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5.xml" ContentType="application/vnd.openxmlformats-officedocument.spreadsheetml.table+xml"/>
  <Override PartName="/xl/slicers/slicer2.xml" ContentType="application/vnd.ms-excel.slicer+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harts/chartEx1.xml" ContentType="application/vnd.ms-office.chartex+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4.xml" ContentType="application/vnd.openxmlformats-officedocument.drawing+xml"/>
  <Override PartName="/xl/tables/table6.xml" ContentType="application/vnd.openxmlformats-officedocument.spreadsheetml.table+xml"/>
  <Override PartName="/xl/slicers/slicer3.xml" ContentType="application/vnd.ms-excel.slicer+xml"/>
  <Override PartName="/xl/drawings/drawing25.xml" ContentType="application/vnd.openxmlformats-officedocument.drawing+xml"/>
  <Override PartName="/xl/tables/table7.xml" ContentType="application/vnd.openxmlformats-officedocument.spreadsheetml.table+xml"/>
  <Override PartName="/xl/slicers/slicer4.xml" ContentType="application/vnd.ms-excel.slicer+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defaultThemeVersion="166925"/>
  <mc:AlternateContent xmlns:mc="http://schemas.openxmlformats.org/markup-compatibility/2006">
    <mc:Choice Requires="x15">
      <x15ac:absPath xmlns:x15ac="http://schemas.microsoft.com/office/spreadsheetml/2010/11/ac" url="E:\CNFETP\2023\FORMATION EXCEL\FORMATION EXCEL\"/>
    </mc:Choice>
  </mc:AlternateContent>
  <xr:revisionPtr revIDLastSave="0" documentId="13_ncr:1_{79A2ABB6-DC8C-4C8A-BF23-2A721E460E0F}" xr6:coauthVersionLast="47" xr6:coauthVersionMax="47" xr10:uidLastSave="{00000000-0000-0000-0000-000000000000}"/>
  <bookViews>
    <workbookView xWindow="1170" yWindow="-120" windowWidth="27750" windowHeight="16440" tabRatio="772" xr2:uid="{00000000-000D-0000-FFFF-FFFF00000000}"/>
  </bookViews>
  <sheets>
    <sheet name="ACCUEIL" sheetId="13" r:id="rId1"/>
    <sheet name="LISTES DYNAMIQUES" sheetId="79" r:id="rId2"/>
    <sheet name="Prise en main Corr" sheetId="50" r:id="rId3"/>
    <sheet name="Prise en main" sheetId="49" r:id="rId4"/>
    <sheet name="SI.COND ET SI.MULTIPLE" sheetId="90" r:id="rId5"/>
    <sheet name="SI.COND ET SI.MULTIPLE Corr" sheetId="91" r:id="rId6"/>
    <sheet name="Calculs_simples" sheetId="2" r:id="rId7"/>
    <sheet name="Calculs_simples Corr" sheetId="14" r:id="rId8"/>
    <sheet name="Références_absolues" sheetId="10" r:id="rId9"/>
    <sheet name="Références_absolues Corr" sheetId="19" r:id="rId10"/>
    <sheet name="Condition" sheetId="21" r:id="rId11"/>
    <sheet name="Condition Corr" sheetId="22" r:id="rId12"/>
    <sheet name="Conditions" sheetId="5" r:id="rId13"/>
    <sheet name="Conditions Corr" sheetId="15" r:id="rId14"/>
    <sheet name="Recouper_criteres" sheetId="7" r:id="rId15"/>
    <sheet name="Recouper_criteres Corr" sheetId="17" r:id="rId16"/>
    <sheet name="Concaténer" sheetId="8" r:id="rId17"/>
    <sheet name="Concaténer Corr" sheetId="16" r:id="rId18"/>
    <sheet name="Chercher-Extraire" sheetId="9" r:id="rId19"/>
    <sheet name="Chercher-Extraire Corr" sheetId="18" r:id="rId20"/>
    <sheet name="Calculs_conditionnels" sheetId="11" r:id="rId21"/>
    <sheet name="Calculs_conditionnels Corr" sheetId="20" r:id="rId22"/>
    <sheet name="Gérer_liste" sheetId="23" r:id="rId23"/>
    <sheet name="Gérer_liste Corr" sheetId="35" r:id="rId24"/>
    <sheet name="Fonctions de synthèse" sheetId="24" r:id="rId25"/>
    <sheet name="Fonctions de synthèse Corr" sheetId="66" r:id="rId26"/>
    <sheet name="Mise en forme" sheetId="27" r:id="rId27"/>
    <sheet name="Mise en forme Corr" sheetId="28" r:id="rId28"/>
    <sheet name="TCD" sheetId="29" r:id="rId29"/>
    <sheet name="TCD Corr" sheetId="30" r:id="rId30"/>
    <sheet name="GRAPHIQUE" sheetId="31" r:id="rId31"/>
    <sheet name="GRAPHIQUE Corr" sheetId="32" r:id="rId32"/>
    <sheet name="Données et mise en page" sheetId="33" r:id="rId33"/>
    <sheet name="Données et mise en page Corr" sheetId="67" r:id="rId34"/>
    <sheet name="VALEUR CIBLE" sheetId="38" r:id="rId35"/>
    <sheet name="SOLVEUR 1" sheetId="39" r:id="rId36"/>
    <sheet name="SOLVEUR 2" sheetId="40" r:id="rId37"/>
    <sheet name="RECHERCHEV" sheetId="41" r:id="rId38"/>
    <sheet name="RECHERCHEV Corr" sheetId="42" r:id="rId39"/>
    <sheet name="SEGMENTS" sheetId="43" r:id="rId40"/>
    <sheet name="SEGMENTS Corr" sheetId="44" r:id="rId41"/>
    <sheet name="MFC" sheetId="47" r:id="rId42"/>
    <sheet name="MFC Corr" sheetId="45" r:id="rId43"/>
    <sheet name="GRAPHIK PERSO 1" sheetId="48" r:id="rId44"/>
    <sheet name="GRAPHIK PERSO 1 Corr" sheetId="57" r:id="rId45"/>
    <sheet name="GRAPHIK PERSO 2" sheetId="58" r:id="rId46"/>
    <sheet name="GRAPHIK PERSO 2 Corr" sheetId="60" r:id="rId47"/>
    <sheet name="SAISIE CONTRÔLÉE" sheetId="51" r:id="rId48"/>
    <sheet name="SAISIE CONTRÔLÉE Corr" sheetId="54" r:id="rId49"/>
    <sheet name="DECALER" sheetId="52" r:id="rId50"/>
    <sheet name="GROUPER" sheetId="53" r:id="rId51"/>
    <sheet name="GROUPER Corr" sheetId="80" r:id="rId52"/>
    <sheet name="RECHERCHEX" sheetId="61" r:id="rId53"/>
    <sheet name="RECHERCHEX Corr" sheetId="63" r:id="rId54"/>
    <sheet name="PLAGE TAB DYNAMIQUE" sheetId="68" r:id="rId55"/>
    <sheet name="SOUS.TOTAL" sheetId="70" r:id="rId56"/>
    <sheet name="SOUS.TOTAL Corr" sheetId="71" r:id="rId57"/>
    <sheet name="COMPL QRCODES" sheetId="73" r:id="rId58"/>
    <sheet name="COMPL QRCODES Corr" sheetId="74" r:id="rId59"/>
    <sheet name="NOMS" sheetId="75" r:id="rId60"/>
    <sheet name="NOMS Corr" sheetId="76" r:id="rId61"/>
    <sheet name="ZOOM" sheetId="77" r:id="rId62"/>
    <sheet name="STYLE CELLULE" sheetId="81" r:id="rId63"/>
    <sheet name="STYLE CELLULE Corr" sheetId="82" r:id="rId64"/>
    <sheet name="PROTECTION FEUILLE" sheetId="84" r:id="rId65"/>
    <sheet name="PROTECTION FEUILLE Corr" sheetId="85" r:id="rId66"/>
    <sheet name="FRACTIONNER" sheetId="87" r:id="rId67"/>
    <sheet name="FRACTIONNER Corr" sheetId="88" r:id="rId68"/>
    <sheet name="AFFICHER LES FORMULES" sheetId="89" r:id="rId69"/>
  </sheets>
  <definedNames>
    <definedName name="_xlnm._FilterDatabase" localSheetId="0" hidden="1">ACCUEIL!$C$7:$O$62</definedName>
    <definedName name="_xlnm._FilterDatabase" localSheetId="21" hidden="1">'Calculs_conditionnels Corr'!$B$4:$D$12</definedName>
    <definedName name="_xlnm._FilterDatabase" localSheetId="66" hidden="1">FRACTIONNER!$A$2:$I$1286</definedName>
    <definedName name="_xlnm._FilterDatabase" localSheetId="67" hidden="1">'FRACTIONNER Corr'!$A$2:$I$1286</definedName>
    <definedName name="_xlnm._FilterDatabase" localSheetId="22" hidden="1">Gérer_liste!$A$16:$I$1300</definedName>
    <definedName name="_xlnm._FilterDatabase" localSheetId="23" hidden="1">'Gérer_liste Corr'!$A$16:$I$1300</definedName>
    <definedName name="_xlnm._FilterDatabase" localSheetId="51" hidden="1">'GROUPER Corr'!$C$2:$L$221</definedName>
    <definedName name="_xlnm._FilterDatabase" localSheetId="54" hidden="1">'PLAGE TAB DYNAMIQUE'!$A$3:$I$1287</definedName>
    <definedName name="_xlnm._FilterDatabase" localSheetId="55" hidden="1">SOUS.TOTAL!$A$15:$J$42</definedName>
    <definedName name="_xlnm._FilterDatabase" localSheetId="56" hidden="1">'SOUS.TOTAL Corr'!$A$15:$J$42</definedName>
    <definedName name="_xlchart.v1.0" hidden="1">'GRAPHIK PERSO 1 Corr'!$A$3</definedName>
    <definedName name="_xlchart.v1.1" hidden="1">'GRAPHIK PERSO 1 Corr'!$C$2:$D$2</definedName>
    <definedName name="_xlchart.v1.2" hidden="1">'GRAPHIK PERSO 1 Corr'!$C$3:$D$3</definedName>
    <definedName name="ART">'RECHERCHEV Corr'!$A$2:$D$43</definedName>
    <definedName name="EMPLOI">'Mise en forme Corr'!$S$9:$S$194</definedName>
    <definedName name="FORMG">'Mise en forme Corr'!$U$9:$U$21</definedName>
    <definedName name="_xlnm.Print_Titles" localSheetId="0">ACCUEIL!$1:$7</definedName>
    <definedName name="REFS">'RECHERCHEV Corr'!$A$2:$A$43</definedName>
    <definedName name="Segment_Activités">#N/A</definedName>
    <definedName name="Segment_EMPLOI">#N/A</definedName>
    <definedName name="Segment_EMPLOI1">#N/A</definedName>
    <definedName name="Segment_EMPLOI11">#N/A</definedName>
    <definedName name="Segment_Formation_Générale">#N/A</definedName>
    <definedName name="Segment_Formation_Générale1">#N/A</definedName>
    <definedName name="Segment_Formation_Générale11">#N/A</definedName>
    <definedName name="solver_adj" localSheetId="35" hidden="1">'SOLVEUR 1'!$A$9</definedName>
    <definedName name="solver_adj" localSheetId="36" hidden="1">'SOLVEUR 2'!$A$9:$C$9</definedName>
    <definedName name="solver_cvg" localSheetId="35" hidden="1">0.0001</definedName>
    <definedName name="solver_cvg" localSheetId="36" hidden="1">0.0001</definedName>
    <definedName name="solver_drv" localSheetId="35" hidden="1">1</definedName>
    <definedName name="solver_drv" localSheetId="36" hidden="1">1</definedName>
    <definedName name="solver_eng" localSheetId="0" hidden="1">1</definedName>
    <definedName name="solver_eng" localSheetId="35" hidden="1">1</definedName>
    <definedName name="solver_eng" localSheetId="36" hidden="1">1</definedName>
    <definedName name="solver_est" localSheetId="35" hidden="1">1</definedName>
    <definedName name="solver_est" localSheetId="36" hidden="1">1</definedName>
    <definedName name="solver_itr" localSheetId="35" hidden="1">2147483647</definedName>
    <definedName name="solver_itr" localSheetId="36" hidden="1">2147483647</definedName>
    <definedName name="solver_lhs1" localSheetId="35" hidden="1">'SOLVEUR 1'!$A$9</definedName>
    <definedName name="solver_lhs1" localSheetId="36" hidden="1">'SOLVEUR 2'!$A$9</definedName>
    <definedName name="solver_lhs2" localSheetId="36" hidden="1">'SOLVEUR 2'!$A$9</definedName>
    <definedName name="solver_lhs3" localSheetId="36" hidden="1">'SOLVEUR 2'!$A$9</definedName>
    <definedName name="solver_lhs4" localSheetId="36" hidden="1">'SOLVEUR 2'!$B$9</definedName>
    <definedName name="solver_lhs5" localSheetId="36" hidden="1">'SOLVEUR 2'!$B$9</definedName>
    <definedName name="solver_lhs6" localSheetId="36" hidden="1">'SOLVEUR 2'!$B$9</definedName>
    <definedName name="solver_lhs7" localSheetId="36" hidden="1">'SOLVEUR 2'!$C$9</definedName>
    <definedName name="solver_lhs8" localSheetId="36" hidden="1">'SOLVEUR 2'!$C$9</definedName>
    <definedName name="solver_mip" localSheetId="35" hidden="1">2147483647</definedName>
    <definedName name="solver_mip" localSheetId="36" hidden="1">2147483647</definedName>
    <definedName name="solver_mni" localSheetId="35" hidden="1">30</definedName>
    <definedName name="solver_mni" localSheetId="36" hidden="1">30</definedName>
    <definedName name="solver_mrt" localSheetId="35" hidden="1">0.075</definedName>
    <definedName name="solver_mrt" localSheetId="36" hidden="1">0.075</definedName>
    <definedName name="solver_msl" localSheetId="35" hidden="1">2</definedName>
    <definedName name="solver_msl" localSheetId="36" hidden="1">2</definedName>
    <definedName name="solver_neg" localSheetId="0" hidden="1">1</definedName>
    <definedName name="solver_neg" localSheetId="35" hidden="1">1</definedName>
    <definedName name="solver_neg" localSheetId="36" hidden="1">1</definedName>
    <definedName name="solver_nod" localSheetId="35" hidden="1">2147483647</definedName>
    <definedName name="solver_nod" localSheetId="36" hidden="1">2147483647</definedName>
    <definedName name="solver_num" localSheetId="0" hidden="1">0</definedName>
    <definedName name="solver_num" localSheetId="35" hidden="1">1</definedName>
    <definedName name="solver_num" localSheetId="36" hidden="1">8</definedName>
    <definedName name="solver_nwt" localSheetId="35" hidden="1">1</definedName>
    <definedName name="solver_nwt" localSheetId="36" hidden="1">1</definedName>
    <definedName name="solver_opt" localSheetId="35" hidden="1">'SOLVEUR 1'!$C$13</definedName>
    <definedName name="solver_opt" localSheetId="36" hidden="1">'SOLVEUR 2'!$D$13</definedName>
    <definedName name="solver_pre" localSheetId="35" hidden="1">0.000001</definedName>
    <definedName name="solver_pre" localSheetId="36" hidden="1">0.000001</definedName>
    <definedName name="solver_rbv" localSheetId="35" hidden="1">1</definedName>
    <definedName name="solver_rbv" localSheetId="36" hidden="1">1</definedName>
    <definedName name="solver_rel1" localSheetId="35" hidden="1">4</definedName>
    <definedName name="solver_rel1" localSheetId="36" hidden="1">1</definedName>
    <definedName name="solver_rel2" localSheetId="36" hidden="1">4</definedName>
    <definedName name="solver_rel3" localSheetId="36" hidden="1">3</definedName>
    <definedName name="solver_rel4" localSheetId="36" hidden="1">1</definedName>
    <definedName name="solver_rel5" localSheetId="36" hidden="1">4</definedName>
    <definedName name="solver_rel6" localSheetId="36" hidden="1">3</definedName>
    <definedName name="solver_rel7" localSheetId="36" hidden="1">1</definedName>
    <definedName name="solver_rel8" localSheetId="36" hidden="1">3</definedName>
    <definedName name="solver_rhs1" localSheetId="35" hidden="1">"entier"</definedName>
    <definedName name="solver_rhs1" localSheetId="36" hidden="1">50</definedName>
    <definedName name="solver_rhs2" localSheetId="36" hidden="1">"entier"</definedName>
    <definedName name="solver_rhs3" localSheetId="36" hidden="1">15</definedName>
    <definedName name="solver_rhs4" localSheetId="36" hidden="1">20</definedName>
    <definedName name="solver_rhs5" localSheetId="36" hidden="1">"entier"</definedName>
    <definedName name="solver_rhs6" localSheetId="36" hidden="1">5</definedName>
    <definedName name="solver_rhs7" localSheetId="36" hidden="1">25</definedName>
    <definedName name="solver_rhs8" localSheetId="36" hidden="1">15</definedName>
    <definedName name="solver_rlx" localSheetId="35" hidden="1">2</definedName>
    <definedName name="solver_rlx" localSheetId="36" hidden="1">2</definedName>
    <definedName name="solver_rsd" localSheetId="35" hidden="1">0</definedName>
    <definedName name="solver_rsd" localSheetId="36" hidden="1">0</definedName>
    <definedName name="solver_scl" localSheetId="35" hidden="1">1</definedName>
    <definedName name="solver_scl" localSheetId="36" hidden="1">1</definedName>
    <definedName name="solver_sho" localSheetId="35" hidden="1">2</definedName>
    <definedName name="solver_sho" localSheetId="36" hidden="1">2</definedName>
    <definedName name="solver_ssz" localSheetId="35" hidden="1">100</definedName>
    <definedName name="solver_ssz" localSheetId="36" hidden="1">100</definedName>
    <definedName name="solver_tim" localSheetId="35" hidden="1">2147483647</definedName>
    <definedName name="solver_tim" localSheetId="36" hidden="1">2147483647</definedName>
    <definedName name="solver_tol" localSheetId="35" hidden="1">0.01</definedName>
    <definedName name="solver_tol" localSheetId="36" hidden="1">0.01</definedName>
    <definedName name="solver_typ" localSheetId="0" hidden="1">1</definedName>
    <definedName name="solver_typ" localSheetId="35" hidden="1">3</definedName>
    <definedName name="solver_typ" localSheetId="36" hidden="1">1</definedName>
    <definedName name="solver_val" localSheetId="0" hidden="1">0</definedName>
    <definedName name="solver_val" localSheetId="35" hidden="1">1480</definedName>
    <definedName name="solver_val" localSheetId="36" hidden="1">0</definedName>
    <definedName name="solver_ver" localSheetId="0" hidden="1">3</definedName>
    <definedName name="solver_ver" localSheetId="35" hidden="1">3</definedName>
    <definedName name="solver_ver" localSheetId="36" hidden="1">3</definedName>
    <definedName name="_xlnm.Print_Area" localSheetId="0">ACCUEIL!$C$7:$R$59</definedName>
    <definedName name="_xlnm.Print_Area" localSheetId="33">'Données et mise en page Corr'!$A$1:$D$31</definedName>
  </definedNames>
  <calcPr calcId="191029"/>
  <pivotCaches>
    <pivotCache cacheId="0" r:id="rId70"/>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1"/>
        <x14:slicerCache r:id="rId72"/>
        <x14:slicerCache r:id="rId73"/>
        <x14:slicerCache r:id="rId74"/>
        <x14:slicerCache r:id="rId75"/>
        <x14:slicerCache r:id="rId76"/>
        <x14:slicerCache r:id="rId7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13" l="1"/>
  <c r="B78" i="13"/>
  <c r="A79" i="13"/>
  <c r="B79" i="13"/>
  <c r="A80" i="13"/>
  <c r="B80" i="13"/>
  <c r="A81" i="13"/>
  <c r="B81" i="13"/>
  <c r="A82" i="13"/>
  <c r="B82" i="13"/>
  <c r="A83" i="13"/>
  <c r="B83" i="13"/>
  <c r="A84" i="13"/>
  <c r="B84" i="13"/>
  <c r="A85" i="13"/>
  <c r="B85" i="13"/>
  <c r="A86" i="13"/>
  <c r="B86" i="13"/>
  <c r="A87" i="13"/>
  <c r="B87" i="13"/>
  <c r="A88" i="13"/>
  <c r="B88" i="13"/>
  <c r="A89" i="13"/>
  <c r="B89" i="13"/>
  <c r="A90" i="13"/>
  <c r="B90" i="13"/>
  <c r="A91" i="13"/>
  <c r="B91" i="13"/>
  <c r="A92" i="13"/>
  <c r="B92" i="13"/>
  <c r="A93" i="13"/>
  <c r="B93" i="13"/>
  <c r="A94" i="13"/>
  <c r="B94" i="13"/>
  <c r="A95" i="13"/>
  <c r="B95" i="13"/>
  <c r="A96" i="13"/>
  <c r="B96" i="13"/>
  <c r="A97" i="13"/>
  <c r="B97" i="13"/>
  <c r="A98" i="13"/>
  <c r="B98" i="13"/>
  <c r="A99" i="13"/>
  <c r="B99" i="13"/>
  <c r="A100" i="13"/>
  <c r="B100" i="13"/>
  <c r="A77" i="13"/>
  <c r="B77" i="13"/>
  <c r="A9" i="13"/>
  <c r="A10" i="13"/>
  <c r="A11" i="13"/>
  <c r="A12" i="13"/>
  <c r="A13" i="13"/>
  <c r="A14" i="13"/>
  <c r="A15" i="13"/>
  <c r="A35" i="13"/>
  <c r="A16" i="13"/>
  <c r="A17" i="13"/>
  <c r="A18" i="13"/>
  <c r="A19" i="13"/>
  <c r="A20" i="13"/>
  <c r="A21" i="13"/>
  <c r="A22" i="13"/>
  <c r="A23" i="13"/>
  <c r="A24" i="13"/>
  <c r="A25" i="13"/>
  <c r="A26" i="13"/>
  <c r="A27" i="13"/>
  <c r="A28" i="13"/>
  <c r="A29" i="13"/>
  <c r="A30" i="13"/>
  <c r="A31" i="13"/>
  <c r="A32" i="13"/>
  <c r="A33" i="13"/>
  <c r="A34"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8" i="13"/>
  <c r="D9" i="13"/>
  <c r="D10" i="13" s="1"/>
  <c r="D11" i="13" s="1"/>
  <c r="D12" i="13" s="1"/>
  <c r="D13" i="13" s="1"/>
  <c r="D14" i="13" s="1"/>
  <c r="D15" i="13" s="1"/>
  <c r="D16" i="13" s="1"/>
  <c r="D17" i="13" s="1"/>
  <c r="D18" i="13" s="1"/>
  <c r="D19" i="13" s="1"/>
  <c r="D20" i="13" s="1"/>
  <c r="D21" i="13" s="1"/>
  <c r="D22" i="13" s="1"/>
  <c r="D23" i="13" s="1"/>
  <c r="D24" i="13" s="1"/>
  <c r="D25" i="13" s="1"/>
  <c r="D26" i="13" s="1"/>
  <c r="D27" i="13" s="1"/>
  <c r="D28" i="13" s="1"/>
  <c r="D29" i="13" s="1"/>
  <c r="D30" i="13" s="1"/>
  <c r="D31" i="13" s="1"/>
  <c r="D32" i="13" s="1"/>
  <c r="D33" i="13" s="1"/>
  <c r="D34" i="13" s="1"/>
  <c r="D35" i="13" s="1"/>
  <c r="D36" i="13" s="1"/>
  <c r="D37" i="13" s="1"/>
  <c r="D38" i="13" s="1"/>
  <c r="D39" i="13" s="1"/>
  <c r="D40" i="13" s="1"/>
  <c r="D41" i="13" s="1"/>
  <c r="D42" i="13" s="1"/>
  <c r="D43" i="13" s="1"/>
  <c r="D44" i="13" s="1"/>
  <c r="D45" i="13" s="1"/>
  <c r="D46" i="13" s="1"/>
  <c r="D47" i="13" s="1"/>
  <c r="D48" i="13" s="1"/>
  <c r="D49" i="13" s="1"/>
  <c r="D50" i="13" s="1"/>
  <c r="D51" i="13" s="1"/>
  <c r="D52" i="13" s="1"/>
  <c r="D53" i="13" s="1"/>
  <c r="D54" i="13" s="1"/>
  <c r="D55" i="13" s="1"/>
  <c r="D56" i="13" s="1"/>
  <c r="D57" i="13" s="1"/>
  <c r="D58" i="13" s="1"/>
  <c r="D59" i="13" s="1"/>
  <c r="D60" i="13" s="1"/>
  <c r="D61" i="13" s="1"/>
  <c r="D62" i="13" s="1"/>
  <c r="D63" i="13" s="1"/>
  <c r="D64" i="13" s="1"/>
  <c r="D65" i="13" s="1"/>
  <c r="D66" i="13" s="1"/>
  <c r="D67" i="13" s="1"/>
  <c r="D68" i="13" s="1"/>
  <c r="D69" i="13" s="1"/>
  <c r="D70" i="13" s="1"/>
  <c r="D71" i="13" s="1"/>
  <c r="D72" i="13" s="1"/>
  <c r="D73" i="13" s="1"/>
  <c r="D74" i="13" s="1"/>
  <c r="D75" i="13" s="1"/>
  <c r="D76" i="13" s="1"/>
  <c r="D77" i="13" s="1"/>
  <c r="D78" i="13" s="1"/>
  <c r="D79" i="13" s="1"/>
  <c r="D80" i="13" s="1"/>
  <c r="D81" i="13" s="1"/>
  <c r="D82" i="13" s="1"/>
  <c r="D83" i="13" s="1"/>
  <c r="D84" i="13" s="1"/>
  <c r="D85" i="13" s="1"/>
  <c r="D86" i="13" s="1"/>
  <c r="D87" i="13" s="1"/>
  <c r="D88" i="13" s="1"/>
  <c r="D89" i="13" s="1"/>
  <c r="D90" i="13" s="1"/>
  <c r="D91" i="13" s="1"/>
  <c r="D92" i="13" s="1"/>
  <c r="D93" i="13" s="1"/>
  <c r="D94" i="13" s="1"/>
  <c r="D95" i="13" s="1"/>
  <c r="D96" i="13" s="1"/>
  <c r="D97" i="13" s="1"/>
  <c r="D98" i="13" s="1"/>
  <c r="D99" i="13" s="1"/>
  <c r="D100" i="13" s="1"/>
  <c r="P10" i="13"/>
  <c r="P11" i="13"/>
  <c r="P12" i="13"/>
  <c r="P13" i="13"/>
  <c r="P14" i="13"/>
  <c r="P15" i="13"/>
  <c r="P35" i="13"/>
  <c r="P16" i="13"/>
  <c r="P17" i="13"/>
  <c r="P22" i="13"/>
  <c r="P23" i="13"/>
  <c r="P24" i="13"/>
  <c r="P25" i="13"/>
  <c r="P26" i="13"/>
  <c r="P27" i="13"/>
  <c r="P28" i="13"/>
  <c r="P29" i="13"/>
  <c r="P30" i="13"/>
  <c r="P31" i="13"/>
  <c r="P32" i="13"/>
  <c r="P33" i="13"/>
  <c r="P34" i="13"/>
  <c r="P36" i="13"/>
  <c r="P37" i="13"/>
  <c r="P38" i="13"/>
  <c r="P39" i="13"/>
  <c r="P40" i="13"/>
  <c r="P41" i="13"/>
  <c r="P18" i="13"/>
  <c r="P19" i="13"/>
  <c r="P20" i="13"/>
  <c r="P2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9" i="13"/>
  <c r="B9" i="13"/>
  <c r="B10" i="13"/>
  <c r="B11" i="13"/>
  <c r="B12" i="13"/>
  <c r="B13" i="13"/>
  <c r="B14" i="13"/>
  <c r="B15" i="13"/>
  <c r="B35" i="13"/>
  <c r="B16" i="13"/>
  <c r="B17" i="13"/>
  <c r="B22" i="13"/>
  <c r="B23" i="13"/>
  <c r="B24" i="13"/>
  <c r="B25" i="13"/>
  <c r="B26" i="13"/>
  <c r="B27" i="13"/>
  <c r="B28" i="13"/>
  <c r="B29" i="13"/>
  <c r="B30" i="13"/>
  <c r="B31" i="13"/>
  <c r="B32" i="13"/>
  <c r="B33" i="13"/>
  <c r="B34" i="13"/>
  <c r="B36" i="13"/>
  <c r="B37" i="13"/>
  <c r="B38" i="13"/>
  <c r="B39" i="13"/>
  <c r="B40" i="13"/>
  <c r="B41" i="13"/>
  <c r="B18" i="13"/>
  <c r="B19" i="13"/>
  <c r="B20" i="13"/>
  <c r="B2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P8" i="13"/>
  <c r="F3" i="91" a="1"/>
  <c r="F3" i="91" s="1"/>
  <c r="G3" i="91" a="1"/>
  <c r="G3" i="91" s="1"/>
  <c r="F4" i="91" a="1"/>
  <c r="F4" i="91" s="1"/>
  <c r="G4" i="91" a="1"/>
  <c r="G4" i="91" s="1"/>
  <c r="F5" i="91" a="1"/>
  <c r="F5" i="91" s="1"/>
  <c r="G5" i="91" a="1"/>
  <c r="G5" i="91" s="1"/>
  <c r="F6" i="91" a="1"/>
  <c r="F6" i="91" s="1"/>
  <c r="G6" i="91" a="1"/>
  <c r="G6" i="91" s="1"/>
  <c r="F7" i="91" a="1"/>
  <c r="F7" i="91" s="1"/>
  <c r="G7" i="91" a="1"/>
  <c r="G7" i="91" s="1"/>
  <c r="F8" i="91" a="1"/>
  <c r="F8" i="91" s="1"/>
  <c r="G8" i="91" a="1"/>
  <c r="G8" i="91" s="1"/>
  <c r="F9" i="91" a="1"/>
  <c r="F9" i="91" s="1"/>
  <c r="G9" i="91" a="1"/>
  <c r="G9" i="91" s="1"/>
  <c r="F10" i="91" a="1"/>
  <c r="F10" i="91" s="1"/>
  <c r="G10" i="91" a="1"/>
  <c r="G10" i="91" s="1"/>
  <c r="F11" i="91" a="1"/>
  <c r="F11" i="91" s="1"/>
  <c r="G11" i="91" a="1"/>
  <c r="G11" i="91" s="1"/>
  <c r="F12" i="91" a="1"/>
  <c r="F12" i="91" s="1"/>
  <c r="G12" i="91" a="1"/>
  <c r="G12" i="91" s="1"/>
  <c r="F13" i="91" a="1"/>
  <c r="F13" i="91" s="1"/>
  <c r="G13" i="91" a="1"/>
  <c r="G13" i="91" s="1"/>
  <c r="F14" i="91" a="1"/>
  <c r="F14" i="91" s="1"/>
  <c r="G14" i="91" a="1"/>
  <c r="G14" i="91" s="1"/>
  <c r="F15" i="91" a="1"/>
  <c r="F15" i="91" s="1"/>
  <c r="G15" i="91" a="1"/>
  <c r="G15" i="91" s="1"/>
  <c r="F16" i="91" a="1"/>
  <c r="F16" i="91" s="1"/>
  <c r="G16" i="91" a="1"/>
  <c r="G16" i="91" s="1"/>
  <c r="F17" i="91" a="1"/>
  <c r="F17" i="91" s="1"/>
  <c r="G17" i="91" a="1"/>
  <c r="G17" i="91" s="1"/>
  <c r="F18" i="91" a="1"/>
  <c r="F18" i="91" s="1"/>
  <c r="G18" i="91" a="1"/>
  <c r="G18" i="91" s="1"/>
  <c r="F19" i="91" a="1"/>
  <c r="F19" i="91" s="1"/>
  <c r="G19" i="91" a="1"/>
  <c r="G19" i="91" s="1"/>
  <c r="F20" i="91" a="1"/>
  <c r="F20" i="91" s="1"/>
  <c r="G20" i="91" a="1"/>
  <c r="G20" i="91" s="1"/>
  <c r="F21" i="91" a="1"/>
  <c r="F21" i="91" s="1"/>
  <c r="G21" i="91" a="1"/>
  <c r="G21" i="91" s="1"/>
  <c r="F22" i="91" a="1"/>
  <c r="F22" i="91" s="1"/>
  <c r="G22" i="91" a="1"/>
  <c r="G22" i="91" s="1"/>
  <c r="F23" i="91" a="1"/>
  <c r="F23" i="91" s="1"/>
  <c r="G23" i="91" a="1"/>
  <c r="G23" i="91" s="1"/>
  <c r="F24" i="91" a="1"/>
  <c r="F24" i="91" s="1"/>
  <c r="G24" i="91" a="1"/>
  <c r="G24" i="91" s="1"/>
  <c r="F25" i="91" a="1"/>
  <c r="F25" i="91" s="1"/>
  <c r="G25" i="91" a="1"/>
  <c r="G25" i="91" s="1"/>
  <c r="F26" i="91" a="1"/>
  <c r="F26" i="91" s="1"/>
  <c r="G26" i="91" a="1"/>
  <c r="G26" i="91" s="1"/>
  <c r="F27" i="91" a="1"/>
  <c r="F27" i="91" s="1"/>
  <c r="G27" i="91" a="1"/>
  <c r="G27" i="91" s="1"/>
  <c r="F28" i="91" a="1"/>
  <c r="F28" i="91" s="1"/>
  <c r="G28" i="91" a="1"/>
  <c r="G28" i="91" s="1"/>
  <c r="F29" i="91" a="1"/>
  <c r="F29" i="91" s="1"/>
  <c r="G29" i="91" a="1"/>
  <c r="G29" i="91" s="1"/>
  <c r="F30" i="91" a="1"/>
  <c r="F30" i="91" s="1"/>
  <c r="G30" i="91" a="1"/>
  <c r="G30" i="91" s="1"/>
  <c r="F31" i="91" a="1"/>
  <c r="F31" i="91" s="1"/>
  <c r="G31" i="91" a="1"/>
  <c r="G31" i="91" s="1"/>
  <c r="F32" i="91" a="1"/>
  <c r="F32" i="91" s="1"/>
  <c r="G32" i="91" a="1"/>
  <c r="G32" i="91" s="1"/>
  <c r="F33" i="91" a="1"/>
  <c r="F33" i="91" s="1"/>
  <c r="G33" i="91" a="1"/>
  <c r="G33" i="91" s="1"/>
  <c r="F34" i="91" a="1"/>
  <c r="F34" i="91" s="1"/>
  <c r="G34" i="91" a="1"/>
  <c r="G34" i="91" s="1"/>
  <c r="F2" i="91" a="1"/>
  <c r="F2" i="91" s="1"/>
  <c r="G2" i="91" a="1"/>
  <c r="G2" i="91" s="1"/>
  <c r="G13" i="89"/>
  <c r="F13" i="89"/>
  <c r="E13" i="89"/>
  <c r="G12" i="89"/>
  <c r="F12" i="89"/>
  <c r="E12" i="89"/>
  <c r="G11" i="89"/>
  <c r="F11" i="89"/>
  <c r="E11" i="89"/>
  <c r="G10" i="89"/>
  <c r="F10" i="89"/>
  <c r="E10" i="89"/>
  <c r="G9" i="89"/>
  <c r="F9" i="89"/>
  <c r="E9" i="89"/>
  <c r="G8" i="89"/>
  <c r="F8" i="89"/>
  <c r="E8" i="89"/>
  <c r="G7" i="89"/>
  <c r="F7" i="89"/>
  <c r="E7" i="89"/>
  <c r="G6" i="89"/>
  <c r="F6" i="89"/>
  <c r="E6" i="89"/>
  <c r="G5" i="89"/>
  <c r="F5" i="89"/>
  <c r="E5" i="89"/>
  <c r="E15" i="89" l="1"/>
  <c r="G17" i="89"/>
  <c r="B1" i="13"/>
  <c r="F16" i="89"/>
  <c r="E16" i="89"/>
  <c r="F15" i="89"/>
  <c r="G16" i="89"/>
  <c r="F17" i="89"/>
  <c r="G18" i="89"/>
  <c r="E18" i="89"/>
  <c r="G15" i="89"/>
  <c r="E17" i="89"/>
  <c r="F18" i="89"/>
  <c r="J6" i="85" a="1"/>
  <c r="J6" i="85" s="1"/>
  <c r="J4" i="85"/>
  <c r="J4" i="84"/>
  <c r="J6" i="84" a="1"/>
  <c r="J6" i="84" s="1"/>
  <c r="E10" i="82"/>
  <c r="D10" i="82"/>
  <c r="C10" i="82"/>
  <c r="F9" i="82"/>
  <c r="F8" i="82"/>
  <c r="F7" i="82"/>
  <c r="F6" i="82"/>
  <c r="F5" i="82"/>
  <c r="E10" i="81"/>
  <c r="D10" i="81"/>
  <c r="C10" i="81"/>
  <c r="F9" i="81"/>
  <c r="F8" i="81"/>
  <c r="F7" i="81"/>
  <c r="F6" i="81"/>
  <c r="F5" i="81"/>
  <c r="B181" i="80"/>
  <c r="B179" i="80"/>
  <c r="B177" i="80"/>
  <c r="B171" i="80"/>
  <c r="B169" i="80"/>
  <c r="B167" i="80"/>
  <c r="B165" i="80"/>
  <c r="B163" i="80"/>
  <c r="B161" i="80"/>
  <c r="B159" i="80"/>
  <c r="B157" i="80"/>
  <c r="B155" i="80"/>
  <c r="B153" i="80"/>
  <c r="B151" i="80"/>
  <c r="B148" i="80"/>
  <c r="B146" i="80"/>
  <c r="B144" i="80"/>
  <c r="B121" i="80"/>
  <c r="B118" i="80"/>
  <c r="B115" i="80"/>
  <c r="B113" i="80"/>
  <c r="B111" i="80"/>
  <c r="B109" i="80"/>
  <c r="B104" i="80"/>
  <c r="B102" i="80"/>
  <c r="B100" i="80"/>
  <c r="B98" i="80"/>
  <c r="B92" i="80"/>
  <c r="B90" i="80"/>
  <c r="B88" i="80"/>
  <c r="B86" i="80"/>
  <c r="B82" i="80"/>
  <c r="B80" i="80"/>
  <c r="B47" i="80"/>
  <c r="B45" i="80"/>
  <c r="B43" i="80"/>
  <c r="B20" i="80"/>
  <c r="B11" i="80"/>
  <c r="B5" i="80"/>
  <c r="B3" i="80"/>
  <c r="F19" i="80"/>
  <c r="F79" i="80"/>
  <c r="F78" i="80"/>
  <c r="F77" i="80"/>
  <c r="F76" i="80"/>
  <c r="F143" i="80"/>
  <c r="F75" i="80"/>
  <c r="F74" i="80"/>
  <c r="F18" i="80"/>
  <c r="F17" i="80"/>
  <c r="F73" i="80"/>
  <c r="F72" i="80"/>
  <c r="F142" i="80"/>
  <c r="F16" i="80"/>
  <c r="F42" i="80"/>
  <c r="F141" i="80"/>
  <c r="F15" i="80"/>
  <c r="F71" i="80"/>
  <c r="F41" i="80"/>
  <c r="F70" i="80"/>
  <c r="F85" i="80"/>
  <c r="F40" i="80"/>
  <c r="F69" i="80"/>
  <c r="F170" i="80"/>
  <c r="F110" i="80"/>
  <c r="F68" i="80"/>
  <c r="F67" i="80"/>
  <c r="F66" i="80"/>
  <c r="F65" i="80"/>
  <c r="F64" i="80"/>
  <c r="F63" i="80"/>
  <c r="F62" i="80"/>
  <c r="F61" i="80"/>
  <c r="F103" i="80"/>
  <c r="F140" i="80"/>
  <c r="F39" i="80"/>
  <c r="F139" i="80"/>
  <c r="F138" i="80"/>
  <c r="F60" i="80"/>
  <c r="F176" i="80"/>
  <c r="F175" i="80"/>
  <c r="F137" i="80"/>
  <c r="F120" i="80"/>
  <c r="F97" i="80"/>
  <c r="F59" i="80"/>
  <c r="F114" i="80"/>
  <c r="F58" i="80"/>
  <c r="F136" i="80"/>
  <c r="F57" i="80"/>
  <c r="F135" i="80"/>
  <c r="F96" i="80"/>
  <c r="F56" i="80"/>
  <c r="F38" i="80"/>
  <c r="F134" i="80"/>
  <c r="F133" i="80"/>
  <c r="F168" i="80"/>
  <c r="F84" i="80"/>
  <c r="F37" i="80"/>
  <c r="F55" i="80"/>
  <c r="F10" i="80"/>
  <c r="F132" i="80"/>
  <c r="F54" i="80"/>
  <c r="F53" i="80"/>
  <c r="F131" i="80"/>
  <c r="F130" i="80"/>
  <c r="F36" i="80"/>
  <c r="F35" i="80"/>
  <c r="F9" i="80"/>
  <c r="F129" i="80"/>
  <c r="F174" i="80"/>
  <c r="F95" i="80"/>
  <c r="F128" i="80"/>
  <c r="F34" i="80"/>
  <c r="F52" i="80"/>
  <c r="F33" i="80"/>
  <c r="F51" i="80"/>
  <c r="F127" i="80"/>
  <c r="F126" i="80"/>
  <c r="F32" i="80"/>
  <c r="F31" i="80"/>
  <c r="F14" i="80"/>
  <c r="F173" i="80"/>
  <c r="F156" i="80"/>
  <c r="F166" i="80"/>
  <c r="F4" i="80"/>
  <c r="F44" i="80"/>
  <c r="F8" i="80"/>
  <c r="F2" i="80"/>
  <c r="F89" i="80"/>
  <c r="F150" i="80"/>
  <c r="F94" i="80"/>
  <c r="F99" i="80"/>
  <c r="F158" i="80"/>
  <c r="F172" i="80"/>
  <c r="F108" i="80"/>
  <c r="F125" i="80"/>
  <c r="F30" i="80"/>
  <c r="F50" i="80"/>
  <c r="F29" i="80"/>
  <c r="F46" i="80"/>
  <c r="F124" i="80"/>
  <c r="F123" i="80"/>
  <c r="F164" i="80"/>
  <c r="F28" i="80"/>
  <c r="F107" i="80"/>
  <c r="F87" i="80"/>
  <c r="F154" i="80"/>
  <c r="F162" i="80"/>
  <c r="F27" i="80"/>
  <c r="F93" i="80"/>
  <c r="F26" i="80"/>
  <c r="F149" i="80"/>
  <c r="F180" i="80"/>
  <c r="F117" i="80"/>
  <c r="F7" i="80"/>
  <c r="F178" i="80"/>
  <c r="F106" i="80"/>
  <c r="F25" i="80"/>
  <c r="F24" i="80"/>
  <c r="F6" i="80"/>
  <c r="F145" i="80"/>
  <c r="F13" i="80"/>
  <c r="F152" i="80"/>
  <c r="F101" i="80"/>
  <c r="F122" i="80"/>
  <c r="F23" i="80"/>
  <c r="F119" i="80"/>
  <c r="F49" i="80"/>
  <c r="F147" i="80"/>
  <c r="F83" i="80"/>
  <c r="F22" i="80"/>
  <c r="F12" i="80"/>
  <c r="F91" i="80"/>
  <c r="F112" i="80"/>
  <c r="F48" i="80"/>
  <c r="F105" i="80"/>
  <c r="F21" i="80"/>
  <c r="F116" i="80"/>
  <c r="F160" i="80"/>
  <c r="F81" i="80"/>
  <c r="D14" i="77"/>
  <c r="E14" i="77"/>
  <c r="C14" i="77"/>
  <c r="D13" i="77"/>
  <c r="E13" i="77"/>
  <c r="C13" i="77"/>
  <c r="D12" i="77"/>
  <c r="E12" i="77"/>
  <c r="C12" i="77"/>
  <c r="C10" i="77"/>
  <c r="D10" i="77"/>
  <c r="E10" i="77"/>
  <c r="E14" i="76"/>
  <c r="E13" i="76"/>
  <c r="E12" i="76"/>
  <c r="D14" i="76"/>
  <c r="D13" i="76"/>
  <c r="D12" i="76"/>
  <c r="C14" i="76"/>
  <c r="C13" i="76"/>
  <c r="C12" i="76"/>
  <c r="E10" i="76"/>
  <c r="D10" i="76"/>
  <c r="C10" i="76"/>
  <c r="E1285" i="74"/>
  <c r="E1284" i="74"/>
  <c r="E1283" i="74"/>
  <c r="E1282" i="74"/>
  <c r="E1281" i="74"/>
  <c r="E1280" i="74"/>
  <c r="E1279" i="74"/>
  <c r="E1278" i="74"/>
  <c r="E1277" i="74"/>
  <c r="E1276" i="74"/>
  <c r="E1275" i="74"/>
  <c r="E1274" i="74"/>
  <c r="E1273" i="74"/>
  <c r="E1272" i="74"/>
  <c r="E1271" i="74"/>
  <c r="E1270" i="74"/>
  <c r="E1269" i="74"/>
  <c r="E1268" i="74"/>
  <c r="E1267" i="74"/>
  <c r="E1266" i="74"/>
  <c r="E1265" i="74"/>
  <c r="E1264" i="74"/>
  <c r="E1263" i="74"/>
  <c r="E1262" i="74"/>
  <c r="E1261" i="74"/>
  <c r="E1260" i="74"/>
  <c r="E1259" i="74"/>
  <c r="E1258" i="74"/>
  <c r="E1257" i="74"/>
  <c r="E1256" i="74"/>
  <c r="E1255" i="74"/>
  <c r="E1254" i="74"/>
  <c r="E1253" i="74"/>
  <c r="E1252" i="74"/>
  <c r="E1251" i="74"/>
  <c r="E1250" i="74"/>
  <c r="E1249" i="74"/>
  <c r="E1248" i="74"/>
  <c r="E1247" i="74"/>
  <c r="E1246" i="74"/>
  <c r="E1245" i="74"/>
  <c r="E1244" i="74"/>
  <c r="E1243" i="74"/>
  <c r="E1242" i="74"/>
  <c r="E1241" i="74"/>
  <c r="E1240" i="74"/>
  <c r="E1239" i="74"/>
  <c r="E1238" i="74"/>
  <c r="E1237" i="74"/>
  <c r="E1236" i="74"/>
  <c r="E1235" i="74"/>
  <c r="E1234" i="74"/>
  <c r="E1233" i="74"/>
  <c r="E1232" i="74"/>
  <c r="E1231" i="74"/>
  <c r="E1230" i="74"/>
  <c r="E1229" i="74"/>
  <c r="E1228" i="74"/>
  <c r="E1227" i="74"/>
  <c r="E1226" i="74"/>
  <c r="E1225" i="74"/>
  <c r="E1224" i="74"/>
  <c r="E1223" i="74"/>
  <c r="E1222" i="74"/>
  <c r="E1221" i="74"/>
  <c r="E1220" i="74"/>
  <c r="E1219" i="74"/>
  <c r="E1218" i="74"/>
  <c r="E1217" i="74"/>
  <c r="E1216" i="74"/>
  <c r="E1215" i="74"/>
  <c r="E1214" i="74"/>
  <c r="E1213" i="74"/>
  <c r="E1212" i="74"/>
  <c r="E1211" i="74"/>
  <c r="E1210" i="74"/>
  <c r="E1209" i="74"/>
  <c r="E1208" i="74"/>
  <c r="E1207" i="74"/>
  <c r="E1206" i="74"/>
  <c r="E1205" i="74"/>
  <c r="E1204" i="74"/>
  <c r="E1203" i="74"/>
  <c r="E1202" i="74"/>
  <c r="E1201" i="74"/>
  <c r="E1200" i="74"/>
  <c r="E1199" i="74"/>
  <c r="E1198" i="74"/>
  <c r="E1197" i="74"/>
  <c r="E1196" i="74"/>
  <c r="E1195" i="74"/>
  <c r="E1194" i="74"/>
  <c r="E1193" i="74"/>
  <c r="E1192" i="74"/>
  <c r="E1191" i="74"/>
  <c r="E1190" i="74"/>
  <c r="E1189" i="74"/>
  <c r="E1188" i="74"/>
  <c r="E1187" i="74"/>
  <c r="E1186" i="74"/>
  <c r="E1185" i="74"/>
  <c r="E1184" i="74"/>
  <c r="E1183" i="74"/>
  <c r="E1182" i="74"/>
  <c r="E1181" i="74"/>
  <c r="E1180" i="74"/>
  <c r="E1179" i="74"/>
  <c r="E1178" i="74"/>
  <c r="E1177" i="74"/>
  <c r="E1176" i="74"/>
  <c r="E1175" i="74"/>
  <c r="E1174" i="74"/>
  <c r="E1173" i="74"/>
  <c r="E1172" i="74"/>
  <c r="E1171" i="74"/>
  <c r="E1170" i="74"/>
  <c r="E1169" i="74"/>
  <c r="E1168" i="74"/>
  <c r="E1167" i="74"/>
  <c r="E1166" i="74"/>
  <c r="E1165" i="74"/>
  <c r="E1164" i="74"/>
  <c r="E1163" i="74"/>
  <c r="E1162" i="74"/>
  <c r="E1161" i="74"/>
  <c r="E1160" i="74"/>
  <c r="E1159" i="74"/>
  <c r="E1158" i="74"/>
  <c r="E1157" i="74"/>
  <c r="E1156" i="74"/>
  <c r="E1155" i="74"/>
  <c r="E1154" i="74"/>
  <c r="E1153" i="74"/>
  <c r="E1152" i="74"/>
  <c r="E1151" i="74"/>
  <c r="E1150" i="74"/>
  <c r="E1149" i="74"/>
  <c r="E1148" i="74"/>
  <c r="E1147" i="74"/>
  <c r="E1146" i="74"/>
  <c r="E1145" i="74"/>
  <c r="E1144" i="74"/>
  <c r="E1143" i="74"/>
  <c r="E1142" i="74"/>
  <c r="E1141" i="74"/>
  <c r="E1140" i="74"/>
  <c r="E1139" i="74"/>
  <c r="E1138" i="74"/>
  <c r="E1137" i="74"/>
  <c r="E1136" i="74"/>
  <c r="E1135" i="74"/>
  <c r="E1134" i="74"/>
  <c r="E1133" i="74"/>
  <c r="E1132" i="74"/>
  <c r="E1131" i="74"/>
  <c r="E1130" i="74"/>
  <c r="E1129" i="74"/>
  <c r="E1128" i="74"/>
  <c r="E1127" i="74"/>
  <c r="E1126" i="74"/>
  <c r="E1125" i="74"/>
  <c r="E1124" i="74"/>
  <c r="E1123" i="74"/>
  <c r="E1122" i="74"/>
  <c r="E1121" i="74"/>
  <c r="E1120" i="74"/>
  <c r="E1119" i="74"/>
  <c r="E1118" i="74"/>
  <c r="E1117" i="74"/>
  <c r="E1116" i="74"/>
  <c r="E1115" i="74"/>
  <c r="E1114" i="74"/>
  <c r="E1113" i="74"/>
  <c r="E1112" i="74"/>
  <c r="E1111" i="74"/>
  <c r="E1110" i="74"/>
  <c r="E1109" i="74"/>
  <c r="E1108" i="74"/>
  <c r="E1107" i="74"/>
  <c r="E1106" i="74"/>
  <c r="E1105" i="74"/>
  <c r="E1104" i="74"/>
  <c r="E1103" i="74"/>
  <c r="E1102" i="74"/>
  <c r="E1101" i="74"/>
  <c r="E1100" i="74"/>
  <c r="E1099" i="74"/>
  <c r="E1098" i="74"/>
  <c r="E1097" i="74"/>
  <c r="E1096" i="74"/>
  <c r="E1095" i="74"/>
  <c r="E1094" i="74"/>
  <c r="E1093" i="74"/>
  <c r="E1092" i="74"/>
  <c r="E1091" i="74"/>
  <c r="E1090" i="74"/>
  <c r="E1089" i="74"/>
  <c r="E1088" i="74"/>
  <c r="E1087" i="74"/>
  <c r="E1086" i="74"/>
  <c r="E1085" i="74"/>
  <c r="E1084" i="74"/>
  <c r="E1083" i="74"/>
  <c r="E1082" i="74"/>
  <c r="E1081" i="74"/>
  <c r="E1080" i="74"/>
  <c r="E1079" i="74"/>
  <c r="E1078" i="74"/>
  <c r="E1077" i="74"/>
  <c r="E1076" i="74"/>
  <c r="E1075" i="74"/>
  <c r="E1074" i="74"/>
  <c r="E1073" i="74"/>
  <c r="E1072" i="74"/>
  <c r="E1071" i="74"/>
  <c r="E1070" i="74"/>
  <c r="E1069" i="74"/>
  <c r="E1068" i="74"/>
  <c r="E1067" i="74"/>
  <c r="E1066" i="74"/>
  <c r="E1065" i="74"/>
  <c r="E1064" i="74"/>
  <c r="E1063" i="74"/>
  <c r="E1062" i="74"/>
  <c r="E1061" i="74"/>
  <c r="E1060" i="74"/>
  <c r="E1059" i="74"/>
  <c r="E1058" i="74"/>
  <c r="E1057" i="74"/>
  <c r="E1056" i="74"/>
  <c r="E1055" i="74"/>
  <c r="E1054" i="74"/>
  <c r="E1053" i="74"/>
  <c r="E1052" i="74"/>
  <c r="E1051" i="74"/>
  <c r="E1050" i="74"/>
  <c r="E1049" i="74"/>
  <c r="E1048" i="74"/>
  <c r="E1047" i="74"/>
  <c r="E1046" i="74"/>
  <c r="E1045" i="74"/>
  <c r="E1044" i="74"/>
  <c r="E1043" i="74"/>
  <c r="E1042" i="74"/>
  <c r="E1041" i="74"/>
  <c r="E1040" i="74"/>
  <c r="E1039" i="74"/>
  <c r="E1038" i="74"/>
  <c r="E1037" i="74"/>
  <c r="E1036" i="74"/>
  <c r="E1035" i="74"/>
  <c r="E1034" i="74"/>
  <c r="E1033" i="74"/>
  <c r="E1032" i="74"/>
  <c r="E1031" i="74"/>
  <c r="E1030" i="74"/>
  <c r="E1029" i="74"/>
  <c r="E1028" i="74"/>
  <c r="E1027" i="74"/>
  <c r="E1026" i="74"/>
  <c r="E1025" i="74"/>
  <c r="E1024" i="74"/>
  <c r="E1023" i="74"/>
  <c r="E1022" i="74"/>
  <c r="E1021" i="74"/>
  <c r="E1020" i="74"/>
  <c r="E1019" i="74"/>
  <c r="E1018" i="74"/>
  <c r="E1017" i="74"/>
  <c r="E1016" i="74"/>
  <c r="E1015" i="74"/>
  <c r="E1014" i="74"/>
  <c r="E1013" i="74"/>
  <c r="E1012" i="74"/>
  <c r="E1011" i="74"/>
  <c r="E1010" i="74"/>
  <c r="E1009" i="74"/>
  <c r="E1008" i="74"/>
  <c r="E1007" i="74"/>
  <c r="E1006" i="74"/>
  <c r="E1005" i="74"/>
  <c r="E1004" i="74"/>
  <c r="E1003" i="74"/>
  <c r="E1002" i="74"/>
  <c r="E1001" i="74"/>
  <c r="E1000" i="74"/>
  <c r="E999" i="74"/>
  <c r="E998" i="74"/>
  <c r="E997" i="74"/>
  <c r="E996" i="74"/>
  <c r="E995" i="74"/>
  <c r="E994" i="74"/>
  <c r="E993" i="74"/>
  <c r="E992" i="74"/>
  <c r="E991" i="74"/>
  <c r="E990" i="74"/>
  <c r="E989" i="74"/>
  <c r="E988" i="74"/>
  <c r="E987" i="74"/>
  <c r="E986" i="74"/>
  <c r="E985" i="74"/>
  <c r="E984" i="74"/>
  <c r="E983" i="74"/>
  <c r="E982" i="74"/>
  <c r="E981" i="74"/>
  <c r="E980" i="74"/>
  <c r="E979" i="74"/>
  <c r="E978" i="74"/>
  <c r="E977" i="74"/>
  <c r="E976" i="74"/>
  <c r="E975" i="74"/>
  <c r="E974" i="74"/>
  <c r="E973" i="74"/>
  <c r="E972" i="74"/>
  <c r="E971" i="74"/>
  <c r="E970" i="74"/>
  <c r="E969" i="74"/>
  <c r="E968" i="74"/>
  <c r="E967" i="74"/>
  <c r="E966" i="74"/>
  <c r="E965" i="74"/>
  <c r="E964" i="74"/>
  <c r="E963" i="74"/>
  <c r="E962" i="74"/>
  <c r="E961" i="74"/>
  <c r="E960" i="74"/>
  <c r="E959" i="74"/>
  <c r="E958" i="74"/>
  <c r="E957" i="74"/>
  <c r="E956" i="74"/>
  <c r="E955" i="74"/>
  <c r="E954" i="74"/>
  <c r="E953" i="74"/>
  <c r="E952" i="74"/>
  <c r="E951" i="74"/>
  <c r="E950" i="74"/>
  <c r="E949" i="74"/>
  <c r="E948" i="74"/>
  <c r="E947" i="74"/>
  <c r="E946" i="74"/>
  <c r="E945" i="74"/>
  <c r="E944" i="74"/>
  <c r="E943" i="74"/>
  <c r="E942" i="74"/>
  <c r="E941" i="74"/>
  <c r="E940" i="74"/>
  <c r="E939" i="74"/>
  <c r="E938" i="74"/>
  <c r="E937" i="74"/>
  <c r="E936" i="74"/>
  <c r="E935" i="74"/>
  <c r="E934" i="74"/>
  <c r="E933" i="74"/>
  <c r="E932" i="74"/>
  <c r="E931" i="74"/>
  <c r="E930" i="74"/>
  <c r="E929" i="74"/>
  <c r="E928" i="74"/>
  <c r="E927" i="74"/>
  <c r="E926" i="74"/>
  <c r="E925" i="74"/>
  <c r="E924" i="74"/>
  <c r="E923" i="74"/>
  <c r="E922" i="74"/>
  <c r="E921" i="74"/>
  <c r="E920" i="74"/>
  <c r="E919" i="74"/>
  <c r="E918" i="74"/>
  <c r="E917" i="74"/>
  <c r="E916" i="74"/>
  <c r="E915" i="74"/>
  <c r="E914" i="74"/>
  <c r="E913" i="74"/>
  <c r="E912" i="74"/>
  <c r="E911" i="74"/>
  <c r="E910" i="74"/>
  <c r="E909" i="74"/>
  <c r="E908" i="74"/>
  <c r="E907" i="74"/>
  <c r="E906" i="74"/>
  <c r="E905" i="74"/>
  <c r="E904" i="74"/>
  <c r="E903" i="74"/>
  <c r="E902" i="74"/>
  <c r="E901" i="74"/>
  <c r="E900" i="74"/>
  <c r="E899" i="74"/>
  <c r="E898" i="74"/>
  <c r="E897" i="74"/>
  <c r="E896" i="74"/>
  <c r="E895" i="74"/>
  <c r="E894" i="74"/>
  <c r="E893" i="74"/>
  <c r="E892" i="74"/>
  <c r="E891" i="74"/>
  <c r="E890" i="74"/>
  <c r="E889" i="74"/>
  <c r="E888" i="74"/>
  <c r="E887" i="74"/>
  <c r="E886" i="74"/>
  <c r="E885" i="74"/>
  <c r="E884" i="74"/>
  <c r="E883" i="74"/>
  <c r="E882" i="74"/>
  <c r="E881" i="74"/>
  <c r="E880" i="74"/>
  <c r="E879" i="74"/>
  <c r="E878" i="74"/>
  <c r="E877" i="74"/>
  <c r="E876" i="74"/>
  <c r="E875" i="74"/>
  <c r="E874" i="74"/>
  <c r="E873" i="74"/>
  <c r="E872" i="74"/>
  <c r="E871" i="74"/>
  <c r="E870" i="74"/>
  <c r="E869" i="74"/>
  <c r="E868" i="74"/>
  <c r="E867" i="74"/>
  <c r="E866" i="74"/>
  <c r="E865" i="74"/>
  <c r="E864" i="74"/>
  <c r="E863" i="74"/>
  <c r="E862" i="74"/>
  <c r="E861" i="74"/>
  <c r="E860" i="74"/>
  <c r="E859" i="74"/>
  <c r="E858" i="74"/>
  <c r="E857" i="74"/>
  <c r="E856" i="74"/>
  <c r="E855" i="74"/>
  <c r="E854" i="74"/>
  <c r="E853" i="74"/>
  <c r="E852" i="74"/>
  <c r="E851" i="74"/>
  <c r="E850" i="74"/>
  <c r="E849" i="74"/>
  <c r="E848" i="74"/>
  <c r="E847" i="74"/>
  <c r="E846" i="74"/>
  <c r="E845" i="74"/>
  <c r="E844" i="74"/>
  <c r="E843" i="74"/>
  <c r="E842" i="74"/>
  <c r="E841" i="74"/>
  <c r="E840" i="74"/>
  <c r="E839" i="74"/>
  <c r="E838" i="74"/>
  <c r="E837" i="74"/>
  <c r="E836" i="74"/>
  <c r="E835" i="74"/>
  <c r="E834" i="74"/>
  <c r="E833" i="74"/>
  <c r="E832" i="74"/>
  <c r="E831" i="74"/>
  <c r="E830" i="74"/>
  <c r="E829" i="74"/>
  <c r="E828" i="74"/>
  <c r="E827" i="74"/>
  <c r="E826" i="74"/>
  <c r="E825" i="74"/>
  <c r="E824" i="74"/>
  <c r="E823" i="74"/>
  <c r="E822" i="74"/>
  <c r="E821" i="74"/>
  <c r="E820" i="74"/>
  <c r="E819" i="74"/>
  <c r="E818" i="74"/>
  <c r="E817" i="74"/>
  <c r="E816" i="74"/>
  <c r="E815" i="74"/>
  <c r="E814" i="74"/>
  <c r="E813" i="74"/>
  <c r="E812" i="74"/>
  <c r="E811" i="74"/>
  <c r="E810" i="74"/>
  <c r="E809" i="74"/>
  <c r="E808" i="74"/>
  <c r="E807" i="74"/>
  <c r="E806" i="74"/>
  <c r="E805" i="74"/>
  <c r="E804" i="74"/>
  <c r="E803" i="74"/>
  <c r="E802" i="74"/>
  <c r="E801" i="74"/>
  <c r="E800" i="74"/>
  <c r="E799" i="74"/>
  <c r="E798" i="74"/>
  <c r="E797" i="74"/>
  <c r="E796" i="74"/>
  <c r="E795" i="74"/>
  <c r="E794" i="74"/>
  <c r="E793" i="74"/>
  <c r="E792" i="74"/>
  <c r="E791" i="74"/>
  <c r="E790" i="74"/>
  <c r="E789" i="74"/>
  <c r="E788" i="74"/>
  <c r="E787" i="74"/>
  <c r="E786" i="74"/>
  <c r="E785" i="74"/>
  <c r="E784" i="74"/>
  <c r="E783" i="74"/>
  <c r="E782" i="74"/>
  <c r="E781" i="74"/>
  <c r="E780" i="74"/>
  <c r="E779" i="74"/>
  <c r="E778" i="74"/>
  <c r="E777" i="74"/>
  <c r="E776" i="74"/>
  <c r="E775" i="74"/>
  <c r="E774" i="74"/>
  <c r="E773" i="74"/>
  <c r="E772" i="74"/>
  <c r="E771" i="74"/>
  <c r="E770" i="74"/>
  <c r="E769" i="74"/>
  <c r="E768" i="74"/>
  <c r="E767" i="74"/>
  <c r="E766" i="74"/>
  <c r="E765" i="74"/>
  <c r="E764" i="74"/>
  <c r="E763" i="74"/>
  <c r="E762" i="74"/>
  <c r="E761" i="74"/>
  <c r="E760" i="74"/>
  <c r="E759" i="74"/>
  <c r="E758" i="74"/>
  <c r="E757" i="74"/>
  <c r="E756" i="74"/>
  <c r="E755" i="74"/>
  <c r="E754" i="74"/>
  <c r="E753" i="74"/>
  <c r="E752" i="74"/>
  <c r="E751" i="74"/>
  <c r="E750" i="74"/>
  <c r="E749" i="74"/>
  <c r="E748" i="74"/>
  <c r="E747" i="74"/>
  <c r="E746" i="74"/>
  <c r="E745" i="74"/>
  <c r="E744" i="74"/>
  <c r="E743" i="74"/>
  <c r="E742" i="74"/>
  <c r="E741" i="74"/>
  <c r="E740" i="74"/>
  <c r="E739" i="74"/>
  <c r="E738" i="74"/>
  <c r="E737" i="74"/>
  <c r="E736" i="74"/>
  <c r="E735" i="74"/>
  <c r="E734" i="74"/>
  <c r="E733" i="74"/>
  <c r="E732" i="74"/>
  <c r="E731" i="74"/>
  <c r="E730" i="74"/>
  <c r="E729" i="74"/>
  <c r="E728" i="74"/>
  <c r="E727" i="74"/>
  <c r="E726" i="74"/>
  <c r="E725" i="74"/>
  <c r="E724" i="74"/>
  <c r="E723" i="74"/>
  <c r="E722" i="74"/>
  <c r="E721" i="74"/>
  <c r="E720" i="74"/>
  <c r="E719" i="74"/>
  <c r="E718" i="74"/>
  <c r="E717" i="74"/>
  <c r="E716" i="74"/>
  <c r="E715" i="74"/>
  <c r="E714" i="74"/>
  <c r="E713" i="74"/>
  <c r="E712" i="74"/>
  <c r="E711" i="74"/>
  <c r="E710" i="74"/>
  <c r="E709" i="74"/>
  <c r="E708" i="74"/>
  <c r="E707" i="74"/>
  <c r="E706" i="74"/>
  <c r="E705" i="74"/>
  <c r="E704" i="74"/>
  <c r="E703" i="74"/>
  <c r="E702" i="74"/>
  <c r="E701" i="74"/>
  <c r="E700" i="74"/>
  <c r="E699" i="74"/>
  <c r="E698" i="74"/>
  <c r="E697" i="74"/>
  <c r="E696" i="74"/>
  <c r="E695" i="74"/>
  <c r="E694" i="74"/>
  <c r="E693" i="74"/>
  <c r="E692" i="74"/>
  <c r="E691" i="74"/>
  <c r="E690" i="74"/>
  <c r="E689" i="74"/>
  <c r="E688" i="74"/>
  <c r="E687" i="74"/>
  <c r="E686" i="74"/>
  <c r="E685" i="74"/>
  <c r="E684" i="74"/>
  <c r="E683" i="74"/>
  <c r="E682" i="74"/>
  <c r="E681" i="74"/>
  <c r="E680" i="74"/>
  <c r="E679" i="74"/>
  <c r="E678" i="74"/>
  <c r="E677" i="74"/>
  <c r="E676" i="74"/>
  <c r="E675" i="74"/>
  <c r="E674" i="74"/>
  <c r="E673" i="74"/>
  <c r="E672" i="74"/>
  <c r="E671" i="74"/>
  <c r="E670" i="74"/>
  <c r="E669" i="74"/>
  <c r="E668" i="74"/>
  <c r="E667" i="74"/>
  <c r="E666" i="74"/>
  <c r="E665" i="74"/>
  <c r="E664" i="74"/>
  <c r="E663" i="74"/>
  <c r="E662" i="74"/>
  <c r="E661" i="74"/>
  <c r="E660" i="74"/>
  <c r="E659" i="74"/>
  <c r="E658" i="74"/>
  <c r="E657" i="74"/>
  <c r="E656" i="74"/>
  <c r="E655" i="74"/>
  <c r="E654" i="74"/>
  <c r="E653" i="74"/>
  <c r="E652" i="74"/>
  <c r="E651" i="74"/>
  <c r="E650" i="74"/>
  <c r="E649" i="74"/>
  <c r="E648" i="74"/>
  <c r="E647" i="74"/>
  <c r="E646" i="74"/>
  <c r="E645" i="74"/>
  <c r="E644" i="74"/>
  <c r="E643" i="74"/>
  <c r="E642" i="74"/>
  <c r="E641" i="74"/>
  <c r="E640" i="74"/>
  <c r="E639" i="74"/>
  <c r="E638" i="74"/>
  <c r="E637" i="74"/>
  <c r="E636" i="74"/>
  <c r="E635" i="74"/>
  <c r="E634" i="74"/>
  <c r="E633" i="74"/>
  <c r="E632" i="74"/>
  <c r="E631" i="74"/>
  <c r="E630" i="74"/>
  <c r="E629" i="74"/>
  <c r="E628" i="74"/>
  <c r="E627" i="74"/>
  <c r="E626" i="74"/>
  <c r="E625" i="74"/>
  <c r="E624" i="74"/>
  <c r="E623" i="74"/>
  <c r="E622" i="74"/>
  <c r="E621" i="74"/>
  <c r="E620" i="74"/>
  <c r="E619" i="74"/>
  <c r="E618" i="74"/>
  <c r="E617" i="74"/>
  <c r="E616" i="74"/>
  <c r="E615" i="74"/>
  <c r="E614" i="74"/>
  <c r="E613" i="74"/>
  <c r="E612" i="74"/>
  <c r="E611" i="74"/>
  <c r="E610" i="74"/>
  <c r="E609" i="74"/>
  <c r="E608" i="74"/>
  <c r="E607" i="74"/>
  <c r="E606" i="74"/>
  <c r="E605" i="74"/>
  <c r="E604" i="74"/>
  <c r="E603" i="74"/>
  <c r="E602" i="74"/>
  <c r="E601" i="74"/>
  <c r="E600" i="74"/>
  <c r="E599" i="74"/>
  <c r="E598" i="74"/>
  <c r="E597" i="74"/>
  <c r="E596" i="74"/>
  <c r="E595" i="74"/>
  <c r="E594" i="74"/>
  <c r="E593" i="74"/>
  <c r="E592" i="74"/>
  <c r="E591" i="74"/>
  <c r="E590" i="74"/>
  <c r="E589" i="74"/>
  <c r="E588" i="74"/>
  <c r="E587" i="74"/>
  <c r="E586" i="74"/>
  <c r="E585" i="74"/>
  <c r="E584" i="74"/>
  <c r="E583" i="74"/>
  <c r="E582" i="74"/>
  <c r="E581" i="74"/>
  <c r="E580" i="74"/>
  <c r="E579" i="74"/>
  <c r="E578" i="74"/>
  <c r="E577" i="74"/>
  <c r="E576" i="74"/>
  <c r="E575" i="74"/>
  <c r="E574" i="74"/>
  <c r="E573" i="74"/>
  <c r="E572" i="74"/>
  <c r="E571" i="74"/>
  <c r="E570" i="74"/>
  <c r="E569" i="74"/>
  <c r="E568" i="74"/>
  <c r="E567" i="74"/>
  <c r="E566" i="74"/>
  <c r="E565" i="74"/>
  <c r="E564" i="74"/>
  <c r="E563" i="74"/>
  <c r="E562" i="74"/>
  <c r="E561" i="74"/>
  <c r="E560" i="74"/>
  <c r="E559" i="74"/>
  <c r="E558" i="74"/>
  <c r="E557" i="74"/>
  <c r="E556" i="74"/>
  <c r="E555" i="74"/>
  <c r="E554" i="74"/>
  <c r="E553" i="74"/>
  <c r="E552" i="74"/>
  <c r="E551" i="74"/>
  <c r="E550" i="74"/>
  <c r="E549" i="74"/>
  <c r="E548" i="74"/>
  <c r="E547" i="74"/>
  <c r="E546" i="74"/>
  <c r="E545" i="74"/>
  <c r="E544" i="74"/>
  <c r="E543" i="74"/>
  <c r="E542" i="74"/>
  <c r="E541" i="74"/>
  <c r="E540" i="74"/>
  <c r="E539" i="74"/>
  <c r="E538" i="74"/>
  <c r="E537" i="74"/>
  <c r="E536" i="74"/>
  <c r="E535" i="74"/>
  <c r="E534" i="74"/>
  <c r="E533" i="74"/>
  <c r="E532" i="74"/>
  <c r="E531" i="74"/>
  <c r="E530" i="74"/>
  <c r="E529" i="74"/>
  <c r="E528" i="74"/>
  <c r="E527" i="74"/>
  <c r="E526" i="74"/>
  <c r="E525" i="74"/>
  <c r="E524" i="74"/>
  <c r="E523" i="74"/>
  <c r="E522" i="74"/>
  <c r="E521" i="74"/>
  <c r="E520" i="74"/>
  <c r="E519" i="74"/>
  <c r="E518" i="74"/>
  <c r="E517" i="74"/>
  <c r="E516" i="74"/>
  <c r="E515" i="74"/>
  <c r="E514" i="74"/>
  <c r="E513" i="74"/>
  <c r="E512" i="74"/>
  <c r="E511" i="74"/>
  <c r="E510" i="74"/>
  <c r="E509" i="74"/>
  <c r="E508" i="74"/>
  <c r="E507" i="74"/>
  <c r="E506" i="74"/>
  <c r="E505" i="74"/>
  <c r="E504" i="74"/>
  <c r="E503" i="74"/>
  <c r="E502" i="74"/>
  <c r="E501" i="74"/>
  <c r="E500" i="74"/>
  <c r="E499" i="74"/>
  <c r="E498" i="74"/>
  <c r="E497" i="74"/>
  <c r="E496" i="74"/>
  <c r="E495" i="74"/>
  <c r="E494" i="74"/>
  <c r="E493" i="74"/>
  <c r="E492" i="74"/>
  <c r="E491" i="74"/>
  <c r="E490" i="74"/>
  <c r="E489" i="74"/>
  <c r="E488" i="74"/>
  <c r="E487" i="74"/>
  <c r="E486" i="74"/>
  <c r="E485" i="74"/>
  <c r="E484" i="74"/>
  <c r="E483" i="74"/>
  <c r="E482" i="74"/>
  <c r="E481" i="74"/>
  <c r="E480" i="74"/>
  <c r="E479" i="74"/>
  <c r="E478" i="74"/>
  <c r="E477" i="74"/>
  <c r="E476" i="74"/>
  <c r="E475" i="74"/>
  <c r="E474" i="74"/>
  <c r="E473" i="74"/>
  <c r="E472" i="74"/>
  <c r="E471" i="74"/>
  <c r="E470" i="74"/>
  <c r="E469" i="74"/>
  <c r="E468" i="74"/>
  <c r="E467" i="74"/>
  <c r="E466" i="74"/>
  <c r="E465" i="74"/>
  <c r="E464" i="74"/>
  <c r="E463" i="74"/>
  <c r="E462" i="74"/>
  <c r="E461" i="74"/>
  <c r="E460" i="74"/>
  <c r="E459" i="74"/>
  <c r="E458" i="74"/>
  <c r="E457" i="74"/>
  <c r="E456" i="74"/>
  <c r="E455" i="74"/>
  <c r="E454" i="74"/>
  <c r="E453" i="74"/>
  <c r="E452" i="74"/>
  <c r="E451" i="74"/>
  <c r="E450" i="74"/>
  <c r="E449" i="74"/>
  <c r="E448" i="74"/>
  <c r="E447" i="74"/>
  <c r="E446" i="74"/>
  <c r="E445" i="74"/>
  <c r="E444" i="74"/>
  <c r="E443" i="74"/>
  <c r="E442" i="74"/>
  <c r="E441" i="74"/>
  <c r="E440" i="74"/>
  <c r="E439" i="74"/>
  <c r="E438" i="74"/>
  <c r="E437" i="74"/>
  <c r="E436" i="74"/>
  <c r="E435" i="74"/>
  <c r="E434" i="74"/>
  <c r="E433" i="74"/>
  <c r="E432" i="74"/>
  <c r="E431" i="74"/>
  <c r="E430" i="74"/>
  <c r="E429" i="74"/>
  <c r="E428" i="74"/>
  <c r="E427" i="74"/>
  <c r="E426" i="74"/>
  <c r="E425" i="74"/>
  <c r="E424" i="74"/>
  <c r="E423" i="74"/>
  <c r="E422" i="74"/>
  <c r="E421" i="74"/>
  <c r="E420" i="74"/>
  <c r="E419" i="74"/>
  <c r="E418" i="74"/>
  <c r="E417" i="74"/>
  <c r="E416" i="74"/>
  <c r="E415" i="74"/>
  <c r="E414" i="74"/>
  <c r="E413" i="74"/>
  <c r="E412" i="74"/>
  <c r="E411" i="74"/>
  <c r="E410" i="74"/>
  <c r="E409" i="74"/>
  <c r="E408" i="74"/>
  <c r="E407" i="74"/>
  <c r="E406" i="74"/>
  <c r="E405" i="74"/>
  <c r="E404" i="74"/>
  <c r="E403" i="74"/>
  <c r="E402" i="74"/>
  <c r="E401" i="74"/>
  <c r="E400" i="74"/>
  <c r="E399" i="74"/>
  <c r="E398" i="74"/>
  <c r="E397" i="74"/>
  <c r="E396" i="74"/>
  <c r="E395" i="74"/>
  <c r="E394" i="74"/>
  <c r="E393" i="74"/>
  <c r="E392" i="74"/>
  <c r="E391" i="74"/>
  <c r="E390" i="74"/>
  <c r="E389" i="74"/>
  <c r="E388" i="74"/>
  <c r="E387" i="74"/>
  <c r="E386" i="74"/>
  <c r="E385" i="74"/>
  <c r="E384" i="74"/>
  <c r="E383" i="74"/>
  <c r="E382" i="74"/>
  <c r="E381" i="74"/>
  <c r="E380" i="74"/>
  <c r="E379" i="74"/>
  <c r="E378" i="74"/>
  <c r="E377" i="74"/>
  <c r="E376" i="74"/>
  <c r="E375" i="74"/>
  <c r="E374" i="74"/>
  <c r="E373" i="74"/>
  <c r="E372" i="74"/>
  <c r="E371" i="74"/>
  <c r="E370" i="74"/>
  <c r="E369" i="74"/>
  <c r="E368" i="74"/>
  <c r="E367" i="74"/>
  <c r="E366" i="74"/>
  <c r="E365" i="74"/>
  <c r="E364" i="74"/>
  <c r="E363" i="74"/>
  <c r="E362" i="74"/>
  <c r="E361" i="74"/>
  <c r="E360" i="74"/>
  <c r="E359" i="74"/>
  <c r="E358" i="74"/>
  <c r="E357" i="74"/>
  <c r="E356" i="74"/>
  <c r="E355" i="74"/>
  <c r="E354" i="74"/>
  <c r="E353" i="74"/>
  <c r="E352" i="74"/>
  <c r="E351" i="74"/>
  <c r="E350" i="74"/>
  <c r="E349" i="74"/>
  <c r="E348" i="74"/>
  <c r="E347" i="74"/>
  <c r="E346" i="74"/>
  <c r="E345" i="74"/>
  <c r="E344" i="74"/>
  <c r="E343" i="74"/>
  <c r="E342" i="74"/>
  <c r="E341" i="74"/>
  <c r="E340" i="74"/>
  <c r="E339" i="74"/>
  <c r="E338" i="74"/>
  <c r="E337" i="74"/>
  <c r="E336" i="74"/>
  <c r="E335" i="74"/>
  <c r="E334" i="74"/>
  <c r="E333" i="74"/>
  <c r="E332" i="74"/>
  <c r="E331" i="74"/>
  <c r="E330" i="74"/>
  <c r="E329" i="74"/>
  <c r="E328" i="74"/>
  <c r="E327" i="74"/>
  <c r="E326" i="74"/>
  <c r="E325" i="74"/>
  <c r="E324" i="74"/>
  <c r="E323" i="74"/>
  <c r="E322" i="74"/>
  <c r="E321" i="74"/>
  <c r="E320" i="74"/>
  <c r="E319" i="74"/>
  <c r="E318" i="74"/>
  <c r="E317" i="74"/>
  <c r="E316" i="74"/>
  <c r="E315" i="74"/>
  <c r="E314" i="74"/>
  <c r="E313" i="74"/>
  <c r="E312" i="74"/>
  <c r="E311" i="74"/>
  <c r="E310" i="74"/>
  <c r="E309" i="74"/>
  <c r="E308" i="74"/>
  <c r="E307" i="74"/>
  <c r="E306" i="74"/>
  <c r="E305" i="74"/>
  <c r="E304" i="74"/>
  <c r="E303" i="74"/>
  <c r="E302" i="74"/>
  <c r="E301" i="74"/>
  <c r="E300" i="74"/>
  <c r="E299" i="74"/>
  <c r="E298" i="74"/>
  <c r="E297" i="74"/>
  <c r="E296" i="74"/>
  <c r="E295" i="74"/>
  <c r="E294" i="74"/>
  <c r="E293" i="74"/>
  <c r="E292" i="74"/>
  <c r="E291" i="74"/>
  <c r="E290" i="74"/>
  <c r="E289" i="74"/>
  <c r="E288" i="74"/>
  <c r="E287" i="74"/>
  <c r="E286" i="74"/>
  <c r="E285" i="74"/>
  <c r="E284" i="74"/>
  <c r="E283" i="74"/>
  <c r="E282" i="74"/>
  <c r="E281" i="74"/>
  <c r="E280" i="74"/>
  <c r="E279" i="74"/>
  <c r="E278" i="74"/>
  <c r="E277" i="74"/>
  <c r="E276" i="74"/>
  <c r="E275" i="74"/>
  <c r="E274" i="74"/>
  <c r="E273" i="74"/>
  <c r="E272" i="74"/>
  <c r="E271" i="74"/>
  <c r="E270" i="74"/>
  <c r="E269" i="74"/>
  <c r="E268" i="74"/>
  <c r="E267" i="74"/>
  <c r="E266" i="74"/>
  <c r="E265" i="74"/>
  <c r="E264" i="74"/>
  <c r="E263" i="74"/>
  <c r="E262" i="74"/>
  <c r="E261" i="74"/>
  <c r="E260" i="74"/>
  <c r="E259" i="74"/>
  <c r="E258" i="74"/>
  <c r="E257" i="74"/>
  <c r="E256" i="74"/>
  <c r="E255" i="74"/>
  <c r="E254" i="74"/>
  <c r="E253" i="74"/>
  <c r="E252" i="74"/>
  <c r="E251" i="74"/>
  <c r="E250" i="74"/>
  <c r="E249" i="74"/>
  <c r="E248" i="74"/>
  <c r="E247" i="74"/>
  <c r="E246" i="74"/>
  <c r="E245" i="74"/>
  <c r="E244" i="74"/>
  <c r="E243" i="74"/>
  <c r="E242" i="74"/>
  <c r="E241" i="74"/>
  <c r="E240" i="74"/>
  <c r="E239" i="74"/>
  <c r="E238" i="74"/>
  <c r="E237" i="74"/>
  <c r="E236" i="74"/>
  <c r="E235" i="74"/>
  <c r="E234" i="74"/>
  <c r="E233" i="74"/>
  <c r="E232" i="74"/>
  <c r="E231" i="74"/>
  <c r="E230" i="74"/>
  <c r="E229" i="74"/>
  <c r="E228" i="74"/>
  <c r="E227" i="74"/>
  <c r="E226" i="74"/>
  <c r="E225" i="74"/>
  <c r="E224" i="74"/>
  <c r="E223" i="74"/>
  <c r="E222" i="74"/>
  <c r="E221" i="74"/>
  <c r="E220" i="74"/>
  <c r="E219" i="74"/>
  <c r="E218" i="74"/>
  <c r="E217" i="74"/>
  <c r="E216" i="74"/>
  <c r="E215" i="74"/>
  <c r="E214" i="74"/>
  <c r="E213" i="74"/>
  <c r="E212" i="74"/>
  <c r="E211" i="74"/>
  <c r="E210" i="74"/>
  <c r="E209" i="74"/>
  <c r="E208" i="74"/>
  <c r="E207" i="74"/>
  <c r="E206" i="74"/>
  <c r="E205" i="74"/>
  <c r="E204" i="74"/>
  <c r="E203" i="74"/>
  <c r="E202" i="74"/>
  <c r="E201" i="74"/>
  <c r="E200" i="74"/>
  <c r="E199" i="74"/>
  <c r="E198" i="74"/>
  <c r="E197" i="74"/>
  <c r="E196" i="74"/>
  <c r="E195" i="74"/>
  <c r="E194" i="74"/>
  <c r="E193" i="74"/>
  <c r="E192" i="74"/>
  <c r="E191" i="74"/>
  <c r="E190" i="74"/>
  <c r="E189" i="74"/>
  <c r="E188" i="74"/>
  <c r="E187" i="74"/>
  <c r="E186" i="74"/>
  <c r="E185" i="74"/>
  <c r="E184" i="74"/>
  <c r="E183" i="74"/>
  <c r="E182" i="74"/>
  <c r="E181" i="74"/>
  <c r="E180" i="74"/>
  <c r="E179" i="74"/>
  <c r="E178" i="74"/>
  <c r="E177" i="74"/>
  <c r="E176" i="74"/>
  <c r="E175" i="74"/>
  <c r="E174" i="74"/>
  <c r="E173" i="74"/>
  <c r="E172" i="74"/>
  <c r="E171" i="74"/>
  <c r="E170" i="74"/>
  <c r="E169" i="74"/>
  <c r="E168" i="74"/>
  <c r="E167" i="74"/>
  <c r="E166" i="74"/>
  <c r="E165" i="74"/>
  <c r="E164" i="74"/>
  <c r="E163" i="74"/>
  <c r="E162" i="74"/>
  <c r="E161" i="74"/>
  <c r="E160" i="74"/>
  <c r="E159" i="74"/>
  <c r="E158" i="74"/>
  <c r="E157" i="74"/>
  <c r="E156" i="74"/>
  <c r="E155" i="74"/>
  <c r="E154" i="74"/>
  <c r="E153" i="74"/>
  <c r="E152" i="74"/>
  <c r="E151" i="74"/>
  <c r="E150" i="74"/>
  <c r="E149" i="74"/>
  <c r="E148" i="74"/>
  <c r="E147" i="74"/>
  <c r="E146" i="74"/>
  <c r="E145" i="74"/>
  <c r="E144" i="74"/>
  <c r="E143" i="74"/>
  <c r="E142" i="74"/>
  <c r="E141" i="74"/>
  <c r="E140" i="74"/>
  <c r="E139" i="74"/>
  <c r="E138" i="74"/>
  <c r="E137" i="74"/>
  <c r="E136" i="74"/>
  <c r="E135" i="74"/>
  <c r="E134" i="74"/>
  <c r="E133" i="74"/>
  <c r="E132" i="74"/>
  <c r="E131" i="74"/>
  <c r="E130" i="74"/>
  <c r="E129" i="74"/>
  <c r="E128" i="74"/>
  <c r="E127" i="74"/>
  <c r="E126" i="74"/>
  <c r="E125" i="74"/>
  <c r="E124" i="74"/>
  <c r="E123" i="74"/>
  <c r="E122" i="74"/>
  <c r="E121" i="74"/>
  <c r="E120" i="74"/>
  <c r="E119" i="74"/>
  <c r="E118" i="74"/>
  <c r="E117" i="74"/>
  <c r="E116" i="74"/>
  <c r="E115" i="74"/>
  <c r="E114" i="74"/>
  <c r="E113" i="74"/>
  <c r="E112" i="74"/>
  <c r="E111" i="74"/>
  <c r="E110" i="74"/>
  <c r="E109" i="74"/>
  <c r="E108" i="74"/>
  <c r="E107" i="74"/>
  <c r="E106" i="74"/>
  <c r="E105" i="74"/>
  <c r="E104" i="74"/>
  <c r="E103" i="74"/>
  <c r="E102" i="74"/>
  <c r="E101" i="74"/>
  <c r="E100" i="74"/>
  <c r="E99" i="74"/>
  <c r="E98" i="74"/>
  <c r="E97" i="74"/>
  <c r="E96" i="74"/>
  <c r="E95" i="74"/>
  <c r="E94" i="74"/>
  <c r="E93" i="74"/>
  <c r="E92" i="74"/>
  <c r="E91" i="74"/>
  <c r="E90" i="74"/>
  <c r="E89" i="74"/>
  <c r="E88" i="74"/>
  <c r="E87" i="74"/>
  <c r="E86" i="74"/>
  <c r="E85" i="74"/>
  <c r="E84" i="74"/>
  <c r="E83" i="74"/>
  <c r="E82" i="74"/>
  <c r="E81" i="74"/>
  <c r="E80" i="74"/>
  <c r="E79" i="74"/>
  <c r="E78" i="74"/>
  <c r="E77" i="74"/>
  <c r="E76" i="74"/>
  <c r="E75" i="74"/>
  <c r="E74" i="74"/>
  <c r="E73" i="74"/>
  <c r="E72" i="74"/>
  <c r="E71" i="74"/>
  <c r="E70" i="74"/>
  <c r="E69" i="74"/>
  <c r="E68" i="74"/>
  <c r="E67" i="74"/>
  <c r="E66" i="74"/>
  <c r="E65" i="74"/>
  <c r="E64" i="74"/>
  <c r="E63" i="74"/>
  <c r="E62" i="74"/>
  <c r="E61" i="74"/>
  <c r="E60" i="74"/>
  <c r="E59" i="74"/>
  <c r="E58" i="74"/>
  <c r="E57" i="74"/>
  <c r="E56" i="74"/>
  <c r="E55" i="74"/>
  <c r="E54" i="74"/>
  <c r="E53" i="74"/>
  <c r="E52" i="74"/>
  <c r="E51" i="74"/>
  <c r="E50" i="74"/>
  <c r="E49" i="74"/>
  <c r="E48" i="74"/>
  <c r="E47" i="74"/>
  <c r="E46" i="74"/>
  <c r="E45" i="74"/>
  <c r="E44" i="74"/>
  <c r="E43" i="74"/>
  <c r="E42" i="74"/>
  <c r="E41" i="74"/>
  <c r="E40" i="74"/>
  <c r="E39" i="74"/>
  <c r="E38" i="74"/>
  <c r="E37" i="74"/>
  <c r="E36" i="74"/>
  <c r="E35" i="74"/>
  <c r="E34" i="74"/>
  <c r="E33" i="74"/>
  <c r="E32" i="74"/>
  <c r="E31" i="74"/>
  <c r="E30" i="74"/>
  <c r="E29" i="74"/>
  <c r="E28" i="74"/>
  <c r="E27" i="74"/>
  <c r="E26" i="74"/>
  <c r="E25" i="74"/>
  <c r="E24" i="74"/>
  <c r="E23" i="74"/>
  <c r="E22" i="74"/>
  <c r="E21" i="74"/>
  <c r="E20" i="74"/>
  <c r="E19" i="74"/>
  <c r="E18" i="74"/>
  <c r="E17" i="74"/>
  <c r="E16" i="74"/>
  <c r="E15" i="74"/>
  <c r="E14" i="74"/>
  <c r="E13" i="74"/>
  <c r="E12" i="74"/>
  <c r="E11" i="74"/>
  <c r="E10" i="74"/>
  <c r="E9" i="74"/>
  <c r="E8" i="74"/>
  <c r="E7" i="74"/>
  <c r="E6" i="74"/>
  <c r="E5" i="74"/>
  <c r="E4" i="74"/>
  <c r="E3" i="74"/>
  <c r="E2" i="74"/>
  <c r="E1285" i="73"/>
  <c r="E1284" i="73"/>
  <c r="E1283" i="73"/>
  <c r="E1282" i="73"/>
  <c r="E1281" i="73"/>
  <c r="E1280" i="73"/>
  <c r="E1279" i="73"/>
  <c r="E1278" i="73"/>
  <c r="E1277" i="73"/>
  <c r="E1276" i="73"/>
  <c r="E1275" i="73"/>
  <c r="E1274" i="73"/>
  <c r="E1273" i="73"/>
  <c r="E1272" i="73"/>
  <c r="E1271" i="73"/>
  <c r="E1270" i="73"/>
  <c r="E1269" i="73"/>
  <c r="E1268" i="73"/>
  <c r="E1267" i="73"/>
  <c r="E1266" i="73"/>
  <c r="E1265" i="73"/>
  <c r="E1264" i="73"/>
  <c r="E1263" i="73"/>
  <c r="E1262" i="73"/>
  <c r="E1261" i="73"/>
  <c r="E1260" i="73"/>
  <c r="E1259" i="73"/>
  <c r="E1258" i="73"/>
  <c r="E1257" i="73"/>
  <c r="E1256" i="73"/>
  <c r="E1255" i="73"/>
  <c r="E1254" i="73"/>
  <c r="E1253" i="73"/>
  <c r="E1252" i="73"/>
  <c r="E1251" i="73"/>
  <c r="E1250" i="73"/>
  <c r="E1249" i="73"/>
  <c r="E1248" i="73"/>
  <c r="E1247" i="73"/>
  <c r="E1246" i="73"/>
  <c r="E1245" i="73"/>
  <c r="E1244" i="73"/>
  <c r="E1243" i="73"/>
  <c r="E1242" i="73"/>
  <c r="E1241" i="73"/>
  <c r="E1240" i="73"/>
  <c r="E1239" i="73"/>
  <c r="E1238" i="73"/>
  <c r="E1237" i="73"/>
  <c r="E1236" i="73"/>
  <c r="E1235" i="73"/>
  <c r="E1234" i="73"/>
  <c r="E1233" i="73"/>
  <c r="E1232" i="73"/>
  <c r="E1231" i="73"/>
  <c r="E1230" i="73"/>
  <c r="E1229" i="73"/>
  <c r="E1228" i="73"/>
  <c r="E1227" i="73"/>
  <c r="E1226" i="73"/>
  <c r="E1225" i="73"/>
  <c r="E1224" i="73"/>
  <c r="E1223" i="73"/>
  <c r="E1222" i="73"/>
  <c r="E1221" i="73"/>
  <c r="E1220" i="73"/>
  <c r="E1219" i="73"/>
  <c r="E1218" i="73"/>
  <c r="E1217" i="73"/>
  <c r="E1216" i="73"/>
  <c r="E1215" i="73"/>
  <c r="E1214" i="73"/>
  <c r="E1213" i="73"/>
  <c r="E1212" i="73"/>
  <c r="E1211" i="73"/>
  <c r="E1210" i="73"/>
  <c r="E1209" i="73"/>
  <c r="E1208" i="73"/>
  <c r="E1207" i="73"/>
  <c r="E1206" i="73"/>
  <c r="E1205" i="73"/>
  <c r="E1204" i="73"/>
  <c r="E1203" i="73"/>
  <c r="E1202" i="73"/>
  <c r="E1201" i="73"/>
  <c r="E1200" i="73"/>
  <c r="E1199" i="73"/>
  <c r="E1198" i="73"/>
  <c r="E1197" i="73"/>
  <c r="E1196" i="73"/>
  <c r="E1195" i="73"/>
  <c r="E1194" i="73"/>
  <c r="E1193" i="73"/>
  <c r="E1192" i="73"/>
  <c r="E1191" i="73"/>
  <c r="E1190" i="73"/>
  <c r="E1189" i="73"/>
  <c r="E1188" i="73"/>
  <c r="E1187" i="73"/>
  <c r="E1186" i="73"/>
  <c r="E1185" i="73"/>
  <c r="E1184" i="73"/>
  <c r="E1183" i="73"/>
  <c r="E1182" i="73"/>
  <c r="E1181" i="73"/>
  <c r="E1180" i="73"/>
  <c r="E1179" i="73"/>
  <c r="E1178" i="73"/>
  <c r="E1177" i="73"/>
  <c r="E1176" i="73"/>
  <c r="E1175" i="73"/>
  <c r="E1174" i="73"/>
  <c r="E1173" i="73"/>
  <c r="E1172" i="73"/>
  <c r="E1171" i="73"/>
  <c r="E1170" i="73"/>
  <c r="E1169" i="73"/>
  <c r="E1168" i="73"/>
  <c r="E1167" i="73"/>
  <c r="E1166" i="73"/>
  <c r="E1165" i="73"/>
  <c r="E1164" i="73"/>
  <c r="E1163" i="73"/>
  <c r="E1162" i="73"/>
  <c r="E1161" i="73"/>
  <c r="E1160" i="73"/>
  <c r="E1159" i="73"/>
  <c r="E1158" i="73"/>
  <c r="E1157" i="73"/>
  <c r="E1156" i="73"/>
  <c r="E1155" i="73"/>
  <c r="E1154" i="73"/>
  <c r="E1153" i="73"/>
  <c r="E1152" i="73"/>
  <c r="E1151" i="73"/>
  <c r="E1150" i="73"/>
  <c r="E1149" i="73"/>
  <c r="E1148" i="73"/>
  <c r="E1147" i="73"/>
  <c r="E1146" i="73"/>
  <c r="E1145" i="73"/>
  <c r="E1144" i="73"/>
  <c r="E1143" i="73"/>
  <c r="E1142" i="73"/>
  <c r="E1141" i="73"/>
  <c r="E1140" i="73"/>
  <c r="E1139" i="73"/>
  <c r="E1138" i="73"/>
  <c r="E1137" i="73"/>
  <c r="E1136" i="73"/>
  <c r="E1135" i="73"/>
  <c r="E1134" i="73"/>
  <c r="E1133" i="73"/>
  <c r="E1132" i="73"/>
  <c r="E1131" i="73"/>
  <c r="E1130" i="73"/>
  <c r="E1129" i="73"/>
  <c r="E1128" i="73"/>
  <c r="E1127" i="73"/>
  <c r="E1126" i="73"/>
  <c r="E1125" i="73"/>
  <c r="E1124" i="73"/>
  <c r="E1123" i="73"/>
  <c r="E1122" i="73"/>
  <c r="E1121" i="73"/>
  <c r="E1120" i="73"/>
  <c r="E1119" i="73"/>
  <c r="E1118" i="73"/>
  <c r="E1117" i="73"/>
  <c r="E1116" i="73"/>
  <c r="E1115" i="73"/>
  <c r="E1114" i="73"/>
  <c r="E1113" i="73"/>
  <c r="E1112" i="73"/>
  <c r="E1111" i="73"/>
  <c r="E1110" i="73"/>
  <c r="E1109" i="73"/>
  <c r="E1108" i="73"/>
  <c r="E1107" i="73"/>
  <c r="E1106" i="73"/>
  <c r="E1105" i="73"/>
  <c r="E1104" i="73"/>
  <c r="E1103" i="73"/>
  <c r="E1102" i="73"/>
  <c r="E1101" i="73"/>
  <c r="E1100" i="73"/>
  <c r="E1099" i="73"/>
  <c r="E1098" i="73"/>
  <c r="E1097" i="73"/>
  <c r="E1096" i="73"/>
  <c r="E1095" i="73"/>
  <c r="E1094" i="73"/>
  <c r="E1093" i="73"/>
  <c r="E1092" i="73"/>
  <c r="E1091" i="73"/>
  <c r="E1090" i="73"/>
  <c r="E1089" i="73"/>
  <c r="E1088" i="73"/>
  <c r="E1087" i="73"/>
  <c r="E1086" i="73"/>
  <c r="E1085" i="73"/>
  <c r="E1084" i="73"/>
  <c r="E1083" i="73"/>
  <c r="E1082" i="73"/>
  <c r="E1081" i="73"/>
  <c r="E1080" i="73"/>
  <c r="E1079" i="73"/>
  <c r="E1078" i="73"/>
  <c r="E1077" i="73"/>
  <c r="E1076" i="73"/>
  <c r="E1075" i="73"/>
  <c r="E1074" i="73"/>
  <c r="E1073" i="73"/>
  <c r="E1072" i="73"/>
  <c r="E1071" i="73"/>
  <c r="E1070" i="73"/>
  <c r="E1069" i="73"/>
  <c r="E1068" i="73"/>
  <c r="E1067" i="73"/>
  <c r="E1066" i="73"/>
  <c r="E1065" i="73"/>
  <c r="E1064" i="73"/>
  <c r="E1063" i="73"/>
  <c r="E1062" i="73"/>
  <c r="E1061" i="73"/>
  <c r="E1060" i="73"/>
  <c r="E1059" i="73"/>
  <c r="E1058" i="73"/>
  <c r="E1057" i="73"/>
  <c r="E1056" i="73"/>
  <c r="E1055" i="73"/>
  <c r="E1054" i="73"/>
  <c r="E1053" i="73"/>
  <c r="E1052" i="73"/>
  <c r="E1051" i="73"/>
  <c r="E1050" i="73"/>
  <c r="E1049" i="73"/>
  <c r="E1048" i="73"/>
  <c r="E1047" i="73"/>
  <c r="E1046" i="73"/>
  <c r="E1045" i="73"/>
  <c r="E1044" i="73"/>
  <c r="E1043" i="73"/>
  <c r="E1042" i="73"/>
  <c r="E1041" i="73"/>
  <c r="E1040" i="73"/>
  <c r="E1039" i="73"/>
  <c r="E1038" i="73"/>
  <c r="E1037" i="73"/>
  <c r="E1036" i="73"/>
  <c r="E1035" i="73"/>
  <c r="E1034" i="73"/>
  <c r="E1033" i="73"/>
  <c r="E1032" i="73"/>
  <c r="E1031" i="73"/>
  <c r="E1030" i="73"/>
  <c r="E1029" i="73"/>
  <c r="E1028" i="73"/>
  <c r="E1027" i="73"/>
  <c r="E1026" i="73"/>
  <c r="E1025" i="73"/>
  <c r="E1024" i="73"/>
  <c r="E1023" i="73"/>
  <c r="E1022" i="73"/>
  <c r="E1021" i="73"/>
  <c r="E1020" i="73"/>
  <c r="E1019" i="73"/>
  <c r="E1018" i="73"/>
  <c r="E1017" i="73"/>
  <c r="E1016" i="73"/>
  <c r="E1015" i="73"/>
  <c r="E1014" i="73"/>
  <c r="E1013" i="73"/>
  <c r="E1012" i="73"/>
  <c r="E1011" i="73"/>
  <c r="E1010" i="73"/>
  <c r="E1009" i="73"/>
  <c r="E1008" i="73"/>
  <c r="E1007" i="73"/>
  <c r="E1006" i="73"/>
  <c r="E1005" i="73"/>
  <c r="E1004" i="73"/>
  <c r="E1003" i="73"/>
  <c r="E1002" i="73"/>
  <c r="E1001" i="73"/>
  <c r="E1000" i="73"/>
  <c r="E999" i="73"/>
  <c r="E998" i="73"/>
  <c r="E997" i="73"/>
  <c r="E996" i="73"/>
  <c r="E995" i="73"/>
  <c r="E994" i="73"/>
  <c r="E993" i="73"/>
  <c r="E992" i="73"/>
  <c r="E991" i="73"/>
  <c r="E990" i="73"/>
  <c r="E989" i="73"/>
  <c r="E988" i="73"/>
  <c r="E987" i="73"/>
  <c r="E986" i="73"/>
  <c r="E985" i="73"/>
  <c r="E984" i="73"/>
  <c r="E983" i="73"/>
  <c r="E982" i="73"/>
  <c r="E981" i="73"/>
  <c r="E980" i="73"/>
  <c r="E979" i="73"/>
  <c r="E978" i="73"/>
  <c r="E977" i="73"/>
  <c r="E976" i="73"/>
  <c r="E975" i="73"/>
  <c r="E974" i="73"/>
  <c r="E973" i="73"/>
  <c r="E972" i="73"/>
  <c r="E971" i="73"/>
  <c r="E970" i="73"/>
  <c r="E969" i="73"/>
  <c r="E968" i="73"/>
  <c r="E967" i="73"/>
  <c r="E966" i="73"/>
  <c r="E965" i="73"/>
  <c r="E964" i="73"/>
  <c r="E963" i="73"/>
  <c r="E962" i="73"/>
  <c r="E961" i="73"/>
  <c r="E960" i="73"/>
  <c r="E959" i="73"/>
  <c r="E958" i="73"/>
  <c r="E957" i="73"/>
  <c r="E956" i="73"/>
  <c r="E955" i="73"/>
  <c r="E954" i="73"/>
  <c r="E953" i="73"/>
  <c r="E952" i="73"/>
  <c r="E951" i="73"/>
  <c r="E950" i="73"/>
  <c r="E949" i="73"/>
  <c r="E948" i="73"/>
  <c r="E947" i="73"/>
  <c r="E946" i="73"/>
  <c r="E945" i="73"/>
  <c r="E944" i="73"/>
  <c r="E943" i="73"/>
  <c r="E942" i="73"/>
  <c r="E941" i="73"/>
  <c r="E940" i="73"/>
  <c r="E939" i="73"/>
  <c r="E938" i="73"/>
  <c r="E937" i="73"/>
  <c r="E936" i="73"/>
  <c r="E935" i="73"/>
  <c r="E934" i="73"/>
  <c r="E933" i="73"/>
  <c r="E932" i="73"/>
  <c r="E931" i="73"/>
  <c r="E930" i="73"/>
  <c r="E929" i="73"/>
  <c r="E928" i="73"/>
  <c r="E927" i="73"/>
  <c r="E926" i="73"/>
  <c r="E925" i="73"/>
  <c r="E924" i="73"/>
  <c r="E923" i="73"/>
  <c r="E922" i="73"/>
  <c r="E921" i="73"/>
  <c r="E920" i="73"/>
  <c r="E919" i="73"/>
  <c r="E918" i="73"/>
  <c r="E917" i="73"/>
  <c r="E916" i="73"/>
  <c r="E915" i="73"/>
  <c r="E914" i="73"/>
  <c r="E913" i="73"/>
  <c r="E912" i="73"/>
  <c r="E911" i="73"/>
  <c r="E910" i="73"/>
  <c r="E909" i="73"/>
  <c r="E908" i="73"/>
  <c r="E907" i="73"/>
  <c r="E906" i="73"/>
  <c r="E905" i="73"/>
  <c r="E904" i="73"/>
  <c r="E903" i="73"/>
  <c r="E902" i="73"/>
  <c r="E901" i="73"/>
  <c r="E900" i="73"/>
  <c r="E899" i="73"/>
  <c r="E898" i="73"/>
  <c r="E897" i="73"/>
  <c r="E896" i="73"/>
  <c r="E895" i="73"/>
  <c r="E894" i="73"/>
  <c r="E893" i="73"/>
  <c r="E892" i="73"/>
  <c r="E891" i="73"/>
  <c r="E890" i="73"/>
  <c r="E889" i="73"/>
  <c r="E888" i="73"/>
  <c r="E887" i="73"/>
  <c r="E886" i="73"/>
  <c r="E885" i="73"/>
  <c r="E884" i="73"/>
  <c r="E883" i="73"/>
  <c r="E882" i="73"/>
  <c r="E881" i="73"/>
  <c r="E880" i="73"/>
  <c r="E879" i="73"/>
  <c r="E878" i="73"/>
  <c r="E877" i="73"/>
  <c r="E876" i="73"/>
  <c r="E875" i="73"/>
  <c r="E874" i="73"/>
  <c r="E873" i="73"/>
  <c r="E872" i="73"/>
  <c r="E871" i="73"/>
  <c r="E870" i="73"/>
  <c r="E869" i="73"/>
  <c r="E868" i="73"/>
  <c r="E867" i="73"/>
  <c r="E866" i="73"/>
  <c r="E865" i="73"/>
  <c r="E864" i="73"/>
  <c r="E863" i="73"/>
  <c r="E862" i="73"/>
  <c r="E861" i="73"/>
  <c r="E860" i="73"/>
  <c r="E859" i="73"/>
  <c r="E858" i="73"/>
  <c r="E857" i="73"/>
  <c r="E856" i="73"/>
  <c r="E855" i="73"/>
  <c r="E854" i="73"/>
  <c r="E853" i="73"/>
  <c r="E852" i="73"/>
  <c r="E851" i="73"/>
  <c r="E850" i="73"/>
  <c r="E849" i="73"/>
  <c r="E848" i="73"/>
  <c r="E847" i="73"/>
  <c r="E846" i="73"/>
  <c r="E845" i="73"/>
  <c r="E844" i="73"/>
  <c r="E843" i="73"/>
  <c r="E842" i="73"/>
  <c r="E841" i="73"/>
  <c r="E840" i="73"/>
  <c r="E839" i="73"/>
  <c r="E838" i="73"/>
  <c r="E837" i="73"/>
  <c r="E836" i="73"/>
  <c r="E835" i="73"/>
  <c r="E834" i="73"/>
  <c r="E833" i="73"/>
  <c r="E832" i="73"/>
  <c r="E831" i="73"/>
  <c r="E830" i="73"/>
  <c r="E829" i="73"/>
  <c r="E828" i="73"/>
  <c r="E827" i="73"/>
  <c r="E826" i="73"/>
  <c r="E825" i="73"/>
  <c r="E824" i="73"/>
  <c r="E823" i="73"/>
  <c r="E822" i="73"/>
  <c r="E821" i="73"/>
  <c r="E820" i="73"/>
  <c r="E819" i="73"/>
  <c r="E818" i="73"/>
  <c r="E817" i="73"/>
  <c r="E816" i="73"/>
  <c r="E815" i="73"/>
  <c r="E814" i="73"/>
  <c r="E813" i="73"/>
  <c r="E812" i="73"/>
  <c r="E811" i="73"/>
  <c r="E810" i="73"/>
  <c r="E809" i="73"/>
  <c r="E808" i="73"/>
  <c r="E807" i="73"/>
  <c r="E806" i="73"/>
  <c r="E805" i="73"/>
  <c r="E804" i="73"/>
  <c r="E803" i="73"/>
  <c r="E802" i="73"/>
  <c r="E801" i="73"/>
  <c r="E800" i="73"/>
  <c r="E799" i="73"/>
  <c r="E798" i="73"/>
  <c r="E797" i="73"/>
  <c r="E796" i="73"/>
  <c r="E795" i="73"/>
  <c r="E794" i="73"/>
  <c r="E793" i="73"/>
  <c r="E792" i="73"/>
  <c r="E791" i="73"/>
  <c r="E790" i="73"/>
  <c r="E789" i="73"/>
  <c r="E788" i="73"/>
  <c r="E787" i="73"/>
  <c r="E786" i="73"/>
  <c r="E785" i="73"/>
  <c r="E784" i="73"/>
  <c r="E783" i="73"/>
  <c r="E782" i="73"/>
  <c r="E781" i="73"/>
  <c r="E780" i="73"/>
  <c r="E779" i="73"/>
  <c r="E778" i="73"/>
  <c r="E777" i="73"/>
  <c r="E776" i="73"/>
  <c r="E775" i="73"/>
  <c r="E774" i="73"/>
  <c r="E773" i="73"/>
  <c r="E772" i="73"/>
  <c r="E771" i="73"/>
  <c r="E770" i="73"/>
  <c r="E769" i="73"/>
  <c r="E768" i="73"/>
  <c r="E767" i="73"/>
  <c r="E766" i="73"/>
  <c r="E765" i="73"/>
  <c r="E764" i="73"/>
  <c r="E763" i="73"/>
  <c r="E762" i="73"/>
  <c r="E761" i="73"/>
  <c r="E760" i="73"/>
  <c r="E759" i="73"/>
  <c r="E758" i="73"/>
  <c r="E757" i="73"/>
  <c r="E756" i="73"/>
  <c r="E755" i="73"/>
  <c r="E754" i="73"/>
  <c r="E753" i="73"/>
  <c r="E752" i="73"/>
  <c r="E751" i="73"/>
  <c r="E750" i="73"/>
  <c r="E749" i="73"/>
  <c r="E748" i="73"/>
  <c r="E747" i="73"/>
  <c r="E746" i="73"/>
  <c r="E745" i="73"/>
  <c r="E744" i="73"/>
  <c r="E743" i="73"/>
  <c r="E742" i="73"/>
  <c r="E741" i="73"/>
  <c r="E740" i="73"/>
  <c r="E739" i="73"/>
  <c r="E738" i="73"/>
  <c r="E737" i="73"/>
  <c r="E736" i="73"/>
  <c r="E735" i="73"/>
  <c r="E734" i="73"/>
  <c r="E733" i="73"/>
  <c r="E732" i="73"/>
  <c r="E731" i="73"/>
  <c r="E730" i="73"/>
  <c r="E729" i="73"/>
  <c r="E728" i="73"/>
  <c r="E727" i="73"/>
  <c r="E726" i="73"/>
  <c r="E725" i="73"/>
  <c r="E724" i="73"/>
  <c r="E723" i="73"/>
  <c r="E722" i="73"/>
  <c r="E721" i="73"/>
  <c r="E720" i="73"/>
  <c r="E719" i="73"/>
  <c r="E718" i="73"/>
  <c r="E717" i="73"/>
  <c r="E716" i="73"/>
  <c r="E715" i="73"/>
  <c r="E714" i="73"/>
  <c r="E713" i="73"/>
  <c r="E712" i="73"/>
  <c r="E711" i="73"/>
  <c r="E710" i="73"/>
  <c r="E709" i="73"/>
  <c r="E708" i="73"/>
  <c r="E707" i="73"/>
  <c r="E706" i="73"/>
  <c r="E705" i="73"/>
  <c r="E704" i="73"/>
  <c r="E703" i="73"/>
  <c r="E702" i="73"/>
  <c r="E701" i="73"/>
  <c r="E700" i="73"/>
  <c r="E699" i="73"/>
  <c r="E698" i="73"/>
  <c r="E697" i="73"/>
  <c r="E696" i="73"/>
  <c r="E695" i="73"/>
  <c r="E694" i="73"/>
  <c r="E693" i="73"/>
  <c r="E692" i="73"/>
  <c r="E691" i="73"/>
  <c r="E690" i="73"/>
  <c r="E689" i="73"/>
  <c r="E688" i="73"/>
  <c r="E687" i="73"/>
  <c r="E686" i="73"/>
  <c r="E685" i="73"/>
  <c r="E684" i="73"/>
  <c r="E683" i="73"/>
  <c r="E682" i="73"/>
  <c r="E681" i="73"/>
  <c r="E680" i="73"/>
  <c r="E679" i="73"/>
  <c r="E678" i="73"/>
  <c r="E677" i="73"/>
  <c r="E676" i="73"/>
  <c r="E675" i="73"/>
  <c r="E674" i="73"/>
  <c r="E673" i="73"/>
  <c r="E672" i="73"/>
  <c r="E671" i="73"/>
  <c r="E670" i="73"/>
  <c r="E669" i="73"/>
  <c r="E668" i="73"/>
  <c r="E667" i="73"/>
  <c r="E666" i="73"/>
  <c r="E665" i="73"/>
  <c r="E664" i="73"/>
  <c r="E663" i="73"/>
  <c r="E662" i="73"/>
  <c r="E661" i="73"/>
  <c r="E660" i="73"/>
  <c r="E659" i="73"/>
  <c r="E658" i="73"/>
  <c r="E657" i="73"/>
  <c r="E656" i="73"/>
  <c r="E655" i="73"/>
  <c r="E654" i="73"/>
  <c r="E653" i="73"/>
  <c r="E652" i="73"/>
  <c r="E651" i="73"/>
  <c r="E650" i="73"/>
  <c r="E649" i="73"/>
  <c r="E648" i="73"/>
  <c r="E647" i="73"/>
  <c r="E646" i="73"/>
  <c r="E645" i="73"/>
  <c r="E644" i="73"/>
  <c r="E643" i="73"/>
  <c r="E642" i="73"/>
  <c r="E641" i="73"/>
  <c r="E640" i="73"/>
  <c r="E639" i="73"/>
  <c r="E638" i="73"/>
  <c r="E637" i="73"/>
  <c r="E636" i="73"/>
  <c r="E635" i="73"/>
  <c r="E634" i="73"/>
  <c r="E633" i="73"/>
  <c r="E632" i="73"/>
  <c r="E631" i="73"/>
  <c r="E630" i="73"/>
  <c r="E629" i="73"/>
  <c r="E628" i="73"/>
  <c r="E627" i="73"/>
  <c r="E626" i="73"/>
  <c r="E625" i="73"/>
  <c r="E624" i="73"/>
  <c r="E623" i="73"/>
  <c r="E622" i="73"/>
  <c r="E621" i="73"/>
  <c r="E620" i="73"/>
  <c r="E619" i="73"/>
  <c r="E618" i="73"/>
  <c r="E617" i="73"/>
  <c r="E616" i="73"/>
  <c r="E615" i="73"/>
  <c r="E614" i="73"/>
  <c r="E613" i="73"/>
  <c r="E612" i="73"/>
  <c r="E611" i="73"/>
  <c r="E610" i="73"/>
  <c r="E609" i="73"/>
  <c r="E608" i="73"/>
  <c r="E607" i="73"/>
  <c r="E606" i="73"/>
  <c r="E605" i="73"/>
  <c r="E604" i="73"/>
  <c r="E603" i="73"/>
  <c r="E602" i="73"/>
  <c r="E601" i="73"/>
  <c r="E600" i="73"/>
  <c r="E599" i="73"/>
  <c r="E598" i="73"/>
  <c r="E597" i="73"/>
  <c r="E596" i="73"/>
  <c r="E595" i="73"/>
  <c r="E594" i="73"/>
  <c r="E593" i="73"/>
  <c r="E592" i="73"/>
  <c r="E591" i="73"/>
  <c r="E590" i="73"/>
  <c r="E589" i="73"/>
  <c r="E588" i="73"/>
  <c r="E587" i="73"/>
  <c r="E586" i="73"/>
  <c r="E585" i="73"/>
  <c r="E584" i="73"/>
  <c r="E583" i="73"/>
  <c r="E582" i="73"/>
  <c r="E581" i="73"/>
  <c r="E580" i="73"/>
  <c r="E579" i="73"/>
  <c r="E578" i="73"/>
  <c r="E577" i="73"/>
  <c r="E576" i="73"/>
  <c r="E575" i="73"/>
  <c r="E574" i="73"/>
  <c r="E573" i="73"/>
  <c r="E572" i="73"/>
  <c r="E571" i="73"/>
  <c r="E570" i="73"/>
  <c r="E569" i="73"/>
  <c r="E568" i="73"/>
  <c r="E567" i="73"/>
  <c r="E566" i="73"/>
  <c r="E565" i="73"/>
  <c r="E564" i="73"/>
  <c r="E563" i="73"/>
  <c r="E562" i="73"/>
  <c r="E561" i="73"/>
  <c r="E560" i="73"/>
  <c r="E559" i="73"/>
  <c r="E558" i="73"/>
  <c r="E557" i="73"/>
  <c r="E556" i="73"/>
  <c r="E555" i="73"/>
  <c r="E554" i="73"/>
  <c r="E553" i="73"/>
  <c r="E552" i="73"/>
  <c r="E551" i="73"/>
  <c r="E550" i="73"/>
  <c r="E549" i="73"/>
  <c r="E548" i="73"/>
  <c r="E547" i="73"/>
  <c r="E546" i="73"/>
  <c r="E545" i="73"/>
  <c r="E544" i="73"/>
  <c r="E543" i="73"/>
  <c r="E542" i="73"/>
  <c r="E541" i="73"/>
  <c r="E540" i="73"/>
  <c r="E539" i="73"/>
  <c r="E538" i="73"/>
  <c r="E537" i="73"/>
  <c r="E536" i="73"/>
  <c r="E535" i="73"/>
  <c r="E534" i="73"/>
  <c r="E533" i="73"/>
  <c r="E532" i="73"/>
  <c r="E531" i="73"/>
  <c r="E530" i="73"/>
  <c r="E529" i="73"/>
  <c r="E528" i="73"/>
  <c r="E527" i="73"/>
  <c r="E526" i="73"/>
  <c r="E525" i="73"/>
  <c r="E524" i="73"/>
  <c r="E523" i="73"/>
  <c r="E522" i="73"/>
  <c r="E521" i="73"/>
  <c r="E520" i="73"/>
  <c r="E519" i="73"/>
  <c r="E518" i="73"/>
  <c r="E517" i="73"/>
  <c r="E516" i="73"/>
  <c r="E515" i="73"/>
  <c r="E514" i="73"/>
  <c r="E513" i="73"/>
  <c r="E512" i="73"/>
  <c r="E511" i="73"/>
  <c r="E510" i="73"/>
  <c r="E509" i="73"/>
  <c r="E508" i="73"/>
  <c r="E507" i="73"/>
  <c r="E506" i="73"/>
  <c r="E505" i="73"/>
  <c r="E504" i="73"/>
  <c r="E503" i="73"/>
  <c r="E502" i="73"/>
  <c r="E501" i="73"/>
  <c r="E500" i="73"/>
  <c r="E499" i="73"/>
  <c r="E498" i="73"/>
  <c r="E497" i="73"/>
  <c r="E496" i="73"/>
  <c r="E495" i="73"/>
  <c r="E494" i="73"/>
  <c r="E493" i="73"/>
  <c r="E492" i="73"/>
  <c r="E491" i="73"/>
  <c r="E490" i="73"/>
  <c r="E489" i="73"/>
  <c r="E488" i="73"/>
  <c r="E487" i="73"/>
  <c r="E486" i="73"/>
  <c r="E485" i="73"/>
  <c r="E484" i="73"/>
  <c r="E483" i="73"/>
  <c r="E482" i="73"/>
  <c r="E481" i="73"/>
  <c r="E480" i="73"/>
  <c r="E479" i="73"/>
  <c r="E478" i="73"/>
  <c r="E477" i="73"/>
  <c r="E476" i="73"/>
  <c r="E475" i="73"/>
  <c r="E474" i="73"/>
  <c r="E473" i="73"/>
  <c r="E472" i="73"/>
  <c r="E471" i="73"/>
  <c r="E470" i="73"/>
  <c r="E469" i="73"/>
  <c r="E468" i="73"/>
  <c r="E467" i="73"/>
  <c r="E466" i="73"/>
  <c r="E465" i="73"/>
  <c r="E464" i="73"/>
  <c r="E463" i="73"/>
  <c r="E462" i="73"/>
  <c r="E461" i="73"/>
  <c r="E460" i="73"/>
  <c r="E459" i="73"/>
  <c r="E458" i="73"/>
  <c r="E457" i="73"/>
  <c r="E456" i="73"/>
  <c r="E455" i="73"/>
  <c r="E454" i="73"/>
  <c r="E453" i="73"/>
  <c r="E452" i="73"/>
  <c r="E451" i="73"/>
  <c r="E450" i="73"/>
  <c r="E449" i="73"/>
  <c r="E448" i="73"/>
  <c r="E447" i="73"/>
  <c r="E446" i="73"/>
  <c r="E445" i="73"/>
  <c r="E444" i="73"/>
  <c r="E443" i="73"/>
  <c r="E442" i="73"/>
  <c r="E441" i="73"/>
  <c r="E440" i="73"/>
  <c r="E439" i="73"/>
  <c r="E438" i="73"/>
  <c r="E437" i="73"/>
  <c r="E436" i="73"/>
  <c r="E435" i="73"/>
  <c r="E434" i="73"/>
  <c r="E433" i="73"/>
  <c r="E432" i="73"/>
  <c r="E431" i="73"/>
  <c r="E430" i="73"/>
  <c r="E429" i="73"/>
  <c r="E428" i="73"/>
  <c r="E427" i="73"/>
  <c r="E426" i="73"/>
  <c r="E425" i="73"/>
  <c r="E424" i="73"/>
  <c r="E423" i="73"/>
  <c r="E422" i="73"/>
  <c r="E421" i="73"/>
  <c r="E420" i="73"/>
  <c r="E419" i="73"/>
  <c r="E418" i="73"/>
  <c r="E417" i="73"/>
  <c r="E416" i="73"/>
  <c r="E415" i="73"/>
  <c r="E414" i="73"/>
  <c r="E413" i="73"/>
  <c r="E412" i="73"/>
  <c r="E411" i="73"/>
  <c r="E410" i="73"/>
  <c r="E409" i="73"/>
  <c r="E408" i="73"/>
  <c r="E407" i="73"/>
  <c r="E406" i="73"/>
  <c r="E405" i="73"/>
  <c r="E404" i="73"/>
  <c r="E403" i="73"/>
  <c r="E402" i="73"/>
  <c r="E401" i="73"/>
  <c r="E400" i="73"/>
  <c r="E399" i="73"/>
  <c r="E398" i="73"/>
  <c r="E397" i="73"/>
  <c r="E396" i="73"/>
  <c r="E395" i="73"/>
  <c r="E394" i="73"/>
  <c r="E393" i="73"/>
  <c r="E392" i="73"/>
  <c r="E391" i="73"/>
  <c r="E390" i="73"/>
  <c r="E389" i="73"/>
  <c r="E388" i="73"/>
  <c r="E387" i="73"/>
  <c r="E386" i="73"/>
  <c r="E385" i="73"/>
  <c r="E384" i="73"/>
  <c r="E383" i="73"/>
  <c r="E382" i="73"/>
  <c r="E381" i="73"/>
  <c r="E380" i="73"/>
  <c r="E379" i="73"/>
  <c r="E378" i="73"/>
  <c r="E377" i="73"/>
  <c r="E376" i="73"/>
  <c r="E375" i="73"/>
  <c r="E374" i="73"/>
  <c r="E373" i="73"/>
  <c r="E372" i="73"/>
  <c r="E371" i="73"/>
  <c r="E370" i="73"/>
  <c r="E369" i="73"/>
  <c r="E368" i="73"/>
  <c r="E367" i="73"/>
  <c r="E366" i="73"/>
  <c r="E365" i="73"/>
  <c r="E364" i="73"/>
  <c r="E363" i="73"/>
  <c r="E362" i="73"/>
  <c r="E361" i="73"/>
  <c r="E360" i="73"/>
  <c r="E359" i="73"/>
  <c r="E358" i="73"/>
  <c r="E357" i="73"/>
  <c r="E356" i="73"/>
  <c r="E355" i="73"/>
  <c r="E354" i="73"/>
  <c r="E353" i="73"/>
  <c r="E352" i="73"/>
  <c r="E351" i="73"/>
  <c r="E350" i="73"/>
  <c r="E349" i="73"/>
  <c r="E348" i="73"/>
  <c r="E347" i="73"/>
  <c r="E346" i="73"/>
  <c r="E345" i="73"/>
  <c r="E344" i="73"/>
  <c r="E343" i="73"/>
  <c r="E342" i="73"/>
  <c r="E341" i="73"/>
  <c r="E340" i="73"/>
  <c r="E339" i="73"/>
  <c r="E338" i="73"/>
  <c r="E337" i="73"/>
  <c r="E336" i="73"/>
  <c r="E335" i="73"/>
  <c r="E334" i="73"/>
  <c r="E333" i="73"/>
  <c r="E332" i="73"/>
  <c r="E331" i="73"/>
  <c r="E330" i="73"/>
  <c r="E329" i="73"/>
  <c r="E328" i="73"/>
  <c r="E327" i="73"/>
  <c r="E326" i="73"/>
  <c r="E325" i="73"/>
  <c r="E324" i="73"/>
  <c r="E323" i="73"/>
  <c r="E322" i="73"/>
  <c r="E321" i="73"/>
  <c r="E320" i="73"/>
  <c r="E319" i="73"/>
  <c r="E318" i="73"/>
  <c r="E317" i="73"/>
  <c r="E316" i="73"/>
  <c r="E315" i="73"/>
  <c r="E314" i="73"/>
  <c r="E313" i="73"/>
  <c r="E312" i="73"/>
  <c r="E311" i="73"/>
  <c r="E310" i="73"/>
  <c r="E309" i="73"/>
  <c r="E308" i="73"/>
  <c r="E307" i="73"/>
  <c r="E306" i="73"/>
  <c r="E305" i="73"/>
  <c r="E304" i="73"/>
  <c r="E303" i="73"/>
  <c r="E302" i="73"/>
  <c r="E301" i="73"/>
  <c r="E300" i="73"/>
  <c r="E299" i="73"/>
  <c r="E298" i="73"/>
  <c r="E297" i="73"/>
  <c r="E296" i="73"/>
  <c r="E295" i="73"/>
  <c r="E294" i="73"/>
  <c r="E293" i="73"/>
  <c r="E292" i="73"/>
  <c r="E291" i="73"/>
  <c r="E290" i="73"/>
  <c r="E289" i="73"/>
  <c r="E288" i="73"/>
  <c r="E287" i="73"/>
  <c r="E286" i="73"/>
  <c r="E285" i="73"/>
  <c r="E284" i="73"/>
  <c r="E283" i="73"/>
  <c r="E282" i="73"/>
  <c r="E281" i="73"/>
  <c r="E280" i="73"/>
  <c r="E279" i="73"/>
  <c r="E278" i="73"/>
  <c r="E277" i="73"/>
  <c r="E276" i="73"/>
  <c r="E275" i="73"/>
  <c r="E274" i="73"/>
  <c r="E273" i="73"/>
  <c r="E272" i="73"/>
  <c r="E271" i="73"/>
  <c r="E270" i="73"/>
  <c r="E269" i="73"/>
  <c r="E268" i="73"/>
  <c r="E267" i="73"/>
  <c r="E266" i="73"/>
  <c r="E265" i="73"/>
  <c r="E264" i="73"/>
  <c r="E263" i="73"/>
  <c r="E262" i="73"/>
  <c r="E261" i="73"/>
  <c r="E260" i="73"/>
  <c r="E259" i="73"/>
  <c r="E258" i="73"/>
  <c r="E257" i="73"/>
  <c r="E256" i="73"/>
  <c r="E255" i="73"/>
  <c r="E254" i="73"/>
  <c r="E253" i="73"/>
  <c r="E252" i="73"/>
  <c r="E251" i="73"/>
  <c r="E250" i="73"/>
  <c r="E249" i="73"/>
  <c r="E248" i="73"/>
  <c r="E247" i="73"/>
  <c r="E246" i="73"/>
  <c r="E245" i="73"/>
  <c r="E244" i="73"/>
  <c r="E243" i="73"/>
  <c r="E242" i="73"/>
  <c r="E241" i="73"/>
  <c r="E240" i="73"/>
  <c r="E239" i="73"/>
  <c r="E238" i="73"/>
  <c r="E237" i="73"/>
  <c r="E236" i="73"/>
  <c r="E235" i="73"/>
  <c r="E234" i="73"/>
  <c r="E233" i="73"/>
  <c r="E232" i="73"/>
  <c r="E231" i="73"/>
  <c r="E230" i="73"/>
  <c r="E229" i="73"/>
  <c r="E228" i="73"/>
  <c r="E227" i="73"/>
  <c r="E226" i="73"/>
  <c r="E225" i="73"/>
  <c r="E224" i="73"/>
  <c r="E223" i="73"/>
  <c r="E222" i="73"/>
  <c r="E221" i="73"/>
  <c r="E220" i="73"/>
  <c r="E219" i="73"/>
  <c r="E218" i="73"/>
  <c r="E217" i="73"/>
  <c r="E216" i="73"/>
  <c r="E215" i="73"/>
  <c r="E214" i="73"/>
  <c r="E213" i="73"/>
  <c r="E212" i="73"/>
  <c r="E211" i="73"/>
  <c r="E210" i="73"/>
  <c r="E209" i="73"/>
  <c r="E208" i="73"/>
  <c r="E207" i="73"/>
  <c r="E206" i="73"/>
  <c r="E205" i="73"/>
  <c r="E204" i="73"/>
  <c r="E203" i="73"/>
  <c r="E202" i="73"/>
  <c r="E201" i="73"/>
  <c r="E200" i="73"/>
  <c r="E199" i="73"/>
  <c r="E198" i="73"/>
  <c r="E197" i="73"/>
  <c r="E196" i="73"/>
  <c r="E195" i="73"/>
  <c r="E194" i="73"/>
  <c r="E193" i="73"/>
  <c r="E192" i="73"/>
  <c r="E191" i="73"/>
  <c r="E190" i="73"/>
  <c r="E189" i="73"/>
  <c r="E188" i="73"/>
  <c r="E187" i="73"/>
  <c r="E186" i="73"/>
  <c r="E185" i="73"/>
  <c r="E184" i="73"/>
  <c r="E183" i="73"/>
  <c r="E182" i="73"/>
  <c r="E181" i="73"/>
  <c r="E180" i="73"/>
  <c r="E179" i="73"/>
  <c r="E178" i="73"/>
  <c r="E177" i="73"/>
  <c r="E176" i="73"/>
  <c r="E175" i="73"/>
  <c r="E174" i="73"/>
  <c r="E173" i="73"/>
  <c r="E172" i="73"/>
  <c r="E171" i="73"/>
  <c r="E170" i="73"/>
  <c r="E169" i="73"/>
  <c r="E168" i="73"/>
  <c r="E167" i="73"/>
  <c r="E166" i="73"/>
  <c r="E165" i="73"/>
  <c r="E164" i="73"/>
  <c r="E163" i="73"/>
  <c r="E162" i="73"/>
  <c r="E161" i="73"/>
  <c r="E160" i="73"/>
  <c r="E159" i="73"/>
  <c r="E158" i="73"/>
  <c r="E157" i="73"/>
  <c r="E156" i="73"/>
  <c r="E155" i="73"/>
  <c r="E154" i="73"/>
  <c r="E153" i="73"/>
  <c r="E152" i="73"/>
  <c r="E151" i="73"/>
  <c r="E150" i="73"/>
  <c r="E149" i="73"/>
  <c r="E148" i="73"/>
  <c r="E147" i="73"/>
  <c r="E146" i="73"/>
  <c r="E145" i="73"/>
  <c r="E144" i="73"/>
  <c r="E143" i="73"/>
  <c r="E142" i="73"/>
  <c r="E141" i="73"/>
  <c r="E140" i="73"/>
  <c r="E139" i="73"/>
  <c r="E138" i="73"/>
  <c r="E137" i="73"/>
  <c r="E136" i="73"/>
  <c r="E135" i="73"/>
  <c r="E134" i="73"/>
  <c r="E133" i="73"/>
  <c r="E132" i="73"/>
  <c r="E131" i="73"/>
  <c r="E130" i="73"/>
  <c r="E129" i="73"/>
  <c r="E128" i="73"/>
  <c r="E127" i="73"/>
  <c r="E126" i="73"/>
  <c r="E125" i="73"/>
  <c r="E124" i="73"/>
  <c r="E123" i="73"/>
  <c r="E122" i="73"/>
  <c r="E121" i="73"/>
  <c r="E120" i="73"/>
  <c r="E119" i="73"/>
  <c r="E118" i="73"/>
  <c r="E117" i="73"/>
  <c r="E116" i="73"/>
  <c r="E115" i="73"/>
  <c r="E114" i="73"/>
  <c r="E113" i="73"/>
  <c r="E112" i="73"/>
  <c r="E111" i="73"/>
  <c r="E110" i="73"/>
  <c r="E109" i="73"/>
  <c r="E108" i="73"/>
  <c r="E107" i="73"/>
  <c r="E106" i="73"/>
  <c r="E105" i="73"/>
  <c r="E104" i="73"/>
  <c r="E103" i="73"/>
  <c r="E102" i="73"/>
  <c r="E101" i="73"/>
  <c r="E100" i="73"/>
  <c r="E99" i="73"/>
  <c r="E98" i="73"/>
  <c r="E97" i="73"/>
  <c r="E96" i="73"/>
  <c r="E95" i="73"/>
  <c r="E94" i="73"/>
  <c r="E93" i="73"/>
  <c r="E92" i="73"/>
  <c r="E91" i="73"/>
  <c r="E90" i="73"/>
  <c r="E89" i="73"/>
  <c r="E88" i="73"/>
  <c r="E87" i="73"/>
  <c r="E86" i="73"/>
  <c r="E85" i="73"/>
  <c r="E84" i="73"/>
  <c r="E83" i="73"/>
  <c r="E82" i="73"/>
  <c r="E81" i="73"/>
  <c r="E80" i="73"/>
  <c r="E79" i="73"/>
  <c r="E78" i="73"/>
  <c r="E77" i="73"/>
  <c r="E76" i="73"/>
  <c r="E75" i="73"/>
  <c r="E74" i="73"/>
  <c r="E73" i="73"/>
  <c r="E72" i="73"/>
  <c r="E71" i="73"/>
  <c r="E70" i="73"/>
  <c r="E69" i="73"/>
  <c r="E68" i="73"/>
  <c r="E67" i="73"/>
  <c r="E66" i="73"/>
  <c r="E65" i="73"/>
  <c r="E64" i="73"/>
  <c r="E63" i="73"/>
  <c r="E62" i="73"/>
  <c r="E61" i="73"/>
  <c r="E60" i="73"/>
  <c r="E59" i="73"/>
  <c r="E58" i="73"/>
  <c r="E57" i="73"/>
  <c r="E56" i="73"/>
  <c r="E55" i="73"/>
  <c r="E54" i="73"/>
  <c r="E53" i="73"/>
  <c r="E52" i="73"/>
  <c r="E51" i="73"/>
  <c r="E50" i="73"/>
  <c r="E49" i="73"/>
  <c r="E48" i="73"/>
  <c r="E47" i="73"/>
  <c r="E46" i="73"/>
  <c r="E45" i="73"/>
  <c r="E44" i="73"/>
  <c r="E43" i="73"/>
  <c r="E42" i="73"/>
  <c r="E41" i="73"/>
  <c r="E40" i="73"/>
  <c r="E39" i="73"/>
  <c r="E38" i="73"/>
  <c r="E37" i="73"/>
  <c r="E36" i="73"/>
  <c r="E35" i="73"/>
  <c r="E34" i="73"/>
  <c r="E33" i="73"/>
  <c r="E32" i="73"/>
  <c r="E31" i="73"/>
  <c r="E30" i="73"/>
  <c r="E29" i="73"/>
  <c r="E28" i="73"/>
  <c r="E27" i="73"/>
  <c r="E26" i="73"/>
  <c r="E25" i="73"/>
  <c r="E24" i="73"/>
  <c r="E23" i="73"/>
  <c r="E22" i="73"/>
  <c r="E21" i="73"/>
  <c r="E20" i="73"/>
  <c r="E19" i="73"/>
  <c r="E18" i="73"/>
  <c r="E17" i="73"/>
  <c r="E16" i="73"/>
  <c r="E15" i="73"/>
  <c r="E14" i="73"/>
  <c r="E13" i="73"/>
  <c r="E12" i="73"/>
  <c r="E11" i="73"/>
  <c r="E10" i="73"/>
  <c r="E9" i="73"/>
  <c r="E8" i="73"/>
  <c r="E7" i="73"/>
  <c r="E6" i="73"/>
  <c r="E5" i="73"/>
  <c r="E4" i="73"/>
  <c r="E3" i="73"/>
  <c r="E2" i="73"/>
  <c r="E5" i="71"/>
  <c r="C5" i="71"/>
  <c r="E42" i="71"/>
  <c r="E41" i="71"/>
  <c r="E40" i="71"/>
  <c r="E39" i="71"/>
  <c r="E38" i="71"/>
  <c r="E37" i="71"/>
  <c r="E36" i="71"/>
  <c r="E35" i="71"/>
  <c r="E34" i="71"/>
  <c r="E33" i="71"/>
  <c r="E32" i="71"/>
  <c r="E31" i="71"/>
  <c r="E30" i="71"/>
  <c r="E29" i="71"/>
  <c r="E28" i="71"/>
  <c r="E27" i="71"/>
  <c r="E26" i="71"/>
  <c r="E25" i="71"/>
  <c r="E24" i="71"/>
  <c r="E23" i="71"/>
  <c r="E22" i="71"/>
  <c r="E21" i="71"/>
  <c r="E20" i="71"/>
  <c r="E19" i="71"/>
  <c r="E18" i="71"/>
  <c r="E17" i="71"/>
  <c r="E16" i="71"/>
  <c r="E21" i="70"/>
  <c r="E22" i="70"/>
  <c r="E23" i="70"/>
  <c r="E24" i="70"/>
  <c r="E25" i="70"/>
  <c r="E26" i="70"/>
  <c r="E27" i="70"/>
  <c r="E28" i="70"/>
  <c r="E29" i="70"/>
  <c r="E30" i="70"/>
  <c r="E31" i="70"/>
  <c r="E32" i="70"/>
  <c r="E33" i="70"/>
  <c r="E34" i="70"/>
  <c r="E35" i="70"/>
  <c r="E36" i="70"/>
  <c r="E37" i="70"/>
  <c r="E38" i="70"/>
  <c r="E39" i="70"/>
  <c r="E40" i="70"/>
  <c r="E41" i="70"/>
  <c r="E42" i="70"/>
  <c r="E17" i="70"/>
  <c r="E19" i="70"/>
  <c r="E18" i="70"/>
  <c r="E20" i="70"/>
  <c r="E16" i="70"/>
  <c r="D1285" i="66"/>
  <c r="D1284" i="66"/>
  <c r="D1283" i="66"/>
  <c r="D1282" i="66"/>
  <c r="D1281" i="66"/>
  <c r="D1280" i="66"/>
  <c r="D1279" i="66"/>
  <c r="D1278" i="66"/>
  <c r="D1277" i="66"/>
  <c r="D1276" i="66"/>
  <c r="D1275" i="66"/>
  <c r="D1274" i="66"/>
  <c r="D1273" i="66"/>
  <c r="D1272" i="66"/>
  <c r="D1271" i="66"/>
  <c r="D1270" i="66"/>
  <c r="D1269" i="66"/>
  <c r="D1268" i="66"/>
  <c r="D1267" i="66"/>
  <c r="D1266" i="66"/>
  <c r="D1265" i="66"/>
  <c r="D1264" i="66"/>
  <c r="D1263" i="66"/>
  <c r="D1262" i="66"/>
  <c r="D1261" i="66"/>
  <c r="D1260" i="66"/>
  <c r="D1259" i="66"/>
  <c r="D1258" i="66"/>
  <c r="D1257" i="66"/>
  <c r="D1256" i="66"/>
  <c r="D1255" i="66"/>
  <c r="D1254" i="66"/>
  <c r="D1253" i="66"/>
  <c r="D1252" i="66"/>
  <c r="D1251" i="66"/>
  <c r="D1250" i="66"/>
  <c r="D1249" i="66"/>
  <c r="D1248" i="66"/>
  <c r="D1247" i="66"/>
  <c r="D1246" i="66"/>
  <c r="D1245" i="66"/>
  <c r="D1244" i="66"/>
  <c r="D1243" i="66"/>
  <c r="D1242" i="66"/>
  <c r="D1241" i="66"/>
  <c r="D1240" i="66"/>
  <c r="D1239" i="66"/>
  <c r="D1238" i="66"/>
  <c r="D1237" i="66"/>
  <c r="D1236" i="66"/>
  <c r="D1235" i="66"/>
  <c r="D1234" i="66"/>
  <c r="D1233" i="66"/>
  <c r="D1232" i="66"/>
  <c r="D1231" i="66"/>
  <c r="D1230" i="66"/>
  <c r="D1229" i="66"/>
  <c r="D1228" i="66"/>
  <c r="D1227" i="66"/>
  <c r="D1226" i="66"/>
  <c r="D1225" i="66"/>
  <c r="D1224" i="66"/>
  <c r="D1223" i="66"/>
  <c r="D1222" i="66"/>
  <c r="D1221" i="66"/>
  <c r="D1220" i="66"/>
  <c r="D1219" i="66"/>
  <c r="D1218" i="66"/>
  <c r="D1217" i="66"/>
  <c r="D1216" i="66"/>
  <c r="D1215" i="66"/>
  <c r="D1214" i="66"/>
  <c r="D1213" i="66"/>
  <c r="D1212" i="66"/>
  <c r="D1211" i="66"/>
  <c r="D1210" i="66"/>
  <c r="D1209" i="66"/>
  <c r="D1208" i="66"/>
  <c r="D1207" i="66"/>
  <c r="D1206" i="66"/>
  <c r="D1205" i="66"/>
  <c r="D1204" i="66"/>
  <c r="D1203" i="66"/>
  <c r="D1202" i="66"/>
  <c r="D1201" i="66"/>
  <c r="D1200" i="66"/>
  <c r="D1199" i="66"/>
  <c r="D1198" i="66"/>
  <c r="D1197" i="66"/>
  <c r="D1196" i="66"/>
  <c r="D1195" i="66"/>
  <c r="D1194" i="66"/>
  <c r="D1193" i="66"/>
  <c r="D1192" i="66"/>
  <c r="D1191" i="66"/>
  <c r="D1190" i="66"/>
  <c r="D1189" i="66"/>
  <c r="D1188" i="66"/>
  <c r="D1187" i="66"/>
  <c r="D1186" i="66"/>
  <c r="D1185" i="66"/>
  <c r="D1184" i="66"/>
  <c r="D1183" i="66"/>
  <c r="D1182" i="66"/>
  <c r="D1181" i="66"/>
  <c r="D1180" i="66"/>
  <c r="D1179" i="66"/>
  <c r="D1178" i="66"/>
  <c r="D1177" i="66"/>
  <c r="D1176" i="66"/>
  <c r="D1175" i="66"/>
  <c r="D1174" i="66"/>
  <c r="D1173" i="66"/>
  <c r="D1172" i="66"/>
  <c r="D1171" i="66"/>
  <c r="D1170" i="66"/>
  <c r="D1169" i="66"/>
  <c r="D1168" i="66"/>
  <c r="D1167" i="66"/>
  <c r="D1166" i="66"/>
  <c r="D1165" i="66"/>
  <c r="D1164" i="66"/>
  <c r="D1163" i="66"/>
  <c r="D1162" i="66"/>
  <c r="D1161" i="66"/>
  <c r="D1160" i="66"/>
  <c r="D1159" i="66"/>
  <c r="D1158" i="66"/>
  <c r="D1157" i="66"/>
  <c r="D1156" i="66"/>
  <c r="D1155" i="66"/>
  <c r="D1154" i="66"/>
  <c r="D1153" i="66"/>
  <c r="D1152" i="66"/>
  <c r="D1151" i="66"/>
  <c r="D1150" i="66"/>
  <c r="D1149" i="66"/>
  <c r="D1148" i="66"/>
  <c r="D1147" i="66"/>
  <c r="D1146" i="66"/>
  <c r="D1145" i="66"/>
  <c r="D1144" i="66"/>
  <c r="D1143" i="66"/>
  <c r="D1142" i="66"/>
  <c r="D1141" i="66"/>
  <c r="D1140" i="66"/>
  <c r="D1139" i="66"/>
  <c r="D1138" i="66"/>
  <c r="D1137" i="66"/>
  <c r="D1136" i="66"/>
  <c r="D1135" i="66"/>
  <c r="D1134" i="66"/>
  <c r="D1133" i="66"/>
  <c r="D1132" i="66"/>
  <c r="D1131" i="66"/>
  <c r="D1130" i="66"/>
  <c r="D1129" i="66"/>
  <c r="D1128" i="66"/>
  <c r="D1127" i="66"/>
  <c r="D1126" i="66"/>
  <c r="D1125" i="66"/>
  <c r="D1124" i="66"/>
  <c r="D1123" i="66"/>
  <c r="D1122" i="66"/>
  <c r="D1121" i="66"/>
  <c r="D1120" i="66"/>
  <c r="D1119" i="66"/>
  <c r="D1118" i="66"/>
  <c r="D1117" i="66"/>
  <c r="D1116" i="66"/>
  <c r="D1115" i="66"/>
  <c r="D1114" i="66"/>
  <c r="D1113" i="66"/>
  <c r="D1112" i="66"/>
  <c r="D1111" i="66"/>
  <c r="D1110" i="66"/>
  <c r="D1109" i="66"/>
  <c r="D1108" i="66"/>
  <c r="D1107" i="66"/>
  <c r="D1106" i="66"/>
  <c r="D1105" i="66"/>
  <c r="D1104" i="66"/>
  <c r="D1103" i="66"/>
  <c r="D1102" i="66"/>
  <c r="D1101" i="66"/>
  <c r="D1100" i="66"/>
  <c r="D1099" i="66"/>
  <c r="D1098" i="66"/>
  <c r="D1097" i="66"/>
  <c r="D1096" i="66"/>
  <c r="D1095" i="66"/>
  <c r="D1094" i="66"/>
  <c r="D1093" i="66"/>
  <c r="D1092" i="66"/>
  <c r="D1091" i="66"/>
  <c r="D1090" i="66"/>
  <c r="D1089" i="66"/>
  <c r="D1088" i="66"/>
  <c r="D1087" i="66"/>
  <c r="D1086" i="66"/>
  <c r="D1085" i="66"/>
  <c r="D1084" i="66"/>
  <c r="D1083" i="66"/>
  <c r="D1082" i="66"/>
  <c r="D1081" i="66"/>
  <c r="D1080" i="66"/>
  <c r="D1079" i="66"/>
  <c r="D1078" i="66"/>
  <c r="D1077" i="66"/>
  <c r="D1076" i="66"/>
  <c r="D1075" i="66"/>
  <c r="D1074" i="66"/>
  <c r="D1073" i="66"/>
  <c r="D1072" i="66"/>
  <c r="D1071" i="66"/>
  <c r="D1070" i="66"/>
  <c r="D1069" i="66"/>
  <c r="D1068" i="66"/>
  <c r="D1067" i="66"/>
  <c r="D1066" i="66"/>
  <c r="D1065" i="66"/>
  <c r="D1064" i="66"/>
  <c r="D1063" i="66"/>
  <c r="D1062" i="66"/>
  <c r="D1061" i="66"/>
  <c r="D1060" i="66"/>
  <c r="D1059" i="66"/>
  <c r="D1058" i="66"/>
  <c r="D1057" i="66"/>
  <c r="D1056" i="66"/>
  <c r="D1055" i="66"/>
  <c r="D1054" i="66"/>
  <c r="D1053" i="66"/>
  <c r="D1052" i="66"/>
  <c r="D1051" i="66"/>
  <c r="D1050" i="66"/>
  <c r="D1049" i="66"/>
  <c r="D1048" i="66"/>
  <c r="D1047" i="66"/>
  <c r="D1046" i="66"/>
  <c r="D1045" i="66"/>
  <c r="D1044" i="66"/>
  <c r="D1043" i="66"/>
  <c r="D1042" i="66"/>
  <c r="D1041" i="66"/>
  <c r="D1040" i="66"/>
  <c r="D1039" i="66"/>
  <c r="D1038" i="66"/>
  <c r="D1037" i="66"/>
  <c r="D1036" i="66"/>
  <c r="D1035" i="66"/>
  <c r="D1034" i="66"/>
  <c r="D1033" i="66"/>
  <c r="D1032" i="66"/>
  <c r="D1031" i="66"/>
  <c r="D1030" i="66"/>
  <c r="D1029" i="66"/>
  <c r="D1028" i="66"/>
  <c r="D1027" i="66"/>
  <c r="D1026" i="66"/>
  <c r="D1025" i="66"/>
  <c r="D1024" i="66"/>
  <c r="D1023" i="66"/>
  <c r="D1022" i="66"/>
  <c r="D1021" i="66"/>
  <c r="D1020" i="66"/>
  <c r="D1019" i="66"/>
  <c r="D1018" i="66"/>
  <c r="D1017" i="66"/>
  <c r="D1016" i="66"/>
  <c r="D1015" i="66"/>
  <c r="D1014" i="66"/>
  <c r="D1013" i="66"/>
  <c r="D1012" i="66"/>
  <c r="D1011" i="66"/>
  <c r="D1010" i="66"/>
  <c r="D1009" i="66"/>
  <c r="D1008" i="66"/>
  <c r="D1007" i="66"/>
  <c r="D1006" i="66"/>
  <c r="D1005" i="66"/>
  <c r="D1004" i="66"/>
  <c r="D1003" i="66"/>
  <c r="D1002" i="66"/>
  <c r="D1001" i="66"/>
  <c r="D1000" i="66"/>
  <c r="D999" i="66"/>
  <c r="D998" i="66"/>
  <c r="D997" i="66"/>
  <c r="D996" i="66"/>
  <c r="D995" i="66"/>
  <c r="D994" i="66"/>
  <c r="D993" i="66"/>
  <c r="D992" i="66"/>
  <c r="D991" i="66"/>
  <c r="D990" i="66"/>
  <c r="D989" i="66"/>
  <c r="D988" i="66"/>
  <c r="D987" i="66"/>
  <c r="D986" i="66"/>
  <c r="D985" i="66"/>
  <c r="D984" i="66"/>
  <c r="D983" i="66"/>
  <c r="D982" i="66"/>
  <c r="D981" i="66"/>
  <c r="D980" i="66"/>
  <c r="D979" i="66"/>
  <c r="D978" i="66"/>
  <c r="D977" i="66"/>
  <c r="D976" i="66"/>
  <c r="D975" i="66"/>
  <c r="D974" i="66"/>
  <c r="D973" i="66"/>
  <c r="D972" i="66"/>
  <c r="D971" i="66"/>
  <c r="D970" i="66"/>
  <c r="D969" i="66"/>
  <c r="D968" i="66"/>
  <c r="D967" i="66"/>
  <c r="D966" i="66"/>
  <c r="D965" i="66"/>
  <c r="D964" i="66"/>
  <c r="D963" i="66"/>
  <c r="D962" i="66"/>
  <c r="D961" i="66"/>
  <c r="D960" i="66"/>
  <c r="D959" i="66"/>
  <c r="D958" i="66"/>
  <c r="D957" i="66"/>
  <c r="D956" i="66"/>
  <c r="D955" i="66"/>
  <c r="D954" i="66"/>
  <c r="D953" i="66"/>
  <c r="D952" i="66"/>
  <c r="D951" i="66"/>
  <c r="D950" i="66"/>
  <c r="D949" i="66"/>
  <c r="D948" i="66"/>
  <c r="D947" i="66"/>
  <c r="D946" i="66"/>
  <c r="D945" i="66"/>
  <c r="D944" i="66"/>
  <c r="D943" i="66"/>
  <c r="D942" i="66"/>
  <c r="D941" i="66"/>
  <c r="D940" i="66"/>
  <c r="D939" i="66"/>
  <c r="D938" i="66"/>
  <c r="D937" i="66"/>
  <c r="D936" i="66"/>
  <c r="D935" i="66"/>
  <c r="D934" i="66"/>
  <c r="D933" i="66"/>
  <c r="D932" i="66"/>
  <c r="D931" i="66"/>
  <c r="D930" i="66"/>
  <c r="D929" i="66"/>
  <c r="D928" i="66"/>
  <c r="D927" i="66"/>
  <c r="D926" i="66"/>
  <c r="D925" i="66"/>
  <c r="D924" i="66"/>
  <c r="D923" i="66"/>
  <c r="D922" i="66"/>
  <c r="D921" i="66"/>
  <c r="D920" i="66"/>
  <c r="D919" i="66"/>
  <c r="D918" i="66"/>
  <c r="D917" i="66"/>
  <c r="D916" i="66"/>
  <c r="D915" i="66"/>
  <c r="D914" i="66"/>
  <c r="D913" i="66"/>
  <c r="D912" i="66"/>
  <c r="D911" i="66"/>
  <c r="D910" i="66"/>
  <c r="D909" i="66"/>
  <c r="D908" i="66"/>
  <c r="D907" i="66"/>
  <c r="D906" i="66"/>
  <c r="D905" i="66"/>
  <c r="D904" i="66"/>
  <c r="D903" i="66"/>
  <c r="D902" i="66"/>
  <c r="D901" i="66"/>
  <c r="D900" i="66"/>
  <c r="D899" i="66"/>
  <c r="D898" i="66"/>
  <c r="D897" i="66"/>
  <c r="D896" i="66"/>
  <c r="D895" i="66"/>
  <c r="D894" i="66"/>
  <c r="D893" i="66"/>
  <c r="D892" i="66"/>
  <c r="D891" i="66"/>
  <c r="D890" i="66"/>
  <c r="D889" i="66"/>
  <c r="D888" i="66"/>
  <c r="D887" i="66"/>
  <c r="D886" i="66"/>
  <c r="D885" i="66"/>
  <c r="D884" i="66"/>
  <c r="D883" i="66"/>
  <c r="D882" i="66"/>
  <c r="D881" i="66"/>
  <c r="D880" i="66"/>
  <c r="D879" i="66"/>
  <c r="D878" i="66"/>
  <c r="D877" i="66"/>
  <c r="D876" i="66"/>
  <c r="D875" i="66"/>
  <c r="D874" i="66"/>
  <c r="D873" i="66"/>
  <c r="D872" i="66"/>
  <c r="D871" i="66"/>
  <c r="D870" i="66"/>
  <c r="D869" i="66"/>
  <c r="D868" i="66"/>
  <c r="D867" i="66"/>
  <c r="D866" i="66"/>
  <c r="D865" i="66"/>
  <c r="D864" i="66"/>
  <c r="D863" i="66"/>
  <c r="D862" i="66"/>
  <c r="D861" i="66"/>
  <c r="D860" i="66"/>
  <c r="D859" i="66"/>
  <c r="D858" i="66"/>
  <c r="D857" i="66"/>
  <c r="D856" i="66"/>
  <c r="D855" i="66"/>
  <c r="D854" i="66"/>
  <c r="D853" i="66"/>
  <c r="D852" i="66"/>
  <c r="D851" i="66"/>
  <c r="D850" i="66"/>
  <c r="D849" i="66"/>
  <c r="D848" i="66"/>
  <c r="D847" i="66"/>
  <c r="D846" i="66"/>
  <c r="D845" i="66"/>
  <c r="D844" i="66"/>
  <c r="D843" i="66"/>
  <c r="D842" i="66"/>
  <c r="D841" i="66"/>
  <c r="D840" i="66"/>
  <c r="D839" i="66"/>
  <c r="D838" i="66"/>
  <c r="D837" i="66"/>
  <c r="D836" i="66"/>
  <c r="D835" i="66"/>
  <c r="D834" i="66"/>
  <c r="D833" i="66"/>
  <c r="D832" i="66"/>
  <c r="D831" i="66"/>
  <c r="D830" i="66"/>
  <c r="D829" i="66"/>
  <c r="D828" i="66"/>
  <c r="D827" i="66"/>
  <c r="D826" i="66"/>
  <c r="D825" i="66"/>
  <c r="D824" i="66"/>
  <c r="D823" i="66"/>
  <c r="D822" i="66"/>
  <c r="D821" i="66"/>
  <c r="D820" i="66"/>
  <c r="D819" i="66"/>
  <c r="D818" i="66"/>
  <c r="D817" i="66"/>
  <c r="D816" i="66"/>
  <c r="D815" i="66"/>
  <c r="D814" i="66"/>
  <c r="D813" i="66"/>
  <c r="D812" i="66"/>
  <c r="D811" i="66"/>
  <c r="D810" i="66"/>
  <c r="D809" i="66"/>
  <c r="D808" i="66"/>
  <c r="D807" i="66"/>
  <c r="D806" i="66"/>
  <c r="D805" i="66"/>
  <c r="D804" i="66"/>
  <c r="D803" i="66"/>
  <c r="D802" i="66"/>
  <c r="D801" i="66"/>
  <c r="D800" i="66"/>
  <c r="D799" i="66"/>
  <c r="D798" i="66"/>
  <c r="D797" i="66"/>
  <c r="D796" i="66"/>
  <c r="D795" i="66"/>
  <c r="D794" i="66"/>
  <c r="D793" i="66"/>
  <c r="D792" i="66"/>
  <c r="D791" i="66"/>
  <c r="D790" i="66"/>
  <c r="D789" i="66"/>
  <c r="D788" i="66"/>
  <c r="D787" i="66"/>
  <c r="D786" i="66"/>
  <c r="D785" i="66"/>
  <c r="D784" i="66"/>
  <c r="D783" i="66"/>
  <c r="D782" i="66"/>
  <c r="D781" i="66"/>
  <c r="D780" i="66"/>
  <c r="D779" i="66"/>
  <c r="D778" i="66"/>
  <c r="D777" i="66"/>
  <c r="D776" i="66"/>
  <c r="D775" i="66"/>
  <c r="D774" i="66"/>
  <c r="D773" i="66"/>
  <c r="D772" i="66"/>
  <c r="D771" i="66"/>
  <c r="D770" i="66"/>
  <c r="D769" i="66"/>
  <c r="D768" i="66"/>
  <c r="D767" i="66"/>
  <c r="D766" i="66"/>
  <c r="D765" i="66"/>
  <c r="D764" i="66"/>
  <c r="D763" i="66"/>
  <c r="D762" i="66"/>
  <c r="D761" i="66"/>
  <c r="D760" i="66"/>
  <c r="D759" i="66"/>
  <c r="D758" i="66"/>
  <c r="D757" i="66"/>
  <c r="D756" i="66"/>
  <c r="D755" i="66"/>
  <c r="D754" i="66"/>
  <c r="D753" i="66"/>
  <c r="D752" i="66"/>
  <c r="D751" i="66"/>
  <c r="D750" i="66"/>
  <c r="D749" i="66"/>
  <c r="D748" i="66"/>
  <c r="D747" i="66"/>
  <c r="D746" i="66"/>
  <c r="D745" i="66"/>
  <c r="D744" i="66"/>
  <c r="D743" i="66"/>
  <c r="D742" i="66"/>
  <c r="D741" i="66"/>
  <c r="D740" i="66"/>
  <c r="D739" i="66"/>
  <c r="D738" i="66"/>
  <c r="D737" i="66"/>
  <c r="D736" i="66"/>
  <c r="D735" i="66"/>
  <c r="D734" i="66"/>
  <c r="D733" i="66"/>
  <c r="D732" i="66"/>
  <c r="D731" i="66"/>
  <c r="D730" i="66"/>
  <c r="D729" i="66"/>
  <c r="D728" i="66"/>
  <c r="D727" i="66"/>
  <c r="D726" i="66"/>
  <c r="D725" i="66"/>
  <c r="D724" i="66"/>
  <c r="D723" i="66"/>
  <c r="D722" i="66"/>
  <c r="D721" i="66"/>
  <c r="D720" i="66"/>
  <c r="D719" i="66"/>
  <c r="D718" i="66"/>
  <c r="D717" i="66"/>
  <c r="D716" i="66"/>
  <c r="D715" i="66"/>
  <c r="D714" i="66"/>
  <c r="D713" i="66"/>
  <c r="D712" i="66"/>
  <c r="D711" i="66"/>
  <c r="D710" i="66"/>
  <c r="D709" i="66"/>
  <c r="D708" i="66"/>
  <c r="D707" i="66"/>
  <c r="D706" i="66"/>
  <c r="D705" i="66"/>
  <c r="D704" i="66"/>
  <c r="D703" i="66"/>
  <c r="D702" i="66"/>
  <c r="D701" i="66"/>
  <c r="D700" i="66"/>
  <c r="D699" i="66"/>
  <c r="D698" i="66"/>
  <c r="D697" i="66"/>
  <c r="D696" i="66"/>
  <c r="D695" i="66"/>
  <c r="D694" i="66"/>
  <c r="D693" i="66"/>
  <c r="D692" i="66"/>
  <c r="D691" i="66"/>
  <c r="D690" i="66"/>
  <c r="D689" i="66"/>
  <c r="D688" i="66"/>
  <c r="D687" i="66"/>
  <c r="D686" i="66"/>
  <c r="D685" i="66"/>
  <c r="D684" i="66"/>
  <c r="D683" i="66"/>
  <c r="D682" i="66"/>
  <c r="D681" i="66"/>
  <c r="D680" i="66"/>
  <c r="D679" i="66"/>
  <c r="D678" i="66"/>
  <c r="D677" i="66"/>
  <c r="D676" i="66"/>
  <c r="D675" i="66"/>
  <c r="D674" i="66"/>
  <c r="D673" i="66"/>
  <c r="D672" i="66"/>
  <c r="D671" i="66"/>
  <c r="D670" i="66"/>
  <c r="D669" i="66"/>
  <c r="D668" i="66"/>
  <c r="D667" i="66"/>
  <c r="D666" i="66"/>
  <c r="D665" i="66"/>
  <c r="D664" i="66"/>
  <c r="D663" i="66"/>
  <c r="D662" i="66"/>
  <c r="D661" i="66"/>
  <c r="D660" i="66"/>
  <c r="D659" i="66"/>
  <c r="D658" i="66"/>
  <c r="D657" i="66"/>
  <c r="D656" i="66"/>
  <c r="D655" i="66"/>
  <c r="D654" i="66"/>
  <c r="D653" i="66"/>
  <c r="D652" i="66"/>
  <c r="D651" i="66"/>
  <c r="D650" i="66"/>
  <c r="D649" i="66"/>
  <c r="D648" i="66"/>
  <c r="D647" i="66"/>
  <c r="D646" i="66"/>
  <c r="D645" i="66"/>
  <c r="D644" i="66"/>
  <c r="D643" i="66"/>
  <c r="D642" i="66"/>
  <c r="D641" i="66"/>
  <c r="D640" i="66"/>
  <c r="D639" i="66"/>
  <c r="D638" i="66"/>
  <c r="D637" i="66"/>
  <c r="D636" i="66"/>
  <c r="D635" i="66"/>
  <c r="D634" i="66"/>
  <c r="D633" i="66"/>
  <c r="D632" i="66"/>
  <c r="D631" i="66"/>
  <c r="D630" i="66"/>
  <c r="D629" i="66"/>
  <c r="D628" i="66"/>
  <c r="D627" i="66"/>
  <c r="D626" i="66"/>
  <c r="D625" i="66"/>
  <c r="D624" i="66"/>
  <c r="D623" i="66"/>
  <c r="D622" i="66"/>
  <c r="D621" i="66"/>
  <c r="D620" i="66"/>
  <c r="D619" i="66"/>
  <c r="D618" i="66"/>
  <c r="D617" i="66"/>
  <c r="D616" i="66"/>
  <c r="D615" i="66"/>
  <c r="D614" i="66"/>
  <c r="D613" i="66"/>
  <c r="D612" i="66"/>
  <c r="D611" i="66"/>
  <c r="D610" i="66"/>
  <c r="D609" i="66"/>
  <c r="D608" i="66"/>
  <c r="D607" i="66"/>
  <c r="D606" i="66"/>
  <c r="D605" i="66"/>
  <c r="D604" i="66"/>
  <c r="D603" i="66"/>
  <c r="D602" i="66"/>
  <c r="D601" i="66"/>
  <c r="D600" i="66"/>
  <c r="D599" i="66"/>
  <c r="D598" i="66"/>
  <c r="D597" i="66"/>
  <c r="D596" i="66"/>
  <c r="D595" i="66"/>
  <c r="D594" i="66"/>
  <c r="D593" i="66"/>
  <c r="D592" i="66"/>
  <c r="D591" i="66"/>
  <c r="D590" i="66"/>
  <c r="D589" i="66"/>
  <c r="D588" i="66"/>
  <c r="D587" i="66"/>
  <c r="D586" i="66"/>
  <c r="D585" i="66"/>
  <c r="D584" i="66"/>
  <c r="D583" i="66"/>
  <c r="D582" i="66"/>
  <c r="D581" i="66"/>
  <c r="D580" i="66"/>
  <c r="D579" i="66"/>
  <c r="D578" i="66"/>
  <c r="D577" i="66"/>
  <c r="D576" i="66"/>
  <c r="D575" i="66"/>
  <c r="D574" i="66"/>
  <c r="D573" i="66"/>
  <c r="D572" i="66"/>
  <c r="D571" i="66"/>
  <c r="D570" i="66"/>
  <c r="D569" i="66"/>
  <c r="D568" i="66"/>
  <c r="D567" i="66"/>
  <c r="D566" i="66"/>
  <c r="D565" i="66"/>
  <c r="D564" i="66"/>
  <c r="D563" i="66"/>
  <c r="D562" i="66"/>
  <c r="D561" i="66"/>
  <c r="D560" i="66"/>
  <c r="D559" i="66"/>
  <c r="D558" i="66"/>
  <c r="D557" i="66"/>
  <c r="D556" i="66"/>
  <c r="D555" i="66"/>
  <c r="D554" i="66"/>
  <c r="D553" i="66"/>
  <c r="D552" i="66"/>
  <c r="D551" i="66"/>
  <c r="D550" i="66"/>
  <c r="D549" i="66"/>
  <c r="D548" i="66"/>
  <c r="D547" i="66"/>
  <c r="D546" i="66"/>
  <c r="D545" i="66"/>
  <c r="D544" i="66"/>
  <c r="D543" i="66"/>
  <c r="D542" i="66"/>
  <c r="D541" i="66"/>
  <c r="D540" i="66"/>
  <c r="D539" i="66"/>
  <c r="D538" i="66"/>
  <c r="D537" i="66"/>
  <c r="D536" i="66"/>
  <c r="D535" i="66"/>
  <c r="D534" i="66"/>
  <c r="D533" i="66"/>
  <c r="D532" i="66"/>
  <c r="D531" i="66"/>
  <c r="D530" i="66"/>
  <c r="D529" i="66"/>
  <c r="D528" i="66"/>
  <c r="D527" i="66"/>
  <c r="D526" i="66"/>
  <c r="D525" i="66"/>
  <c r="D524" i="66"/>
  <c r="D523" i="66"/>
  <c r="D522" i="66"/>
  <c r="D521" i="66"/>
  <c r="D520" i="66"/>
  <c r="D519" i="66"/>
  <c r="D518" i="66"/>
  <c r="D517" i="66"/>
  <c r="D516" i="66"/>
  <c r="D515" i="66"/>
  <c r="D514" i="66"/>
  <c r="D513" i="66"/>
  <c r="D512" i="66"/>
  <c r="D511" i="66"/>
  <c r="D510" i="66"/>
  <c r="D509" i="66"/>
  <c r="D508" i="66"/>
  <c r="D507" i="66"/>
  <c r="D506" i="66"/>
  <c r="D505" i="66"/>
  <c r="D504" i="66"/>
  <c r="D503" i="66"/>
  <c r="D502" i="66"/>
  <c r="D501" i="66"/>
  <c r="D500" i="66"/>
  <c r="D499" i="66"/>
  <c r="D498" i="66"/>
  <c r="D497" i="66"/>
  <c r="D496" i="66"/>
  <c r="D495" i="66"/>
  <c r="D494" i="66"/>
  <c r="D493" i="66"/>
  <c r="D492" i="66"/>
  <c r="D491" i="66"/>
  <c r="D490" i="66"/>
  <c r="D489" i="66"/>
  <c r="D488" i="66"/>
  <c r="D487" i="66"/>
  <c r="D486" i="66"/>
  <c r="D485" i="66"/>
  <c r="D484" i="66"/>
  <c r="D483" i="66"/>
  <c r="D482" i="66"/>
  <c r="D481" i="66"/>
  <c r="D480" i="66"/>
  <c r="D479" i="66"/>
  <c r="D478" i="66"/>
  <c r="D477" i="66"/>
  <c r="D476" i="66"/>
  <c r="D475" i="66"/>
  <c r="D474" i="66"/>
  <c r="D473" i="66"/>
  <c r="D472" i="66"/>
  <c r="D471" i="66"/>
  <c r="D470" i="66"/>
  <c r="D469" i="66"/>
  <c r="D468" i="66"/>
  <c r="D467" i="66"/>
  <c r="D466" i="66"/>
  <c r="D465" i="66"/>
  <c r="D464" i="66"/>
  <c r="D463" i="66"/>
  <c r="D462" i="66"/>
  <c r="D461" i="66"/>
  <c r="D460" i="66"/>
  <c r="D459" i="66"/>
  <c r="D458" i="66"/>
  <c r="D457" i="66"/>
  <c r="D456" i="66"/>
  <c r="D455" i="66"/>
  <c r="D454" i="66"/>
  <c r="D453" i="66"/>
  <c r="D452" i="66"/>
  <c r="D451" i="66"/>
  <c r="D450" i="66"/>
  <c r="D449" i="66"/>
  <c r="D448" i="66"/>
  <c r="D447" i="66"/>
  <c r="D446" i="66"/>
  <c r="D445" i="66"/>
  <c r="D444" i="66"/>
  <c r="D443" i="66"/>
  <c r="D442" i="66"/>
  <c r="D441" i="66"/>
  <c r="D440" i="66"/>
  <c r="D439" i="66"/>
  <c r="D438" i="66"/>
  <c r="D437" i="66"/>
  <c r="D436" i="66"/>
  <c r="D435" i="66"/>
  <c r="D434" i="66"/>
  <c r="D433" i="66"/>
  <c r="D432" i="66"/>
  <c r="D431" i="66"/>
  <c r="D430" i="66"/>
  <c r="D429" i="66"/>
  <c r="D428" i="66"/>
  <c r="D427" i="66"/>
  <c r="D426" i="66"/>
  <c r="D425" i="66"/>
  <c r="D424" i="66"/>
  <c r="D423" i="66"/>
  <c r="D422" i="66"/>
  <c r="D421" i="66"/>
  <c r="D420" i="66"/>
  <c r="D419" i="66"/>
  <c r="D418" i="66"/>
  <c r="D417" i="66"/>
  <c r="D416" i="66"/>
  <c r="D415" i="66"/>
  <c r="D414" i="66"/>
  <c r="D413" i="66"/>
  <c r="D412" i="66"/>
  <c r="D411" i="66"/>
  <c r="D410" i="66"/>
  <c r="D409" i="66"/>
  <c r="D408" i="66"/>
  <c r="D407" i="66"/>
  <c r="D406" i="66"/>
  <c r="D405" i="66"/>
  <c r="D404" i="66"/>
  <c r="D403" i="66"/>
  <c r="D402" i="66"/>
  <c r="D401" i="66"/>
  <c r="D400" i="66"/>
  <c r="D399" i="66"/>
  <c r="D398" i="66"/>
  <c r="D397" i="66"/>
  <c r="D396" i="66"/>
  <c r="D395" i="66"/>
  <c r="D394" i="66"/>
  <c r="D393" i="66"/>
  <c r="D392" i="66"/>
  <c r="D391" i="66"/>
  <c r="D390" i="66"/>
  <c r="D389" i="66"/>
  <c r="D388" i="66"/>
  <c r="D387" i="66"/>
  <c r="D386" i="66"/>
  <c r="D385" i="66"/>
  <c r="D384" i="66"/>
  <c r="D383" i="66"/>
  <c r="D382" i="66"/>
  <c r="D381" i="66"/>
  <c r="D380" i="66"/>
  <c r="D379" i="66"/>
  <c r="D378" i="66"/>
  <c r="D377" i="66"/>
  <c r="D376" i="66"/>
  <c r="D375" i="66"/>
  <c r="D374" i="66"/>
  <c r="D373" i="66"/>
  <c r="D372" i="66"/>
  <c r="D371" i="66"/>
  <c r="D370" i="66"/>
  <c r="D369" i="66"/>
  <c r="D368" i="66"/>
  <c r="D367" i="66"/>
  <c r="D366" i="66"/>
  <c r="D365" i="66"/>
  <c r="D364" i="66"/>
  <c r="D363" i="66"/>
  <c r="D362" i="66"/>
  <c r="D361" i="66"/>
  <c r="D360" i="66"/>
  <c r="D359" i="66"/>
  <c r="D358" i="66"/>
  <c r="D357" i="66"/>
  <c r="D356" i="66"/>
  <c r="D355" i="66"/>
  <c r="D354" i="66"/>
  <c r="D353" i="66"/>
  <c r="D352" i="66"/>
  <c r="D351" i="66"/>
  <c r="D350" i="66"/>
  <c r="D349" i="66"/>
  <c r="D348" i="66"/>
  <c r="D347" i="66"/>
  <c r="D346" i="66"/>
  <c r="D345" i="66"/>
  <c r="D344" i="66"/>
  <c r="D343" i="66"/>
  <c r="D342" i="66"/>
  <c r="D341" i="66"/>
  <c r="D340" i="66"/>
  <c r="D339" i="66"/>
  <c r="D338" i="66"/>
  <c r="D337" i="66"/>
  <c r="D336" i="66"/>
  <c r="D335" i="66"/>
  <c r="D334" i="66"/>
  <c r="D333" i="66"/>
  <c r="D332" i="66"/>
  <c r="D331" i="66"/>
  <c r="D330" i="66"/>
  <c r="D329" i="66"/>
  <c r="D328" i="66"/>
  <c r="D327" i="66"/>
  <c r="D326" i="66"/>
  <c r="D325" i="66"/>
  <c r="D324" i="66"/>
  <c r="D323" i="66"/>
  <c r="D322" i="66"/>
  <c r="D321" i="66"/>
  <c r="D320" i="66"/>
  <c r="D319" i="66"/>
  <c r="D318" i="66"/>
  <c r="D317" i="66"/>
  <c r="D316" i="66"/>
  <c r="D315" i="66"/>
  <c r="D314" i="66"/>
  <c r="D313" i="66"/>
  <c r="D312" i="66"/>
  <c r="D311" i="66"/>
  <c r="D310" i="66"/>
  <c r="D309" i="66"/>
  <c r="D308" i="66"/>
  <c r="D307" i="66"/>
  <c r="D306" i="66"/>
  <c r="D305" i="66"/>
  <c r="D304" i="66"/>
  <c r="D303" i="66"/>
  <c r="D302" i="66"/>
  <c r="D301" i="66"/>
  <c r="D300" i="66"/>
  <c r="D299" i="66"/>
  <c r="D298" i="66"/>
  <c r="D297" i="66"/>
  <c r="D296" i="66"/>
  <c r="D295" i="66"/>
  <c r="D294" i="66"/>
  <c r="D293" i="66"/>
  <c r="D292" i="66"/>
  <c r="D291" i="66"/>
  <c r="D290" i="66"/>
  <c r="D289" i="66"/>
  <c r="D288" i="66"/>
  <c r="D287" i="66"/>
  <c r="D286" i="66"/>
  <c r="D285" i="66"/>
  <c r="D284" i="66"/>
  <c r="D283" i="66"/>
  <c r="D282" i="66"/>
  <c r="D281" i="66"/>
  <c r="D280" i="66"/>
  <c r="D279" i="66"/>
  <c r="D278" i="66"/>
  <c r="D277" i="66"/>
  <c r="D276" i="66"/>
  <c r="D275" i="66"/>
  <c r="D274" i="66"/>
  <c r="D273" i="66"/>
  <c r="D272" i="66"/>
  <c r="D271" i="66"/>
  <c r="D270" i="66"/>
  <c r="D269" i="66"/>
  <c r="D268" i="66"/>
  <c r="D267" i="66"/>
  <c r="D266" i="66"/>
  <c r="D265" i="66"/>
  <c r="D264" i="66"/>
  <c r="D263" i="66"/>
  <c r="D262" i="66"/>
  <c r="D261" i="66"/>
  <c r="D260" i="66"/>
  <c r="D259" i="66"/>
  <c r="D258" i="66"/>
  <c r="D257" i="66"/>
  <c r="D256" i="66"/>
  <c r="D255" i="66"/>
  <c r="D254" i="66"/>
  <c r="D253" i="66"/>
  <c r="D252" i="66"/>
  <c r="D251" i="66"/>
  <c r="D250" i="66"/>
  <c r="D249" i="66"/>
  <c r="D248" i="66"/>
  <c r="D247" i="66"/>
  <c r="D246" i="66"/>
  <c r="D245" i="66"/>
  <c r="D244" i="66"/>
  <c r="D243" i="66"/>
  <c r="D242" i="66"/>
  <c r="D241" i="66"/>
  <c r="D240" i="66"/>
  <c r="D239" i="66"/>
  <c r="D238" i="66"/>
  <c r="D237" i="66"/>
  <c r="D236" i="66"/>
  <c r="D235" i="66"/>
  <c r="D234" i="66"/>
  <c r="D233" i="66"/>
  <c r="D232" i="66"/>
  <c r="D231" i="66"/>
  <c r="D230" i="66"/>
  <c r="D229" i="66"/>
  <c r="D228" i="66"/>
  <c r="D227" i="66"/>
  <c r="D226" i="66"/>
  <c r="D225" i="66"/>
  <c r="D224" i="66"/>
  <c r="D223" i="66"/>
  <c r="D222" i="66"/>
  <c r="D221" i="66"/>
  <c r="D220" i="66"/>
  <c r="D219" i="66"/>
  <c r="D218" i="66"/>
  <c r="D217" i="66"/>
  <c r="D216" i="66"/>
  <c r="D215" i="66"/>
  <c r="D214" i="66"/>
  <c r="D213" i="66"/>
  <c r="D212" i="66"/>
  <c r="D211" i="66"/>
  <c r="D210" i="66"/>
  <c r="D209" i="66"/>
  <c r="D208" i="66"/>
  <c r="D207" i="66"/>
  <c r="D206" i="66"/>
  <c r="D205" i="66"/>
  <c r="D204" i="66"/>
  <c r="D203" i="66"/>
  <c r="D202" i="66"/>
  <c r="D201" i="66"/>
  <c r="D200" i="66"/>
  <c r="D199" i="66"/>
  <c r="D198" i="66"/>
  <c r="D197" i="66"/>
  <c r="D196" i="66"/>
  <c r="D195" i="66"/>
  <c r="D194" i="66"/>
  <c r="D193" i="66"/>
  <c r="D192" i="66"/>
  <c r="M191" i="66"/>
  <c r="D191" i="66"/>
  <c r="M190" i="66"/>
  <c r="D190" i="66"/>
  <c r="M189" i="66"/>
  <c r="D189" i="66"/>
  <c r="M188" i="66"/>
  <c r="D188" i="66"/>
  <c r="M187" i="66"/>
  <c r="D187" i="66"/>
  <c r="M186" i="66"/>
  <c r="D186" i="66"/>
  <c r="M185" i="66"/>
  <c r="D185" i="66"/>
  <c r="M184" i="66"/>
  <c r="D184" i="66"/>
  <c r="M183" i="66"/>
  <c r="D183" i="66"/>
  <c r="M182" i="66"/>
  <c r="D182" i="66"/>
  <c r="M181" i="66"/>
  <c r="D181" i="66"/>
  <c r="M180" i="66"/>
  <c r="D180" i="66"/>
  <c r="M179" i="66"/>
  <c r="D179" i="66"/>
  <c r="M178" i="66"/>
  <c r="D178" i="66"/>
  <c r="M177" i="66"/>
  <c r="D177" i="66"/>
  <c r="M176" i="66"/>
  <c r="D176" i="66"/>
  <c r="M175" i="66"/>
  <c r="D175" i="66"/>
  <c r="M174" i="66"/>
  <c r="D174" i="66"/>
  <c r="M173" i="66"/>
  <c r="D173" i="66"/>
  <c r="M172" i="66"/>
  <c r="D172" i="66"/>
  <c r="M171" i="66"/>
  <c r="D171" i="66"/>
  <c r="M170" i="66"/>
  <c r="D170" i="66"/>
  <c r="M169" i="66"/>
  <c r="D169" i="66"/>
  <c r="M168" i="66"/>
  <c r="D168" i="66"/>
  <c r="M167" i="66"/>
  <c r="D167" i="66"/>
  <c r="M166" i="66"/>
  <c r="D166" i="66"/>
  <c r="M165" i="66"/>
  <c r="D165" i="66"/>
  <c r="M164" i="66"/>
  <c r="D164" i="66"/>
  <c r="M163" i="66"/>
  <c r="D163" i="66"/>
  <c r="M162" i="66"/>
  <c r="D162" i="66"/>
  <c r="M161" i="66"/>
  <c r="D161" i="66"/>
  <c r="M160" i="66"/>
  <c r="D160" i="66"/>
  <c r="M159" i="66"/>
  <c r="D159" i="66"/>
  <c r="M158" i="66"/>
  <c r="D158" i="66"/>
  <c r="M157" i="66"/>
  <c r="D157" i="66"/>
  <c r="M156" i="66"/>
  <c r="D156" i="66"/>
  <c r="M155" i="66"/>
  <c r="D155" i="66"/>
  <c r="M154" i="66"/>
  <c r="D154" i="66"/>
  <c r="M153" i="66"/>
  <c r="D153" i="66"/>
  <c r="M152" i="66"/>
  <c r="D152" i="66"/>
  <c r="M151" i="66"/>
  <c r="D151" i="66"/>
  <c r="M150" i="66"/>
  <c r="D150" i="66"/>
  <c r="M149" i="66"/>
  <c r="D149" i="66"/>
  <c r="M148" i="66"/>
  <c r="D148" i="66"/>
  <c r="M147" i="66"/>
  <c r="D147" i="66"/>
  <c r="M146" i="66"/>
  <c r="D146" i="66"/>
  <c r="M145" i="66"/>
  <c r="D145" i="66"/>
  <c r="M144" i="66"/>
  <c r="D144" i="66"/>
  <c r="M143" i="66"/>
  <c r="D143" i="66"/>
  <c r="M142" i="66"/>
  <c r="D142" i="66"/>
  <c r="M141" i="66"/>
  <c r="D141" i="66"/>
  <c r="M140" i="66"/>
  <c r="D140" i="66"/>
  <c r="M139" i="66"/>
  <c r="D139" i="66"/>
  <c r="M138" i="66"/>
  <c r="D138" i="66"/>
  <c r="M137" i="66"/>
  <c r="D137" i="66"/>
  <c r="M136" i="66"/>
  <c r="D136" i="66"/>
  <c r="M135" i="66"/>
  <c r="D135" i="66"/>
  <c r="M134" i="66"/>
  <c r="D134" i="66"/>
  <c r="M133" i="66"/>
  <c r="D133" i="66"/>
  <c r="M132" i="66"/>
  <c r="D132" i="66"/>
  <c r="M131" i="66"/>
  <c r="D131" i="66"/>
  <c r="M130" i="66"/>
  <c r="D130" i="66"/>
  <c r="M129" i="66"/>
  <c r="D129" i="66"/>
  <c r="M128" i="66"/>
  <c r="D128" i="66"/>
  <c r="M127" i="66"/>
  <c r="D127" i="66"/>
  <c r="M126" i="66"/>
  <c r="D126" i="66"/>
  <c r="M125" i="66"/>
  <c r="D125" i="66"/>
  <c r="M124" i="66"/>
  <c r="D124" i="66"/>
  <c r="M123" i="66"/>
  <c r="D123" i="66"/>
  <c r="M122" i="66"/>
  <c r="D122" i="66"/>
  <c r="M121" i="66"/>
  <c r="D121" i="66"/>
  <c r="M120" i="66"/>
  <c r="D120" i="66"/>
  <c r="M119" i="66"/>
  <c r="D119" i="66"/>
  <c r="M118" i="66"/>
  <c r="D118" i="66"/>
  <c r="M117" i="66"/>
  <c r="D117" i="66"/>
  <c r="M116" i="66"/>
  <c r="D116" i="66"/>
  <c r="M115" i="66"/>
  <c r="D115" i="66"/>
  <c r="M114" i="66"/>
  <c r="D114" i="66"/>
  <c r="M113" i="66"/>
  <c r="D113" i="66"/>
  <c r="M112" i="66"/>
  <c r="D112" i="66"/>
  <c r="M111" i="66"/>
  <c r="D111" i="66"/>
  <c r="M110" i="66"/>
  <c r="D110" i="66"/>
  <c r="M109" i="66"/>
  <c r="D109" i="66"/>
  <c r="M108" i="66"/>
  <c r="D108" i="66"/>
  <c r="M107" i="66"/>
  <c r="D107" i="66"/>
  <c r="M106" i="66"/>
  <c r="D106" i="66"/>
  <c r="M105" i="66"/>
  <c r="D105" i="66"/>
  <c r="M104" i="66"/>
  <c r="D104" i="66"/>
  <c r="M103" i="66"/>
  <c r="D103" i="66"/>
  <c r="M102" i="66"/>
  <c r="D102" i="66"/>
  <c r="M101" i="66"/>
  <c r="D101" i="66"/>
  <c r="M100" i="66"/>
  <c r="D100" i="66"/>
  <c r="M99" i="66"/>
  <c r="D99" i="66"/>
  <c r="M98" i="66"/>
  <c r="D98" i="66"/>
  <c r="M97" i="66"/>
  <c r="D97" i="66"/>
  <c r="M96" i="66"/>
  <c r="D96" i="66"/>
  <c r="M95" i="66"/>
  <c r="D95" i="66"/>
  <c r="M94" i="66"/>
  <c r="D94" i="66"/>
  <c r="M93" i="66"/>
  <c r="D93" i="66"/>
  <c r="M92" i="66"/>
  <c r="D92" i="66"/>
  <c r="M91" i="66"/>
  <c r="D91" i="66"/>
  <c r="M90" i="66"/>
  <c r="D90" i="66"/>
  <c r="M89" i="66"/>
  <c r="D89" i="66"/>
  <c r="M88" i="66"/>
  <c r="D88" i="66"/>
  <c r="M87" i="66"/>
  <c r="D87" i="66"/>
  <c r="M86" i="66"/>
  <c r="D86" i="66"/>
  <c r="M85" i="66"/>
  <c r="D85" i="66"/>
  <c r="M84" i="66"/>
  <c r="D84" i="66"/>
  <c r="M83" i="66"/>
  <c r="D83" i="66"/>
  <c r="M82" i="66"/>
  <c r="D82" i="66"/>
  <c r="M81" i="66"/>
  <c r="D81" i="66"/>
  <c r="M80" i="66"/>
  <c r="D80" i="66"/>
  <c r="M79" i="66"/>
  <c r="D79" i="66"/>
  <c r="M78" i="66"/>
  <c r="D78" i="66"/>
  <c r="M77" i="66"/>
  <c r="D77" i="66"/>
  <c r="M76" i="66"/>
  <c r="D76" i="66"/>
  <c r="M75" i="66"/>
  <c r="D75" i="66"/>
  <c r="M74" i="66"/>
  <c r="D74" i="66"/>
  <c r="M73" i="66"/>
  <c r="D73" i="66"/>
  <c r="M72" i="66"/>
  <c r="D72" i="66"/>
  <c r="M71" i="66"/>
  <c r="D71" i="66"/>
  <c r="M70" i="66"/>
  <c r="D70" i="66"/>
  <c r="M69" i="66"/>
  <c r="D69" i="66"/>
  <c r="M68" i="66"/>
  <c r="D68" i="66"/>
  <c r="M67" i="66"/>
  <c r="D67" i="66"/>
  <c r="M66" i="66"/>
  <c r="D66" i="66"/>
  <c r="M65" i="66"/>
  <c r="D65" i="66"/>
  <c r="M64" i="66"/>
  <c r="D64" i="66"/>
  <c r="M63" i="66"/>
  <c r="D63" i="66"/>
  <c r="M62" i="66"/>
  <c r="D62" i="66"/>
  <c r="M61" i="66"/>
  <c r="D61" i="66"/>
  <c r="M60" i="66"/>
  <c r="D60" i="66"/>
  <c r="M59" i="66"/>
  <c r="D59" i="66"/>
  <c r="M58" i="66"/>
  <c r="D58" i="66"/>
  <c r="M57" i="66"/>
  <c r="D57" i="66"/>
  <c r="M56" i="66"/>
  <c r="D56" i="66"/>
  <c r="M55" i="66"/>
  <c r="D55" i="66"/>
  <c r="M54" i="66"/>
  <c r="D54" i="66"/>
  <c r="M53" i="66"/>
  <c r="D53" i="66"/>
  <c r="M52" i="66"/>
  <c r="D52" i="66"/>
  <c r="M51" i="66"/>
  <c r="D51" i="66"/>
  <c r="M50" i="66"/>
  <c r="D50" i="66"/>
  <c r="M49" i="66"/>
  <c r="D49" i="66"/>
  <c r="M48" i="66"/>
  <c r="D48" i="66"/>
  <c r="M47" i="66"/>
  <c r="D47" i="66"/>
  <c r="M46" i="66"/>
  <c r="D46" i="66"/>
  <c r="M45" i="66"/>
  <c r="D45" i="66"/>
  <c r="M44" i="66"/>
  <c r="D44" i="66"/>
  <c r="M43" i="66"/>
  <c r="D43" i="66"/>
  <c r="M42" i="66"/>
  <c r="D42" i="66"/>
  <c r="M41" i="66"/>
  <c r="D41" i="66"/>
  <c r="M40" i="66"/>
  <c r="D40" i="66"/>
  <c r="M39" i="66"/>
  <c r="D39" i="66"/>
  <c r="M38" i="66"/>
  <c r="D38" i="66"/>
  <c r="M37" i="66"/>
  <c r="D37" i="66"/>
  <c r="M36" i="66"/>
  <c r="D36" i="66"/>
  <c r="M35" i="66"/>
  <c r="D35" i="66"/>
  <c r="M34" i="66"/>
  <c r="D34" i="66"/>
  <c r="M33" i="66"/>
  <c r="D33" i="66"/>
  <c r="M32" i="66"/>
  <c r="D32" i="66"/>
  <c r="M31" i="66"/>
  <c r="D31" i="66"/>
  <c r="M30" i="66"/>
  <c r="D30" i="66"/>
  <c r="M29" i="66"/>
  <c r="D29" i="66"/>
  <c r="M28" i="66"/>
  <c r="D28" i="66"/>
  <c r="M27" i="66"/>
  <c r="D27" i="66"/>
  <c r="M26" i="66"/>
  <c r="D26" i="66"/>
  <c r="M25" i="66"/>
  <c r="D25" i="66"/>
  <c r="M24" i="66"/>
  <c r="D24" i="66"/>
  <c r="M23" i="66"/>
  <c r="D23" i="66"/>
  <c r="M22" i="66"/>
  <c r="D22" i="66"/>
  <c r="P21" i="66"/>
  <c r="M21" i="66"/>
  <c r="D21" i="66"/>
  <c r="P20" i="66"/>
  <c r="M20" i="66"/>
  <c r="D20" i="66"/>
  <c r="P19" i="66"/>
  <c r="M19" i="66"/>
  <c r="D19" i="66"/>
  <c r="P18" i="66"/>
  <c r="M18" i="66"/>
  <c r="D18" i="66"/>
  <c r="P17" i="66"/>
  <c r="M17" i="66"/>
  <c r="D17" i="66"/>
  <c r="P16" i="66"/>
  <c r="M16" i="66"/>
  <c r="D16" i="66"/>
  <c r="P15" i="66"/>
  <c r="M15" i="66"/>
  <c r="D15" i="66"/>
  <c r="P14" i="66"/>
  <c r="M14" i="66"/>
  <c r="D14" i="66"/>
  <c r="P13" i="66"/>
  <c r="M13" i="66"/>
  <c r="D13" i="66"/>
  <c r="P12" i="66"/>
  <c r="M12" i="66"/>
  <c r="D12" i="66"/>
  <c r="P11" i="66"/>
  <c r="M11" i="66"/>
  <c r="D11" i="66"/>
  <c r="P10" i="66"/>
  <c r="M10" i="66"/>
  <c r="D10" i="66"/>
  <c r="P9" i="66"/>
  <c r="M9" i="66"/>
  <c r="D9" i="66"/>
  <c r="M8" i="66"/>
  <c r="D8" i="66"/>
  <c r="M7" i="66"/>
  <c r="D7" i="66"/>
  <c r="M6" i="66"/>
  <c r="D6" i="66"/>
  <c r="D5" i="66"/>
  <c r="D4" i="66"/>
  <c r="M3" i="66"/>
  <c r="D3" i="66"/>
  <c r="D2" i="66"/>
  <c r="K11" i="35"/>
  <c r="K10" i="35"/>
  <c r="K9" i="35"/>
  <c r="K8" i="35"/>
  <c r="K7" i="35"/>
  <c r="K6" i="35"/>
  <c r="K8" i="23"/>
  <c r="K9" i="23"/>
  <c r="K10" i="23"/>
  <c r="K11" i="23"/>
  <c r="K7" i="23"/>
  <c r="K6" i="23"/>
  <c r="B8" i="13"/>
  <c r="O47" i="63" a="1"/>
  <c r="O47" i="63" s="1"/>
  <c r="J6" i="63" a="1"/>
  <c r="J6" i="63" s="1"/>
  <c r="J4" i="61"/>
  <c r="N45" i="63"/>
  <c r="M46" i="61"/>
  <c r="E5" i="60"/>
  <c r="D5" i="60"/>
  <c r="E4" i="60"/>
  <c r="D4" i="60"/>
  <c r="E3" i="60"/>
  <c r="D3" i="60"/>
  <c r="F17" i="50"/>
  <c r="E17" i="50"/>
  <c r="D17" i="50"/>
  <c r="C17" i="50"/>
  <c r="B17" i="50"/>
  <c r="G16" i="50"/>
  <c r="G15" i="50"/>
  <c r="G14" i="50"/>
  <c r="E5" i="58"/>
  <c r="D5" i="58"/>
  <c r="E4" i="58"/>
  <c r="D4" i="58"/>
  <c r="E3" i="58"/>
  <c r="D3" i="58"/>
  <c r="E5" i="57"/>
  <c r="D5" i="57"/>
  <c r="E4" i="57"/>
  <c r="D4" i="57"/>
  <c r="E3" i="57"/>
  <c r="D3" i="57"/>
  <c r="K3" i="42"/>
  <c r="O3" i="42" s="1"/>
  <c r="M3" i="42"/>
  <c r="N3" i="42" s="1"/>
  <c r="K4" i="42"/>
  <c r="O4" i="42" s="1"/>
  <c r="M4" i="42"/>
  <c r="N4" i="42" s="1"/>
  <c r="K5" i="42"/>
  <c r="O5" i="42" s="1"/>
  <c r="M5" i="42"/>
  <c r="N5" i="42" s="1"/>
  <c r="K6" i="42"/>
  <c r="O6" i="42" s="1"/>
  <c r="M6" i="42"/>
  <c r="N6" i="42" s="1"/>
  <c r="K7" i="42"/>
  <c r="O7" i="42" s="1"/>
  <c r="M7" i="42"/>
  <c r="N7" i="42" s="1"/>
  <c r="K8" i="42"/>
  <c r="O8" i="42" s="1"/>
  <c r="M8" i="42"/>
  <c r="N8" i="42" s="1"/>
  <c r="K9" i="42"/>
  <c r="O9" i="42" s="1"/>
  <c r="M9" i="42"/>
  <c r="N9" i="42" s="1"/>
  <c r="K10" i="42"/>
  <c r="O10" i="42" s="1"/>
  <c r="M10" i="42"/>
  <c r="N10" i="42" s="1"/>
  <c r="K11" i="42"/>
  <c r="O11" i="42" s="1"/>
  <c r="M11" i="42"/>
  <c r="N11" i="42" s="1"/>
  <c r="J3" i="42"/>
  <c r="J4" i="42"/>
  <c r="J5" i="42"/>
  <c r="J6" i="42"/>
  <c r="J7" i="42"/>
  <c r="J8" i="42"/>
  <c r="J9" i="42"/>
  <c r="J10" i="42"/>
  <c r="J11" i="42"/>
  <c r="M2" i="42"/>
  <c r="N2" i="42" s="1"/>
  <c r="K2" i="42"/>
  <c r="O2" i="42" s="1"/>
  <c r="J2" i="42"/>
  <c r="G9" i="18"/>
  <c r="G8" i="18"/>
  <c r="E5" i="16"/>
  <c r="H11" i="17"/>
  <c r="D11" i="17"/>
  <c r="E141" i="53"/>
  <c r="E140" i="53"/>
  <c r="E138" i="53"/>
  <c r="E139" i="53"/>
  <c r="E133" i="53"/>
  <c r="E131" i="53"/>
  <c r="E129" i="53"/>
  <c r="E128" i="53"/>
  <c r="E130" i="53"/>
  <c r="E134" i="53"/>
  <c r="E132" i="53"/>
  <c r="E127" i="53"/>
  <c r="E135" i="53"/>
  <c r="E137" i="53"/>
  <c r="E136" i="53"/>
  <c r="E117" i="53"/>
  <c r="E122" i="53"/>
  <c r="E116" i="53"/>
  <c r="E125" i="53"/>
  <c r="E123" i="53"/>
  <c r="E124" i="53"/>
  <c r="E121" i="53"/>
  <c r="E119" i="53"/>
  <c r="E120" i="53"/>
  <c r="E126" i="53"/>
  <c r="E118" i="53"/>
  <c r="E109" i="53"/>
  <c r="E107" i="53"/>
  <c r="E108" i="53"/>
  <c r="E114" i="53"/>
  <c r="E115" i="53"/>
  <c r="E113" i="53"/>
  <c r="E110" i="53"/>
  <c r="E111" i="53"/>
  <c r="E112" i="53"/>
  <c r="E102" i="53"/>
  <c r="E90" i="53"/>
  <c r="E97" i="53"/>
  <c r="E95" i="53"/>
  <c r="E76" i="53"/>
  <c r="E93" i="53"/>
  <c r="E63" i="53"/>
  <c r="E60" i="53"/>
  <c r="E61" i="53"/>
  <c r="E67" i="53"/>
  <c r="E85" i="53"/>
  <c r="E88" i="53"/>
  <c r="E73" i="53"/>
  <c r="E100" i="53"/>
  <c r="E105" i="53"/>
  <c r="E71" i="53"/>
  <c r="E75" i="53"/>
  <c r="E80" i="53"/>
  <c r="E70" i="53"/>
  <c r="E66" i="53"/>
  <c r="E103" i="53"/>
  <c r="E79" i="53"/>
  <c r="E92" i="53"/>
  <c r="E98" i="53"/>
  <c r="E91" i="53"/>
  <c r="E96" i="53"/>
  <c r="E77" i="53"/>
  <c r="E94" i="53"/>
  <c r="E89" i="53"/>
  <c r="E82" i="53"/>
  <c r="E68" i="53"/>
  <c r="E106" i="53"/>
  <c r="E86" i="53"/>
  <c r="E78" i="53"/>
  <c r="E87" i="53"/>
  <c r="E83" i="53"/>
  <c r="E99" i="53"/>
  <c r="E72" i="53"/>
  <c r="E84" i="53"/>
  <c r="E74" i="53"/>
  <c r="E81" i="53"/>
  <c r="E69" i="53"/>
  <c r="E104" i="53"/>
  <c r="E101" i="53"/>
  <c r="E65" i="53"/>
  <c r="E64" i="53"/>
  <c r="E62" i="53"/>
  <c r="E59" i="53"/>
  <c r="E46" i="53"/>
  <c r="E57" i="53"/>
  <c r="E48" i="53"/>
  <c r="E45" i="53"/>
  <c r="E58" i="53"/>
  <c r="E49" i="53"/>
  <c r="E56" i="53"/>
  <c r="E52" i="53"/>
  <c r="E42" i="53"/>
  <c r="E50" i="53"/>
  <c r="E54" i="53"/>
  <c r="E51" i="53"/>
  <c r="E55" i="53"/>
  <c r="E44" i="53"/>
  <c r="E53" i="53"/>
  <c r="E43" i="53"/>
  <c r="E47" i="53"/>
  <c r="E25" i="53"/>
  <c r="E31" i="53"/>
  <c r="E24" i="53"/>
  <c r="E35" i="53"/>
  <c r="E40" i="53"/>
  <c r="E38" i="53"/>
  <c r="E22" i="53"/>
  <c r="E30" i="53"/>
  <c r="E23" i="53"/>
  <c r="E29" i="53"/>
  <c r="E21" i="53"/>
  <c r="E36" i="53"/>
  <c r="E26" i="53"/>
  <c r="E32" i="53"/>
  <c r="E28" i="53"/>
  <c r="E39" i="53"/>
  <c r="E37" i="53"/>
  <c r="E41" i="53"/>
  <c r="E33" i="53"/>
  <c r="E27" i="53"/>
  <c r="E34" i="53"/>
  <c r="E20" i="53"/>
  <c r="E18" i="53"/>
  <c r="E19" i="53"/>
  <c r="E17" i="53"/>
  <c r="E15" i="53"/>
  <c r="E13" i="53"/>
  <c r="E14" i="53"/>
  <c r="E16" i="53"/>
  <c r="E4" i="53"/>
  <c r="E10" i="53"/>
  <c r="E7" i="53"/>
  <c r="E2" i="53"/>
  <c r="E5" i="53"/>
  <c r="E8" i="53"/>
  <c r="E6" i="53"/>
  <c r="E9" i="53"/>
  <c r="E3" i="53"/>
  <c r="E11" i="53"/>
  <c r="E12" i="53"/>
  <c r="E10" i="50"/>
  <c r="D10" i="50"/>
  <c r="C10" i="50"/>
  <c r="F9" i="50"/>
  <c r="F8" i="50"/>
  <c r="F7" i="50"/>
  <c r="F6" i="50"/>
  <c r="F5" i="50"/>
  <c r="D10" i="49"/>
  <c r="E10" i="49"/>
  <c r="C10" i="49"/>
  <c r="F6" i="49"/>
  <c r="F7" i="49"/>
  <c r="F8" i="49"/>
  <c r="F9" i="49"/>
  <c r="F5" i="49"/>
  <c r="G17" i="50" l="1"/>
  <c r="F10" i="81"/>
  <c r="B2" i="13"/>
  <c r="F10" i="82"/>
  <c r="B182" i="80"/>
  <c r="G5" i="71"/>
  <c r="D5" i="71"/>
  <c r="F5" i="71"/>
  <c r="S10" i="66"/>
  <c r="S9" i="66"/>
  <c r="C18" i="50"/>
  <c r="G18" i="50"/>
  <c r="E18" i="50"/>
  <c r="D18" i="50"/>
  <c r="B18" i="50"/>
  <c r="F18" i="50"/>
  <c r="P4" i="42"/>
  <c r="Q4" i="42" s="1"/>
  <c r="P9" i="42"/>
  <c r="Q9" i="42" s="1"/>
  <c r="P8" i="42"/>
  <c r="Q8" i="42" s="1"/>
  <c r="P5" i="42"/>
  <c r="Q5" i="42" s="1"/>
  <c r="P3" i="42"/>
  <c r="Q3" i="42" s="1"/>
  <c r="P7" i="42"/>
  <c r="Q7" i="42" s="1"/>
  <c r="P11" i="42"/>
  <c r="Q11" i="42" s="1"/>
  <c r="P2" i="42"/>
  <c r="Q2" i="42" s="1"/>
  <c r="P6" i="42"/>
  <c r="Q6" i="42" s="1"/>
  <c r="P10" i="42"/>
  <c r="Q10" i="42" s="1"/>
  <c r="F10" i="49"/>
  <c r="F10" i="50"/>
  <c r="G10" i="50" s="1"/>
  <c r="E5" i="48"/>
  <c r="D5" i="48"/>
  <c r="E4" i="48"/>
  <c r="D4" i="48"/>
  <c r="E3" i="48"/>
  <c r="D3" i="48"/>
  <c r="C14" i="45"/>
  <c r="D14" i="45"/>
  <c r="B14" i="45"/>
  <c r="C13" i="45"/>
  <c r="D13" i="45"/>
  <c r="B13" i="45"/>
  <c r="C12" i="45"/>
  <c r="D12" i="45"/>
  <c r="B12" i="45"/>
  <c r="C11" i="45"/>
  <c r="D11" i="45"/>
  <c r="B11" i="45"/>
  <c r="E1285" i="44"/>
  <c r="E1284" i="44"/>
  <c r="E1283" i="44"/>
  <c r="E1282" i="44"/>
  <c r="E1281" i="44"/>
  <c r="E1280" i="44"/>
  <c r="E1279" i="44"/>
  <c r="E1278" i="44"/>
  <c r="E1277" i="44"/>
  <c r="E1276" i="44"/>
  <c r="E1275" i="44"/>
  <c r="E1274" i="44"/>
  <c r="E1273" i="44"/>
  <c r="E1272" i="44"/>
  <c r="E1271" i="44"/>
  <c r="E1270" i="44"/>
  <c r="E1269" i="44"/>
  <c r="E1268" i="44"/>
  <c r="E1267" i="44"/>
  <c r="E1266" i="44"/>
  <c r="E1265" i="44"/>
  <c r="E1264" i="44"/>
  <c r="E1263" i="44"/>
  <c r="E1262" i="44"/>
  <c r="E1261" i="44"/>
  <c r="E1260" i="44"/>
  <c r="E1259" i="44"/>
  <c r="E1258" i="44"/>
  <c r="E1257" i="44"/>
  <c r="E1256" i="44"/>
  <c r="E1255" i="44"/>
  <c r="E1254" i="44"/>
  <c r="E1253" i="44"/>
  <c r="E1252" i="44"/>
  <c r="E1251" i="44"/>
  <c r="E1250" i="44"/>
  <c r="E1249" i="44"/>
  <c r="E1248" i="44"/>
  <c r="E1247" i="44"/>
  <c r="E1246" i="44"/>
  <c r="E1245" i="44"/>
  <c r="E1244" i="44"/>
  <c r="E1243" i="44"/>
  <c r="E1242" i="44"/>
  <c r="E1241" i="44"/>
  <c r="E1240" i="44"/>
  <c r="E1239" i="44"/>
  <c r="E1238" i="44"/>
  <c r="E1237" i="44"/>
  <c r="E1236" i="44"/>
  <c r="E1235" i="44"/>
  <c r="E1234" i="44"/>
  <c r="E1233" i="44"/>
  <c r="E1232" i="44"/>
  <c r="E1231" i="44"/>
  <c r="E1230" i="44"/>
  <c r="E1229" i="44"/>
  <c r="E1228" i="44"/>
  <c r="E1227" i="44"/>
  <c r="E1226" i="44"/>
  <c r="E1225" i="44"/>
  <c r="E1224" i="44"/>
  <c r="E1223" i="44"/>
  <c r="E1222" i="44"/>
  <c r="E1221" i="44"/>
  <c r="E1220" i="44"/>
  <c r="E1219" i="44"/>
  <c r="E1218" i="44"/>
  <c r="E1217" i="44"/>
  <c r="E1216" i="44"/>
  <c r="E1215" i="44"/>
  <c r="E1214" i="44"/>
  <c r="E1213" i="44"/>
  <c r="E1212" i="44"/>
  <c r="E1211" i="44"/>
  <c r="E1210" i="44"/>
  <c r="E1209" i="44"/>
  <c r="E1208" i="44"/>
  <c r="E1207" i="44"/>
  <c r="E1206" i="44"/>
  <c r="E1205" i="44"/>
  <c r="E1204" i="44"/>
  <c r="E1203" i="44"/>
  <c r="E1202" i="44"/>
  <c r="E1201" i="44"/>
  <c r="E1200" i="44"/>
  <c r="E1199" i="44"/>
  <c r="E1198" i="44"/>
  <c r="E1197" i="44"/>
  <c r="E1196" i="44"/>
  <c r="E1195" i="44"/>
  <c r="E1194" i="44"/>
  <c r="E1193" i="44"/>
  <c r="E1192" i="44"/>
  <c r="E1191" i="44"/>
  <c r="E1190" i="44"/>
  <c r="E1189" i="44"/>
  <c r="E1188" i="44"/>
  <c r="E1187" i="44"/>
  <c r="E1186" i="44"/>
  <c r="E1185" i="44"/>
  <c r="E1184" i="44"/>
  <c r="E1183" i="44"/>
  <c r="E1182" i="44"/>
  <c r="E1181" i="44"/>
  <c r="E1180" i="44"/>
  <c r="E1179" i="44"/>
  <c r="E1178" i="44"/>
  <c r="E1177" i="44"/>
  <c r="E1176" i="44"/>
  <c r="E1175" i="44"/>
  <c r="E1174" i="44"/>
  <c r="E1173" i="44"/>
  <c r="E1172" i="44"/>
  <c r="E1171" i="44"/>
  <c r="E1170" i="44"/>
  <c r="E1169" i="44"/>
  <c r="E1168" i="44"/>
  <c r="E1167" i="44"/>
  <c r="E1166" i="44"/>
  <c r="E1165" i="44"/>
  <c r="E1164" i="44"/>
  <c r="E1163" i="44"/>
  <c r="E1162" i="44"/>
  <c r="E1161" i="44"/>
  <c r="E1160" i="44"/>
  <c r="E1159" i="44"/>
  <c r="E1158" i="44"/>
  <c r="E1157" i="44"/>
  <c r="E1156" i="44"/>
  <c r="E1155" i="44"/>
  <c r="E1154" i="44"/>
  <c r="E1153" i="44"/>
  <c r="E1152" i="44"/>
  <c r="E1151" i="44"/>
  <c r="E1150" i="44"/>
  <c r="E1149" i="44"/>
  <c r="E1148" i="44"/>
  <c r="E1147" i="44"/>
  <c r="E1146" i="44"/>
  <c r="E1145" i="44"/>
  <c r="E1144" i="44"/>
  <c r="E1143" i="44"/>
  <c r="E1142" i="44"/>
  <c r="E1141" i="44"/>
  <c r="E1140" i="44"/>
  <c r="E1139" i="44"/>
  <c r="E1138" i="44"/>
  <c r="E1137" i="44"/>
  <c r="E1136" i="44"/>
  <c r="E1135" i="44"/>
  <c r="E1134" i="44"/>
  <c r="E1133" i="44"/>
  <c r="E1132" i="44"/>
  <c r="E1131" i="44"/>
  <c r="E1130" i="44"/>
  <c r="E1129" i="44"/>
  <c r="E1128" i="44"/>
  <c r="E1127" i="44"/>
  <c r="E1126" i="44"/>
  <c r="E1125" i="44"/>
  <c r="E1124" i="44"/>
  <c r="E1123" i="44"/>
  <c r="E1122" i="44"/>
  <c r="E1121" i="44"/>
  <c r="E1120" i="44"/>
  <c r="E1119" i="44"/>
  <c r="E1118" i="44"/>
  <c r="E1117" i="44"/>
  <c r="E1116" i="44"/>
  <c r="E1115" i="44"/>
  <c r="E1114" i="44"/>
  <c r="E1113" i="44"/>
  <c r="E1112" i="44"/>
  <c r="E1111" i="44"/>
  <c r="E1110" i="44"/>
  <c r="E1109" i="44"/>
  <c r="E1108" i="44"/>
  <c r="E1107" i="44"/>
  <c r="E1106" i="44"/>
  <c r="E1105" i="44"/>
  <c r="E1104" i="44"/>
  <c r="E1103" i="44"/>
  <c r="E1102" i="44"/>
  <c r="E1101" i="44"/>
  <c r="E1100" i="44"/>
  <c r="E1099" i="44"/>
  <c r="E1098" i="44"/>
  <c r="E1097" i="44"/>
  <c r="E1096" i="44"/>
  <c r="E1095" i="44"/>
  <c r="E1094" i="44"/>
  <c r="E1093" i="44"/>
  <c r="E1092" i="44"/>
  <c r="E1091" i="44"/>
  <c r="E1090" i="44"/>
  <c r="E1089" i="44"/>
  <c r="E1088" i="44"/>
  <c r="E1087" i="44"/>
  <c r="E1086" i="44"/>
  <c r="E1085" i="44"/>
  <c r="E1084" i="44"/>
  <c r="E1083" i="44"/>
  <c r="E1082" i="44"/>
  <c r="E1081" i="44"/>
  <c r="E1080" i="44"/>
  <c r="E1079" i="44"/>
  <c r="E1078" i="44"/>
  <c r="E1077" i="44"/>
  <c r="E1076" i="44"/>
  <c r="E1075" i="44"/>
  <c r="E1074" i="44"/>
  <c r="E1073" i="44"/>
  <c r="E1072" i="44"/>
  <c r="E1071" i="44"/>
  <c r="E1070" i="44"/>
  <c r="E1069" i="44"/>
  <c r="E1068" i="44"/>
  <c r="E1067" i="44"/>
  <c r="E1066" i="44"/>
  <c r="E1065" i="44"/>
  <c r="E1064" i="44"/>
  <c r="E1063" i="44"/>
  <c r="E1062" i="44"/>
  <c r="E1061" i="44"/>
  <c r="E1060" i="44"/>
  <c r="E1059" i="44"/>
  <c r="E1058" i="44"/>
  <c r="E1057" i="44"/>
  <c r="E1056" i="44"/>
  <c r="E1055" i="44"/>
  <c r="E1054" i="44"/>
  <c r="E1053" i="44"/>
  <c r="E1052" i="44"/>
  <c r="E1051" i="44"/>
  <c r="E1050" i="44"/>
  <c r="E1049" i="44"/>
  <c r="E1048" i="44"/>
  <c r="E1047" i="44"/>
  <c r="E1046" i="44"/>
  <c r="E1045" i="44"/>
  <c r="E1044" i="44"/>
  <c r="E1043" i="44"/>
  <c r="E1042" i="44"/>
  <c r="E1041" i="44"/>
  <c r="E1040" i="44"/>
  <c r="E1039" i="44"/>
  <c r="E1038" i="44"/>
  <c r="E1037" i="44"/>
  <c r="E1036" i="44"/>
  <c r="E1035" i="44"/>
  <c r="E1034" i="44"/>
  <c r="E1033" i="44"/>
  <c r="E1032" i="44"/>
  <c r="E1031" i="44"/>
  <c r="E1030" i="44"/>
  <c r="E1029" i="44"/>
  <c r="E1028" i="44"/>
  <c r="E1027" i="44"/>
  <c r="E1026" i="44"/>
  <c r="E1025" i="44"/>
  <c r="E1024" i="44"/>
  <c r="E1023" i="44"/>
  <c r="E1022" i="44"/>
  <c r="E1021" i="44"/>
  <c r="E1020" i="44"/>
  <c r="E1019" i="44"/>
  <c r="E1018" i="44"/>
  <c r="E1017" i="44"/>
  <c r="E1016" i="44"/>
  <c r="E1015" i="44"/>
  <c r="E1014" i="44"/>
  <c r="E1013" i="44"/>
  <c r="E1012" i="44"/>
  <c r="E1011" i="44"/>
  <c r="E1010" i="44"/>
  <c r="E1009" i="44"/>
  <c r="E1008" i="44"/>
  <c r="E1007" i="44"/>
  <c r="E1006" i="44"/>
  <c r="E1005" i="44"/>
  <c r="E1004" i="44"/>
  <c r="E1003" i="44"/>
  <c r="E1002" i="44"/>
  <c r="E1001" i="44"/>
  <c r="E1000" i="44"/>
  <c r="E999" i="44"/>
  <c r="E998" i="44"/>
  <c r="E997" i="44"/>
  <c r="E996" i="44"/>
  <c r="E995" i="44"/>
  <c r="E994" i="44"/>
  <c r="E993" i="44"/>
  <c r="E992" i="44"/>
  <c r="E991" i="44"/>
  <c r="E990" i="44"/>
  <c r="E989" i="44"/>
  <c r="E988" i="44"/>
  <c r="E987" i="44"/>
  <c r="E986" i="44"/>
  <c r="E985" i="44"/>
  <c r="E984" i="44"/>
  <c r="E983" i="44"/>
  <c r="E982" i="44"/>
  <c r="E981" i="44"/>
  <c r="E980" i="44"/>
  <c r="E979" i="44"/>
  <c r="E978" i="44"/>
  <c r="E977" i="44"/>
  <c r="E976" i="44"/>
  <c r="E975" i="44"/>
  <c r="E974" i="44"/>
  <c r="E973" i="44"/>
  <c r="E972" i="44"/>
  <c r="E971" i="44"/>
  <c r="E970" i="44"/>
  <c r="E969" i="44"/>
  <c r="E968" i="44"/>
  <c r="E967" i="44"/>
  <c r="E966" i="44"/>
  <c r="E965" i="44"/>
  <c r="E964" i="44"/>
  <c r="E963" i="44"/>
  <c r="E962" i="44"/>
  <c r="E961" i="44"/>
  <c r="E960" i="44"/>
  <c r="E959" i="44"/>
  <c r="E958" i="44"/>
  <c r="E957" i="44"/>
  <c r="E956" i="44"/>
  <c r="E955" i="44"/>
  <c r="E954" i="44"/>
  <c r="E953" i="44"/>
  <c r="E952" i="44"/>
  <c r="E951" i="44"/>
  <c r="E950" i="44"/>
  <c r="E949" i="44"/>
  <c r="E948" i="44"/>
  <c r="E947" i="44"/>
  <c r="E946" i="44"/>
  <c r="E945" i="44"/>
  <c r="E944" i="44"/>
  <c r="E943" i="44"/>
  <c r="E942" i="44"/>
  <c r="E941" i="44"/>
  <c r="E940" i="44"/>
  <c r="E939" i="44"/>
  <c r="E938" i="44"/>
  <c r="E937" i="44"/>
  <c r="E936" i="44"/>
  <c r="E935" i="44"/>
  <c r="E934" i="44"/>
  <c r="E933" i="44"/>
  <c r="E932" i="44"/>
  <c r="E931" i="44"/>
  <c r="E930" i="44"/>
  <c r="E929" i="44"/>
  <c r="E928" i="44"/>
  <c r="E927" i="44"/>
  <c r="E926" i="44"/>
  <c r="E925" i="44"/>
  <c r="E924" i="44"/>
  <c r="E923" i="44"/>
  <c r="E922" i="44"/>
  <c r="E921" i="44"/>
  <c r="E920" i="44"/>
  <c r="E919" i="44"/>
  <c r="E918" i="44"/>
  <c r="E917" i="44"/>
  <c r="E916" i="44"/>
  <c r="E915" i="44"/>
  <c r="E914" i="44"/>
  <c r="E913" i="44"/>
  <c r="E912" i="44"/>
  <c r="E911" i="44"/>
  <c r="E910" i="44"/>
  <c r="E909" i="44"/>
  <c r="E908" i="44"/>
  <c r="E907" i="44"/>
  <c r="E906" i="44"/>
  <c r="E905" i="44"/>
  <c r="E904" i="44"/>
  <c r="E903" i="44"/>
  <c r="E902" i="44"/>
  <c r="E901" i="44"/>
  <c r="E900" i="44"/>
  <c r="E899" i="44"/>
  <c r="E898" i="44"/>
  <c r="E897" i="44"/>
  <c r="E896" i="44"/>
  <c r="E895" i="44"/>
  <c r="E894" i="44"/>
  <c r="E893" i="44"/>
  <c r="E892" i="44"/>
  <c r="E891" i="44"/>
  <c r="E890" i="44"/>
  <c r="E889" i="44"/>
  <c r="E888" i="44"/>
  <c r="E887" i="44"/>
  <c r="E886" i="44"/>
  <c r="E885" i="44"/>
  <c r="E884" i="44"/>
  <c r="E883" i="44"/>
  <c r="E882" i="44"/>
  <c r="E881" i="44"/>
  <c r="E880" i="44"/>
  <c r="E879" i="44"/>
  <c r="E878" i="44"/>
  <c r="E877" i="44"/>
  <c r="E876" i="44"/>
  <c r="E875" i="44"/>
  <c r="E874" i="44"/>
  <c r="E873" i="44"/>
  <c r="E872" i="44"/>
  <c r="E871" i="44"/>
  <c r="E870" i="44"/>
  <c r="E869" i="44"/>
  <c r="E868" i="44"/>
  <c r="E867" i="44"/>
  <c r="E866" i="44"/>
  <c r="E865" i="44"/>
  <c r="E864" i="44"/>
  <c r="E863" i="44"/>
  <c r="E862" i="44"/>
  <c r="E861" i="44"/>
  <c r="E860" i="44"/>
  <c r="E859" i="44"/>
  <c r="E858" i="44"/>
  <c r="E857" i="44"/>
  <c r="E856" i="44"/>
  <c r="E855" i="44"/>
  <c r="E854" i="44"/>
  <c r="E853" i="44"/>
  <c r="E852" i="44"/>
  <c r="E851" i="44"/>
  <c r="E850" i="44"/>
  <c r="E849" i="44"/>
  <c r="E848" i="44"/>
  <c r="E847" i="44"/>
  <c r="E846" i="44"/>
  <c r="E845" i="44"/>
  <c r="E844" i="44"/>
  <c r="E843" i="44"/>
  <c r="E842" i="44"/>
  <c r="E841" i="44"/>
  <c r="E840" i="44"/>
  <c r="E839" i="44"/>
  <c r="E838" i="44"/>
  <c r="E837" i="44"/>
  <c r="E836" i="44"/>
  <c r="E835" i="44"/>
  <c r="E834" i="44"/>
  <c r="E833" i="44"/>
  <c r="E832" i="44"/>
  <c r="E831" i="44"/>
  <c r="E830" i="44"/>
  <c r="E829" i="44"/>
  <c r="E828" i="44"/>
  <c r="E827" i="44"/>
  <c r="E826" i="44"/>
  <c r="E825" i="44"/>
  <c r="E824" i="44"/>
  <c r="E823" i="44"/>
  <c r="E822" i="44"/>
  <c r="E821" i="44"/>
  <c r="E820" i="44"/>
  <c r="E819" i="44"/>
  <c r="E818" i="44"/>
  <c r="E817" i="44"/>
  <c r="E816" i="44"/>
  <c r="E815" i="44"/>
  <c r="E814" i="44"/>
  <c r="E813" i="44"/>
  <c r="E812" i="44"/>
  <c r="E811" i="44"/>
  <c r="E810" i="44"/>
  <c r="E809" i="44"/>
  <c r="E808" i="44"/>
  <c r="E807" i="44"/>
  <c r="E806" i="44"/>
  <c r="E805" i="44"/>
  <c r="E804" i="44"/>
  <c r="E803" i="44"/>
  <c r="E802" i="44"/>
  <c r="E801" i="44"/>
  <c r="E800" i="44"/>
  <c r="E799" i="44"/>
  <c r="E798" i="44"/>
  <c r="E797" i="44"/>
  <c r="E796" i="44"/>
  <c r="E795" i="44"/>
  <c r="E794" i="44"/>
  <c r="E793" i="44"/>
  <c r="E792" i="44"/>
  <c r="E791" i="44"/>
  <c r="E790" i="44"/>
  <c r="E789" i="44"/>
  <c r="E788" i="44"/>
  <c r="E787" i="44"/>
  <c r="E786" i="44"/>
  <c r="E785" i="44"/>
  <c r="E784" i="44"/>
  <c r="E783" i="44"/>
  <c r="E782" i="44"/>
  <c r="E781" i="44"/>
  <c r="E780" i="44"/>
  <c r="E779" i="44"/>
  <c r="E778" i="44"/>
  <c r="E777" i="44"/>
  <c r="E776" i="44"/>
  <c r="E775" i="44"/>
  <c r="E774" i="44"/>
  <c r="E773" i="44"/>
  <c r="E772" i="44"/>
  <c r="E771" i="44"/>
  <c r="E770" i="44"/>
  <c r="E769" i="44"/>
  <c r="E768" i="44"/>
  <c r="E767" i="44"/>
  <c r="E766" i="44"/>
  <c r="E765" i="44"/>
  <c r="E764" i="44"/>
  <c r="E763" i="44"/>
  <c r="E762" i="44"/>
  <c r="E761" i="44"/>
  <c r="E760" i="44"/>
  <c r="E759" i="44"/>
  <c r="E758" i="44"/>
  <c r="E757" i="44"/>
  <c r="E756" i="44"/>
  <c r="E755" i="44"/>
  <c r="E754" i="44"/>
  <c r="E753" i="44"/>
  <c r="E752" i="44"/>
  <c r="E751" i="44"/>
  <c r="E750" i="44"/>
  <c r="E749" i="44"/>
  <c r="E748" i="44"/>
  <c r="E747" i="44"/>
  <c r="E746" i="44"/>
  <c r="E745" i="44"/>
  <c r="E744" i="44"/>
  <c r="E743" i="44"/>
  <c r="E742" i="44"/>
  <c r="E741" i="44"/>
  <c r="E740" i="44"/>
  <c r="E739" i="44"/>
  <c r="E738" i="44"/>
  <c r="E737" i="44"/>
  <c r="E736" i="44"/>
  <c r="E735" i="44"/>
  <c r="E734" i="44"/>
  <c r="E733" i="44"/>
  <c r="E732" i="44"/>
  <c r="E731" i="44"/>
  <c r="E730" i="44"/>
  <c r="E729" i="44"/>
  <c r="E728" i="44"/>
  <c r="E727" i="44"/>
  <c r="E726" i="44"/>
  <c r="E725" i="44"/>
  <c r="E724" i="44"/>
  <c r="E723" i="44"/>
  <c r="E722" i="44"/>
  <c r="E721" i="44"/>
  <c r="E720" i="44"/>
  <c r="E719" i="44"/>
  <c r="E718" i="44"/>
  <c r="E717" i="44"/>
  <c r="E716" i="44"/>
  <c r="E715" i="44"/>
  <c r="E714" i="44"/>
  <c r="E713" i="44"/>
  <c r="E712" i="44"/>
  <c r="E711" i="44"/>
  <c r="E710" i="44"/>
  <c r="E709" i="44"/>
  <c r="E708" i="44"/>
  <c r="E707" i="44"/>
  <c r="E706" i="44"/>
  <c r="E705" i="44"/>
  <c r="E704" i="44"/>
  <c r="E703" i="44"/>
  <c r="E702" i="44"/>
  <c r="E701" i="44"/>
  <c r="E700" i="44"/>
  <c r="E699" i="44"/>
  <c r="E698" i="44"/>
  <c r="E697" i="44"/>
  <c r="E696" i="44"/>
  <c r="E695" i="44"/>
  <c r="E694" i="44"/>
  <c r="E693" i="44"/>
  <c r="E692" i="44"/>
  <c r="E691" i="44"/>
  <c r="E690" i="44"/>
  <c r="E689" i="44"/>
  <c r="E688" i="44"/>
  <c r="E687" i="44"/>
  <c r="E686" i="44"/>
  <c r="E685" i="44"/>
  <c r="E684" i="44"/>
  <c r="E683" i="44"/>
  <c r="E682" i="44"/>
  <c r="E681" i="44"/>
  <c r="E680" i="44"/>
  <c r="E679" i="44"/>
  <c r="E678" i="44"/>
  <c r="E677" i="44"/>
  <c r="E676" i="44"/>
  <c r="E675" i="44"/>
  <c r="E674" i="44"/>
  <c r="E673" i="44"/>
  <c r="E672" i="44"/>
  <c r="E671" i="44"/>
  <c r="E670" i="44"/>
  <c r="E669" i="44"/>
  <c r="E668" i="44"/>
  <c r="E667" i="44"/>
  <c r="E666" i="44"/>
  <c r="E665" i="44"/>
  <c r="E664" i="44"/>
  <c r="E663" i="44"/>
  <c r="E662" i="44"/>
  <c r="E661" i="44"/>
  <c r="E660" i="44"/>
  <c r="E659" i="44"/>
  <c r="E658" i="44"/>
  <c r="E657" i="44"/>
  <c r="E656" i="44"/>
  <c r="E655" i="44"/>
  <c r="E654" i="44"/>
  <c r="E653" i="44"/>
  <c r="E652" i="44"/>
  <c r="E651" i="44"/>
  <c r="E650" i="44"/>
  <c r="E649" i="44"/>
  <c r="E648" i="44"/>
  <c r="E647" i="44"/>
  <c r="E646" i="44"/>
  <c r="E645" i="44"/>
  <c r="E644" i="44"/>
  <c r="E643" i="44"/>
  <c r="E642" i="44"/>
  <c r="E641" i="44"/>
  <c r="E640" i="44"/>
  <c r="E639" i="44"/>
  <c r="E638" i="44"/>
  <c r="E637" i="44"/>
  <c r="E636" i="44"/>
  <c r="E635" i="44"/>
  <c r="E634" i="44"/>
  <c r="E633" i="44"/>
  <c r="E632" i="44"/>
  <c r="E631" i="44"/>
  <c r="E630" i="44"/>
  <c r="E629" i="44"/>
  <c r="E628" i="44"/>
  <c r="E627" i="44"/>
  <c r="E626" i="44"/>
  <c r="E625" i="44"/>
  <c r="E624" i="44"/>
  <c r="E623" i="44"/>
  <c r="E622" i="44"/>
  <c r="E621" i="44"/>
  <c r="E620" i="44"/>
  <c r="E619" i="44"/>
  <c r="E618" i="44"/>
  <c r="E617" i="44"/>
  <c r="E616" i="44"/>
  <c r="E615" i="44"/>
  <c r="E614" i="44"/>
  <c r="E613" i="44"/>
  <c r="E612" i="44"/>
  <c r="E611" i="44"/>
  <c r="E610" i="44"/>
  <c r="E609" i="44"/>
  <c r="E608" i="44"/>
  <c r="E607" i="44"/>
  <c r="E606" i="44"/>
  <c r="E605" i="44"/>
  <c r="E604" i="44"/>
  <c r="E603" i="44"/>
  <c r="E602" i="44"/>
  <c r="E601" i="44"/>
  <c r="E600" i="44"/>
  <c r="E599" i="44"/>
  <c r="E598" i="44"/>
  <c r="E597" i="44"/>
  <c r="E596" i="44"/>
  <c r="E595" i="44"/>
  <c r="E594" i="44"/>
  <c r="E593" i="44"/>
  <c r="E592" i="44"/>
  <c r="E591" i="44"/>
  <c r="E590" i="44"/>
  <c r="E589" i="44"/>
  <c r="E588" i="44"/>
  <c r="E587" i="44"/>
  <c r="E586" i="44"/>
  <c r="E585" i="44"/>
  <c r="E584" i="44"/>
  <c r="E583" i="44"/>
  <c r="E582" i="44"/>
  <c r="E581" i="44"/>
  <c r="E580" i="44"/>
  <c r="E579" i="44"/>
  <c r="E578" i="44"/>
  <c r="E577" i="44"/>
  <c r="E576" i="44"/>
  <c r="E575" i="44"/>
  <c r="E574" i="44"/>
  <c r="E573" i="44"/>
  <c r="E572" i="44"/>
  <c r="E571" i="44"/>
  <c r="E570" i="44"/>
  <c r="E569" i="44"/>
  <c r="E568" i="44"/>
  <c r="E567" i="44"/>
  <c r="E566" i="44"/>
  <c r="E565" i="44"/>
  <c r="E564" i="44"/>
  <c r="E563" i="44"/>
  <c r="E562" i="44"/>
  <c r="E561" i="44"/>
  <c r="E560" i="44"/>
  <c r="E559" i="44"/>
  <c r="E558" i="44"/>
  <c r="E557" i="44"/>
  <c r="E556" i="44"/>
  <c r="E555" i="44"/>
  <c r="E554" i="44"/>
  <c r="E553" i="44"/>
  <c r="E552" i="44"/>
  <c r="E551" i="44"/>
  <c r="E550" i="44"/>
  <c r="E549" i="44"/>
  <c r="E548" i="44"/>
  <c r="E547" i="44"/>
  <c r="E546" i="44"/>
  <c r="E545" i="44"/>
  <c r="E544" i="44"/>
  <c r="E543" i="44"/>
  <c r="E542" i="44"/>
  <c r="E541" i="44"/>
  <c r="E540" i="44"/>
  <c r="E539" i="44"/>
  <c r="E538" i="44"/>
  <c r="E537" i="44"/>
  <c r="E536" i="44"/>
  <c r="E535" i="44"/>
  <c r="E534" i="44"/>
  <c r="E533" i="44"/>
  <c r="E532" i="44"/>
  <c r="E531" i="44"/>
  <c r="E530" i="44"/>
  <c r="E529" i="44"/>
  <c r="E528" i="44"/>
  <c r="E527" i="44"/>
  <c r="E526" i="44"/>
  <c r="E525" i="44"/>
  <c r="E524" i="44"/>
  <c r="E523" i="44"/>
  <c r="E522" i="44"/>
  <c r="E521" i="44"/>
  <c r="E520" i="44"/>
  <c r="E519" i="44"/>
  <c r="E518" i="44"/>
  <c r="E517" i="44"/>
  <c r="E516" i="44"/>
  <c r="E515" i="44"/>
  <c r="E514" i="44"/>
  <c r="E513" i="44"/>
  <c r="E512" i="44"/>
  <c r="E511" i="44"/>
  <c r="E510" i="44"/>
  <c r="E509" i="44"/>
  <c r="E508" i="44"/>
  <c r="E507" i="44"/>
  <c r="E506" i="44"/>
  <c r="E505" i="44"/>
  <c r="E504" i="44"/>
  <c r="E503" i="44"/>
  <c r="E502" i="44"/>
  <c r="E501" i="44"/>
  <c r="E500" i="44"/>
  <c r="E499" i="44"/>
  <c r="E498" i="44"/>
  <c r="E497" i="44"/>
  <c r="E496" i="44"/>
  <c r="E495" i="44"/>
  <c r="E494" i="44"/>
  <c r="E493" i="44"/>
  <c r="E492" i="44"/>
  <c r="E491" i="44"/>
  <c r="E490" i="44"/>
  <c r="E489" i="44"/>
  <c r="E488" i="44"/>
  <c r="E487" i="44"/>
  <c r="E486" i="44"/>
  <c r="E485" i="44"/>
  <c r="E484" i="44"/>
  <c r="E483" i="44"/>
  <c r="E482" i="44"/>
  <c r="E481" i="44"/>
  <c r="E480" i="44"/>
  <c r="E479" i="44"/>
  <c r="E478" i="44"/>
  <c r="E477" i="44"/>
  <c r="E476" i="44"/>
  <c r="E475" i="44"/>
  <c r="E474" i="44"/>
  <c r="E473" i="44"/>
  <c r="E472" i="44"/>
  <c r="E471" i="44"/>
  <c r="E470" i="44"/>
  <c r="E469" i="44"/>
  <c r="E468" i="44"/>
  <c r="E467" i="44"/>
  <c r="E466" i="44"/>
  <c r="E465" i="44"/>
  <c r="E464" i="44"/>
  <c r="E463" i="44"/>
  <c r="E462" i="44"/>
  <c r="E461" i="44"/>
  <c r="E460" i="44"/>
  <c r="E459" i="44"/>
  <c r="E458" i="44"/>
  <c r="E457" i="44"/>
  <c r="E456" i="44"/>
  <c r="E455" i="44"/>
  <c r="E454" i="44"/>
  <c r="E453" i="44"/>
  <c r="E452" i="44"/>
  <c r="E451" i="44"/>
  <c r="E450" i="44"/>
  <c r="E449" i="44"/>
  <c r="E448" i="44"/>
  <c r="E447" i="44"/>
  <c r="E446" i="44"/>
  <c r="E445" i="44"/>
  <c r="E444" i="44"/>
  <c r="E443" i="44"/>
  <c r="E442" i="44"/>
  <c r="E441" i="44"/>
  <c r="E440" i="44"/>
  <c r="E439" i="44"/>
  <c r="E438" i="44"/>
  <c r="E437" i="44"/>
  <c r="E436" i="44"/>
  <c r="E435" i="44"/>
  <c r="E434" i="44"/>
  <c r="E433" i="44"/>
  <c r="E432" i="44"/>
  <c r="E431" i="44"/>
  <c r="E430" i="44"/>
  <c r="E429" i="44"/>
  <c r="E428" i="44"/>
  <c r="E427" i="44"/>
  <c r="E426" i="44"/>
  <c r="E425" i="44"/>
  <c r="E424" i="44"/>
  <c r="E423" i="44"/>
  <c r="E422" i="44"/>
  <c r="E421" i="44"/>
  <c r="E420" i="44"/>
  <c r="E419" i="44"/>
  <c r="E418" i="44"/>
  <c r="E417" i="44"/>
  <c r="E416" i="44"/>
  <c r="E415" i="44"/>
  <c r="E414" i="44"/>
  <c r="E413" i="44"/>
  <c r="E412" i="44"/>
  <c r="E411" i="44"/>
  <c r="E410" i="44"/>
  <c r="E409" i="44"/>
  <c r="E408" i="44"/>
  <c r="E407" i="44"/>
  <c r="E406" i="44"/>
  <c r="E405" i="44"/>
  <c r="E404" i="44"/>
  <c r="E403" i="44"/>
  <c r="E402" i="44"/>
  <c r="E401" i="44"/>
  <c r="E400" i="44"/>
  <c r="E399" i="44"/>
  <c r="E398" i="44"/>
  <c r="E397" i="44"/>
  <c r="E396" i="44"/>
  <c r="E395" i="44"/>
  <c r="E394" i="44"/>
  <c r="E393" i="44"/>
  <c r="E392" i="44"/>
  <c r="E391" i="44"/>
  <c r="E390" i="44"/>
  <c r="E389" i="44"/>
  <c r="E388" i="44"/>
  <c r="E387" i="44"/>
  <c r="E386" i="44"/>
  <c r="E385" i="44"/>
  <c r="E384" i="44"/>
  <c r="E383" i="44"/>
  <c r="E382" i="44"/>
  <c r="E381" i="44"/>
  <c r="E380" i="44"/>
  <c r="E379" i="44"/>
  <c r="E378" i="44"/>
  <c r="E377" i="44"/>
  <c r="E376" i="44"/>
  <c r="E375" i="44"/>
  <c r="E374" i="44"/>
  <c r="E373" i="44"/>
  <c r="E372" i="44"/>
  <c r="E371" i="44"/>
  <c r="E370" i="44"/>
  <c r="E369" i="44"/>
  <c r="E368" i="44"/>
  <c r="E367" i="44"/>
  <c r="E366" i="44"/>
  <c r="E365" i="44"/>
  <c r="E364" i="44"/>
  <c r="E363" i="44"/>
  <c r="E362" i="44"/>
  <c r="E361" i="44"/>
  <c r="E360" i="44"/>
  <c r="E359" i="44"/>
  <c r="E358" i="44"/>
  <c r="E357" i="44"/>
  <c r="E356" i="44"/>
  <c r="E355" i="44"/>
  <c r="E354" i="44"/>
  <c r="E353" i="44"/>
  <c r="E352" i="44"/>
  <c r="E351" i="44"/>
  <c r="E350" i="44"/>
  <c r="E349" i="44"/>
  <c r="E348" i="44"/>
  <c r="E347" i="44"/>
  <c r="E346" i="44"/>
  <c r="E345" i="44"/>
  <c r="E344" i="44"/>
  <c r="E343" i="44"/>
  <c r="E342" i="44"/>
  <c r="E341" i="44"/>
  <c r="E340" i="44"/>
  <c r="E339" i="44"/>
  <c r="E338" i="44"/>
  <c r="E337" i="44"/>
  <c r="E336" i="44"/>
  <c r="E335" i="44"/>
  <c r="E334" i="44"/>
  <c r="E333" i="44"/>
  <c r="E332" i="44"/>
  <c r="E331" i="44"/>
  <c r="E330" i="44"/>
  <c r="E329" i="44"/>
  <c r="E328" i="44"/>
  <c r="E327" i="44"/>
  <c r="E326" i="44"/>
  <c r="E325" i="44"/>
  <c r="E324" i="44"/>
  <c r="E323" i="44"/>
  <c r="E322" i="44"/>
  <c r="E321" i="44"/>
  <c r="E320" i="44"/>
  <c r="E319" i="44"/>
  <c r="E318" i="44"/>
  <c r="E317" i="44"/>
  <c r="E316" i="44"/>
  <c r="E315" i="44"/>
  <c r="E314" i="44"/>
  <c r="E313" i="44"/>
  <c r="E312" i="44"/>
  <c r="E311" i="44"/>
  <c r="E310" i="44"/>
  <c r="E309" i="44"/>
  <c r="E308" i="44"/>
  <c r="E307" i="44"/>
  <c r="E306" i="44"/>
  <c r="E305" i="44"/>
  <c r="E304" i="44"/>
  <c r="E303" i="44"/>
  <c r="E302" i="44"/>
  <c r="E301" i="44"/>
  <c r="E300" i="44"/>
  <c r="E299" i="44"/>
  <c r="E298" i="44"/>
  <c r="E297" i="44"/>
  <c r="E296" i="44"/>
  <c r="E295" i="44"/>
  <c r="E294" i="44"/>
  <c r="E293" i="44"/>
  <c r="E292" i="44"/>
  <c r="E291" i="44"/>
  <c r="E290" i="44"/>
  <c r="E289" i="44"/>
  <c r="E288" i="44"/>
  <c r="E287" i="44"/>
  <c r="E286" i="44"/>
  <c r="E285" i="44"/>
  <c r="E284" i="44"/>
  <c r="E283" i="44"/>
  <c r="E282" i="44"/>
  <c r="E281" i="44"/>
  <c r="E280" i="44"/>
  <c r="E279" i="44"/>
  <c r="E278" i="44"/>
  <c r="E277" i="44"/>
  <c r="E276" i="44"/>
  <c r="E275" i="44"/>
  <c r="E274" i="44"/>
  <c r="E273" i="44"/>
  <c r="E272" i="44"/>
  <c r="E271" i="44"/>
  <c r="E270" i="44"/>
  <c r="E269" i="44"/>
  <c r="E268" i="44"/>
  <c r="E267" i="44"/>
  <c r="E266" i="44"/>
  <c r="E265" i="44"/>
  <c r="E264" i="44"/>
  <c r="E263" i="44"/>
  <c r="E262" i="44"/>
  <c r="E261" i="44"/>
  <c r="E260" i="44"/>
  <c r="E259" i="44"/>
  <c r="E258" i="44"/>
  <c r="E257" i="44"/>
  <c r="E256" i="44"/>
  <c r="E255" i="44"/>
  <c r="E254" i="44"/>
  <c r="E253" i="44"/>
  <c r="E252" i="44"/>
  <c r="E251" i="44"/>
  <c r="E250" i="44"/>
  <c r="E249" i="44"/>
  <c r="E248" i="44"/>
  <c r="E247" i="44"/>
  <c r="E246" i="44"/>
  <c r="E245" i="44"/>
  <c r="E244" i="44"/>
  <c r="E243" i="44"/>
  <c r="E242" i="44"/>
  <c r="E241" i="44"/>
  <c r="E240" i="44"/>
  <c r="E239" i="44"/>
  <c r="E238" i="44"/>
  <c r="E237" i="44"/>
  <c r="E236" i="44"/>
  <c r="E235" i="44"/>
  <c r="E234" i="44"/>
  <c r="E233" i="44"/>
  <c r="E232" i="44"/>
  <c r="E231" i="44"/>
  <c r="E230" i="44"/>
  <c r="E229" i="44"/>
  <c r="E228" i="44"/>
  <c r="E227" i="44"/>
  <c r="E226" i="44"/>
  <c r="E225" i="44"/>
  <c r="E224" i="44"/>
  <c r="E223" i="44"/>
  <c r="E222" i="44"/>
  <c r="E221" i="44"/>
  <c r="E220" i="44"/>
  <c r="E219" i="44"/>
  <c r="E218" i="44"/>
  <c r="E217" i="44"/>
  <c r="E216" i="44"/>
  <c r="E215" i="44"/>
  <c r="E214" i="44"/>
  <c r="E213" i="44"/>
  <c r="E212" i="44"/>
  <c r="E211" i="44"/>
  <c r="E210" i="44"/>
  <c r="E209" i="44"/>
  <c r="E208" i="44"/>
  <c r="E207" i="44"/>
  <c r="E206" i="44"/>
  <c r="E205" i="44"/>
  <c r="E204" i="44"/>
  <c r="E203" i="44"/>
  <c r="E202" i="44"/>
  <c r="E201" i="44"/>
  <c r="E200" i="44"/>
  <c r="E199" i="44"/>
  <c r="E198" i="44"/>
  <c r="E197" i="44"/>
  <c r="E196" i="44"/>
  <c r="E195" i="44"/>
  <c r="E194" i="44"/>
  <c r="E193" i="44"/>
  <c r="E192" i="44"/>
  <c r="E191" i="44"/>
  <c r="E190" i="44"/>
  <c r="E189" i="44"/>
  <c r="E188" i="44"/>
  <c r="E187" i="44"/>
  <c r="E186" i="44"/>
  <c r="E185" i="44"/>
  <c r="E184" i="44"/>
  <c r="E183" i="44"/>
  <c r="E182" i="44"/>
  <c r="E181" i="44"/>
  <c r="E180" i="44"/>
  <c r="E179" i="44"/>
  <c r="E178" i="44"/>
  <c r="E177" i="44"/>
  <c r="E176" i="44"/>
  <c r="E175" i="44"/>
  <c r="E174" i="44"/>
  <c r="E173" i="44"/>
  <c r="E172" i="44"/>
  <c r="E171" i="44"/>
  <c r="E170" i="44"/>
  <c r="E169" i="44"/>
  <c r="E168" i="44"/>
  <c r="E167" i="44"/>
  <c r="E166" i="44"/>
  <c r="E165" i="44"/>
  <c r="E164" i="44"/>
  <c r="E163" i="44"/>
  <c r="E162" i="44"/>
  <c r="E161" i="44"/>
  <c r="E160" i="44"/>
  <c r="E159" i="44"/>
  <c r="E158" i="44"/>
  <c r="E157" i="44"/>
  <c r="E156" i="44"/>
  <c r="E155" i="44"/>
  <c r="E154" i="44"/>
  <c r="E153" i="44"/>
  <c r="E152" i="44"/>
  <c r="E151" i="44"/>
  <c r="E150" i="44"/>
  <c r="E149" i="44"/>
  <c r="E148" i="44"/>
  <c r="E147" i="44"/>
  <c r="E146" i="44"/>
  <c r="E145" i="44"/>
  <c r="E144" i="44"/>
  <c r="E143" i="44"/>
  <c r="E142" i="44"/>
  <c r="E141" i="44"/>
  <c r="E140" i="44"/>
  <c r="E139" i="44"/>
  <c r="E138" i="44"/>
  <c r="E137" i="44"/>
  <c r="E136" i="44"/>
  <c r="E135" i="44"/>
  <c r="E134" i="44"/>
  <c r="E133" i="44"/>
  <c r="E132" i="44"/>
  <c r="E131" i="44"/>
  <c r="E130" i="44"/>
  <c r="E129" i="44"/>
  <c r="E128" i="44"/>
  <c r="E127" i="44"/>
  <c r="E126" i="44"/>
  <c r="E125" i="44"/>
  <c r="E124" i="44"/>
  <c r="E123" i="44"/>
  <c r="E122" i="44"/>
  <c r="E121" i="44"/>
  <c r="E120" i="44"/>
  <c r="E119" i="44"/>
  <c r="E118" i="44"/>
  <c r="E117" i="44"/>
  <c r="E116" i="44"/>
  <c r="E115" i="44"/>
  <c r="E114" i="44"/>
  <c r="E113" i="44"/>
  <c r="E112" i="44"/>
  <c r="E111" i="44"/>
  <c r="E110" i="44"/>
  <c r="E109" i="44"/>
  <c r="E108" i="44"/>
  <c r="E107" i="44"/>
  <c r="E106" i="44"/>
  <c r="E105" i="44"/>
  <c r="E104" i="44"/>
  <c r="E103" i="44"/>
  <c r="E102" i="44"/>
  <c r="E101" i="44"/>
  <c r="E100" i="44"/>
  <c r="E99" i="44"/>
  <c r="E98" i="44"/>
  <c r="E97" i="44"/>
  <c r="E96" i="44"/>
  <c r="E95" i="44"/>
  <c r="E94" i="44"/>
  <c r="E93" i="44"/>
  <c r="E92" i="44"/>
  <c r="E91" i="44"/>
  <c r="E90" i="44"/>
  <c r="E89" i="44"/>
  <c r="E88" i="44"/>
  <c r="E87" i="44"/>
  <c r="E86" i="44"/>
  <c r="E85" i="44"/>
  <c r="E84" i="44"/>
  <c r="E83" i="44"/>
  <c r="E82" i="44"/>
  <c r="E81" i="44"/>
  <c r="E80" i="44"/>
  <c r="E79" i="44"/>
  <c r="E78" i="44"/>
  <c r="E77" i="44"/>
  <c r="E76" i="44"/>
  <c r="E75" i="44"/>
  <c r="E74" i="44"/>
  <c r="E73" i="44"/>
  <c r="E72" i="44"/>
  <c r="E71" i="44"/>
  <c r="E70" i="44"/>
  <c r="E69" i="44"/>
  <c r="E68" i="44"/>
  <c r="E67" i="44"/>
  <c r="E66" i="44"/>
  <c r="E65" i="44"/>
  <c r="E64" i="44"/>
  <c r="E63" i="44"/>
  <c r="E62" i="44"/>
  <c r="E61" i="44"/>
  <c r="E60" i="44"/>
  <c r="E59" i="44"/>
  <c r="E58" i="44"/>
  <c r="E57" i="44"/>
  <c r="E56" i="44"/>
  <c r="E55" i="44"/>
  <c r="E54" i="44"/>
  <c r="E53" i="44"/>
  <c r="E52" i="44"/>
  <c r="E51" i="44"/>
  <c r="E50" i="44"/>
  <c r="E49" i="44"/>
  <c r="E48" i="44"/>
  <c r="E47" i="44"/>
  <c r="E46" i="44"/>
  <c r="E45" i="44"/>
  <c r="E44" i="44"/>
  <c r="E43" i="44"/>
  <c r="E42" i="44"/>
  <c r="E41" i="44"/>
  <c r="E40" i="44"/>
  <c r="E39" i="44"/>
  <c r="E38" i="44"/>
  <c r="E37" i="44"/>
  <c r="E36" i="44"/>
  <c r="E35" i="44"/>
  <c r="E34" i="44"/>
  <c r="E33" i="44"/>
  <c r="E32" i="44"/>
  <c r="E31" i="44"/>
  <c r="E30" i="44"/>
  <c r="E29" i="44"/>
  <c r="E28" i="44"/>
  <c r="E27" i="44"/>
  <c r="E26" i="44"/>
  <c r="E25" i="44"/>
  <c r="E24" i="44"/>
  <c r="E23" i="44"/>
  <c r="E22" i="44"/>
  <c r="E21" i="44"/>
  <c r="E20" i="44"/>
  <c r="E19" i="44"/>
  <c r="E18" i="44"/>
  <c r="E17" i="44"/>
  <c r="E16" i="44"/>
  <c r="E15" i="44"/>
  <c r="E14" i="44"/>
  <c r="E13" i="44"/>
  <c r="E12" i="44"/>
  <c r="E11" i="44"/>
  <c r="E10" i="44"/>
  <c r="E9" i="44"/>
  <c r="E8" i="44"/>
  <c r="E7" i="44"/>
  <c r="E6" i="44"/>
  <c r="E5" i="44"/>
  <c r="E4" i="44"/>
  <c r="E3" i="44"/>
  <c r="E2" i="44"/>
  <c r="E1285" i="43"/>
  <c r="E1284" i="43"/>
  <c r="E1283" i="43"/>
  <c r="E1282" i="43"/>
  <c r="E1281" i="43"/>
  <c r="E1280" i="43"/>
  <c r="E1279" i="43"/>
  <c r="E1278" i="43"/>
  <c r="E1277" i="43"/>
  <c r="E1276" i="43"/>
  <c r="E1275" i="43"/>
  <c r="E1274" i="43"/>
  <c r="E1273" i="43"/>
  <c r="E1272" i="43"/>
  <c r="E1271" i="43"/>
  <c r="E1270" i="43"/>
  <c r="E1269" i="43"/>
  <c r="E1268" i="43"/>
  <c r="E1267" i="43"/>
  <c r="E1266" i="43"/>
  <c r="E1265" i="43"/>
  <c r="E1264" i="43"/>
  <c r="E1263" i="43"/>
  <c r="E1262" i="43"/>
  <c r="E1261" i="43"/>
  <c r="E1260" i="43"/>
  <c r="E1259" i="43"/>
  <c r="E1258" i="43"/>
  <c r="E1257" i="43"/>
  <c r="E1256" i="43"/>
  <c r="E1255" i="43"/>
  <c r="E1254" i="43"/>
  <c r="E1253" i="43"/>
  <c r="E1252" i="43"/>
  <c r="E1251" i="43"/>
  <c r="E1250" i="43"/>
  <c r="E1249" i="43"/>
  <c r="E1248" i="43"/>
  <c r="E1247" i="43"/>
  <c r="E1246" i="43"/>
  <c r="E1245" i="43"/>
  <c r="E1244" i="43"/>
  <c r="E1243" i="43"/>
  <c r="E1242" i="43"/>
  <c r="E1241" i="43"/>
  <c r="E1240" i="43"/>
  <c r="E1239" i="43"/>
  <c r="E1238" i="43"/>
  <c r="E1237" i="43"/>
  <c r="E1236" i="43"/>
  <c r="E1235" i="43"/>
  <c r="E1234" i="43"/>
  <c r="E1233" i="43"/>
  <c r="E1232" i="43"/>
  <c r="E1231" i="43"/>
  <c r="E1230" i="43"/>
  <c r="E1229" i="43"/>
  <c r="E1228" i="43"/>
  <c r="E1227" i="43"/>
  <c r="E1226" i="43"/>
  <c r="E1225" i="43"/>
  <c r="E1224" i="43"/>
  <c r="E1223" i="43"/>
  <c r="E1222" i="43"/>
  <c r="E1221" i="43"/>
  <c r="E1220" i="43"/>
  <c r="E1219" i="43"/>
  <c r="E1218" i="43"/>
  <c r="E1217" i="43"/>
  <c r="E1216" i="43"/>
  <c r="E1215" i="43"/>
  <c r="E1214" i="43"/>
  <c r="E1213" i="43"/>
  <c r="E1212" i="43"/>
  <c r="E1211" i="43"/>
  <c r="E1210" i="43"/>
  <c r="E1209" i="43"/>
  <c r="E1208" i="43"/>
  <c r="E1207" i="43"/>
  <c r="E1206" i="43"/>
  <c r="E1205" i="43"/>
  <c r="E1204" i="43"/>
  <c r="E1203" i="43"/>
  <c r="E1202" i="43"/>
  <c r="E1201" i="43"/>
  <c r="E1200" i="43"/>
  <c r="E1199" i="43"/>
  <c r="E1198" i="43"/>
  <c r="E1197" i="43"/>
  <c r="E1196" i="43"/>
  <c r="E1195" i="43"/>
  <c r="E1194" i="43"/>
  <c r="E1193" i="43"/>
  <c r="E1192" i="43"/>
  <c r="E1191" i="43"/>
  <c r="E1190" i="43"/>
  <c r="E1189" i="43"/>
  <c r="E1188" i="43"/>
  <c r="E1187" i="43"/>
  <c r="E1186" i="43"/>
  <c r="E1185" i="43"/>
  <c r="E1184" i="43"/>
  <c r="E1183" i="43"/>
  <c r="E1182" i="43"/>
  <c r="E1181" i="43"/>
  <c r="E1180" i="43"/>
  <c r="E1179" i="43"/>
  <c r="E1178" i="43"/>
  <c r="E1177" i="43"/>
  <c r="E1176" i="43"/>
  <c r="E1175" i="43"/>
  <c r="E1174" i="43"/>
  <c r="E1173" i="43"/>
  <c r="E1172" i="43"/>
  <c r="E1171" i="43"/>
  <c r="E1170" i="43"/>
  <c r="E1169" i="43"/>
  <c r="E1168" i="43"/>
  <c r="E1167" i="43"/>
  <c r="E1166" i="43"/>
  <c r="E1165" i="43"/>
  <c r="E1164" i="43"/>
  <c r="E1163" i="43"/>
  <c r="E1162" i="43"/>
  <c r="E1161" i="43"/>
  <c r="E1160" i="43"/>
  <c r="E1159" i="43"/>
  <c r="E1158" i="43"/>
  <c r="E1157" i="43"/>
  <c r="E1156" i="43"/>
  <c r="E1155" i="43"/>
  <c r="E1154" i="43"/>
  <c r="E1153" i="43"/>
  <c r="E1152" i="43"/>
  <c r="E1151" i="43"/>
  <c r="E1150" i="43"/>
  <c r="E1149" i="43"/>
  <c r="E1148" i="43"/>
  <c r="E1147" i="43"/>
  <c r="E1146" i="43"/>
  <c r="E1145" i="43"/>
  <c r="E1144" i="43"/>
  <c r="E1143" i="43"/>
  <c r="E1142" i="43"/>
  <c r="E1141" i="43"/>
  <c r="E1140" i="43"/>
  <c r="E1139" i="43"/>
  <c r="E1138" i="43"/>
  <c r="E1137" i="43"/>
  <c r="E1136" i="43"/>
  <c r="E1135" i="43"/>
  <c r="E1134" i="43"/>
  <c r="E1133" i="43"/>
  <c r="E1132" i="43"/>
  <c r="E1131" i="43"/>
  <c r="E1130" i="43"/>
  <c r="E1129" i="43"/>
  <c r="E1128" i="43"/>
  <c r="E1127" i="43"/>
  <c r="E1126" i="43"/>
  <c r="E1125" i="43"/>
  <c r="E1124" i="43"/>
  <c r="E1123" i="43"/>
  <c r="E1122" i="43"/>
  <c r="E1121" i="43"/>
  <c r="E1120" i="43"/>
  <c r="E1119" i="43"/>
  <c r="E1118" i="43"/>
  <c r="E1117" i="43"/>
  <c r="E1116" i="43"/>
  <c r="E1115" i="43"/>
  <c r="E1114" i="43"/>
  <c r="E1113" i="43"/>
  <c r="E1112" i="43"/>
  <c r="E1111" i="43"/>
  <c r="E1110" i="43"/>
  <c r="E1109" i="43"/>
  <c r="E1108" i="43"/>
  <c r="E1107" i="43"/>
  <c r="E1106" i="43"/>
  <c r="E1105" i="43"/>
  <c r="E1104" i="43"/>
  <c r="E1103" i="43"/>
  <c r="E1102" i="43"/>
  <c r="E1101" i="43"/>
  <c r="E1100" i="43"/>
  <c r="E1099" i="43"/>
  <c r="E1098" i="43"/>
  <c r="E1097" i="43"/>
  <c r="E1096" i="43"/>
  <c r="E1095" i="43"/>
  <c r="E1094" i="43"/>
  <c r="E1093" i="43"/>
  <c r="E1092" i="43"/>
  <c r="E1091" i="43"/>
  <c r="E1090" i="43"/>
  <c r="E1089" i="43"/>
  <c r="E1088" i="43"/>
  <c r="E1087" i="43"/>
  <c r="E1086" i="43"/>
  <c r="E1085" i="43"/>
  <c r="E1084" i="43"/>
  <c r="E1083" i="43"/>
  <c r="E1082" i="43"/>
  <c r="E1081" i="43"/>
  <c r="E1080" i="43"/>
  <c r="E1079" i="43"/>
  <c r="E1078" i="43"/>
  <c r="E1077" i="43"/>
  <c r="E1076" i="43"/>
  <c r="E1075" i="43"/>
  <c r="E1074" i="43"/>
  <c r="E1073" i="43"/>
  <c r="E1072" i="43"/>
  <c r="E1071" i="43"/>
  <c r="E1070" i="43"/>
  <c r="E1069" i="43"/>
  <c r="E1068" i="43"/>
  <c r="E1067" i="43"/>
  <c r="E1066" i="43"/>
  <c r="E1065" i="43"/>
  <c r="E1064" i="43"/>
  <c r="E1063" i="43"/>
  <c r="E1062" i="43"/>
  <c r="E1061" i="43"/>
  <c r="E1060" i="43"/>
  <c r="E1059" i="43"/>
  <c r="E1058" i="43"/>
  <c r="E1057" i="43"/>
  <c r="E1056" i="43"/>
  <c r="E1055" i="43"/>
  <c r="E1054" i="43"/>
  <c r="E1053" i="43"/>
  <c r="E1052" i="43"/>
  <c r="E1051" i="43"/>
  <c r="E1050" i="43"/>
  <c r="E1049" i="43"/>
  <c r="E1048" i="43"/>
  <c r="E1047" i="43"/>
  <c r="E1046" i="43"/>
  <c r="E1045" i="43"/>
  <c r="E1044" i="43"/>
  <c r="E1043" i="43"/>
  <c r="E1042" i="43"/>
  <c r="E1041" i="43"/>
  <c r="E1040" i="43"/>
  <c r="E1039" i="43"/>
  <c r="E1038" i="43"/>
  <c r="E1037" i="43"/>
  <c r="E1036" i="43"/>
  <c r="E1035" i="43"/>
  <c r="E1034" i="43"/>
  <c r="E1033" i="43"/>
  <c r="E1032" i="43"/>
  <c r="E1031" i="43"/>
  <c r="E1030" i="43"/>
  <c r="E1029" i="43"/>
  <c r="E1028" i="43"/>
  <c r="E1027" i="43"/>
  <c r="E1026" i="43"/>
  <c r="E1025" i="43"/>
  <c r="E1024" i="43"/>
  <c r="E1023" i="43"/>
  <c r="E1022" i="43"/>
  <c r="E1021" i="43"/>
  <c r="E1020" i="43"/>
  <c r="E1019" i="43"/>
  <c r="E1018" i="43"/>
  <c r="E1017" i="43"/>
  <c r="E1016" i="43"/>
  <c r="E1015" i="43"/>
  <c r="E1014" i="43"/>
  <c r="E1013" i="43"/>
  <c r="E1012" i="43"/>
  <c r="E1011" i="43"/>
  <c r="E1010" i="43"/>
  <c r="E1009" i="43"/>
  <c r="E1008" i="43"/>
  <c r="E1007" i="43"/>
  <c r="E1006" i="43"/>
  <c r="E1005" i="43"/>
  <c r="E1004" i="43"/>
  <c r="E1003" i="43"/>
  <c r="E1002" i="43"/>
  <c r="E1001" i="43"/>
  <c r="E1000" i="43"/>
  <c r="E999" i="43"/>
  <c r="E998" i="43"/>
  <c r="E997" i="43"/>
  <c r="E996" i="43"/>
  <c r="E995" i="43"/>
  <c r="E994" i="43"/>
  <c r="E993" i="43"/>
  <c r="E992" i="43"/>
  <c r="E991" i="43"/>
  <c r="E990" i="43"/>
  <c r="E989" i="43"/>
  <c r="E988" i="43"/>
  <c r="E987" i="43"/>
  <c r="E986" i="43"/>
  <c r="E985" i="43"/>
  <c r="E984" i="43"/>
  <c r="E983" i="43"/>
  <c r="E982" i="43"/>
  <c r="E981" i="43"/>
  <c r="E980" i="43"/>
  <c r="E979" i="43"/>
  <c r="E978" i="43"/>
  <c r="E977" i="43"/>
  <c r="E976" i="43"/>
  <c r="E975" i="43"/>
  <c r="E974" i="43"/>
  <c r="E973" i="43"/>
  <c r="E972" i="43"/>
  <c r="E971" i="43"/>
  <c r="E970" i="43"/>
  <c r="E969" i="43"/>
  <c r="E968" i="43"/>
  <c r="E967" i="43"/>
  <c r="E966" i="43"/>
  <c r="E965" i="43"/>
  <c r="E964" i="43"/>
  <c r="E963" i="43"/>
  <c r="E962" i="43"/>
  <c r="E961" i="43"/>
  <c r="E960" i="43"/>
  <c r="E959" i="43"/>
  <c r="E958" i="43"/>
  <c r="E957" i="43"/>
  <c r="E956" i="43"/>
  <c r="E955" i="43"/>
  <c r="E954" i="43"/>
  <c r="E953" i="43"/>
  <c r="E952" i="43"/>
  <c r="E951" i="43"/>
  <c r="E950" i="43"/>
  <c r="E949" i="43"/>
  <c r="E948" i="43"/>
  <c r="E947" i="43"/>
  <c r="E946" i="43"/>
  <c r="E945" i="43"/>
  <c r="E944" i="43"/>
  <c r="E943" i="43"/>
  <c r="E942" i="43"/>
  <c r="E941" i="43"/>
  <c r="E940" i="43"/>
  <c r="E939" i="43"/>
  <c r="E938" i="43"/>
  <c r="E937" i="43"/>
  <c r="E936" i="43"/>
  <c r="E935" i="43"/>
  <c r="E934" i="43"/>
  <c r="E933" i="43"/>
  <c r="E932" i="43"/>
  <c r="E931" i="43"/>
  <c r="E930" i="43"/>
  <c r="E929" i="43"/>
  <c r="E928" i="43"/>
  <c r="E927" i="43"/>
  <c r="E926" i="43"/>
  <c r="E925" i="43"/>
  <c r="E924" i="43"/>
  <c r="E923" i="43"/>
  <c r="E922" i="43"/>
  <c r="E921" i="43"/>
  <c r="E920" i="43"/>
  <c r="E919" i="43"/>
  <c r="E918" i="43"/>
  <c r="E917" i="43"/>
  <c r="E916" i="43"/>
  <c r="E915" i="43"/>
  <c r="E914" i="43"/>
  <c r="E913" i="43"/>
  <c r="E912" i="43"/>
  <c r="E911" i="43"/>
  <c r="E910" i="43"/>
  <c r="E909" i="43"/>
  <c r="E908" i="43"/>
  <c r="E907" i="43"/>
  <c r="E906" i="43"/>
  <c r="E905" i="43"/>
  <c r="E904" i="43"/>
  <c r="E903" i="43"/>
  <c r="E902" i="43"/>
  <c r="E901" i="43"/>
  <c r="E900" i="43"/>
  <c r="E899" i="43"/>
  <c r="E898" i="43"/>
  <c r="E897" i="43"/>
  <c r="E896" i="43"/>
  <c r="E895" i="43"/>
  <c r="E894" i="43"/>
  <c r="E893" i="43"/>
  <c r="E892" i="43"/>
  <c r="E891" i="43"/>
  <c r="E890" i="43"/>
  <c r="E889" i="43"/>
  <c r="E888" i="43"/>
  <c r="E887" i="43"/>
  <c r="E886" i="43"/>
  <c r="E885" i="43"/>
  <c r="E884" i="43"/>
  <c r="E883" i="43"/>
  <c r="E882" i="43"/>
  <c r="E881" i="43"/>
  <c r="E880" i="43"/>
  <c r="E879" i="43"/>
  <c r="E878" i="43"/>
  <c r="E877" i="43"/>
  <c r="E876" i="43"/>
  <c r="E875" i="43"/>
  <c r="E874" i="43"/>
  <c r="E873" i="43"/>
  <c r="E872" i="43"/>
  <c r="E871" i="43"/>
  <c r="E870" i="43"/>
  <c r="E869" i="43"/>
  <c r="E868" i="43"/>
  <c r="E867" i="43"/>
  <c r="E866" i="43"/>
  <c r="E865" i="43"/>
  <c r="E864" i="43"/>
  <c r="E863" i="43"/>
  <c r="E862" i="43"/>
  <c r="E861" i="43"/>
  <c r="E860" i="43"/>
  <c r="E859" i="43"/>
  <c r="E858" i="43"/>
  <c r="E857" i="43"/>
  <c r="E856" i="43"/>
  <c r="E855" i="43"/>
  <c r="E854" i="43"/>
  <c r="E853" i="43"/>
  <c r="E852" i="43"/>
  <c r="E851" i="43"/>
  <c r="E850" i="43"/>
  <c r="E849" i="43"/>
  <c r="E848" i="43"/>
  <c r="E847" i="43"/>
  <c r="E846" i="43"/>
  <c r="E845" i="43"/>
  <c r="E844" i="43"/>
  <c r="E843" i="43"/>
  <c r="E842" i="43"/>
  <c r="E841" i="43"/>
  <c r="E840" i="43"/>
  <c r="E839" i="43"/>
  <c r="E838" i="43"/>
  <c r="E837" i="43"/>
  <c r="E836" i="43"/>
  <c r="E835" i="43"/>
  <c r="E834" i="43"/>
  <c r="E833" i="43"/>
  <c r="E832" i="43"/>
  <c r="E831" i="43"/>
  <c r="E830" i="43"/>
  <c r="E829" i="43"/>
  <c r="E828" i="43"/>
  <c r="E827" i="43"/>
  <c r="E826" i="43"/>
  <c r="E825" i="43"/>
  <c r="E824" i="43"/>
  <c r="E823" i="43"/>
  <c r="E822" i="43"/>
  <c r="E821" i="43"/>
  <c r="E820" i="43"/>
  <c r="E819" i="43"/>
  <c r="E818" i="43"/>
  <c r="E817" i="43"/>
  <c r="E816" i="43"/>
  <c r="E815" i="43"/>
  <c r="E814" i="43"/>
  <c r="E813" i="43"/>
  <c r="E812" i="43"/>
  <c r="E811" i="43"/>
  <c r="E810" i="43"/>
  <c r="E809" i="43"/>
  <c r="E808" i="43"/>
  <c r="E807" i="43"/>
  <c r="E806" i="43"/>
  <c r="E805" i="43"/>
  <c r="E804" i="43"/>
  <c r="E803" i="43"/>
  <c r="E802" i="43"/>
  <c r="E801" i="43"/>
  <c r="E800" i="43"/>
  <c r="E799" i="43"/>
  <c r="E798" i="43"/>
  <c r="E797" i="43"/>
  <c r="E796" i="43"/>
  <c r="E795" i="43"/>
  <c r="E794" i="43"/>
  <c r="E793" i="43"/>
  <c r="E792" i="43"/>
  <c r="E791" i="43"/>
  <c r="E790" i="43"/>
  <c r="E789" i="43"/>
  <c r="E788" i="43"/>
  <c r="E787" i="43"/>
  <c r="E786" i="43"/>
  <c r="E785" i="43"/>
  <c r="E784" i="43"/>
  <c r="E783" i="43"/>
  <c r="E782" i="43"/>
  <c r="E781" i="43"/>
  <c r="E780" i="43"/>
  <c r="E779" i="43"/>
  <c r="E778" i="43"/>
  <c r="E777" i="43"/>
  <c r="E776" i="43"/>
  <c r="E775" i="43"/>
  <c r="E774" i="43"/>
  <c r="E773" i="43"/>
  <c r="E772" i="43"/>
  <c r="E771" i="43"/>
  <c r="E770" i="43"/>
  <c r="E769" i="43"/>
  <c r="E768" i="43"/>
  <c r="E767" i="43"/>
  <c r="E766" i="43"/>
  <c r="E765" i="43"/>
  <c r="E764" i="43"/>
  <c r="E763" i="43"/>
  <c r="E762" i="43"/>
  <c r="E761" i="43"/>
  <c r="E760" i="43"/>
  <c r="E759" i="43"/>
  <c r="E758" i="43"/>
  <c r="E757" i="43"/>
  <c r="E756" i="43"/>
  <c r="E755" i="43"/>
  <c r="E754" i="43"/>
  <c r="E753" i="43"/>
  <c r="E752" i="43"/>
  <c r="E751" i="43"/>
  <c r="E750" i="43"/>
  <c r="E749" i="43"/>
  <c r="E748" i="43"/>
  <c r="E747" i="43"/>
  <c r="E746" i="43"/>
  <c r="E745" i="43"/>
  <c r="E744" i="43"/>
  <c r="E743" i="43"/>
  <c r="E742" i="43"/>
  <c r="E741" i="43"/>
  <c r="E740" i="43"/>
  <c r="E739" i="43"/>
  <c r="E738" i="43"/>
  <c r="E737" i="43"/>
  <c r="E736" i="43"/>
  <c r="E735" i="43"/>
  <c r="E734" i="43"/>
  <c r="E733" i="43"/>
  <c r="E732" i="43"/>
  <c r="E731" i="43"/>
  <c r="E730" i="43"/>
  <c r="E729" i="43"/>
  <c r="E728" i="43"/>
  <c r="E727" i="43"/>
  <c r="E726" i="43"/>
  <c r="E725" i="43"/>
  <c r="E724" i="43"/>
  <c r="E723" i="43"/>
  <c r="E722" i="43"/>
  <c r="E721" i="43"/>
  <c r="E720" i="43"/>
  <c r="E719" i="43"/>
  <c r="E718" i="43"/>
  <c r="E717" i="43"/>
  <c r="E716" i="43"/>
  <c r="E715" i="43"/>
  <c r="E714" i="43"/>
  <c r="E713" i="43"/>
  <c r="E712" i="43"/>
  <c r="E711" i="43"/>
  <c r="E710" i="43"/>
  <c r="E709" i="43"/>
  <c r="E708" i="43"/>
  <c r="E707" i="43"/>
  <c r="E706" i="43"/>
  <c r="E705" i="43"/>
  <c r="E704" i="43"/>
  <c r="E703" i="43"/>
  <c r="E702" i="43"/>
  <c r="E701" i="43"/>
  <c r="E700" i="43"/>
  <c r="E699" i="43"/>
  <c r="E698" i="43"/>
  <c r="E697" i="43"/>
  <c r="E696" i="43"/>
  <c r="E695" i="43"/>
  <c r="E694" i="43"/>
  <c r="E693" i="43"/>
  <c r="E692" i="43"/>
  <c r="E691" i="43"/>
  <c r="E690" i="43"/>
  <c r="E689" i="43"/>
  <c r="E688" i="43"/>
  <c r="E687" i="43"/>
  <c r="E686" i="43"/>
  <c r="E685" i="43"/>
  <c r="E684" i="43"/>
  <c r="E683" i="43"/>
  <c r="E682" i="43"/>
  <c r="E681" i="43"/>
  <c r="E680" i="43"/>
  <c r="E679" i="43"/>
  <c r="E678" i="43"/>
  <c r="E677" i="43"/>
  <c r="E676" i="43"/>
  <c r="E675" i="43"/>
  <c r="E674" i="43"/>
  <c r="E673" i="43"/>
  <c r="E672" i="43"/>
  <c r="E671" i="43"/>
  <c r="E670" i="43"/>
  <c r="E669" i="43"/>
  <c r="E668" i="43"/>
  <c r="E667" i="43"/>
  <c r="E666" i="43"/>
  <c r="E665" i="43"/>
  <c r="E664" i="43"/>
  <c r="E663" i="43"/>
  <c r="E662" i="43"/>
  <c r="E661" i="43"/>
  <c r="E660" i="43"/>
  <c r="E659" i="43"/>
  <c r="E658" i="43"/>
  <c r="E657" i="43"/>
  <c r="E656" i="43"/>
  <c r="E655" i="43"/>
  <c r="E654" i="43"/>
  <c r="E653" i="43"/>
  <c r="E652" i="43"/>
  <c r="E651" i="43"/>
  <c r="E650" i="43"/>
  <c r="E649" i="43"/>
  <c r="E648" i="43"/>
  <c r="E647" i="43"/>
  <c r="E646" i="43"/>
  <c r="E645" i="43"/>
  <c r="E644" i="43"/>
  <c r="E643" i="43"/>
  <c r="E642" i="43"/>
  <c r="E641" i="43"/>
  <c r="E640" i="43"/>
  <c r="E639" i="43"/>
  <c r="E638" i="43"/>
  <c r="E637" i="43"/>
  <c r="E636" i="43"/>
  <c r="E635" i="43"/>
  <c r="E634" i="43"/>
  <c r="E633" i="43"/>
  <c r="E632" i="43"/>
  <c r="E631" i="43"/>
  <c r="E630" i="43"/>
  <c r="E629" i="43"/>
  <c r="E628" i="43"/>
  <c r="E627" i="43"/>
  <c r="E626" i="43"/>
  <c r="E625" i="43"/>
  <c r="E624" i="43"/>
  <c r="E623" i="43"/>
  <c r="E622" i="43"/>
  <c r="E621" i="43"/>
  <c r="E620" i="43"/>
  <c r="E619" i="43"/>
  <c r="E618" i="43"/>
  <c r="E617" i="43"/>
  <c r="E616" i="43"/>
  <c r="E615" i="43"/>
  <c r="E614" i="43"/>
  <c r="E613" i="43"/>
  <c r="E612" i="43"/>
  <c r="E611" i="43"/>
  <c r="E610" i="43"/>
  <c r="E609" i="43"/>
  <c r="E608" i="43"/>
  <c r="E607" i="43"/>
  <c r="E606" i="43"/>
  <c r="E605" i="43"/>
  <c r="E604" i="43"/>
  <c r="E603" i="43"/>
  <c r="E602" i="43"/>
  <c r="E601" i="43"/>
  <c r="E600" i="43"/>
  <c r="E599" i="43"/>
  <c r="E598" i="43"/>
  <c r="E597" i="43"/>
  <c r="E596" i="43"/>
  <c r="E595" i="43"/>
  <c r="E594" i="43"/>
  <c r="E593" i="43"/>
  <c r="E592" i="43"/>
  <c r="E591" i="43"/>
  <c r="E590" i="43"/>
  <c r="E589" i="43"/>
  <c r="E588" i="43"/>
  <c r="E587" i="43"/>
  <c r="E586" i="43"/>
  <c r="E585" i="43"/>
  <c r="E584" i="43"/>
  <c r="E583" i="43"/>
  <c r="E582" i="43"/>
  <c r="E581" i="43"/>
  <c r="E580" i="43"/>
  <c r="E579" i="43"/>
  <c r="E578" i="43"/>
  <c r="E577" i="43"/>
  <c r="E576" i="43"/>
  <c r="E575" i="43"/>
  <c r="E574" i="43"/>
  <c r="E573" i="43"/>
  <c r="E572" i="43"/>
  <c r="E571" i="43"/>
  <c r="E570" i="43"/>
  <c r="E569" i="43"/>
  <c r="E568" i="43"/>
  <c r="E567" i="43"/>
  <c r="E566" i="43"/>
  <c r="E565" i="43"/>
  <c r="E564" i="43"/>
  <c r="E563" i="43"/>
  <c r="E562" i="43"/>
  <c r="E561" i="43"/>
  <c r="E560" i="43"/>
  <c r="E559" i="43"/>
  <c r="E558" i="43"/>
  <c r="E557" i="43"/>
  <c r="E556" i="43"/>
  <c r="E555" i="43"/>
  <c r="E554" i="43"/>
  <c r="E553" i="43"/>
  <c r="E552" i="43"/>
  <c r="E551" i="43"/>
  <c r="E550" i="43"/>
  <c r="E549" i="43"/>
  <c r="E548" i="43"/>
  <c r="E547" i="43"/>
  <c r="E546" i="43"/>
  <c r="E545" i="43"/>
  <c r="E544" i="43"/>
  <c r="E543" i="43"/>
  <c r="E542" i="43"/>
  <c r="E541" i="43"/>
  <c r="E540" i="43"/>
  <c r="E539" i="43"/>
  <c r="E538" i="43"/>
  <c r="E537" i="43"/>
  <c r="E536" i="43"/>
  <c r="E535" i="43"/>
  <c r="E534" i="43"/>
  <c r="E533" i="43"/>
  <c r="E532" i="43"/>
  <c r="E531" i="43"/>
  <c r="E530" i="43"/>
  <c r="E529" i="43"/>
  <c r="E528" i="43"/>
  <c r="E527" i="43"/>
  <c r="E526" i="43"/>
  <c r="E525" i="43"/>
  <c r="E524" i="43"/>
  <c r="E523" i="43"/>
  <c r="E522" i="43"/>
  <c r="E521" i="43"/>
  <c r="E520" i="43"/>
  <c r="E519" i="43"/>
  <c r="E518" i="43"/>
  <c r="E517" i="43"/>
  <c r="E516" i="43"/>
  <c r="E515" i="43"/>
  <c r="E514" i="43"/>
  <c r="E513" i="43"/>
  <c r="E512" i="43"/>
  <c r="E511" i="43"/>
  <c r="E510" i="43"/>
  <c r="E509" i="43"/>
  <c r="E508" i="43"/>
  <c r="E507" i="43"/>
  <c r="E506" i="43"/>
  <c r="E505" i="43"/>
  <c r="E504" i="43"/>
  <c r="E503" i="43"/>
  <c r="E502" i="43"/>
  <c r="E501" i="43"/>
  <c r="E500" i="43"/>
  <c r="E499" i="43"/>
  <c r="E498" i="43"/>
  <c r="E497" i="43"/>
  <c r="E496" i="43"/>
  <c r="E495" i="43"/>
  <c r="E494" i="43"/>
  <c r="E493" i="43"/>
  <c r="E492" i="43"/>
  <c r="E491" i="43"/>
  <c r="E490" i="43"/>
  <c r="E489" i="43"/>
  <c r="E488" i="43"/>
  <c r="E487" i="43"/>
  <c r="E486" i="43"/>
  <c r="E485" i="43"/>
  <c r="E484" i="43"/>
  <c r="E483" i="43"/>
  <c r="E482" i="43"/>
  <c r="E481" i="43"/>
  <c r="E480" i="43"/>
  <c r="E479" i="43"/>
  <c r="E478" i="43"/>
  <c r="E477" i="43"/>
  <c r="E476" i="43"/>
  <c r="E475" i="43"/>
  <c r="E474" i="43"/>
  <c r="E473" i="43"/>
  <c r="E472" i="43"/>
  <c r="E471" i="43"/>
  <c r="E470" i="43"/>
  <c r="E469" i="43"/>
  <c r="E468" i="43"/>
  <c r="E467" i="43"/>
  <c r="E466" i="43"/>
  <c r="E465" i="43"/>
  <c r="E464" i="43"/>
  <c r="E463" i="43"/>
  <c r="E462" i="43"/>
  <c r="E461" i="43"/>
  <c r="E460" i="43"/>
  <c r="E459" i="43"/>
  <c r="E458" i="43"/>
  <c r="E457" i="43"/>
  <c r="E456" i="43"/>
  <c r="E455" i="43"/>
  <c r="E454" i="43"/>
  <c r="E453" i="43"/>
  <c r="E452" i="43"/>
  <c r="E451" i="43"/>
  <c r="E450" i="43"/>
  <c r="E449" i="43"/>
  <c r="E448" i="43"/>
  <c r="E447" i="43"/>
  <c r="E446" i="43"/>
  <c r="E445" i="43"/>
  <c r="E444" i="43"/>
  <c r="E443" i="43"/>
  <c r="E442" i="43"/>
  <c r="E441" i="43"/>
  <c r="E440" i="43"/>
  <c r="E439" i="43"/>
  <c r="E438" i="43"/>
  <c r="E437" i="43"/>
  <c r="E436" i="43"/>
  <c r="E435" i="43"/>
  <c r="E434" i="43"/>
  <c r="E433" i="43"/>
  <c r="E432" i="43"/>
  <c r="E431" i="43"/>
  <c r="E430" i="43"/>
  <c r="E429" i="43"/>
  <c r="E428" i="43"/>
  <c r="E427" i="43"/>
  <c r="E426" i="43"/>
  <c r="E425" i="43"/>
  <c r="E424" i="43"/>
  <c r="E423" i="43"/>
  <c r="E422" i="43"/>
  <c r="E421" i="43"/>
  <c r="E420" i="43"/>
  <c r="E419" i="43"/>
  <c r="E418" i="43"/>
  <c r="E417" i="43"/>
  <c r="E416" i="43"/>
  <c r="E415" i="43"/>
  <c r="E414" i="43"/>
  <c r="E413" i="43"/>
  <c r="E412" i="43"/>
  <c r="E411" i="43"/>
  <c r="E410" i="43"/>
  <c r="E409" i="43"/>
  <c r="E408" i="43"/>
  <c r="E407" i="43"/>
  <c r="E406" i="43"/>
  <c r="E405" i="43"/>
  <c r="E404" i="43"/>
  <c r="E403" i="43"/>
  <c r="E402" i="43"/>
  <c r="E401" i="43"/>
  <c r="E400" i="43"/>
  <c r="E399" i="43"/>
  <c r="E398" i="43"/>
  <c r="E397" i="43"/>
  <c r="E396" i="43"/>
  <c r="E395" i="43"/>
  <c r="E394" i="43"/>
  <c r="E393" i="43"/>
  <c r="E392" i="43"/>
  <c r="E391" i="43"/>
  <c r="E390" i="43"/>
  <c r="E389" i="43"/>
  <c r="E388" i="43"/>
  <c r="E387" i="43"/>
  <c r="E386" i="43"/>
  <c r="E385" i="43"/>
  <c r="E384" i="43"/>
  <c r="E383" i="43"/>
  <c r="E382" i="43"/>
  <c r="E381" i="43"/>
  <c r="E380" i="43"/>
  <c r="E379" i="43"/>
  <c r="E378" i="43"/>
  <c r="E377" i="43"/>
  <c r="E376" i="43"/>
  <c r="E375" i="43"/>
  <c r="E374" i="43"/>
  <c r="E373" i="43"/>
  <c r="E372" i="43"/>
  <c r="E371" i="43"/>
  <c r="E370" i="43"/>
  <c r="E369" i="43"/>
  <c r="E368" i="43"/>
  <c r="E367" i="43"/>
  <c r="E366" i="43"/>
  <c r="E365" i="43"/>
  <c r="E364" i="43"/>
  <c r="E363" i="43"/>
  <c r="E362" i="43"/>
  <c r="E361" i="43"/>
  <c r="E360" i="43"/>
  <c r="E359" i="43"/>
  <c r="E358" i="43"/>
  <c r="E357" i="43"/>
  <c r="E356" i="43"/>
  <c r="E355" i="43"/>
  <c r="E354" i="43"/>
  <c r="E353" i="43"/>
  <c r="E352" i="43"/>
  <c r="E351" i="43"/>
  <c r="E350" i="43"/>
  <c r="E349" i="43"/>
  <c r="E348" i="43"/>
  <c r="E347" i="43"/>
  <c r="E346" i="43"/>
  <c r="E345" i="43"/>
  <c r="E344" i="43"/>
  <c r="E343" i="43"/>
  <c r="E342" i="43"/>
  <c r="E341" i="43"/>
  <c r="E340" i="43"/>
  <c r="E339" i="43"/>
  <c r="E338" i="43"/>
  <c r="E337" i="43"/>
  <c r="E336" i="43"/>
  <c r="E335" i="43"/>
  <c r="E334" i="43"/>
  <c r="E333" i="43"/>
  <c r="E332" i="43"/>
  <c r="E331" i="43"/>
  <c r="E330" i="43"/>
  <c r="E329" i="43"/>
  <c r="E328" i="43"/>
  <c r="E327" i="43"/>
  <c r="E326" i="43"/>
  <c r="E325" i="43"/>
  <c r="E324" i="43"/>
  <c r="E323" i="43"/>
  <c r="E322" i="43"/>
  <c r="E321" i="43"/>
  <c r="E320" i="43"/>
  <c r="E319" i="43"/>
  <c r="E318" i="43"/>
  <c r="E317" i="43"/>
  <c r="E316" i="43"/>
  <c r="E315" i="43"/>
  <c r="E314" i="43"/>
  <c r="E313" i="43"/>
  <c r="E312" i="43"/>
  <c r="E311" i="43"/>
  <c r="E310" i="43"/>
  <c r="E309" i="43"/>
  <c r="E308" i="43"/>
  <c r="E307" i="43"/>
  <c r="E306" i="43"/>
  <c r="E305" i="43"/>
  <c r="E304" i="43"/>
  <c r="E303" i="43"/>
  <c r="E302" i="43"/>
  <c r="E301" i="43"/>
  <c r="E300" i="43"/>
  <c r="E299" i="43"/>
  <c r="E298" i="43"/>
  <c r="E297" i="43"/>
  <c r="E296" i="43"/>
  <c r="E295" i="43"/>
  <c r="E294" i="43"/>
  <c r="E293" i="43"/>
  <c r="E292" i="43"/>
  <c r="E291" i="43"/>
  <c r="E290" i="43"/>
  <c r="E289" i="43"/>
  <c r="E288" i="43"/>
  <c r="E287" i="43"/>
  <c r="E286" i="43"/>
  <c r="E285" i="43"/>
  <c r="E284" i="43"/>
  <c r="E283" i="43"/>
  <c r="E282" i="43"/>
  <c r="E281" i="43"/>
  <c r="E280" i="43"/>
  <c r="E279" i="43"/>
  <c r="E278" i="43"/>
  <c r="E277" i="43"/>
  <c r="E276" i="43"/>
  <c r="E275" i="43"/>
  <c r="E274" i="43"/>
  <c r="E273" i="43"/>
  <c r="E272" i="43"/>
  <c r="E271" i="43"/>
  <c r="E270" i="43"/>
  <c r="E269" i="43"/>
  <c r="E268" i="43"/>
  <c r="E267" i="43"/>
  <c r="E266" i="43"/>
  <c r="E265" i="43"/>
  <c r="E264" i="43"/>
  <c r="E263" i="43"/>
  <c r="E262" i="43"/>
  <c r="E261" i="43"/>
  <c r="E260" i="43"/>
  <c r="E259" i="43"/>
  <c r="E258" i="43"/>
  <c r="E257" i="43"/>
  <c r="E256" i="43"/>
  <c r="E255" i="43"/>
  <c r="E254" i="43"/>
  <c r="E253" i="43"/>
  <c r="E252" i="43"/>
  <c r="E251" i="43"/>
  <c r="E250" i="43"/>
  <c r="E249" i="43"/>
  <c r="E248" i="43"/>
  <c r="E247" i="43"/>
  <c r="E246" i="43"/>
  <c r="E245" i="43"/>
  <c r="E244" i="43"/>
  <c r="E243" i="43"/>
  <c r="E242" i="43"/>
  <c r="E241" i="43"/>
  <c r="E240" i="43"/>
  <c r="E239" i="43"/>
  <c r="E238" i="43"/>
  <c r="E237" i="43"/>
  <c r="E236" i="43"/>
  <c r="E235" i="43"/>
  <c r="E234" i="43"/>
  <c r="E233" i="43"/>
  <c r="E232" i="43"/>
  <c r="E231" i="43"/>
  <c r="E230" i="43"/>
  <c r="E229" i="43"/>
  <c r="E228" i="43"/>
  <c r="E227" i="43"/>
  <c r="E226" i="43"/>
  <c r="E225" i="43"/>
  <c r="E224" i="43"/>
  <c r="E223" i="43"/>
  <c r="E222" i="43"/>
  <c r="E221" i="43"/>
  <c r="E220" i="43"/>
  <c r="E219" i="43"/>
  <c r="E218" i="43"/>
  <c r="E217" i="43"/>
  <c r="E216" i="43"/>
  <c r="E215" i="43"/>
  <c r="E214" i="43"/>
  <c r="E213" i="43"/>
  <c r="E212" i="43"/>
  <c r="E211" i="43"/>
  <c r="E210" i="43"/>
  <c r="E209" i="43"/>
  <c r="E208" i="43"/>
  <c r="E207" i="43"/>
  <c r="E206" i="43"/>
  <c r="E205" i="43"/>
  <c r="E204" i="43"/>
  <c r="E203" i="43"/>
  <c r="E202" i="43"/>
  <c r="E201" i="43"/>
  <c r="E200" i="43"/>
  <c r="E199" i="43"/>
  <c r="E198" i="43"/>
  <c r="E197" i="43"/>
  <c r="E196" i="43"/>
  <c r="E195" i="43"/>
  <c r="E194" i="43"/>
  <c r="E193" i="43"/>
  <c r="E192" i="43"/>
  <c r="E191" i="43"/>
  <c r="E190" i="43"/>
  <c r="E189" i="43"/>
  <c r="E188" i="43"/>
  <c r="E187" i="43"/>
  <c r="E186" i="43"/>
  <c r="E185" i="43"/>
  <c r="E184" i="43"/>
  <c r="E183" i="43"/>
  <c r="E182" i="43"/>
  <c r="E181" i="43"/>
  <c r="E180" i="43"/>
  <c r="E179" i="43"/>
  <c r="E178" i="43"/>
  <c r="E177" i="43"/>
  <c r="E176" i="43"/>
  <c r="E175" i="43"/>
  <c r="E174" i="43"/>
  <c r="E173" i="43"/>
  <c r="E172" i="43"/>
  <c r="E171" i="43"/>
  <c r="E170" i="43"/>
  <c r="E169" i="43"/>
  <c r="E168" i="43"/>
  <c r="E167" i="43"/>
  <c r="E166" i="43"/>
  <c r="E165" i="43"/>
  <c r="E164" i="43"/>
  <c r="E163" i="43"/>
  <c r="E162" i="43"/>
  <c r="E161" i="43"/>
  <c r="E160" i="43"/>
  <c r="E159" i="43"/>
  <c r="E158" i="43"/>
  <c r="E157" i="43"/>
  <c r="E156" i="43"/>
  <c r="E155" i="43"/>
  <c r="E154" i="43"/>
  <c r="E153" i="43"/>
  <c r="E152" i="43"/>
  <c r="E151" i="43"/>
  <c r="E150" i="43"/>
  <c r="E149" i="43"/>
  <c r="E148" i="43"/>
  <c r="E147" i="43"/>
  <c r="E146" i="43"/>
  <c r="E145" i="43"/>
  <c r="E144" i="43"/>
  <c r="E143" i="43"/>
  <c r="E142" i="43"/>
  <c r="E141" i="43"/>
  <c r="E140" i="43"/>
  <c r="E139" i="43"/>
  <c r="E138" i="43"/>
  <c r="E137" i="43"/>
  <c r="E136" i="43"/>
  <c r="E135" i="43"/>
  <c r="E134" i="43"/>
  <c r="E133" i="43"/>
  <c r="E132" i="43"/>
  <c r="E131" i="43"/>
  <c r="E130" i="43"/>
  <c r="E129" i="43"/>
  <c r="E128" i="43"/>
  <c r="E127" i="43"/>
  <c r="E126" i="43"/>
  <c r="E125" i="43"/>
  <c r="E124" i="43"/>
  <c r="E123" i="43"/>
  <c r="E122" i="43"/>
  <c r="E121" i="43"/>
  <c r="E120" i="43"/>
  <c r="E119" i="43"/>
  <c r="E118" i="43"/>
  <c r="E117" i="43"/>
  <c r="E116" i="43"/>
  <c r="E115" i="43"/>
  <c r="E114" i="43"/>
  <c r="E113" i="43"/>
  <c r="E112" i="43"/>
  <c r="E111" i="43"/>
  <c r="E110" i="43"/>
  <c r="E109" i="43"/>
  <c r="E108" i="43"/>
  <c r="E107" i="43"/>
  <c r="E106" i="43"/>
  <c r="E105" i="43"/>
  <c r="E104" i="43"/>
  <c r="E103" i="43"/>
  <c r="E102" i="43"/>
  <c r="E101" i="43"/>
  <c r="E100" i="43"/>
  <c r="E99" i="43"/>
  <c r="E98" i="43"/>
  <c r="E97" i="43"/>
  <c r="E96" i="43"/>
  <c r="E95" i="43"/>
  <c r="E94" i="43"/>
  <c r="E93" i="43"/>
  <c r="E92" i="43"/>
  <c r="E91" i="43"/>
  <c r="E90" i="43"/>
  <c r="E89" i="43"/>
  <c r="E88" i="43"/>
  <c r="E87" i="43"/>
  <c r="E86" i="43"/>
  <c r="E85" i="43"/>
  <c r="E84" i="43"/>
  <c r="E83" i="43"/>
  <c r="E82" i="43"/>
  <c r="E81" i="43"/>
  <c r="E80" i="43"/>
  <c r="E79" i="43"/>
  <c r="E78" i="43"/>
  <c r="E77" i="43"/>
  <c r="E76" i="43"/>
  <c r="E75" i="43"/>
  <c r="E74" i="43"/>
  <c r="E73" i="43"/>
  <c r="E72" i="43"/>
  <c r="E71" i="43"/>
  <c r="E70" i="43"/>
  <c r="E69" i="43"/>
  <c r="E68" i="43"/>
  <c r="E67" i="43"/>
  <c r="E66" i="43"/>
  <c r="E65" i="43"/>
  <c r="E64" i="43"/>
  <c r="E63" i="43"/>
  <c r="E62" i="43"/>
  <c r="E61" i="43"/>
  <c r="E60" i="43"/>
  <c r="E59" i="43"/>
  <c r="E58" i="43"/>
  <c r="E57" i="43"/>
  <c r="E56" i="43"/>
  <c r="E55" i="43"/>
  <c r="E54" i="43"/>
  <c r="E53" i="43"/>
  <c r="E52" i="43"/>
  <c r="E51" i="43"/>
  <c r="E50" i="43"/>
  <c r="E49" i="43"/>
  <c r="E48" i="43"/>
  <c r="E47" i="43"/>
  <c r="E46" i="43"/>
  <c r="E45" i="43"/>
  <c r="E44" i="43"/>
  <c r="E43" i="43"/>
  <c r="E42" i="43"/>
  <c r="E41" i="43"/>
  <c r="E40" i="43"/>
  <c r="E39" i="43"/>
  <c r="E38" i="43"/>
  <c r="E37" i="43"/>
  <c r="E36" i="43"/>
  <c r="E35" i="43"/>
  <c r="E34" i="43"/>
  <c r="E33" i="43"/>
  <c r="E32" i="43"/>
  <c r="E31" i="43"/>
  <c r="E30" i="43"/>
  <c r="E29" i="43"/>
  <c r="E28" i="43"/>
  <c r="E27" i="43"/>
  <c r="E26" i="43"/>
  <c r="E25" i="43"/>
  <c r="E24" i="43"/>
  <c r="E23" i="43"/>
  <c r="E22" i="43"/>
  <c r="E21" i="43"/>
  <c r="E20" i="43"/>
  <c r="E19" i="43"/>
  <c r="E18" i="43"/>
  <c r="E17" i="43"/>
  <c r="E16" i="43"/>
  <c r="E15" i="43"/>
  <c r="E14" i="43"/>
  <c r="E13" i="43"/>
  <c r="E12" i="43"/>
  <c r="E11" i="43"/>
  <c r="E10" i="43"/>
  <c r="E9" i="43"/>
  <c r="E8" i="43"/>
  <c r="E7" i="43"/>
  <c r="E6" i="43"/>
  <c r="E5" i="43"/>
  <c r="E4" i="43"/>
  <c r="E3" i="43"/>
  <c r="E2" i="43"/>
  <c r="O2" i="41"/>
  <c r="P2" i="41" s="1"/>
  <c r="O3" i="41"/>
  <c r="P3" i="41" s="1"/>
  <c r="O4" i="41"/>
  <c r="O5" i="41"/>
  <c r="P5" i="41" s="1"/>
  <c r="Q5" i="41" s="1"/>
  <c r="O6" i="41"/>
  <c r="O7" i="41"/>
  <c r="P7" i="41" s="1"/>
  <c r="O8" i="41"/>
  <c r="O9" i="41"/>
  <c r="P9" i="41" s="1"/>
  <c r="Q9" i="41" s="1"/>
  <c r="O10" i="41"/>
  <c r="O11" i="41"/>
  <c r="P11" i="41" s="1"/>
  <c r="D9" i="40"/>
  <c r="D10" i="40" s="1"/>
  <c r="C9" i="39"/>
  <c r="C7" i="38"/>
  <c r="C8" i="38" s="1"/>
  <c r="C9" i="38" s="1"/>
  <c r="C11" i="38" s="1"/>
  <c r="E1300" i="30"/>
  <c r="E1299" i="30"/>
  <c r="E1298" i="30"/>
  <c r="E1297" i="30"/>
  <c r="E1296" i="30"/>
  <c r="E1295" i="30"/>
  <c r="E1294" i="30"/>
  <c r="E1293" i="30"/>
  <c r="E1292" i="30"/>
  <c r="E1291" i="30"/>
  <c r="E1290" i="30"/>
  <c r="E1289" i="30"/>
  <c r="E1288" i="30"/>
  <c r="E1287" i="30"/>
  <c r="E1286" i="30"/>
  <c r="E1285" i="30"/>
  <c r="E1284" i="30"/>
  <c r="E1283" i="30"/>
  <c r="E1282" i="30"/>
  <c r="E1281" i="30"/>
  <c r="E1280" i="30"/>
  <c r="E1279" i="30"/>
  <c r="E1278" i="30"/>
  <c r="E1277" i="30"/>
  <c r="E1276" i="30"/>
  <c r="E1275" i="30"/>
  <c r="E1274" i="30"/>
  <c r="E1273" i="30"/>
  <c r="E1272" i="30"/>
  <c r="E1271" i="30"/>
  <c r="E1270" i="30"/>
  <c r="E1269" i="30"/>
  <c r="E1268" i="30"/>
  <c r="E1267" i="30"/>
  <c r="E1266" i="30"/>
  <c r="E1265" i="30"/>
  <c r="E1264" i="30"/>
  <c r="E1263" i="30"/>
  <c r="E1262" i="30"/>
  <c r="E1261" i="30"/>
  <c r="E1260" i="30"/>
  <c r="E1259" i="30"/>
  <c r="E1258" i="30"/>
  <c r="E1257" i="30"/>
  <c r="E1256" i="30"/>
  <c r="E1255" i="30"/>
  <c r="E1254" i="30"/>
  <c r="E1253" i="30"/>
  <c r="E1252" i="30"/>
  <c r="E1251" i="30"/>
  <c r="E1250" i="30"/>
  <c r="E1249" i="30"/>
  <c r="E1248" i="30"/>
  <c r="E1247" i="30"/>
  <c r="E1246" i="30"/>
  <c r="E1245" i="30"/>
  <c r="E1244" i="30"/>
  <c r="E1243" i="30"/>
  <c r="E1242" i="30"/>
  <c r="E1241" i="30"/>
  <c r="E1240" i="30"/>
  <c r="E1239" i="30"/>
  <c r="E1238" i="30"/>
  <c r="E1237" i="30"/>
  <c r="E1236" i="30"/>
  <c r="E1235" i="30"/>
  <c r="E1234" i="30"/>
  <c r="E1233" i="30"/>
  <c r="E1232" i="30"/>
  <c r="E1231" i="30"/>
  <c r="E1230" i="30"/>
  <c r="E1229" i="30"/>
  <c r="E1228" i="30"/>
  <c r="E1227" i="30"/>
  <c r="E1226" i="30"/>
  <c r="E1225" i="30"/>
  <c r="E1224" i="30"/>
  <c r="E1223" i="30"/>
  <c r="E1222" i="30"/>
  <c r="E1221" i="30"/>
  <c r="E1220" i="30"/>
  <c r="E1219" i="30"/>
  <c r="E1218" i="30"/>
  <c r="E1217" i="30"/>
  <c r="E1216" i="30"/>
  <c r="E1215" i="30"/>
  <c r="E1214" i="30"/>
  <c r="E1213" i="30"/>
  <c r="E1212" i="30"/>
  <c r="E1211" i="30"/>
  <c r="E1210" i="30"/>
  <c r="E1209" i="30"/>
  <c r="E1208" i="30"/>
  <c r="E1207" i="30"/>
  <c r="E1206" i="30"/>
  <c r="E1205" i="30"/>
  <c r="E1204" i="30"/>
  <c r="E1203" i="30"/>
  <c r="E1202" i="30"/>
  <c r="E1201" i="30"/>
  <c r="E1200" i="30"/>
  <c r="E1199" i="30"/>
  <c r="E1198" i="30"/>
  <c r="E1197" i="30"/>
  <c r="E1196" i="30"/>
  <c r="E1195" i="30"/>
  <c r="E1194" i="30"/>
  <c r="E1193" i="30"/>
  <c r="E1192" i="30"/>
  <c r="E1191" i="30"/>
  <c r="E1190" i="30"/>
  <c r="E1189" i="30"/>
  <c r="E1188" i="30"/>
  <c r="E1187" i="30"/>
  <c r="E1186" i="30"/>
  <c r="E1185" i="30"/>
  <c r="E1184" i="30"/>
  <c r="E1183" i="30"/>
  <c r="E1182" i="30"/>
  <c r="E1181" i="30"/>
  <c r="E1180" i="30"/>
  <c r="E1179" i="30"/>
  <c r="E1178" i="30"/>
  <c r="E1177" i="30"/>
  <c r="E1176" i="30"/>
  <c r="E1175" i="30"/>
  <c r="E1174" i="30"/>
  <c r="E1173" i="30"/>
  <c r="E1172" i="30"/>
  <c r="E1171" i="30"/>
  <c r="E1170" i="30"/>
  <c r="E1169" i="30"/>
  <c r="E1168" i="30"/>
  <c r="E1167" i="30"/>
  <c r="E1166" i="30"/>
  <c r="E1165" i="30"/>
  <c r="E1164" i="30"/>
  <c r="E1163" i="30"/>
  <c r="E1162" i="30"/>
  <c r="E1161" i="30"/>
  <c r="E1160" i="30"/>
  <c r="E1159" i="30"/>
  <c r="E1158" i="30"/>
  <c r="E1157" i="30"/>
  <c r="E1156" i="30"/>
  <c r="E1155" i="30"/>
  <c r="E1154" i="30"/>
  <c r="E1153" i="30"/>
  <c r="E1152" i="30"/>
  <c r="E1151" i="30"/>
  <c r="E1150" i="30"/>
  <c r="E1149" i="30"/>
  <c r="E1148" i="30"/>
  <c r="E1147" i="30"/>
  <c r="E1146" i="30"/>
  <c r="E1145" i="30"/>
  <c r="E1144" i="30"/>
  <c r="E1143" i="30"/>
  <c r="E1142" i="30"/>
  <c r="E1141" i="30"/>
  <c r="E1140" i="30"/>
  <c r="E1139" i="30"/>
  <c r="E1138" i="30"/>
  <c r="E1137" i="30"/>
  <c r="E1136" i="30"/>
  <c r="E1135" i="30"/>
  <c r="E1134" i="30"/>
  <c r="E1133" i="30"/>
  <c r="E1132" i="30"/>
  <c r="E1131" i="30"/>
  <c r="E1130" i="30"/>
  <c r="E1129" i="30"/>
  <c r="E1128" i="30"/>
  <c r="E1127" i="30"/>
  <c r="E1126" i="30"/>
  <c r="E1125" i="30"/>
  <c r="E1124" i="30"/>
  <c r="E1123" i="30"/>
  <c r="E1122" i="30"/>
  <c r="E1121" i="30"/>
  <c r="E1120" i="30"/>
  <c r="E1119" i="30"/>
  <c r="E1118" i="30"/>
  <c r="E1117" i="30"/>
  <c r="E1116" i="30"/>
  <c r="E1115" i="30"/>
  <c r="E1114" i="30"/>
  <c r="E1113" i="30"/>
  <c r="E1112" i="30"/>
  <c r="E1111" i="30"/>
  <c r="E1110" i="30"/>
  <c r="E1109" i="30"/>
  <c r="E1108" i="30"/>
  <c r="E1107" i="30"/>
  <c r="E1106" i="30"/>
  <c r="E1105" i="30"/>
  <c r="E1104" i="30"/>
  <c r="E1103" i="30"/>
  <c r="E1102" i="30"/>
  <c r="E1101" i="30"/>
  <c r="E1100" i="30"/>
  <c r="E1099" i="30"/>
  <c r="E1098" i="30"/>
  <c r="E1097" i="30"/>
  <c r="E1096" i="30"/>
  <c r="E1095" i="30"/>
  <c r="E1094" i="30"/>
  <c r="E1093" i="30"/>
  <c r="E1092" i="30"/>
  <c r="E1091" i="30"/>
  <c r="E1090" i="30"/>
  <c r="E1089" i="30"/>
  <c r="E1088" i="30"/>
  <c r="E1087" i="30"/>
  <c r="E1086" i="30"/>
  <c r="E1085" i="30"/>
  <c r="E1084" i="30"/>
  <c r="E1083" i="30"/>
  <c r="E1082" i="30"/>
  <c r="E1081" i="30"/>
  <c r="E1080" i="30"/>
  <c r="E1079" i="30"/>
  <c r="E1078" i="30"/>
  <c r="E1077" i="30"/>
  <c r="E1076" i="30"/>
  <c r="E1075" i="30"/>
  <c r="E1074" i="30"/>
  <c r="E1073" i="30"/>
  <c r="E1072" i="30"/>
  <c r="E1071" i="30"/>
  <c r="E1070" i="30"/>
  <c r="E1069" i="30"/>
  <c r="E1068" i="30"/>
  <c r="E1067" i="30"/>
  <c r="E1066" i="30"/>
  <c r="E1065" i="30"/>
  <c r="E1064" i="30"/>
  <c r="E1063" i="30"/>
  <c r="E1062" i="30"/>
  <c r="E1061" i="30"/>
  <c r="E1060" i="30"/>
  <c r="E1059" i="30"/>
  <c r="E1058" i="30"/>
  <c r="E1057" i="30"/>
  <c r="E1056" i="30"/>
  <c r="E1055" i="30"/>
  <c r="E1054" i="30"/>
  <c r="E1053" i="30"/>
  <c r="E1052" i="30"/>
  <c r="E1051" i="30"/>
  <c r="E1050" i="30"/>
  <c r="E1049" i="30"/>
  <c r="E1048" i="30"/>
  <c r="E1047" i="30"/>
  <c r="E1046" i="30"/>
  <c r="E1045" i="30"/>
  <c r="E1044" i="30"/>
  <c r="E1043" i="30"/>
  <c r="E1042" i="30"/>
  <c r="E1041" i="30"/>
  <c r="E1040" i="30"/>
  <c r="E1039" i="30"/>
  <c r="E1038" i="30"/>
  <c r="E1037" i="30"/>
  <c r="E1036" i="30"/>
  <c r="E1035" i="30"/>
  <c r="E1034" i="30"/>
  <c r="E1033" i="30"/>
  <c r="E1032" i="30"/>
  <c r="E1031" i="30"/>
  <c r="E1030" i="30"/>
  <c r="E1029" i="30"/>
  <c r="E1028" i="30"/>
  <c r="E1027" i="30"/>
  <c r="E1026" i="30"/>
  <c r="E1025" i="30"/>
  <c r="E1024" i="30"/>
  <c r="E1023" i="30"/>
  <c r="E1022" i="30"/>
  <c r="E1021" i="30"/>
  <c r="E1020" i="30"/>
  <c r="E1019" i="30"/>
  <c r="E1018" i="30"/>
  <c r="E1017" i="30"/>
  <c r="E1016" i="30"/>
  <c r="E1015" i="30"/>
  <c r="E1014" i="30"/>
  <c r="E1013" i="30"/>
  <c r="E1012" i="30"/>
  <c r="E1011" i="30"/>
  <c r="E1010" i="30"/>
  <c r="E1009" i="30"/>
  <c r="E1008" i="30"/>
  <c r="E1007" i="30"/>
  <c r="E1006" i="30"/>
  <c r="E1005" i="30"/>
  <c r="E1004" i="30"/>
  <c r="E1003" i="30"/>
  <c r="E1002" i="30"/>
  <c r="E1001" i="30"/>
  <c r="E1000" i="30"/>
  <c r="E999" i="30"/>
  <c r="E998" i="30"/>
  <c r="E997" i="30"/>
  <c r="E996" i="30"/>
  <c r="E995" i="30"/>
  <c r="E994" i="30"/>
  <c r="E993" i="30"/>
  <c r="E992" i="30"/>
  <c r="E991" i="30"/>
  <c r="E990" i="30"/>
  <c r="E989" i="30"/>
  <c r="E988" i="30"/>
  <c r="E987" i="30"/>
  <c r="E986" i="30"/>
  <c r="E985" i="30"/>
  <c r="E984" i="30"/>
  <c r="E983" i="30"/>
  <c r="E982" i="30"/>
  <c r="E981" i="30"/>
  <c r="E980" i="30"/>
  <c r="E979" i="30"/>
  <c r="E978" i="30"/>
  <c r="E977" i="30"/>
  <c r="E976" i="30"/>
  <c r="E975" i="30"/>
  <c r="E974" i="30"/>
  <c r="E973" i="30"/>
  <c r="E972" i="30"/>
  <c r="E971" i="30"/>
  <c r="E970" i="30"/>
  <c r="E969" i="30"/>
  <c r="E968" i="30"/>
  <c r="E967" i="30"/>
  <c r="E966" i="30"/>
  <c r="E965" i="30"/>
  <c r="E964" i="30"/>
  <c r="E963" i="30"/>
  <c r="E962" i="30"/>
  <c r="E961" i="30"/>
  <c r="E960" i="30"/>
  <c r="E959" i="30"/>
  <c r="E958" i="30"/>
  <c r="E957" i="30"/>
  <c r="E956" i="30"/>
  <c r="E955" i="30"/>
  <c r="E954" i="30"/>
  <c r="E953" i="30"/>
  <c r="E952" i="30"/>
  <c r="E951" i="30"/>
  <c r="E950" i="30"/>
  <c r="E949" i="30"/>
  <c r="E948" i="30"/>
  <c r="E947" i="30"/>
  <c r="E946" i="30"/>
  <c r="E945" i="30"/>
  <c r="E944" i="30"/>
  <c r="E943" i="30"/>
  <c r="E942" i="30"/>
  <c r="E941" i="30"/>
  <c r="E940" i="30"/>
  <c r="E939" i="30"/>
  <c r="E938" i="30"/>
  <c r="E937" i="30"/>
  <c r="E936" i="30"/>
  <c r="E935" i="30"/>
  <c r="E934" i="30"/>
  <c r="E933" i="30"/>
  <c r="E932" i="30"/>
  <c r="E931" i="30"/>
  <c r="E930" i="30"/>
  <c r="E929" i="30"/>
  <c r="E928" i="30"/>
  <c r="E927" i="30"/>
  <c r="E926" i="30"/>
  <c r="E925" i="30"/>
  <c r="E924" i="30"/>
  <c r="E923" i="30"/>
  <c r="E922" i="30"/>
  <c r="E921" i="30"/>
  <c r="E920" i="30"/>
  <c r="E919" i="30"/>
  <c r="E918" i="30"/>
  <c r="E917" i="30"/>
  <c r="E916" i="30"/>
  <c r="E915" i="30"/>
  <c r="E914" i="30"/>
  <c r="E913" i="30"/>
  <c r="E912" i="30"/>
  <c r="E911" i="30"/>
  <c r="E910" i="30"/>
  <c r="E909" i="30"/>
  <c r="E908" i="30"/>
  <c r="E907" i="30"/>
  <c r="E906" i="30"/>
  <c r="E905" i="30"/>
  <c r="E904" i="30"/>
  <c r="E903" i="30"/>
  <c r="E902" i="30"/>
  <c r="E901" i="30"/>
  <c r="E900" i="30"/>
  <c r="E899" i="30"/>
  <c r="E898" i="30"/>
  <c r="E897" i="30"/>
  <c r="E896" i="30"/>
  <c r="E895" i="30"/>
  <c r="E894" i="30"/>
  <c r="E893" i="30"/>
  <c r="E892" i="30"/>
  <c r="E891" i="30"/>
  <c r="E890" i="30"/>
  <c r="E889" i="30"/>
  <c r="E888" i="30"/>
  <c r="E887" i="30"/>
  <c r="E886" i="30"/>
  <c r="E885" i="30"/>
  <c r="E884" i="30"/>
  <c r="E883" i="30"/>
  <c r="E882" i="30"/>
  <c r="E881" i="30"/>
  <c r="E880" i="30"/>
  <c r="E879" i="30"/>
  <c r="E878" i="30"/>
  <c r="E877" i="30"/>
  <c r="E876" i="30"/>
  <c r="E875" i="30"/>
  <c r="E874" i="30"/>
  <c r="E873" i="30"/>
  <c r="E872" i="30"/>
  <c r="E871" i="30"/>
  <c r="E870" i="30"/>
  <c r="E869" i="30"/>
  <c r="E868" i="30"/>
  <c r="E867" i="30"/>
  <c r="E866" i="30"/>
  <c r="E865" i="30"/>
  <c r="E864" i="30"/>
  <c r="E863" i="30"/>
  <c r="E862" i="30"/>
  <c r="E861" i="30"/>
  <c r="E860" i="30"/>
  <c r="E859" i="30"/>
  <c r="E858" i="30"/>
  <c r="E857" i="30"/>
  <c r="E856" i="30"/>
  <c r="E855" i="30"/>
  <c r="E854" i="30"/>
  <c r="E853" i="30"/>
  <c r="E852" i="30"/>
  <c r="E851" i="30"/>
  <c r="E850" i="30"/>
  <c r="E849" i="30"/>
  <c r="E848" i="30"/>
  <c r="E847" i="30"/>
  <c r="E846" i="30"/>
  <c r="E845" i="30"/>
  <c r="E844" i="30"/>
  <c r="E843" i="30"/>
  <c r="E842" i="30"/>
  <c r="E841" i="30"/>
  <c r="E840" i="30"/>
  <c r="E839" i="30"/>
  <c r="E838" i="30"/>
  <c r="E837" i="30"/>
  <c r="E836" i="30"/>
  <c r="E835" i="30"/>
  <c r="E834" i="30"/>
  <c r="E833" i="30"/>
  <c r="E832" i="30"/>
  <c r="E831" i="30"/>
  <c r="E830" i="30"/>
  <c r="E829" i="30"/>
  <c r="E828" i="30"/>
  <c r="E827" i="30"/>
  <c r="E826" i="30"/>
  <c r="E825" i="30"/>
  <c r="E824" i="30"/>
  <c r="E823" i="30"/>
  <c r="E822" i="30"/>
  <c r="E821" i="30"/>
  <c r="E820" i="30"/>
  <c r="E819" i="30"/>
  <c r="E818" i="30"/>
  <c r="E817" i="30"/>
  <c r="E816" i="30"/>
  <c r="E815" i="30"/>
  <c r="E814" i="30"/>
  <c r="E813" i="30"/>
  <c r="E812" i="30"/>
  <c r="E811" i="30"/>
  <c r="E810" i="30"/>
  <c r="E809" i="30"/>
  <c r="E808" i="30"/>
  <c r="E807" i="30"/>
  <c r="E806" i="30"/>
  <c r="E805" i="30"/>
  <c r="E804" i="30"/>
  <c r="E803" i="30"/>
  <c r="E802" i="30"/>
  <c r="E801" i="30"/>
  <c r="E800" i="30"/>
  <c r="E799" i="30"/>
  <c r="E798" i="30"/>
  <c r="E797" i="30"/>
  <c r="E796" i="30"/>
  <c r="E795" i="30"/>
  <c r="E794" i="30"/>
  <c r="E793" i="30"/>
  <c r="E792" i="30"/>
  <c r="E791" i="30"/>
  <c r="E790" i="30"/>
  <c r="E789" i="30"/>
  <c r="E788" i="30"/>
  <c r="E787" i="30"/>
  <c r="E786" i="30"/>
  <c r="E785" i="30"/>
  <c r="E784" i="30"/>
  <c r="E783" i="30"/>
  <c r="E782" i="30"/>
  <c r="E781" i="30"/>
  <c r="E780" i="30"/>
  <c r="E779" i="30"/>
  <c r="E778" i="30"/>
  <c r="E777" i="30"/>
  <c r="E776" i="30"/>
  <c r="E775" i="30"/>
  <c r="E774" i="30"/>
  <c r="E773" i="30"/>
  <c r="E772" i="30"/>
  <c r="E771" i="30"/>
  <c r="E770" i="30"/>
  <c r="E769" i="30"/>
  <c r="E768" i="30"/>
  <c r="E767" i="30"/>
  <c r="E766" i="30"/>
  <c r="E765" i="30"/>
  <c r="E764" i="30"/>
  <c r="E763" i="30"/>
  <c r="E762" i="30"/>
  <c r="E761" i="30"/>
  <c r="E760" i="30"/>
  <c r="E759" i="30"/>
  <c r="E758" i="30"/>
  <c r="E757" i="30"/>
  <c r="E756" i="30"/>
  <c r="E755" i="30"/>
  <c r="E754" i="30"/>
  <c r="E753" i="30"/>
  <c r="E752" i="30"/>
  <c r="E751" i="30"/>
  <c r="E750" i="30"/>
  <c r="E749" i="30"/>
  <c r="E748" i="30"/>
  <c r="E747" i="30"/>
  <c r="E746" i="30"/>
  <c r="E745" i="30"/>
  <c r="E744" i="30"/>
  <c r="E743" i="30"/>
  <c r="E742" i="30"/>
  <c r="E741" i="30"/>
  <c r="E740" i="30"/>
  <c r="E739" i="30"/>
  <c r="E738" i="30"/>
  <c r="E737" i="30"/>
  <c r="E736" i="30"/>
  <c r="E735" i="30"/>
  <c r="E734" i="30"/>
  <c r="E733" i="30"/>
  <c r="E732" i="30"/>
  <c r="E731" i="30"/>
  <c r="E730" i="30"/>
  <c r="E729" i="30"/>
  <c r="E728" i="30"/>
  <c r="E727" i="30"/>
  <c r="E726" i="30"/>
  <c r="E725" i="30"/>
  <c r="E724" i="30"/>
  <c r="E723" i="30"/>
  <c r="E722" i="30"/>
  <c r="E721" i="30"/>
  <c r="E720" i="30"/>
  <c r="E719" i="30"/>
  <c r="E718" i="30"/>
  <c r="E717" i="30"/>
  <c r="E716" i="30"/>
  <c r="E715" i="30"/>
  <c r="E714" i="30"/>
  <c r="E713" i="30"/>
  <c r="E712" i="30"/>
  <c r="E711" i="30"/>
  <c r="E710" i="30"/>
  <c r="E709" i="30"/>
  <c r="E708" i="30"/>
  <c r="E707" i="30"/>
  <c r="E706" i="30"/>
  <c r="E705" i="30"/>
  <c r="E704" i="30"/>
  <c r="E703" i="30"/>
  <c r="E702" i="30"/>
  <c r="E701" i="30"/>
  <c r="E700" i="30"/>
  <c r="E699" i="30"/>
  <c r="E698" i="30"/>
  <c r="E697" i="30"/>
  <c r="E696" i="30"/>
  <c r="E695" i="30"/>
  <c r="E694" i="30"/>
  <c r="E693" i="30"/>
  <c r="E692" i="30"/>
  <c r="E691" i="30"/>
  <c r="E690" i="30"/>
  <c r="E689" i="30"/>
  <c r="E688" i="30"/>
  <c r="E687" i="30"/>
  <c r="E686" i="30"/>
  <c r="E685" i="30"/>
  <c r="E684" i="30"/>
  <c r="E683" i="30"/>
  <c r="E682" i="30"/>
  <c r="E681" i="30"/>
  <c r="E680" i="30"/>
  <c r="E679" i="30"/>
  <c r="E678" i="30"/>
  <c r="E677" i="30"/>
  <c r="E676" i="30"/>
  <c r="E675" i="30"/>
  <c r="E674" i="30"/>
  <c r="E673" i="30"/>
  <c r="E672" i="30"/>
  <c r="E671" i="30"/>
  <c r="E670" i="30"/>
  <c r="E669" i="30"/>
  <c r="E668" i="30"/>
  <c r="E667" i="30"/>
  <c r="E666" i="30"/>
  <c r="E665" i="30"/>
  <c r="E664" i="30"/>
  <c r="E663" i="30"/>
  <c r="E662" i="30"/>
  <c r="E661" i="30"/>
  <c r="E660" i="30"/>
  <c r="E659" i="30"/>
  <c r="E658" i="30"/>
  <c r="E657" i="30"/>
  <c r="E656" i="30"/>
  <c r="E655" i="30"/>
  <c r="E654" i="30"/>
  <c r="E653" i="30"/>
  <c r="E652" i="30"/>
  <c r="E651" i="30"/>
  <c r="E650" i="30"/>
  <c r="E649" i="30"/>
  <c r="E648" i="30"/>
  <c r="E647" i="30"/>
  <c r="E646" i="30"/>
  <c r="E645" i="30"/>
  <c r="E644" i="30"/>
  <c r="E643" i="30"/>
  <c r="E642" i="30"/>
  <c r="E641" i="30"/>
  <c r="E640" i="30"/>
  <c r="E639" i="30"/>
  <c r="E638" i="30"/>
  <c r="E637" i="30"/>
  <c r="E636" i="30"/>
  <c r="E635" i="30"/>
  <c r="E634" i="30"/>
  <c r="E633" i="30"/>
  <c r="E632" i="30"/>
  <c r="E631" i="30"/>
  <c r="E630" i="30"/>
  <c r="E629" i="30"/>
  <c r="E628" i="30"/>
  <c r="E627" i="30"/>
  <c r="E626" i="30"/>
  <c r="E625" i="30"/>
  <c r="E624" i="30"/>
  <c r="E623" i="30"/>
  <c r="E622" i="30"/>
  <c r="E621" i="30"/>
  <c r="E620" i="30"/>
  <c r="E619" i="30"/>
  <c r="E618" i="30"/>
  <c r="E617" i="30"/>
  <c r="E616" i="30"/>
  <c r="E615" i="30"/>
  <c r="E614" i="30"/>
  <c r="E613" i="30"/>
  <c r="E612" i="30"/>
  <c r="E611" i="30"/>
  <c r="E610" i="30"/>
  <c r="E609" i="30"/>
  <c r="E608" i="30"/>
  <c r="E607" i="30"/>
  <c r="E606" i="30"/>
  <c r="E605" i="30"/>
  <c r="E604" i="30"/>
  <c r="E603" i="30"/>
  <c r="E602" i="30"/>
  <c r="E601" i="30"/>
  <c r="E600" i="30"/>
  <c r="E599" i="30"/>
  <c r="E598" i="30"/>
  <c r="E597" i="30"/>
  <c r="E596" i="30"/>
  <c r="E595" i="30"/>
  <c r="E594" i="30"/>
  <c r="E593" i="30"/>
  <c r="E592" i="30"/>
  <c r="E591" i="30"/>
  <c r="E590" i="30"/>
  <c r="E589" i="30"/>
  <c r="E588" i="30"/>
  <c r="E587" i="30"/>
  <c r="E586" i="30"/>
  <c r="E585" i="30"/>
  <c r="E584" i="30"/>
  <c r="E583" i="30"/>
  <c r="E582" i="30"/>
  <c r="E581" i="30"/>
  <c r="E580" i="30"/>
  <c r="E579" i="30"/>
  <c r="E578" i="30"/>
  <c r="E577" i="30"/>
  <c r="E576" i="30"/>
  <c r="E575" i="30"/>
  <c r="E574" i="30"/>
  <c r="E573" i="30"/>
  <c r="E572" i="30"/>
  <c r="E571" i="30"/>
  <c r="E570" i="30"/>
  <c r="E569" i="30"/>
  <c r="E568" i="30"/>
  <c r="E567" i="30"/>
  <c r="E566" i="30"/>
  <c r="E565" i="30"/>
  <c r="E564" i="30"/>
  <c r="E563" i="30"/>
  <c r="E562" i="30"/>
  <c r="E561" i="30"/>
  <c r="E560" i="30"/>
  <c r="E559" i="30"/>
  <c r="E558" i="30"/>
  <c r="E557" i="30"/>
  <c r="E556" i="30"/>
  <c r="E555" i="30"/>
  <c r="E554" i="30"/>
  <c r="E553" i="30"/>
  <c r="E552" i="30"/>
  <c r="E551" i="30"/>
  <c r="E550" i="30"/>
  <c r="E549" i="30"/>
  <c r="E548" i="30"/>
  <c r="E547" i="30"/>
  <c r="E546" i="30"/>
  <c r="E545" i="30"/>
  <c r="E544" i="30"/>
  <c r="E543" i="30"/>
  <c r="E542" i="30"/>
  <c r="E541" i="30"/>
  <c r="E540" i="30"/>
  <c r="E539" i="30"/>
  <c r="E538" i="30"/>
  <c r="E537" i="30"/>
  <c r="E536" i="30"/>
  <c r="E535" i="30"/>
  <c r="E534" i="30"/>
  <c r="E533" i="30"/>
  <c r="E532" i="30"/>
  <c r="E531" i="30"/>
  <c r="E530" i="30"/>
  <c r="E529" i="30"/>
  <c r="E528" i="30"/>
  <c r="E527" i="30"/>
  <c r="E526" i="30"/>
  <c r="E525" i="30"/>
  <c r="E524" i="30"/>
  <c r="E523" i="30"/>
  <c r="E522" i="30"/>
  <c r="E521" i="30"/>
  <c r="E520" i="30"/>
  <c r="E519" i="30"/>
  <c r="E518" i="30"/>
  <c r="E517" i="30"/>
  <c r="E516" i="30"/>
  <c r="E515" i="30"/>
  <c r="E514" i="30"/>
  <c r="E513" i="30"/>
  <c r="E512" i="30"/>
  <c r="E511" i="30"/>
  <c r="E510" i="30"/>
  <c r="E509" i="30"/>
  <c r="E508" i="30"/>
  <c r="E507" i="30"/>
  <c r="E506" i="30"/>
  <c r="E505" i="30"/>
  <c r="E504" i="30"/>
  <c r="E503" i="30"/>
  <c r="E502" i="30"/>
  <c r="E501" i="30"/>
  <c r="E500" i="30"/>
  <c r="E499" i="30"/>
  <c r="E498" i="30"/>
  <c r="E497" i="30"/>
  <c r="E496" i="30"/>
  <c r="E495" i="30"/>
  <c r="E494" i="30"/>
  <c r="E493" i="30"/>
  <c r="E492" i="30"/>
  <c r="E491" i="30"/>
  <c r="E490" i="30"/>
  <c r="E489" i="30"/>
  <c r="E488" i="30"/>
  <c r="E487" i="30"/>
  <c r="E486" i="30"/>
  <c r="E485" i="30"/>
  <c r="E484" i="30"/>
  <c r="E483" i="30"/>
  <c r="E482" i="30"/>
  <c r="E481" i="30"/>
  <c r="E480" i="30"/>
  <c r="E479" i="30"/>
  <c r="E478" i="30"/>
  <c r="E477" i="30"/>
  <c r="E476" i="30"/>
  <c r="E475" i="30"/>
  <c r="E474" i="30"/>
  <c r="E473" i="30"/>
  <c r="E472" i="30"/>
  <c r="E471" i="30"/>
  <c r="E470" i="30"/>
  <c r="E469" i="30"/>
  <c r="E468" i="30"/>
  <c r="E467" i="30"/>
  <c r="E466" i="30"/>
  <c r="E465" i="30"/>
  <c r="E464" i="30"/>
  <c r="E463" i="30"/>
  <c r="E462" i="30"/>
  <c r="E461" i="30"/>
  <c r="E460" i="30"/>
  <c r="E459" i="30"/>
  <c r="E458" i="30"/>
  <c r="E457" i="30"/>
  <c r="E456" i="30"/>
  <c r="E455" i="30"/>
  <c r="E454" i="30"/>
  <c r="E453" i="30"/>
  <c r="E452" i="30"/>
  <c r="E451" i="30"/>
  <c r="E450" i="30"/>
  <c r="E449" i="30"/>
  <c r="E448" i="30"/>
  <c r="E447" i="30"/>
  <c r="E446" i="30"/>
  <c r="E445" i="30"/>
  <c r="E444" i="30"/>
  <c r="E443" i="30"/>
  <c r="E442" i="30"/>
  <c r="E441" i="30"/>
  <c r="E440" i="30"/>
  <c r="E439" i="30"/>
  <c r="E438" i="30"/>
  <c r="E437" i="30"/>
  <c r="E436" i="30"/>
  <c r="E435" i="30"/>
  <c r="E434" i="30"/>
  <c r="E433" i="30"/>
  <c r="E432" i="30"/>
  <c r="E431" i="30"/>
  <c r="E430" i="30"/>
  <c r="E429" i="30"/>
  <c r="E428" i="30"/>
  <c r="E427" i="30"/>
  <c r="E426" i="30"/>
  <c r="E425" i="30"/>
  <c r="E424" i="30"/>
  <c r="E423" i="30"/>
  <c r="E422" i="30"/>
  <c r="E421" i="30"/>
  <c r="E420" i="30"/>
  <c r="E419" i="30"/>
  <c r="E418" i="30"/>
  <c r="E417" i="30"/>
  <c r="E416" i="30"/>
  <c r="E415" i="30"/>
  <c r="E414" i="30"/>
  <c r="E413" i="30"/>
  <c r="E412" i="30"/>
  <c r="E411" i="30"/>
  <c r="E410" i="30"/>
  <c r="E409" i="30"/>
  <c r="E408" i="30"/>
  <c r="E407" i="30"/>
  <c r="E406" i="30"/>
  <c r="E405" i="30"/>
  <c r="E404" i="30"/>
  <c r="E403" i="30"/>
  <c r="E402" i="30"/>
  <c r="E401" i="30"/>
  <c r="E400" i="30"/>
  <c r="E399" i="30"/>
  <c r="E398" i="30"/>
  <c r="E397" i="30"/>
  <c r="E396" i="30"/>
  <c r="E395" i="30"/>
  <c r="E394" i="30"/>
  <c r="E393" i="30"/>
  <c r="E392" i="30"/>
  <c r="E391" i="30"/>
  <c r="E390" i="30"/>
  <c r="E389" i="30"/>
  <c r="E388" i="30"/>
  <c r="E387" i="30"/>
  <c r="E386" i="30"/>
  <c r="E385" i="30"/>
  <c r="E384" i="30"/>
  <c r="E383" i="30"/>
  <c r="E382" i="30"/>
  <c r="E381" i="30"/>
  <c r="E380" i="30"/>
  <c r="E379" i="30"/>
  <c r="E378" i="30"/>
  <c r="E377" i="30"/>
  <c r="E376" i="30"/>
  <c r="E375" i="30"/>
  <c r="E374" i="30"/>
  <c r="E373" i="30"/>
  <c r="E372" i="30"/>
  <c r="E371" i="30"/>
  <c r="E370" i="30"/>
  <c r="E369" i="30"/>
  <c r="E368" i="30"/>
  <c r="E367" i="30"/>
  <c r="E366" i="30"/>
  <c r="E365" i="30"/>
  <c r="E364" i="30"/>
  <c r="E363" i="30"/>
  <c r="E362" i="30"/>
  <c r="E361" i="30"/>
  <c r="E360" i="30"/>
  <c r="E359" i="30"/>
  <c r="E358" i="30"/>
  <c r="E357" i="30"/>
  <c r="E356" i="30"/>
  <c r="E355" i="30"/>
  <c r="E354" i="30"/>
  <c r="E353" i="30"/>
  <c r="E352" i="30"/>
  <c r="E351" i="30"/>
  <c r="E350" i="30"/>
  <c r="E349" i="30"/>
  <c r="E348" i="30"/>
  <c r="E347" i="30"/>
  <c r="E346" i="30"/>
  <c r="E345" i="30"/>
  <c r="E344" i="30"/>
  <c r="E343" i="30"/>
  <c r="E342" i="30"/>
  <c r="E341" i="30"/>
  <c r="E340" i="30"/>
  <c r="E339" i="30"/>
  <c r="E338" i="30"/>
  <c r="E337" i="30"/>
  <c r="E336" i="30"/>
  <c r="E335" i="30"/>
  <c r="E334" i="30"/>
  <c r="E333" i="30"/>
  <c r="E332" i="30"/>
  <c r="E331" i="30"/>
  <c r="E330" i="30"/>
  <c r="E329" i="30"/>
  <c r="E328" i="30"/>
  <c r="E327" i="30"/>
  <c r="E326" i="30"/>
  <c r="E325" i="30"/>
  <c r="E324" i="30"/>
  <c r="E323" i="30"/>
  <c r="E322" i="30"/>
  <c r="E321" i="30"/>
  <c r="E320" i="30"/>
  <c r="E319" i="30"/>
  <c r="E318" i="30"/>
  <c r="E317" i="30"/>
  <c r="E316" i="30"/>
  <c r="E315" i="30"/>
  <c r="E314" i="30"/>
  <c r="E313" i="30"/>
  <c r="E312" i="30"/>
  <c r="E311" i="30"/>
  <c r="E310" i="30"/>
  <c r="E309" i="30"/>
  <c r="E308" i="30"/>
  <c r="E307" i="30"/>
  <c r="E306" i="30"/>
  <c r="E305" i="30"/>
  <c r="E304" i="30"/>
  <c r="E303" i="30"/>
  <c r="E302" i="30"/>
  <c r="E301" i="30"/>
  <c r="E300" i="30"/>
  <c r="E299" i="30"/>
  <c r="E298" i="30"/>
  <c r="E297" i="30"/>
  <c r="E296" i="30"/>
  <c r="E295" i="30"/>
  <c r="E294" i="30"/>
  <c r="E293" i="30"/>
  <c r="E292" i="30"/>
  <c r="E291" i="30"/>
  <c r="E290" i="30"/>
  <c r="E289" i="30"/>
  <c r="E288" i="30"/>
  <c r="E287" i="30"/>
  <c r="E286" i="30"/>
  <c r="E285" i="30"/>
  <c r="E284" i="30"/>
  <c r="E283" i="30"/>
  <c r="E282" i="30"/>
  <c r="E281" i="30"/>
  <c r="E280" i="30"/>
  <c r="E279" i="30"/>
  <c r="E278" i="30"/>
  <c r="E277" i="30"/>
  <c r="E276" i="30"/>
  <c r="E275" i="30"/>
  <c r="E274" i="30"/>
  <c r="E273" i="30"/>
  <c r="E272" i="30"/>
  <c r="E271" i="30"/>
  <c r="E270" i="30"/>
  <c r="E269" i="30"/>
  <c r="E268" i="30"/>
  <c r="E267" i="30"/>
  <c r="E266" i="30"/>
  <c r="E265" i="30"/>
  <c r="E264" i="30"/>
  <c r="E263" i="30"/>
  <c r="E262" i="30"/>
  <c r="E261" i="30"/>
  <c r="E260" i="30"/>
  <c r="E259" i="30"/>
  <c r="E258" i="30"/>
  <c r="E257" i="30"/>
  <c r="E256" i="30"/>
  <c r="E255" i="30"/>
  <c r="E254" i="30"/>
  <c r="E253" i="30"/>
  <c r="E252" i="30"/>
  <c r="E251" i="30"/>
  <c r="E250" i="30"/>
  <c r="E249" i="30"/>
  <c r="E248" i="30"/>
  <c r="E247" i="30"/>
  <c r="E246" i="30"/>
  <c r="E245" i="30"/>
  <c r="E244" i="30"/>
  <c r="E243" i="30"/>
  <c r="E242" i="30"/>
  <c r="E241" i="30"/>
  <c r="E240" i="30"/>
  <c r="E239" i="30"/>
  <c r="E238" i="30"/>
  <c r="E237" i="30"/>
  <c r="E236" i="30"/>
  <c r="E235" i="30"/>
  <c r="E234" i="30"/>
  <c r="E233" i="30"/>
  <c r="E232" i="30"/>
  <c r="E231" i="30"/>
  <c r="E230" i="30"/>
  <c r="E229" i="30"/>
  <c r="E228" i="30"/>
  <c r="E227" i="30"/>
  <c r="E226" i="30"/>
  <c r="E225" i="30"/>
  <c r="E224" i="30"/>
  <c r="E223" i="30"/>
  <c r="E222" i="30"/>
  <c r="E221" i="30"/>
  <c r="E220" i="30"/>
  <c r="E219" i="30"/>
  <c r="E218" i="30"/>
  <c r="E217" i="30"/>
  <c r="E216" i="30"/>
  <c r="E215" i="30"/>
  <c r="E214" i="30"/>
  <c r="E213" i="30"/>
  <c r="E212" i="30"/>
  <c r="E211" i="30"/>
  <c r="E210" i="30"/>
  <c r="E209" i="30"/>
  <c r="E208" i="30"/>
  <c r="E207" i="30"/>
  <c r="E206" i="30"/>
  <c r="E205" i="30"/>
  <c r="E204" i="30"/>
  <c r="E203" i="30"/>
  <c r="E202" i="30"/>
  <c r="E201" i="30"/>
  <c r="E200" i="30"/>
  <c r="E199" i="30"/>
  <c r="E198" i="30"/>
  <c r="E197" i="30"/>
  <c r="E196" i="30"/>
  <c r="E195" i="30"/>
  <c r="E194" i="30"/>
  <c r="E193" i="30"/>
  <c r="E192" i="30"/>
  <c r="E191" i="30"/>
  <c r="E190" i="30"/>
  <c r="E189" i="30"/>
  <c r="E188" i="30"/>
  <c r="E187" i="30"/>
  <c r="E186" i="30"/>
  <c r="E185" i="30"/>
  <c r="E184" i="30"/>
  <c r="E183" i="30"/>
  <c r="E182" i="30"/>
  <c r="E181" i="30"/>
  <c r="E180" i="30"/>
  <c r="E179" i="30"/>
  <c r="E178" i="30"/>
  <c r="E177" i="30"/>
  <c r="E176" i="30"/>
  <c r="E175" i="30"/>
  <c r="E174" i="30"/>
  <c r="E173" i="30"/>
  <c r="E172" i="30"/>
  <c r="E171" i="30"/>
  <c r="E170" i="30"/>
  <c r="E169" i="30"/>
  <c r="E168" i="30"/>
  <c r="E167" i="30"/>
  <c r="E166" i="30"/>
  <c r="E165" i="30"/>
  <c r="E164" i="30"/>
  <c r="E163" i="30"/>
  <c r="E162" i="30"/>
  <c r="E161" i="30"/>
  <c r="E160" i="30"/>
  <c r="E159" i="30"/>
  <c r="E158" i="30"/>
  <c r="E157" i="30"/>
  <c r="E156" i="30"/>
  <c r="E155" i="30"/>
  <c r="E154" i="30"/>
  <c r="E153" i="30"/>
  <c r="E152" i="30"/>
  <c r="E151" i="30"/>
  <c r="E150" i="30"/>
  <c r="E149" i="30"/>
  <c r="E148" i="30"/>
  <c r="E147" i="30"/>
  <c r="E146" i="30"/>
  <c r="E145" i="30"/>
  <c r="E144" i="30"/>
  <c r="E143" i="30"/>
  <c r="E142" i="30"/>
  <c r="E141" i="30"/>
  <c r="E140" i="30"/>
  <c r="E139" i="30"/>
  <c r="E138" i="30"/>
  <c r="E137" i="30"/>
  <c r="E136" i="30"/>
  <c r="E135" i="30"/>
  <c r="E134" i="30"/>
  <c r="E133" i="30"/>
  <c r="E132" i="30"/>
  <c r="E131" i="30"/>
  <c r="E130" i="30"/>
  <c r="E129" i="30"/>
  <c r="E128" i="30"/>
  <c r="E127" i="30"/>
  <c r="E126" i="30"/>
  <c r="E125" i="30"/>
  <c r="E124" i="30"/>
  <c r="E123" i="30"/>
  <c r="E122" i="30"/>
  <c r="E121" i="30"/>
  <c r="E120" i="30"/>
  <c r="E119" i="30"/>
  <c r="E118" i="30"/>
  <c r="E117" i="30"/>
  <c r="E116" i="30"/>
  <c r="E115" i="30"/>
  <c r="E114" i="30"/>
  <c r="E113" i="30"/>
  <c r="E112" i="30"/>
  <c r="E111" i="30"/>
  <c r="E110" i="30"/>
  <c r="E109" i="30"/>
  <c r="E108" i="30"/>
  <c r="E107" i="30"/>
  <c r="E106" i="30"/>
  <c r="E105" i="30"/>
  <c r="E104" i="30"/>
  <c r="E103" i="30"/>
  <c r="E102" i="30"/>
  <c r="E101" i="30"/>
  <c r="E100" i="30"/>
  <c r="E99" i="30"/>
  <c r="E98" i="30"/>
  <c r="E97" i="30"/>
  <c r="E96" i="30"/>
  <c r="E95" i="30"/>
  <c r="E94" i="30"/>
  <c r="E93" i="30"/>
  <c r="E92" i="30"/>
  <c r="E91" i="30"/>
  <c r="E90" i="30"/>
  <c r="E89" i="30"/>
  <c r="E88" i="30"/>
  <c r="E87" i="30"/>
  <c r="E86" i="30"/>
  <c r="E85" i="30"/>
  <c r="E84" i="30"/>
  <c r="E83" i="30"/>
  <c r="E82" i="30"/>
  <c r="E81" i="30"/>
  <c r="E80" i="30"/>
  <c r="E79" i="30"/>
  <c r="E78" i="30"/>
  <c r="E77" i="30"/>
  <c r="E76" i="30"/>
  <c r="E75" i="30"/>
  <c r="E74" i="30"/>
  <c r="E73" i="30"/>
  <c r="E72" i="30"/>
  <c r="E71" i="30"/>
  <c r="E70" i="30"/>
  <c r="E69" i="30"/>
  <c r="E68" i="30"/>
  <c r="E67" i="30"/>
  <c r="E66" i="30"/>
  <c r="E65" i="30"/>
  <c r="E64" i="30"/>
  <c r="E63" i="30"/>
  <c r="E62" i="30"/>
  <c r="E61" i="30"/>
  <c r="E60" i="30"/>
  <c r="E59" i="30"/>
  <c r="E58" i="30"/>
  <c r="E57" i="30"/>
  <c r="E56" i="30"/>
  <c r="E55" i="30"/>
  <c r="E54" i="30"/>
  <c r="E53" i="30"/>
  <c r="E52" i="30"/>
  <c r="E51" i="30"/>
  <c r="E50" i="30"/>
  <c r="E49" i="30"/>
  <c r="E48" i="30"/>
  <c r="E47" i="30"/>
  <c r="E46" i="30"/>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300" i="29"/>
  <c r="E1299" i="29"/>
  <c r="E1298" i="29"/>
  <c r="E1297" i="29"/>
  <c r="E1296" i="29"/>
  <c r="E1295" i="29"/>
  <c r="E1294" i="29"/>
  <c r="E1293" i="29"/>
  <c r="E1292" i="29"/>
  <c r="E1291" i="29"/>
  <c r="E1290" i="29"/>
  <c r="E1289" i="29"/>
  <c r="E1288" i="29"/>
  <c r="E1287" i="29"/>
  <c r="E1286" i="29"/>
  <c r="E1285" i="29"/>
  <c r="E1284" i="29"/>
  <c r="E1283" i="29"/>
  <c r="E1282" i="29"/>
  <c r="E1281" i="29"/>
  <c r="E1280" i="29"/>
  <c r="E1279" i="29"/>
  <c r="E1278" i="29"/>
  <c r="E1277" i="29"/>
  <c r="E1276" i="29"/>
  <c r="E1275" i="29"/>
  <c r="E1274" i="29"/>
  <c r="E1273" i="29"/>
  <c r="E1272" i="29"/>
  <c r="E1271" i="29"/>
  <c r="E1270" i="29"/>
  <c r="E1269" i="29"/>
  <c r="E1268" i="29"/>
  <c r="E1267" i="29"/>
  <c r="E1266" i="29"/>
  <c r="E1265" i="29"/>
  <c r="E1264" i="29"/>
  <c r="E1263" i="29"/>
  <c r="E1262" i="29"/>
  <c r="E1261" i="29"/>
  <c r="E1260" i="29"/>
  <c r="E1259" i="29"/>
  <c r="E1258" i="29"/>
  <c r="E1257" i="29"/>
  <c r="E1256" i="29"/>
  <c r="E1255" i="29"/>
  <c r="E1254" i="29"/>
  <c r="E1253" i="29"/>
  <c r="E1252" i="29"/>
  <c r="E1251" i="29"/>
  <c r="E1250" i="29"/>
  <c r="E1249" i="29"/>
  <c r="E1248" i="29"/>
  <c r="E1247" i="29"/>
  <c r="E1246" i="29"/>
  <c r="E1245" i="29"/>
  <c r="E1244" i="29"/>
  <c r="E1243" i="29"/>
  <c r="E1242" i="29"/>
  <c r="E1241" i="29"/>
  <c r="E1240" i="29"/>
  <c r="E1239" i="29"/>
  <c r="E1238" i="29"/>
  <c r="E1237" i="29"/>
  <c r="E1236" i="29"/>
  <c r="E1235" i="29"/>
  <c r="E1234" i="29"/>
  <c r="E1233" i="29"/>
  <c r="E1232" i="29"/>
  <c r="E1231" i="29"/>
  <c r="E1230" i="29"/>
  <c r="E1229" i="29"/>
  <c r="E1228" i="29"/>
  <c r="E1227" i="29"/>
  <c r="E1226" i="29"/>
  <c r="E1225" i="29"/>
  <c r="E1224" i="29"/>
  <c r="E1223" i="29"/>
  <c r="E1222" i="29"/>
  <c r="E1221" i="29"/>
  <c r="E1220" i="29"/>
  <c r="E1219" i="29"/>
  <c r="E1218" i="29"/>
  <c r="E1217" i="29"/>
  <c r="E1216" i="29"/>
  <c r="E1215" i="29"/>
  <c r="E1214" i="29"/>
  <c r="E1213" i="29"/>
  <c r="E1212" i="29"/>
  <c r="E1211" i="29"/>
  <c r="E1210" i="29"/>
  <c r="E1209" i="29"/>
  <c r="E1208" i="29"/>
  <c r="E1207" i="29"/>
  <c r="E1206" i="29"/>
  <c r="E1205" i="29"/>
  <c r="E1204" i="29"/>
  <c r="E1203" i="29"/>
  <c r="E1202" i="29"/>
  <c r="E1201" i="29"/>
  <c r="E1200" i="29"/>
  <c r="E1199" i="29"/>
  <c r="E1198" i="29"/>
  <c r="E1197" i="29"/>
  <c r="E1196" i="29"/>
  <c r="E1195" i="29"/>
  <c r="E1194" i="29"/>
  <c r="E1193" i="29"/>
  <c r="E1192" i="29"/>
  <c r="E1191" i="29"/>
  <c r="E1190" i="29"/>
  <c r="E1189" i="29"/>
  <c r="E1188" i="29"/>
  <c r="E1187" i="29"/>
  <c r="E1186" i="29"/>
  <c r="E1185" i="29"/>
  <c r="E1184" i="29"/>
  <c r="E1183" i="29"/>
  <c r="E1182" i="29"/>
  <c r="E1181" i="29"/>
  <c r="E1180" i="29"/>
  <c r="E1179" i="29"/>
  <c r="E1178" i="29"/>
  <c r="E1177" i="29"/>
  <c r="E1176" i="29"/>
  <c r="E1175" i="29"/>
  <c r="E1174" i="29"/>
  <c r="E1173" i="29"/>
  <c r="E1172" i="29"/>
  <c r="E1171" i="29"/>
  <c r="E1170" i="29"/>
  <c r="E1169" i="29"/>
  <c r="E1168" i="29"/>
  <c r="E1167" i="29"/>
  <c r="E1166" i="29"/>
  <c r="E1165" i="29"/>
  <c r="E1164" i="29"/>
  <c r="E1163" i="29"/>
  <c r="E1162" i="29"/>
  <c r="E1161" i="29"/>
  <c r="E1160" i="29"/>
  <c r="E1159" i="29"/>
  <c r="E1158" i="29"/>
  <c r="E1157" i="29"/>
  <c r="E1156" i="29"/>
  <c r="E1155" i="29"/>
  <c r="E1154" i="29"/>
  <c r="E1153" i="29"/>
  <c r="E1152" i="29"/>
  <c r="E1151" i="29"/>
  <c r="E1150" i="29"/>
  <c r="E1149" i="29"/>
  <c r="E1148" i="29"/>
  <c r="E1147" i="29"/>
  <c r="E1146" i="29"/>
  <c r="E1145" i="29"/>
  <c r="E1144" i="29"/>
  <c r="E1143" i="29"/>
  <c r="E1142" i="29"/>
  <c r="E1141" i="29"/>
  <c r="E1140" i="29"/>
  <c r="E1139" i="29"/>
  <c r="E1138" i="29"/>
  <c r="E1137" i="29"/>
  <c r="E1136" i="29"/>
  <c r="E1135" i="29"/>
  <c r="E1134" i="29"/>
  <c r="E1133" i="29"/>
  <c r="E1132" i="29"/>
  <c r="E1131" i="29"/>
  <c r="E1130" i="29"/>
  <c r="E1129" i="29"/>
  <c r="E1128" i="29"/>
  <c r="E1127" i="29"/>
  <c r="E1126" i="29"/>
  <c r="E1125" i="29"/>
  <c r="E1124" i="29"/>
  <c r="E1123" i="29"/>
  <c r="E1122" i="29"/>
  <c r="E1121" i="29"/>
  <c r="E1120" i="29"/>
  <c r="E1119" i="29"/>
  <c r="E1118" i="29"/>
  <c r="E1117" i="29"/>
  <c r="E1116" i="29"/>
  <c r="E1115" i="29"/>
  <c r="E1114" i="29"/>
  <c r="E1113" i="29"/>
  <c r="E1112" i="29"/>
  <c r="E1111" i="29"/>
  <c r="E1110" i="29"/>
  <c r="E1109" i="29"/>
  <c r="E1108" i="29"/>
  <c r="E1107" i="29"/>
  <c r="E1106" i="29"/>
  <c r="E1105" i="29"/>
  <c r="E1104" i="29"/>
  <c r="E1103" i="29"/>
  <c r="E1102" i="29"/>
  <c r="E1101" i="29"/>
  <c r="E1100" i="29"/>
  <c r="E1099" i="29"/>
  <c r="E1098" i="29"/>
  <c r="E1097" i="29"/>
  <c r="E1096" i="29"/>
  <c r="E1095" i="29"/>
  <c r="E1094" i="29"/>
  <c r="E1093" i="29"/>
  <c r="E1092" i="29"/>
  <c r="E1091" i="29"/>
  <c r="E1090" i="29"/>
  <c r="E1089" i="29"/>
  <c r="E1088" i="29"/>
  <c r="E1087" i="29"/>
  <c r="E1086" i="29"/>
  <c r="E1085" i="29"/>
  <c r="E1084" i="29"/>
  <c r="E1083" i="29"/>
  <c r="E1082" i="29"/>
  <c r="E1081" i="29"/>
  <c r="E1080" i="29"/>
  <c r="E1079" i="29"/>
  <c r="E1078" i="29"/>
  <c r="E1077" i="29"/>
  <c r="E1076" i="29"/>
  <c r="E1075" i="29"/>
  <c r="E1074" i="29"/>
  <c r="E1073" i="29"/>
  <c r="E1072" i="29"/>
  <c r="E1071" i="29"/>
  <c r="E1070" i="29"/>
  <c r="E1069" i="29"/>
  <c r="E1068" i="29"/>
  <c r="E1067" i="29"/>
  <c r="E1066" i="29"/>
  <c r="E1065" i="29"/>
  <c r="E1064" i="29"/>
  <c r="E1063" i="29"/>
  <c r="E1062" i="29"/>
  <c r="E1061" i="29"/>
  <c r="E1060" i="29"/>
  <c r="E1059" i="29"/>
  <c r="E1058" i="29"/>
  <c r="E1057" i="29"/>
  <c r="E1056" i="29"/>
  <c r="E1055" i="29"/>
  <c r="E1054" i="29"/>
  <c r="E1053" i="29"/>
  <c r="E1052" i="29"/>
  <c r="E1051" i="29"/>
  <c r="E1050" i="29"/>
  <c r="E1049" i="29"/>
  <c r="E1048" i="29"/>
  <c r="E1047" i="29"/>
  <c r="E1046" i="29"/>
  <c r="E1045" i="29"/>
  <c r="E1044" i="29"/>
  <c r="E1043" i="29"/>
  <c r="E1042" i="29"/>
  <c r="E1041" i="29"/>
  <c r="E1040" i="29"/>
  <c r="E1039" i="29"/>
  <c r="E1038" i="29"/>
  <c r="E1037" i="29"/>
  <c r="E1036" i="29"/>
  <c r="E1035" i="29"/>
  <c r="E1034" i="29"/>
  <c r="E1033" i="29"/>
  <c r="E1032" i="29"/>
  <c r="E1031" i="29"/>
  <c r="E1030" i="29"/>
  <c r="E1029" i="29"/>
  <c r="E1028" i="29"/>
  <c r="E1027" i="29"/>
  <c r="E1026" i="29"/>
  <c r="E1025" i="29"/>
  <c r="E1024" i="29"/>
  <c r="E1023" i="29"/>
  <c r="E1022" i="29"/>
  <c r="E1021" i="29"/>
  <c r="E1020" i="29"/>
  <c r="E1019" i="29"/>
  <c r="E1018" i="29"/>
  <c r="E1017" i="29"/>
  <c r="E1016" i="29"/>
  <c r="E1015" i="29"/>
  <c r="E1014" i="29"/>
  <c r="E1013" i="29"/>
  <c r="E1012" i="29"/>
  <c r="E1011" i="29"/>
  <c r="E1010" i="29"/>
  <c r="E1009" i="29"/>
  <c r="E1008" i="29"/>
  <c r="E1007" i="29"/>
  <c r="E1006" i="29"/>
  <c r="E1005" i="29"/>
  <c r="E1004" i="29"/>
  <c r="E1003" i="29"/>
  <c r="E1002" i="29"/>
  <c r="E1001" i="29"/>
  <c r="E1000" i="29"/>
  <c r="E999" i="29"/>
  <c r="E998" i="29"/>
  <c r="E997" i="29"/>
  <c r="E996" i="29"/>
  <c r="E995" i="29"/>
  <c r="E994" i="29"/>
  <c r="E993" i="29"/>
  <c r="E992" i="29"/>
  <c r="E991" i="29"/>
  <c r="E990" i="29"/>
  <c r="E989" i="29"/>
  <c r="E988" i="29"/>
  <c r="E987" i="29"/>
  <c r="E986" i="29"/>
  <c r="E985" i="29"/>
  <c r="E984" i="29"/>
  <c r="E983" i="29"/>
  <c r="E982" i="29"/>
  <c r="E981" i="29"/>
  <c r="E980" i="29"/>
  <c r="E979" i="29"/>
  <c r="E978" i="29"/>
  <c r="E977" i="29"/>
  <c r="E976" i="29"/>
  <c r="E975" i="29"/>
  <c r="E974" i="29"/>
  <c r="E973" i="29"/>
  <c r="E972" i="29"/>
  <c r="E971" i="29"/>
  <c r="E970" i="29"/>
  <c r="E969" i="29"/>
  <c r="E968" i="29"/>
  <c r="E967" i="29"/>
  <c r="E966" i="29"/>
  <c r="E965" i="29"/>
  <c r="E964" i="29"/>
  <c r="E963" i="29"/>
  <c r="E962" i="29"/>
  <c r="E961" i="29"/>
  <c r="E960" i="29"/>
  <c r="E959" i="29"/>
  <c r="E958" i="29"/>
  <c r="E957" i="29"/>
  <c r="E956" i="29"/>
  <c r="E955" i="29"/>
  <c r="E954" i="29"/>
  <c r="E953" i="29"/>
  <c r="E952" i="29"/>
  <c r="E951" i="29"/>
  <c r="E950" i="29"/>
  <c r="E949" i="29"/>
  <c r="E948" i="29"/>
  <c r="E947" i="29"/>
  <c r="E946" i="29"/>
  <c r="E945" i="29"/>
  <c r="E944" i="29"/>
  <c r="E943" i="29"/>
  <c r="E942" i="29"/>
  <c r="E941" i="29"/>
  <c r="E940" i="29"/>
  <c r="E939" i="29"/>
  <c r="E938" i="29"/>
  <c r="E937" i="29"/>
  <c r="E936" i="29"/>
  <c r="E935" i="29"/>
  <c r="E934" i="29"/>
  <c r="E933" i="29"/>
  <c r="E932" i="29"/>
  <c r="E931" i="29"/>
  <c r="E930" i="29"/>
  <c r="E929" i="29"/>
  <c r="E928" i="29"/>
  <c r="E927" i="29"/>
  <c r="E926" i="29"/>
  <c r="E925" i="29"/>
  <c r="E924" i="29"/>
  <c r="E923" i="29"/>
  <c r="E922" i="29"/>
  <c r="E921" i="29"/>
  <c r="E920" i="29"/>
  <c r="E919" i="29"/>
  <c r="E918" i="29"/>
  <c r="E917" i="29"/>
  <c r="E916" i="29"/>
  <c r="E915" i="29"/>
  <c r="E914" i="29"/>
  <c r="E913" i="29"/>
  <c r="E912" i="29"/>
  <c r="E911" i="29"/>
  <c r="E910" i="29"/>
  <c r="E909" i="29"/>
  <c r="E908" i="29"/>
  <c r="E907" i="29"/>
  <c r="E906" i="29"/>
  <c r="E905" i="29"/>
  <c r="E904" i="29"/>
  <c r="E903" i="29"/>
  <c r="E902" i="29"/>
  <c r="E901" i="29"/>
  <c r="E900" i="29"/>
  <c r="E899" i="29"/>
  <c r="E898" i="29"/>
  <c r="E897" i="29"/>
  <c r="E896" i="29"/>
  <c r="E895" i="29"/>
  <c r="E894" i="29"/>
  <c r="E893" i="29"/>
  <c r="E892" i="29"/>
  <c r="E891" i="29"/>
  <c r="E890" i="29"/>
  <c r="E889" i="29"/>
  <c r="E888" i="29"/>
  <c r="E887" i="29"/>
  <c r="E886" i="29"/>
  <c r="E885" i="29"/>
  <c r="E884" i="29"/>
  <c r="E883" i="29"/>
  <c r="E882" i="29"/>
  <c r="E881" i="29"/>
  <c r="E880" i="29"/>
  <c r="E879" i="29"/>
  <c r="E878" i="29"/>
  <c r="E877" i="29"/>
  <c r="E876" i="29"/>
  <c r="E875" i="29"/>
  <c r="E874" i="29"/>
  <c r="E873" i="29"/>
  <c r="E872" i="29"/>
  <c r="E871" i="29"/>
  <c r="E870" i="29"/>
  <c r="E869" i="29"/>
  <c r="E868" i="29"/>
  <c r="E867" i="29"/>
  <c r="E866" i="29"/>
  <c r="E865" i="29"/>
  <c r="E864" i="29"/>
  <c r="E863" i="29"/>
  <c r="E862" i="29"/>
  <c r="E861" i="29"/>
  <c r="E860" i="29"/>
  <c r="E859" i="29"/>
  <c r="E858" i="29"/>
  <c r="E857" i="29"/>
  <c r="E856" i="29"/>
  <c r="E855" i="29"/>
  <c r="E854" i="29"/>
  <c r="E853" i="29"/>
  <c r="E852" i="29"/>
  <c r="E851" i="29"/>
  <c r="E850" i="29"/>
  <c r="E849" i="29"/>
  <c r="E848" i="29"/>
  <c r="E847" i="29"/>
  <c r="E846" i="29"/>
  <c r="E845" i="29"/>
  <c r="E844" i="29"/>
  <c r="E843" i="29"/>
  <c r="E842" i="29"/>
  <c r="E841" i="29"/>
  <c r="E840" i="29"/>
  <c r="E839" i="29"/>
  <c r="E838" i="29"/>
  <c r="E837" i="29"/>
  <c r="E836" i="29"/>
  <c r="E835" i="29"/>
  <c r="E834" i="29"/>
  <c r="E833" i="29"/>
  <c r="E832" i="29"/>
  <c r="E831" i="29"/>
  <c r="E830" i="29"/>
  <c r="E829" i="29"/>
  <c r="E828" i="29"/>
  <c r="E827" i="29"/>
  <c r="E826" i="29"/>
  <c r="E825" i="29"/>
  <c r="E824" i="29"/>
  <c r="E823" i="29"/>
  <c r="E822" i="29"/>
  <c r="E821" i="29"/>
  <c r="E820" i="29"/>
  <c r="E819" i="29"/>
  <c r="E818" i="29"/>
  <c r="E817" i="29"/>
  <c r="E816" i="29"/>
  <c r="E815" i="29"/>
  <c r="E814" i="29"/>
  <c r="E813" i="29"/>
  <c r="E812" i="29"/>
  <c r="E811" i="29"/>
  <c r="E810" i="29"/>
  <c r="E809" i="29"/>
  <c r="E808" i="29"/>
  <c r="E807" i="29"/>
  <c r="E806" i="29"/>
  <c r="E805" i="29"/>
  <c r="E804" i="29"/>
  <c r="E803" i="29"/>
  <c r="E802" i="29"/>
  <c r="E801" i="29"/>
  <c r="E800" i="29"/>
  <c r="E799" i="29"/>
  <c r="E798" i="29"/>
  <c r="E797" i="29"/>
  <c r="E796" i="29"/>
  <c r="E795" i="29"/>
  <c r="E794" i="29"/>
  <c r="E793" i="29"/>
  <c r="E792" i="29"/>
  <c r="E791" i="29"/>
  <c r="E790" i="29"/>
  <c r="E789" i="29"/>
  <c r="E788" i="29"/>
  <c r="E787" i="29"/>
  <c r="E786" i="29"/>
  <c r="E785" i="29"/>
  <c r="E784" i="29"/>
  <c r="E783" i="29"/>
  <c r="E782" i="29"/>
  <c r="E781" i="29"/>
  <c r="E780" i="29"/>
  <c r="E779" i="29"/>
  <c r="E778" i="29"/>
  <c r="E777" i="29"/>
  <c r="E776" i="29"/>
  <c r="E775" i="29"/>
  <c r="E774" i="29"/>
  <c r="E773" i="29"/>
  <c r="E772" i="29"/>
  <c r="E771" i="29"/>
  <c r="E770" i="29"/>
  <c r="E769" i="29"/>
  <c r="E768" i="29"/>
  <c r="E767" i="29"/>
  <c r="E766" i="29"/>
  <c r="E765" i="29"/>
  <c r="E764" i="29"/>
  <c r="E763" i="29"/>
  <c r="E762" i="29"/>
  <c r="E761" i="29"/>
  <c r="E760" i="29"/>
  <c r="E759" i="29"/>
  <c r="E758" i="29"/>
  <c r="E757" i="29"/>
  <c r="E756" i="29"/>
  <c r="E755" i="29"/>
  <c r="E754" i="29"/>
  <c r="E753" i="29"/>
  <c r="E752" i="29"/>
  <c r="E751" i="29"/>
  <c r="E750" i="29"/>
  <c r="E749" i="29"/>
  <c r="E748" i="29"/>
  <c r="E747" i="29"/>
  <c r="E746" i="29"/>
  <c r="E745" i="29"/>
  <c r="E744" i="29"/>
  <c r="E743" i="29"/>
  <c r="E742" i="29"/>
  <c r="E741" i="29"/>
  <c r="E740" i="29"/>
  <c r="E739" i="29"/>
  <c r="E738" i="29"/>
  <c r="E737" i="29"/>
  <c r="E736" i="29"/>
  <c r="E735" i="29"/>
  <c r="E734" i="29"/>
  <c r="E733" i="29"/>
  <c r="E732" i="29"/>
  <c r="E731" i="29"/>
  <c r="E730" i="29"/>
  <c r="E729" i="29"/>
  <c r="E728" i="29"/>
  <c r="E727" i="29"/>
  <c r="E726" i="29"/>
  <c r="E725" i="29"/>
  <c r="E724" i="29"/>
  <c r="E723" i="29"/>
  <c r="E722" i="29"/>
  <c r="E721" i="29"/>
  <c r="E720" i="29"/>
  <c r="E719" i="29"/>
  <c r="E718" i="29"/>
  <c r="E717" i="29"/>
  <c r="E716" i="29"/>
  <c r="E715" i="29"/>
  <c r="E714" i="29"/>
  <c r="E713" i="29"/>
  <c r="E712" i="29"/>
  <c r="E711" i="29"/>
  <c r="E710" i="29"/>
  <c r="E709" i="29"/>
  <c r="E708" i="29"/>
  <c r="E707" i="29"/>
  <c r="E706" i="29"/>
  <c r="E705" i="29"/>
  <c r="E704" i="29"/>
  <c r="E703" i="29"/>
  <c r="E702" i="29"/>
  <c r="E701" i="29"/>
  <c r="E700" i="29"/>
  <c r="E699" i="29"/>
  <c r="E698" i="29"/>
  <c r="E697" i="29"/>
  <c r="E696" i="29"/>
  <c r="E695" i="29"/>
  <c r="E694" i="29"/>
  <c r="E693" i="29"/>
  <c r="E692" i="29"/>
  <c r="E691" i="29"/>
  <c r="E690" i="29"/>
  <c r="E689" i="29"/>
  <c r="E688" i="29"/>
  <c r="E687" i="29"/>
  <c r="E686" i="29"/>
  <c r="E685" i="29"/>
  <c r="E684" i="29"/>
  <c r="E683" i="29"/>
  <c r="E682" i="29"/>
  <c r="E681" i="29"/>
  <c r="E680" i="29"/>
  <c r="E679" i="29"/>
  <c r="E678" i="29"/>
  <c r="E677" i="29"/>
  <c r="E676" i="29"/>
  <c r="E675" i="29"/>
  <c r="E674" i="29"/>
  <c r="E673" i="29"/>
  <c r="E672" i="29"/>
  <c r="E671" i="29"/>
  <c r="E670" i="29"/>
  <c r="E669" i="29"/>
  <c r="E668" i="29"/>
  <c r="E667" i="29"/>
  <c r="E666" i="29"/>
  <c r="E665" i="29"/>
  <c r="E664" i="29"/>
  <c r="E663" i="29"/>
  <c r="E662" i="29"/>
  <c r="E661" i="29"/>
  <c r="E660" i="29"/>
  <c r="E659" i="29"/>
  <c r="E658" i="29"/>
  <c r="E657" i="29"/>
  <c r="E656" i="29"/>
  <c r="E655" i="29"/>
  <c r="E654" i="29"/>
  <c r="E653" i="29"/>
  <c r="E652" i="29"/>
  <c r="E651" i="29"/>
  <c r="E650" i="29"/>
  <c r="E649" i="29"/>
  <c r="E648" i="29"/>
  <c r="E647" i="29"/>
  <c r="E646" i="29"/>
  <c r="E645" i="29"/>
  <c r="E644" i="29"/>
  <c r="E643" i="29"/>
  <c r="E642" i="29"/>
  <c r="E641" i="29"/>
  <c r="E640" i="29"/>
  <c r="E639" i="29"/>
  <c r="E638" i="29"/>
  <c r="E637" i="29"/>
  <c r="E636" i="29"/>
  <c r="E635" i="29"/>
  <c r="E634" i="29"/>
  <c r="E633" i="29"/>
  <c r="E632" i="29"/>
  <c r="E631" i="29"/>
  <c r="E630" i="29"/>
  <c r="E629" i="29"/>
  <c r="E628" i="29"/>
  <c r="E627" i="29"/>
  <c r="E626" i="29"/>
  <c r="E625" i="29"/>
  <c r="E624" i="29"/>
  <c r="E623" i="29"/>
  <c r="E622" i="29"/>
  <c r="E621" i="29"/>
  <c r="E620" i="29"/>
  <c r="E619" i="29"/>
  <c r="E618" i="29"/>
  <c r="E617" i="29"/>
  <c r="E616" i="29"/>
  <c r="E615" i="29"/>
  <c r="E614" i="29"/>
  <c r="E613" i="29"/>
  <c r="E612" i="29"/>
  <c r="E611" i="29"/>
  <c r="E610" i="29"/>
  <c r="E609" i="29"/>
  <c r="E608" i="29"/>
  <c r="E607" i="29"/>
  <c r="E606" i="29"/>
  <c r="E605" i="29"/>
  <c r="E604" i="29"/>
  <c r="E603" i="29"/>
  <c r="E602" i="29"/>
  <c r="E601" i="29"/>
  <c r="E600" i="29"/>
  <c r="E599" i="29"/>
  <c r="E598" i="29"/>
  <c r="E597" i="29"/>
  <c r="E596" i="29"/>
  <c r="E595" i="29"/>
  <c r="E594" i="29"/>
  <c r="E593" i="29"/>
  <c r="E592" i="29"/>
  <c r="E591" i="29"/>
  <c r="E590" i="29"/>
  <c r="E589" i="29"/>
  <c r="E588" i="29"/>
  <c r="E587" i="29"/>
  <c r="E586" i="29"/>
  <c r="E585" i="29"/>
  <c r="E584" i="29"/>
  <c r="E583" i="29"/>
  <c r="E582" i="29"/>
  <c r="E581" i="29"/>
  <c r="E580" i="29"/>
  <c r="E579" i="29"/>
  <c r="E578" i="29"/>
  <c r="E577" i="29"/>
  <c r="E576" i="29"/>
  <c r="E575" i="29"/>
  <c r="E574" i="29"/>
  <c r="E573" i="29"/>
  <c r="E572" i="29"/>
  <c r="E571" i="29"/>
  <c r="E570" i="29"/>
  <c r="E569" i="29"/>
  <c r="E568" i="29"/>
  <c r="E567" i="29"/>
  <c r="E566" i="29"/>
  <c r="E565" i="29"/>
  <c r="E564" i="29"/>
  <c r="E563" i="29"/>
  <c r="E562" i="29"/>
  <c r="E561" i="29"/>
  <c r="E560" i="29"/>
  <c r="E559" i="29"/>
  <c r="E558" i="29"/>
  <c r="E557" i="29"/>
  <c r="E556" i="29"/>
  <c r="E555" i="29"/>
  <c r="E554" i="29"/>
  <c r="E553" i="29"/>
  <c r="E552" i="29"/>
  <c r="E551" i="29"/>
  <c r="E550" i="29"/>
  <c r="E549" i="29"/>
  <c r="E548" i="29"/>
  <c r="E547" i="29"/>
  <c r="E546" i="29"/>
  <c r="E545" i="29"/>
  <c r="E544" i="29"/>
  <c r="E543" i="29"/>
  <c r="E542" i="29"/>
  <c r="E541" i="29"/>
  <c r="E540" i="29"/>
  <c r="E539" i="29"/>
  <c r="E538" i="29"/>
  <c r="E537" i="29"/>
  <c r="E536" i="29"/>
  <c r="E535" i="29"/>
  <c r="E534" i="29"/>
  <c r="E533" i="29"/>
  <c r="E532" i="29"/>
  <c r="E531" i="29"/>
  <c r="E530" i="29"/>
  <c r="E529" i="29"/>
  <c r="E528" i="29"/>
  <c r="E527" i="29"/>
  <c r="E526" i="29"/>
  <c r="E525" i="29"/>
  <c r="E524" i="29"/>
  <c r="E523" i="29"/>
  <c r="E522" i="29"/>
  <c r="E521" i="29"/>
  <c r="E520" i="29"/>
  <c r="E519" i="29"/>
  <c r="E518" i="29"/>
  <c r="E517" i="29"/>
  <c r="E516" i="29"/>
  <c r="E515" i="29"/>
  <c r="E514" i="29"/>
  <c r="E513" i="29"/>
  <c r="E512" i="29"/>
  <c r="E511" i="29"/>
  <c r="E510" i="29"/>
  <c r="E509" i="29"/>
  <c r="E508" i="29"/>
  <c r="E507" i="29"/>
  <c r="E506" i="29"/>
  <c r="E505" i="29"/>
  <c r="E504" i="29"/>
  <c r="E503" i="29"/>
  <c r="E502" i="29"/>
  <c r="E501" i="29"/>
  <c r="E500" i="29"/>
  <c r="E499" i="29"/>
  <c r="E498" i="29"/>
  <c r="E497" i="29"/>
  <c r="E496" i="29"/>
  <c r="E495" i="29"/>
  <c r="E494" i="29"/>
  <c r="E493" i="29"/>
  <c r="E492" i="29"/>
  <c r="E491" i="29"/>
  <c r="E490" i="29"/>
  <c r="E489" i="29"/>
  <c r="E488" i="29"/>
  <c r="E487" i="29"/>
  <c r="E486" i="29"/>
  <c r="E485" i="29"/>
  <c r="E484" i="29"/>
  <c r="E483" i="29"/>
  <c r="E482" i="29"/>
  <c r="E481" i="29"/>
  <c r="E480" i="29"/>
  <c r="E479" i="29"/>
  <c r="E478" i="29"/>
  <c r="E477" i="29"/>
  <c r="E476" i="29"/>
  <c r="E475" i="29"/>
  <c r="E474" i="29"/>
  <c r="E473" i="29"/>
  <c r="E472" i="29"/>
  <c r="E471" i="29"/>
  <c r="E470" i="29"/>
  <c r="E469" i="29"/>
  <c r="E468" i="29"/>
  <c r="E467" i="29"/>
  <c r="E466" i="29"/>
  <c r="E465" i="29"/>
  <c r="E464" i="29"/>
  <c r="E463" i="29"/>
  <c r="E462" i="29"/>
  <c r="E461" i="29"/>
  <c r="E460" i="29"/>
  <c r="E459" i="29"/>
  <c r="E458" i="29"/>
  <c r="E457" i="29"/>
  <c r="E456" i="29"/>
  <c r="E455" i="29"/>
  <c r="E454" i="29"/>
  <c r="E453" i="29"/>
  <c r="E452" i="29"/>
  <c r="E451" i="29"/>
  <c r="E450" i="29"/>
  <c r="E449" i="29"/>
  <c r="E448" i="29"/>
  <c r="E447" i="29"/>
  <c r="E446" i="29"/>
  <c r="E445" i="29"/>
  <c r="E444" i="29"/>
  <c r="E443" i="29"/>
  <c r="E442" i="29"/>
  <c r="E441" i="29"/>
  <c r="E440" i="29"/>
  <c r="E439" i="29"/>
  <c r="E438" i="29"/>
  <c r="E437" i="29"/>
  <c r="E436" i="29"/>
  <c r="E435" i="29"/>
  <c r="E434" i="29"/>
  <c r="E433" i="29"/>
  <c r="E432" i="29"/>
  <c r="E431" i="29"/>
  <c r="E430" i="29"/>
  <c r="E429" i="29"/>
  <c r="E428" i="29"/>
  <c r="E427" i="29"/>
  <c r="E426" i="29"/>
  <c r="E425" i="29"/>
  <c r="E424" i="29"/>
  <c r="E423" i="29"/>
  <c r="E422" i="29"/>
  <c r="E421" i="29"/>
  <c r="E420" i="29"/>
  <c r="E419" i="29"/>
  <c r="E418" i="29"/>
  <c r="E417" i="29"/>
  <c r="E416" i="29"/>
  <c r="E415" i="29"/>
  <c r="E414" i="29"/>
  <c r="E413" i="29"/>
  <c r="E412" i="29"/>
  <c r="E411" i="29"/>
  <c r="E410" i="29"/>
  <c r="E409" i="29"/>
  <c r="E408" i="29"/>
  <c r="E407" i="29"/>
  <c r="E406" i="29"/>
  <c r="E405" i="29"/>
  <c r="E404" i="29"/>
  <c r="E403" i="29"/>
  <c r="E402" i="29"/>
  <c r="E401" i="29"/>
  <c r="E400" i="29"/>
  <c r="E399" i="29"/>
  <c r="E398" i="29"/>
  <c r="E397" i="29"/>
  <c r="E396" i="29"/>
  <c r="E395" i="29"/>
  <c r="E394" i="29"/>
  <c r="E393" i="29"/>
  <c r="E392" i="29"/>
  <c r="E391" i="29"/>
  <c r="E390" i="29"/>
  <c r="E389" i="29"/>
  <c r="E388" i="29"/>
  <c r="E387" i="29"/>
  <c r="E386" i="29"/>
  <c r="E385" i="29"/>
  <c r="E384" i="29"/>
  <c r="E383" i="29"/>
  <c r="E382" i="29"/>
  <c r="E381" i="29"/>
  <c r="E380" i="29"/>
  <c r="E379" i="29"/>
  <c r="E378" i="29"/>
  <c r="E377" i="29"/>
  <c r="E376" i="29"/>
  <c r="E375" i="29"/>
  <c r="E374" i="29"/>
  <c r="E373" i="29"/>
  <c r="E372" i="29"/>
  <c r="E371" i="29"/>
  <c r="E370" i="29"/>
  <c r="E369" i="29"/>
  <c r="E368" i="29"/>
  <c r="E367" i="29"/>
  <c r="E366" i="29"/>
  <c r="E365" i="29"/>
  <c r="E364" i="29"/>
  <c r="E363" i="29"/>
  <c r="E362" i="29"/>
  <c r="E361" i="29"/>
  <c r="E360" i="29"/>
  <c r="E359" i="29"/>
  <c r="E358" i="29"/>
  <c r="E357" i="29"/>
  <c r="E356" i="29"/>
  <c r="E355" i="29"/>
  <c r="E354" i="29"/>
  <c r="E353" i="29"/>
  <c r="E352" i="29"/>
  <c r="E351" i="29"/>
  <c r="E350" i="29"/>
  <c r="E349" i="29"/>
  <c r="E348" i="29"/>
  <c r="E347" i="29"/>
  <c r="E346" i="29"/>
  <c r="E345" i="29"/>
  <c r="E344" i="29"/>
  <c r="E343" i="29"/>
  <c r="E342" i="29"/>
  <c r="E341" i="29"/>
  <c r="E340" i="29"/>
  <c r="E339" i="29"/>
  <c r="E338" i="29"/>
  <c r="E337" i="29"/>
  <c r="E336" i="29"/>
  <c r="E335" i="29"/>
  <c r="E334" i="29"/>
  <c r="E333" i="29"/>
  <c r="E332" i="29"/>
  <c r="E331" i="29"/>
  <c r="E330" i="29"/>
  <c r="E329" i="29"/>
  <c r="E328" i="29"/>
  <c r="E327" i="29"/>
  <c r="E326" i="29"/>
  <c r="E325" i="29"/>
  <c r="E324" i="29"/>
  <c r="E323" i="29"/>
  <c r="E322" i="29"/>
  <c r="E321" i="29"/>
  <c r="E320" i="29"/>
  <c r="E319" i="29"/>
  <c r="E318" i="29"/>
  <c r="E317" i="29"/>
  <c r="E316" i="29"/>
  <c r="E315" i="29"/>
  <c r="E314" i="29"/>
  <c r="E313" i="29"/>
  <c r="E312" i="29"/>
  <c r="E311" i="29"/>
  <c r="E310" i="29"/>
  <c r="E309" i="29"/>
  <c r="E308" i="29"/>
  <c r="E307" i="29"/>
  <c r="E306" i="29"/>
  <c r="E305" i="29"/>
  <c r="E304" i="29"/>
  <c r="E303" i="29"/>
  <c r="E302" i="29"/>
  <c r="E301" i="29"/>
  <c r="E300" i="29"/>
  <c r="E299" i="29"/>
  <c r="E298" i="29"/>
  <c r="E297" i="29"/>
  <c r="E296" i="29"/>
  <c r="E295" i="29"/>
  <c r="E294" i="29"/>
  <c r="E293" i="29"/>
  <c r="E292" i="29"/>
  <c r="E291" i="29"/>
  <c r="E290" i="29"/>
  <c r="E289" i="29"/>
  <c r="E288" i="29"/>
  <c r="E287" i="29"/>
  <c r="E286" i="29"/>
  <c r="E285" i="29"/>
  <c r="E284" i="29"/>
  <c r="E283" i="29"/>
  <c r="E282" i="29"/>
  <c r="E281" i="29"/>
  <c r="E280" i="29"/>
  <c r="E279" i="29"/>
  <c r="E278" i="29"/>
  <c r="E277" i="29"/>
  <c r="E276" i="29"/>
  <c r="E275" i="29"/>
  <c r="E274" i="29"/>
  <c r="E273" i="29"/>
  <c r="E272" i="29"/>
  <c r="E271" i="29"/>
  <c r="E270" i="29"/>
  <c r="E269" i="29"/>
  <c r="E268" i="29"/>
  <c r="E267" i="29"/>
  <c r="E266" i="29"/>
  <c r="E265" i="29"/>
  <c r="E264" i="29"/>
  <c r="E263" i="29"/>
  <c r="E262" i="29"/>
  <c r="E261" i="29"/>
  <c r="E260" i="29"/>
  <c r="E259" i="29"/>
  <c r="E258" i="29"/>
  <c r="E257" i="29"/>
  <c r="E256" i="29"/>
  <c r="E255" i="29"/>
  <c r="E254" i="29"/>
  <c r="E253" i="29"/>
  <c r="E252" i="29"/>
  <c r="E251" i="29"/>
  <c r="E250" i="29"/>
  <c r="E249" i="29"/>
  <c r="E248" i="29"/>
  <c r="E247" i="29"/>
  <c r="E246" i="29"/>
  <c r="E245" i="29"/>
  <c r="E244" i="29"/>
  <c r="E243" i="29"/>
  <c r="E242" i="29"/>
  <c r="E241" i="29"/>
  <c r="E240" i="29"/>
  <c r="E239" i="29"/>
  <c r="E238" i="29"/>
  <c r="E237" i="29"/>
  <c r="E236" i="29"/>
  <c r="E235" i="29"/>
  <c r="E234" i="29"/>
  <c r="E233" i="29"/>
  <c r="E232" i="29"/>
  <c r="E231" i="29"/>
  <c r="E230" i="29"/>
  <c r="E229" i="29"/>
  <c r="E228" i="29"/>
  <c r="E227" i="29"/>
  <c r="E226" i="29"/>
  <c r="E225" i="29"/>
  <c r="E224" i="29"/>
  <c r="E223" i="29"/>
  <c r="E222" i="29"/>
  <c r="E221" i="29"/>
  <c r="E220" i="29"/>
  <c r="E219" i="29"/>
  <c r="E218" i="29"/>
  <c r="E217" i="29"/>
  <c r="E216" i="29"/>
  <c r="E215" i="29"/>
  <c r="E214" i="29"/>
  <c r="E213" i="29"/>
  <c r="E212" i="29"/>
  <c r="E211" i="29"/>
  <c r="E210" i="29"/>
  <c r="E209" i="29"/>
  <c r="E208" i="29"/>
  <c r="E207" i="29"/>
  <c r="E206" i="29"/>
  <c r="E205" i="29"/>
  <c r="E204" i="29"/>
  <c r="E203" i="29"/>
  <c r="E202" i="29"/>
  <c r="E201" i="29"/>
  <c r="E200" i="29"/>
  <c r="E199" i="29"/>
  <c r="E198" i="29"/>
  <c r="E197" i="29"/>
  <c r="E196" i="29"/>
  <c r="E195" i="29"/>
  <c r="E194" i="29"/>
  <c r="E193" i="29"/>
  <c r="E192" i="29"/>
  <c r="E191" i="29"/>
  <c r="E190" i="29"/>
  <c r="E189" i="29"/>
  <c r="E188" i="29"/>
  <c r="E187" i="29"/>
  <c r="E186" i="29"/>
  <c r="E185" i="29"/>
  <c r="E184" i="29"/>
  <c r="E183" i="29"/>
  <c r="E182" i="29"/>
  <c r="E181" i="29"/>
  <c r="E180" i="29"/>
  <c r="E179" i="29"/>
  <c r="E178" i="29"/>
  <c r="E177" i="29"/>
  <c r="E176" i="29"/>
  <c r="E175" i="29"/>
  <c r="E174" i="29"/>
  <c r="E173" i="29"/>
  <c r="E172" i="29"/>
  <c r="E171" i="29"/>
  <c r="E170" i="29"/>
  <c r="E169" i="29"/>
  <c r="E168" i="29"/>
  <c r="E167" i="29"/>
  <c r="E166" i="29"/>
  <c r="E165" i="29"/>
  <c r="E164" i="29"/>
  <c r="E163" i="29"/>
  <c r="E162" i="29"/>
  <c r="E161" i="29"/>
  <c r="E160" i="29"/>
  <c r="E159" i="29"/>
  <c r="E158" i="29"/>
  <c r="E157" i="29"/>
  <c r="E156" i="29"/>
  <c r="E155" i="29"/>
  <c r="E154" i="29"/>
  <c r="E153" i="29"/>
  <c r="E152" i="29"/>
  <c r="E151" i="29"/>
  <c r="E150" i="29"/>
  <c r="E149" i="29"/>
  <c r="E148" i="29"/>
  <c r="E147" i="29"/>
  <c r="E146" i="29"/>
  <c r="E145" i="29"/>
  <c r="E144" i="29"/>
  <c r="E143" i="29"/>
  <c r="E142" i="29"/>
  <c r="E141" i="29"/>
  <c r="E140" i="29"/>
  <c r="E139" i="29"/>
  <c r="E138" i="29"/>
  <c r="E137" i="29"/>
  <c r="E136" i="29"/>
  <c r="E135" i="29"/>
  <c r="E134" i="29"/>
  <c r="E133" i="29"/>
  <c r="E132" i="29"/>
  <c r="E131" i="29"/>
  <c r="E130" i="29"/>
  <c r="E129" i="29"/>
  <c r="E128" i="29"/>
  <c r="E127" i="29"/>
  <c r="E126" i="29"/>
  <c r="E125" i="29"/>
  <c r="E124" i="29"/>
  <c r="E123" i="29"/>
  <c r="E122" i="29"/>
  <c r="E121" i="29"/>
  <c r="E120" i="29"/>
  <c r="E119" i="29"/>
  <c r="E118" i="29"/>
  <c r="E117" i="29"/>
  <c r="E116" i="29"/>
  <c r="E115" i="29"/>
  <c r="E114" i="29"/>
  <c r="E113" i="29"/>
  <c r="E112" i="29"/>
  <c r="E111" i="29"/>
  <c r="E110" i="29"/>
  <c r="E109" i="29"/>
  <c r="E108" i="29"/>
  <c r="E107" i="29"/>
  <c r="E106" i="29"/>
  <c r="E105" i="29"/>
  <c r="E104" i="29"/>
  <c r="E103" i="29"/>
  <c r="E102" i="29"/>
  <c r="E101" i="29"/>
  <c r="E100" i="29"/>
  <c r="E99" i="29"/>
  <c r="E98" i="29"/>
  <c r="E97" i="29"/>
  <c r="E96" i="29"/>
  <c r="E95" i="29"/>
  <c r="E94" i="29"/>
  <c r="E93" i="29"/>
  <c r="E92" i="29"/>
  <c r="E91" i="29"/>
  <c r="E90" i="29"/>
  <c r="E89" i="29"/>
  <c r="E88" i="29"/>
  <c r="E87" i="29"/>
  <c r="E86" i="29"/>
  <c r="E85" i="29"/>
  <c r="E84" i="29"/>
  <c r="E83" i="29"/>
  <c r="E82" i="29"/>
  <c r="E81" i="29"/>
  <c r="E80" i="29"/>
  <c r="E79" i="29"/>
  <c r="E78" i="29"/>
  <c r="E77" i="29"/>
  <c r="E76" i="29"/>
  <c r="E75" i="29"/>
  <c r="E74" i="29"/>
  <c r="E73" i="29"/>
  <c r="E72" i="29"/>
  <c r="E71" i="29"/>
  <c r="E70" i="29"/>
  <c r="E69" i="29"/>
  <c r="E68" i="29"/>
  <c r="E67" i="29"/>
  <c r="E66" i="29"/>
  <c r="E65" i="29"/>
  <c r="E64" i="29"/>
  <c r="E63" i="29"/>
  <c r="E62" i="29"/>
  <c r="E61" i="29"/>
  <c r="E60" i="29"/>
  <c r="E59" i="29"/>
  <c r="E58" i="29"/>
  <c r="E57" i="29"/>
  <c r="E56" i="29"/>
  <c r="E55" i="29"/>
  <c r="E54" i="29"/>
  <c r="E53" i="29"/>
  <c r="E52" i="29"/>
  <c r="E51" i="29"/>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25" i="29"/>
  <c r="E24" i="29"/>
  <c r="E23" i="29"/>
  <c r="E22" i="29"/>
  <c r="E21" i="29"/>
  <c r="E20" i="29"/>
  <c r="E19" i="29"/>
  <c r="E18" i="29"/>
  <c r="E17" i="29"/>
  <c r="D3" i="24"/>
  <c r="D4" i="24"/>
  <c r="D5" i="24"/>
  <c r="D6" i="24"/>
  <c r="D7" i="24"/>
  <c r="D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7" i="24"/>
  <c r="D68" i="24"/>
  <c r="D69" i="24"/>
  <c r="D70" i="24"/>
  <c r="D71" i="24"/>
  <c r="D72" i="24"/>
  <c r="D73" i="24"/>
  <c r="D74" i="24"/>
  <c r="D75" i="24"/>
  <c r="D76" i="24"/>
  <c r="D77" i="24"/>
  <c r="D78" i="24"/>
  <c r="D79" i="24"/>
  <c r="D80" i="24"/>
  <c r="D81" i="24"/>
  <c r="D82" i="24"/>
  <c r="D83" i="24"/>
  <c r="D84" i="24"/>
  <c r="D85" i="24"/>
  <c r="D86" i="24"/>
  <c r="D87" i="24"/>
  <c r="D88" i="24"/>
  <c r="D89" i="24"/>
  <c r="D90" i="24"/>
  <c r="D91" i="24"/>
  <c r="D92" i="24"/>
  <c r="D93" i="24"/>
  <c r="D94" i="24"/>
  <c r="D95" i="24"/>
  <c r="D96" i="24"/>
  <c r="D97" i="24"/>
  <c r="D98" i="24"/>
  <c r="D99" i="24"/>
  <c r="D100" i="24"/>
  <c r="D101" i="24"/>
  <c r="D102" i="24"/>
  <c r="D103" i="24"/>
  <c r="D104" i="24"/>
  <c r="D105" i="24"/>
  <c r="D106" i="24"/>
  <c r="D107" i="24"/>
  <c r="D108" i="24"/>
  <c r="D109" i="24"/>
  <c r="D110" i="24"/>
  <c r="D111" i="24"/>
  <c r="D112" i="24"/>
  <c r="D113" i="24"/>
  <c r="D114" i="24"/>
  <c r="D115" i="24"/>
  <c r="D116" i="24"/>
  <c r="D117" i="24"/>
  <c r="D118" i="24"/>
  <c r="D119" i="24"/>
  <c r="D120" i="24"/>
  <c r="D121" i="24"/>
  <c r="D122" i="24"/>
  <c r="D123" i="24"/>
  <c r="D124" i="24"/>
  <c r="D125" i="24"/>
  <c r="D126" i="24"/>
  <c r="D127" i="24"/>
  <c r="D128" i="24"/>
  <c r="D129" i="24"/>
  <c r="D130" i="24"/>
  <c r="D131" i="24"/>
  <c r="D132" i="24"/>
  <c r="D133" i="24"/>
  <c r="D134" i="24"/>
  <c r="D135" i="24"/>
  <c r="D136" i="24"/>
  <c r="D137" i="24"/>
  <c r="D138" i="24"/>
  <c r="D139" i="24"/>
  <c r="D140" i="24"/>
  <c r="D141" i="24"/>
  <c r="D142" i="24"/>
  <c r="D143" i="24"/>
  <c r="D144" i="24"/>
  <c r="D145" i="24"/>
  <c r="D146" i="24"/>
  <c r="D147" i="24"/>
  <c r="D148" i="24"/>
  <c r="D149" i="24"/>
  <c r="D150" i="24"/>
  <c r="D151" i="24"/>
  <c r="D152" i="24"/>
  <c r="D153" i="24"/>
  <c r="D154" i="24"/>
  <c r="D155" i="24"/>
  <c r="D156" i="24"/>
  <c r="D157" i="24"/>
  <c r="D158" i="24"/>
  <c r="D159" i="24"/>
  <c r="D160" i="24"/>
  <c r="D161" i="24"/>
  <c r="D162" i="24"/>
  <c r="D163" i="24"/>
  <c r="D164" i="24"/>
  <c r="D165" i="24"/>
  <c r="D166" i="24"/>
  <c r="D167" i="24"/>
  <c r="D168" i="24"/>
  <c r="D169" i="24"/>
  <c r="D170" i="24"/>
  <c r="D171" i="24"/>
  <c r="D172" i="24"/>
  <c r="D173" i="24"/>
  <c r="D174" i="24"/>
  <c r="D175" i="24"/>
  <c r="D176" i="24"/>
  <c r="D177" i="24"/>
  <c r="D178" i="24"/>
  <c r="D179" i="24"/>
  <c r="D180" i="24"/>
  <c r="D181" i="24"/>
  <c r="D182" i="24"/>
  <c r="D183" i="24"/>
  <c r="D184" i="24"/>
  <c r="D185" i="24"/>
  <c r="D186" i="24"/>
  <c r="D187" i="24"/>
  <c r="D188" i="24"/>
  <c r="D189" i="24"/>
  <c r="D190" i="24"/>
  <c r="D191" i="24"/>
  <c r="D192" i="24"/>
  <c r="D193" i="24"/>
  <c r="D194" i="24"/>
  <c r="D195" i="24"/>
  <c r="D196" i="24"/>
  <c r="D197" i="24"/>
  <c r="D198" i="24"/>
  <c r="D199" i="24"/>
  <c r="D200" i="24"/>
  <c r="D201" i="24"/>
  <c r="D202" i="24"/>
  <c r="D203" i="24"/>
  <c r="D204" i="24"/>
  <c r="D205" i="24"/>
  <c r="D206" i="24"/>
  <c r="D207" i="24"/>
  <c r="D208" i="24"/>
  <c r="D209" i="24"/>
  <c r="D210" i="24"/>
  <c r="D211" i="24"/>
  <c r="D212" i="24"/>
  <c r="D213" i="24"/>
  <c r="D214" i="24"/>
  <c r="D215" i="24"/>
  <c r="D216" i="24"/>
  <c r="D217" i="24"/>
  <c r="D218" i="24"/>
  <c r="D219" i="24"/>
  <c r="D220" i="24"/>
  <c r="D221" i="24"/>
  <c r="D222" i="24"/>
  <c r="D223" i="24"/>
  <c r="D224" i="24"/>
  <c r="D225" i="24"/>
  <c r="D226" i="24"/>
  <c r="D227" i="24"/>
  <c r="D228" i="24"/>
  <c r="D229" i="24"/>
  <c r="D230" i="24"/>
  <c r="D231" i="24"/>
  <c r="D232" i="24"/>
  <c r="D233" i="24"/>
  <c r="D234" i="24"/>
  <c r="D235" i="24"/>
  <c r="D236" i="24"/>
  <c r="D237" i="24"/>
  <c r="D238" i="24"/>
  <c r="D239" i="24"/>
  <c r="D240" i="24"/>
  <c r="D241" i="24"/>
  <c r="D242" i="24"/>
  <c r="D243" i="24"/>
  <c r="D244" i="24"/>
  <c r="D245" i="24"/>
  <c r="D246" i="24"/>
  <c r="D247" i="24"/>
  <c r="D248" i="24"/>
  <c r="D249" i="24"/>
  <c r="D250" i="24"/>
  <c r="D251" i="24"/>
  <c r="D252" i="24"/>
  <c r="D253" i="24"/>
  <c r="D254" i="24"/>
  <c r="D255" i="24"/>
  <c r="D256" i="24"/>
  <c r="D257" i="24"/>
  <c r="D258" i="24"/>
  <c r="D259" i="24"/>
  <c r="D260" i="24"/>
  <c r="D261" i="24"/>
  <c r="D262" i="24"/>
  <c r="D263" i="24"/>
  <c r="D264" i="24"/>
  <c r="D265" i="24"/>
  <c r="D266" i="24"/>
  <c r="D267" i="24"/>
  <c r="D268" i="24"/>
  <c r="D269" i="24"/>
  <c r="D270" i="24"/>
  <c r="D271" i="24"/>
  <c r="D272" i="24"/>
  <c r="D273" i="24"/>
  <c r="D274" i="24"/>
  <c r="D275" i="24"/>
  <c r="D276" i="24"/>
  <c r="D277" i="24"/>
  <c r="D278" i="24"/>
  <c r="D279" i="24"/>
  <c r="D280" i="24"/>
  <c r="D281" i="24"/>
  <c r="D282" i="24"/>
  <c r="D283" i="24"/>
  <c r="D284" i="24"/>
  <c r="D285" i="24"/>
  <c r="D286" i="24"/>
  <c r="D287" i="24"/>
  <c r="D288" i="24"/>
  <c r="D289" i="24"/>
  <c r="D290" i="24"/>
  <c r="D291" i="24"/>
  <c r="D292" i="24"/>
  <c r="D293" i="24"/>
  <c r="D294" i="24"/>
  <c r="D295" i="24"/>
  <c r="D296" i="24"/>
  <c r="D297" i="24"/>
  <c r="D298" i="24"/>
  <c r="D299" i="24"/>
  <c r="D300" i="24"/>
  <c r="D301" i="24"/>
  <c r="D302" i="24"/>
  <c r="D303" i="24"/>
  <c r="D304" i="24"/>
  <c r="D305" i="24"/>
  <c r="D306" i="24"/>
  <c r="D307" i="24"/>
  <c r="D308" i="24"/>
  <c r="D309" i="24"/>
  <c r="D310" i="24"/>
  <c r="D311" i="24"/>
  <c r="D312" i="24"/>
  <c r="D313" i="24"/>
  <c r="D314" i="24"/>
  <c r="D315" i="24"/>
  <c r="D316" i="24"/>
  <c r="D317" i="24"/>
  <c r="D318" i="24"/>
  <c r="D319" i="24"/>
  <c r="D320" i="24"/>
  <c r="D321" i="24"/>
  <c r="D322" i="24"/>
  <c r="D323" i="24"/>
  <c r="D324" i="24"/>
  <c r="D325" i="24"/>
  <c r="D326" i="24"/>
  <c r="D327" i="24"/>
  <c r="D328" i="24"/>
  <c r="D329" i="24"/>
  <c r="D330" i="24"/>
  <c r="D331" i="24"/>
  <c r="D332" i="24"/>
  <c r="D333" i="24"/>
  <c r="D334" i="24"/>
  <c r="D335" i="24"/>
  <c r="D336" i="24"/>
  <c r="D337" i="24"/>
  <c r="D338" i="24"/>
  <c r="D339" i="24"/>
  <c r="D340" i="24"/>
  <c r="D341" i="24"/>
  <c r="D342" i="24"/>
  <c r="D343" i="24"/>
  <c r="D344" i="24"/>
  <c r="D345" i="24"/>
  <c r="D346" i="24"/>
  <c r="D347" i="24"/>
  <c r="D348" i="24"/>
  <c r="D349" i="24"/>
  <c r="D350" i="24"/>
  <c r="D351" i="24"/>
  <c r="D352" i="24"/>
  <c r="D353" i="24"/>
  <c r="D354" i="24"/>
  <c r="D355" i="24"/>
  <c r="D356" i="24"/>
  <c r="D357" i="24"/>
  <c r="D358" i="24"/>
  <c r="D359" i="24"/>
  <c r="D360" i="24"/>
  <c r="D361" i="24"/>
  <c r="D362" i="24"/>
  <c r="D363" i="24"/>
  <c r="D364" i="24"/>
  <c r="D365" i="24"/>
  <c r="D366" i="24"/>
  <c r="D367" i="24"/>
  <c r="D368" i="24"/>
  <c r="D369" i="24"/>
  <c r="D370" i="24"/>
  <c r="D371" i="24"/>
  <c r="D372" i="24"/>
  <c r="D373" i="24"/>
  <c r="D374" i="24"/>
  <c r="D375" i="24"/>
  <c r="D376" i="24"/>
  <c r="D377" i="24"/>
  <c r="D378" i="24"/>
  <c r="D379" i="24"/>
  <c r="D380" i="24"/>
  <c r="D381" i="24"/>
  <c r="D382" i="24"/>
  <c r="D383" i="24"/>
  <c r="D384" i="24"/>
  <c r="D385" i="24"/>
  <c r="D386" i="24"/>
  <c r="D387" i="24"/>
  <c r="D388" i="24"/>
  <c r="D389" i="24"/>
  <c r="D390" i="24"/>
  <c r="D391" i="24"/>
  <c r="D392" i="24"/>
  <c r="D393" i="24"/>
  <c r="D394" i="24"/>
  <c r="D395" i="24"/>
  <c r="D396" i="24"/>
  <c r="D397" i="24"/>
  <c r="D398" i="24"/>
  <c r="D399" i="24"/>
  <c r="D400" i="24"/>
  <c r="D401" i="24"/>
  <c r="D402" i="24"/>
  <c r="D403" i="24"/>
  <c r="D404" i="24"/>
  <c r="D405" i="24"/>
  <c r="D406" i="24"/>
  <c r="D407" i="24"/>
  <c r="D408" i="24"/>
  <c r="D409" i="24"/>
  <c r="D410" i="24"/>
  <c r="D411" i="24"/>
  <c r="D412" i="24"/>
  <c r="D413" i="24"/>
  <c r="D414" i="24"/>
  <c r="D415" i="24"/>
  <c r="D416" i="24"/>
  <c r="D417" i="24"/>
  <c r="D418" i="24"/>
  <c r="D419" i="24"/>
  <c r="D420" i="24"/>
  <c r="D421" i="24"/>
  <c r="D422" i="24"/>
  <c r="D423" i="24"/>
  <c r="D424" i="24"/>
  <c r="D425" i="24"/>
  <c r="D426" i="24"/>
  <c r="D427" i="24"/>
  <c r="D428" i="24"/>
  <c r="D429" i="24"/>
  <c r="D430" i="24"/>
  <c r="D431" i="24"/>
  <c r="D432" i="24"/>
  <c r="D433" i="24"/>
  <c r="D434" i="24"/>
  <c r="D435" i="24"/>
  <c r="D436" i="24"/>
  <c r="D437" i="24"/>
  <c r="D438" i="24"/>
  <c r="D439" i="24"/>
  <c r="D440" i="24"/>
  <c r="D441" i="24"/>
  <c r="D442" i="24"/>
  <c r="D443" i="24"/>
  <c r="D444" i="24"/>
  <c r="D445" i="24"/>
  <c r="D446" i="24"/>
  <c r="D447" i="24"/>
  <c r="D448" i="24"/>
  <c r="D449" i="24"/>
  <c r="D450" i="24"/>
  <c r="D451" i="24"/>
  <c r="D452" i="24"/>
  <c r="D453" i="24"/>
  <c r="D454" i="24"/>
  <c r="D455" i="24"/>
  <c r="D456" i="24"/>
  <c r="D457" i="24"/>
  <c r="D458" i="24"/>
  <c r="D459" i="24"/>
  <c r="D460" i="24"/>
  <c r="D461" i="24"/>
  <c r="D462" i="24"/>
  <c r="D463" i="24"/>
  <c r="D464" i="24"/>
  <c r="D465" i="24"/>
  <c r="D466" i="24"/>
  <c r="D467" i="24"/>
  <c r="D468" i="24"/>
  <c r="D469" i="24"/>
  <c r="D470" i="24"/>
  <c r="D471" i="24"/>
  <c r="D472" i="24"/>
  <c r="D473" i="24"/>
  <c r="D474" i="24"/>
  <c r="D475" i="24"/>
  <c r="D476" i="24"/>
  <c r="D477" i="24"/>
  <c r="D478" i="24"/>
  <c r="D479" i="24"/>
  <c r="D480" i="24"/>
  <c r="D481" i="24"/>
  <c r="D482" i="24"/>
  <c r="D483" i="24"/>
  <c r="D484" i="24"/>
  <c r="D485" i="24"/>
  <c r="D486" i="24"/>
  <c r="D487" i="24"/>
  <c r="D488" i="24"/>
  <c r="D489" i="24"/>
  <c r="D490" i="24"/>
  <c r="D491" i="24"/>
  <c r="D492" i="24"/>
  <c r="D493" i="24"/>
  <c r="D494" i="24"/>
  <c r="D495" i="24"/>
  <c r="D496" i="24"/>
  <c r="D497" i="24"/>
  <c r="D498" i="24"/>
  <c r="D499" i="24"/>
  <c r="D500" i="24"/>
  <c r="D501" i="24"/>
  <c r="D502" i="24"/>
  <c r="D503" i="24"/>
  <c r="D504" i="24"/>
  <c r="D505" i="24"/>
  <c r="D506" i="24"/>
  <c r="D507" i="24"/>
  <c r="D508" i="24"/>
  <c r="D509" i="24"/>
  <c r="D510" i="24"/>
  <c r="D511" i="24"/>
  <c r="D512" i="24"/>
  <c r="D513" i="24"/>
  <c r="D514" i="24"/>
  <c r="D515" i="24"/>
  <c r="D516" i="24"/>
  <c r="D517" i="24"/>
  <c r="D518" i="24"/>
  <c r="D519" i="24"/>
  <c r="D520" i="24"/>
  <c r="D521" i="24"/>
  <c r="D522" i="24"/>
  <c r="D523" i="24"/>
  <c r="D524" i="24"/>
  <c r="D525" i="24"/>
  <c r="D526" i="24"/>
  <c r="D527" i="24"/>
  <c r="D528" i="24"/>
  <c r="D529" i="24"/>
  <c r="D530" i="24"/>
  <c r="D531" i="24"/>
  <c r="D532" i="24"/>
  <c r="D533" i="24"/>
  <c r="D534" i="24"/>
  <c r="D535" i="24"/>
  <c r="D536" i="24"/>
  <c r="D537" i="24"/>
  <c r="D538" i="24"/>
  <c r="D539" i="24"/>
  <c r="D540" i="24"/>
  <c r="D541" i="24"/>
  <c r="D542" i="24"/>
  <c r="D543" i="24"/>
  <c r="D544" i="24"/>
  <c r="D545" i="24"/>
  <c r="D546" i="24"/>
  <c r="D547" i="24"/>
  <c r="D548" i="24"/>
  <c r="D549" i="24"/>
  <c r="D550" i="24"/>
  <c r="D551" i="24"/>
  <c r="D552" i="24"/>
  <c r="D553" i="24"/>
  <c r="D554" i="24"/>
  <c r="D555" i="24"/>
  <c r="D556" i="24"/>
  <c r="D557" i="24"/>
  <c r="D558" i="24"/>
  <c r="D559" i="24"/>
  <c r="D560" i="24"/>
  <c r="D561" i="24"/>
  <c r="D562" i="24"/>
  <c r="D563" i="24"/>
  <c r="D564" i="24"/>
  <c r="D565" i="24"/>
  <c r="D566" i="24"/>
  <c r="D567" i="24"/>
  <c r="D568" i="24"/>
  <c r="D569" i="24"/>
  <c r="D570" i="24"/>
  <c r="D571" i="24"/>
  <c r="D572" i="24"/>
  <c r="D573" i="24"/>
  <c r="D574" i="24"/>
  <c r="D575" i="24"/>
  <c r="D576" i="24"/>
  <c r="D577" i="24"/>
  <c r="D578" i="24"/>
  <c r="D579" i="24"/>
  <c r="D580" i="24"/>
  <c r="D581" i="24"/>
  <c r="D582" i="24"/>
  <c r="D583" i="24"/>
  <c r="D584" i="24"/>
  <c r="D585" i="24"/>
  <c r="D586" i="24"/>
  <c r="D587" i="24"/>
  <c r="D588" i="24"/>
  <c r="D589" i="24"/>
  <c r="D590" i="24"/>
  <c r="D591" i="24"/>
  <c r="D592" i="24"/>
  <c r="D593" i="24"/>
  <c r="D594" i="24"/>
  <c r="D595" i="24"/>
  <c r="D596" i="24"/>
  <c r="D597" i="24"/>
  <c r="D598" i="24"/>
  <c r="D599" i="24"/>
  <c r="D600" i="24"/>
  <c r="D601" i="24"/>
  <c r="D602" i="24"/>
  <c r="D603" i="24"/>
  <c r="D604" i="24"/>
  <c r="D605" i="24"/>
  <c r="D606" i="24"/>
  <c r="D607" i="24"/>
  <c r="D608" i="24"/>
  <c r="D609" i="24"/>
  <c r="D610" i="24"/>
  <c r="D611" i="24"/>
  <c r="D612" i="24"/>
  <c r="D613" i="24"/>
  <c r="D614" i="24"/>
  <c r="D615" i="24"/>
  <c r="D616" i="24"/>
  <c r="D617" i="24"/>
  <c r="D618" i="24"/>
  <c r="D619" i="24"/>
  <c r="D620" i="24"/>
  <c r="D621" i="24"/>
  <c r="D622" i="24"/>
  <c r="D623" i="24"/>
  <c r="D624" i="24"/>
  <c r="D625" i="24"/>
  <c r="D626" i="24"/>
  <c r="D627" i="24"/>
  <c r="D628" i="24"/>
  <c r="D629" i="24"/>
  <c r="D630" i="24"/>
  <c r="D631" i="24"/>
  <c r="D632" i="24"/>
  <c r="D633" i="24"/>
  <c r="D634" i="24"/>
  <c r="D635" i="24"/>
  <c r="D636" i="24"/>
  <c r="D637" i="24"/>
  <c r="D638" i="24"/>
  <c r="D639" i="24"/>
  <c r="D640" i="24"/>
  <c r="D641" i="24"/>
  <c r="D642" i="24"/>
  <c r="D643" i="24"/>
  <c r="D644" i="24"/>
  <c r="D645" i="24"/>
  <c r="D646" i="24"/>
  <c r="D647" i="24"/>
  <c r="D648" i="24"/>
  <c r="D649" i="24"/>
  <c r="D650" i="24"/>
  <c r="D651" i="24"/>
  <c r="D652" i="24"/>
  <c r="D653" i="24"/>
  <c r="D654" i="24"/>
  <c r="D655" i="24"/>
  <c r="D656" i="24"/>
  <c r="D657" i="24"/>
  <c r="D658" i="24"/>
  <c r="D659" i="24"/>
  <c r="D660" i="24"/>
  <c r="D661" i="24"/>
  <c r="D662" i="24"/>
  <c r="D663" i="24"/>
  <c r="D664" i="24"/>
  <c r="D665" i="24"/>
  <c r="D666" i="24"/>
  <c r="D667" i="24"/>
  <c r="D668" i="24"/>
  <c r="D669" i="24"/>
  <c r="D670" i="24"/>
  <c r="D671" i="24"/>
  <c r="D672" i="24"/>
  <c r="D673" i="24"/>
  <c r="D674" i="24"/>
  <c r="D675" i="24"/>
  <c r="D676" i="24"/>
  <c r="D677" i="24"/>
  <c r="D678" i="24"/>
  <c r="D679" i="24"/>
  <c r="D680" i="24"/>
  <c r="D681" i="24"/>
  <c r="D682" i="24"/>
  <c r="D683" i="24"/>
  <c r="D684" i="24"/>
  <c r="D685" i="24"/>
  <c r="D686" i="24"/>
  <c r="D687" i="24"/>
  <c r="D688" i="24"/>
  <c r="D689" i="24"/>
  <c r="D690" i="24"/>
  <c r="D691" i="24"/>
  <c r="D692" i="24"/>
  <c r="D693" i="24"/>
  <c r="D694" i="24"/>
  <c r="D695" i="24"/>
  <c r="D696" i="24"/>
  <c r="D697" i="24"/>
  <c r="D698" i="24"/>
  <c r="D699" i="24"/>
  <c r="D700" i="24"/>
  <c r="D701" i="24"/>
  <c r="D702" i="24"/>
  <c r="D703" i="24"/>
  <c r="D704" i="24"/>
  <c r="D705" i="24"/>
  <c r="D706" i="24"/>
  <c r="D707" i="24"/>
  <c r="D708" i="24"/>
  <c r="D709" i="24"/>
  <c r="D710" i="24"/>
  <c r="D711" i="24"/>
  <c r="D712" i="24"/>
  <c r="D713" i="24"/>
  <c r="D714" i="24"/>
  <c r="D715" i="24"/>
  <c r="D716" i="24"/>
  <c r="D717" i="24"/>
  <c r="D718" i="24"/>
  <c r="D719" i="24"/>
  <c r="D720" i="24"/>
  <c r="D721" i="24"/>
  <c r="D722" i="24"/>
  <c r="D723" i="24"/>
  <c r="D724" i="24"/>
  <c r="D725" i="24"/>
  <c r="D726" i="24"/>
  <c r="D727" i="24"/>
  <c r="D728" i="24"/>
  <c r="D729" i="24"/>
  <c r="D730" i="24"/>
  <c r="D731" i="24"/>
  <c r="D732" i="24"/>
  <c r="D733" i="24"/>
  <c r="D734" i="24"/>
  <c r="D735" i="24"/>
  <c r="D736" i="24"/>
  <c r="D737" i="24"/>
  <c r="D738" i="24"/>
  <c r="D739" i="24"/>
  <c r="D740" i="24"/>
  <c r="D741" i="24"/>
  <c r="D742" i="24"/>
  <c r="D743" i="24"/>
  <c r="D744" i="24"/>
  <c r="D745" i="24"/>
  <c r="D746" i="24"/>
  <c r="D747" i="24"/>
  <c r="D748" i="24"/>
  <c r="D749" i="24"/>
  <c r="D750" i="24"/>
  <c r="D751" i="24"/>
  <c r="D752" i="24"/>
  <c r="D753" i="24"/>
  <c r="D754" i="24"/>
  <c r="D755" i="24"/>
  <c r="D756" i="24"/>
  <c r="D757" i="24"/>
  <c r="D758" i="24"/>
  <c r="D759" i="24"/>
  <c r="D760" i="24"/>
  <c r="D761" i="24"/>
  <c r="D762" i="24"/>
  <c r="D763" i="24"/>
  <c r="D764" i="24"/>
  <c r="D765" i="24"/>
  <c r="D766" i="24"/>
  <c r="D767" i="24"/>
  <c r="D768" i="24"/>
  <c r="D769" i="24"/>
  <c r="D770" i="24"/>
  <c r="D771" i="24"/>
  <c r="D772" i="24"/>
  <c r="D773" i="24"/>
  <c r="D774" i="24"/>
  <c r="D775" i="24"/>
  <c r="D776" i="24"/>
  <c r="D777" i="24"/>
  <c r="D778" i="24"/>
  <c r="D779" i="24"/>
  <c r="D780" i="24"/>
  <c r="D781" i="24"/>
  <c r="D782" i="24"/>
  <c r="D783" i="24"/>
  <c r="D784" i="24"/>
  <c r="D785" i="24"/>
  <c r="D786" i="24"/>
  <c r="D787" i="24"/>
  <c r="D788" i="24"/>
  <c r="D789" i="24"/>
  <c r="D790" i="24"/>
  <c r="D791" i="24"/>
  <c r="D792" i="24"/>
  <c r="D793" i="24"/>
  <c r="D794" i="24"/>
  <c r="D795" i="24"/>
  <c r="D796" i="24"/>
  <c r="D797" i="24"/>
  <c r="D798" i="24"/>
  <c r="D799" i="24"/>
  <c r="D800" i="24"/>
  <c r="D801" i="24"/>
  <c r="D802" i="24"/>
  <c r="D803" i="24"/>
  <c r="D804" i="24"/>
  <c r="D805" i="24"/>
  <c r="D806" i="24"/>
  <c r="D807" i="24"/>
  <c r="D808" i="24"/>
  <c r="D809" i="24"/>
  <c r="D810" i="24"/>
  <c r="D811" i="24"/>
  <c r="D812" i="24"/>
  <c r="D813" i="24"/>
  <c r="D814" i="24"/>
  <c r="D815" i="24"/>
  <c r="D816" i="24"/>
  <c r="D817" i="24"/>
  <c r="D818" i="24"/>
  <c r="D819" i="24"/>
  <c r="D820" i="24"/>
  <c r="D821" i="24"/>
  <c r="D822" i="24"/>
  <c r="D823" i="24"/>
  <c r="D824" i="24"/>
  <c r="D825" i="24"/>
  <c r="D826" i="24"/>
  <c r="D827" i="24"/>
  <c r="D828" i="24"/>
  <c r="D829" i="24"/>
  <c r="D830" i="24"/>
  <c r="D831" i="24"/>
  <c r="D832" i="24"/>
  <c r="D833" i="24"/>
  <c r="D834" i="24"/>
  <c r="D835" i="24"/>
  <c r="D836" i="24"/>
  <c r="D837" i="24"/>
  <c r="D838" i="24"/>
  <c r="D839" i="24"/>
  <c r="D840" i="24"/>
  <c r="D841" i="24"/>
  <c r="D842" i="24"/>
  <c r="D843" i="24"/>
  <c r="D844" i="24"/>
  <c r="D845" i="24"/>
  <c r="D846" i="24"/>
  <c r="D847" i="24"/>
  <c r="D848" i="24"/>
  <c r="D849" i="24"/>
  <c r="D850" i="24"/>
  <c r="D851" i="24"/>
  <c r="D852" i="24"/>
  <c r="D853" i="24"/>
  <c r="D854" i="24"/>
  <c r="D855" i="24"/>
  <c r="D856" i="24"/>
  <c r="D857" i="24"/>
  <c r="D858" i="24"/>
  <c r="D859" i="24"/>
  <c r="D860" i="24"/>
  <c r="D861" i="24"/>
  <c r="D862" i="24"/>
  <c r="D863" i="24"/>
  <c r="D864" i="24"/>
  <c r="D865" i="24"/>
  <c r="D866" i="24"/>
  <c r="D867" i="24"/>
  <c r="D868" i="24"/>
  <c r="D869" i="24"/>
  <c r="D870" i="24"/>
  <c r="D871" i="24"/>
  <c r="D872" i="24"/>
  <c r="D873" i="24"/>
  <c r="D874" i="24"/>
  <c r="D875" i="24"/>
  <c r="D876" i="24"/>
  <c r="D877" i="24"/>
  <c r="D878" i="24"/>
  <c r="D879" i="24"/>
  <c r="D880" i="24"/>
  <c r="D881" i="24"/>
  <c r="D882" i="24"/>
  <c r="D883" i="24"/>
  <c r="D884" i="24"/>
  <c r="D885" i="24"/>
  <c r="D886" i="24"/>
  <c r="D887" i="24"/>
  <c r="D888" i="24"/>
  <c r="D889" i="24"/>
  <c r="D890" i="24"/>
  <c r="D891" i="24"/>
  <c r="D892" i="24"/>
  <c r="D893" i="24"/>
  <c r="D894" i="24"/>
  <c r="D895" i="24"/>
  <c r="D896" i="24"/>
  <c r="D897" i="24"/>
  <c r="D898" i="24"/>
  <c r="D899" i="24"/>
  <c r="D900" i="24"/>
  <c r="D901" i="24"/>
  <c r="D902" i="24"/>
  <c r="D903" i="24"/>
  <c r="D904" i="24"/>
  <c r="D905" i="24"/>
  <c r="D906" i="24"/>
  <c r="D907" i="24"/>
  <c r="D908" i="24"/>
  <c r="D909" i="24"/>
  <c r="D910" i="24"/>
  <c r="D911" i="24"/>
  <c r="D912" i="24"/>
  <c r="D913" i="24"/>
  <c r="D914" i="24"/>
  <c r="D915" i="24"/>
  <c r="D916" i="24"/>
  <c r="D917" i="24"/>
  <c r="D918" i="24"/>
  <c r="D919" i="24"/>
  <c r="D920" i="24"/>
  <c r="D921" i="24"/>
  <c r="D922" i="24"/>
  <c r="D923" i="24"/>
  <c r="D924" i="24"/>
  <c r="D925" i="24"/>
  <c r="D926" i="24"/>
  <c r="D927" i="24"/>
  <c r="D928" i="24"/>
  <c r="D929" i="24"/>
  <c r="D930" i="24"/>
  <c r="D931" i="24"/>
  <c r="D932" i="24"/>
  <c r="D933" i="24"/>
  <c r="D934" i="24"/>
  <c r="D935" i="24"/>
  <c r="D936" i="24"/>
  <c r="D937" i="24"/>
  <c r="D938" i="24"/>
  <c r="D939" i="24"/>
  <c r="D940" i="24"/>
  <c r="D941" i="24"/>
  <c r="D942" i="24"/>
  <c r="D943" i="24"/>
  <c r="D944" i="24"/>
  <c r="D945" i="24"/>
  <c r="D946" i="24"/>
  <c r="D947" i="24"/>
  <c r="D948" i="24"/>
  <c r="D949" i="24"/>
  <c r="D950" i="24"/>
  <c r="D951" i="24"/>
  <c r="D952" i="24"/>
  <c r="D953" i="24"/>
  <c r="D954" i="24"/>
  <c r="D955" i="24"/>
  <c r="D956" i="24"/>
  <c r="D957" i="24"/>
  <c r="D958" i="24"/>
  <c r="D959" i="24"/>
  <c r="D960" i="24"/>
  <c r="D961" i="24"/>
  <c r="D962" i="24"/>
  <c r="D963" i="24"/>
  <c r="D964" i="24"/>
  <c r="D965" i="24"/>
  <c r="D966" i="24"/>
  <c r="D967" i="24"/>
  <c r="D968" i="24"/>
  <c r="D969" i="24"/>
  <c r="D970" i="24"/>
  <c r="D971" i="24"/>
  <c r="D972" i="24"/>
  <c r="D973" i="24"/>
  <c r="D974" i="24"/>
  <c r="D975" i="24"/>
  <c r="D976" i="24"/>
  <c r="D977" i="24"/>
  <c r="D978" i="24"/>
  <c r="D979" i="24"/>
  <c r="D980" i="24"/>
  <c r="D981" i="24"/>
  <c r="D982" i="24"/>
  <c r="D983" i="24"/>
  <c r="D984" i="24"/>
  <c r="D985" i="24"/>
  <c r="D986" i="24"/>
  <c r="D987" i="24"/>
  <c r="D988" i="24"/>
  <c r="D989" i="24"/>
  <c r="D990" i="24"/>
  <c r="D991" i="24"/>
  <c r="D992" i="24"/>
  <c r="D993" i="24"/>
  <c r="D994" i="24"/>
  <c r="D995" i="24"/>
  <c r="D996" i="24"/>
  <c r="D997" i="24"/>
  <c r="D998" i="24"/>
  <c r="D999" i="24"/>
  <c r="D1000" i="24"/>
  <c r="D1001" i="24"/>
  <c r="D1002" i="24"/>
  <c r="D1003" i="24"/>
  <c r="D1004" i="24"/>
  <c r="D1005" i="24"/>
  <c r="D1006" i="24"/>
  <c r="D1007" i="24"/>
  <c r="D1008" i="24"/>
  <c r="D1009" i="24"/>
  <c r="D1010" i="24"/>
  <c r="D1011" i="24"/>
  <c r="D1012" i="24"/>
  <c r="D1013" i="24"/>
  <c r="D1014" i="24"/>
  <c r="D1015" i="24"/>
  <c r="D1016" i="24"/>
  <c r="D1017" i="24"/>
  <c r="D1018" i="24"/>
  <c r="D1019" i="24"/>
  <c r="D1020" i="24"/>
  <c r="D1021" i="24"/>
  <c r="D1022" i="24"/>
  <c r="D1023" i="24"/>
  <c r="D1024" i="24"/>
  <c r="D1025" i="24"/>
  <c r="D1026" i="24"/>
  <c r="D1027" i="24"/>
  <c r="D1028" i="24"/>
  <c r="D1029" i="24"/>
  <c r="D1030" i="24"/>
  <c r="D1031" i="24"/>
  <c r="D1032" i="24"/>
  <c r="D1033" i="24"/>
  <c r="D1034" i="24"/>
  <c r="D1035" i="24"/>
  <c r="D1036" i="24"/>
  <c r="D1037" i="24"/>
  <c r="D1038" i="24"/>
  <c r="D1039" i="24"/>
  <c r="D1040" i="24"/>
  <c r="D1041" i="24"/>
  <c r="D1042" i="24"/>
  <c r="D1043" i="24"/>
  <c r="D1044" i="24"/>
  <c r="D1045" i="24"/>
  <c r="D1046" i="24"/>
  <c r="D1047" i="24"/>
  <c r="D1048" i="24"/>
  <c r="D1049" i="24"/>
  <c r="D1050" i="24"/>
  <c r="D1051" i="24"/>
  <c r="D1052" i="24"/>
  <c r="D1053" i="24"/>
  <c r="D1054" i="24"/>
  <c r="D1055" i="24"/>
  <c r="D1056" i="24"/>
  <c r="D1057" i="24"/>
  <c r="D1058" i="24"/>
  <c r="D1059" i="24"/>
  <c r="D1060" i="24"/>
  <c r="D1061" i="24"/>
  <c r="D1062" i="24"/>
  <c r="D1063" i="24"/>
  <c r="D1064" i="24"/>
  <c r="D1065" i="24"/>
  <c r="D1066" i="24"/>
  <c r="D1067" i="24"/>
  <c r="D1068" i="24"/>
  <c r="D1069" i="24"/>
  <c r="D1070" i="24"/>
  <c r="D1071" i="24"/>
  <c r="D1072" i="24"/>
  <c r="D1073" i="24"/>
  <c r="D1074" i="24"/>
  <c r="D1075" i="24"/>
  <c r="D1076" i="24"/>
  <c r="D1077" i="24"/>
  <c r="D1078" i="24"/>
  <c r="D1079" i="24"/>
  <c r="D1080" i="24"/>
  <c r="D1081" i="24"/>
  <c r="D1082" i="24"/>
  <c r="D1083" i="24"/>
  <c r="D1084" i="24"/>
  <c r="D1085" i="24"/>
  <c r="D1086" i="24"/>
  <c r="D1087" i="24"/>
  <c r="D1088" i="24"/>
  <c r="D1089" i="24"/>
  <c r="D1090" i="24"/>
  <c r="D1091" i="24"/>
  <c r="D1092" i="24"/>
  <c r="D1093" i="24"/>
  <c r="D1094" i="24"/>
  <c r="D1095" i="24"/>
  <c r="D1096" i="24"/>
  <c r="D1097" i="24"/>
  <c r="D1098" i="24"/>
  <c r="D1099" i="24"/>
  <c r="D1100" i="24"/>
  <c r="D1101" i="24"/>
  <c r="D1102" i="24"/>
  <c r="D1103" i="24"/>
  <c r="D1104" i="24"/>
  <c r="D1105" i="24"/>
  <c r="D1106" i="24"/>
  <c r="D1107" i="24"/>
  <c r="D1108" i="24"/>
  <c r="D1109" i="24"/>
  <c r="D1110" i="24"/>
  <c r="D1111" i="24"/>
  <c r="D1112" i="24"/>
  <c r="D1113" i="24"/>
  <c r="D1114" i="24"/>
  <c r="D1115" i="24"/>
  <c r="D1116" i="24"/>
  <c r="D1117" i="24"/>
  <c r="D1118" i="24"/>
  <c r="D1119" i="24"/>
  <c r="D1120" i="24"/>
  <c r="D1121" i="24"/>
  <c r="D1122" i="24"/>
  <c r="D1123" i="24"/>
  <c r="D1124" i="24"/>
  <c r="D1125" i="24"/>
  <c r="D1126" i="24"/>
  <c r="D1127" i="24"/>
  <c r="D1128" i="24"/>
  <c r="D1129" i="24"/>
  <c r="D1130" i="24"/>
  <c r="D1131" i="24"/>
  <c r="D1132" i="24"/>
  <c r="D1133" i="24"/>
  <c r="D1134" i="24"/>
  <c r="D1135" i="24"/>
  <c r="D1136" i="24"/>
  <c r="D1137" i="24"/>
  <c r="D1138" i="24"/>
  <c r="D1139" i="24"/>
  <c r="D1140" i="24"/>
  <c r="D1141" i="24"/>
  <c r="D1142" i="24"/>
  <c r="D1143" i="24"/>
  <c r="D1144" i="24"/>
  <c r="D1145" i="24"/>
  <c r="D1146" i="24"/>
  <c r="D1147" i="24"/>
  <c r="D1148" i="24"/>
  <c r="D1149" i="24"/>
  <c r="D1150" i="24"/>
  <c r="D1151" i="24"/>
  <c r="D1152" i="24"/>
  <c r="D1153" i="24"/>
  <c r="D1154" i="24"/>
  <c r="D1155" i="24"/>
  <c r="D1156" i="24"/>
  <c r="D1157" i="24"/>
  <c r="D1158" i="24"/>
  <c r="D1159" i="24"/>
  <c r="D1160" i="24"/>
  <c r="D1161" i="24"/>
  <c r="D1162" i="24"/>
  <c r="D1163" i="24"/>
  <c r="D1164" i="24"/>
  <c r="D1165" i="24"/>
  <c r="D1166" i="24"/>
  <c r="D1167" i="24"/>
  <c r="D1168" i="24"/>
  <c r="D1169" i="24"/>
  <c r="D1170" i="24"/>
  <c r="D1171" i="24"/>
  <c r="D1172" i="24"/>
  <c r="D1173" i="24"/>
  <c r="D1174" i="24"/>
  <c r="D1175" i="24"/>
  <c r="D1176" i="24"/>
  <c r="D1177" i="24"/>
  <c r="D1178" i="24"/>
  <c r="D1179" i="24"/>
  <c r="D1180" i="24"/>
  <c r="D1181" i="24"/>
  <c r="D1182" i="24"/>
  <c r="D1183" i="24"/>
  <c r="D1184" i="24"/>
  <c r="D1185" i="24"/>
  <c r="D1186" i="24"/>
  <c r="D1187" i="24"/>
  <c r="D1188" i="24"/>
  <c r="D1189" i="24"/>
  <c r="D1190" i="24"/>
  <c r="D1191" i="24"/>
  <c r="D1192" i="24"/>
  <c r="D1193" i="24"/>
  <c r="D1194" i="24"/>
  <c r="D1195" i="24"/>
  <c r="D1196" i="24"/>
  <c r="D1197" i="24"/>
  <c r="D1198" i="24"/>
  <c r="D1199" i="24"/>
  <c r="D1200" i="24"/>
  <c r="D1201" i="24"/>
  <c r="D1202" i="24"/>
  <c r="D1203" i="24"/>
  <c r="D1204" i="24"/>
  <c r="D1205" i="24"/>
  <c r="D1206" i="24"/>
  <c r="D1207" i="24"/>
  <c r="D1208" i="24"/>
  <c r="D1209" i="24"/>
  <c r="D1210" i="24"/>
  <c r="D1211" i="24"/>
  <c r="D1212" i="24"/>
  <c r="D1213" i="24"/>
  <c r="D1214" i="24"/>
  <c r="D1215" i="24"/>
  <c r="D1216" i="24"/>
  <c r="D1217" i="24"/>
  <c r="D1218" i="24"/>
  <c r="D1219" i="24"/>
  <c r="D1220" i="24"/>
  <c r="D1221" i="24"/>
  <c r="D1222" i="24"/>
  <c r="D1223" i="24"/>
  <c r="D1224" i="24"/>
  <c r="D1225" i="24"/>
  <c r="D1226" i="24"/>
  <c r="D1227" i="24"/>
  <c r="D1228" i="24"/>
  <c r="D1229" i="24"/>
  <c r="D1230" i="24"/>
  <c r="D1231" i="24"/>
  <c r="D1232" i="24"/>
  <c r="D1233" i="24"/>
  <c r="D1234" i="24"/>
  <c r="D1235" i="24"/>
  <c r="D1236" i="24"/>
  <c r="D1237" i="24"/>
  <c r="D1238" i="24"/>
  <c r="D1239" i="24"/>
  <c r="D1240" i="24"/>
  <c r="D1241" i="24"/>
  <c r="D1242" i="24"/>
  <c r="D1243" i="24"/>
  <c r="D1244" i="24"/>
  <c r="D1245" i="24"/>
  <c r="D1246" i="24"/>
  <c r="D1247" i="24"/>
  <c r="D1248" i="24"/>
  <c r="D1249" i="24"/>
  <c r="D1250" i="24"/>
  <c r="D1251" i="24"/>
  <c r="D1252" i="24"/>
  <c r="D1253" i="24"/>
  <c r="D1254" i="24"/>
  <c r="D1255" i="24"/>
  <c r="D1256" i="24"/>
  <c r="D1257" i="24"/>
  <c r="D1258" i="24"/>
  <c r="D1259" i="24"/>
  <c r="D1260" i="24"/>
  <c r="D1261" i="24"/>
  <c r="D1262" i="24"/>
  <c r="D1263" i="24"/>
  <c r="D1264" i="24"/>
  <c r="D1265" i="24"/>
  <c r="D1266" i="24"/>
  <c r="D1267" i="24"/>
  <c r="D1268" i="24"/>
  <c r="D1269" i="24"/>
  <c r="D1270" i="24"/>
  <c r="D1271" i="24"/>
  <c r="D1272" i="24"/>
  <c r="D1273" i="24"/>
  <c r="D1274" i="24"/>
  <c r="D1275" i="24"/>
  <c r="D1276" i="24"/>
  <c r="D1277" i="24"/>
  <c r="D1278" i="24"/>
  <c r="D1279" i="24"/>
  <c r="D1280" i="24"/>
  <c r="D1281" i="24"/>
  <c r="D1282" i="24"/>
  <c r="D1283" i="24"/>
  <c r="D1284" i="24"/>
  <c r="D1285" i="24"/>
  <c r="D2" i="24"/>
  <c r="Q12" i="42" l="1"/>
  <c r="G5" i="50"/>
  <c r="G8" i="50"/>
  <c r="G7" i="50"/>
  <c r="G9" i="50"/>
  <c r="G6" i="50"/>
  <c r="P10" i="41"/>
  <c r="Q10" i="41" s="1"/>
  <c r="P8" i="41"/>
  <c r="Q8" i="41" s="1"/>
  <c r="P6" i="41"/>
  <c r="Q6" i="41" s="1"/>
  <c r="P4" i="41"/>
  <c r="Q4" i="41" s="1"/>
  <c r="Q2" i="41"/>
  <c r="Q11" i="41"/>
  <c r="Q7" i="41"/>
  <c r="Q3" i="41"/>
  <c r="D11" i="40"/>
  <c r="D13" i="40" s="1"/>
  <c r="C10" i="39"/>
  <c r="C11" i="39" s="1"/>
  <c r="C13" i="39" s="1"/>
  <c r="Q12" i="41" l="1"/>
  <c r="G6" i="22"/>
  <c r="G7" i="22"/>
  <c r="G8" i="22"/>
  <c r="G9" i="22"/>
  <c r="G10" i="22"/>
  <c r="G11" i="22"/>
  <c r="G12" i="22"/>
  <c r="G13" i="22"/>
  <c r="G5" i="22"/>
  <c r="F6" i="22"/>
  <c r="F7" i="22"/>
  <c r="F8" i="22"/>
  <c r="F9" i="22"/>
  <c r="F10" i="22"/>
  <c r="F11" i="22"/>
  <c r="F12" i="22"/>
  <c r="F13" i="22"/>
  <c r="F5" i="22"/>
  <c r="E6" i="22"/>
  <c r="E7" i="22"/>
  <c r="E8" i="22"/>
  <c r="E9" i="22"/>
  <c r="E10" i="22"/>
  <c r="E11" i="22"/>
  <c r="E12" i="22"/>
  <c r="E13" i="22"/>
  <c r="E5" i="22"/>
  <c r="F18" i="22" l="1"/>
  <c r="E16" i="22"/>
  <c r="G17" i="22"/>
  <c r="E15" i="22"/>
  <c r="G16" i="22"/>
  <c r="F17" i="22"/>
  <c r="G15" i="22"/>
  <c r="F16" i="22"/>
  <c r="E18" i="22"/>
  <c r="F15" i="22"/>
  <c r="E17" i="22"/>
  <c r="G18" i="22"/>
  <c r="D16" i="20"/>
  <c r="D15" i="20"/>
  <c r="D14" i="20"/>
  <c r="F9" i="19"/>
  <c r="F8" i="19"/>
  <c r="H8" i="19" s="1"/>
  <c r="F7" i="19"/>
  <c r="F6" i="19"/>
  <c r="H6" i="19" s="1"/>
  <c r="I6" i="19" s="1"/>
  <c r="F5" i="19"/>
  <c r="E6"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7" i="15"/>
  <c r="E8" i="15"/>
  <c r="E9" i="15"/>
  <c r="E10" i="15"/>
  <c r="E11" i="15"/>
  <c r="E12" i="15"/>
  <c r="E13" i="15"/>
  <c r="E6" i="15"/>
  <c r="E5" i="15"/>
  <c r="D14" i="14"/>
  <c r="E14" i="14"/>
  <c r="C14" i="14"/>
  <c r="D13" i="14"/>
  <c r="E13" i="14"/>
  <c r="C13" i="14"/>
  <c r="D12" i="14"/>
  <c r="E12" i="14"/>
  <c r="C12" i="14"/>
  <c r="E10" i="14"/>
  <c r="D10" i="14"/>
  <c r="C10" i="14"/>
  <c r="F10" i="19" l="1"/>
  <c r="H10" i="19" s="1"/>
  <c r="I10" i="19" s="1"/>
  <c r="H9" i="19"/>
  <c r="I9" i="19" s="1"/>
  <c r="H5" i="19"/>
  <c r="I5" i="19" s="1"/>
  <c r="I8" i="19"/>
  <c r="H7" i="19"/>
  <c r="I7" i="19" s="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author>
  </authors>
  <commentList>
    <comment ref="B4" authorId="0" shapeId="0" xr:uid="{E77C5BD8-B476-4A7D-9290-F6B8BF049316}">
      <text>
        <r>
          <rPr>
            <sz val="9"/>
            <color indexed="81"/>
            <rFont val="Tahoma"/>
            <family val="2"/>
          </rPr>
          <t xml:space="preserve">(Onglet Affichage / Figer les volets)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<sst xmlns="http://schemas.openxmlformats.org/spreadsheetml/2006/main" count="105066" uniqueCount="1977">
  <si>
    <t>Activités</t>
  </si>
  <si>
    <t>Sujet</t>
  </si>
  <si>
    <t>Corrigé</t>
  </si>
  <si>
    <t>Calculs simples</t>
  </si>
  <si>
    <t>Références absolues</t>
  </si>
  <si>
    <t>Gérer liste</t>
  </si>
  <si>
    <t>Fonctions de synthèse liste</t>
  </si>
  <si>
    <t>Mise en forme</t>
  </si>
  <si>
    <t>Tableau croisé dynamique</t>
  </si>
  <si>
    <t>Données et mise en page</t>
  </si>
  <si>
    <t>Liste et fonction recherchev</t>
  </si>
  <si>
    <t>Les Segments de tableau</t>
  </si>
  <si>
    <t>Mise en forme Conditionnelle</t>
  </si>
  <si>
    <t>Valeur cible</t>
  </si>
  <si>
    <t>Solveur - Cas 1</t>
  </si>
  <si>
    <t>Solveur - Cas 2</t>
  </si>
  <si>
    <t>ACCUEIL</t>
  </si>
  <si>
    <t>CAHT mensuel des VRP</t>
  </si>
  <si>
    <t>Partie 1</t>
  </si>
  <si>
    <t>JUIN</t>
  </si>
  <si>
    <t>JUILLET</t>
  </si>
  <si>
    <t>AOUT</t>
  </si>
  <si>
    <t>Total</t>
  </si>
  <si>
    <t>%</t>
  </si>
  <si>
    <t>SPARKLINE</t>
  </si>
  <si>
    <t>Mise en forme du tableau</t>
  </si>
  <si>
    <t>JEAN</t>
  </si>
  <si>
    <t>Mettez les en-têtes de colonne et de ligne en gras</t>
  </si>
  <si>
    <t>ARTHUR</t>
  </si>
  <si>
    <t>Choisissez un format décimal pour les valeurs numériques</t>
  </si>
  <si>
    <t>DORIANNE</t>
  </si>
  <si>
    <t>Choisissez un alignement des mois à 45°</t>
  </si>
  <si>
    <t>CAMILLE</t>
  </si>
  <si>
    <t>Calculez le % de chaque vendeur par rapport au total</t>
  </si>
  <si>
    <t>HUGOO</t>
  </si>
  <si>
    <t>Appliquez un format pourcentage à deux décimales aux calculs réalisés</t>
  </si>
  <si>
    <t>Appliquez une mise en forme conditionnelle aux CAHT mensuel des vendeurs</t>
  </si>
  <si>
    <t>Toute valeur supérieure à 20000 € : couleur verte</t>
  </si>
  <si>
    <t>Toute valeur inférieure à 10000 € : couleur rouge</t>
  </si>
  <si>
    <t>Partie 2</t>
  </si>
  <si>
    <t>Modifiez l'affichage de la feuille (format PAGE)</t>
  </si>
  <si>
    <t>Figez les volets du tableau (cellule C5)</t>
  </si>
  <si>
    <t>Nommez le tableau (B4 jusqu'à G10) sous le nom : CAHT</t>
  </si>
  <si>
    <t>Fusionnez le titre "CAHT mensuel des VRP"</t>
  </si>
  <si>
    <t>Centrez les mois dans leur cellule</t>
  </si>
  <si>
    <t>Sélectionnez le tableau et appliquez une zone d'impression</t>
  </si>
  <si>
    <t>Affichez les formules</t>
  </si>
  <si>
    <t>Revenez au format normal</t>
  </si>
  <si>
    <t>Partie 3</t>
  </si>
  <si>
    <t>Insérer une ligne entre la ligne de JEAN et d'ARTHUR</t>
  </si>
  <si>
    <t>Sélectionnez la plage de cellules de C5 à E10. Les valeurs saisies doivent être comprises entre 0 et 50 000.</t>
  </si>
  <si>
    <t>Partie 4</t>
  </si>
  <si>
    <t>Partie 5</t>
  </si>
  <si>
    <t>Insérer un graphique SPARKLINE en colonne H pour chacun des vendeurs.</t>
  </si>
  <si>
    <t>Appliquez un graphique en courbe</t>
  </si>
  <si>
    <t>Insérez en cellule A1 un lien hypertexte vers la feuille Accueil</t>
  </si>
  <si>
    <t>Prix des billets selon la destination</t>
  </si>
  <si>
    <t>DESTINATION</t>
  </si>
  <si>
    <t>Principe de l'exercice</t>
  </si>
  <si>
    <t>Paris</t>
  </si>
  <si>
    <t>Calculer en Cellules C10 à E10 le total des mois</t>
  </si>
  <si>
    <t>Berlin</t>
  </si>
  <si>
    <t>Calculer en Cellules C12 à E12 la moyenne des prix des billets pour chaque mois</t>
  </si>
  <si>
    <t>Londres</t>
  </si>
  <si>
    <t>Calculer en Cellules C13 à E13 la valeur maximum des prix des billets pour chaque mois</t>
  </si>
  <si>
    <t>Vienne</t>
  </si>
  <si>
    <t>Calculer en Cellules C14 à E14 la valeur minimum des prix des billets pour chaque mois</t>
  </si>
  <si>
    <t>Genève</t>
  </si>
  <si>
    <t>Moyenne</t>
  </si>
  <si>
    <t>+ Grand</t>
  </si>
  <si>
    <t>+ Petit</t>
  </si>
  <si>
    <t>Prime des commerciaux</t>
  </si>
  <si>
    <t>Condition Prime 1</t>
  </si>
  <si>
    <t>Condition Prime 2</t>
  </si>
  <si>
    <t>Condition Prime 3</t>
  </si>
  <si>
    <t>3% CAHT</t>
  </si>
  <si>
    <t>100 + 3% CAHT</t>
  </si>
  <si>
    <t>Civ</t>
  </si>
  <si>
    <t>Commercial</t>
  </si>
  <si>
    <t>CAHT</t>
  </si>
  <si>
    <t>PRIME 1</t>
  </si>
  <si>
    <t>PRIME 2</t>
  </si>
  <si>
    <t>PRIME 3</t>
  </si>
  <si>
    <t>&gt;=</t>
  </si>
  <si>
    <t>&gt;</t>
  </si>
  <si>
    <t>M</t>
  </si>
  <si>
    <t>Marc</t>
  </si>
  <si>
    <t>Mme</t>
  </si>
  <si>
    <t>Sophie</t>
  </si>
  <si>
    <t>Fred</t>
  </si>
  <si>
    <t>Anne</t>
  </si>
  <si>
    <t>Christine</t>
  </si>
  <si>
    <t>Luc</t>
  </si>
  <si>
    <t>Roger</t>
  </si>
  <si>
    <t>Tifanie</t>
  </si>
  <si>
    <t>Paul</t>
  </si>
  <si>
    <t>Primes totales</t>
  </si>
  <si>
    <t>Calculez la somme des primes</t>
  </si>
  <si>
    <t>Prime moyenne</t>
  </si>
  <si>
    <t>Calculez la moyenne des primes</t>
  </si>
  <si>
    <t>Prime maximale</t>
  </si>
  <si>
    <t>Calculez la prime maximale</t>
  </si>
  <si>
    <t>Prime minimale</t>
  </si>
  <si>
    <t>Calculez la prime minimale</t>
  </si>
  <si>
    <t>Conseil de classe</t>
  </si>
  <si>
    <t>Panneau de contrôle</t>
  </si>
  <si>
    <t>Admis</t>
  </si>
  <si>
    <t>rattrapage</t>
  </si>
  <si>
    <t>Recalé</t>
  </si>
  <si>
    <t>Elèves</t>
  </si>
  <si>
    <t>Moyenne générale</t>
  </si>
  <si>
    <t>Avis du conseil</t>
  </si>
  <si>
    <t>Affichez la mention "Admis" si la moyenne générale est supérieure à 10.</t>
  </si>
  <si>
    <t>Dans le cas contraire, afficher la mention "Recalé"</t>
  </si>
  <si>
    <t>Ets l'Indulgent</t>
  </si>
  <si>
    <t>Ets Le Stricte</t>
  </si>
  <si>
    <t>À partir des notes, déterminer le choix selon type d'établissement</t>
  </si>
  <si>
    <t>Math</t>
  </si>
  <si>
    <t>Si la note en Math est supérieure ou égale à 12 ou la note en Français est supérieure égale à 10, Accord pour l'établissement "L'indulgent"</t>
  </si>
  <si>
    <t>Combiner la fonction SI et la fonction OU</t>
  </si>
  <si>
    <t>Ou</t>
  </si>
  <si>
    <t>Français</t>
  </si>
  <si>
    <t>Et</t>
  </si>
  <si>
    <t>Note de l'élève</t>
  </si>
  <si>
    <t>Si la note en Math est supérieure ou égale à 12 et la note en Français est supérieure ou égale à 10, Accord pour l'établissement "Le stricte"</t>
  </si>
  <si>
    <t>Combiner la fonction SI et la fonction ET</t>
  </si>
  <si>
    <t>Anglais</t>
  </si>
  <si>
    <t>Mathématiques</t>
  </si>
  <si>
    <t>Délibération Terminale S</t>
  </si>
  <si>
    <t>La concaténation - Assembler les chaînes de caractères</t>
  </si>
  <si>
    <t>Civilité</t>
  </si>
  <si>
    <t>Nom</t>
  </si>
  <si>
    <t>Prénom</t>
  </si>
  <si>
    <t>Assemblage</t>
  </si>
  <si>
    <t>En Colonne E, associer les valeurs contenues dans les colonnes B, C et D pour obtenir la civilité, le nom et le prénom.</t>
  </si>
  <si>
    <t>Mr</t>
  </si>
  <si>
    <t>Hochon</t>
  </si>
  <si>
    <t>Audine</t>
  </si>
  <si>
    <t>Rouana</t>
  </si>
  <si>
    <t>Marie</t>
  </si>
  <si>
    <t>Hamalibou</t>
  </si>
  <si>
    <t>Arlette</t>
  </si>
  <si>
    <t>Céhef</t>
  </si>
  <si>
    <t>Hassan</t>
  </si>
  <si>
    <t>Galls</t>
  </si>
  <si>
    <t>Charline</t>
  </si>
  <si>
    <t>Houda</t>
  </si>
  <si>
    <t>Barrack</t>
  </si>
  <si>
    <t>Tatouille</t>
  </si>
  <si>
    <t>Laura</t>
  </si>
  <si>
    <t>Sille</t>
  </si>
  <si>
    <t>Lucie</t>
  </si>
  <si>
    <t>Bernard</t>
  </si>
  <si>
    <t>Sarah</t>
  </si>
  <si>
    <t>Maurice</t>
  </si>
  <si>
    <t>Philippe</t>
  </si>
  <si>
    <t>Bonbeur</t>
  </si>
  <si>
    <t>Jean</t>
  </si>
  <si>
    <t>Hèresse</t>
  </si>
  <si>
    <t>Mégane</t>
  </si>
  <si>
    <t>Noix</t>
  </si>
  <si>
    <t>Stéphane</t>
  </si>
  <si>
    <t>Gature</t>
  </si>
  <si>
    <t>Emilie</t>
  </si>
  <si>
    <t>De MontéCarlo</t>
  </si>
  <si>
    <t>Coralie</t>
  </si>
  <si>
    <t>Hénéré</t>
  </si>
  <si>
    <t>Nadège</t>
  </si>
  <si>
    <t>Sansasse</t>
  </si>
  <si>
    <t>Lionel</t>
  </si>
  <si>
    <t>Thine</t>
  </si>
  <si>
    <t>Nikos</t>
  </si>
  <si>
    <t>Solo</t>
  </si>
  <si>
    <t>Yohan</t>
  </si>
  <si>
    <t>Jet</t>
  </si>
  <si>
    <t>Claire</t>
  </si>
  <si>
    <t>Braltar</t>
  </si>
  <si>
    <t>Giles</t>
  </si>
  <si>
    <t>Douche</t>
  </si>
  <si>
    <t>Raël</t>
  </si>
  <si>
    <t>Sarbaque</t>
  </si>
  <si>
    <t>Lile</t>
  </si>
  <si>
    <t>Doeuf</t>
  </si>
  <si>
    <t>John</t>
  </si>
  <si>
    <t>Niomme</t>
  </si>
  <si>
    <t>Gérard</t>
  </si>
  <si>
    <t>Honnête</t>
  </si>
  <si>
    <t>Camille</t>
  </si>
  <si>
    <t>Tomette</t>
  </si>
  <si>
    <t>Jerry</t>
  </si>
  <si>
    <t>Dagin</t>
  </si>
  <si>
    <t>Bruno</t>
  </si>
  <si>
    <t>Parc Automobiles - Base de données</t>
  </si>
  <si>
    <t>Zone d'extraction</t>
  </si>
  <si>
    <t>Immat.</t>
  </si>
  <si>
    <t>Marque</t>
  </si>
  <si>
    <t>Modèle</t>
  </si>
  <si>
    <t>Choix Immat.</t>
  </si>
  <si>
    <t>112CSB59</t>
  </si>
  <si>
    <t>RENAULT</t>
  </si>
  <si>
    <t>MODUS</t>
  </si>
  <si>
    <t>FH589KL</t>
  </si>
  <si>
    <t>1702WK74</t>
  </si>
  <si>
    <t>TWINGO (07/1998-09/2000)</t>
  </si>
  <si>
    <t>170XF74</t>
  </si>
  <si>
    <t>VOLKSWAGEN</t>
  </si>
  <si>
    <t>GOLF (01/1998-03/2004)</t>
  </si>
  <si>
    <t>Résultats</t>
  </si>
  <si>
    <t>2020JNY</t>
  </si>
  <si>
    <t>PEUGEOT</t>
  </si>
  <si>
    <t>208 1.2 PURETECH ACTIVE 5P</t>
  </si>
  <si>
    <t>2043JNY</t>
  </si>
  <si>
    <t>308 ACTIVE 1.6 HDI 92CV 5P</t>
  </si>
  <si>
    <t>2069JNY</t>
  </si>
  <si>
    <t>2416VK03</t>
  </si>
  <si>
    <t>KIA</t>
  </si>
  <si>
    <t>CERATO</t>
  </si>
  <si>
    <t>2677XT74</t>
  </si>
  <si>
    <t>CITROEN</t>
  </si>
  <si>
    <t>C3 PLURIEL (04/2003-03/2008)</t>
  </si>
  <si>
    <t>5495ZQ74</t>
  </si>
  <si>
    <t>206 (09/1998-03/2009)</t>
  </si>
  <si>
    <t>777WJ50</t>
  </si>
  <si>
    <t>AUDI</t>
  </si>
  <si>
    <t>A6</t>
  </si>
  <si>
    <t>8033JPB</t>
  </si>
  <si>
    <t>8048JPB</t>
  </si>
  <si>
    <t>8121JPB</t>
  </si>
  <si>
    <t>8145JPB</t>
  </si>
  <si>
    <t>8287JNW</t>
  </si>
  <si>
    <t>8291JNW</t>
  </si>
  <si>
    <t>92BLK57</t>
  </si>
  <si>
    <t>TWINGO</t>
  </si>
  <si>
    <t>AB346FS</t>
  </si>
  <si>
    <t>AB479LG</t>
  </si>
  <si>
    <t>ESPACE IV</t>
  </si>
  <si>
    <t>AC454BD</t>
  </si>
  <si>
    <t>C4 PICASSO</t>
  </si>
  <si>
    <t>AE627WH</t>
  </si>
  <si>
    <t>206 SW</t>
  </si>
  <si>
    <t>AE945NW</t>
  </si>
  <si>
    <t>POLO</t>
  </si>
  <si>
    <t>AJ007PV</t>
  </si>
  <si>
    <t>AJ969LZ</t>
  </si>
  <si>
    <t>CLIO ESTATE</t>
  </si>
  <si>
    <t>AM785RL</t>
  </si>
  <si>
    <t>407 SW BUSINESS</t>
  </si>
  <si>
    <t>AP558JS</t>
  </si>
  <si>
    <t>AP727YM</t>
  </si>
  <si>
    <t>308 SW</t>
  </si>
  <si>
    <t>AQ758PC</t>
  </si>
  <si>
    <t>307 CC</t>
  </si>
  <si>
    <t>AR998EW</t>
  </si>
  <si>
    <t>FIAT</t>
  </si>
  <si>
    <t>STILO</t>
  </si>
  <si>
    <t>AV800TS</t>
  </si>
  <si>
    <t>207 (06/2009-04/2012)</t>
  </si>
  <si>
    <t>AY030TA</t>
  </si>
  <si>
    <t>AZ084RE</t>
  </si>
  <si>
    <t>BB524RN</t>
  </si>
  <si>
    <t>KOLEOS</t>
  </si>
  <si>
    <t>BB978MC</t>
  </si>
  <si>
    <t>C5 TOURER N1</t>
  </si>
  <si>
    <t>BD008YC</t>
  </si>
  <si>
    <t>CLIO III</t>
  </si>
  <si>
    <t>BD170HZ</t>
  </si>
  <si>
    <t>BD405FH</t>
  </si>
  <si>
    <t>BD420LN</t>
  </si>
  <si>
    <t>SCENIC III</t>
  </si>
  <si>
    <t>BD449DZ</t>
  </si>
  <si>
    <t>NISSAN</t>
  </si>
  <si>
    <t>JUKE</t>
  </si>
  <si>
    <t>BF733MT</t>
  </si>
  <si>
    <t>BK393NC</t>
  </si>
  <si>
    <t>GOLF</t>
  </si>
  <si>
    <t>BM751RA</t>
  </si>
  <si>
    <t>KANGOO EXPRESS</t>
  </si>
  <si>
    <t>BP237ES</t>
  </si>
  <si>
    <t>FORD</t>
  </si>
  <si>
    <t>C-MAX (08/2010-04/2015)</t>
  </si>
  <si>
    <t>BQ561JM</t>
  </si>
  <si>
    <t>NEMO</t>
  </si>
  <si>
    <t>BV370WQ</t>
  </si>
  <si>
    <t>GRAND SCENIC III</t>
  </si>
  <si>
    <t>BW767FN</t>
  </si>
  <si>
    <t>BMW</t>
  </si>
  <si>
    <t>X5 E70 LCI</t>
  </si>
  <si>
    <t>CA939ND</t>
  </si>
  <si>
    <t>CE107PN</t>
  </si>
  <si>
    <t>CLIO SOCIETE GAMME 201</t>
  </si>
  <si>
    <t>CE216DS</t>
  </si>
  <si>
    <t>DS4 (03/2011-05/2015)</t>
  </si>
  <si>
    <t>CE629LX</t>
  </si>
  <si>
    <t>CLIO III SOCIETE</t>
  </si>
  <si>
    <t>CG511JB</t>
  </si>
  <si>
    <t>CG874JP</t>
  </si>
  <si>
    <t>TWINGO SOCIETE</t>
  </si>
  <si>
    <t>CM654AS</t>
  </si>
  <si>
    <t>CS286KQ</t>
  </si>
  <si>
    <t>QASHQAI</t>
  </si>
  <si>
    <t>CS727JH</t>
  </si>
  <si>
    <t>C1 (06/2005-11/2008)</t>
  </si>
  <si>
    <t>CS878MP</t>
  </si>
  <si>
    <t>C4 PICASSO AIRDREAM BUSINESS</t>
  </si>
  <si>
    <t>CX232KQ</t>
  </si>
  <si>
    <t>CY464PT</t>
  </si>
  <si>
    <t>3008 BUSINESS</t>
  </si>
  <si>
    <t>CZ784HT</t>
  </si>
  <si>
    <t>DA385WZ</t>
  </si>
  <si>
    <t>MERCEDES</t>
  </si>
  <si>
    <t>CLASSE C</t>
  </si>
  <si>
    <t>DF656GZ</t>
  </si>
  <si>
    <t>MASTER</t>
  </si>
  <si>
    <t>DG074CK</t>
  </si>
  <si>
    <t>CLIO COLLECTION SOCIET</t>
  </si>
  <si>
    <t>DG944AB</t>
  </si>
  <si>
    <t>DH545AJ</t>
  </si>
  <si>
    <t>Kangoo Express</t>
  </si>
  <si>
    <t>DK140KZ</t>
  </si>
  <si>
    <t>DK538KL</t>
  </si>
  <si>
    <t>MEGANE III BERLINE</t>
  </si>
  <si>
    <t>DK763JA</t>
  </si>
  <si>
    <t>CLIO IV BUSINESS</t>
  </si>
  <si>
    <t>DK800CC</t>
  </si>
  <si>
    <t>Megane</t>
  </si>
  <si>
    <t>DM133MA</t>
  </si>
  <si>
    <t>SPRINTER FOURGON</t>
  </si>
  <si>
    <t>DN197BX</t>
  </si>
  <si>
    <t>DN239FY</t>
  </si>
  <si>
    <t>PORSCHE</t>
  </si>
  <si>
    <t>MACAN</t>
  </si>
  <si>
    <t>DN926KS</t>
  </si>
  <si>
    <t>SEAT</t>
  </si>
  <si>
    <t>LEON (02/2000-10/2006)</t>
  </si>
  <si>
    <t>DS008QD</t>
  </si>
  <si>
    <t>MEGANE</t>
  </si>
  <si>
    <t>DT317LY</t>
  </si>
  <si>
    <t>CLIO ESTATE BUSINESS E</t>
  </si>
  <si>
    <t>DY656CX</t>
  </si>
  <si>
    <t>CAPTUR</t>
  </si>
  <si>
    <t>EB419WM</t>
  </si>
  <si>
    <t>SCENIC Bose DCI 130</t>
  </si>
  <si>
    <t>EC260CD</t>
  </si>
  <si>
    <t>CLIO (04/2001-12/2003)</t>
  </si>
  <si>
    <t>EC305BG</t>
  </si>
  <si>
    <t>CLASSE S</t>
  </si>
  <si>
    <t>EG712VD</t>
  </si>
  <si>
    <t>CLASSE V</t>
  </si>
  <si>
    <t>FH492KL</t>
  </si>
  <si>
    <t>POLO 1.2 TSI Comfortline BMT 5p 90cv</t>
  </si>
  <si>
    <t>FH499KL</t>
  </si>
  <si>
    <t>FH595KL</t>
  </si>
  <si>
    <t>FH939VV</t>
  </si>
  <si>
    <t>FJ614EF</t>
  </si>
  <si>
    <t>FJ652EF</t>
  </si>
  <si>
    <t>FJ687EF</t>
  </si>
  <si>
    <t>FJ693EF</t>
  </si>
  <si>
    <t>Produits à la vente</t>
  </si>
  <si>
    <t>TVA</t>
  </si>
  <si>
    <t>Réf.</t>
  </si>
  <si>
    <t>Désignation</t>
  </si>
  <si>
    <t>PUHT</t>
  </si>
  <si>
    <t>Qté</t>
  </si>
  <si>
    <t>Montant taxe</t>
  </si>
  <si>
    <t>Total TTC</t>
  </si>
  <si>
    <t>A0001</t>
  </si>
  <si>
    <t>Pommes</t>
  </si>
  <si>
    <t>A0002</t>
  </si>
  <si>
    <t>Poires</t>
  </si>
  <si>
    <t>Calculer le montant TTC (HT + TVA) pour chaque ligne en colonne I</t>
  </si>
  <si>
    <t>A0003</t>
  </si>
  <si>
    <t>Pêches</t>
  </si>
  <si>
    <t>A0004</t>
  </si>
  <si>
    <t>Cerises</t>
  </si>
  <si>
    <t>A0005</t>
  </si>
  <si>
    <t>Bananes</t>
  </si>
  <si>
    <t>Sommes des CA par catégories de couleur</t>
  </si>
  <si>
    <t>Cat.</t>
  </si>
  <si>
    <t>Des.</t>
  </si>
  <si>
    <t>HT</t>
  </si>
  <si>
    <t>Cat1</t>
  </si>
  <si>
    <t>Ecran LCD</t>
  </si>
  <si>
    <t>Pc Ultron</t>
  </si>
  <si>
    <t>Cat2</t>
  </si>
  <si>
    <t>Livre Junior</t>
  </si>
  <si>
    <t>Cat3</t>
  </si>
  <si>
    <t>Dvd Pack 4</t>
  </si>
  <si>
    <t>Impr. Desk4</t>
  </si>
  <si>
    <t>BD Jack M</t>
  </si>
  <si>
    <t>BluRay RM</t>
  </si>
  <si>
    <t>Pochettes Pst</t>
  </si>
  <si>
    <t>Figer les volets à partir de la cellule A17</t>
  </si>
  <si>
    <t>Appliquer l'outil Filtre dans le tableau</t>
  </si>
  <si>
    <t>Filtrer les hommes - compter le nombre d'hommes</t>
  </si>
  <si>
    <t>Filtrer les femmes - compter le nombre de femmes</t>
  </si>
  <si>
    <t>Filter les salariés de moins de 52 ans - compter le nombre de personnes</t>
  </si>
  <si>
    <t>Filter les individus selon un niveau de formation générale égal au BTS - compter le nombre de personnes</t>
  </si>
  <si>
    <t>Filtrer les individus masculins ayant un BTS et étant âgés de moins de 55 ans</t>
  </si>
  <si>
    <t>Filtrer les individus feminins ayant un BTS et étant âgés de moins de 55 ans</t>
  </si>
  <si>
    <t>TITRE</t>
  </si>
  <si>
    <t>NOM</t>
  </si>
  <si>
    <t>PRENOM</t>
  </si>
  <si>
    <t>EMPLOI</t>
  </si>
  <si>
    <t>AGE</t>
  </si>
  <si>
    <t>DATE NAIS</t>
  </si>
  <si>
    <t>MATRICULE</t>
  </si>
  <si>
    <t>DATE D'ENTREE</t>
  </si>
  <si>
    <t>Formation Générale</t>
  </si>
  <si>
    <t>M.</t>
  </si>
  <si>
    <t>Morel</t>
  </si>
  <si>
    <t>François</t>
  </si>
  <si>
    <t>ANALYSTE DE GESTION</t>
  </si>
  <si>
    <t>1er degré de compta</t>
  </si>
  <si>
    <t>MME</t>
  </si>
  <si>
    <t>Le roux</t>
  </si>
  <si>
    <t>Eliane</t>
  </si>
  <si>
    <t>AGENT COMMERCIAL T-QUALIF</t>
  </si>
  <si>
    <t>2ème degré de compta</t>
  </si>
  <si>
    <t>Gonzalez</t>
  </si>
  <si>
    <t>Guy</t>
  </si>
  <si>
    <t>RESPONSABLE FLUX CHEQUES</t>
  </si>
  <si>
    <t>BEPC</t>
  </si>
  <si>
    <t>CH.CLTELE PROFESSIONNELS</t>
  </si>
  <si>
    <t>Lefebvre</t>
  </si>
  <si>
    <t>Germaine</t>
  </si>
  <si>
    <t>CHARGE DE CLIENTELE</t>
  </si>
  <si>
    <t>Legrand</t>
  </si>
  <si>
    <t>Anne Marie</t>
  </si>
  <si>
    <t>CHARGE DE RECOUVREMENT</t>
  </si>
  <si>
    <t>Joly</t>
  </si>
  <si>
    <t>Madeleine</t>
  </si>
  <si>
    <t>Girard</t>
  </si>
  <si>
    <t>Nicole</t>
  </si>
  <si>
    <t>TECH. GESTION FINANCE/AUDIT</t>
  </si>
  <si>
    <t>NGuyen</t>
  </si>
  <si>
    <t>Michèle</t>
  </si>
  <si>
    <t>AGT LOGISTIQUE TRES QUALIFIE</t>
  </si>
  <si>
    <t>Gautier</t>
  </si>
  <si>
    <t>Françoise</t>
  </si>
  <si>
    <t>AGT COMMERCIAL QUALIFIE</t>
  </si>
  <si>
    <t>Blanchard</t>
  </si>
  <si>
    <t>Monique</t>
  </si>
  <si>
    <t>AGENT ADMI.TRES QUALIF</t>
  </si>
  <si>
    <t>Arnaud</t>
  </si>
  <si>
    <t>Alain</t>
  </si>
  <si>
    <t>CHEF D'AGENCE</t>
  </si>
  <si>
    <t>Jacquet</t>
  </si>
  <si>
    <t>ASSISTANT DE DIRECTION</t>
  </si>
  <si>
    <t>Guerin</t>
  </si>
  <si>
    <t>TECHNICIEN RESEAU-MAINT.</t>
  </si>
  <si>
    <t>Aubry</t>
  </si>
  <si>
    <t>Yves</t>
  </si>
  <si>
    <t>Berger</t>
  </si>
  <si>
    <t>Claude</t>
  </si>
  <si>
    <t>MLLE</t>
  </si>
  <si>
    <t>Garcia</t>
  </si>
  <si>
    <t>Odile</t>
  </si>
  <si>
    <t>AGENT ADM.TECH.BANC</t>
  </si>
  <si>
    <t>Perez</t>
  </si>
  <si>
    <t>Christian</t>
  </si>
  <si>
    <t>CONSEILLER COMMERCIAL</t>
  </si>
  <si>
    <t>Renaud</t>
  </si>
  <si>
    <t>Danièle</t>
  </si>
  <si>
    <t>AGENT TECH.T.QUALIFIE ENT/PR</t>
  </si>
  <si>
    <t>Boyer</t>
  </si>
  <si>
    <t>Jean-Luc</t>
  </si>
  <si>
    <t>Baccalauréat</t>
  </si>
  <si>
    <t>Petit</t>
  </si>
  <si>
    <t>Liliane</t>
  </si>
  <si>
    <t>Hubert</t>
  </si>
  <si>
    <t>CONSEILLER PRIVE</t>
  </si>
  <si>
    <t>Laurent</t>
  </si>
  <si>
    <t>Annie</t>
  </si>
  <si>
    <t>CHARG-CLTELE PARTICULIERS</t>
  </si>
  <si>
    <t>Fernandez</t>
  </si>
  <si>
    <t>Nadine</t>
  </si>
  <si>
    <t>Dufour</t>
  </si>
  <si>
    <t>Edith</t>
  </si>
  <si>
    <t>ANIMATEUR DE VENTE</t>
  </si>
  <si>
    <t>Bonnet</t>
  </si>
  <si>
    <t>Marie-Claude</t>
  </si>
  <si>
    <t>Gauthier</t>
  </si>
  <si>
    <t>ADJOINT CHEF D AGENCE</t>
  </si>
  <si>
    <t>Schmitt</t>
  </si>
  <si>
    <t>Viviane</t>
  </si>
  <si>
    <t>Robin</t>
  </si>
  <si>
    <t>Colette</t>
  </si>
  <si>
    <t>AGENT MONETIQUE</t>
  </si>
  <si>
    <t>Guillot</t>
  </si>
  <si>
    <t>Chantal</t>
  </si>
  <si>
    <t>Nicolas</t>
  </si>
  <si>
    <t>Geneviève</t>
  </si>
  <si>
    <t>Thomas</t>
  </si>
  <si>
    <t>Riviere</t>
  </si>
  <si>
    <t>Jeane</t>
  </si>
  <si>
    <t>Brun</t>
  </si>
  <si>
    <t>Anne-Marie</t>
  </si>
  <si>
    <t>Lemaire</t>
  </si>
  <si>
    <t>Yvette</t>
  </si>
  <si>
    <t>ChevAlier</t>
  </si>
  <si>
    <t>Blanc</t>
  </si>
  <si>
    <t>Janine</t>
  </si>
  <si>
    <t>CHARGE-CLTELE AGRICOLE</t>
  </si>
  <si>
    <t>Dupont</t>
  </si>
  <si>
    <t>James</t>
  </si>
  <si>
    <t>CHARGE COLLECTIVITES LOCALES</t>
  </si>
  <si>
    <t>Brunet</t>
  </si>
  <si>
    <t>Annette</t>
  </si>
  <si>
    <t>AGENT ADM. SPECIALise</t>
  </si>
  <si>
    <t>Bertrand</t>
  </si>
  <si>
    <t>Martine</t>
  </si>
  <si>
    <t>Meunier</t>
  </si>
  <si>
    <t>Pierre</t>
  </si>
  <si>
    <t>Bernadette</t>
  </si>
  <si>
    <t>Rousseau</t>
  </si>
  <si>
    <t>Claudine</t>
  </si>
  <si>
    <t>CHARGE CLIENTELE PARTICULIER</t>
  </si>
  <si>
    <t>Royer</t>
  </si>
  <si>
    <t>Denise</t>
  </si>
  <si>
    <t>Le gall</t>
  </si>
  <si>
    <t>Marinette</t>
  </si>
  <si>
    <t>Colin</t>
  </si>
  <si>
    <t>RESP.COMMUNICATION INTERNE</t>
  </si>
  <si>
    <t>Isabelle</t>
  </si>
  <si>
    <t>Dumont</t>
  </si>
  <si>
    <t>TECHNICIEN GESTION COMPTABLE</t>
  </si>
  <si>
    <t>Durand</t>
  </si>
  <si>
    <t>Joël</t>
  </si>
  <si>
    <t>Noel</t>
  </si>
  <si>
    <t>Jocelyne</t>
  </si>
  <si>
    <t>TECHNICIEN COMMUNICATION</t>
  </si>
  <si>
    <t>Moulin</t>
  </si>
  <si>
    <t>Dominique</t>
  </si>
  <si>
    <t>Jacky</t>
  </si>
  <si>
    <t>Collet</t>
  </si>
  <si>
    <t>Jacques</t>
  </si>
  <si>
    <t>DIRECTEUR DE SECTEUR D'AGENC</t>
  </si>
  <si>
    <t>CHARGE ACTIVITES CREDITS</t>
  </si>
  <si>
    <t>Jacki</t>
  </si>
  <si>
    <t>Danielle</t>
  </si>
  <si>
    <t>Patrice</t>
  </si>
  <si>
    <t>Guyot</t>
  </si>
  <si>
    <t>Gilles</t>
  </si>
  <si>
    <t>ANALYSTE D EXPLOITATION</t>
  </si>
  <si>
    <t>Clement</t>
  </si>
  <si>
    <t>Gisele</t>
  </si>
  <si>
    <t>Dupuis</t>
  </si>
  <si>
    <t>André</t>
  </si>
  <si>
    <t>CHEF DE SEGMENT</t>
  </si>
  <si>
    <t>Leroux</t>
  </si>
  <si>
    <t>Michel</t>
  </si>
  <si>
    <t>Martinot</t>
  </si>
  <si>
    <t>Jean-Louis</t>
  </si>
  <si>
    <t>Henry</t>
  </si>
  <si>
    <t>René</t>
  </si>
  <si>
    <t>RESP.GESTION ET CREDITS</t>
  </si>
  <si>
    <t>Jean-Pierre</t>
  </si>
  <si>
    <t>RESP.ANIMATION DES ELUS</t>
  </si>
  <si>
    <t>MicheLine</t>
  </si>
  <si>
    <t>Aubert</t>
  </si>
  <si>
    <t>CHARGE-CLTELE PROF/AGRI</t>
  </si>
  <si>
    <t>Rolland</t>
  </si>
  <si>
    <t>Perrin</t>
  </si>
  <si>
    <t>Elisabeth</t>
  </si>
  <si>
    <t>Lucas</t>
  </si>
  <si>
    <t>Christiane</t>
  </si>
  <si>
    <t>Marie-France</t>
  </si>
  <si>
    <t>AGT COMMERCIA QUALIFIE</t>
  </si>
  <si>
    <t>Lemoine</t>
  </si>
  <si>
    <t>Marchand</t>
  </si>
  <si>
    <t>Hervé</t>
  </si>
  <si>
    <t>Josiane</t>
  </si>
  <si>
    <t>Masson</t>
  </si>
  <si>
    <t>Jean-Marc</t>
  </si>
  <si>
    <t>Roux</t>
  </si>
  <si>
    <t>Jean Marie</t>
  </si>
  <si>
    <t>JoëlLE</t>
  </si>
  <si>
    <t>TECHNICIEN CREDIT</t>
  </si>
  <si>
    <t>Barbier</t>
  </si>
  <si>
    <t>Maillard</t>
  </si>
  <si>
    <t>Josette</t>
  </si>
  <si>
    <t>Ginette</t>
  </si>
  <si>
    <t>Lucienne</t>
  </si>
  <si>
    <t>JacqueLine</t>
  </si>
  <si>
    <t>RESPONSABLE FONCT.RESEAU</t>
  </si>
  <si>
    <t>Marie-Noelle</t>
  </si>
  <si>
    <t>Lecomte</t>
  </si>
  <si>
    <t>Mercier</t>
  </si>
  <si>
    <t>Marie-Claire</t>
  </si>
  <si>
    <t>SECRETRAIRE D UNITE</t>
  </si>
  <si>
    <t>Martin</t>
  </si>
  <si>
    <t>Marie-Dominique</t>
  </si>
  <si>
    <t>Rodriguez</t>
  </si>
  <si>
    <t>ANA</t>
  </si>
  <si>
    <t>Leroy</t>
  </si>
  <si>
    <t>RESP. RECOUVREMENT</t>
  </si>
  <si>
    <t>Catherine</t>
  </si>
  <si>
    <t>Xavier</t>
  </si>
  <si>
    <t>RESP. GESTION DU PATRIMOINE</t>
  </si>
  <si>
    <t>Jean-Claude</t>
  </si>
  <si>
    <t>Annick</t>
  </si>
  <si>
    <t>TECHNICIEN GESTION BANC.</t>
  </si>
  <si>
    <t>Duval</t>
  </si>
  <si>
    <t>Charpentier</t>
  </si>
  <si>
    <t>Jean-Michel</t>
  </si>
  <si>
    <t>AGT.ADMINIST.C.E.</t>
  </si>
  <si>
    <t>Yolande</t>
  </si>
  <si>
    <t>AGENT TECHNIQUE RESEAU-M.</t>
  </si>
  <si>
    <t>Guillaume</t>
  </si>
  <si>
    <t>Mireille</t>
  </si>
  <si>
    <t>Perrot</t>
  </si>
  <si>
    <t>Lefevre</t>
  </si>
  <si>
    <t>Renault</t>
  </si>
  <si>
    <t>Maryvonne</t>
  </si>
  <si>
    <t>Prevost</t>
  </si>
  <si>
    <t>Gaillard</t>
  </si>
  <si>
    <t>Suzanne</t>
  </si>
  <si>
    <t>RESPONSABLE GESTION FIN.</t>
  </si>
  <si>
    <t>Renard</t>
  </si>
  <si>
    <t>CHEF DE BUREAU</t>
  </si>
  <si>
    <t>Annie-Claude</t>
  </si>
  <si>
    <t>Patrick</t>
  </si>
  <si>
    <t>TECHNICIEN ADMINISTRATIF</t>
  </si>
  <si>
    <t>Simon</t>
  </si>
  <si>
    <t>Lysiane</t>
  </si>
  <si>
    <t>Robert</t>
  </si>
  <si>
    <t>Vidal</t>
  </si>
  <si>
    <t>Marie-Madeleine</t>
  </si>
  <si>
    <t>ANALYSTE ADMINISTRATIF</t>
  </si>
  <si>
    <t>David</t>
  </si>
  <si>
    <t>Jean François</t>
  </si>
  <si>
    <t>Poirier</t>
  </si>
  <si>
    <t>Lydie</t>
  </si>
  <si>
    <t>Brigitte</t>
  </si>
  <si>
    <t>Bourgeois</t>
  </si>
  <si>
    <t>Olivier</t>
  </si>
  <si>
    <t>TECHNICIEN MOYENS GENERAUX</t>
  </si>
  <si>
    <t>Muriel</t>
  </si>
  <si>
    <t>TECHNICIEN QUALITE</t>
  </si>
  <si>
    <t>Bailly</t>
  </si>
  <si>
    <t>Sylvie</t>
  </si>
  <si>
    <t>Francis</t>
  </si>
  <si>
    <t>ANALYSTE MARKETING</t>
  </si>
  <si>
    <t>SECRETAIRE DE DIRECTION</t>
  </si>
  <si>
    <t>Mariette</t>
  </si>
  <si>
    <t>Charles</t>
  </si>
  <si>
    <t>Lopez</t>
  </si>
  <si>
    <t>Etiennette</t>
  </si>
  <si>
    <t>Adam</t>
  </si>
  <si>
    <t>Antoine Jacques</t>
  </si>
  <si>
    <t>RESPONSABLE UNITE CHEQUES</t>
  </si>
  <si>
    <t>AGENT EPARGNE</t>
  </si>
  <si>
    <t>Fabre</t>
  </si>
  <si>
    <t>RESP.AUDIT CONTROLE INTERNE</t>
  </si>
  <si>
    <t>Chantale</t>
  </si>
  <si>
    <t>ANALYSTE QUALITE</t>
  </si>
  <si>
    <t>Marie-Jeane</t>
  </si>
  <si>
    <t>Gaëtan</t>
  </si>
  <si>
    <t>SPEC. ASS. AGRIC. JUNIOR</t>
  </si>
  <si>
    <t>Marie-Odile</t>
  </si>
  <si>
    <t>Caron</t>
  </si>
  <si>
    <t>RenéE</t>
  </si>
  <si>
    <t>Roy</t>
  </si>
  <si>
    <t>ANALYSTE FORMATION</t>
  </si>
  <si>
    <t>Lambert</t>
  </si>
  <si>
    <t>Meyer</t>
  </si>
  <si>
    <t>AGENT TECH TRES QUALIFIE</t>
  </si>
  <si>
    <t>Leclercq</t>
  </si>
  <si>
    <t>SOUS-DIRECTEUR</t>
  </si>
  <si>
    <t>Sylviane</t>
  </si>
  <si>
    <t>AGENT ADMINIST. QUALIFIE</t>
  </si>
  <si>
    <t>Dubois</t>
  </si>
  <si>
    <t>Armelle</t>
  </si>
  <si>
    <t>Fournier</t>
  </si>
  <si>
    <t>RESP.DOMAINE AGRICULTURE</t>
  </si>
  <si>
    <t>Lydia</t>
  </si>
  <si>
    <t>Serge</t>
  </si>
  <si>
    <t>Nelly</t>
  </si>
  <si>
    <t>SECRETAIRE D UNITE</t>
  </si>
  <si>
    <t>Didier</t>
  </si>
  <si>
    <t>Cécile</t>
  </si>
  <si>
    <t>Dupuy</t>
  </si>
  <si>
    <t>Maryse</t>
  </si>
  <si>
    <t>ANALYSTE MOYEN DE PAIEMENT</t>
  </si>
  <si>
    <t>AGENT ADMINIST. E.D.I.</t>
  </si>
  <si>
    <t>Daniel</t>
  </si>
  <si>
    <t>CHEF DE BUREAU 1ERE CLASSE</t>
  </si>
  <si>
    <t>Joëlle</t>
  </si>
  <si>
    <t>CHARGE RELAT.CAISSES LOCALES</t>
  </si>
  <si>
    <t>CHAG-CLTELE PARTICULIERS</t>
  </si>
  <si>
    <t>SolAnge</t>
  </si>
  <si>
    <t>Paulette</t>
  </si>
  <si>
    <t>CHARG DEVELOP PRESCRIPTEUR</t>
  </si>
  <si>
    <t>Fiorina</t>
  </si>
  <si>
    <t>Deschamps</t>
  </si>
  <si>
    <t>TECHNICIEN INTRANET</t>
  </si>
  <si>
    <t>CHEF DE PRODUIT</t>
  </si>
  <si>
    <t>Jean-Paul</t>
  </si>
  <si>
    <t>CHEF D'AGENCE DETACHE</t>
  </si>
  <si>
    <t>Marie-Joseph</t>
  </si>
  <si>
    <t>CHARGE DE MISSION EDI</t>
  </si>
  <si>
    <t>CHEF D AGENCE 2E CLASSE</t>
  </si>
  <si>
    <t>DIRECTEUR-ADJOINT</t>
  </si>
  <si>
    <t>ANALYSTE CREDIT</t>
  </si>
  <si>
    <t>Louis</t>
  </si>
  <si>
    <t>Fontaine</t>
  </si>
  <si>
    <t>Marie-Christine</t>
  </si>
  <si>
    <t>Patricia</t>
  </si>
  <si>
    <t>Thérèse</t>
  </si>
  <si>
    <t>Vasseur</t>
  </si>
  <si>
    <t>Sonia</t>
  </si>
  <si>
    <t>AGENT SUCCESSIONS</t>
  </si>
  <si>
    <t>Roussel</t>
  </si>
  <si>
    <t>Benoît</t>
  </si>
  <si>
    <t>CHARGE ACTIVITE"AGRICULTURE"</t>
  </si>
  <si>
    <t>Hugues</t>
  </si>
  <si>
    <t>Jean Louis</t>
  </si>
  <si>
    <t>ASSISTANT MAITRE D'OUVRAGE</t>
  </si>
  <si>
    <t>Jeanine</t>
  </si>
  <si>
    <t>Moreau</t>
  </si>
  <si>
    <t>Agnès</t>
  </si>
  <si>
    <t>Pierrette</t>
  </si>
  <si>
    <t>Linda</t>
  </si>
  <si>
    <t>Marie-Antoinette</t>
  </si>
  <si>
    <t>Denis</t>
  </si>
  <si>
    <t>Jean-François</t>
  </si>
  <si>
    <t>ASSIST.BUREAUT/MICRO/INFO</t>
  </si>
  <si>
    <t>RESPONSABLE ECHAnge</t>
  </si>
  <si>
    <t>Marie-Agnès</t>
  </si>
  <si>
    <t>Jim</t>
  </si>
  <si>
    <t>Sanchez</t>
  </si>
  <si>
    <t>RESP.D EXPLOITATION BANC.</t>
  </si>
  <si>
    <t>CHEF DE REGION</t>
  </si>
  <si>
    <t>RESP. PILOTAGE RESEAU</t>
  </si>
  <si>
    <t>COORDINATEUR ECHELON</t>
  </si>
  <si>
    <t>Jean Michel</t>
  </si>
  <si>
    <t>RESPONSABLE LOGISTIQUE</t>
  </si>
  <si>
    <t>Simone</t>
  </si>
  <si>
    <t>ANALYSTE DE DEVELOPPEMENT</t>
  </si>
  <si>
    <t>Marie Claude</t>
  </si>
  <si>
    <t>AGENT ADM.DES TECH.BANCAIRES</t>
  </si>
  <si>
    <t>MONITEUR DE VENTE</t>
  </si>
  <si>
    <t>RESP DIRECT INFORMATIQUE</t>
  </si>
  <si>
    <t>ANIMATEUR BAM</t>
  </si>
  <si>
    <t>Gismonde</t>
  </si>
  <si>
    <t>Norbert</t>
  </si>
  <si>
    <t>Jean Claude</t>
  </si>
  <si>
    <t>DIRECTEUR D' ECHELON</t>
  </si>
  <si>
    <t>Germain</t>
  </si>
  <si>
    <t>CHARG-CLTELE PROF/AGRI</t>
  </si>
  <si>
    <t>Evelyne</t>
  </si>
  <si>
    <t>Ghislaine</t>
  </si>
  <si>
    <t>RoseLine</t>
  </si>
  <si>
    <t>Claudie</t>
  </si>
  <si>
    <t>AGENT ADMINISTRATIF I.A.R.D</t>
  </si>
  <si>
    <t>Marie Ange</t>
  </si>
  <si>
    <t>Carol</t>
  </si>
  <si>
    <t>Marie Noelle</t>
  </si>
  <si>
    <t>RESPONSABLE ECOLE DE VENTE</t>
  </si>
  <si>
    <t>CHEF DU DEPARTEMENT R.HUMAIN</t>
  </si>
  <si>
    <t>Marie Jeane</t>
  </si>
  <si>
    <t>Marie Christine</t>
  </si>
  <si>
    <t>Lucien</t>
  </si>
  <si>
    <t>TECHNICIEN POSTE DE TRAVAIL</t>
  </si>
  <si>
    <t>Claudette</t>
  </si>
  <si>
    <t>MAITRE D'OUVRAGE</t>
  </si>
  <si>
    <t>Giraud</t>
  </si>
  <si>
    <t>CONSEILLET FINANCIER VITICOL</t>
  </si>
  <si>
    <t>RESP.SECURITE SYST.INFORMATI</t>
  </si>
  <si>
    <t>ANIMATEUR PIL0TAGE RISQUES</t>
  </si>
  <si>
    <t>Aliette</t>
  </si>
  <si>
    <t>ANIMATEUR CAISSE LOCALE</t>
  </si>
  <si>
    <t>RESP. MarcHE DES PARTICULIER</t>
  </si>
  <si>
    <t>Michelle</t>
  </si>
  <si>
    <t>Jean Paul</t>
  </si>
  <si>
    <t>CHARGE CLIENTELE PROFESS.</t>
  </si>
  <si>
    <t>Thierry</t>
  </si>
  <si>
    <t>RESP. CONTROLE DE GESTION</t>
  </si>
  <si>
    <t>CHARG-CLTELE PROFESSIONNEL</t>
  </si>
  <si>
    <t>Pascal</t>
  </si>
  <si>
    <t>Resp. support IC/ISEDIN</t>
  </si>
  <si>
    <t>Pascale</t>
  </si>
  <si>
    <t>Jeanette</t>
  </si>
  <si>
    <t>Marie Chantal</t>
  </si>
  <si>
    <t>Mathieu</t>
  </si>
  <si>
    <t>Solange</t>
  </si>
  <si>
    <t>Sylvain</t>
  </si>
  <si>
    <t>Wanda</t>
  </si>
  <si>
    <t>CHARGE DE MISSION INSTR.CRED</t>
  </si>
  <si>
    <t>Jenny</t>
  </si>
  <si>
    <t>MaryLine</t>
  </si>
  <si>
    <t>Garnier</t>
  </si>
  <si>
    <t>Edwige</t>
  </si>
  <si>
    <t>Huguette</t>
  </si>
  <si>
    <t>Régine</t>
  </si>
  <si>
    <t>Marie-Hélène</t>
  </si>
  <si>
    <t>Laurence</t>
  </si>
  <si>
    <t>AGENT TRESORERIE</t>
  </si>
  <si>
    <t>AGENT TECH. ENTRETIEN/PRODUC</t>
  </si>
  <si>
    <t>RESPONSABLE DES ETUDES</t>
  </si>
  <si>
    <t>SPECIALISTE AGRICOLE SENIOR</t>
  </si>
  <si>
    <t>Hélène</t>
  </si>
  <si>
    <t>ANALYSTE D ETUDES</t>
  </si>
  <si>
    <t>Marie Dominique</t>
  </si>
  <si>
    <t>Marie Hélène</t>
  </si>
  <si>
    <t>RESP.ASSURANCE DES PERSONNES</t>
  </si>
  <si>
    <t>RCR PRO AGRI</t>
  </si>
  <si>
    <t>Janick</t>
  </si>
  <si>
    <t>Carole</t>
  </si>
  <si>
    <t>Nilda</t>
  </si>
  <si>
    <t>Henri</t>
  </si>
  <si>
    <t>ANALYSTE MONETIQUE</t>
  </si>
  <si>
    <t>Marie Hortense</t>
  </si>
  <si>
    <t>ANALYSTE AFF.INTERNATIONALES</t>
  </si>
  <si>
    <t>RESPONSABLE COLLECTE</t>
  </si>
  <si>
    <t>Marie Lise</t>
  </si>
  <si>
    <t>Jany-Claude</t>
  </si>
  <si>
    <t>Picard</t>
  </si>
  <si>
    <t>Marie Martine</t>
  </si>
  <si>
    <t>Anita</t>
  </si>
  <si>
    <t>ALine</t>
  </si>
  <si>
    <t>RESP.MOYENS DE PAIEMENT</t>
  </si>
  <si>
    <t>Frédéric</t>
  </si>
  <si>
    <t>Marilyne</t>
  </si>
  <si>
    <t>Corinne</t>
  </si>
  <si>
    <t>Martial</t>
  </si>
  <si>
    <t>Jean Luc</t>
  </si>
  <si>
    <t>Sylvia</t>
  </si>
  <si>
    <t>Vincent</t>
  </si>
  <si>
    <t>CONSEILLER FINANCIER AGRI.</t>
  </si>
  <si>
    <t>INGENIEUR SYSTEME</t>
  </si>
  <si>
    <t>Alix</t>
  </si>
  <si>
    <t>AGENT D ENTRETIEN</t>
  </si>
  <si>
    <t>Marilia</t>
  </si>
  <si>
    <t>Marie-Pierre</t>
  </si>
  <si>
    <t>Fabrice</t>
  </si>
  <si>
    <t>CHARGE DEVELOP. ASSURANCES</t>
  </si>
  <si>
    <t>TECHNICIEN MARKETING</t>
  </si>
  <si>
    <t>Jean Marc</t>
  </si>
  <si>
    <t>Kathia</t>
  </si>
  <si>
    <t>Béatrice</t>
  </si>
  <si>
    <t>Line</t>
  </si>
  <si>
    <t>Corine</t>
  </si>
  <si>
    <t>Odette</t>
  </si>
  <si>
    <t>Florence</t>
  </si>
  <si>
    <t>AGENT ADMINISTRATIF ADI</t>
  </si>
  <si>
    <t>TECHNICIEN GESTION COMMER</t>
  </si>
  <si>
    <t>Valérie</t>
  </si>
  <si>
    <t>Véronique</t>
  </si>
  <si>
    <t>Soline</t>
  </si>
  <si>
    <t>CHARGE AFFAIRE PME-PMI</t>
  </si>
  <si>
    <t>RESP.MAINTENANCE APPLICATIFS</t>
  </si>
  <si>
    <t>RESP.DOMAINE ANALYSE</t>
  </si>
  <si>
    <t>Etienne</t>
  </si>
  <si>
    <t>RESPONSABLE QUALITE</t>
  </si>
  <si>
    <t>Ingénieur Qualité</t>
  </si>
  <si>
    <t>RESPONSABLE DE DOMAINE</t>
  </si>
  <si>
    <t xml:space="preserve">Ingénieur </t>
  </si>
  <si>
    <t>BTS</t>
  </si>
  <si>
    <t>Marie France</t>
  </si>
  <si>
    <t>RESPONSABLE "ASSURANCES"</t>
  </si>
  <si>
    <t>Rosa</t>
  </si>
  <si>
    <t>Florent</t>
  </si>
  <si>
    <t>Eric</t>
  </si>
  <si>
    <t>Marylaine</t>
  </si>
  <si>
    <t>Sabine</t>
  </si>
  <si>
    <t>ANALYSTE APPLICATION</t>
  </si>
  <si>
    <t>RESPONSABLE PROMOTION-PUB</t>
  </si>
  <si>
    <t>CONSEILLER FINANCIER</t>
  </si>
  <si>
    <t>TECHNICIEN D ETUDES</t>
  </si>
  <si>
    <t>Christophe</t>
  </si>
  <si>
    <t>Jean-Marie</t>
  </si>
  <si>
    <t>TECHNICIEN AUDIO-VISUEL</t>
  </si>
  <si>
    <t>ORGANISATEUR</t>
  </si>
  <si>
    <t>RESPONSABLE MONETIQUE</t>
  </si>
  <si>
    <t>Ingénieur</t>
  </si>
  <si>
    <t>CONSEILLER COMMERCIAL SPECIA</t>
  </si>
  <si>
    <t>CHEF DE DEPARTEMENT</t>
  </si>
  <si>
    <t>Marie Sophie</t>
  </si>
  <si>
    <t>RESP.EMPLOI FORMATION</t>
  </si>
  <si>
    <t>RESP.DEVELOPPEMENT CREDITS</t>
  </si>
  <si>
    <t>RESP. SUPPORT UTILISATEURS</t>
  </si>
  <si>
    <t>Joseph</t>
  </si>
  <si>
    <t>RESPONSABLE ACHAT</t>
  </si>
  <si>
    <t>CaroLine</t>
  </si>
  <si>
    <t>RESP.PILOTAGE DU RISQUE</t>
  </si>
  <si>
    <t>ANALYSTE EMPLOI</t>
  </si>
  <si>
    <t>Anna</t>
  </si>
  <si>
    <t>CHARGE OFFRE COMMERC. PARTIC</t>
  </si>
  <si>
    <t>Gwénaelle</t>
  </si>
  <si>
    <t>COORDINATEUR CPC</t>
  </si>
  <si>
    <t>RESP.MARKETING OPERATIONNEL</t>
  </si>
  <si>
    <t>Franck</t>
  </si>
  <si>
    <t>Karine</t>
  </si>
  <si>
    <t>Benoist</t>
  </si>
  <si>
    <t>RESPONSABLE "RECOUVR. AMIABL</t>
  </si>
  <si>
    <t>Nathalie</t>
  </si>
  <si>
    <t>AGENT ADM TECH BANC</t>
  </si>
  <si>
    <t>Murielle</t>
  </si>
  <si>
    <t>RESP.UNITE CONTR.DES RISQUES</t>
  </si>
  <si>
    <t>Licence</t>
  </si>
  <si>
    <t>Alexandre</t>
  </si>
  <si>
    <t>JURISTE</t>
  </si>
  <si>
    <t>Maîtrise</t>
  </si>
  <si>
    <t>Pierre Marie</t>
  </si>
  <si>
    <t>Jean Manuel</t>
  </si>
  <si>
    <t>CHARGE COMMUNICATION EXTERNE</t>
  </si>
  <si>
    <t>Christelle</t>
  </si>
  <si>
    <t>Joao Pedro</t>
  </si>
  <si>
    <t>2e degré de compta</t>
  </si>
  <si>
    <t>RESP.GESTION CREDITS</t>
  </si>
  <si>
    <t>TECH. GESTION FINCANCE/AUDIT</t>
  </si>
  <si>
    <t>Antoine</t>
  </si>
  <si>
    <t>Loïc</t>
  </si>
  <si>
    <t>Stéphanie</t>
  </si>
  <si>
    <t>RESPONSABLE MARKETING</t>
  </si>
  <si>
    <t>Wilfrid</t>
  </si>
  <si>
    <t>ARCHIVISTE</t>
  </si>
  <si>
    <t>ingénieur</t>
  </si>
  <si>
    <t>ANALYSTE CONTENT.PROFESSION.</t>
  </si>
  <si>
    <t>RESPONSABLE ANTENNE LOGISTIQ</t>
  </si>
  <si>
    <t>Pierre Yves</t>
  </si>
  <si>
    <t>Delphine</t>
  </si>
  <si>
    <t>Rémy</t>
  </si>
  <si>
    <t>3e degré de compta</t>
  </si>
  <si>
    <t>TECHN.MOY.GENERAUX/IMMEUBLES</t>
  </si>
  <si>
    <t>4e degré de compta</t>
  </si>
  <si>
    <t>Jean Charles</t>
  </si>
  <si>
    <t>Sandrine</t>
  </si>
  <si>
    <t>Jean Philippe</t>
  </si>
  <si>
    <t>Céline</t>
  </si>
  <si>
    <t>Lucile</t>
  </si>
  <si>
    <t>RESP.ACTIVITE G.R.D.</t>
  </si>
  <si>
    <t>RESP.GESTION DES PERSONNES</t>
  </si>
  <si>
    <t>Ronan</t>
  </si>
  <si>
    <t>Gabriel</t>
  </si>
  <si>
    <t>ANALYSTE SYSTEME</t>
  </si>
  <si>
    <t>Emmanuelle</t>
  </si>
  <si>
    <t>Mauricette</t>
  </si>
  <si>
    <t>RESPONS.SERVICE COMMUNICATIO</t>
  </si>
  <si>
    <t>RESP.COMMUNICATION EXTERNE</t>
  </si>
  <si>
    <t>Clarisse</t>
  </si>
  <si>
    <t>Virginie</t>
  </si>
  <si>
    <t>Séverine</t>
  </si>
  <si>
    <t>Christel</t>
  </si>
  <si>
    <t>RESP.MarcHE OPERATIONS IMMOB</t>
  </si>
  <si>
    <t>Gabriele</t>
  </si>
  <si>
    <t>CHARGE ACTIVITE"ENTREPRISES"</t>
  </si>
  <si>
    <t>Baptiste</t>
  </si>
  <si>
    <t>Laetitia</t>
  </si>
  <si>
    <t>Sébastien</t>
  </si>
  <si>
    <t>Anthony</t>
  </si>
  <si>
    <t>Agathe</t>
  </si>
  <si>
    <t>CHARGE ETUDES INFOCENTRE</t>
  </si>
  <si>
    <t>Jérôme</t>
  </si>
  <si>
    <t>RESPONSABLE CENTRE DE SUPPOR</t>
  </si>
  <si>
    <t>Magali</t>
  </si>
  <si>
    <t>Dewis</t>
  </si>
  <si>
    <t>CONSEILLER FINANCIER PRO.</t>
  </si>
  <si>
    <t>Tony</t>
  </si>
  <si>
    <t>Marlène</t>
  </si>
  <si>
    <t>Dimitri</t>
  </si>
  <si>
    <t>ADJOINT BANQUE EN LIGNE</t>
  </si>
  <si>
    <t>Nadia</t>
  </si>
  <si>
    <t>Cyrille</t>
  </si>
  <si>
    <t>MILENE</t>
  </si>
  <si>
    <t>Stéphan</t>
  </si>
  <si>
    <t>Cyril</t>
  </si>
  <si>
    <t>Magalie</t>
  </si>
  <si>
    <t>Natacha</t>
  </si>
  <si>
    <t>Estelle</t>
  </si>
  <si>
    <t>Anne Claire</t>
  </si>
  <si>
    <t>Gaëlle</t>
  </si>
  <si>
    <t>Angelique</t>
  </si>
  <si>
    <t>Ilhame</t>
  </si>
  <si>
    <t>Géraldine</t>
  </si>
  <si>
    <t>Sabrina</t>
  </si>
  <si>
    <t>Ludovic</t>
  </si>
  <si>
    <t>Marina</t>
  </si>
  <si>
    <t>ASSISTANT COMMUNICATION EXTE</t>
  </si>
  <si>
    <t>DIRECTEUR GENERAL</t>
  </si>
  <si>
    <t>Rianha</t>
  </si>
  <si>
    <t>SUPERVISEUR</t>
  </si>
  <si>
    <t>Mélanie</t>
  </si>
  <si>
    <t>Aurélie</t>
  </si>
  <si>
    <t>Audrey</t>
  </si>
  <si>
    <t>Katia</t>
  </si>
  <si>
    <t>Gabrielle</t>
  </si>
  <si>
    <t>Alexa</t>
  </si>
  <si>
    <t>Sergio</t>
  </si>
  <si>
    <t>JOHAnna</t>
  </si>
  <si>
    <t>Gérald</t>
  </si>
  <si>
    <t>Benjamin</t>
  </si>
  <si>
    <t>Alexandra</t>
  </si>
  <si>
    <t>Astrid</t>
  </si>
  <si>
    <t>Elodie</t>
  </si>
  <si>
    <t>ANIMATEUR MarcHE HAUT DE GAM</t>
  </si>
  <si>
    <t>Cédric</t>
  </si>
  <si>
    <t>Nancy</t>
  </si>
  <si>
    <t>Damien</t>
  </si>
  <si>
    <t>Vanessa</t>
  </si>
  <si>
    <t>Jean Sébastien</t>
  </si>
  <si>
    <t>Frédérique</t>
  </si>
  <si>
    <t>Aurore</t>
  </si>
  <si>
    <t>SAID</t>
  </si>
  <si>
    <t>Jennifer</t>
  </si>
  <si>
    <t>Jean-Christophe</t>
  </si>
  <si>
    <t>Nezia</t>
  </si>
  <si>
    <t>José</t>
  </si>
  <si>
    <t>RESP.UNITE INFORM.DE PROXIMI</t>
  </si>
  <si>
    <t>Yann</t>
  </si>
  <si>
    <t>Karelle</t>
  </si>
  <si>
    <t>Adrienne</t>
  </si>
  <si>
    <t>Mary Eve</t>
  </si>
  <si>
    <t>Ingrid</t>
  </si>
  <si>
    <t>Fatima</t>
  </si>
  <si>
    <t>Samuel</t>
  </si>
  <si>
    <t>Romain</t>
  </si>
  <si>
    <t>Rénaté</t>
  </si>
  <si>
    <t>RESP. ANIMATION COMMERCIALE</t>
  </si>
  <si>
    <t>AGENT ADMINISTRATIF</t>
  </si>
  <si>
    <t>CONSEILLER FINANCIER ENT.</t>
  </si>
  <si>
    <t>Davy</t>
  </si>
  <si>
    <t>Ludivine</t>
  </si>
  <si>
    <t>Mikael</t>
  </si>
  <si>
    <t>Ombeline</t>
  </si>
  <si>
    <t>Michaël</t>
  </si>
  <si>
    <t>Halima</t>
  </si>
  <si>
    <t>Yannick</t>
  </si>
  <si>
    <t>Guylaine</t>
  </si>
  <si>
    <t>Adeline</t>
  </si>
  <si>
    <t>Laure</t>
  </si>
  <si>
    <t>Marie-Françoise</t>
  </si>
  <si>
    <t>Matthias</t>
  </si>
  <si>
    <t>Grégoire</t>
  </si>
  <si>
    <t>Nolwen</t>
  </si>
  <si>
    <t>Myriam</t>
  </si>
  <si>
    <t>CHARG DEVELOP PRESCRIPT CONS</t>
  </si>
  <si>
    <t>Fanny</t>
  </si>
  <si>
    <t>Jimmy</t>
  </si>
  <si>
    <t>Dorothé</t>
  </si>
  <si>
    <t>Maud</t>
  </si>
  <si>
    <t>RESP.OFFRE COMMERCIALE PROFE</t>
  </si>
  <si>
    <t>Marie Claire</t>
  </si>
  <si>
    <t>ELise</t>
  </si>
  <si>
    <t>Marjorie</t>
  </si>
  <si>
    <t>SPEC. ASS. AGRIC. SENIOR</t>
  </si>
  <si>
    <t>Garance</t>
  </si>
  <si>
    <t>CHARGE DE COMMUNICATION</t>
  </si>
  <si>
    <t>Cécilia</t>
  </si>
  <si>
    <t>Hasna</t>
  </si>
  <si>
    <t>Isadora</t>
  </si>
  <si>
    <t>Peggy</t>
  </si>
  <si>
    <t>Bénédicte</t>
  </si>
  <si>
    <t>Maxime</t>
  </si>
  <si>
    <t>Amélie</t>
  </si>
  <si>
    <t>Florianne</t>
  </si>
  <si>
    <t>Laurenn</t>
  </si>
  <si>
    <t>Gladys</t>
  </si>
  <si>
    <t>Mathias</t>
  </si>
  <si>
    <t>Fadila</t>
  </si>
  <si>
    <t>Grégory</t>
  </si>
  <si>
    <t>CHARGE DE DEVELOPPEMENT RH</t>
  </si>
  <si>
    <t>Carla</t>
  </si>
  <si>
    <t>Sandra</t>
  </si>
  <si>
    <t>Marie Astrid</t>
  </si>
  <si>
    <t>Violaine</t>
  </si>
  <si>
    <t>Venceslas</t>
  </si>
  <si>
    <t>BRUT ANNUEL</t>
  </si>
  <si>
    <t>Nombre total d'individus</t>
  </si>
  <si>
    <t>Nombre</t>
  </si>
  <si>
    <t>SEXE</t>
  </si>
  <si>
    <t>Age moyen</t>
  </si>
  <si>
    <t>Brut annuel total</t>
  </si>
  <si>
    <t>1 - Changer le format de date en colonne G et I (date courte)</t>
  </si>
  <si>
    <t>2 - Mettre en forme le tableau à l'aide de l'outil "Mettre sous forme de tableau"</t>
  </si>
  <si>
    <r>
      <t xml:space="preserve">3 - Insérer un contrôle en Colonne F (Age). </t>
    </r>
    <r>
      <rPr>
        <b/>
        <i/>
        <sz val="11"/>
        <color theme="2" tint="-0.499984740745262"/>
        <rFont val="Calibri"/>
        <family val="2"/>
        <scheme val="minor"/>
      </rPr>
      <t>L'âge doit être compris entre 45 et 67 ans</t>
    </r>
  </si>
  <si>
    <r>
      <t>4 - Supprimer les doublons des tableaux "</t>
    </r>
    <r>
      <rPr>
        <b/>
        <sz val="11"/>
        <color theme="2" tint="-0.499984740745262"/>
        <rFont val="Calibri"/>
        <family val="2"/>
        <scheme val="minor"/>
      </rPr>
      <t xml:space="preserve">EMPLOI" </t>
    </r>
    <r>
      <rPr>
        <sz val="11"/>
        <color theme="2" tint="-0.499984740745262"/>
        <rFont val="Calibri"/>
        <family val="2"/>
        <scheme val="minor"/>
      </rPr>
      <t>et "</t>
    </r>
    <r>
      <rPr>
        <b/>
        <sz val="11"/>
        <color theme="2" tint="-0.499984740745262"/>
        <rFont val="Calibri"/>
        <family val="2"/>
        <scheme val="minor"/>
      </rPr>
      <t xml:space="preserve">FORMATION GENERALE" </t>
    </r>
    <r>
      <rPr>
        <sz val="11"/>
        <color theme="2" tint="-0.499984740745262"/>
        <rFont val="Calibri"/>
        <family val="2"/>
        <scheme val="minor"/>
      </rPr>
      <t xml:space="preserve">ci-contre. Nommez ces tableaux </t>
    </r>
    <r>
      <rPr>
        <b/>
        <sz val="11"/>
        <color theme="2" tint="-0.499984740745262"/>
        <rFont val="Calibri"/>
        <family val="2"/>
        <scheme val="minor"/>
      </rPr>
      <t>EMPLOI</t>
    </r>
    <r>
      <rPr>
        <sz val="11"/>
        <color theme="2" tint="-0.499984740745262"/>
        <rFont val="Calibri"/>
        <family val="2"/>
        <scheme val="minor"/>
      </rPr>
      <t xml:space="preserve"> et </t>
    </r>
    <r>
      <rPr>
        <b/>
        <sz val="11"/>
        <color theme="2" tint="-0.499984740745262"/>
        <rFont val="Calibri"/>
        <family val="2"/>
        <scheme val="minor"/>
      </rPr>
      <t>FORMG.</t>
    </r>
  </si>
  <si>
    <t>Jeanne</t>
  </si>
  <si>
    <t>Pour chaque action, vous utiliserez la fonction du tableau croisé dynamique (Inséré en cellule L3)</t>
  </si>
  <si>
    <t>1 - Compter le nombre d'hommes et de femmes dans ce tableau</t>
  </si>
  <si>
    <t>2 - Calculer le salaire global selon le sexe</t>
  </si>
  <si>
    <t>3 - Calculer le nombre d'entrées par année</t>
  </si>
  <si>
    <t>Pour chaque action, vous utiliserez la fonction du tableau croisé dynamique. Vous insèrerez un TCD à  chaque traitement.</t>
  </si>
  <si>
    <t>Étiquettes de lignes</t>
  </si>
  <si>
    <t>AGE MOYEN</t>
  </si>
  <si>
    <t>Nombre de TITRE</t>
  </si>
  <si>
    <t>Total général</t>
  </si>
  <si>
    <t>Somme de BRUT ANNUEL</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</si>
  <si>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</si>
  <si>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</si>
  <si>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</si>
  <si>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</si>
  <si>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</si>
  <si>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</si>
  <si>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</si>
  <si>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</si>
  <si>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</si>
  <si>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</si>
  <si>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</si>
  <si>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</si>
  <si>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</si>
  <si>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</si>
  <si>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</si>
  <si>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</si>
  <si>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</si>
  <si>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</si>
  <si>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</si>
  <si>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</si>
  <si>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</si>
  <si>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</si>
  <si>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</si>
  <si>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</si>
  <si>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</si>
  <si>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</si>
  <si>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</si>
  <si>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</si>
  <si>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</si>
  <si>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</si>
  <si>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</si>
  <si>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</si>
  <si>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</si>
  <si>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</si>
  <si>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</si>
  <si>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</si>
  <si>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</si>
  <si>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</si>
  <si>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</si>
  <si>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</si>
  <si>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Vous avez pour mission de traiter les données et de réaliser des représentations graphiques à la fois sobres, concises et efficaces.</t>
  </si>
  <si>
    <t>Déplacez la feuille vers la droite pour réaliser les travaux demandés pour chacun des 4 tableaux présentés</t>
  </si>
  <si>
    <t>TABLEAU 1</t>
  </si>
  <si>
    <t>1 - Trier les données (Colonne A) de manière croissante</t>
  </si>
  <si>
    <t>2 - Représenter le tableau 1 sous la forme d'un graphique en barres (1 seul axe)</t>
  </si>
  <si>
    <t>3 - Représenter le tableau 1 sous la forme d'un graphique en barre (2 axes)</t>
  </si>
  <si>
    <t>TABLEAU 2</t>
  </si>
  <si>
    <t>1 - Représenter le tableau 2 sous la forme d'un graphique en courbe</t>
  </si>
  <si>
    <t>2 -Représenter le tableau 2 sous la forme d'un histogramme</t>
  </si>
  <si>
    <t>3 - Représenter le tableau 2 sous la forme d'un diagramme en secteurs</t>
  </si>
  <si>
    <t>4 - Représenter le tableau 2 sous la forme d'un graphique combiné (histogramme pour le nombre et courbe pour le brut) à 2 axes</t>
  </si>
  <si>
    <t>TABLEAU 3</t>
  </si>
  <si>
    <t>1 - Représenter le tableau 3 sous la forme d'un graphique en barres horizontales</t>
  </si>
  <si>
    <t>1 - Représenter le tableau 3bis ci-dessous sous la forme d'un graphique en barres horizontales</t>
  </si>
  <si>
    <t>Tableau 3bis</t>
  </si>
  <si>
    <t>Classe d'âge</t>
  </si>
  <si>
    <t>20-35</t>
  </si>
  <si>
    <t>36-45</t>
  </si>
  <si>
    <t>46-55</t>
  </si>
  <si>
    <t>56-70</t>
  </si>
  <si>
    <t>TABLEAU 4</t>
  </si>
  <si>
    <t>1 - Représenter le tableau 4 sous la forme d'un graphique combiné histogramme et courbe à 2 axes (nombre axe principal et courbe axe secondaire)</t>
  </si>
  <si>
    <t>Homme</t>
  </si>
  <si>
    <t>Femme</t>
  </si>
  <si>
    <t>IDENTITÉ</t>
  </si>
  <si>
    <t>Mr Hochon Paul</t>
  </si>
  <si>
    <t>Mme Audine Anne</t>
  </si>
  <si>
    <t>1 - Convertir la colonne A en trois colonnes distinctes (Civilité, Nom, Prénom)</t>
  </si>
  <si>
    <t>Mme Rouana Marie</t>
  </si>
  <si>
    <t>Mme Hamalibou Arlette</t>
  </si>
  <si>
    <t>2 - Mettre en forme la première ligne (Orientation du texte oblique)</t>
  </si>
  <si>
    <t>Mr Céhef Hassan</t>
  </si>
  <si>
    <t>Mme Galls Charline</t>
  </si>
  <si>
    <t>3 - Afficher en mode page la feuille</t>
  </si>
  <si>
    <t>Mr Houda Barrack</t>
  </si>
  <si>
    <t>Mme Tatouille Laura</t>
  </si>
  <si>
    <t>4 - Fixer la zone d'impression sur le tableau</t>
  </si>
  <si>
    <t>Mme Sille Lucie</t>
  </si>
  <si>
    <t>Mme Bernard Sarah</t>
  </si>
  <si>
    <t>5 - Insérer un en-tête "Données et mise en page"</t>
  </si>
  <si>
    <t>Mr Maurice Philippe</t>
  </si>
  <si>
    <t>Mr Bonbeur Jean</t>
  </si>
  <si>
    <t>Mme Hèresse Mégane</t>
  </si>
  <si>
    <t>Mr Noix Stéphane</t>
  </si>
  <si>
    <t>7 - Réaliser un aperçu</t>
  </si>
  <si>
    <t>Mme Gature Emilie</t>
  </si>
  <si>
    <t>Mme De MontéCarlo Coralie</t>
  </si>
  <si>
    <t>Mme Hénéré Nadège</t>
  </si>
  <si>
    <t>Mr Sansasse Lionel</t>
  </si>
  <si>
    <t>Mr Thine Nikos</t>
  </si>
  <si>
    <t>Mr Solo Yohan</t>
  </si>
  <si>
    <t>Mme Jet Claire</t>
  </si>
  <si>
    <t>Mr Braltar Giles</t>
  </si>
  <si>
    <t>Mr Douche Raël</t>
  </si>
  <si>
    <t>Mme Sarbaque Anne</t>
  </si>
  <si>
    <t>Mme Lile Maurice</t>
  </si>
  <si>
    <t>Mr Doeuf John</t>
  </si>
  <si>
    <t>Mr Niomme Gérard</t>
  </si>
  <si>
    <t>Mme Honnête Camille</t>
  </si>
  <si>
    <t>Mr Tomette Jerry</t>
  </si>
  <si>
    <t>Mr Dagin Bruno</t>
  </si>
  <si>
    <t>Calcul de la rentabilité d'une opération.
VALEUR CIBLE</t>
  </si>
  <si>
    <t>Déterminez à partir de la valeur cible le nombre de repas à réaliser par jour pour rentabiliser l'activité (résultat égal à zéro).</t>
  </si>
  <si>
    <t>Utiliisez pour cela la fonction VALEUR CIBLE (présente dans le Gestionnaire de scenarios)</t>
  </si>
  <si>
    <t>Nombre de repas</t>
  </si>
  <si>
    <t>Charges variables</t>
  </si>
  <si>
    <t>Marge sur coût variable</t>
  </si>
  <si>
    <t>Charges fixes</t>
  </si>
  <si>
    <t>Résultat</t>
  </si>
  <si>
    <t>Calcul de la rentabilité d'une opération.
SOLVEUR</t>
  </si>
  <si>
    <t>Cas 1 - retrouver une valeur avec contrainte</t>
  </si>
  <si>
    <t>Déterminez à partir du solveur le nombre ENTIER de repas à réaliser par jour pour rentabiliser l'activité (résultat égal à 1480).</t>
  </si>
  <si>
    <t>Utiliisez pour cela la fonction SOLVEUR (présente dans le Gestionnaire de scenarios)</t>
  </si>
  <si>
    <t>Nombre de repas journaliers</t>
  </si>
  <si>
    <t>PUHT du repas</t>
  </si>
  <si>
    <t>Cas 2 - Retrouver un résultat à partir de données sous contraintes</t>
  </si>
  <si>
    <r>
      <t xml:space="preserve">Déterminez à partir du solveur le nombre ENTIER de repas à réaliser par jour (la capacité journalière est comprise entre 15 et 50 couverts) pour obtenir un </t>
    </r>
    <r>
      <rPr>
        <b/>
        <sz val="12"/>
        <color theme="2" tint="-0.499984740745262"/>
        <rFont val="Calibri"/>
        <family val="2"/>
        <scheme val="minor"/>
      </rPr>
      <t>résultat maximal. L</t>
    </r>
    <r>
      <rPr>
        <sz val="12"/>
        <color theme="2" tint="-0.499984740745262"/>
        <rFont val="Calibri"/>
        <family val="2"/>
        <scheme val="minor"/>
      </rPr>
      <t>e restaurant peut être ouvert entre 5 et 20 jours par mois. Le responsable se pose la question du choix du panier moyen (une étude a précisé que le prix pouvait varier entre 15 et 25 €).</t>
    </r>
  </si>
  <si>
    <t>Nombre de jours d'ouverture</t>
  </si>
  <si>
    <t>REF.</t>
  </si>
  <si>
    <t>Code TVA</t>
  </si>
  <si>
    <t>Prix HT</t>
  </si>
  <si>
    <t>Code</t>
  </si>
  <si>
    <t>Taux</t>
  </si>
  <si>
    <t>Réf. Produit</t>
  </si>
  <si>
    <t>Libellé</t>
  </si>
  <si>
    <t>Prix unitaire</t>
  </si>
  <si>
    <t>Quantité</t>
  </si>
  <si>
    <t>Taux TVA</t>
  </si>
  <si>
    <t>Montant HT</t>
  </si>
  <si>
    <t>Montant TVA</t>
  </si>
  <si>
    <t>Montant TTC</t>
  </si>
  <si>
    <t>D101</t>
  </si>
  <si>
    <t>Anchoïades à la provençale - 210 gr</t>
  </si>
  <si>
    <t>D102</t>
  </si>
  <si>
    <t>Caviar d'aubergine - 210 gr</t>
  </si>
  <si>
    <t>D103</t>
  </si>
  <si>
    <t>Délice de tomates séchées - 210 gr</t>
  </si>
  <si>
    <t>D104</t>
  </si>
  <si>
    <t>Délice d'artichauts - 210 gr</t>
  </si>
  <si>
    <t>D105</t>
  </si>
  <si>
    <t>Le Melet anchoïade au fenouil - 210 gr</t>
  </si>
  <si>
    <t>D106</t>
  </si>
  <si>
    <t>Olivade de poivrons rouges - 210 gr</t>
  </si>
  <si>
    <t>D107</t>
  </si>
  <si>
    <t>Pistou au basilic de provence - 180 gr</t>
  </si>
  <si>
    <t>D108</t>
  </si>
  <si>
    <t>Tapenade noire à la Provençale - 210 gr</t>
  </si>
  <si>
    <t>D109</t>
  </si>
  <si>
    <t>Tapenade verte au basilic - 210 gr</t>
  </si>
  <si>
    <t>HO110</t>
  </si>
  <si>
    <t>Sachet Provençal "Mouans-Sartoux"</t>
  </si>
  <si>
    <t>HO111</t>
  </si>
  <si>
    <t>Sachet Provençal "Valbonne"</t>
  </si>
  <si>
    <t>H101</t>
  </si>
  <si>
    <t>Huile d'olive vierge extra Nice 75 cl</t>
  </si>
  <si>
    <t>H102</t>
  </si>
  <si>
    <t>Huile d'olive vierge extra Nice 1 L</t>
  </si>
  <si>
    <t>H103</t>
  </si>
  <si>
    <t>Huile d'olive vierge extra Nice bidon 2 L</t>
  </si>
  <si>
    <t>H104</t>
  </si>
  <si>
    <t>Huile d'olive vierge extra Nice bidon 5 L</t>
  </si>
  <si>
    <t>Tavail à faire</t>
  </si>
  <si>
    <t>H105</t>
  </si>
  <si>
    <t>Huile d'olive vierge extra Toscane 75 cl</t>
  </si>
  <si>
    <t>Créez une liste déroulante à partir des références produits</t>
  </si>
  <si>
    <t>H106</t>
  </si>
  <si>
    <t>Huile d'olive vierge extra Toscane 1 L</t>
  </si>
  <si>
    <t>H107</t>
  </si>
  <si>
    <t>Huile d'olive vierge extra Toscane bidon 2 L</t>
  </si>
  <si>
    <t>H108</t>
  </si>
  <si>
    <t>Huile d'olive vierge extra Toscane bidon 5 L</t>
  </si>
  <si>
    <t>Obtenez automatiquement les autres rubriques</t>
  </si>
  <si>
    <t>H109</t>
  </si>
  <si>
    <t>Huile d'olive vierge extra Provence 75 cl</t>
  </si>
  <si>
    <t>H110</t>
  </si>
  <si>
    <t>Huile d'olive vierge extra Provence 1 L</t>
  </si>
  <si>
    <t>H111</t>
  </si>
  <si>
    <t>Huile d'olive vierge extra Provence bidon 2 L</t>
  </si>
  <si>
    <t>Testez votre travail avec les données suivantes</t>
  </si>
  <si>
    <t>H112</t>
  </si>
  <si>
    <t>Huile d'olive vierge extra Provence bidon 5 L</t>
  </si>
  <si>
    <t>O101</t>
  </si>
  <si>
    <t>Olives noires de Nice 250 g</t>
  </si>
  <si>
    <t>Articles</t>
  </si>
  <si>
    <t>O102</t>
  </si>
  <si>
    <t>Olives noires de Nice 500 g</t>
  </si>
  <si>
    <t>O103</t>
  </si>
  <si>
    <t>Olives noires de Nice 1 Kg</t>
  </si>
  <si>
    <t>O104</t>
  </si>
  <si>
    <t>Olives vertes de Nyons 250 g</t>
  </si>
  <si>
    <t>O105</t>
  </si>
  <si>
    <t>Olives vertes de Nyons 500 g</t>
  </si>
  <si>
    <t>O106</t>
  </si>
  <si>
    <t>Olives vertes de Nyons 1 Kg</t>
  </si>
  <si>
    <t>O107</t>
  </si>
  <si>
    <t>Olives noires de Nyons 250 g</t>
  </si>
  <si>
    <t>O108</t>
  </si>
  <si>
    <t>Olives noires de Nyons 500 g</t>
  </si>
  <si>
    <t>O109</t>
  </si>
  <si>
    <t>Olives noires de Nyons 1 Kg</t>
  </si>
  <si>
    <t>C101</t>
  </si>
  <si>
    <t>Coffret cadeau Nice</t>
  </si>
  <si>
    <t>C105</t>
  </si>
  <si>
    <t>C102</t>
  </si>
  <si>
    <t>Coffret cadeau Antibes</t>
  </si>
  <si>
    <t>DH108</t>
  </si>
  <si>
    <t>C103</t>
  </si>
  <si>
    <t>Coffret cadeau Menton</t>
  </si>
  <si>
    <t>C104</t>
  </si>
  <si>
    <t>Coffret cadeau Monaco</t>
  </si>
  <si>
    <t>Coffret cadeau St Paul</t>
  </si>
  <si>
    <t>DH105</t>
  </si>
  <si>
    <t>Savonnette Amandes douces - 125 gr - Carton de 96 pcs</t>
  </si>
  <si>
    <t>DH106</t>
  </si>
  <si>
    <t>Savonnette huile d'Argan - 125 gr - Carton de 24 boîtes</t>
  </si>
  <si>
    <t>DH107</t>
  </si>
  <si>
    <t>Savon de Marseille à l'ancienne - 250 gr - Carton de 24 pcs</t>
  </si>
  <si>
    <t>Savonnette au Miel - 125 gr - Carton de 48 pcs</t>
  </si>
  <si>
    <t>DH109</t>
  </si>
  <si>
    <t>Savon de Marseille à l'ancienne - 500 gr - Carton de 12 pcs</t>
  </si>
  <si>
    <t>Mettre sous forme de tableau la plage de cellules des colonnes A à J</t>
  </si>
  <si>
    <t>Insérer les segments sur la Formation générale et sur l'emploi</t>
  </si>
  <si>
    <t>Sélectionnez les lignes qui correspondent à l'emploi d'analyste de gestion</t>
  </si>
  <si>
    <t>Sélectionnez les lignes qui correspondent à une formation générale égale au BTS</t>
  </si>
  <si>
    <t>EVAL A</t>
  </si>
  <si>
    <t>EVAL B</t>
  </si>
  <si>
    <t>EVAL C</t>
  </si>
  <si>
    <t>LOUIS</t>
  </si>
  <si>
    <t>À partir du tableau des évaluations :</t>
  </si>
  <si>
    <t>JEANNE</t>
  </si>
  <si>
    <t>1) Insérez une mise en forme conditionnelle pour les évaluations A, B et C</t>
  </si>
  <si>
    <t>HUGO</t>
  </si>
  <si>
    <t>2) Pour les lignes 11, 12, 13 et 14, Calculez la note moyenne, la note maximale,  minimale et l'écart moyen</t>
  </si>
  <si>
    <t>CLAIRE</t>
  </si>
  <si>
    <t>3) Insérez un graphique SPARKLINE pour chaque élève représentant l'évolution de ses notes</t>
  </si>
  <si>
    <t>SIMON</t>
  </si>
  <si>
    <t>4) Modifiez la mise en forme conditionnelle des évaluations A, B et C avec un code couleur</t>
  </si>
  <si>
    <t>REDA</t>
  </si>
  <si>
    <t>GUILLAUME</t>
  </si>
  <si>
    <t>JULES</t>
  </si>
  <si>
    <t>ESTEBANE</t>
  </si>
  <si>
    <t>NOTE MOYENNE</t>
  </si>
  <si>
    <t>NOTE MAXIMALE</t>
  </si>
  <si>
    <t>NOTE MINIMALE</t>
  </si>
  <si>
    <t>ECART MOYEN</t>
  </si>
  <si>
    <t>Nb Compétences</t>
  </si>
  <si>
    <t>Nb compétences traversées</t>
  </si>
  <si>
    <t>Nb compétences restantes</t>
  </si>
  <si>
    <t>MATIÈRE 1</t>
  </si>
  <si>
    <t>MATIÈRE 2</t>
  </si>
  <si>
    <t>MATIÈRE 3</t>
  </si>
  <si>
    <t>Etape 1</t>
  </si>
  <si>
    <t>Étape 1</t>
  </si>
  <si>
    <t>Etape 2</t>
  </si>
  <si>
    <t>insérez un graphique presonnalisé</t>
  </si>
  <si>
    <t>Accueil</t>
  </si>
  <si>
    <t>Note de frais</t>
  </si>
  <si>
    <t>Nom du salarié</t>
  </si>
  <si>
    <t>Date de la demande</t>
  </si>
  <si>
    <t>La date doit être comprise entre le 1er janvier et le 31 décembre de cette année.</t>
  </si>
  <si>
    <t>Montant déplacement</t>
  </si>
  <si>
    <t>Le montant doit être inférieur à 150 euros.</t>
  </si>
  <si>
    <t>Montant restauration</t>
  </si>
  <si>
    <t>Le montant doit être inférieur à 100 euros.`</t>
  </si>
  <si>
    <t>Montant hébergement</t>
  </si>
  <si>
    <t>Le montant doit être inférieur à 100 euros.</t>
  </si>
  <si>
    <t>ARTICLES</t>
  </si>
  <si>
    <t>ART001</t>
  </si>
  <si>
    <t>ART002</t>
  </si>
  <si>
    <t>ART003</t>
  </si>
  <si>
    <t>ART004</t>
  </si>
  <si>
    <t>Liste déroulante produits</t>
  </si>
  <si>
    <t>Créer une zone de nom dynamique à partir de la fonction DECALER</t>
  </si>
  <si>
    <t>ART005</t>
  </si>
  <si>
    <t>Donnez lui le nom LISTEART</t>
  </si>
  <si>
    <t>ART006</t>
  </si>
  <si>
    <t>Créer une liste déroulante à partir de la zone de nom dynamique</t>
  </si>
  <si>
    <t>ART007</t>
  </si>
  <si>
    <t>ART008</t>
  </si>
  <si>
    <t>ART009</t>
  </si>
  <si>
    <t>ART010</t>
  </si>
  <si>
    <t>ART011</t>
  </si>
  <si>
    <t>ART012</t>
  </si>
  <si>
    <t>ART013</t>
  </si>
  <si>
    <t>ART014</t>
  </si>
  <si>
    <t>ART015</t>
  </si>
  <si>
    <t>ART016</t>
  </si>
  <si>
    <t>ART017</t>
  </si>
  <si>
    <t>ART018</t>
  </si>
  <si>
    <t>ART019</t>
  </si>
  <si>
    <t>Ajoutez le vendeur LEONIE</t>
  </si>
  <si>
    <t>Insérez les valeurs 35000 - 25000 et 37000 pour les mois de juin, juillet et Août</t>
  </si>
  <si>
    <t>Validation de données</t>
  </si>
  <si>
    <t>Résultat attendu</t>
  </si>
  <si>
    <t>En cellule C10, insérer la fonction =somme(C5:C9)</t>
  </si>
  <si>
    <t>Recopier vers la droite de la cellule C10 à E10</t>
  </si>
  <si>
    <t>En cellule C12, insérer la fonction =moyenne(C2:C9)</t>
  </si>
  <si>
    <t>Recopier vers la droite de la cellule C12 à E12</t>
  </si>
  <si>
    <t>En cellule C13, insérer la fonction =max(C2:C9)</t>
  </si>
  <si>
    <t>Recopier vers la droite de la cellule C13 à E13</t>
  </si>
  <si>
    <t>En cellule C14, insérer la formule =min(C5:C9)</t>
  </si>
  <si>
    <t>Recopier vers la droite de la cellule C14 à E14</t>
  </si>
  <si>
    <t>En cellule E5, insérer une formule SI qui permet d'afficher une prime de 200 € si le CAHT est supérieur ou égal à 10 000 € sinon la prime est de nulle.</t>
  </si>
  <si>
    <t>En colonne F, calculer le montant total HT de chaque ligne</t>
  </si>
  <si>
    <t>En cellule F10, calculez la somme des TOTAUX. Insérez la fonction =somme(F5:F9)</t>
  </si>
  <si>
    <t>En colonne H, calculez le montant de la TVA. Insérez la formule en cellule H5 =F5*I2</t>
  </si>
  <si>
    <t>Attention, pour cette colonne, vous allez multiplier le TOTAL par le contenu de la cellule I2.</t>
  </si>
  <si>
    <t>Figez cette cellule en utilisant la touche F4 du clavier.</t>
  </si>
  <si>
    <t>La nouvelle formule doit être donc du type =F5*$I$2</t>
  </si>
  <si>
    <t>Recopiez vers le bas cette formule</t>
  </si>
  <si>
    <t>En cellule I5, insérez la formule =somme(F5;H5)</t>
  </si>
  <si>
    <t>Recopiez vers cette formule vers le bas</t>
  </si>
  <si>
    <r>
      <rPr>
        <b/>
        <sz val="11"/>
        <color theme="2" tint="-0.499984740745262"/>
        <rFont val="Calibri"/>
        <family val="2"/>
        <scheme val="minor"/>
      </rPr>
      <t>Prime 1 :</t>
    </r>
    <r>
      <rPr>
        <sz val="11"/>
        <color theme="2" tint="-0.499984740745262"/>
        <rFont val="Calibri"/>
        <family val="2"/>
        <scheme val="minor"/>
      </rPr>
      <t xml:space="preserve"> 200 si le CAHT est supérieur àou égal à 10000</t>
    </r>
  </si>
  <si>
    <r>
      <rPr>
        <b/>
        <sz val="11"/>
        <color theme="2" tint="-0.499984740745262"/>
        <rFont val="Calibri"/>
        <family val="2"/>
        <scheme val="minor"/>
      </rPr>
      <t xml:space="preserve">Prime 2 : </t>
    </r>
    <r>
      <rPr>
        <sz val="11"/>
        <color theme="2" tint="-0.499984740745262"/>
        <rFont val="Calibri"/>
        <family val="2"/>
        <scheme val="minor"/>
      </rPr>
      <t>3% du CAHT si le CAHT est supérieur à 10000</t>
    </r>
  </si>
  <si>
    <r>
      <rPr>
        <b/>
        <sz val="11"/>
        <color theme="2" tint="-0.499984740745262"/>
        <rFont val="Calibri"/>
        <family val="2"/>
        <scheme val="minor"/>
      </rPr>
      <t>Prime 3 :</t>
    </r>
    <r>
      <rPr>
        <sz val="11"/>
        <color theme="2" tint="-0.499984740745262"/>
        <rFont val="Calibri"/>
        <family val="2"/>
        <scheme val="minor"/>
      </rPr>
      <t xml:space="preserve"> 100 + 3% du CAHT si le CAHT est supérieur à 10000</t>
    </r>
  </si>
  <si>
    <t>Insérez la formule =si(D5 &gt;=$I$3;200;0)</t>
  </si>
  <si>
    <t>Recopiez vers le bas le contenu de la cellule E5 jusque E13</t>
  </si>
  <si>
    <t>En cellule F5, insérer une formule SI qui permet d'afficher une prime de 3% du CAHT si le CAHT est supérieur strictement à 10 000 € sinon la prime est de nulle.</t>
  </si>
  <si>
    <t>Insérez la formule =si(D5 &gt;$K$3;3%*D5;0)</t>
  </si>
  <si>
    <t>En cellule G5, insérer une formule SI qui permet d'afficher une prime de 100 € + 3% du CAHT si le CAHT est supérieur ou égal à 10 000 € sinon la prime est de nulle.</t>
  </si>
  <si>
    <t>Insérez la formule =si(D5&gt;$M$3;100+3%*D5;0)</t>
  </si>
  <si>
    <t>Recopiez vers le bas le contenu de la cellule F5 jusque F13</t>
  </si>
  <si>
    <t>Recopiez vers le bas le contenu de la cellule G5 jusque G13</t>
  </si>
  <si>
    <t>Insérez la formule =si(D5 &gt;=10000200;0)</t>
  </si>
  <si>
    <t>Insérez la formule =si(D5 &gt;10000;3%*D5;0)</t>
  </si>
  <si>
    <t>Insérez la formule =si(D5&gt;=10000;100+3%*D5;0)</t>
  </si>
  <si>
    <t>Il faut donc insérer une formule SI imbriquée selon les valeurs de la moyenne générale.</t>
  </si>
  <si>
    <t>En cellule E5, insérer la formule =si(D5&gt;=10;"Admis";SI(D5&lt;9,5;"Recalé";"Rattrapage"))</t>
  </si>
  <si>
    <t>Dans le cas contraire, Afficher la mention "Rattrapage" si la moyenne générale est supérieure ou égale à 9,5</t>
  </si>
  <si>
    <t>Recopier vers le bas jusqu'en cellule E13</t>
  </si>
  <si>
    <t>En cellule D11, insérer la fonction</t>
  </si>
  <si>
    <t>En cellule H11, insérer la fonction</t>
  </si>
  <si>
    <t>=SI(OU(D9&gt;=12;D7&gt;=10);"Accord";"Refus")</t>
  </si>
  <si>
    <t>=SI(ET(D9&gt;=12;D7&gt;=10);"Accord";"Refus")</t>
  </si>
  <si>
    <t>Si la note en Math est supérieure ou égale à 12 ou la note en Français est supérieure égale à 10, Accord pour l'établissement "L'indulgent". Dans les autres cas, il y a Refus.</t>
  </si>
  <si>
    <t>Si la note en Math est supérieure ou égale à 12 et la note en Français est supérieure ou égale à 10, Accord pour l'établissement "Le strict". Dans les autres cas, il y a Refus.</t>
  </si>
  <si>
    <t>Ets Le Strict</t>
  </si>
  <si>
    <t>Le résultat doit afficher les 3 valeurs séparées par un espace pour que cela ait du sens.</t>
  </si>
  <si>
    <t>Insérez la formule suivante en E5</t>
  </si>
  <si>
    <t>=CONCATENER(B5;" ";C5;" ";D5)</t>
  </si>
  <si>
    <t>Recopiez vers le bas en utilisant le double clic de la poignée de recopie.</t>
  </si>
  <si>
    <t>Concaténer des valeurs dans une cellule</t>
  </si>
  <si>
    <t>Combiner plusieurs critères dans une formule SI</t>
  </si>
  <si>
    <t>Condition simple - Formule SI</t>
  </si>
  <si>
    <t>Conditions imbriquées - Fomule SI</t>
  </si>
  <si>
    <t>Objectif de l'exercice : Obtenir automatiquement la marque et le modèle de la plaque d'immatriculation choisie.</t>
  </si>
  <si>
    <t>Faire apparaître une valeur en fonction d'une autre dans un tableau (RECHERCHEV)</t>
  </si>
  <si>
    <t>&lt;-- Liste déroulante / Sélectionner la valeur dans la liste</t>
  </si>
  <si>
    <t>&lt;-- Insérer la formule RECHERCHEV où faire apparaître la valeur de la marque à partir de la valeur de l'immatriculation située en cellule F5</t>
  </si>
  <si>
    <t>En G8, insérer la formule suivante : =RECHERCHEV(F5;B5:D92;2;FAUX)</t>
  </si>
  <si>
    <t>&lt;-- Insérer la formule RECHERCHEV où faire apparaître la valeur du modèle  à partir de la valeur de l'immatriculation située en cellule F5</t>
  </si>
  <si>
    <t>En G9, insérer la formule suivante : =RECHERCHEV(F5;B5:D92;3;FAUX)</t>
  </si>
  <si>
    <t>Fonction RECHERCHEV(Valeur_recherchée;Tableau_où_chercher_la_valeur;numéro_de_la_colonne_à_afficher;valeur_proche/valeur_exacte)</t>
  </si>
  <si>
    <t>&lt;-- Calculer la somme conditionnelle des montants HT de la catégorie 1</t>
  </si>
  <si>
    <t>&lt;-- Calculer la somme conditionnelle des montants HT de la catégorie 2</t>
  </si>
  <si>
    <t>&lt;-- Calculer la somme conditionnelle des montants HT de la catégorie 3</t>
  </si>
  <si>
    <t>En cellule D14, insérer la fonction =SOMME.SI(B5:B12;C14;D5:D12)</t>
  </si>
  <si>
    <t>En cellule D14, insérer la fonction =SOMME.SI(B5:B12;C15;D5:D12)</t>
  </si>
  <si>
    <t>En cellule D14, insérer la fonction =SOMME.SI(B5:B12;C16;D5:D12)</t>
  </si>
  <si>
    <t>Objectif de l'exercice : Calculer la somme des montants HT par catégorie</t>
  </si>
  <si>
    <t>Calculs conditionnels - Fonction SOMME.SI</t>
  </si>
  <si>
    <t>Aide :</t>
  </si>
  <si>
    <t>Pour Figer les volets</t>
  </si>
  <si>
    <t>Pour appliquer les filtres dans un tableau</t>
  </si>
  <si>
    <t>Cliquez dans le tableau</t>
  </si>
  <si>
    <t>Cliquez sur l'onglet Accueil puis Filtres / filtrer</t>
  </si>
  <si>
    <t>Cliquez sur la cellule A17</t>
  </si>
  <si>
    <t>Cliquez sur l'onglet Afficage / Figer les volets</t>
  </si>
  <si>
    <t>Pour sélectionner une valeur dans les filtres</t>
  </si>
  <si>
    <t>Exemple : Afficher les hommes</t>
  </si>
  <si>
    <t>1 - Cliquer sur le bouton de la liste déroulante</t>
  </si>
  <si>
    <t>2 - Sélectionner la valeur recherchée</t>
  </si>
  <si>
    <t>(décochez les valeurs non voulues)</t>
  </si>
  <si>
    <t>3 - Visualiser le nombre de lignes répondant au critère</t>
  </si>
  <si>
    <t>4 - Revenir à l'état initial</t>
  </si>
  <si>
    <t>Entre chaque requête, vous devez remettre les filtres à zéro</t>
  </si>
  <si>
    <t>NB.SI</t>
  </si>
  <si>
    <t>MOYENNE.SI</t>
  </si>
  <si>
    <t>SOMME.SI</t>
  </si>
  <si>
    <t>Objectif de l'exercice : calculer des indicateurs selon des critères. Utiliser les fonctions conditionnelles</t>
  </si>
  <si>
    <t>1 - Calculer le nombre total d'individus dans le tableau</t>
  </si>
  <si>
    <t>2 - Calculer le nombre d'individus par type d'emploi</t>
  </si>
  <si>
    <t>3 - Calculer l'âge moyen selon le type de formation générale</t>
  </si>
  <si>
    <t>4 - Calculer le salaire brut annuel selon le sexe</t>
  </si>
  <si>
    <t>Travaux à réaliser</t>
  </si>
  <si>
    <t>Aide</t>
  </si>
  <si>
    <t>NBVAL</t>
  </si>
  <si>
    <t>Fonction NBVAL</t>
  </si>
  <si>
    <t>Fonction NB.SI</t>
  </si>
  <si>
    <t>Fonction MOYENNE.SI</t>
  </si>
  <si>
    <t>Fonction SOMME.SI</t>
  </si>
  <si>
    <t>=NBVAL(Colonne_où_compter_le_nombre_de_lignes)</t>
  </si>
  <si>
    <t>=NB.SI(Colonne_où_chercher_la_valeur_demandée;Valeur_recherchée)</t>
  </si>
  <si>
    <t>=MOYENNE.SI(Colonne_où_chercher_la_valeur_demandée;Valeur_recherchée;Colonne_où_faire_la_moyenne)</t>
  </si>
  <si>
    <t>=SOMME.SI(Colonne_où_chercher_la_valeur_demandée;Valeur_recherchée;Colonne_où_faire_la_somme)</t>
  </si>
  <si>
    <t>Sélectionner la colonne G (Cliquer sur la lettre de la colonne)</t>
  </si>
  <si>
    <t>1 - Changer le format d'une cellule</t>
  </si>
  <si>
    <t>Dans l'onglet Accueil, cliquez sur le bouton Standard</t>
  </si>
  <si>
    <t>Appliquez le format de date courte</t>
  </si>
  <si>
    <t>Sélectionner la colonne I (Cliquer sur la lettre de la colonne)</t>
  </si>
  <si>
    <t>Sélectionnez le tableau (colonne A à K)</t>
  </si>
  <si>
    <t>Appliquez une mise en forme</t>
  </si>
  <si>
    <t>2 - Mise en forme du tableau (Mise sous forme de tableau)</t>
  </si>
  <si>
    <t>Dans l'onglet accueil, cliquer sur le bouton "Mise sous forme de tableau"</t>
  </si>
  <si>
    <t>Choisir un format Clair</t>
  </si>
  <si>
    <t>Sélectionnez la colonne F</t>
  </si>
  <si>
    <t>Dans l'onglet Données, cliquer sur le bouton "Validation de données"</t>
  </si>
  <si>
    <t>Sélectionnez la colonne S</t>
  </si>
  <si>
    <t>Sélectionnez l'onglet Données</t>
  </si>
  <si>
    <t>Cliquez sur le bouton Supprimer les doublons</t>
  </si>
  <si>
    <t>4 - Supprimer les doublons dans une colonne</t>
  </si>
  <si>
    <t>Sélectionner la colonne où supprimer les doublons</t>
  </si>
  <si>
    <t>Cliquer sur l'onglet "Données"</t>
  </si>
  <si>
    <t>Sélectionner l'option "continuer avec la sélection en cours"</t>
  </si>
  <si>
    <t>Cliquez sur le bouton "Supprimer les doublons"</t>
  </si>
  <si>
    <t>Répétez la même opération pour la colonne U</t>
  </si>
  <si>
    <r>
      <t xml:space="preserve">5 - Insérer une liste déroulante sur la colonne A (TITRE) pour proposer les valeurs suivantes </t>
    </r>
    <r>
      <rPr>
        <b/>
        <sz val="11"/>
        <color theme="2" tint="-0.499984740745262"/>
        <rFont val="Calibri"/>
        <family val="2"/>
        <scheme val="minor"/>
      </rPr>
      <t>M.</t>
    </r>
    <r>
      <rPr>
        <sz val="11"/>
        <color theme="2" tint="-0.499984740745262"/>
        <rFont val="Calibri"/>
        <family val="2"/>
        <scheme val="minor"/>
      </rPr>
      <t xml:space="preserve"> et </t>
    </r>
    <r>
      <rPr>
        <b/>
        <sz val="11"/>
        <color theme="2" tint="-0.499984740745262"/>
        <rFont val="Calibri"/>
        <family val="2"/>
        <scheme val="minor"/>
      </rPr>
      <t>MME.</t>
    </r>
  </si>
  <si>
    <t>5 - Insérer une liste déroulante pour chaque cellule dans une colonne</t>
  </si>
  <si>
    <t>Sélectionnez la plage de cellule où insérer la liste déroulante</t>
  </si>
  <si>
    <t>Cliquez sur l'onglet Données</t>
  </si>
  <si>
    <t>Cliquez sur le bouton "Validation de données"</t>
  </si>
  <si>
    <t>Choisir l'option Liste et saisir les valeurs dans la zone "Source". Validez.</t>
  </si>
  <si>
    <t>6 - Faire apparaître en rouge toutes les valeurs égales à 62 ans.</t>
  </si>
  <si>
    <t>Sélectionner la colonne F</t>
  </si>
  <si>
    <t>Appliquer la mise en forme conditionnelle</t>
  </si>
  <si>
    <t>Valeur égale à 62 - Format Rouge</t>
  </si>
  <si>
    <t>6 - Appliquer une mise en forme conditionnelle</t>
  </si>
  <si>
    <t>Sélectionnez la plage de cellules où vous souhaitez appliquer une mise en forme conditionnelle</t>
  </si>
  <si>
    <t>Onglet Accueil - Bouton Mise en forme conditionnelle</t>
  </si>
  <si>
    <t>Appiquez  la règle n°2 : Appliquer une mise en forme uniquement aux cellules qui contiennent</t>
  </si>
  <si>
    <t>Modifiez la règle de la manière suivante : Valeur de la cible doit être égale à 62</t>
  </si>
  <si>
    <t>Cliquez ensuite sur le bouton FORMAT pour décider la mise en forme à appliquer si la règle est vérifiée.</t>
  </si>
  <si>
    <t>VIDÉO</t>
  </si>
  <si>
    <t>Choisissez les options de mise en forme pour la police de caractères :</t>
  </si>
  <si>
    <t>Vous pouvez voir l'aperçu (5)</t>
  </si>
  <si>
    <t>Couleur : blanc (3)</t>
  </si>
  <si>
    <t>Style Gras (2)</t>
  </si>
  <si>
    <t>Choisissez les options de mise en forme du remplissage des cellules :</t>
  </si>
  <si>
    <t>Couleur arrière : rouge (2)</t>
  </si>
  <si>
    <t>Validez avec le bouton OK (4)</t>
  </si>
  <si>
    <t>Vous voyez le résultat dans l'aperçu (1). Validez avec le bouton OK (2).</t>
  </si>
  <si>
    <t>Créer un tableau Croisé Dynamique</t>
  </si>
  <si>
    <t>Utilité de l'outil : Obtenir des statistiques (tableau double entrée) croisées à partir d'un tableau en simple/entrée.</t>
  </si>
  <si>
    <t>Onglet "Insertion"</t>
  </si>
  <si>
    <t>Cliquer dans le tableau dans le tableau de données</t>
  </si>
  <si>
    <t>Cliquer sur le bouton Tableau croisé dynamique</t>
  </si>
  <si>
    <t>Validez avec le bouton OK (3)</t>
  </si>
  <si>
    <t>Choisissez d'insérer le Tableau croisé dynamique soit sur une nouvelle feuille, soit sur la feuille où se trouve le tableau d'origine. Dans ce cas, cliquez sur la cellule à partir de laquelle vous souhaitez insérer le TCD. (2)</t>
  </si>
  <si>
    <t>Vérifiez que la plage de cellules correspond bien au tableau (1)</t>
  </si>
  <si>
    <t>RETOUR SUJET</t>
  </si>
  <si>
    <t>Après insertion, vous obtenez 2 fenêtres :</t>
  </si>
  <si>
    <t>Cette fenêtre est la "vue" du résultat du croisement des données à partir de la fenêtre située à droite</t>
  </si>
  <si>
    <t>Cette fenêtre est composée de 5 parties :
1 - Liste des colonnes qui composent votre tableau initial.
Vous pouvez ensuite déplacer (par glisser-déposer) les champs de la zone 1 vers les 4 autres zones.
2 - La zone" filtres" permet de limiter l'affichage des données
3 - La zone "colonnes" reçoit les données de la (ou des) colonne du tableau initial.
4 - La zone "lignes" reçoit les données de la (ou des) colonne du tableau initial.
5 - Vous y déplacez la ou les colonnes du tableau initial pour croiser les données.</t>
  </si>
  <si>
    <t xml:space="preserve">Exemple : </t>
  </si>
  <si>
    <t>Calculer le salaire moyen selon la formation générale.</t>
  </si>
  <si>
    <t>Après avoir cliqué dans le tableau initial et inséré le TCD, on obtient le résultat suivant :</t>
  </si>
  <si>
    <t>Pour obtenir le résultat ci-dessus, vous placez le champ</t>
  </si>
  <si>
    <t>TITRE du tableau initial dans la zone des colonnes</t>
  </si>
  <si>
    <t>Vous placez le champ FORMATION GENERALE du tableau</t>
  </si>
  <si>
    <t>initial dans la zone Lignes</t>
  </si>
  <si>
    <t>Vous placez le champ BRUT ANNUEL du tableau initial</t>
  </si>
  <si>
    <t>dans la zone VALEURS. Le calcul automatique est la somme</t>
  </si>
  <si>
    <t>mais vous pouvez changer le type de formule par la suite.</t>
  </si>
  <si>
    <t>Changer le type de formule de calcul dans la zone VALEURS.</t>
  </si>
  <si>
    <t>Dans la fenêtre "Champs de Tableau croisé dynamique", cliquer DROIT sur le champ situé dans la zone VALEURS;</t>
  </si>
  <si>
    <t>Cliquer ensuite sur la ligne "PARAMÈTRES…"</t>
  </si>
  <si>
    <t>Vous pouvez changer le nom de ce champ (1) : Exemple "Brut annuel moyen".
Vous pouvez modifier le type de formule de calcul (2). Exemple : moyenne
Vous pouvez valider avec le bouton "OK" (3)</t>
  </si>
  <si>
    <t>Vous obtenez ce résultat…</t>
  </si>
  <si>
    <t>Vous obtenez l'affichage suivant : La zone des valeurs est modifiée (1) Tout comme le nom dans la vue (2).</t>
  </si>
  <si>
    <t>Indications</t>
  </si>
  <si>
    <t>TCD 1</t>
  </si>
  <si>
    <t>TCD 2</t>
  </si>
  <si>
    <t>Insérer le tableau en cellule M16 (en ligne TITRE, en zone de valeurs TITRE - Renommez la zone de valeur NOMBRE ENTREES - Calcul comptage)</t>
  </si>
  <si>
    <t>Insérer le tableau en cellule M3 (en ligne TITRE, en zone de valeurs TITRE - Renommez la zone de valeur NOMBRE D'INVIDUS)</t>
  </si>
  <si>
    <t>Insérer le tableau en cellule M10 (en ligne TITRE, en zone de valeurs BRUT ANNUEL)</t>
  </si>
  <si>
    <t>TCD 3</t>
  </si>
  <si>
    <t>AIDE</t>
  </si>
  <si>
    <t>Transformer une plage de cellule sous forme de tableau</t>
  </si>
  <si>
    <t>Sélectionnez votre tableau</t>
  </si>
  <si>
    <t>Onglet Accueil</t>
  </si>
  <si>
    <t>Bouton Mettre sous forme de tableau</t>
  </si>
  <si>
    <t>La plage de cellules est alors nommée</t>
  </si>
  <si>
    <t>Insérer un segment de tableau</t>
  </si>
  <si>
    <t>Intérêt : les segments remplacent avantageusement les options de filtres et sont plus pratiques à mettre en œuvre.</t>
  </si>
  <si>
    <t>Quand votre plage de cellules a été transformée en tableau, vous pouvez insérer les segments</t>
  </si>
  <si>
    <t>Onglet Insertion</t>
  </si>
  <si>
    <t>Cliquez sur le bouton SEGMENT</t>
  </si>
  <si>
    <t>Cochez la colonne (SEGMENT) ou les colonnes que vous souhaitez utiliser. Le fait de cocher plusieurs segments va insérer autant de fenêtre que de segments cochés.</t>
  </si>
  <si>
    <t>Après l'insertion du segment, les données retrouvées sont affichées dans la zone principale (1). Vous pouvez sélectionner des valeurs multiples. Pour cela cliquez sur l'icône en (2). Pour réinitialiser les sélections, cliquez sur l'icône située en (3).</t>
  </si>
  <si>
    <t>Personnaliser un segment de tableau</t>
  </si>
  <si>
    <t>Pour modifier un segment, réalisez un clic droit sur le SEGMENT puis choisissez "PARAMETRES DES SEGMENTS"</t>
  </si>
  <si>
    <t>Vous pouvez personnaliser le nom de l'en-tête du SEGMENT (1).
Vous pouvez également faire disparaître le nom du SEGMENT (1ère ligne de la fenêtre) (2).
Vous pouvez choisir de trier de manière croissante ou décroissante les données (3).
Vous pouvez enfin masquer les élements sans données (4).
Pour valider vos choix, cliquez sur le bouton "OK" (5).</t>
  </si>
  <si>
    <t>Interactions entre les segments du tableau</t>
  </si>
  <si>
    <t>Si vous avez inséré plusieurs segments, toute sélection sur un segment a un impact sur la disponibilité des valeurs sur les autres segments.</t>
  </si>
  <si>
    <t>Illustration :</t>
  </si>
  <si>
    <t>Toutes les données sont disponibles dès lors qu'elles apparaissent en "bleu"</t>
  </si>
  <si>
    <t>La sélection d'une valeur dans le segment DATE ENTREE a un impact sur les valeurs disponibles des 2 autres SEGMENTS.</t>
  </si>
  <si>
    <t>En sélectionnant la valeur 22/09/1976 dans le segment DATE ENTREE, la valeur "2ème degré de compta" est disponible dans le SEGMENT FORMATION GENERALE (bleu foncé) les autres valeurs ne sont pas sélectionnables (bleu grisé). Idem pour le SEGMENT emploi.</t>
  </si>
  <si>
    <t>VIDÉO 1</t>
  </si>
  <si>
    <t>VIDÉO 2</t>
  </si>
  <si>
    <t>VIDÉO 3</t>
  </si>
  <si>
    <t>VIDÉO 4</t>
  </si>
  <si>
    <t>Nommer la plage de cellules A2:A43 sous le nom REFS</t>
  </si>
  <si>
    <t>Créer une liste déroulante sur la plage de cellules I2:I11</t>
  </si>
  <si>
    <t>Objectif de l'exercice : compléter le tableau I1 à Q13. Créer une liste déroulante sur la 1ère colonne. Insérer une fonction RECHERCHEV sur le libellé, le prix unitaire, le code TVA et le Taux de TVA. Tester avec une série de données.</t>
  </si>
  <si>
    <t>Insérer la formule RECHERCHEV pour le libellé, le prix unitaire et le code TVA à partir de la référence du produit</t>
  </si>
  <si>
    <t>Insérer la formule RECHERCHEV pour obtenir le taux de TVA à partir du code de TVA (utiliser le tableau de TVA situé en F2:G3</t>
  </si>
  <si>
    <t>Insérer un graphique SPARKLINE</t>
  </si>
  <si>
    <t>Les graphiques SPARKLINE s'insèrent directement dans une cellule. Ils permettent de représenter rapidement une série de données et permettent visualiser rapidement ces données sous la forme d'histogrammes ou de courbes.</t>
  </si>
  <si>
    <t>Sélectionner la cellule où insérer votre graphique SPARKLINE</t>
  </si>
  <si>
    <r>
      <t>Onglet</t>
    </r>
    <r>
      <rPr>
        <b/>
        <sz val="11"/>
        <color theme="2" tint="-0.499984740745262"/>
        <rFont val="Calibri"/>
        <family val="2"/>
        <scheme val="minor"/>
      </rPr>
      <t xml:space="preserve"> INSERTION</t>
    </r>
  </si>
  <si>
    <t>Cliquer sur le graphique SPARKLINE qui vous intéresse</t>
  </si>
  <si>
    <t>Dans la fenêtre qui s'ouvre, sélectionnez la plage de cellules des données à représenter (1).</t>
  </si>
  <si>
    <t>Vérifiez que l'emplacement du graphique correspond bien à la cellule qui a été sélectionnée (2).</t>
  </si>
  <si>
    <t>Validez votre choix par le bouton OK (3).</t>
  </si>
  <si>
    <t>Votre graphique est alors inséré (1).</t>
  </si>
  <si>
    <t>Vous pouvez modifier le type de graphique SPARKLINE et ses options à partir de l'onglet (graphique sélectionné) (2).</t>
  </si>
  <si>
    <t>Insérer une mise en forme type "Jeux d'icônes"</t>
  </si>
  <si>
    <t>La mise en forme de type "Jeu d'icônes" est très utile pour représenter un niveau de maitrise comme dans le cadre d'un suivi de l'évolution des compétences.</t>
  </si>
  <si>
    <t>Sélectionnez la plage de cellules où vous souhaitez associer une mise en forme en jeux d'icônes.</t>
  </si>
  <si>
    <t>Exemple : Sélectionner la plage A2:D10</t>
  </si>
  <si>
    <t>Onglet Accueil / Bouton Mise en forme (1) / Ligne Nouvelle règle (2)</t>
  </si>
  <si>
    <t>è</t>
  </si>
  <si>
    <t>Choisir un style d'icônes à 4 couleurs par exemple (si vous évaluez sur 4 niveaux : 1 à 4) (1). Modifiez le type de valeur (nombre et non pourcentage) (2). Par niveau, appliquez les valeurs en fonction de ce que vous recherchez : Vert pour toute évaluation supérieure ou égale à 4 et ainsi de suite (3). Validez votre règle avec le bouton OK (4).</t>
  </si>
  <si>
    <t>Vous obtenez le résultat suivant</t>
  </si>
  <si>
    <t>2) Pour les lignes 11, 12, 13 et 14, Calculez la note moyenne, la note maximale,  minimale et l'écart moyen (fonction ecartypep)</t>
  </si>
  <si>
    <t>Choix "Rayons de soleil" puis OK</t>
  </si>
  <si>
    <t>Déplacez le graphique sur la gauche</t>
  </si>
  <si>
    <t>Clic droit sur l'objet graphique</t>
  </si>
  <si>
    <r>
      <t xml:space="preserve">Pour la matière 1, sélectionnez le nom de la matière et les valeurs des compétences traversées et restantes (A3 puis C3 et D3). Utilisez la touche </t>
    </r>
    <r>
      <rPr>
        <b/>
        <sz val="11"/>
        <color rgb="FFFF0000"/>
        <rFont val="Calibri"/>
        <family val="2"/>
        <scheme val="minor"/>
      </rPr>
      <t>CTRL</t>
    </r>
    <r>
      <rPr>
        <sz val="11"/>
        <color theme="2" tint="-0.499984740745262"/>
        <rFont val="Calibri"/>
        <family val="2"/>
        <scheme val="minor"/>
      </rPr>
      <t xml:space="preserve"> de votre clavier.</t>
    </r>
  </si>
  <si>
    <r>
      <t xml:space="preserve">Les étiquettes apparaissent. Validez avec le bouton </t>
    </r>
    <r>
      <rPr>
        <b/>
        <sz val="11"/>
        <color rgb="FFFF0000"/>
        <rFont val="Calibri"/>
        <family val="2"/>
        <scheme val="minor"/>
      </rPr>
      <t>OK</t>
    </r>
    <r>
      <rPr>
        <sz val="11"/>
        <color theme="2" tint="-0.499984740745262"/>
        <rFont val="Calibri"/>
        <family val="2"/>
        <scheme val="minor"/>
      </rPr>
      <t>.</t>
    </r>
  </si>
  <si>
    <r>
      <t>Choix de la ligne "</t>
    </r>
    <r>
      <rPr>
        <b/>
        <sz val="11"/>
        <color rgb="FFFF0000"/>
        <rFont val="Calibri"/>
        <family val="2"/>
        <scheme val="minor"/>
      </rPr>
      <t>Sélectionner les données</t>
    </r>
    <r>
      <rPr>
        <sz val="11"/>
        <color theme="2" tint="-0.499984740745262"/>
        <rFont val="Calibri"/>
        <family val="2"/>
        <scheme val="minor"/>
      </rPr>
      <t>"</t>
    </r>
  </si>
  <si>
    <r>
      <t>Cliquez sur "</t>
    </r>
    <r>
      <rPr>
        <b/>
        <sz val="11"/>
        <color rgb="FFFF0000"/>
        <rFont val="Calibri"/>
        <family val="2"/>
        <scheme val="minor"/>
      </rPr>
      <t>Modifier</t>
    </r>
    <r>
      <rPr>
        <sz val="11"/>
        <color theme="2" tint="-0.499984740745262"/>
        <rFont val="Calibri"/>
        <family val="2"/>
        <scheme val="minor"/>
      </rPr>
      <t>" dans la zone "</t>
    </r>
    <r>
      <rPr>
        <b/>
        <sz val="11"/>
        <color rgb="FFFF0000"/>
        <rFont val="Calibri"/>
        <family val="2"/>
        <scheme val="minor"/>
      </rPr>
      <t>Étiquettes de l'axe horizontal</t>
    </r>
    <r>
      <rPr>
        <sz val="11"/>
        <color theme="2" tint="-0.499984740745262"/>
        <rFont val="Calibri"/>
        <family val="2"/>
        <scheme val="minor"/>
      </rPr>
      <t>".</t>
    </r>
  </si>
  <si>
    <t>Sélectionnez les cellules de titre des axes à partir du tableau.</t>
  </si>
  <si>
    <t>Le graphique est alors modifié</t>
  </si>
  <si>
    <t>Modifiez le titre en double cliquant dessus.</t>
  </si>
  <si>
    <r>
      <t>Saisissez le titre "</t>
    </r>
    <r>
      <rPr>
        <b/>
        <sz val="11"/>
        <color rgb="FFFF0000"/>
        <rFont val="Calibri"/>
        <family val="2"/>
        <scheme val="minor"/>
      </rPr>
      <t>Couverture des compétences</t>
    </r>
    <r>
      <rPr>
        <sz val="11"/>
        <color theme="1"/>
        <rFont val="Calibri"/>
        <family val="2"/>
        <scheme val="minor"/>
      </rPr>
      <t>"</t>
    </r>
  </si>
  <si>
    <t>Changez la valeur des étiquettes du graphique.</t>
  </si>
  <si>
    <t>Double clic sur l'une des deux étiquettes.</t>
  </si>
  <si>
    <r>
      <t>Une barre apparaît sur la droite : "</t>
    </r>
    <r>
      <rPr>
        <b/>
        <sz val="11"/>
        <color rgb="FFFF0000"/>
        <rFont val="Calibri"/>
        <family val="2"/>
        <scheme val="minor"/>
      </rPr>
      <t>Etiquettes de données</t>
    </r>
    <r>
      <rPr>
        <sz val="11"/>
        <color theme="1"/>
        <rFont val="Calibri"/>
        <family val="2"/>
        <scheme val="minor"/>
      </rPr>
      <t>"</t>
    </r>
  </si>
  <si>
    <r>
      <t>Décochez le "</t>
    </r>
    <r>
      <rPr>
        <b/>
        <sz val="11"/>
        <color rgb="FFFF0000"/>
        <rFont val="Calibri"/>
        <family val="2"/>
        <scheme val="minor"/>
      </rPr>
      <t>nom de la série</t>
    </r>
    <r>
      <rPr>
        <sz val="11"/>
        <color theme="1"/>
        <rFont val="Calibri"/>
        <family val="2"/>
        <scheme val="minor"/>
      </rPr>
      <t>" et cochez la "</t>
    </r>
    <r>
      <rPr>
        <b/>
        <sz val="11"/>
        <color rgb="FFFF0000"/>
        <rFont val="Calibri"/>
        <family val="2"/>
        <scheme val="minor"/>
      </rPr>
      <t>Valeur</t>
    </r>
    <r>
      <rPr>
        <sz val="11"/>
        <color theme="1"/>
        <rFont val="Calibri"/>
        <family val="2"/>
        <scheme val="minor"/>
      </rPr>
      <t>".</t>
    </r>
  </si>
  <si>
    <t>Ajoutez une zone de texte sur le graphique faisant apparaître le nom de la matière.</t>
  </si>
  <si>
    <r>
      <t>Onglet "</t>
    </r>
    <r>
      <rPr>
        <b/>
        <sz val="11"/>
        <color rgb="FFFF0000"/>
        <rFont val="Calibri"/>
        <family val="2"/>
        <scheme val="minor"/>
      </rPr>
      <t>insertion</t>
    </r>
    <r>
      <rPr>
        <sz val="11"/>
        <color theme="1"/>
        <rFont val="Calibri"/>
        <family val="2"/>
        <scheme val="minor"/>
      </rPr>
      <t>"</t>
    </r>
  </si>
  <si>
    <r>
      <t>Bouton "</t>
    </r>
    <r>
      <rPr>
        <b/>
        <sz val="11"/>
        <color rgb="FFFF0000"/>
        <rFont val="Calibri"/>
        <family val="2"/>
        <scheme val="minor"/>
      </rPr>
      <t>Texte</t>
    </r>
    <r>
      <rPr>
        <sz val="11"/>
        <color theme="1"/>
        <rFont val="Calibri"/>
        <family val="2"/>
        <scheme val="minor"/>
      </rPr>
      <t>" puis "</t>
    </r>
    <r>
      <rPr>
        <b/>
        <sz val="11"/>
        <color rgb="FFFF0000"/>
        <rFont val="Calibri"/>
        <family val="2"/>
        <scheme val="minor"/>
      </rPr>
      <t>Zone de texte</t>
    </r>
    <r>
      <rPr>
        <sz val="11"/>
        <color theme="1"/>
        <rFont val="Calibri"/>
        <family val="2"/>
        <scheme val="minor"/>
      </rPr>
      <t>"</t>
    </r>
  </si>
  <si>
    <t>Cliquer au dessus du graphique puis cliquer directement dans la barre de formules.
Vous pouvez ensuite déplacer cette zone dans votre graphique (superposition).</t>
  </si>
  <si>
    <t>Etape 1 - Inertion d'un graphique en anneaux personnalisé</t>
  </si>
  <si>
    <r>
      <t xml:space="preserve">Manipulation : Onglet </t>
    </r>
    <r>
      <rPr>
        <b/>
        <sz val="11"/>
        <color rgb="FFFF0000"/>
        <rFont val="Calibri"/>
        <family val="2"/>
        <scheme val="minor"/>
      </rPr>
      <t>INSERTION</t>
    </r>
  </si>
  <si>
    <r>
      <t>Choissiez l'option "</t>
    </r>
    <r>
      <rPr>
        <b/>
        <sz val="11"/>
        <color rgb="FFFF0000"/>
        <rFont val="Calibri"/>
        <family val="2"/>
        <scheme val="minor"/>
      </rPr>
      <t>Graphiques recommandés</t>
    </r>
    <r>
      <rPr>
        <sz val="11"/>
        <color theme="2" tint="-0.499984740745262"/>
        <rFont val="Calibri"/>
        <family val="2"/>
        <scheme val="minor"/>
      </rPr>
      <t>"</t>
    </r>
  </si>
  <si>
    <t>Graphique personalisé n°2 (superposer deux graphiques)</t>
  </si>
  <si>
    <t>Graphiques personnalisés n°1</t>
  </si>
  <si>
    <t>Découvrir et maîtriser le tableur-grapheur Excel</t>
  </si>
  <si>
    <t>Passer d'une plage de cellule à une mise en forme de tableau</t>
  </si>
  <si>
    <t>Appliquer un style de cellules</t>
  </si>
  <si>
    <t>Auto évaluez-vous pour chaque exercice</t>
  </si>
  <si>
    <t>Nommer une plage de cellules</t>
  </si>
  <si>
    <t>Réaliser un zoom sur une sélection</t>
  </si>
  <si>
    <t>Fractionner une feuille (avec les modes de défilement)</t>
  </si>
  <si>
    <t>Afficher ou masquer les formules</t>
  </si>
  <si>
    <t>Protéger une feuille, un classeur, autoriser la modification des pages</t>
  </si>
  <si>
    <t>Vous allez (re)découvrir un certain nombre de fonctionnalités, technique à partir des exercices suivants. Tous ne sont pas forcément utiles pour l'évalution par compétences au sein de vos enseignements mais cela peut ouvrir certaines perspectives. Lorsque vous avez terminé un exercice, mettez une croix dans la colone B située à gauche de l'intitulé de l'exercice et positionnez-vous sur la grille attenante. Attention, cette version est optimisée pour la version office365.</t>
  </si>
  <si>
    <t>Copie le tableau 1 (B4:H10)  et collez-le de manière transposée à partir de la cellule A13</t>
  </si>
  <si>
    <t>Partie 6</t>
  </si>
  <si>
    <t>Prise en main d'Excel</t>
  </si>
  <si>
    <t>Insérez un grahique en anneau</t>
  </si>
  <si>
    <t>Onglet INSERTION</t>
  </si>
  <si>
    <t>Graphiques circulaires puis ANNEAUX</t>
  </si>
  <si>
    <t>Réalisez un clic droit sur le graphique</t>
  </si>
  <si>
    <t>Choisissez la ligne "Sélectionnez des données" dans le menu contextuel.</t>
  </si>
  <si>
    <t>Cliquez ensuite sur le bouton 'Ajouter" dans la zone 'Entrées de légende"</t>
  </si>
  <si>
    <t>Saisissez les valeurs 1,1 (jusqu'à 10 fois séparées par des virugles) (2).</t>
  </si>
  <si>
    <t>Nommez la série "BASE" (1)</t>
  </si>
  <si>
    <t>Validez ensuite par OK (3).</t>
  </si>
  <si>
    <t>La première série est alors créée. (1 et 2).</t>
  </si>
  <si>
    <t>Ajoutez une deuxième série pour la matière 1.</t>
  </si>
  <si>
    <t>Cliquez sur le bouton "AJOUTER".</t>
  </si>
  <si>
    <t>Sélectionnez la cellule du nom de la matière pour le nom de la série.</t>
  </si>
  <si>
    <t>Sélectionnez les valeurs des compétences couvertes et restantes à couvrir.</t>
  </si>
  <si>
    <t>Vous obtenez le graphique suivant</t>
  </si>
  <si>
    <t>Supprimez la légende (1 à 10). Cliquez une fois sur la légende puis bouton supprimer du clavier.</t>
  </si>
  <si>
    <t>Appliquez une seule couleur pour l'anneau de la série "BASE" - exemple: GRIS</t>
  </si>
  <si>
    <t>Réalisez un clic droit sur l'anneau de la série DE LA MATIERE puis sur la ligne "Modifier le type de graphique de la série de données".</t>
  </si>
  <si>
    <t>Cochez la case "Axe secondaire" pour la série "MATIERE 1"</t>
  </si>
  <si>
    <t>Double clic sur la partie réalisée (en bleu) du graphique.</t>
  </si>
  <si>
    <t>Appliquer "Aucun remplissage"</t>
  </si>
  <si>
    <t>Doublic clic sur la deuxième portion de la série (en orange) du graphique</t>
  </si>
  <si>
    <t>Appliquez un remplissage uni, couleur orange avec un transparence à 25%</t>
  </si>
  <si>
    <t>Ajoutez une zone de texte correspondant au pourcentage réalisé (E3)</t>
  </si>
  <si>
    <t>Onglet "INSERTION"</t>
  </si>
  <si>
    <t>Insérez la zone de texte (1)</t>
  </si>
  <si>
    <t>Cliquez directement dans la barre de formule</t>
  </si>
  <si>
    <t>Insérez le =cellule du % (E3)</t>
  </si>
  <si>
    <t>vous obtenez la zone de texte avec le pourcentage;</t>
  </si>
  <si>
    <t>Modifiez la taille, la police et placez cette zone au centre du graphique en anneau</t>
  </si>
  <si>
    <t>Testez maintenant en modifiant le nombre de compétences traversées en cellule C3. par exemple, saisissez 2.</t>
  </si>
  <si>
    <t>Utiliser la fonction RECHERCHEX</t>
  </si>
  <si>
    <t>Note 1</t>
  </si>
  <si>
    <t>Note 2</t>
  </si>
  <si>
    <t>Trouver les notes de Sarah</t>
  </si>
  <si>
    <t>SUJET</t>
  </si>
  <si>
    <t>Valeur à rechercher</t>
  </si>
  <si>
    <t>Pour la note 1</t>
  </si>
  <si>
    <t>Dans quelle cellule se trouve la valeur à rechercher ?</t>
  </si>
  <si>
    <t>Sur quelle plage de cellule faut-il rechercher cette valeur ?</t>
  </si>
  <si>
    <t>Quelle plage de cellules sert à l'affichage</t>
  </si>
  <si>
    <t>Si vous ne trouvez pas le résultat, qu'affichez-vous ?</t>
  </si>
  <si>
    <t>Quelle correspondance recherchez-vous ?</t>
  </si>
  <si>
    <t>Dans quel sens souhaitez-vous rechercher la valeur ?</t>
  </si>
  <si>
    <t>H4</t>
  </si>
  <si>
    <t>B5:B13</t>
  </si>
  <si>
    <t>C5:C13</t>
  </si>
  <si>
    <t>rien</t>
  </si>
  <si>
    <t>exacte</t>
  </si>
  <si>
    <t>du premier au dernier</t>
  </si>
  <si>
    <t>D5:D13</t>
  </si>
  <si>
    <t>EXO 1</t>
  </si>
  <si>
    <t>Travailler à partir d'un tableau vertical</t>
  </si>
  <si>
    <t>EXO 2</t>
  </si>
  <si>
    <t>Travailler à partir d'un tableau horizontal</t>
  </si>
  <si>
    <t>O43</t>
  </si>
  <si>
    <t>C40:K40</t>
  </si>
  <si>
    <t>C41:K41</t>
  </si>
  <si>
    <t>C42:K42</t>
  </si>
  <si>
    <t>Utilisez la fonction RECHERCHEX - Sur un tableau vertical</t>
  </si>
  <si>
    <t>Utilisez la fonction RECHERCHEX - sur un tableau HORIZONTAL</t>
  </si>
  <si>
    <t>Pour la note 2</t>
  </si>
  <si>
    <t>&lt;-- Insérer ici les formules de recherchex</t>
  </si>
  <si>
    <t>CORRECTION VIDEO</t>
  </si>
  <si>
    <t>Correction vidéo</t>
  </si>
  <si>
    <t>VIDÉO AIDE</t>
  </si>
  <si>
    <t>CORRECTION VIDÈO</t>
  </si>
  <si>
    <t>CORRECTION VIDÉO</t>
  </si>
  <si>
    <t>On retire la valeur de 1 car la fonction compte le nombre de lignes ayant une valeur.</t>
  </si>
  <si>
    <t>AIDE FORMULES</t>
  </si>
  <si>
    <t>AIDE VIDÉO</t>
  </si>
  <si>
    <t>Retour sujet</t>
  </si>
  <si>
    <t>Réaliser des graphique de base</t>
  </si>
  <si>
    <t>AIDE VIDEO</t>
  </si>
  <si>
    <t>AIDE VIDEO - GRAPHIQUE EN COURBE</t>
  </si>
  <si>
    <t>AIDE VIDEO - GRAPHIQUE EN SECTEUR</t>
  </si>
  <si>
    <t>AIDE VIDEO - GRAPHIQUE EN HISTOGRAMME</t>
  </si>
  <si>
    <t>De</t>
  </si>
  <si>
    <t>6  -Insérer une image en ligne (silouhette personne) sur la droite du tableau</t>
  </si>
  <si>
    <t>Sélectionnez le tableau en utilisant la combinaison de touches CTRL + A</t>
  </si>
  <si>
    <t>Transformez la plage de cellules sous la forme d'un tableau dynamique</t>
  </si>
  <si>
    <t>Supprimez la création du tableau dynamique en transformant le contenu du tableau dynamique (table) en plage de cellules. Utilisez le menu contextuel pour cela.</t>
  </si>
  <si>
    <t>Utiliser la fonction sous.total</t>
  </si>
  <si>
    <t>La fonction SOUS.TOTAL est une fonction mathématique qui vous permet d'effectuer des calculs sur des données spécifiques dans une plage de cellules sélectionnée. Elle est principalement utilisée pour calculer des totaux et des sous-totaux dans des tableaux et des listes de données.</t>
  </si>
  <si>
    <t>La syntaxe de la fonction SOUS.TOTAL est la suivante :</t>
  </si>
  <si>
    <t>SOUS.TOTAL(numéro_fonction; plage)</t>
  </si>
  <si>
    <r>
      <t xml:space="preserve">où :
</t>
    </r>
    <r>
      <rPr>
        <b/>
        <sz val="11"/>
        <color theme="2" tint="-0.499984740745262"/>
        <rFont val="Calibri"/>
        <family val="2"/>
        <scheme val="minor"/>
      </rPr>
      <t>numéro_fonction :</t>
    </r>
    <r>
      <rPr>
        <sz val="11"/>
        <color theme="2" tint="-0.499984740745262"/>
        <rFont val="Calibri"/>
        <family val="2"/>
        <scheme val="minor"/>
      </rPr>
      <t xml:space="preserve"> un nombre qui représente la fonction à appliquer à la plage spécifiée. Il peut être compris entre 1 et 11, ou entre 101 et 111. Les fonctions disponibles dépendent de la version d'Excel que vous utilisez. Par exemple, la fonction 9 calcule la somme de la plage spécifiée, tandis que la fonction 2 calcule la moyenne de la plage.
</t>
    </r>
    <r>
      <rPr>
        <b/>
        <sz val="11"/>
        <color theme="2" tint="-0.499984740745262"/>
        <rFont val="Calibri"/>
        <family val="2"/>
        <scheme val="minor"/>
      </rPr>
      <t>plage :</t>
    </r>
    <r>
      <rPr>
        <sz val="11"/>
        <color theme="2" tint="-0.499984740745262"/>
        <rFont val="Calibri"/>
        <family val="2"/>
        <scheme val="minor"/>
      </rPr>
      <t xml:space="preserve"> la plage de cellules à laquelle appliquer la fonction.</t>
    </r>
  </si>
  <si>
    <t>N° de fonctions mobilisables</t>
  </si>
  <si>
    <t>MOYENNE</t>
  </si>
  <si>
    <t>NB</t>
  </si>
  <si>
    <t>MAX</t>
  </si>
  <si>
    <t>MIN</t>
  </si>
  <si>
    <t>PRODUIT</t>
  </si>
  <si>
    <t>ECARTYPE.STANDARD</t>
  </si>
  <si>
    <t>L'une des principales caractéristiques de la fonction SOUS.TOTAL est qu'elle est capable de filtrer les données. Si vous avez filtré une plage de cellules, les résultats de la fonction SOUS.TOTAL ne tiendront compte que des cellules filtrées. Cela peut être utile lorsque vous travaillez avec de grandes quantités de données et que vous souhaitez afficher des totaux ou des sous-totaux pour des sous-ensembles de ces données.</t>
  </si>
  <si>
    <t>SALAIRE BRUT MOYEN</t>
  </si>
  <si>
    <t>NOMBRE AGENTS</t>
  </si>
  <si>
    <t>Salaire maximal</t>
  </si>
  <si>
    <t>Salaire minimal</t>
  </si>
  <si>
    <t>Insérez les formules sous.total pour compléter ci-dessus</t>
  </si>
  <si>
    <t>Insérez les formules sous.total pour compléter ci-dessous</t>
  </si>
  <si>
    <t>Formation général = EMPLOI</t>
  </si>
  <si>
    <t>EMPLOI = CONSEILLER COMMERCIAL</t>
  </si>
  <si>
    <t>Testez les résultats en sélectionnant les salariés ayant un</t>
  </si>
  <si>
    <t>EMPLOI = CONSEILLER COMMERCIAL ou ANALYSTE DE GESTION</t>
  </si>
  <si>
    <t>A)</t>
  </si>
  <si>
    <t>B)</t>
  </si>
  <si>
    <t>C)</t>
  </si>
  <si>
    <t>TABLEAU des TOTAUX PARTIELS</t>
  </si>
  <si>
    <t>Formation général = BTS</t>
  </si>
  <si>
    <t>Saisies contrôlées</t>
  </si>
  <si>
    <t>Insérez un complément EXCEL QR4OFFICE</t>
  </si>
  <si>
    <t xml:space="preserve">Insérez un QRCODE pointant vers le site web suivant : </t>
  </si>
  <si>
    <t>https://monespaceeco.org</t>
  </si>
  <si>
    <t>Insérez ici le QRCODE</t>
  </si>
  <si>
    <t>Nommez les plages de cellules suivantes :</t>
  </si>
  <si>
    <t>C5:C9</t>
  </si>
  <si>
    <t>PRIXJUIN</t>
  </si>
  <si>
    <t>PRIXJUILLET</t>
  </si>
  <si>
    <t>PRIXAOUT</t>
  </si>
  <si>
    <t>D5:D9</t>
  </si>
  <si>
    <t>E5:E9</t>
  </si>
  <si>
    <t>Calculez le total, la moyenne, le maximum et le minimum par mois</t>
  </si>
  <si>
    <t>Nommer une plage de cellules permet de ne plus utiliser le $ qui permet de figer la plage de cellules.</t>
  </si>
  <si>
    <t xml:space="preserve">Pour rappel, pour Nommer une plage de cellules, </t>
  </si>
  <si>
    <t>Sélectionnez la plage</t>
  </si>
  <si>
    <t>Cliquez dans la zone de NOM (en haut à gauche de la barre de formules)</t>
  </si>
  <si>
    <t>Saisissez un nom sans accent ni espace</t>
  </si>
  <si>
    <t>Validez avec le bouton Entrée du clavier</t>
  </si>
  <si>
    <t>Pour pouvez supprimer un nom de plage à tout moment</t>
  </si>
  <si>
    <t>Pour cela, Cliquez sur l'onglet FORMULES</t>
  </si>
  <si>
    <t>Puis gestionnaire de nom</t>
  </si>
  <si>
    <t>Sélectionnez le nom à supprimer</t>
  </si>
  <si>
    <t>Puis supprimez</t>
  </si>
  <si>
    <t>Dès lors les forumes qui utilisaient les noms vont renvoyer un code d'erreur.</t>
  </si>
  <si>
    <t>Pour faire un zoom sur une zone de votre feuille</t>
  </si>
  <si>
    <t>Sélectionnez la zone sur laquelle vous souhaitez zoomer</t>
  </si>
  <si>
    <t>Onglet Affichage</t>
  </si>
  <si>
    <t>1 - Réaliser un zoom avant (&gt; 100 %) ou arrière (&lt;100%)</t>
  </si>
  <si>
    <t>2 - Revenir automatiquement à 100%</t>
  </si>
  <si>
    <t>3 - Zoom sur la sélection préalable</t>
  </si>
  <si>
    <t>Travail</t>
  </si>
  <si>
    <t>Zoomez sur le tableau des destinations (B4 à E10)</t>
  </si>
  <si>
    <t>Revenez à 100%</t>
  </si>
  <si>
    <t>Réalisez un zoom à 200%</t>
  </si>
  <si>
    <t>Liste déroulante dynamique (Fonction indirect)</t>
  </si>
  <si>
    <t>C1.1</t>
  </si>
  <si>
    <t>C1.2</t>
  </si>
  <si>
    <t>C1.3</t>
  </si>
  <si>
    <t>C2.1</t>
  </si>
  <si>
    <t>C2.2</t>
  </si>
  <si>
    <t>C2.3</t>
  </si>
  <si>
    <t>C2.4</t>
  </si>
  <si>
    <t>C3.1</t>
  </si>
  <si>
    <t>C3.2</t>
  </si>
  <si>
    <t>C3.3</t>
  </si>
  <si>
    <t>C3.4</t>
  </si>
  <si>
    <t>Domaine de compétence</t>
  </si>
  <si>
    <t>Compétence liée</t>
  </si>
  <si>
    <t>domaine1</t>
  </si>
  <si>
    <t>domaine3</t>
  </si>
  <si>
    <t>Domaines de compétence</t>
  </si>
  <si>
    <t>Compétences</t>
  </si>
  <si>
    <t>Insérez une liste déroulante pour chaque cellule de ce tableau. Vous utiliserez comme source de données la fonction INDIRECT avec la référence de la cellule de gauche affichant le domaine de compétences.</t>
  </si>
  <si>
    <r>
      <t>Nommez cette plage de cellules avec le nom "</t>
    </r>
    <r>
      <rPr>
        <b/>
        <sz val="11"/>
        <color theme="1"/>
        <rFont val="Calibri"/>
        <family val="2"/>
        <scheme val="minor"/>
      </rPr>
      <t>domaine1</t>
    </r>
    <r>
      <rPr>
        <sz val="11"/>
        <color theme="1"/>
        <rFont val="Calibri"/>
        <family val="2"/>
        <scheme val="minor"/>
      </rPr>
      <t>".</t>
    </r>
  </si>
  <si>
    <r>
      <t>Nommez cette plage de cellules avec le nom "</t>
    </r>
    <r>
      <rPr>
        <b/>
        <sz val="11"/>
        <color theme="1"/>
        <rFont val="Calibri"/>
        <family val="2"/>
        <scheme val="minor"/>
      </rPr>
      <t>domaine2</t>
    </r>
    <r>
      <rPr>
        <sz val="11"/>
        <color theme="1"/>
        <rFont val="Calibri"/>
        <family val="2"/>
        <scheme val="minor"/>
      </rPr>
      <t>".</t>
    </r>
  </si>
  <si>
    <r>
      <t>Nommez cette plage de cellules avec le nom "</t>
    </r>
    <r>
      <rPr>
        <b/>
        <sz val="11"/>
        <color theme="1"/>
        <rFont val="Calibri"/>
        <family val="2"/>
        <scheme val="minor"/>
      </rPr>
      <t>domaine3</t>
    </r>
    <r>
      <rPr>
        <sz val="11"/>
        <color theme="1"/>
        <rFont val="Calibri"/>
        <family val="2"/>
        <scheme val="minor"/>
      </rPr>
      <t>".</t>
    </r>
  </si>
  <si>
    <r>
      <t>Nommez cette plage de cellules avec le nom "</t>
    </r>
    <r>
      <rPr>
        <b/>
        <sz val="11"/>
        <color theme="1"/>
        <rFont val="Calibri"/>
        <family val="2"/>
        <scheme val="minor"/>
      </rPr>
      <t>DOMAINES</t>
    </r>
    <r>
      <rPr>
        <sz val="11"/>
        <color theme="1"/>
        <rFont val="Calibri"/>
        <family val="2"/>
        <scheme val="minor"/>
      </rPr>
      <t>"</t>
    </r>
  </si>
  <si>
    <r>
      <t xml:space="preserve">Insérez une liste déroulante pour les cellules de cette colonne. Choisissez comme source la plage de cellule nommée </t>
    </r>
    <r>
      <rPr>
        <b/>
        <sz val="11"/>
        <color theme="1"/>
        <rFont val="Calibri"/>
        <family val="2"/>
        <scheme val="minor"/>
      </rPr>
      <t>DOMAINES</t>
    </r>
    <r>
      <rPr>
        <sz val="11"/>
        <color theme="1"/>
        <rFont val="Calibri"/>
        <family val="2"/>
        <scheme val="minor"/>
      </rPr>
      <t>.</t>
    </r>
  </si>
  <si>
    <t>domaine2</t>
  </si>
  <si>
    <t>Ainsi vous ne faites apparaître que les compétences liées au domaine sélectionné.</t>
  </si>
  <si>
    <t>Ne doivent apparaître que les compétences liées au domaine1</t>
  </si>
  <si>
    <t>Ne doivent apparaître que les compétences liées au domaine2</t>
  </si>
  <si>
    <t>Ne doivent apparaître que les compétences liées au domaine3</t>
  </si>
  <si>
    <t>Si une valeur n'est pas sélectionnée dans le domaine, alors la liste déroulante des compétences ne peut pas se lancer.</t>
  </si>
  <si>
    <t>Attention, les valeurs des en-têtes de colonne doivent avoir la même casse que le nom des plages de cellules. SANS ESPACE NI CARACTÈRE ACCENTUÉ.</t>
  </si>
  <si>
    <t>Créer des listes déroulantes en cascade</t>
  </si>
  <si>
    <t>Fonctions Grouper / dissocier - faire le corrigé</t>
  </si>
  <si>
    <t>Nombre ADJOINT CHEF D AGENCE</t>
  </si>
  <si>
    <t>Nombre AGENT ADM. SPECIALise</t>
  </si>
  <si>
    <t>Nombre AGENT ADM.TECH.BANC</t>
  </si>
  <si>
    <t>Nombre AGENT ADMI.TRES QUALIF</t>
  </si>
  <si>
    <t>Nombre AGENT COMMERCIAL T-QUALIF</t>
  </si>
  <si>
    <t>Nombre AGENT TECH. ENTRETIEN/PRODUC</t>
  </si>
  <si>
    <t>Nombre AGENT TRESORERIE</t>
  </si>
  <si>
    <t>Nombre AGT COMMERCIAL QUALIFIE</t>
  </si>
  <si>
    <t>Nombre AGT LOGISTIQUE TRES QUALIFIE</t>
  </si>
  <si>
    <t>Nombre ANALYSTE DE GESTION</t>
  </si>
  <si>
    <t>Nombre ANALYSTE MARKETING</t>
  </si>
  <si>
    <t>Nombre ANIMATEUR DE VENTE</t>
  </si>
  <si>
    <t>Nombre CH.CLTELE PROFESSIONNELS</t>
  </si>
  <si>
    <t>Nombre CHARG-CLTELE PARTICULIERS</t>
  </si>
  <si>
    <t>Nombre CHARG-CLTELE PROF/AGRI</t>
  </si>
  <si>
    <t>Nombre CHARG-CLTELE PROFESSIONNEL</t>
  </si>
  <si>
    <t>Nombre CHARGE AFFAIRE PME-PMI</t>
  </si>
  <si>
    <t>Nombre CHARGE DE CLIENTELE</t>
  </si>
  <si>
    <t>Nombre CHARGE DE DEVELOPPEMENT RH</t>
  </si>
  <si>
    <t>Nombre CHARGE DE RECOUVREMENT</t>
  </si>
  <si>
    <t>Nombre CHARGE-CLTELE AGRICOLE</t>
  </si>
  <si>
    <t>Nombre CHEF D'AGENCE</t>
  </si>
  <si>
    <t>Nombre CHEF DE BUREAU</t>
  </si>
  <si>
    <t>Nombre CONSEILLER COMMERCIAL</t>
  </si>
  <si>
    <t>Nombre CONSEILLER PRIVE</t>
  </si>
  <si>
    <t>Nombre CONSEILLET FINANCIER VITICOL</t>
  </si>
  <si>
    <t>Nombre DIRECTEUR DE SECTEUR D'AGENC</t>
  </si>
  <si>
    <t>Nombre MONITEUR DE VENTE</t>
  </si>
  <si>
    <t>Nombre RESP.D EXPLOITATION BANC.</t>
  </si>
  <si>
    <t>Nombre RESPONSABLE CENTRE DE SUPPOR</t>
  </si>
  <si>
    <t>Nombre RESPONSABLE DES ETUDES</t>
  </si>
  <si>
    <t>Nombre RESPONSABLE FLUX CHEQUES</t>
  </si>
  <si>
    <t>Nombre SECRETAIRE D UNITE</t>
  </si>
  <si>
    <t>Nombre SPEC. ASS. AGRIC. JUNIOR</t>
  </si>
  <si>
    <t>Nombre SPECIALISTE AGRICOLE SENIOR</t>
  </si>
  <si>
    <t>Nombre SUPERVISEUR</t>
  </si>
  <si>
    <t>Nombre TECH. GESTION FINANCE/AUDIT</t>
  </si>
  <si>
    <t>Nombre TECHNICIEN ADMINISTRATIF</t>
  </si>
  <si>
    <t>Nombre TECHNICIEN CREDIT</t>
  </si>
  <si>
    <t>Nombre TECHNICIEN MOYENS GENERAUX</t>
  </si>
  <si>
    <t>Nbval</t>
  </si>
  <si>
    <t>Regroupez les données selon l'emploi.</t>
  </si>
  <si>
    <t xml:space="preserve"> A chaque changement d'emploi, calculez le nombre de salariés.</t>
  </si>
  <si>
    <t>Triez les données selon l'emploi (pensez à sélectionner les données de la colonne A puis trier de A à Z (étendre la sélection).</t>
  </si>
  <si>
    <t>Jauge de votre état de maîtrise globale des différents ateliers.</t>
  </si>
  <si>
    <t>Appliquez un style 1 sur le titre au dessus du tableau (B2:F2)</t>
  </si>
  <si>
    <t>Appliquez un format de nombre milliers (0) sur les données (C5:F10)</t>
  </si>
  <si>
    <t>utiliser les styles de cellules pour mettre en forme votre tableau</t>
  </si>
  <si>
    <t>Appliquez un style TOTAL pour la ligne des totaux</t>
  </si>
  <si>
    <t>Appliquez un format SORTIE pour les mois et les VRP</t>
  </si>
  <si>
    <t>CORRIGE</t>
  </si>
  <si>
    <t>Protégez la feuille de manière à ne pouvoir saisir QUE les résultats pour les évaluations 1 et 2 et à choisir le nom de l'élève.</t>
  </si>
  <si>
    <t>Déverrouillez les cellules suivantes :</t>
  </si>
  <si>
    <t>C5:D13</t>
  </si>
  <si>
    <t>E1:I1</t>
  </si>
  <si>
    <t>Protégez la feuille et décochez la cache celules verrouillées</t>
  </si>
  <si>
    <t>Validez sans mettre de mot de passe.</t>
  </si>
  <si>
    <t>Insérer des compléments (cas de QRCODE - QR4OFFICE)</t>
  </si>
  <si>
    <t>Fractionnez votre tableau de manière à faire apparaitre les colonnes A à D dans la partie supérieure gauche. Afficher les liens hypertextes dans la partie supérieure droite.</t>
  </si>
  <si>
    <t>Affichez les formules des tableaux (Onglet Formules / Afficher les formules)</t>
  </si>
  <si>
    <t>Pour afficher les formules</t>
  </si>
  <si>
    <t>Pour masquer les formules</t>
  </si>
  <si>
    <t>Cliquez à nouveau sur le bouton "Afficher les formules"</t>
  </si>
  <si>
    <t>Utiliser la fonction SI.CONDITIONS et SI.MULTIPLE</t>
  </si>
  <si>
    <t>PRÉNOM</t>
  </si>
  <si>
    <t>Sexe</t>
  </si>
  <si>
    <t>enfants à charge</t>
  </si>
  <si>
    <t>ANCIENNETE</t>
  </si>
  <si>
    <t>ABALLAH</t>
  </si>
  <si>
    <t>Farid</t>
  </si>
  <si>
    <t>H</t>
  </si>
  <si>
    <t>ACACHE</t>
  </si>
  <si>
    <t>Habib</t>
  </si>
  <si>
    <t>AHAMADI</t>
  </si>
  <si>
    <t>Simba</t>
  </si>
  <si>
    <t>ANTHE</t>
  </si>
  <si>
    <t>ARNAUD</t>
  </si>
  <si>
    <t>AUBARD</t>
  </si>
  <si>
    <t>AUBERT</t>
  </si>
  <si>
    <t>AUCHEIN</t>
  </si>
  <si>
    <t>Medhi</t>
  </si>
  <si>
    <t>AUCLAIR</t>
  </si>
  <si>
    <t>F</t>
  </si>
  <si>
    <t>AUDIER</t>
  </si>
  <si>
    <t>AURIN</t>
  </si>
  <si>
    <t>Marcel</t>
  </si>
  <si>
    <t>AUTHELIN</t>
  </si>
  <si>
    <t>AUTISSIER</t>
  </si>
  <si>
    <t>BALIET</t>
  </si>
  <si>
    <t>BALLARD</t>
  </si>
  <si>
    <t>BALUD</t>
  </si>
  <si>
    <t>Moustapha</t>
  </si>
  <si>
    <t>BARDAL</t>
  </si>
  <si>
    <t>Léon</t>
  </si>
  <si>
    <t>BARRET</t>
  </si>
  <si>
    <t>BAUDUT</t>
  </si>
  <si>
    <t>BECASSIN</t>
  </si>
  <si>
    <t>BEGEANT</t>
  </si>
  <si>
    <t>BEYRAND</t>
  </si>
  <si>
    <t>BIENNER</t>
  </si>
  <si>
    <t>Salem</t>
  </si>
  <si>
    <t>BLOCK</t>
  </si>
  <si>
    <t>BOISSET</t>
  </si>
  <si>
    <t>Clément</t>
  </si>
  <si>
    <t>BONIN</t>
  </si>
  <si>
    <t>BORAND</t>
  </si>
  <si>
    <t>BORET</t>
  </si>
  <si>
    <t>BORICHON</t>
  </si>
  <si>
    <t>BORNEA</t>
  </si>
  <si>
    <t>BOUALEG</t>
  </si>
  <si>
    <t>Amar</t>
  </si>
  <si>
    <t>BOUEFFARD</t>
  </si>
  <si>
    <t>BOULIN</t>
  </si>
  <si>
    <t>Edouard</t>
  </si>
  <si>
    <t>Calculez la prime d'ancienneté selon les conditions suivantes :</t>
  </si>
  <si>
    <t>Si l'ancienneté est inférieure à 10 ans : 50 euros mensuels</t>
  </si>
  <si>
    <t>Si l'ancienneté est inférieure à 15 ans : 60 euros mensuels</t>
  </si>
  <si>
    <t>Si l'ancienneté est inférieure à 20 ans : 100 euros mensuels</t>
  </si>
  <si>
    <t>Si l'ancienneté est supérieure à 20 ans : 150 euros mensuels</t>
  </si>
  <si>
    <t>Format fonction SI.CONDITIONS</t>
  </si>
  <si>
    <t>=SI.CONDITIONS(condition1;valeur_sivrai;condition2;valeur_sivrai;condition3;valeur_sivrai;…)</t>
  </si>
  <si>
    <t>PRIME ANCIENNETE 1</t>
  </si>
  <si>
    <t>Utilisez la fonction SI.CONDITIONS() - COLONNE PRIME ANCIENNETE 1</t>
  </si>
  <si>
    <t>PRIME ANCIENNETE 2</t>
  </si>
  <si>
    <t>Utilisez la fonction SI.MULTIPLE - COLONNE PRIME ANCIENNETE 2</t>
  </si>
  <si>
    <t>Si l'ancienneté est de 10 ans : 50 euros mensuels</t>
  </si>
  <si>
    <t>Si l'ancienneté est de 15 ans : 60 euros mensuels</t>
  </si>
  <si>
    <t>Si l'ancienneté est de 20 ans : 100 euros mensuels</t>
  </si>
  <si>
    <t>Dans les autres cas : 0 euros mensuels</t>
  </si>
  <si>
    <t>Découvrir Excel</t>
  </si>
  <si>
    <t>Les formules Excel</t>
  </si>
  <si>
    <t>Gérer les données</t>
  </si>
  <si>
    <t>Les graphiques</t>
  </si>
  <si>
    <t>Les outils de scénario</t>
  </si>
  <si>
    <t>Gérer la mise en page / forme</t>
  </si>
  <si>
    <t>Activités diverses</t>
  </si>
  <si>
    <t>Colonne3</t>
  </si>
  <si>
    <t>Colonne4</t>
  </si>
  <si>
    <t>Colonne5</t>
  </si>
  <si>
    <t>Copyright Christophe KYDTS
christophe.kydts@ac-lille.fr</t>
  </si>
  <si>
    <t>Je ne maîtrise pas</t>
  </si>
  <si>
    <t>J'ai encore besoin d'aide</t>
  </si>
  <si>
    <t>Je commence à être autonome</t>
  </si>
  <si>
    <t>Je suis autonome</t>
  </si>
  <si>
    <t>Thèmes</t>
  </si>
  <si>
    <t>N° EXO</t>
  </si>
  <si>
    <t>Cochez la case si réalisé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</si>
</sst>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1" formatCode="_-* #,##0_-;\-* #,##0_-;_-* &quot;-&quot;_-;_-@_-"/>
    <numFmt numFmtId="44" formatCode="_-* #,##0.00\ &quot;€&quot;_-;\-* #,##0.00\ &quot;€&quot;_-;_-* &quot;-&quot;??\ &quot;€&quot;_-;_-@_-"/>
    <numFmt numFmtId="164" formatCode="_-* #,##0.00\ _€_-;\-* #,##0.00\ _€_-;_-* &quot;-&quot;??\ _€_-;_-@_-"/>
  </numFmts>
  <fonts count="77" x14ac:knownFonts="1">
    <font>
      <sz val="11"/>
      <color theme="1"/>
      <name val="Calibri"/>
      <family val="2"/>
      <scheme val="minor"/>
    </font>
    <font>
      <sz val="11"/>
      <color theme="1"/>
      <name val="Calibri"/>
      <family val="2"/>
      <scheme val="minor"/>
    </font>
    <font>
      <sz val="11"/>
      <color theme="2" tint="-0.499984740745262"/>
      <name val="Calibri"/>
      <family val="2"/>
      <scheme val="minor"/>
    </font>
    <font>
      <sz val="10"/>
      <name val="Arial"/>
      <family val="2"/>
    </font>
    <font>
      <b/>
      <sz val="11"/>
      <color rgb="FF7030A0"/>
      <name val="Calibri"/>
      <family val="2"/>
      <scheme val="minor"/>
    </font>
    <font>
      <b/>
      <sz val="12"/>
      <color rgb="FF7030A0"/>
      <name val="Calibri"/>
      <family val="2"/>
      <scheme val="minor"/>
    </font>
    <font>
      <b/>
      <sz val="14"/>
      <color rgb="FF7030A0"/>
      <name val="Calibri"/>
      <family val="2"/>
      <scheme val="minor"/>
    </font>
    <font>
      <b/>
      <sz val="11"/>
      <color theme="2" tint="-0.499984740745262"/>
      <name val="Calibri"/>
      <family val="2"/>
      <scheme val="minor"/>
    </font>
    <font>
      <b/>
      <sz val="12"/>
      <color theme="2" tint="-0.499984740745262"/>
      <name val="Calibri"/>
      <family val="2"/>
      <scheme val="minor"/>
    </font>
    <font>
      <u/>
      <sz val="11"/>
      <color theme="10"/>
      <name val="Calibri"/>
      <family val="2"/>
      <scheme val="minor"/>
    </font>
    <font>
      <b/>
      <i/>
      <sz val="11"/>
      <color theme="2" tint="-0.499984740745262"/>
      <name val="Calibri"/>
      <family val="2"/>
      <scheme val="minor"/>
    </font>
    <font>
      <sz val="14"/>
      <color theme="2" tint="-0.499984740745262"/>
      <name val="Calibri"/>
      <family val="2"/>
      <scheme val="minor"/>
    </font>
    <font>
      <b/>
      <sz val="10"/>
      <color rgb="FF7030A0"/>
      <name val="Calibri"/>
      <family val="2"/>
      <scheme val="minor"/>
    </font>
    <font>
      <b/>
      <sz val="11"/>
      <color theme="1"/>
      <name val="Calibri"/>
      <family val="2"/>
      <scheme val="minor"/>
    </font>
    <font>
      <b/>
      <sz val="18"/>
      <color theme="2" tint="-0.499984740745262"/>
      <name val="Calibri"/>
      <family val="2"/>
      <scheme val="minor"/>
    </font>
    <font>
      <sz val="12"/>
      <color theme="2" tint="-0.499984740745262"/>
      <name val="Calibri"/>
      <family val="2"/>
      <scheme val="minor"/>
    </font>
    <font>
      <sz val="12"/>
      <color theme="0" tint="-0.499984740745262"/>
      <name val="Calibri"/>
      <family val="2"/>
      <scheme val="minor"/>
    </font>
    <font>
      <b/>
      <sz val="12"/>
      <color theme="0" tint="-0.499984740745262"/>
      <name val="Calibri"/>
      <family val="2"/>
      <scheme val="minor"/>
    </font>
    <font>
      <b/>
      <sz val="10"/>
      <name val="Arial"/>
      <family val="2"/>
    </font>
    <font>
      <b/>
      <sz val="16"/>
      <name val="Arial"/>
      <family val="2"/>
    </font>
    <font>
      <sz val="8"/>
      <name val="Calibri"/>
      <family val="2"/>
      <scheme val="minor"/>
    </font>
    <font>
      <sz val="11"/>
      <color theme="0"/>
      <name val="Calibri"/>
      <family val="2"/>
      <scheme val="minor"/>
    </font>
    <font>
      <sz val="20"/>
      <color theme="2" tint="-0.499984740745262"/>
      <name val="Calibri"/>
      <family val="2"/>
      <scheme val="minor"/>
    </font>
    <font>
      <sz val="11"/>
      <name val="Calibri"/>
      <family val="2"/>
      <scheme val="minor"/>
    </font>
    <font>
      <b/>
      <sz val="20"/>
      <color theme="1"/>
      <name val="Calibri"/>
      <family val="2"/>
      <scheme val="minor"/>
    </font>
    <font>
      <sz val="11"/>
      <color theme="1"/>
      <name val="Arial Narrow"/>
      <family val="2"/>
    </font>
    <font>
      <sz val="11"/>
      <color rgb="FF7030A0"/>
      <name val="Calibri"/>
      <family val="2"/>
      <scheme val="minor"/>
    </font>
    <font>
      <sz val="12"/>
      <color rgb="FF7030A0"/>
      <name val="Calibri"/>
      <family val="2"/>
      <scheme val="minor"/>
    </font>
    <font>
      <b/>
      <sz val="16"/>
      <color theme="1"/>
      <name val="Calibri"/>
      <family val="2"/>
      <scheme val="minor"/>
    </font>
    <font>
      <sz val="11"/>
      <color rgb="FFFF0000"/>
      <name val="Calibri"/>
      <family val="2"/>
      <scheme val="minor"/>
    </font>
    <font>
      <b/>
      <sz val="10"/>
      <color theme="0"/>
      <name val="Calibri"/>
      <family val="2"/>
      <scheme val="minor"/>
    </font>
    <font>
      <sz val="10"/>
      <color theme="2" tint="-0.499984740745262"/>
      <name val="Calibri"/>
      <family val="2"/>
      <scheme val="minor"/>
    </font>
    <font>
      <sz val="16"/>
      <color theme="2" tint="-0.499984740745262"/>
      <name val="Calibri"/>
      <family val="2"/>
      <scheme val="minor"/>
    </font>
    <font>
      <sz val="9"/>
      <color indexed="81"/>
      <name val="Tahoma"/>
      <family val="2"/>
    </font>
    <font>
      <b/>
      <sz val="48"/>
      <color theme="1"/>
      <name val="Calibri"/>
      <family val="2"/>
      <scheme val="minor"/>
    </font>
    <font>
      <b/>
      <sz val="20"/>
      <color theme="0"/>
      <name val="Calibri"/>
      <family val="2"/>
      <scheme val="minor"/>
    </font>
    <font>
      <b/>
      <sz val="14"/>
      <color theme="2" tint="-0.499984740745262"/>
      <name val="Calibri"/>
      <family val="2"/>
      <scheme val="minor"/>
    </font>
    <font>
      <b/>
      <sz val="16"/>
      <color theme="2" tint="-0.499984740745262"/>
      <name val="Calibri"/>
      <family val="2"/>
      <scheme val="minor"/>
    </font>
    <font>
      <b/>
      <u/>
      <sz val="11"/>
      <color theme="10"/>
      <name val="Calibri"/>
      <family val="2"/>
      <scheme val="minor"/>
    </font>
    <font>
      <b/>
      <u/>
      <sz val="14"/>
      <color theme="10"/>
      <name val="Calibri"/>
      <family val="2"/>
      <scheme val="minor"/>
    </font>
    <font>
      <u/>
      <sz val="11"/>
      <color theme="0"/>
      <name val="Calibri"/>
      <family val="2"/>
      <scheme val="minor"/>
    </font>
    <font>
      <b/>
      <sz val="22"/>
      <color theme="2" tint="-0.499984740745262"/>
      <name val="Calibri"/>
      <family val="2"/>
      <scheme val="minor"/>
    </font>
    <font>
      <b/>
      <sz val="48"/>
      <color theme="2" tint="-0.499984740745262"/>
      <name val="Calibri"/>
      <family val="2"/>
      <scheme val="minor"/>
    </font>
    <font>
      <b/>
      <sz val="72"/>
      <color theme="2" tint="-0.499984740745262"/>
      <name val="Calibri"/>
      <family val="2"/>
      <scheme val="minor"/>
    </font>
    <font>
      <b/>
      <u/>
      <sz val="12"/>
      <color theme="1"/>
      <name val="Calibri"/>
      <family val="2"/>
      <scheme val="minor"/>
    </font>
    <font>
      <b/>
      <sz val="24"/>
      <color theme="1"/>
      <name val="Calibri"/>
      <family val="2"/>
      <scheme val="minor"/>
    </font>
    <font>
      <sz val="28"/>
      <color rgb="FFFF0000"/>
      <name val="Wingdings"/>
      <charset val="2"/>
    </font>
    <font>
      <sz val="28"/>
      <color rgb="FFFF0000"/>
      <name val="Calibri"/>
      <family val="2"/>
      <scheme val="minor"/>
    </font>
    <font>
      <b/>
      <sz val="11"/>
      <color rgb="FFFF0000"/>
      <name val="Calibri"/>
      <family val="2"/>
      <scheme val="minor"/>
    </font>
    <font>
      <b/>
      <sz val="30"/>
      <color rgb="FF7030A0"/>
      <name val="Calibri"/>
      <family val="2"/>
      <scheme val="minor"/>
    </font>
    <font>
      <i/>
      <sz val="11"/>
      <color theme="1"/>
      <name val="Calibri"/>
      <family val="2"/>
      <scheme val="minor"/>
    </font>
    <font>
      <u/>
      <sz val="10"/>
      <color theme="10"/>
      <name val="Calibri"/>
      <family val="2"/>
      <scheme val="minor"/>
    </font>
    <font>
      <sz val="16"/>
      <color theme="1"/>
      <name val="Calibri"/>
      <family val="2"/>
      <scheme val="minor"/>
    </font>
    <font>
      <sz val="16"/>
      <color theme="1"/>
      <name val="Arial Narrow"/>
      <family val="2"/>
    </font>
    <font>
      <b/>
      <sz val="22"/>
      <color rgb="FFFF0000"/>
      <name val="Calibri"/>
      <family val="2"/>
      <scheme val="minor"/>
    </font>
    <font>
      <b/>
      <sz val="28"/>
      <color theme="9"/>
      <name val="Calibri"/>
      <family val="2"/>
      <scheme val="minor"/>
    </font>
    <font>
      <u/>
      <sz val="10"/>
      <color theme="0"/>
      <name val="Calibri"/>
      <family val="2"/>
      <scheme val="minor"/>
    </font>
    <font>
      <u/>
      <sz val="8"/>
      <color theme="10"/>
      <name val="Calibri"/>
      <family val="2"/>
      <scheme val="minor"/>
    </font>
    <font>
      <b/>
      <sz val="20"/>
      <color theme="2" tint="-0.499984740745262"/>
      <name val="Calibri"/>
      <family val="2"/>
      <scheme val="minor"/>
    </font>
    <font>
      <b/>
      <sz val="24"/>
      <color theme="2" tint="-0.499984740745262"/>
      <name val="Calibri"/>
      <family val="2"/>
      <scheme val="minor"/>
    </font>
    <font>
      <b/>
      <sz val="28"/>
      <color theme="4"/>
      <name val="Calibri"/>
      <family val="2"/>
      <scheme val="minor"/>
    </font>
    <font>
      <b/>
      <sz val="28"/>
      <color theme="5"/>
      <name val="Calibri"/>
      <family val="2"/>
      <scheme val="minor"/>
    </font>
    <font>
      <u/>
      <sz val="16"/>
      <color theme="10"/>
      <name val="Arial Narrow"/>
      <family val="2"/>
    </font>
    <font>
      <u/>
      <sz val="16"/>
      <color theme="10"/>
      <name val="Calibri"/>
      <family val="2"/>
      <scheme val="minor"/>
    </font>
    <font>
      <b/>
      <sz val="12"/>
      <color theme="1"/>
      <name val="Calibri"/>
      <family val="2"/>
      <scheme val="minor"/>
    </font>
    <font>
      <b/>
      <sz val="14"/>
      <color theme="1"/>
      <name val="Calibri"/>
      <family val="2"/>
      <scheme val="minor"/>
    </font>
    <font>
      <b/>
      <sz val="15"/>
      <color theme="3"/>
      <name val="Calibri"/>
      <family val="2"/>
      <scheme val="minor"/>
    </font>
    <font>
      <b/>
      <sz val="11"/>
      <color rgb="FF3F3F3F"/>
      <name val="Calibri"/>
      <family val="2"/>
      <scheme val="minor"/>
    </font>
    <font>
      <u/>
      <sz val="16"/>
      <color theme="0"/>
      <name val="Arial Narrow"/>
      <family val="2"/>
    </font>
    <font>
      <u/>
      <sz val="16"/>
      <color theme="0"/>
      <name val="Calibri"/>
      <family val="2"/>
      <scheme val="minor"/>
    </font>
    <font>
      <sz val="16"/>
      <color theme="0"/>
      <name val="Arial Narrow"/>
      <family val="2"/>
    </font>
    <font>
      <sz val="16"/>
      <color theme="0"/>
      <name val="Calibri"/>
      <family val="2"/>
      <scheme val="minor"/>
    </font>
    <font>
      <b/>
      <sz val="16"/>
      <name val="Calibri"/>
      <family val="2"/>
      <scheme val="minor"/>
    </font>
    <font>
      <sz val="14"/>
      <color theme="0"/>
      <name val="Calibri"/>
      <family val="2"/>
      <scheme val="minor"/>
    </font>
    <font>
      <sz val="10"/>
      <color theme="1"/>
      <name val="Calibri"/>
      <family val="2"/>
      <scheme val="minor"/>
    </font>
    <font>
      <b/>
      <sz val="9"/>
      <color theme="0"/>
      <name val="Calibri"/>
      <family val="2"/>
      <scheme val="minor"/>
    </font>
    <font>
      <b/>
      <sz val="16"/>
      <color rgb="FF7030A0"/>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9"/>
        <bgColor indexed="64"/>
      </patternFill>
    </fill>
    <fill>
      <patternFill patternType="solid">
        <fgColor theme="5"/>
        <bgColor indexed="64"/>
      </patternFill>
    </fill>
    <fill>
      <patternFill patternType="solid">
        <fgColor theme="7" tint="0.79998168889431442"/>
        <bgColor indexed="64"/>
      </patternFill>
    </fill>
    <fill>
      <patternFill patternType="solid">
        <fgColor indexed="2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rgb="FF7030A0"/>
        <bgColor indexed="64"/>
      </patternFill>
    </fill>
    <fill>
      <patternFill patternType="solid">
        <fgColor theme="9" tint="0.39997558519241921"/>
        <bgColor indexed="64"/>
      </patternFill>
    </fill>
    <fill>
      <patternFill patternType="solid">
        <fgColor theme="4"/>
        <bgColor indexed="64"/>
      </patternFill>
    </fill>
    <fill>
      <patternFill patternType="solid">
        <fgColor theme="6" tint="0.79998168889431442"/>
        <bgColor indexed="64"/>
      </patternFill>
    </fill>
    <fill>
      <patternFill patternType="solid">
        <fgColor rgb="FFFF00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rgb="FFFF9999"/>
        <bgColor indexed="64"/>
      </patternFill>
    </fill>
    <fill>
      <patternFill patternType="solid">
        <fgColor rgb="FFF2F2F2"/>
      </patternFill>
    </fill>
    <fill>
      <patternFill patternType="solid">
        <fgColor rgb="FFFFC000"/>
        <bgColor indexed="64"/>
      </patternFill>
    </fill>
  </fills>
  <borders count="91">
    <border>
      <left/>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style="thin">
        <color auto="1"/>
      </bottom>
      <diagonal/>
    </border>
    <border>
      <left style="thin">
        <color rgb="FF7030A0"/>
      </left>
      <right style="thin">
        <color rgb="FF7030A0"/>
      </right>
      <top style="thin">
        <color auto="1"/>
      </top>
      <bottom style="thin">
        <color auto="1"/>
      </bottom>
      <diagonal/>
    </border>
    <border>
      <left style="thin">
        <color rgb="FF7030A0"/>
      </left>
      <right style="thin">
        <color rgb="FF7030A0"/>
      </right>
      <top style="thin">
        <color auto="1"/>
      </top>
      <bottom style="thin">
        <color rgb="FF7030A0"/>
      </bottom>
      <diagonal/>
    </border>
    <border>
      <left style="thin">
        <color rgb="FF7030A0"/>
      </left>
      <right style="thin">
        <color rgb="FF7030A0"/>
      </right>
      <top style="thin">
        <color auto="1"/>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thin">
        <color theme="2" tint="-0.499984740745262"/>
      </bottom>
      <diagonal/>
    </border>
    <border>
      <left/>
      <right style="medium">
        <color rgb="FF7030A0"/>
      </right>
      <top/>
      <bottom/>
      <diagonal/>
    </border>
    <border>
      <left style="medium">
        <color rgb="FF7030A0"/>
      </left>
      <right/>
      <top style="thin">
        <color theme="2" tint="-0.499984740745262"/>
      </top>
      <bottom style="thin">
        <color theme="2" tint="-0.499984740745262"/>
      </bottom>
      <diagonal/>
    </border>
    <border>
      <left style="medium">
        <color rgb="FF7030A0"/>
      </left>
      <right/>
      <top style="thin">
        <color theme="2" tint="-0.499984740745262"/>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7030A0"/>
      </left>
      <right style="thin">
        <color theme="2" tint="-0.499984740745262"/>
      </right>
      <top style="medium">
        <color rgb="FF7030A0"/>
      </top>
      <bottom style="thin">
        <color theme="2" tint="-0.499984740745262"/>
      </bottom>
      <diagonal/>
    </border>
    <border>
      <left style="thin">
        <color theme="2" tint="-0.499984740745262"/>
      </left>
      <right style="medium">
        <color rgb="FF7030A0"/>
      </right>
      <top style="medium">
        <color rgb="FF7030A0"/>
      </top>
      <bottom style="thin">
        <color theme="2" tint="-0.499984740745262"/>
      </bottom>
      <diagonal/>
    </border>
    <border>
      <left style="medium">
        <color rgb="FF7030A0"/>
      </left>
      <right style="thin">
        <color theme="2" tint="-0.499984740745262"/>
      </right>
      <top style="thin">
        <color theme="2" tint="-0.499984740745262"/>
      </top>
      <bottom style="thin">
        <color theme="2" tint="-0.499984740745262"/>
      </bottom>
      <diagonal/>
    </border>
    <border>
      <left style="thin">
        <color theme="2" tint="-0.499984740745262"/>
      </left>
      <right style="medium">
        <color rgb="FF7030A0"/>
      </right>
      <top style="thin">
        <color theme="2" tint="-0.499984740745262"/>
      </top>
      <bottom style="thin">
        <color theme="2" tint="-0.499984740745262"/>
      </bottom>
      <diagonal/>
    </border>
    <border>
      <left style="medium">
        <color rgb="FF7030A0"/>
      </left>
      <right style="thin">
        <color theme="2" tint="-0.499984740745262"/>
      </right>
      <top style="thin">
        <color theme="2" tint="-0.499984740745262"/>
      </top>
      <bottom style="medium">
        <color rgb="FF7030A0"/>
      </bottom>
      <diagonal/>
    </border>
    <border>
      <left style="thin">
        <color theme="2" tint="-0.499984740745262"/>
      </left>
      <right style="medium">
        <color rgb="FF7030A0"/>
      </right>
      <top style="thin">
        <color theme="2" tint="-0.499984740745262"/>
      </top>
      <bottom style="medium">
        <color rgb="FF7030A0"/>
      </bottom>
      <diagonal/>
    </border>
    <border>
      <left style="thin">
        <color rgb="FF7030A0"/>
      </left>
      <right/>
      <top style="thin">
        <color rgb="FF7030A0"/>
      </top>
      <bottom/>
      <diagonal/>
    </border>
    <border>
      <left/>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7030A0"/>
      </left>
      <right/>
      <top/>
      <bottom/>
      <diagonal/>
    </border>
    <border>
      <left/>
      <right/>
      <top style="medium">
        <color indexed="64"/>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rgb="FF7030A0"/>
      </left>
      <right style="thin">
        <color rgb="FF7030A0"/>
      </right>
      <top/>
      <bottom style="thin">
        <color rgb="FF7030A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right/>
      <top style="thin">
        <color rgb="FF7030A0"/>
      </top>
      <bottom style="thin">
        <color rgb="FF7030A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top style="medium">
        <color rgb="FF7030A0"/>
      </top>
      <bottom/>
      <diagonal/>
    </border>
    <border>
      <left style="thin">
        <color theme="4" tint="0.39997558519241921"/>
      </left>
      <right/>
      <top style="thin">
        <color theme="4" tint="0.39997558519241921"/>
      </top>
      <bottom/>
      <diagonal/>
    </border>
    <border>
      <left style="thin">
        <color indexed="64"/>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style="thin">
        <color theme="4" tint="0.39997558519241921"/>
      </top>
      <bottom style="thin">
        <color theme="4" tint="0.39997558519241921"/>
      </bottom>
      <diagonal/>
    </border>
    <border>
      <left style="thin">
        <color theme="4" tint="0.39997558519241921"/>
      </left>
      <right/>
      <top style="medium">
        <color rgb="FF7030A0"/>
      </top>
      <bottom/>
      <diagonal/>
    </border>
    <border>
      <left style="thin">
        <color theme="4" tint="0.39997558519241921"/>
      </left>
      <right style="medium">
        <color rgb="FF7030A0"/>
      </right>
      <top style="medium">
        <color rgb="FF7030A0"/>
      </top>
      <bottom/>
      <diagonal/>
    </border>
    <border>
      <left style="thin">
        <color theme="4" tint="0.39997558519241921"/>
      </left>
      <right/>
      <top style="thin">
        <color theme="1"/>
      </top>
      <bottom/>
      <diagonal/>
    </border>
    <border>
      <left style="thin">
        <color theme="4" tint="0.39997558519241921"/>
      </left>
      <right style="thin">
        <color theme="4" tint="0.39997558519241921"/>
      </right>
      <top style="thin">
        <color theme="1"/>
      </top>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1"/>
      </bottom>
      <diagonal/>
    </border>
    <border>
      <left style="thin">
        <color theme="4" tint="0.39997558519241921"/>
      </left>
      <right style="thin">
        <color theme="4" tint="0.39997558519241921"/>
      </right>
      <top style="thin">
        <color theme="4" tint="0.39997558519241921"/>
      </top>
      <bottom style="thin">
        <color theme="1"/>
      </bottom>
      <diagonal/>
    </border>
    <border>
      <left style="thin">
        <color indexed="64"/>
      </left>
      <right/>
      <top/>
      <bottom/>
      <diagonal/>
    </border>
    <border>
      <left style="thin">
        <color rgb="FF7030A0"/>
      </left>
      <right/>
      <top/>
      <bottom style="thin">
        <color auto="1"/>
      </bottom>
      <diagonal/>
    </border>
    <border>
      <left style="thin">
        <color rgb="FF7030A0"/>
      </left>
      <right/>
      <top style="thin">
        <color auto="1"/>
      </top>
      <bottom style="thin">
        <color auto="1"/>
      </bottom>
      <diagonal/>
    </border>
    <border>
      <left/>
      <right style="thin">
        <color rgb="FF7030A0"/>
      </right>
      <top style="thin">
        <color rgb="FF7030A0"/>
      </top>
      <bottom/>
      <diagonal/>
    </border>
    <border>
      <left/>
      <right style="thin">
        <color rgb="FF7030A0"/>
      </right>
      <top/>
      <bottom style="thin">
        <color rgb="FF7030A0"/>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7030A0"/>
      </left>
      <right/>
      <top style="double">
        <color rgb="FF7030A0"/>
      </top>
      <bottom/>
      <diagonal/>
    </border>
    <border>
      <left style="double">
        <color rgb="FF7030A0"/>
      </left>
      <right/>
      <top/>
      <bottom style="double">
        <color rgb="FF7030A0"/>
      </bottom>
      <diagonal/>
    </border>
    <border>
      <left/>
      <right/>
      <top/>
      <bottom style="double">
        <color rgb="FF7030A0"/>
      </bottom>
      <diagonal/>
    </border>
    <border>
      <left/>
      <right style="double">
        <color rgb="FF7030A0"/>
      </right>
      <top/>
      <bottom style="double">
        <color rgb="FF7030A0"/>
      </bottom>
      <diagonal/>
    </border>
    <border>
      <left/>
      <right/>
      <top/>
      <bottom style="double">
        <color theme="4"/>
      </bottom>
      <diagonal/>
    </border>
    <border>
      <left style="thin">
        <color rgb="FF7030A0"/>
      </left>
      <right style="thin">
        <color rgb="FF7030A0"/>
      </right>
      <top/>
      <bottom/>
      <diagonal/>
    </border>
    <border>
      <left style="thin">
        <color rgb="FF000000"/>
      </left>
      <right style="thin">
        <color rgb="FF000000"/>
      </right>
      <top style="thin">
        <color rgb="FF000000"/>
      </top>
      <bottom/>
      <diagonal/>
    </border>
    <border>
      <left/>
      <right style="thin">
        <color rgb="FF7030A0"/>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double">
        <color rgb="FF7030A0"/>
      </right>
      <top/>
      <bottom/>
      <diagonal/>
    </border>
    <border>
      <left/>
      <right style="thin">
        <color rgb="FF7030A0"/>
      </right>
      <top/>
      <bottom style="double">
        <color indexed="64"/>
      </bottom>
      <diagonal/>
    </border>
    <border>
      <left style="double">
        <color rgb="FF7030A0"/>
      </left>
      <right/>
      <top/>
      <bottom style="double">
        <color indexed="64"/>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theme="0"/>
      </top>
      <bottom/>
      <diagonal/>
    </border>
    <border>
      <left/>
      <right/>
      <top/>
      <bottom style="thin">
        <color theme="0"/>
      </bottom>
      <diagonal/>
    </border>
    <border>
      <left style="thin">
        <color indexed="64"/>
      </left>
      <right style="thin">
        <color theme="0"/>
      </right>
      <top/>
      <bottom/>
      <diagonal/>
    </border>
    <border>
      <left style="thin">
        <color theme="0"/>
      </left>
      <right/>
      <top/>
      <bottom/>
      <diagonal/>
    </border>
  </borders>
  <cellStyleXfs count="11">
    <xf numFmtId="0" fontId="0" fillId="0" borderId="0"/>
    <xf numFmtId="9" fontId="1" fillId="0" borderId="0" applyFont="0" applyFill="0" applyBorder="0" applyAlignment="0" applyProtection="0"/>
    <xf numFmtId="0" fontId="3" fillId="0" borderId="0"/>
    <xf numFmtId="0" fontId="9" fillId="0" borderId="0" applyNumberForma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9" fillId="0" borderId="0" applyNumberFormat="0" applyFill="0" applyBorder="0" applyAlignment="0" applyProtection="0"/>
    <xf numFmtId="41" fontId="1" fillId="0" borderId="0" applyFont="0" applyFill="0" applyBorder="0" applyAlignment="0" applyProtection="0"/>
    <xf numFmtId="0" fontId="66" fillId="0" borderId="65" applyNumberFormat="0" applyFill="0" applyAlignment="0" applyProtection="0"/>
    <xf numFmtId="0" fontId="67" fillId="24" borderId="66" applyNumberFormat="0" applyAlignment="0" applyProtection="0"/>
    <xf numFmtId="0" fontId="13" fillId="0" borderId="67" applyNumberFormat="0" applyFill="0" applyAlignment="0" applyProtection="0"/>
  </cellStyleXfs>
  <cellXfs count="496">
    <xf numFmtId="0" fontId="0" fillId="0" borderId="0" xfId="0"/>
    <xf numFmtId="0" fontId="2" fillId="2" borderId="0" xfId="0" applyFont="1" applyFill="1" applyAlignment="1">
      <alignment horizontal="left" indent="1"/>
    </xf>
    <xf numFmtId="0" fontId="2" fillId="2" borderId="0" xfId="0" applyFont="1" applyFill="1" applyAlignment="1">
      <alignment horizontal="left" vertical="center"/>
    </xf>
    <xf numFmtId="8" fontId="2" fillId="2" borderId="0" xfId="0" applyNumberFormat="1" applyFont="1" applyFill="1" applyAlignment="1">
      <alignment horizontal="right" vertical="center" indent="1"/>
    </xf>
    <xf numFmtId="0" fontId="2" fillId="2" borderId="0" xfId="0" applyFont="1" applyFill="1" applyAlignment="1">
      <alignment horizontal="right" vertical="center" indent="1"/>
    </xf>
    <xf numFmtId="0" fontId="2" fillId="2" borderId="0" xfId="0" applyFont="1" applyFill="1" applyAlignment="1">
      <alignment horizontal="left" vertical="center" indent="1"/>
    </xf>
    <xf numFmtId="0" fontId="4" fillId="3" borderId="1" xfId="0" applyFont="1" applyFill="1" applyBorder="1" applyAlignment="1">
      <alignment horizontal="left" vertical="center" indent="1"/>
    </xf>
    <xf numFmtId="0" fontId="4" fillId="3" borderId="1" xfId="0" applyFont="1" applyFill="1" applyBorder="1" applyAlignment="1">
      <alignment horizontal="right" vertical="center" indent="1"/>
    </xf>
    <xf numFmtId="0" fontId="4" fillId="3" borderId="2" xfId="0" applyFont="1" applyFill="1" applyBorder="1" applyAlignment="1">
      <alignment horizontal="left" vertical="center" indent="1"/>
    </xf>
    <xf numFmtId="0" fontId="4" fillId="3" borderId="3" xfId="0" applyFont="1" applyFill="1" applyBorder="1" applyAlignment="1">
      <alignment horizontal="left" vertical="center" indent="1"/>
    </xf>
    <xf numFmtId="0" fontId="4" fillId="3" borderId="3" xfId="0" quotePrefix="1" applyFont="1" applyFill="1" applyBorder="1" applyAlignment="1">
      <alignment horizontal="left" vertical="center" indent="1"/>
    </xf>
    <xf numFmtId="0" fontId="4" fillId="3" borderId="4" xfId="0" quotePrefix="1" applyFont="1" applyFill="1" applyBorder="1" applyAlignment="1">
      <alignment horizontal="left" vertical="center" indent="1"/>
    </xf>
    <xf numFmtId="8" fontId="7" fillId="2" borderId="0" xfId="0" applyNumberFormat="1" applyFont="1" applyFill="1" applyAlignment="1">
      <alignment horizontal="right" vertical="center" indent="1"/>
    </xf>
    <xf numFmtId="0" fontId="4" fillId="3" borderId="5" xfId="0" applyFont="1" applyFill="1" applyBorder="1" applyAlignment="1">
      <alignment horizontal="left" vertical="center" indent="1"/>
    </xf>
    <xf numFmtId="0" fontId="5" fillId="3" borderId="1" xfId="0" applyFont="1" applyFill="1" applyBorder="1" applyAlignment="1">
      <alignment horizontal="left" vertical="center" indent="1"/>
    </xf>
    <xf numFmtId="0" fontId="2" fillId="2" borderId="0" xfId="0" applyFont="1" applyFill="1" applyAlignment="1">
      <alignment horizontal="center" vertical="center"/>
    </xf>
    <xf numFmtId="0" fontId="4" fillId="2" borderId="0" xfId="0" applyFont="1" applyFill="1" applyAlignment="1">
      <alignment horizontal="left" vertical="center" indent="1"/>
    </xf>
    <xf numFmtId="0" fontId="4" fillId="3" borderId="1" xfId="0" applyFont="1" applyFill="1" applyBorder="1" applyAlignment="1">
      <alignment horizontal="right" vertical="center" wrapText="1" indent="1"/>
    </xf>
    <xf numFmtId="0" fontId="4" fillId="3" borderId="1" xfId="0" applyFont="1" applyFill="1" applyBorder="1" applyAlignment="1">
      <alignment horizontal="center" vertical="center"/>
    </xf>
    <xf numFmtId="0" fontId="4" fillId="3" borderId="0" xfId="0" applyFont="1" applyFill="1" applyAlignment="1">
      <alignment horizontal="right" vertical="center" indent="1"/>
    </xf>
    <xf numFmtId="0" fontId="2" fillId="2" borderId="0" xfId="0" applyFont="1" applyFill="1" applyAlignment="1">
      <alignment horizontal="left" vertical="center" wrapText="1" indent="1"/>
    </xf>
    <xf numFmtId="0" fontId="0" fillId="0" borderId="0" xfId="0" applyAlignment="1">
      <alignment horizontal="left" vertical="center" indent="1"/>
    </xf>
    <xf numFmtId="9" fontId="8" fillId="2" borderId="0" xfId="1" applyFont="1" applyFill="1" applyAlignment="1">
      <alignment horizontal="right" vertical="center" indent="1"/>
    </xf>
    <xf numFmtId="0" fontId="5" fillId="3" borderId="1" xfId="0" applyFont="1" applyFill="1" applyBorder="1" applyAlignment="1">
      <alignment horizontal="right" vertical="center" indent="1"/>
    </xf>
    <xf numFmtId="8" fontId="5" fillId="2" borderId="0" xfId="0" applyNumberFormat="1" applyFont="1" applyFill="1" applyAlignment="1">
      <alignment horizontal="right" vertical="center" indent="1"/>
    </xf>
    <xf numFmtId="0" fontId="4" fillId="3" borderId="6" xfId="0" applyFont="1" applyFill="1" applyBorder="1" applyAlignment="1">
      <alignment horizontal="left" vertical="center" indent="1"/>
    </xf>
    <xf numFmtId="0" fontId="4" fillId="3" borderId="7" xfId="0" applyFont="1" applyFill="1" applyBorder="1" applyAlignment="1">
      <alignment horizontal="left" vertical="center" indent="1"/>
    </xf>
    <xf numFmtId="0" fontId="4" fillId="3" borderId="8" xfId="0" applyFont="1" applyFill="1" applyBorder="1" applyAlignment="1">
      <alignment horizontal="right" vertical="center" indent="1"/>
    </xf>
    <xf numFmtId="0" fontId="2" fillId="4" borderId="9" xfId="0" applyFont="1" applyFill="1" applyBorder="1" applyAlignment="1">
      <alignment horizontal="left" vertical="center" indent="1"/>
    </xf>
    <xf numFmtId="0" fontId="2" fillId="4" borderId="11" xfId="0" applyFont="1" applyFill="1" applyBorder="1" applyAlignment="1">
      <alignment horizontal="left" vertical="center" indent="1"/>
    </xf>
    <xf numFmtId="0" fontId="2" fillId="5" borderId="11" xfId="0" applyFont="1" applyFill="1" applyBorder="1" applyAlignment="1">
      <alignment horizontal="left" vertical="center" indent="1"/>
    </xf>
    <xf numFmtId="0" fontId="2" fillId="6" borderId="11" xfId="0" applyFont="1" applyFill="1" applyBorder="1" applyAlignment="1">
      <alignment horizontal="left" vertical="center" indent="1"/>
    </xf>
    <xf numFmtId="0" fontId="2" fillId="5" borderId="12" xfId="0" applyFont="1" applyFill="1" applyBorder="1" applyAlignment="1">
      <alignment horizontal="left" vertical="center" indent="1"/>
    </xf>
    <xf numFmtId="0" fontId="2" fillId="2" borderId="13" xfId="0" applyFont="1" applyFill="1" applyBorder="1" applyAlignment="1">
      <alignment horizontal="left" vertical="center" indent="1"/>
    </xf>
    <xf numFmtId="8" fontId="2" fillId="2" borderId="10" xfId="0" applyNumberFormat="1" applyFont="1" applyFill="1" applyBorder="1" applyAlignment="1">
      <alignment horizontal="right" vertical="center" indent="1"/>
    </xf>
    <xf numFmtId="8" fontId="2" fillId="2" borderId="14" xfId="0" applyNumberFormat="1" applyFont="1" applyFill="1" applyBorder="1" applyAlignment="1">
      <alignment horizontal="right" vertical="center" indent="1"/>
    </xf>
    <xf numFmtId="8" fontId="4" fillId="2" borderId="16" xfId="0" applyNumberFormat="1" applyFont="1" applyFill="1" applyBorder="1" applyAlignment="1">
      <alignment horizontal="right" vertical="center" indent="2"/>
    </xf>
    <xf numFmtId="8" fontId="4" fillId="2" borderId="18" xfId="0" applyNumberFormat="1" applyFont="1" applyFill="1" applyBorder="1" applyAlignment="1">
      <alignment horizontal="right" vertical="center" indent="2"/>
    </xf>
    <xf numFmtId="8" fontId="4" fillId="2" borderId="20" xfId="0" applyNumberFormat="1" applyFont="1" applyFill="1" applyBorder="1" applyAlignment="1">
      <alignment horizontal="right" vertical="center" indent="2"/>
    </xf>
    <xf numFmtId="0" fontId="2" fillId="4" borderId="15" xfId="0" applyFont="1" applyFill="1" applyBorder="1" applyAlignment="1">
      <alignment horizontal="left" vertical="center" indent="1"/>
    </xf>
    <xf numFmtId="0" fontId="2" fillId="5" borderId="17" xfId="0" applyFont="1" applyFill="1" applyBorder="1" applyAlignment="1">
      <alignment horizontal="left" vertical="center" indent="1"/>
    </xf>
    <xf numFmtId="0" fontId="2" fillId="6" borderId="19" xfId="0" applyFont="1" applyFill="1" applyBorder="1" applyAlignment="1">
      <alignment horizontal="left" vertical="center" indent="1"/>
    </xf>
    <xf numFmtId="0" fontId="2" fillId="2" borderId="0" xfId="0" applyFont="1" applyFill="1" applyAlignment="1">
      <alignment vertical="center" wrapText="1"/>
    </xf>
    <xf numFmtId="0" fontId="9" fillId="2" borderId="0" xfId="3" applyFill="1" applyAlignment="1">
      <alignment horizontal="left" indent="1"/>
    </xf>
    <xf numFmtId="0" fontId="4" fillId="3" borderId="0" xfId="0" applyFont="1" applyFill="1" applyAlignment="1">
      <alignment horizontal="center" vertical="center"/>
    </xf>
    <xf numFmtId="164" fontId="2" fillId="2" borderId="0" xfId="4" applyFont="1" applyFill="1" applyAlignment="1">
      <alignment horizontal="right" vertical="center" indent="1"/>
    </xf>
    <xf numFmtId="164" fontId="2" fillId="2" borderId="0" xfId="4" applyFont="1" applyFill="1" applyAlignment="1">
      <alignment horizontal="center" vertical="center"/>
    </xf>
    <xf numFmtId="164" fontId="2" fillId="2" borderId="0" xfId="0" applyNumberFormat="1" applyFont="1" applyFill="1" applyAlignment="1">
      <alignment horizontal="center" vertical="center"/>
    </xf>
    <xf numFmtId="164" fontId="2" fillId="2" borderId="0" xfId="0" applyNumberFormat="1" applyFont="1" applyFill="1" applyAlignment="1">
      <alignment horizontal="left" indent="1"/>
    </xf>
    <xf numFmtId="14" fontId="0" fillId="0" borderId="0" xfId="0" applyNumberFormat="1"/>
    <xf numFmtId="14" fontId="2" fillId="2" borderId="0" xfId="0" applyNumberFormat="1" applyFont="1" applyFill="1" applyAlignment="1">
      <alignment horizontal="left" vertical="center" indent="1"/>
    </xf>
    <xf numFmtId="0" fontId="4" fillId="3" borderId="7" xfId="0" applyFont="1" applyFill="1" applyBorder="1" applyAlignment="1">
      <alignment horizontal="right" vertical="center" indent="1"/>
    </xf>
    <xf numFmtId="164" fontId="2" fillId="2" borderId="0" xfId="4" applyFont="1" applyFill="1" applyBorder="1" applyAlignment="1">
      <alignment horizontal="left" vertical="center" indent="1"/>
    </xf>
    <xf numFmtId="164" fontId="2" fillId="2" borderId="0" xfId="4" applyFont="1" applyFill="1" applyAlignment="1">
      <alignment horizontal="left" indent="1"/>
    </xf>
    <xf numFmtId="0" fontId="4" fillId="3" borderId="8" xfId="0" applyFont="1" applyFill="1" applyBorder="1" applyAlignment="1">
      <alignment horizontal="center" vertical="center"/>
    </xf>
    <xf numFmtId="164" fontId="0" fillId="0" borderId="0" xfId="4" applyFont="1"/>
    <xf numFmtId="0" fontId="2" fillId="2" borderId="0" xfId="0" applyFont="1" applyFill="1"/>
    <xf numFmtId="0" fontId="2" fillId="2" borderId="0" xfId="0" applyFont="1" applyFill="1" applyAlignment="1">
      <alignment horizontal="left"/>
    </xf>
    <xf numFmtId="0" fontId="7" fillId="2" borderId="0" xfId="0" applyFont="1" applyFill="1"/>
    <xf numFmtId="0" fontId="0" fillId="0" borderId="0" xfId="0" pivotButton="1"/>
    <xf numFmtId="0" fontId="0" fillId="0" borderId="0" xfId="0" applyAlignment="1">
      <alignment horizontal="left"/>
    </xf>
    <xf numFmtId="164" fontId="0" fillId="0" borderId="0" xfId="0" applyNumberFormat="1"/>
    <xf numFmtId="1" fontId="2" fillId="2" borderId="0" xfId="0" applyNumberFormat="1" applyFont="1" applyFill="1" applyAlignment="1">
      <alignment horizontal="left" indent="1"/>
    </xf>
    <xf numFmtId="0" fontId="11" fillId="2" borderId="0" xfId="0" applyFont="1" applyFill="1" applyAlignment="1">
      <alignment horizontal="left" vertical="center" indent="1"/>
    </xf>
    <xf numFmtId="164" fontId="2" fillId="2" borderId="0" xfId="4" applyFont="1" applyFill="1" applyBorder="1" applyAlignment="1">
      <alignment vertical="center" wrapText="1"/>
    </xf>
    <xf numFmtId="0" fontId="7" fillId="2" borderId="0" xfId="0" applyFont="1" applyFill="1" applyAlignment="1">
      <alignment horizontal="left" indent="1"/>
    </xf>
    <xf numFmtId="0" fontId="12" fillId="3" borderId="8" xfId="0" applyFont="1" applyFill="1" applyBorder="1" applyAlignment="1">
      <alignment horizontal="center" vertical="center"/>
    </xf>
    <xf numFmtId="2" fontId="2" fillId="2" borderId="0" xfId="0" applyNumberFormat="1" applyFont="1" applyFill="1" applyAlignment="1">
      <alignment horizontal="right" vertical="center" indent="1"/>
    </xf>
    <xf numFmtId="0" fontId="12" fillId="3" borderId="8" xfId="0" applyFont="1" applyFill="1" applyBorder="1" applyAlignment="1">
      <alignment horizontal="center" vertical="center" textRotation="45"/>
    </xf>
    <xf numFmtId="0" fontId="2" fillId="2" borderId="0" xfId="0" applyFont="1" applyFill="1" applyAlignment="1">
      <alignment vertical="center"/>
    </xf>
    <xf numFmtId="44" fontId="0" fillId="0" borderId="0" xfId="0" applyNumberFormat="1"/>
    <xf numFmtId="0" fontId="14" fillId="2" borderId="0" xfId="0" applyFont="1" applyFill="1" applyAlignment="1">
      <alignment horizontal="center" vertical="center" wrapText="1"/>
    </xf>
    <xf numFmtId="0" fontId="17" fillId="0" borderId="27" xfId="0" applyFont="1" applyBorder="1" applyAlignment="1">
      <alignment horizontal="center" vertical="center"/>
    </xf>
    <xf numFmtId="44" fontId="16" fillId="0" borderId="27" xfId="5" applyFont="1" applyBorder="1" applyAlignment="1">
      <alignment vertical="center"/>
    </xf>
    <xf numFmtId="44" fontId="16" fillId="0" borderId="27" xfId="0" applyNumberFormat="1" applyFont="1" applyBorder="1" applyAlignment="1">
      <alignment vertical="center"/>
    </xf>
    <xf numFmtId="0" fontId="16" fillId="9" borderId="27" xfId="0" applyFont="1" applyFill="1" applyBorder="1" applyAlignment="1">
      <alignment vertical="center"/>
    </xf>
    <xf numFmtId="0" fontId="17" fillId="0" borderId="27" xfId="0" applyFont="1" applyBorder="1" applyAlignment="1">
      <alignment horizontal="center" vertical="center" wrapText="1"/>
    </xf>
    <xf numFmtId="44" fontId="16" fillId="9" borderId="27" xfId="5" applyFont="1" applyFill="1" applyBorder="1" applyAlignment="1">
      <alignment vertical="center"/>
    </xf>
    <xf numFmtId="0" fontId="18" fillId="0" borderId="27" xfId="0" applyFont="1" applyBorder="1" applyAlignment="1">
      <alignment horizontal="center" vertical="center"/>
    </xf>
    <xf numFmtId="0" fontId="19" fillId="0" borderId="27" xfId="0" applyFont="1" applyBorder="1" applyAlignment="1">
      <alignment horizontal="center" vertical="center"/>
    </xf>
    <xf numFmtId="0" fontId="18" fillId="0" borderId="27" xfId="0" applyFont="1" applyBorder="1" applyAlignment="1">
      <alignment horizontal="center" vertical="center" wrapText="1"/>
    </xf>
    <xf numFmtId="0" fontId="0" fillId="0" borderId="27" xfId="0" applyBorder="1"/>
    <xf numFmtId="2" fontId="0" fillId="0" borderId="27" xfId="0" applyNumberFormat="1" applyBorder="1"/>
    <xf numFmtId="0" fontId="18" fillId="10" borderId="27" xfId="0" applyFont="1" applyFill="1" applyBorder="1" applyAlignment="1">
      <alignment horizontal="center" vertical="center"/>
    </xf>
    <xf numFmtId="0" fontId="0" fillId="0" borderId="27" xfId="0" applyBorder="1" applyAlignment="1">
      <alignment horizontal="center"/>
    </xf>
    <xf numFmtId="10" fontId="0" fillId="0" borderId="27" xfId="0" applyNumberFormat="1" applyBorder="1" applyAlignment="1">
      <alignment horizontal="center"/>
    </xf>
    <xf numFmtId="44" fontId="0" fillId="0" borderId="27" xfId="5" applyFont="1" applyBorder="1"/>
    <xf numFmtId="0" fontId="13" fillId="11" borderId="27" xfId="0" applyFont="1" applyFill="1" applyBorder="1" applyAlignment="1">
      <alignment horizontal="center" vertical="center" wrapText="1"/>
    </xf>
    <xf numFmtId="164" fontId="2" fillId="2" borderId="0" xfId="4" applyFont="1" applyFill="1" applyBorder="1" applyAlignment="1">
      <alignment horizontal="center" vertical="center" wrapText="1"/>
    </xf>
    <xf numFmtId="10" fontId="0" fillId="0" borderId="27" xfId="1" applyNumberFormat="1" applyFont="1" applyBorder="1"/>
    <xf numFmtId="164" fontId="0" fillId="0" borderId="27" xfId="4" applyFont="1" applyBorder="1"/>
    <xf numFmtId="0" fontId="13" fillId="11" borderId="27" xfId="0" applyFont="1" applyFill="1" applyBorder="1" applyAlignment="1">
      <alignment horizontal="center" vertical="center"/>
    </xf>
    <xf numFmtId="0" fontId="7" fillId="12" borderId="0" xfId="0" applyFont="1" applyFill="1" applyAlignment="1">
      <alignment horizontal="left" vertical="center"/>
    </xf>
    <xf numFmtId="0" fontId="4" fillId="3" borderId="31" xfId="0" applyFont="1" applyFill="1" applyBorder="1" applyAlignment="1">
      <alignment horizontal="left" vertical="center" indent="1"/>
    </xf>
    <xf numFmtId="0" fontId="4" fillId="3" borderId="0" xfId="0" applyFont="1" applyFill="1" applyAlignment="1">
      <alignment horizontal="left" vertical="center" indent="1"/>
    </xf>
    <xf numFmtId="0" fontId="4" fillId="3" borderId="10" xfId="0" applyFont="1" applyFill="1" applyBorder="1" applyAlignment="1">
      <alignment horizontal="right" vertical="center" indent="1"/>
    </xf>
    <xf numFmtId="0" fontId="4" fillId="3" borderId="1" xfId="0" applyFont="1" applyFill="1" applyBorder="1" applyAlignment="1">
      <alignment horizontal="center" vertical="center" wrapText="1"/>
    </xf>
    <xf numFmtId="164" fontId="2" fillId="2" borderId="0" xfId="4" applyFont="1" applyFill="1" applyAlignment="1">
      <alignment horizontal="left" vertical="center" indent="1"/>
    </xf>
    <xf numFmtId="0" fontId="22" fillId="2" borderId="0" xfId="0" applyFont="1" applyFill="1" applyAlignment="1">
      <alignment horizontal="center" vertical="center"/>
    </xf>
    <xf numFmtId="0" fontId="7" fillId="2" borderId="0" xfId="0" applyFont="1" applyFill="1" applyAlignment="1">
      <alignment horizontal="left" vertical="center" indent="1"/>
    </xf>
    <xf numFmtId="9" fontId="0" fillId="0" borderId="0" xfId="1" applyFont="1" applyAlignment="1">
      <alignment horizontal="left"/>
    </xf>
    <xf numFmtId="0" fontId="4" fillId="3" borderId="0" xfId="0" applyFont="1" applyFill="1" applyAlignment="1">
      <alignment horizontal="center" vertical="center" wrapText="1"/>
    </xf>
    <xf numFmtId="0" fontId="23" fillId="0" borderId="0" xfId="0" applyFont="1"/>
    <xf numFmtId="0" fontId="26" fillId="3" borderId="1" xfId="0" applyFont="1" applyFill="1" applyBorder="1" applyAlignment="1">
      <alignment horizontal="left" vertical="center" indent="1"/>
    </xf>
    <xf numFmtId="0" fontId="26" fillId="3" borderId="2" xfId="0" applyFont="1" applyFill="1" applyBorder="1" applyAlignment="1">
      <alignment horizontal="left" vertical="center" indent="1"/>
    </xf>
    <xf numFmtId="0" fontId="26" fillId="3" borderId="3" xfId="0" applyFont="1" applyFill="1" applyBorder="1" applyAlignment="1">
      <alignment horizontal="left" vertical="center" indent="1"/>
    </xf>
    <xf numFmtId="0" fontId="26" fillId="3" borderId="5" xfId="0" applyFont="1" applyFill="1" applyBorder="1" applyAlignment="1">
      <alignment horizontal="left" vertical="center" indent="1"/>
    </xf>
    <xf numFmtId="0" fontId="27" fillId="3" borderId="1" xfId="0" applyFont="1" applyFill="1" applyBorder="1" applyAlignment="1">
      <alignment horizontal="left" vertical="center" indent="1"/>
    </xf>
    <xf numFmtId="0" fontId="26" fillId="3" borderId="1" xfId="0" applyFont="1" applyFill="1" applyBorder="1" applyAlignment="1">
      <alignment horizontal="right" vertical="center" indent="1"/>
    </xf>
    <xf numFmtId="0" fontId="26" fillId="3" borderId="0" xfId="0" applyFont="1" applyFill="1" applyAlignment="1">
      <alignment horizontal="right" vertical="center" indent="1"/>
    </xf>
    <xf numFmtId="0" fontId="6" fillId="3" borderId="23" xfId="0" applyFont="1" applyFill="1" applyBorder="1" applyAlignment="1">
      <alignment vertical="center"/>
    </xf>
    <xf numFmtId="0" fontId="6" fillId="3" borderId="0" xfId="0" applyFont="1" applyFill="1" applyAlignment="1">
      <alignment vertical="center"/>
    </xf>
    <xf numFmtId="0" fontId="28" fillId="0" borderId="0" xfId="0" applyFont="1" applyAlignment="1">
      <alignment horizontal="center" vertical="center"/>
    </xf>
    <xf numFmtId="0" fontId="0" fillId="0" borderId="0" xfId="0" applyAlignment="1">
      <alignment vertical="center"/>
    </xf>
    <xf numFmtId="0" fontId="0" fillId="13" borderId="27" xfId="0" applyFill="1" applyBorder="1" applyAlignment="1">
      <alignment vertical="center"/>
    </xf>
    <xf numFmtId="0" fontId="0" fillId="14" borderId="27" xfId="0" applyFill="1" applyBorder="1" applyAlignment="1">
      <alignment vertical="center"/>
    </xf>
    <xf numFmtId="0" fontId="0" fillId="9" borderId="27" xfId="0" applyFill="1" applyBorder="1" applyAlignment="1">
      <alignment vertical="center"/>
    </xf>
    <xf numFmtId="0" fontId="13" fillId="0" borderId="27" xfId="0" applyFont="1" applyBorder="1" applyAlignment="1">
      <alignment vertical="center" wrapText="1"/>
    </xf>
    <xf numFmtId="0" fontId="0" fillId="0" borderId="0" xfId="0" applyAlignment="1">
      <alignment wrapText="1"/>
    </xf>
    <xf numFmtId="0" fontId="9" fillId="0" borderId="0" xfId="6" applyAlignment="1">
      <alignment horizontal="center" vertical="center"/>
    </xf>
    <xf numFmtId="0" fontId="2" fillId="12" borderId="0" xfId="0" applyFont="1" applyFill="1" applyAlignment="1">
      <alignment horizontal="left" vertical="center" indent="1"/>
    </xf>
    <xf numFmtId="0" fontId="9" fillId="2" borderId="0" xfId="6" applyFill="1" applyAlignment="1">
      <alignment horizontal="left" vertical="center" indent="1"/>
    </xf>
    <xf numFmtId="10" fontId="2" fillId="2" borderId="0" xfId="1" applyNumberFormat="1" applyFont="1" applyFill="1" applyAlignment="1">
      <alignment horizontal="left" vertical="center"/>
    </xf>
    <xf numFmtId="10" fontId="2" fillId="2" borderId="0" xfId="1" applyNumberFormat="1" applyFont="1" applyFill="1" applyAlignment="1">
      <alignment horizontal="center" vertical="center"/>
    </xf>
    <xf numFmtId="0" fontId="7" fillId="15" borderId="0" xfId="0" applyFont="1" applyFill="1" applyAlignment="1">
      <alignment horizontal="left" vertical="center"/>
    </xf>
    <xf numFmtId="0" fontId="2" fillId="15" borderId="0" xfId="0" applyFont="1" applyFill="1" applyAlignment="1">
      <alignment horizontal="left" vertical="center"/>
    </xf>
    <xf numFmtId="0" fontId="2" fillId="15" borderId="0" xfId="0" applyFont="1" applyFill="1" applyAlignment="1">
      <alignment horizontal="left" indent="1"/>
    </xf>
    <xf numFmtId="0" fontId="2" fillId="2" borderId="0" xfId="0" quotePrefix="1" applyFont="1" applyFill="1" applyAlignment="1">
      <alignment horizontal="left" vertical="center"/>
    </xf>
    <xf numFmtId="0" fontId="2" fillId="15" borderId="0" xfId="0" applyFont="1" applyFill="1" applyAlignment="1">
      <alignment horizontal="right" vertical="center" indent="1"/>
    </xf>
    <xf numFmtId="0" fontId="2" fillId="2" borderId="0" xfId="0" applyFont="1" applyFill="1" applyAlignment="1">
      <alignment horizontal="left" vertical="center" wrapText="1"/>
    </xf>
    <xf numFmtId="0" fontId="2" fillId="2" borderId="0" xfId="0" quotePrefix="1" applyFont="1" applyFill="1" applyAlignment="1">
      <alignment horizontal="left" indent="1"/>
    </xf>
    <xf numFmtId="0" fontId="11" fillId="15" borderId="0" xfId="0" applyFont="1" applyFill="1" applyAlignment="1">
      <alignment horizontal="center" vertical="center"/>
    </xf>
    <xf numFmtId="0" fontId="2" fillId="15" borderId="0" xfId="0" applyFont="1" applyFill="1"/>
    <xf numFmtId="0" fontId="11" fillId="2" borderId="0" xfId="0" quotePrefix="1" applyFont="1" applyFill="1"/>
    <xf numFmtId="0" fontId="11" fillId="2" borderId="0" xfId="0" applyFont="1" applyFill="1" applyAlignment="1">
      <alignment horizontal="left" indent="1"/>
    </xf>
    <xf numFmtId="164" fontId="2" fillId="2" borderId="0" xfId="4" applyFont="1" applyFill="1" applyBorder="1" applyAlignment="1">
      <alignment horizontal="left" vertical="center" wrapText="1"/>
    </xf>
    <xf numFmtId="0" fontId="9" fillId="2" borderId="1" xfId="3" applyFill="1" applyBorder="1" applyAlignment="1">
      <alignment horizontal="center" vertical="center"/>
    </xf>
    <xf numFmtId="0" fontId="39" fillId="8" borderId="1" xfId="3" applyFont="1" applyFill="1" applyBorder="1" applyAlignment="1">
      <alignment horizontal="center" vertical="center"/>
    </xf>
    <xf numFmtId="0" fontId="39" fillId="17" borderId="1" xfId="3" applyFont="1" applyFill="1" applyBorder="1" applyAlignment="1">
      <alignment horizontal="center" vertical="center"/>
    </xf>
    <xf numFmtId="0" fontId="0" fillId="15" borderId="0" xfId="0" applyFill="1"/>
    <xf numFmtId="0" fontId="2" fillId="15" borderId="0" xfId="0" applyFont="1" applyFill="1" applyAlignment="1">
      <alignment horizontal="left" vertical="center" indent="1"/>
    </xf>
    <xf numFmtId="0" fontId="9" fillId="8" borderId="1" xfId="3" applyFill="1" applyBorder="1" applyAlignment="1">
      <alignment horizontal="center" vertical="center"/>
    </xf>
    <xf numFmtId="0" fontId="38" fillId="2" borderId="1" xfId="3" applyFont="1" applyFill="1" applyBorder="1" applyAlignment="1">
      <alignment horizontal="center" vertical="center"/>
    </xf>
    <xf numFmtId="0" fontId="21" fillId="18" borderId="0" xfId="0" applyFont="1" applyFill="1" applyAlignment="1">
      <alignment horizontal="center" vertical="center"/>
    </xf>
    <xf numFmtId="0" fontId="2" fillId="2" borderId="0" xfId="0" applyFont="1" applyFill="1" applyAlignment="1">
      <alignment horizontal="left" wrapText="1"/>
    </xf>
    <xf numFmtId="0" fontId="36" fillId="2" borderId="0" xfId="0" applyFont="1" applyFill="1" applyAlignment="1">
      <alignment horizontal="left" indent="1"/>
    </xf>
    <xf numFmtId="0" fontId="37" fillId="2" borderId="0" xfId="0" applyFont="1" applyFill="1" applyAlignment="1">
      <alignment horizontal="left" indent="1"/>
    </xf>
    <xf numFmtId="0" fontId="21" fillId="0" borderId="0" xfId="0" applyFont="1" applyAlignment="1">
      <alignment horizontal="center" vertical="center"/>
    </xf>
    <xf numFmtId="0" fontId="2" fillId="0" borderId="0" xfId="0" applyFont="1" applyAlignment="1">
      <alignment horizontal="left" indent="1"/>
    </xf>
    <xf numFmtId="0" fontId="4" fillId="0" borderId="0" xfId="0" applyFont="1" applyAlignment="1">
      <alignment horizontal="right" vertical="center" indent="1"/>
    </xf>
    <xf numFmtId="0" fontId="2" fillId="0" borderId="0" xfId="0" applyFont="1" applyAlignment="1">
      <alignment horizontal="left" vertical="center" indent="1"/>
    </xf>
    <xf numFmtId="0" fontId="40" fillId="7" borderId="0" xfId="3" applyFont="1" applyFill="1" applyAlignment="1">
      <alignment horizontal="center" vertical="center" wrapText="1"/>
    </xf>
    <xf numFmtId="0" fontId="9" fillId="17" borderId="1" xfId="3" applyFill="1" applyBorder="1" applyAlignment="1">
      <alignment horizontal="center" vertical="center"/>
    </xf>
    <xf numFmtId="0" fontId="2" fillId="15" borderId="0" xfId="0" applyFont="1" applyFill="1" applyAlignment="1">
      <alignment horizontal="left" wrapText="1"/>
    </xf>
    <xf numFmtId="0" fontId="36" fillId="2" borderId="0" xfId="0" applyFont="1" applyFill="1" applyAlignment="1">
      <alignment horizontal="left" vertical="center" indent="1"/>
    </xf>
    <xf numFmtId="0" fontId="2" fillId="2" borderId="0" xfId="0" applyFont="1" applyFill="1" applyAlignment="1">
      <alignment wrapText="1"/>
    </xf>
    <xf numFmtId="0" fontId="2" fillId="0" borderId="0" xfId="0" applyFont="1" applyAlignment="1">
      <alignment horizontal="left" wrapText="1"/>
    </xf>
    <xf numFmtId="0" fontId="2" fillId="0" borderId="0" xfId="0" applyFont="1" applyAlignment="1">
      <alignment horizontal="left" vertical="center" wrapText="1"/>
    </xf>
    <xf numFmtId="0" fontId="9" fillId="7" borderId="0" xfId="3" applyFill="1" applyAlignment="1">
      <alignment horizontal="center" vertical="center"/>
    </xf>
    <xf numFmtId="164" fontId="7" fillId="2" borderId="0" xfId="4" applyFont="1" applyFill="1" applyBorder="1" applyAlignment="1">
      <alignment vertical="center" wrapText="1"/>
    </xf>
    <xf numFmtId="0" fontId="44" fillId="0" borderId="0" xfId="0" applyFont="1"/>
    <xf numFmtId="0" fontId="0" fillId="2" borderId="0" xfId="0" applyFill="1"/>
    <xf numFmtId="0" fontId="47" fillId="15" borderId="0" xfId="0" applyFont="1" applyFill="1" applyAlignment="1">
      <alignment vertical="center"/>
    </xf>
    <xf numFmtId="0" fontId="2" fillId="19" borderId="0" xfId="0" applyFont="1" applyFill="1" applyAlignment="1">
      <alignment horizontal="left" vertical="center" indent="1"/>
    </xf>
    <xf numFmtId="0" fontId="0" fillId="19" borderId="0" xfId="0" applyFill="1"/>
    <xf numFmtId="0" fontId="7" fillId="15" borderId="0" xfId="0" applyFont="1" applyFill="1" applyAlignment="1">
      <alignment horizontal="center" vertical="center" wrapText="1"/>
    </xf>
    <xf numFmtId="0" fontId="5" fillId="0" borderId="0" xfId="0" applyFont="1" applyAlignment="1">
      <alignment horizontal="left" vertical="center" indent="1"/>
    </xf>
    <xf numFmtId="164" fontId="2" fillId="0" borderId="0" xfId="4" applyFont="1" applyFill="1" applyBorder="1" applyAlignment="1">
      <alignment horizontal="right" vertical="center" indent="1"/>
    </xf>
    <xf numFmtId="10" fontId="2" fillId="0" borderId="0" xfId="1" applyNumberFormat="1" applyFont="1" applyFill="1" applyBorder="1" applyAlignment="1">
      <alignment horizontal="center" vertical="center"/>
    </xf>
    <xf numFmtId="9" fontId="2" fillId="2" borderId="0" xfId="1" applyFont="1" applyFill="1" applyAlignment="1">
      <alignment horizontal="right" vertical="center" indent="1"/>
    </xf>
    <xf numFmtId="9" fontId="2" fillId="2" borderId="0" xfId="1" applyFont="1" applyFill="1" applyAlignment="1">
      <alignment horizontal="center" vertical="center"/>
    </xf>
    <xf numFmtId="0" fontId="48" fillId="2" borderId="0" xfId="0" applyFont="1" applyFill="1" applyAlignment="1">
      <alignment vertical="center"/>
    </xf>
    <xf numFmtId="9" fontId="2" fillId="2" borderId="0" xfId="1" applyFont="1" applyFill="1" applyAlignment="1">
      <alignment horizontal="center"/>
    </xf>
    <xf numFmtId="0" fontId="9" fillId="11" borderId="0" xfId="3" applyFill="1" applyAlignment="1">
      <alignment horizontal="center" vertical="center" wrapText="1"/>
    </xf>
    <xf numFmtId="0" fontId="51" fillId="11" borderId="0" xfId="3" applyFont="1" applyFill="1" applyAlignment="1">
      <alignment horizontal="center" vertical="center" wrapText="1"/>
    </xf>
    <xf numFmtId="0" fontId="40" fillId="18" borderId="0" xfId="3" applyFont="1" applyFill="1" applyAlignment="1">
      <alignment horizontal="center" vertical="center" wrapText="1"/>
    </xf>
    <xf numFmtId="0" fontId="40" fillId="11" borderId="0" xfId="3" applyFont="1" applyFill="1" applyAlignment="1">
      <alignment horizontal="center" vertical="center" wrapText="1"/>
    </xf>
    <xf numFmtId="0" fontId="56" fillId="11" borderId="0" xfId="3" applyFont="1" applyFill="1" applyAlignment="1">
      <alignment horizontal="center" vertical="center" wrapText="1"/>
    </xf>
    <xf numFmtId="0" fontId="29" fillId="2" borderId="0" xfId="0" applyFont="1" applyFill="1" applyAlignment="1">
      <alignment horizontal="left" wrapText="1" indent="1"/>
    </xf>
    <xf numFmtId="0" fontId="9" fillId="7" borderId="0" xfId="3" applyFill="1" applyAlignment="1">
      <alignment horizontal="center" vertical="center" wrapText="1"/>
    </xf>
    <xf numFmtId="0" fontId="9" fillId="15" borderId="0" xfId="3" applyFill="1" applyAlignment="1">
      <alignment horizontal="center" vertical="center" wrapText="1"/>
    </xf>
    <xf numFmtId="0" fontId="40" fillId="15" borderId="0" xfId="3" applyFont="1" applyFill="1" applyAlignment="1">
      <alignment horizontal="center" vertical="center" wrapText="1"/>
    </xf>
    <xf numFmtId="0" fontId="9" fillId="15" borderId="0" xfId="3" applyFill="1" applyAlignment="1">
      <alignment horizontal="center" vertical="center"/>
    </xf>
    <xf numFmtId="0" fontId="4" fillId="3" borderId="27" xfId="0" applyFont="1" applyFill="1" applyBorder="1" applyAlignment="1">
      <alignment horizontal="right" vertical="center" indent="1"/>
    </xf>
    <xf numFmtId="164" fontId="2" fillId="2" borderId="27" xfId="4" applyFont="1" applyFill="1" applyBorder="1" applyAlignment="1">
      <alignment horizontal="left" vertical="center" indent="1"/>
    </xf>
    <xf numFmtId="0" fontId="0" fillId="0" borderId="27" xfId="0" applyBorder="1" applyAlignment="1">
      <alignment horizontal="left"/>
    </xf>
    <xf numFmtId="0" fontId="4" fillId="3" borderId="36" xfId="0" applyFont="1" applyFill="1" applyBorder="1" applyAlignment="1">
      <alignment horizontal="right" vertical="center" indent="1"/>
    </xf>
    <xf numFmtId="0" fontId="4" fillId="3" borderId="48" xfId="0" applyFont="1" applyFill="1" applyBorder="1" applyAlignment="1">
      <alignment horizontal="left" vertical="center" indent="1"/>
    </xf>
    <xf numFmtId="0" fontId="2" fillId="2" borderId="49" xfId="0" applyFont="1" applyFill="1" applyBorder="1" applyAlignment="1">
      <alignment horizontal="left" vertical="center" indent="1"/>
    </xf>
    <xf numFmtId="0" fontId="2" fillId="2" borderId="47" xfId="0" applyFont="1" applyFill="1" applyBorder="1" applyAlignment="1">
      <alignment horizontal="left" vertical="center" indent="1"/>
    </xf>
    <xf numFmtId="164" fontId="2" fillId="2" borderId="36" xfId="4" applyFont="1" applyFill="1" applyBorder="1" applyAlignment="1">
      <alignment horizontal="left" vertical="center" indent="1"/>
    </xf>
    <xf numFmtId="0" fontId="2" fillId="2" borderId="50" xfId="0" applyFont="1" applyFill="1" applyBorder="1" applyAlignment="1">
      <alignment horizontal="left" vertical="center" indent="1"/>
    </xf>
    <xf numFmtId="14" fontId="2" fillId="2" borderId="47" xfId="0" applyNumberFormat="1" applyFont="1" applyFill="1" applyBorder="1" applyAlignment="1">
      <alignment horizontal="left" vertical="center" indent="1"/>
    </xf>
    <xf numFmtId="0" fontId="2" fillId="2" borderId="51" xfId="0" applyFont="1" applyFill="1" applyBorder="1" applyAlignment="1">
      <alignment horizontal="left" vertical="center" indent="1"/>
    </xf>
    <xf numFmtId="0" fontId="2" fillId="2" borderId="44" xfId="0" applyFont="1" applyFill="1" applyBorder="1" applyAlignment="1">
      <alignment horizontal="left" vertical="center" indent="1"/>
    </xf>
    <xf numFmtId="0" fontId="2" fillId="2" borderId="45" xfId="0" applyFont="1" applyFill="1" applyBorder="1" applyAlignment="1">
      <alignment horizontal="left" vertical="center" indent="1"/>
    </xf>
    <xf numFmtId="164" fontId="2" fillId="2" borderId="28" xfId="4" applyFont="1" applyFill="1" applyBorder="1" applyAlignment="1">
      <alignment horizontal="left" vertical="center" indent="1"/>
    </xf>
    <xf numFmtId="0" fontId="2" fillId="2" borderId="52" xfId="0" applyFont="1" applyFill="1" applyBorder="1" applyAlignment="1">
      <alignment horizontal="left" vertical="center" indent="1"/>
    </xf>
    <xf numFmtId="14" fontId="2" fillId="2" borderId="45" xfId="0" applyNumberFormat="1" applyFont="1" applyFill="1" applyBorder="1" applyAlignment="1">
      <alignment horizontal="left" vertical="center" indent="1"/>
    </xf>
    <xf numFmtId="0" fontId="2" fillId="2" borderId="46" xfId="0" applyFont="1" applyFill="1" applyBorder="1" applyAlignment="1">
      <alignment horizontal="left" vertical="center" indent="1"/>
    </xf>
    <xf numFmtId="49" fontId="2" fillId="2" borderId="0" xfId="4" applyNumberFormat="1" applyFont="1" applyFill="1" applyBorder="1" applyAlignment="1">
      <alignment vertical="center" wrapText="1"/>
    </xf>
    <xf numFmtId="0" fontId="40" fillId="18" borderId="27" xfId="3" applyFont="1" applyFill="1" applyBorder="1" applyAlignment="1">
      <alignment horizontal="center" vertical="center" wrapText="1"/>
    </xf>
    <xf numFmtId="0" fontId="4" fillId="3" borderId="53" xfId="0" applyFont="1" applyFill="1" applyBorder="1" applyAlignment="1">
      <alignment horizontal="left" vertical="center" indent="1"/>
    </xf>
    <xf numFmtId="0" fontId="4" fillId="3" borderId="53" xfId="0" applyFont="1" applyFill="1" applyBorder="1" applyAlignment="1">
      <alignment horizontal="right" vertical="center" indent="1"/>
    </xf>
    <xf numFmtId="0" fontId="4" fillId="3" borderId="54" xfId="0" applyFont="1" applyFill="1" applyBorder="1" applyAlignment="1">
      <alignment horizontal="right" vertical="center" indent="1"/>
    </xf>
    <xf numFmtId="0" fontId="2" fillId="2" borderId="55" xfId="0" applyFont="1" applyFill="1" applyBorder="1" applyAlignment="1">
      <alignment horizontal="left" vertical="center" indent="1"/>
    </xf>
    <xf numFmtId="14" fontId="2" fillId="2" borderId="55" xfId="0" applyNumberFormat="1" applyFont="1" applyFill="1" applyBorder="1" applyAlignment="1">
      <alignment horizontal="left" vertical="center" indent="1"/>
    </xf>
    <xf numFmtId="0" fontId="2" fillId="2" borderId="56" xfId="0" applyFont="1" applyFill="1" applyBorder="1" applyAlignment="1">
      <alignment horizontal="left" vertical="center" indent="1"/>
    </xf>
    <xf numFmtId="14" fontId="2" fillId="2" borderId="49" xfId="0" applyNumberFormat="1" applyFont="1" applyFill="1" applyBorder="1" applyAlignment="1">
      <alignment horizontal="left" vertical="center" indent="1"/>
    </xf>
    <xf numFmtId="0" fontId="2" fillId="2" borderId="57" xfId="0" applyFont="1" applyFill="1" applyBorder="1" applyAlignment="1">
      <alignment horizontal="left" vertical="center" indent="1"/>
    </xf>
    <xf numFmtId="0" fontId="2" fillId="2" borderId="58" xfId="0" applyFont="1" applyFill="1" applyBorder="1" applyAlignment="1">
      <alignment horizontal="left" vertical="center" indent="1"/>
    </xf>
    <xf numFmtId="14" fontId="2" fillId="2" borderId="58" xfId="0" applyNumberFormat="1" applyFont="1" applyFill="1" applyBorder="1" applyAlignment="1">
      <alignment horizontal="left" vertical="center" indent="1"/>
    </xf>
    <xf numFmtId="0" fontId="2" fillId="2" borderId="59" xfId="0" applyFont="1" applyFill="1" applyBorder="1" applyAlignment="1">
      <alignment horizontal="left" vertical="center" indent="1"/>
    </xf>
    <xf numFmtId="0" fontId="39" fillId="0" borderId="1" xfId="3" applyFont="1" applyFill="1" applyBorder="1" applyAlignment="1">
      <alignment horizontal="center" vertical="center"/>
    </xf>
    <xf numFmtId="0" fontId="4" fillId="3" borderId="27" xfId="0" applyFont="1" applyFill="1" applyBorder="1" applyAlignment="1">
      <alignment horizontal="left" vertical="center" indent="1"/>
    </xf>
    <xf numFmtId="0" fontId="2" fillId="2" borderId="27" xfId="0" applyFont="1" applyFill="1" applyBorder="1" applyAlignment="1">
      <alignment horizontal="left" vertical="center" indent="1"/>
    </xf>
    <xf numFmtId="14" fontId="2" fillId="2" borderId="27" xfId="0" applyNumberFormat="1" applyFont="1" applyFill="1" applyBorder="1" applyAlignment="1">
      <alignment horizontal="left" vertical="center" indent="1"/>
    </xf>
    <xf numFmtId="0" fontId="2" fillId="2" borderId="29" xfId="0" applyFont="1" applyFill="1" applyBorder="1" applyAlignment="1">
      <alignment horizontal="left" vertical="center" indent="1"/>
    </xf>
    <xf numFmtId="0" fontId="2" fillId="2" borderId="28" xfId="0" applyFont="1" applyFill="1" applyBorder="1" applyAlignment="1">
      <alignment horizontal="left" vertical="center" indent="1"/>
    </xf>
    <xf numFmtId="0" fontId="4" fillId="3" borderId="41"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39" xfId="0" applyFont="1" applyFill="1" applyBorder="1" applyAlignment="1">
      <alignment horizontal="center" vertical="center"/>
    </xf>
    <xf numFmtId="0" fontId="50" fillId="0" borderId="0" xfId="0" applyFont="1"/>
    <xf numFmtId="0" fontId="0" fillId="0" borderId="0" xfId="0" applyAlignment="1">
      <alignment horizontal="right"/>
    </xf>
    <xf numFmtId="164" fontId="0" fillId="0" borderId="27" xfId="4" applyFont="1" applyBorder="1" applyAlignment="1">
      <alignment horizontal="center" vertical="center"/>
    </xf>
    <xf numFmtId="164" fontId="0" fillId="0" borderId="27" xfId="4" applyFont="1" applyBorder="1" applyAlignment="1">
      <alignment vertical="center"/>
    </xf>
    <xf numFmtId="14" fontId="0" fillId="14" borderId="27" xfId="0" applyNumberFormat="1" applyFill="1" applyBorder="1" applyAlignment="1">
      <alignment vertical="center"/>
    </xf>
    <xf numFmtId="164" fontId="0" fillId="9" borderId="27" xfId="4" applyFont="1" applyFill="1" applyBorder="1" applyAlignment="1">
      <alignment vertical="center"/>
    </xf>
    <xf numFmtId="0" fontId="21" fillId="0" borderId="0" xfId="0" applyFont="1"/>
    <xf numFmtId="0" fontId="21" fillId="2" borderId="0" xfId="0" applyFont="1" applyFill="1" applyAlignment="1">
      <alignment horizontal="left" indent="1"/>
    </xf>
    <xf numFmtId="0" fontId="21" fillId="2" borderId="0" xfId="0" applyFont="1" applyFill="1" applyAlignment="1">
      <alignment horizontal="left" vertical="center"/>
    </xf>
    <xf numFmtId="0" fontId="0" fillId="2" borderId="0" xfId="0" applyFill="1" applyAlignment="1">
      <alignment horizontal="left" indent="1"/>
    </xf>
    <xf numFmtId="0" fontId="23" fillId="2" borderId="0" xfId="0" applyFont="1" applyFill="1" applyAlignment="1">
      <alignment horizontal="left" indent="1"/>
    </xf>
    <xf numFmtId="0" fontId="0" fillId="0" borderId="0" xfId="0" applyAlignment="1">
      <alignment vertical="center" wrapText="1"/>
    </xf>
    <xf numFmtId="0" fontId="0" fillId="6" borderId="27" xfId="0" applyFill="1" applyBorder="1" applyAlignment="1">
      <alignment vertical="center"/>
    </xf>
    <xf numFmtId="0" fontId="0" fillId="17" borderId="29" xfId="0" applyFill="1" applyBorder="1"/>
    <xf numFmtId="0" fontId="0" fillId="21" borderId="27" xfId="0" applyFill="1" applyBorder="1"/>
    <xf numFmtId="0" fontId="0" fillId="5" borderId="27" xfId="0" applyFill="1" applyBorder="1"/>
    <xf numFmtId="0" fontId="0" fillId="22" borderId="27" xfId="0" applyFill="1" applyBorder="1" applyAlignment="1">
      <alignment vertical="center"/>
    </xf>
    <xf numFmtId="0" fontId="0" fillId="23" borderId="27" xfId="0" applyFill="1" applyBorder="1"/>
    <xf numFmtId="0" fontId="64" fillId="0" borderId="27" xfId="0" applyFont="1" applyBorder="1" applyAlignment="1">
      <alignment horizontal="center" vertical="center" wrapText="1"/>
    </xf>
    <xf numFmtId="0" fontId="65" fillId="0" borderId="27" xfId="0" applyFont="1" applyBorder="1" applyAlignment="1">
      <alignment horizontal="center" vertical="center" wrapText="1"/>
    </xf>
    <xf numFmtId="0" fontId="13" fillId="0" borderId="0" xfId="0" applyFont="1" applyAlignment="1">
      <alignment vertical="center" wrapText="1"/>
    </xf>
    <xf numFmtId="0" fontId="2" fillId="15" borderId="0" xfId="0" applyFont="1" applyFill="1" applyAlignment="1">
      <alignment horizontal="center" vertical="center"/>
    </xf>
    <xf numFmtId="0" fontId="26" fillId="0" borderId="0" xfId="0" applyFont="1" applyAlignment="1">
      <alignment horizontal="right" vertical="center" indent="1"/>
    </xf>
    <xf numFmtId="0" fontId="6" fillId="0" borderId="0" xfId="0" applyFont="1" applyAlignment="1">
      <alignment vertical="center"/>
    </xf>
    <xf numFmtId="0" fontId="26" fillId="0" borderId="0" xfId="0" applyFont="1" applyAlignment="1">
      <alignment horizontal="left" vertical="center" indent="1"/>
    </xf>
    <xf numFmtId="0" fontId="27" fillId="0" borderId="0" xfId="0" applyFont="1" applyAlignment="1">
      <alignment horizontal="left" vertical="center" indent="1"/>
    </xf>
    <xf numFmtId="0" fontId="66" fillId="0" borderId="65" xfId="8" applyFill="1" applyAlignment="1">
      <alignment vertical="center"/>
    </xf>
    <xf numFmtId="0" fontId="13" fillId="0" borderId="67" xfId="10" applyFill="1" applyAlignment="1">
      <alignment horizontal="right" vertical="center" indent="1"/>
    </xf>
    <xf numFmtId="41" fontId="13" fillId="0" borderId="67" xfId="10" applyNumberFormat="1" applyFill="1" applyAlignment="1">
      <alignment horizontal="right" vertical="center" indent="1"/>
    </xf>
    <xf numFmtId="0" fontId="13" fillId="0" borderId="72" xfId="10" applyFill="1" applyBorder="1" applyAlignment="1">
      <alignment horizontal="left" vertical="center" indent="1"/>
    </xf>
    <xf numFmtId="41" fontId="13" fillId="0" borderId="72" xfId="10" applyNumberFormat="1" applyFill="1" applyBorder="1" applyAlignment="1">
      <alignment horizontal="right" vertical="center" indent="1"/>
    </xf>
    <xf numFmtId="41" fontId="2" fillId="0" borderId="0" xfId="7" applyFont="1" applyFill="1" applyBorder="1" applyAlignment="1">
      <alignment horizontal="right" vertical="center" indent="1"/>
    </xf>
    <xf numFmtId="0" fontId="67" fillId="24" borderId="66" xfId="9" applyAlignment="1">
      <alignment horizontal="right" vertical="center" indent="1"/>
    </xf>
    <xf numFmtId="0" fontId="67" fillId="24" borderId="66" xfId="9" applyAlignment="1">
      <alignment horizontal="left" vertical="center" indent="1"/>
    </xf>
    <xf numFmtId="0" fontId="7" fillId="2" borderId="0" xfId="0" applyFont="1" applyFill="1" applyAlignment="1">
      <alignment horizontal="center" vertical="center"/>
    </xf>
    <xf numFmtId="9" fontId="2" fillId="2" borderId="0" xfId="1" applyFont="1" applyFill="1" applyAlignment="1" applyProtection="1">
      <alignment horizontal="right" vertical="center" indent="1"/>
      <protection locked="0"/>
    </xf>
    <xf numFmtId="0" fontId="9" fillId="2" borderId="1" xfId="3" applyFill="1" applyBorder="1" applyAlignment="1" applyProtection="1">
      <alignment horizontal="center" vertical="center"/>
      <protection locked="0"/>
    </xf>
    <xf numFmtId="0" fontId="9" fillId="8" borderId="1" xfId="3" applyFill="1" applyBorder="1" applyAlignment="1" applyProtection="1">
      <alignment horizontal="center" vertical="center"/>
      <protection locked="0"/>
    </xf>
    <xf numFmtId="0" fontId="9" fillId="17" borderId="1" xfId="3" applyFill="1" applyBorder="1" applyAlignment="1" applyProtection="1">
      <alignment horizontal="center" vertical="center"/>
      <protection locked="0"/>
    </xf>
    <xf numFmtId="0" fontId="40" fillId="18" borderId="0" xfId="3" applyFont="1" applyFill="1" applyAlignment="1" applyProtection="1">
      <alignment horizontal="center" vertical="center" wrapText="1"/>
      <protection locked="0"/>
    </xf>
    <xf numFmtId="0" fontId="2" fillId="15" borderId="0" xfId="0" applyFont="1" applyFill="1" applyAlignment="1" applyProtection="1">
      <alignment horizontal="left" vertical="center" indent="1"/>
      <protection locked="0"/>
    </xf>
    <xf numFmtId="0" fontId="9" fillId="11" borderId="0" xfId="3" applyFill="1" applyAlignment="1" applyProtection="1">
      <alignment horizontal="center" vertical="center" wrapText="1"/>
      <protection locked="0"/>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0" fillId="0" borderId="0" xfId="0" applyAlignment="1">
      <alignment horizontal="center" vertical="center" wrapText="1"/>
    </xf>
    <xf numFmtId="0" fontId="65" fillId="0" borderId="0" xfId="0" quotePrefix="1" applyFont="1"/>
    <xf numFmtId="0" fontId="0" fillId="0" borderId="0" xfId="0" applyProtection="1">
      <protection locked="0"/>
    </xf>
    <xf numFmtId="0" fontId="26" fillId="0" borderId="0" xfId="0" applyFont="1"/>
    <xf numFmtId="0" fontId="11" fillId="2" borderId="23" xfId="0" applyFont="1" applyFill="1" applyBorder="1" applyAlignment="1" applyProtection="1">
      <alignment horizontal="center" vertical="center"/>
      <protection locked="0"/>
    </xf>
    <xf numFmtId="0" fontId="21" fillId="0" borderId="0" xfId="0" applyFont="1" applyProtection="1">
      <protection locked="0"/>
    </xf>
    <xf numFmtId="0" fontId="15" fillId="2" borderId="23" xfId="0" applyFont="1" applyFill="1" applyBorder="1" applyAlignment="1" applyProtection="1">
      <alignment horizontal="center" vertical="center" wrapText="1"/>
      <protection locked="0"/>
    </xf>
    <xf numFmtId="0" fontId="15" fillId="2" borderId="23" xfId="0" applyFont="1" applyFill="1" applyBorder="1" applyAlignment="1" applyProtection="1">
      <alignment horizontal="center" vertical="center"/>
      <protection locked="0"/>
    </xf>
    <xf numFmtId="0" fontId="73" fillId="2" borderId="0" xfId="0" applyFont="1" applyFill="1" applyAlignment="1" applyProtection="1">
      <alignment horizontal="center" vertical="center"/>
      <protection locked="0"/>
    </xf>
    <xf numFmtId="0" fontId="30" fillId="20" borderId="35" xfId="0" applyFont="1" applyFill="1" applyBorder="1" applyAlignment="1" applyProtection="1">
      <alignment horizontal="center" vertical="center" textRotation="45" wrapText="1"/>
      <protection locked="0"/>
    </xf>
    <xf numFmtId="0" fontId="30" fillId="8" borderId="35" xfId="0" applyFont="1" applyFill="1" applyBorder="1" applyAlignment="1" applyProtection="1">
      <alignment horizontal="center" vertical="center" textRotation="45" wrapText="1"/>
      <protection locked="0"/>
    </xf>
    <xf numFmtId="0" fontId="30" fillId="18" borderId="35" xfId="0" applyFont="1" applyFill="1" applyBorder="1" applyAlignment="1" applyProtection="1">
      <alignment horizontal="center" vertical="center" textRotation="45" wrapText="1"/>
      <protection locked="0"/>
    </xf>
    <xf numFmtId="0" fontId="30" fillId="7" borderId="25" xfId="0" applyFont="1" applyFill="1" applyBorder="1" applyAlignment="1" applyProtection="1">
      <alignment horizontal="center" vertical="center" textRotation="45" wrapText="1"/>
      <protection locked="0"/>
    </xf>
    <xf numFmtId="0" fontId="68" fillId="16" borderId="40" xfId="3" applyFont="1" applyFill="1" applyBorder="1" applyAlignment="1" applyProtection="1">
      <alignment horizontal="center" vertical="center"/>
    </xf>
    <xf numFmtId="0" fontId="63" fillId="16" borderId="40" xfId="6" applyFont="1" applyFill="1" applyBorder="1" applyAlignment="1" applyProtection="1">
      <alignment horizontal="center" vertical="center"/>
    </xf>
    <xf numFmtId="0" fontId="0" fillId="16" borderId="0" xfId="0" applyFill="1"/>
    <xf numFmtId="0" fontId="24" fillId="16" borderId="34" xfId="0" applyFont="1" applyFill="1" applyBorder="1" applyAlignment="1">
      <alignment horizontal="center" vertical="center"/>
    </xf>
    <xf numFmtId="0" fontId="73" fillId="16" borderId="61" xfId="0" applyFont="1" applyFill="1" applyBorder="1" applyAlignment="1">
      <alignment vertical="center" wrapText="1"/>
    </xf>
    <xf numFmtId="0" fontId="11" fillId="16" borderId="40" xfId="0" applyFont="1" applyFill="1" applyBorder="1" applyAlignment="1">
      <alignment vertical="center" wrapText="1"/>
    </xf>
    <xf numFmtId="0" fontId="25" fillId="16" borderId="0" xfId="0" applyFont="1" applyFill="1"/>
    <xf numFmtId="0" fontId="54" fillId="16" borderId="35" xfId="0" applyFont="1" applyFill="1" applyBorder="1" applyAlignment="1">
      <alignment horizontal="center" vertical="center" wrapText="1"/>
    </xf>
    <xf numFmtId="0" fontId="61" fillId="16" borderId="35" xfId="0" applyFont="1" applyFill="1" applyBorder="1" applyAlignment="1">
      <alignment horizontal="center" vertical="center" wrapText="1"/>
    </xf>
    <xf numFmtId="0" fontId="60" fillId="16" borderId="35" xfId="0" applyFont="1" applyFill="1" applyBorder="1" applyAlignment="1">
      <alignment horizontal="center" vertical="center"/>
    </xf>
    <xf numFmtId="0" fontId="55" fillId="16" borderId="25" xfId="0" applyFont="1" applyFill="1" applyBorder="1" applyAlignment="1">
      <alignment horizontal="center" vertical="center"/>
    </xf>
    <xf numFmtId="0" fontId="24" fillId="0" borderId="34" xfId="0" applyFont="1" applyBorder="1" applyAlignment="1">
      <alignment horizontal="center" vertical="center"/>
    </xf>
    <xf numFmtId="0" fontId="11" fillId="2" borderId="61" xfId="0" applyFont="1" applyFill="1" applyBorder="1" applyAlignment="1">
      <alignment vertical="center" wrapText="1"/>
    </xf>
    <xf numFmtId="0" fontId="11" fillId="2" borderId="40" xfId="0" applyFont="1" applyFill="1" applyBorder="1" applyAlignment="1">
      <alignment vertical="center" wrapText="1"/>
    </xf>
    <xf numFmtId="0" fontId="11" fillId="15" borderId="62" xfId="0" applyFont="1" applyFill="1" applyBorder="1" applyAlignment="1">
      <alignment vertical="center" wrapText="1"/>
    </xf>
    <xf numFmtId="0" fontId="11" fillId="2" borderId="30" xfId="0" applyFont="1" applyFill="1" applyBorder="1" applyAlignment="1">
      <alignment vertical="center" wrapText="1"/>
    </xf>
    <xf numFmtId="0" fontId="11" fillId="2" borderId="62" xfId="0" applyFont="1" applyFill="1" applyBorder="1" applyAlignment="1">
      <alignment vertical="center" wrapText="1"/>
    </xf>
    <xf numFmtId="0" fontId="11" fillId="15" borderId="30" xfId="0" applyFont="1" applyFill="1" applyBorder="1" applyAlignment="1">
      <alignment vertical="center" wrapText="1"/>
    </xf>
    <xf numFmtId="0" fontId="11" fillId="2" borderId="30" xfId="0" applyFont="1" applyFill="1" applyBorder="1" applyAlignment="1">
      <alignment horizontal="left" vertical="center" wrapText="1"/>
    </xf>
    <xf numFmtId="0" fontId="0" fillId="16" borderId="0" xfId="0" applyFill="1" applyAlignment="1">
      <alignment horizontal="center" vertical="center"/>
    </xf>
    <xf numFmtId="0" fontId="0" fillId="0" borderId="0" xfId="0" applyAlignment="1">
      <alignment horizontal="center" vertical="center"/>
    </xf>
    <xf numFmtId="0" fontId="24" fillId="0" borderId="74" xfId="0" applyFont="1" applyBorder="1" applyAlignment="1">
      <alignment horizontal="center" vertical="center"/>
    </xf>
    <xf numFmtId="0" fontId="11" fillId="2" borderId="37" xfId="0" applyFont="1" applyFill="1" applyBorder="1" applyAlignment="1">
      <alignment vertical="center" wrapText="1"/>
    </xf>
    <xf numFmtId="0" fontId="68" fillId="7" borderId="40" xfId="3" applyFont="1" applyFill="1" applyBorder="1" applyAlignment="1" applyProtection="1">
      <alignment horizontal="center" vertical="center"/>
      <protection locked="0"/>
    </xf>
    <xf numFmtId="0" fontId="25" fillId="0" borderId="0" xfId="0" applyFont="1" applyProtection="1">
      <protection locked="0"/>
    </xf>
    <xf numFmtId="0" fontId="63" fillId="8" borderId="40" xfId="6" applyFont="1" applyFill="1" applyBorder="1" applyAlignment="1" applyProtection="1">
      <alignment horizontal="center" vertical="center"/>
      <protection locked="0"/>
    </xf>
    <xf numFmtId="0" fontId="54" fillId="2" borderId="35" xfId="0" applyFont="1" applyFill="1" applyBorder="1" applyAlignment="1" applyProtection="1">
      <alignment horizontal="center" vertical="center" wrapText="1"/>
      <protection locked="0"/>
    </xf>
    <xf numFmtId="0" fontId="61" fillId="2" borderId="35" xfId="0" applyFont="1" applyFill="1" applyBorder="1" applyAlignment="1" applyProtection="1">
      <alignment horizontal="center" vertical="center" wrapText="1"/>
      <protection locked="0"/>
    </xf>
    <xf numFmtId="0" fontId="60" fillId="0" borderId="35"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0" fontId="68" fillId="7" borderId="30" xfId="3" applyFont="1" applyFill="1" applyBorder="1" applyAlignment="1" applyProtection="1">
      <alignment horizontal="center" vertical="center"/>
      <protection locked="0"/>
    </xf>
    <xf numFmtId="0" fontId="54" fillId="15" borderId="35" xfId="0" applyFont="1" applyFill="1" applyBorder="1" applyAlignment="1" applyProtection="1">
      <alignment horizontal="center" vertical="center" wrapText="1"/>
      <protection locked="0"/>
    </xf>
    <xf numFmtId="0" fontId="61" fillId="15" borderId="35" xfId="0" applyFont="1" applyFill="1" applyBorder="1" applyAlignment="1" applyProtection="1">
      <alignment horizontal="center" vertical="center" wrapText="1"/>
      <protection locked="0"/>
    </xf>
    <xf numFmtId="0" fontId="62" fillId="8" borderId="30" xfId="3" applyFont="1" applyFill="1" applyBorder="1" applyAlignment="1" applyProtection="1">
      <alignment horizontal="center" vertical="center"/>
      <protection locked="0"/>
    </xf>
    <xf numFmtId="0" fontId="69" fillId="7" borderId="30" xfId="3" applyFont="1" applyFill="1" applyBorder="1" applyAlignment="1" applyProtection="1">
      <alignment horizontal="center" vertical="center"/>
      <protection locked="0"/>
    </xf>
    <xf numFmtId="0" fontId="63" fillId="8" borderId="30" xfId="3" applyFont="1" applyFill="1" applyBorder="1" applyAlignment="1" applyProtection="1">
      <alignment horizontal="center" vertical="center"/>
      <protection locked="0"/>
    </xf>
    <xf numFmtId="0" fontId="53" fillId="0" borderId="30" xfId="0" applyFont="1" applyBorder="1" applyProtection="1">
      <protection locked="0"/>
    </xf>
    <xf numFmtId="0" fontId="69" fillId="7" borderId="30" xfId="6" applyFont="1" applyFill="1" applyBorder="1" applyAlignment="1" applyProtection="1">
      <alignment horizontal="center" vertical="center"/>
      <protection locked="0"/>
    </xf>
    <xf numFmtId="0" fontId="40" fillId="7" borderId="30" xfId="3" applyFont="1" applyFill="1" applyBorder="1" applyAlignment="1" applyProtection="1">
      <alignment horizontal="center" vertical="center"/>
      <protection locked="0"/>
    </xf>
    <xf numFmtId="0" fontId="68" fillId="16" borderId="40" xfId="3" applyFont="1" applyFill="1" applyBorder="1" applyAlignment="1" applyProtection="1">
      <alignment horizontal="center" vertical="center"/>
      <protection locked="0"/>
    </xf>
    <xf numFmtId="0" fontId="25" fillId="16" borderId="0" xfId="0" applyFont="1" applyFill="1" applyProtection="1">
      <protection locked="0"/>
    </xf>
    <xf numFmtId="0" fontId="63" fillId="16" borderId="40" xfId="6" applyFont="1" applyFill="1" applyBorder="1" applyAlignment="1" applyProtection="1">
      <alignment horizontal="center" vertical="center"/>
      <protection locked="0"/>
    </xf>
    <xf numFmtId="0" fontId="0" fillId="16" borderId="0" xfId="0" applyFill="1" applyProtection="1">
      <protection locked="0"/>
    </xf>
    <xf numFmtId="0" fontId="54" fillId="16" borderId="35" xfId="0" applyFont="1" applyFill="1" applyBorder="1" applyAlignment="1" applyProtection="1">
      <alignment horizontal="center" vertical="center" wrapText="1"/>
      <protection locked="0"/>
    </xf>
    <xf numFmtId="0" fontId="61" fillId="16" borderId="35" xfId="0" applyFont="1" applyFill="1" applyBorder="1" applyAlignment="1" applyProtection="1">
      <alignment horizontal="center" vertical="center" wrapText="1"/>
      <protection locked="0"/>
    </xf>
    <xf numFmtId="0" fontId="60" fillId="16" borderId="35" xfId="0" applyFont="1" applyFill="1" applyBorder="1" applyAlignment="1" applyProtection="1">
      <alignment horizontal="center" vertical="center"/>
      <protection locked="0"/>
    </xf>
    <xf numFmtId="0" fontId="55" fillId="16" borderId="25" xfId="0" applyFont="1" applyFill="1" applyBorder="1" applyAlignment="1" applyProtection="1">
      <alignment horizontal="center" vertical="center"/>
      <protection locked="0"/>
    </xf>
    <xf numFmtId="0" fontId="70" fillId="0" borderId="30" xfId="0" applyFont="1" applyBorder="1" applyProtection="1">
      <protection locked="0"/>
    </xf>
    <xf numFmtId="0" fontId="71" fillId="0" borderId="30" xfId="0" applyFont="1" applyBorder="1" applyProtection="1">
      <protection locked="0"/>
    </xf>
    <xf numFmtId="0" fontId="52" fillId="0" borderId="30" xfId="0" applyFont="1" applyBorder="1" applyProtection="1">
      <protection locked="0"/>
    </xf>
    <xf numFmtId="0" fontId="54" fillId="2" borderId="73" xfId="0" applyFont="1" applyFill="1" applyBorder="1" applyAlignment="1" applyProtection="1">
      <alignment horizontal="center" vertical="center" wrapText="1"/>
      <protection locked="0"/>
    </xf>
    <xf numFmtId="0" fontId="61" fillId="2" borderId="73" xfId="0" applyFont="1" applyFill="1" applyBorder="1" applyAlignment="1" applyProtection="1">
      <alignment horizontal="center" vertical="center" wrapText="1"/>
      <protection locked="0"/>
    </xf>
    <xf numFmtId="0" fontId="60" fillId="0" borderId="73" xfId="0" applyFont="1" applyBorder="1" applyAlignment="1" applyProtection="1">
      <alignment horizontal="center" vertical="center"/>
      <protection locked="0"/>
    </xf>
    <xf numFmtId="0" fontId="55" fillId="0" borderId="23" xfId="0" applyFont="1" applyBorder="1" applyAlignment="1" applyProtection="1">
      <alignment horizontal="center" vertical="center"/>
      <protection locked="0"/>
    </xf>
    <xf numFmtId="0" fontId="71" fillId="0" borderId="37" xfId="0" applyFont="1" applyBorder="1" applyProtection="1">
      <protection locked="0"/>
    </xf>
    <xf numFmtId="0" fontId="52" fillId="0" borderId="37" xfId="0" applyFont="1" applyBorder="1" applyProtection="1">
      <protection locked="0"/>
    </xf>
    <xf numFmtId="0" fontId="26" fillId="16" borderId="0" xfId="0" applyFont="1" applyFill="1"/>
    <xf numFmtId="9" fontId="26" fillId="16" borderId="0" xfId="0" applyNumberFormat="1" applyFont="1" applyFill="1"/>
    <xf numFmtId="9" fontId="26" fillId="16" borderId="0" xfId="1" applyFont="1" applyFill="1"/>
    <xf numFmtId="0" fontId="24" fillId="0" borderId="34" xfId="0" applyFont="1" applyBorder="1" applyAlignment="1" applyProtection="1">
      <alignment horizontal="center" vertical="center"/>
      <protection locked="0"/>
    </xf>
    <xf numFmtId="0" fontId="74" fillId="0" borderId="23" xfId="0" applyFont="1" applyBorder="1" applyAlignment="1">
      <alignment horizontal="left" vertical="center"/>
    </xf>
    <xf numFmtId="0" fontId="74" fillId="0" borderId="0" xfId="0" applyFont="1" applyAlignment="1">
      <alignment horizontal="left" vertical="center"/>
    </xf>
    <xf numFmtId="0" fontId="75" fillId="16" borderId="33" xfId="0" applyFont="1" applyFill="1" applyBorder="1" applyAlignment="1">
      <alignment horizontal="center" vertical="center" wrapText="1"/>
    </xf>
    <xf numFmtId="0" fontId="75" fillId="16" borderId="0" xfId="0" applyFont="1" applyFill="1" applyAlignment="1">
      <alignment horizontal="center" vertical="center" wrapText="1"/>
    </xf>
    <xf numFmtId="0" fontId="75" fillId="16" borderId="76" xfId="0" applyFont="1" applyFill="1" applyBorder="1" applyAlignment="1">
      <alignment horizontal="center" vertical="center" wrapText="1"/>
    </xf>
    <xf numFmtId="0" fontId="75" fillId="16" borderId="77" xfId="0" applyFont="1" applyFill="1" applyBorder="1" applyAlignment="1">
      <alignment horizontal="center" vertical="center" wrapText="1"/>
    </xf>
    <xf numFmtId="0" fontId="49" fillId="3" borderId="32" xfId="0" applyFont="1" applyFill="1" applyBorder="1" applyAlignment="1">
      <alignment horizontal="center" vertical="center" wrapText="1"/>
    </xf>
    <xf numFmtId="0" fontId="49" fillId="3" borderId="75" xfId="0" applyFont="1" applyFill="1" applyBorder="1" applyAlignment="1">
      <alignment horizontal="center" vertical="center" wrapText="1"/>
    </xf>
    <xf numFmtId="0" fontId="49" fillId="3" borderId="0" xfId="0" applyFont="1" applyFill="1" applyAlignment="1">
      <alignment horizontal="center" vertical="center" wrapText="1"/>
    </xf>
    <xf numFmtId="0" fontId="49" fillId="3" borderId="24" xfId="0" applyFont="1" applyFill="1" applyBorder="1" applyAlignment="1">
      <alignment horizontal="center" vertical="center" wrapText="1"/>
    </xf>
    <xf numFmtId="0" fontId="49" fillId="3" borderId="77" xfId="0" applyFont="1" applyFill="1" applyBorder="1" applyAlignment="1">
      <alignment horizontal="center" vertical="center" wrapText="1"/>
    </xf>
    <xf numFmtId="0" fontId="49" fillId="3" borderId="79" xfId="0" applyFont="1" applyFill="1" applyBorder="1" applyAlignment="1">
      <alignment horizontal="center" vertical="center" wrapText="1"/>
    </xf>
    <xf numFmtId="0" fontId="76" fillId="2" borderId="80" xfId="0" applyFont="1" applyFill="1" applyBorder="1" applyAlignment="1">
      <alignment horizontal="center" vertical="center" wrapText="1"/>
    </xf>
    <xf numFmtId="0" fontId="76" fillId="2" borderId="7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64" xfId="0" applyFont="1" applyFill="1" applyBorder="1" applyAlignment="1">
      <alignment horizontal="center" vertical="center" wrapText="1"/>
    </xf>
    <xf numFmtId="0" fontId="50" fillId="9" borderId="68"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78" xfId="0" applyFont="1" applyFill="1" applyBorder="1" applyAlignment="1">
      <alignment horizontal="center" vertical="center" wrapText="1"/>
    </xf>
    <xf numFmtId="0" fontId="50" fillId="9" borderId="69" xfId="0" applyFont="1" applyFill="1" applyBorder="1" applyAlignment="1">
      <alignment horizontal="center" vertical="center" wrapText="1"/>
    </xf>
    <xf numFmtId="0" fontId="50" fillId="9" borderId="70" xfId="0" applyFont="1" applyFill="1" applyBorder="1" applyAlignment="1">
      <alignment horizontal="center" vertical="center" wrapText="1"/>
    </xf>
    <xf numFmtId="0" fontId="50" fillId="9" borderId="71" xfId="0" applyFont="1" applyFill="1" applyBorder="1" applyAlignment="1">
      <alignment horizontal="center" vertical="center" wrapText="1"/>
    </xf>
    <xf numFmtId="0" fontId="0" fillId="0" borderId="23" xfId="0" applyBorder="1" applyAlignment="1">
      <alignment horizontal="left" vertical="center"/>
    </xf>
    <xf numFmtId="0" fontId="0" fillId="0" borderId="0" xfId="0" applyAlignment="1">
      <alignment horizontal="left" vertical="center"/>
    </xf>
    <xf numFmtId="0" fontId="0" fillId="23" borderId="37" xfId="0" applyFill="1" applyBorder="1" applyAlignment="1">
      <alignment horizontal="center" vertical="center" wrapText="1"/>
    </xf>
    <xf numFmtId="0" fontId="0" fillId="23" borderId="0" xfId="0" applyFill="1" applyAlignment="1">
      <alignment horizontal="center" vertical="center" wrapText="1"/>
    </xf>
    <xf numFmtId="0" fontId="64" fillId="0" borderId="27" xfId="0" applyFont="1" applyBorder="1" applyAlignment="1">
      <alignment horizontal="center" vertical="center" wrapText="1"/>
    </xf>
    <xf numFmtId="0" fontId="0" fillId="0" borderId="27" xfId="0" applyBorder="1" applyAlignment="1">
      <alignment horizontal="center" vertical="center" wrapText="1"/>
    </xf>
    <xf numFmtId="0" fontId="23" fillId="0" borderId="60" xfId="0" applyFont="1" applyBorder="1" applyAlignment="1">
      <alignment horizontal="left" vertical="center" wrapText="1"/>
    </xf>
    <xf numFmtId="0" fontId="23" fillId="0" borderId="0" xfId="0" applyFont="1" applyAlignment="1">
      <alignment horizontal="left" vertical="center" wrapText="1"/>
    </xf>
    <xf numFmtId="0" fontId="21" fillId="20" borderId="0" xfId="0" applyFont="1" applyFill="1" applyAlignment="1">
      <alignment horizontal="center" vertical="center" wrapText="1"/>
    </xf>
    <xf numFmtId="0" fontId="6" fillId="3" borderId="23" xfId="0" applyFont="1" applyFill="1" applyBorder="1" applyAlignment="1">
      <alignment horizontal="center" vertical="center"/>
    </xf>
    <xf numFmtId="0" fontId="6" fillId="3" borderId="0" xfId="0" applyFont="1" applyFill="1" applyAlignment="1">
      <alignment horizontal="center" vertical="center"/>
    </xf>
    <xf numFmtId="0" fontId="7" fillId="15" borderId="0" xfId="0" applyFont="1" applyFill="1" applyAlignment="1">
      <alignment horizontal="left" vertical="center"/>
    </xf>
    <xf numFmtId="0" fontId="0" fillId="25" borderId="0" xfId="0" applyFill="1" applyAlignment="1">
      <alignment horizontal="center" vertical="center" wrapText="1"/>
    </xf>
    <xf numFmtId="0" fontId="64" fillId="15" borderId="0" xfId="0" applyFont="1" applyFill="1" applyAlignment="1">
      <alignment horizontal="center" vertical="center"/>
    </xf>
    <xf numFmtId="0" fontId="6" fillId="3" borderId="1" xfId="0" applyFont="1" applyFill="1" applyBorder="1" applyAlignment="1">
      <alignment horizontal="center" vertical="center"/>
    </xf>
    <xf numFmtId="0" fontId="7" fillId="15"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5" fillId="3" borderId="1" xfId="0" applyFont="1" applyFill="1" applyBorder="1" applyAlignment="1">
      <alignment horizontal="center" vertical="center"/>
    </xf>
    <xf numFmtId="0" fontId="29" fillId="15" borderId="0" xfId="0" applyFont="1" applyFill="1" applyAlignment="1">
      <alignment horizontal="center" vertical="center"/>
    </xf>
    <xf numFmtId="0" fontId="2" fillId="2" borderId="0" xfId="0" quotePrefix="1" applyFont="1" applyFill="1" applyAlignment="1">
      <alignment horizontal="center" vertical="center"/>
    </xf>
    <xf numFmtId="0" fontId="29" fillId="15" borderId="0" xfId="0" applyFont="1" applyFill="1" applyAlignment="1">
      <alignment horizontal="center" vertical="center" wrapText="1"/>
    </xf>
    <xf numFmtId="0" fontId="29" fillId="15" borderId="0" xfId="0" applyFont="1" applyFill="1" applyAlignment="1">
      <alignment horizontal="center" wrapText="1"/>
    </xf>
    <xf numFmtId="0" fontId="2" fillId="2" borderId="0" xfId="0" applyFont="1" applyFill="1" applyAlignment="1">
      <alignment horizontal="center" vertical="center" wrapText="1"/>
    </xf>
    <xf numFmtId="0" fontId="2" fillId="15" borderId="0" xfId="0" applyFont="1" applyFill="1" applyAlignment="1">
      <alignment horizontal="left" vertical="center" wrapText="1"/>
    </xf>
    <xf numFmtId="0" fontId="11" fillId="2" borderId="0" xfId="0" applyFont="1" applyFill="1" applyAlignment="1">
      <alignment horizontal="center" vertical="center"/>
    </xf>
    <xf numFmtId="0" fontId="7" fillId="15" borderId="0" xfId="0" applyFont="1" applyFill="1" applyAlignment="1">
      <alignment horizontal="left" vertical="center" wrapText="1"/>
    </xf>
    <xf numFmtId="0" fontId="2" fillId="2" borderId="0" xfId="0" applyFont="1" applyFill="1" applyAlignment="1">
      <alignment horizontal="left" vertical="top" wrapText="1"/>
    </xf>
    <xf numFmtId="0" fontId="4" fillId="3" borderId="23" xfId="0" applyFont="1" applyFill="1" applyBorder="1" applyAlignment="1">
      <alignment horizontal="center" vertical="center"/>
    </xf>
    <xf numFmtId="0" fontId="4" fillId="3" borderId="0" xfId="0" applyFont="1" applyFill="1" applyAlignment="1">
      <alignment horizontal="center" vertical="center"/>
    </xf>
    <xf numFmtId="0" fontId="31" fillId="2" borderId="0" xfId="0" applyFont="1" applyFill="1" applyAlignment="1">
      <alignment horizontal="center" vertical="center" wrapText="1"/>
    </xf>
    <xf numFmtId="0" fontId="31" fillId="2" borderId="0" xfId="0" applyFont="1" applyFill="1" applyAlignment="1">
      <alignment horizontal="left" vertical="center" wrapText="1"/>
    </xf>
    <xf numFmtId="0" fontId="34" fillId="15" borderId="0" xfId="0" applyFont="1" applyFill="1" applyAlignment="1">
      <alignment horizontal="center" vertical="center"/>
    </xf>
    <xf numFmtId="0" fontId="35" fillId="16" borderId="0" xfId="0" applyFont="1" applyFill="1" applyAlignment="1">
      <alignment horizontal="center" vertical="center"/>
    </xf>
    <xf numFmtId="0" fontId="36" fillId="2" borderId="0" xfId="0" applyFont="1" applyFill="1" applyAlignment="1">
      <alignment horizontal="center" vertical="center"/>
    </xf>
    <xf numFmtId="0" fontId="37" fillId="2" borderId="0" xfId="0" applyFont="1" applyFill="1" applyAlignment="1">
      <alignment horizontal="center" vertical="center"/>
    </xf>
    <xf numFmtId="0" fontId="32" fillId="15" borderId="0" xfId="0" applyFont="1" applyFill="1" applyAlignment="1">
      <alignment horizontal="center" vertical="center"/>
    </xf>
    <xf numFmtId="0" fontId="7" fillId="15" borderId="0" xfId="0" applyFont="1" applyFill="1" applyAlignment="1">
      <alignment horizontal="center" vertical="center" wrapText="1"/>
    </xf>
    <xf numFmtId="0" fontId="29" fillId="2" borderId="0" xfId="0" applyFont="1" applyFill="1" applyAlignment="1">
      <alignment horizontal="left" vertical="center" wrapText="1"/>
    </xf>
    <xf numFmtId="0" fontId="9" fillId="7" borderId="0" xfId="3" applyFill="1" applyAlignment="1">
      <alignment horizontal="center" vertical="center" wrapText="1"/>
    </xf>
    <xf numFmtId="0" fontId="7" fillId="2" borderId="0" xfId="0" applyFont="1" applyFill="1" applyAlignment="1">
      <alignment horizontal="left" vertical="center" wrapText="1"/>
    </xf>
    <xf numFmtId="0" fontId="7" fillId="2" borderId="36"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4" fillId="15" borderId="0" xfId="0" applyFont="1" applyFill="1" applyAlignment="1">
      <alignment horizontal="center" vertical="center"/>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43" fillId="2" borderId="0" xfId="0" applyFont="1" applyFill="1" applyAlignment="1">
      <alignment horizontal="center" vertical="center" wrapText="1"/>
    </xf>
    <xf numFmtId="0" fontId="2" fillId="2" borderId="0" xfId="0" applyFont="1" applyFill="1" applyAlignment="1">
      <alignment horizontal="left" wrapText="1"/>
    </xf>
    <xf numFmtId="0" fontId="2" fillId="2" borderId="0" xfId="0" applyFont="1" applyFill="1" applyAlignment="1">
      <alignment horizontal="center" vertical="center"/>
    </xf>
    <xf numFmtId="0" fontId="2" fillId="2" borderId="0" xfId="0" applyFont="1" applyFill="1" applyAlignment="1">
      <alignment horizontal="center" wrapText="1"/>
    </xf>
    <xf numFmtId="0" fontId="41" fillId="15" borderId="0" xfId="0" applyFont="1" applyFill="1" applyAlignment="1">
      <alignment horizontal="center" vertical="center"/>
    </xf>
    <xf numFmtId="0" fontId="37" fillId="2" borderId="0" xfId="0" applyFont="1" applyFill="1" applyAlignment="1">
      <alignment horizontal="center" wrapText="1"/>
    </xf>
    <xf numFmtId="0" fontId="37" fillId="15" borderId="0" xfId="0" applyFont="1" applyFill="1" applyAlignment="1">
      <alignment horizontal="center"/>
    </xf>
    <xf numFmtId="0" fontId="7" fillId="2" borderId="0" xfId="0" applyFont="1" applyFill="1" applyAlignment="1">
      <alignment horizontal="left"/>
    </xf>
    <xf numFmtId="164" fontId="2" fillId="2" borderId="27" xfId="4" applyFont="1" applyFill="1" applyBorder="1" applyAlignment="1">
      <alignment horizontal="left" vertical="center" wrapText="1"/>
    </xf>
    <xf numFmtId="0" fontId="11" fillId="2" borderId="0" xfId="0" applyFont="1" applyFill="1" applyAlignment="1">
      <alignment horizontal="center" vertical="center" wrapText="1"/>
    </xf>
    <xf numFmtId="0" fontId="9" fillId="2" borderId="27" xfId="3" applyFill="1" applyBorder="1" applyAlignment="1">
      <alignment horizontal="center" vertical="center"/>
    </xf>
    <xf numFmtId="164" fontId="2" fillId="2" borderId="0" xfId="4" applyFont="1" applyFill="1" applyBorder="1" applyAlignment="1">
      <alignment horizontal="left" vertical="center" wrapText="1"/>
    </xf>
    <xf numFmtId="0" fontId="2" fillId="2" borderId="83" xfId="0" applyFont="1" applyFill="1" applyBorder="1" applyAlignment="1">
      <alignment horizontal="center"/>
    </xf>
    <xf numFmtId="0" fontId="2" fillId="2" borderId="89" xfId="0" applyFont="1" applyFill="1" applyBorder="1" applyAlignment="1">
      <alignment horizontal="center"/>
    </xf>
    <xf numFmtId="0" fontId="2" fillId="2" borderId="84" xfId="0" applyFont="1" applyFill="1" applyBorder="1" applyAlignment="1">
      <alignment horizontal="center"/>
    </xf>
    <xf numFmtId="0" fontId="2" fillId="2" borderId="90" xfId="0" applyFont="1" applyFill="1" applyBorder="1" applyAlignment="1">
      <alignment horizontal="center"/>
    </xf>
    <xf numFmtId="0" fontId="51" fillId="17" borderId="27" xfId="3" applyFont="1" applyFill="1" applyBorder="1" applyAlignment="1">
      <alignment horizontal="center" vertical="center" wrapText="1"/>
    </xf>
    <xf numFmtId="0" fontId="57" fillId="17" borderId="27" xfId="3" applyFont="1" applyFill="1" applyBorder="1" applyAlignment="1">
      <alignment horizontal="center" vertical="center" wrapText="1"/>
    </xf>
    <xf numFmtId="0" fontId="9" fillId="8" borderId="28" xfId="3" applyFill="1" applyBorder="1" applyAlignment="1">
      <alignment horizontal="center" vertical="center"/>
    </xf>
    <xf numFmtId="0" fontId="40" fillId="18" borderId="81" xfId="3" applyFont="1" applyFill="1" applyBorder="1" applyAlignment="1">
      <alignment horizontal="center" vertical="center"/>
    </xf>
    <xf numFmtId="0" fontId="40" fillId="18" borderId="82" xfId="3" applyFont="1" applyFill="1" applyBorder="1" applyAlignment="1">
      <alignment horizontal="center" vertical="center"/>
    </xf>
    <xf numFmtId="0" fontId="40" fillId="18" borderId="87" xfId="3" applyFont="1" applyFill="1" applyBorder="1" applyAlignment="1">
      <alignment horizontal="center" vertical="center"/>
    </xf>
    <xf numFmtId="0" fontId="40" fillId="18" borderId="88" xfId="3" applyFont="1" applyFill="1" applyBorder="1" applyAlignment="1">
      <alignment horizontal="center" vertical="center"/>
    </xf>
    <xf numFmtId="0" fontId="40" fillId="18" borderId="37" xfId="3" applyFont="1" applyFill="1" applyBorder="1" applyAlignment="1">
      <alignment horizontal="center" vertical="center"/>
    </xf>
    <xf numFmtId="0" fontId="40" fillId="18" borderId="0" xfId="3" applyFont="1" applyFill="1" applyBorder="1" applyAlignment="1">
      <alignment horizontal="center" vertical="center"/>
    </xf>
    <xf numFmtId="0" fontId="9" fillId="8" borderId="27" xfId="3" applyFill="1" applyBorder="1" applyAlignment="1">
      <alignment horizontal="center" vertical="center"/>
    </xf>
    <xf numFmtId="0" fontId="40" fillId="18" borderId="27" xfId="3" applyFont="1" applyFill="1" applyBorder="1" applyAlignment="1">
      <alignment horizontal="center" vertical="center"/>
    </xf>
    <xf numFmtId="0" fontId="40" fillId="18" borderId="85" xfId="3" applyFont="1" applyFill="1" applyBorder="1" applyAlignment="1">
      <alignment horizontal="center" vertical="center"/>
    </xf>
    <xf numFmtId="0" fontId="40" fillId="18" borderId="86" xfId="3" applyFont="1" applyFill="1" applyBorder="1" applyAlignment="1">
      <alignment horizontal="center" vertical="center"/>
    </xf>
    <xf numFmtId="0" fontId="51" fillId="17" borderId="37" xfId="3" applyFont="1" applyFill="1" applyBorder="1" applyAlignment="1">
      <alignment horizontal="center" vertical="center" wrapText="1"/>
    </xf>
    <xf numFmtId="0" fontId="51" fillId="17" borderId="0" xfId="3" applyFont="1" applyFill="1" applyBorder="1" applyAlignment="1">
      <alignment horizontal="center" vertical="center" wrapText="1"/>
    </xf>
    <xf numFmtId="0" fontId="57" fillId="17" borderId="37" xfId="3" applyFont="1" applyFill="1" applyBorder="1" applyAlignment="1">
      <alignment horizontal="center" vertical="center" wrapText="1"/>
    </xf>
    <xf numFmtId="0" fontId="57" fillId="17" borderId="0" xfId="3" applyFont="1" applyFill="1" applyBorder="1" applyAlignment="1">
      <alignment horizontal="center" vertical="center" wrapText="1"/>
    </xf>
    <xf numFmtId="164" fontId="7" fillId="2" borderId="0" xfId="4" applyFont="1" applyFill="1" applyBorder="1" applyAlignment="1">
      <alignment horizontal="left" vertical="center" wrapText="1"/>
    </xf>
    <xf numFmtId="164" fontId="7" fillId="2" borderId="0" xfId="4" applyFont="1" applyFill="1" applyBorder="1" applyAlignment="1">
      <alignment horizontal="center" vertical="center" wrapText="1"/>
    </xf>
    <xf numFmtId="164" fontId="2" fillId="2" borderId="0" xfId="4" applyFont="1" applyFill="1" applyBorder="1" applyAlignment="1">
      <alignment horizontal="center" vertical="center" wrapText="1"/>
    </xf>
    <xf numFmtId="0" fontId="9" fillId="17" borderId="27" xfId="3" applyFill="1" applyBorder="1" applyAlignment="1">
      <alignment horizontal="center" vertical="center"/>
    </xf>
    <xf numFmtId="0" fontId="40" fillId="18" borderId="27" xfId="3" applyFont="1" applyFill="1" applyBorder="1" applyAlignment="1">
      <alignment horizontal="center" vertical="center" wrapText="1"/>
    </xf>
    <xf numFmtId="0" fontId="21" fillId="18" borderId="27" xfId="0" applyFont="1" applyFill="1" applyBorder="1" applyAlignment="1">
      <alignment horizontal="center" vertical="center"/>
    </xf>
    <xf numFmtId="0" fontId="17" fillId="0" borderId="28" xfId="0" applyFont="1" applyBorder="1" applyAlignment="1">
      <alignment horizontal="left" vertical="center"/>
    </xf>
    <xf numFmtId="0" fontId="17" fillId="0" borderId="29" xfId="0" applyFont="1" applyBorder="1" applyAlignment="1">
      <alignment horizontal="left" vertical="center"/>
    </xf>
    <xf numFmtId="0" fontId="15" fillId="9" borderId="0" xfId="0" applyFont="1" applyFill="1" applyAlignment="1">
      <alignment horizontal="center" vertical="center" wrapText="1"/>
    </xf>
    <xf numFmtId="0" fontId="15" fillId="2" borderId="0" xfId="0" applyFont="1" applyFill="1" applyAlignment="1">
      <alignment horizontal="center" vertical="center" wrapText="1"/>
    </xf>
    <xf numFmtId="0" fontId="14" fillId="2" borderId="0" xfId="0" applyFont="1" applyFill="1" applyAlignment="1">
      <alignment horizontal="center" vertical="center" wrapText="1"/>
    </xf>
    <xf numFmtId="0" fontId="17" fillId="0" borderId="30" xfId="0" applyFont="1" applyBorder="1" applyAlignment="1">
      <alignment horizontal="left" vertical="center"/>
    </xf>
    <xf numFmtId="0" fontId="40" fillId="18" borderId="42" xfId="3" applyFont="1" applyFill="1" applyBorder="1" applyAlignment="1">
      <alignment horizontal="center" vertical="center" wrapText="1"/>
    </xf>
    <xf numFmtId="164" fontId="7" fillId="15" borderId="0" xfId="4" applyFont="1" applyFill="1" applyBorder="1" applyAlignment="1">
      <alignment horizontal="left" vertical="center" wrapText="1"/>
    </xf>
    <xf numFmtId="0" fontId="37" fillId="2" borderId="0" xfId="0" applyFont="1" applyFill="1" applyAlignment="1">
      <alignment horizontal="left"/>
    </xf>
    <xf numFmtId="0" fontId="42" fillId="15" borderId="28" xfId="0" applyFont="1" applyFill="1" applyBorder="1" applyAlignment="1">
      <alignment horizontal="center" vertical="center"/>
    </xf>
    <xf numFmtId="0" fontId="42" fillId="15" borderId="30" xfId="0" applyFont="1" applyFill="1" applyBorder="1" applyAlignment="1">
      <alignment horizontal="center" vertical="center"/>
    </xf>
    <xf numFmtId="0" fontId="42" fillId="15" borderId="29" xfId="0" applyFont="1" applyFill="1" applyBorder="1" applyAlignment="1">
      <alignment horizontal="center" vertical="center"/>
    </xf>
    <xf numFmtId="0" fontId="46" fillId="15" borderId="0" xfId="0" applyFont="1" applyFill="1" applyAlignment="1">
      <alignment horizontal="center" vertical="center"/>
    </xf>
    <xf numFmtId="0" fontId="47" fillId="15" borderId="0" xfId="0" applyFont="1" applyFill="1" applyAlignment="1">
      <alignment horizontal="center" vertical="center"/>
    </xf>
    <xf numFmtId="0" fontId="7" fillId="2" borderId="0" xfId="0" applyFont="1" applyFill="1" applyAlignment="1">
      <alignment horizontal="center" vertical="center" wrapText="1"/>
    </xf>
    <xf numFmtId="0" fontId="14" fillId="2" borderId="0" xfId="0" applyFont="1" applyFill="1" applyAlignment="1">
      <alignment horizontal="left" vertical="center"/>
    </xf>
    <xf numFmtId="0" fontId="45" fillId="15" borderId="0" xfId="0" applyFont="1" applyFill="1" applyAlignment="1">
      <alignment horizontal="center" vertical="center"/>
    </xf>
    <xf numFmtId="0" fontId="2" fillId="2" borderId="0" xfId="0" applyFont="1" applyFill="1" applyAlignment="1">
      <alignment horizontal="center" vertical="center" wrapText="1" indent="1"/>
    </xf>
    <xf numFmtId="0" fontId="10" fillId="2" borderId="43" xfId="0" applyFont="1" applyFill="1" applyBorder="1" applyAlignment="1">
      <alignment horizontal="center" vertical="center"/>
    </xf>
    <xf numFmtId="0" fontId="48" fillId="2" borderId="0" xfId="0" applyFont="1" applyFill="1" applyAlignment="1">
      <alignment horizontal="left" vertical="center" wrapText="1"/>
    </xf>
    <xf numFmtId="0" fontId="7" fillId="2" borderId="0" xfId="0" applyFont="1" applyFill="1" applyAlignment="1">
      <alignment horizontal="left" vertical="center"/>
    </xf>
    <xf numFmtId="0" fontId="48" fillId="2" borderId="0" xfId="0" applyFont="1" applyFill="1" applyAlignment="1">
      <alignment horizontal="left" vertical="center"/>
    </xf>
    <xf numFmtId="0" fontId="42" fillId="15" borderId="0" xfId="0" applyFont="1" applyFill="1" applyAlignment="1">
      <alignment horizontal="center" vertical="center"/>
    </xf>
    <xf numFmtId="0" fontId="50" fillId="0" borderId="0" xfId="0" applyFont="1" applyAlignment="1">
      <alignment horizontal="left" vertical="center"/>
    </xf>
    <xf numFmtId="0" fontId="58" fillId="2" borderId="0" xfId="0" applyFont="1" applyFill="1" applyAlignment="1">
      <alignment horizontal="center" vertical="center" wrapText="1"/>
    </xf>
    <xf numFmtId="0" fontId="59" fillId="8" borderId="0" xfId="0" applyFont="1" applyFill="1" applyAlignment="1">
      <alignment horizontal="center" vertical="center"/>
    </xf>
    <xf numFmtId="0" fontId="2" fillId="15" borderId="21" xfId="0" applyFont="1" applyFill="1" applyBorder="1" applyAlignment="1">
      <alignment horizontal="center" vertical="center"/>
    </xf>
    <xf numFmtId="0" fontId="2" fillId="15" borderId="22" xfId="0" applyFont="1" applyFill="1" applyBorder="1" applyAlignment="1">
      <alignment horizontal="center" vertical="center"/>
    </xf>
    <xf numFmtId="0" fontId="2" fillId="15" borderId="63" xfId="0" applyFont="1" applyFill="1" applyBorder="1" applyAlignment="1">
      <alignment horizontal="center" vertical="center"/>
    </xf>
    <xf numFmtId="0" fontId="2" fillId="15" borderId="23" xfId="0" applyFont="1" applyFill="1" applyBorder="1" applyAlignment="1">
      <alignment horizontal="center" vertical="center"/>
    </xf>
    <xf numFmtId="0" fontId="2" fillId="15" borderId="0" xfId="0" applyFont="1" applyFill="1" applyAlignment="1">
      <alignment horizontal="center" vertical="center"/>
    </xf>
    <xf numFmtId="0" fontId="2" fillId="15" borderId="24" xfId="0" applyFont="1" applyFill="1" applyBorder="1" applyAlignment="1">
      <alignment horizontal="center" vertical="center"/>
    </xf>
    <xf numFmtId="0" fontId="2" fillId="15" borderId="25" xfId="0" applyFont="1" applyFill="1" applyBorder="1" applyAlignment="1">
      <alignment horizontal="center" vertical="center"/>
    </xf>
    <xf numFmtId="0" fontId="2" fillId="15" borderId="26" xfId="0" applyFont="1" applyFill="1" applyBorder="1" applyAlignment="1">
      <alignment horizontal="center" vertical="center"/>
    </xf>
    <xf numFmtId="0" fontId="2" fillId="15" borderId="64" xfId="0" applyFont="1" applyFill="1" applyBorder="1" applyAlignment="1">
      <alignment horizontal="center" vertical="center"/>
    </xf>
    <xf numFmtId="0" fontId="2" fillId="15" borderId="27" xfId="0" applyFont="1" applyFill="1" applyBorder="1" applyAlignment="1">
      <alignment horizontal="center" vertical="center"/>
    </xf>
    <xf numFmtId="0" fontId="2" fillId="2" borderId="13" xfId="0" applyFont="1" applyFill="1" applyBorder="1" applyAlignment="1">
      <alignment horizontal="center" vertical="center" wrapText="1"/>
    </xf>
    <xf numFmtId="0" fontId="72" fillId="25" borderId="0" xfId="0" applyFont="1" applyFill="1" applyAlignment="1">
      <alignment horizontal="center" vertical="center" wrapText="1"/>
    </xf>
  </cellXfs>
  <cellStyles count="11">
    <cellStyle name="Hyperlink" xfId="6" xr:uid="{00000000-000B-0000-0000-000008000000}"/>
    <cellStyle name="Lien hypertexte" xfId="3" builtinId="8"/>
    <cellStyle name="Milliers" xfId="4" builtinId="3"/>
    <cellStyle name="Milliers [0]" xfId="7" builtinId="6"/>
    <cellStyle name="Monétaire" xfId="5" builtinId="4"/>
    <cellStyle name="Normal" xfId="0" builtinId="0"/>
    <cellStyle name="Normal 2" xfId="2" xr:uid="{00000000-0005-0000-0000-000004000000}"/>
    <cellStyle name="Pourcentage" xfId="1" builtinId="5"/>
    <cellStyle name="Sortie" xfId="9" builtinId="21"/>
    <cellStyle name="Titre 1" xfId="8" builtinId="16"/>
    <cellStyle name="Total" xfId="10" builtinId="25"/>
  </cellStyles>
  <dxfs count="968">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numFmt numFmtId="19" formatCode="dd/mm/yyyy"/>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numFmt numFmtId="19" formatCode="dd/mm/yyyy"/>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right style="thin">
          <color indexed="64"/>
        </right>
        <top style="thin">
          <color indexed="64"/>
        </top>
        <bottom style="thin">
          <color indexed="64"/>
        </bottom>
        <vertical/>
        <horizontal/>
      </border>
    </dxf>
    <dxf>
      <border outline="0">
        <top style="thin">
          <color auto="1"/>
        </top>
      </border>
    </dxf>
    <dxf>
      <border outline="0">
        <left style="thin">
          <color rgb="FF000000"/>
        </left>
        <right style="thin">
          <color rgb="FF000000"/>
        </right>
        <top style="thin">
          <color rgb="FF000000"/>
        </top>
        <bottom style="thin">
          <color rgb="FF000000"/>
        </bottom>
      </border>
    </dxf>
    <dxf>
      <border outline="0">
        <bottom style="thin">
          <color auto="1"/>
        </bottom>
      </border>
    </dxf>
    <dxf>
      <font>
        <b/>
        <i val="0"/>
        <strike val="0"/>
        <condense val="0"/>
        <extend val="0"/>
        <outline val="0"/>
        <shadow val="0"/>
        <u val="none"/>
        <vertAlign val="baseline"/>
        <sz val="11"/>
        <color rgb="FF7030A0"/>
        <name val="Calibri"/>
        <family val="2"/>
        <scheme val="minor"/>
      </font>
      <fill>
        <patternFill patternType="solid">
          <fgColor indexed="64"/>
          <bgColor rgb="FFCCCCFF"/>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numFmt numFmtId="19" formatCode="dd/mm/yyyy"/>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numFmt numFmtId="19" formatCode="dd/mm/yyyy"/>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left/>
        <right style="thin">
          <color indexed="64"/>
        </right>
        <top style="thin">
          <color indexed="64"/>
        </top>
        <bottom style="thin">
          <color indexed="64"/>
        </bottom>
        <vertical/>
        <horizontal/>
      </border>
    </dxf>
    <dxf>
      <border outline="0">
        <top style="thin">
          <color auto="1"/>
        </top>
      </border>
    </dxf>
    <dxf>
      <border outline="0">
        <left style="thin">
          <color indexed="64"/>
        </left>
        <right style="thin">
          <color indexed="64"/>
        </right>
        <top style="thin">
          <color indexed="64"/>
        </top>
        <bottom style="thin">
          <color indexed="64"/>
        </bottom>
      </border>
    </dxf>
    <dxf>
      <border outline="0">
        <bottom style="thin">
          <color auto="1"/>
        </bottom>
      </border>
    </dxf>
    <dxf>
      <font>
        <b/>
        <i val="0"/>
        <strike val="0"/>
        <condense val="0"/>
        <extend val="0"/>
        <outline val="0"/>
        <shadow val="0"/>
        <u val="none"/>
        <vertAlign val="baseline"/>
        <sz val="11"/>
        <color rgb="FF7030A0"/>
        <name val="Calibri"/>
        <family val="2"/>
        <scheme val="minor"/>
      </font>
      <fill>
        <patternFill patternType="solid">
          <fgColor indexed="64"/>
          <bgColor rgb="FFCCCCFF"/>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numFmt numFmtId="19" formatCode="dd/mm/yyyy"/>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numFmt numFmtId="19" formatCode="dd/mm/yyyy"/>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border outline="0">
        <top style="medium">
          <color rgb="FF7030A0"/>
        </top>
      </border>
    </dxf>
    <dxf>
      <font>
        <b val="0"/>
        <i val="0"/>
        <strike val="0"/>
        <condense val="0"/>
        <extend val="0"/>
        <outline val="0"/>
        <shadow val="0"/>
        <u val="none"/>
        <vertAlign val="baseline"/>
        <sz val="11"/>
        <color theme="2" tint="-0.499984740745262"/>
        <name val="Calibri"/>
        <family val="2"/>
        <scheme val="minor"/>
      </font>
      <fill>
        <patternFill patternType="solid">
          <fgColor indexed="64"/>
          <bgColor theme="0"/>
        </patternFill>
      </fill>
      <alignment horizontal="left" vertical="center" textRotation="0" wrapText="0" indent="1" justifyLastLine="0" shrinkToFit="0" readingOrder="0"/>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00\ _€_-;\-* #,##0.00\ _€_-;_-* &quot;-&quot;??\ _€_-;_-@_-"/>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numFmt numFmtId="19" formatCode="dd/mm/yyyy"/>
    </dxf>
    <dxf>
      <numFmt numFmtId="19" formatCode="dd/mm/yyyy"/>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color theme="0"/>
      </font>
      <fill>
        <patternFill>
          <bgColor rgb="FFFF0000"/>
        </patternFill>
      </fill>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b/>
        <i/>
      </font>
      <fill>
        <patternFill>
          <bgColor theme="9"/>
        </patternFill>
      </fill>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b/>
        <i/>
      </font>
      <fill>
        <patternFill>
          <bgColor theme="9"/>
        </patternFill>
      </fill>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numFmt numFmtId="0" formatCode="General"/>
    </dxf>
    <dxf>
      <numFmt numFmtId="0" formatCode="General"/>
    </dxf>
    <dxf>
      <alignment horizontal="center" vertical="center" textRotation="0" wrapText="1" indent="0" justifyLastLine="0" shrinkToFit="0" readingOrder="0"/>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numFmt numFmtId="0" formatCode="General"/>
    </dxf>
    <dxf>
      <numFmt numFmtId="0" formatCode="General"/>
    </dxf>
    <dxf>
      <alignment horizontal="center" vertical="center" textRotation="0" wrapText="1" indent="0" justifyLastLine="0" shrinkToFit="0" readingOrder="0"/>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color rgb="FF006100"/>
      </font>
      <fill>
        <patternFill>
          <bgColor rgb="FFC6EFCE"/>
        </patternFill>
      </fill>
    </dxf>
    <dxf>
      <font>
        <color rgb="FF9C0006"/>
      </font>
      <fill>
        <patternFill>
          <bgColor rgb="FFFFC7CE"/>
        </patternFill>
      </fill>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color rgb="FF006100"/>
      </font>
      <fill>
        <patternFill>
          <bgColor rgb="FFC6EFCE"/>
        </patternFill>
      </fill>
    </dxf>
    <dxf>
      <font>
        <color rgb="FF9C0006"/>
      </font>
      <fill>
        <patternFill>
          <bgColor rgb="FFFFC7CE"/>
        </patternFill>
      </fill>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border>
        <left style="thin">
          <color rgb="FF7030A0"/>
        </left>
        <right style="thin">
          <color rgb="FF7030A0"/>
        </right>
        <top style="thin">
          <color rgb="FF7030A0"/>
        </top>
        <bottom style="thin">
          <color rgb="FF7030A0"/>
        </bottom>
      </border>
    </dxf>
    <dxf>
      <font>
        <b/>
        <i val="0"/>
        <strike val="0"/>
        <condense val="0"/>
        <extend val="0"/>
        <outline val="0"/>
        <shadow val="0"/>
        <u val="none"/>
        <vertAlign val="baseline"/>
        <sz val="28"/>
        <color theme="9"/>
        <name val="Calibri"/>
        <family val="2"/>
        <scheme val="minor"/>
      </font>
      <alignment horizontal="center" vertical="center" textRotation="0" wrapText="0" indent="0" justifyLastLine="0" shrinkToFit="0" readingOrder="0"/>
      <border diagonalUp="0" diagonalDown="0">
        <left style="thin">
          <color rgb="FF7030A0"/>
        </left>
        <right/>
        <top/>
        <bottom style="thin">
          <color rgb="FF7030A0"/>
        </bottom>
        <vertical/>
        <horizontal/>
      </border>
      <protection locked="1" hidden="0"/>
    </dxf>
    <dxf>
      <font>
        <b/>
        <i val="0"/>
        <strike val="0"/>
        <condense val="0"/>
        <extend val="0"/>
        <outline val="0"/>
        <shadow val="0"/>
        <u val="none"/>
        <vertAlign val="baseline"/>
        <sz val="28"/>
        <color theme="4"/>
        <name val="Calibri"/>
        <family val="2"/>
        <scheme val="minor"/>
      </font>
      <alignment horizontal="center" vertical="center" textRotation="0" wrapText="0" indent="0" justifyLastLine="0" shrinkToFit="0" readingOrder="0"/>
      <border diagonalUp="0" diagonalDown="0">
        <left style="thin">
          <color rgb="FF7030A0"/>
        </left>
        <right style="thin">
          <color rgb="FF7030A0"/>
        </right>
        <top/>
        <bottom style="thin">
          <color rgb="FF7030A0"/>
        </bottom>
        <vertical/>
        <horizontal/>
      </border>
      <protection locked="1" hidden="0"/>
    </dxf>
    <dxf>
      <font>
        <b/>
        <i val="0"/>
        <strike val="0"/>
        <condense val="0"/>
        <extend val="0"/>
        <outline val="0"/>
        <shadow val="0"/>
        <u val="none"/>
        <vertAlign val="baseline"/>
        <sz val="28"/>
        <color theme="5"/>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rgb="FF7030A0"/>
        </left>
        <right style="thin">
          <color rgb="FF7030A0"/>
        </right>
        <top/>
        <bottom style="thin">
          <color rgb="FF7030A0"/>
        </bottom>
        <vertical/>
        <horizontal/>
      </border>
      <protection locked="1" hidden="0"/>
    </dxf>
    <dxf>
      <font>
        <b/>
        <i val="0"/>
        <strike val="0"/>
        <condense val="0"/>
        <extend val="0"/>
        <outline val="0"/>
        <shadow val="0"/>
        <u val="none"/>
        <vertAlign val="baseline"/>
        <sz val="22"/>
        <color rgb="FFFF0000"/>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left style="thin">
          <color rgb="FF7030A0"/>
        </left>
        <right style="thin">
          <color rgb="FF7030A0"/>
        </right>
        <top/>
        <bottom style="thin">
          <color rgb="FF7030A0"/>
        </bottom>
        <vertical/>
        <horizontal/>
      </border>
      <protection locked="1" hidden="0"/>
    </dxf>
    <dxf>
      <protection locked="1" hidden="0"/>
    </dxf>
    <dxf>
      <font>
        <b val="0"/>
        <i val="0"/>
        <strike val="0"/>
        <condense val="0"/>
        <extend val="0"/>
        <outline val="0"/>
        <shadow val="0"/>
        <u val="none"/>
        <vertAlign val="baseline"/>
        <sz val="16"/>
        <color theme="1"/>
        <name val="Calibri"/>
        <family val="2"/>
        <scheme val="minor"/>
      </font>
      <border diagonalUp="0" diagonalDown="0">
        <left/>
        <right/>
        <top style="thin">
          <color indexed="64"/>
        </top>
        <bottom style="thin">
          <color indexed="64"/>
        </bottom>
        <vertical/>
        <horizontal/>
      </border>
      <protection locked="1" hidden="0"/>
    </dxf>
    <dxf>
      <protection locked="1" hidden="0"/>
    </dxf>
    <dxf>
      <font>
        <b val="0"/>
        <i val="0"/>
        <strike val="0"/>
        <condense val="0"/>
        <extend val="0"/>
        <outline val="0"/>
        <shadow val="0"/>
        <u val="none"/>
        <vertAlign val="baseline"/>
        <sz val="16"/>
        <color theme="0"/>
        <name val="Calibri"/>
        <family val="2"/>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4"/>
        <color theme="2" tint="-0.499984740745262"/>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4"/>
        <color theme="2" tint="-0.499984740745262"/>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rgb="FF7030A0"/>
        </left>
        <right/>
        <top style="thin">
          <color auto="1"/>
        </top>
        <bottom style="thin">
          <color auto="1"/>
        </bottom>
        <vertical/>
        <horizontal/>
      </border>
      <protection locked="1" hidden="0"/>
    </dxf>
    <dxf>
      <font>
        <b val="0"/>
        <i val="0"/>
        <strike val="0"/>
        <condense val="0"/>
        <extend val="0"/>
        <outline val="0"/>
        <shadow val="0"/>
        <u val="none"/>
        <vertAlign val="baseline"/>
        <sz val="14"/>
        <color theme="2" tint="-0.499984740745262"/>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rgb="FF7030A0"/>
        </left>
        <right/>
        <top style="thin">
          <color auto="1"/>
        </top>
        <bottom style="thin">
          <color auto="1"/>
        </bottom>
        <vertical/>
        <horizontal/>
      </border>
      <protection locked="1" hidden="0"/>
    </dxf>
    <dxf>
      <alignment horizontal="center" vertical="center" textRotation="0" wrapText="0" indent="0" justifyLastLine="0" shrinkToFit="0" readingOrder="0"/>
      <protection locked="1" hidden="0"/>
    </dxf>
    <dxf>
      <font>
        <b/>
        <i val="0"/>
        <strike val="0"/>
        <condense val="0"/>
        <extend val="0"/>
        <outline val="0"/>
        <shadow val="0"/>
        <u val="none"/>
        <vertAlign val="baseline"/>
        <sz val="20"/>
        <color theme="1"/>
        <name val="Calibri"/>
        <family val="2"/>
        <scheme val="minor"/>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right style="thin">
          <color rgb="FF7030A0"/>
        </right>
      </border>
    </dxf>
    <dxf>
      <protection locked="1" hidden="0"/>
    </dxf>
    <dxf>
      <protection locked="0" hidden="0"/>
    </dxf>
    <dxf>
      <font>
        <b/>
        <i/>
        <color theme="0"/>
      </font>
      <fill>
        <patternFill>
          <bgColor theme="9"/>
        </patternFill>
      </fill>
    </dxf>
    <dxf>
      <font>
        <b/>
        <i/>
        <color theme="0"/>
      </font>
      <fill>
        <patternFill>
          <bgColor rgb="FFFF0000"/>
        </patternFill>
      </fill>
    </dxf>
    <dxf>
      <font>
        <b/>
        <i/>
        <color theme="9"/>
      </font>
      <fill>
        <patternFill>
          <bgColor theme="9" tint="0.59996337778862885"/>
        </patternFill>
      </fill>
    </dxf>
    <dxf>
      <border>
        <left style="thin">
          <color rgb="FF7030A0"/>
        </left>
        <right style="thin">
          <color rgb="FF7030A0"/>
        </right>
        <top style="thin">
          <color rgb="FF7030A0"/>
        </top>
        <bottom style="thin">
          <color rgb="FF7030A0"/>
        </bottom>
      </border>
    </dxf>
  </dxfs>
  <tableStyles count="0" defaultTableStyle="TableStyleMedium2" defaultPivotStyle="PivotStyleLight16"/>
  <colors>
    <mruColors>
      <color rgb="FFFF99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microsoft.com/office/2007/relationships/slicerCache" Target="slicerCaches/slicerCache4.xml"/><Relationship Id="rId79"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microsoft.com/office/2007/relationships/slicerCache" Target="slicerCaches/slicerCache7.xml"/><Relationship Id="rId8" Type="http://schemas.openxmlformats.org/officeDocument/2006/relationships/worksheet" Target="worksheets/sheet8.xml"/><Relationship Id="rId51" Type="http://schemas.openxmlformats.org/officeDocument/2006/relationships/worksheet" Target="worksheets/sheet51.xml"/><Relationship Id="rId72" Type="http://schemas.microsoft.com/office/2007/relationships/slicerCache" Target="slicerCaches/slicerCache2.xml"/><Relationship Id="rId80" Type="http://schemas.openxmlformats.org/officeDocument/2006/relationships/sharedStrings" Target="sharedString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pivotCacheDefinition" Target="pivotCache/pivotCacheDefinition1.xml"/><Relationship Id="rId75" Type="http://schemas.microsoft.com/office/2007/relationships/slicerCache" Target="slicerCaches/slicerCache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microsoft.com/office/2007/relationships/slicerCache" Target="slicerCaches/slicerCache3.xml"/><Relationship Id="rId78" Type="http://schemas.openxmlformats.org/officeDocument/2006/relationships/theme" Target="theme/theme1.xml"/><Relationship Id="rId8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microsoft.com/office/2007/relationships/slicerCache" Target="slicerCaches/slicerCache6.xml"/><Relationship Id="rId7" Type="http://schemas.openxmlformats.org/officeDocument/2006/relationships/worksheet" Target="worksheets/sheet7.xml"/><Relationship Id="rId71" Type="http://schemas.microsoft.com/office/2007/relationships/slicerCache" Target="slicerCaches/slicerCach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23693878458662E-2"/>
          <c:y val="2.9979301367816829E-2"/>
          <c:w val="0.78443408022315564"/>
          <c:h val="0.91836118046219828"/>
        </c:manualLayout>
      </c:layout>
      <c:doughnutChart>
        <c:varyColors val="1"/>
        <c:ser>
          <c:idx val="1"/>
          <c:order val="1"/>
          <c:tx>
            <c:v>%Real</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A43-4074-B4C6-B5FD28D3A723}"/>
              </c:ext>
            </c:extLst>
          </c:dPt>
          <c:dPt>
            <c:idx val="1"/>
            <c:bubble3D val="0"/>
            <c:spPr>
              <a:solidFill>
                <a:schemeClr val="accent2"/>
              </a:solidFill>
              <a:ln w="19050">
                <a:solidFill>
                  <a:schemeClr val="accent1">
                    <a:alpha val="35000"/>
                  </a:schemeClr>
                </a:solidFill>
              </a:ln>
              <a:effectLst/>
            </c:spPr>
            <c:extLst>
              <c:ext xmlns:c16="http://schemas.microsoft.com/office/drawing/2014/chart" uri="{C3380CC4-5D6E-409C-BE32-E72D297353CC}">
                <c16:uniqueId val="{00000028-EE29-48F7-A43C-C77F9C26C566}"/>
              </c:ext>
            </c:extLst>
          </c:dPt>
          <c:val>
            <c:numRef>
              <c:f>ACCUEIL!$B$2:$B$3</c:f>
              <c:numCache>
                <c:formatCode>0%</c:formatCode>
                <c:ptCount val="2"/>
                <c:pt idx="0">
                  <c:v>0</c:v>
                </c:pt>
                <c:pt idx="1">
                  <c:v>1</c:v>
                </c:pt>
              </c:numCache>
            </c:numRef>
          </c:val>
          <c:extLst>
            <c:ext xmlns:c16="http://schemas.microsoft.com/office/drawing/2014/chart" uri="{C3380CC4-5D6E-409C-BE32-E72D297353CC}">
              <c16:uniqueId val="{00000006-37B1-449A-AB0F-95912484C203}"/>
            </c:ext>
          </c:extLst>
        </c:ser>
        <c:dLbls>
          <c:showLegendKey val="0"/>
          <c:showVal val="0"/>
          <c:showCatName val="0"/>
          <c:showSerName val="0"/>
          <c:showPercent val="0"/>
          <c:showBubbleSize val="0"/>
          <c:showLeaderLines val="1"/>
        </c:dLbls>
        <c:firstSliceAng val="0"/>
        <c:holeSize val="75"/>
      </c:doughnutChart>
      <c:doughnutChart>
        <c:varyColors val="1"/>
        <c:ser>
          <c:idx val="0"/>
          <c:order val="0"/>
          <c:tx>
            <c:v>BASE</c:v>
          </c:tx>
          <c:spPr>
            <a:solidFill>
              <a:schemeClr val="accent6">
                <a:alpha val="26000"/>
              </a:schemeClr>
            </a:solidFill>
          </c:spPr>
          <c:dPt>
            <c:idx val="0"/>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1-6122-4DB4-8229-7D0DD8D50D95}"/>
              </c:ext>
            </c:extLst>
          </c:dPt>
          <c:dPt>
            <c:idx val="1"/>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3-6122-4DB4-8229-7D0DD8D50D95}"/>
              </c:ext>
            </c:extLst>
          </c:dPt>
          <c:dPt>
            <c:idx val="2"/>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5-6122-4DB4-8229-7D0DD8D50D95}"/>
              </c:ext>
            </c:extLst>
          </c:dPt>
          <c:dPt>
            <c:idx val="3"/>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7-6122-4DB4-8229-7D0DD8D50D95}"/>
              </c:ext>
            </c:extLst>
          </c:dPt>
          <c:dPt>
            <c:idx val="4"/>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9-6122-4DB4-8229-7D0DD8D50D95}"/>
              </c:ext>
            </c:extLst>
          </c:dPt>
          <c:dPt>
            <c:idx val="5"/>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B-6122-4DB4-8229-7D0DD8D50D95}"/>
              </c:ext>
            </c:extLst>
          </c:dPt>
          <c:dPt>
            <c:idx val="6"/>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D-6122-4DB4-8229-7D0DD8D50D95}"/>
              </c:ext>
            </c:extLst>
          </c:dPt>
          <c:dPt>
            <c:idx val="7"/>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0F-6122-4DB4-8229-7D0DD8D50D95}"/>
              </c:ext>
            </c:extLst>
          </c:dPt>
          <c:dPt>
            <c:idx val="8"/>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1-6122-4DB4-8229-7D0DD8D50D95}"/>
              </c:ext>
            </c:extLst>
          </c:dPt>
          <c:dPt>
            <c:idx val="9"/>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3-6122-4DB4-8229-7D0DD8D50D95}"/>
              </c:ext>
            </c:extLst>
          </c:dPt>
          <c:dPt>
            <c:idx val="10"/>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5-6122-4DB4-8229-7D0DD8D50D95}"/>
              </c:ext>
            </c:extLst>
          </c:dPt>
          <c:dPt>
            <c:idx val="11"/>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7-6122-4DB4-8229-7D0DD8D50D95}"/>
              </c:ext>
            </c:extLst>
          </c:dPt>
          <c:dPt>
            <c:idx val="12"/>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9-6122-4DB4-8229-7D0DD8D50D95}"/>
              </c:ext>
            </c:extLst>
          </c:dPt>
          <c:dPt>
            <c:idx val="13"/>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B-6122-4DB4-8229-7D0DD8D50D95}"/>
              </c:ext>
            </c:extLst>
          </c:dPt>
          <c:dPt>
            <c:idx val="14"/>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D-6122-4DB4-8229-7D0DD8D50D95}"/>
              </c:ext>
            </c:extLst>
          </c:dPt>
          <c:dPt>
            <c:idx val="15"/>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1F-6122-4DB4-8229-7D0DD8D50D95}"/>
              </c:ext>
            </c:extLst>
          </c:dPt>
          <c:dPt>
            <c:idx val="16"/>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21-6122-4DB4-8229-7D0DD8D50D95}"/>
              </c:ext>
            </c:extLst>
          </c:dPt>
          <c:dPt>
            <c:idx val="17"/>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23-6122-4DB4-8229-7D0DD8D50D95}"/>
              </c:ext>
            </c:extLst>
          </c:dPt>
          <c:dPt>
            <c:idx val="18"/>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25-6122-4DB4-8229-7D0DD8D50D95}"/>
              </c:ext>
            </c:extLst>
          </c:dPt>
          <c:dPt>
            <c:idx val="19"/>
            <c:bubble3D val="0"/>
            <c:spPr>
              <a:solidFill>
                <a:schemeClr val="accent6">
                  <a:alpha val="26000"/>
                </a:schemeClr>
              </a:solidFill>
              <a:ln w="19050">
                <a:solidFill>
                  <a:schemeClr val="lt1"/>
                </a:solidFill>
              </a:ln>
              <a:effectLst/>
            </c:spPr>
            <c:extLst>
              <c:ext xmlns:c16="http://schemas.microsoft.com/office/drawing/2014/chart" uri="{C3380CC4-5D6E-409C-BE32-E72D297353CC}">
                <c16:uniqueId val="{00000027-6122-4DB4-8229-7D0DD8D50D95}"/>
              </c:ext>
            </c:extLst>
          </c:dPt>
          <c:val>
            <c:numLit>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Lit>
          </c:val>
          <c:extLst>
            <c:ext xmlns:c16="http://schemas.microsoft.com/office/drawing/2014/chart" uri="{C3380CC4-5D6E-409C-BE32-E72D297353CC}">
              <c16:uniqueId val="{00000005-37B1-449A-AB0F-95912484C203}"/>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a:t>
            </a:r>
            <a:r>
              <a:rPr lang="fr-FR" baseline="0"/>
              <a:t> de l'effectif et de l'âge moyen selon la formation générale</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'GRAPHIQUE Corr'!$B$90</c:f>
              <c:strCache>
                <c:ptCount val="1"/>
                <c:pt idx="0">
                  <c:v>Nombre</c:v>
                </c:pt>
              </c:strCache>
            </c:strRef>
          </c:tx>
          <c:spPr>
            <a:solidFill>
              <a:schemeClr val="accent1"/>
            </a:solidFill>
            <a:ln>
              <a:noFill/>
            </a:ln>
            <a:effectLst/>
          </c:spPr>
          <c:invertIfNegative val="0"/>
          <c:cat>
            <c:strRef>
              <c:f>'GRAPHIQUE Corr'!$A$91:$A$103</c:f>
              <c:strCache>
                <c:ptCount val="13"/>
                <c:pt idx="0">
                  <c:v>1er degré de compta</c:v>
                </c:pt>
                <c:pt idx="1">
                  <c:v>2ème degré de compta</c:v>
                </c:pt>
                <c:pt idx="2">
                  <c:v>BEPC</c:v>
                </c:pt>
                <c:pt idx="3">
                  <c:v>Baccalauréat</c:v>
                </c:pt>
                <c:pt idx="4">
                  <c:v>Ingénieur Qualité</c:v>
                </c:pt>
                <c:pt idx="5">
                  <c:v>Ingénieur </c:v>
                </c:pt>
                <c:pt idx="6">
                  <c:v>BTS</c:v>
                </c:pt>
                <c:pt idx="7">
                  <c:v>Ingénieur</c:v>
                </c:pt>
                <c:pt idx="8">
                  <c:v>Licence</c:v>
                </c:pt>
                <c:pt idx="9">
                  <c:v>Maîtrise</c:v>
                </c:pt>
                <c:pt idx="10">
                  <c:v>2e degré de compta</c:v>
                </c:pt>
                <c:pt idx="11">
                  <c:v>3e degré de compta</c:v>
                </c:pt>
                <c:pt idx="12">
                  <c:v>4e degré de compta</c:v>
                </c:pt>
              </c:strCache>
            </c:strRef>
          </c:cat>
          <c:val>
            <c:numRef>
              <c:f>'GRAPHIQUE Corr'!$B$91:$B$103</c:f>
              <c:numCache>
                <c:formatCode>General</c:formatCode>
                <c:ptCount val="13"/>
                <c:pt idx="0">
                  <c:v>200</c:v>
                </c:pt>
                <c:pt idx="1">
                  <c:v>303</c:v>
                </c:pt>
                <c:pt idx="2">
                  <c:v>157</c:v>
                </c:pt>
                <c:pt idx="3">
                  <c:v>179</c:v>
                </c:pt>
                <c:pt idx="4">
                  <c:v>1</c:v>
                </c:pt>
                <c:pt idx="5">
                  <c:v>2</c:v>
                </c:pt>
                <c:pt idx="6">
                  <c:v>387</c:v>
                </c:pt>
                <c:pt idx="7">
                  <c:v>5</c:v>
                </c:pt>
                <c:pt idx="8">
                  <c:v>3</c:v>
                </c:pt>
                <c:pt idx="9">
                  <c:v>3</c:v>
                </c:pt>
                <c:pt idx="10">
                  <c:v>39</c:v>
                </c:pt>
                <c:pt idx="11">
                  <c:v>3</c:v>
                </c:pt>
                <c:pt idx="12">
                  <c:v>2</c:v>
                </c:pt>
              </c:numCache>
            </c:numRef>
          </c:val>
          <c:extLst>
            <c:ext xmlns:c16="http://schemas.microsoft.com/office/drawing/2014/chart" uri="{C3380CC4-5D6E-409C-BE32-E72D297353CC}">
              <c16:uniqueId val="{00000000-23D9-427B-A756-48DCD30DED45}"/>
            </c:ext>
          </c:extLst>
        </c:ser>
        <c:dLbls>
          <c:showLegendKey val="0"/>
          <c:showVal val="0"/>
          <c:showCatName val="0"/>
          <c:showSerName val="0"/>
          <c:showPercent val="0"/>
          <c:showBubbleSize val="0"/>
        </c:dLbls>
        <c:gapWidth val="150"/>
        <c:axId val="669333056"/>
        <c:axId val="669330760"/>
      </c:barChart>
      <c:lineChart>
        <c:grouping val="standard"/>
        <c:varyColors val="0"/>
        <c:ser>
          <c:idx val="1"/>
          <c:order val="1"/>
          <c:tx>
            <c:strRef>
              <c:f>'GRAPHIQUE Corr'!$C$90</c:f>
              <c:strCache>
                <c:ptCount val="1"/>
                <c:pt idx="0">
                  <c:v>Age moyen</c:v>
                </c:pt>
              </c:strCache>
            </c:strRef>
          </c:tx>
          <c:spPr>
            <a:ln w="28575" cap="rnd">
              <a:solidFill>
                <a:schemeClr val="accent2"/>
              </a:solidFill>
              <a:round/>
            </a:ln>
            <a:effectLst/>
          </c:spPr>
          <c:marker>
            <c:symbol val="none"/>
          </c:marker>
          <c:cat>
            <c:strRef>
              <c:f>'GRAPHIQUE Corr'!$A$91:$A$103</c:f>
              <c:strCache>
                <c:ptCount val="13"/>
                <c:pt idx="0">
                  <c:v>1er degré de compta</c:v>
                </c:pt>
                <c:pt idx="1">
                  <c:v>2ème degré de compta</c:v>
                </c:pt>
                <c:pt idx="2">
                  <c:v>BEPC</c:v>
                </c:pt>
                <c:pt idx="3">
                  <c:v>Baccalauréat</c:v>
                </c:pt>
                <c:pt idx="4">
                  <c:v>Ingénieur Qualité</c:v>
                </c:pt>
                <c:pt idx="5">
                  <c:v>Ingénieur </c:v>
                </c:pt>
                <c:pt idx="6">
                  <c:v>BTS</c:v>
                </c:pt>
                <c:pt idx="7">
                  <c:v>Ingénieur</c:v>
                </c:pt>
                <c:pt idx="8">
                  <c:v>Licence</c:v>
                </c:pt>
                <c:pt idx="9">
                  <c:v>Maîtrise</c:v>
                </c:pt>
                <c:pt idx="10">
                  <c:v>2e degré de compta</c:v>
                </c:pt>
                <c:pt idx="11">
                  <c:v>3e degré de compta</c:v>
                </c:pt>
                <c:pt idx="12">
                  <c:v>4e degré de compta</c:v>
                </c:pt>
              </c:strCache>
            </c:strRef>
          </c:cat>
          <c:val>
            <c:numRef>
              <c:f>'GRAPHIQUE Corr'!$C$91:$C$103</c:f>
              <c:numCache>
                <c:formatCode>0</c:formatCode>
                <c:ptCount val="13"/>
                <c:pt idx="0">
                  <c:v>54.97</c:v>
                </c:pt>
                <c:pt idx="1">
                  <c:v>54.39273927392739</c:v>
                </c:pt>
                <c:pt idx="2">
                  <c:v>56.528662420382169</c:v>
                </c:pt>
                <c:pt idx="3">
                  <c:v>51.279329608938546</c:v>
                </c:pt>
                <c:pt idx="4">
                  <c:v>55</c:v>
                </c:pt>
                <c:pt idx="5">
                  <c:v>47.5</c:v>
                </c:pt>
                <c:pt idx="6">
                  <c:v>34.759689922480618</c:v>
                </c:pt>
                <c:pt idx="7">
                  <c:v>47.2</c:v>
                </c:pt>
                <c:pt idx="8">
                  <c:v>43.666666666666664</c:v>
                </c:pt>
                <c:pt idx="9">
                  <c:v>39.666666666666664</c:v>
                </c:pt>
                <c:pt idx="10">
                  <c:v>46</c:v>
                </c:pt>
                <c:pt idx="11">
                  <c:v>46</c:v>
                </c:pt>
                <c:pt idx="12">
                  <c:v>50.5</c:v>
                </c:pt>
              </c:numCache>
            </c:numRef>
          </c:val>
          <c:smooth val="0"/>
          <c:extLst>
            <c:ext xmlns:c16="http://schemas.microsoft.com/office/drawing/2014/chart" uri="{C3380CC4-5D6E-409C-BE32-E72D297353CC}">
              <c16:uniqueId val="{00000001-23D9-427B-A756-48DCD30DED45}"/>
            </c:ext>
          </c:extLst>
        </c:ser>
        <c:dLbls>
          <c:showLegendKey val="0"/>
          <c:showVal val="0"/>
          <c:showCatName val="0"/>
          <c:showSerName val="0"/>
          <c:showPercent val="0"/>
          <c:showBubbleSize val="0"/>
        </c:dLbls>
        <c:marker val="1"/>
        <c:smooth val="0"/>
        <c:axId val="669331744"/>
        <c:axId val="669326824"/>
      </c:lineChart>
      <c:catAx>
        <c:axId val="66933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9330760"/>
        <c:crosses val="autoZero"/>
        <c:auto val="1"/>
        <c:lblAlgn val="ctr"/>
        <c:lblOffset val="100"/>
        <c:noMultiLvlLbl val="0"/>
      </c:catAx>
      <c:valAx>
        <c:axId val="669330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9333056"/>
        <c:crosses val="autoZero"/>
        <c:crossBetween val="between"/>
      </c:valAx>
      <c:valAx>
        <c:axId val="66932682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9331744"/>
        <c:crosses val="max"/>
        <c:crossBetween val="between"/>
      </c:valAx>
      <c:catAx>
        <c:axId val="669331744"/>
        <c:scaling>
          <c:orientation val="minMax"/>
        </c:scaling>
        <c:delete val="1"/>
        <c:axPos val="b"/>
        <c:numFmt formatCode="General" sourceLinked="1"/>
        <c:majorTickMark val="none"/>
        <c:minorTickMark val="none"/>
        <c:tickLblPos val="nextTo"/>
        <c:crossAx val="6693268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outerShdw blurRad="50800" dist="38100" dir="8100000" sx="101000" sy="101000" algn="tr" rotWithShape="0">
        <a:prstClr val="black">
          <a:alpha val="40000"/>
        </a:prstClr>
      </a:outerShdw>
    </a:effectLst>
    <a:scene3d>
      <a:camera prst="orthographicFront"/>
      <a:lightRig rig="threePt" dir="t"/>
    </a:scene3d>
    <a:sp3d>
      <a:bevelT/>
    </a:sp3d>
  </c:spPr>
  <c:txPr>
    <a:bodyPr/>
    <a:lstStyle/>
    <a:p>
      <a:pPr>
        <a:defRPr/>
      </a:pPr>
      <a:endParaRPr lang="fr-FR"/>
    </a:p>
  </c:txPr>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0"/>
        <c:ser>
          <c:idx val="0"/>
          <c:order val="0"/>
          <c:tx>
            <c:v>BASE</c:v>
          </c:tx>
          <c:spPr>
            <a:solidFill>
              <a:schemeClr val="bg2"/>
            </a:solidFill>
            <a:ln w="19050">
              <a:solidFill>
                <a:schemeClr val="lt1"/>
              </a:solidFill>
            </a:ln>
            <a:effectLst/>
          </c:spPr>
          <c:val>
            <c:numLit>
              <c:formatCode>General</c:formatCode>
              <c:ptCount val="10"/>
              <c:pt idx="0">
                <c:v>1</c:v>
              </c:pt>
              <c:pt idx="1">
                <c:v>1</c:v>
              </c:pt>
              <c:pt idx="2">
                <c:v>1</c:v>
              </c:pt>
              <c:pt idx="3">
                <c:v>1</c:v>
              </c:pt>
              <c:pt idx="4">
                <c:v>1</c:v>
              </c:pt>
              <c:pt idx="5">
                <c:v>1</c:v>
              </c:pt>
              <c:pt idx="6">
                <c:v>1</c:v>
              </c:pt>
              <c:pt idx="7">
                <c:v>1</c:v>
              </c:pt>
              <c:pt idx="8">
                <c:v>1</c:v>
              </c:pt>
              <c:pt idx="9">
                <c:v>1</c:v>
              </c:pt>
            </c:numLit>
          </c:val>
          <c:extLst>
            <c:ext xmlns:c16="http://schemas.microsoft.com/office/drawing/2014/chart" uri="{C3380CC4-5D6E-409C-BE32-E72D297353CC}">
              <c16:uniqueId val="{00000000-7FCA-490F-A31E-A8C5C98EA12E}"/>
            </c:ext>
          </c:extLst>
        </c:ser>
        <c:dLbls>
          <c:showLegendKey val="0"/>
          <c:showVal val="0"/>
          <c:showCatName val="0"/>
          <c:showSerName val="0"/>
          <c:showPercent val="0"/>
          <c:showBubbleSize val="0"/>
          <c:showLeaderLines val="1"/>
        </c:dLbls>
        <c:firstSliceAng val="0"/>
        <c:holeSize val="75"/>
      </c:doughnutChart>
      <c:doughnutChart>
        <c:varyColors val="1"/>
        <c:ser>
          <c:idx val="1"/>
          <c:order val="1"/>
          <c:tx>
            <c:strRef>
              <c:f>'GRAPHIK PERSO 2 Corr'!$A$3</c:f>
              <c:strCache>
                <c:ptCount val="1"/>
                <c:pt idx="0">
                  <c:v>MATIÈRE 1</c:v>
                </c:pt>
              </c:strCache>
            </c:strRef>
          </c:tx>
          <c:dPt>
            <c:idx val="0"/>
            <c:bubble3D val="0"/>
            <c:spPr>
              <a:noFill/>
              <a:ln w="19050">
                <a:solidFill>
                  <a:schemeClr val="lt1"/>
                </a:solidFill>
              </a:ln>
              <a:effectLst/>
            </c:spPr>
            <c:extLst>
              <c:ext xmlns:c16="http://schemas.microsoft.com/office/drawing/2014/chart" uri="{C3380CC4-5D6E-409C-BE32-E72D297353CC}">
                <c16:uniqueId val="{00000002-7FCA-490F-A31E-A8C5C98EA12E}"/>
              </c:ext>
            </c:extLst>
          </c:dPt>
          <c:dPt>
            <c:idx val="1"/>
            <c:bubble3D val="0"/>
            <c:spPr>
              <a:solidFill>
                <a:schemeClr val="accent2">
                  <a:alpha val="75000"/>
                </a:schemeClr>
              </a:solidFill>
              <a:ln w="19050">
                <a:solidFill>
                  <a:schemeClr val="lt1"/>
                </a:solidFill>
              </a:ln>
              <a:effectLst/>
            </c:spPr>
            <c:extLst>
              <c:ext xmlns:c16="http://schemas.microsoft.com/office/drawing/2014/chart" uri="{C3380CC4-5D6E-409C-BE32-E72D297353CC}">
                <c16:uniqueId val="{00000004-7FCA-490F-A31E-A8C5C98EA12E}"/>
              </c:ext>
            </c:extLst>
          </c:dPt>
          <c:val>
            <c:numRef>
              <c:f>'GRAPHIK PERSO 2 Corr'!$C$3:$D$3</c:f>
              <c:numCache>
                <c:formatCode>General</c:formatCode>
                <c:ptCount val="2"/>
                <c:pt idx="0">
                  <c:v>2</c:v>
                </c:pt>
                <c:pt idx="1">
                  <c:v>8</c:v>
                </c:pt>
              </c:numCache>
            </c:numRef>
          </c:val>
          <c:extLst>
            <c:ext xmlns:c16="http://schemas.microsoft.com/office/drawing/2014/chart" uri="{C3380CC4-5D6E-409C-BE32-E72D297353CC}">
              <c16:uniqueId val="{00000005-7FCA-490F-A31E-A8C5C98EA12E}"/>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 des emplois en nombre</a:t>
            </a:r>
            <a:r>
              <a:rPr lang="fr-FR" baseline="0"/>
              <a:t> et en âge</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'GRAPHIQUE Corr'!$B$5</c:f>
              <c:strCache>
                <c:ptCount val="1"/>
                <c:pt idx="0">
                  <c:v>Nombre</c:v>
                </c:pt>
              </c:strCache>
            </c:strRef>
          </c:tx>
          <c:spPr>
            <a:solidFill>
              <a:schemeClr val="accent1"/>
            </a:solidFill>
            <a:ln>
              <a:noFill/>
            </a:ln>
            <a:effectLst/>
          </c:spPr>
          <c:invertIfNegative val="0"/>
          <c:cat>
            <c:strRef>
              <c:f>'GRAPHIQUE Corr'!$A$6:$A$25</c:f>
              <c:strCache>
                <c:ptCount val="20"/>
                <c:pt idx="0">
                  <c:v>ADJOINT CHEF D AGENCE</c:v>
                </c:pt>
                <c:pt idx="1">
                  <c:v>AGENT ADM.TECH.BANC</c:v>
                </c:pt>
                <c:pt idx="2">
                  <c:v>AGENT ADMI.TRES QUALIF</c:v>
                </c:pt>
                <c:pt idx="3">
                  <c:v>AGENT COMMERCIAL T-QUALIF</c:v>
                </c:pt>
                <c:pt idx="4">
                  <c:v>AGENT TECH.T.QUALIFIE ENT/PR</c:v>
                </c:pt>
                <c:pt idx="5">
                  <c:v>AGT COMMERCIAL QUALIFIE</c:v>
                </c:pt>
                <c:pt idx="6">
                  <c:v>AGT LOGISTIQUE TRES QUALIFIE</c:v>
                </c:pt>
                <c:pt idx="7">
                  <c:v>ANALYSTE DE GESTION</c:v>
                </c:pt>
                <c:pt idx="8">
                  <c:v>ANIMATEUR DE VENTE</c:v>
                </c:pt>
                <c:pt idx="9">
                  <c:v>ASSISTANT DE DIRECTION</c:v>
                </c:pt>
                <c:pt idx="10">
                  <c:v>CH.CLTELE PROFESSIONNELS</c:v>
                </c:pt>
                <c:pt idx="11">
                  <c:v>CHARG-CLTELE PARTICULIERS</c:v>
                </c:pt>
                <c:pt idx="12">
                  <c:v>CHARGE DE CLIENTELE</c:v>
                </c:pt>
                <c:pt idx="13">
                  <c:v>CHARGE DE RECOUVREMENT</c:v>
                </c:pt>
                <c:pt idx="14">
                  <c:v>CHEF D'AGENCE</c:v>
                </c:pt>
                <c:pt idx="15">
                  <c:v>CONSEILLER COMMERCIAL</c:v>
                </c:pt>
                <c:pt idx="16">
                  <c:v>CONSEILLER PRIVE</c:v>
                </c:pt>
                <c:pt idx="17">
                  <c:v>RESPONSABLE FLUX CHEQUES</c:v>
                </c:pt>
                <c:pt idx="18">
                  <c:v>TECH. GESTION FINANCE/AUDIT</c:v>
                </c:pt>
                <c:pt idx="19">
                  <c:v>TECHNICIEN RESEAU-MAINT.</c:v>
                </c:pt>
              </c:strCache>
            </c:strRef>
          </c:cat>
          <c:val>
            <c:numRef>
              <c:f>'GRAPHIQUE Corr'!$B$6:$B$25</c:f>
              <c:numCache>
                <c:formatCode>General</c:formatCode>
                <c:ptCount val="20"/>
                <c:pt idx="0">
                  <c:v>22</c:v>
                </c:pt>
                <c:pt idx="1">
                  <c:v>80</c:v>
                </c:pt>
                <c:pt idx="2">
                  <c:v>31</c:v>
                </c:pt>
                <c:pt idx="3">
                  <c:v>189</c:v>
                </c:pt>
                <c:pt idx="4">
                  <c:v>3</c:v>
                </c:pt>
                <c:pt idx="5">
                  <c:v>161</c:v>
                </c:pt>
                <c:pt idx="6">
                  <c:v>4</c:v>
                </c:pt>
                <c:pt idx="7">
                  <c:v>13</c:v>
                </c:pt>
                <c:pt idx="8">
                  <c:v>3</c:v>
                </c:pt>
                <c:pt idx="9">
                  <c:v>3</c:v>
                </c:pt>
                <c:pt idx="10">
                  <c:v>21</c:v>
                </c:pt>
                <c:pt idx="11">
                  <c:v>93</c:v>
                </c:pt>
                <c:pt idx="12">
                  <c:v>28</c:v>
                </c:pt>
                <c:pt idx="13">
                  <c:v>8</c:v>
                </c:pt>
                <c:pt idx="14">
                  <c:v>29</c:v>
                </c:pt>
                <c:pt idx="15">
                  <c:v>157</c:v>
                </c:pt>
                <c:pt idx="16">
                  <c:v>15</c:v>
                </c:pt>
                <c:pt idx="17">
                  <c:v>1</c:v>
                </c:pt>
                <c:pt idx="18">
                  <c:v>8</c:v>
                </c:pt>
                <c:pt idx="19">
                  <c:v>4</c:v>
                </c:pt>
              </c:numCache>
            </c:numRef>
          </c:val>
          <c:extLst>
            <c:ext xmlns:c16="http://schemas.microsoft.com/office/drawing/2014/chart" uri="{C3380CC4-5D6E-409C-BE32-E72D297353CC}">
              <c16:uniqueId val="{00000000-FE2F-41F5-8BA6-A6F2B8C5A362}"/>
            </c:ext>
          </c:extLst>
        </c:ser>
        <c:ser>
          <c:idx val="1"/>
          <c:order val="1"/>
          <c:tx>
            <c:strRef>
              <c:f>'GRAPHIQUE Corr'!$C$5</c:f>
              <c:strCache>
                <c:ptCount val="1"/>
                <c:pt idx="0">
                  <c:v>Age moyen</c:v>
                </c:pt>
              </c:strCache>
            </c:strRef>
          </c:tx>
          <c:spPr>
            <a:solidFill>
              <a:schemeClr val="accent2"/>
            </a:solidFill>
            <a:ln>
              <a:noFill/>
            </a:ln>
            <a:effectLst/>
          </c:spPr>
          <c:invertIfNegative val="0"/>
          <c:cat>
            <c:strRef>
              <c:f>'GRAPHIQUE Corr'!$A$6:$A$25</c:f>
              <c:strCache>
                <c:ptCount val="20"/>
                <c:pt idx="0">
                  <c:v>ADJOINT CHEF D AGENCE</c:v>
                </c:pt>
                <c:pt idx="1">
                  <c:v>AGENT ADM.TECH.BANC</c:v>
                </c:pt>
                <c:pt idx="2">
                  <c:v>AGENT ADMI.TRES QUALIF</c:v>
                </c:pt>
                <c:pt idx="3">
                  <c:v>AGENT COMMERCIAL T-QUALIF</c:v>
                </c:pt>
                <c:pt idx="4">
                  <c:v>AGENT TECH.T.QUALIFIE ENT/PR</c:v>
                </c:pt>
                <c:pt idx="5">
                  <c:v>AGT COMMERCIAL QUALIFIE</c:v>
                </c:pt>
                <c:pt idx="6">
                  <c:v>AGT LOGISTIQUE TRES QUALIFIE</c:v>
                </c:pt>
                <c:pt idx="7">
                  <c:v>ANALYSTE DE GESTION</c:v>
                </c:pt>
                <c:pt idx="8">
                  <c:v>ANIMATEUR DE VENTE</c:v>
                </c:pt>
                <c:pt idx="9">
                  <c:v>ASSISTANT DE DIRECTION</c:v>
                </c:pt>
                <c:pt idx="10">
                  <c:v>CH.CLTELE PROFESSIONNELS</c:v>
                </c:pt>
                <c:pt idx="11">
                  <c:v>CHARG-CLTELE PARTICULIERS</c:v>
                </c:pt>
                <c:pt idx="12">
                  <c:v>CHARGE DE CLIENTELE</c:v>
                </c:pt>
                <c:pt idx="13">
                  <c:v>CHARGE DE RECOUVREMENT</c:v>
                </c:pt>
                <c:pt idx="14">
                  <c:v>CHEF D'AGENCE</c:v>
                </c:pt>
                <c:pt idx="15">
                  <c:v>CONSEILLER COMMERCIAL</c:v>
                </c:pt>
                <c:pt idx="16">
                  <c:v>CONSEILLER PRIVE</c:v>
                </c:pt>
                <c:pt idx="17">
                  <c:v>RESPONSABLE FLUX CHEQUES</c:v>
                </c:pt>
                <c:pt idx="18">
                  <c:v>TECH. GESTION FINANCE/AUDIT</c:v>
                </c:pt>
                <c:pt idx="19">
                  <c:v>TECHNICIEN RESEAU-MAINT.</c:v>
                </c:pt>
              </c:strCache>
            </c:strRef>
          </c:cat>
          <c:val>
            <c:numRef>
              <c:f>'GRAPHIQUE Corr'!$C$6:$C$25</c:f>
              <c:numCache>
                <c:formatCode>0</c:formatCode>
                <c:ptCount val="20"/>
                <c:pt idx="0">
                  <c:v>47.454545454545453</c:v>
                </c:pt>
                <c:pt idx="1">
                  <c:v>54.387500000000003</c:v>
                </c:pt>
                <c:pt idx="2">
                  <c:v>50.41935483870968</c:v>
                </c:pt>
                <c:pt idx="3">
                  <c:v>49.735449735449734</c:v>
                </c:pt>
                <c:pt idx="4">
                  <c:v>56.333333333333336</c:v>
                </c:pt>
                <c:pt idx="5">
                  <c:v>35.29192546583851</c:v>
                </c:pt>
                <c:pt idx="6">
                  <c:v>54.5</c:v>
                </c:pt>
                <c:pt idx="7">
                  <c:v>46.53846153846154</c:v>
                </c:pt>
                <c:pt idx="8">
                  <c:v>52</c:v>
                </c:pt>
                <c:pt idx="9">
                  <c:v>57</c:v>
                </c:pt>
                <c:pt idx="10">
                  <c:v>55.38095238095238</c:v>
                </c:pt>
                <c:pt idx="11">
                  <c:v>48.602150537634408</c:v>
                </c:pt>
                <c:pt idx="12">
                  <c:v>54.5</c:v>
                </c:pt>
                <c:pt idx="13">
                  <c:v>51.375</c:v>
                </c:pt>
                <c:pt idx="14">
                  <c:v>52.517241379310342</c:v>
                </c:pt>
                <c:pt idx="15">
                  <c:v>46.401273885350321</c:v>
                </c:pt>
                <c:pt idx="16">
                  <c:v>53.733333333333334</c:v>
                </c:pt>
                <c:pt idx="17">
                  <c:v>63</c:v>
                </c:pt>
                <c:pt idx="18">
                  <c:v>47</c:v>
                </c:pt>
                <c:pt idx="19">
                  <c:v>55.25</c:v>
                </c:pt>
              </c:numCache>
            </c:numRef>
          </c:val>
          <c:extLst>
            <c:ext xmlns:c16="http://schemas.microsoft.com/office/drawing/2014/chart" uri="{C3380CC4-5D6E-409C-BE32-E72D297353CC}">
              <c16:uniqueId val="{00000001-FE2F-41F5-8BA6-A6F2B8C5A362}"/>
            </c:ext>
          </c:extLst>
        </c:ser>
        <c:dLbls>
          <c:showLegendKey val="0"/>
          <c:showVal val="0"/>
          <c:showCatName val="0"/>
          <c:showSerName val="0"/>
          <c:showPercent val="0"/>
          <c:showBubbleSize val="0"/>
        </c:dLbls>
        <c:gapWidth val="182"/>
        <c:axId val="595294216"/>
        <c:axId val="595295200"/>
      </c:barChart>
      <c:catAx>
        <c:axId val="595294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295200"/>
        <c:crosses val="autoZero"/>
        <c:auto val="1"/>
        <c:lblAlgn val="ctr"/>
        <c:lblOffset val="100"/>
        <c:noMultiLvlLbl val="0"/>
      </c:catAx>
      <c:valAx>
        <c:axId val="59529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294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 des emplois selon l'effectif</a:t>
            </a:r>
            <a:r>
              <a:rPr lang="fr-FR" baseline="0"/>
              <a:t> et l'âge moyen</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'GRAPHIQUE Corr'!$B$5</c:f>
              <c:strCache>
                <c:ptCount val="1"/>
                <c:pt idx="0">
                  <c:v>Nombre</c:v>
                </c:pt>
              </c:strCache>
            </c:strRef>
          </c:tx>
          <c:spPr>
            <a:solidFill>
              <a:schemeClr val="accent1"/>
            </a:solidFill>
            <a:ln>
              <a:noFill/>
            </a:ln>
            <a:effectLst/>
          </c:spPr>
          <c:invertIfNegative val="0"/>
          <c:cat>
            <c:strRef>
              <c:f>'GRAPHIQUE Corr'!$A$6:$A$25</c:f>
              <c:strCache>
                <c:ptCount val="20"/>
                <c:pt idx="0">
                  <c:v>ADJOINT CHEF D AGENCE</c:v>
                </c:pt>
                <c:pt idx="1">
                  <c:v>AGENT ADM.TECH.BANC</c:v>
                </c:pt>
                <c:pt idx="2">
                  <c:v>AGENT ADMI.TRES QUALIF</c:v>
                </c:pt>
                <c:pt idx="3">
                  <c:v>AGENT COMMERCIAL T-QUALIF</c:v>
                </c:pt>
                <c:pt idx="4">
                  <c:v>AGENT TECH.T.QUALIFIE ENT/PR</c:v>
                </c:pt>
                <c:pt idx="5">
                  <c:v>AGT COMMERCIAL QUALIFIE</c:v>
                </c:pt>
                <c:pt idx="6">
                  <c:v>AGT LOGISTIQUE TRES QUALIFIE</c:v>
                </c:pt>
                <c:pt idx="7">
                  <c:v>ANALYSTE DE GESTION</c:v>
                </c:pt>
                <c:pt idx="8">
                  <c:v>ANIMATEUR DE VENTE</c:v>
                </c:pt>
                <c:pt idx="9">
                  <c:v>ASSISTANT DE DIRECTION</c:v>
                </c:pt>
                <c:pt idx="10">
                  <c:v>CH.CLTELE PROFESSIONNELS</c:v>
                </c:pt>
                <c:pt idx="11">
                  <c:v>CHARG-CLTELE PARTICULIERS</c:v>
                </c:pt>
                <c:pt idx="12">
                  <c:v>CHARGE DE CLIENTELE</c:v>
                </c:pt>
                <c:pt idx="13">
                  <c:v>CHARGE DE RECOUVREMENT</c:v>
                </c:pt>
                <c:pt idx="14">
                  <c:v>CHEF D'AGENCE</c:v>
                </c:pt>
                <c:pt idx="15">
                  <c:v>CONSEILLER COMMERCIAL</c:v>
                </c:pt>
                <c:pt idx="16">
                  <c:v>CONSEILLER PRIVE</c:v>
                </c:pt>
                <c:pt idx="17">
                  <c:v>RESPONSABLE FLUX CHEQUES</c:v>
                </c:pt>
                <c:pt idx="18">
                  <c:v>TECH. GESTION FINANCE/AUDIT</c:v>
                </c:pt>
                <c:pt idx="19">
                  <c:v>TECHNICIEN RESEAU-MAINT.</c:v>
                </c:pt>
              </c:strCache>
            </c:strRef>
          </c:cat>
          <c:val>
            <c:numRef>
              <c:f>'GRAPHIQUE Corr'!$B$6:$B$25</c:f>
              <c:numCache>
                <c:formatCode>General</c:formatCode>
                <c:ptCount val="20"/>
                <c:pt idx="0">
                  <c:v>22</c:v>
                </c:pt>
                <c:pt idx="1">
                  <c:v>80</c:v>
                </c:pt>
                <c:pt idx="2">
                  <c:v>31</c:v>
                </c:pt>
                <c:pt idx="3">
                  <c:v>189</c:v>
                </c:pt>
                <c:pt idx="4">
                  <c:v>3</c:v>
                </c:pt>
                <c:pt idx="5">
                  <c:v>161</c:v>
                </c:pt>
                <c:pt idx="6">
                  <c:v>4</c:v>
                </c:pt>
                <c:pt idx="7">
                  <c:v>13</c:v>
                </c:pt>
                <c:pt idx="8">
                  <c:v>3</c:v>
                </c:pt>
                <c:pt idx="9">
                  <c:v>3</c:v>
                </c:pt>
                <c:pt idx="10">
                  <c:v>21</c:v>
                </c:pt>
                <c:pt idx="11">
                  <c:v>93</c:v>
                </c:pt>
                <c:pt idx="12">
                  <c:v>28</c:v>
                </c:pt>
                <c:pt idx="13">
                  <c:v>8</c:v>
                </c:pt>
                <c:pt idx="14">
                  <c:v>29</c:v>
                </c:pt>
                <c:pt idx="15">
                  <c:v>157</c:v>
                </c:pt>
                <c:pt idx="16">
                  <c:v>15</c:v>
                </c:pt>
                <c:pt idx="17">
                  <c:v>1</c:v>
                </c:pt>
                <c:pt idx="18">
                  <c:v>8</c:v>
                </c:pt>
                <c:pt idx="19">
                  <c:v>4</c:v>
                </c:pt>
              </c:numCache>
            </c:numRef>
          </c:val>
          <c:extLst>
            <c:ext xmlns:c16="http://schemas.microsoft.com/office/drawing/2014/chart" uri="{C3380CC4-5D6E-409C-BE32-E72D297353CC}">
              <c16:uniqueId val="{00000000-A4AD-4D74-87DB-53923B028071}"/>
            </c:ext>
          </c:extLst>
        </c:ser>
        <c:dLbls>
          <c:showLegendKey val="0"/>
          <c:showVal val="0"/>
          <c:showCatName val="0"/>
          <c:showSerName val="0"/>
          <c:showPercent val="0"/>
          <c:showBubbleSize val="0"/>
        </c:dLbls>
        <c:gapWidth val="219"/>
        <c:axId val="662396672"/>
        <c:axId val="662397656"/>
      </c:barChart>
      <c:lineChart>
        <c:grouping val="standard"/>
        <c:varyColors val="0"/>
        <c:ser>
          <c:idx val="1"/>
          <c:order val="1"/>
          <c:tx>
            <c:strRef>
              <c:f>'GRAPHIQUE Corr'!$C$5</c:f>
              <c:strCache>
                <c:ptCount val="1"/>
                <c:pt idx="0">
                  <c:v>Age moyen</c:v>
                </c:pt>
              </c:strCache>
            </c:strRef>
          </c:tx>
          <c:spPr>
            <a:ln w="28575" cap="rnd">
              <a:solidFill>
                <a:schemeClr val="accent2"/>
              </a:solidFill>
              <a:round/>
            </a:ln>
            <a:effectLst/>
          </c:spPr>
          <c:marker>
            <c:symbol val="none"/>
          </c:marker>
          <c:cat>
            <c:strRef>
              <c:f>'GRAPHIQUE Corr'!$A$6:$A$25</c:f>
              <c:strCache>
                <c:ptCount val="20"/>
                <c:pt idx="0">
                  <c:v>ADJOINT CHEF D AGENCE</c:v>
                </c:pt>
                <c:pt idx="1">
                  <c:v>AGENT ADM.TECH.BANC</c:v>
                </c:pt>
                <c:pt idx="2">
                  <c:v>AGENT ADMI.TRES QUALIF</c:v>
                </c:pt>
                <c:pt idx="3">
                  <c:v>AGENT COMMERCIAL T-QUALIF</c:v>
                </c:pt>
                <c:pt idx="4">
                  <c:v>AGENT TECH.T.QUALIFIE ENT/PR</c:v>
                </c:pt>
                <c:pt idx="5">
                  <c:v>AGT COMMERCIAL QUALIFIE</c:v>
                </c:pt>
                <c:pt idx="6">
                  <c:v>AGT LOGISTIQUE TRES QUALIFIE</c:v>
                </c:pt>
                <c:pt idx="7">
                  <c:v>ANALYSTE DE GESTION</c:v>
                </c:pt>
                <c:pt idx="8">
                  <c:v>ANIMATEUR DE VENTE</c:v>
                </c:pt>
                <c:pt idx="9">
                  <c:v>ASSISTANT DE DIRECTION</c:v>
                </c:pt>
                <c:pt idx="10">
                  <c:v>CH.CLTELE PROFESSIONNELS</c:v>
                </c:pt>
                <c:pt idx="11">
                  <c:v>CHARG-CLTELE PARTICULIERS</c:v>
                </c:pt>
                <c:pt idx="12">
                  <c:v>CHARGE DE CLIENTELE</c:v>
                </c:pt>
                <c:pt idx="13">
                  <c:v>CHARGE DE RECOUVREMENT</c:v>
                </c:pt>
                <c:pt idx="14">
                  <c:v>CHEF D'AGENCE</c:v>
                </c:pt>
                <c:pt idx="15">
                  <c:v>CONSEILLER COMMERCIAL</c:v>
                </c:pt>
                <c:pt idx="16">
                  <c:v>CONSEILLER PRIVE</c:v>
                </c:pt>
                <c:pt idx="17">
                  <c:v>RESPONSABLE FLUX CHEQUES</c:v>
                </c:pt>
                <c:pt idx="18">
                  <c:v>TECH. GESTION FINANCE/AUDIT</c:v>
                </c:pt>
                <c:pt idx="19">
                  <c:v>TECHNICIEN RESEAU-MAINT.</c:v>
                </c:pt>
              </c:strCache>
            </c:strRef>
          </c:cat>
          <c:val>
            <c:numRef>
              <c:f>'GRAPHIQUE Corr'!$C$6:$C$25</c:f>
              <c:numCache>
                <c:formatCode>0</c:formatCode>
                <c:ptCount val="20"/>
                <c:pt idx="0">
                  <c:v>47.454545454545453</c:v>
                </c:pt>
                <c:pt idx="1">
                  <c:v>54.387500000000003</c:v>
                </c:pt>
                <c:pt idx="2">
                  <c:v>50.41935483870968</c:v>
                </c:pt>
                <c:pt idx="3">
                  <c:v>49.735449735449734</c:v>
                </c:pt>
                <c:pt idx="4">
                  <c:v>56.333333333333336</c:v>
                </c:pt>
                <c:pt idx="5">
                  <c:v>35.29192546583851</c:v>
                </c:pt>
                <c:pt idx="6">
                  <c:v>54.5</c:v>
                </c:pt>
                <c:pt idx="7">
                  <c:v>46.53846153846154</c:v>
                </c:pt>
                <c:pt idx="8">
                  <c:v>52</c:v>
                </c:pt>
                <c:pt idx="9">
                  <c:v>57</c:v>
                </c:pt>
                <c:pt idx="10">
                  <c:v>55.38095238095238</c:v>
                </c:pt>
                <c:pt idx="11">
                  <c:v>48.602150537634408</c:v>
                </c:pt>
                <c:pt idx="12">
                  <c:v>54.5</c:v>
                </c:pt>
                <c:pt idx="13">
                  <c:v>51.375</c:v>
                </c:pt>
                <c:pt idx="14">
                  <c:v>52.517241379310342</c:v>
                </c:pt>
                <c:pt idx="15">
                  <c:v>46.401273885350321</c:v>
                </c:pt>
                <c:pt idx="16">
                  <c:v>53.733333333333334</c:v>
                </c:pt>
                <c:pt idx="17">
                  <c:v>63</c:v>
                </c:pt>
                <c:pt idx="18">
                  <c:v>47</c:v>
                </c:pt>
                <c:pt idx="19">
                  <c:v>55.25</c:v>
                </c:pt>
              </c:numCache>
            </c:numRef>
          </c:val>
          <c:smooth val="0"/>
          <c:extLst>
            <c:ext xmlns:c16="http://schemas.microsoft.com/office/drawing/2014/chart" uri="{C3380CC4-5D6E-409C-BE32-E72D297353CC}">
              <c16:uniqueId val="{00000001-A4AD-4D74-87DB-53923B028071}"/>
            </c:ext>
          </c:extLst>
        </c:ser>
        <c:dLbls>
          <c:showLegendKey val="0"/>
          <c:showVal val="0"/>
          <c:showCatName val="0"/>
          <c:showSerName val="0"/>
          <c:showPercent val="0"/>
          <c:showBubbleSize val="0"/>
        </c:dLbls>
        <c:marker val="1"/>
        <c:smooth val="0"/>
        <c:axId val="669325184"/>
        <c:axId val="669322888"/>
      </c:lineChart>
      <c:catAx>
        <c:axId val="662396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2397656"/>
        <c:crosses val="autoZero"/>
        <c:auto val="1"/>
        <c:lblAlgn val="ctr"/>
        <c:lblOffset val="100"/>
        <c:noMultiLvlLbl val="0"/>
      </c:catAx>
      <c:valAx>
        <c:axId val="6623976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2396672"/>
        <c:crosses val="autoZero"/>
        <c:crossBetween val="between"/>
      </c:valAx>
      <c:valAx>
        <c:axId val="6693228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9325184"/>
        <c:crosses val="max"/>
        <c:crossBetween val="between"/>
      </c:valAx>
      <c:catAx>
        <c:axId val="669325184"/>
        <c:scaling>
          <c:orientation val="minMax"/>
        </c:scaling>
        <c:delete val="1"/>
        <c:axPos val="b"/>
        <c:numFmt formatCode="General" sourceLinked="1"/>
        <c:majorTickMark val="out"/>
        <c:minorTickMark val="none"/>
        <c:tickLblPos val="nextTo"/>
        <c:crossAx val="669322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 des effectifs et du brut annuel selon le sexe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'GRAPHIQUE Corr'!$B$29</c:f>
              <c:strCache>
                <c:ptCount val="1"/>
                <c:pt idx="0">
                  <c:v>Nombre</c:v>
                </c:pt>
              </c:strCache>
            </c:strRef>
          </c:tx>
          <c:spPr>
            <a:ln w="28575" cap="rnd">
              <a:solidFill>
                <a:schemeClr val="accent1"/>
              </a:solidFill>
              <a:round/>
            </a:ln>
            <a:effectLst/>
          </c:spPr>
          <c:marker>
            <c:symbol val="none"/>
          </c:marker>
          <c:cat>
            <c:strRef>
              <c:f>'GRAPHIQUE Corr'!$A$30:$A$31</c:f>
              <c:strCache>
                <c:ptCount val="2"/>
                <c:pt idx="0">
                  <c:v> Homme </c:v>
                </c:pt>
                <c:pt idx="1">
                  <c:v> Femme </c:v>
                </c:pt>
              </c:strCache>
            </c:strRef>
          </c:cat>
          <c:val>
            <c:numRef>
              <c:f>'GRAPHIQUE Corr'!$B$30:$B$31</c:f>
              <c:numCache>
                <c:formatCode>0.00</c:formatCode>
                <c:ptCount val="2"/>
                <c:pt idx="0">
                  <c:v>510</c:v>
                </c:pt>
                <c:pt idx="1">
                  <c:v>564</c:v>
                </c:pt>
              </c:numCache>
            </c:numRef>
          </c:val>
          <c:smooth val="0"/>
          <c:extLst>
            <c:ext xmlns:c16="http://schemas.microsoft.com/office/drawing/2014/chart" uri="{C3380CC4-5D6E-409C-BE32-E72D297353CC}">
              <c16:uniqueId val="{00000000-E3EA-4156-82EF-1BA2245D6B97}"/>
            </c:ext>
          </c:extLst>
        </c:ser>
        <c:ser>
          <c:idx val="1"/>
          <c:order val="1"/>
          <c:tx>
            <c:strRef>
              <c:f>'GRAPHIQUE Corr'!$C$29</c:f>
              <c:strCache>
                <c:ptCount val="1"/>
                <c:pt idx="0">
                  <c:v>Brut annuel total</c:v>
                </c:pt>
              </c:strCache>
            </c:strRef>
          </c:tx>
          <c:spPr>
            <a:ln w="28575" cap="rnd">
              <a:solidFill>
                <a:schemeClr val="accent2"/>
              </a:solidFill>
              <a:round/>
            </a:ln>
            <a:effectLst/>
          </c:spPr>
          <c:marker>
            <c:symbol val="none"/>
          </c:marker>
          <c:cat>
            <c:strRef>
              <c:f>'GRAPHIQUE Corr'!$A$30:$A$31</c:f>
              <c:strCache>
                <c:ptCount val="2"/>
                <c:pt idx="0">
                  <c:v> Homme </c:v>
                </c:pt>
                <c:pt idx="1">
                  <c:v> Femme </c:v>
                </c:pt>
              </c:strCache>
            </c:strRef>
          </c:cat>
          <c:val>
            <c:numRef>
              <c:f>'GRAPHIQUE Corr'!$C$30:$C$31</c:f>
              <c:numCache>
                <c:formatCode>_-* #\ ##0.00\ _€_-;\-* #\ ##0.00\ _€_-;_-* "-"??\ _€_-;_-@_-</c:formatCode>
                <c:ptCount val="2"/>
                <c:pt idx="0">
                  <c:v>12654408</c:v>
                </c:pt>
                <c:pt idx="1">
                  <c:v>13940196</c:v>
                </c:pt>
              </c:numCache>
            </c:numRef>
          </c:val>
          <c:smooth val="0"/>
          <c:extLst>
            <c:ext xmlns:c16="http://schemas.microsoft.com/office/drawing/2014/chart" uri="{C3380CC4-5D6E-409C-BE32-E72D297353CC}">
              <c16:uniqueId val="{00000001-E3EA-4156-82EF-1BA2245D6B97}"/>
            </c:ext>
          </c:extLst>
        </c:ser>
        <c:dLbls>
          <c:showLegendKey val="0"/>
          <c:showVal val="0"/>
          <c:showCatName val="0"/>
          <c:showSerName val="0"/>
          <c:showPercent val="0"/>
          <c:showBubbleSize val="0"/>
        </c:dLbls>
        <c:smooth val="0"/>
        <c:axId val="753581048"/>
        <c:axId val="753581704"/>
      </c:lineChart>
      <c:catAx>
        <c:axId val="753581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3581704"/>
        <c:crosses val="autoZero"/>
        <c:auto val="1"/>
        <c:lblAlgn val="ctr"/>
        <c:lblOffset val="100"/>
        <c:noMultiLvlLbl val="0"/>
      </c:catAx>
      <c:valAx>
        <c:axId val="7535817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3581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a:t>
            </a:r>
            <a:r>
              <a:rPr lang="fr-FR" baseline="0"/>
              <a:t> des effectifs et du brut annuel selon le sexe</a:t>
            </a:r>
            <a:endParaRPr lang="fr-FR"/>
          </a:p>
        </c:rich>
      </c:tx>
      <c:layout>
        <c:manualLayout>
          <c:xMode val="edge"/>
          <c:yMode val="edge"/>
          <c:x val="0.10705555555555554"/>
          <c:y val="1.85185185185185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'GRAPHIQUE Corr'!$B$29</c:f>
              <c:strCache>
                <c:ptCount val="1"/>
                <c:pt idx="0">
                  <c:v>Nombre</c:v>
                </c:pt>
              </c:strCache>
            </c:strRef>
          </c:tx>
          <c:spPr>
            <a:solidFill>
              <a:schemeClr val="accent1"/>
            </a:solidFill>
            <a:ln>
              <a:noFill/>
            </a:ln>
            <a:effectLst/>
          </c:spPr>
          <c:invertIfNegative val="0"/>
          <c:cat>
            <c:strRef>
              <c:f>'GRAPHIQUE Corr'!$A$30:$A$31</c:f>
              <c:strCache>
                <c:ptCount val="2"/>
                <c:pt idx="0">
                  <c:v> Homme </c:v>
                </c:pt>
                <c:pt idx="1">
                  <c:v> Femme </c:v>
                </c:pt>
              </c:strCache>
            </c:strRef>
          </c:cat>
          <c:val>
            <c:numRef>
              <c:f>'GRAPHIQUE Corr'!$B$30:$B$31</c:f>
              <c:numCache>
                <c:formatCode>0.00</c:formatCode>
                <c:ptCount val="2"/>
                <c:pt idx="0">
                  <c:v>510</c:v>
                </c:pt>
                <c:pt idx="1">
                  <c:v>564</c:v>
                </c:pt>
              </c:numCache>
            </c:numRef>
          </c:val>
          <c:extLst>
            <c:ext xmlns:c16="http://schemas.microsoft.com/office/drawing/2014/chart" uri="{C3380CC4-5D6E-409C-BE32-E72D297353CC}">
              <c16:uniqueId val="{00000000-8220-4336-B381-17ABA6D94B90}"/>
            </c:ext>
          </c:extLst>
        </c:ser>
        <c:ser>
          <c:idx val="1"/>
          <c:order val="1"/>
          <c:tx>
            <c:strRef>
              <c:f>'GRAPHIQUE Corr'!$C$29</c:f>
              <c:strCache>
                <c:ptCount val="1"/>
                <c:pt idx="0">
                  <c:v>Brut annuel total</c:v>
                </c:pt>
              </c:strCache>
            </c:strRef>
          </c:tx>
          <c:spPr>
            <a:solidFill>
              <a:schemeClr val="accent2"/>
            </a:solidFill>
            <a:ln>
              <a:noFill/>
            </a:ln>
            <a:effectLst/>
          </c:spPr>
          <c:invertIfNegative val="0"/>
          <c:cat>
            <c:strRef>
              <c:f>'GRAPHIQUE Corr'!$A$30:$A$31</c:f>
              <c:strCache>
                <c:ptCount val="2"/>
                <c:pt idx="0">
                  <c:v> Homme </c:v>
                </c:pt>
                <c:pt idx="1">
                  <c:v> Femme </c:v>
                </c:pt>
              </c:strCache>
            </c:strRef>
          </c:cat>
          <c:val>
            <c:numRef>
              <c:f>'GRAPHIQUE Corr'!$C$30:$C$31</c:f>
              <c:numCache>
                <c:formatCode>_-* #\ ##0.00\ _€_-;\-* #\ ##0.00\ _€_-;_-* "-"??\ _€_-;_-@_-</c:formatCode>
                <c:ptCount val="2"/>
                <c:pt idx="0">
                  <c:v>12654408</c:v>
                </c:pt>
                <c:pt idx="1">
                  <c:v>13940196</c:v>
                </c:pt>
              </c:numCache>
            </c:numRef>
          </c:val>
          <c:extLst>
            <c:ext xmlns:c16="http://schemas.microsoft.com/office/drawing/2014/chart" uri="{C3380CC4-5D6E-409C-BE32-E72D297353CC}">
              <c16:uniqueId val="{00000001-8220-4336-B381-17ABA6D94B90}"/>
            </c:ext>
          </c:extLst>
        </c:ser>
        <c:dLbls>
          <c:showLegendKey val="0"/>
          <c:showVal val="0"/>
          <c:showCatName val="0"/>
          <c:showSerName val="0"/>
          <c:showPercent val="0"/>
          <c:showBubbleSize val="0"/>
        </c:dLbls>
        <c:gapWidth val="219"/>
        <c:overlap val="-27"/>
        <c:axId val="753566944"/>
        <c:axId val="753577112"/>
      </c:barChart>
      <c:catAx>
        <c:axId val="75356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3577112"/>
        <c:crosses val="autoZero"/>
        <c:auto val="1"/>
        <c:lblAlgn val="ctr"/>
        <c:lblOffset val="100"/>
        <c:noMultiLvlLbl val="0"/>
      </c:catAx>
      <c:valAx>
        <c:axId val="7535771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356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strRef>
              <c:f>'GRAPHIQUE Corr'!$B$29</c:f>
              <c:strCache>
                <c:ptCount val="1"/>
                <c:pt idx="0">
                  <c:v>Nombre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CC8-4CC2-820E-303C4C1E2C7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CC8-4CC2-820E-303C4C1E2C7F}"/>
              </c:ext>
            </c:extLst>
          </c:dPt>
          <c:cat>
            <c:strRef>
              <c:f>'GRAPHIQUE Corr'!$A$30:$A$31</c:f>
              <c:strCache>
                <c:ptCount val="2"/>
                <c:pt idx="0">
                  <c:v> Homme </c:v>
                </c:pt>
                <c:pt idx="1">
                  <c:v> Femme </c:v>
                </c:pt>
              </c:strCache>
            </c:strRef>
          </c:cat>
          <c:val>
            <c:numRef>
              <c:f>'GRAPHIQUE Corr'!$B$30:$B$31</c:f>
              <c:numCache>
                <c:formatCode>0.00</c:formatCode>
                <c:ptCount val="2"/>
                <c:pt idx="0">
                  <c:v>510</c:v>
                </c:pt>
                <c:pt idx="1">
                  <c:v>564</c:v>
                </c:pt>
              </c:numCache>
            </c:numRef>
          </c:val>
          <c:extLst>
            <c:ext xmlns:c16="http://schemas.microsoft.com/office/drawing/2014/chart" uri="{C3380CC4-5D6E-409C-BE32-E72D297353CC}">
              <c16:uniqueId val="{00000000-C9A9-4FB4-8935-DB89632D9A1E}"/>
            </c:ext>
          </c:extLst>
        </c:ser>
        <c:ser>
          <c:idx val="1"/>
          <c:order val="1"/>
          <c:tx>
            <c:strRef>
              <c:f>'GRAPHIQUE Corr'!$C$29</c:f>
              <c:strCache>
                <c:ptCount val="1"/>
                <c:pt idx="0">
                  <c:v>Brut annuel 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5-1CC8-4CC2-820E-303C4C1E2C7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7-1CC8-4CC2-820E-303C4C1E2C7F}"/>
              </c:ext>
            </c:extLst>
          </c:dPt>
          <c:cat>
            <c:strRef>
              <c:f>'GRAPHIQUE Corr'!$A$30:$A$31</c:f>
              <c:strCache>
                <c:ptCount val="2"/>
                <c:pt idx="0">
                  <c:v> Homme </c:v>
                </c:pt>
                <c:pt idx="1">
                  <c:v> Femme </c:v>
                </c:pt>
              </c:strCache>
            </c:strRef>
          </c:cat>
          <c:val>
            <c:numRef>
              <c:f>'GRAPHIQUE Corr'!$C$30:$C$31</c:f>
              <c:numCache>
                <c:formatCode>_-* #\ ##0.00\ _€_-;\-* #\ ##0.00\ _€_-;_-* "-"??\ _€_-;_-@_-</c:formatCode>
                <c:ptCount val="2"/>
                <c:pt idx="0">
                  <c:v>12654408</c:v>
                </c:pt>
                <c:pt idx="1">
                  <c:v>13940196</c:v>
                </c:pt>
              </c:numCache>
            </c:numRef>
          </c:val>
          <c:extLst>
            <c:ext xmlns:c16="http://schemas.microsoft.com/office/drawing/2014/chart" uri="{C3380CC4-5D6E-409C-BE32-E72D297353CC}">
              <c16:uniqueId val="{00000001-C9A9-4FB4-8935-DB89632D9A1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 des effectifs et du brut annuel selon le sexe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'GRAPHIQUE Corr'!$B$29</c:f>
              <c:strCache>
                <c:ptCount val="1"/>
                <c:pt idx="0">
                  <c:v>Nombre</c:v>
                </c:pt>
              </c:strCache>
            </c:strRef>
          </c:tx>
          <c:spPr>
            <a:solidFill>
              <a:schemeClr val="accent1"/>
            </a:solidFill>
            <a:ln>
              <a:noFill/>
            </a:ln>
            <a:effectLst/>
          </c:spPr>
          <c:invertIfNegative val="0"/>
          <c:cat>
            <c:strRef>
              <c:f>'GRAPHIQUE Corr'!$A$30:$A$31</c:f>
              <c:strCache>
                <c:ptCount val="2"/>
                <c:pt idx="0">
                  <c:v> Homme </c:v>
                </c:pt>
                <c:pt idx="1">
                  <c:v> Femme </c:v>
                </c:pt>
              </c:strCache>
            </c:strRef>
          </c:cat>
          <c:val>
            <c:numRef>
              <c:f>'GRAPHIQUE Corr'!$B$30:$B$31</c:f>
              <c:numCache>
                <c:formatCode>0.00</c:formatCode>
                <c:ptCount val="2"/>
                <c:pt idx="0">
                  <c:v>510</c:v>
                </c:pt>
                <c:pt idx="1">
                  <c:v>564</c:v>
                </c:pt>
              </c:numCache>
            </c:numRef>
          </c:val>
          <c:extLst>
            <c:ext xmlns:c16="http://schemas.microsoft.com/office/drawing/2014/chart" uri="{C3380CC4-5D6E-409C-BE32-E72D297353CC}">
              <c16:uniqueId val="{00000000-6F11-4B79-9CCA-1F3A4D5691A9}"/>
            </c:ext>
          </c:extLst>
        </c:ser>
        <c:dLbls>
          <c:showLegendKey val="0"/>
          <c:showVal val="0"/>
          <c:showCatName val="0"/>
          <c:showSerName val="0"/>
          <c:showPercent val="0"/>
          <c:showBubbleSize val="0"/>
        </c:dLbls>
        <c:gapWidth val="150"/>
        <c:axId val="361983040"/>
        <c:axId val="361976152"/>
      </c:barChart>
      <c:lineChart>
        <c:grouping val="standard"/>
        <c:varyColors val="0"/>
        <c:ser>
          <c:idx val="1"/>
          <c:order val="1"/>
          <c:tx>
            <c:strRef>
              <c:f>'GRAPHIQUE Corr'!$C$29</c:f>
              <c:strCache>
                <c:ptCount val="1"/>
                <c:pt idx="0">
                  <c:v>Brut annuel total</c:v>
                </c:pt>
              </c:strCache>
            </c:strRef>
          </c:tx>
          <c:spPr>
            <a:ln w="28575" cap="rnd">
              <a:solidFill>
                <a:schemeClr val="accent2"/>
              </a:solidFill>
              <a:round/>
            </a:ln>
            <a:effectLst/>
          </c:spPr>
          <c:marker>
            <c:symbol val="none"/>
          </c:marker>
          <c:cat>
            <c:strRef>
              <c:f>'GRAPHIQUE Corr'!$A$30:$A$31</c:f>
              <c:strCache>
                <c:ptCount val="2"/>
                <c:pt idx="0">
                  <c:v> Homme </c:v>
                </c:pt>
                <c:pt idx="1">
                  <c:v> Femme </c:v>
                </c:pt>
              </c:strCache>
            </c:strRef>
          </c:cat>
          <c:val>
            <c:numRef>
              <c:f>'GRAPHIQUE Corr'!$C$30:$C$31</c:f>
              <c:numCache>
                <c:formatCode>_-* #\ ##0.00\ _€_-;\-* #\ ##0.00\ _€_-;_-* "-"??\ _€_-;_-@_-</c:formatCode>
                <c:ptCount val="2"/>
                <c:pt idx="0">
                  <c:v>12654408</c:v>
                </c:pt>
                <c:pt idx="1">
                  <c:v>13940196</c:v>
                </c:pt>
              </c:numCache>
            </c:numRef>
          </c:val>
          <c:smooth val="0"/>
          <c:extLst>
            <c:ext xmlns:c16="http://schemas.microsoft.com/office/drawing/2014/chart" uri="{C3380CC4-5D6E-409C-BE32-E72D297353CC}">
              <c16:uniqueId val="{00000001-6F11-4B79-9CCA-1F3A4D5691A9}"/>
            </c:ext>
          </c:extLst>
        </c:ser>
        <c:dLbls>
          <c:showLegendKey val="0"/>
          <c:showVal val="0"/>
          <c:showCatName val="0"/>
          <c:showSerName val="0"/>
          <c:showPercent val="0"/>
          <c:showBubbleSize val="0"/>
        </c:dLbls>
        <c:marker val="1"/>
        <c:smooth val="0"/>
        <c:axId val="689352824"/>
        <c:axId val="689352168"/>
      </c:lineChart>
      <c:catAx>
        <c:axId val="36198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1976152"/>
        <c:crosses val="autoZero"/>
        <c:auto val="1"/>
        <c:lblAlgn val="ctr"/>
        <c:lblOffset val="100"/>
        <c:noMultiLvlLbl val="0"/>
      </c:catAx>
      <c:valAx>
        <c:axId val="3619761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1983040"/>
        <c:crosses val="autoZero"/>
        <c:crossBetween val="between"/>
      </c:valAx>
      <c:valAx>
        <c:axId val="689352168"/>
        <c:scaling>
          <c:orientation val="minMax"/>
        </c:scaling>
        <c:delete val="0"/>
        <c:axPos val="r"/>
        <c:numFmt formatCode="_-* #\ ##0.00\ _€_-;\-* #\ ##0.00\ _€_-;_-* &quot;-&quot;??\ _€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89352824"/>
        <c:crosses val="max"/>
        <c:crossBetween val="between"/>
      </c:valAx>
      <c:catAx>
        <c:axId val="689352824"/>
        <c:scaling>
          <c:orientation val="minMax"/>
        </c:scaling>
        <c:delete val="1"/>
        <c:axPos val="b"/>
        <c:numFmt formatCode="General" sourceLinked="1"/>
        <c:majorTickMark val="out"/>
        <c:minorTickMark val="none"/>
        <c:tickLblPos val="nextTo"/>
        <c:crossAx val="68935216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a:t>
            </a:r>
            <a:r>
              <a:rPr lang="fr-FR" baseline="0"/>
              <a:t> des effectifs selon l'âge</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1"/>
          <c:order val="0"/>
          <c:tx>
            <c:strRef>
              <c:f>'GRAPHIQUE Corr'!$B$42</c:f>
              <c:strCache>
                <c:ptCount val="1"/>
                <c:pt idx="0">
                  <c:v>Nombre</c:v>
                </c:pt>
              </c:strCache>
            </c:strRef>
          </c:tx>
          <c:spPr>
            <a:solidFill>
              <a:schemeClr val="accent2"/>
            </a:solidFill>
            <a:ln>
              <a:noFill/>
            </a:ln>
            <a:effectLst/>
          </c:spPr>
          <c:invertIfNegative val="0"/>
          <c:cat>
            <c:numRef>
              <c:f>'GRAPHIQUE Corr'!$A$43:$A$85</c:f>
              <c:numCache>
                <c:formatCode>General</c:formatCode>
                <c:ptCount val="43"/>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numCache>
            </c:numRef>
          </c:cat>
          <c:val>
            <c:numRef>
              <c:f>'GRAPHIQUE Corr'!$B$43:$B$85</c:f>
              <c:numCache>
                <c:formatCode>General</c:formatCode>
                <c:ptCount val="43"/>
                <c:pt idx="0">
                  <c:v>2</c:v>
                </c:pt>
                <c:pt idx="1">
                  <c:v>2</c:v>
                </c:pt>
                <c:pt idx="2">
                  <c:v>11</c:v>
                </c:pt>
                <c:pt idx="3">
                  <c:v>20</c:v>
                </c:pt>
                <c:pt idx="4">
                  <c:v>16</c:v>
                </c:pt>
                <c:pt idx="5">
                  <c:v>23</c:v>
                </c:pt>
                <c:pt idx="6">
                  <c:v>31</c:v>
                </c:pt>
                <c:pt idx="7">
                  <c:v>32</c:v>
                </c:pt>
                <c:pt idx="8">
                  <c:v>23</c:v>
                </c:pt>
                <c:pt idx="9">
                  <c:v>21</c:v>
                </c:pt>
                <c:pt idx="10">
                  <c:v>29</c:v>
                </c:pt>
                <c:pt idx="11">
                  <c:v>25</c:v>
                </c:pt>
                <c:pt idx="12">
                  <c:v>31</c:v>
                </c:pt>
                <c:pt idx="13">
                  <c:v>29</c:v>
                </c:pt>
                <c:pt idx="14">
                  <c:v>34</c:v>
                </c:pt>
                <c:pt idx="15">
                  <c:v>21</c:v>
                </c:pt>
                <c:pt idx="16">
                  <c:v>23</c:v>
                </c:pt>
                <c:pt idx="17">
                  <c:v>24</c:v>
                </c:pt>
                <c:pt idx="18">
                  <c:v>21</c:v>
                </c:pt>
                <c:pt idx="19">
                  <c:v>16</c:v>
                </c:pt>
                <c:pt idx="20">
                  <c:v>27</c:v>
                </c:pt>
                <c:pt idx="21">
                  <c:v>14</c:v>
                </c:pt>
                <c:pt idx="22">
                  <c:v>31</c:v>
                </c:pt>
                <c:pt idx="23">
                  <c:v>31</c:v>
                </c:pt>
                <c:pt idx="24">
                  <c:v>40</c:v>
                </c:pt>
                <c:pt idx="25">
                  <c:v>30</c:v>
                </c:pt>
                <c:pt idx="26">
                  <c:v>35</c:v>
                </c:pt>
                <c:pt idx="27">
                  <c:v>29</c:v>
                </c:pt>
                <c:pt idx="28">
                  <c:v>37</c:v>
                </c:pt>
                <c:pt idx="29">
                  <c:v>34</c:v>
                </c:pt>
                <c:pt idx="30">
                  <c:v>31</c:v>
                </c:pt>
                <c:pt idx="31">
                  <c:v>50</c:v>
                </c:pt>
                <c:pt idx="32">
                  <c:v>67</c:v>
                </c:pt>
                <c:pt idx="33">
                  <c:v>67</c:v>
                </c:pt>
                <c:pt idx="34">
                  <c:v>76</c:v>
                </c:pt>
                <c:pt idx="35">
                  <c:v>74</c:v>
                </c:pt>
                <c:pt idx="36">
                  <c:v>73</c:v>
                </c:pt>
                <c:pt idx="37">
                  <c:v>60</c:v>
                </c:pt>
                <c:pt idx="38">
                  <c:v>19</c:v>
                </c:pt>
                <c:pt idx="39">
                  <c:v>14</c:v>
                </c:pt>
                <c:pt idx="40">
                  <c:v>6</c:v>
                </c:pt>
                <c:pt idx="41">
                  <c:v>4</c:v>
                </c:pt>
                <c:pt idx="42">
                  <c:v>1</c:v>
                </c:pt>
              </c:numCache>
            </c:numRef>
          </c:val>
          <c:extLst>
            <c:ext xmlns:c16="http://schemas.microsoft.com/office/drawing/2014/chart" uri="{C3380CC4-5D6E-409C-BE32-E72D297353CC}">
              <c16:uniqueId val="{00000001-C023-4805-BA84-202C200A1116}"/>
            </c:ext>
          </c:extLst>
        </c:ser>
        <c:dLbls>
          <c:showLegendKey val="0"/>
          <c:showVal val="0"/>
          <c:showCatName val="0"/>
          <c:showSerName val="0"/>
          <c:showPercent val="0"/>
          <c:showBubbleSize val="0"/>
        </c:dLbls>
        <c:gapWidth val="182"/>
        <c:axId val="662409792"/>
        <c:axId val="662416680"/>
      </c:barChart>
      <c:catAx>
        <c:axId val="662409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2416680"/>
        <c:crosses val="autoZero"/>
        <c:auto val="1"/>
        <c:lblAlgn val="ctr"/>
        <c:lblOffset val="100"/>
        <c:noMultiLvlLbl val="0"/>
      </c:catAx>
      <c:valAx>
        <c:axId val="6624166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2409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 des effectifes selon la classe d'âge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'GRAPHIQUE Corr'!$F$50</c:f>
              <c:strCache>
                <c:ptCount val="1"/>
                <c:pt idx="0">
                  <c:v>Nombre</c:v>
                </c:pt>
              </c:strCache>
            </c:strRef>
          </c:tx>
          <c:spPr>
            <a:solidFill>
              <a:schemeClr val="accent1"/>
            </a:solidFill>
            <a:ln>
              <a:noFill/>
            </a:ln>
            <a:effectLst/>
          </c:spPr>
          <c:invertIfNegative val="0"/>
          <c:cat>
            <c:strRef>
              <c:f>'GRAPHIQUE Corr'!$E$51:$E$54</c:f>
              <c:strCache>
                <c:ptCount val="4"/>
                <c:pt idx="0">
                  <c:v>20-35</c:v>
                </c:pt>
                <c:pt idx="1">
                  <c:v>36-45</c:v>
                </c:pt>
                <c:pt idx="2">
                  <c:v>46-55</c:v>
                </c:pt>
                <c:pt idx="3">
                  <c:v>56-70</c:v>
                </c:pt>
              </c:strCache>
            </c:strRef>
          </c:cat>
          <c:val>
            <c:numRef>
              <c:f>'GRAPHIQUE Corr'!$F$51:$F$54</c:f>
              <c:numCache>
                <c:formatCode>General</c:formatCode>
                <c:ptCount val="4"/>
                <c:pt idx="0">
                  <c:v>235</c:v>
                </c:pt>
                <c:pt idx="1">
                  <c:v>240</c:v>
                </c:pt>
                <c:pt idx="2">
                  <c:v>348</c:v>
                </c:pt>
                <c:pt idx="3">
                  <c:v>461</c:v>
                </c:pt>
              </c:numCache>
            </c:numRef>
          </c:val>
          <c:extLst>
            <c:ext xmlns:c16="http://schemas.microsoft.com/office/drawing/2014/chart" uri="{C3380CC4-5D6E-409C-BE32-E72D297353CC}">
              <c16:uniqueId val="{00000000-C914-4C74-B59E-00410FC0FA7A}"/>
            </c:ext>
          </c:extLst>
        </c:ser>
        <c:dLbls>
          <c:showLegendKey val="0"/>
          <c:showVal val="0"/>
          <c:showCatName val="0"/>
          <c:showSerName val="0"/>
          <c:showPercent val="0"/>
          <c:showBubbleSize val="0"/>
        </c:dLbls>
        <c:gapWidth val="182"/>
        <c:axId val="664113232"/>
        <c:axId val="664116840"/>
      </c:barChart>
      <c:catAx>
        <c:axId val="664113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4116840"/>
        <c:crosses val="autoZero"/>
        <c:auto val="1"/>
        <c:lblAlgn val="ctr"/>
        <c:lblOffset val="100"/>
        <c:noMultiLvlLbl val="0"/>
      </c:catAx>
      <c:valAx>
        <c:axId val="6641168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41132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size">
        <cx:f dir="row">_xlchart.v1.2</cx:f>
      </cx:numDim>
    </cx:data>
  </cx:chartData>
  <cx:chart>
    <cx:title pos="t" align="ctr" overlay="0">
      <cx:tx>
        <cx:txData>
          <cx:v>Couverture des compétences</cx:v>
        </cx:txData>
      </cx:tx>
      <cx:txPr>
        <a:bodyPr spcFirstLastPara="1" vertOverflow="ellipsis" horzOverflow="overflow" wrap="square" lIns="0" tIns="0" rIns="0" bIns="0" anchor="ctr" anchorCtr="1"/>
        <a:lstStyle/>
        <a:p>
          <a:pPr algn="ctr" rtl="0">
            <a:defRPr/>
          </a:pPr>
          <a:r>
            <a:rPr lang="fr-FR" sz="1800" b="1" i="0" u="none" strike="noStrike" baseline="0">
              <a:solidFill>
                <a:sysClr val="windowText" lastClr="000000">
                  <a:lumMod val="65000"/>
                  <a:lumOff val="35000"/>
                </a:sysClr>
              </a:solidFill>
              <a:latin typeface="Calibri" panose="020F0502020204030204"/>
            </a:rPr>
            <a:t>Couverture des compétences</a:t>
          </a:r>
        </a:p>
      </cx:txPr>
    </cx:title>
    <cx:plotArea>
      <cx:plotAreaRegion>
        <cx:series layoutId="sunburst" uniqueId="{63DCFB12-39D3-4DBC-98FF-60825CD58145}">
          <cx:tx>
            <cx:txData>
              <cx:f>_xlchart.v1.0</cx:f>
              <cx:v>MATIÈRE 1</cx:v>
            </cx:txData>
          </cx:tx>
          <cx:dataLabels pos="ctr">
            <cx:numFmt formatCode="Standard" sourceLinked="0"/>
            <cx:visibility seriesName="0" categoryName="0" value="1"/>
            <cx:separator>, </cx:separator>
          </cx:dataLabels>
          <cx:dataId val="0"/>
        </cx:series>
      </cx:plotAreaRegion>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88">
  <cs:axisTitle>
    <cs:lnRef idx="0"/>
    <cs:fillRef idx="0"/>
    <cs:effectRef idx="0"/>
    <cs:fontRef idx="minor">
      <a:schemeClr val="dk1">
        <a:lumMod val="65000"/>
        <a:lumOff val="35000"/>
      </a:schemeClr>
    </cs:fontRef>
    <cs:defRPr sz="900"/>
  </cs:axisTitle>
  <cs:categoryAxis>
    <cs:lnRef idx="0"/>
    <cs:fillRef idx="0"/>
    <cs:effectRef idx="0"/>
    <cs:fontRef idx="minor">
      <a:schemeClr val="dk1">
        <a:lumMod val="65000"/>
        <a:lumOff val="35000"/>
      </a:schemeClr>
    </cs:fontRef>
    <cs:defRPr sz="9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cs:chartArea>
  <cs:dataLabel>
    <cs:lnRef idx="0"/>
    <cs:fillRef idx="0"/>
    <cs:effectRef idx="0"/>
    <cs:fontRef idx="minor">
      <a:schemeClr val="lt1"/>
    </cs:fontRef>
    <cs:defRPr sz="900" b="1"/>
    <cs:bodyPr lIns="38100" tIns="19050" rIns="38100" bIns="19050">
      <a:spAutoFit/>
    </cs:bodyPr>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ln w="9525">
        <a:solidFill>
          <a:schemeClr val="lt1"/>
        </a:solidFill>
      </a:ln>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lumOff val="10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65000"/>
        <a:lumOff val="35000"/>
      </a:schemeClr>
    </cs:fontRef>
    <cs:defRPr sz="1800" b="1"/>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defRPr sz="9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30.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5" Type="http://schemas.openxmlformats.org/officeDocument/2006/relationships/image" Target="../media/image28.png"/><Relationship Id="rId10" Type="http://schemas.openxmlformats.org/officeDocument/2006/relationships/image" Target="../media/image33.png"/><Relationship Id="rId4" Type="http://schemas.openxmlformats.org/officeDocument/2006/relationships/image" Target="../media/image27.png"/><Relationship Id="rId9" Type="http://schemas.openxmlformats.org/officeDocument/2006/relationships/image" Target="../media/image32.png"/></Relationships>
</file>

<file path=xl/drawings/_rels/drawing11.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 Id="rId9"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2" Type="http://schemas.openxmlformats.org/officeDocument/2006/relationships/hyperlink" Target="https://openclipart.org/detail/157891/key-west---mallory---square-by-nkinkade-177733" TargetMode="External"/><Relationship Id="rId1" Type="http://schemas.openxmlformats.org/officeDocument/2006/relationships/image" Target="../media/image34.png"/></Relationships>
</file>

<file path=xl/drawings/_rels/drawing13.xml.rels><?xml version="1.0" encoding="UTF-8" standalone="yes"?>
<Relationships xmlns="http://schemas.openxmlformats.org/package/2006/relationships"><Relationship Id="rId2" Type="http://schemas.openxmlformats.org/officeDocument/2006/relationships/hyperlink" Target="https://fr.dreamstime.com/photo-stock-repas-des-enfants-du-riz-image58022648" TargetMode="External"/><Relationship Id="rId1" Type="http://schemas.openxmlformats.org/officeDocument/2006/relationships/image" Target="../media/image35.jpg"/></Relationships>
</file>

<file path=xl/drawings/_rels/drawing14.xml.rels><?xml version="1.0" encoding="UTF-8" standalone="yes"?>
<Relationships xmlns="http://schemas.openxmlformats.org/package/2006/relationships"><Relationship Id="rId2" Type="http://schemas.openxmlformats.org/officeDocument/2006/relationships/hyperlink" Target="https://fr.dreamstime.com/photo-stock-repas-des-enfants-du-riz-image58022648" TargetMode="External"/><Relationship Id="rId1" Type="http://schemas.openxmlformats.org/officeDocument/2006/relationships/image" Target="../media/image35.jpg"/></Relationships>
</file>

<file path=xl/drawings/_rels/drawing15.xml.rels><?xml version="1.0" encoding="UTF-8" standalone="yes"?>
<Relationships xmlns="http://schemas.openxmlformats.org/package/2006/relationships"><Relationship Id="rId2" Type="http://schemas.openxmlformats.org/officeDocument/2006/relationships/hyperlink" Target="https://fr.dreamstime.com/photo-stock-repas-des-enfants-du-riz-image58022648" TargetMode="External"/><Relationship Id="rId1" Type="http://schemas.openxmlformats.org/officeDocument/2006/relationships/image" Target="../media/image35.jpg"/></Relationships>
</file>

<file path=xl/drawings/_rels/drawing16.xml.rels><?xml version="1.0" encoding="UTF-8" standalone="yes"?>
<Relationships xmlns="http://schemas.openxmlformats.org/package/2006/relationships"><Relationship Id="rId8" Type="http://schemas.openxmlformats.org/officeDocument/2006/relationships/image" Target="../media/image43.png"/><Relationship Id="rId3" Type="http://schemas.openxmlformats.org/officeDocument/2006/relationships/image" Target="../media/image38.png"/><Relationship Id="rId7" Type="http://schemas.openxmlformats.org/officeDocument/2006/relationships/image" Target="../media/image42.pn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 Id="rId9" Type="http://schemas.openxmlformats.org/officeDocument/2006/relationships/image" Target="../media/image44.png"/></Relationships>
</file>

<file path=xl/drawings/_rels/drawing17.xml.rels><?xml version="1.0" encoding="UTF-8" standalone="yes"?>
<Relationships xmlns="http://schemas.openxmlformats.org/package/2006/relationships"><Relationship Id="rId8" Type="http://schemas.openxmlformats.org/officeDocument/2006/relationships/image" Target="../media/image43.png"/><Relationship Id="rId3" Type="http://schemas.openxmlformats.org/officeDocument/2006/relationships/image" Target="../media/image38.png"/><Relationship Id="rId7" Type="http://schemas.openxmlformats.org/officeDocument/2006/relationships/image" Target="../media/image42.png"/><Relationship Id="rId2" Type="http://schemas.openxmlformats.org/officeDocument/2006/relationships/image" Target="../media/image37.png"/><Relationship Id="rId1" Type="http://schemas.openxmlformats.org/officeDocument/2006/relationships/image" Target="../media/image36.png"/><Relationship Id="rId6" Type="http://schemas.openxmlformats.org/officeDocument/2006/relationships/image" Target="../media/image41.png"/><Relationship Id="rId5" Type="http://schemas.openxmlformats.org/officeDocument/2006/relationships/image" Target="../media/image40.png"/><Relationship Id="rId4" Type="http://schemas.openxmlformats.org/officeDocument/2006/relationships/image" Target="../media/image39.png"/><Relationship Id="rId9" Type="http://schemas.openxmlformats.org/officeDocument/2006/relationships/image" Target="../media/image44.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2.png"/><Relationship Id="rId3" Type="http://schemas.openxmlformats.org/officeDocument/2006/relationships/image" Target="../media/image47.png"/><Relationship Id="rId7" Type="http://schemas.openxmlformats.org/officeDocument/2006/relationships/image" Target="../media/image51.png"/><Relationship Id="rId2" Type="http://schemas.openxmlformats.org/officeDocument/2006/relationships/image" Target="../media/image46.png"/><Relationship Id="rId1" Type="http://schemas.openxmlformats.org/officeDocument/2006/relationships/image" Target="../media/image45.png"/><Relationship Id="rId6" Type="http://schemas.openxmlformats.org/officeDocument/2006/relationships/image" Target="../media/image50.png"/><Relationship Id="rId11" Type="http://schemas.openxmlformats.org/officeDocument/2006/relationships/image" Target="../media/image55.png"/><Relationship Id="rId5" Type="http://schemas.openxmlformats.org/officeDocument/2006/relationships/image" Target="../media/image49.png"/><Relationship Id="rId10" Type="http://schemas.openxmlformats.org/officeDocument/2006/relationships/image" Target="../media/image54.png"/><Relationship Id="rId4" Type="http://schemas.openxmlformats.org/officeDocument/2006/relationships/image" Target="../media/image48.png"/><Relationship Id="rId9" Type="http://schemas.openxmlformats.org/officeDocument/2006/relationships/image" Target="../media/image53.png"/></Relationships>
</file>

<file path=xl/drawings/_rels/drawing19.xml.rels><?xml version="1.0" encoding="UTF-8" standalone="yes"?>
<Relationships xmlns="http://schemas.openxmlformats.org/package/2006/relationships"><Relationship Id="rId8" Type="http://schemas.openxmlformats.org/officeDocument/2006/relationships/image" Target="../media/image52.png"/><Relationship Id="rId3" Type="http://schemas.openxmlformats.org/officeDocument/2006/relationships/image" Target="../media/image47.png"/><Relationship Id="rId7" Type="http://schemas.openxmlformats.org/officeDocument/2006/relationships/image" Target="../media/image51.png"/><Relationship Id="rId2" Type="http://schemas.openxmlformats.org/officeDocument/2006/relationships/image" Target="../media/image46.png"/><Relationship Id="rId1" Type="http://schemas.openxmlformats.org/officeDocument/2006/relationships/image" Target="../media/image45.png"/><Relationship Id="rId6" Type="http://schemas.openxmlformats.org/officeDocument/2006/relationships/image" Target="../media/image50.png"/><Relationship Id="rId11" Type="http://schemas.openxmlformats.org/officeDocument/2006/relationships/image" Target="../media/image55.png"/><Relationship Id="rId5" Type="http://schemas.openxmlformats.org/officeDocument/2006/relationships/image" Target="../media/image49.png"/><Relationship Id="rId10" Type="http://schemas.openxmlformats.org/officeDocument/2006/relationships/image" Target="../media/image54.png"/><Relationship Id="rId4" Type="http://schemas.openxmlformats.org/officeDocument/2006/relationships/image" Target="../media/image48.png"/><Relationship Id="rId9" Type="http://schemas.openxmlformats.org/officeDocument/2006/relationships/image" Target="../media/image53.png"/></Relationships>
</file>

<file path=xl/drawings/_rels/drawing20.xml.rels><?xml version="1.0" encoding="UTF-8" standalone="yes"?>
<Relationships xmlns="http://schemas.openxmlformats.org/package/2006/relationships"><Relationship Id="rId8" Type="http://schemas.openxmlformats.org/officeDocument/2006/relationships/image" Target="../media/image63.png"/><Relationship Id="rId13" Type="http://schemas.openxmlformats.org/officeDocument/2006/relationships/image" Target="../media/image68.png"/><Relationship Id="rId3" Type="http://schemas.openxmlformats.org/officeDocument/2006/relationships/image" Target="../media/image58.png"/><Relationship Id="rId7" Type="http://schemas.openxmlformats.org/officeDocument/2006/relationships/image" Target="../media/image62.png"/><Relationship Id="rId12" Type="http://schemas.openxmlformats.org/officeDocument/2006/relationships/image" Target="../media/image67.png"/><Relationship Id="rId2" Type="http://schemas.openxmlformats.org/officeDocument/2006/relationships/image" Target="../media/image57.png"/><Relationship Id="rId1" Type="http://schemas.openxmlformats.org/officeDocument/2006/relationships/image" Target="../media/image56.png"/><Relationship Id="rId6" Type="http://schemas.openxmlformats.org/officeDocument/2006/relationships/image" Target="../media/image61.png"/><Relationship Id="rId11" Type="http://schemas.openxmlformats.org/officeDocument/2006/relationships/image" Target="../media/image66.png"/><Relationship Id="rId5" Type="http://schemas.openxmlformats.org/officeDocument/2006/relationships/image" Target="../media/image60.png"/><Relationship Id="rId10" Type="http://schemas.openxmlformats.org/officeDocument/2006/relationships/image" Target="../media/image65.png"/><Relationship Id="rId4" Type="http://schemas.openxmlformats.org/officeDocument/2006/relationships/image" Target="../media/image59.png"/><Relationship Id="rId9" Type="http://schemas.openxmlformats.org/officeDocument/2006/relationships/image" Target="../media/image64.png"/><Relationship Id="rId14" Type="http://schemas.openxmlformats.org/officeDocument/2006/relationships/image" Target="../media/image69.png"/></Relationships>
</file>

<file path=xl/drawings/_rels/drawing21.xml.rels><?xml version="1.0" encoding="UTF-8" standalone="yes"?>
<Relationships xmlns="http://schemas.openxmlformats.org/package/2006/relationships"><Relationship Id="rId8" Type="http://schemas.openxmlformats.org/officeDocument/2006/relationships/image" Target="../media/image62.png"/><Relationship Id="rId13" Type="http://schemas.openxmlformats.org/officeDocument/2006/relationships/image" Target="../media/image67.png"/><Relationship Id="rId3" Type="http://schemas.openxmlformats.org/officeDocument/2006/relationships/image" Target="../media/image57.png"/><Relationship Id="rId7" Type="http://schemas.openxmlformats.org/officeDocument/2006/relationships/image" Target="../media/image61.png"/><Relationship Id="rId12" Type="http://schemas.openxmlformats.org/officeDocument/2006/relationships/image" Target="../media/image66.png"/><Relationship Id="rId2" Type="http://schemas.openxmlformats.org/officeDocument/2006/relationships/image" Target="../media/image56.png"/><Relationship Id="rId1" Type="http://schemas.microsoft.com/office/2014/relationships/chartEx" Target="../charts/chartEx1.xml"/><Relationship Id="rId6" Type="http://schemas.openxmlformats.org/officeDocument/2006/relationships/image" Target="../media/image60.png"/><Relationship Id="rId11" Type="http://schemas.openxmlformats.org/officeDocument/2006/relationships/image" Target="../media/image65.png"/><Relationship Id="rId5" Type="http://schemas.openxmlformats.org/officeDocument/2006/relationships/image" Target="../media/image59.png"/><Relationship Id="rId15" Type="http://schemas.openxmlformats.org/officeDocument/2006/relationships/image" Target="../media/image69.png"/><Relationship Id="rId10" Type="http://schemas.openxmlformats.org/officeDocument/2006/relationships/image" Target="../media/image64.png"/><Relationship Id="rId4" Type="http://schemas.openxmlformats.org/officeDocument/2006/relationships/image" Target="../media/image58.png"/><Relationship Id="rId9" Type="http://schemas.openxmlformats.org/officeDocument/2006/relationships/image" Target="../media/image63.png"/><Relationship Id="rId14" Type="http://schemas.openxmlformats.org/officeDocument/2006/relationships/image" Target="../media/image68.png"/></Relationships>
</file>

<file path=xl/drawings/_rels/drawing22.xml.rels><?xml version="1.0" encoding="UTF-8" standalone="yes"?>
<Relationships xmlns="http://schemas.openxmlformats.org/package/2006/relationships"><Relationship Id="rId8" Type="http://schemas.openxmlformats.org/officeDocument/2006/relationships/image" Target="../media/image77.png"/><Relationship Id="rId13" Type="http://schemas.openxmlformats.org/officeDocument/2006/relationships/image" Target="../media/image82.png"/><Relationship Id="rId18" Type="http://schemas.openxmlformats.org/officeDocument/2006/relationships/image" Target="../media/image87.png"/><Relationship Id="rId3" Type="http://schemas.openxmlformats.org/officeDocument/2006/relationships/image" Target="../media/image72.png"/><Relationship Id="rId7" Type="http://schemas.openxmlformats.org/officeDocument/2006/relationships/image" Target="../media/image76.png"/><Relationship Id="rId12" Type="http://schemas.openxmlformats.org/officeDocument/2006/relationships/image" Target="../media/image81.png"/><Relationship Id="rId17" Type="http://schemas.openxmlformats.org/officeDocument/2006/relationships/image" Target="../media/image86.png"/><Relationship Id="rId2" Type="http://schemas.openxmlformats.org/officeDocument/2006/relationships/image" Target="../media/image71.png"/><Relationship Id="rId16" Type="http://schemas.openxmlformats.org/officeDocument/2006/relationships/image" Target="../media/image85.png"/><Relationship Id="rId20" Type="http://schemas.openxmlformats.org/officeDocument/2006/relationships/image" Target="../media/image89.png"/><Relationship Id="rId1" Type="http://schemas.openxmlformats.org/officeDocument/2006/relationships/image" Target="../media/image70.png"/><Relationship Id="rId6" Type="http://schemas.openxmlformats.org/officeDocument/2006/relationships/image" Target="../media/image75.png"/><Relationship Id="rId11" Type="http://schemas.openxmlformats.org/officeDocument/2006/relationships/image" Target="../media/image80.png"/><Relationship Id="rId5" Type="http://schemas.openxmlformats.org/officeDocument/2006/relationships/image" Target="../media/image74.png"/><Relationship Id="rId15" Type="http://schemas.openxmlformats.org/officeDocument/2006/relationships/image" Target="../media/image84.png"/><Relationship Id="rId10" Type="http://schemas.openxmlformats.org/officeDocument/2006/relationships/image" Target="../media/image79.png"/><Relationship Id="rId19" Type="http://schemas.openxmlformats.org/officeDocument/2006/relationships/image" Target="../media/image88.png"/><Relationship Id="rId4" Type="http://schemas.openxmlformats.org/officeDocument/2006/relationships/image" Target="../media/image73.png"/><Relationship Id="rId9" Type="http://schemas.openxmlformats.org/officeDocument/2006/relationships/image" Target="../media/image78.png"/><Relationship Id="rId14" Type="http://schemas.openxmlformats.org/officeDocument/2006/relationships/image" Target="../media/image83.png"/></Relationships>
</file>

<file path=xl/drawings/_rels/drawing23.xml.rels><?xml version="1.0" encoding="UTF-8" standalone="yes"?>
<Relationships xmlns="http://schemas.openxmlformats.org/package/2006/relationships"><Relationship Id="rId8" Type="http://schemas.openxmlformats.org/officeDocument/2006/relationships/image" Target="../media/image76.png"/><Relationship Id="rId13" Type="http://schemas.openxmlformats.org/officeDocument/2006/relationships/image" Target="../media/image81.png"/><Relationship Id="rId18" Type="http://schemas.openxmlformats.org/officeDocument/2006/relationships/image" Target="../media/image86.png"/><Relationship Id="rId3" Type="http://schemas.openxmlformats.org/officeDocument/2006/relationships/image" Target="../media/image71.png"/><Relationship Id="rId21" Type="http://schemas.openxmlformats.org/officeDocument/2006/relationships/image" Target="../media/image89.png"/><Relationship Id="rId7" Type="http://schemas.openxmlformats.org/officeDocument/2006/relationships/image" Target="../media/image75.png"/><Relationship Id="rId12" Type="http://schemas.openxmlformats.org/officeDocument/2006/relationships/image" Target="../media/image80.png"/><Relationship Id="rId17" Type="http://schemas.openxmlformats.org/officeDocument/2006/relationships/image" Target="../media/image85.png"/><Relationship Id="rId2" Type="http://schemas.openxmlformats.org/officeDocument/2006/relationships/chart" Target="../charts/chart11.xml"/><Relationship Id="rId16" Type="http://schemas.openxmlformats.org/officeDocument/2006/relationships/image" Target="../media/image84.png"/><Relationship Id="rId20" Type="http://schemas.openxmlformats.org/officeDocument/2006/relationships/image" Target="../media/image88.png"/><Relationship Id="rId1" Type="http://schemas.openxmlformats.org/officeDocument/2006/relationships/image" Target="../media/image70.png"/><Relationship Id="rId6" Type="http://schemas.openxmlformats.org/officeDocument/2006/relationships/image" Target="../media/image74.png"/><Relationship Id="rId11" Type="http://schemas.openxmlformats.org/officeDocument/2006/relationships/image" Target="../media/image79.png"/><Relationship Id="rId5" Type="http://schemas.openxmlformats.org/officeDocument/2006/relationships/image" Target="../media/image73.png"/><Relationship Id="rId15" Type="http://schemas.openxmlformats.org/officeDocument/2006/relationships/image" Target="../media/image83.png"/><Relationship Id="rId10" Type="http://schemas.openxmlformats.org/officeDocument/2006/relationships/image" Target="../media/image78.png"/><Relationship Id="rId19" Type="http://schemas.openxmlformats.org/officeDocument/2006/relationships/image" Target="../media/image87.png"/><Relationship Id="rId4" Type="http://schemas.openxmlformats.org/officeDocument/2006/relationships/image" Target="../media/image72.png"/><Relationship Id="rId9" Type="http://schemas.openxmlformats.org/officeDocument/2006/relationships/image" Target="../media/image77.png"/><Relationship Id="rId14" Type="http://schemas.openxmlformats.org/officeDocument/2006/relationships/image" Target="../media/image8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90.tmp"/></Relationships>
</file>

<file path=xl/drawings/_rels/drawing27.x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9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9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9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2.xml.rels><?xml version="1.0" encoding="UTF-8" standalone="yes"?>
<Relationships xmlns="http://schemas.openxmlformats.org/package/2006/relationships"><Relationship Id="rId1" Type="http://schemas.openxmlformats.org/officeDocument/2006/relationships/image" Target="../media/image9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18.png"/><Relationship Id="rId5" Type="http://schemas.openxmlformats.org/officeDocument/2006/relationships/image" Target="../media/image12.pn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png"/></Relationships>
</file>

<file path=xl/drawings/_rels/drawing8.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png"/><Relationship Id="rId3" Type="http://schemas.openxmlformats.org/officeDocument/2006/relationships/image" Target="../media/image10.png"/><Relationship Id="rId7" Type="http://schemas.openxmlformats.org/officeDocument/2006/relationships/image" Target="../media/image14.png"/><Relationship Id="rId12" Type="http://schemas.openxmlformats.org/officeDocument/2006/relationships/image" Target="../media/image19.png"/><Relationship Id="rId2" Type="http://schemas.openxmlformats.org/officeDocument/2006/relationships/image" Target="../media/image9.png"/><Relationship Id="rId16" Type="http://schemas.openxmlformats.org/officeDocument/2006/relationships/image" Target="../media/image23.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18.png"/><Relationship Id="rId5" Type="http://schemas.openxmlformats.org/officeDocument/2006/relationships/image" Target="../media/image12.png"/><Relationship Id="rId15" Type="http://schemas.openxmlformats.org/officeDocument/2006/relationships/image" Target="../media/image22.pn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png"/><Relationship Id="rId14" Type="http://schemas.openxmlformats.org/officeDocument/2006/relationships/image" Target="../media/image21.png"/></Relationships>
</file>

<file path=xl/drawings/_rels/drawing9.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30.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5" Type="http://schemas.openxmlformats.org/officeDocument/2006/relationships/image" Target="../media/image28.png"/><Relationship Id="rId10" Type="http://schemas.openxmlformats.org/officeDocument/2006/relationships/image" Target="../media/image33.png"/><Relationship Id="rId4" Type="http://schemas.openxmlformats.org/officeDocument/2006/relationships/image" Target="../media/image27.png"/><Relationship Id="rId9"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xdr:from>
      <xdr:col>15</xdr:col>
      <xdr:colOff>57150</xdr:colOff>
      <xdr:row>0</xdr:row>
      <xdr:rowOff>19050</xdr:rowOff>
    </xdr:from>
    <xdr:to>
      <xdr:col>18</xdr:col>
      <xdr:colOff>361950</xdr:colOff>
      <xdr:row>4</xdr:row>
      <xdr:rowOff>438150</xdr:rowOff>
    </xdr:to>
    <xdr:graphicFrame macro="">
      <xdr:nvGraphicFramePr>
        <xdr:cNvPr id="2" name="Graphique 1">
          <a:extLst>
            <a:ext uri="{FF2B5EF4-FFF2-40B4-BE49-F238E27FC236}">
              <a16:creationId xmlns:a16="http://schemas.microsoft.com/office/drawing/2014/main" id="{B0670C74-241B-4866-808E-6285D4864F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15</xdr:col>
      <xdr:colOff>361951</xdr:colOff>
      <xdr:row>1</xdr:row>
      <xdr:rowOff>95250</xdr:rowOff>
    </xdr:from>
    <xdr:ext cx="876299" cy="638175"/>
    <xdr:sp macro="" textlink="$B$2">
      <xdr:nvSpPr>
        <xdr:cNvPr id="3" name="ZoneTexte 2">
          <a:extLst>
            <a:ext uri="{FF2B5EF4-FFF2-40B4-BE49-F238E27FC236}">
              <a16:creationId xmlns:a16="http://schemas.microsoft.com/office/drawing/2014/main" id="{80BEF65A-2096-2D38-C87E-A6C07EB96B2F}"/>
            </a:ext>
            <a:ext uri="{147F2762-F138-4A5C-976F-8EAC2B608ADB}">
              <a16:predDERef xmlns:a16="http://schemas.microsoft.com/office/drawing/2014/main" pred="{B0670C74-241B-4866-808E-6285D4864FE7}"/>
            </a:ext>
          </a:extLst>
        </xdr:cNvPr>
        <xdr:cNvSpPr txBox="1"/>
      </xdr:nvSpPr>
      <xdr:spPr>
        <a:xfrm>
          <a:off x="10972801" y="333375"/>
          <a:ext cx="876299" cy="638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fld id="{5607E5DA-6C67-43B8-8942-ACAAD362F83B}" type="TxLink">
            <a:rPr lang="en-US" sz="2400" b="0" i="0" u="none" strike="noStrike">
              <a:solidFill>
                <a:schemeClr val="accent6"/>
              </a:solidFill>
              <a:latin typeface="Aharoni" panose="02010803020104030203" pitchFamily="2" charset="-79"/>
              <a:cs typeface="Aharoni" panose="02010803020104030203" pitchFamily="2" charset="-79"/>
            </a:rPr>
            <a:pPr algn="ctr"/>
            <a:t>0%</a:t>
          </a:fld>
          <a:endParaRPr lang="fr-FR" sz="2400">
            <a:solidFill>
              <a:schemeClr val="accent6"/>
            </a:solidFill>
            <a:latin typeface="Aharoni" panose="02010803020104030203" pitchFamily="2" charset="-79"/>
            <a:cs typeface="Aharoni" panose="02010803020104030203" pitchFamily="2" charset="-79"/>
          </a:endParaRPr>
        </a:p>
      </xdr:txBody>
    </xdr:sp>
    <xdr:clientData/>
  </xdr:oneCellAnchor>
  <xdr:twoCellAnchor editAs="absolute">
    <xdr:from>
      <xdr:col>19</xdr:col>
      <xdr:colOff>11764</xdr:colOff>
      <xdr:row>0</xdr:row>
      <xdr:rowOff>38100</xdr:rowOff>
    </xdr:from>
    <xdr:to>
      <xdr:col>24</xdr:col>
      <xdr:colOff>323850</xdr:colOff>
      <xdr:row>6</xdr:row>
      <xdr:rowOff>695325</xdr:rowOff>
    </xdr:to>
    <mc:AlternateContent xmlns:mc="http://schemas.openxmlformats.org/markup-compatibility/2006" xmlns:sle15="http://schemas.microsoft.com/office/drawing/2012/slicer">
      <mc:Choice Requires="sle15">
        <xdr:graphicFrame macro="">
          <xdr:nvGraphicFramePr>
            <xdr:cNvPr id="5" name="Activités">
              <a:extLst>
                <a:ext uri="{FF2B5EF4-FFF2-40B4-BE49-F238E27FC236}">
                  <a16:creationId xmlns:a16="http://schemas.microsoft.com/office/drawing/2014/main" id="{FB3370FA-785F-F769-A569-270D9AAB7D2F}"/>
                </a:ext>
              </a:extLst>
            </xdr:cNvPr>
            <xdr:cNvGraphicFramePr/>
          </xdr:nvGraphicFramePr>
          <xdr:xfrm>
            <a:off x="0" y="0"/>
            <a:ext cx="0" cy="0"/>
          </xdr:xfrm>
          <a:graphic>
            <a:graphicData uri="http://schemas.microsoft.com/office/drawing/2010/slicer">
              <sle:slicer xmlns:sle="http://schemas.microsoft.com/office/drawing/2010/slicer" name="Activités"/>
            </a:graphicData>
          </a:graphic>
        </xdr:graphicFrame>
      </mc:Choice>
      <mc:Fallback xmlns="">
        <xdr:sp macro="" textlink="">
          <xdr:nvSpPr>
            <xdr:cNvPr id="0" name=""/>
            <xdr:cNvSpPr>
              <a:spLocks noTextEdit="1"/>
            </xdr:cNvSpPr>
          </xdr:nvSpPr>
          <xdr:spPr>
            <a:xfrm>
              <a:off x="12184714" y="38100"/>
              <a:ext cx="3360086" cy="2543175"/>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fLocksWithSheet="0"/>
  </xdr:twoCellAnchor>
</xdr:wsDr>
</file>

<file path=xl/drawings/drawing10.xml><?xml version="1.0" encoding="utf-8"?>
<xdr:wsDr xmlns:xdr="http://schemas.openxmlformats.org/drawingml/2006/spreadsheetDrawing" xmlns:a="http://schemas.openxmlformats.org/drawingml/2006/main">
  <xdr:twoCellAnchor editAs="oneCell">
    <xdr:from>
      <xdr:col>33</xdr:col>
      <xdr:colOff>295275</xdr:colOff>
      <xdr:row>8</xdr:row>
      <xdr:rowOff>171450</xdr:rowOff>
    </xdr:from>
    <xdr:to>
      <xdr:col>35</xdr:col>
      <xdr:colOff>642684</xdr:colOff>
      <xdr:row>14</xdr:row>
      <xdr:rowOff>180975</xdr:rowOff>
    </xdr:to>
    <xdr:pic>
      <xdr:nvPicPr>
        <xdr:cNvPr id="2" name="Image 1">
          <a:extLst>
            <a:ext uri="{FF2B5EF4-FFF2-40B4-BE49-F238E27FC236}">
              <a16:creationId xmlns:a16="http://schemas.microsoft.com/office/drawing/2014/main" id="{FACA627F-593C-4274-AE3D-6623DF1D78F1}"/>
            </a:ext>
          </a:extLst>
        </xdr:cNvPr>
        <xdr:cNvPicPr>
          <a:picLocks noChangeAspect="1"/>
        </xdr:cNvPicPr>
      </xdr:nvPicPr>
      <xdr:blipFill>
        <a:blip xmlns:r="http://schemas.openxmlformats.org/officeDocument/2006/relationships" r:embed="rId1"/>
        <a:stretch>
          <a:fillRect/>
        </a:stretch>
      </xdr:blipFill>
      <xdr:spPr>
        <a:xfrm>
          <a:off x="38452425" y="3314700"/>
          <a:ext cx="1928559" cy="1152525"/>
        </a:xfrm>
        <a:prstGeom prst="rect">
          <a:avLst/>
        </a:prstGeom>
        <a:ln>
          <a:solidFill>
            <a:schemeClr val="accent1"/>
          </a:solidFill>
        </a:ln>
      </xdr:spPr>
    </xdr:pic>
    <xdr:clientData/>
  </xdr:twoCellAnchor>
  <xdr:twoCellAnchor editAs="oneCell">
    <xdr:from>
      <xdr:col>27</xdr:col>
      <xdr:colOff>752475</xdr:colOff>
      <xdr:row>23</xdr:row>
      <xdr:rowOff>19050</xdr:rowOff>
    </xdr:from>
    <xdr:to>
      <xdr:col>34</xdr:col>
      <xdr:colOff>742950</xdr:colOff>
      <xdr:row>37</xdr:row>
      <xdr:rowOff>72762</xdr:rowOff>
    </xdr:to>
    <xdr:pic>
      <xdr:nvPicPr>
        <xdr:cNvPr id="3" name="Image 2">
          <a:extLst>
            <a:ext uri="{FF2B5EF4-FFF2-40B4-BE49-F238E27FC236}">
              <a16:creationId xmlns:a16="http://schemas.microsoft.com/office/drawing/2014/main" id="{64DA8961-4EBD-4C5C-9F10-D1C5A6833CF2}"/>
            </a:ext>
          </a:extLst>
        </xdr:cNvPr>
        <xdr:cNvPicPr>
          <a:picLocks noChangeAspect="1"/>
        </xdr:cNvPicPr>
      </xdr:nvPicPr>
      <xdr:blipFill>
        <a:blip xmlns:r="http://schemas.openxmlformats.org/officeDocument/2006/relationships" r:embed="rId2"/>
        <a:stretch>
          <a:fillRect/>
        </a:stretch>
      </xdr:blipFill>
      <xdr:spPr>
        <a:xfrm>
          <a:off x="34337625" y="6276975"/>
          <a:ext cx="5524500" cy="2720712"/>
        </a:xfrm>
        <a:prstGeom prst="rect">
          <a:avLst/>
        </a:prstGeom>
        <a:ln>
          <a:solidFill>
            <a:schemeClr val="accent1"/>
          </a:solidFill>
        </a:ln>
      </xdr:spPr>
    </xdr:pic>
    <xdr:clientData/>
  </xdr:twoCellAnchor>
  <xdr:twoCellAnchor editAs="oneCell">
    <xdr:from>
      <xdr:col>28</xdr:col>
      <xdr:colOff>314326</xdr:colOff>
      <xdr:row>40</xdr:row>
      <xdr:rowOff>85725</xdr:rowOff>
    </xdr:from>
    <xdr:to>
      <xdr:col>32</xdr:col>
      <xdr:colOff>188240</xdr:colOff>
      <xdr:row>52</xdr:row>
      <xdr:rowOff>95250</xdr:rowOff>
    </xdr:to>
    <xdr:pic>
      <xdr:nvPicPr>
        <xdr:cNvPr id="4" name="Image 3">
          <a:extLst>
            <a:ext uri="{FF2B5EF4-FFF2-40B4-BE49-F238E27FC236}">
              <a16:creationId xmlns:a16="http://schemas.microsoft.com/office/drawing/2014/main" id="{5D1D31B7-B7DC-498B-AEF8-9CD658435D2D}"/>
            </a:ext>
          </a:extLst>
        </xdr:cNvPr>
        <xdr:cNvPicPr>
          <a:picLocks noChangeAspect="1"/>
        </xdr:cNvPicPr>
      </xdr:nvPicPr>
      <xdr:blipFill>
        <a:blip xmlns:r="http://schemas.openxmlformats.org/officeDocument/2006/relationships" r:embed="rId3"/>
        <a:stretch>
          <a:fillRect/>
        </a:stretch>
      </xdr:blipFill>
      <xdr:spPr>
        <a:xfrm>
          <a:off x="34661476" y="9582150"/>
          <a:ext cx="3036214" cy="2295525"/>
        </a:xfrm>
        <a:prstGeom prst="rect">
          <a:avLst/>
        </a:prstGeom>
        <a:ln>
          <a:solidFill>
            <a:schemeClr val="accent1"/>
          </a:solidFill>
        </a:ln>
      </xdr:spPr>
    </xdr:pic>
    <xdr:clientData/>
  </xdr:twoCellAnchor>
  <xdr:twoCellAnchor editAs="oneCell">
    <xdr:from>
      <xdr:col>28</xdr:col>
      <xdr:colOff>352425</xdr:colOff>
      <xdr:row>53</xdr:row>
      <xdr:rowOff>28575</xdr:rowOff>
    </xdr:from>
    <xdr:to>
      <xdr:col>32</xdr:col>
      <xdr:colOff>90914</xdr:colOff>
      <xdr:row>90</xdr:row>
      <xdr:rowOff>38100</xdr:rowOff>
    </xdr:to>
    <xdr:pic>
      <xdr:nvPicPr>
        <xdr:cNvPr id="5" name="Image 4">
          <a:extLst>
            <a:ext uri="{FF2B5EF4-FFF2-40B4-BE49-F238E27FC236}">
              <a16:creationId xmlns:a16="http://schemas.microsoft.com/office/drawing/2014/main" id="{A1D69C00-1559-4095-8203-533443066EC0}"/>
            </a:ext>
          </a:extLst>
        </xdr:cNvPr>
        <xdr:cNvPicPr>
          <a:picLocks noChangeAspect="1"/>
        </xdr:cNvPicPr>
      </xdr:nvPicPr>
      <xdr:blipFill>
        <a:blip xmlns:r="http://schemas.openxmlformats.org/officeDocument/2006/relationships" r:embed="rId4"/>
        <a:stretch>
          <a:fillRect/>
        </a:stretch>
      </xdr:blipFill>
      <xdr:spPr>
        <a:xfrm>
          <a:off x="34699575" y="12001500"/>
          <a:ext cx="2900789" cy="7058025"/>
        </a:xfrm>
        <a:prstGeom prst="rect">
          <a:avLst/>
        </a:prstGeom>
        <a:ln>
          <a:solidFill>
            <a:schemeClr val="accent1"/>
          </a:solidFill>
        </a:ln>
      </xdr:spPr>
    </xdr:pic>
    <xdr:clientData/>
  </xdr:twoCellAnchor>
  <xdr:twoCellAnchor editAs="oneCell">
    <xdr:from>
      <xdr:col>27</xdr:col>
      <xdr:colOff>285282</xdr:colOff>
      <xdr:row>98</xdr:row>
      <xdr:rowOff>57150</xdr:rowOff>
    </xdr:from>
    <xdr:to>
      <xdr:col>31</xdr:col>
      <xdr:colOff>766909</xdr:colOff>
      <xdr:row>109</xdr:row>
      <xdr:rowOff>133350</xdr:rowOff>
    </xdr:to>
    <xdr:pic>
      <xdr:nvPicPr>
        <xdr:cNvPr id="6" name="Image 5">
          <a:extLst>
            <a:ext uri="{FF2B5EF4-FFF2-40B4-BE49-F238E27FC236}">
              <a16:creationId xmlns:a16="http://schemas.microsoft.com/office/drawing/2014/main" id="{E8E00958-2535-4D47-8B92-6BA0389220F0}"/>
            </a:ext>
          </a:extLst>
        </xdr:cNvPr>
        <xdr:cNvPicPr>
          <a:picLocks noChangeAspect="1"/>
        </xdr:cNvPicPr>
      </xdr:nvPicPr>
      <xdr:blipFill>
        <a:blip xmlns:r="http://schemas.openxmlformats.org/officeDocument/2006/relationships" r:embed="rId5"/>
        <a:stretch>
          <a:fillRect/>
        </a:stretch>
      </xdr:blipFill>
      <xdr:spPr>
        <a:xfrm>
          <a:off x="33870432" y="20650200"/>
          <a:ext cx="3643927" cy="2171700"/>
        </a:xfrm>
        <a:prstGeom prst="rect">
          <a:avLst/>
        </a:prstGeom>
        <a:ln>
          <a:solidFill>
            <a:schemeClr val="accent1"/>
          </a:solidFill>
        </a:ln>
      </xdr:spPr>
    </xdr:pic>
    <xdr:clientData/>
  </xdr:twoCellAnchor>
  <xdr:twoCellAnchor editAs="oneCell">
    <xdr:from>
      <xdr:col>32</xdr:col>
      <xdr:colOff>552450</xdr:colOff>
      <xdr:row>96</xdr:row>
      <xdr:rowOff>85725</xdr:rowOff>
    </xdr:from>
    <xdr:to>
      <xdr:col>36</xdr:col>
      <xdr:colOff>599674</xdr:colOff>
      <xdr:row>136</xdr:row>
      <xdr:rowOff>75249</xdr:rowOff>
    </xdr:to>
    <xdr:pic>
      <xdr:nvPicPr>
        <xdr:cNvPr id="7" name="Image 6">
          <a:extLst>
            <a:ext uri="{FF2B5EF4-FFF2-40B4-BE49-F238E27FC236}">
              <a16:creationId xmlns:a16="http://schemas.microsoft.com/office/drawing/2014/main" id="{31B2B5CD-BE75-42BA-B857-F41525339B2E}"/>
            </a:ext>
          </a:extLst>
        </xdr:cNvPr>
        <xdr:cNvPicPr>
          <a:picLocks noChangeAspect="1"/>
        </xdr:cNvPicPr>
      </xdr:nvPicPr>
      <xdr:blipFill>
        <a:blip xmlns:r="http://schemas.openxmlformats.org/officeDocument/2006/relationships" r:embed="rId6"/>
        <a:stretch>
          <a:fillRect/>
        </a:stretch>
      </xdr:blipFill>
      <xdr:spPr>
        <a:xfrm>
          <a:off x="37947600" y="20297775"/>
          <a:ext cx="3209524" cy="7609524"/>
        </a:xfrm>
        <a:prstGeom prst="rect">
          <a:avLst/>
        </a:prstGeom>
        <a:ln>
          <a:solidFill>
            <a:schemeClr val="accent1"/>
          </a:solidFill>
        </a:ln>
      </xdr:spPr>
    </xdr:pic>
    <xdr:clientData/>
  </xdr:twoCellAnchor>
  <xdr:twoCellAnchor editAs="oneCell">
    <xdr:from>
      <xdr:col>28</xdr:col>
      <xdr:colOff>228600</xdr:colOff>
      <xdr:row>146</xdr:row>
      <xdr:rowOff>0</xdr:rowOff>
    </xdr:from>
    <xdr:to>
      <xdr:col>35</xdr:col>
      <xdr:colOff>351718</xdr:colOff>
      <xdr:row>157</xdr:row>
      <xdr:rowOff>123548</xdr:rowOff>
    </xdr:to>
    <xdr:pic>
      <xdr:nvPicPr>
        <xdr:cNvPr id="8" name="Image 7">
          <a:extLst>
            <a:ext uri="{FF2B5EF4-FFF2-40B4-BE49-F238E27FC236}">
              <a16:creationId xmlns:a16="http://schemas.microsoft.com/office/drawing/2014/main" id="{617E0843-A0AD-48F3-B418-88DA75D6B6D6}"/>
            </a:ext>
          </a:extLst>
        </xdr:cNvPr>
        <xdr:cNvPicPr>
          <a:picLocks noChangeAspect="1"/>
        </xdr:cNvPicPr>
      </xdr:nvPicPr>
      <xdr:blipFill>
        <a:blip xmlns:r="http://schemas.openxmlformats.org/officeDocument/2006/relationships" r:embed="rId7"/>
        <a:stretch>
          <a:fillRect/>
        </a:stretch>
      </xdr:blipFill>
      <xdr:spPr>
        <a:xfrm>
          <a:off x="34575750" y="29784675"/>
          <a:ext cx="5657143" cy="2219048"/>
        </a:xfrm>
        <a:prstGeom prst="rect">
          <a:avLst/>
        </a:prstGeom>
        <a:ln>
          <a:solidFill>
            <a:schemeClr val="accent1"/>
          </a:solidFill>
        </a:ln>
      </xdr:spPr>
    </xdr:pic>
    <xdr:clientData/>
  </xdr:twoCellAnchor>
  <xdr:twoCellAnchor editAs="oneCell">
    <xdr:from>
      <xdr:col>31</xdr:col>
      <xdr:colOff>257175</xdr:colOff>
      <xdr:row>158</xdr:row>
      <xdr:rowOff>152400</xdr:rowOff>
    </xdr:from>
    <xdr:to>
      <xdr:col>36</xdr:col>
      <xdr:colOff>418586</xdr:colOff>
      <xdr:row>178</xdr:row>
      <xdr:rowOff>28114</xdr:rowOff>
    </xdr:to>
    <xdr:pic>
      <xdr:nvPicPr>
        <xdr:cNvPr id="9" name="Image 8">
          <a:extLst>
            <a:ext uri="{FF2B5EF4-FFF2-40B4-BE49-F238E27FC236}">
              <a16:creationId xmlns:a16="http://schemas.microsoft.com/office/drawing/2014/main" id="{F8B63AF0-5662-4145-BB35-3CA6EEA61A6A}"/>
            </a:ext>
          </a:extLst>
        </xdr:cNvPr>
        <xdr:cNvPicPr>
          <a:picLocks noChangeAspect="1"/>
        </xdr:cNvPicPr>
      </xdr:nvPicPr>
      <xdr:blipFill>
        <a:blip xmlns:r="http://schemas.openxmlformats.org/officeDocument/2006/relationships" r:embed="rId8"/>
        <a:stretch>
          <a:fillRect/>
        </a:stretch>
      </xdr:blipFill>
      <xdr:spPr>
        <a:xfrm>
          <a:off x="36890325" y="32223075"/>
          <a:ext cx="4114286" cy="3685714"/>
        </a:xfrm>
        <a:prstGeom prst="rect">
          <a:avLst/>
        </a:prstGeom>
        <a:ln>
          <a:solidFill>
            <a:schemeClr val="accent1"/>
          </a:solidFill>
        </a:ln>
      </xdr:spPr>
    </xdr:pic>
    <xdr:clientData/>
  </xdr:twoCellAnchor>
  <xdr:twoCellAnchor editAs="oneCell">
    <xdr:from>
      <xdr:col>31</xdr:col>
      <xdr:colOff>514350</xdr:colOff>
      <xdr:row>180</xdr:row>
      <xdr:rowOff>66675</xdr:rowOff>
    </xdr:from>
    <xdr:to>
      <xdr:col>36</xdr:col>
      <xdr:colOff>170999</xdr:colOff>
      <xdr:row>195</xdr:row>
      <xdr:rowOff>161556</xdr:rowOff>
    </xdr:to>
    <xdr:pic>
      <xdr:nvPicPr>
        <xdr:cNvPr id="10" name="Image 9">
          <a:extLst>
            <a:ext uri="{FF2B5EF4-FFF2-40B4-BE49-F238E27FC236}">
              <a16:creationId xmlns:a16="http://schemas.microsoft.com/office/drawing/2014/main" id="{6C5D9763-CE4C-4E5C-95A8-DCB49D2ED091}"/>
            </a:ext>
          </a:extLst>
        </xdr:cNvPr>
        <xdr:cNvPicPr>
          <a:picLocks noChangeAspect="1"/>
        </xdr:cNvPicPr>
      </xdr:nvPicPr>
      <xdr:blipFill>
        <a:blip xmlns:r="http://schemas.openxmlformats.org/officeDocument/2006/relationships" r:embed="rId9"/>
        <a:stretch>
          <a:fillRect/>
        </a:stretch>
      </xdr:blipFill>
      <xdr:spPr>
        <a:xfrm>
          <a:off x="37147500" y="36328350"/>
          <a:ext cx="3609524" cy="2952381"/>
        </a:xfrm>
        <a:prstGeom prst="rect">
          <a:avLst/>
        </a:prstGeom>
        <a:ln>
          <a:solidFill>
            <a:schemeClr val="accent1"/>
          </a:solidFill>
        </a:ln>
      </xdr:spPr>
    </xdr:pic>
    <xdr:clientData/>
  </xdr:twoCellAnchor>
  <xdr:twoCellAnchor editAs="oneCell">
    <xdr:from>
      <xdr:col>27</xdr:col>
      <xdr:colOff>409314</xdr:colOff>
      <xdr:row>201</xdr:row>
      <xdr:rowOff>152399</xdr:rowOff>
    </xdr:from>
    <xdr:to>
      <xdr:col>37</xdr:col>
      <xdr:colOff>314325</xdr:colOff>
      <xdr:row>229</xdr:row>
      <xdr:rowOff>180812</xdr:rowOff>
    </xdr:to>
    <xdr:pic>
      <xdr:nvPicPr>
        <xdr:cNvPr id="11" name="Image 10">
          <a:extLst>
            <a:ext uri="{FF2B5EF4-FFF2-40B4-BE49-F238E27FC236}">
              <a16:creationId xmlns:a16="http://schemas.microsoft.com/office/drawing/2014/main" id="{A512FC1D-0007-4573-A2FB-2CAD5A95E091}"/>
            </a:ext>
          </a:extLst>
        </xdr:cNvPr>
        <xdr:cNvPicPr>
          <a:picLocks noChangeAspect="1"/>
        </xdr:cNvPicPr>
      </xdr:nvPicPr>
      <xdr:blipFill>
        <a:blip xmlns:r="http://schemas.openxmlformats.org/officeDocument/2006/relationships" r:embed="rId10"/>
        <a:stretch>
          <a:fillRect/>
        </a:stretch>
      </xdr:blipFill>
      <xdr:spPr>
        <a:xfrm>
          <a:off x="33994464" y="40414574"/>
          <a:ext cx="7810761" cy="5362413"/>
        </a:xfrm>
        <a:prstGeom prst="rect">
          <a:avLst/>
        </a:prstGeom>
        <a:ln>
          <a:solidFill>
            <a:schemeClr val="accent1"/>
          </a:solid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8</xdr:col>
      <xdr:colOff>352425</xdr:colOff>
      <xdr:row>5</xdr:row>
      <xdr:rowOff>38100</xdr:rowOff>
    </xdr:from>
    <xdr:to>
      <xdr:col>11</xdr:col>
      <xdr:colOff>1045845</xdr:colOff>
      <xdr:row>20</xdr:row>
      <xdr:rowOff>40005</xdr:rowOff>
    </xdr:to>
    <xdr:graphicFrame macro="">
      <xdr:nvGraphicFramePr>
        <xdr:cNvPr id="2" name="Graphique 1">
          <a:extLst>
            <a:ext uri="{FF2B5EF4-FFF2-40B4-BE49-F238E27FC236}">
              <a16:creationId xmlns:a16="http://schemas.microsoft.com/office/drawing/2014/main" id="{20D0DA76-1FD6-437D-84AC-B38AB32616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154305</xdr:colOff>
      <xdr:row>5</xdr:row>
      <xdr:rowOff>13335</xdr:rowOff>
    </xdr:from>
    <xdr:to>
      <xdr:col>18</xdr:col>
      <xdr:colOff>729615</xdr:colOff>
      <xdr:row>20</xdr:row>
      <xdr:rowOff>7620</xdr:rowOff>
    </xdr:to>
    <xdr:graphicFrame macro="">
      <xdr:nvGraphicFramePr>
        <xdr:cNvPr id="7" name="Graphique 6">
          <a:extLst>
            <a:ext uri="{FF2B5EF4-FFF2-40B4-BE49-F238E27FC236}">
              <a16:creationId xmlns:a16="http://schemas.microsoft.com/office/drawing/2014/main" id="{3821BE7C-E058-4043-9563-BF5D2DC6A6E6}"/>
            </a:ext>
            <a:ext uri="{147F2762-F138-4A5C-976F-8EAC2B608ADB}">
              <a16:predDERef xmlns:a16="http://schemas.microsoft.com/office/drawing/2014/main" pred="{20D0DA76-1FD6-437D-84AC-B38AB32616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335280</xdr:colOff>
      <xdr:row>21</xdr:row>
      <xdr:rowOff>26670</xdr:rowOff>
    </xdr:from>
    <xdr:to>
      <xdr:col>11</xdr:col>
      <xdr:colOff>1028700</xdr:colOff>
      <xdr:row>36</xdr:row>
      <xdr:rowOff>19050</xdr:rowOff>
    </xdr:to>
    <xdr:graphicFrame macro="">
      <xdr:nvGraphicFramePr>
        <xdr:cNvPr id="18" name="Graphique 17">
          <a:extLst>
            <a:ext uri="{FF2B5EF4-FFF2-40B4-BE49-F238E27FC236}">
              <a16:creationId xmlns:a16="http://schemas.microsoft.com/office/drawing/2014/main" id="{B53FDA06-03C5-4491-8D58-40F6BC12563E}"/>
            </a:ext>
            <a:ext uri="{147F2762-F138-4A5C-976F-8EAC2B608ADB}">
              <a16:predDERef xmlns:a16="http://schemas.microsoft.com/office/drawing/2014/main" pred="{3821BE7C-E058-4043-9563-BF5D2DC6A6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1082040</xdr:colOff>
      <xdr:row>21</xdr:row>
      <xdr:rowOff>34290</xdr:rowOff>
    </xdr:from>
    <xdr:to>
      <xdr:col>17</xdr:col>
      <xdr:colOff>495300</xdr:colOff>
      <xdr:row>36</xdr:row>
      <xdr:rowOff>26670</xdr:rowOff>
    </xdr:to>
    <xdr:graphicFrame macro="">
      <xdr:nvGraphicFramePr>
        <xdr:cNvPr id="19" name="Graphique 18">
          <a:extLst>
            <a:ext uri="{FF2B5EF4-FFF2-40B4-BE49-F238E27FC236}">
              <a16:creationId xmlns:a16="http://schemas.microsoft.com/office/drawing/2014/main" id="{9557512B-D64D-42EA-8924-89980793A0B2}"/>
            </a:ext>
            <a:ext uri="{147F2762-F138-4A5C-976F-8EAC2B608ADB}">
              <a16:predDERef xmlns:a16="http://schemas.microsoft.com/office/drawing/2014/main" pred="{B53FDA06-03C5-4491-8D58-40F6BC1256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556260</xdr:colOff>
      <xdr:row>21</xdr:row>
      <xdr:rowOff>34290</xdr:rowOff>
    </xdr:from>
    <xdr:to>
      <xdr:col>23</xdr:col>
      <xdr:colOff>373380</xdr:colOff>
      <xdr:row>36</xdr:row>
      <xdr:rowOff>26670</xdr:rowOff>
    </xdr:to>
    <xdr:graphicFrame macro="">
      <xdr:nvGraphicFramePr>
        <xdr:cNvPr id="20" name="Graphique 19">
          <a:extLst>
            <a:ext uri="{FF2B5EF4-FFF2-40B4-BE49-F238E27FC236}">
              <a16:creationId xmlns:a16="http://schemas.microsoft.com/office/drawing/2014/main" id="{D7001E6E-13A7-47A7-8BFD-F3CB3CF9DA0A}"/>
            </a:ext>
            <a:ext uri="{147F2762-F138-4A5C-976F-8EAC2B608ADB}">
              <a16:predDERef xmlns:a16="http://schemas.microsoft.com/office/drawing/2014/main" pred="{9557512B-D64D-42EA-8924-89980793A0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434340</xdr:colOff>
      <xdr:row>21</xdr:row>
      <xdr:rowOff>41910</xdr:rowOff>
    </xdr:from>
    <xdr:to>
      <xdr:col>29</xdr:col>
      <xdr:colOff>251460</xdr:colOff>
      <xdr:row>36</xdr:row>
      <xdr:rowOff>34290</xdr:rowOff>
    </xdr:to>
    <xdr:graphicFrame macro="">
      <xdr:nvGraphicFramePr>
        <xdr:cNvPr id="21" name="Graphique 20">
          <a:extLst>
            <a:ext uri="{FF2B5EF4-FFF2-40B4-BE49-F238E27FC236}">
              <a16:creationId xmlns:a16="http://schemas.microsoft.com/office/drawing/2014/main" id="{CD353A0A-898D-4E62-9DF5-14E8FDCF55C1}"/>
            </a:ext>
            <a:ext uri="{147F2762-F138-4A5C-976F-8EAC2B608ADB}">
              <a16:predDERef xmlns:a16="http://schemas.microsoft.com/office/drawing/2014/main" pred="{D7001E6E-13A7-47A7-8BFD-F3CB3CF9DA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312420</xdr:colOff>
      <xdr:row>41</xdr:row>
      <xdr:rowOff>57150</xdr:rowOff>
    </xdr:from>
    <xdr:to>
      <xdr:col>11</xdr:col>
      <xdr:colOff>1005840</xdr:colOff>
      <xdr:row>56</xdr:row>
      <xdr:rowOff>49530</xdr:rowOff>
    </xdr:to>
    <xdr:graphicFrame macro="">
      <xdr:nvGraphicFramePr>
        <xdr:cNvPr id="22" name="Graphique 21">
          <a:extLst>
            <a:ext uri="{FF2B5EF4-FFF2-40B4-BE49-F238E27FC236}">
              <a16:creationId xmlns:a16="http://schemas.microsoft.com/office/drawing/2014/main" id="{732FEE55-955C-44A5-A3D4-F2951275D845}"/>
            </a:ext>
            <a:ext uri="{147F2762-F138-4A5C-976F-8EAC2B608ADB}">
              <a16:predDERef xmlns:a16="http://schemas.microsoft.com/office/drawing/2014/main" pred="{CD353A0A-898D-4E62-9DF5-14E8FDCF55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312420</xdr:colOff>
      <xdr:row>56</xdr:row>
      <xdr:rowOff>95250</xdr:rowOff>
    </xdr:from>
    <xdr:to>
      <xdr:col>11</xdr:col>
      <xdr:colOff>1005840</xdr:colOff>
      <xdr:row>71</xdr:row>
      <xdr:rowOff>95250</xdr:rowOff>
    </xdr:to>
    <xdr:graphicFrame macro="">
      <xdr:nvGraphicFramePr>
        <xdr:cNvPr id="23" name="Graphique 22">
          <a:extLst>
            <a:ext uri="{FF2B5EF4-FFF2-40B4-BE49-F238E27FC236}">
              <a16:creationId xmlns:a16="http://schemas.microsoft.com/office/drawing/2014/main" id="{3535B70E-2370-4742-B987-AA0715959474}"/>
            </a:ext>
            <a:ext uri="{147F2762-F138-4A5C-976F-8EAC2B608ADB}">
              <a16:predDERef xmlns:a16="http://schemas.microsoft.com/office/drawing/2014/main" pred="{732FEE55-955C-44A5-A3D4-F2951275D8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30480</xdr:colOff>
      <xdr:row>87</xdr:row>
      <xdr:rowOff>131445</xdr:rowOff>
    </xdr:from>
    <xdr:to>
      <xdr:col>17</xdr:col>
      <xdr:colOff>26670</xdr:colOff>
      <xdr:row>110</xdr:row>
      <xdr:rowOff>17145</xdr:rowOff>
    </xdr:to>
    <xdr:graphicFrame macro="">
      <xdr:nvGraphicFramePr>
        <xdr:cNvPr id="24" name="Graphique 23">
          <a:extLst>
            <a:ext uri="{FF2B5EF4-FFF2-40B4-BE49-F238E27FC236}">
              <a16:creationId xmlns:a16="http://schemas.microsoft.com/office/drawing/2014/main" id="{277EC996-D304-4DF4-A8F8-13EB0BF7DF13}"/>
            </a:ext>
            <a:ext uri="{147F2762-F138-4A5C-976F-8EAC2B608ADB}">
              <a16:predDERef xmlns:a16="http://schemas.microsoft.com/office/drawing/2014/main" pred="{3535B70E-2370-4742-B987-AA07159594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381000</xdr:colOff>
      <xdr:row>0</xdr:row>
      <xdr:rowOff>714375</xdr:rowOff>
    </xdr:from>
    <xdr:to>
      <xdr:col>5</xdr:col>
      <xdr:colOff>742950</xdr:colOff>
      <xdr:row>7</xdr:row>
      <xdr:rowOff>170839</xdr:rowOff>
    </xdr:to>
    <xdr:pic>
      <xdr:nvPicPr>
        <xdr:cNvPr id="2" name="Image 1">
          <a:extLst>
            <a:ext uri="{FF2B5EF4-FFF2-40B4-BE49-F238E27FC236}">
              <a16:creationId xmlns:a16="http://schemas.microsoft.com/office/drawing/2014/main" id="{F102390F-EC16-4155-9DBC-5EC61F8553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772025" y="714375"/>
          <a:ext cx="1171575" cy="15805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676275</xdr:colOff>
      <xdr:row>5</xdr:row>
      <xdr:rowOff>133350</xdr:rowOff>
    </xdr:from>
    <xdr:to>
      <xdr:col>8</xdr:col>
      <xdr:colOff>66675</xdr:colOff>
      <xdr:row>10</xdr:row>
      <xdr:rowOff>189738</xdr:rowOff>
    </xdr:to>
    <xdr:pic>
      <xdr:nvPicPr>
        <xdr:cNvPr id="3" name="Image 2">
          <a:extLst>
            <a:ext uri="{FF2B5EF4-FFF2-40B4-BE49-F238E27FC236}">
              <a16:creationId xmlns:a16="http://schemas.microsoft.com/office/drawing/2014/main" id="{C5266909-8E38-B511-E5F2-256C82511A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5114925" y="1381125"/>
          <a:ext cx="2438400" cy="1618488"/>
        </a:xfrm>
        <a:prstGeom prst="rect">
          <a:avLst/>
        </a:prstGeom>
        <a:ln>
          <a:noFill/>
        </a:ln>
        <a:effectLst>
          <a:softEdge rad="112500"/>
        </a:effec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676275</xdr:colOff>
      <xdr:row>7</xdr:row>
      <xdr:rowOff>133350</xdr:rowOff>
    </xdr:from>
    <xdr:to>
      <xdr:col>8</xdr:col>
      <xdr:colOff>66675</xdr:colOff>
      <xdr:row>11</xdr:row>
      <xdr:rowOff>323088</xdr:rowOff>
    </xdr:to>
    <xdr:pic>
      <xdr:nvPicPr>
        <xdr:cNvPr id="2" name="Image 1">
          <a:extLst>
            <a:ext uri="{FF2B5EF4-FFF2-40B4-BE49-F238E27FC236}">
              <a16:creationId xmlns:a16="http://schemas.microsoft.com/office/drawing/2014/main" id="{3A47DB3B-6A33-4C10-8A2A-BFC41593F8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5114925" y="1381125"/>
          <a:ext cx="2438400" cy="1618488"/>
        </a:xfrm>
        <a:prstGeom prst="rect">
          <a:avLst/>
        </a:prstGeom>
        <a:ln>
          <a:noFill/>
        </a:ln>
        <a:effectLst>
          <a:softEdge rad="112500"/>
        </a:effec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676275</xdr:colOff>
      <xdr:row>7</xdr:row>
      <xdr:rowOff>133350</xdr:rowOff>
    </xdr:from>
    <xdr:to>
      <xdr:col>9</xdr:col>
      <xdr:colOff>66675</xdr:colOff>
      <xdr:row>11</xdr:row>
      <xdr:rowOff>323088</xdr:rowOff>
    </xdr:to>
    <xdr:pic>
      <xdr:nvPicPr>
        <xdr:cNvPr id="2" name="Image 1">
          <a:extLst>
            <a:ext uri="{FF2B5EF4-FFF2-40B4-BE49-F238E27FC236}">
              <a16:creationId xmlns:a16="http://schemas.microsoft.com/office/drawing/2014/main" id="{D41B7B2F-DF82-40AA-8994-1620DBFDC2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5114925" y="1981200"/>
          <a:ext cx="2438400" cy="1618488"/>
        </a:xfrm>
        <a:prstGeom prst="rect">
          <a:avLst/>
        </a:prstGeom>
        <a:ln>
          <a:noFill/>
        </a:ln>
        <a:effectLst>
          <a:softEdge rad="112500"/>
        </a:effec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28</xdr:col>
      <xdr:colOff>180975</xdr:colOff>
      <xdr:row>5</xdr:row>
      <xdr:rowOff>133350</xdr:rowOff>
    </xdr:from>
    <xdr:to>
      <xdr:col>35</xdr:col>
      <xdr:colOff>580308</xdr:colOff>
      <xdr:row>20</xdr:row>
      <xdr:rowOff>47279</xdr:rowOff>
    </xdr:to>
    <xdr:pic>
      <xdr:nvPicPr>
        <xdr:cNvPr id="2" name="Image 1">
          <a:extLst>
            <a:ext uri="{FF2B5EF4-FFF2-40B4-BE49-F238E27FC236}">
              <a16:creationId xmlns:a16="http://schemas.microsoft.com/office/drawing/2014/main" id="{A0F9E720-F37C-0211-D087-2E2398A3F4BA}"/>
            </a:ext>
          </a:extLst>
        </xdr:cNvPr>
        <xdr:cNvPicPr>
          <a:picLocks noChangeAspect="1"/>
        </xdr:cNvPicPr>
      </xdr:nvPicPr>
      <xdr:blipFill>
        <a:blip xmlns:r="http://schemas.openxmlformats.org/officeDocument/2006/relationships" r:embed="rId1"/>
        <a:stretch>
          <a:fillRect/>
        </a:stretch>
      </xdr:blipFill>
      <xdr:spPr>
        <a:xfrm>
          <a:off x="23726775" y="1371600"/>
          <a:ext cx="5733333" cy="2771429"/>
        </a:xfrm>
        <a:prstGeom prst="rect">
          <a:avLst/>
        </a:prstGeom>
        <a:ln>
          <a:solidFill>
            <a:schemeClr val="accent1"/>
          </a:solidFill>
        </a:ln>
      </xdr:spPr>
    </xdr:pic>
    <xdr:clientData/>
  </xdr:twoCellAnchor>
  <xdr:twoCellAnchor editAs="oneCell">
    <xdr:from>
      <xdr:col>28</xdr:col>
      <xdr:colOff>200025</xdr:colOff>
      <xdr:row>21</xdr:row>
      <xdr:rowOff>180975</xdr:rowOff>
    </xdr:from>
    <xdr:to>
      <xdr:col>32</xdr:col>
      <xdr:colOff>532977</xdr:colOff>
      <xdr:row>29</xdr:row>
      <xdr:rowOff>66499</xdr:rowOff>
    </xdr:to>
    <xdr:pic>
      <xdr:nvPicPr>
        <xdr:cNvPr id="3" name="Image 2">
          <a:extLst>
            <a:ext uri="{FF2B5EF4-FFF2-40B4-BE49-F238E27FC236}">
              <a16:creationId xmlns:a16="http://schemas.microsoft.com/office/drawing/2014/main" id="{8489A76A-A476-00A6-BE86-0621708A8FFD}"/>
            </a:ext>
          </a:extLst>
        </xdr:cNvPr>
        <xdr:cNvPicPr>
          <a:picLocks noChangeAspect="1"/>
        </xdr:cNvPicPr>
      </xdr:nvPicPr>
      <xdr:blipFill>
        <a:blip xmlns:r="http://schemas.openxmlformats.org/officeDocument/2006/relationships" r:embed="rId2"/>
        <a:stretch>
          <a:fillRect/>
        </a:stretch>
      </xdr:blipFill>
      <xdr:spPr>
        <a:xfrm>
          <a:off x="23745825" y="4467225"/>
          <a:ext cx="3380952" cy="1409524"/>
        </a:xfrm>
        <a:prstGeom prst="rect">
          <a:avLst/>
        </a:prstGeom>
        <a:ln>
          <a:solidFill>
            <a:schemeClr val="accent1"/>
          </a:solidFill>
        </a:ln>
      </xdr:spPr>
    </xdr:pic>
    <xdr:clientData/>
  </xdr:twoCellAnchor>
  <xdr:twoCellAnchor editAs="oneCell">
    <xdr:from>
      <xdr:col>29</xdr:col>
      <xdr:colOff>314325</xdr:colOff>
      <xdr:row>37</xdr:row>
      <xdr:rowOff>57150</xdr:rowOff>
    </xdr:from>
    <xdr:to>
      <xdr:col>31</xdr:col>
      <xdr:colOff>514135</xdr:colOff>
      <xdr:row>43</xdr:row>
      <xdr:rowOff>114150</xdr:rowOff>
    </xdr:to>
    <xdr:pic>
      <xdr:nvPicPr>
        <xdr:cNvPr id="4" name="Image 3">
          <a:extLst>
            <a:ext uri="{FF2B5EF4-FFF2-40B4-BE49-F238E27FC236}">
              <a16:creationId xmlns:a16="http://schemas.microsoft.com/office/drawing/2014/main" id="{301A765F-7723-D047-87D2-F1CF90045B4E}"/>
            </a:ext>
          </a:extLst>
        </xdr:cNvPr>
        <xdr:cNvPicPr>
          <a:picLocks noChangeAspect="1"/>
        </xdr:cNvPicPr>
      </xdr:nvPicPr>
      <xdr:blipFill>
        <a:blip xmlns:r="http://schemas.openxmlformats.org/officeDocument/2006/relationships" r:embed="rId3"/>
        <a:stretch>
          <a:fillRect/>
        </a:stretch>
      </xdr:blipFill>
      <xdr:spPr>
        <a:xfrm>
          <a:off x="24622125" y="7543800"/>
          <a:ext cx="1723810" cy="1200000"/>
        </a:xfrm>
        <a:prstGeom prst="rect">
          <a:avLst/>
        </a:prstGeom>
        <a:ln>
          <a:solidFill>
            <a:schemeClr val="accent1"/>
          </a:solidFill>
        </a:ln>
      </xdr:spPr>
    </xdr:pic>
    <xdr:clientData/>
  </xdr:twoCellAnchor>
  <xdr:twoCellAnchor editAs="oneCell">
    <xdr:from>
      <xdr:col>31</xdr:col>
      <xdr:colOff>704850</xdr:colOff>
      <xdr:row>41</xdr:row>
      <xdr:rowOff>161925</xdr:rowOff>
    </xdr:from>
    <xdr:to>
      <xdr:col>36</xdr:col>
      <xdr:colOff>18659</xdr:colOff>
      <xdr:row>63</xdr:row>
      <xdr:rowOff>132830</xdr:rowOff>
    </xdr:to>
    <xdr:pic>
      <xdr:nvPicPr>
        <xdr:cNvPr id="5" name="Image 4">
          <a:extLst>
            <a:ext uri="{FF2B5EF4-FFF2-40B4-BE49-F238E27FC236}">
              <a16:creationId xmlns:a16="http://schemas.microsoft.com/office/drawing/2014/main" id="{9B3AFF32-A334-157D-05C8-D93CE9D4C779}"/>
            </a:ext>
          </a:extLst>
        </xdr:cNvPr>
        <xdr:cNvPicPr>
          <a:picLocks noChangeAspect="1"/>
        </xdr:cNvPicPr>
      </xdr:nvPicPr>
      <xdr:blipFill>
        <a:blip xmlns:r="http://schemas.openxmlformats.org/officeDocument/2006/relationships" r:embed="rId4"/>
        <a:stretch>
          <a:fillRect/>
        </a:stretch>
      </xdr:blipFill>
      <xdr:spPr>
        <a:xfrm>
          <a:off x="26536650" y="8410575"/>
          <a:ext cx="3123809" cy="4161905"/>
        </a:xfrm>
        <a:prstGeom prst="rect">
          <a:avLst/>
        </a:prstGeom>
        <a:ln>
          <a:solidFill>
            <a:schemeClr val="accent1"/>
          </a:solidFill>
        </a:ln>
      </xdr:spPr>
    </xdr:pic>
    <xdr:clientData/>
  </xdr:twoCellAnchor>
  <xdr:twoCellAnchor editAs="oneCell">
    <xdr:from>
      <xdr:col>25</xdr:col>
      <xdr:colOff>142875</xdr:colOff>
      <xdr:row>55</xdr:row>
      <xdr:rowOff>57150</xdr:rowOff>
    </xdr:from>
    <xdr:to>
      <xdr:col>31</xdr:col>
      <xdr:colOff>447065</xdr:colOff>
      <xdr:row>83</xdr:row>
      <xdr:rowOff>37436</xdr:rowOff>
    </xdr:to>
    <xdr:pic>
      <xdr:nvPicPr>
        <xdr:cNvPr id="6" name="Image 5">
          <a:extLst>
            <a:ext uri="{FF2B5EF4-FFF2-40B4-BE49-F238E27FC236}">
              <a16:creationId xmlns:a16="http://schemas.microsoft.com/office/drawing/2014/main" id="{2F769C30-B519-7A20-AF3F-0C88AA752D8B}"/>
            </a:ext>
          </a:extLst>
        </xdr:cNvPr>
        <xdr:cNvPicPr>
          <a:picLocks noChangeAspect="1"/>
        </xdr:cNvPicPr>
      </xdr:nvPicPr>
      <xdr:blipFill>
        <a:blip xmlns:r="http://schemas.openxmlformats.org/officeDocument/2006/relationships" r:embed="rId5"/>
        <a:stretch>
          <a:fillRect/>
        </a:stretch>
      </xdr:blipFill>
      <xdr:spPr>
        <a:xfrm>
          <a:off x="21402675" y="10972800"/>
          <a:ext cx="4876190" cy="5314286"/>
        </a:xfrm>
        <a:prstGeom prst="rect">
          <a:avLst/>
        </a:prstGeom>
        <a:ln>
          <a:solidFill>
            <a:schemeClr val="accent1"/>
          </a:solidFill>
        </a:ln>
      </xdr:spPr>
    </xdr:pic>
    <xdr:clientData/>
  </xdr:twoCellAnchor>
  <xdr:twoCellAnchor editAs="oneCell">
    <xdr:from>
      <xdr:col>29</xdr:col>
      <xdr:colOff>219075</xdr:colOff>
      <xdr:row>87</xdr:row>
      <xdr:rowOff>76200</xdr:rowOff>
    </xdr:from>
    <xdr:to>
      <xdr:col>35</xdr:col>
      <xdr:colOff>66675</xdr:colOff>
      <xdr:row>115</xdr:row>
      <xdr:rowOff>51222</xdr:rowOff>
    </xdr:to>
    <xdr:pic>
      <xdr:nvPicPr>
        <xdr:cNvPr id="7" name="Image 6">
          <a:extLst>
            <a:ext uri="{FF2B5EF4-FFF2-40B4-BE49-F238E27FC236}">
              <a16:creationId xmlns:a16="http://schemas.microsoft.com/office/drawing/2014/main" id="{66C2A5E8-DD7C-C670-E506-567B6EFE12A6}"/>
            </a:ext>
          </a:extLst>
        </xdr:cNvPr>
        <xdr:cNvPicPr>
          <a:picLocks noChangeAspect="1"/>
        </xdr:cNvPicPr>
      </xdr:nvPicPr>
      <xdr:blipFill>
        <a:blip xmlns:r="http://schemas.openxmlformats.org/officeDocument/2006/relationships" r:embed="rId6"/>
        <a:stretch>
          <a:fillRect/>
        </a:stretch>
      </xdr:blipFill>
      <xdr:spPr>
        <a:xfrm>
          <a:off x="24526875" y="17164050"/>
          <a:ext cx="4419600" cy="5309022"/>
        </a:xfrm>
        <a:prstGeom prst="rect">
          <a:avLst/>
        </a:prstGeom>
      </xdr:spPr>
    </xdr:pic>
    <xdr:clientData/>
  </xdr:twoCellAnchor>
  <xdr:twoCellAnchor editAs="oneCell">
    <xdr:from>
      <xdr:col>29</xdr:col>
      <xdr:colOff>104775</xdr:colOff>
      <xdr:row>117</xdr:row>
      <xdr:rowOff>66675</xdr:rowOff>
    </xdr:from>
    <xdr:to>
      <xdr:col>36</xdr:col>
      <xdr:colOff>723156</xdr:colOff>
      <xdr:row>135</xdr:row>
      <xdr:rowOff>132913</xdr:rowOff>
    </xdr:to>
    <xdr:pic>
      <xdr:nvPicPr>
        <xdr:cNvPr id="8" name="Image 7">
          <a:extLst>
            <a:ext uri="{FF2B5EF4-FFF2-40B4-BE49-F238E27FC236}">
              <a16:creationId xmlns:a16="http://schemas.microsoft.com/office/drawing/2014/main" id="{3EA0A8DE-E8AC-F97B-251E-A3466AD88906}"/>
            </a:ext>
          </a:extLst>
        </xdr:cNvPr>
        <xdr:cNvPicPr>
          <a:picLocks noChangeAspect="1"/>
        </xdr:cNvPicPr>
      </xdr:nvPicPr>
      <xdr:blipFill>
        <a:blip xmlns:r="http://schemas.openxmlformats.org/officeDocument/2006/relationships" r:embed="rId7"/>
        <a:stretch>
          <a:fillRect/>
        </a:stretch>
      </xdr:blipFill>
      <xdr:spPr>
        <a:xfrm>
          <a:off x="24412575" y="22869525"/>
          <a:ext cx="5952381" cy="3495238"/>
        </a:xfrm>
        <a:prstGeom prst="rect">
          <a:avLst/>
        </a:prstGeom>
        <a:ln>
          <a:solidFill>
            <a:schemeClr val="accent1"/>
          </a:solidFill>
        </a:ln>
      </xdr:spPr>
    </xdr:pic>
    <xdr:clientData/>
  </xdr:twoCellAnchor>
  <xdr:twoCellAnchor editAs="oneCell">
    <xdr:from>
      <xdr:col>25</xdr:col>
      <xdr:colOff>0</xdr:colOff>
      <xdr:row>146</xdr:row>
      <xdr:rowOff>0</xdr:rowOff>
    </xdr:from>
    <xdr:to>
      <xdr:col>36</xdr:col>
      <xdr:colOff>179905</xdr:colOff>
      <xdr:row>169</xdr:row>
      <xdr:rowOff>170881</xdr:rowOff>
    </xdr:to>
    <xdr:pic>
      <xdr:nvPicPr>
        <xdr:cNvPr id="9" name="Image 8">
          <a:extLst>
            <a:ext uri="{FF2B5EF4-FFF2-40B4-BE49-F238E27FC236}">
              <a16:creationId xmlns:a16="http://schemas.microsoft.com/office/drawing/2014/main" id="{75D7D3D3-CC65-5BCF-20CF-A80500138747}"/>
            </a:ext>
          </a:extLst>
        </xdr:cNvPr>
        <xdr:cNvPicPr>
          <a:picLocks noChangeAspect="1"/>
        </xdr:cNvPicPr>
      </xdr:nvPicPr>
      <xdr:blipFill>
        <a:blip xmlns:r="http://schemas.openxmlformats.org/officeDocument/2006/relationships" r:embed="rId8"/>
        <a:stretch>
          <a:fillRect/>
        </a:stretch>
      </xdr:blipFill>
      <xdr:spPr>
        <a:xfrm>
          <a:off x="21259800" y="28403550"/>
          <a:ext cx="8561905" cy="4552381"/>
        </a:xfrm>
        <a:prstGeom prst="rect">
          <a:avLst/>
        </a:prstGeom>
        <a:ln>
          <a:solidFill>
            <a:schemeClr val="accent1"/>
          </a:solidFill>
        </a:ln>
      </xdr:spPr>
    </xdr:pic>
    <xdr:clientData/>
  </xdr:twoCellAnchor>
  <xdr:twoCellAnchor editAs="oneCell">
    <xdr:from>
      <xdr:col>24</xdr:col>
      <xdr:colOff>695325</xdr:colOff>
      <xdr:row>177</xdr:row>
      <xdr:rowOff>85725</xdr:rowOff>
    </xdr:from>
    <xdr:to>
      <xdr:col>36</xdr:col>
      <xdr:colOff>162298</xdr:colOff>
      <xdr:row>203</xdr:row>
      <xdr:rowOff>18383</xdr:rowOff>
    </xdr:to>
    <xdr:pic>
      <xdr:nvPicPr>
        <xdr:cNvPr id="10" name="Image 9">
          <a:extLst>
            <a:ext uri="{FF2B5EF4-FFF2-40B4-BE49-F238E27FC236}">
              <a16:creationId xmlns:a16="http://schemas.microsoft.com/office/drawing/2014/main" id="{DA8D6883-314E-C8D7-0CBE-A838EF5DB4CE}"/>
            </a:ext>
          </a:extLst>
        </xdr:cNvPr>
        <xdr:cNvPicPr>
          <a:picLocks noChangeAspect="1"/>
        </xdr:cNvPicPr>
      </xdr:nvPicPr>
      <xdr:blipFill>
        <a:blip xmlns:r="http://schemas.openxmlformats.org/officeDocument/2006/relationships" r:embed="rId9"/>
        <a:stretch>
          <a:fillRect/>
        </a:stretch>
      </xdr:blipFill>
      <xdr:spPr>
        <a:xfrm>
          <a:off x="21193125" y="34394775"/>
          <a:ext cx="8610973" cy="4885658"/>
        </a:xfrm>
        <a:prstGeom prst="rect">
          <a:avLst/>
        </a:prstGeom>
        <a:ln>
          <a:solidFill>
            <a:schemeClr val="accent1"/>
          </a:solidFill>
        </a:ln>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13</xdr:col>
      <xdr:colOff>663575</xdr:colOff>
      <xdr:row>14</xdr:row>
      <xdr:rowOff>69850</xdr:rowOff>
    </xdr:from>
    <xdr:to>
      <xdr:col>17</xdr:col>
      <xdr:colOff>349250</xdr:colOff>
      <xdr:row>32</xdr:row>
      <xdr:rowOff>9525</xdr:rowOff>
    </xdr:to>
    <mc:AlternateContent xmlns:mc="http://schemas.openxmlformats.org/markup-compatibility/2006" xmlns:sle15="http://schemas.microsoft.com/office/drawing/2012/slicer">
      <mc:Choice Requires="sle15">
        <xdr:graphicFrame macro="">
          <xdr:nvGraphicFramePr>
            <xdr:cNvPr id="2" name="EMPLOI">
              <a:extLst>
                <a:ext uri="{FF2B5EF4-FFF2-40B4-BE49-F238E27FC236}">
                  <a16:creationId xmlns:a16="http://schemas.microsoft.com/office/drawing/2014/main" id="{55DF0743-F03F-DD68-FD56-3D44CD018F2A}"/>
                </a:ext>
              </a:extLst>
            </xdr:cNvPr>
            <xdr:cNvGraphicFramePr/>
          </xdr:nvGraphicFramePr>
          <xdr:xfrm>
            <a:off x="0" y="0"/>
            <a:ext cx="0" cy="0"/>
          </xdr:xfrm>
          <a:graphic>
            <a:graphicData uri="http://schemas.microsoft.com/office/drawing/2010/slicer">
              <sle:slicer xmlns:sle="http://schemas.microsoft.com/office/drawing/2010/slicer" name="EMPLOI"/>
            </a:graphicData>
          </a:graphic>
        </xdr:graphicFrame>
      </mc:Choice>
      <mc:Fallback xmlns="">
        <xdr:sp macro="" textlink="">
          <xdr:nvSpPr>
            <xdr:cNvPr id="0" name=""/>
            <xdr:cNvSpPr>
              <a:spLocks noTextEdit="1"/>
            </xdr:cNvSpPr>
          </xdr:nvSpPr>
          <xdr:spPr>
            <a:xfrm>
              <a:off x="13217525" y="3136900"/>
              <a:ext cx="2819400" cy="3444875"/>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10</xdr:col>
      <xdr:colOff>723900</xdr:colOff>
      <xdr:row>14</xdr:row>
      <xdr:rowOff>79375</xdr:rowOff>
    </xdr:from>
    <xdr:to>
      <xdr:col>13</xdr:col>
      <xdr:colOff>558800</xdr:colOff>
      <xdr:row>32</xdr:row>
      <xdr:rowOff>9525</xdr:rowOff>
    </xdr:to>
    <mc:AlternateContent xmlns:mc="http://schemas.openxmlformats.org/markup-compatibility/2006" xmlns:sle15="http://schemas.microsoft.com/office/drawing/2012/slicer">
      <mc:Choice Requires="sle15">
        <xdr:graphicFrame macro="">
          <xdr:nvGraphicFramePr>
            <xdr:cNvPr id="3" name="Formation Générale">
              <a:extLst>
                <a:ext uri="{FF2B5EF4-FFF2-40B4-BE49-F238E27FC236}">
                  <a16:creationId xmlns:a16="http://schemas.microsoft.com/office/drawing/2014/main" id="{17D0E18F-9676-10E0-38C9-D169B13F1AD3}"/>
                </a:ext>
              </a:extLst>
            </xdr:cNvPr>
            <xdr:cNvGraphicFramePr/>
          </xdr:nvGraphicFramePr>
          <xdr:xfrm>
            <a:off x="0" y="0"/>
            <a:ext cx="0" cy="0"/>
          </xdr:xfrm>
          <a:graphic>
            <a:graphicData uri="http://schemas.microsoft.com/office/drawing/2010/slicer">
              <sle:slicer xmlns:sle="http://schemas.microsoft.com/office/drawing/2010/slicer" name="Formation Générale"/>
            </a:graphicData>
          </a:graphic>
        </xdr:graphicFrame>
      </mc:Choice>
      <mc:Fallback xmlns="">
        <xdr:sp macro="" textlink="">
          <xdr:nvSpPr>
            <xdr:cNvPr id="0" name=""/>
            <xdr:cNvSpPr>
              <a:spLocks noTextEdit="1"/>
            </xdr:cNvSpPr>
          </xdr:nvSpPr>
          <xdr:spPr>
            <a:xfrm>
              <a:off x="10991850" y="3146425"/>
              <a:ext cx="2120900" cy="343535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oneCell">
    <xdr:from>
      <xdr:col>28</xdr:col>
      <xdr:colOff>180975</xdr:colOff>
      <xdr:row>5</xdr:row>
      <xdr:rowOff>133350</xdr:rowOff>
    </xdr:from>
    <xdr:to>
      <xdr:col>35</xdr:col>
      <xdr:colOff>580308</xdr:colOff>
      <xdr:row>20</xdr:row>
      <xdr:rowOff>47279</xdr:rowOff>
    </xdr:to>
    <xdr:pic>
      <xdr:nvPicPr>
        <xdr:cNvPr id="4" name="Image 3">
          <a:extLst>
            <a:ext uri="{FF2B5EF4-FFF2-40B4-BE49-F238E27FC236}">
              <a16:creationId xmlns:a16="http://schemas.microsoft.com/office/drawing/2014/main" id="{AF2B95E1-ECCA-44B4-B76E-11D405F1BDB3}"/>
            </a:ext>
          </a:extLst>
        </xdr:cNvPr>
        <xdr:cNvPicPr>
          <a:picLocks noChangeAspect="1"/>
        </xdr:cNvPicPr>
      </xdr:nvPicPr>
      <xdr:blipFill>
        <a:blip xmlns:r="http://schemas.openxmlformats.org/officeDocument/2006/relationships" r:embed="rId1"/>
        <a:stretch>
          <a:fillRect/>
        </a:stretch>
      </xdr:blipFill>
      <xdr:spPr>
        <a:xfrm>
          <a:off x="24450675" y="1447800"/>
          <a:ext cx="5733333" cy="2771429"/>
        </a:xfrm>
        <a:prstGeom prst="rect">
          <a:avLst/>
        </a:prstGeom>
        <a:ln>
          <a:solidFill>
            <a:schemeClr val="accent1"/>
          </a:solidFill>
        </a:ln>
      </xdr:spPr>
    </xdr:pic>
    <xdr:clientData/>
  </xdr:twoCellAnchor>
  <xdr:twoCellAnchor editAs="oneCell">
    <xdr:from>
      <xdr:col>28</xdr:col>
      <xdr:colOff>200025</xdr:colOff>
      <xdr:row>21</xdr:row>
      <xdr:rowOff>180975</xdr:rowOff>
    </xdr:from>
    <xdr:to>
      <xdr:col>32</xdr:col>
      <xdr:colOff>532977</xdr:colOff>
      <xdr:row>29</xdr:row>
      <xdr:rowOff>66499</xdr:rowOff>
    </xdr:to>
    <xdr:pic>
      <xdr:nvPicPr>
        <xdr:cNvPr id="5" name="Image 4">
          <a:extLst>
            <a:ext uri="{FF2B5EF4-FFF2-40B4-BE49-F238E27FC236}">
              <a16:creationId xmlns:a16="http://schemas.microsoft.com/office/drawing/2014/main" id="{96A5B9D3-F4AA-47DB-8808-E3EE0A38E817}"/>
            </a:ext>
          </a:extLst>
        </xdr:cNvPr>
        <xdr:cNvPicPr>
          <a:picLocks noChangeAspect="1"/>
        </xdr:cNvPicPr>
      </xdr:nvPicPr>
      <xdr:blipFill>
        <a:blip xmlns:r="http://schemas.openxmlformats.org/officeDocument/2006/relationships" r:embed="rId2"/>
        <a:stretch>
          <a:fillRect/>
        </a:stretch>
      </xdr:blipFill>
      <xdr:spPr>
        <a:xfrm>
          <a:off x="24469725" y="4543425"/>
          <a:ext cx="3380952" cy="1409524"/>
        </a:xfrm>
        <a:prstGeom prst="rect">
          <a:avLst/>
        </a:prstGeom>
        <a:ln>
          <a:solidFill>
            <a:schemeClr val="accent1"/>
          </a:solidFill>
        </a:ln>
      </xdr:spPr>
    </xdr:pic>
    <xdr:clientData/>
  </xdr:twoCellAnchor>
  <xdr:twoCellAnchor editAs="oneCell">
    <xdr:from>
      <xdr:col>29</xdr:col>
      <xdr:colOff>314325</xdr:colOff>
      <xdr:row>37</xdr:row>
      <xdr:rowOff>57150</xdr:rowOff>
    </xdr:from>
    <xdr:to>
      <xdr:col>31</xdr:col>
      <xdr:colOff>514135</xdr:colOff>
      <xdr:row>43</xdr:row>
      <xdr:rowOff>114150</xdr:rowOff>
    </xdr:to>
    <xdr:pic>
      <xdr:nvPicPr>
        <xdr:cNvPr id="6" name="Image 5">
          <a:extLst>
            <a:ext uri="{FF2B5EF4-FFF2-40B4-BE49-F238E27FC236}">
              <a16:creationId xmlns:a16="http://schemas.microsoft.com/office/drawing/2014/main" id="{E3E71703-03AD-401D-A22A-94B1FDFC5FB9}"/>
            </a:ext>
          </a:extLst>
        </xdr:cNvPr>
        <xdr:cNvPicPr>
          <a:picLocks noChangeAspect="1"/>
        </xdr:cNvPicPr>
      </xdr:nvPicPr>
      <xdr:blipFill>
        <a:blip xmlns:r="http://schemas.openxmlformats.org/officeDocument/2006/relationships" r:embed="rId3"/>
        <a:stretch>
          <a:fillRect/>
        </a:stretch>
      </xdr:blipFill>
      <xdr:spPr>
        <a:xfrm>
          <a:off x="25346025" y="7543800"/>
          <a:ext cx="1723810" cy="1200000"/>
        </a:xfrm>
        <a:prstGeom prst="rect">
          <a:avLst/>
        </a:prstGeom>
        <a:ln>
          <a:solidFill>
            <a:schemeClr val="accent1"/>
          </a:solidFill>
        </a:ln>
      </xdr:spPr>
    </xdr:pic>
    <xdr:clientData/>
  </xdr:twoCellAnchor>
  <xdr:twoCellAnchor editAs="oneCell">
    <xdr:from>
      <xdr:col>31</xdr:col>
      <xdr:colOff>704850</xdr:colOff>
      <xdr:row>41</xdr:row>
      <xdr:rowOff>161925</xdr:rowOff>
    </xdr:from>
    <xdr:to>
      <xdr:col>36</xdr:col>
      <xdr:colOff>18659</xdr:colOff>
      <xdr:row>63</xdr:row>
      <xdr:rowOff>132830</xdr:rowOff>
    </xdr:to>
    <xdr:pic>
      <xdr:nvPicPr>
        <xdr:cNvPr id="8" name="Image 7">
          <a:extLst>
            <a:ext uri="{FF2B5EF4-FFF2-40B4-BE49-F238E27FC236}">
              <a16:creationId xmlns:a16="http://schemas.microsoft.com/office/drawing/2014/main" id="{A15CE89C-714B-40E0-A8D3-270EE2250727}"/>
            </a:ext>
          </a:extLst>
        </xdr:cNvPr>
        <xdr:cNvPicPr>
          <a:picLocks noChangeAspect="1"/>
        </xdr:cNvPicPr>
      </xdr:nvPicPr>
      <xdr:blipFill>
        <a:blip xmlns:r="http://schemas.openxmlformats.org/officeDocument/2006/relationships" r:embed="rId4"/>
        <a:stretch>
          <a:fillRect/>
        </a:stretch>
      </xdr:blipFill>
      <xdr:spPr>
        <a:xfrm>
          <a:off x="27260550" y="8410575"/>
          <a:ext cx="3123809" cy="4161905"/>
        </a:xfrm>
        <a:prstGeom prst="rect">
          <a:avLst/>
        </a:prstGeom>
        <a:ln>
          <a:solidFill>
            <a:schemeClr val="accent1"/>
          </a:solidFill>
        </a:ln>
      </xdr:spPr>
    </xdr:pic>
    <xdr:clientData/>
  </xdr:twoCellAnchor>
  <xdr:twoCellAnchor editAs="oneCell">
    <xdr:from>
      <xdr:col>25</xdr:col>
      <xdr:colOff>142875</xdr:colOff>
      <xdr:row>55</xdr:row>
      <xdr:rowOff>57150</xdr:rowOff>
    </xdr:from>
    <xdr:to>
      <xdr:col>31</xdr:col>
      <xdr:colOff>447065</xdr:colOff>
      <xdr:row>83</xdr:row>
      <xdr:rowOff>37436</xdr:rowOff>
    </xdr:to>
    <xdr:pic>
      <xdr:nvPicPr>
        <xdr:cNvPr id="9" name="Image 8">
          <a:extLst>
            <a:ext uri="{FF2B5EF4-FFF2-40B4-BE49-F238E27FC236}">
              <a16:creationId xmlns:a16="http://schemas.microsoft.com/office/drawing/2014/main" id="{06341529-137C-47E1-B80B-6FDC9E1A91A6}"/>
            </a:ext>
          </a:extLst>
        </xdr:cNvPr>
        <xdr:cNvPicPr>
          <a:picLocks noChangeAspect="1"/>
        </xdr:cNvPicPr>
      </xdr:nvPicPr>
      <xdr:blipFill>
        <a:blip xmlns:r="http://schemas.openxmlformats.org/officeDocument/2006/relationships" r:embed="rId5"/>
        <a:stretch>
          <a:fillRect/>
        </a:stretch>
      </xdr:blipFill>
      <xdr:spPr>
        <a:xfrm>
          <a:off x="22126575" y="10972800"/>
          <a:ext cx="4876190" cy="5314286"/>
        </a:xfrm>
        <a:prstGeom prst="rect">
          <a:avLst/>
        </a:prstGeom>
        <a:ln>
          <a:solidFill>
            <a:schemeClr val="accent1"/>
          </a:solidFill>
        </a:ln>
      </xdr:spPr>
    </xdr:pic>
    <xdr:clientData/>
  </xdr:twoCellAnchor>
  <xdr:twoCellAnchor editAs="oneCell">
    <xdr:from>
      <xdr:col>29</xdr:col>
      <xdr:colOff>219075</xdr:colOff>
      <xdr:row>87</xdr:row>
      <xdr:rowOff>76200</xdr:rowOff>
    </xdr:from>
    <xdr:to>
      <xdr:col>35</xdr:col>
      <xdr:colOff>66675</xdr:colOff>
      <xdr:row>115</xdr:row>
      <xdr:rowOff>51222</xdr:rowOff>
    </xdr:to>
    <xdr:pic>
      <xdr:nvPicPr>
        <xdr:cNvPr id="10" name="Image 9">
          <a:extLst>
            <a:ext uri="{FF2B5EF4-FFF2-40B4-BE49-F238E27FC236}">
              <a16:creationId xmlns:a16="http://schemas.microsoft.com/office/drawing/2014/main" id="{C63FBF69-2E4F-430B-8E1A-E0E27AE37D15}"/>
            </a:ext>
          </a:extLst>
        </xdr:cNvPr>
        <xdr:cNvPicPr>
          <a:picLocks noChangeAspect="1"/>
        </xdr:cNvPicPr>
      </xdr:nvPicPr>
      <xdr:blipFill>
        <a:blip xmlns:r="http://schemas.openxmlformats.org/officeDocument/2006/relationships" r:embed="rId6"/>
        <a:stretch>
          <a:fillRect/>
        </a:stretch>
      </xdr:blipFill>
      <xdr:spPr>
        <a:xfrm>
          <a:off x="25250775" y="17164050"/>
          <a:ext cx="4419600" cy="5309022"/>
        </a:xfrm>
        <a:prstGeom prst="rect">
          <a:avLst/>
        </a:prstGeom>
      </xdr:spPr>
    </xdr:pic>
    <xdr:clientData/>
  </xdr:twoCellAnchor>
  <xdr:twoCellAnchor editAs="oneCell">
    <xdr:from>
      <xdr:col>29</xdr:col>
      <xdr:colOff>104775</xdr:colOff>
      <xdr:row>117</xdr:row>
      <xdr:rowOff>66675</xdr:rowOff>
    </xdr:from>
    <xdr:to>
      <xdr:col>36</xdr:col>
      <xdr:colOff>723156</xdr:colOff>
      <xdr:row>135</xdr:row>
      <xdr:rowOff>132913</xdr:rowOff>
    </xdr:to>
    <xdr:pic>
      <xdr:nvPicPr>
        <xdr:cNvPr id="11" name="Image 10">
          <a:extLst>
            <a:ext uri="{FF2B5EF4-FFF2-40B4-BE49-F238E27FC236}">
              <a16:creationId xmlns:a16="http://schemas.microsoft.com/office/drawing/2014/main" id="{191CF779-2E42-4640-AF61-C39FB032F278}"/>
            </a:ext>
          </a:extLst>
        </xdr:cNvPr>
        <xdr:cNvPicPr>
          <a:picLocks noChangeAspect="1"/>
        </xdr:cNvPicPr>
      </xdr:nvPicPr>
      <xdr:blipFill>
        <a:blip xmlns:r="http://schemas.openxmlformats.org/officeDocument/2006/relationships" r:embed="rId7"/>
        <a:stretch>
          <a:fillRect/>
        </a:stretch>
      </xdr:blipFill>
      <xdr:spPr>
        <a:xfrm>
          <a:off x="25136475" y="22869525"/>
          <a:ext cx="5952381" cy="3495238"/>
        </a:xfrm>
        <a:prstGeom prst="rect">
          <a:avLst/>
        </a:prstGeom>
        <a:ln>
          <a:solidFill>
            <a:schemeClr val="accent1"/>
          </a:solidFill>
        </a:ln>
      </xdr:spPr>
    </xdr:pic>
    <xdr:clientData/>
  </xdr:twoCellAnchor>
  <xdr:twoCellAnchor editAs="oneCell">
    <xdr:from>
      <xdr:col>25</xdr:col>
      <xdr:colOff>0</xdr:colOff>
      <xdr:row>146</xdr:row>
      <xdr:rowOff>0</xdr:rowOff>
    </xdr:from>
    <xdr:to>
      <xdr:col>36</xdr:col>
      <xdr:colOff>179905</xdr:colOff>
      <xdr:row>169</xdr:row>
      <xdr:rowOff>170881</xdr:rowOff>
    </xdr:to>
    <xdr:pic>
      <xdr:nvPicPr>
        <xdr:cNvPr id="12" name="Image 11">
          <a:extLst>
            <a:ext uri="{FF2B5EF4-FFF2-40B4-BE49-F238E27FC236}">
              <a16:creationId xmlns:a16="http://schemas.microsoft.com/office/drawing/2014/main" id="{9720292B-0CBB-43EE-805E-95C4409A5E79}"/>
            </a:ext>
          </a:extLst>
        </xdr:cNvPr>
        <xdr:cNvPicPr>
          <a:picLocks noChangeAspect="1"/>
        </xdr:cNvPicPr>
      </xdr:nvPicPr>
      <xdr:blipFill>
        <a:blip xmlns:r="http://schemas.openxmlformats.org/officeDocument/2006/relationships" r:embed="rId8"/>
        <a:stretch>
          <a:fillRect/>
        </a:stretch>
      </xdr:blipFill>
      <xdr:spPr>
        <a:xfrm>
          <a:off x="21983700" y="28403550"/>
          <a:ext cx="8561905" cy="4552381"/>
        </a:xfrm>
        <a:prstGeom prst="rect">
          <a:avLst/>
        </a:prstGeom>
        <a:ln>
          <a:solidFill>
            <a:schemeClr val="accent1"/>
          </a:solidFill>
        </a:ln>
      </xdr:spPr>
    </xdr:pic>
    <xdr:clientData/>
  </xdr:twoCellAnchor>
  <xdr:twoCellAnchor editAs="oneCell">
    <xdr:from>
      <xdr:col>24</xdr:col>
      <xdr:colOff>695325</xdr:colOff>
      <xdr:row>177</xdr:row>
      <xdr:rowOff>85725</xdr:rowOff>
    </xdr:from>
    <xdr:to>
      <xdr:col>36</xdr:col>
      <xdr:colOff>162298</xdr:colOff>
      <xdr:row>203</xdr:row>
      <xdr:rowOff>18383</xdr:rowOff>
    </xdr:to>
    <xdr:pic>
      <xdr:nvPicPr>
        <xdr:cNvPr id="13" name="Image 12">
          <a:extLst>
            <a:ext uri="{FF2B5EF4-FFF2-40B4-BE49-F238E27FC236}">
              <a16:creationId xmlns:a16="http://schemas.microsoft.com/office/drawing/2014/main" id="{36E5B0AC-5E37-4549-AF0C-A4B77010A88C}"/>
            </a:ext>
          </a:extLst>
        </xdr:cNvPr>
        <xdr:cNvPicPr>
          <a:picLocks noChangeAspect="1"/>
        </xdr:cNvPicPr>
      </xdr:nvPicPr>
      <xdr:blipFill>
        <a:blip xmlns:r="http://schemas.openxmlformats.org/officeDocument/2006/relationships" r:embed="rId9"/>
        <a:stretch>
          <a:fillRect/>
        </a:stretch>
      </xdr:blipFill>
      <xdr:spPr>
        <a:xfrm>
          <a:off x="21917025" y="34394775"/>
          <a:ext cx="8610973" cy="4885658"/>
        </a:xfrm>
        <a:prstGeom prst="rect">
          <a:avLst/>
        </a:prstGeom>
        <a:ln>
          <a:solidFill>
            <a:schemeClr val="accent1"/>
          </a:solid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200026</xdr:colOff>
      <xdr:row>2</xdr:row>
      <xdr:rowOff>57150</xdr:rowOff>
    </xdr:from>
    <xdr:to>
      <xdr:col>17</xdr:col>
      <xdr:colOff>104776</xdr:colOff>
      <xdr:row>2</xdr:row>
      <xdr:rowOff>466661</xdr:rowOff>
    </xdr:to>
    <xdr:pic>
      <xdr:nvPicPr>
        <xdr:cNvPr id="3" name="Image 2">
          <a:extLst>
            <a:ext uri="{FF2B5EF4-FFF2-40B4-BE49-F238E27FC236}">
              <a16:creationId xmlns:a16="http://schemas.microsoft.com/office/drawing/2014/main" id="{F0144D85-2912-4AB7-84C1-8BDD5811CE84}"/>
            </a:ext>
          </a:extLst>
        </xdr:cNvPr>
        <xdr:cNvPicPr>
          <a:picLocks noChangeAspect="1"/>
        </xdr:cNvPicPr>
      </xdr:nvPicPr>
      <xdr:blipFill rotWithShape="1">
        <a:blip xmlns:r="http://schemas.openxmlformats.org/officeDocument/2006/relationships" r:embed="rId1"/>
        <a:srcRect t="20373" r="10842"/>
        <a:stretch/>
      </xdr:blipFill>
      <xdr:spPr>
        <a:xfrm>
          <a:off x="12487276" y="742950"/>
          <a:ext cx="2190750" cy="409511"/>
        </a:xfrm>
        <a:prstGeom prst="rect">
          <a:avLst/>
        </a:prstGeom>
      </xdr:spPr>
    </xdr:pic>
    <xdr:clientData/>
  </xdr:twoCellAnchor>
  <xdr:twoCellAnchor editAs="oneCell">
    <xdr:from>
      <xdr:col>15</xdr:col>
      <xdr:colOff>333375</xdr:colOff>
      <xdr:row>3</xdr:row>
      <xdr:rowOff>466725</xdr:rowOff>
    </xdr:from>
    <xdr:to>
      <xdr:col>17</xdr:col>
      <xdr:colOff>380804</xdr:colOff>
      <xdr:row>4</xdr:row>
      <xdr:rowOff>457133</xdr:rowOff>
    </xdr:to>
    <xdr:pic>
      <xdr:nvPicPr>
        <xdr:cNvPr id="4" name="Image 3">
          <a:extLst>
            <a:ext uri="{FF2B5EF4-FFF2-40B4-BE49-F238E27FC236}">
              <a16:creationId xmlns:a16="http://schemas.microsoft.com/office/drawing/2014/main" id="{AA945CAC-8C44-4DA0-96C8-8A335374676B}"/>
            </a:ext>
          </a:extLst>
        </xdr:cNvPr>
        <xdr:cNvPicPr>
          <a:picLocks noChangeAspect="1"/>
        </xdr:cNvPicPr>
      </xdr:nvPicPr>
      <xdr:blipFill rotWithShape="1">
        <a:blip xmlns:r="http://schemas.openxmlformats.org/officeDocument/2006/relationships" r:embed="rId2"/>
        <a:srcRect t="8930"/>
        <a:stretch/>
      </xdr:blipFill>
      <xdr:spPr>
        <a:xfrm>
          <a:off x="13382625" y="1647825"/>
          <a:ext cx="1571429" cy="485708"/>
        </a:xfrm>
        <a:prstGeom prst="rect">
          <a:avLst/>
        </a:prstGeom>
      </xdr:spPr>
    </xdr:pic>
    <xdr:clientData/>
  </xdr:twoCellAnchor>
  <xdr:oneCellAnchor>
    <xdr:from>
      <xdr:col>7</xdr:col>
      <xdr:colOff>314325</xdr:colOff>
      <xdr:row>10</xdr:row>
      <xdr:rowOff>47625</xdr:rowOff>
    </xdr:from>
    <xdr:ext cx="184731" cy="264560"/>
    <xdr:sp macro="" textlink="">
      <xdr:nvSpPr>
        <xdr:cNvPr id="5" name="ZoneTexte 4">
          <a:extLst>
            <a:ext uri="{FF2B5EF4-FFF2-40B4-BE49-F238E27FC236}">
              <a16:creationId xmlns:a16="http://schemas.microsoft.com/office/drawing/2014/main" id="{AF9EE4A5-96F6-44DE-B3E7-51AE44A7618B}"/>
            </a:ext>
          </a:extLst>
        </xdr:cNvPr>
        <xdr:cNvSpPr txBox="1"/>
      </xdr:nvSpPr>
      <xdr:spPr>
        <a:xfrm>
          <a:off x="7267575" y="469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editAs="oneCell">
    <xdr:from>
      <xdr:col>15</xdr:col>
      <xdr:colOff>247650</xdr:colOff>
      <xdr:row>5</xdr:row>
      <xdr:rowOff>38100</xdr:rowOff>
    </xdr:from>
    <xdr:to>
      <xdr:col>18</xdr:col>
      <xdr:colOff>466412</xdr:colOff>
      <xdr:row>5</xdr:row>
      <xdr:rowOff>495243</xdr:rowOff>
    </xdr:to>
    <xdr:pic>
      <xdr:nvPicPr>
        <xdr:cNvPr id="17" name="Image 16">
          <a:extLst>
            <a:ext uri="{FF2B5EF4-FFF2-40B4-BE49-F238E27FC236}">
              <a16:creationId xmlns:a16="http://schemas.microsoft.com/office/drawing/2014/main" id="{37169DA8-8211-478F-B74F-0C98335D38F7}"/>
            </a:ext>
          </a:extLst>
        </xdr:cNvPr>
        <xdr:cNvPicPr>
          <a:picLocks noChangeAspect="1"/>
        </xdr:cNvPicPr>
      </xdr:nvPicPr>
      <xdr:blipFill>
        <a:blip xmlns:r="http://schemas.openxmlformats.org/officeDocument/2006/relationships" r:embed="rId3"/>
        <a:stretch>
          <a:fillRect/>
        </a:stretch>
      </xdr:blipFill>
      <xdr:spPr>
        <a:xfrm>
          <a:off x="13296900" y="2209800"/>
          <a:ext cx="2504762" cy="457143"/>
        </a:xfrm>
        <a:prstGeom prst="rect">
          <a:avLst/>
        </a:prstGeom>
      </xdr:spPr>
    </xdr:pic>
    <xdr:clientData/>
  </xdr:twoCellAnchor>
  <xdr:twoCellAnchor editAs="oneCell">
    <xdr:from>
      <xdr:col>24</xdr:col>
      <xdr:colOff>495300</xdr:colOff>
      <xdr:row>9</xdr:row>
      <xdr:rowOff>104775</xdr:rowOff>
    </xdr:from>
    <xdr:to>
      <xdr:col>27</xdr:col>
      <xdr:colOff>704538</xdr:colOff>
      <xdr:row>11</xdr:row>
      <xdr:rowOff>371333</xdr:rowOff>
    </xdr:to>
    <xdr:pic>
      <xdr:nvPicPr>
        <xdr:cNvPr id="18" name="Image 17">
          <a:extLst>
            <a:ext uri="{FF2B5EF4-FFF2-40B4-BE49-F238E27FC236}">
              <a16:creationId xmlns:a16="http://schemas.microsoft.com/office/drawing/2014/main" id="{63075FA6-BF02-0442-44B5-57FB636275CD}"/>
            </a:ext>
          </a:extLst>
        </xdr:cNvPr>
        <xdr:cNvPicPr>
          <a:picLocks noChangeAspect="1"/>
        </xdr:cNvPicPr>
      </xdr:nvPicPr>
      <xdr:blipFill>
        <a:blip xmlns:r="http://schemas.openxmlformats.org/officeDocument/2006/relationships" r:embed="rId4"/>
        <a:stretch>
          <a:fillRect/>
        </a:stretch>
      </xdr:blipFill>
      <xdr:spPr>
        <a:xfrm>
          <a:off x="20402550" y="4552950"/>
          <a:ext cx="2495238" cy="1133333"/>
        </a:xfrm>
        <a:prstGeom prst="rect">
          <a:avLst/>
        </a:prstGeom>
        <a:ln>
          <a:solidFill>
            <a:schemeClr val="accent1"/>
          </a:solidFill>
        </a:ln>
      </xdr:spPr>
    </xdr:pic>
    <xdr:clientData/>
  </xdr:twoCellAnchor>
  <xdr:twoCellAnchor editAs="oneCell">
    <xdr:from>
      <xdr:col>22</xdr:col>
      <xdr:colOff>66675</xdr:colOff>
      <xdr:row>21</xdr:row>
      <xdr:rowOff>152400</xdr:rowOff>
    </xdr:from>
    <xdr:to>
      <xdr:col>29</xdr:col>
      <xdr:colOff>57150</xdr:colOff>
      <xdr:row>36</xdr:row>
      <xdr:rowOff>125208</xdr:rowOff>
    </xdr:to>
    <xdr:pic>
      <xdr:nvPicPr>
        <xdr:cNvPr id="19" name="Image 18">
          <a:extLst>
            <a:ext uri="{FF2B5EF4-FFF2-40B4-BE49-F238E27FC236}">
              <a16:creationId xmlns:a16="http://schemas.microsoft.com/office/drawing/2014/main" id="{ED4130B6-A407-CFB3-35DC-B07E1B8AC6BF}"/>
            </a:ext>
          </a:extLst>
        </xdr:cNvPr>
        <xdr:cNvPicPr>
          <a:picLocks noChangeAspect="1"/>
        </xdr:cNvPicPr>
      </xdr:nvPicPr>
      <xdr:blipFill>
        <a:blip xmlns:r="http://schemas.openxmlformats.org/officeDocument/2006/relationships" r:embed="rId5"/>
        <a:stretch>
          <a:fillRect/>
        </a:stretch>
      </xdr:blipFill>
      <xdr:spPr>
        <a:xfrm>
          <a:off x="18449925" y="7896225"/>
          <a:ext cx="5324475" cy="2830308"/>
        </a:xfrm>
        <a:prstGeom prst="rect">
          <a:avLst/>
        </a:prstGeom>
        <a:ln>
          <a:solidFill>
            <a:schemeClr val="accent1"/>
          </a:solidFill>
        </a:ln>
      </xdr:spPr>
    </xdr:pic>
    <xdr:clientData/>
  </xdr:twoCellAnchor>
  <xdr:twoCellAnchor editAs="oneCell">
    <xdr:from>
      <xdr:col>20</xdr:col>
      <xdr:colOff>571500</xdr:colOff>
      <xdr:row>45</xdr:row>
      <xdr:rowOff>19050</xdr:rowOff>
    </xdr:from>
    <xdr:to>
      <xdr:col>38</xdr:col>
      <xdr:colOff>226928</xdr:colOff>
      <xdr:row>60</xdr:row>
      <xdr:rowOff>113931</xdr:rowOff>
    </xdr:to>
    <xdr:pic>
      <xdr:nvPicPr>
        <xdr:cNvPr id="20" name="Image 19">
          <a:extLst>
            <a:ext uri="{FF2B5EF4-FFF2-40B4-BE49-F238E27FC236}">
              <a16:creationId xmlns:a16="http://schemas.microsoft.com/office/drawing/2014/main" id="{31488376-21EE-648B-3A7F-2177A5A8B350}"/>
            </a:ext>
          </a:extLst>
        </xdr:cNvPr>
        <xdr:cNvPicPr>
          <a:picLocks noChangeAspect="1"/>
        </xdr:cNvPicPr>
      </xdr:nvPicPr>
      <xdr:blipFill>
        <a:blip xmlns:r="http://schemas.openxmlformats.org/officeDocument/2006/relationships" r:embed="rId6"/>
        <a:stretch>
          <a:fillRect/>
        </a:stretch>
      </xdr:blipFill>
      <xdr:spPr>
        <a:xfrm>
          <a:off x="17430750" y="12334875"/>
          <a:ext cx="13371428" cy="2952381"/>
        </a:xfrm>
        <a:prstGeom prst="rect">
          <a:avLst/>
        </a:prstGeom>
        <a:ln>
          <a:solidFill>
            <a:schemeClr val="accent1"/>
          </a:solidFill>
        </a:ln>
      </xdr:spPr>
    </xdr:pic>
    <xdr:clientData/>
  </xdr:twoCellAnchor>
  <xdr:twoCellAnchor editAs="oneCell">
    <xdr:from>
      <xdr:col>23</xdr:col>
      <xdr:colOff>57150</xdr:colOff>
      <xdr:row>73</xdr:row>
      <xdr:rowOff>133350</xdr:rowOff>
    </xdr:from>
    <xdr:to>
      <xdr:col>26</xdr:col>
      <xdr:colOff>466725</xdr:colOff>
      <xdr:row>91</xdr:row>
      <xdr:rowOff>97603</xdr:rowOff>
    </xdr:to>
    <xdr:pic>
      <xdr:nvPicPr>
        <xdr:cNvPr id="24" name="Image 23">
          <a:extLst>
            <a:ext uri="{FF2B5EF4-FFF2-40B4-BE49-F238E27FC236}">
              <a16:creationId xmlns:a16="http://schemas.microsoft.com/office/drawing/2014/main" id="{E0714048-8253-4609-124D-65B0FECE8EBD}"/>
            </a:ext>
          </a:extLst>
        </xdr:cNvPr>
        <xdr:cNvPicPr>
          <a:picLocks noChangeAspect="1"/>
        </xdr:cNvPicPr>
      </xdr:nvPicPr>
      <xdr:blipFill>
        <a:blip xmlns:r="http://schemas.openxmlformats.org/officeDocument/2006/relationships" r:embed="rId7"/>
        <a:stretch>
          <a:fillRect/>
        </a:stretch>
      </xdr:blipFill>
      <xdr:spPr>
        <a:xfrm>
          <a:off x="19202400" y="17887950"/>
          <a:ext cx="2695575" cy="3393253"/>
        </a:xfrm>
        <a:prstGeom prst="rect">
          <a:avLst/>
        </a:prstGeom>
        <a:ln>
          <a:solidFill>
            <a:schemeClr val="accent1"/>
          </a:solidFill>
        </a:ln>
      </xdr:spPr>
    </xdr:pic>
    <xdr:clientData/>
  </xdr:twoCellAnchor>
  <xdr:twoCellAnchor editAs="oneCell">
    <xdr:from>
      <xdr:col>28</xdr:col>
      <xdr:colOff>0</xdr:colOff>
      <xdr:row>74</xdr:row>
      <xdr:rowOff>1</xdr:rowOff>
    </xdr:from>
    <xdr:to>
      <xdr:col>31</xdr:col>
      <xdr:colOff>752475</xdr:colOff>
      <xdr:row>89</xdr:row>
      <xdr:rowOff>109483</xdr:rowOff>
    </xdr:to>
    <xdr:pic>
      <xdr:nvPicPr>
        <xdr:cNvPr id="25" name="Image 24">
          <a:extLst>
            <a:ext uri="{FF2B5EF4-FFF2-40B4-BE49-F238E27FC236}">
              <a16:creationId xmlns:a16="http://schemas.microsoft.com/office/drawing/2014/main" id="{81A4F4A9-C28A-8295-A51F-34F9AD03E88B}"/>
            </a:ext>
          </a:extLst>
        </xdr:cNvPr>
        <xdr:cNvPicPr>
          <a:picLocks noChangeAspect="1"/>
        </xdr:cNvPicPr>
      </xdr:nvPicPr>
      <xdr:blipFill>
        <a:blip xmlns:r="http://schemas.openxmlformats.org/officeDocument/2006/relationships" r:embed="rId8"/>
        <a:stretch>
          <a:fillRect/>
        </a:stretch>
      </xdr:blipFill>
      <xdr:spPr>
        <a:xfrm>
          <a:off x="22955250" y="17945101"/>
          <a:ext cx="3038475" cy="2966982"/>
        </a:xfrm>
        <a:prstGeom prst="rect">
          <a:avLst/>
        </a:prstGeom>
        <a:ln>
          <a:solidFill>
            <a:schemeClr val="accent1"/>
          </a:solidFill>
        </a:ln>
      </xdr:spPr>
    </xdr:pic>
    <xdr:clientData/>
  </xdr:twoCellAnchor>
  <xdr:twoCellAnchor editAs="oneCell">
    <xdr:from>
      <xdr:col>32</xdr:col>
      <xdr:colOff>742950</xdr:colOff>
      <xdr:row>74</xdr:row>
      <xdr:rowOff>47625</xdr:rowOff>
    </xdr:from>
    <xdr:to>
      <xdr:col>40</xdr:col>
      <xdr:colOff>665998</xdr:colOff>
      <xdr:row>94</xdr:row>
      <xdr:rowOff>190006</xdr:rowOff>
    </xdr:to>
    <xdr:pic>
      <xdr:nvPicPr>
        <xdr:cNvPr id="26" name="Image 25">
          <a:extLst>
            <a:ext uri="{FF2B5EF4-FFF2-40B4-BE49-F238E27FC236}">
              <a16:creationId xmlns:a16="http://schemas.microsoft.com/office/drawing/2014/main" id="{4000AC65-5915-EE17-532B-A3048DE42A7F}"/>
            </a:ext>
          </a:extLst>
        </xdr:cNvPr>
        <xdr:cNvPicPr>
          <a:picLocks noChangeAspect="1"/>
        </xdr:cNvPicPr>
      </xdr:nvPicPr>
      <xdr:blipFill>
        <a:blip xmlns:r="http://schemas.openxmlformats.org/officeDocument/2006/relationships" r:embed="rId9"/>
        <a:stretch>
          <a:fillRect/>
        </a:stretch>
      </xdr:blipFill>
      <xdr:spPr>
        <a:xfrm>
          <a:off x="26746200" y="17992725"/>
          <a:ext cx="6019048" cy="3952381"/>
        </a:xfrm>
        <a:prstGeom prst="rect">
          <a:avLst/>
        </a:prstGeom>
        <a:ln>
          <a:solidFill>
            <a:schemeClr val="accent1"/>
          </a:solidFill>
        </a:ln>
      </xdr:spPr>
    </xdr:pic>
    <xdr:clientData/>
  </xdr:twoCellAnchor>
  <xdr:twoCellAnchor editAs="oneCell">
    <xdr:from>
      <xdr:col>23</xdr:col>
      <xdr:colOff>38100</xdr:colOff>
      <xdr:row>104</xdr:row>
      <xdr:rowOff>47625</xdr:rowOff>
    </xdr:from>
    <xdr:to>
      <xdr:col>30</xdr:col>
      <xdr:colOff>704100</xdr:colOff>
      <xdr:row>125</xdr:row>
      <xdr:rowOff>8815</xdr:rowOff>
    </xdr:to>
    <xdr:pic>
      <xdr:nvPicPr>
        <xdr:cNvPr id="27" name="Image 26">
          <a:extLst>
            <a:ext uri="{FF2B5EF4-FFF2-40B4-BE49-F238E27FC236}">
              <a16:creationId xmlns:a16="http://schemas.microsoft.com/office/drawing/2014/main" id="{B2BCF98D-C46C-B0A6-51D2-F55E7B6BC9BE}"/>
            </a:ext>
          </a:extLst>
        </xdr:cNvPr>
        <xdr:cNvPicPr>
          <a:picLocks noChangeAspect="1"/>
        </xdr:cNvPicPr>
      </xdr:nvPicPr>
      <xdr:blipFill rotWithShape="1">
        <a:blip xmlns:r="http://schemas.openxmlformats.org/officeDocument/2006/relationships" r:embed="rId10"/>
        <a:srcRect t="30205"/>
        <a:stretch/>
      </xdr:blipFill>
      <xdr:spPr>
        <a:xfrm>
          <a:off x="19183350" y="23707725"/>
          <a:ext cx="6000000" cy="3961690"/>
        </a:xfrm>
        <a:prstGeom prst="rect">
          <a:avLst/>
        </a:prstGeom>
        <a:ln>
          <a:solidFill>
            <a:schemeClr val="accent1"/>
          </a:solidFill>
        </a:ln>
      </xdr:spPr>
    </xdr:pic>
    <xdr:clientData/>
  </xdr:twoCellAnchor>
  <xdr:twoCellAnchor editAs="oneCell">
    <xdr:from>
      <xdr:col>32</xdr:col>
      <xdr:colOff>9525</xdr:colOff>
      <xdr:row>104</xdr:row>
      <xdr:rowOff>28575</xdr:rowOff>
    </xdr:from>
    <xdr:to>
      <xdr:col>37</xdr:col>
      <xdr:colOff>332858</xdr:colOff>
      <xdr:row>131</xdr:row>
      <xdr:rowOff>66027</xdr:rowOff>
    </xdr:to>
    <xdr:pic>
      <xdr:nvPicPr>
        <xdr:cNvPr id="28" name="Image 27">
          <a:extLst>
            <a:ext uri="{FF2B5EF4-FFF2-40B4-BE49-F238E27FC236}">
              <a16:creationId xmlns:a16="http://schemas.microsoft.com/office/drawing/2014/main" id="{AAC5FFBE-3069-A58C-3B88-BBD6C197EDCE}"/>
            </a:ext>
          </a:extLst>
        </xdr:cNvPr>
        <xdr:cNvPicPr>
          <a:picLocks noChangeAspect="1"/>
        </xdr:cNvPicPr>
      </xdr:nvPicPr>
      <xdr:blipFill>
        <a:blip xmlns:r="http://schemas.openxmlformats.org/officeDocument/2006/relationships" r:embed="rId11"/>
        <a:stretch>
          <a:fillRect/>
        </a:stretch>
      </xdr:blipFill>
      <xdr:spPr>
        <a:xfrm>
          <a:off x="26012775" y="23688675"/>
          <a:ext cx="4133333" cy="5180952"/>
        </a:xfrm>
        <a:prstGeom prst="rect">
          <a:avLst/>
        </a:prstGeom>
        <a:ln>
          <a:solidFill>
            <a:schemeClr val="accent1"/>
          </a:solid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200026</xdr:colOff>
      <xdr:row>2</xdr:row>
      <xdr:rowOff>57150</xdr:rowOff>
    </xdr:from>
    <xdr:to>
      <xdr:col>17</xdr:col>
      <xdr:colOff>104776</xdr:colOff>
      <xdr:row>2</xdr:row>
      <xdr:rowOff>466661</xdr:rowOff>
    </xdr:to>
    <xdr:pic>
      <xdr:nvPicPr>
        <xdr:cNvPr id="2" name="Image 1">
          <a:extLst>
            <a:ext uri="{FF2B5EF4-FFF2-40B4-BE49-F238E27FC236}">
              <a16:creationId xmlns:a16="http://schemas.microsoft.com/office/drawing/2014/main" id="{F756F061-8596-B993-4FCF-972B930C02E3}"/>
            </a:ext>
          </a:extLst>
        </xdr:cNvPr>
        <xdr:cNvPicPr>
          <a:picLocks noChangeAspect="1"/>
        </xdr:cNvPicPr>
      </xdr:nvPicPr>
      <xdr:blipFill rotWithShape="1">
        <a:blip xmlns:r="http://schemas.openxmlformats.org/officeDocument/2006/relationships" r:embed="rId1"/>
        <a:srcRect t="20373" r="10842"/>
        <a:stretch/>
      </xdr:blipFill>
      <xdr:spPr>
        <a:xfrm>
          <a:off x="12230101" y="933450"/>
          <a:ext cx="2190750" cy="409511"/>
        </a:xfrm>
        <a:prstGeom prst="rect">
          <a:avLst/>
        </a:prstGeom>
      </xdr:spPr>
    </xdr:pic>
    <xdr:clientData/>
  </xdr:twoCellAnchor>
  <xdr:twoCellAnchor editAs="oneCell">
    <xdr:from>
      <xdr:col>15</xdr:col>
      <xdr:colOff>333375</xdr:colOff>
      <xdr:row>3</xdr:row>
      <xdr:rowOff>466725</xdr:rowOff>
    </xdr:from>
    <xdr:to>
      <xdr:col>17</xdr:col>
      <xdr:colOff>380804</xdr:colOff>
      <xdr:row>4</xdr:row>
      <xdr:rowOff>457133</xdr:rowOff>
    </xdr:to>
    <xdr:pic>
      <xdr:nvPicPr>
        <xdr:cNvPr id="4" name="Image 3">
          <a:extLst>
            <a:ext uri="{FF2B5EF4-FFF2-40B4-BE49-F238E27FC236}">
              <a16:creationId xmlns:a16="http://schemas.microsoft.com/office/drawing/2014/main" id="{54F65436-633B-75FE-38D3-FD264540DB30}"/>
            </a:ext>
          </a:extLst>
        </xdr:cNvPr>
        <xdr:cNvPicPr>
          <a:picLocks noChangeAspect="1"/>
        </xdr:cNvPicPr>
      </xdr:nvPicPr>
      <xdr:blipFill rotWithShape="1">
        <a:blip xmlns:r="http://schemas.openxmlformats.org/officeDocument/2006/relationships" r:embed="rId2"/>
        <a:srcRect t="8930"/>
        <a:stretch/>
      </xdr:blipFill>
      <xdr:spPr>
        <a:xfrm>
          <a:off x="13125450" y="1838325"/>
          <a:ext cx="1571429" cy="485708"/>
        </a:xfrm>
        <a:prstGeom prst="rect">
          <a:avLst/>
        </a:prstGeom>
      </xdr:spPr>
    </xdr:pic>
    <xdr:clientData/>
  </xdr:twoCellAnchor>
  <xdr:oneCellAnchor>
    <xdr:from>
      <xdr:col>7</xdr:col>
      <xdr:colOff>314325</xdr:colOff>
      <xdr:row>10</xdr:row>
      <xdr:rowOff>47625</xdr:rowOff>
    </xdr:from>
    <xdr:ext cx="184731" cy="264560"/>
    <xdr:sp macro="" textlink="">
      <xdr:nvSpPr>
        <xdr:cNvPr id="5" name="ZoneTexte 4">
          <a:extLst>
            <a:ext uri="{FF2B5EF4-FFF2-40B4-BE49-F238E27FC236}">
              <a16:creationId xmlns:a16="http://schemas.microsoft.com/office/drawing/2014/main" id="{1BB4FFCB-858A-BF4B-07EF-A14B9D1341D1}"/>
            </a:ext>
          </a:extLst>
        </xdr:cNvPr>
        <xdr:cNvSpPr txBox="1"/>
      </xdr:nvSpPr>
      <xdr:spPr>
        <a:xfrm>
          <a:off x="7267575" y="469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editAs="oneCell">
    <xdr:from>
      <xdr:col>15</xdr:col>
      <xdr:colOff>247650</xdr:colOff>
      <xdr:row>5</xdr:row>
      <xdr:rowOff>38100</xdr:rowOff>
    </xdr:from>
    <xdr:to>
      <xdr:col>18</xdr:col>
      <xdr:colOff>466412</xdr:colOff>
      <xdr:row>5</xdr:row>
      <xdr:rowOff>495243</xdr:rowOff>
    </xdr:to>
    <xdr:pic>
      <xdr:nvPicPr>
        <xdr:cNvPr id="17" name="Image 16">
          <a:extLst>
            <a:ext uri="{FF2B5EF4-FFF2-40B4-BE49-F238E27FC236}">
              <a16:creationId xmlns:a16="http://schemas.microsoft.com/office/drawing/2014/main" id="{C99343DA-CAF0-40D7-73B9-40CE9D3062DA}"/>
            </a:ext>
          </a:extLst>
        </xdr:cNvPr>
        <xdr:cNvPicPr>
          <a:picLocks noChangeAspect="1"/>
        </xdr:cNvPicPr>
      </xdr:nvPicPr>
      <xdr:blipFill>
        <a:blip xmlns:r="http://schemas.openxmlformats.org/officeDocument/2006/relationships" r:embed="rId3"/>
        <a:stretch>
          <a:fillRect/>
        </a:stretch>
      </xdr:blipFill>
      <xdr:spPr>
        <a:xfrm>
          <a:off x="13296900" y="2209800"/>
          <a:ext cx="2504762" cy="457143"/>
        </a:xfrm>
        <a:prstGeom prst="rect">
          <a:avLst/>
        </a:prstGeom>
      </xdr:spPr>
    </xdr:pic>
    <xdr:clientData/>
  </xdr:twoCellAnchor>
  <xdr:twoCellAnchor editAs="oneCell">
    <xdr:from>
      <xdr:col>24</xdr:col>
      <xdr:colOff>495300</xdr:colOff>
      <xdr:row>9</xdr:row>
      <xdr:rowOff>104775</xdr:rowOff>
    </xdr:from>
    <xdr:to>
      <xdr:col>27</xdr:col>
      <xdr:colOff>704538</xdr:colOff>
      <xdr:row>11</xdr:row>
      <xdr:rowOff>371333</xdr:rowOff>
    </xdr:to>
    <xdr:pic>
      <xdr:nvPicPr>
        <xdr:cNvPr id="18" name="Image 17">
          <a:extLst>
            <a:ext uri="{FF2B5EF4-FFF2-40B4-BE49-F238E27FC236}">
              <a16:creationId xmlns:a16="http://schemas.microsoft.com/office/drawing/2014/main" id="{36E2C92A-3D15-4FD1-B7E9-FBA3908391DD}"/>
            </a:ext>
          </a:extLst>
        </xdr:cNvPr>
        <xdr:cNvPicPr>
          <a:picLocks noChangeAspect="1"/>
        </xdr:cNvPicPr>
      </xdr:nvPicPr>
      <xdr:blipFill>
        <a:blip xmlns:r="http://schemas.openxmlformats.org/officeDocument/2006/relationships" r:embed="rId4"/>
        <a:stretch>
          <a:fillRect/>
        </a:stretch>
      </xdr:blipFill>
      <xdr:spPr>
        <a:xfrm>
          <a:off x="20402550" y="4552950"/>
          <a:ext cx="2495238" cy="1133333"/>
        </a:xfrm>
        <a:prstGeom prst="rect">
          <a:avLst/>
        </a:prstGeom>
        <a:ln>
          <a:solidFill>
            <a:schemeClr val="accent1"/>
          </a:solidFill>
        </a:ln>
      </xdr:spPr>
    </xdr:pic>
    <xdr:clientData/>
  </xdr:twoCellAnchor>
  <xdr:twoCellAnchor editAs="oneCell">
    <xdr:from>
      <xdr:col>22</xdr:col>
      <xdr:colOff>66675</xdr:colOff>
      <xdr:row>21</xdr:row>
      <xdr:rowOff>152400</xdr:rowOff>
    </xdr:from>
    <xdr:to>
      <xdr:col>29</xdr:col>
      <xdr:colOff>57150</xdr:colOff>
      <xdr:row>36</xdr:row>
      <xdr:rowOff>125208</xdr:rowOff>
    </xdr:to>
    <xdr:pic>
      <xdr:nvPicPr>
        <xdr:cNvPr id="19" name="Image 18">
          <a:extLst>
            <a:ext uri="{FF2B5EF4-FFF2-40B4-BE49-F238E27FC236}">
              <a16:creationId xmlns:a16="http://schemas.microsoft.com/office/drawing/2014/main" id="{18B437DF-B442-4234-B3BE-65EB908D3F06}"/>
            </a:ext>
          </a:extLst>
        </xdr:cNvPr>
        <xdr:cNvPicPr>
          <a:picLocks noChangeAspect="1"/>
        </xdr:cNvPicPr>
      </xdr:nvPicPr>
      <xdr:blipFill>
        <a:blip xmlns:r="http://schemas.openxmlformats.org/officeDocument/2006/relationships" r:embed="rId5"/>
        <a:stretch>
          <a:fillRect/>
        </a:stretch>
      </xdr:blipFill>
      <xdr:spPr>
        <a:xfrm>
          <a:off x="18449925" y="7896225"/>
          <a:ext cx="5324475" cy="2830308"/>
        </a:xfrm>
        <a:prstGeom prst="rect">
          <a:avLst/>
        </a:prstGeom>
        <a:ln>
          <a:solidFill>
            <a:schemeClr val="accent1"/>
          </a:solidFill>
        </a:ln>
      </xdr:spPr>
    </xdr:pic>
    <xdr:clientData/>
  </xdr:twoCellAnchor>
  <xdr:twoCellAnchor editAs="oneCell">
    <xdr:from>
      <xdr:col>20</xdr:col>
      <xdr:colOff>571500</xdr:colOff>
      <xdr:row>45</xdr:row>
      <xdr:rowOff>19050</xdr:rowOff>
    </xdr:from>
    <xdr:to>
      <xdr:col>38</xdr:col>
      <xdr:colOff>226928</xdr:colOff>
      <xdr:row>60</xdr:row>
      <xdr:rowOff>113931</xdr:rowOff>
    </xdr:to>
    <xdr:pic>
      <xdr:nvPicPr>
        <xdr:cNvPr id="20" name="Image 19">
          <a:extLst>
            <a:ext uri="{FF2B5EF4-FFF2-40B4-BE49-F238E27FC236}">
              <a16:creationId xmlns:a16="http://schemas.microsoft.com/office/drawing/2014/main" id="{05F85D9D-ACFA-47FA-85C0-FDE7B7FA6E53}"/>
            </a:ext>
          </a:extLst>
        </xdr:cNvPr>
        <xdr:cNvPicPr>
          <a:picLocks noChangeAspect="1"/>
        </xdr:cNvPicPr>
      </xdr:nvPicPr>
      <xdr:blipFill>
        <a:blip xmlns:r="http://schemas.openxmlformats.org/officeDocument/2006/relationships" r:embed="rId6"/>
        <a:stretch>
          <a:fillRect/>
        </a:stretch>
      </xdr:blipFill>
      <xdr:spPr>
        <a:xfrm>
          <a:off x="17430750" y="12334875"/>
          <a:ext cx="13371428" cy="2952381"/>
        </a:xfrm>
        <a:prstGeom prst="rect">
          <a:avLst/>
        </a:prstGeom>
        <a:ln>
          <a:solidFill>
            <a:schemeClr val="accent1"/>
          </a:solidFill>
        </a:ln>
      </xdr:spPr>
    </xdr:pic>
    <xdr:clientData/>
  </xdr:twoCellAnchor>
  <xdr:twoCellAnchor editAs="oneCell">
    <xdr:from>
      <xdr:col>23</xdr:col>
      <xdr:colOff>57150</xdr:colOff>
      <xdr:row>73</xdr:row>
      <xdr:rowOff>133350</xdr:rowOff>
    </xdr:from>
    <xdr:to>
      <xdr:col>26</xdr:col>
      <xdr:colOff>466725</xdr:colOff>
      <xdr:row>91</xdr:row>
      <xdr:rowOff>97603</xdr:rowOff>
    </xdr:to>
    <xdr:pic>
      <xdr:nvPicPr>
        <xdr:cNvPr id="21" name="Image 20">
          <a:extLst>
            <a:ext uri="{FF2B5EF4-FFF2-40B4-BE49-F238E27FC236}">
              <a16:creationId xmlns:a16="http://schemas.microsoft.com/office/drawing/2014/main" id="{F78C36D5-03D2-4E24-8FBF-A5E40597B728}"/>
            </a:ext>
          </a:extLst>
        </xdr:cNvPr>
        <xdr:cNvPicPr>
          <a:picLocks noChangeAspect="1"/>
        </xdr:cNvPicPr>
      </xdr:nvPicPr>
      <xdr:blipFill>
        <a:blip xmlns:r="http://schemas.openxmlformats.org/officeDocument/2006/relationships" r:embed="rId7"/>
        <a:stretch>
          <a:fillRect/>
        </a:stretch>
      </xdr:blipFill>
      <xdr:spPr>
        <a:xfrm>
          <a:off x="19202400" y="17887950"/>
          <a:ext cx="2695575" cy="3393253"/>
        </a:xfrm>
        <a:prstGeom prst="rect">
          <a:avLst/>
        </a:prstGeom>
        <a:ln>
          <a:solidFill>
            <a:schemeClr val="accent1"/>
          </a:solidFill>
        </a:ln>
      </xdr:spPr>
    </xdr:pic>
    <xdr:clientData/>
  </xdr:twoCellAnchor>
  <xdr:twoCellAnchor editAs="oneCell">
    <xdr:from>
      <xdr:col>28</xdr:col>
      <xdr:colOff>0</xdr:colOff>
      <xdr:row>74</xdr:row>
      <xdr:rowOff>1</xdr:rowOff>
    </xdr:from>
    <xdr:to>
      <xdr:col>31</xdr:col>
      <xdr:colOff>752475</xdr:colOff>
      <xdr:row>89</xdr:row>
      <xdr:rowOff>109483</xdr:rowOff>
    </xdr:to>
    <xdr:pic>
      <xdr:nvPicPr>
        <xdr:cNvPr id="22" name="Image 21">
          <a:extLst>
            <a:ext uri="{FF2B5EF4-FFF2-40B4-BE49-F238E27FC236}">
              <a16:creationId xmlns:a16="http://schemas.microsoft.com/office/drawing/2014/main" id="{8896C15B-9880-490D-8FE0-27E4BD50DD52}"/>
            </a:ext>
          </a:extLst>
        </xdr:cNvPr>
        <xdr:cNvPicPr>
          <a:picLocks noChangeAspect="1"/>
        </xdr:cNvPicPr>
      </xdr:nvPicPr>
      <xdr:blipFill>
        <a:blip xmlns:r="http://schemas.openxmlformats.org/officeDocument/2006/relationships" r:embed="rId8"/>
        <a:stretch>
          <a:fillRect/>
        </a:stretch>
      </xdr:blipFill>
      <xdr:spPr>
        <a:xfrm>
          <a:off x="22955250" y="17945101"/>
          <a:ext cx="3038475" cy="2966982"/>
        </a:xfrm>
        <a:prstGeom prst="rect">
          <a:avLst/>
        </a:prstGeom>
        <a:ln>
          <a:solidFill>
            <a:schemeClr val="accent1"/>
          </a:solidFill>
        </a:ln>
      </xdr:spPr>
    </xdr:pic>
    <xdr:clientData/>
  </xdr:twoCellAnchor>
  <xdr:twoCellAnchor editAs="oneCell">
    <xdr:from>
      <xdr:col>32</xdr:col>
      <xdr:colOff>742950</xdr:colOff>
      <xdr:row>74</xdr:row>
      <xdr:rowOff>47625</xdr:rowOff>
    </xdr:from>
    <xdr:to>
      <xdr:col>40</xdr:col>
      <xdr:colOff>665998</xdr:colOff>
      <xdr:row>94</xdr:row>
      <xdr:rowOff>190006</xdr:rowOff>
    </xdr:to>
    <xdr:pic>
      <xdr:nvPicPr>
        <xdr:cNvPr id="23" name="Image 22">
          <a:extLst>
            <a:ext uri="{FF2B5EF4-FFF2-40B4-BE49-F238E27FC236}">
              <a16:creationId xmlns:a16="http://schemas.microsoft.com/office/drawing/2014/main" id="{BAB87A60-D32A-4DA2-A473-5E52EB7ABB0B}"/>
            </a:ext>
          </a:extLst>
        </xdr:cNvPr>
        <xdr:cNvPicPr>
          <a:picLocks noChangeAspect="1"/>
        </xdr:cNvPicPr>
      </xdr:nvPicPr>
      <xdr:blipFill>
        <a:blip xmlns:r="http://schemas.openxmlformats.org/officeDocument/2006/relationships" r:embed="rId9"/>
        <a:stretch>
          <a:fillRect/>
        </a:stretch>
      </xdr:blipFill>
      <xdr:spPr>
        <a:xfrm>
          <a:off x="26746200" y="17992725"/>
          <a:ext cx="6019048" cy="3952381"/>
        </a:xfrm>
        <a:prstGeom prst="rect">
          <a:avLst/>
        </a:prstGeom>
        <a:ln>
          <a:solidFill>
            <a:schemeClr val="accent1"/>
          </a:solidFill>
        </a:ln>
      </xdr:spPr>
    </xdr:pic>
    <xdr:clientData/>
  </xdr:twoCellAnchor>
  <xdr:twoCellAnchor editAs="oneCell">
    <xdr:from>
      <xdr:col>23</xdr:col>
      <xdr:colOff>38100</xdr:colOff>
      <xdr:row>104</xdr:row>
      <xdr:rowOff>47625</xdr:rowOff>
    </xdr:from>
    <xdr:to>
      <xdr:col>30</xdr:col>
      <xdr:colOff>704100</xdr:colOff>
      <xdr:row>125</xdr:row>
      <xdr:rowOff>8815</xdr:rowOff>
    </xdr:to>
    <xdr:pic>
      <xdr:nvPicPr>
        <xdr:cNvPr id="24" name="Image 23">
          <a:extLst>
            <a:ext uri="{FF2B5EF4-FFF2-40B4-BE49-F238E27FC236}">
              <a16:creationId xmlns:a16="http://schemas.microsoft.com/office/drawing/2014/main" id="{CBB5A8E2-B807-49DD-8DC7-D74FBCA542EF}"/>
            </a:ext>
          </a:extLst>
        </xdr:cNvPr>
        <xdr:cNvPicPr>
          <a:picLocks noChangeAspect="1"/>
        </xdr:cNvPicPr>
      </xdr:nvPicPr>
      <xdr:blipFill rotWithShape="1">
        <a:blip xmlns:r="http://schemas.openxmlformats.org/officeDocument/2006/relationships" r:embed="rId10"/>
        <a:srcRect t="30205"/>
        <a:stretch/>
      </xdr:blipFill>
      <xdr:spPr>
        <a:xfrm>
          <a:off x="19183350" y="23707725"/>
          <a:ext cx="6000000" cy="3961690"/>
        </a:xfrm>
        <a:prstGeom prst="rect">
          <a:avLst/>
        </a:prstGeom>
        <a:ln>
          <a:solidFill>
            <a:schemeClr val="accent1"/>
          </a:solidFill>
        </a:ln>
      </xdr:spPr>
    </xdr:pic>
    <xdr:clientData/>
  </xdr:twoCellAnchor>
  <xdr:twoCellAnchor editAs="oneCell">
    <xdr:from>
      <xdr:col>32</xdr:col>
      <xdr:colOff>9525</xdr:colOff>
      <xdr:row>104</xdr:row>
      <xdr:rowOff>28575</xdr:rowOff>
    </xdr:from>
    <xdr:to>
      <xdr:col>37</xdr:col>
      <xdr:colOff>332858</xdr:colOff>
      <xdr:row>131</xdr:row>
      <xdr:rowOff>66027</xdr:rowOff>
    </xdr:to>
    <xdr:pic>
      <xdr:nvPicPr>
        <xdr:cNvPr id="25" name="Image 24">
          <a:extLst>
            <a:ext uri="{FF2B5EF4-FFF2-40B4-BE49-F238E27FC236}">
              <a16:creationId xmlns:a16="http://schemas.microsoft.com/office/drawing/2014/main" id="{39D452B7-1DE9-4D86-85E4-27646CD04A3F}"/>
            </a:ext>
          </a:extLst>
        </xdr:cNvPr>
        <xdr:cNvPicPr>
          <a:picLocks noChangeAspect="1"/>
        </xdr:cNvPicPr>
      </xdr:nvPicPr>
      <xdr:blipFill>
        <a:blip xmlns:r="http://schemas.openxmlformats.org/officeDocument/2006/relationships" r:embed="rId11"/>
        <a:stretch>
          <a:fillRect/>
        </a:stretch>
      </xdr:blipFill>
      <xdr:spPr>
        <a:xfrm>
          <a:off x="26012775" y="23688675"/>
          <a:ext cx="4133333" cy="5180952"/>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104775</xdr:colOff>
      <xdr:row>1</xdr:row>
      <xdr:rowOff>247650</xdr:rowOff>
    </xdr:from>
    <xdr:to>
      <xdr:col>4</xdr:col>
      <xdr:colOff>657225</xdr:colOff>
      <xdr:row>1</xdr:row>
      <xdr:rowOff>590550</xdr:rowOff>
    </xdr:to>
    <xdr:sp macro="" textlink="">
      <xdr:nvSpPr>
        <xdr:cNvPr id="3" name="Flèche : gauche 2">
          <a:extLst>
            <a:ext uri="{FF2B5EF4-FFF2-40B4-BE49-F238E27FC236}">
              <a16:creationId xmlns:a16="http://schemas.microsoft.com/office/drawing/2014/main" id="{8B774079-26A0-21D0-C7F1-F6BE69F6E53E}"/>
            </a:ext>
          </a:extLst>
        </xdr:cNvPr>
        <xdr:cNvSpPr/>
      </xdr:nvSpPr>
      <xdr:spPr>
        <a:xfrm>
          <a:off x="3486150" y="438150"/>
          <a:ext cx="552450" cy="3429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361950</xdr:colOff>
      <xdr:row>5</xdr:row>
      <xdr:rowOff>180975</xdr:rowOff>
    </xdr:from>
    <xdr:to>
      <xdr:col>1</xdr:col>
      <xdr:colOff>704850</xdr:colOff>
      <xdr:row>8</xdr:row>
      <xdr:rowOff>161925</xdr:rowOff>
    </xdr:to>
    <xdr:sp macro="" textlink="">
      <xdr:nvSpPr>
        <xdr:cNvPr id="4" name="Flèche : gauche 3">
          <a:extLst>
            <a:ext uri="{FF2B5EF4-FFF2-40B4-BE49-F238E27FC236}">
              <a16:creationId xmlns:a16="http://schemas.microsoft.com/office/drawing/2014/main" id="{A53EA6D1-6284-429F-A682-35AE9D8351DF}"/>
            </a:ext>
          </a:extLst>
        </xdr:cNvPr>
        <xdr:cNvSpPr/>
      </xdr:nvSpPr>
      <xdr:spPr>
        <a:xfrm rot="5400000">
          <a:off x="1352550" y="1809750"/>
          <a:ext cx="552450" cy="342900"/>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466725</xdr:colOff>
      <xdr:row>6</xdr:row>
      <xdr:rowOff>66675</xdr:rowOff>
    </xdr:from>
    <xdr:to>
      <xdr:col>2</xdr:col>
      <xdr:colOff>809625</xdr:colOff>
      <xdr:row>9</xdr:row>
      <xdr:rowOff>47625</xdr:rowOff>
    </xdr:to>
    <xdr:sp macro="" textlink="">
      <xdr:nvSpPr>
        <xdr:cNvPr id="5" name="Flèche : gauche 4">
          <a:extLst>
            <a:ext uri="{FF2B5EF4-FFF2-40B4-BE49-F238E27FC236}">
              <a16:creationId xmlns:a16="http://schemas.microsoft.com/office/drawing/2014/main" id="{3D03C2C2-0ECD-4E0F-859F-BCACD2C3156D}"/>
            </a:ext>
          </a:extLst>
        </xdr:cNvPr>
        <xdr:cNvSpPr/>
      </xdr:nvSpPr>
      <xdr:spPr>
        <a:xfrm rot="5400000">
          <a:off x="2686050" y="1885950"/>
          <a:ext cx="552450" cy="342900"/>
        </a:xfrm>
        <a:prstGeom prst="leftArrow">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438150</xdr:colOff>
      <xdr:row>6</xdr:row>
      <xdr:rowOff>85725</xdr:rowOff>
    </xdr:from>
    <xdr:to>
      <xdr:col>3</xdr:col>
      <xdr:colOff>781050</xdr:colOff>
      <xdr:row>9</xdr:row>
      <xdr:rowOff>66675</xdr:rowOff>
    </xdr:to>
    <xdr:sp macro="" textlink="">
      <xdr:nvSpPr>
        <xdr:cNvPr id="6" name="Flèche : gauche 5">
          <a:extLst>
            <a:ext uri="{FF2B5EF4-FFF2-40B4-BE49-F238E27FC236}">
              <a16:creationId xmlns:a16="http://schemas.microsoft.com/office/drawing/2014/main" id="{E28FDDBB-15AD-48C7-8D3A-CBC9BA00F6A6}"/>
            </a:ext>
          </a:extLst>
        </xdr:cNvPr>
        <xdr:cNvSpPr/>
      </xdr:nvSpPr>
      <xdr:spPr>
        <a:xfrm rot="5400000">
          <a:off x="3886200" y="1905000"/>
          <a:ext cx="552450" cy="342900"/>
        </a:xfrm>
        <a:prstGeom prst="leftArrow">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590550</xdr:colOff>
      <xdr:row>9</xdr:row>
      <xdr:rowOff>66675</xdr:rowOff>
    </xdr:from>
    <xdr:to>
      <xdr:col>8</xdr:col>
      <xdr:colOff>933450</xdr:colOff>
      <xdr:row>12</xdr:row>
      <xdr:rowOff>47625</xdr:rowOff>
    </xdr:to>
    <xdr:sp macro="" textlink="">
      <xdr:nvSpPr>
        <xdr:cNvPr id="7" name="Flèche : gauche 6">
          <a:extLst>
            <a:ext uri="{FF2B5EF4-FFF2-40B4-BE49-F238E27FC236}">
              <a16:creationId xmlns:a16="http://schemas.microsoft.com/office/drawing/2014/main" id="{982B62CE-1B06-4CD7-989B-D14CD3856E0E}"/>
            </a:ext>
          </a:extLst>
        </xdr:cNvPr>
        <xdr:cNvSpPr/>
      </xdr:nvSpPr>
      <xdr:spPr>
        <a:xfrm rot="5400000">
          <a:off x="9334500" y="2076450"/>
          <a:ext cx="552450" cy="342900"/>
        </a:xfrm>
        <a:prstGeom prst="lef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9</xdr:col>
      <xdr:colOff>762000</xdr:colOff>
      <xdr:row>9</xdr:row>
      <xdr:rowOff>76200</xdr:rowOff>
    </xdr:from>
    <xdr:to>
      <xdr:col>9</xdr:col>
      <xdr:colOff>1104900</xdr:colOff>
      <xdr:row>12</xdr:row>
      <xdr:rowOff>57150</xdr:rowOff>
    </xdr:to>
    <xdr:sp macro="" textlink="">
      <xdr:nvSpPr>
        <xdr:cNvPr id="8" name="Flèche : gauche 7">
          <a:extLst>
            <a:ext uri="{FF2B5EF4-FFF2-40B4-BE49-F238E27FC236}">
              <a16:creationId xmlns:a16="http://schemas.microsoft.com/office/drawing/2014/main" id="{2CC032EF-ED8B-4C94-9D91-384842B1A952}"/>
            </a:ext>
          </a:extLst>
        </xdr:cNvPr>
        <xdr:cNvSpPr/>
      </xdr:nvSpPr>
      <xdr:spPr>
        <a:xfrm rot="5400000">
          <a:off x="11287125" y="2085975"/>
          <a:ext cx="552450" cy="342900"/>
        </a:xfrm>
        <a:prstGeom prst="leftArrow">
          <a:avLst/>
        </a:prstGeom>
        <a:solidFill>
          <a:srgbClr val="FF99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8</xdr:col>
      <xdr:colOff>314325</xdr:colOff>
      <xdr:row>0</xdr:row>
      <xdr:rowOff>0</xdr:rowOff>
    </xdr:from>
    <xdr:ext cx="184731" cy="264560"/>
    <xdr:sp macro="" textlink="">
      <xdr:nvSpPr>
        <xdr:cNvPr id="3" name="ZoneTexte 2">
          <a:extLst>
            <a:ext uri="{FF2B5EF4-FFF2-40B4-BE49-F238E27FC236}">
              <a16:creationId xmlns:a16="http://schemas.microsoft.com/office/drawing/2014/main" id="{34FCA81E-DEDF-4D6B-81BA-A65ED972E711}"/>
            </a:ext>
          </a:extLst>
        </xdr:cNvPr>
        <xdr:cNvSpPr txBox="1"/>
      </xdr:nvSpPr>
      <xdr:spPr>
        <a:xfrm>
          <a:off x="72675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editAs="oneCell">
    <xdr:from>
      <xdr:col>13</xdr:col>
      <xdr:colOff>57150</xdr:colOff>
      <xdr:row>14</xdr:row>
      <xdr:rowOff>297379</xdr:rowOff>
    </xdr:from>
    <xdr:to>
      <xdr:col>17</xdr:col>
      <xdr:colOff>219075</xdr:colOff>
      <xdr:row>26</xdr:row>
      <xdr:rowOff>41051</xdr:rowOff>
    </xdr:to>
    <xdr:pic>
      <xdr:nvPicPr>
        <xdr:cNvPr id="4" name="Image 3">
          <a:extLst>
            <a:ext uri="{FF2B5EF4-FFF2-40B4-BE49-F238E27FC236}">
              <a16:creationId xmlns:a16="http://schemas.microsoft.com/office/drawing/2014/main" id="{3124D884-8D90-023C-1A07-10D6DC75BD0D}"/>
            </a:ext>
          </a:extLst>
        </xdr:cNvPr>
        <xdr:cNvPicPr>
          <a:picLocks noChangeAspect="1"/>
        </xdr:cNvPicPr>
      </xdr:nvPicPr>
      <xdr:blipFill>
        <a:blip xmlns:r="http://schemas.openxmlformats.org/officeDocument/2006/relationships" r:embed="rId1"/>
        <a:stretch>
          <a:fillRect/>
        </a:stretch>
      </xdr:blipFill>
      <xdr:spPr>
        <a:xfrm>
          <a:off x="10820400" y="5040829"/>
          <a:ext cx="3209925" cy="2944072"/>
        </a:xfrm>
        <a:prstGeom prst="rect">
          <a:avLst/>
        </a:prstGeom>
        <a:ln>
          <a:solidFill>
            <a:schemeClr val="accent1"/>
          </a:solidFill>
        </a:ln>
      </xdr:spPr>
    </xdr:pic>
    <xdr:clientData/>
  </xdr:twoCellAnchor>
  <xdr:twoCellAnchor editAs="oneCell">
    <xdr:from>
      <xdr:col>13</xdr:col>
      <xdr:colOff>457200</xdr:colOff>
      <xdr:row>27</xdr:row>
      <xdr:rowOff>152401</xdr:rowOff>
    </xdr:from>
    <xdr:to>
      <xdr:col>19</xdr:col>
      <xdr:colOff>698211</xdr:colOff>
      <xdr:row>39</xdr:row>
      <xdr:rowOff>133350</xdr:rowOff>
    </xdr:to>
    <xdr:pic>
      <xdr:nvPicPr>
        <xdr:cNvPr id="5" name="Image 4">
          <a:extLst>
            <a:ext uri="{FF2B5EF4-FFF2-40B4-BE49-F238E27FC236}">
              <a16:creationId xmlns:a16="http://schemas.microsoft.com/office/drawing/2014/main" id="{5A0A103D-C977-EF34-454C-F55F0C3F0B63}"/>
            </a:ext>
          </a:extLst>
        </xdr:cNvPr>
        <xdr:cNvPicPr>
          <a:picLocks noChangeAspect="1"/>
        </xdr:cNvPicPr>
      </xdr:nvPicPr>
      <xdr:blipFill>
        <a:blip xmlns:r="http://schemas.openxmlformats.org/officeDocument/2006/relationships" r:embed="rId2"/>
        <a:stretch>
          <a:fillRect/>
        </a:stretch>
      </xdr:blipFill>
      <xdr:spPr>
        <a:xfrm>
          <a:off x="11220450" y="8286751"/>
          <a:ext cx="4813011" cy="2266949"/>
        </a:xfrm>
        <a:prstGeom prst="rect">
          <a:avLst/>
        </a:prstGeom>
        <a:ln>
          <a:solidFill>
            <a:schemeClr val="accent1"/>
          </a:solidFill>
        </a:ln>
      </xdr:spPr>
    </xdr:pic>
    <xdr:clientData/>
  </xdr:twoCellAnchor>
  <xdr:twoCellAnchor editAs="oneCell">
    <xdr:from>
      <xdr:col>13</xdr:col>
      <xdr:colOff>438150</xdr:colOff>
      <xdr:row>42</xdr:row>
      <xdr:rowOff>142875</xdr:rowOff>
    </xdr:from>
    <xdr:to>
      <xdr:col>19</xdr:col>
      <xdr:colOff>695325</xdr:colOff>
      <xdr:row>56</xdr:row>
      <xdr:rowOff>80556</xdr:rowOff>
    </xdr:to>
    <xdr:pic>
      <xdr:nvPicPr>
        <xdr:cNvPr id="6" name="Image 5">
          <a:extLst>
            <a:ext uri="{FF2B5EF4-FFF2-40B4-BE49-F238E27FC236}">
              <a16:creationId xmlns:a16="http://schemas.microsoft.com/office/drawing/2014/main" id="{D0564418-694A-5F35-ACC8-8AE7B294D5DB}"/>
            </a:ext>
          </a:extLst>
        </xdr:cNvPr>
        <xdr:cNvPicPr>
          <a:picLocks noChangeAspect="1"/>
        </xdr:cNvPicPr>
      </xdr:nvPicPr>
      <xdr:blipFill>
        <a:blip xmlns:r="http://schemas.openxmlformats.org/officeDocument/2006/relationships" r:embed="rId3"/>
        <a:stretch>
          <a:fillRect/>
        </a:stretch>
      </xdr:blipFill>
      <xdr:spPr>
        <a:xfrm>
          <a:off x="11201400" y="11134725"/>
          <a:ext cx="4829175" cy="2604681"/>
        </a:xfrm>
        <a:prstGeom prst="rect">
          <a:avLst/>
        </a:prstGeom>
        <a:ln>
          <a:solidFill>
            <a:schemeClr val="accent1"/>
          </a:solidFill>
        </a:ln>
      </xdr:spPr>
    </xdr:pic>
    <xdr:clientData/>
  </xdr:twoCellAnchor>
  <xdr:twoCellAnchor editAs="oneCell">
    <xdr:from>
      <xdr:col>13</xdr:col>
      <xdr:colOff>419101</xdr:colOff>
      <xdr:row>57</xdr:row>
      <xdr:rowOff>76201</xdr:rowOff>
    </xdr:from>
    <xdr:to>
      <xdr:col>17</xdr:col>
      <xdr:colOff>209551</xdr:colOff>
      <xdr:row>69</xdr:row>
      <xdr:rowOff>116999</xdr:rowOff>
    </xdr:to>
    <xdr:pic>
      <xdr:nvPicPr>
        <xdr:cNvPr id="7" name="Image 6">
          <a:extLst>
            <a:ext uri="{FF2B5EF4-FFF2-40B4-BE49-F238E27FC236}">
              <a16:creationId xmlns:a16="http://schemas.microsoft.com/office/drawing/2014/main" id="{9D31178C-8C5C-E278-B2D1-B9E74BF5726B}"/>
            </a:ext>
          </a:extLst>
        </xdr:cNvPr>
        <xdr:cNvPicPr>
          <a:picLocks noChangeAspect="1"/>
        </xdr:cNvPicPr>
      </xdr:nvPicPr>
      <xdr:blipFill>
        <a:blip xmlns:r="http://schemas.openxmlformats.org/officeDocument/2006/relationships" r:embed="rId4"/>
        <a:stretch>
          <a:fillRect/>
        </a:stretch>
      </xdr:blipFill>
      <xdr:spPr>
        <a:xfrm>
          <a:off x="10353676" y="13925551"/>
          <a:ext cx="2838450" cy="2326798"/>
        </a:xfrm>
        <a:prstGeom prst="rect">
          <a:avLst/>
        </a:prstGeom>
        <a:ln>
          <a:solidFill>
            <a:schemeClr val="accent1"/>
          </a:solidFill>
        </a:ln>
      </xdr:spPr>
    </xdr:pic>
    <xdr:clientData/>
  </xdr:twoCellAnchor>
  <xdr:twoCellAnchor editAs="oneCell">
    <xdr:from>
      <xdr:col>13</xdr:col>
      <xdr:colOff>371475</xdr:colOff>
      <xdr:row>71</xdr:row>
      <xdr:rowOff>19050</xdr:rowOff>
    </xdr:from>
    <xdr:to>
      <xdr:col>19</xdr:col>
      <xdr:colOff>590550</xdr:colOff>
      <xdr:row>84</xdr:row>
      <xdr:rowOff>93539</xdr:rowOff>
    </xdr:to>
    <xdr:pic>
      <xdr:nvPicPr>
        <xdr:cNvPr id="8" name="Image 7">
          <a:extLst>
            <a:ext uri="{FF2B5EF4-FFF2-40B4-BE49-F238E27FC236}">
              <a16:creationId xmlns:a16="http://schemas.microsoft.com/office/drawing/2014/main" id="{14041F86-F659-E33A-CD2C-6599C5635481}"/>
            </a:ext>
          </a:extLst>
        </xdr:cNvPr>
        <xdr:cNvPicPr>
          <a:picLocks noChangeAspect="1"/>
        </xdr:cNvPicPr>
      </xdr:nvPicPr>
      <xdr:blipFill>
        <a:blip xmlns:r="http://schemas.openxmlformats.org/officeDocument/2006/relationships" r:embed="rId5"/>
        <a:stretch>
          <a:fillRect/>
        </a:stretch>
      </xdr:blipFill>
      <xdr:spPr>
        <a:xfrm>
          <a:off x="10306050" y="16535400"/>
          <a:ext cx="4791075" cy="2550989"/>
        </a:xfrm>
        <a:prstGeom prst="rect">
          <a:avLst/>
        </a:prstGeom>
        <a:ln>
          <a:solidFill>
            <a:schemeClr val="accent1"/>
          </a:solidFill>
        </a:ln>
      </xdr:spPr>
    </xdr:pic>
    <xdr:clientData/>
  </xdr:twoCellAnchor>
  <xdr:twoCellAnchor editAs="oneCell">
    <xdr:from>
      <xdr:col>13</xdr:col>
      <xdr:colOff>304800</xdr:colOff>
      <xdr:row>86</xdr:row>
      <xdr:rowOff>161925</xdr:rowOff>
    </xdr:from>
    <xdr:to>
      <xdr:col>18</xdr:col>
      <xdr:colOff>266229</xdr:colOff>
      <xdr:row>99</xdr:row>
      <xdr:rowOff>28282</xdr:rowOff>
    </xdr:to>
    <xdr:pic>
      <xdr:nvPicPr>
        <xdr:cNvPr id="9" name="Image 8">
          <a:extLst>
            <a:ext uri="{FF2B5EF4-FFF2-40B4-BE49-F238E27FC236}">
              <a16:creationId xmlns:a16="http://schemas.microsoft.com/office/drawing/2014/main" id="{09FC7B93-4F5B-8509-B46C-28C09DF67B4B}"/>
            </a:ext>
          </a:extLst>
        </xdr:cNvPr>
        <xdr:cNvPicPr>
          <a:picLocks noChangeAspect="1"/>
        </xdr:cNvPicPr>
      </xdr:nvPicPr>
      <xdr:blipFill>
        <a:blip xmlns:r="http://schemas.openxmlformats.org/officeDocument/2006/relationships" r:embed="rId6"/>
        <a:stretch>
          <a:fillRect/>
        </a:stretch>
      </xdr:blipFill>
      <xdr:spPr>
        <a:xfrm>
          <a:off x="10239375" y="19535775"/>
          <a:ext cx="3771429" cy="2342857"/>
        </a:xfrm>
        <a:prstGeom prst="rect">
          <a:avLst/>
        </a:prstGeom>
        <a:ln>
          <a:solidFill>
            <a:schemeClr val="accent1"/>
          </a:solidFill>
        </a:ln>
      </xdr:spPr>
    </xdr:pic>
    <xdr:clientData/>
  </xdr:twoCellAnchor>
  <xdr:twoCellAnchor editAs="oneCell">
    <xdr:from>
      <xdr:col>13</xdr:col>
      <xdr:colOff>695325</xdr:colOff>
      <xdr:row>101</xdr:row>
      <xdr:rowOff>9525</xdr:rowOff>
    </xdr:from>
    <xdr:to>
      <xdr:col>18</xdr:col>
      <xdr:colOff>637706</xdr:colOff>
      <xdr:row>112</xdr:row>
      <xdr:rowOff>114025</xdr:rowOff>
    </xdr:to>
    <xdr:pic>
      <xdr:nvPicPr>
        <xdr:cNvPr id="10" name="Image 9">
          <a:extLst>
            <a:ext uri="{FF2B5EF4-FFF2-40B4-BE49-F238E27FC236}">
              <a16:creationId xmlns:a16="http://schemas.microsoft.com/office/drawing/2014/main" id="{149EE977-2A4C-D28C-A7A0-3787E0705856}"/>
            </a:ext>
          </a:extLst>
        </xdr:cNvPr>
        <xdr:cNvPicPr>
          <a:picLocks noChangeAspect="1"/>
        </xdr:cNvPicPr>
      </xdr:nvPicPr>
      <xdr:blipFill>
        <a:blip xmlns:r="http://schemas.openxmlformats.org/officeDocument/2006/relationships" r:embed="rId7"/>
        <a:stretch>
          <a:fillRect/>
        </a:stretch>
      </xdr:blipFill>
      <xdr:spPr>
        <a:xfrm>
          <a:off x="10629900" y="22240875"/>
          <a:ext cx="3752381" cy="2200000"/>
        </a:xfrm>
        <a:prstGeom prst="rect">
          <a:avLst/>
        </a:prstGeom>
        <a:ln>
          <a:solidFill>
            <a:schemeClr val="accent1"/>
          </a:solidFill>
        </a:ln>
      </xdr:spPr>
    </xdr:pic>
    <xdr:clientData/>
  </xdr:twoCellAnchor>
  <xdr:twoCellAnchor editAs="oneCell">
    <xdr:from>
      <xdr:col>13</xdr:col>
      <xdr:colOff>742950</xdr:colOff>
      <xdr:row>114</xdr:row>
      <xdr:rowOff>133350</xdr:rowOff>
    </xdr:from>
    <xdr:to>
      <xdr:col>18</xdr:col>
      <xdr:colOff>732950</xdr:colOff>
      <xdr:row>126</xdr:row>
      <xdr:rowOff>161636</xdr:rowOff>
    </xdr:to>
    <xdr:pic>
      <xdr:nvPicPr>
        <xdr:cNvPr id="11" name="Image 10">
          <a:extLst>
            <a:ext uri="{FF2B5EF4-FFF2-40B4-BE49-F238E27FC236}">
              <a16:creationId xmlns:a16="http://schemas.microsoft.com/office/drawing/2014/main" id="{D5489150-BE47-0A2B-BC1E-6B6633A3E879}"/>
            </a:ext>
          </a:extLst>
        </xdr:cNvPr>
        <xdr:cNvPicPr>
          <a:picLocks noChangeAspect="1"/>
        </xdr:cNvPicPr>
      </xdr:nvPicPr>
      <xdr:blipFill>
        <a:blip xmlns:r="http://schemas.openxmlformats.org/officeDocument/2006/relationships" r:embed="rId8"/>
        <a:stretch>
          <a:fillRect/>
        </a:stretch>
      </xdr:blipFill>
      <xdr:spPr>
        <a:xfrm>
          <a:off x="10677525" y="24841200"/>
          <a:ext cx="3800000" cy="2314286"/>
        </a:xfrm>
        <a:prstGeom prst="rect">
          <a:avLst/>
        </a:prstGeom>
        <a:ln>
          <a:solidFill>
            <a:schemeClr val="accent1"/>
          </a:solidFill>
        </a:ln>
      </xdr:spPr>
    </xdr:pic>
    <xdr:clientData/>
  </xdr:twoCellAnchor>
  <xdr:twoCellAnchor editAs="oneCell">
    <xdr:from>
      <xdr:col>13</xdr:col>
      <xdr:colOff>180975</xdr:colOff>
      <xdr:row>128</xdr:row>
      <xdr:rowOff>85726</xdr:rowOff>
    </xdr:from>
    <xdr:to>
      <xdr:col>16</xdr:col>
      <xdr:colOff>361950</xdr:colOff>
      <xdr:row>141</xdr:row>
      <xdr:rowOff>181820</xdr:rowOff>
    </xdr:to>
    <xdr:pic>
      <xdr:nvPicPr>
        <xdr:cNvPr id="12" name="Image 11">
          <a:extLst>
            <a:ext uri="{FF2B5EF4-FFF2-40B4-BE49-F238E27FC236}">
              <a16:creationId xmlns:a16="http://schemas.microsoft.com/office/drawing/2014/main" id="{44458ED1-90D7-DE5D-7459-93B9154BD65F}"/>
            </a:ext>
          </a:extLst>
        </xdr:cNvPr>
        <xdr:cNvPicPr>
          <a:picLocks noChangeAspect="1"/>
        </xdr:cNvPicPr>
      </xdr:nvPicPr>
      <xdr:blipFill>
        <a:blip xmlns:r="http://schemas.openxmlformats.org/officeDocument/2006/relationships" r:embed="rId9"/>
        <a:stretch>
          <a:fillRect/>
        </a:stretch>
      </xdr:blipFill>
      <xdr:spPr>
        <a:xfrm>
          <a:off x="10115550" y="27460576"/>
          <a:ext cx="2466975" cy="2572594"/>
        </a:xfrm>
        <a:prstGeom prst="rect">
          <a:avLst/>
        </a:prstGeom>
        <a:ln>
          <a:solidFill>
            <a:schemeClr val="accent1"/>
          </a:solidFill>
        </a:ln>
      </xdr:spPr>
    </xdr:pic>
    <xdr:clientData/>
  </xdr:twoCellAnchor>
  <xdr:twoCellAnchor editAs="oneCell">
    <xdr:from>
      <xdr:col>17</xdr:col>
      <xdr:colOff>9525</xdr:colOff>
      <xdr:row>129</xdr:row>
      <xdr:rowOff>28575</xdr:rowOff>
    </xdr:from>
    <xdr:to>
      <xdr:col>21</xdr:col>
      <xdr:colOff>656763</xdr:colOff>
      <xdr:row>141</xdr:row>
      <xdr:rowOff>9242</xdr:rowOff>
    </xdr:to>
    <xdr:pic>
      <xdr:nvPicPr>
        <xdr:cNvPr id="13" name="Image 12">
          <a:extLst>
            <a:ext uri="{FF2B5EF4-FFF2-40B4-BE49-F238E27FC236}">
              <a16:creationId xmlns:a16="http://schemas.microsoft.com/office/drawing/2014/main" id="{87257BBE-4957-7438-5965-A426CFEAF98C}"/>
            </a:ext>
          </a:extLst>
        </xdr:cNvPr>
        <xdr:cNvPicPr>
          <a:picLocks noChangeAspect="1"/>
        </xdr:cNvPicPr>
      </xdr:nvPicPr>
      <xdr:blipFill>
        <a:blip xmlns:r="http://schemas.openxmlformats.org/officeDocument/2006/relationships" r:embed="rId10"/>
        <a:stretch>
          <a:fillRect/>
        </a:stretch>
      </xdr:blipFill>
      <xdr:spPr>
        <a:xfrm>
          <a:off x="12992100" y="27593925"/>
          <a:ext cx="3695238" cy="2266667"/>
        </a:xfrm>
        <a:prstGeom prst="rect">
          <a:avLst/>
        </a:prstGeom>
        <a:ln>
          <a:solidFill>
            <a:schemeClr val="accent1"/>
          </a:solidFill>
        </a:ln>
      </xdr:spPr>
    </xdr:pic>
    <xdr:clientData/>
  </xdr:twoCellAnchor>
  <xdr:twoCellAnchor editAs="oneCell">
    <xdr:from>
      <xdr:col>13</xdr:col>
      <xdr:colOff>171450</xdr:colOff>
      <xdr:row>147</xdr:row>
      <xdr:rowOff>161925</xdr:rowOff>
    </xdr:from>
    <xdr:to>
      <xdr:col>17</xdr:col>
      <xdr:colOff>275831</xdr:colOff>
      <xdr:row>158</xdr:row>
      <xdr:rowOff>123568</xdr:rowOff>
    </xdr:to>
    <xdr:pic>
      <xdr:nvPicPr>
        <xdr:cNvPr id="15" name="Image 14">
          <a:extLst>
            <a:ext uri="{FF2B5EF4-FFF2-40B4-BE49-F238E27FC236}">
              <a16:creationId xmlns:a16="http://schemas.microsoft.com/office/drawing/2014/main" id="{BECEFB3A-40D7-75C7-4686-511BFF68DCF6}"/>
            </a:ext>
          </a:extLst>
        </xdr:cNvPr>
        <xdr:cNvPicPr>
          <a:picLocks noChangeAspect="1"/>
        </xdr:cNvPicPr>
      </xdr:nvPicPr>
      <xdr:blipFill>
        <a:blip xmlns:r="http://schemas.openxmlformats.org/officeDocument/2006/relationships" r:embed="rId11"/>
        <a:stretch>
          <a:fillRect/>
        </a:stretch>
      </xdr:blipFill>
      <xdr:spPr>
        <a:xfrm>
          <a:off x="10106025" y="31156275"/>
          <a:ext cx="3152381" cy="2057143"/>
        </a:xfrm>
        <a:prstGeom prst="rect">
          <a:avLst/>
        </a:prstGeom>
        <a:ln>
          <a:solidFill>
            <a:schemeClr val="accent1"/>
          </a:solidFill>
        </a:ln>
      </xdr:spPr>
    </xdr:pic>
    <xdr:clientData/>
  </xdr:twoCellAnchor>
  <xdr:oneCellAnchor>
    <xdr:from>
      <xdr:col>1</xdr:col>
      <xdr:colOff>514350</xdr:colOff>
      <xdr:row>11</xdr:row>
      <xdr:rowOff>276225</xdr:rowOff>
    </xdr:from>
    <xdr:ext cx="184731" cy="264560"/>
    <xdr:sp macro="" textlink="">
      <xdr:nvSpPr>
        <xdr:cNvPr id="16" name="ZoneTexte 15">
          <a:extLst>
            <a:ext uri="{FF2B5EF4-FFF2-40B4-BE49-F238E27FC236}">
              <a16:creationId xmlns:a16="http://schemas.microsoft.com/office/drawing/2014/main" id="{E563BB59-0F64-AA69-04E8-D30FDA3269D7}"/>
            </a:ext>
          </a:extLst>
        </xdr:cNvPr>
        <xdr:cNvSpPr txBox="1"/>
      </xdr:nvSpPr>
      <xdr:spPr>
        <a:xfrm>
          <a:off x="1666875" y="401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editAs="oneCell">
    <xdr:from>
      <xdr:col>14</xdr:col>
      <xdr:colOff>323850</xdr:colOff>
      <xdr:row>160</xdr:row>
      <xdr:rowOff>9525</xdr:rowOff>
    </xdr:from>
    <xdr:to>
      <xdr:col>19</xdr:col>
      <xdr:colOff>247183</xdr:colOff>
      <xdr:row>168</xdr:row>
      <xdr:rowOff>47430</xdr:rowOff>
    </xdr:to>
    <xdr:pic>
      <xdr:nvPicPr>
        <xdr:cNvPr id="18" name="Image 17">
          <a:extLst>
            <a:ext uri="{FF2B5EF4-FFF2-40B4-BE49-F238E27FC236}">
              <a16:creationId xmlns:a16="http://schemas.microsoft.com/office/drawing/2014/main" id="{84958786-C074-8734-3498-549A3934B1BF}"/>
            </a:ext>
          </a:extLst>
        </xdr:cNvPr>
        <xdr:cNvPicPr>
          <a:picLocks noChangeAspect="1"/>
        </xdr:cNvPicPr>
      </xdr:nvPicPr>
      <xdr:blipFill>
        <a:blip xmlns:r="http://schemas.openxmlformats.org/officeDocument/2006/relationships" r:embed="rId12"/>
        <a:stretch>
          <a:fillRect/>
        </a:stretch>
      </xdr:blipFill>
      <xdr:spPr>
        <a:xfrm>
          <a:off x="11020425" y="33480375"/>
          <a:ext cx="3733333" cy="1561905"/>
        </a:xfrm>
        <a:prstGeom prst="rect">
          <a:avLst/>
        </a:prstGeom>
        <a:ln>
          <a:solidFill>
            <a:schemeClr val="accent1"/>
          </a:solidFill>
        </a:ln>
      </xdr:spPr>
    </xdr:pic>
    <xdr:clientData/>
  </xdr:twoCellAnchor>
  <xdr:twoCellAnchor editAs="oneCell">
    <xdr:from>
      <xdr:col>14</xdr:col>
      <xdr:colOff>295275</xdr:colOff>
      <xdr:row>169</xdr:row>
      <xdr:rowOff>57150</xdr:rowOff>
    </xdr:from>
    <xdr:to>
      <xdr:col>20</xdr:col>
      <xdr:colOff>0</xdr:colOff>
      <xdr:row>182</xdr:row>
      <xdr:rowOff>73459</xdr:rowOff>
    </xdr:to>
    <xdr:pic>
      <xdr:nvPicPr>
        <xdr:cNvPr id="19" name="Image 18">
          <a:extLst>
            <a:ext uri="{FF2B5EF4-FFF2-40B4-BE49-F238E27FC236}">
              <a16:creationId xmlns:a16="http://schemas.microsoft.com/office/drawing/2014/main" id="{B20192B4-52FF-3897-AB37-8354BF41269B}"/>
            </a:ext>
          </a:extLst>
        </xdr:cNvPr>
        <xdr:cNvPicPr>
          <a:picLocks noChangeAspect="1"/>
        </xdr:cNvPicPr>
      </xdr:nvPicPr>
      <xdr:blipFill>
        <a:blip xmlns:r="http://schemas.openxmlformats.org/officeDocument/2006/relationships" r:embed="rId13"/>
        <a:stretch>
          <a:fillRect/>
        </a:stretch>
      </xdr:blipFill>
      <xdr:spPr>
        <a:xfrm>
          <a:off x="10991850" y="35242500"/>
          <a:ext cx="4276725" cy="2492809"/>
        </a:xfrm>
        <a:prstGeom prst="rect">
          <a:avLst/>
        </a:prstGeom>
        <a:ln>
          <a:solidFill>
            <a:schemeClr val="accent1"/>
          </a:solidFill>
        </a:ln>
      </xdr:spPr>
    </xdr:pic>
    <xdr:clientData/>
  </xdr:twoCellAnchor>
  <xdr:twoCellAnchor editAs="oneCell">
    <xdr:from>
      <xdr:col>14</xdr:col>
      <xdr:colOff>685800</xdr:colOff>
      <xdr:row>182</xdr:row>
      <xdr:rowOff>171450</xdr:rowOff>
    </xdr:from>
    <xdr:to>
      <xdr:col>19</xdr:col>
      <xdr:colOff>685324</xdr:colOff>
      <xdr:row>194</xdr:row>
      <xdr:rowOff>66402</xdr:rowOff>
    </xdr:to>
    <xdr:pic>
      <xdr:nvPicPr>
        <xdr:cNvPr id="20" name="Image 19">
          <a:extLst>
            <a:ext uri="{FF2B5EF4-FFF2-40B4-BE49-F238E27FC236}">
              <a16:creationId xmlns:a16="http://schemas.microsoft.com/office/drawing/2014/main" id="{169ED4AF-3BA6-215D-8225-BB9A9145E6C5}"/>
            </a:ext>
          </a:extLst>
        </xdr:cNvPr>
        <xdr:cNvPicPr>
          <a:picLocks noChangeAspect="1"/>
        </xdr:cNvPicPr>
      </xdr:nvPicPr>
      <xdr:blipFill>
        <a:blip xmlns:r="http://schemas.openxmlformats.org/officeDocument/2006/relationships" r:embed="rId14"/>
        <a:stretch>
          <a:fillRect/>
        </a:stretch>
      </xdr:blipFill>
      <xdr:spPr>
        <a:xfrm>
          <a:off x="11382375" y="37833300"/>
          <a:ext cx="3809524" cy="2180952"/>
        </a:xfrm>
        <a:prstGeom prst="rect">
          <a:avLst/>
        </a:prstGeom>
        <a:ln>
          <a:solidFill>
            <a:schemeClr val="accent1"/>
          </a:solidFill>
        </a:ln>
      </xdr:spPr>
    </xdr:pic>
    <xdr:clientData/>
  </xdr:twoCellAnchor>
</xdr:wsDr>
</file>

<file path=xl/drawings/drawing21.xml><?xml version="1.0" encoding="utf-8"?>
<xdr:wsDr xmlns:xdr="http://schemas.openxmlformats.org/drawingml/2006/spreadsheetDrawing" xmlns:a="http://schemas.openxmlformats.org/drawingml/2006/main">
  <xdr:oneCellAnchor>
    <xdr:from>
      <xdr:col>8</xdr:col>
      <xdr:colOff>314325</xdr:colOff>
      <xdr:row>0</xdr:row>
      <xdr:rowOff>0</xdr:rowOff>
    </xdr:from>
    <xdr:ext cx="184731" cy="264560"/>
    <xdr:sp macro="" textlink="">
      <xdr:nvSpPr>
        <xdr:cNvPr id="2" name="ZoneTexte 1">
          <a:extLst>
            <a:ext uri="{FF2B5EF4-FFF2-40B4-BE49-F238E27FC236}">
              <a16:creationId xmlns:a16="http://schemas.microsoft.com/office/drawing/2014/main" id="{25124056-61F3-4AE6-8DFB-1289DA5D341C}"/>
            </a:ext>
          </a:extLst>
        </xdr:cNvPr>
        <xdr:cNvSpPr txBox="1"/>
      </xdr:nvSpPr>
      <xdr:spPr>
        <a:xfrm>
          <a:off x="64389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xdr:from>
      <xdr:col>0</xdr:col>
      <xdr:colOff>104775</xdr:colOff>
      <xdr:row>12</xdr:row>
      <xdr:rowOff>266700</xdr:rowOff>
    </xdr:from>
    <xdr:to>
      <xdr:col>3</xdr:col>
      <xdr:colOff>752475</xdr:colOff>
      <xdr:row>18</xdr:row>
      <xdr:rowOff>266700</xdr:rowOff>
    </xdr:to>
    <mc:AlternateContent xmlns:mc="http://schemas.openxmlformats.org/markup-compatibility/2006">
      <mc:Choice xmlns:cx1="http://schemas.microsoft.com/office/drawing/2015/9/8/chartex" Requires="cx1">
        <xdr:graphicFrame macro="">
          <xdr:nvGraphicFramePr>
            <xdr:cNvPr id="3" name="Graphique 2">
              <a:extLst>
                <a:ext uri="{FF2B5EF4-FFF2-40B4-BE49-F238E27FC236}">
                  <a16:creationId xmlns:a16="http://schemas.microsoft.com/office/drawing/2014/main" id="{3421431E-430A-4565-A98C-3FA7D410EFE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4775" y="4324350"/>
              <a:ext cx="3619500" cy="2057400"/>
            </a:xfrm>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editAs="oneCell">
    <xdr:from>
      <xdr:col>13</xdr:col>
      <xdr:colOff>57150</xdr:colOff>
      <xdr:row>14</xdr:row>
      <xdr:rowOff>297379</xdr:rowOff>
    </xdr:from>
    <xdr:to>
      <xdr:col>17</xdr:col>
      <xdr:colOff>219075</xdr:colOff>
      <xdr:row>26</xdr:row>
      <xdr:rowOff>41051</xdr:rowOff>
    </xdr:to>
    <xdr:pic>
      <xdr:nvPicPr>
        <xdr:cNvPr id="4" name="Image 3">
          <a:extLst>
            <a:ext uri="{FF2B5EF4-FFF2-40B4-BE49-F238E27FC236}">
              <a16:creationId xmlns:a16="http://schemas.microsoft.com/office/drawing/2014/main" id="{B0AC93F8-E1CB-472B-BCEB-BE6FC9C38BAF}"/>
            </a:ext>
          </a:extLst>
        </xdr:cNvPr>
        <xdr:cNvPicPr>
          <a:picLocks noChangeAspect="1"/>
        </xdr:cNvPicPr>
      </xdr:nvPicPr>
      <xdr:blipFill>
        <a:blip xmlns:r="http://schemas.openxmlformats.org/officeDocument/2006/relationships" r:embed="rId2"/>
        <a:stretch>
          <a:fillRect/>
        </a:stretch>
      </xdr:blipFill>
      <xdr:spPr>
        <a:xfrm>
          <a:off x="9991725" y="5040829"/>
          <a:ext cx="3209925" cy="2944072"/>
        </a:xfrm>
        <a:prstGeom prst="rect">
          <a:avLst/>
        </a:prstGeom>
        <a:ln>
          <a:solidFill>
            <a:schemeClr val="accent1"/>
          </a:solidFill>
        </a:ln>
      </xdr:spPr>
    </xdr:pic>
    <xdr:clientData/>
  </xdr:twoCellAnchor>
  <xdr:twoCellAnchor editAs="oneCell">
    <xdr:from>
      <xdr:col>13</xdr:col>
      <xdr:colOff>457200</xdr:colOff>
      <xdr:row>27</xdr:row>
      <xdr:rowOff>152401</xdr:rowOff>
    </xdr:from>
    <xdr:to>
      <xdr:col>19</xdr:col>
      <xdr:colOff>698211</xdr:colOff>
      <xdr:row>39</xdr:row>
      <xdr:rowOff>133350</xdr:rowOff>
    </xdr:to>
    <xdr:pic>
      <xdr:nvPicPr>
        <xdr:cNvPr id="5" name="Image 4">
          <a:extLst>
            <a:ext uri="{FF2B5EF4-FFF2-40B4-BE49-F238E27FC236}">
              <a16:creationId xmlns:a16="http://schemas.microsoft.com/office/drawing/2014/main" id="{E27A341B-6AFD-4DFC-8EBE-2C45088165BB}"/>
            </a:ext>
          </a:extLst>
        </xdr:cNvPr>
        <xdr:cNvPicPr>
          <a:picLocks noChangeAspect="1"/>
        </xdr:cNvPicPr>
      </xdr:nvPicPr>
      <xdr:blipFill>
        <a:blip xmlns:r="http://schemas.openxmlformats.org/officeDocument/2006/relationships" r:embed="rId3"/>
        <a:stretch>
          <a:fillRect/>
        </a:stretch>
      </xdr:blipFill>
      <xdr:spPr>
        <a:xfrm>
          <a:off x="10391775" y="8286751"/>
          <a:ext cx="4813011" cy="2266949"/>
        </a:xfrm>
        <a:prstGeom prst="rect">
          <a:avLst/>
        </a:prstGeom>
        <a:ln>
          <a:solidFill>
            <a:schemeClr val="accent1"/>
          </a:solidFill>
        </a:ln>
      </xdr:spPr>
    </xdr:pic>
    <xdr:clientData/>
  </xdr:twoCellAnchor>
  <xdr:twoCellAnchor editAs="oneCell">
    <xdr:from>
      <xdr:col>13</xdr:col>
      <xdr:colOff>438150</xdr:colOff>
      <xdr:row>42</xdr:row>
      <xdr:rowOff>142875</xdr:rowOff>
    </xdr:from>
    <xdr:to>
      <xdr:col>19</xdr:col>
      <xdr:colOff>695325</xdr:colOff>
      <xdr:row>56</xdr:row>
      <xdr:rowOff>80556</xdr:rowOff>
    </xdr:to>
    <xdr:pic>
      <xdr:nvPicPr>
        <xdr:cNvPr id="6" name="Image 5">
          <a:extLst>
            <a:ext uri="{FF2B5EF4-FFF2-40B4-BE49-F238E27FC236}">
              <a16:creationId xmlns:a16="http://schemas.microsoft.com/office/drawing/2014/main" id="{46B11E2D-0804-4C33-8C62-3E2CBC9A2EAA}"/>
            </a:ext>
          </a:extLst>
        </xdr:cNvPr>
        <xdr:cNvPicPr>
          <a:picLocks noChangeAspect="1"/>
        </xdr:cNvPicPr>
      </xdr:nvPicPr>
      <xdr:blipFill>
        <a:blip xmlns:r="http://schemas.openxmlformats.org/officeDocument/2006/relationships" r:embed="rId4"/>
        <a:stretch>
          <a:fillRect/>
        </a:stretch>
      </xdr:blipFill>
      <xdr:spPr>
        <a:xfrm>
          <a:off x="10372725" y="11134725"/>
          <a:ext cx="4829175" cy="2604681"/>
        </a:xfrm>
        <a:prstGeom prst="rect">
          <a:avLst/>
        </a:prstGeom>
        <a:ln>
          <a:solidFill>
            <a:schemeClr val="accent1"/>
          </a:solidFill>
        </a:ln>
      </xdr:spPr>
    </xdr:pic>
    <xdr:clientData/>
  </xdr:twoCellAnchor>
  <xdr:twoCellAnchor editAs="oneCell">
    <xdr:from>
      <xdr:col>13</xdr:col>
      <xdr:colOff>419101</xdr:colOff>
      <xdr:row>57</xdr:row>
      <xdr:rowOff>76201</xdr:rowOff>
    </xdr:from>
    <xdr:to>
      <xdr:col>17</xdr:col>
      <xdr:colOff>209551</xdr:colOff>
      <xdr:row>69</xdr:row>
      <xdr:rowOff>116999</xdr:rowOff>
    </xdr:to>
    <xdr:pic>
      <xdr:nvPicPr>
        <xdr:cNvPr id="7" name="Image 6">
          <a:extLst>
            <a:ext uri="{FF2B5EF4-FFF2-40B4-BE49-F238E27FC236}">
              <a16:creationId xmlns:a16="http://schemas.microsoft.com/office/drawing/2014/main" id="{3EAD6062-9D7C-4AF7-9873-BBD035F20DA1}"/>
            </a:ext>
          </a:extLst>
        </xdr:cNvPr>
        <xdr:cNvPicPr>
          <a:picLocks noChangeAspect="1"/>
        </xdr:cNvPicPr>
      </xdr:nvPicPr>
      <xdr:blipFill>
        <a:blip xmlns:r="http://schemas.openxmlformats.org/officeDocument/2006/relationships" r:embed="rId5"/>
        <a:stretch>
          <a:fillRect/>
        </a:stretch>
      </xdr:blipFill>
      <xdr:spPr>
        <a:xfrm>
          <a:off x="10353676" y="13925551"/>
          <a:ext cx="2838450" cy="2326798"/>
        </a:xfrm>
        <a:prstGeom prst="rect">
          <a:avLst/>
        </a:prstGeom>
        <a:ln>
          <a:solidFill>
            <a:schemeClr val="accent1"/>
          </a:solidFill>
        </a:ln>
      </xdr:spPr>
    </xdr:pic>
    <xdr:clientData/>
  </xdr:twoCellAnchor>
  <xdr:twoCellAnchor editAs="oneCell">
    <xdr:from>
      <xdr:col>13</xdr:col>
      <xdr:colOff>371475</xdr:colOff>
      <xdr:row>71</xdr:row>
      <xdr:rowOff>19050</xdr:rowOff>
    </xdr:from>
    <xdr:to>
      <xdr:col>19</xdr:col>
      <xdr:colOff>590550</xdr:colOff>
      <xdr:row>84</xdr:row>
      <xdr:rowOff>93539</xdr:rowOff>
    </xdr:to>
    <xdr:pic>
      <xdr:nvPicPr>
        <xdr:cNvPr id="8" name="Image 7">
          <a:extLst>
            <a:ext uri="{FF2B5EF4-FFF2-40B4-BE49-F238E27FC236}">
              <a16:creationId xmlns:a16="http://schemas.microsoft.com/office/drawing/2014/main" id="{5F7E6EA0-1C2F-434D-90AB-03F2CA6D8671}"/>
            </a:ext>
          </a:extLst>
        </xdr:cNvPr>
        <xdr:cNvPicPr>
          <a:picLocks noChangeAspect="1"/>
        </xdr:cNvPicPr>
      </xdr:nvPicPr>
      <xdr:blipFill>
        <a:blip xmlns:r="http://schemas.openxmlformats.org/officeDocument/2006/relationships" r:embed="rId6"/>
        <a:stretch>
          <a:fillRect/>
        </a:stretch>
      </xdr:blipFill>
      <xdr:spPr>
        <a:xfrm>
          <a:off x="10306050" y="16535400"/>
          <a:ext cx="4791075" cy="2550989"/>
        </a:xfrm>
        <a:prstGeom prst="rect">
          <a:avLst/>
        </a:prstGeom>
        <a:ln>
          <a:solidFill>
            <a:schemeClr val="accent1"/>
          </a:solidFill>
        </a:ln>
      </xdr:spPr>
    </xdr:pic>
    <xdr:clientData/>
  </xdr:twoCellAnchor>
  <xdr:twoCellAnchor editAs="oneCell">
    <xdr:from>
      <xdr:col>13</xdr:col>
      <xdr:colOff>304800</xdr:colOff>
      <xdr:row>86</xdr:row>
      <xdr:rowOff>161925</xdr:rowOff>
    </xdr:from>
    <xdr:to>
      <xdr:col>18</xdr:col>
      <xdr:colOff>266229</xdr:colOff>
      <xdr:row>99</xdr:row>
      <xdr:rowOff>28282</xdr:rowOff>
    </xdr:to>
    <xdr:pic>
      <xdr:nvPicPr>
        <xdr:cNvPr id="9" name="Image 8">
          <a:extLst>
            <a:ext uri="{FF2B5EF4-FFF2-40B4-BE49-F238E27FC236}">
              <a16:creationId xmlns:a16="http://schemas.microsoft.com/office/drawing/2014/main" id="{83E182E1-D746-4F0A-80A9-B264B6A40972}"/>
            </a:ext>
          </a:extLst>
        </xdr:cNvPr>
        <xdr:cNvPicPr>
          <a:picLocks noChangeAspect="1"/>
        </xdr:cNvPicPr>
      </xdr:nvPicPr>
      <xdr:blipFill>
        <a:blip xmlns:r="http://schemas.openxmlformats.org/officeDocument/2006/relationships" r:embed="rId7"/>
        <a:stretch>
          <a:fillRect/>
        </a:stretch>
      </xdr:blipFill>
      <xdr:spPr>
        <a:xfrm>
          <a:off x="10239375" y="19535775"/>
          <a:ext cx="3771429" cy="2342857"/>
        </a:xfrm>
        <a:prstGeom prst="rect">
          <a:avLst/>
        </a:prstGeom>
        <a:ln>
          <a:solidFill>
            <a:schemeClr val="accent1"/>
          </a:solidFill>
        </a:ln>
      </xdr:spPr>
    </xdr:pic>
    <xdr:clientData/>
  </xdr:twoCellAnchor>
  <xdr:twoCellAnchor editAs="oneCell">
    <xdr:from>
      <xdr:col>13</xdr:col>
      <xdr:colOff>695325</xdr:colOff>
      <xdr:row>101</xdr:row>
      <xdr:rowOff>9525</xdr:rowOff>
    </xdr:from>
    <xdr:to>
      <xdr:col>18</xdr:col>
      <xdr:colOff>637706</xdr:colOff>
      <xdr:row>112</xdr:row>
      <xdr:rowOff>114025</xdr:rowOff>
    </xdr:to>
    <xdr:pic>
      <xdr:nvPicPr>
        <xdr:cNvPr id="10" name="Image 9">
          <a:extLst>
            <a:ext uri="{FF2B5EF4-FFF2-40B4-BE49-F238E27FC236}">
              <a16:creationId xmlns:a16="http://schemas.microsoft.com/office/drawing/2014/main" id="{FBDC6FF1-D7BB-4F64-8069-37274AF73C18}"/>
            </a:ext>
          </a:extLst>
        </xdr:cNvPr>
        <xdr:cNvPicPr>
          <a:picLocks noChangeAspect="1"/>
        </xdr:cNvPicPr>
      </xdr:nvPicPr>
      <xdr:blipFill>
        <a:blip xmlns:r="http://schemas.openxmlformats.org/officeDocument/2006/relationships" r:embed="rId8"/>
        <a:stretch>
          <a:fillRect/>
        </a:stretch>
      </xdr:blipFill>
      <xdr:spPr>
        <a:xfrm>
          <a:off x="10629900" y="22240875"/>
          <a:ext cx="3752381" cy="2200000"/>
        </a:xfrm>
        <a:prstGeom prst="rect">
          <a:avLst/>
        </a:prstGeom>
        <a:ln>
          <a:solidFill>
            <a:schemeClr val="accent1"/>
          </a:solidFill>
        </a:ln>
      </xdr:spPr>
    </xdr:pic>
    <xdr:clientData/>
  </xdr:twoCellAnchor>
  <xdr:twoCellAnchor editAs="oneCell">
    <xdr:from>
      <xdr:col>13</xdr:col>
      <xdr:colOff>742950</xdr:colOff>
      <xdr:row>114</xdr:row>
      <xdr:rowOff>133350</xdr:rowOff>
    </xdr:from>
    <xdr:to>
      <xdr:col>18</xdr:col>
      <xdr:colOff>732950</xdr:colOff>
      <xdr:row>126</xdr:row>
      <xdr:rowOff>161636</xdr:rowOff>
    </xdr:to>
    <xdr:pic>
      <xdr:nvPicPr>
        <xdr:cNvPr id="11" name="Image 10">
          <a:extLst>
            <a:ext uri="{FF2B5EF4-FFF2-40B4-BE49-F238E27FC236}">
              <a16:creationId xmlns:a16="http://schemas.microsoft.com/office/drawing/2014/main" id="{2E6BBB0D-D26A-4534-97BE-237BAF84AF8B}"/>
            </a:ext>
          </a:extLst>
        </xdr:cNvPr>
        <xdr:cNvPicPr>
          <a:picLocks noChangeAspect="1"/>
        </xdr:cNvPicPr>
      </xdr:nvPicPr>
      <xdr:blipFill>
        <a:blip xmlns:r="http://schemas.openxmlformats.org/officeDocument/2006/relationships" r:embed="rId9"/>
        <a:stretch>
          <a:fillRect/>
        </a:stretch>
      </xdr:blipFill>
      <xdr:spPr>
        <a:xfrm>
          <a:off x="10677525" y="24841200"/>
          <a:ext cx="3800000" cy="2314286"/>
        </a:xfrm>
        <a:prstGeom prst="rect">
          <a:avLst/>
        </a:prstGeom>
        <a:ln>
          <a:solidFill>
            <a:schemeClr val="accent1"/>
          </a:solidFill>
        </a:ln>
      </xdr:spPr>
    </xdr:pic>
    <xdr:clientData/>
  </xdr:twoCellAnchor>
  <xdr:twoCellAnchor editAs="oneCell">
    <xdr:from>
      <xdr:col>13</xdr:col>
      <xdr:colOff>180975</xdr:colOff>
      <xdr:row>128</xdr:row>
      <xdr:rowOff>85726</xdr:rowOff>
    </xdr:from>
    <xdr:to>
      <xdr:col>16</xdr:col>
      <xdr:colOff>361950</xdr:colOff>
      <xdr:row>141</xdr:row>
      <xdr:rowOff>181820</xdr:rowOff>
    </xdr:to>
    <xdr:pic>
      <xdr:nvPicPr>
        <xdr:cNvPr id="12" name="Image 11">
          <a:extLst>
            <a:ext uri="{FF2B5EF4-FFF2-40B4-BE49-F238E27FC236}">
              <a16:creationId xmlns:a16="http://schemas.microsoft.com/office/drawing/2014/main" id="{832A2879-D164-4208-BD30-6C91331700F7}"/>
            </a:ext>
          </a:extLst>
        </xdr:cNvPr>
        <xdr:cNvPicPr>
          <a:picLocks noChangeAspect="1"/>
        </xdr:cNvPicPr>
      </xdr:nvPicPr>
      <xdr:blipFill>
        <a:blip xmlns:r="http://schemas.openxmlformats.org/officeDocument/2006/relationships" r:embed="rId10"/>
        <a:stretch>
          <a:fillRect/>
        </a:stretch>
      </xdr:blipFill>
      <xdr:spPr>
        <a:xfrm>
          <a:off x="10115550" y="27460576"/>
          <a:ext cx="2466975" cy="2572594"/>
        </a:xfrm>
        <a:prstGeom prst="rect">
          <a:avLst/>
        </a:prstGeom>
        <a:ln>
          <a:solidFill>
            <a:schemeClr val="accent1"/>
          </a:solidFill>
        </a:ln>
      </xdr:spPr>
    </xdr:pic>
    <xdr:clientData/>
  </xdr:twoCellAnchor>
  <xdr:twoCellAnchor editAs="oneCell">
    <xdr:from>
      <xdr:col>17</xdr:col>
      <xdr:colOff>9525</xdr:colOff>
      <xdr:row>129</xdr:row>
      <xdr:rowOff>28575</xdr:rowOff>
    </xdr:from>
    <xdr:to>
      <xdr:col>21</xdr:col>
      <xdr:colOff>656763</xdr:colOff>
      <xdr:row>141</xdr:row>
      <xdr:rowOff>9242</xdr:rowOff>
    </xdr:to>
    <xdr:pic>
      <xdr:nvPicPr>
        <xdr:cNvPr id="13" name="Image 12">
          <a:extLst>
            <a:ext uri="{FF2B5EF4-FFF2-40B4-BE49-F238E27FC236}">
              <a16:creationId xmlns:a16="http://schemas.microsoft.com/office/drawing/2014/main" id="{5636917C-7EB9-48DC-B3A7-A6B684D4B4C6}"/>
            </a:ext>
          </a:extLst>
        </xdr:cNvPr>
        <xdr:cNvPicPr>
          <a:picLocks noChangeAspect="1"/>
        </xdr:cNvPicPr>
      </xdr:nvPicPr>
      <xdr:blipFill>
        <a:blip xmlns:r="http://schemas.openxmlformats.org/officeDocument/2006/relationships" r:embed="rId11"/>
        <a:stretch>
          <a:fillRect/>
        </a:stretch>
      </xdr:blipFill>
      <xdr:spPr>
        <a:xfrm>
          <a:off x="12992100" y="27593925"/>
          <a:ext cx="3695238" cy="2266667"/>
        </a:xfrm>
        <a:prstGeom prst="rect">
          <a:avLst/>
        </a:prstGeom>
        <a:ln>
          <a:solidFill>
            <a:schemeClr val="accent1"/>
          </a:solidFill>
        </a:ln>
      </xdr:spPr>
    </xdr:pic>
    <xdr:clientData/>
  </xdr:twoCellAnchor>
  <xdr:twoCellAnchor editAs="oneCell">
    <xdr:from>
      <xdr:col>13</xdr:col>
      <xdr:colOff>171450</xdr:colOff>
      <xdr:row>147</xdr:row>
      <xdr:rowOff>161925</xdr:rowOff>
    </xdr:from>
    <xdr:to>
      <xdr:col>17</xdr:col>
      <xdr:colOff>275831</xdr:colOff>
      <xdr:row>158</xdr:row>
      <xdr:rowOff>123568</xdr:rowOff>
    </xdr:to>
    <xdr:pic>
      <xdr:nvPicPr>
        <xdr:cNvPr id="14" name="Image 13">
          <a:extLst>
            <a:ext uri="{FF2B5EF4-FFF2-40B4-BE49-F238E27FC236}">
              <a16:creationId xmlns:a16="http://schemas.microsoft.com/office/drawing/2014/main" id="{64F97030-FD24-4BFB-B772-4EA47F3ED07A}"/>
            </a:ext>
          </a:extLst>
        </xdr:cNvPr>
        <xdr:cNvPicPr>
          <a:picLocks noChangeAspect="1"/>
        </xdr:cNvPicPr>
      </xdr:nvPicPr>
      <xdr:blipFill>
        <a:blip xmlns:r="http://schemas.openxmlformats.org/officeDocument/2006/relationships" r:embed="rId12"/>
        <a:stretch>
          <a:fillRect/>
        </a:stretch>
      </xdr:blipFill>
      <xdr:spPr>
        <a:xfrm>
          <a:off x="10106025" y="31156275"/>
          <a:ext cx="3152381" cy="2057143"/>
        </a:xfrm>
        <a:prstGeom prst="rect">
          <a:avLst/>
        </a:prstGeom>
        <a:ln>
          <a:solidFill>
            <a:schemeClr val="accent1"/>
          </a:solidFill>
        </a:ln>
      </xdr:spPr>
    </xdr:pic>
    <xdr:clientData/>
  </xdr:twoCellAnchor>
  <xdr:oneCellAnchor>
    <xdr:from>
      <xdr:col>1</xdr:col>
      <xdr:colOff>514350</xdr:colOff>
      <xdr:row>11</xdr:row>
      <xdr:rowOff>276225</xdr:rowOff>
    </xdr:from>
    <xdr:ext cx="184731" cy="264560"/>
    <xdr:sp macro="" textlink="">
      <xdr:nvSpPr>
        <xdr:cNvPr id="15" name="ZoneTexte 14">
          <a:extLst>
            <a:ext uri="{FF2B5EF4-FFF2-40B4-BE49-F238E27FC236}">
              <a16:creationId xmlns:a16="http://schemas.microsoft.com/office/drawing/2014/main" id="{350E283E-F626-48F1-AF98-CE03EF15B57B}"/>
            </a:ext>
          </a:extLst>
        </xdr:cNvPr>
        <xdr:cNvSpPr txBox="1"/>
      </xdr:nvSpPr>
      <xdr:spPr>
        <a:xfrm>
          <a:off x="1666875" y="401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0</xdr:col>
      <xdr:colOff>476250</xdr:colOff>
      <xdr:row>14</xdr:row>
      <xdr:rowOff>28575</xdr:rowOff>
    </xdr:from>
    <xdr:ext cx="808876" cy="264560"/>
    <xdr:sp macro="" textlink="$A$3">
      <xdr:nvSpPr>
        <xdr:cNvPr id="16" name="ZoneTexte 15">
          <a:extLst>
            <a:ext uri="{FF2B5EF4-FFF2-40B4-BE49-F238E27FC236}">
              <a16:creationId xmlns:a16="http://schemas.microsoft.com/office/drawing/2014/main" id="{D41279D9-8B10-48A8-A4F9-F7D61C2D7854}"/>
            </a:ext>
          </a:extLst>
        </xdr:cNvPr>
        <xdr:cNvSpPr txBox="1"/>
      </xdr:nvSpPr>
      <xdr:spPr>
        <a:xfrm>
          <a:off x="476250" y="4772025"/>
          <a:ext cx="808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7EDF799-6CDD-4A9F-B81D-A6DF7A6E32FC}" type="TxLink">
            <a:rPr lang="en-US" sz="1100" b="0" i="0" u="none" strike="noStrike">
              <a:solidFill>
                <a:srgbClr val="757171"/>
              </a:solidFill>
              <a:latin typeface="Calibri"/>
              <a:cs typeface="Calibri"/>
            </a:rPr>
            <a:pPr/>
            <a:t>MATIÈRE 1</a:t>
          </a:fld>
          <a:endParaRPr lang="fr-FR" sz="1100"/>
        </a:p>
      </xdr:txBody>
    </xdr:sp>
    <xdr:clientData/>
  </xdr:oneCellAnchor>
  <xdr:twoCellAnchor editAs="oneCell">
    <xdr:from>
      <xdr:col>14</xdr:col>
      <xdr:colOff>323850</xdr:colOff>
      <xdr:row>160</xdr:row>
      <xdr:rowOff>9525</xdr:rowOff>
    </xdr:from>
    <xdr:to>
      <xdr:col>19</xdr:col>
      <xdr:colOff>247183</xdr:colOff>
      <xdr:row>168</xdr:row>
      <xdr:rowOff>47430</xdr:rowOff>
    </xdr:to>
    <xdr:pic>
      <xdr:nvPicPr>
        <xdr:cNvPr id="17" name="Image 16">
          <a:extLst>
            <a:ext uri="{FF2B5EF4-FFF2-40B4-BE49-F238E27FC236}">
              <a16:creationId xmlns:a16="http://schemas.microsoft.com/office/drawing/2014/main" id="{11E48C3A-E046-47FA-B628-0594011D0784}"/>
            </a:ext>
          </a:extLst>
        </xdr:cNvPr>
        <xdr:cNvPicPr>
          <a:picLocks noChangeAspect="1"/>
        </xdr:cNvPicPr>
      </xdr:nvPicPr>
      <xdr:blipFill>
        <a:blip xmlns:r="http://schemas.openxmlformats.org/officeDocument/2006/relationships" r:embed="rId13"/>
        <a:stretch>
          <a:fillRect/>
        </a:stretch>
      </xdr:blipFill>
      <xdr:spPr>
        <a:xfrm>
          <a:off x="11020425" y="33480375"/>
          <a:ext cx="3733333" cy="1561905"/>
        </a:xfrm>
        <a:prstGeom prst="rect">
          <a:avLst/>
        </a:prstGeom>
        <a:ln>
          <a:solidFill>
            <a:schemeClr val="accent1"/>
          </a:solidFill>
        </a:ln>
      </xdr:spPr>
    </xdr:pic>
    <xdr:clientData/>
  </xdr:twoCellAnchor>
  <xdr:twoCellAnchor editAs="oneCell">
    <xdr:from>
      <xdr:col>14</xdr:col>
      <xdr:colOff>295275</xdr:colOff>
      <xdr:row>169</xdr:row>
      <xdr:rowOff>57150</xdr:rowOff>
    </xdr:from>
    <xdr:to>
      <xdr:col>20</xdr:col>
      <xdr:colOff>0</xdr:colOff>
      <xdr:row>182</xdr:row>
      <xdr:rowOff>73459</xdr:rowOff>
    </xdr:to>
    <xdr:pic>
      <xdr:nvPicPr>
        <xdr:cNvPr id="18" name="Image 17">
          <a:extLst>
            <a:ext uri="{FF2B5EF4-FFF2-40B4-BE49-F238E27FC236}">
              <a16:creationId xmlns:a16="http://schemas.microsoft.com/office/drawing/2014/main" id="{671BD162-3DB5-4E27-AF65-AE27E6D19C59}"/>
            </a:ext>
          </a:extLst>
        </xdr:cNvPr>
        <xdr:cNvPicPr>
          <a:picLocks noChangeAspect="1"/>
        </xdr:cNvPicPr>
      </xdr:nvPicPr>
      <xdr:blipFill>
        <a:blip xmlns:r="http://schemas.openxmlformats.org/officeDocument/2006/relationships" r:embed="rId14"/>
        <a:stretch>
          <a:fillRect/>
        </a:stretch>
      </xdr:blipFill>
      <xdr:spPr>
        <a:xfrm>
          <a:off x="10991850" y="35242500"/>
          <a:ext cx="4276725" cy="2492809"/>
        </a:xfrm>
        <a:prstGeom prst="rect">
          <a:avLst/>
        </a:prstGeom>
        <a:ln>
          <a:solidFill>
            <a:schemeClr val="accent1"/>
          </a:solidFill>
        </a:ln>
      </xdr:spPr>
    </xdr:pic>
    <xdr:clientData/>
  </xdr:twoCellAnchor>
  <xdr:twoCellAnchor editAs="oneCell">
    <xdr:from>
      <xdr:col>14</xdr:col>
      <xdr:colOff>685800</xdr:colOff>
      <xdr:row>182</xdr:row>
      <xdr:rowOff>171450</xdr:rowOff>
    </xdr:from>
    <xdr:to>
      <xdr:col>19</xdr:col>
      <xdr:colOff>685324</xdr:colOff>
      <xdr:row>194</xdr:row>
      <xdr:rowOff>66402</xdr:rowOff>
    </xdr:to>
    <xdr:pic>
      <xdr:nvPicPr>
        <xdr:cNvPr id="19" name="Image 18">
          <a:extLst>
            <a:ext uri="{FF2B5EF4-FFF2-40B4-BE49-F238E27FC236}">
              <a16:creationId xmlns:a16="http://schemas.microsoft.com/office/drawing/2014/main" id="{97F32D06-9072-4E88-B58F-444F1C52B3DA}"/>
            </a:ext>
          </a:extLst>
        </xdr:cNvPr>
        <xdr:cNvPicPr>
          <a:picLocks noChangeAspect="1"/>
        </xdr:cNvPicPr>
      </xdr:nvPicPr>
      <xdr:blipFill>
        <a:blip xmlns:r="http://schemas.openxmlformats.org/officeDocument/2006/relationships" r:embed="rId15"/>
        <a:stretch>
          <a:fillRect/>
        </a:stretch>
      </xdr:blipFill>
      <xdr:spPr>
        <a:xfrm>
          <a:off x="11382375" y="37833300"/>
          <a:ext cx="3809524" cy="2180952"/>
        </a:xfrm>
        <a:prstGeom prst="rect">
          <a:avLst/>
        </a:prstGeom>
        <a:ln>
          <a:solidFill>
            <a:schemeClr val="accent1"/>
          </a:solidFill>
        </a:ln>
      </xdr:spPr>
    </xdr:pic>
    <xdr:clientData/>
  </xdr:twoCellAnchor>
</xdr:wsDr>
</file>

<file path=xl/drawings/drawing22.xml><?xml version="1.0" encoding="utf-8"?>
<xdr:wsDr xmlns:xdr="http://schemas.openxmlformats.org/drawingml/2006/spreadsheetDrawing" xmlns:a="http://schemas.openxmlformats.org/drawingml/2006/main">
  <xdr:oneCellAnchor>
    <xdr:from>
      <xdr:col>7</xdr:col>
      <xdr:colOff>314325</xdr:colOff>
      <xdr:row>0</xdr:row>
      <xdr:rowOff>0</xdr:rowOff>
    </xdr:from>
    <xdr:ext cx="184731" cy="264560"/>
    <xdr:sp macro="" textlink="">
      <xdr:nvSpPr>
        <xdr:cNvPr id="3" name="ZoneTexte 2">
          <a:extLst>
            <a:ext uri="{FF2B5EF4-FFF2-40B4-BE49-F238E27FC236}">
              <a16:creationId xmlns:a16="http://schemas.microsoft.com/office/drawing/2014/main" id="{B3FA079A-F6E7-4436-B49C-2C058A78DFE5}"/>
            </a:ext>
          </a:extLst>
        </xdr:cNvPr>
        <xdr:cNvSpPr txBox="1"/>
      </xdr:nvSpPr>
      <xdr:spPr>
        <a:xfrm>
          <a:off x="72675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editAs="oneCell">
    <xdr:from>
      <xdr:col>10</xdr:col>
      <xdr:colOff>476250</xdr:colOff>
      <xdr:row>5</xdr:row>
      <xdr:rowOff>76200</xdr:rowOff>
    </xdr:from>
    <xdr:to>
      <xdr:col>13</xdr:col>
      <xdr:colOff>656917</xdr:colOff>
      <xdr:row>15</xdr:row>
      <xdr:rowOff>257175</xdr:rowOff>
    </xdr:to>
    <xdr:pic>
      <xdr:nvPicPr>
        <xdr:cNvPr id="5" name="Image 4">
          <a:extLst>
            <a:ext uri="{FF2B5EF4-FFF2-40B4-BE49-F238E27FC236}">
              <a16:creationId xmlns:a16="http://schemas.microsoft.com/office/drawing/2014/main" id="{6DCB32A6-0E4B-A517-18E1-0EAFE61F0298}"/>
            </a:ext>
          </a:extLst>
        </xdr:cNvPr>
        <xdr:cNvPicPr>
          <a:picLocks noChangeAspect="1"/>
        </xdr:cNvPicPr>
      </xdr:nvPicPr>
      <xdr:blipFill rotWithShape="1">
        <a:blip xmlns:r="http://schemas.openxmlformats.org/officeDocument/2006/relationships" r:embed="rId1"/>
        <a:srcRect b="51220"/>
        <a:stretch/>
      </xdr:blipFill>
      <xdr:spPr>
        <a:xfrm>
          <a:off x="9715500" y="1981200"/>
          <a:ext cx="2466667" cy="3409950"/>
        </a:xfrm>
        <a:prstGeom prst="rect">
          <a:avLst/>
        </a:prstGeom>
        <a:ln>
          <a:solidFill>
            <a:schemeClr val="accent1"/>
          </a:solidFill>
        </a:ln>
      </xdr:spPr>
    </xdr:pic>
    <xdr:clientData/>
  </xdr:twoCellAnchor>
  <xdr:twoCellAnchor editAs="oneCell">
    <xdr:from>
      <xdr:col>10</xdr:col>
      <xdr:colOff>466725</xdr:colOff>
      <xdr:row>17</xdr:row>
      <xdr:rowOff>0</xdr:rowOff>
    </xdr:from>
    <xdr:to>
      <xdr:col>14</xdr:col>
      <xdr:colOff>209201</xdr:colOff>
      <xdr:row>21</xdr:row>
      <xdr:rowOff>133181</xdr:rowOff>
    </xdr:to>
    <xdr:pic>
      <xdr:nvPicPr>
        <xdr:cNvPr id="7" name="Image 6">
          <a:extLst>
            <a:ext uri="{FF2B5EF4-FFF2-40B4-BE49-F238E27FC236}">
              <a16:creationId xmlns:a16="http://schemas.microsoft.com/office/drawing/2014/main" id="{52E20F7E-5201-3A0C-0332-5496B8CE8833}"/>
            </a:ext>
          </a:extLst>
        </xdr:cNvPr>
        <xdr:cNvPicPr>
          <a:picLocks noChangeAspect="1"/>
        </xdr:cNvPicPr>
      </xdr:nvPicPr>
      <xdr:blipFill>
        <a:blip xmlns:r="http://schemas.openxmlformats.org/officeDocument/2006/relationships" r:embed="rId2"/>
        <a:stretch>
          <a:fillRect/>
        </a:stretch>
      </xdr:blipFill>
      <xdr:spPr>
        <a:xfrm>
          <a:off x="9705975" y="5819775"/>
          <a:ext cx="2790476" cy="1352381"/>
        </a:xfrm>
        <a:prstGeom prst="rect">
          <a:avLst/>
        </a:prstGeom>
        <a:ln>
          <a:solidFill>
            <a:schemeClr val="accent1"/>
          </a:solidFill>
        </a:ln>
      </xdr:spPr>
    </xdr:pic>
    <xdr:clientData/>
  </xdr:twoCellAnchor>
  <xdr:twoCellAnchor editAs="oneCell">
    <xdr:from>
      <xdr:col>7</xdr:col>
      <xdr:colOff>123825</xdr:colOff>
      <xdr:row>24</xdr:row>
      <xdr:rowOff>104776</xdr:rowOff>
    </xdr:from>
    <xdr:to>
      <xdr:col>11</xdr:col>
      <xdr:colOff>704850</xdr:colOff>
      <xdr:row>34</xdr:row>
      <xdr:rowOff>137664</xdr:rowOff>
    </xdr:to>
    <xdr:pic>
      <xdr:nvPicPr>
        <xdr:cNvPr id="8" name="Image 7">
          <a:extLst>
            <a:ext uri="{FF2B5EF4-FFF2-40B4-BE49-F238E27FC236}">
              <a16:creationId xmlns:a16="http://schemas.microsoft.com/office/drawing/2014/main" id="{C11DEA28-1600-9DD9-9D89-CC4E646A7FBA}"/>
            </a:ext>
          </a:extLst>
        </xdr:cNvPr>
        <xdr:cNvPicPr>
          <a:picLocks noChangeAspect="1"/>
        </xdr:cNvPicPr>
      </xdr:nvPicPr>
      <xdr:blipFill>
        <a:blip xmlns:r="http://schemas.openxmlformats.org/officeDocument/2006/relationships" r:embed="rId3"/>
        <a:stretch>
          <a:fillRect/>
        </a:stretch>
      </xdr:blipFill>
      <xdr:spPr>
        <a:xfrm>
          <a:off x="7077075" y="7715251"/>
          <a:ext cx="3629025" cy="1937888"/>
        </a:xfrm>
        <a:prstGeom prst="rect">
          <a:avLst/>
        </a:prstGeom>
        <a:ln>
          <a:solidFill>
            <a:schemeClr val="accent1"/>
          </a:solidFill>
        </a:ln>
      </xdr:spPr>
    </xdr:pic>
    <xdr:clientData/>
  </xdr:twoCellAnchor>
  <xdr:twoCellAnchor editAs="oneCell">
    <xdr:from>
      <xdr:col>7</xdr:col>
      <xdr:colOff>76200</xdr:colOff>
      <xdr:row>39</xdr:row>
      <xdr:rowOff>85725</xdr:rowOff>
    </xdr:from>
    <xdr:to>
      <xdr:col>12</xdr:col>
      <xdr:colOff>75724</xdr:colOff>
      <xdr:row>49</xdr:row>
      <xdr:rowOff>152154</xdr:rowOff>
    </xdr:to>
    <xdr:pic>
      <xdr:nvPicPr>
        <xdr:cNvPr id="9" name="Image 8">
          <a:extLst>
            <a:ext uri="{FF2B5EF4-FFF2-40B4-BE49-F238E27FC236}">
              <a16:creationId xmlns:a16="http://schemas.microsoft.com/office/drawing/2014/main" id="{1B6D3113-F3AA-6A44-7364-50033D32D758}"/>
            </a:ext>
          </a:extLst>
        </xdr:cNvPr>
        <xdr:cNvPicPr>
          <a:picLocks noChangeAspect="1"/>
        </xdr:cNvPicPr>
      </xdr:nvPicPr>
      <xdr:blipFill>
        <a:blip xmlns:r="http://schemas.openxmlformats.org/officeDocument/2006/relationships" r:embed="rId4"/>
        <a:stretch>
          <a:fillRect/>
        </a:stretch>
      </xdr:blipFill>
      <xdr:spPr>
        <a:xfrm>
          <a:off x="7029450" y="10553700"/>
          <a:ext cx="3809524" cy="1971429"/>
        </a:xfrm>
        <a:prstGeom prst="rect">
          <a:avLst/>
        </a:prstGeom>
        <a:ln>
          <a:solidFill>
            <a:schemeClr val="accent1"/>
          </a:solidFill>
        </a:ln>
      </xdr:spPr>
    </xdr:pic>
    <xdr:clientData/>
  </xdr:twoCellAnchor>
  <xdr:twoCellAnchor editAs="oneCell">
    <xdr:from>
      <xdr:col>12</xdr:col>
      <xdr:colOff>333376</xdr:colOff>
      <xdr:row>41</xdr:row>
      <xdr:rowOff>104775</xdr:rowOff>
    </xdr:from>
    <xdr:to>
      <xdr:col>18</xdr:col>
      <xdr:colOff>82116</xdr:colOff>
      <xdr:row>53</xdr:row>
      <xdr:rowOff>76200</xdr:rowOff>
    </xdr:to>
    <xdr:pic>
      <xdr:nvPicPr>
        <xdr:cNvPr id="10" name="Image 9">
          <a:extLst>
            <a:ext uri="{FF2B5EF4-FFF2-40B4-BE49-F238E27FC236}">
              <a16:creationId xmlns:a16="http://schemas.microsoft.com/office/drawing/2014/main" id="{0D0B94BB-83B9-CF70-7F94-A2A366229602}"/>
            </a:ext>
          </a:extLst>
        </xdr:cNvPr>
        <xdr:cNvPicPr>
          <a:picLocks noChangeAspect="1"/>
        </xdr:cNvPicPr>
      </xdr:nvPicPr>
      <xdr:blipFill>
        <a:blip xmlns:r="http://schemas.openxmlformats.org/officeDocument/2006/relationships" r:embed="rId5"/>
        <a:stretch>
          <a:fillRect/>
        </a:stretch>
      </xdr:blipFill>
      <xdr:spPr>
        <a:xfrm>
          <a:off x="11096626" y="10953750"/>
          <a:ext cx="4320740" cy="2257425"/>
        </a:xfrm>
        <a:prstGeom prst="rect">
          <a:avLst/>
        </a:prstGeom>
        <a:ln>
          <a:solidFill>
            <a:schemeClr val="accent1"/>
          </a:solidFill>
        </a:ln>
      </xdr:spPr>
    </xdr:pic>
    <xdr:clientData/>
  </xdr:twoCellAnchor>
  <xdr:twoCellAnchor editAs="oneCell">
    <xdr:from>
      <xdr:col>13</xdr:col>
      <xdr:colOff>219075</xdr:colOff>
      <xdr:row>55</xdr:row>
      <xdr:rowOff>152400</xdr:rowOff>
    </xdr:from>
    <xdr:to>
      <xdr:col>18</xdr:col>
      <xdr:colOff>342408</xdr:colOff>
      <xdr:row>64</xdr:row>
      <xdr:rowOff>85519</xdr:rowOff>
    </xdr:to>
    <xdr:pic>
      <xdr:nvPicPr>
        <xdr:cNvPr id="11" name="Image 10">
          <a:extLst>
            <a:ext uri="{FF2B5EF4-FFF2-40B4-BE49-F238E27FC236}">
              <a16:creationId xmlns:a16="http://schemas.microsoft.com/office/drawing/2014/main" id="{EE853A19-47D4-1C9F-E0B9-11E0E088FA67}"/>
            </a:ext>
          </a:extLst>
        </xdr:cNvPr>
        <xdr:cNvPicPr>
          <a:picLocks noChangeAspect="1"/>
        </xdr:cNvPicPr>
      </xdr:nvPicPr>
      <xdr:blipFill>
        <a:blip xmlns:r="http://schemas.openxmlformats.org/officeDocument/2006/relationships" r:embed="rId6"/>
        <a:stretch>
          <a:fillRect/>
        </a:stretch>
      </xdr:blipFill>
      <xdr:spPr>
        <a:xfrm>
          <a:off x="11744325" y="13668375"/>
          <a:ext cx="3933333" cy="1647619"/>
        </a:xfrm>
        <a:prstGeom prst="rect">
          <a:avLst/>
        </a:prstGeom>
        <a:ln>
          <a:solidFill>
            <a:schemeClr val="accent1"/>
          </a:solidFill>
        </a:ln>
      </xdr:spPr>
    </xdr:pic>
    <xdr:clientData/>
  </xdr:twoCellAnchor>
  <xdr:twoCellAnchor editAs="oneCell">
    <xdr:from>
      <xdr:col>7</xdr:col>
      <xdr:colOff>0</xdr:colOff>
      <xdr:row>68</xdr:row>
      <xdr:rowOff>0</xdr:rowOff>
    </xdr:from>
    <xdr:to>
      <xdr:col>13</xdr:col>
      <xdr:colOff>351809</xdr:colOff>
      <xdr:row>83</xdr:row>
      <xdr:rowOff>180595</xdr:rowOff>
    </xdr:to>
    <xdr:pic>
      <xdr:nvPicPr>
        <xdr:cNvPr id="12" name="Image 11">
          <a:extLst>
            <a:ext uri="{FF2B5EF4-FFF2-40B4-BE49-F238E27FC236}">
              <a16:creationId xmlns:a16="http://schemas.microsoft.com/office/drawing/2014/main" id="{28E9CCFA-E524-2C29-E87C-0D2EA3E8883D}"/>
            </a:ext>
          </a:extLst>
        </xdr:cNvPr>
        <xdr:cNvPicPr>
          <a:picLocks noChangeAspect="1"/>
        </xdr:cNvPicPr>
      </xdr:nvPicPr>
      <xdr:blipFill>
        <a:blip xmlns:r="http://schemas.openxmlformats.org/officeDocument/2006/relationships" r:embed="rId7"/>
        <a:stretch>
          <a:fillRect/>
        </a:stretch>
      </xdr:blipFill>
      <xdr:spPr>
        <a:xfrm>
          <a:off x="6953250" y="15992475"/>
          <a:ext cx="4923809" cy="3038095"/>
        </a:xfrm>
        <a:prstGeom prst="rect">
          <a:avLst/>
        </a:prstGeom>
        <a:ln>
          <a:solidFill>
            <a:schemeClr val="accent1"/>
          </a:solidFill>
        </a:ln>
      </xdr:spPr>
    </xdr:pic>
    <xdr:clientData/>
  </xdr:twoCellAnchor>
  <xdr:twoCellAnchor editAs="oneCell">
    <xdr:from>
      <xdr:col>7</xdr:col>
      <xdr:colOff>352424</xdr:colOff>
      <xdr:row>89</xdr:row>
      <xdr:rowOff>85725</xdr:rowOff>
    </xdr:from>
    <xdr:to>
      <xdr:col>11</xdr:col>
      <xdr:colOff>535727</xdr:colOff>
      <xdr:row>100</xdr:row>
      <xdr:rowOff>19050</xdr:rowOff>
    </xdr:to>
    <xdr:pic>
      <xdr:nvPicPr>
        <xdr:cNvPr id="17" name="Image 16">
          <a:extLst>
            <a:ext uri="{FF2B5EF4-FFF2-40B4-BE49-F238E27FC236}">
              <a16:creationId xmlns:a16="http://schemas.microsoft.com/office/drawing/2014/main" id="{7A25B5FE-4DEC-E871-D55D-FE6C98B2A4A4}"/>
            </a:ext>
          </a:extLst>
        </xdr:cNvPr>
        <xdr:cNvPicPr>
          <a:picLocks noChangeAspect="1"/>
        </xdr:cNvPicPr>
      </xdr:nvPicPr>
      <xdr:blipFill>
        <a:blip xmlns:r="http://schemas.openxmlformats.org/officeDocument/2006/relationships" r:embed="rId8"/>
        <a:stretch>
          <a:fillRect/>
        </a:stretch>
      </xdr:blipFill>
      <xdr:spPr>
        <a:xfrm>
          <a:off x="7305674" y="20078700"/>
          <a:ext cx="3231303" cy="2028825"/>
        </a:xfrm>
        <a:prstGeom prst="rect">
          <a:avLst/>
        </a:prstGeom>
        <a:ln>
          <a:solidFill>
            <a:schemeClr val="accent1"/>
          </a:solidFill>
        </a:ln>
      </xdr:spPr>
    </xdr:pic>
    <xdr:clientData/>
  </xdr:twoCellAnchor>
  <xdr:twoCellAnchor editAs="oneCell">
    <xdr:from>
      <xdr:col>12</xdr:col>
      <xdr:colOff>85725</xdr:colOff>
      <xdr:row>89</xdr:row>
      <xdr:rowOff>85725</xdr:rowOff>
    </xdr:from>
    <xdr:to>
      <xdr:col>16</xdr:col>
      <xdr:colOff>685344</xdr:colOff>
      <xdr:row>105</xdr:row>
      <xdr:rowOff>75820</xdr:rowOff>
    </xdr:to>
    <xdr:pic>
      <xdr:nvPicPr>
        <xdr:cNvPr id="18" name="Image 17">
          <a:extLst>
            <a:ext uri="{FF2B5EF4-FFF2-40B4-BE49-F238E27FC236}">
              <a16:creationId xmlns:a16="http://schemas.microsoft.com/office/drawing/2014/main" id="{5F37EEE8-F51E-112C-F217-F824AD64BA73}"/>
            </a:ext>
          </a:extLst>
        </xdr:cNvPr>
        <xdr:cNvPicPr>
          <a:picLocks noChangeAspect="1"/>
        </xdr:cNvPicPr>
      </xdr:nvPicPr>
      <xdr:blipFill>
        <a:blip xmlns:r="http://schemas.openxmlformats.org/officeDocument/2006/relationships" r:embed="rId9"/>
        <a:stretch>
          <a:fillRect/>
        </a:stretch>
      </xdr:blipFill>
      <xdr:spPr>
        <a:xfrm>
          <a:off x="10848975" y="20078700"/>
          <a:ext cx="3647619" cy="3038095"/>
        </a:xfrm>
        <a:prstGeom prst="rect">
          <a:avLst/>
        </a:prstGeom>
        <a:ln>
          <a:solidFill>
            <a:schemeClr val="accent1"/>
          </a:solidFill>
        </a:ln>
      </xdr:spPr>
    </xdr:pic>
    <xdr:clientData/>
  </xdr:twoCellAnchor>
  <xdr:twoCellAnchor editAs="oneCell">
    <xdr:from>
      <xdr:col>12</xdr:col>
      <xdr:colOff>142874</xdr:colOff>
      <xdr:row>109</xdr:row>
      <xdr:rowOff>85725</xdr:rowOff>
    </xdr:from>
    <xdr:to>
      <xdr:col>17</xdr:col>
      <xdr:colOff>704035</xdr:colOff>
      <xdr:row>121</xdr:row>
      <xdr:rowOff>119508</xdr:rowOff>
    </xdr:to>
    <xdr:pic>
      <xdr:nvPicPr>
        <xdr:cNvPr id="19" name="Image 18">
          <a:extLst>
            <a:ext uri="{FF2B5EF4-FFF2-40B4-BE49-F238E27FC236}">
              <a16:creationId xmlns:a16="http://schemas.microsoft.com/office/drawing/2014/main" id="{F2D3751E-75D4-F616-927B-A0A073E171B3}"/>
            </a:ext>
          </a:extLst>
        </xdr:cNvPr>
        <xdr:cNvPicPr>
          <a:picLocks noChangeAspect="1"/>
        </xdr:cNvPicPr>
      </xdr:nvPicPr>
      <xdr:blipFill>
        <a:blip xmlns:r="http://schemas.openxmlformats.org/officeDocument/2006/relationships" r:embed="rId10"/>
        <a:stretch>
          <a:fillRect/>
        </a:stretch>
      </xdr:blipFill>
      <xdr:spPr>
        <a:xfrm>
          <a:off x="10906124" y="23888700"/>
          <a:ext cx="4371161" cy="2319783"/>
        </a:xfrm>
        <a:prstGeom prst="rect">
          <a:avLst/>
        </a:prstGeom>
        <a:ln>
          <a:solidFill>
            <a:schemeClr val="accent1"/>
          </a:solidFill>
        </a:ln>
      </xdr:spPr>
    </xdr:pic>
    <xdr:clientData/>
  </xdr:twoCellAnchor>
  <xdr:twoCellAnchor editAs="oneCell">
    <xdr:from>
      <xdr:col>7</xdr:col>
      <xdr:colOff>581025</xdr:colOff>
      <xdr:row>123</xdr:row>
      <xdr:rowOff>76200</xdr:rowOff>
    </xdr:from>
    <xdr:to>
      <xdr:col>12</xdr:col>
      <xdr:colOff>124730</xdr:colOff>
      <xdr:row>139</xdr:row>
      <xdr:rowOff>171450</xdr:rowOff>
    </xdr:to>
    <xdr:pic>
      <xdr:nvPicPr>
        <xdr:cNvPr id="21" name="Image 20">
          <a:extLst>
            <a:ext uri="{FF2B5EF4-FFF2-40B4-BE49-F238E27FC236}">
              <a16:creationId xmlns:a16="http://schemas.microsoft.com/office/drawing/2014/main" id="{534E205B-3240-2E9C-757C-F0AA788597B2}"/>
            </a:ext>
          </a:extLst>
        </xdr:cNvPr>
        <xdr:cNvPicPr>
          <a:picLocks noChangeAspect="1"/>
        </xdr:cNvPicPr>
      </xdr:nvPicPr>
      <xdr:blipFill>
        <a:blip xmlns:r="http://schemas.openxmlformats.org/officeDocument/2006/relationships" r:embed="rId11"/>
        <a:stretch>
          <a:fillRect/>
        </a:stretch>
      </xdr:blipFill>
      <xdr:spPr>
        <a:xfrm>
          <a:off x="7534275" y="26546175"/>
          <a:ext cx="3353705" cy="3143250"/>
        </a:xfrm>
        <a:prstGeom prst="rect">
          <a:avLst/>
        </a:prstGeom>
        <a:ln>
          <a:solidFill>
            <a:schemeClr val="accent1"/>
          </a:solidFill>
        </a:ln>
      </xdr:spPr>
    </xdr:pic>
    <xdr:clientData/>
  </xdr:twoCellAnchor>
  <xdr:twoCellAnchor editAs="oneCell">
    <xdr:from>
      <xdr:col>12</xdr:col>
      <xdr:colOff>533400</xdr:colOff>
      <xdr:row>123</xdr:row>
      <xdr:rowOff>19050</xdr:rowOff>
    </xdr:from>
    <xdr:to>
      <xdr:col>19</xdr:col>
      <xdr:colOff>18448</xdr:colOff>
      <xdr:row>138</xdr:row>
      <xdr:rowOff>37740</xdr:rowOff>
    </xdr:to>
    <xdr:pic>
      <xdr:nvPicPr>
        <xdr:cNvPr id="22" name="Image 21">
          <a:extLst>
            <a:ext uri="{FF2B5EF4-FFF2-40B4-BE49-F238E27FC236}">
              <a16:creationId xmlns:a16="http://schemas.microsoft.com/office/drawing/2014/main" id="{527CFF8C-4E42-6B95-C534-DC9907A6D1C0}"/>
            </a:ext>
          </a:extLst>
        </xdr:cNvPr>
        <xdr:cNvPicPr>
          <a:picLocks noChangeAspect="1"/>
        </xdr:cNvPicPr>
      </xdr:nvPicPr>
      <xdr:blipFill>
        <a:blip xmlns:r="http://schemas.openxmlformats.org/officeDocument/2006/relationships" r:embed="rId12"/>
        <a:stretch>
          <a:fillRect/>
        </a:stretch>
      </xdr:blipFill>
      <xdr:spPr>
        <a:xfrm>
          <a:off x="11296650" y="26489025"/>
          <a:ext cx="4819048" cy="2876190"/>
        </a:xfrm>
        <a:prstGeom prst="rect">
          <a:avLst/>
        </a:prstGeom>
        <a:ln>
          <a:solidFill>
            <a:schemeClr val="accent1"/>
          </a:solidFill>
        </a:ln>
      </xdr:spPr>
    </xdr:pic>
    <xdr:clientData/>
  </xdr:twoCellAnchor>
  <xdr:twoCellAnchor editAs="oneCell">
    <xdr:from>
      <xdr:col>9</xdr:col>
      <xdr:colOff>733425</xdr:colOff>
      <xdr:row>144</xdr:row>
      <xdr:rowOff>95250</xdr:rowOff>
    </xdr:from>
    <xdr:to>
      <xdr:col>13</xdr:col>
      <xdr:colOff>571139</xdr:colOff>
      <xdr:row>157</xdr:row>
      <xdr:rowOff>47321</xdr:rowOff>
    </xdr:to>
    <xdr:pic>
      <xdr:nvPicPr>
        <xdr:cNvPr id="23" name="Image 22">
          <a:extLst>
            <a:ext uri="{FF2B5EF4-FFF2-40B4-BE49-F238E27FC236}">
              <a16:creationId xmlns:a16="http://schemas.microsoft.com/office/drawing/2014/main" id="{46FC42C7-FBAD-B241-BC9A-AB4C0FB6C7A0}"/>
            </a:ext>
          </a:extLst>
        </xdr:cNvPr>
        <xdr:cNvPicPr>
          <a:picLocks noChangeAspect="1"/>
        </xdr:cNvPicPr>
      </xdr:nvPicPr>
      <xdr:blipFill>
        <a:blip xmlns:r="http://schemas.openxmlformats.org/officeDocument/2006/relationships" r:embed="rId13"/>
        <a:stretch>
          <a:fillRect/>
        </a:stretch>
      </xdr:blipFill>
      <xdr:spPr>
        <a:xfrm>
          <a:off x="9210675" y="30565725"/>
          <a:ext cx="2885714" cy="2428571"/>
        </a:xfrm>
        <a:prstGeom prst="rect">
          <a:avLst/>
        </a:prstGeom>
        <a:ln>
          <a:solidFill>
            <a:schemeClr val="accent1"/>
          </a:solidFill>
        </a:ln>
      </xdr:spPr>
    </xdr:pic>
    <xdr:clientData/>
  </xdr:twoCellAnchor>
  <xdr:twoCellAnchor editAs="oneCell">
    <xdr:from>
      <xdr:col>14</xdr:col>
      <xdr:colOff>742951</xdr:colOff>
      <xdr:row>144</xdr:row>
      <xdr:rowOff>152400</xdr:rowOff>
    </xdr:from>
    <xdr:to>
      <xdr:col>19</xdr:col>
      <xdr:colOff>398547</xdr:colOff>
      <xdr:row>155</xdr:row>
      <xdr:rowOff>180975</xdr:rowOff>
    </xdr:to>
    <xdr:pic>
      <xdr:nvPicPr>
        <xdr:cNvPr id="24" name="Image 23">
          <a:extLst>
            <a:ext uri="{FF2B5EF4-FFF2-40B4-BE49-F238E27FC236}">
              <a16:creationId xmlns:a16="http://schemas.microsoft.com/office/drawing/2014/main" id="{2703DD3D-E494-2EBE-8E1F-D52BA1842E45}"/>
            </a:ext>
          </a:extLst>
        </xdr:cNvPr>
        <xdr:cNvPicPr>
          <a:picLocks noChangeAspect="1"/>
        </xdr:cNvPicPr>
      </xdr:nvPicPr>
      <xdr:blipFill>
        <a:blip xmlns:r="http://schemas.openxmlformats.org/officeDocument/2006/relationships" r:embed="rId14"/>
        <a:stretch>
          <a:fillRect/>
        </a:stretch>
      </xdr:blipFill>
      <xdr:spPr>
        <a:xfrm>
          <a:off x="13030201" y="30622875"/>
          <a:ext cx="3465596" cy="2124075"/>
        </a:xfrm>
        <a:prstGeom prst="rect">
          <a:avLst/>
        </a:prstGeom>
        <a:ln>
          <a:solidFill>
            <a:schemeClr val="accent1"/>
          </a:solidFill>
        </a:ln>
      </xdr:spPr>
    </xdr:pic>
    <xdr:clientData/>
  </xdr:twoCellAnchor>
  <xdr:twoCellAnchor editAs="oneCell">
    <xdr:from>
      <xdr:col>12</xdr:col>
      <xdr:colOff>752475</xdr:colOff>
      <xdr:row>160</xdr:row>
      <xdr:rowOff>28575</xdr:rowOff>
    </xdr:from>
    <xdr:to>
      <xdr:col>17</xdr:col>
      <xdr:colOff>761523</xdr:colOff>
      <xdr:row>176</xdr:row>
      <xdr:rowOff>85337</xdr:rowOff>
    </xdr:to>
    <xdr:pic>
      <xdr:nvPicPr>
        <xdr:cNvPr id="25" name="Image 24">
          <a:extLst>
            <a:ext uri="{FF2B5EF4-FFF2-40B4-BE49-F238E27FC236}">
              <a16:creationId xmlns:a16="http://schemas.microsoft.com/office/drawing/2014/main" id="{1DDD90CE-FEF3-69B0-A2A0-206B1AD399E4}"/>
            </a:ext>
          </a:extLst>
        </xdr:cNvPr>
        <xdr:cNvPicPr>
          <a:picLocks noChangeAspect="1"/>
        </xdr:cNvPicPr>
      </xdr:nvPicPr>
      <xdr:blipFill>
        <a:blip xmlns:r="http://schemas.openxmlformats.org/officeDocument/2006/relationships" r:embed="rId15"/>
        <a:stretch>
          <a:fillRect/>
        </a:stretch>
      </xdr:blipFill>
      <xdr:spPr>
        <a:xfrm>
          <a:off x="11515725" y="33547050"/>
          <a:ext cx="3819048" cy="3104762"/>
        </a:xfrm>
        <a:prstGeom prst="rect">
          <a:avLst/>
        </a:prstGeom>
        <a:ln>
          <a:solidFill>
            <a:schemeClr val="accent1"/>
          </a:solidFill>
        </a:ln>
      </xdr:spPr>
    </xdr:pic>
    <xdr:clientData/>
  </xdr:twoCellAnchor>
  <xdr:twoCellAnchor editAs="oneCell">
    <xdr:from>
      <xdr:col>10</xdr:col>
      <xdr:colOff>742950</xdr:colOff>
      <xdr:row>182</xdr:row>
      <xdr:rowOff>278</xdr:rowOff>
    </xdr:from>
    <xdr:to>
      <xdr:col>14</xdr:col>
      <xdr:colOff>190093</xdr:colOff>
      <xdr:row>192</xdr:row>
      <xdr:rowOff>123494</xdr:rowOff>
    </xdr:to>
    <xdr:pic>
      <xdr:nvPicPr>
        <xdr:cNvPr id="26" name="Image 25">
          <a:extLst>
            <a:ext uri="{FF2B5EF4-FFF2-40B4-BE49-F238E27FC236}">
              <a16:creationId xmlns:a16="http://schemas.microsoft.com/office/drawing/2014/main" id="{05C5138C-3BC9-F674-09AB-8B6E1B91D8C5}"/>
            </a:ext>
          </a:extLst>
        </xdr:cNvPr>
        <xdr:cNvPicPr>
          <a:picLocks noChangeAspect="1"/>
        </xdr:cNvPicPr>
      </xdr:nvPicPr>
      <xdr:blipFill>
        <a:blip xmlns:r="http://schemas.openxmlformats.org/officeDocument/2006/relationships" r:embed="rId16"/>
        <a:stretch>
          <a:fillRect/>
        </a:stretch>
      </xdr:blipFill>
      <xdr:spPr>
        <a:xfrm>
          <a:off x="9982200" y="37709753"/>
          <a:ext cx="2495143" cy="2028216"/>
        </a:xfrm>
        <a:prstGeom prst="rect">
          <a:avLst/>
        </a:prstGeom>
        <a:ln>
          <a:solidFill>
            <a:schemeClr val="accent1"/>
          </a:solidFill>
        </a:ln>
      </xdr:spPr>
    </xdr:pic>
    <xdr:clientData/>
  </xdr:twoCellAnchor>
  <xdr:twoCellAnchor editAs="oneCell">
    <xdr:from>
      <xdr:col>11</xdr:col>
      <xdr:colOff>133350</xdr:colOff>
      <xdr:row>193</xdr:row>
      <xdr:rowOff>85725</xdr:rowOff>
    </xdr:from>
    <xdr:to>
      <xdr:col>16</xdr:col>
      <xdr:colOff>609600</xdr:colOff>
      <xdr:row>219</xdr:row>
      <xdr:rowOff>19050</xdr:rowOff>
    </xdr:to>
    <xdr:pic>
      <xdr:nvPicPr>
        <xdr:cNvPr id="28" name="Image 27">
          <a:extLst>
            <a:ext uri="{FF2B5EF4-FFF2-40B4-BE49-F238E27FC236}">
              <a16:creationId xmlns:a16="http://schemas.microsoft.com/office/drawing/2014/main" id="{ED467E3F-1FCB-1378-15AA-2FD720D73166}"/>
            </a:ext>
          </a:extLst>
        </xdr:cNvPr>
        <xdr:cNvPicPr>
          <a:picLocks noChangeAspect="1"/>
        </xdr:cNvPicPr>
      </xdr:nvPicPr>
      <xdr:blipFill rotWithShape="1">
        <a:blip xmlns:r="http://schemas.openxmlformats.org/officeDocument/2006/relationships" r:embed="rId17"/>
        <a:srcRect l="22225" r="7344" b="52317"/>
        <a:stretch/>
      </xdr:blipFill>
      <xdr:spPr>
        <a:xfrm>
          <a:off x="10134600" y="39890700"/>
          <a:ext cx="4286250" cy="4886325"/>
        </a:xfrm>
        <a:prstGeom prst="rect">
          <a:avLst/>
        </a:prstGeom>
        <a:ln>
          <a:solidFill>
            <a:schemeClr val="accent1"/>
          </a:solidFill>
        </a:ln>
      </xdr:spPr>
    </xdr:pic>
    <xdr:clientData/>
  </xdr:twoCellAnchor>
  <xdr:twoCellAnchor editAs="oneCell">
    <xdr:from>
      <xdr:col>7</xdr:col>
      <xdr:colOff>9526</xdr:colOff>
      <xdr:row>205</xdr:row>
      <xdr:rowOff>152401</xdr:rowOff>
    </xdr:from>
    <xdr:to>
      <xdr:col>10</xdr:col>
      <xdr:colOff>726282</xdr:colOff>
      <xdr:row>215</xdr:row>
      <xdr:rowOff>95251</xdr:rowOff>
    </xdr:to>
    <xdr:pic>
      <xdr:nvPicPr>
        <xdr:cNvPr id="29" name="Image 28">
          <a:extLst>
            <a:ext uri="{FF2B5EF4-FFF2-40B4-BE49-F238E27FC236}">
              <a16:creationId xmlns:a16="http://schemas.microsoft.com/office/drawing/2014/main" id="{7C290F42-0172-D2A8-627F-3BE9B00ABE22}"/>
            </a:ext>
          </a:extLst>
        </xdr:cNvPr>
        <xdr:cNvPicPr>
          <a:picLocks noChangeAspect="1"/>
        </xdr:cNvPicPr>
      </xdr:nvPicPr>
      <xdr:blipFill>
        <a:blip xmlns:r="http://schemas.openxmlformats.org/officeDocument/2006/relationships" r:embed="rId18"/>
        <a:stretch>
          <a:fillRect/>
        </a:stretch>
      </xdr:blipFill>
      <xdr:spPr>
        <a:xfrm>
          <a:off x="6962776" y="42243376"/>
          <a:ext cx="3002756" cy="1847850"/>
        </a:xfrm>
        <a:prstGeom prst="rect">
          <a:avLst/>
        </a:prstGeom>
      </xdr:spPr>
    </xdr:pic>
    <xdr:clientData/>
  </xdr:twoCellAnchor>
  <xdr:twoCellAnchor editAs="oneCell">
    <xdr:from>
      <xdr:col>7</xdr:col>
      <xdr:colOff>0</xdr:colOff>
      <xdr:row>225</xdr:row>
      <xdr:rowOff>0</xdr:rowOff>
    </xdr:from>
    <xdr:to>
      <xdr:col>12</xdr:col>
      <xdr:colOff>580476</xdr:colOff>
      <xdr:row>236</xdr:row>
      <xdr:rowOff>28310</xdr:rowOff>
    </xdr:to>
    <xdr:pic>
      <xdr:nvPicPr>
        <xdr:cNvPr id="30" name="Image 29">
          <a:extLst>
            <a:ext uri="{FF2B5EF4-FFF2-40B4-BE49-F238E27FC236}">
              <a16:creationId xmlns:a16="http://schemas.microsoft.com/office/drawing/2014/main" id="{116C49F2-BDB9-39D8-2162-EE14B3848CD1}"/>
            </a:ext>
          </a:extLst>
        </xdr:cNvPr>
        <xdr:cNvPicPr>
          <a:picLocks noChangeAspect="1"/>
        </xdr:cNvPicPr>
      </xdr:nvPicPr>
      <xdr:blipFill>
        <a:blip xmlns:r="http://schemas.openxmlformats.org/officeDocument/2006/relationships" r:embed="rId19"/>
        <a:stretch>
          <a:fillRect/>
        </a:stretch>
      </xdr:blipFill>
      <xdr:spPr>
        <a:xfrm>
          <a:off x="6953250" y="45900975"/>
          <a:ext cx="4390476" cy="2123810"/>
        </a:xfrm>
        <a:prstGeom prst="rect">
          <a:avLst/>
        </a:prstGeom>
        <a:ln>
          <a:solidFill>
            <a:schemeClr val="accent1"/>
          </a:solidFill>
        </a:ln>
      </xdr:spPr>
    </xdr:pic>
    <xdr:clientData/>
  </xdr:twoCellAnchor>
  <xdr:twoCellAnchor editAs="oneCell">
    <xdr:from>
      <xdr:col>13</xdr:col>
      <xdr:colOff>400050</xdr:colOff>
      <xdr:row>224</xdr:row>
      <xdr:rowOff>171450</xdr:rowOff>
    </xdr:from>
    <xdr:to>
      <xdr:col>18</xdr:col>
      <xdr:colOff>285171</xdr:colOff>
      <xdr:row>236</xdr:row>
      <xdr:rowOff>181595</xdr:rowOff>
    </xdr:to>
    <xdr:pic>
      <xdr:nvPicPr>
        <xdr:cNvPr id="31" name="Image 30">
          <a:extLst>
            <a:ext uri="{FF2B5EF4-FFF2-40B4-BE49-F238E27FC236}">
              <a16:creationId xmlns:a16="http://schemas.microsoft.com/office/drawing/2014/main" id="{D58CA6CF-D335-880F-3583-4950EBC4B4E6}"/>
            </a:ext>
          </a:extLst>
        </xdr:cNvPr>
        <xdr:cNvPicPr>
          <a:picLocks noChangeAspect="1"/>
        </xdr:cNvPicPr>
      </xdr:nvPicPr>
      <xdr:blipFill>
        <a:blip xmlns:r="http://schemas.openxmlformats.org/officeDocument/2006/relationships" r:embed="rId20"/>
        <a:stretch>
          <a:fillRect/>
        </a:stretch>
      </xdr:blipFill>
      <xdr:spPr>
        <a:xfrm>
          <a:off x="11925300" y="45881925"/>
          <a:ext cx="3695121" cy="2296145"/>
        </a:xfrm>
        <a:prstGeom prst="rect">
          <a:avLst/>
        </a:prstGeom>
        <a:ln>
          <a:solidFill>
            <a:schemeClr val="accent1"/>
          </a:solidFill>
        </a:ln>
      </xdr:spPr>
    </xdr:pic>
    <xdr:clientData/>
  </xdr:twoCellAnchor>
</xdr:wsDr>
</file>

<file path=xl/drawings/drawing23.xml><?xml version="1.0" encoding="utf-8"?>
<xdr:wsDr xmlns:xdr="http://schemas.openxmlformats.org/drawingml/2006/spreadsheetDrawing" xmlns:a="http://schemas.openxmlformats.org/drawingml/2006/main">
  <xdr:oneCellAnchor>
    <xdr:from>
      <xdr:col>7</xdr:col>
      <xdr:colOff>314325</xdr:colOff>
      <xdr:row>0</xdr:row>
      <xdr:rowOff>0</xdr:rowOff>
    </xdr:from>
    <xdr:ext cx="184731" cy="264560"/>
    <xdr:sp macro="" textlink="">
      <xdr:nvSpPr>
        <xdr:cNvPr id="2" name="ZoneTexte 1">
          <a:extLst>
            <a:ext uri="{FF2B5EF4-FFF2-40B4-BE49-F238E27FC236}">
              <a16:creationId xmlns:a16="http://schemas.microsoft.com/office/drawing/2014/main" id="{568A7385-0784-4E1E-8104-341DE5A4CF46}"/>
            </a:ext>
          </a:extLst>
        </xdr:cNvPr>
        <xdr:cNvSpPr txBox="1"/>
      </xdr:nvSpPr>
      <xdr:spPr>
        <a:xfrm>
          <a:off x="72675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editAs="oneCell">
    <xdr:from>
      <xdr:col>10</xdr:col>
      <xdr:colOff>476250</xdr:colOff>
      <xdr:row>5</xdr:row>
      <xdr:rowOff>76200</xdr:rowOff>
    </xdr:from>
    <xdr:to>
      <xdr:col>13</xdr:col>
      <xdr:colOff>656917</xdr:colOff>
      <xdr:row>15</xdr:row>
      <xdr:rowOff>257175</xdr:rowOff>
    </xdr:to>
    <xdr:pic>
      <xdr:nvPicPr>
        <xdr:cNvPr id="3" name="Image 2">
          <a:extLst>
            <a:ext uri="{FF2B5EF4-FFF2-40B4-BE49-F238E27FC236}">
              <a16:creationId xmlns:a16="http://schemas.microsoft.com/office/drawing/2014/main" id="{752D316E-20FA-430B-91EB-C341B7B873E0}"/>
            </a:ext>
          </a:extLst>
        </xdr:cNvPr>
        <xdr:cNvPicPr>
          <a:picLocks noChangeAspect="1"/>
        </xdr:cNvPicPr>
      </xdr:nvPicPr>
      <xdr:blipFill rotWithShape="1">
        <a:blip xmlns:r="http://schemas.openxmlformats.org/officeDocument/2006/relationships" r:embed="rId1"/>
        <a:srcRect b="51220"/>
        <a:stretch/>
      </xdr:blipFill>
      <xdr:spPr>
        <a:xfrm>
          <a:off x="9715500" y="1981200"/>
          <a:ext cx="2466667" cy="3409950"/>
        </a:xfrm>
        <a:prstGeom prst="rect">
          <a:avLst/>
        </a:prstGeom>
        <a:ln>
          <a:solidFill>
            <a:schemeClr val="accent1"/>
          </a:solidFill>
        </a:ln>
      </xdr:spPr>
    </xdr:pic>
    <xdr:clientData/>
  </xdr:twoCellAnchor>
  <xdr:twoCellAnchor>
    <xdr:from>
      <xdr:col>0</xdr:col>
      <xdr:colOff>371475</xdr:colOff>
      <xdr:row>13</xdr:row>
      <xdr:rowOff>28575</xdr:rowOff>
    </xdr:from>
    <xdr:to>
      <xdr:col>4</xdr:col>
      <xdr:colOff>1104900</xdr:colOff>
      <xdr:row>21</xdr:row>
      <xdr:rowOff>180975</xdr:rowOff>
    </xdr:to>
    <xdr:graphicFrame macro="">
      <xdr:nvGraphicFramePr>
        <xdr:cNvPr id="4" name="Graphique 3">
          <a:extLst>
            <a:ext uri="{FF2B5EF4-FFF2-40B4-BE49-F238E27FC236}">
              <a16:creationId xmlns:a16="http://schemas.microsoft.com/office/drawing/2014/main" id="{3D2823BD-F628-44CD-A22B-8A3DB41C7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466725</xdr:colOff>
      <xdr:row>17</xdr:row>
      <xdr:rowOff>0</xdr:rowOff>
    </xdr:from>
    <xdr:to>
      <xdr:col>14</xdr:col>
      <xdr:colOff>209201</xdr:colOff>
      <xdr:row>21</xdr:row>
      <xdr:rowOff>133181</xdr:rowOff>
    </xdr:to>
    <xdr:pic>
      <xdr:nvPicPr>
        <xdr:cNvPr id="5" name="Image 4">
          <a:extLst>
            <a:ext uri="{FF2B5EF4-FFF2-40B4-BE49-F238E27FC236}">
              <a16:creationId xmlns:a16="http://schemas.microsoft.com/office/drawing/2014/main" id="{E3A5468E-ECA2-4ED7-876C-83898CB36136}"/>
            </a:ext>
          </a:extLst>
        </xdr:cNvPr>
        <xdr:cNvPicPr>
          <a:picLocks noChangeAspect="1"/>
        </xdr:cNvPicPr>
      </xdr:nvPicPr>
      <xdr:blipFill>
        <a:blip xmlns:r="http://schemas.openxmlformats.org/officeDocument/2006/relationships" r:embed="rId3"/>
        <a:stretch>
          <a:fillRect/>
        </a:stretch>
      </xdr:blipFill>
      <xdr:spPr>
        <a:xfrm>
          <a:off x="9705975" y="5819775"/>
          <a:ext cx="2790476" cy="1352381"/>
        </a:xfrm>
        <a:prstGeom prst="rect">
          <a:avLst/>
        </a:prstGeom>
        <a:ln>
          <a:solidFill>
            <a:schemeClr val="accent1"/>
          </a:solidFill>
        </a:ln>
      </xdr:spPr>
    </xdr:pic>
    <xdr:clientData/>
  </xdr:twoCellAnchor>
  <xdr:twoCellAnchor editAs="oneCell">
    <xdr:from>
      <xdr:col>7</xdr:col>
      <xdr:colOff>123825</xdr:colOff>
      <xdr:row>24</xdr:row>
      <xdr:rowOff>104776</xdr:rowOff>
    </xdr:from>
    <xdr:to>
      <xdr:col>11</xdr:col>
      <xdr:colOff>704850</xdr:colOff>
      <xdr:row>34</xdr:row>
      <xdr:rowOff>137664</xdr:rowOff>
    </xdr:to>
    <xdr:pic>
      <xdr:nvPicPr>
        <xdr:cNvPr id="6" name="Image 5">
          <a:extLst>
            <a:ext uri="{FF2B5EF4-FFF2-40B4-BE49-F238E27FC236}">
              <a16:creationId xmlns:a16="http://schemas.microsoft.com/office/drawing/2014/main" id="{534E3786-DCE5-47AC-9659-397101F378AF}"/>
            </a:ext>
          </a:extLst>
        </xdr:cNvPr>
        <xdr:cNvPicPr>
          <a:picLocks noChangeAspect="1"/>
        </xdr:cNvPicPr>
      </xdr:nvPicPr>
      <xdr:blipFill>
        <a:blip xmlns:r="http://schemas.openxmlformats.org/officeDocument/2006/relationships" r:embed="rId4"/>
        <a:stretch>
          <a:fillRect/>
        </a:stretch>
      </xdr:blipFill>
      <xdr:spPr>
        <a:xfrm>
          <a:off x="7077075" y="7715251"/>
          <a:ext cx="3629025" cy="1937888"/>
        </a:xfrm>
        <a:prstGeom prst="rect">
          <a:avLst/>
        </a:prstGeom>
        <a:ln>
          <a:solidFill>
            <a:schemeClr val="accent1"/>
          </a:solidFill>
        </a:ln>
      </xdr:spPr>
    </xdr:pic>
    <xdr:clientData/>
  </xdr:twoCellAnchor>
  <xdr:twoCellAnchor editAs="oneCell">
    <xdr:from>
      <xdr:col>7</xdr:col>
      <xdr:colOff>76200</xdr:colOff>
      <xdr:row>39</xdr:row>
      <xdr:rowOff>85725</xdr:rowOff>
    </xdr:from>
    <xdr:to>
      <xdr:col>12</xdr:col>
      <xdr:colOff>75724</xdr:colOff>
      <xdr:row>49</xdr:row>
      <xdr:rowOff>152154</xdr:rowOff>
    </xdr:to>
    <xdr:pic>
      <xdr:nvPicPr>
        <xdr:cNvPr id="7" name="Image 6">
          <a:extLst>
            <a:ext uri="{FF2B5EF4-FFF2-40B4-BE49-F238E27FC236}">
              <a16:creationId xmlns:a16="http://schemas.microsoft.com/office/drawing/2014/main" id="{0597FCFB-AFAF-474C-8CCF-3397D860985F}"/>
            </a:ext>
          </a:extLst>
        </xdr:cNvPr>
        <xdr:cNvPicPr>
          <a:picLocks noChangeAspect="1"/>
        </xdr:cNvPicPr>
      </xdr:nvPicPr>
      <xdr:blipFill>
        <a:blip xmlns:r="http://schemas.openxmlformats.org/officeDocument/2006/relationships" r:embed="rId5"/>
        <a:stretch>
          <a:fillRect/>
        </a:stretch>
      </xdr:blipFill>
      <xdr:spPr>
        <a:xfrm>
          <a:off x="7029450" y="10553700"/>
          <a:ext cx="3809524" cy="1971429"/>
        </a:xfrm>
        <a:prstGeom prst="rect">
          <a:avLst/>
        </a:prstGeom>
        <a:ln>
          <a:solidFill>
            <a:schemeClr val="accent1"/>
          </a:solidFill>
        </a:ln>
      </xdr:spPr>
    </xdr:pic>
    <xdr:clientData/>
  </xdr:twoCellAnchor>
  <xdr:twoCellAnchor editAs="oneCell">
    <xdr:from>
      <xdr:col>12</xdr:col>
      <xdr:colOff>333376</xdr:colOff>
      <xdr:row>41</xdr:row>
      <xdr:rowOff>104775</xdr:rowOff>
    </xdr:from>
    <xdr:to>
      <xdr:col>18</xdr:col>
      <xdr:colOff>82116</xdr:colOff>
      <xdr:row>53</xdr:row>
      <xdr:rowOff>76200</xdr:rowOff>
    </xdr:to>
    <xdr:pic>
      <xdr:nvPicPr>
        <xdr:cNvPr id="8" name="Image 7">
          <a:extLst>
            <a:ext uri="{FF2B5EF4-FFF2-40B4-BE49-F238E27FC236}">
              <a16:creationId xmlns:a16="http://schemas.microsoft.com/office/drawing/2014/main" id="{1FE5DB1D-DC33-4DC9-AD4D-84CA53A71093}"/>
            </a:ext>
          </a:extLst>
        </xdr:cNvPr>
        <xdr:cNvPicPr>
          <a:picLocks noChangeAspect="1"/>
        </xdr:cNvPicPr>
      </xdr:nvPicPr>
      <xdr:blipFill>
        <a:blip xmlns:r="http://schemas.openxmlformats.org/officeDocument/2006/relationships" r:embed="rId6"/>
        <a:stretch>
          <a:fillRect/>
        </a:stretch>
      </xdr:blipFill>
      <xdr:spPr>
        <a:xfrm>
          <a:off x="11096626" y="10953750"/>
          <a:ext cx="4320740" cy="2257425"/>
        </a:xfrm>
        <a:prstGeom prst="rect">
          <a:avLst/>
        </a:prstGeom>
        <a:ln>
          <a:solidFill>
            <a:schemeClr val="accent1"/>
          </a:solidFill>
        </a:ln>
      </xdr:spPr>
    </xdr:pic>
    <xdr:clientData/>
  </xdr:twoCellAnchor>
  <xdr:twoCellAnchor editAs="oneCell">
    <xdr:from>
      <xdr:col>13</xdr:col>
      <xdr:colOff>219075</xdr:colOff>
      <xdr:row>55</xdr:row>
      <xdr:rowOff>152400</xdr:rowOff>
    </xdr:from>
    <xdr:to>
      <xdr:col>18</xdr:col>
      <xdr:colOff>342408</xdr:colOff>
      <xdr:row>64</xdr:row>
      <xdr:rowOff>85519</xdr:rowOff>
    </xdr:to>
    <xdr:pic>
      <xdr:nvPicPr>
        <xdr:cNvPr id="9" name="Image 8">
          <a:extLst>
            <a:ext uri="{FF2B5EF4-FFF2-40B4-BE49-F238E27FC236}">
              <a16:creationId xmlns:a16="http://schemas.microsoft.com/office/drawing/2014/main" id="{95F6BEF5-8C23-441F-97F4-84BECCA5F741}"/>
            </a:ext>
          </a:extLst>
        </xdr:cNvPr>
        <xdr:cNvPicPr>
          <a:picLocks noChangeAspect="1"/>
        </xdr:cNvPicPr>
      </xdr:nvPicPr>
      <xdr:blipFill>
        <a:blip xmlns:r="http://schemas.openxmlformats.org/officeDocument/2006/relationships" r:embed="rId7"/>
        <a:stretch>
          <a:fillRect/>
        </a:stretch>
      </xdr:blipFill>
      <xdr:spPr>
        <a:xfrm>
          <a:off x="11744325" y="13668375"/>
          <a:ext cx="3933333" cy="1647619"/>
        </a:xfrm>
        <a:prstGeom prst="rect">
          <a:avLst/>
        </a:prstGeom>
        <a:ln>
          <a:solidFill>
            <a:schemeClr val="accent1"/>
          </a:solidFill>
        </a:ln>
      </xdr:spPr>
    </xdr:pic>
    <xdr:clientData/>
  </xdr:twoCellAnchor>
  <xdr:twoCellAnchor editAs="oneCell">
    <xdr:from>
      <xdr:col>7</xdr:col>
      <xdr:colOff>0</xdr:colOff>
      <xdr:row>68</xdr:row>
      <xdr:rowOff>0</xdr:rowOff>
    </xdr:from>
    <xdr:to>
      <xdr:col>13</xdr:col>
      <xdr:colOff>351809</xdr:colOff>
      <xdr:row>83</xdr:row>
      <xdr:rowOff>180595</xdr:rowOff>
    </xdr:to>
    <xdr:pic>
      <xdr:nvPicPr>
        <xdr:cNvPr id="10" name="Image 9">
          <a:extLst>
            <a:ext uri="{FF2B5EF4-FFF2-40B4-BE49-F238E27FC236}">
              <a16:creationId xmlns:a16="http://schemas.microsoft.com/office/drawing/2014/main" id="{E1876ED6-C340-4157-A63B-36560A104D35}"/>
            </a:ext>
          </a:extLst>
        </xdr:cNvPr>
        <xdr:cNvPicPr>
          <a:picLocks noChangeAspect="1"/>
        </xdr:cNvPicPr>
      </xdr:nvPicPr>
      <xdr:blipFill>
        <a:blip xmlns:r="http://schemas.openxmlformats.org/officeDocument/2006/relationships" r:embed="rId8"/>
        <a:stretch>
          <a:fillRect/>
        </a:stretch>
      </xdr:blipFill>
      <xdr:spPr>
        <a:xfrm>
          <a:off x="6953250" y="15992475"/>
          <a:ext cx="4923809" cy="3038095"/>
        </a:xfrm>
        <a:prstGeom prst="rect">
          <a:avLst/>
        </a:prstGeom>
        <a:ln>
          <a:solidFill>
            <a:schemeClr val="accent1"/>
          </a:solidFill>
        </a:ln>
      </xdr:spPr>
    </xdr:pic>
    <xdr:clientData/>
  </xdr:twoCellAnchor>
  <xdr:twoCellAnchor editAs="oneCell">
    <xdr:from>
      <xdr:col>7</xdr:col>
      <xdr:colOff>352424</xdr:colOff>
      <xdr:row>89</xdr:row>
      <xdr:rowOff>85725</xdr:rowOff>
    </xdr:from>
    <xdr:to>
      <xdr:col>11</xdr:col>
      <xdr:colOff>535727</xdr:colOff>
      <xdr:row>100</xdr:row>
      <xdr:rowOff>19050</xdr:rowOff>
    </xdr:to>
    <xdr:pic>
      <xdr:nvPicPr>
        <xdr:cNvPr id="11" name="Image 10">
          <a:extLst>
            <a:ext uri="{FF2B5EF4-FFF2-40B4-BE49-F238E27FC236}">
              <a16:creationId xmlns:a16="http://schemas.microsoft.com/office/drawing/2014/main" id="{A0EFBE42-CD87-4B17-A6A6-D05831D47171}"/>
            </a:ext>
          </a:extLst>
        </xdr:cNvPr>
        <xdr:cNvPicPr>
          <a:picLocks noChangeAspect="1"/>
        </xdr:cNvPicPr>
      </xdr:nvPicPr>
      <xdr:blipFill>
        <a:blip xmlns:r="http://schemas.openxmlformats.org/officeDocument/2006/relationships" r:embed="rId9"/>
        <a:stretch>
          <a:fillRect/>
        </a:stretch>
      </xdr:blipFill>
      <xdr:spPr>
        <a:xfrm>
          <a:off x="7305674" y="20078700"/>
          <a:ext cx="3231303" cy="2028825"/>
        </a:xfrm>
        <a:prstGeom prst="rect">
          <a:avLst/>
        </a:prstGeom>
        <a:ln>
          <a:solidFill>
            <a:schemeClr val="accent1"/>
          </a:solidFill>
        </a:ln>
      </xdr:spPr>
    </xdr:pic>
    <xdr:clientData/>
  </xdr:twoCellAnchor>
  <xdr:twoCellAnchor editAs="oneCell">
    <xdr:from>
      <xdr:col>12</xdr:col>
      <xdr:colOff>85725</xdr:colOff>
      <xdr:row>89</xdr:row>
      <xdr:rowOff>85725</xdr:rowOff>
    </xdr:from>
    <xdr:to>
      <xdr:col>16</xdr:col>
      <xdr:colOff>685344</xdr:colOff>
      <xdr:row>105</xdr:row>
      <xdr:rowOff>75820</xdr:rowOff>
    </xdr:to>
    <xdr:pic>
      <xdr:nvPicPr>
        <xdr:cNvPr id="12" name="Image 11">
          <a:extLst>
            <a:ext uri="{FF2B5EF4-FFF2-40B4-BE49-F238E27FC236}">
              <a16:creationId xmlns:a16="http://schemas.microsoft.com/office/drawing/2014/main" id="{E64A2B22-CEEC-434D-AF2B-30FD829ED4DF}"/>
            </a:ext>
          </a:extLst>
        </xdr:cNvPr>
        <xdr:cNvPicPr>
          <a:picLocks noChangeAspect="1"/>
        </xdr:cNvPicPr>
      </xdr:nvPicPr>
      <xdr:blipFill>
        <a:blip xmlns:r="http://schemas.openxmlformats.org/officeDocument/2006/relationships" r:embed="rId10"/>
        <a:stretch>
          <a:fillRect/>
        </a:stretch>
      </xdr:blipFill>
      <xdr:spPr>
        <a:xfrm>
          <a:off x="10848975" y="20078700"/>
          <a:ext cx="3647619" cy="3038095"/>
        </a:xfrm>
        <a:prstGeom prst="rect">
          <a:avLst/>
        </a:prstGeom>
        <a:ln>
          <a:solidFill>
            <a:schemeClr val="accent1"/>
          </a:solidFill>
        </a:ln>
      </xdr:spPr>
    </xdr:pic>
    <xdr:clientData/>
  </xdr:twoCellAnchor>
  <xdr:twoCellAnchor editAs="oneCell">
    <xdr:from>
      <xdr:col>12</xdr:col>
      <xdr:colOff>142874</xdr:colOff>
      <xdr:row>109</xdr:row>
      <xdr:rowOff>85725</xdr:rowOff>
    </xdr:from>
    <xdr:to>
      <xdr:col>17</xdr:col>
      <xdr:colOff>704035</xdr:colOff>
      <xdr:row>121</xdr:row>
      <xdr:rowOff>119508</xdr:rowOff>
    </xdr:to>
    <xdr:pic>
      <xdr:nvPicPr>
        <xdr:cNvPr id="13" name="Image 12">
          <a:extLst>
            <a:ext uri="{FF2B5EF4-FFF2-40B4-BE49-F238E27FC236}">
              <a16:creationId xmlns:a16="http://schemas.microsoft.com/office/drawing/2014/main" id="{F4C22677-A1D7-415D-BB41-0D3FD6CC176E}"/>
            </a:ext>
          </a:extLst>
        </xdr:cNvPr>
        <xdr:cNvPicPr>
          <a:picLocks noChangeAspect="1"/>
        </xdr:cNvPicPr>
      </xdr:nvPicPr>
      <xdr:blipFill>
        <a:blip xmlns:r="http://schemas.openxmlformats.org/officeDocument/2006/relationships" r:embed="rId11"/>
        <a:stretch>
          <a:fillRect/>
        </a:stretch>
      </xdr:blipFill>
      <xdr:spPr>
        <a:xfrm>
          <a:off x="10906124" y="23888700"/>
          <a:ext cx="4371161" cy="2319783"/>
        </a:xfrm>
        <a:prstGeom prst="rect">
          <a:avLst/>
        </a:prstGeom>
        <a:ln>
          <a:solidFill>
            <a:schemeClr val="accent1"/>
          </a:solidFill>
        </a:ln>
      </xdr:spPr>
    </xdr:pic>
    <xdr:clientData/>
  </xdr:twoCellAnchor>
  <xdr:twoCellAnchor editAs="oneCell">
    <xdr:from>
      <xdr:col>7</xdr:col>
      <xdr:colOff>581025</xdr:colOff>
      <xdr:row>123</xdr:row>
      <xdr:rowOff>76200</xdr:rowOff>
    </xdr:from>
    <xdr:to>
      <xdr:col>12</xdr:col>
      <xdr:colOff>124730</xdr:colOff>
      <xdr:row>139</xdr:row>
      <xdr:rowOff>171450</xdr:rowOff>
    </xdr:to>
    <xdr:pic>
      <xdr:nvPicPr>
        <xdr:cNvPr id="14" name="Image 13">
          <a:extLst>
            <a:ext uri="{FF2B5EF4-FFF2-40B4-BE49-F238E27FC236}">
              <a16:creationId xmlns:a16="http://schemas.microsoft.com/office/drawing/2014/main" id="{2B11A40B-D907-47EC-A7E7-CFECD48E9499}"/>
            </a:ext>
          </a:extLst>
        </xdr:cNvPr>
        <xdr:cNvPicPr>
          <a:picLocks noChangeAspect="1"/>
        </xdr:cNvPicPr>
      </xdr:nvPicPr>
      <xdr:blipFill>
        <a:blip xmlns:r="http://schemas.openxmlformats.org/officeDocument/2006/relationships" r:embed="rId12"/>
        <a:stretch>
          <a:fillRect/>
        </a:stretch>
      </xdr:blipFill>
      <xdr:spPr>
        <a:xfrm>
          <a:off x="7534275" y="26546175"/>
          <a:ext cx="3353705" cy="3143250"/>
        </a:xfrm>
        <a:prstGeom prst="rect">
          <a:avLst/>
        </a:prstGeom>
        <a:ln>
          <a:solidFill>
            <a:schemeClr val="accent1"/>
          </a:solidFill>
        </a:ln>
      </xdr:spPr>
    </xdr:pic>
    <xdr:clientData/>
  </xdr:twoCellAnchor>
  <xdr:twoCellAnchor editAs="oneCell">
    <xdr:from>
      <xdr:col>12</xdr:col>
      <xdr:colOff>533400</xdr:colOff>
      <xdr:row>123</xdr:row>
      <xdr:rowOff>19050</xdr:rowOff>
    </xdr:from>
    <xdr:to>
      <xdr:col>19</xdr:col>
      <xdr:colOff>18448</xdr:colOff>
      <xdr:row>138</xdr:row>
      <xdr:rowOff>37740</xdr:rowOff>
    </xdr:to>
    <xdr:pic>
      <xdr:nvPicPr>
        <xdr:cNvPr id="15" name="Image 14">
          <a:extLst>
            <a:ext uri="{FF2B5EF4-FFF2-40B4-BE49-F238E27FC236}">
              <a16:creationId xmlns:a16="http://schemas.microsoft.com/office/drawing/2014/main" id="{958966CB-F5AA-424B-8CD1-76FD33F0E43D}"/>
            </a:ext>
          </a:extLst>
        </xdr:cNvPr>
        <xdr:cNvPicPr>
          <a:picLocks noChangeAspect="1"/>
        </xdr:cNvPicPr>
      </xdr:nvPicPr>
      <xdr:blipFill>
        <a:blip xmlns:r="http://schemas.openxmlformats.org/officeDocument/2006/relationships" r:embed="rId13"/>
        <a:stretch>
          <a:fillRect/>
        </a:stretch>
      </xdr:blipFill>
      <xdr:spPr>
        <a:xfrm>
          <a:off x="11296650" y="26489025"/>
          <a:ext cx="4819048" cy="2876190"/>
        </a:xfrm>
        <a:prstGeom prst="rect">
          <a:avLst/>
        </a:prstGeom>
        <a:ln>
          <a:solidFill>
            <a:schemeClr val="accent1"/>
          </a:solidFill>
        </a:ln>
      </xdr:spPr>
    </xdr:pic>
    <xdr:clientData/>
  </xdr:twoCellAnchor>
  <xdr:twoCellAnchor editAs="oneCell">
    <xdr:from>
      <xdr:col>9</xdr:col>
      <xdr:colOff>733425</xdr:colOff>
      <xdr:row>144</xdr:row>
      <xdr:rowOff>95250</xdr:rowOff>
    </xdr:from>
    <xdr:to>
      <xdr:col>13</xdr:col>
      <xdr:colOff>571139</xdr:colOff>
      <xdr:row>157</xdr:row>
      <xdr:rowOff>47321</xdr:rowOff>
    </xdr:to>
    <xdr:pic>
      <xdr:nvPicPr>
        <xdr:cNvPr id="16" name="Image 15">
          <a:extLst>
            <a:ext uri="{FF2B5EF4-FFF2-40B4-BE49-F238E27FC236}">
              <a16:creationId xmlns:a16="http://schemas.microsoft.com/office/drawing/2014/main" id="{11BD503E-4ADD-4167-8D93-BC83B4AC80C8}"/>
            </a:ext>
          </a:extLst>
        </xdr:cNvPr>
        <xdr:cNvPicPr>
          <a:picLocks noChangeAspect="1"/>
        </xdr:cNvPicPr>
      </xdr:nvPicPr>
      <xdr:blipFill>
        <a:blip xmlns:r="http://schemas.openxmlformats.org/officeDocument/2006/relationships" r:embed="rId14"/>
        <a:stretch>
          <a:fillRect/>
        </a:stretch>
      </xdr:blipFill>
      <xdr:spPr>
        <a:xfrm>
          <a:off x="9210675" y="30565725"/>
          <a:ext cx="2885714" cy="2428571"/>
        </a:xfrm>
        <a:prstGeom prst="rect">
          <a:avLst/>
        </a:prstGeom>
        <a:ln>
          <a:solidFill>
            <a:schemeClr val="accent1"/>
          </a:solidFill>
        </a:ln>
      </xdr:spPr>
    </xdr:pic>
    <xdr:clientData/>
  </xdr:twoCellAnchor>
  <xdr:twoCellAnchor editAs="oneCell">
    <xdr:from>
      <xdr:col>14</xdr:col>
      <xdr:colOff>742951</xdr:colOff>
      <xdr:row>144</xdr:row>
      <xdr:rowOff>152400</xdr:rowOff>
    </xdr:from>
    <xdr:to>
      <xdr:col>19</xdr:col>
      <xdr:colOff>398547</xdr:colOff>
      <xdr:row>155</xdr:row>
      <xdr:rowOff>180975</xdr:rowOff>
    </xdr:to>
    <xdr:pic>
      <xdr:nvPicPr>
        <xdr:cNvPr id="17" name="Image 16">
          <a:extLst>
            <a:ext uri="{FF2B5EF4-FFF2-40B4-BE49-F238E27FC236}">
              <a16:creationId xmlns:a16="http://schemas.microsoft.com/office/drawing/2014/main" id="{592C2806-4E21-4051-9E11-661B55EA038D}"/>
            </a:ext>
          </a:extLst>
        </xdr:cNvPr>
        <xdr:cNvPicPr>
          <a:picLocks noChangeAspect="1"/>
        </xdr:cNvPicPr>
      </xdr:nvPicPr>
      <xdr:blipFill>
        <a:blip xmlns:r="http://schemas.openxmlformats.org/officeDocument/2006/relationships" r:embed="rId15"/>
        <a:stretch>
          <a:fillRect/>
        </a:stretch>
      </xdr:blipFill>
      <xdr:spPr>
        <a:xfrm>
          <a:off x="13030201" y="30622875"/>
          <a:ext cx="3465596" cy="2124075"/>
        </a:xfrm>
        <a:prstGeom prst="rect">
          <a:avLst/>
        </a:prstGeom>
        <a:ln>
          <a:solidFill>
            <a:schemeClr val="accent1"/>
          </a:solidFill>
        </a:ln>
      </xdr:spPr>
    </xdr:pic>
    <xdr:clientData/>
  </xdr:twoCellAnchor>
  <xdr:twoCellAnchor editAs="oneCell">
    <xdr:from>
      <xdr:col>12</xdr:col>
      <xdr:colOff>752475</xdr:colOff>
      <xdr:row>160</xdr:row>
      <xdr:rowOff>28575</xdr:rowOff>
    </xdr:from>
    <xdr:to>
      <xdr:col>17</xdr:col>
      <xdr:colOff>761523</xdr:colOff>
      <xdr:row>176</xdr:row>
      <xdr:rowOff>85337</xdr:rowOff>
    </xdr:to>
    <xdr:pic>
      <xdr:nvPicPr>
        <xdr:cNvPr id="18" name="Image 17">
          <a:extLst>
            <a:ext uri="{FF2B5EF4-FFF2-40B4-BE49-F238E27FC236}">
              <a16:creationId xmlns:a16="http://schemas.microsoft.com/office/drawing/2014/main" id="{E78AC190-4C9F-4EDF-9916-581662CBAE2B}"/>
            </a:ext>
          </a:extLst>
        </xdr:cNvPr>
        <xdr:cNvPicPr>
          <a:picLocks noChangeAspect="1"/>
        </xdr:cNvPicPr>
      </xdr:nvPicPr>
      <xdr:blipFill>
        <a:blip xmlns:r="http://schemas.openxmlformats.org/officeDocument/2006/relationships" r:embed="rId16"/>
        <a:stretch>
          <a:fillRect/>
        </a:stretch>
      </xdr:blipFill>
      <xdr:spPr>
        <a:xfrm>
          <a:off x="11515725" y="33547050"/>
          <a:ext cx="3819048" cy="3104762"/>
        </a:xfrm>
        <a:prstGeom prst="rect">
          <a:avLst/>
        </a:prstGeom>
        <a:ln>
          <a:solidFill>
            <a:schemeClr val="accent1"/>
          </a:solidFill>
        </a:ln>
      </xdr:spPr>
    </xdr:pic>
    <xdr:clientData/>
  </xdr:twoCellAnchor>
  <xdr:twoCellAnchor editAs="oneCell">
    <xdr:from>
      <xdr:col>10</xdr:col>
      <xdr:colOff>742950</xdr:colOff>
      <xdr:row>182</xdr:row>
      <xdr:rowOff>278</xdr:rowOff>
    </xdr:from>
    <xdr:to>
      <xdr:col>14</xdr:col>
      <xdr:colOff>190093</xdr:colOff>
      <xdr:row>192</xdr:row>
      <xdr:rowOff>123494</xdr:rowOff>
    </xdr:to>
    <xdr:pic>
      <xdr:nvPicPr>
        <xdr:cNvPr id="19" name="Image 18">
          <a:extLst>
            <a:ext uri="{FF2B5EF4-FFF2-40B4-BE49-F238E27FC236}">
              <a16:creationId xmlns:a16="http://schemas.microsoft.com/office/drawing/2014/main" id="{9E4FEBC0-7303-4CB1-B504-C90A7D4CBD38}"/>
            </a:ext>
          </a:extLst>
        </xdr:cNvPr>
        <xdr:cNvPicPr>
          <a:picLocks noChangeAspect="1"/>
        </xdr:cNvPicPr>
      </xdr:nvPicPr>
      <xdr:blipFill>
        <a:blip xmlns:r="http://schemas.openxmlformats.org/officeDocument/2006/relationships" r:embed="rId17"/>
        <a:stretch>
          <a:fillRect/>
        </a:stretch>
      </xdr:blipFill>
      <xdr:spPr>
        <a:xfrm>
          <a:off x="9982200" y="37709753"/>
          <a:ext cx="2495143" cy="2028216"/>
        </a:xfrm>
        <a:prstGeom prst="rect">
          <a:avLst/>
        </a:prstGeom>
        <a:ln>
          <a:solidFill>
            <a:schemeClr val="accent1"/>
          </a:solidFill>
        </a:ln>
      </xdr:spPr>
    </xdr:pic>
    <xdr:clientData/>
  </xdr:twoCellAnchor>
  <xdr:oneCellAnchor>
    <xdr:from>
      <xdr:col>1</xdr:col>
      <xdr:colOff>819151</xdr:colOff>
      <xdr:row>16</xdr:row>
      <xdr:rowOff>28576</xdr:rowOff>
    </xdr:from>
    <xdr:ext cx="1430316" cy="590550"/>
    <xdr:sp macro="" textlink="$E$3">
      <xdr:nvSpPr>
        <xdr:cNvPr id="20" name="ZoneTexte 19">
          <a:extLst>
            <a:ext uri="{FF2B5EF4-FFF2-40B4-BE49-F238E27FC236}">
              <a16:creationId xmlns:a16="http://schemas.microsoft.com/office/drawing/2014/main" id="{E32FB653-37AA-4A9B-B0B1-5838CD952E02}"/>
            </a:ext>
          </a:extLst>
        </xdr:cNvPr>
        <xdr:cNvSpPr txBox="1"/>
      </xdr:nvSpPr>
      <xdr:spPr>
        <a:xfrm>
          <a:off x="1971676" y="5505451"/>
          <a:ext cx="1430316"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E11BD147-7743-4B2B-A151-ABC463D01B21}" type="TxLink">
            <a:rPr lang="en-US" sz="3600" b="0" i="0" u="none" strike="noStrike">
              <a:solidFill>
                <a:srgbClr val="000000"/>
              </a:solidFill>
              <a:latin typeface="Calibri"/>
              <a:cs typeface="Calibri"/>
            </a:rPr>
            <a:pPr algn="ctr"/>
            <a:t>20%</a:t>
          </a:fld>
          <a:endParaRPr lang="fr-FR" sz="3600"/>
        </a:p>
      </xdr:txBody>
    </xdr:sp>
    <xdr:clientData/>
  </xdr:oneCellAnchor>
  <xdr:twoCellAnchor editAs="oneCell">
    <xdr:from>
      <xdr:col>11</xdr:col>
      <xdr:colOff>133350</xdr:colOff>
      <xdr:row>193</xdr:row>
      <xdr:rowOff>85725</xdr:rowOff>
    </xdr:from>
    <xdr:to>
      <xdr:col>16</xdr:col>
      <xdr:colOff>609600</xdr:colOff>
      <xdr:row>219</xdr:row>
      <xdr:rowOff>19050</xdr:rowOff>
    </xdr:to>
    <xdr:pic>
      <xdr:nvPicPr>
        <xdr:cNvPr id="21" name="Image 20">
          <a:extLst>
            <a:ext uri="{FF2B5EF4-FFF2-40B4-BE49-F238E27FC236}">
              <a16:creationId xmlns:a16="http://schemas.microsoft.com/office/drawing/2014/main" id="{51CE4E85-5291-4EDE-9083-CFB1C67DB1BC}"/>
            </a:ext>
          </a:extLst>
        </xdr:cNvPr>
        <xdr:cNvPicPr>
          <a:picLocks noChangeAspect="1"/>
        </xdr:cNvPicPr>
      </xdr:nvPicPr>
      <xdr:blipFill rotWithShape="1">
        <a:blip xmlns:r="http://schemas.openxmlformats.org/officeDocument/2006/relationships" r:embed="rId18"/>
        <a:srcRect l="22225" r="7344" b="52317"/>
        <a:stretch/>
      </xdr:blipFill>
      <xdr:spPr>
        <a:xfrm>
          <a:off x="10134600" y="39890700"/>
          <a:ext cx="4286250" cy="4886325"/>
        </a:xfrm>
        <a:prstGeom prst="rect">
          <a:avLst/>
        </a:prstGeom>
        <a:ln>
          <a:solidFill>
            <a:schemeClr val="accent1"/>
          </a:solidFill>
        </a:ln>
      </xdr:spPr>
    </xdr:pic>
    <xdr:clientData/>
  </xdr:twoCellAnchor>
  <xdr:twoCellAnchor editAs="oneCell">
    <xdr:from>
      <xdr:col>7</xdr:col>
      <xdr:colOff>9526</xdr:colOff>
      <xdr:row>205</xdr:row>
      <xdr:rowOff>152401</xdr:rowOff>
    </xdr:from>
    <xdr:to>
      <xdr:col>10</xdr:col>
      <xdr:colOff>726282</xdr:colOff>
      <xdr:row>215</xdr:row>
      <xdr:rowOff>95251</xdr:rowOff>
    </xdr:to>
    <xdr:pic>
      <xdr:nvPicPr>
        <xdr:cNvPr id="22" name="Image 21">
          <a:extLst>
            <a:ext uri="{FF2B5EF4-FFF2-40B4-BE49-F238E27FC236}">
              <a16:creationId xmlns:a16="http://schemas.microsoft.com/office/drawing/2014/main" id="{2BE211E3-925E-4038-B9C6-6894D337E8FA}"/>
            </a:ext>
          </a:extLst>
        </xdr:cNvPr>
        <xdr:cNvPicPr>
          <a:picLocks noChangeAspect="1"/>
        </xdr:cNvPicPr>
      </xdr:nvPicPr>
      <xdr:blipFill>
        <a:blip xmlns:r="http://schemas.openxmlformats.org/officeDocument/2006/relationships" r:embed="rId19"/>
        <a:stretch>
          <a:fillRect/>
        </a:stretch>
      </xdr:blipFill>
      <xdr:spPr>
        <a:xfrm>
          <a:off x="6962776" y="42243376"/>
          <a:ext cx="3002756" cy="1847850"/>
        </a:xfrm>
        <a:prstGeom prst="rect">
          <a:avLst/>
        </a:prstGeom>
      </xdr:spPr>
    </xdr:pic>
    <xdr:clientData/>
  </xdr:twoCellAnchor>
  <xdr:twoCellAnchor editAs="oneCell">
    <xdr:from>
      <xdr:col>7</xdr:col>
      <xdr:colOff>0</xdr:colOff>
      <xdr:row>225</xdr:row>
      <xdr:rowOff>0</xdr:rowOff>
    </xdr:from>
    <xdr:to>
      <xdr:col>12</xdr:col>
      <xdr:colOff>580476</xdr:colOff>
      <xdr:row>236</xdr:row>
      <xdr:rowOff>28310</xdr:rowOff>
    </xdr:to>
    <xdr:pic>
      <xdr:nvPicPr>
        <xdr:cNvPr id="23" name="Image 22">
          <a:extLst>
            <a:ext uri="{FF2B5EF4-FFF2-40B4-BE49-F238E27FC236}">
              <a16:creationId xmlns:a16="http://schemas.microsoft.com/office/drawing/2014/main" id="{48786054-C915-43DE-B803-2613BE02DEA9}"/>
            </a:ext>
          </a:extLst>
        </xdr:cNvPr>
        <xdr:cNvPicPr>
          <a:picLocks noChangeAspect="1"/>
        </xdr:cNvPicPr>
      </xdr:nvPicPr>
      <xdr:blipFill>
        <a:blip xmlns:r="http://schemas.openxmlformats.org/officeDocument/2006/relationships" r:embed="rId20"/>
        <a:stretch>
          <a:fillRect/>
        </a:stretch>
      </xdr:blipFill>
      <xdr:spPr>
        <a:xfrm>
          <a:off x="6953250" y="45900975"/>
          <a:ext cx="4390476" cy="2123810"/>
        </a:xfrm>
        <a:prstGeom prst="rect">
          <a:avLst/>
        </a:prstGeom>
        <a:ln>
          <a:solidFill>
            <a:schemeClr val="accent1"/>
          </a:solidFill>
        </a:ln>
      </xdr:spPr>
    </xdr:pic>
    <xdr:clientData/>
  </xdr:twoCellAnchor>
  <xdr:twoCellAnchor editAs="oneCell">
    <xdr:from>
      <xdr:col>13</xdr:col>
      <xdr:colOff>400050</xdr:colOff>
      <xdr:row>224</xdr:row>
      <xdr:rowOff>171450</xdr:rowOff>
    </xdr:from>
    <xdr:to>
      <xdr:col>18</xdr:col>
      <xdr:colOff>285171</xdr:colOff>
      <xdr:row>236</xdr:row>
      <xdr:rowOff>181595</xdr:rowOff>
    </xdr:to>
    <xdr:pic>
      <xdr:nvPicPr>
        <xdr:cNvPr id="24" name="Image 23">
          <a:extLst>
            <a:ext uri="{FF2B5EF4-FFF2-40B4-BE49-F238E27FC236}">
              <a16:creationId xmlns:a16="http://schemas.microsoft.com/office/drawing/2014/main" id="{7FB3427E-6EF8-408A-BC4A-52B896C94BDC}"/>
            </a:ext>
          </a:extLst>
        </xdr:cNvPr>
        <xdr:cNvPicPr>
          <a:picLocks noChangeAspect="1"/>
        </xdr:cNvPicPr>
      </xdr:nvPicPr>
      <xdr:blipFill>
        <a:blip xmlns:r="http://schemas.openxmlformats.org/officeDocument/2006/relationships" r:embed="rId21"/>
        <a:stretch>
          <a:fillRect/>
        </a:stretch>
      </xdr:blipFill>
      <xdr:spPr>
        <a:xfrm>
          <a:off x="11925300" y="45881925"/>
          <a:ext cx="3695121" cy="2296145"/>
        </a:xfrm>
        <a:prstGeom prst="rect">
          <a:avLst/>
        </a:prstGeom>
        <a:ln>
          <a:solidFill>
            <a:schemeClr val="accent1"/>
          </a:solidFill>
        </a:ln>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7</xdr:col>
      <xdr:colOff>123825</xdr:colOff>
      <xdr:row>0</xdr:row>
      <xdr:rowOff>76201</xdr:rowOff>
    </xdr:from>
    <xdr:to>
      <xdr:col>9</xdr:col>
      <xdr:colOff>638175</xdr:colOff>
      <xdr:row>7</xdr:row>
      <xdr:rowOff>85725</xdr:rowOff>
    </xdr:to>
    <mc:AlternateContent xmlns:mc="http://schemas.openxmlformats.org/markup-compatibility/2006" xmlns:sle15="http://schemas.microsoft.com/office/drawing/2012/slicer">
      <mc:Choice Requires="sle15">
        <xdr:graphicFrame macro="">
          <xdr:nvGraphicFramePr>
            <xdr:cNvPr id="3" name="EMPLOI 1">
              <a:extLst>
                <a:ext uri="{FF2B5EF4-FFF2-40B4-BE49-F238E27FC236}">
                  <a16:creationId xmlns:a16="http://schemas.microsoft.com/office/drawing/2014/main" id="{BF2234FD-9348-E74F-D3EA-5D272E02557B}"/>
                </a:ext>
              </a:extLst>
            </xdr:cNvPr>
            <xdr:cNvGraphicFramePr/>
          </xdr:nvGraphicFramePr>
          <xdr:xfrm>
            <a:off x="0" y="0"/>
            <a:ext cx="0" cy="0"/>
          </xdr:xfrm>
          <a:graphic>
            <a:graphicData uri="http://schemas.microsoft.com/office/drawing/2010/slicer">
              <sle:slicer xmlns:sle="http://schemas.microsoft.com/office/drawing/2010/slicer" name="EMPLOI 1"/>
            </a:graphicData>
          </a:graphic>
        </xdr:graphicFrame>
      </mc:Choice>
      <mc:Fallback xmlns="">
        <xdr:sp macro="" textlink="">
          <xdr:nvSpPr>
            <xdr:cNvPr id="0" name=""/>
            <xdr:cNvSpPr>
              <a:spLocks noTextEdit="1"/>
            </xdr:cNvSpPr>
          </xdr:nvSpPr>
          <xdr:spPr>
            <a:xfrm>
              <a:off x="8410575" y="76201"/>
              <a:ext cx="2686050" cy="222884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9</xdr:col>
      <xdr:colOff>704850</xdr:colOff>
      <xdr:row>0</xdr:row>
      <xdr:rowOff>76201</xdr:rowOff>
    </xdr:from>
    <xdr:to>
      <xdr:col>11</xdr:col>
      <xdr:colOff>723901</xdr:colOff>
      <xdr:row>7</xdr:row>
      <xdr:rowOff>66676</xdr:rowOff>
    </xdr:to>
    <mc:AlternateContent xmlns:mc="http://schemas.openxmlformats.org/markup-compatibility/2006" xmlns:sle15="http://schemas.microsoft.com/office/drawing/2012/slicer">
      <mc:Choice Requires="sle15">
        <xdr:graphicFrame macro="">
          <xdr:nvGraphicFramePr>
            <xdr:cNvPr id="4" name="Formation Générale 1">
              <a:extLst>
                <a:ext uri="{FF2B5EF4-FFF2-40B4-BE49-F238E27FC236}">
                  <a16:creationId xmlns:a16="http://schemas.microsoft.com/office/drawing/2014/main" id="{BEC19AAF-6CA8-4941-FEE1-1DBFA90F18DC}"/>
                </a:ext>
              </a:extLst>
            </xdr:cNvPr>
            <xdr:cNvGraphicFramePr/>
          </xdr:nvGraphicFramePr>
          <xdr:xfrm>
            <a:off x="0" y="0"/>
            <a:ext cx="0" cy="0"/>
          </xdr:xfrm>
          <a:graphic>
            <a:graphicData uri="http://schemas.microsoft.com/office/drawing/2010/slicer">
              <sle:slicer xmlns:sle="http://schemas.microsoft.com/office/drawing/2010/slicer" name="Formation Générale 1"/>
            </a:graphicData>
          </a:graphic>
        </xdr:graphicFrame>
      </mc:Choice>
      <mc:Fallback xmlns="">
        <xdr:sp macro="" textlink="">
          <xdr:nvSpPr>
            <xdr:cNvPr id="0" name=""/>
            <xdr:cNvSpPr>
              <a:spLocks noTextEdit="1"/>
            </xdr:cNvSpPr>
          </xdr:nvSpPr>
          <xdr:spPr>
            <a:xfrm>
              <a:off x="11163300" y="76201"/>
              <a:ext cx="2314576" cy="220980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wsDr>
</file>

<file path=xl/drawings/drawing25.xml><?xml version="1.0" encoding="utf-8"?>
<xdr:wsDr xmlns:xdr="http://schemas.openxmlformats.org/drawingml/2006/spreadsheetDrawing" xmlns:a="http://schemas.openxmlformats.org/drawingml/2006/main">
  <xdr:twoCellAnchor editAs="absolute">
    <xdr:from>
      <xdr:col>7</xdr:col>
      <xdr:colOff>285750</xdr:colOff>
      <xdr:row>0</xdr:row>
      <xdr:rowOff>171451</xdr:rowOff>
    </xdr:from>
    <xdr:to>
      <xdr:col>9</xdr:col>
      <xdr:colOff>800100</xdr:colOff>
      <xdr:row>7</xdr:row>
      <xdr:rowOff>180975</xdr:rowOff>
    </xdr:to>
    <mc:AlternateContent xmlns:mc="http://schemas.openxmlformats.org/markup-compatibility/2006" xmlns:sle15="http://schemas.microsoft.com/office/drawing/2012/slicer">
      <mc:Choice Requires="sle15">
        <xdr:graphicFrame macro="">
          <xdr:nvGraphicFramePr>
            <xdr:cNvPr id="2" name="EMPLOI 2">
              <a:extLst>
                <a:ext uri="{FF2B5EF4-FFF2-40B4-BE49-F238E27FC236}">
                  <a16:creationId xmlns:a16="http://schemas.microsoft.com/office/drawing/2014/main" id="{4B571BB5-6E2B-4014-99AB-AABFB8AF8A57}"/>
                </a:ext>
              </a:extLst>
            </xdr:cNvPr>
            <xdr:cNvGraphicFramePr/>
          </xdr:nvGraphicFramePr>
          <xdr:xfrm>
            <a:off x="0" y="0"/>
            <a:ext cx="0" cy="0"/>
          </xdr:xfrm>
          <a:graphic>
            <a:graphicData uri="http://schemas.microsoft.com/office/drawing/2010/slicer">
              <sle:slicer xmlns:sle="http://schemas.microsoft.com/office/drawing/2010/slicer" name="EMPLOI 2"/>
            </a:graphicData>
          </a:graphic>
        </xdr:graphicFrame>
      </mc:Choice>
      <mc:Fallback xmlns="">
        <xdr:sp macro="" textlink="">
          <xdr:nvSpPr>
            <xdr:cNvPr id="0" name=""/>
            <xdr:cNvSpPr>
              <a:spLocks noTextEdit="1"/>
            </xdr:cNvSpPr>
          </xdr:nvSpPr>
          <xdr:spPr>
            <a:xfrm>
              <a:off x="8572500" y="171451"/>
              <a:ext cx="2686050" cy="2228849"/>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twoCellAnchor editAs="absolute">
    <xdr:from>
      <xdr:col>9</xdr:col>
      <xdr:colOff>876300</xdr:colOff>
      <xdr:row>0</xdr:row>
      <xdr:rowOff>171450</xdr:rowOff>
    </xdr:from>
    <xdr:to>
      <xdr:col>11</xdr:col>
      <xdr:colOff>714375</xdr:colOff>
      <xdr:row>7</xdr:row>
      <xdr:rowOff>152400</xdr:rowOff>
    </xdr:to>
    <mc:AlternateContent xmlns:mc="http://schemas.openxmlformats.org/markup-compatibility/2006" xmlns:sle15="http://schemas.microsoft.com/office/drawing/2012/slicer">
      <mc:Choice Requires="sle15">
        <xdr:graphicFrame macro="">
          <xdr:nvGraphicFramePr>
            <xdr:cNvPr id="3" name="Formation Générale 2">
              <a:extLst>
                <a:ext uri="{FF2B5EF4-FFF2-40B4-BE49-F238E27FC236}">
                  <a16:creationId xmlns:a16="http://schemas.microsoft.com/office/drawing/2014/main" id="{007DFAC8-2438-431F-A868-7BC444DFAA12}"/>
                </a:ext>
              </a:extLst>
            </xdr:cNvPr>
            <xdr:cNvGraphicFramePr/>
          </xdr:nvGraphicFramePr>
          <xdr:xfrm>
            <a:off x="0" y="0"/>
            <a:ext cx="0" cy="0"/>
          </xdr:xfrm>
          <a:graphic>
            <a:graphicData uri="http://schemas.microsoft.com/office/drawing/2010/slicer">
              <sle:slicer xmlns:sle="http://schemas.microsoft.com/office/drawing/2010/slicer" name="Formation Générale 2"/>
            </a:graphicData>
          </a:graphic>
        </xdr:graphicFrame>
      </mc:Choice>
      <mc:Fallback xmlns="">
        <xdr:sp macro="" textlink="">
          <xdr:nvSpPr>
            <xdr:cNvPr id="0" name=""/>
            <xdr:cNvSpPr>
              <a:spLocks noTextEdit="1"/>
            </xdr:cNvSpPr>
          </xdr:nvSpPr>
          <xdr:spPr>
            <a:xfrm>
              <a:off x="11334750" y="171450"/>
              <a:ext cx="2133600" cy="2200275"/>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ne sont pas pris en charge dans cette version d’Excel.
En revanche, si la forme a été modifiée dans une version antérieure d’Excel, ou si le classeur a été enregistré dans Excel 2007 ou une version antérieure, vous ne pouvez pas utiliser le segment.</a:t>
              </a:r>
            </a:p>
          </xdr:txBody>
        </xdr:sp>
      </mc:Fallback>
    </mc:AlternateContent>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0</xdr:colOff>
      <xdr:row>17</xdr:row>
      <xdr:rowOff>28575</xdr:rowOff>
    </xdr:from>
    <xdr:to>
      <xdr:col>14</xdr:col>
      <xdr:colOff>752475</xdr:colOff>
      <xdr:row>33</xdr:row>
      <xdr:rowOff>19050</xdr:rowOff>
    </xdr:to>
    <xdr:pic>
      <xdr:nvPicPr>
        <xdr:cNvPr id="3" name="Image 2">
          <a:extLst>
            <a:ext uri="{FF2B5EF4-FFF2-40B4-BE49-F238E27FC236}">
              <a16:creationId xmlns:a16="http://schemas.microsoft.com/office/drawing/2014/main" id="{49CEACAB-DE74-6499-B894-45A1A3FA32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10900" y="3495675"/>
          <a:ext cx="3038475" cy="30384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142875</xdr:colOff>
      <xdr:row>5</xdr:row>
      <xdr:rowOff>0</xdr:rowOff>
    </xdr:from>
    <xdr:to>
      <xdr:col>18</xdr:col>
      <xdr:colOff>9083</xdr:colOff>
      <xdr:row>14</xdr:row>
      <xdr:rowOff>123509</xdr:rowOff>
    </xdr:to>
    <xdr:pic>
      <xdr:nvPicPr>
        <xdr:cNvPr id="2" name="Image 1">
          <a:extLst>
            <a:ext uri="{FF2B5EF4-FFF2-40B4-BE49-F238E27FC236}">
              <a16:creationId xmlns:a16="http://schemas.microsoft.com/office/drawing/2014/main" id="{83B2975F-32AC-1554-AC53-18ABE4EE8524}"/>
            </a:ext>
          </a:extLst>
        </xdr:cNvPr>
        <xdr:cNvPicPr>
          <a:picLocks noChangeAspect="1"/>
        </xdr:cNvPicPr>
      </xdr:nvPicPr>
      <xdr:blipFill>
        <a:blip xmlns:r="http://schemas.openxmlformats.org/officeDocument/2006/relationships" r:embed="rId1"/>
        <a:stretch>
          <a:fillRect/>
        </a:stretch>
      </xdr:blipFill>
      <xdr:spPr>
        <a:xfrm>
          <a:off x="11468100" y="1647825"/>
          <a:ext cx="3533333" cy="2523809"/>
        </a:xfrm>
        <a:prstGeom prst="rect">
          <a:avLst/>
        </a:prstGeom>
        <a:ln>
          <a:solidFill>
            <a:schemeClr val="accent1"/>
          </a:solidFill>
        </a:ln>
      </xdr:spPr>
    </xdr:pic>
    <xdr:clientData/>
  </xdr:twoCellAnchor>
  <xdr:twoCellAnchor editAs="oneCell">
    <xdr:from>
      <xdr:col>18</xdr:col>
      <xdr:colOff>295275</xdr:colOff>
      <xdr:row>5</xdr:row>
      <xdr:rowOff>9525</xdr:rowOff>
    </xdr:from>
    <xdr:to>
      <xdr:col>22</xdr:col>
      <xdr:colOff>342527</xdr:colOff>
      <xdr:row>14</xdr:row>
      <xdr:rowOff>123511</xdr:rowOff>
    </xdr:to>
    <xdr:pic>
      <xdr:nvPicPr>
        <xdr:cNvPr id="3" name="Image 2">
          <a:extLst>
            <a:ext uri="{FF2B5EF4-FFF2-40B4-BE49-F238E27FC236}">
              <a16:creationId xmlns:a16="http://schemas.microsoft.com/office/drawing/2014/main" id="{78E1F070-CEF3-200E-DE78-F70741027CC8}"/>
            </a:ext>
          </a:extLst>
        </xdr:cNvPr>
        <xdr:cNvPicPr>
          <a:picLocks noChangeAspect="1"/>
        </xdr:cNvPicPr>
      </xdr:nvPicPr>
      <xdr:blipFill>
        <a:blip xmlns:r="http://schemas.openxmlformats.org/officeDocument/2006/relationships" r:embed="rId2"/>
        <a:stretch>
          <a:fillRect/>
        </a:stretch>
      </xdr:blipFill>
      <xdr:spPr>
        <a:xfrm>
          <a:off x="15287625" y="1657350"/>
          <a:ext cx="2980952" cy="2514286"/>
        </a:xfrm>
        <a:prstGeom prst="rect">
          <a:avLst/>
        </a:prstGeom>
        <a:ln>
          <a:solidFill>
            <a:schemeClr val="accent1"/>
          </a:solid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16</xdr:col>
      <xdr:colOff>180975</xdr:colOff>
      <xdr:row>3</xdr:row>
      <xdr:rowOff>95250</xdr:rowOff>
    </xdr:from>
    <xdr:to>
      <xdr:col>24</xdr:col>
      <xdr:colOff>589765</xdr:colOff>
      <xdr:row>25</xdr:row>
      <xdr:rowOff>94548</xdr:rowOff>
    </xdr:to>
    <xdr:pic>
      <xdr:nvPicPr>
        <xdr:cNvPr id="3" name="Image 2">
          <a:extLst>
            <a:ext uri="{FF2B5EF4-FFF2-40B4-BE49-F238E27FC236}">
              <a16:creationId xmlns:a16="http://schemas.microsoft.com/office/drawing/2014/main" id="{410FF843-693C-4773-BE09-CA416D4AE5A5}"/>
            </a:ext>
          </a:extLst>
        </xdr:cNvPr>
        <xdr:cNvPicPr>
          <a:picLocks noChangeAspect="1"/>
        </xdr:cNvPicPr>
      </xdr:nvPicPr>
      <xdr:blipFill>
        <a:blip xmlns:r="http://schemas.openxmlformats.org/officeDocument/2006/relationships" r:embed="rId1"/>
        <a:stretch>
          <a:fillRect/>
        </a:stretch>
      </xdr:blipFill>
      <xdr:spPr>
        <a:xfrm>
          <a:off x="13573125" y="1152525"/>
          <a:ext cx="6276190" cy="5619048"/>
        </a:xfrm>
        <a:prstGeom prst="rect">
          <a:avLst/>
        </a:prstGeom>
      </xdr:spPr>
    </xdr:pic>
    <xdr:clientData/>
  </xdr:twoCellAnchor>
  <xdr:twoCellAnchor editAs="oneCell">
    <xdr:from>
      <xdr:col>13</xdr:col>
      <xdr:colOff>666750</xdr:colOff>
      <xdr:row>3</xdr:row>
      <xdr:rowOff>9525</xdr:rowOff>
    </xdr:from>
    <xdr:to>
      <xdr:col>17</xdr:col>
      <xdr:colOff>209240</xdr:colOff>
      <xdr:row>8</xdr:row>
      <xdr:rowOff>123644</xdr:rowOff>
    </xdr:to>
    <xdr:pic>
      <xdr:nvPicPr>
        <xdr:cNvPr id="2" name="Image 1">
          <a:extLst>
            <a:ext uri="{FF2B5EF4-FFF2-40B4-BE49-F238E27FC236}">
              <a16:creationId xmlns:a16="http://schemas.microsoft.com/office/drawing/2014/main" id="{9AACB4C9-7721-4B36-AEEB-C6CEA78BFFE8}"/>
            </a:ext>
          </a:extLst>
        </xdr:cNvPr>
        <xdr:cNvPicPr>
          <a:picLocks noChangeAspect="1"/>
        </xdr:cNvPicPr>
      </xdr:nvPicPr>
      <xdr:blipFill>
        <a:blip xmlns:r="http://schemas.openxmlformats.org/officeDocument/2006/relationships" r:embed="rId2"/>
        <a:stretch>
          <a:fillRect/>
        </a:stretch>
      </xdr:blipFill>
      <xdr:spPr>
        <a:xfrm>
          <a:off x="11858625" y="1066800"/>
          <a:ext cx="2476190" cy="144761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16</xdr:col>
      <xdr:colOff>314325</xdr:colOff>
      <xdr:row>3</xdr:row>
      <xdr:rowOff>200025</xdr:rowOff>
    </xdr:from>
    <xdr:to>
      <xdr:col>24</xdr:col>
      <xdr:colOff>723115</xdr:colOff>
      <xdr:row>25</xdr:row>
      <xdr:rowOff>199323</xdr:rowOff>
    </xdr:to>
    <xdr:pic>
      <xdr:nvPicPr>
        <xdr:cNvPr id="4" name="Image 3">
          <a:extLst>
            <a:ext uri="{FF2B5EF4-FFF2-40B4-BE49-F238E27FC236}">
              <a16:creationId xmlns:a16="http://schemas.microsoft.com/office/drawing/2014/main" id="{D5E1D098-42D4-4929-89A7-33EF934B2206}"/>
            </a:ext>
          </a:extLst>
        </xdr:cNvPr>
        <xdr:cNvPicPr>
          <a:picLocks noChangeAspect="1"/>
        </xdr:cNvPicPr>
      </xdr:nvPicPr>
      <xdr:blipFill>
        <a:blip xmlns:r="http://schemas.openxmlformats.org/officeDocument/2006/relationships" r:embed="rId1"/>
        <a:stretch>
          <a:fillRect/>
        </a:stretch>
      </xdr:blipFill>
      <xdr:spPr>
        <a:xfrm>
          <a:off x="13706475" y="1257300"/>
          <a:ext cx="6276190" cy="5619048"/>
        </a:xfrm>
        <a:prstGeom prst="rect">
          <a:avLst/>
        </a:prstGeom>
      </xdr:spPr>
    </xdr:pic>
    <xdr:clientData/>
  </xdr:twoCellAnchor>
  <xdr:twoCellAnchor editAs="oneCell">
    <xdr:from>
      <xdr:col>13</xdr:col>
      <xdr:colOff>723900</xdr:colOff>
      <xdr:row>2</xdr:row>
      <xdr:rowOff>238125</xdr:rowOff>
    </xdr:from>
    <xdr:to>
      <xdr:col>17</xdr:col>
      <xdr:colOff>266390</xdr:colOff>
      <xdr:row>8</xdr:row>
      <xdr:rowOff>85544</xdr:rowOff>
    </xdr:to>
    <xdr:pic>
      <xdr:nvPicPr>
        <xdr:cNvPr id="5" name="Image 4">
          <a:extLst>
            <a:ext uri="{FF2B5EF4-FFF2-40B4-BE49-F238E27FC236}">
              <a16:creationId xmlns:a16="http://schemas.microsoft.com/office/drawing/2014/main" id="{AD0C3E9E-1722-4A1B-9767-179F32B832E3}"/>
            </a:ext>
          </a:extLst>
        </xdr:cNvPr>
        <xdr:cNvPicPr>
          <a:picLocks noChangeAspect="1"/>
        </xdr:cNvPicPr>
      </xdr:nvPicPr>
      <xdr:blipFill>
        <a:blip xmlns:r="http://schemas.openxmlformats.org/officeDocument/2006/relationships" r:embed="rId2"/>
        <a:stretch>
          <a:fillRect/>
        </a:stretch>
      </xdr:blipFill>
      <xdr:spPr>
        <a:xfrm>
          <a:off x="11915775" y="1028700"/>
          <a:ext cx="2476190" cy="14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47625</xdr:colOff>
      <xdr:row>14</xdr:row>
      <xdr:rowOff>47625</xdr:rowOff>
    </xdr:from>
    <xdr:to>
      <xdr:col>17</xdr:col>
      <xdr:colOff>694590</xdr:colOff>
      <xdr:row>22</xdr:row>
      <xdr:rowOff>142635</xdr:rowOff>
    </xdr:to>
    <xdr:pic>
      <xdr:nvPicPr>
        <xdr:cNvPr id="2" name="Image 1">
          <a:extLst>
            <a:ext uri="{FF2B5EF4-FFF2-40B4-BE49-F238E27FC236}">
              <a16:creationId xmlns:a16="http://schemas.microsoft.com/office/drawing/2014/main" id="{E16B32FE-1CE6-08A9-7A3B-ADDB5AEE87C1}"/>
            </a:ext>
          </a:extLst>
        </xdr:cNvPr>
        <xdr:cNvPicPr>
          <a:picLocks noChangeAspect="1"/>
        </xdr:cNvPicPr>
      </xdr:nvPicPr>
      <xdr:blipFill>
        <a:blip xmlns:r="http://schemas.openxmlformats.org/officeDocument/2006/relationships" r:embed="rId1"/>
        <a:stretch>
          <a:fillRect/>
        </a:stretch>
      </xdr:blipFill>
      <xdr:spPr>
        <a:xfrm>
          <a:off x="9972675" y="3400425"/>
          <a:ext cx="5876190" cy="192381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19</xdr:col>
      <xdr:colOff>361950</xdr:colOff>
      <xdr:row>1</xdr:row>
      <xdr:rowOff>0</xdr:rowOff>
    </xdr:from>
    <xdr:to>
      <xdr:col>24</xdr:col>
      <xdr:colOff>85283</xdr:colOff>
      <xdr:row>11</xdr:row>
      <xdr:rowOff>66429</xdr:rowOff>
    </xdr:to>
    <xdr:pic>
      <xdr:nvPicPr>
        <xdr:cNvPr id="2" name="Image 1">
          <a:extLst>
            <a:ext uri="{FF2B5EF4-FFF2-40B4-BE49-F238E27FC236}">
              <a16:creationId xmlns:a16="http://schemas.microsoft.com/office/drawing/2014/main" id="{95F72328-982C-4D4E-A42B-4C8EC3A0FE20}"/>
            </a:ext>
          </a:extLst>
        </xdr:cNvPr>
        <xdr:cNvPicPr>
          <a:picLocks noChangeAspect="1"/>
        </xdr:cNvPicPr>
      </xdr:nvPicPr>
      <xdr:blipFill>
        <a:blip xmlns:r="http://schemas.openxmlformats.org/officeDocument/2006/relationships" r:embed="rId1"/>
        <a:stretch>
          <a:fillRect/>
        </a:stretch>
      </xdr:blipFill>
      <xdr:spPr>
        <a:xfrm>
          <a:off x="16668750" y="2905125"/>
          <a:ext cx="3533333" cy="1971429"/>
        </a:xfrm>
        <a:prstGeom prst="rect">
          <a:avLst/>
        </a:prstGeom>
        <a:ln>
          <a:solidFill>
            <a:schemeClr val="accent1"/>
          </a:solidFill>
        </a:ln>
      </xdr:spPr>
    </xdr:pic>
    <xdr:clientData/>
  </xdr:twoCellAnchor>
  <xdr:twoCellAnchor editAs="oneCell">
    <xdr:from>
      <xdr:col>19</xdr:col>
      <xdr:colOff>85725</xdr:colOff>
      <xdr:row>1</xdr:row>
      <xdr:rowOff>0</xdr:rowOff>
    </xdr:from>
    <xdr:to>
      <xdr:col>25</xdr:col>
      <xdr:colOff>223800</xdr:colOff>
      <xdr:row>11</xdr:row>
      <xdr:rowOff>19050</xdr:rowOff>
    </xdr:to>
    <xdr:pic>
      <xdr:nvPicPr>
        <xdr:cNvPr id="3" name="Image 2">
          <a:extLst>
            <a:ext uri="{FF2B5EF4-FFF2-40B4-BE49-F238E27FC236}">
              <a16:creationId xmlns:a16="http://schemas.microsoft.com/office/drawing/2014/main" id="{0370E0DC-4BEE-45AE-B44A-8A4EDEFF5DE1}"/>
            </a:ext>
          </a:extLst>
        </xdr:cNvPr>
        <xdr:cNvPicPr>
          <a:picLocks noChangeAspect="1"/>
        </xdr:cNvPicPr>
      </xdr:nvPicPr>
      <xdr:blipFill>
        <a:blip xmlns:r="http://schemas.openxmlformats.org/officeDocument/2006/relationships" r:embed="rId2"/>
        <a:stretch>
          <a:fillRect/>
        </a:stretch>
      </xdr:blipFill>
      <xdr:spPr>
        <a:xfrm>
          <a:off x="16392525" y="485775"/>
          <a:ext cx="4710075" cy="1924050"/>
        </a:xfrm>
        <a:prstGeom prst="rect">
          <a:avLst/>
        </a:prstGeom>
        <a:ln>
          <a:solidFill>
            <a:schemeClr val="accent1"/>
          </a:solidFill>
        </a:ln>
      </xdr:spPr>
    </xdr:pic>
    <xdr:clientData/>
  </xdr:twoCellAnchor>
  <xdr:twoCellAnchor editAs="oneCell">
    <xdr:from>
      <xdr:col>19</xdr:col>
      <xdr:colOff>47625</xdr:colOff>
      <xdr:row>16</xdr:row>
      <xdr:rowOff>0</xdr:rowOff>
    </xdr:from>
    <xdr:to>
      <xdr:col>22</xdr:col>
      <xdr:colOff>352101</xdr:colOff>
      <xdr:row>20</xdr:row>
      <xdr:rowOff>38100</xdr:rowOff>
    </xdr:to>
    <xdr:pic>
      <xdr:nvPicPr>
        <xdr:cNvPr id="4" name="Image 3">
          <a:extLst>
            <a:ext uri="{FF2B5EF4-FFF2-40B4-BE49-F238E27FC236}">
              <a16:creationId xmlns:a16="http://schemas.microsoft.com/office/drawing/2014/main" id="{B49F053C-10A1-46DD-8390-A44075E41EBD}"/>
            </a:ext>
          </a:extLst>
        </xdr:cNvPr>
        <xdr:cNvPicPr>
          <a:picLocks noChangeAspect="1"/>
        </xdr:cNvPicPr>
      </xdr:nvPicPr>
      <xdr:blipFill rotWithShape="1">
        <a:blip xmlns:r="http://schemas.openxmlformats.org/officeDocument/2006/relationships" r:embed="rId3"/>
        <a:srcRect b="79998"/>
        <a:stretch/>
      </xdr:blipFill>
      <xdr:spPr>
        <a:xfrm>
          <a:off x="16354425" y="6162675"/>
          <a:ext cx="2590476" cy="800100"/>
        </a:xfrm>
        <a:prstGeom prst="rect">
          <a:avLst/>
        </a:prstGeom>
        <a:ln>
          <a:solidFill>
            <a:schemeClr val="accent1"/>
          </a:solidFill>
        </a:ln>
      </xdr:spPr>
    </xdr:pic>
    <xdr:clientData/>
  </xdr:twoCellAnchor>
  <xdr:twoCellAnchor editAs="oneCell">
    <xdr:from>
      <xdr:col>19</xdr:col>
      <xdr:colOff>466725</xdr:colOff>
      <xdr:row>21</xdr:row>
      <xdr:rowOff>9525</xdr:rowOff>
    </xdr:from>
    <xdr:to>
      <xdr:col>22</xdr:col>
      <xdr:colOff>336681</xdr:colOff>
      <xdr:row>38</xdr:row>
      <xdr:rowOff>19050</xdr:rowOff>
    </xdr:to>
    <xdr:pic>
      <xdr:nvPicPr>
        <xdr:cNvPr id="5" name="Image 4">
          <a:extLst>
            <a:ext uri="{FF2B5EF4-FFF2-40B4-BE49-F238E27FC236}">
              <a16:creationId xmlns:a16="http://schemas.microsoft.com/office/drawing/2014/main" id="{E5556267-BEAD-4520-9F50-C81CC13E1BD9}"/>
            </a:ext>
          </a:extLst>
        </xdr:cNvPr>
        <xdr:cNvPicPr>
          <a:picLocks noChangeAspect="1"/>
        </xdr:cNvPicPr>
      </xdr:nvPicPr>
      <xdr:blipFill>
        <a:blip xmlns:r="http://schemas.openxmlformats.org/officeDocument/2006/relationships" r:embed="rId4"/>
        <a:stretch>
          <a:fillRect/>
        </a:stretch>
      </xdr:blipFill>
      <xdr:spPr>
        <a:xfrm>
          <a:off x="16773525" y="7124700"/>
          <a:ext cx="2155956" cy="3248025"/>
        </a:xfrm>
        <a:prstGeom prst="rect">
          <a:avLst/>
        </a:prstGeom>
        <a:ln>
          <a:solidFill>
            <a:schemeClr val="accent1"/>
          </a:solidFill>
        </a:ln>
      </xdr:spPr>
    </xdr:pic>
    <xdr:clientData/>
  </xdr:twoCellAnchor>
  <xdr:twoCellAnchor editAs="oneCell">
    <xdr:from>
      <xdr:col>24</xdr:col>
      <xdr:colOff>0</xdr:colOff>
      <xdr:row>18</xdr:row>
      <xdr:rowOff>0</xdr:rowOff>
    </xdr:from>
    <xdr:to>
      <xdr:col>27</xdr:col>
      <xdr:colOff>447333</xdr:colOff>
      <xdr:row>27</xdr:row>
      <xdr:rowOff>37881</xdr:rowOff>
    </xdr:to>
    <xdr:pic>
      <xdr:nvPicPr>
        <xdr:cNvPr id="6" name="Image 5">
          <a:extLst>
            <a:ext uri="{FF2B5EF4-FFF2-40B4-BE49-F238E27FC236}">
              <a16:creationId xmlns:a16="http://schemas.microsoft.com/office/drawing/2014/main" id="{6A95A39F-BD7F-47DA-8BD0-C66741E9E67D}"/>
            </a:ext>
          </a:extLst>
        </xdr:cNvPr>
        <xdr:cNvPicPr>
          <a:picLocks noChangeAspect="1"/>
        </xdr:cNvPicPr>
      </xdr:nvPicPr>
      <xdr:blipFill>
        <a:blip xmlns:r="http://schemas.openxmlformats.org/officeDocument/2006/relationships" r:embed="rId5"/>
        <a:stretch>
          <a:fillRect/>
        </a:stretch>
      </xdr:blipFill>
      <xdr:spPr>
        <a:xfrm>
          <a:off x="20116800" y="6543675"/>
          <a:ext cx="2733333" cy="1752381"/>
        </a:xfrm>
        <a:prstGeom prst="rect">
          <a:avLst/>
        </a:prstGeom>
        <a:ln>
          <a:solidFill>
            <a:schemeClr val="accent1"/>
          </a:solidFill>
        </a:ln>
      </xdr:spPr>
    </xdr:pic>
    <xdr:clientData/>
  </xdr:twoCellAnchor>
  <xdr:twoCellAnchor editAs="oneCell">
    <xdr:from>
      <xdr:col>24</xdr:col>
      <xdr:colOff>0</xdr:colOff>
      <xdr:row>31</xdr:row>
      <xdr:rowOff>0</xdr:rowOff>
    </xdr:from>
    <xdr:to>
      <xdr:col>28</xdr:col>
      <xdr:colOff>152091</xdr:colOff>
      <xdr:row>49</xdr:row>
      <xdr:rowOff>76200</xdr:rowOff>
    </xdr:to>
    <xdr:pic>
      <xdr:nvPicPr>
        <xdr:cNvPr id="7" name="Image 6">
          <a:extLst>
            <a:ext uri="{FF2B5EF4-FFF2-40B4-BE49-F238E27FC236}">
              <a16:creationId xmlns:a16="http://schemas.microsoft.com/office/drawing/2014/main" id="{2BE1C09B-0858-4A39-B9A8-3209BFCCCEE2}"/>
            </a:ext>
          </a:extLst>
        </xdr:cNvPr>
        <xdr:cNvPicPr>
          <a:picLocks noChangeAspect="1"/>
        </xdr:cNvPicPr>
      </xdr:nvPicPr>
      <xdr:blipFill>
        <a:blip xmlns:r="http://schemas.openxmlformats.org/officeDocument/2006/relationships" r:embed="rId6"/>
        <a:stretch>
          <a:fillRect/>
        </a:stretch>
      </xdr:blipFill>
      <xdr:spPr>
        <a:xfrm>
          <a:off x="20116800" y="9020175"/>
          <a:ext cx="3200091" cy="3505200"/>
        </a:xfrm>
        <a:prstGeom prst="rect">
          <a:avLst/>
        </a:prstGeom>
        <a:ln>
          <a:solidFill>
            <a:schemeClr val="accent1"/>
          </a:solid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19</xdr:col>
      <xdr:colOff>361950</xdr:colOff>
      <xdr:row>1</xdr:row>
      <xdr:rowOff>0</xdr:rowOff>
    </xdr:from>
    <xdr:to>
      <xdr:col>24</xdr:col>
      <xdr:colOff>85283</xdr:colOff>
      <xdr:row>11</xdr:row>
      <xdr:rowOff>66429</xdr:rowOff>
    </xdr:to>
    <xdr:pic>
      <xdr:nvPicPr>
        <xdr:cNvPr id="2" name="Image 1">
          <a:extLst>
            <a:ext uri="{FF2B5EF4-FFF2-40B4-BE49-F238E27FC236}">
              <a16:creationId xmlns:a16="http://schemas.microsoft.com/office/drawing/2014/main" id="{25C4E7E2-400A-4F6D-9029-C09A0992BD95}"/>
            </a:ext>
          </a:extLst>
        </xdr:cNvPr>
        <xdr:cNvPicPr>
          <a:picLocks noChangeAspect="1"/>
        </xdr:cNvPicPr>
      </xdr:nvPicPr>
      <xdr:blipFill>
        <a:blip xmlns:r="http://schemas.openxmlformats.org/officeDocument/2006/relationships" r:embed="rId1"/>
        <a:stretch>
          <a:fillRect/>
        </a:stretch>
      </xdr:blipFill>
      <xdr:spPr>
        <a:xfrm>
          <a:off x="29765625" y="361950"/>
          <a:ext cx="3533333" cy="1971429"/>
        </a:xfrm>
        <a:prstGeom prst="rect">
          <a:avLst/>
        </a:prstGeom>
        <a:ln>
          <a:solidFill>
            <a:schemeClr val="accent1"/>
          </a:solidFill>
        </a:ln>
      </xdr:spPr>
    </xdr:pic>
    <xdr:clientData/>
  </xdr:twoCellAnchor>
  <xdr:twoCellAnchor editAs="oneCell">
    <xdr:from>
      <xdr:col>19</xdr:col>
      <xdr:colOff>85725</xdr:colOff>
      <xdr:row>1</xdr:row>
      <xdr:rowOff>0</xdr:rowOff>
    </xdr:from>
    <xdr:to>
      <xdr:col>25</xdr:col>
      <xdr:colOff>223800</xdr:colOff>
      <xdr:row>11</xdr:row>
      <xdr:rowOff>19050</xdr:rowOff>
    </xdr:to>
    <xdr:pic>
      <xdr:nvPicPr>
        <xdr:cNvPr id="3" name="Image 2">
          <a:extLst>
            <a:ext uri="{FF2B5EF4-FFF2-40B4-BE49-F238E27FC236}">
              <a16:creationId xmlns:a16="http://schemas.microsoft.com/office/drawing/2014/main" id="{518C6353-304C-4A85-A60F-9981FAB929B1}"/>
            </a:ext>
          </a:extLst>
        </xdr:cNvPr>
        <xdr:cNvPicPr>
          <a:picLocks noChangeAspect="1"/>
        </xdr:cNvPicPr>
      </xdr:nvPicPr>
      <xdr:blipFill>
        <a:blip xmlns:r="http://schemas.openxmlformats.org/officeDocument/2006/relationships" r:embed="rId2"/>
        <a:stretch>
          <a:fillRect/>
        </a:stretch>
      </xdr:blipFill>
      <xdr:spPr>
        <a:xfrm>
          <a:off x="29489400" y="361950"/>
          <a:ext cx="4710075" cy="1924050"/>
        </a:xfrm>
        <a:prstGeom prst="rect">
          <a:avLst/>
        </a:prstGeom>
        <a:ln>
          <a:solidFill>
            <a:schemeClr val="accent1"/>
          </a:solidFill>
        </a:ln>
      </xdr:spPr>
    </xdr:pic>
    <xdr:clientData/>
  </xdr:twoCellAnchor>
  <xdr:twoCellAnchor editAs="oneCell">
    <xdr:from>
      <xdr:col>19</xdr:col>
      <xdr:colOff>47625</xdr:colOff>
      <xdr:row>16</xdr:row>
      <xdr:rowOff>0</xdr:rowOff>
    </xdr:from>
    <xdr:to>
      <xdr:col>22</xdr:col>
      <xdr:colOff>352101</xdr:colOff>
      <xdr:row>20</xdr:row>
      <xdr:rowOff>38100</xdr:rowOff>
    </xdr:to>
    <xdr:pic>
      <xdr:nvPicPr>
        <xdr:cNvPr id="4" name="Image 3">
          <a:extLst>
            <a:ext uri="{FF2B5EF4-FFF2-40B4-BE49-F238E27FC236}">
              <a16:creationId xmlns:a16="http://schemas.microsoft.com/office/drawing/2014/main" id="{B27CDD82-4B1F-433A-A040-382189B34556}"/>
            </a:ext>
          </a:extLst>
        </xdr:cNvPr>
        <xdr:cNvPicPr>
          <a:picLocks noChangeAspect="1"/>
        </xdr:cNvPicPr>
      </xdr:nvPicPr>
      <xdr:blipFill rotWithShape="1">
        <a:blip xmlns:r="http://schemas.openxmlformats.org/officeDocument/2006/relationships" r:embed="rId3"/>
        <a:srcRect b="79998"/>
        <a:stretch/>
      </xdr:blipFill>
      <xdr:spPr>
        <a:xfrm>
          <a:off x="29451300" y="3343275"/>
          <a:ext cx="2590476" cy="800100"/>
        </a:xfrm>
        <a:prstGeom prst="rect">
          <a:avLst/>
        </a:prstGeom>
        <a:ln>
          <a:solidFill>
            <a:schemeClr val="accent1"/>
          </a:solidFill>
        </a:ln>
      </xdr:spPr>
    </xdr:pic>
    <xdr:clientData/>
  </xdr:twoCellAnchor>
  <xdr:twoCellAnchor editAs="oneCell">
    <xdr:from>
      <xdr:col>19</xdr:col>
      <xdr:colOff>466725</xdr:colOff>
      <xdr:row>21</xdr:row>
      <xdr:rowOff>9525</xdr:rowOff>
    </xdr:from>
    <xdr:to>
      <xdr:col>22</xdr:col>
      <xdr:colOff>336681</xdr:colOff>
      <xdr:row>38</xdr:row>
      <xdr:rowOff>19050</xdr:rowOff>
    </xdr:to>
    <xdr:pic>
      <xdr:nvPicPr>
        <xdr:cNvPr id="5" name="Image 4">
          <a:extLst>
            <a:ext uri="{FF2B5EF4-FFF2-40B4-BE49-F238E27FC236}">
              <a16:creationId xmlns:a16="http://schemas.microsoft.com/office/drawing/2014/main" id="{840E4009-3570-4A2E-951D-84FE2A41BDF8}"/>
            </a:ext>
          </a:extLst>
        </xdr:cNvPr>
        <xdr:cNvPicPr>
          <a:picLocks noChangeAspect="1"/>
        </xdr:cNvPicPr>
      </xdr:nvPicPr>
      <xdr:blipFill>
        <a:blip xmlns:r="http://schemas.openxmlformats.org/officeDocument/2006/relationships" r:embed="rId4"/>
        <a:stretch>
          <a:fillRect/>
        </a:stretch>
      </xdr:blipFill>
      <xdr:spPr>
        <a:xfrm>
          <a:off x="29870400" y="4305300"/>
          <a:ext cx="2155956" cy="3248025"/>
        </a:xfrm>
        <a:prstGeom prst="rect">
          <a:avLst/>
        </a:prstGeom>
        <a:ln>
          <a:solidFill>
            <a:schemeClr val="accent1"/>
          </a:solidFill>
        </a:ln>
      </xdr:spPr>
    </xdr:pic>
    <xdr:clientData/>
  </xdr:twoCellAnchor>
  <xdr:twoCellAnchor editAs="oneCell">
    <xdr:from>
      <xdr:col>24</xdr:col>
      <xdr:colOff>0</xdr:colOff>
      <xdr:row>18</xdr:row>
      <xdr:rowOff>0</xdr:rowOff>
    </xdr:from>
    <xdr:to>
      <xdr:col>27</xdr:col>
      <xdr:colOff>447333</xdr:colOff>
      <xdr:row>27</xdr:row>
      <xdr:rowOff>37881</xdr:rowOff>
    </xdr:to>
    <xdr:pic>
      <xdr:nvPicPr>
        <xdr:cNvPr id="6" name="Image 5">
          <a:extLst>
            <a:ext uri="{FF2B5EF4-FFF2-40B4-BE49-F238E27FC236}">
              <a16:creationId xmlns:a16="http://schemas.microsoft.com/office/drawing/2014/main" id="{1ED5828F-948B-41C8-B567-BEADD60FB662}"/>
            </a:ext>
          </a:extLst>
        </xdr:cNvPr>
        <xdr:cNvPicPr>
          <a:picLocks noChangeAspect="1"/>
        </xdr:cNvPicPr>
      </xdr:nvPicPr>
      <xdr:blipFill>
        <a:blip xmlns:r="http://schemas.openxmlformats.org/officeDocument/2006/relationships" r:embed="rId5"/>
        <a:stretch>
          <a:fillRect/>
        </a:stretch>
      </xdr:blipFill>
      <xdr:spPr>
        <a:xfrm>
          <a:off x="33213675" y="3724275"/>
          <a:ext cx="2733333" cy="1752381"/>
        </a:xfrm>
        <a:prstGeom prst="rect">
          <a:avLst/>
        </a:prstGeom>
        <a:ln>
          <a:solidFill>
            <a:schemeClr val="accent1"/>
          </a:solidFill>
        </a:ln>
      </xdr:spPr>
    </xdr:pic>
    <xdr:clientData/>
  </xdr:twoCellAnchor>
  <xdr:twoCellAnchor editAs="oneCell">
    <xdr:from>
      <xdr:col>24</xdr:col>
      <xdr:colOff>0</xdr:colOff>
      <xdr:row>31</xdr:row>
      <xdr:rowOff>0</xdr:rowOff>
    </xdr:from>
    <xdr:to>
      <xdr:col>28</xdr:col>
      <xdr:colOff>152091</xdr:colOff>
      <xdr:row>49</xdr:row>
      <xdr:rowOff>76200</xdr:rowOff>
    </xdr:to>
    <xdr:pic>
      <xdr:nvPicPr>
        <xdr:cNvPr id="7" name="Image 6">
          <a:extLst>
            <a:ext uri="{FF2B5EF4-FFF2-40B4-BE49-F238E27FC236}">
              <a16:creationId xmlns:a16="http://schemas.microsoft.com/office/drawing/2014/main" id="{31C0C0AA-7BE5-46DF-9C34-CB17788AD91C}"/>
            </a:ext>
          </a:extLst>
        </xdr:cNvPr>
        <xdr:cNvPicPr>
          <a:picLocks noChangeAspect="1"/>
        </xdr:cNvPicPr>
      </xdr:nvPicPr>
      <xdr:blipFill>
        <a:blip xmlns:r="http://schemas.openxmlformats.org/officeDocument/2006/relationships" r:embed="rId6"/>
        <a:stretch>
          <a:fillRect/>
        </a:stretch>
      </xdr:blipFill>
      <xdr:spPr>
        <a:xfrm>
          <a:off x="33213675" y="6200775"/>
          <a:ext cx="3200091" cy="3505200"/>
        </a:xfrm>
        <a:prstGeom prst="rect">
          <a:avLst/>
        </a:prstGeom>
        <a:ln>
          <a:solidFill>
            <a:schemeClr val="accent1"/>
          </a:solid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9</xdr:col>
      <xdr:colOff>0</xdr:colOff>
      <xdr:row>5</xdr:row>
      <xdr:rowOff>104775</xdr:rowOff>
    </xdr:from>
    <xdr:to>
      <xdr:col>16</xdr:col>
      <xdr:colOff>695325</xdr:colOff>
      <xdr:row>11</xdr:row>
      <xdr:rowOff>97372</xdr:rowOff>
    </xdr:to>
    <xdr:pic>
      <xdr:nvPicPr>
        <xdr:cNvPr id="2" name="Image 1">
          <a:extLst>
            <a:ext uri="{FF2B5EF4-FFF2-40B4-BE49-F238E27FC236}">
              <a16:creationId xmlns:a16="http://schemas.microsoft.com/office/drawing/2014/main" id="{A7C51644-A47A-173F-2D5F-6EB3DF5057F8}"/>
            </a:ext>
          </a:extLst>
        </xdr:cNvPr>
        <xdr:cNvPicPr>
          <a:picLocks noChangeAspect="1"/>
        </xdr:cNvPicPr>
      </xdr:nvPicPr>
      <xdr:blipFill>
        <a:blip xmlns:r="http://schemas.openxmlformats.org/officeDocument/2006/relationships" r:embed="rId1"/>
        <a:stretch>
          <a:fillRect/>
        </a:stretch>
      </xdr:blipFill>
      <xdr:spPr>
        <a:xfrm>
          <a:off x="11001375" y="1571625"/>
          <a:ext cx="6096000" cy="1421347"/>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47625</xdr:colOff>
      <xdr:row>14</xdr:row>
      <xdr:rowOff>47625</xdr:rowOff>
    </xdr:from>
    <xdr:to>
      <xdr:col>18</xdr:col>
      <xdr:colOff>656490</xdr:colOff>
      <xdr:row>22</xdr:row>
      <xdr:rowOff>142635</xdr:rowOff>
    </xdr:to>
    <xdr:pic>
      <xdr:nvPicPr>
        <xdr:cNvPr id="2" name="Image 1">
          <a:extLst>
            <a:ext uri="{FF2B5EF4-FFF2-40B4-BE49-F238E27FC236}">
              <a16:creationId xmlns:a16="http://schemas.microsoft.com/office/drawing/2014/main" id="{23A62671-393D-4FDE-945B-626F8C0FADD5}"/>
            </a:ext>
          </a:extLst>
        </xdr:cNvPr>
        <xdr:cNvPicPr>
          <a:picLocks noChangeAspect="1"/>
        </xdr:cNvPicPr>
      </xdr:nvPicPr>
      <xdr:blipFill>
        <a:blip xmlns:r="http://schemas.openxmlformats.org/officeDocument/2006/relationships" r:embed="rId1"/>
        <a:stretch>
          <a:fillRect/>
        </a:stretch>
      </xdr:blipFill>
      <xdr:spPr>
        <a:xfrm>
          <a:off x="9972675" y="3400425"/>
          <a:ext cx="5876190" cy="19238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361950</xdr:colOff>
      <xdr:row>13</xdr:row>
      <xdr:rowOff>114300</xdr:rowOff>
    </xdr:from>
    <xdr:to>
      <xdr:col>22</xdr:col>
      <xdr:colOff>85283</xdr:colOff>
      <xdr:row>23</xdr:row>
      <xdr:rowOff>171204</xdr:rowOff>
    </xdr:to>
    <xdr:pic>
      <xdr:nvPicPr>
        <xdr:cNvPr id="3" name="Image 2">
          <a:extLst>
            <a:ext uri="{FF2B5EF4-FFF2-40B4-BE49-F238E27FC236}">
              <a16:creationId xmlns:a16="http://schemas.microsoft.com/office/drawing/2014/main" id="{9609B1F8-E86F-387E-576E-CCC20D265854}"/>
            </a:ext>
          </a:extLst>
        </xdr:cNvPr>
        <xdr:cNvPicPr>
          <a:picLocks noChangeAspect="1"/>
        </xdr:cNvPicPr>
      </xdr:nvPicPr>
      <xdr:blipFill>
        <a:blip xmlns:r="http://schemas.openxmlformats.org/officeDocument/2006/relationships" r:embed="rId1"/>
        <a:stretch>
          <a:fillRect/>
        </a:stretch>
      </xdr:blipFill>
      <xdr:spPr>
        <a:xfrm>
          <a:off x="16135350" y="2590800"/>
          <a:ext cx="3533333" cy="1971429"/>
        </a:xfrm>
        <a:prstGeom prst="rect">
          <a:avLst/>
        </a:prstGeom>
        <a:ln>
          <a:solidFill>
            <a:schemeClr val="accent1"/>
          </a:solidFill>
        </a:ln>
      </xdr:spPr>
    </xdr:pic>
    <xdr:clientData/>
  </xdr:twoCellAnchor>
  <xdr:twoCellAnchor editAs="oneCell">
    <xdr:from>
      <xdr:col>17</xdr:col>
      <xdr:colOff>85725</xdr:colOff>
      <xdr:row>1</xdr:row>
      <xdr:rowOff>123825</xdr:rowOff>
    </xdr:from>
    <xdr:to>
      <xdr:col>23</xdr:col>
      <xdr:colOff>223800</xdr:colOff>
      <xdr:row>11</xdr:row>
      <xdr:rowOff>47625</xdr:rowOff>
    </xdr:to>
    <xdr:pic>
      <xdr:nvPicPr>
        <xdr:cNvPr id="4" name="Image 3">
          <a:extLst>
            <a:ext uri="{FF2B5EF4-FFF2-40B4-BE49-F238E27FC236}">
              <a16:creationId xmlns:a16="http://schemas.microsoft.com/office/drawing/2014/main" id="{728C3813-BDC8-A8C1-FC3F-35E6D5CBB9D0}"/>
            </a:ext>
          </a:extLst>
        </xdr:cNvPr>
        <xdr:cNvPicPr>
          <a:picLocks noChangeAspect="1"/>
        </xdr:cNvPicPr>
      </xdr:nvPicPr>
      <xdr:blipFill>
        <a:blip xmlns:r="http://schemas.openxmlformats.org/officeDocument/2006/relationships" r:embed="rId2"/>
        <a:stretch>
          <a:fillRect/>
        </a:stretch>
      </xdr:blipFill>
      <xdr:spPr>
        <a:xfrm>
          <a:off x="15859125" y="314325"/>
          <a:ext cx="4710075" cy="1924050"/>
        </a:xfrm>
        <a:prstGeom prst="rect">
          <a:avLst/>
        </a:prstGeom>
        <a:ln>
          <a:solidFill>
            <a:schemeClr val="accent1"/>
          </a:solidFill>
        </a:ln>
      </xdr:spPr>
    </xdr:pic>
    <xdr:clientData/>
  </xdr:twoCellAnchor>
  <xdr:twoCellAnchor editAs="oneCell">
    <xdr:from>
      <xdr:col>17</xdr:col>
      <xdr:colOff>47625</xdr:colOff>
      <xdr:row>30</xdr:row>
      <xdr:rowOff>0</xdr:rowOff>
    </xdr:from>
    <xdr:to>
      <xdr:col>20</xdr:col>
      <xdr:colOff>352101</xdr:colOff>
      <xdr:row>34</xdr:row>
      <xdr:rowOff>38100</xdr:rowOff>
    </xdr:to>
    <xdr:pic>
      <xdr:nvPicPr>
        <xdr:cNvPr id="5" name="Image 4">
          <a:extLst>
            <a:ext uri="{FF2B5EF4-FFF2-40B4-BE49-F238E27FC236}">
              <a16:creationId xmlns:a16="http://schemas.microsoft.com/office/drawing/2014/main" id="{9C2D9812-6D10-14EB-8B77-36BF20B2067B}"/>
            </a:ext>
          </a:extLst>
        </xdr:cNvPr>
        <xdr:cNvPicPr>
          <a:picLocks noChangeAspect="1"/>
        </xdr:cNvPicPr>
      </xdr:nvPicPr>
      <xdr:blipFill rotWithShape="1">
        <a:blip xmlns:r="http://schemas.openxmlformats.org/officeDocument/2006/relationships" r:embed="rId3"/>
        <a:srcRect b="79998"/>
        <a:stretch/>
      </xdr:blipFill>
      <xdr:spPr>
        <a:xfrm>
          <a:off x="15925800" y="5772150"/>
          <a:ext cx="2590476" cy="800100"/>
        </a:xfrm>
        <a:prstGeom prst="rect">
          <a:avLst/>
        </a:prstGeom>
        <a:ln>
          <a:solidFill>
            <a:schemeClr val="accent1"/>
          </a:solidFill>
        </a:ln>
      </xdr:spPr>
    </xdr:pic>
    <xdr:clientData/>
  </xdr:twoCellAnchor>
  <xdr:twoCellAnchor editAs="oneCell">
    <xdr:from>
      <xdr:col>17</xdr:col>
      <xdr:colOff>466725</xdr:colOff>
      <xdr:row>35</xdr:row>
      <xdr:rowOff>9525</xdr:rowOff>
    </xdr:from>
    <xdr:to>
      <xdr:col>20</xdr:col>
      <xdr:colOff>336681</xdr:colOff>
      <xdr:row>52</xdr:row>
      <xdr:rowOff>19050</xdr:rowOff>
    </xdr:to>
    <xdr:pic>
      <xdr:nvPicPr>
        <xdr:cNvPr id="6" name="Image 5">
          <a:extLst>
            <a:ext uri="{FF2B5EF4-FFF2-40B4-BE49-F238E27FC236}">
              <a16:creationId xmlns:a16="http://schemas.microsoft.com/office/drawing/2014/main" id="{9C890E62-CD15-D14A-B539-4D614573A75D}"/>
            </a:ext>
          </a:extLst>
        </xdr:cNvPr>
        <xdr:cNvPicPr>
          <a:picLocks noChangeAspect="1"/>
        </xdr:cNvPicPr>
      </xdr:nvPicPr>
      <xdr:blipFill>
        <a:blip xmlns:r="http://schemas.openxmlformats.org/officeDocument/2006/relationships" r:embed="rId4"/>
        <a:stretch>
          <a:fillRect/>
        </a:stretch>
      </xdr:blipFill>
      <xdr:spPr>
        <a:xfrm>
          <a:off x="16344900" y="6734175"/>
          <a:ext cx="2155956" cy="3248025"/>
        </a:xfrm>
        <a:prstGeom prst="rect">
          <a:avLst/>
        </a:prstGeom>
        <a:ln>
          <a:solidFill>
            <a:schemeClr val="accent1"/>
          </a:solidFill>
        </a:ln>
      </xdr:spPr>
    </xdr:pic>
    <xdr:clientData/>
  </xdr:twoCellAnchor>
  <xdr:twoCellAnchor editAs="oneCell">
    <xdr:from>
      <xdr:col>22</xdr:col>
      <xdr:colOff>0</xdr:colOff>
      <xdr:row>32</xdr:row>
      <xdr:rowOff>0</xdr:rowOff>
    </xdr:from>
    <xdr:to>
      <xdr:col>25</xdr:col>
      <xdr:colOff>447333</xdr:colOff>
      <xdr:row>41</xdr:row>
      <xdr:rowOff>37881</xdr:rowOff>
    </xdr:to>
    <xdr:pic>
      <xdr:nvPicPr>
        <xdr:cNvPr id="7" name="Image 6">
          <a:extLst>
            <a:ext uri="{FF2B5EF4-FFF2-40B4-BE49-F238E27FC236}">
              <a16:creationId xmlns:a16="http://schemas.microsoft.com/office/drawing/2014/main" id="{529EFC8D-5B13-50FA-1EC0-4A3058162867}"/>
            </a:ext>
          </a:extLst>
        </xdr:cNvPr>
        <xdr:cNvPicPr>
          <a:picLocks noChangeAspect="1"/>
        </xdr:cNvPicPr>
      </xdr:nvPicPr>
      <xdr:blipFill>
        <a:blip xmlns:r="http://schemas.openxmlformats.org/officeDocument/2006/relationships" r:embed="rId5"/>
        <a:stretch>
          <a:fillRect/>
        </a:stretch>
      </xdr:blipFill>
      <xdr:spPr>
        <a:xfrm>
          <a:off x="19688175" y="6153150"/>
          <a:ext cx="2733333" cy="1752381"/>
        </a:xfrm>
        <a:prstGeom prst="rect">
          <a:avLst/>
        </a:prstGeom>
        <a:ln>
          <a:solidFill>
            <a:schemeClr val="accent1"/>
          </a:solidFill>
        </a:ln>
      </xdr:spPr>
    </xdr:pic>
    <xdr:clientData/>
  </xdr:twoCellAnchor>
  <xdr:twoCellAnchor editAs="oneCell">
    <xdr:from>
      <xdr:col>22</xdr:col>
      <xdr:colOff>0</xdr:colOff>
      <xdr:row>45</xdr:row>
      <xdr:rowOff>0</xdr:rowOff>
    </xdr:from>
    <xdr:to>
      <xdr:col>26</xdr:col>
      <xdr:colOff>152091</xdr:colOff>
      <xdr:row>63</xdr:row>
      <xdr:rowOff>76200</xdr:rowOff>
    </xdr:to>
    <xdr:pic>
      <xdr:nvPicPr>
        <xdr:cNvPr id="8" name="Image 7">
          <a:extLst>
            <a:ext uri="{FF2B5EF4-FFF2-40B4-BE49-F238E27FC236}">
              <a16:creationId xmlns:a16="http://schemas.microsoft.com/office/drawing/2014/main" id="{EC33DF82-1329-DDF5-102B-42CA81B9164D}"/>
            </a:ext>
          </a:extLst>
        </xdr:cNvPr>
        <xdr:cNvPicPr>
          <a:picLocks noChangeAspect="1"/>
        </xdr:cNvPicPr>
      </xdr:nvPicPr>
      <xdr:blipFill>
        <a:blip xmlns:r="http://schemas.openxmlformats.org/officeDocument/2006/relationships" r:embed="rId6"/>
        <a:stretch>
          <a:fillRect/>
        </a:stretch>
      </xdr:blipFill>
      <xdr:spPr>
        <a:xfrm>
          <a:off x="19688175" y="8629650"/>
          <a:ext cx="3200091" cy="3505200"/>
        </a:xfrm>
        <a:prstGeom prst="rect">
          <a:avLst/>
        </a:prstGeom>
        <a:ln>
          <a:solidFill>
            <a:schemeClr val="accent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361950</xdr:colOff>
      <xdr:row>13</xdr:row>
      <xdr:rowOff>114300</xdr:rowOff>
    </xdr:from>
    <xdr:to>
      <xdr:col>22</xdr:col>
      <xdr:colOff>85283</xdr:colOff>
      <xdr:row>23</xdr:row>
      <xdr:rowOff>171204</xdr:rowOff>
    </xdr:to>
    <xdr:pic>
      <xdr:nvPicPr>
        <xdr:cNvPr id="2" name="Image 1">
          <a:extLst>
            <a:ext uri="{FF2B5EF4-FFF2-40B4-BE49-F238E27FC236}">
              <a16:creationId xmlns:a16="http://schemas.microsoft.com/office/drawing/2014/main" id="{8DA5BBF7-47F8-4166-A936-CA1C4442FA66}"/>
            </a:ext>
          </a:extLst>
        </xdr:cNvPr>
        <xdr:cNvPicPr>
          <a:picLocks noChangeAspect="1"/>
        </xdr:cNvPicPr>
      </xdr:nvPicPr>
      <xdr:blipFill>
        <a:blip xmlns:r="http://schemas.openxmlformats.org/officeDocument/2006/relationships" r:embed="rId1"/>
        <a:stretch>
          <a:fillRect/>
        </a:stretch>
      </xdr:blipFill>
      <xdr:spPr>
        <a:xfrm>
          <a:off x="16240125" y="2733675"/>
          <a:ext cx="3533333" cy="1971429"/>
        </a:xfrm>
        <a:prstGeom prst="rect">
          <a:avLst/>
        </a:prstGeom>
        <a:ln>
          <a:solidFill>
            <a:schemeClr val="accent1"/>
          </a:solidFill>
        </a:ln>
      </xdr:spPr>
    </xdr:pic>
    <xdr:clientData/>
  </xdr:twoCellAnchor>
  <xdr:twoCellAnchor editAs="oneCell">
    <xdr:from>
      <xdr:col>17</xdr:col>
      <xdr:colOff>85725</xdr:colOff>
      <xdr:row>1</xdr:row>
      <xdr:rowOff>123825</xdr:rowOff>
    </xdr:from>
    <xdr:to>
      <xdr:col>23</xdr:col>
      <xdr:colOff>223800</xdr:colOff>
      <xdr:row>11</xdr:row>
      <xdr:rowOff>142875</xdr:rowOff>
    </xdr:to>
    <xdr:pic>
      <xdr:nvPicPr>
        <xdr:cNvPr id="3" name="Image 2">
          <a:extLst>
            <a:ext uri="{FF2B5EF4-FFF2-40B4-BE49-F238E27FC236}">
              <a16:creationId xmlns:a16="http://schemas.microsoft.com/office/drawing/2014/main" id="{9AF619DF-5D99-402E-9CA4-A976363CE502}"/>
            </a:ext>
          </a:extLst>
        </xdr:cNvPr>
        <xdr:cNvPicPr>
          <a:picLocks noChangeAspect="1"/>
        </xdr:cNvPicPr>
      </xdr:nvPicPr>
      <xdr:blipFill>
        <a:blip xmlns:r="http://schemas.openxmlformats.org/officeDocument/2006/relationships" r:embed="rId2"/>
        <a:stretch>
          <a:fillRect/>
        </a:stretch>
      </xdr:blipFill>
      <xdr:spPr>
        <a:xfrm>
          <a:off x="15963900" y="314325"/>
          <a:ext cx="4710075" cy="1924050"/>
        </a:xfrm>
        <a:prstGeom prst="rect">
          <a:avLst/>
        </a:prstGeom>
        <a:ln>
          <a:solidFill>
            <a:schemeClr val="accent1"/>
          </a:solidFill>
        </a:ln>
      </xdr:spPr>
    </xdr:pic>
    <xdr:clientData/>
  </xdr:twoCellAnchor>
  <xdr:twoCellAnchor editAs="oneCell">
    <xdr:from>
      <xdr:col>17</xdr:col>
      <xdr:colOff>47625</xdr:colOff>
      <xdr:row>30</xdr:row>
      <xdr:rowOff>0</xdr:rowOff>
    </xdr:from>
    <xdr:to>
      <xdr:col>20</xdr:col>
      <xdr:colOff>352101</xdr:colOff>
      <xdr:row>34</xdr:row>
      <xdr:rowOff>38100</xdr:rowOff>
    </xdr:to>
    <xdr:pic>
      <xdr:nvPicPr>
        <xdr:cNvPr id="4" name="Image 3">
          <a:extLst>
            <a:ext uri="{FF2B5EF4-FFF2-40B4-BE49-F238E27FC236}">
              <a16:creationId xmlns:a16="http://schemas.microsoft.com/office/drawing/2014/main" id="{5915B980-6230-4AAF-92FC-733EAB4E159E}"/>
            </a:ext>
          </a:extLst>
        </xdr:cNvPr>
        <xdr:cNvPicPr>
          <a:picLocks noChangeAspect="1"/>
        </xdr:cNvPicPr>
      </xdr:nvPicPr>
      <xdr:blipFill rotWithShape="1">
        <a:blip xmlns:r="http://schemas.openxmlformats.org/officeDocument/2006/relationships" r:embed="rId3"/>
        <a:srcRect b="79998"/>
        <a:stretch/>
      </xdr:blipFill>
      <xdr:spPr>
        <a:xfrm>
          <a:off x="15925800" y="5991225"/>
          <a:ext cx="2590476" cy="800100"/>
        </a:xfrm>
        <a:prstGeom prst="rect">
          <a:avLst/>
        </a:prstGeom>
        <a:ln>
          <a:solidFill>
            <a:schemeClr val="accent1"/>
          </a:solidFill>
        </a:ln>
      </xdr:spPr>
    </xdr:pic>
    <xdr:clientData/>
  </xdr:twoCellAnchor>
  <xdr:twoCellAnchor editAs="oneCell">
    <xdr:from>
      <xdr:col>17</xdr:col>
      <xdr:colOff>466725</xdr:colOff>
      <xdr:row>35</xdr:row>
      <xdr:rowOff>9525</xdr:rowOff>
    </xdr:from>
    <xdr:to>
      <xdr:col>20</xdr:col>
      <xdr:colOff>336681</xdr:colOff>
      <xdr:row>52</xdr:row>
      <xdr:rowOff>19050</xdr:rowOff>
    </xdr:to>
    <xdr:pic>
      <xdr:nvPicPr>
        <xdr:cNvPr id="5" name="Image 4">
          <a:extLst>
            <a:ext uri="{FF2B5EF4-FFF2-40B4-BE49-F238E27FC236}">
              <a16:creationId xmlns:a16="http://schemas.microsoft.com/office/drawing/2014/main" id="{FD8EB307-9BC6-4ED7-8EFC-949B6DBF8F51}"/>
            </a:ext>
          </a:extLst>
        </xdr:cNvPr>
        <xdr:cNvPicPr>
          <a:picLocks noChangeAspect="1"/>
        </xdr:cNvPicPr>
      </xdr:nvPicPr>
      <xdr:blipFill>
        <a:blip xmlns:r="http://schemas.openxmlformats.org/officeDocument/2006/relationships" r:embed="rId4"/>
        <a:stretch>
          <a:fillRect/>
        </a:stretch>
      </xdr:blipFill>
      <xdr:spPr>
        <a:xfrm>
          <a:off x="16344900" y="6953250"/>
          <a:ext cx="2155956" cy="3248025"/>
        </a:xfrm>
        <a:prstGeom prst="rect">
          <a:avLst/>
        </a:prstGeom>
        <a:ln>
          <a:solidFill>
            <a:schemeClr val="accent1"/>
          </a:solidFill>
        </a:ln>
      </xdr:spPr>
    </xdr:pic>
    <xdr:clientData/>
  </xdr:twoCellAnchor>
  <xdr:twoCellAnchor editAs="oneCell">
    <xdr:from>
      <xdr:col>22</xdr:col>
      <xdr:colOff>0</xdr:colOff>
      <xdr:row>32</xdr:row>
      <xdr:rowOff>0</xdr:rowOff>
    </xdr:from>
    <xdr:to>
      <xdr:col>25</xdr:col>
      <xdr:colOff>447333</xdr:colOff>
      <xdr:row>41</xdr:row>
      <xdr:rowOff>37881</xdr:rowOff>
    </xdr:to>
    <xdr:pic>
      <xdr:nvPicPr>
        <xdr:cNvPr id="6" name="Image 5">
          <a:extLst>
            <a:ext uri="{FF2B5EF4-FFF2-40B4-BE49-F238E27FC236}">
              <a16:creationId xmlns:a16="http://schemas.microsoft.com/office/drawing/2014/main" id="{E64F40FA-6173-4270-896A-E5FC34032096}"/>
            </a:ext>
          </a:extLst>
        </xdr:cNvPr>
        <xdr:cNvPicPr>
          <a:picLocks noChangeAspect="1"/>
        </xdr:cNvPicPr>
      </xdr:nvPicPr>
      <xdr:blipFill>
        <a:blip xmlns:r="http://schemas.openxmlformats.org/officeDocument/2006/relationships" r:embed="rId5"/>
        <a:stretch>
          <a:fillRect/>
        </a:stretch>
      </xdr:blipFill>
      <xdr:spPr>
        <a:xfrm>
          <a:off x="19688175" y="6372225"/>
          <a:ext cx="2733333" cy="1752381"/>
        </a:xfrm>
        <a:prstGeom prst="rect">
          <a:avLst/>
        </a:prstGeom>
        <a:ln>
          <a:solidFill>
            <a:schemeClr val="accent1"/>
          </a:solidFill>
        </a:ln>
      </xdr:spPr>
    </xdr:pic>
    <xdr:clientData/>
  </xdr:twoCellAnchor>
  <xdr:twoCellAnchor editAs="oneCell">
    <xdr:from>
      <xdr:col>22</xdr:col>
      <xdr:colOff>0</xdr:colOff>
      <xdr:row>45</xdr:row>
      <xdr:rowOff>0</xdr:rowOff>
    </xdr:from>
    <xdr:to>
      <xdr:col>26</xdr:col>
      <xdr:colOff>152091</xdr:colOff>
      <xdr:row>63</xdr:row>
      <xdr:rowOff>76200</xdr:rowOff>
    </xdr:to>
    <xdr:pic>
      <xdr:nvPicPr>
        <xdr:cNvPr id="7" name="Image 6">
          <a:extLst>
            <a:ext uri="{FF2B5EF4-FFF2-40B4-BE49-F238E27FC236}">
              <a16:creationId xmlns:a16="http://schemas.microsoft.com/office/drawing/2014/main" id="{C6E43E96-5B31-4AC5-BBC9-8CCC98EB943E}"/>
            </a:ext>
          </a:extLst>
        </xdr:cNvPr>
        <xdr:cNvPicPr>
          <a:picLocks noChangeAspect="1"/>
        </xdr:cNvPicPr>
      </xdr:nvPicPr>
      <xdr:blipFill>
        <a:blip xmlns:r="http://schemas.openxmlformats.org/officeDocument/2006/relationships" r:embed="rId6"/>
        <a:stretch>
          <a:fillRect/>
        </a:stretch>
      </xdr:blipFill>
      <xdr:spPr>
        <a:xfrm>
          <a:off x="19688175" y="8848725"/>
          <a:ext cx="3200091" cy="3505200"/>
        </a:xfrm>
        <a:prstGeom prst="rect">
          <a:avLst/>
        </a:prstGeom>
        <a:ln>
          <a:solidFill>
            <a:schemeClr val="accent1"/>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504825</xdr:colOff>
      <xdr:row>7</xdr:row>
      <xdr:rowOff>171450</xdr:rowOff>
    </xdr:from>
    <xdr:to>
      <xdr:col>26</xdr:col>
      <xdr:colOff>447396</xdr:colOff>
      <xdr:row>14</xdr:row>
      <xdr:rowOff>37955</xdr:rowOff>
    </xdr:to>
    <xdr:pic>
      <xdr:nvPicPr>
        <xdr:cNvPr id="2" name="Image 1">
          <a:extLst>
            <a:ext uri="{FF2B5EF4-FFF2-40B4-BE49-F238E27FC236}">
              <a16:creationId xmlns:a16="http://schemas.microsoft.com/office/drawing/2014/main" id="{7230B8CE-2F77-1CE7-FD37-AC2CBAB57A3E}"/>
            </a:ext>
          </a:extLst>
        </xdr:cNvPr>
        <xdr:cNvPicPr>
          <a:picLocks noChangeAspect="1"/>
        </xdr:cNvPicPr>
      </xdr:nvPicPr>
      <xdr:blipFill>
        <a:blip xmlns:r="http://schemas.openxmlformats.org/officeDocument/2006/relationships" r:embed="rId1"/>
        <a:stretch>
          <a:fillRect/>
        </a:stretch>
      </xdr:blipFill>
      <xdr:spPr>
        <a:xfrm>
          <a:off x="18792825" y="1628775"/>
          <a:ext cx="2228571" cy="1161905"/>
        </a:xfrm>
        <a:prstGeom prst="rect">
          <a:avLst/>
        </a:prstGeom>
        <a:ln>
          <a:solidFill>
            <a:schemeClr val="accent1"/>
          </a:solidFill>
        </a:ln>
      </xdr:spPr>
    </xdr:pic>
    <xdr:clientData/>
  </xdr:twoCellAnchor>
  <xdr:twoCellAnchor editAs="oneCell">
    <xdr:from>
      <xdr:col>26</xdr:col>
      <xdr:colOff>571500</xdr:colOff>
      <xdr:row>8</xdr:row>
      <xdr:rowOff>171450</xdr:rowOff>
    </xdr:from>
    <xdr:to>
      <xdr:col>30</xdr:col>
      <xdr:colOff>533024</xdr:colOff>
      <xdr:row>25</xdr:row>
      <xdr:rowOff>37724</xdr:rowOff>
    </xdr:to>
    <xdr:pic>
      <xdr:nvPicPr>
        <xdr:cNvPr id="3" name="Image 2">
          <a:extLst>
            <a:ext uri="{FF2B5EF4-FFF2-40B4-BE49-F238E27FC236}">
              <a16:creationId xmlns:a16="http://schemas.microsoft.com/office/drawing/2014/main" id="{888018DC-841E-B938-2567-E89F72623761}"/>
            </a:ext>
          </a:extLst>
        </xdr:cNvPr>
        <xdr:cNvPicPr>
          <a:picLocks noChangeAspect="1"/>
        </xdr:cNvPicPr>
      </xdr:nvPicPr>
      <xdr:blipFill>
        <a:blip xmlns:r="http://schemas.openxmlformats.org/officeDocument/2006/relationships" r:embed="rId2"/>
        <a:stretch>
          <a:fillRect/>
        </a:stretch>
      </xdr:blipFill>
      <xdr:spPr>
        <a:xfrm>
          <a:off x="21145500" y="1819275"/>
          <a:ext cx="3009524" cy="3009524"/>
        </a:xfrm>
        <a:prstGeom prst="rect">
          <a:avLst/>
        </a:prstGeom>
        <a:ln>
          <a:solidFill>
            <a:schemeClr val="accent1"/>
          </a:solidFill>
        </a:ln>
      </xdr:spPr>
    </xdr:pic>
    <xdr:clientData/>
  </xdr:twoCellAnchor>
  <xdr:twoCellAnchor editAs="oneCell">
    <xdr:from>
      <xdr:col>24</xdr:col>
      <xdr:colOff>190500</xdr:colOff>
      <xdr:row>32</xdr:row>
      <xdr:rowOff>0</xdr:rowOff>
    </xdr:from>
    <xdr:to>
      <xdr:col>27</xdr:col>
      <xdr:colOff>323548</xdr:colOff>
      <xdr:row>39</xdr:row>
      <xdr:rowOff>161738</xdr:rowOff>
    </xdr:to>
    <xdr:pic>
      <xdr:nvPicPr>
        <xdr:cNvPr id="4" name="Image 3">
          <a:extLst>
            <a:ext uri="{FF2B5EF4-FFF2-40B4-BE49-F238E27FC236}">
              <a16:creationId xmlns:a16="http://schemas.microsoft.com/office/drawing/2014/main" id="{63AC64EF-705A-2C4F-51FF-ED1B32F813F6}"/>
            </a:ext>
          </a:extLst>
        </xdr:cNvPr>
        <xdr:cNvPicPr>
          <a:picLocks noChangeAspect="1"/>
        </xdr:cNvPicPr>
      </xdr:nvPicPr>
      <xdr:blipFill>
        <a:blip xmlns:r="http://schemas.openxmlformats.org/officeDocument/2006/relationships" r:embed="rId3"/>
        <a:stretch>
          <a:fillRect/>
        </a:stretch>
      </xdr:blipFill>
      <xdr:spPr>
        <a:xfrm>
          <a:off x="19240500" y="6124575"/>
          <a:ext cx="2419048" cy="1495238"/>
        </a:xfrm>
        <a:prstGeom prst="rect">
          <a:avLst/>
        </a:prstGeom>
        <a:ln>
          <a:solidFill>
            <a:schemeClr val="accent1"/>
          </a:solidFill>
        </a:ln>
      </xdr:spPr>
    </xdr:pic>
    <xdr:clientData/>
  </xdr:twoCellAnchor>
  <xdr:twoCellAnchor editAs="oneCell">
    <xdr:from>
      <xdr:col>24</xdr:col>
      <xdr:colOff>561975</xdr:colOff>
      <xdr:row>41</xdr:row>
      <xdr:rowOff>9525</xdr:rowOff>
    </xdr:from>
    <xdr:to>
      <xdr:col>31</xdr:col>
      <xdr:colOff>27975</xdr:colOff>
      <xdr:row>55</xdr:row>
      <xdr:rowOff>133001</xdr:rowOff>
    </xdr:to>
    <xdr:pic>
      <xdr:nvPicPr>
        <xdr:cNvPr id="5" name="Image 4">
          <a:extLst>
            <a:ext uri="{FF2B5EF4-FFF2-40B4-BE49-F238E27FC236}">
              <a16:creationId xmlns:a16="http://schemas.microsoft.com/office/drawing/2014/main" id="{49DB134C-C6C0-020B-412E-57F35C2E788D}"/>
            </a:ext>
          </a:extLst>
        </xdr:cNvPr>
        <xdr:cNvPicPr>
          <a:picLocks noChangeAspect="1"/>
        </xdr:cNvPicPr>
      </xdr:nvPicPr>
      <xdr:blipFill>
        <a:blip xmlns:r="http://schemas.openxmlformats.org/officeDocument/2006/relationships" r:embed="rId4"/>
        <a:stretch>
          <a:fillRect/>
        </a:stretch>
      </xdr:blipFill>
      <xdr:spPr>
        <a:xfrm>
          <a:off x="19611975" y="7848600"/>
          <a:ext cx="4800000" cy="2790476"/>
        </a:xfrm>
        <a:prstGeom prst="rect">
          <a:avLst/>
        </a:prstGeom>
        <a:ln>
          <a:solidFill>
            <a:schemeClr val="accent1"/>
          </a:solidFill>
        </a:ln>
      </xdr:spPr>
    </xdr:pic>
    <xdr:clientData/>
  </xdr:twoCellAnchor>
  <xdr:twoCellAnchor editAs="oneCell">
    <xdr:from>
      <xdr:col>24</xdr:col>
      <xdr:colOff>390525</xdr:colOff>
      <xdr:row>64</xdr:row>
      <xdr:rowOff>85725</xdr:rowOff>
    </xdr:from>
    <xdr:to>
      <xdr:col>26</xdr:col>
      <xdr:colOff>266525</xdr:colOff>
      <xdr:row>70</xdr:row>
      <xdr:rowOff>85582</xdr:rowOff>
    </xdr:to>
    <xdr:pic>
      <xdr:nvPicPr>
        <xdr:cNvPr id="6" name="Image 5">
          <a:extLst>
            <a:ext uri="{FF2B5EF4-FFF2-40B4-BE49-F238E27FC236}">
              <a16:creationId xmlns:a16="http://schemas.microsoft.com/office/drawing/2014/main" id="{F3695135-B79E-E8E2-4B47-2B58CF707EDC}"/>
            </a:ext>
          </a:extLst>
        </xdr:cNvPr>
        <xdr:cNvPicPr>
          <a:picLocks noChangeAspect="1"/>
        </xdr:cNvPicPr>
      </xdr:nvPicPr>
      <xdr:blipFill>
        <a:blip xmlns:r="http://schemas.openxmlformats.org/officeDocument/2006/relationships" r:embed="rId5"/>
        <a:stretch>
          <a:fillRect/>
        </a:stretch>
      </xdr:blipFill>
      <xdr:spPr>
        <a:xfrm>
          <a:off x="19402425" y="12306300"/>
          <a:ext cx="1400000" cy="1142857"/>
        </a:xfrm>
        <a:prstGeom prst="rect">
          <a:avLst/>
        </a:prstGeom>
        <a:ln>
          <a:solidFill>
            <a:schemeClr val="accent1"/>
          </a:solidFill>
        </a:ln>
      </xdr:spPr>
    </xdr:pic>
    <xdr:clientData/>
  </xdr:twoCellAnchor>
  <xdr:twoCellAnchor editAs="oneCell">
    <xdr:from>
      <xdr:col>26</xdr:col>
      <xdr:colOff>361950</xdr:colOff>
      <xdr:row>70</xdr:row>
      <xdr:rowOff>133350</xdr:rowOff>
    </xdr:from>
    <xdr:to>
      <xdr:col>31</xdr:col>
      <xdr:colOff>313855</xdr:colOff>
      <xdr:row>78</xdr:row>
      <xdr:rowOff>171255</xdr:rowOff>
    </xdr:to>
    <xdr:pic>
      <xdr:nvPicPr>
        <xdr:cNvPr id="7" name="Image 6">
          <a:extLst>
            <a:ext uri="{FF2B5EF4-FFF2-40B4-BE49-F238E27FC236}">
              <a16:creationId xmlns:a16="http://schemas.microsoft.com/office/drawing/2014/main" id="{38646B53-D92E-3B27-70B2-2ED3C10A0BD7}"/>
            </a:ext>
          </a:extLst>
        </xdr:cNvPr>
        <xdr:cNvPicPr>
          <a:picLocks noChangeAspect="1"/>
        </xdr:cNvPicPr>
      </xdr:nvPicPr>
      <xdr:blipFill>
        <a:blip xmlns:r="http://schemas.openxmlformats.org/officeDocument/2006/relationships" r:embed="rId6"/>
        <a:stretch>
          <a:fillRect/>
        </a:stretch>
      </xdr:blipFill>
      <xdr:spPr>
        <a:xfrm>
          <a:off x="20897850" y="13496925"/>
          <a:ext cx="3761905" cy="1561905"/>
        </a:xfrm>
        <a:prstGeom prst="rect">
          <a:avLst/>
        </a:prstGeom>
        <a:ln>
          <a:solidFill>
            <a:schemeClr val="accent1"/>
          </a:solidFill>
        </a:ln>
      </xdr:spPr>
    </xdr:pic>
    <xdr:clientData/>
  </xdr:twoCellAnchor>
  <xdr:twoCellAnchor editAs="oneCell">
    <xdr:from>
      <xdr:col>24</xdr:col>
      <xdr:colOff>495300</xdr:colOff>
      <xdr:row>79</xdr:row>
      <xdr:rowOff>142875</xdr:rowOff>
    </xdr:from>
    <xdr:to>
      <xdr:col>30</xdr:col>
      <xdr:colOff>332824</xdr:colOff>
      <xdr:row>95</xdr:row>
      <xdr:rowOff>75827</xdr:rowOff>
    </xdr:to>
    <xdr:pic>
      <xdr:nvPicPr>
        <xdr:cNvPr id="8" name="Image 7">
          <a:extLst>
            <a:ext uri="{FF2B5EF4-FFF2-40B4-BE49-F238E27FC236}">
              <a16:creationId xmlns:a16="http://schemas.microsoft.com/office/drawing/2014/main" id="{F32C40D0-4D90-8069-EDBC-FBFB47E555E0}"/>
            </a:ext>
          </a:extLst>
        </xdr:cNvPr>
        <xdr:cNvPicPr>
          <a:picLocks noChangeAspect="1"/>
        </xdr:cNvPicPr>
      </xdr:nvPicPr>
      <xdr:blipFill>
        <a:blip xmlns:r="http://schemas.openxmlformats.org/officeDocument/2006/relationships" r:embed="rId7"/>
        <a:stretch>
          <a:fillRect/>
        </a:stretch>
      </xdr:blipFill>
      <xdr:spPr>
        <a:xfrm>
          <a:off x="19507200" y="15220950"/>
          <a:ext cx="4409524" cy="2980952"/>
        </a:xfrm>
        <a:prstGeom prst="rect">
          <a:avLst/>
        </a:prstGeom>
        <a:ln>
          <a:solidFill>
            <a:schemeClr val="accent1"/>
          </a:solidFill>
        </a:ln>
      </xdr:spPr>
    </xdr:pic>
    <xdr:clientData/>
  </xdr:twoCellAnchor>
  <xdr:twoCellAnchor editAs="oneCell">
    <xdr:from>
      <xdr:col>28</xdr:col>
      <xdr:colOff>676275</xdr:colOff>
      <xdr:row>99</xdr:row>
      <xdr:rowOff>123825</xdr:rowOff>
    </xdr:from>
    <xdr:to>
      <xdr:col>30</xdr:col>
      <xdr:colOff>685608</xdr:colOff>
      <xdr:row>105</xdr:row>
      <xdr:rowOff>95111</xdr:rowOff>
    </xdr:to>
    <xdr:pic>
      <xdr:nvPicPr>
        <xdr:cNvPr id="9" name="Image 8">
          <a:extLst>
            <a:ext uri="{FF2B5EF4-FFF2-40B4-BE49-F238E27FC236}">
              <a16:creationId xmlns:a16="http://schemas.microsoft.com/office/drawing/2014/main" id="{837D8F71-0939-CF2F-203A-A4D805BCEC3D}"/>
            </a:ext>
          </a:extLst>
        </xdr:cNvPr>
        <xdr:cNvPicPr>
          <a:picLocks noChangeAspect="1"/>
        </xdr:cNvPicPr>
      </xdr:nvPicPr>
      <xdr:blipFill>
        <a:blip xmlns:r="http://schemas.openxmlformats.org/officeDocument/2006/relationships" r:embed="rId8"/>
        <a:stretch>
          <a:fillRect/>
        </a:stretch>
      </xdr:blipFill>
      <xdr:spPr>
        <a:xfrm>
          <a:off x="22736175" y="19011900"/>
          <a:ext cx="1533333" cy="1114286"/>
        </a:xfrm>
        <a:prstGeom prst="rect">
          <a:avLst/>
        </a:prstGeom>
        <a:ln>
          <a:solidFill>
            <a:schemeClr val="accent1"/>
          </a:solidFill>
        </a:ln>
      </xdr:spPr>
    </xdr:pic>
    <xdr:clientData/>
  </xdr:twoCellAnchor>
  <xdr:twoCellAnchor editAs="oneCell">
    <xdr:from>
      <xdr:col>24</xdr:col>
      <xdr:colOff>19050</xdr:colOff>
      <xdr:row>107</xdr:row>
      <xdr:rowOff>180975</xdr:rowOff>
    </xdr:from>
    <xdr:to>
      <xdr:col>29</xdr:col>
      <xdr:colOff>628098</xdr:colOff>
      <xdr:row>120</xdr:row>
      <xdr:rowOff>9237</xdr:rowOff>
    </xdr:to>
    <xdr:pic>
      <xdr:nvPicPr>
        <xdr:cNvPr id="10" name="Image 9">
          <a:extLst>
            <a:ext uri="{FF2B5EF4-FFF2-40B4-BE49-F238E27FC236}">
              <a16:creationId xmlns:a16="http://schemas.microsoft.com/office/drawing/2014/main" id="{23A276DE-A253-EF86-6664-D6E28755EC4F}"/>
            </a:ext>
          </a:extLst>
        </xdr:cNvPr>
        <xdr:cNvPicPr>
          <a:picLocks noChangeAspect="1"/>
        </xdr:cNvPicPr>
      </xdr:nvPicPr>
      <xdr:blipFill>
        <a:blip xmlns:r="http://schemas.openxmlformats.org/officeDocument/2006/relationships" r:embed="rId9"/>
        <a:stretch>
          <a:fillRect/>
        </a:stretch>
      </xdr:blipFill>
      <xdr:spPr>
        <a:xfrm>
          <a:off x="19030950" y="20593050"/>
          <a:ext cx="4419048" cy="2304762"/>
        </a:xfrm>
        <a:prstGeom prst="rect">
          <a:avLst/>
        </a:prstGeom>
        <a:ln>
          <a:solidFill>
            <a:schemeClr val="accent1"/>
          </a:solidFill>
        </a:ln>
      </xdr:spPr>
    </xdr:pic>
    <xdr:clientData/>
  </xdr:twoCellAnchor>
  <xdr:twoCellAnchor editAs="oneCell">
    <xdr:from>
      <xdr:col>28</xdr:col>
      <xdr:colOff>333375</xdr:colOff>
      <xdr:row>127</xdr:row>
      <xdr:rowOff>19050</xdr:rowOff>
    </xdr:from>
    <xdr:to>
      <xdr:col>30</xdr:col>
      <xdr:colOff>409375</xdr:colOff>
      <xdr:row>134</xdr:row>
      <xdr:rowOff>18883</xdr:rowOff>
    </xdr:to>
    <xdr:pic>
      <xdr:nvPicPr>
        <xdr:cNvPr id="11" name="Image 10">
          <a:extLst>
            <a:ext uri="{FF2B5EF4-FFF2-40B4-BE49-F238E27FC236}">
              <a16:creationId xmlns:a16="http://schemas.microsoft.com/office/drawing/2014/main" id="{97B0B571-80ED-4236-6A1A-60E54E13853B}"/>
            </a:ext>
          </a:extLst>
        </xdr:cNvPr>
        <xdr:cNvPicPr>
          <a:picLocks noChangeAspect="1"/>
        </xdr:cNvPicPr>
      </xdr:nvPicPr>
      <xdr:blipFill>
        <a:blip xmlns:r="http://schemas.openxmlformats.org/officeDocument/2006/relationships" r:embed="rId10"/>
        <a:stretch>
          <a:fillRect/>
        </a:stretch>
      </xdr:blipFill>
      <xdr:spPr>
        <a:xfrm>
          <a:off x="22393275" y="24241125"/>
          <a:ext cx="1600000" cy="1333333"/>
        </a:xfrm>
        <a:prstGeom prst="rect">
          <a:avLst/>
        </a:prstGeom>
        <a:ln>
          <a:solidFill>
            <a:schemeClr val="accent1"/>
          </a:solidFill>
        </a:ln>
      </xdr:spPr>
    </xdr:pic>
    <xdr:clientData/>
  </xdr:twoCellAnchor>
  <xdr:twoCellAnchor editAs="oneCell">
    <xdr:from>
      <xdr:col>25</xdr:col>
      <xdr:colOff>257175</xdr:colOff>
      <xdr:row>137</xdr:row>
      <xdr:rowOff>28575</xdr:rowOff>
    </xdr:from>
    <xdr:to>
      <xdr:col>31</xdr:col>
      <xdr:colOff>18508</xdr:colOff>
      <xdr:row>152</xdr:row>
      <xdr:rowOff>161551</xdr:rowOff>
    </xdr:to>
    <xdr:pic>
      <xdr:nvPicPr>
        <xdr:cNvPr id="12" name="Image 11">
          <a:extLst>
            <a:ext uri="{FF2B5EF4-FFF2-40B4-BE49-F238E27FC236}">
              <a16:creationId xmlns:a16="http://schemas.microsoft.com/office/drawing/2014/main" id="{3067029E-294C-3F3E-A29D-AD0A3C254CF8}"/>
            </a:ext>
          </a:extLst>
        </xdr:cNvPr>
        <xdr:cNvPicPr>
          <a:picLocks noChangeAspect="1"/>
        </xdr:cNvPicPr>
      </xdr:nvPicPr>
      <xdr:blipFill>
        <a:blip xmlns:r="http://schemas.openxmlformats.org/officeDocument/2006/relationships" r:embed="rId11"/>
        <a:stretch>
          <a:fillRect/>
        </a:stretch>
      </xdr:blipFill>
      <xdr:spPr>
        <a:xfrm>
          <a:off x="20031075" y="26155650"/>
          <a:ext cx="4333333" cy="2990476"/>
        </a:xfrm>
        <a:prstGeom prst="rect">
          <a:avLst/>
        </a:prstGeom>
        <a:ln>
          <a:solidFill>
            <a:schemeClr val="accent1"/>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23</xdr:col>
      <xdr:colOff>504825</xdr:colOff>
      <xdr:row>7</xdr:row>
      <xdr:rowOff>171450</xdr:rowOff>
    </xdr:from>
    <xdr:to>
      <xdr:col>26</xdr:col>
      <xdr:colOff>447396</xdr:colOff>
      <xdr:row>14</xdr:row>
      <xdr:rowOff>37955</xdr:rowOff>
    </xdr:to>
    <xdr:pic>
      <xdr:nvPicPr>
        <xdr:cNvPr id="2" name="Image 1">
          <a:extLst>
            <a:ext uri="{FF2B5EF4-FFF2-40B4-BE49-F238E27FC236}">
              <a16:creationId xmlns:a16="http://schemas.microsoft.com/office/drawing/2014/main" id="{BE81C169-CDC7-4DA6-95E4-C8ACD198D827}"/>
            </a:ext>
          </a:extLst>
        </xdr:cNvPr>
        <xdr:cNvPicPr>
          <a:picLocks noChangeAspect="1"/>
        </xdr:cNvPicPr>
      </xdr:nvPicPr>
      <xdr:blipFill>
        <a:blip xmlns:r="http://schemas.openxmlformats.org/officeDocument/2006/relationships" r:embed="rId1"/>
        <a:stretch>
          <a:fillRect/>
        </a:stretch>
      </xdr:blipFill>
      <xdr:spPr>
        <a:xfrm>
          <a:off x="18754725" y="1628775"/>
          <a:ext cx="2228571" cy="1161905"/>
        </a:xfrm>
        <a:prstGeom prst="rect">
          <a:avLst/>
        </a:prstGeom>
        <a:ln>
          <a:solidFill>
            <a:schemeClr val="accent1"/>
          </a:solidFill>
        </a:ln>
      </xdr:spPr>
    </xdr:pic>
    <xdr:clientData/>
  </xdr:twoCellAnchor>
  <xdr:twoCellAnchor editAs="oneCell">
    <xdr:from>
      <xdr:col>26</xdr:col>
      <xdr:colOff>571500</xdr:colOff>
      <xdr:row>8</xdr:row>
      <xdr:rowOff>171450</xdr:rowOff>
    </xdr:from>
    <xdr:to>
      <xdr:col>30</xdr:col>
      <xdr:colOff>533024</xdr:colOff>
      <xdr:row>25</xdr:row>
      <xdr:rowOff>37724</xdr:rowOff>
    </xdr:to>
    <xdr:pic>
      <xdr:nvPicPr>
        <xdr:cNvPr id="3" name="Image 2">
          <a:extLst>
            <a:ext uri="{FF2B5EF4-FFF2-40B4-BE49-F238E27FC236}">
              <a16:creationId xmlns:a16="http://schemas.microsoft.com/office/drawing/2014/main" id="{E84FFBDA-2D12-41D4-8CB6-0C60F244D51E}"/>
            </a:ext>
          </a:extLst>
        </xdr:cNvPr>
        <xdr:cNvPicPr>
          <a:picLocks noChangeAspect="1"/>
        </xdr:cNvPicPr>
      </xdr:nvPicPr>
      <xdr:blipFill>
        <a:blip xmlns:r="http://schemas.openxmlformats.org/officeDocument/2006/relationships" r:embed="rId2"/>
        <a:stretch>
          <a:fillRect/>
        </a:stretch>
      </xdr:blipFill>
      <xdr:spPr>
        <a:xfrm>
          <a:off x="21107400" y="1819275"/>
          <a:ext cx="3009524" cy="3009524"/>
        </a:xfrm>
        <a:prstGeom prst="rect">
          <a:avLst/>
        </a:prstGeom>
        <a:ln>
          <a:solidFill>
            <a:schemeClr val="accent1"/>
          </a:solidFill>
        </a:ln>
      </xdr:spPr>
    </xdr:pic>
    <xdr:clientData/>
  </xdr:twoCellAnchor>
  <xdr:twoCellAnchor editAs="oneCell">
    <xdr:from>
      <xdr:col>24</xdr:col>
      <xdr:colOff>190500</xdr:colOff>
      <xdr:row>32</xdr:row>
      <xdr:rowOff>0</xdr:rowOff>
    </xdr:from>
    <xdr:to>
      <xdr:col>27</xdr:col>
      <xdr:colOff>323548</xdr:colOff>
      <xdr:row>39</xdr:row>
      <xdr:rowOff>161738</xdr:rowOff>
    </xdr:to>
    <xdr:pic>
      <xdr:nvPicPr>
        <xdr:cNvPr id="4" name="Image 3">
          <a:extLst>
            <a:ext uri="{FF2B5EF4-FFF2-40B4-BE49-F238E27FC236}">
              <a16:creationId xmlns:a16="http://schemas.microsoft.com/office/drawing/2014/main" id="{77223CF2-736B-434E-87EE-375BD18F45F2}"/>
            </a:ext>
          </a:extLst>
        </xdr:cNvPr>
        <xdr:cNvPicPr>
          <a:picLocks noChangeAspect="1"/>
        </xdr:cNvPicPr>
      </xdr:nvPicPr>
      <xdr:blipFill>
        <a:blip xmlns:r="http://schemas.openxmlformats.org/officeDocument/2006/relationships" r:embed="rId3"/>
        <a:stretch>
          <a:fillRect/>
        </a:stretch>
      </xdr:blipFill>
      <xdr:spPr>
        <a:xfrm>
          <a:off x="19202400" y="6124575"/>
          <a:ext cx="2419048" cy="1495238"/>
        </a:xfrm>
        <a:prstGeom prst="rect">
          <a:avLst/>
        </a:prstGeom>
        <a:ln>
          <a:solidFill>
            <a:schemeClr val="accent1"/>
          </a:solidFill>
        </a:ln>
      </xdr:spPr>
    </xdr:pic>
    <xdr:clientData/>
  </xdr:twoCellAnchor>
  <xdr:twoCellAnchor editAs="oneCell">
    <xdr:from>
      <xdr:col>24</xdr:col>
      <xdr:colOff>561975</xdr:colOff>
      <xdr:row>41</xdr:row>
      <xdr:rowOff>9525</xdr:rowOff>
    </xdr:from>
    <xdr:to>
      <xdr:col>31</xdr:col>
      <xdr:colOff>27975</xdr:colOff>
      <xdr:row>55</xdr:row>
      <xdr:rowOff>133001</xdr:rowOff>
    </xdr:to>
    <xdr:pic>
      <xdr:nvPicPr>
        <xdr:cNvPr id="5" name="Image 4">
          <a:extLst>
            <a:ext uri="{FF2B5EF4-FFF2-40B4-BE49-F238E27FC236}">
              <a16:creationId xmlns:a16="http://schemas.microsoft.com/office/drawing/2014/main" id="{602D8EEC-E65D-4CF4-97B0-7DF4A3348E94}"/>
            </a:ext>
          </a:extLst>
        </xdr:cNvPr>
        <xdr:cNvPicPr>
          <a:picLocks noChangeAspect="1"/>
        </xdr:cNvPicPr>
      </xdr:nvPicPr>
      <xdr:blipFill>
        <a:blip xmlns:r="http://schemas.openxmlformats.org/officeDocument/2006/relationships" r:embed="rId4"/>
        <a:stretch>
          <a:fillRect/>
        </a:stretch>
      </xdr:blipFill>
      <xdr:spPr>
        <a:xfrm>
          <a:off x="19573875" y="7848600"/>
          <a:ext cx="4800000" cy="2790476"/>
        </a:xfrm>
        <a:prstGeom prst="rect">
          <a:avLst/>
        </a:prstGeom>
        <a:ln>
          <a:solidFill>
            <a:schemeClr val="accent1"/>
          </a:solidFill>
        </a:ln>
      </xdr:spPr>
    </xdr:pic>
    <xdr:clientData/>
  </xdr:twoCellAnchor>
  <xdr:twoCellAnchor editAs="oneCell">
    <xdr:from>
      <xdr:col>24</xdr:col>
      <xdr:colOff>390525</xdr:colOff>
      <xdr:row>64</xdr:row>
      <xdr:rowOff>85725</xdr:rowOff>
    </xdr:from>
    <xdr:to>
      <xdr:col>26</xdr:col>
      <xdr:colOff>266525</xdr:colOff>
      <xdr:row>70</xdr:row>
      <xdr:rowOff>85582</xdr:rowOff>
    </xdr:to>
    <xdr:pic>
      <xdr:nvPicPr>
        <xdr:cNvPr id="6" name="Image 5">
          <a:extLst>
            <a:ext uri="{FF2B5EF4-FFF2-40B4-BE49-F238E27FC236}">
              <a16:creationId xmlns:a16="http://schemas.microsoft.com/office/drawing/2014/main" id="{7DD3D9CC-1FDD-4708-B044-1846EE940868}"/>
            </a:ext>
          </a:extLst>
        </xdr:cNvPr>
        <xdr:cNvPicPr>
          <a:picLocks noChangeAspect="1"/>
        </xdr:cNvPicPr>
      </xdr:nvPicPr>
      <xdr:blipFill>
        <a:blip xmlns:r="http://schemas.openxmlformats.org/officeDocument/2006/relationships" r:embed="rId5"/>
        <a:stretch>
          <a:fillRect/>
        </a:stretch>
      </xdr:blipFill>
      <xdr:spPr>
        <a:xfrm>
          <a:off x="19402425" y="12306300"/>
          <a:ext cx="1400000" cy="1142857"/>
        </a:xfrm>
        <a:prstGeom prst="rect">
          <a:avLst/>
        </a:prstGeom>
        <a:ln>
          <a:solidFill>
            <a:schemeClr val="accent1"/>
          </a:solidFill>
        </a:ln>
      </xdr:spPr>
    </xdr:pic>
    <xdr:clientData/>
  </xdr:twoCellAnchor>
  <xdr:twoCellAnchor editAs="oneCell">
    <xdr:from>
      <xdr:col>26</xdr:col>
      <xdr:colOff>361950</xdr:colOff>
      <xdr:row>70</xdr:row>
      <xdr:rowOff>133350</xdr:rowOff>
    </xdr:from>
    <xdr:to>
      <xdr:col>31</xdr:col>
      <xdr:colOff>313855</xdr:colOff>
      <xdr:row>78</xdr:row>
      <xdr:rowOff>171255</xdr:rowOff>
    </xdr:to>
    <xdr:pic>
      <xdr:nvPicPr>
        <xdr:cNvPr id="7" name="Image 6">
          <a:extLst>
            <a:ext uri="{FF2B5EF4-FFF2-40B4-BE49-F238E27FC236}">
              <a16:creationId xmlns:a16="http://schemas.microsoft.com/office/drawing/2014/main" id="{96A4398A-0287-4E32-80AB-D5AD852A8A4C}"/>
            </a:ext>
          </a:extLst>
        </xdr:cNvPr>
        <xdr:cNvPicPr>
          <a:picLocks noChangeAspect="1"/>
        </xdr:cNvPicPr>
      </xdr:nvPicPr>
      <xdr:blipFill>
        <a:blip xmlns:r="http://schemas.openxmlformats.org/officeDocument/2006/relationships" r:embed="rId6"/>
        <a:stretch>
          <a:fillRect/>
        </a:stretch>
      </xdr:blipFill>
      <xdr:spPr>
        <a:xfrm>
          <a:off x="20897850" y="13496925"/>
          <a:ext cx="3761905" cy="1561905"/>
        </a:xfrm>
        <a:prstGeom prst="rect">
          <a:avLst/>
        </a:prstGeom>
        <a:ln>
          <a:solidFill>
            <a:schemeClr val="accent1"/>
          </a:solidFill>
        </a:ln>
      </xdr:spPr>
    </xdr:pic>
    <xdr:clientData/>
  </xdr:twoCellAnchor>
  <xdr:twoCellAnchor editAs="oneCell">
    <xdr:from>
      <xdr:col>24</xdr:col>
      <xdr:colOff>495300</xdr:colOff>
      <xdr:row>79</xdr:row>
      <xdr:rowOff>142875</xdr:rowOff>
    </xdr:from>
    <xdr:to>
      <xdr:col>30</xdr:col>
      <xdr:colOff>332824</xdr:colOff>
      <xdr:row>95</xdr:row>
      <xdr:rowOff>75827</xdr:rowOff>
    </xdr:to>
    <xdr:pic>
      <xdr:nvPicPr>
        <xdr:cNvPr id="8" name="Image 7">
          <a:extLst>
            <a:ext uri="{FF2B5EF4-FFF2-40B4-BE49-F238E27FC236}">
              <a16:creationId xmlns:a16="http://schemas.microsoft.com/office/drawing/2014/main" id="{070F4C45-0218-4301-8C72-65744CC6FCE0}"/>
            </a:ext>
          </a:extLst>
        </xdr:cNvPr>
        <xdr:cNvPicPr>
          <a:picLocks noChangeAspect="1"/>
        </xdr:cNvPicPr>
      </xdr:nvPicPr>
      <xdr:blipFill>
        <a:blip xmlns:r="http://schemas.openxmlformats.org/officeDocument/2006/relationships" r:embed="rId7"/>
        <a:stretch>
          <a:fillRect/>
        </a:stretch>
      </xdr:blipFill>
      <xdr:spPr>
        <a:xfrm>
          <a:off x="19507200" y="15220950"/>
          <a:ext cx="4409524" cy="2980952"/>
        </a:xfrm>
        <a:prstGeom prst="rect">
          <a:avLst/>
        </a:prstGeom>
        <a:ln>
          <a:solidFill>
            <a:schemeClr val="accent1"/>
          </a:solidFill>
        </a:ln>
      </xdr:spPr>
    </xdr:pic>
    <xdr:clientData/>
  </xdr:twoCellAnchor>
  <xdr:twoCellAnchor editAs="oneCell">
    <xdr:from>
      <xdr:col>28</xdr:col>
      <xdr:colOff>676275</xdr:colOff>
      <xdr:row>99</xdr:row>
      <xdr:rowOff>123825</xdr:rowOff>
    </xdr:from>
    <xdr:to>
      <xdr:col>30</xdr:col>
      <xdr:colOff>685608</xdr:colOff>
      <xdr:row>105</xdr:row>
      <xdr:rowOff>95111</xdr:rowOff>
    </xdr:to>
    <xdr:pic>
      <xdr:nvPicPr>
        <xdr:cNvPr id="9" name="Image 8">
          <a:extLst>
            <a:ext uri="{FF2B5EF4-FFF2-40B4-BE49-F238E27FC236}">
              <a16:creationId xmlns:a16="http://schemas.microsoft.com/office/drawing/2014/main" id="{E0C54D86-DEF4-4085-B834-11E831CFFABB}"/>
            </a:ext>
          </a:extLst>
        </xdr:cNvPr>
        <xdr:cNvPicPr>
          <a:picLocks noChangeAspect="1"/>
        </xdr:cNvPicPr>
      </xdr:nvPicPr>
      <xdr:blipFill>
        <a:blip xmlns:r="http://schemas.openxmlformats.org/officeDocument/2006/relationships" r:embed="rId8"/>
        <a:stretch>
          <a:fillRect/>
        </a:stretch>
      </xdr:blipFill>
      <xdr:spPr>
        <a:xfrm>
          <a:off x="22736175" y="19011900"/>
          <a:ext cx="1533333" cy="1114286"/>
        </a:xfrm>
        <a:prstGeom prst="rect">
          <a:avLst/>
        </a:prstGeom>
        <a:ln>
          <a:solidFill>
            <a:schemeClr val="accent1"/>
          </a:solidFill>
        </a:ln>
      </xdr:spPr>
    </xdr:pic>
    <xdr:clientData/>
  </xdr:twoCellAnchor>
  <xdr:twoCellAnchor editAs="oneCell">
    <xdr:from>
      <xdr:col>24</xdr:col>
      <xdr:colOff>19050</xdr:colOff>
      <xdr:row>107</xdr:row>
      <xdr:rowOff>180975</xdr:rowOff>
    </xdr:from>
    <xdr:to>
      <xdr:col>29</xdr:col>
      <xdr:colOff>628098</xdr:colOff>
      <xdr:row>120</xdr:row>
      <xdr:rowOff>9237</xdr:rowOff>
    </xdr:to>
    <xdr:pic>
      <xdr:nvPicPr>
        <xdr:cNvPr id="10" name="Image 9">
          <a:extLst>
            <a:ext uri="{FF2B5EF4-FFF2-40B4-BE49-F238E27FC236}">
              <a16:creationId xmlns:a16="http://schemas.microsoft.com/office/drawing/2014/main" id="{2E50EBC1-A8DF-4BCC-8A44-6E7D492286C8}"/>
            </a:ext>
          </a:extLst>
        </xdr:cNvPr>
        <xdr:cNvPicPr>
          <a:picLocks noChangeAspect="1"/>
        </xdr:cNvPicPr>
      </xdr:nvPicPr>
      <xdr:blipFill>
        <a:blip xmlns:r="http://schemas.openxmlformats.org/officeDocument/2006/relationships" r:embed="rId9"/>
        <a:stretch>
          <a:fillRect/>
        </a:stretch>
      </xdr:blipFill>
      <xdr:spPr>
        <a:xfrm>
          <a:off x="19030950" y="20593050"/>
          <a:ext cx="4419048" cy="2304762"/>
        </a:xfrm>
        <a:prstGeom prst="rect">
          <a:avLst/>
        </a:prstGeom>
        <a:ln>
          <a:solidFill>
            <a:schemeClr val="accent1"/>
          </a:solidFill>
        </a:ln>
      </xdr:spPr>
    </xdr:pic>
    <xdr:clientData/>
  </xdr:twoCellAnchor>
  <xdr:twoCellAnchor editAs="oneCell">
    <xdr:from>
      <xdr:col>28</xdr:col>
      <xdr:colOff>333375</xdr:colOff>
      <xdr:row>127</xdr:row>
      <xdr:rowOff>19050</xdr:rowOff>
    </xdr:from>
    <xdr:to>
      <xdr:col>30</xdr:col>
      <xdr:colOff>409375</xdr:colOff>
      <xdr:row>134</xdr:row>
      <xdr:rowOff>18883</xdr:rowOff>
    </xdr:to>
    <xdr:pic>
      <xdr:nvPicPr>
        <xdr:cNvPr id="11" name="Image 10">
          <a:extLst>
            <a:ext uri="{FF2B5EF4-FFF2-40B4-BE49-F238E27FC236}">
              <a16:creationId xmlns:a16="http://schemas.microsoft.com/office/drawing/2014/main" id="{79554817-103B-4935-86A9-5D919AD7A4EF}"/>
            </a:ext>
          </a:extLst>
        </xdr:cNvPr>
        <xdr:cNvPicPr>
          <a:picLocks noChangeAspect="1"/>
        </xdr:cNvPicPr>
      </xdr:nvPicPr>
      <xdr:blipFill>
        <a:blip xmlns:r="http://schemas.openxmlformats.org/officeDocument/2006/relationships" r:embed="rId10"/>
        <a:stretch>
          <a:fillRect/>
        </a:stretch>
      </xdr:blipFill>
      <xdr:spPr>
        <a:xfrm>
          <a:off x="22393275" y="24241125"/>
          <a:ext cx="1600000" cy="1333333"/>
        </a:xfrm>
        <a:prstGeom prst="rect">
          <a:avLst/>
        </a:prstGeom>
        <a:ln>
          <a:solidFill>
            <a:schemeClr val="accent1"/>
          </a:solidFill>
        </a:ln>
      </xdr:spPr>
    </xdr:pic>
    <xdr:clientData/>
  </xdr:twoCellAnchor>
  <xdr:twoCellAnchor editAs="oneCell">
    <xdr:from>
      <xdr:col>25</xdr:col>
      <xdr:colOff>257175</xdr:colOff>
      <xdr:row>137</xdr:row>
      <xdr:rowOff>28575</xdr:rowOff>
    </xdr:from>
    <xdr:to>
      <xdr:col>31</xdr:col>
      <xdr:colOff>18508</xdr:colOff>
      <xdr:row>152</xdr:row>
      <xdr:rowOff>161551</xdr:rowOff>
    </xdr:to>
    <xdr:pic>
      <xdr:nvPicPr>
        <xdr:cNvPr id="12" name="Image 11">
          <a:extLst>
            <a:ext uri="{FF2B5EF4-FFF2-40B4-BE49-F238E27FC236}">
              <a16:creationId xmlns:a16="http://schemas.microsoft.com/office/drawing/2014/main" id="{B4599910-220B-4E34-A3BD-E46160D6530B}"/>
            </a:ext>
          </a:extLst>
        </xdr:cNvPr>
        <xdr:cNvPicPr>
          <a:picLocks noChangeAspect="1"/>
        </xdr:cNvPicPr>
      </xdr:nvPicPr>
      <xdr:blipFill>
        <a:blip xmlns:r="http://schemas.openxmlformats.org/officeDocument/2006/relationships" r:embed="rId11"/>
        <a:stretch>
          <a:fillRect/>
        </a:stretch>
      </xdr:blipFill>
      <xdr:spPr>
        <a:xfrm>
          <a:off x="20031075" y="26155650"/>
          <a:ext cx="4333333" cy="2990476"/>
        </a:xfrm>
        <a:prstGeom prst="rect">
          <a:avLst/>
        </a:prstGeom>
        <a:ln>
          <a:solidFill>
            <a:schemeClr val="accent1"/>
          </a:solidFill>
        </a:ln>
      </xdr:spPr>
    </xdr:pic>
    <xdr:clientData/>
  </xdr:twoCellAnchor>
  <xdr:twoCellAnchor editAs="oneCell">
    <xdr:from>
      <xdr:col>24</xdr:col>
      <xdr:colOff>28575</xdr:colOff>
      <xdr:row>161</xdr:row>
      <xdr:rowOff>180975</xdr:rowOff>
    </xdr:from>
    <xdr:to>
      <xdr:col>30</xdr:col>
      <xdr:colOff>66099</xdr:colOff>
      <xdr:row>182</xdr:row>
      <xdr:rowOff>123332</xdr:rowOff>
    </xdr:to>
    <xdr:pic>
      <xdr:nvPicPr>
        <xdr:cNvPr id="15" name="Image 14">
          <a:extLst>
            <a:ext uri="{FF2B5EF4-FFF2-40B4-BE49-F238E27FC236}">
              <a16:creationId xmlns:a16="http://schemas.microsoft.com/office/drawing/2014/main" id="{025A46E7-CF1A-77F9-76BD-4A5AEEACAF3A}"/>
            </a:ext>
          </a:extLst>
        </xdr:cNvPr>
        <xdr:cNvPicPr>
          <a:picLocks noChangeAspect="1"/>
        </xdr:cNvPicPr>
      </xdr:nvPicPr>
      <xdr:blipFill>
        <a:blip xmlns:r="http://schemas.openxmlformats.org/officeDocument/2006/relationships" r:embed="rId12"/>
        <a:stretch>
          <a:fillRect/>
        </a:stretch>
      </xdr:blipFill>
      <xdr:spPr>
        <a:xfrm>
          <a:off x="20116800" y="30880050"/>
          <a:ext cx="4609524" cy="3942857"/>
        </a:xfrm>
        <a:prstGeom prst="rect">
          <a:avLst/>
        </a:prstGeom>
        <a:ln>
          <a:solidFill>
            <a:schemeClr val="accent1"/>
          </a:solidFill>
        </a:ln>
      </xdr:spPr>
    </xdr:pic>
    <xdr:clientData/>
  </xdr:twoCellAnchor>
  <xdr:twoCellAnchor editAs="oneCell">
    <xdr:from>
      <xdr:col>24</xdr:col>
      <xdr:colOff>38100</xdr:colOff>
      <xdr:row>190</xdr:row>
      <xdr:rowOff>161925</xdr:rowOff>
    </xdr:from>
    <xdr:to>
      <xdr:col>31</xdr:col>
      <xdr:colOff>713624</xdr:colOff>
      <xdr:row>208</xdr:row>
      <xdr:rowOff>142449</xdr:rowOff>
    </xdr:to>
    <xdr:pic>
      <xdr:nvPicPr>
        <xdr:cNvPr id="16" name="Image 15">
          <a:extLst>
            <a:ext uri="{FF2B5EF4-FFF2-40B4-BE49-F238E27FC236}">
              <a16:creationId xmlns:a16="http://schemas.microsoft.com/office/drawing/2014/main" id="{97DCA345-49FA-51D4-4252-3581050170AC}"/>
            </a:ext>
          </a:extLst>
        </xdr:cNvPr>
        <xdr:cNvPicPr>
          <a:picLocks noChangeAspect="1"/>
        </xdr:cNvPicPr>
      </xdr:nvPicPr>
      <xdr:blipFill>
        <a:blip xmlns:r="http://schemas.openxmlformats.org/officeDocument/2006/relationships" r:embed="rId13"/>
        <a:stretch>
          <a:fillRect/>
        </a:stretch>
      </xdr:blipFill>
      <xdr:spPr>
        <a:xfrm>
          <a:off x="20126325" y="36385500"/>
          <a:ext cx="6009524" cy="3409524"/>
        </a:xfrm>
        <a:prstGeom prst="rect">
          <a:avLst/>
        </a:prstGeom>
        <a:ln>
          <a:solidFill>
            <a:schemeClr val="accent1"/>
          </a:solidFill>
        </a:ln>
      </xdr:spPr>
    </xdr:pic>
    <xdr:clientData/>
  </xdr:twoCellAnchor>
  <xdr:twoCellAnchor editAs="oneCell">
    <xdr:from>
      <xdr:col>24</xdr:col>
      <xdr:colOff>447675</xdr:colOff>
      <xdr:row>215</xdr:row>
      <xdr:rowOff>142875</xdr:rowOff>
    </xdr:from>
    <xdr:to>
      <xdr:col>31</xdr:col>
      <xdr:colOff>427961</xdr:colOff>
      <xdr:row>241</xdr:row>
      <xdr:rowOff>47018</xdr:rowOff>
    </xdr:to>
    <xdr:pic>
      <xdr:nvPicPr>
        <xdr:cNvPr id="17" name="Image 16">
          <a:extLst>
            <a:ext uri="{FF2B5EF4-FFF2-40B4-BE49-F238E27FC236}">
              <a16:creationId xmlns:a16="http://schemas.microsoft.com/office/drawing/2014/main" id="{3E69D091-E3E9-2D6F-57D4-6F8195517F9F}"/>
            </a:ext>
          </a:extLst>
        </xdr:cNvPr>
        <xdr:cNvPicPr>
          <a:picLocks noChangeAspect="1"/>
        </xdr:cNvPicPr>
      </xdr:nvPicPr>
      <xdr:blipFill>
        <a:blip xmlns:r="http://schemas.openxmlformats.org/officeDocument/2006/relationships" r:embed="rId14"/>
        <a:stretch>
          <a:fillRect/>
        </a:stretch>
      </xdr:blipFill>
      <xdr:spPr>
        <a:xfrm>
          <a:off x="20535900" y="41128950"/>
          <a:ext cx="5314286" cy="4857143"/>
        </a:xfrm>
        <a:prstGeom prst="rect">
          <a:avLst/>
        </a:prstGeom>
        <a:ln>
          <a:solidFill>
            <a:schemeClr val="accent1"/>
          </a:solidFill>
        </a:ln>
      </xdr:spPr>
    </xdr:pic>
    <xdr:clientData/>
  </xdr:twoCellAnchor>
  <xdr:twoCellAnchor editAs="oneCell">
    <xdr:from>
      <xdr:col>24</xdr:col>
      <xdr:colOff>266700</xdr:colOff>
      <xdr:row>248</xdr:row>
      <xdr:rowOff>114300</xdr:rowOff>
    </xdr:from>
    <xdr:to>
      <xdr:col>31</xdr:col>
      <xdr:colOff>227938</xdr:colOff>
      <xdr:row>274</xdr:row>
      <xdr:rowOff>170824</xdr:rowOff>
    </xdr:to>
    <xdr:pic>
      <xdr:nvPicPr>
        <xdr:cNvPr id="18" name="Image 17">
          <a:extLst>
            <a:ext uri="{FF2B5EF4-FFF2-40B4-BE49-F238E27FC236}">
              <a16:creationId xmlns:a16="http://schemas.microsoft.com/office/drawing/2014/main" id="{8904708B-7EEC-E162-9E56-A7D3E00EE75F}"/>
            </a:ext>
          </a:extLst>
        </xdr:cNvPr>
        <xdr:cNvPicPr>
          <a:picLocks noChangeAspect="1"/>
        </xdr:cNvPicPr>
      </xdr:nvPicPr>
      <xdr:blipFill>
        <a:blip xmlns:r="http://schemas.openxmlformats.org/officeDocument/2006/relationships" r:embed="rId15"/>
        <a:stretch>
          <a:fillRect/>
        </a:stretch>
      </xdr:blipFill>
      <xdr:spPr>
        <a:xfrm>
          <a:off x="20354925" y="47386875"/>
          <a:ext cx="5295238" cy="5009524"/>
        </a:xfrm>
        <a:prstGeom prst="rect">
          <a:avLst/>
        </a:prstGeom>
        <a:ln>
          <a:solidFill>
            <a:schemeClr val="accent1"/>
          </a:solidFill>
        </a:ln>
      </xdr:spPr>
    </xdr:pic>
    <xdr:clientData/>
  </xdr:twoCellAnchor>
  <xdr:twoCellAnchor editAs="oneCell">
    <xdr:from>
      <xdr:col>23</xdr:col>
      <xdr:colOff>723900</xdr:colOff>
      <xdr:row>278</xdr:row>
      <xdr:rowOff>104775</xdr:rowOff>
    </xdr:from>
    <xdr:to>
      <xdr:col>31</xdr:col>
      <xdr:colOff>589805</xdr:colOff>
      <xdr:row>296</xdr:row>
      <xdr:rowOff>190061</xdr:rowOff>
    </xdr:to>
    <xdr:pic>
      <xdr:nvPicPr>
        <xdr:cNvPr id="19" name="Image 18">
          <a:extLst>
            <a:ext uri="{FF2B5EF4-FFF2-40B4-BE49-F238E27FC236}">
              <a16:creationId xmlns:a16="http://schemas.microsoft.com/office/drawing/2014/main" id="{3F0E60F3-4D87-B86E-1DB1-E410D84A4551}"/>
            </a:ext>
          </a:extLst>
        </xdr:cNvPr>
        <xdr:cNvPicPr>
          <a:picLocks noChangeAspect="1"/>
        </xdr:cNvPicPr>
      </xdr:nvPicPr>
      <xdr:blipFill>
        <a:blip xmlns:r="http://schemas.openxmlformats.org/officeDocument/2006/relationships" r:embed="rId16"/>
        <a:stretch>
          <a:fillRect/>
        </a:stretch>
      </xdr:blipFill>
      <xdr:spPr>
        <a:xfrm>
          <a:off x="20050125" y="53092350"/>
          <a:ext cx="5961905" cy="3514286"/>
        </a:xfrm>
        <a:prstGeom prst="rect">
          <a:avLst/>
        </a:prstGeom>
        <a:ln>
          <a:solidFill>
            <a:schemeClr val="accent1"/>
          </a:solid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33</xdr:col>
      <xdr:colOff>295275</xdr:colOff>
      <xdr:row>8</xdr:row>
      <xdr:rowOff>171450</xdr:rowOff>
    </xdr:from>
    <xdr:to>
      <xdr:col>35</xdr:col>
      <xdr:colOff>699834</xdr:colOff>
      <xdr:row>13</xdr:row>
      <xdr:rowOff>123825</xdr:rowOff>
    </xdr:to>
    <xdr:pic>
      <xdr:nvPicPr>
        <xdr:cNvPr id="2" name="Image 1">
          <a:extLst>
            <a:ext uri="{FF2B5EF4-FFF2-40B4-BE49-F238E27FC236}">
              <a16:creationId xmlns:a16="http://schemas.microsoft.com/office/drawing/2014/main" id="{94E8C8EB-F4FF-0CF2-9141-1E495D6C0400}"/>
            </a:ext>
          </a:extLst>
        </xdr:cNvPr>
        <xdr:cNvPicPr>
          <a:picLocks noChangeAspect="1"/>
        </xdr:cNvPicPr>
      </xdr:nvPicPr>
      <xdr:blipFill>
        <a:blip xmlns:r="http://schemas.openxmlformats.org/officeDocument/2006/relationships" r:embed="rId1"/>
        <a:stretch>
          <a:fillRect/>
        </a:stretch>
      </xdr:blipFill>
      <xdr:spPr>
        <a:xfrm>
          <a:off x="38452425" y="3057525"/>
          <a:ext cx="1928559" cy="1152525"/>
        </a:xfrm>
        <a:prstGeom prst="rect">
          <a:avLst/>
        </a:prstGeom>
        <a:ln>
          <a:solidFill>
            <a:schemeClr val="accent1"/>
          </a:solidFill>
        </a:ln>
      </xdr:spPr>
    </xdr:pic>
    <xdr:clientData/>
  </xdr:twoCellAnchor>
  <xdr:twoCellAnchor editAs="oneCell">
    <xdr:from>
      <xdr:col>27</xdr:col>
      <xdr:colOff>752475</xdr:colOff>
      <xdr:row>23</xdr:row>
      <xdr:rowOff>19050</xdr:rowOff>
    </xdr:from>
    <xdr:to>
      <xdr:col>35</xdr:col>
      <xdr:colOff>180975</xdr:colOff>
      <xdr:row>37</xdr:row>
      <xdr:rowOff>72762</xdr:rowOff>
    </xdr:to>
    <xdr:pic>
      <xdr:nvPicPr>
        <xdr:cNvPr id="4" name="Image 3">
          <a:extLst>
            <a:ext uri="{FF2B5EF4-FFF2-40B4-BE49-F238E27FC236}">
              <a16:creationId xmlns:a16="http://schemas.microsoft.com/office/drawing/2014/main" id="{2B809CF6-34C4-A1F8-356E-913C13969365}"/>
            </a:ext>
          </a:extLst>
        </xdr:cNvPr>
        <xdr:cNvPicPr>
          <a:picLocks noChangeAspect="1"/>
        </xdr:cNvPicPr>
      </xdr:nvPicPr>
      <xdr:blipFill>
        <a:blip xmlns:r="http://schemas.openxmlformats.org/officeDocument/2006/relationships" r:embed="rId2"/>
        <a:stretch>
          <a:fillRect/>
        </a:stretch>
      </xdr:blipFill>
      <xdr:spPr>
        <a:xfrm>
          <a:off x="36490275" y="4695825"/>
          <a:ext cx="5524500" cy="2720712"/>
        </a:xfrm>
        <a:prstGeom prst="rect">
          <a:avLst/>
        </a:prstGeom>
        <a:ln>
          <a:solidFill>
            <a:schemeClr val="accent1"/>
          </a:solidFill>
        </a:ln>
      </xdr:spPr>
    </xdr:pic>
    <xdr:clientData/>
  </xdr:twoCellAnchor>
  <xdr:twoCellAnchor editAs="oneCell">
    <xdr:from>
      <xdr:col>28</xdr:col>
      <xdr:colOff>314326</xdr:colOff>
      <xdr:row>40</xdr:row>
      <xdr:rowOff>85725</xdr:rowOff>
    </xdr:from>
    <xdr:to>
      <xdr:col>32</xdr:col>
      <xdr:colOff>302540</xdr:colOff>
      <xdr:row>52</xdr:row>
      <xdr:rowOff>95250</xdr:rowOff>
    </xdr:to>
    <xdr:pic>
      <xdr:nvPicPr>
        <xdr:cNvPr id="5" name="Image 4">
          <a:extLst>
            <a:ext uri="{FF2B5EF4-FFF2-40B4-BE49-F238E27FC236}">
              <a16:creationId xmlns:a16="http://schemas.microsoft.com/office/drawing/2014/main" id="{9E649CA2-E7AE-E003-BE05-05B58E7B17F4}"/>
            </a:ext>
          </a:extLst>
        </xdr:cNvPr>
        <xdr:cNvPicPr>
          <a:picLocks noChangeAspect="1"/>
        </xdr:cNvPicPr>
      </xdr:nvPicPr>
      <xdr:blipFill>
        <a:blip xmlns:r="http://schemas.openxmlformats.org/officeDocument/2006/relationships" r:embed="rId3"/>
        <a:stretch>
          <a:fillRect/>
        </a:stretch>
      </xdr:blipFill>
      <xdr:spPr>
        <a:xfrm>
          <a:off x="34337626" y="8001000"/>
          <a:ext cx="3036214" cy="2295525"/>
        </a:xfrm>
        <a:prstGeom prst="rect">
          <a:avLst/>
        </a:prstGeom>
        <a:ln>
          <a:solidFill>
            <a:schemeClr val="accent1"/>
          </a:solidFill>
        </a:ln>
      </xdr:spPr>
    </xdr:pic>
    <xdr:clientData/>
  </xdr:twoCellAnchor>
  <xdr:twoCellAnchor editAs="oneCell">
    <xdr:from>
      <xdr:col>28</xdr:col>
      <xdr:colOff>352425</xdr:colOff>
      <xdr:row>53</xdr:row>
      <xdr:rowOff>28575</xdr:rowOff>
    </xdr:from>
    <xdr:to>
      <xdr:col>32</xdr:col>
      <xdr:colOff>205214</xdr:colOff>
      <xdr:row>90</xdr:row>
      <xdr:rowOff>38100</xdr:rowOff>
    </xdr:to>
    <xdr:pic>
      <xdr:nvPicPr>
        <xdr:cNvPr id="6" name="Image 5">
          <a:extLst>
            <a:ext uri="{FF2B5EF4-FFF2-40B4-BE49-F238E27FC236}">
              <a16:creationId xmlns:a16="http://schemas.microsoft.com/office/drawing/2014/main" id="{3EDF9F24-0FBC-DD31-2DDA-47F2D7B7F4E3}"/>
            </a:ext>
          </a:extLst>
        </xdr:cNvPr>
        <xdr:cNvPicPr>
          <a:picLocks noChangeAspect="1"/>
        </xdr:cNvPicPr>
      </xdr:nvPicPr>
      <xdr:blipFill>
        <a:blip xmlns:r="http://schemas.openxmlformats.org/officeDocument/2006/relationships" r:embed="rId4"/>
        <a:stretch>
          <a:fillRect/>
        </a:stretch>
      </xdr:blipFill>
      <xdr:spPr>
        <a:xfrm>
          <a:off x="34375725" y="10420350"/>
          <a:ext cx="2900789" cy="7058025"/>
        </a:xfrm>
        <a:prstGeom prst="rect">
          <a:avLst/>
        </a:prstGeom>
        <a:ln>
          <a:solidFill>
            <a:schemeClr val="accent1"/>
          </a:solidFill>
        </a:ln>
      </xdr:spPr>
    </xdr:pic>
    <xdr:clientData/>
  </xdr:twoCellAnchor>
  <xdr:twoCellAnchor editAs="oneCell">
    <xdr:from>
      <xdr:col>27</xdr:col>
      <xdr:colOff>285282</xdr:colOff>
      <xdr:row>98</xdr:row>
      <xdr:rowOff>57150</xdr:rowOff>
    </xdr:from>
    <xdr:to>
      <xdr:col>32</xdr:col>
      <xdr:colOff>119209</xdr:colOff>
      <xdr:row>109</xdr:row>
      <xdr:rowOff>133350</xdr:rowOff>
    </xdr:to>
    <xdr:pic>
      <xdr:nvPicPr>
        <xdr:cNvPr id="7" name="Image 6">
          <a:extLst>
            <a:ext uri="{FF2B5EF4-FFF2-40B4-BE49-F238E27FC236}">
              <a16:creationId xmlns:a16="http://schemas.microsoft.com/office/drawing/2014/main" id="{0B895714-2D0E-E953-AC66-3F60C9199784}"/>
            </a:ext>
          </a:extLst>
        </xdr:cNvPr>
        <xdr:cNvPicPr>
          <a:picLocks noChangeAspect="1"/>
        </xdr:cNvPicPr>
      </xdr:nvPicPr>
      <xdr:blipFill>
        <a:blip xmlns:r="http://schemas.openxmlformats.org/officeDocument/2006/relationships" r:embed="rId5"/>
        <a:stretch>
          <a:fillRect/>
        </a:stretch>
      </xdr:blipFill>
      <xdr:spPr>
        <a:xfrm>
          <a:off x="33546582" y="21955125"/>
          <a:ext cx="3643927" cy="2171700"/>
        </a:xfrm>
        <a:prstGeom prst="rect">
          <a:avLst/>
        </a:prstGeom>
        <a:ln>
          <a:solidFill>
            <a:schemeClr val="accent1"/>
          </a:solidFill>
        </a:ln>
      </xdr:spPr>
    </xdr:pic>
    <xdr:clientData/>
  </xdr:twoCellAnchor>
  <xdr:twoCellAnchor editAs="oneCell">
    <xdr:from>
      <xdr:col>32</xdr:col>
      <xdr:colOff>552450</xdr:colOff>
      <xdr:row>96</xdr:row>
      <xdr:rowOff>85725</xdr:rowOff>
    </xdr:from>
    <xdr:to>
      <xdr:col>36</xdr:col>
      <xdr:colOff>713974</xdr:colOff>
      <xdr:row>136</xdr:row>
      <xdr:rowOff>75249</xdr:rowOff>
    </xdr:to>
    <xdr:pic>
      <xdr:nvPicPr>
        <xdr:cNvPr id="9" name="Image 8">
          <a:extLst>
            <a:ext uri="{FF2B5EF4-FFF2-40B4-BE49-F238E27FC236}">
              <a16:creationId xmlns:a16="http://schemas.microsoft.com/office/drawing/2014/main" id="{2DBA3345-A683-6BA4-A0A4-73B14B14A4F4}"/>
            </a:ext>
          </a:extLst>
        </xdr:cNvPr>
        <xdr:cNvPicPr>
          <a:picLocks noChangeAspect="1"/>
        </xdr:cNvPicPr>
      </xdr:nvPicPr>
      <xdr:blipFill>
        <a:blip xmlns:r="http://schemas.openxmlformats.org/officeDocument/2006/relationships" r:embed="rId6"/>
        <a:stretch>
          <a:fillRect/>
        </a:stretch>
      </xdr:blipFill>
      <xdr:spPr>
        <a:xfrm>
          <a:off x="37623750" y="21602700"/>
          <a:ext cx="3209524" cy="7609524"/>
        </a:xfrm>
        <a:prstGeom prst="rect">
          <a:avLst/>
        </a:prstGeom>
        <a:ln>
          <a:solidFill>
            <a:schemeClr val="accent1"/>
          </a:solidFill>
        </a:ln>
      </xdr:spPr>
    </xdr:pic>
    <xdr:clientData/>
  </xdr:twoCellAnchor>
  <xdr:twoCellAnchor editAs="oneCell">
    <xdr:from>
      <xdr:col>28</xdr:col>
      <xdr:colOff>228600</xdr:colOff>
      <xdr:row>146</xdr:row>
      <xdr:rowOff>0</xdr:rowOff>
    </xdr:from>
    <xdr:to>
      <xdr:col>35</xdr:col>
      <xdr:colOff>551743</xdr:colOff>
      <xdr:row>157</xdr:row>
      <xdr:rowOff>123548</xdr:rowOff>
    </xdr:to>
    <xdr:pic>
      <xdr:nvPicPr>
        <xdr:cNvPr id="10" name="Image 9">
          <a:extLst>
            <a:ext uri="{FF2B5EF4-FFF2-40B4-BE49-F238E27FC236}">
              <a16:creationId xmlns:a16="http://schemas.microsoft.com/office/drawing/2014/main" id="{A0FD26C4-A60F-C553-2A11-F4196CE66A01}"/>
            </a:ext>
          </a:extLst>
        </xdr:cNvPr>
        <xdr:cNvPicPr>
          <a:picLocks noChangeAspect="1"/>
        </xdr:cNvPicPr>
      </xdr:nvPicPr>
      <xdr:blipFill>
        <a:blip xmlns:r="http://schemas.openxmlformats.org/officeDocument/2006/relationships" r:embed="rId7"/>
        <a:stretch>
          <a:fillRect/>
        </a:stretch>
      </xdr:blipFill>
      <xdr:spPr>
        <a:xfrm>
          <a:off x="34251900" y="28203525"/>
          <a:ext cx="5657143" cy="2219048"/>
        </a:xfrm>
        <a:prstGeom prst="rect">
          <a:avLst/>
        </a:prstGeom>
        <a:ln>
          <a:solidFill>
            <a:schemeClr val="accent1"/>
          </a:solidFill>
        </a:ln>
      </xdr:spPr>
    </xdr:pic>
    <xdr:clientData/>
  </xdr:twoCellAnchor>
  <xdr:twoCellAnchor editAs="oneCell">
    <xdr:from>
      <xdr:col>31</xdr:col>
      <xdr:colOff>257175</xdr:colOff>
      <xdr:row>158</xdr:row>
      <xdr:rowOff>152400</xdr:rowOff>
    </xdr:from>
    <xdr:to>
      <xdr:col>36</xdr:col>
      <xdr:colOff>561461</xdr:colOff>
      <xdr:row>178</xdr:row>
      <xdr:rowOff>28114</xdr:rowOff>
    </xdr:to>
    <xdr:pic>
      <xdr:nvPicPr>
        <xdr:cNvPr id="11" name="Image 10">
          <a:extLst>
            <a:ext uri="{FF2B5EF4-FFF2-40B4-BE49-F238E27FC236}">
              <a16:creationId xmlns:a16="http://schemas.microsoft.com/office/drawing/2014/main" id="{E6FCD79A-7D8D-BE14-34FC-F83C2CB73163}"/>
            </a:ext>
          </a:extLst>
        </xdr:cNvPr>
        <xdr:cNvPicPr>
          <a:picLocks noChangeAspect="1"/>
        </xdr:cNvPicPr>
      </xdr:nvPicPr>
      <xdr:blipFill>
        <a:blip xmlns:r="http://schemas.openxmlformats.org/officeDocument/2006/relationships" r:embed="rId8"/>
        <a:stretch>
          <a:fillRect/>
        </a:stretch>
      </xdr:blipFill>
      <xdr:spPr>
        <a:xfrm>
          <a:off x="37157025" y="30641925"/>
          <a:ext cx="4114286" cy="3685714"/>
        </a:xfrm>
        <a:prstGeom prst="rect">
          <a:avLst/>
        </a:prstGeom>
        <a:ln>
          <a:solidFill>
            <a:schemeClr val="accent1"/>
          </a:solidFill>
        </a:ln>
      </xdr:spPr>
    </xdr:pic>
    <xdr:clientData/>
  </xdr:twoCellAnchor>
  <xdr:twoCellAnchor editAs="oneCell">
    <xdr:from>
      <xdr:col>31</xdr:col>
      <xdr:colOff>514350</xdr:colOff>
      <xdr:row>180</xdr:row>
      <xdr:rowOff>66675</xdr:rowOff>
    </xdr:from>
    <xdr:to>
      <xdr:col>36</xdr:col>
      <xdr:colOff>313874</xdr:colOff>
      <xdr:row>195</xdr:row>
      <xdr:rowOff>161556</xdr:rowOff>
    </xdr:to>
    <xdr:pic>
      <xdr:nvPicPr>
        <xdr:cNvPr id="13" name="Image 12">
          <a:extLst>
            <a:ext uri="{FF2B5EF4-FFF2-40B4-BE49-F238E27FC236}">
              <a16:creationId xmlns:a16="http://schemas.microsoft.com/office/drawing/2014/main" id="{B4BE2EC5-6AD3-A06A-D084-8816D1EBADBE}"/>
            </a:ext>
          </a:extLst>
        </xdr:cNvPr>
        <xdr:cNvPicPr>
          <a:picLocks noChangeAspect="1"/>
        </xdr:cNvPicPr>
      </xdr:nvPicPr>
      <xdr:blipFill>
        <a:blip xmlns:r="http://schemas.openxmlformats.org/officeDocument/2006/relationships" r:embed="rId9"/>
        <a:stretch>
          <a:fillRect/>
        </a:stretch>
      </xdr:blipFill>
      <xdr:spPr>
        <a:xfrm>
          <a:off x="37147500" y="34747200"/>
          <a:ext cx="3609524" cy="2952381"/>
        </a:xfrm>
        <a:prstGeom prst="rect">
          <a:avLst/>
        </a:prstGeom>
        <a:ln>
          <a:solidFill>
            <a:schemeClr val="accent1"/>
          </a:solidFill>
        </a:ln>
      </xdr:spPr>
    </xdr:pic>
    <xdr:clientData/>
  </xdr:twoCellAnchor>
  <xdr:twoCellAnchor editAs="oneCell">
    <xdr:from>
      <xdr:col>27</xdr:col>
      <xdr:colOff>409314</xdr:colOff>
      <xdr:row>201</xdr:row>
      <xdr:rowOff>152399</xdr:rowOff>
    </xdr:from>
    <xdr:to>
      <xdr:col>37</xdr:col>
      <xdr:colOff>600075</xdr:colOff>
      <xdr:row>229</xdr:row>
      <xdr:rowOff>180812</xdr:rowOff>
    </xdr:to>
    <xdr:pic>
      <xdr:nvPicPr>
        <xdr:cNvPr id="14" name="Image 13">
          <a:extLst>
            <a:ext uri="{FF2B5EF4-FFF2-40B4-BE49-F238E27FC236}">
              <a16:creationId xmlns:a16="http://schemas.microsoft.com/office/drawing/2014/main" id="{A75BF87C-6EC4-7AE2-5585-2E7968ECFBBD}"/>
            </a:ext>
          </a:extLst>
        </xdr:cNvPr>
        <xdr:cNvPicPr>
          <a:picLocks noChangeAspect="1"/>
        </xdr:cNvPicPr>
      </xdr:nvPicPr>
      <xdr:blipFill>
        <a:blip xmlns:r="http://schemas.openxmlformats.org/officeDocument/2006/relationships" r:embed="rId10"/>
        <a:stretch>
          <a:fillRect/>
        </a:stretch>
      </xdr:blipFill>
      <xdr:spPr>
        <a:xfrm>
          <a:off x="33994464" y="38833424"/>
          <a:ext cx="7810761" cy="5362413"/>
        </a:xfrm>
        <a:prstGeom prst="rect">
          <a:avLst/>
        </a:prstGeom>
        <a:ln>
          <a:solidFill>
            <a:schemeClr val="accent1"/>
          </a:solid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refreshedDate="45002.63347847222" createdVersion="8" refreshedVersion="8" minRefreshableVersion="3" recordCount="1284" xr:uid="{9E66FA37-DFE5-4479-8F19-EFA80595A6C9}">
  <cacheSource type="worksheet">
    <worksheetSource ref="A16:J1300" sheet="TCD Corr"/>
  </cacheSource>
  <cacheFields count="12">
    <cacheField name="TITRE" numFmtId="0">
      <sharedItems count="3">
        <s v="M."/>
        <s v="MME"/>
        <s v="MLLE"/>
      </sharedItems>
    </cacheField>
    <cacheField name="NOM" numFmtId="0">
      <sharedItems/>
    </cacheField>
    <cacheField name="PRENOM" numFmtId="0">
      <sharedItems/>
    </cacheField>
    <cacheField name="EMPLOI" numFmtId="0">
      <sharedItems/>
    </cacheField>
    <cacheField name="BRUT ANNUEL" numFmtId="164">
      <sharedItems containsSemiMixedTypes="0" containsString="0" containsNumber="1" containsInteger="1" minValue="18000" maxValue="31200" count="759">
        <n v="26400"/>
        <n v="24696"/>
        <n v="24336"/>
        <n v="23052"/>
        <n v="29748"/>
        <n v="19488"/>
        <n v="27432"/>
        <n v="23964"/>
        <n v="19296"/>
        <n v="25524"/>
        <n v="21084"/>
        <n v="27900"/>
        <n v="31140"/>
        <n v="27840"/>
        <n v="22980"/>
        <n v="19308"/>
        <n v="18264"/>
        <n v="20244"/>
        <n v="29040"/>
        <n v="28056"/>
        <n v="20268"/>
        <n v="19872"/>
        <n v="22716"/>
        <n v="21108"/>
        <n v="18996"/>
        <n v="27360"/>
        <n v="28620"/>
        <n v="26088"/>
        <n v="31068"/>
        <n v="22044"/>
        <n v="29760"/>
        <n v="25260"/>
        <n v="26892"/>
        <n v="30768"/>
        <n v="20952"/>
        <n v="28932"/>
        <n v="25020"/>
        <n v="25284"/>
        <n v="18168"/>
        <n v="28428"/>
        <n v="18180"/>
        <n v="19224"/>
        <n v="21612"/>
        <n v="19800"/>
        <n v="18852"/>
        <n v="29220"/>
        <n v="22152"/>
        <n v="20676"/>
        <n v="21636"/>
        <n v="25128"/>
        <n v="23124"/>
        <n v="27240"/>
        <n v="23316"/>
        <n v="18300"/>
        <n v="27072"/>
        <n v="23904"/>
        <n v="26748"/>
        <n v="19536"/>
        <n v="19092"/>
        <n v="20688"/>
        <n v="19680"/>
        <n v="24840"/>
        <n v="27936"/>
        <n v="30852"/>
        <n v="29604"/>
        <n v="27624"/>
        <n v="21492"/>
        <n v="28032"/>
        <n v="21876"/>
        <n v="29112"/>
        <n v="26064"/>
        <n v="27516"/>
        <n v="28632"/>
        <n v="21984"/>
        <n v="22896"/>
        <n v="28356"/>
        <n v="22212"/>
        <n v="25956"/>
        <n v="18528"/>
        <n v="30324"/>
        <n v="24300"/>
        <n v="20976"/>
        <n v="20436"/>
        <n v="28608"/>
        <n v="23748"/>
        <n v="30744"/>
        <n v="21528"/>
        <n v="26316"/>
        <n v="29880"/>
        <n v="30888"/>
        <n v="18888"/>
        <n v="24912"/>
        <n v="19596"/>
        <n v="21864"/>
        <n v="23928"/>
        <n v="21756"/>
        <n v="18636"/>
        <n v="24936"/>
        <n v="27564"/>
        <n v="30696"/>
        <n v="29172"/>
        <n v="30228"/>
        <n v="28884"/>
        <n v="18120"/>
        <n v="26196"/>
        <n v="28728"/>
        <n v="27852"/>
        <n v="21552"/>
        <n v="23484"/>
        <n v="26364"/>
        <n v="25224"/>
        <n v="26760"/>
        <n v="24984"/>
        <n v="22740"/>
        <n v="22752"/>
        <n v="29736"/>
        <n v="18864"/>
        <n v="30804"/>
        <n v="27036"/>
        <n v="23532"/>
        <n v="26796"/>
        <n v="21648"/>
        <n v="22488"/>
        <n v="28704"/>
        <n v="22908"/>
        <n v="18564"/>
        <n v="29892"/>
        <n v="25152"/>
        <n v="26124"/>
        <n v="29580"/>
        <n v="18132"/>
        <n v="21768"/>
        <n v="20220"/>
        <n v="29376"/>
        <n v="19248"/>
        <n v="25032"/>
        <n v="24528"/>
        <n v="27348"/>
        <n v="28044"/>
        <n v="20280"/>
        <n v="20352"/>
        <n v="23952"/>
        <n v="31116"/>
        <n v="25776"/>
        <n v="22572"/>
        <n v="26292"/>
        <n v="19812"/>
        <n v="23868"/>
        <n v="20964"/>
        <n v="22092"/>
        <n v="31056"/>
        <n v="29700"/>
        <n v="26280"/>
        <n v="22884"/>
        <n v="23916"/>
        <n v="30516"/>
        <n v="20808"/>
        <n v="30948"/>
        <n v="25512"/>
        <n v="23568"/>
        <n v="30840"/>
        <n v="27180"/>
        <n v="22164"/>
        <n v="20544"/>
        <n v="29508"/>
        <n v="23976"/>
        <n v="27408"/>
        <n v="25464"/>
        <n v="24576"/>
        <n v="23520"/>
        <n v="29856"/>
        <n v="19548"/>
        <n v="24876"/>
        <n v="26916"/>
        <n v="22596"/>
        <n v="21348"/>
        <n v="19044"/>
        <n v="20304"/>
        <n v="18024"/>
        <n v="18288"/>
        <n v="21840"/>
        <n v="19380"/>
        <n v="29868"/>
        <n v="27420"/>
        <n v="21036"/>
        <n v="24144"/>
        <n v="26184"/>
        <n v="24180"/>
        <n v="26700"/>
        <n v="19212"/>
        <n v="18624"/>
        <n v="24720"/>
        <n v="29640"/>
        <n v="30720"/>
        <n v="22236"/>
        <n v="22956"/>
        <n v="22800"/>
        <n v="29304"/>
        <n v="30132"/>
        <n v="19440"/>
        <n v="21360"/>
        <n v="27660"/>
        <n v="27120"/>
        <n v="29160"/>
        <n v="28980"/>
        <n v="19920"/>
        <n v="19512"/>
        <n v="24768"/>
        <n v="25416"/>
        <n v="29352"/>
        <n v="18384"/>
        <n v="28776"/>
        <n v="20928"/>
        <n v="25620"/>
        <n v="23448"/>
        <n v="30540"/>
        <n v="29364"/>
        <n v="27792"/>
        <n v="23040"/>
        <n v="24132"/>
        <n v="28416"/>
        <n v="30984"/>
        <n v="19944"/>
        <n v="29268"/>
        <n v="23604"/>
        <n v="20652"/>
        <n v="26268"/>
        <n v="27576"/>
        <n v="18948"/>
        <n v="29568"/>
        <n v="18156"/>
        <n v="18816"/>
        <n v="30912"/>
        <n v="29664"/>
        <n v="22452"/>
        <n v="19416"/>
        <n v="21396"/>
        <n v="21168"/>
        <n v="30480"/>
        <n v="29556"/>
        <n v="26988"/>
        <n v="18084"/>
        <n v="29316"/>
        <n v="24828"/>
        <n v="26532"/>
        <n v="27480"/>
        <n v="21420"/>
        <n v="30000"/>
        <n v="26556"/>
        <n v="24924"/>
        <n v="25908"/>
        <n v="22440"/>
        <n v="18876"/>
        <n v="29388"/>
        <n v="29208"/>
        <n v="23820"/>
        <n v="20916"/>
        <n v="23988"/>
        <n v="23136"/>
        <n v="26640"/>
        <n v="30444"/>
        <n v="28128"/>
        <n v="18732"/>
        <n v="26040"/>
        <n v="23388"/>
        <n v="23376"/>
        <n v="24348"/>
        <n v="19968"/>
        <n v="29076"/>
        <n v="20856"/>
        <n v="22476"/>
        <n v="27384"/>
        <n v="20448"/>
        <n v="28740"/>
        <n v="26256"/>
        <n v="24312"/>
        <n v="21972"/>
        <n v="27336"/>
        <n v="28764"/>
        <n v="28800"/>
        <n v="25140"/>
        <n v="30612"/>
        <n v="29628"/>
        <n v="20832"/>
        <n v="29952"/>
        <n v="21468"/>
        <n v="18012"/>
        <n v="18396"/>
        <n v="23844"/>
        <n v="25404"/>
        <n v="25680"/>
        <n v="29724"/>
        <n v="21072"/>
        <n v="25692"/>
        <n v="18828"/>
        <n v="25980"/>
        <n v="30204"/>
        <n v="30552"/>
        <n v="30072"/>
        <n v="20052"/>
        <n v="24756"/>
        <n v="26304"/>
        <n v="22620"/>
        <n v="27108"/>
        <n v="25332"/>
        <n v="21408"/>
        <n v="27396"/>
        <n v="23412"/>
        <n v="18504"/>
        <n v="21816"/>
        <n v="25848"/>
        <n v="24888"/>
        <n v="28380"/>
        <n v="20124"/>
        <n v="21960"/>
        <n v="21060"/>
        <n v="20412"/>
        <n v="25428"/>
        <n v="20112"/>
        <n v="27252"/>
        <n v="20088"/>
        <n v="30960"/>
        <n v="18216"/>
        <n v="25644"/>
        <n v="24360"/>
        <n v="19740"/>
        <n v="29820"/>
        <n v="27600"/>
        <n v="28752"/>
        <n v="19584"/>
        <n v="28176"/>
        <n v="24288"/>
        <n v="24084"/>
        <n v="31176"/>
        <n v="23004"/>
        <n v="22272"/>
        <n v="25632"/>
        <n v="19644"/>
        <n v="30048"/>
        <n v="18972"/>
        <n v="24804"/>
        <n v="25668"/>
        <n v="21588"/>
        <n v="24552"/>
        <n v="25584"/>
        <n v="18036"/>
        <n v="26016"/>
        <n v="27816"/>
        <n v="18240"/>
        <n v="25212"/>
        <n v="30096"/>
        <n v="26220"/>
        <n v="24744"/>
        <n v="20508"/>
        <n v="18924"/>
        <n v="30312"/>
        <n v="29532"/>
        <n v="21312"/>
        <n v="22812"/>
        <n v="20340"/>
        <n v="23100"/>
        <n v="22368"/>
        <n v="25068"/>
        <n v="23076"/>
        <n v="27468"/>
        <n v="25716"/>
        <n v="18744"/>
        <n v="18516"/>
        <n v="27864"/>
        <n v="27372"/>
        <n v="22344"/>
        <n v="31152"/>
        <n v="26208"/>
        <n v="18204"/>
        <n v="22296"/>
        <n v="18708"/>
        <n v="27828"/>
        <n v="23184"/>
        <n v="18444"/>
        <n v="24648"/>
        <n v="25008"/>
        <n v="25872"/>
        <n v="21096"/>
        <n v="30936"/>
        <n v="25920"/>
        <n v="28860"/>
        <n v="21144"/>
        <n v="26904"/>
        <n v="26844"/>
        <n v="26424"/>
        <n v="22188"/>
        <n v="25116"/>
        <n v="28956"/>
        <n v="26388"/>
        <n v="29676"/>
        <n v="27948"/>
        <n v="28656"/>
        <n v="22764"/>
        <n v="21504"/>
        <n v="25092"/>
        <n v="23652"/>
        <n v="29472"/>
        <n v="29292"/>
        <n v="19344"/>
        <n v="31092"/>
        <n v="26880"/>
        <n v="22320"/>
        <n v="25728"/>
        <n v="27024"/>
        <n v="20424"/>
        <n v="25344"/>
        <n v="24792"/>
        <n v="24660"/>
        <n v="19176"/>
        <n v="27972"/>
        <n v="18492"/>
        <n v="27540"/>
        <n v="22608"/>
        <n v="29808"/>
        <n v="22332"/>
        <n v="28248"/>
        <n v="22404"/>
        <n v="23196"/>
        <n v="29436"/>
        <n v="30396"/>
        <n v="19560"/>
        <n v="18252"/>
        <n v="29448"/>
        <n v="18456"/>
        <n v="24456"/>
        <n v="18780"/>
        <n v="26484"/>
        <n v="25356"/>
        <n v="30408"/>
        <n v="28092"/>
        <n v="29184"/>
        <n v="29460"/>
        <n v="26784"/>
        <n v="26508"/>
        <n v="29280"/>
        <n v="30684"/>
        <n v="25080"/>
        <n v="24432"/>
        <n v="20196"/>
        <n v="30564"/>
        <n v="21432"/>
        <n v="30492"/>
        <n v="25860"/>
        <n v="18672"/>
        <n v="21576"/>
        <n v="25176"/>
        <n v="27996"/>
        <n v="29016"/>
        <n v="27636"/>
        <n v="21600"/>
        <n v="20724"/>
        <n v="19704"/>
        <n v="28404"/>
        <n v="22824"/>
        <n v="26628"/>
        <n v="22920"/>
        <n v="25104"/>
        <n v="22392"/>
        <n v="28104"/>
        <n v="19728"/>
        <n v="30816"/>
        <n v="22548"/>
        <n v="30264"/>
        <n v="27048"/>
        <n v="20136"/>
        <n v="26868"/>
        <n v="27876"/>
        <n v="20400"/>
        <n v="21804"/>
        <n v="23784"/>
        <n v="21024"/>
        <n v="27204"/>
        <n v="26604"/>
        <n v="30576"/>
        <n v="18000"/>
        <n v="28224"/>
        <n v="26568"/>
        <n v="28692"/>
        <n v="28464"/>
        <n v="24948"/>
        <n v="28644"/>
        <n v="28968"/>
        <n v="27960"/>
        <n v="20316"/>
        <n v="19764"/>
        <n v="24540"/>
        <n v="20772"/>
        <n v="30468"/>
        <n v="29784"/>
        <n v="18960"/>
        <n v="19140"/>
        <n v="28140"/>
        <n v="23664"/>
        <n v="30120"/>
        <n v="27276"/>
        <n v="24408"/>
        <n v="30360"/>
        <n v="20796"/>
        <n v="22932"/>
        <n v="21204"/>
        <n v="26580"/>
        <n v="27456"/>
        <n v="23400"/>
        <n v="24192"/>
        <n v="21672"/>
        <n v="26856"/>
        <n v="20292"/>
        <n v="24684"/>
        <n v="27192"/>
        <n v="27324"/>
        <n v="23160"/>
        <n v="20820"/>
        <n v="29196"/>
        <n v="30528"/>
        <n v="26076"/>
        <n v="28716"/>
        <n v="19452"/>
        <n v="25656"/>
        <n v="27000"/>
        <n v="23616"/>
        <n v="28548"/>
        <n v="28200"/>
        <n v="23856"/>
        <n v="29688"/>
        <n v="19692"/>
        <n v="28476"/>
        <n v="19116"/>
        <n v="26724"/>
        <n v="20904"/>
        <n v="25188"/>
        <n v="30432"/>
        <n v="30024"/>
        <n v="20328"/>
        <n v="22032"/>
        <n v="18600"/>
        <n v="23028"/>
        <n v="30456"/>
        <n v="26160"/>
        <n v="27552"/>
        <n v="30828"/>
        <n v="31020"/>
        <n v="24156"/>
        <n v="18060"/>
        <n v="22776"/>
        <n v="19356"/>
        <n v="29832"/>
        <n v="22512"/>
        <n v="27060"/>
        <n v="31044"/>
        <n v="20880"/>
        <n v="22116"/>
        <n v="19752"/>
        <n v="19128"/>
        <n v="21300"/>
        <n v="29484"/>
        <n v="25548"/>
        <n v="30660"/>
        <n v="28272"/>
        <n v="23220"/>
        <n v="27144"/>
        <n v="30240"/>
        <n v="21888"/>
        <n v="26772"/>
        <n v="28368"/>
        <n v="25368"/>
        <n v="29652"/>
        <n v="22584"/>
        <n v="22140"/>
        <n v="19668"/>
        <n v="20028"/>
        <n v="27168"/>
        <n v="26100"/>
        <n v="21048"/>
        <n v="19896"/>
        <n v="22836"/>
        <n v="18144"/>
        <n v="19932"/>
        <n v="30336"/>
        <n v="23016"/>
        <n v="23328"/>
        <n v="30792"/>
        <n v="26472"/>
        <n v="19716"/>
        <n v="29520"/>
        <n v="30588"/>
        <n v="27312"/>
        <n v="20232"/>
        <n v="29088"/>
        <n v="24120"/>
        <n v="22284"/>
        <n v="19500"/>
        <n v="30780"/>
        <n v="24492"/>
        <n v="23940"/>
        <n v="30708"/>
        <n v="21948"/>
        <n v="29496"/>
        <n v="19824"/>
        <n v="24072"/>
        <n v="21828"/>
        <n v="27156"/>
        <n v="30156"/>
        <n v="22704"/>
        <n v="24504"/>
        <n v="21132"/>
        <n v="25440"/>
        <n v="24960"/>
        <n v="24024"/>
        <n v="26136"/>
        <n v="23880"/>
        <n v="20628"/>
        <n v="24672"/>
        <n v="22524"/>
        <n v="23832"/>
        <n v="27228"/>
        <n v="19032"/>
        <n v="25788"/>
        <n v="23892"/>
        <n v="18648"/>
        <n v="24468"/>
        <n v="28440"/>
        <n v="21192"/>
        <n v="28944"/>
        <n v="28068"/>
        <n v="21924"/>
        <n v="27780"/>
        <n v="26496"/>
        <n v="30348"/>
        <n v="28584"/>
        <n v="23508"/>
        <n v="27288"/>
        <n v="20208"/>
        <n v="25500"/>
        <n v="23628"/>
        <n v="29028"/>
        <n v="28344"/>
        <n v="19428"/>
        <n v="23460"/>
        <n v="19332"/>
        <n v="20004"/>
        <n v="20496"/>
        <n v="26052"/>
        <n v="28596"/>
        <n v="29544"/>
        <n v="23172"/>
        <n v="29124"/>
        <n v="21324"/>
        <n v="28500"/>
        <n v="20520"/>
        <n v="21792"/>
        <n v="28080"/>
        <n v="26544"/>
        <n v="20844"/>
        <n v="20868"/>
        <n v="20040"/>
        <n v="29928"/>
        <n v="24060"/>
        <n v="28284"/>
        <n v="26820"/>
        <n v="26148"/>
        <n v="21120"/>
        <n v="22176"/>
        <n v="25932"/>
        <n v="25452"/>
        <n v="25752"/>
        <n v="21480"/>
        <n v="28668"/>
        <n v="27924"/>
        <n v="26676"/>
        <n v="21372"/>
        <n v="22260"/>
        <n v="28920"/>
        <n v="21732"/>
        <n v="22428"/>
        <n v="28524"/>
        <n v="23280"/>
        <n v="20580"/>
        <n v="24384"/>
        <n v="28332"/>
        <n v="19884"/>
        <n v="20472"/>
        <n v="23796"/>
        <n v="23640"/>
        <n v="20160"/>
        <n v="25896"/>
        <n v="24864"/>
        <n v="19476"/>
        <n v="24396"/>
        <n v="25800"/>
        <n v="18768"/>
        <n v="22968"/>
        <n v="21564"/>
        <n v="30060"/>
        <n v="28008"/>
        <n v="25812"/>
        <n v="27612"/>
        <n v="20760"/>
        <n v="26928"/>
        <n v="22380"/>
        <n v="22464"/>
        <n v="25296"/>
        <n v="25488"/>
        <n v="22200"/>
        <n v="18372"/>
        <n v="28392"/>
        <n v="22992"/>
        <n v="20532"/>
        <n v="19572"/>
        <n v="22224"/>
        <n v="24048"/>
        <n v="24900"/>
        <n v="25236"/>
        <n v="26172"/>
        <n v="27732"/>
        <n v="26664"/>
        <n v="25704"/>
        <n v="30084"/>
        <n v="28260"/>
        <n v="24096"/>
        <n v="23544"/>
        <n v="25248"/>
        <n v="23292"/>
        <n v="22248"/>
        <n v="30372"/>
        <n v="22104"/>
        <n v="18912"/>
        <n v="30252"/>
        <n v="26688"/>
        <n v="27984"/>
        <n v="19392"/>
        <n v="18228"/>
        <n v="30420"/>
        <n v="21276"/>
        <n v="28536"/>
        <n v="27708"/>
        <n v="19524"/>
        <n v="25560"/>
        <n v="24216"/>
        <n v="27492"/>
        <n v="25764"/>
        <n v="26004"/>
        <n v="24324"/>
        <n v="30036"/>
        <n v="18696"/>
        <n v="22788"/>
        <n v="18480"/>
        <n v="27096"/>
        <n v="31008"/>
        <n v="22944"/>
        <n v="31200"/>
        <n v="24372"/>
        <n v="22056"/>
        <n v="23208"/>
        <n v="21252"/>
      </sharedItems>
    </cacheField>
    <cacheField name="AGE" numFmtId="0">
      <sharedItems containsSemiMixedTypes="0" containsString="0" containsNumber="1" containsInteger="1" minValue="24" maxValue="66"/>
    </cacheField>
    <cacheField name="DATE NAIS" numFmtId="14">
      <sharedItems containsSemiMixedTypes="0" containsNonDate="0" containsDate="1" containsString="0" minDate="1952-02-08T00:00:00" maxDate="1993-11-12T00:00:00"/>
    </cacheField>
    <cacheField name="MATRICULE" numFmtId="0">
      <sharedItems containsSemiMixedTypes="0" containsString="0" containsNumber="1" containsInteger="1" minValue="350006" maxValue="568944"/>
    </cacheField>
    <cacheField name="DATE D'ENTREE" numFmtId="14">
      <sharedItems containsSemiMixedTypes="0" containsNonDate="0" containsDate="1" containsString="0" minDate="1976-01-08T00:00:00" maxDate="2015-12-09T00:00:00" count="966">
        <d v="1976-12-08T00:00:00"/>
        <d v="1976-09-22T00:00:00"/>
        <d v="1976-02-10T00:00:00"/>
        <d v="1976-06-04T00:00:00"/>
        <d v="1976-05-17T00:00:00"/>
        <d v="1976-06-03T00:00:00"/>
        <d v="1976-05-05T00:00:00"/>
        <d v="1976-12-10T00:00:00"/>
        <d v="1976-01-08T00:00:00"/>
        <d v="1976-05-22T00:00:00"/>
        <d v="1976-06-12T00:00:00"/>
        <d v="1976-05-03T00:00:00"/>
        <d v="1976-12-25T00:00:00"/>
        <d v="1977-07-12T00:00:00"/>
        <d v="1977-03-03T00:00:00"/>
        <d v="1977-10-11T00:00:00"/>
        <d v="1977-07-17T00:00:00"/>
        <d v="1977-09-22T00:00:00"/>
        <d v="1977-04-03T00:00:00"/>
        <d v="1977-12-26T00:00:00"/>
        <d v="1977-11-11T00:00:00"/>
        <d v="1977-11-26T00:00:00"/>
        <d v="1977-03-29T00:00:00"/>
        <d v="1977-08-07T00:00:00"/>
        <d v="1977-09-12T00:00:00"/>
        <d v="1977-07-03T00:00:00"/>
        <d v="1977-09-10T00:00:00"/>
        <d v="1977-10-22T00:00:00"/>
        <d v="1977-04-20T00:00:00"/>
        <d v="1977-04-08T00:00:00"/>
        <d v="1977-05-03T00:00:00"/>
        <d v="1977-09-04T00:00:00"/>
        <d v="1977-05-20T00:00:00"/>
        <d v="1977-01-05T00:00:00"/>
        <d v="1977-05-12T00:00:00"/>
        <d v="1977-12-10T00:00:00"/>
        <d v="1978-05-29T00:00:00"/>
        <d v="1977-01-25T00:00:00"/>
        <d v="1978-05-20T00:00:00"/>
        <d v="1978-09-12T00:00:00"/>
        <d v="1978-04-03T00:00:00"/>
        <d v="1978-02-16T00:00:00"/>
        <d v="1978-03-29T00:00:00"/>
        <d v="1978-04-05T00:00:00"/>
        <d v="1978-06-03T00:00:00"/>
        <d v="1978-03-26T00:00:00"/>
        <d v="1978-01-26T00:00:00"/>
        <d v="1978-10-07T00:00:00"/>
        <d v="1978-12-08T00:00:00"/>
        <d v="1978-11-10T00:00:00"/>
        <d v="1978-08-12T00:00:00"/>
        <d v="1978-11-25T00:00:00"/>
        <d v="1978-09-22T00:00:00"/>
        <d v="1978-02-10T00:00:00"/>
        <d v="1978-06-04T00:00:00"/>
        <d v="1978-05-17T00:00:00"/>
        <d v="1978-05-05T00:00:00"/>
        <d v="1978-12-10T00:00:00"/>
        <d v="1978-01-08T00:00:00"/>
        <d v="1978-05-22T00:00:00"/>
        <d v="1978-06-12T00:00:00"/>
        <d v="1978-05-03T00:00:00"/>
        <d v="1978-12-25T00:00:00"/>
        <d v="1978-07-12T00:00:00"/>
        <d v="1978-03-03T00:00:00"/>
        <d v="1978-10-11T00:00:00"/>
        <d v="1978-07-17T00:00:00"/>
        <d v="1978-12-26T00:00:00"/>
        <d v="1978-11-11T00:00:00"/>
        <d v="1979-11-26T00:00:00"/>
        <d v="1979-03-29T00:00:00"/>
        <d v="1979-08-07T00:00:00"/>
        <d v="1979-09-12T00:00:00"/>
        <d v="1979-07-03T00:00:00"/>
        <d v="1979-03-21T00:00:00"/>
        <d v="1979-10-22T00:00:00"/>
        <d v="1979-04-20T00:00:00"/>
        <d v="1979-04-08T00:00:00"/>
        <d v="1979-05-03T00:00:00"/>
        <d v="1979-09-04T00:00:00"/>
        <d v="1979-05-20T00:00:00"/>
        <d v="1979-09-10T00:00:00"/>
        <d v="1979-01-05T00:00:00"/>
        <d v="1979-05-12T00:00:00"/>
        <d v="1979-03-03T00:00:00"/>
        <d v="1979-12-10T00:00:00"/>
        <d v="1979-10-15T00:00:00"/>
        <d v="1979-01-25T00:00:00"/>
        <d v="1979-04-03T00:00:00"/>
        <d v="1979-02-16T00:00:00"/>
        <d v="1979-04-05T00:00:00"/>
        <d v="1979-06-03T00:00:00"/>
        <d v="1979-03-26T00:00:00"/>
        <d v="1979-01-26T00:00:00"/>
        <d v="1980-10-07T00:00:00"/>
        <d v="1980-12-08T00:00:00"/>
        <d v="1980-11-10T00:00:00"/>
        <d v="1980-08-12T00:00:00"/>
        <d v="1980-05-29T00:00:00"/>
        <d v="1980-11-25T00:00:00"/>
        <d v="1980-09-22T00:00:00"/>
        <d v="1980-02-10T00:00:00"/>
        <d v="1980-06-04T00:00:00"/>
        <d v="1980-05-17T00:00:00"/>
        <d v="1980-06-03T00:00:00"/>
        <d v="1980-05-05T00:00:00"/>
        <d v="1980-12-10T00:00:00"/>
        <d v="1980-01-08T00:00:00"/>
        <d v="1980-05-22T00:00:00"/>
        <d v="1980-06-12T00:00:00"/>
        <d v="1980-05-03T00:00:00"/>
        <d v="1980-12-25T00:00:00"/>
        <d v="1980-07-12T00:00:00"/>
        <d v="1980-11-26T00:00:00"/>
        <d v="1980-10-11T00:00:00"/>
        <d v="1980-07-17T00:00:00"/>
        <d v="1980-04-03T00:00:00"/>
        <d v="1980-12-26T00:00:00"/>
        <d v="1980-11-11T00:00:00"/>
        <d v="1980-03-29T00:00:00"/>
        <d v="1980-08-07T00:00:00"/>
        <d v="1981-09-12T00:00:00"/>
        <d v="1981-07-03T00:00:00"/>
        <d v="1981-03-21T00:00:00"/>
        <d v="1981-04-20T00:00:00"/>
        <d v="1981-04-08T00:00:00"/>
        <d v="1981-05-03T00:00:00"/>
        <d v="1981-09-04T00:00:00"/>
        <d v="1981-05-20T00:00:00"/>
        <d v="1981-09-10T00:00:00"/>
        <d v="1981-01-05T00:00:00"/>
        <d v="1981-05-12T00:00:00"/>
        <d v="1981-03-03T00:00:00"/>
        <d v="1981-11-26T00:00:00"/>
        <d v="1981-12-10T00:00:00"/>
        <d v="1981-10-15T00:00:00"/>
        <d v="1981-01-25T00:00:00"/>
        <d v="1981-04-03T00:00:00"/>
        <d v="1981-02-16T00:00:00"/>
        <d v="1981-03-29T00:00:00"/>
        <d v="1981-04-05T00:00:00"/>
        <d v="1981-06-03T00:00:00"/>
        <d v="1981-03-26T00:00:00"/>
        <d v="1981-01-26T00:00:00"/>
        <d v="1981-10-07T00:00:00"/>
        <d v="1981-12-08T00:00:00"/>
        <d v="1981-11-10T00:00:00"/>
        <d v="1981-08-12T00:00:00"/>
        <d v="1981-05-29T00:00:00"/>
        <d v="1981-11-25T00:00:00"/>
        <d v="1981-09-22T00:00:00"/>
        <d v="1981-02-10T00:00:00"/>
        <d v="1981-06-04T00:00:00"/>
        <d v="1981-05-17T00:00:00"/>
        <d v="1981-05-05T00:00:00"/>
        <d v="1981-01-08T00:00:00"/>
        <d v="1981-05-22T00:00:00"/>
        <d v="1981-06-12T00:00:00"/>
        <d v="1981-12-25T00:00:00"/>
        <d v="1981-07-12T00:00:00"/>
        <d v="1981-10-11T00:00:00"/>
        <d v="1981-07-17T00:00:00"/>
        <d v="1981-12-26T00:00:00"/>
        <d v="1981-11-11T00:00:00"/>
        <d v="1981-08-07T00:00:00"/>
        <d v="1981-10-22T00:00:00"/>
        <d v="1982-05-20T00:00:00"/>
        <d v="1982-09-10T00:00:00"/>
        <d v="1982-01-05T00:00:00"/>
        <d v="1982-05-12T00:00:00"/>
        <d v="1982-03-03T00:00:00"/>
        <d v="1982-11-26T00:00:00"/>
        <d v="1982-12-10T00:00:00"/>
        <d v="1982-10-15T00:00:00"/>
        <d v="1982-01-25T00:00:00"/>
        <d v="1982-09-12T00:00:00"/>
        <d v="1982-04-03T00:00:00"/>
        <d v="1982-02-16T00:00:00"/>
        <d v="1982-03-29T00:00:00"/>
        <d v="1982-04-05T00:00:00"/>
        <d v="1982-06-03T00:00:00"/>
        <d v="1982-03-26T00:00:00"/>
        <d v="1982-01-26T00:00:00"/>
        <d v="1982-10-07T00:00:00"/>
        <d v="1982-12-08T00:00:00"/>
        <d v="1982-11-10T00:00:00"/>
        <d v="1982-08-12T00:00:00"/>
        <d v="1982-05-29T00:00:00"/>
        <d v="1982-11-25T00:00:00"/>
        <d v="1982-09-22T00:00:00"/>
        <d v="1982-05-22T00:00:00"/>
        <d v="1982-06-04T00:00:00"/>
        <d v="1982-05-17T00:00:00"/>
        <d v="1982-05-05T00:00:00"/>
        <d v="1982-01-08T00:00:00"/>
        <d v="1982-06-12T00:00:00"/>
        <d v="1982-05-03T00:00:00"/>
        <d v="1982-12-25T00:00:00"/>
        <d v="1982-07-12T00:00:00"/>
        <d v="1982-07-17T00:00:00"/>
        <d v="1982-12-26T00:00:00"/>
        <d v="1982-11-11T00:00:00"/>
        <d v="1982-08-07T00:00:00"/>
        <d v="1982-07-03T00:00:00"/>
        <d v="1982-03-21T00:00:00"/>
        <d v="1982-10-22T00:00:00"/>
        <d v="1982-04-20T00:00:00"/>
        <d v="1982-04-08T00:00:00"/>
        <d v="1982-09-04T00:00:00"/>
        <d v="1983-12-25T00:00:00"/>
        <d v="1983-07-12T00:00:00"/>
        <d v="1983-03-03T00:00:00"/>
        <d v="1983-10-11T00:00:00"/>
        <d v="1983-07-17T00:00:00"/>
        <d v="1983-09-22T00:00:00"/>
        <d v="1983-04-03T00:00:00"/>
        <d v="1983-12-26T00:00:00"/>
        <d v="1983-11-11T00:00:00"/>
        <d v="1983-11-26T00:00:00"/>
        <d v="1982-10-11T00:00:00"/>
        <d v="1983-03-29T00:00:00"/>
        <d v="1983-08-07T00:00:00"/>
        <d v="1983-09-12T00:00:00"/>
        <d v="1983-07-03T00:00:00"/>
        <d v="1983-03-21T00:00:00"/>
        <d v="1983-10-22T00:00:00"/>
        <d v="1983-04-20T00:00:00"/>
        <d v="1983-04-08T00:00:00"/>
        <d v="1983-05-03T00:00:00"/>
        <d v="1983-09-04T00:00:00"/>
        <d v="1983-05-20T00:00:00"/>
        <d v="1983-09-10T00:00:00"/>
        <d v="1983-01-05T00:00:00"/>
        <d v="1983-05-12T00:00:00"/>
        <d v="1983-12-10T00:00:00"/>
        <d v="1983-10-15T00:00:00"/>
        <d v="1983-01-25T00:00:00"/>
        <d v="1983-02-16T00:00:00"/>
        <d v="1983-08-12T00:00:00"/>
        <d v="1983-06-03T00:00:00"/>
        <d v="1983-03-26T00:00:00"/>
        <d v="1983-01-26T00:00:00"/>
        <d v="1983-10-07T00:00:00"/>
        <d v="1983-12-08T00:00:00"/>
        <d v="1983-11-10T00:00:00"/>
        <d v="1983-05-29T00:00:00"/>
        <d v="1983-11-25T00:00:00"/>
        <d v="1983-02-10T00:00:00"/>
        <d v="1983-05-17T00:00:00"/>
        <d v="1983-05-05T00:00:00"/>
        <d v="1983-01-08T00:00:00"/>
        <d v="1983-05-22T00:00:00"/>
        <d v="1983-06-12T00:00:00"/>
        <d v="1984-03-29T00:00:00"/>
        <d v="1984-08-07T00:00:00"/>
        <d v="1984-09-12T00:00:00"/>
        <d v="1984-07-03T00:00:00"/>
        <d v="1984-03-21T00:00:00"/>
        <d v="1984-10-22T00:00:00"/>
        <d v="1984-04-20T00:00:00"/>
        <d v="1984-04-08T00:00:00"/>
        <d v="1984-05-03T00:00:00"/>
        <d v="1984-09-04T00:00:00"/>
        <d v="1984-05-20T00:00:00"/>
        <d v="1984-09-10T00:00:00"/>
        <d v="1984-01-05T00:00:00"/>
        <d v="1984-05-12T00:00:00"/>
        <d v="1984-03-03T00:00:00"/>
        <d v="1984-11-26T00:00:00"/>
        <d v="1984-12-10T00:00:00"/>
        <d v="1984-10-15T00:00:00"/>
        <d v="1984-01-25T00:00:00"/>
        <d v="1984-04-03T00:00:00"/>
        <d v="1984-02-16T00:00:00"/>
        <d v="1984-04-05T00:00:00"/>
        <d v="1984-06-03T00:00:00"/>
        <d v="1984-03-26T00:00:00"/>
        <d v="1984-01-26T00:00:00"/>
        <d v="1984-10-07T00:00:00"/>
        <d v="1984-12-08T00:00:00"/>
        <d v="1984-11-10T00:00:00"/>
        <d v="1984-08-12T00:00:00"/>
        <d v="1984-05-29T00:00:00"/>
        <d v="1984-11-25T00:00:00"/>
        <d v="1985-12-08T00:00:00"/>
        <d v="1985-09-22T00:00:00"/>
        <d v="1985-02-10T00:00:00"/>
        <d v="1985-06-04T00:00:00"/>
        <d v="1985-05-17T00:00:00"/>
        <d v="1985-06-03T00:00:00"/>
        <d v="1985-05-05T00:00:00"/>
        <d v="1985-12-10T00:00:00"/>
        <d v="1985-01-08T00:00:00"/>
        <d v="1985-05-22T00:00:00"/>
        <d v="1985-06-12T00:00:00"/>
        <d v="1985-05-03T00:00:00"/>
        <d v="1985-12-25T00:00:00"/>
        <d v="1985-07-12T00:00:00"/>
        <d v="1985-03-03T00:00:00"/>
        <d v="1985-10-11T00:00:00"/>
        <d v="1990-05-29T00:00:00"/>
        <d v="1990-11-25T00:00:00"/>
        <d v="1990-12-08T00:00:00"/>
        <d v="1990-09-22T00:00:00"/>
        <d v="1990-02-10T00:00:00"/>
        <d v="1990-06-04T00:00:00"/>
        <d v="1990-05-17T00:00:00"/>
        <d v="1990-06-03T00:00:00"/>
        <d v="1990-05-05T00:00:00"/>
        <d v="1990-12-10T00:00:00"/>
        <d v="1985-03-21T00:00:00"/>
        <d v="1985-10-22T00:00:00"/>
        <d v="1985-04-20T00:00:00"/>
        <d v="1985-04-08T00:00:00"/>
        <d v="1985-09-04T00:00:00"/>
        <d v="1985-05-20T00:00:00"/>
        <d v="1985-09-10T00:00:00"/>
        <d v="1986-05-20T00:00:00"/>
        <d v="1986-05-12T00:00:00"/>
        <d v="1986-03-03T00:00:00"/>
        <d v="1986-11-26T00:00:00"/>
        <d v="1986-12-10T00:00:00"/>
        <d v="1986-10-15T00:00:00"/>
        <d v="1986-01-25T00:00:00"/>
        <d v="1986-09-12T00:00:00"/>
        <d v="1986-04-03T00:00:00"/>
        <d v="1986-02-16T00:00:00"/>
        <d v="1986-03-29T00:00:00"/>
        <d v="1986-04-05T00:00:00"/>
        <d v="1986-05-05T00:00:00"/>
        <d v="1986-03-26T00:00:00"/>
        <d v="1986-01-26T00:00:00"/>
        <d v="1986-10-07T00:00:00"/>
        <d v="1986-12-08T00:00:00"/>
        <d v="1986-11-10T00:00:00"/>
        <d v="1986-08-12T00:00:00"/>
        <d v="1986-05-29T00:00:00"/>
        <d v="1986-11-25T00:00:00"/>
        <d v="1986-09-22T00:00:00"/>
        <d v="1986-02-10T00:00:00"/>
        <d v="1986-06-04T00:00:00"/>
        <d v="1986-05-17T00:00:00"/>
        <d v="1986-06-03T00:00:00"/>
        <d v="1986-01-08T00:00:00"/>
        <d v="1986-05-22T00:00:00"/>
        <d v="1986-06-12T00:00:00"/>
        <d v="1986-05-03T00:00:00"/>
        <d v="1986-12-25T00:00:00"/>
        <d v="1986-07-12T00:00:00"/>
        <d v="1987-03-03T00:00:00"/>
        <d v="1987-10-11T00:00:00"/>
        <d v="1987-07-17T00:00:00"/>
        <d v="1987-09-22T00:00:00"/>
        <d v="1987-04-03T00:00:00"/>
        <d v="1987-12-26T00:00:00"/>
        <d v="1987-11-11T00:00:00"/>
        <d v="1987-11-26T00:00:00"/>
        <d v="1987-03-29T00:00:00"/>
        <d v="1987-08-07T00:00:00"/>
        <d v="1987-09-12T00:00:00"/>
        <d v="1987-07-03T00:00:00"/>
        <d v="1987-03-21T00:00:00"/>
        <d v="1987-10-22T00:00:00"/>
        <d v="1987-04-20T00:00:00"/>
        <d v="1987-04-08T00:00:00"/>
        <d v="1987-05-03T00:00:00"/>
        <d v="1987-09-04T00:00:00"/>
        <d v="1987-05-20T00:00:00"/>
        <d v="1987-09-10T00:00:00"/>
        <d v="1987-01-05T00:00:00"/>
        <d v="1987-05-12T00:00:00"/>
        <d v="1987-12-10T00:00:00"/>
        <d v="1987-10-15T00:00:00"/>
        <d v="1987-01-25T00:00:00"/>
        <d v="1987-02-16T00:00:00"/>
        <d v="1987-04-05T00:00:00"/>
        <d v="1987-06-03T00:00:00"/>
        <d v="1988-03-26T00:00:00"/>
        <d v="1988-01-26T00:00:00"/>
        <d v="1988-10-07T00:00:00"/>
        <d v="1988-12-08T00:00:00"/>
        <d v="1988-11-10T00:00:00"/>
        <d v="1988-08-12T00:00:00"/>
        <d v="1988-05-29T00:00:00"/>
        <d v="1988-11-25T00:00:00"/>
        <d v="1988-09-22T00:00:00"/>
        <d v="1988-02-10T00:00:00"/>
        <d v="1988-06-04T00:00:00"/>
        <d v="1988-05-17T00:00:00"/>
        <d v="1988-06-03T00:00:00"/>
        <d v="1988-05-05T00:00:00"/>
        <d v="1988-12-10T00:00:00"/>
        <d v="1988-01-08T00:00:00"/>
        <d v="1988-05-22T00:00:00"/>
        <d v="1988-06-12T00:00:00"/>
        <d v="1988-05-03T00:00:00"/>
        <d v="1988-12-25T00:00:00"/>
        <d v="1988-07-12T00:00:00"/>
        <d v="1988-03-03T00:00:00"/>
        <d v="1988-10-11T00:00:00"/>
        <d v="1988-07-17T00:00:00"/>
        <d v="1988-04-03T00:00:00"/>
        <d v="1988-12-26T00:00:00"/>
        <d v="1988-11-11T00:00:00"/>
        <d v="1988-11-26T00:00:00"/>
        <d v="1989-04-08T00:00:00"/>
        <d v="1988-08-07T00:00:00"/>
        <d v="1988-09-12T00:00:00"/>
        <d v="1988-07-03T00:00:00"/>
        <d v="1988-03-21T00:00:00"/>
        <d v="1989-10-22T00:00:00"/>
        <d v="1989-04-20T00:00:00"/>
        <d v="1989-05-03T00:00:00"/>
        <d v="1989-09-04T00:00:00"/>
        <d v="1989-05-20T00:00:00"/>
        <d v="1989-09-10T00:00:00"/>
        <d v="1989-01-05T00:00:00"/>
        <d v="1990-10-07T00:00:00"/>
        <d v="1989-03-03T00:00:00"/>
        <d v="1989-11-26T00:00:00"/>
        <d v="1989-12-10T00:00:00"/>
        <d v="1989-10-15T00:00:00"/>
        <d v="1989-01-25T00:00:00"/>
        <d v="1989-09-12T00:00:00"/>
        <d v="1989-04-03T00:00:00"/>
        <d v="1990-02-16T00:00:00"/>
        <d v="1990-03-29T00:00:00"/>
        <d v="1990-04-05T00:00:00"/>
        <d v="1990-03-26T00:00:00"/>
        <d v="1990-01-26T00:00:00"/>
        <d v="1990-11-10T00:00:00"/>
        <d v="1990-08-12T00:00:00"/>
        <d v="1990-01-08T00:00:00"/>
        <d v="1990-05-22T00:00:00"/>
        <d v="1990-06-12T00:00:00"/>
        <d v="1990-05-03T00:00:00"/>
        <d v="1990-12-25T00:00:00"/>
        <d v="1990-07-12T00:00:00"/>
        <d v="1990-03-03T00:00:00"/>
        <d v="1990-10-11T00:00:00"/>
        <d v="1990-07-17T00:00:00"/>
        <d v="1990-04-03T00:00:00"/>
        <d v="1990-12-26T00:00:00"/>
        <d v="1990-11-11T00:00:00"/>
        <d v="1991-11-26T00:00:00"/>
        <d v="1991-03-29T00:00:00"/>
        <d v="1991-08-07T00:00:00"/>
        <d v="1991-09-12T00:00:00"/>
        <d v="1991-07-03T00:00:00"/>
        <d v="1991-03-21T00:00:00"/>
        <d v="1991-10-22T00:00:00"/>
        <d v="1991-04-20T00:00:00"/>
        <d v="1991-04-08T00:00:00"/>
        <d v="1991-05-03T00:00:00"/>
        <d v="1991-09-04T00:00:00"/>
        <d v="1991-05-20T00:00:00"/>
        <d v="1991-09-10T00:00:00"/>
        <d v="1991-01-05T00:00:00"/>
        <d v="1991-05-12T00:00:00"/>
        <d v="1991-03-03T00:00:00"/>
        <d v="1991-12-10T00:00:00"/>
        <d v="1991-10-15T00:00:00"/>
        <d v="1991-01-25T00:00:00"/>
        <d v="1992-09-12T00:00:00"/>
        <d v="1992-04-03T00:00:00"/>
        <d v="1992-02-16T00:00:00"/>
        <d v="1992-03-29T00:00:00"/>
        <d v="1992-04-05T00:00:00"/>
        <d v="1992-06-03T00:00:00"/>
        <d v="1992-03-26T00:00:00"/>
        <d v="1992-01-26T00:00:00"/>
        <d v="1992-10-07T00:00:00"/>
        <d v="1992-12-08T00:00:00"/>
        <d v="1992-11-10T00:00:00"/>
        <d v="1992-08-12T00:00:00"/>
        <d v="1992-05-29T00:00:00"/>
        <d v="1992-11-25T00:00:00"/>
        <d v="1992-09-22T00:00:00"/>
        <d v="1992-02-10T00:00:00"/>
        <d v="1992-06-04T00:00:00"/>
        <d v="1992-05-17T00:00:00"/>
        <d v="1993-05-05T00:00:00"/>
        <d v="1993-12-10T00:00:00"/>
        <d v="1993-01-08T00:00:00"/>
        <d v="1993-05-22T00:00:00"/>
        <d v="1993-09-22T00:00:00"/>
        <d v="1993-05-03T00:00:00"/>
        <d v="1993-12-25T00:00:00"/>
        <d v="1993-07-12T00:00:00"/>
        <d v="1993-03-03T00:00:00"/>
        <d v="1993-10-11T00:00:00"/>
        <d v="1993-07-17T00:00:00"/>
        <d v="1993-04-03T00:00:00"/>
        <d v="1993-12-26T00:00:00"/>
        <d v="1993-11-11T00:00:00"/>
        <d v="1993-11-26T00:00:00"/>
        <d v="1993-03-29T00:00:00"/>
        <d v="1993-09-12T00:00:00"/>
        <d v="1993-07-03T00:00:00"/>
        <d v="1993-03-21T00:00:00"/>
        <d v="1993-10-22T00:00:00"/>
        <d v="1993-04-20T00:00:00"/>
        <d v="1993-04-08T00:00:00"/>
        <d v="1993-09-04T00:00:00"/>
        <d v="1993-05-20T00:00:00"/>
        <d v="1993-09-10T00:00:00"/>
        <d v="1993-01-05T00:00:00"/>
        <d v="1993-05-12T00:00:00"/>
        <d v="1993-10-15T00:00:00"/>
        <d v="1993-01-25T00:00:00"/>
        <d v="1993-02-16T00:00:00"/>
        <d v="1993-04-05T00:00:00"/>
        <d v="1993-06-03T00:00:00"/>
        <d v="1993-03-26T00:00:00"/>
        <d v="1993-01-26T00:00:00"/>
        <d v="1993-10-07T00:00:00"/>
        <d v="1993-12-08T00:00:00"/>
        <d v="1993-11-10T00:00:00"/>
        <d v="1993-08-12T00:00:00"/>
        <d v="1993-05-29T00:00:00"/>
        <d v="1993-11-25T00:00:00"/>
        <d v="1993-02-10T00:00:00"/>
        <d v="1993-06-04T00:00:00"/>
        <d v="1993-05-17T00:00:00"/>
        <d v="1994-12-10T00:00:00"/>
        <d v="1994-01-08T00:00:00"/>
        <d v="1994-05-22T00:00:00"/>
        <d v="1994-06-12T00:00:00"/>
        <d v="1994-05-03T00:00:00"/>
        <d v="1994-12-25T00:00:00"/>
        <d v="1994-07-12T00:00:00"/>
        <d v="1994-03-03T00:00:00"/>
        <d v="1994-10-11T00:00:00"/>
        <d v="1994-07-17T00:00:00"/>
        <d v="1994-09-22T00:00:00"/>
        <d v="1994-04-03T00:00:00"/>
        <d v="1994-12-26T00:00:00"/>
        <d v="1994-11-11T00:00:00"/>
        <d v="1994-11-26T00:00:00"/>
        <d v="1994-03-29T00:00:00"/>
        <d v="1994-08-07T00:00:00"/>
        <d v="1994-09-12T00:00:00"/>
        <d v="1994-07-03T00:00:00"/>
        <d v="1994-03-21T00:00:00"/>
        <d v="1994-10-22T00:00:00"/>
        <d v="1994-04-20T00:00:00"/>
        <d v="1994-04-08T00:00:00"/>
        <d v="1994-09-04T00:00:00"/>
        <d v="1994-05-20T00:00:00"/>
        <d v="1994-09-10T00:00:00"/>
        <d v="1994-01-05T00:00:00"/>
        <d v="1994-05-12T00:00:00"/>
        <d v="1994-10-15T00:00:00"/>
        <d v="1994-01-25T00:00:00"/>
        <d v="1994-02-16T00:00:00"/>
        <d v="1994-04-05T00:00:00"/>
        <d v="1994-06-03T00:00:00"/>
        <d v="1994-03-26T00:00:00"/>
        <d v="1994-01-26T00:00:00"/>
        <d v="1994-10-07T00:00:00"/>
        <d v="1994-12-08T00:00:00"/>
        <d v="1994-11-10T00:00:00"/>
        <d v="1995-08-12T00:00:00"/>
        <d v="1995-06-03T00:00:00"/>
        <d v="1995-11-25T00:00:00"/>
        <d v="1995-12-08T00:00:00"/>
        <d v="1995-09-22T00:00:00"/>
        <d v="1995-02-10T00:00:00"/>
        <d v="1995-06-04T00:00:00"/>
        <d v="1995-05-17T00:00:00"/>
        <d v="1995-05-05T00:00:00"/>
        <d v="1995-12-10T00:00:00"/>
        <d v="1995-01-08T00:00:00"/>
        <d v="1995-05-22T00:00:00"/>
        <d v="1995-06-12T00:00:00"/>
        <d v="1996-03-21T00:00:00"/>
        <d v="1995-12-25T00:00:00"/>
        <d v="1995-07-12T00:00:00"/>
        <d v="1995-03-03T00:00:00"/>
        <d v="1995-10-11T00:00:00"/>
        <d v="1995-07-17T00:00:00"/>
        <d v="1996-09-22T00:00:00"/>
        <d v="1996-04-03T00:00:00"/>
        <d v="1996-12-26T00:00:00"/>
        <d v="1996-11-11T00:00:00"/>
        <d v="1996-11-26T00:00:00"/>
        <d v="1996-03-29T00:00:00"/>
        <d v="1996-08-07T00:00:00"/>
        <d v="1996-09-12T00:00:00"/>
        <d v="1996-07-03T00:00:00"/>
        <d v="1996-10-22T00:00:00"/>
        <d v="1997-04-20T00:00:00"/>
        <d v="1997-04-08T00:00:00"/>
        <d v="1997-05-03T00:00:00"/>
        <d v="1997-09-04T00:00:00"/>
        <d v="1997-05-20T00:00:00"/>
        <d v="1997-09-10T00:00:00"/>
        <d v="1997-01-05T00:00:00"/>
        <d v="1997-05-12T00:00:00"/>
        <d v="1997-03-03T00:00:00"/>
        <d v="1997-11-26T00:00:00"/>
        <d v="1997-12-10T00:00:00"/>
        <d v="1997-10-15T00:00:00"/>
        <d v="1997-01-25T00:00:00"/>
        <d v="1997-09-12T00:00:00"/>
        <d v="1997-04-03T00:00:00"/>
        <d v="1997-02-16T00:00:00"/>
        <d v="1997-03-29T00:00:00"/>
        <d v="1997-04-05T00:00:00"/>
        <d v="1997-06-03T00:00:00"/>
        <d v="1997-03-26T00:00:00"/>
        <d v="1997-01-26T00:00:00"/>
        <d v="1997-10-07T00:00:00"/>
        <d v="1997-12-08T00:00:00"/>
        <d v="1997-11-10T00:00:00"/>
        <d v="1997-08-12T00:00:00"/>
        <d v="1997-05-29T00:00:00"/>
        <d v="1997-11-25T00:00:00"/>
        <d v="1997-09-22T00:00:00"/>
        <d v="1998-02-10T00:00:00"/>
        <d v="1998-06-04T00:00:00"/>
        <d v="1998-05-17T00:00:00"/>
        <d v="1998-06-03T00:00:00"/>
        <d v="1998-05-05T00:00:00"/>
        <d v="1998-12-10T00:00:00"/>
        <d v="1998-01-08T00:00:00"/>
        <d v="1998-05-22T00:00:00"/>
        <d v="1998-06-12T00:00:00"/>
        <d v="1998-05-03T00:00:00"/>
        <d v="1998-12-25T00:00:00"/>
        <d v="1998-07-12T00:00:00"/>
        <d v="1998-03-03T00:00:00"/>
        <d v="1998-10-11T00:00:00"/>
        <d v="1998-07-17T00:00:00"/>
        <d v="1998-09-22T00:00:00"/>
        <d v="1998-04-03T00:00:00"/>
        <d v="1998-12-26T00:00:00"/>
        <d v="1998-11-11T00:00:00"/>
        <d v="1998-11-26T00:00:00"/>
        <d v="1998-03-29T00:00:00"/>
        <d v="1998-08-07T00:00:00"/>
        <d v="1998-09-12T00:00:00"/>
        <d v="1998-07-03T00:00:00"/>
        <d v="1998-03-21T00:00:00"/>
        <d v="1998-10-22T00:00:00"/>
        <d v="1998-04-20T00:00:00"/>
        <d v="1990-04-08T00:00:00"/>
        <d v="1990-09-04T00:00:00"/>
        <d v="1990-05-20T00:00:00"/>
        <d v="1990-09-10T00:00:00"/>
        <d v="1990-01-05T00:00:00"/>
        <d v="1990-05-12T00:00:00"/>
        <d v="1998-10-15T00:00:00"/>
        <d v="1998-01-25T00:00:00"/>
        <d v="1998-05-20T00:00:00"/>
        <d v="1999-04-03T00:00:00"/>
        <d v="1999-02-16T00:00:00"/>
        <d v="2000-08-12T00:00:00"/>
        <d v="2000-05-29T00:00:00"/>
        <d v="2001-03-03T00:00:00"/>
        <d v="2000-12-08T00:00:00"/>
        <d v="2000-09-22T00:00:00"/>
        <d v="2000-02-10T00:00:00"/>
        <d v="2000-05-17T00:00:00"/>
        <d v="2000-06-03T00:00:00"/>
        <d v="1991-05-05T00:00:00"/>
        <d v="2001-12-10T00:00:00"/>
        <d v="2001-01-08T00:00:00"/>
        <d v="2001-05-22T00:00:00"/>
        <d v="2001-06-12T00:00:00"/>
        <d v="2001-05-03T00:00:00"/>
        <d v="2001-12-25T00:00:00"/>
        <d v="2001-07-12T00:00:00"/>
        <d v="2001-10-11T00:00:00"/>
        <d v="2001-07-17T00:00:00"/>
        <d v="2001-09-22T00:00:00"/>
        <d v="2001-04-03T00:00:00"/>
        <d v="1992-12-26T00:00:00"/>
        <d v="2001-11-11T00:00:00"/>
        <d v="2001-11-26T00:00:00"/>
        <d v="2002-08-07T00:00:00"/>
        <d v="2002-09-12T00:00:00"/>
        <d v="2002-07-03T00:00:00"/>
        <d v="2002-03-21T00:00:00"/>
        <d v="2002-10-22T00:00:00"/>
        <d v="2002-04-20T00:00:00"/>
        <d v="2002-04-08T00:00:00"/>
        <d v="2002-05-03T00:00:00"/>
        <d v="2002-09-04T00:00:00"/>
        <d v="2002-05-20T00:00:00"/>
        <d v="2002-09-10T00:00:00"/>
        <d v="2002-01-05T00:00:00"/>
        <d v="2002-05-12T00:00:00"/>
        <d v="2002-03-03T00:00:00"/>
        <d v="2002-11-26T00:00:00"/>
        <d v="2002-12-10T00:00:00"/>
        <d v="2002-10-15T00:00:00"/>
        <d v="2002-01-25T00:00:00"/>
        <d v="2003-09-12T00:00:00"/>
        <d v="2003-04-03T00:00:00"/>
        <d v="2003-02-16T00:00:00"/>
        <d v="2003-03-29T00:00:00"/>
        <d v="2003-04-05T00:00:00"/>
        <d v="2003-06-03T00:00:00"/>
        <d v="2003-10-07T00:00:00"/>
        <d v="2003-12-08T00:00:00"/>
        <d v="2003-11-10T00:00:00"/>
        <d v="2003-08-12T00:00:00"/>
        <d v="2003-05-29T00:00:00"/>
        <d v="2003-11-25T00:00:00"/>
        <d v="2003-09-22T00:00:00"/>
        <d v="2003-02-10T00:00:00"/>
        <d v="2003-06-04T00:00:00"/>
        <d v="2003-05-17T00:00:00"/>
        <d v="2004-06-03T00:00:00"/>
        <d v="2004-05-05T00:00:00"/>
        <d v="2004-12-10T00:00:00"/>
        <d v="2004-01-08T00:00:00"/>
        <d v="2004-05-22T00:00:00"/>
        <d v="2004-06-12T00:00:00"/>
        <d v="2004-05-03T00:00:00"/>
        <d v="2004-07-12T00:00:00"/>
        <d v="2004-10-11T00:00:00"/>
        <d v="2004-07-17T00:00:00"/>
        <d v="2004-09-22T00:00:00"/>
        <d v="2004-04-03T00:00:00"/>
        <d v="2004-12-26T00:00:00"/>
        <d v="2004-11-11T00:00:00"/>
        <d v="2004-11-26T00:00:00"/>
        <d v="2004-03-29T00:00:00"/>
        <d v="2004-08-07T00:00:00"/>
        <d v="2004-07-03T00:00:00"/>
        <d v="2004-03-21T00:00:00"/>
        <d v="2005-10-22T00:00:00"/>
        <d v="2005-04-20T00:00:00"/>
        <d v="2005-04-08T00:00:00"/>
        <d v="2005-09-04T00:00:00"/>
        <d v="2005-05-20T00:00:00"/>
        <d v="1995-09-10T00:00:00"/>
        <d v="2005-01-05T00:00:00"/>
        <d v="2005-05-12T00:00:00"/>
        <d v="2005-03-03T00:00:00"/>
        <d v="2005-12-10T00:00:00"/>
        <d v="2005-10-15T00:00:00"/>
        <d v="2005-01-25T00:00:00"/>
        <d v="2005-09-12T00:00:00"/>
        <d v="2006-02-10T00:00:00"/>
        <d v="2005-02-16T00:00:00"/>
        <d v="2006-03-29T00:00:00"/>
        <d v="2006-04-05T00:00:00"/>
        <d v="2006-06-03T00:00:00"/>
        <d v="2006-03-26T00:00:00"/>
        <d v="1995-01-26T00:00:00"/>
        <d v="2006-10-07T00:00:00"/>
        <d v="2006-12-08T00:00:00"/>
        <d v="2006-11-10T00:00:00"/>
        <d v="2006-08-12T00:00:00"/>
        <d v="2006-05-29T00:00:00"/>
        <d v="2006-11-25T00:00:00"/>
        <d v="2006-09-22T00:00:00"/>
        <d v="2006-06-04T00:00:00"/>
        <d v="2006-05-17T00:00:00"/>
        <d v="2006-05-05T00:00:00"/>
        <d v="2006-12-10T00:00:00"/>
        <d v="2006-01-08T00:00:00"/>
        <d v="2006-05-22T00:00:00"/>
        <d v="2006-06-12T00:00:00"/>
        <d v="2006-05-03T00:00:00"/>
        <d v="2006-12-25T00:00:00"/>
        <d v="2006-07-12T00:00:00"/>
        <d v="2006-03-03T00:00:00"/>
        <d v="2006-10-11T00:00:00"/>
        <d v="2006-07-17T00:00:00"/>
        <d v="2006-04-03T00:00:00"/>
        <d v="2006-12-26T00:00:00"/>
        <d v="2006-11-11T00:00:00"/>
        <d v="2006-11-26T00:00:00"/>
        <d v="2006-08-07T00:00:00"/>
        <d v="2006-09-12T00:00:00"/>
        <d v="2006-07-03T00:00:00"/>
        <d v="2006-03-21T00:00:00"/>
        <d v="2006-10-22T00:00:00"/>
        <d v="2006-04-20T00:00:00"/>
        <d v="2006-04-08T00:00:00"/>
        <d v="2007-05-03T00:00:00"/>
        <d v="2007-09-04T00:00:00"/>
        <d v="2007-09-10T00:00:00"/>
        <d v="1995-01-05T00:00:00"/>
        <d v="2007-05-12T00:00:00"/>
        <d v="2007-11-26T00:00:00"/>
        <d v="2007-12-10T00:00:00"/>
        <d v="2007-10-15T00:00:00"/>
        <d v="2007-01-25T00:00:00"/>
        <d v="2007-05-20T00:00:00"/>
        <d v="2007-09-12T00:00:00"/>
        <d v="2007-04-03T00:00:00"/>
        <d v="2007-02-16T00:00:00"/>
        <d v="2007-03-29T00:00:00"/>
        <d v="2007-04-05T00:00:00"/>
        <d v="2007-06-03T00:00:00"/>
        <d v="2007-03-26T00:00:00"/>
        <d v="2007-01-26T00:00:00"/>
        <d v="2007-10-07T00:00:00"/>
        <d v="2007-12-08T00:00:00"/>
        <d v="2007-11-10T00:00:00"/>
        <d v="2007-08-12T00:00:00"/>
        <d v="2007-05-29T00:00:00"/>
        <d v="2007-11-25T00:00:00"/>
        <d v="1998-12-08T00:00:00"/>
        <d v="2007-06-04T00:00:00"/>
        <d v="2007-05-17T00:00:00"/>
        <d v="2007-05-05T00:00:00"/>
        <d v="2007-01-08T00:00:00"/>
        <d v="2007-05-22T00:00:00"/>
        <d v="2007-06-12T00:00:00"/>
        <d v="2007-12-25T00:00:00"/>
        <d v="2007-07-12T00:00:00"/>
        <d v="2007-03-03T00:00:00"/>
        <d v="2007-10-11T00:00:00"/>
        <d v="2007-07-17T00:00:00"/>
        <d v="2007-09-22T00:00:00"/>
        <d v="2007-07-03T00:00:00"/>
        <d v="2007-12-26T00:00:00"/>
        <d v="2007-11-11T00:00:00"/>
        <d v="2007-08-07T00:00:00"/>
        <d v="2007-03-21T00:00:00"/>
        <d v="2007-10-22T00:00:00"/>
        <d v="1996-04-20T00:00:00"/>
        <d v="2007-04-08T00:00:00"/>
        <d v="1996-04-05T00:00:00"/>
        <d v="2007-01-05T00:00:00"/>
        <d v="1999-03-03T00:00:00"/>
        <d v="1996-06-03T00:00:00"/>
        <d v="1996-05-29T00:00:00"/>
        <d v="2007-02-10T00:00:00"/>
        <d v="2000-05-22T00:00:00"/>
        <d v="2000-06-12T00:00:00"/>
        <d v="2000-05-03T00:00:00"/>
        <d v="2000-12-25T00:00:00"/>
        <d v="2000-07-12T00:00:00"/>
        <d v="2000-03-03T00:00:00"/>
        <d v="2000-10-11T00:00:00"/>
        <d v="2000-07-17T00:00:00"/>
        <d v="2000-04-03T00:00:00"/>
        <d v="2000-12-26T00:00:00"/>
        <d v="2001-03-29T00:00:00"/>
        <d v="2001-08-07T00:00:00"/>
        <d v="2001-09-12T00:00:00"/>
        <d v="2001-07-03T00:00:00"/>
        <d v="2001-03-21T00:00:00"/>
        <d v="2001-10-22T00:00:00"/>
        <d v="2001-04-20T00:00:00"/>
        <d v="2001-04-08T00:00:00"/>
        <d v="2002-04-03T00:00:00"/>
        <d v="2002-02-16T00:00:00"/>
        <d v="2002-03-29T00:00:00"/>
        <d v="2002-04-05T00:00:00"/>
        <d v="2002-06-03T00:00:00"/>
        <d v="2002-03-26T00:00:00"/>
        <d v="2002-01-26T00:00:00"/>
        <d v="2002-10-07T00:00:00"/>
        <d v="2002-12-08T00:00:00"/>
        <d v="2001-11-10T00:00:00"/>
        <d v="2001-08-12T00:00:00"/>
        <d v="2001-05-29T00:00:00"/>
        <d v="2001-11-25T00:00:00"/>
        <d v="2001-12-08T00:00:00"/>
        <d v="2001-02-10T00:00:00"/>
        <d v="2001-06-04T00:00:00"/>
        <d v="2001-05-17T00:00:00"/>
        <d v="2001-06-03T00:00:00"/>
        <d v="2005-07-12T00:00:00"/>
        <d v="2005-05-22T00:00:00"/>
        <d v="2005-06-12T00:00:00"/>
        <d v="2005-05-03T00:00:00"/>
        <d v="2005-12-25T00:00:00"/>
        <d v="2005-10-11T00:00:00"/>
        <d v="2005-07-17T00:00:00"/>
        <d v="2005-09-22T00:00:00"/>
        <d v="2005-04-03T00:00:00"/>
        <d v="2006-01-05T00:00:00"/>
        <d v="2005-11-11T00:00:00"/>
        <d v="2005-11-26T00:00:00"/>
        <d v="2005-03-29T00:00:00"/>
        <d v="2005-08-07T00:00:00"/>
        <d v="2006-09-04T00:00:00"/>
        <d v="2006-05-20T00:00:00"/>
        <d v="2006-09-10T00:00:00"/>
        <d v="2006-05-12T00:00:00"/>
        <d v="2006-10-15T00:00:00"/>
        <d v="2006-01-25T00:00:00"/>
        <d v="2006-02-16T00:00:00"/>
        <d v="2006-01-26T00:00:00"/>
        <d v="2007-04-20T00:00:00"/>
        <d v="2008-05-20T00:00:00"/>
        <d v="2008-09-10T00:00:00"/>
        <d v="2008-01-05T00:00:00"/>
        <d v="2008-05-12T00:00:00"/>
        <d v="2008-03-03T00:00:00"/>
        <d v="2008-11-26T00:00:00"/>
        <d v="2008-12-10T00:00:00"/>
        <d v="2008-10-15T00:00:00"/>
        <d v="2008-01-25T00:00:00"/>
        <d v="2009-09-12T00:00:00"/>
        <d v="2009-04-03T00:00:00"/>
        <d v="2009-02-16T00:00:00"/>
        <d v="2009-03-29T00:00:00"/>
        <d v="2009-04-05T00:00:00"/>
        <d v="2009-06-03T00:00:00"/>
        <d v="2009-03-26T00:00:00"/>
        <d v="2010-01-26T00:00:00"/>
        <d v="2010-09-22T00:00:00"/>
        <d v="2010-12-08T00:00:00"/>
        <d v="2010-11-10T00:00:00"/>
        <d v="2010-08-12T00:00:00"/>
        <d v="2010-05-29T00:00:00"/>
        <d v="2010-11-25T00:00:00"/>
        <d v="2012-02-10T00:00:00"/>
        <d v="2012-06-04T00:00:00"/>
        <d v="2012-05-17T00:00:00"/>
        <d v="2012-06-03T00:00:00"/>
        <d v="2012-05-05T00:00:00"/>
        <d v="2011-03-29T00:00:00"/>
        <d v="2012-01-08T00:00:00"/>
        <d v="2012-05-22T00:00:00"/>
        <d v="2012-06-12T00:00:00"/>
        <d v="2012-05-03T00:00:00"/>
        <d v="2012-12-25T00:00:00"/>
        <d v="2012-07-12T00:00:00"/>
        <d v="2012-03-03T00:00:00"/>
        <d v="2011-09-11T00:00:00"/>
        <d v="2011-07-17T00:00:00"/>
        <d v="2011-09-22T00:00:00"/>
        <d v="2011-04-03T00:00:00"/>
        <d v="2011-12-26T00:00:00"/>
        <d v="2011-11-11T00:00:00"/>
        <d v="2011-11-26T00:00:00"/>
        <d v="2011-08-07T00:00:00"/>
        <d v="2011-09-12T00:00:00"/>
        <d v="2011-07-03T00:00:00"/>
        <d v="2013-03-21T00:00:00"/>
        <d v="2013-10-22T00:00:00"/>
        <d v="2013-04-20T00:00:00"/>
        <d v="2013-04-08T00:00:00"/>
        <d v="2013-05-03T00:00:00"/>
        <d v="2013-09-04T00:00:00"/>
        <d v="2013-05-20T00:00:00"/>
        <d v="2013-09-10T00:00:00"/>
        <d v="2013-01-05T00:00:00"/>
        <d v="2013-05-12T00:00:00"/>
        <d v="2013-03-03T00:00:00"/>
        <d v="2014-11-26T00:00:00"/>
        <d v="2014-12-10T00:00:00"/>
        <d v="2014-10-15T00:00:00"/>
        <d v="2014-01-25T00:00:00"/>
        <d v="2014-05-20T00:00:00"/>
        <d v="2014-09-12T00:00:00"/>
        <d v="2014-04-03T00:00:00"/>
        <d v="2014-02-16T00:00:00"/>
        <d v="2014-03-29T00:00:00"/>
        <d v="2014-04-05T00:00:00"/>
        <d v="2014-06-03T00:00:00"/>
        <d v="2015-03-26T00:00:00"/>
        <d v="2015-01-26T00:00:00"/>
        <d v="2015-10-07T00:00:00"/>
        <d v="2015-12-08T00:00:00"/>
      </sharedItems>
      <fieldGroup par="11" base="8">
        <rangePr groupBy="months" startDate="1976-01-08T00:00:00" endDate="2015-12-09T00:00:00"/>
        <groupItems count="14">
          <s v="&lt;08/01/1976"/>
          <s v="janv"/>
          <s v="févr"/>
          <s v="mars"/>
          <s v="avr"/>
          <s v="mai"/>
          <s v="juin"/>
          <s v="juil"/>
          <s v="août"/>
          <s v="sept"/>
          <s v="oct"/>
          <s v="nov"/>
          <s v="déc"/>
          <s v="&gt;09/12/2015"/>
        </groupItems>
      </fieldGroup>
    </cacheField>
    <cacheField name="Formation Générale" numFmtId="0">
      <sharedItems/>
    </cacheField>
    <cacheField name="Trimestres" numFmtId="0" databaseField="0">
      <fieldGroup base="8">
        <rangePr groupBy="quarters" startDate="1976-01-08T00:00:00" endDate="2015-12-09T00:00:00"/>
        <groupItems count="6">
          <s v="&lt;08/01/1976"/>
          <s v="Trimestre1"/>
          <s v="Trimestre2"/>
          <s v="Trimestre3"/>
          <s v="Trimestre4"/>
          <s v="&gt;09/12/2015"/>
        </groupItems>
      </fieldGroup>
    </cacheField>
    <cacheField name="Années" numFmtId="0" databaseField="0">
      <fieldGroup base="8">
        <rangePr groupBy="years" startDate="1976-01-08T00:00:00" endDate="2015-12-09T00:00:00"/>
        <groupItems count="42">
          <s v="&lt;08/01/1976"/>
          <s v="1976"/>
          <s v="1977"/>
          <s v="1978"/>
          <s v="1979"/>
          <s v="1980"/>
          <s v="1981"/>
          <s v="1982"/>
          <s v="1983"/>
          <s v="1984"/>
          <s v="1985"/>
          <s v="1986"/>
          <s v="1987"/>
          <s v="1988"/>
          <s v="1989"/>
          <s v="1990"/>
          <s v="1991"/>
          <s v="1992"/>
          <s v="1993"/>
          <s v="1994"/>
          <s v="1995"/>
          <s v="1996"/>
          <s v="1997"/>
          <s v="1998"/>
          <s v="1999"/>
          <s v="2000"/>
          <s v="2001"/>
          <s v="2002"/>
          <s v="2003"/>
          <s v="2004"/>
          <s v="2005"/>
          <s v="2006"/>
          <s v="2007"/>
          <s v="2008"/>
          <s v="2009"/>
          <s v="2010"/>
          <s v="2011"/>
          <s v="2012"/>
          <s v="2013"/>
          <s v="2014"/>
          <s v="2015"/>
          <s v="&gt;09/12/201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84">
  <r>
    <x v="0"/>
    <s v="Morel"/>
    <s v="François"/>
    <s v="ANALYSTE DE GESTION"/>
    <x v="0"/>
    <n v="62"/>
    <d v="1956-07-22T00:00:00"/>
    <n v="351222"/>
    <x v="0"/>
    <s v="1er degré de compta"/>
  </r>
  <r>
    <x v="1"/>
    <s v="Le roux"/>
    <s v="Eliane"/>
    <s v="AGENT COMMERCIAL T-QUALIF"/>
    <x v="1"/>
    <n v="65"/>
    <d v="1953-06-12T00:00:00"/>
    <n v="350855"/>
    <x v="1"/>
    <s v="2ème degré de compta"/>
  </r>
  <r>
    <x v="0"/>
    <s v="Gonzalez"/>
    <s v="Guy"/>
    <s v="RESPONSABLE FLUX CHEQUES"/>
    <x v="2"/>
    <n v="63"/>
    <d v="1955-05-03T00:00:00"/>
    <n v="351350"/>
    <x v="2"/>
    <s v="BEPC"/>
  </r>
  <r>
    <x v="0"/>
    <s v="Gérard"/>
    <s v="Gérard"/>
    <s v="CH.CLTELE PROFESSIONNELS"/>
    <x v="3"/>
    <n v="60"/>
    <d v="1957-12-25T00:00:00"/>
    <n v="350054"/>
    <x v="3"/>
    <s v="1er degré de compta"/>
  </r>
  <r>
    <x v="1"/>
    <s v="Lefebvre"/>
    <s v="Germaine"/>
    <s v="CHARGE DE CLIENTELE"/>
    <x v="4"/>
    <n v="64"/>
    <d v="1954-07-12T00:00:00"/>
    <n v="350127"/>
    <x v="4"/>
    <s v="2ème degré de compta"/>
  </r>
  <r>
    <x v="1"/>
    <s v="Legrand"/>
    <s v="Anne Marie"/>
    <s v="CHARGE DE RECOUVREMENT"/>
    <x v="5"/>
    <n v="64"/>
    <d v="1954-03-03T00:00:00"/>
    <n v="560195"/>
    <x v="5"/>
    <s v="BEPC"/>
  </r>
  <r>
    <x v="1"/>
    <s v="Joly"/>
    <s v="Madeleine"/>
    <s v="AGENT COMMERCIAL T-QUALIF"/>
    <x v="6"/>
    <n v="62"/>
    <d v="1955-10-11T00:00:00"/>
    <n v="350521"/>
    <x v="6"/>
    <s v="1er degré de compta"/>
  </r>
  <r>
    <x v="1"/>
    <s v="Girard"/>
    <s v="Nicole"/>
    <s v="TECH. GESTION FINANCE/AUDIT"/>
    <x v="7"/>
    <n v="63"/>
    <d v="1955-07-17T00:00:00"/>
    <n v="560196"/>
    <x v="7"/>
    <s v="2ème degré de compta"/>
  </r>
  <r>
    <x v="1"/>
    <s v="NGuyen"/>
    <s v="Michèle"/>
    <s v="AGT LOGISTIQUE TRES QUALIFIE"/>
    <x v="8"/>
    <n v="62"/>
    <d v="1956-09-22T00:00:00"/>
    <n v="560194"/>
    <x v="8"/>
    <s v="BEPC"/>
  </r>
  <r>
    <x v="1"/>
    <s v="Gautier"/>
    <s v="Françoise"/>
    <s v="AGT COMMERCIAL QUALIFIE"/>
    <x v="9"/>
    <n v="63"/>
    <d v="1955-04-03T00:00:00"/>
    <n v="350060"/>
    <x v="9"/>
    <s v="1er degré de compta"/>
  </r>
  <r>
    <x v="1"/>
    <s v="Blanchard"/>
    <s v="Monique"/>
    <s v="AGENT ADMI.TRES QUALIF"/>
    <x v="10"/>
    <n v="61"/>
    <d v="1956-12-26T00:00:00"/>
    <n v="350165"/>
    <x v="10"/>
    <s v="2ème degré de compta"/>
  </r>
  <r>
    <x v="0"/>
    <s v="Arnaud"/>
    <s v="Alain"/>
    <s v="CHEF D'AGENCE"/>
    <x v="11"/>
    <n v="62"/>
    <d v="1955-11-11T00:00:00"/>
    <n v="350695"/>
    <x v="11"/>
    <s v="BEPC"/>
  </r>
  <r>
    <x v="1"/>
    <s v="Jacquet"/>
    <s v="Nicole"/>
    <s v="ASSISTANT DE DIRECTION"/>
    <x v="12"/>
    <n v="61"/>
    <d v="1956-11-26T00:00:00"/>
    <n v="350635"/>
    <x v="12"/>
    <s v="1er degré de compta"/>
  </r>
  <r>
    <x v="0"/>
    <s v="Guerin"/>
    <s v="Guy"/>
    <s v="TECHNICIEN RESEAU-MAINT."/>
    <x v="13"/>
    <n v="62"/>
    <d v="1956-03-29T00:00:00"/>
    <n v="350355"/>
    <x v="13"/>
    <s v="1er degré de compta"/>
  </r>
  <r>
    <x v="0"/>
    <s v="Aubry"/>
    <s v="Yves"/>
    <s v="CHEF D'AGENCE"/>
    <x v="14"/>
    <n v="61"/>
    <d v="1956-12-08T00:00:00"/>
    <n v="560225"/>
    <x v="14"/>
    <s v="2ème degré de compta"/>
  </r>
  <r>
    <x v="0"/>
    <s v="Berger"/>
    <s v="Claude"/>
    <s v="AGT COMMERCIAL QUALIFIE"/>
    <x v="15"/>
    <n v="61"/>
    <d v="1957-09-22T00:00:00"/>
    <n v="350955"/>
    <x v="15"/>
    <s v="BEPC"/>
  </r>
  <r>
    <x v="2"/>
    <s v="Garcia"/>
    <s v="Odile"/>
    <s v="AGENT ADM.TECH.BANC"/>
    <x v="16"/>
    <n v="60"/>
    <d v="1958-02-10T00:00:00"/>
    <n v="350871"/>
    <x v="16"/>
    <s v="1er degré de compta"/>
  </r>
  <r>
    <x v="0"/>
    <s v="Perez"/>
    <s v="Christian"/>
    <s v="CONSEILLER COMMERCIAL"/>
    <x v="17"/>
    <n v="60"/>
    <d v="1958-06-04T00:00:00"/>
    <n v="350689"/>
    <x v="17"/>
    <s v="2ème degré de compta"/>
  </r>
  <r>
    <x v="1"/>
    <s v="Renaud"/>
    <s v="Danièle"/>
    <s v="AGENT TECH.T.QUALIFIE ENT/PR"/>
    <x v="18"/>
    <n v="63"/>
    <d v="1955-05-17T00:00:00"/>
    <n v="350807"/>
    <x v="18"/>
    <s v="BEPC"/>
  </r>
  <r>
    <x v="0"/>
    <s v="Boyer"/>
    <s v="Jean-Luc"/>
    <s v="AGENT ADM.TECH.BANC"/>
    <x v="19"/>
    <n v="61"/>
    <d v="1957-06-03T00:00:00"/>
    <n v="351146"/>
    <x v="19"/>
    <s v="Baccalauréat"/>
  </r>
  <r>
    <x v="1"/>
    <s v="Petit"/>
    <s v="Liliane"/>
    <s v="AGENT COMMERCIAL T-QUALIF"/>
    <x v="20"/>
    <n v="61"/>
    <d v="1957-05-05T00:00:00"/>
    <n v="350711"/>
    <x v="20"/>
    <s v="1er degré de compta"/>
  </r>
  <r>
    <x v="0"/>
    <s v="Hubert"/>
    <s v="Christian"/>
    <s v="CONSEILLER PRIVE"/>
    <x v="21"/>
    <n v="60"/>
    <d v="1957-12-10T00:00:00"/>
    <n v="350204"/>
    <x v="21"/>
    <s v="2ème degré de compta"/>
  </r>
  <r>
    <x v="2"/>
    <s v="Laurent"/>
    <s v="Annie"/>
    <s v="CHARG-CLTELE PARTICULIERS"/>
    <x v="22"/>
    <n v="62"/>
    <d v="1956-01-08T00:00:00"/>
    <n v="350739"/>
    <x v="22"/>
    <s v="BEPC"/>
  </r>
  <r>
    <x v="2"/>
    <s v="Fernandez"/>
    <s v="Nadine"/>
    <s v="CHARGE DE CLIENTELE"/>
    <x v="23"/>
    <n v="62"/>
    <d v="1956-05-22T00:00:00"/>
    <n v="351106"/>
    <x v="23"/>
    <s v="1er degré de compta"/>
  </r>
  <r>
    <x v="1"/>
    <s v="Dufour"/>
    <s v="Edith"/>
    <s v="ANIMATEUR DE VENTE"/>
    <x v="24"/>
    <n v="61"/>
    <d v="1957-01-25T00:00:00"/>
    <n v="350562"/>
    <x v="24"/>
    <s v="2ème degré de compta"/>
  </r>
  <r>
    <x v="1"/>
    <s v="Bonnet"/>
    <s v="Marie-Claude"/>
    <s v="CHARGE DE CLIENTELE"/>
    <x v="25"/>
    <n v="61"/>
    <d v="1957-05-20T00:00:00"/>
    <n v="350129"/>
    <x v="25"/>
    <s v="BEPC"/>
  </r>
  <r>
    <x v="1"/>
    <s v="Gauthier"/>
    <s v="Anne Marie"/>
    <s v="ADJOINT CHEF D AGENCE"/>
    <x v="26"/>
    <n v="61"/>
    <d v="1957-01-26T00:00:00"/>
    <n v="560242"/>
    <x v="26"/>
    <s v="1er degré de compta"/>
  </r>
  <r>
    <x v="1"/>
    <s v="Schmitt"/>
    <s v="Viviane"/>
    <s v="CHARG-CLTELE PARTICULIERS"/>
    <x v="27"/>
    <n v="61"/>
    <d v="1957-04-03T00:00:00"/>
    <n v="350101"/>
    <x v="27"/>
    <s v="2ème degré de compta"/>
  </r>
  <r>
    <x v="1"/>
    <s v="Robin"/>
    <s v="Colette"/>
    <s v="AGENT MONETIQUE"/>
    <x v="28"/>
    <n v="61"/>
    <d v="1957-02-16T00:00:00"/>
    <n v="350783"/>
    <x v="28"/>
    <s v="BEPC"/>
  </r>
  <r>
    <x v="1"/>
    <s v="Guillot"/>
    <s v="Chantal"/>
    <s v="CONSEILLER COMMERCIAL"/>
    <x v="29"/>
    <n v="61"/>
    <d v="1957-03-29T00:00:00"/>
    <n v="350095"/>
    <x v="29"/>
    <s v="1er degré de compta"/>
  </r>
  <r>
    <x v="1"/>
    <s v="Nicolas"/>
    <s v="Liliane"/>
    <s v="CONSEILLER COMMERCIAL"/>
    <x v="30"/>
    <n v="60"/>
    <d v="1958-04-05T00:00:00"/>
    <n v="351094"/>
    <x v="30"/>
    <s v="2ème degré de compta"/>
  </r>
  <r>
    <x v="1"/>
    <s v="Gauthier"/>
    <s v="Geneviève"/>
    <s v="AGENT COMMERCIAL T-QUALIF"/>
    <x v="31"/>
    <n v="62"/>
    <d v="1956-06-03T00:00:00"/>
    <n v="350526"/>
    <x v="31"/>
    <s v="BEPC"/>
  </r>
  <r>
    <x v="1"/>
    <s v="Thomas"/>
    <s v="Nicole"/>
    <s v="AGENT ADM.TECH.BANC"/>
    <x v="32"/>
    <n v="61"/>
    <d v="1957-03-26T00:00:00"/>
    <n v="350122"/>
    <x v="32"/>
    <s v="1er degré de compta"/>
  </r>
  <r>
    <x v="2"/>
    <s v="Gérard"/>
    <s v="Françoise"/>
    <s v="AGENT ADM.TECH.BANC"/>
    <x v="33"/>
    <n v="61"/>
    <d v="1957-01-26T00:00:00"/>
    <n v="351043"/>
    <x v="26"/>
    <s v="1er degré de compta"/>
  </r>
  <r>
    <x v="1"/>
    <s v="Riviere"/>
    <s v="Jeane"/>
    <s v="AGENT ADM.TECH.BANC"/>
    <x v="34"/>
    <n v="60"/>
    <d v="1957-10-07T00:00:00"/>
    <n v="351265"/>
    <x v="33"/>
    <s v="2ème degré de compta"/>
  </r>
  <r>
    <x v="1"/>
    <s v="Bonnet"/>
    <s v="Annie"/>
    <s v="CONSEILLER COMMERCIAL"/>
    <x v="35"/>
    <n v="59"/>
    <d v="1958-12-08T00:00:00"/>
    <n v="350024"/>
    <x v="34"/>
    <s v="BEPC"/>
  </r>
  <r>
    <x v="1"/>
    <s v="Brun"/>
    <s v="Anne-Marie"/>
    <s v="AGENT ADM.TECH.BANC"/>
    <x v="36"/>
    <n v="60"/>
    <d v="1957-11-10T00:00:00"/>
    <n v="350193"/>
    <x v="14"/>
    <s v="1er degré de compta"/>
  </r>
  <r>
    <x v="1"/>
    <s v="Lemaire"/>
    <s v="Yvette"/>
    <s v="CHARG-CLTELE PARTICULIERS"/>
    <x v="37"/>
    <n v="61"/>
    <d v="1957-08-12T00:00:00"/>
    <n v="350514"/>
    <x v="21"/>
    <s v="2ème degré de compta"/>
  </r>
  <r>
    <x v="1"/>
    <s v="ChevAlier"/>
    <s v="Michèle"/>
    <s v="AGENT COMMERCIAL T-QUALIF"/>
    <x v="38"/>
    <n v="60"/>
    <d v="1958-05-29T00:00:00"/>
    <n v="351238"/>
    <x v="35"/>
    <s v="BEPC"/>
  </r>
  <r>
    <x v="1"/>
    <s v="Blanc"/>
    <s v="Janine"/>
    <s v="CHARGE-CLTELE AGRICOLE"/>
    <x v="39"/>
    <n v="59"/>
    <d v="1958-11-26T00:00:00"/>
    <n v="350036"/>
    <x v="36"/>
    <s v="BEPC"/>
  </r>
  <r>
    <x v="0"/>
    <s v="Dupont"/>
    <s v="James"/>
    <s v="CH.CLTELE PROFESSIONNELS"/>
    <x v="40"/>
    <n v="61"/>
    <d v="1957-08-07T00:00:00"/>
    <n v="351231"/>
    <x v="37"/>
    <s v="BEPC"/>
  </r>
  <r>
    <x v="0"/>
    <s v="Thomas"/>
    <s v="Jean"/>
    <s v="CHARG-CLTELE PARTICULIERS"/>
    <x v="41"/>
    <n v="60"/>
    <d v="1958-09-12T00:00:00"/>
    <n v="350857"/>
    <x v="38"/>
    <s v="BEPC"/>
  </r>
  <r>
    <x v="0"/>
    <s v="Gonzalez"/>
    <s v="Alain"/>
    <s v="CHARGE COLLECTIVITES LOCALES"/>
    <x v="42"/>
    <n v="62"/>
    <d v="1956-07-03T00:00:00"/>
    <n v="350604"/>
    <x v="39"/>
    <s v="BEPC"/>
  </r>
  <r>
    <x v="1"/>
    <s v="Brunet"/>
    <s v="Annette"/>
    <s v="AGENT COMMERCIAL T-QUALIF"/>
    <x v="43"/>
    <n v="62"/>
    <d v="1956-03-21T00:00:00"/>
    <n v="350925"/>
    <x v="40"/>
    <s v="BEPC"/>
  </r>
  <r>
    <x v="1"/>
    <s v="Laurent"/>
    <s v="Colette"/>
    <s v="AGENT ADM. SPECIALise"/>
    <x v="22"/>
    <n v="60"/>
    <d v="1957-10-22T00:00:00"/>
    <n v="350990"/>
    <x v="41"/>
    <s v="BEPC"/>
  </r>
  <r>
    <x v="1"/>
    <s v="Bertrand"/>
    <s v="Martine"/>
    <s v="CONSEILLER COMMERCIAL"/>
    <x v="44"/>
    <n v="60"/>
    <d v="1958-04-20T00:00:00"/>
    <n v="350110"/>
    <x v="42"/>
    <s v="BEPC"/>
  </r>
  <r>
    <x v="1"/>
    <s v="Guillot"/>
    <s v="Chantal"/>
    <s v="CHARG-CLTELE PARTICULIERS"/>
    <x v="5"/>
    <n v="61"/>
    <d v="1957-04-08T00:00:00"/>
    <n v="350442"/>
    <x v="43"/>
    <s v="BEPC"/>
  </r>
  <r>
    <x v="0"/>
    <s v="Meunier"/>
    <s v="Alain"/>
    <s v="CONSEILLER COMMERCIAL"/>
    <x v="45"/>
    <n v="61"/>
    <d v="1957-05-03T00:00:00"/>
    <n v="350678"/>
    <x v="44"/>
    <s v="BEPC"/>
  </r>
  <r>
    <x v="1"/>
    <s v="Girard"/>
    <s v="Martine"/>
    <s v="AGENT ADM.TECH.BANC"/>
    <x v="46"/>
    <n v="61"/>
    <d v="1957-09-04T00:00:00"/>
    <n v="350748"/>
    <x v="45"/>
    <s v="Baccalauréat"/>
  </r>
  <r>
    <x v="1"/>
    <s v="Pierre"/>
    <s v="Martine"/>
    <s v="CONSEILLER COMMERCIAL"/>
    <x v="47"/>
    <n v="60"/>
    <d v="1958-05-20T00:00:00"/>
    <n v="350402"/>
    <x v="46"/>
    <s v="Baccalauréat"/>
  </r>
  <r>
    <x v="1"/>
    <s v="Schmitt"/>
    <s v="Bernadette"/>
    <s v="AGENT ADM.TECH.BANC"/>
    <x v="48"/>
    <n v="60"/>
    <d v="1958-09-10T00:00:00"/>
    <n v="350536"/>
    <x v="47"/>
    <s v="Baccalauréat"/>
  </r>
  <r>
    <x v="1"/>
    <s v="Rousseau"/>
    <s v="Claudine"/>
    <s v="CHARGE CLIENTELE PARTICULIER"/>
    <x v="49"/>
    <n v="60"/>
    <d v="1958-01-05T00:00:00"/>
    <n v="350643"/>
    <x v="48"/>
    <s v="Baccalauréat"/>
  </r>
  <r>
    <x v="1"/>
    <s v="Royer"/>
    <s v="Monique"/>
    <s v="ASSISTANT DE DIRECTION"/>
    <x v="50"/>
    <n v="60"/>
    <d v="1958-05-12T00:00:00"/>
    <n v="350191"/>
    <x v="49"/>
    <s v="Baccalauréat"/>
  </r>
  <r>
    <x v="1"/>
    <s v="Bonnet"/>
    <s v="Denise"/>
    <s v="CHARGE DE CLIENTELE"/>
    <x v="51"/>
    <n v="60"/>
    <d v="1958-03-03T00:00:00"/>
    <n v="350874"/>
    <x v="50"/>
    <s v="Baccalauréat"/>
  </r>
  <r>
    <x v="2"/>
    <s v="Le gall"/>
    <s v="Marinette"/>
    <s v="AGENT COMMERCIAL T-QUALIF"/>
    <x v="52"/>
    <n v="59"/>
    <d v="1958-11-26T00:00:00"/>
    <n v="351111"/>
    <x v="36"/>
    <s v="Baccalauréat"/>
  </r>
  <r>
    <x v="1"/>
    <s v="Colin"/>
    <s v="Françoise"/>
    <s v="RESP.COMMUNICATION INTERNE"/>
    <x v="53"/>
    <n v="58"/>
    <d v="1959-12-10T00:00:00"/>
    <n v="350945"/>
    <x v="51"/>
    <s v="Baccalauréat"/>
  </r>
  <r>
    <x v="1"/>
    <s v="Aubry"/>
    <s v="Isabelle"/>
    <s v="CHARGE-CLTELE AGRICOLE"/>
    <x v="54"/>
    <n v="58"/>
    <d v="1960-05-22T00:00:00"/>
    <n v="351126"/>
    <x v="48"/>
    <s v="Baccalauréat"/>
  </r>
  <r>
    <x v="0"/>
    <s v="Dumont"/>
    <s v="Christian"/>
    <s v="CONSEILLER PRIVE"/>
    <x v="55"/>
    <n v="60"/>
    <d v="1957-11-26T00:00:00"/>
    <n v="351025"/>
    <x v="52"/>
    <s v="1er degré de compta"/>
  </r>
  <r>
    <x v="1"/>
    <s v="Perez"/>
    <s v="Françoise"/>
    <s v="TECHNICIEN GESTION COMPTABLE"/>
    <x v="20"/>
    <n v="60"/>
    <d v="1957-11-07T00:00:00"/>
    <n v="351270"/>
    <x v="53"/>
    <s v="1er degré de compta"/>
  </r>
  <r>
    <x v="0"/>
    <s v="Durand"/>
    <s v="Joël"/>
    <s v="CHARG-CLTELE PARTICULIERS"/>
    <x v="56"/>
    <n v="60"/>
    <d v="1958-04-16T00:00:00"/>
    <n v="350984"/>
    <x v="54"/>
    <s v="1er degré de compta"/>
  </r>
  <r>
    <x v="1"/>
    <s v="Aubry"/>
    <s v="Monique"/>
    <s v="AGENT COMMERCIAL T-QUALIF"/>
    <x v="57"/>
    <n v="59"/>
    <d v="1958-10-22T00:00:00"/>
    <n v="351006"/>
    <x v="55"/>
    <s v="1er degré de compta"/>
  </r>
  <r>
    <x v="1"/>
    <s v="Noel"/>
    <s v="Jocelyne"/>
    <s v="AGT COMMERCIAL QUALIFIE"/>
    <x v="58"/>
    <n v="60"/>
    <d v="1958-02-26T00:00:00"/>
    <n v="351202"/>
    <x v="44"/>
    <s v="1er degré de compta"/>
  </r>
  <r>
    <x v="0"/>
    <s v="Colin"/>
    <s v="Paul"/>
    <s v="TECHNICIEN COMMUNICATION"/>
    <x v="59"/>
    <n v="59"/>
    <d v="1959-07-12T00:00:00"/>
    <n v="350944"/>
    <x v="56"/>
    <s v="1er degré de compta"/>
  </r>
  <r>
    <x v="1"/>
    <s v="Moulin"/>
    <s v="Dominique"/>
    <s v="AGENT COMMERCIAL T-QUALIF"/>
    <x v="60"/>
    <n v="60"/>
    <d v="1958-03-21T00:00:00"/>
    <n v="350923"/>
    <x v="57"/>
    <s v="1er degré de compta"/>
  </r>
  <r>
    <x v="0"/>
    <s v="Rousseau"/>
    <s v="Jacky"/>
    <s v="AGT COMMERCIAL QUALIFIE"/>
    <x v="61"/>
    <n v="59"/>
    <d v="1958-11-12T00:00:00"/>
    <n v="350761"/>
    <x v="58"/>
    <s v="1er degré de compta"/>
  </r>
  <r>
    <x v="0"/>
    <s v="Collet"/>
    <s v="Jacques"/>
    <s v="DIRECTEUR DE SECTEUR D'AGENC"/>
    <x v="62"/>
    <n v="58"/>
    <d v="1959-11-25T00:00:00"/>
    <n v="350456"/>
    <x v="59"/>
    <s v="1er degré de compta"/>
  </r>
  <r>
    <x v="0"/>
    <s v="Nicolas"/>
    <s v="Gérard"/>
    <s v="CHARGE ACTIVITES CREDITS"/>
    <x v="63"/>
    <n v="60"/>
    <d v="1957-10-11T00:00:00"/>
    <n v="350774"/>
    <x v="60"/>
    <s v="1er degré de compta"/>
  </r>
  <r>
    <x v="0"/>
    <s v="ChevAlier"/>
    <s v="Jacki"/>
    <s v="CHARG-CLTELE PARTICULIERS"/>
    <x v="64"/>
    <n v="60"/>
    <d v="1958-03-05T00:00:00"/>
    <n v="350660"/>
    <x v="61"/>
    <s v="1er degré de compta"/>
  </r>
  <r>
    <x v="1"/>
    <s v="Rousseau"/>
    <s v="Danielle"/>
    <s v="CONSEILLER COMMERCIAL"/>
    <x v="65"/>
    <n v="61"/>
    <d v="1957-07-10T00:00:00"/>
    <n v="351071"/>
    <x v="62"/>
    <s v="2ème degré de compta"/>
  </r>
  <r>
    <x v="0"/>
    <s v="Le gall"/>
    <s v="Patrice"/>
    <s v="CONSEILLER PRIVE"/>
    <x v="66"/>
    <n v="61"/>
    <d v="1957-08-04T00:00:00"/>
    <n v="350721"/>
    <x v="63"/>
    <s v="2ème degré de compta"/>
  </r>
  <r>
    <x v="0"/>
    <s v="Guyot"/>
    <s v="Gilles"/>
    <s v="ANALYSTE D EXPLOITATION"/>
    <x v="67"/>
    <n v="60"/>
    <d v="1958-04-29T00:00:00"/>
    <n v="351199"/>
    <x v="64"/>
    <s v="2ème degré de compta"/>
  </r>
  <r>
    <x v="1"/>
    <s v="Clement"/>
    <s v="Gisele"/>
    <s v="CONSEILLER COMMERCIAL"/>
    <x v="68"/>
    <n v="59"/>
    <d v="1959-05-20T00:00:00"/>
    <n v="350511"/>
    <x v="65"/>
    <s v="2ème degré de compta"/>
  </r>
  <r>
    <x v="1"/>
    <s v="Dupuis"/>
    <s v="Monique"/>
    <s v="CHARG-CLTELE PARTICULIERS"/>
    <x v="69"/>
    <n v="59"/>
    <d v="1959-06-17T00:00:00"/>
    <n v="351194"/>
    <x v="66"/>
    <s v="2ème degré de compta"/>
  </r>
  <r>
    <x v="0"/>
    <s v="Le gall"/>
    <s v="André"/>
    <s v="CHEF DE SEGMENT"/>
    <x v="70"/>
    <n v="63"/>
    <d v="1955-08-04T00:00:00"/>
    <n v="350335"/>
    <x v="52"/>
    <s v="2ème degré de compta"/>
  </r>
  <r>
    <x v="0"/>
    <s v="Leroux"/>
    <s v="Michel"/>
    <s v="AGENT COMMERCIAL T-QUALIF"/>
    <x v="65"/>
    <n v="61"/>
    <d v="1957-09-10T00:00:00"/>
    <n v="350167"/>
    <x v="40"/>
    <s v="2ème degré de compta"/>
  </r>
  <r>
    <x v="0"/>
    <s v="Martinot"/>
    <s v="Jean-Louis"/>
    <s v="CONSEILLER COMMERCIAL"/>
    <x v="71"/>
    <n v="61"/>
    <d v="1957-03-05T00:00:00"/>
    <n v="350227"/>
    <x v="67"/>
    <s v="2ème degré de compta"/>
  </r>
  <r>
    <x v="0"/>
    <s v="Legrand"/>
    <s v="Michel"/>
    <s v="ANALYSTE DE GESTION"/>
    <x v="72"/>
    <n v="61"/>
    <d v="1957-04-16T00:00:00"/>
    <n v="350873"/>
    <x v="68"/>
    <s v="2ème degré de compta"/>
  </r>
  <r>
    <x v="0"/>
    <s v="Henry"/>
    <s v="René"/>
    <s v="RESP.GESTION ET CREDITS"/>
    <x v="73"/>
    <n v="62"/>
    <d v="1956-05-29T00:00:00"/>
    <n v="350506"/>
    <x v="69"/>
    <s v="2ème degré de compta"/>
  </r>
  <r>
    <x v="0"/>
    <s v="Arnaud"/>
    <s v="Jean-Pierre"/>
    <s v="RESP.ANIMATION DES ELUS"/>
    <x v="74"/>
    <n v="66"/>
    <d v="1952-02-08T00:00:00"/>
    <n v="560261"/>
    <x v="70"/>
    <s v="2ème degré de compta"/>
  </r>
  <r>
    <x v="2"/>
    <s v="Garcia"/>
    <s v="MicheLine"/>
    <s v="AGENT ADM.TECH.BANC"/>
    <x v="75"/>
    <n v="59"/>
    <d v="1959-06-03T00:00:00"/>
    <n v="351137"/>
    <x v="71"/>
    <s v="2ème degré de compta"/>
  </r>
  <r>
    <x v="1"/>
    <s v="Aubert"/>
    <s v="Monique"/>
    <s v="CHARGE-CLTELE PROF/AGRI"/>
    <x v="11"/>
    <n v="59"/>
    <d v="1958-12-10T00:00:00"/>
    <n v="350883"/>
    <x v="72"/>
    <s v="2ème degré de compta"/>
  </r>
  <r>
    <x v="0"/>
    <s v="Rolland"/>
    <s v="Alain"/>
    <s v="DIRECTEUR DE SECTEUR D'AGENC"/>
    <x v="76"/>
    <n v="62"/>
    <d v="1956-01-26T00:00:00"/>
    <n v="350197"/>
    <x v="73"/>
    <s v="2ème degré de compta"/>
  </r>
  <r>
    <x v="1"/>
    <s v="Bernard"/>
    <s v="Anne-Marie"/>
    <s v="AGENT COMMERCIAL T-QUALIF"/>
    <x v="77"/>
    <n v="61"/>
    <d v="1957-08-19T00:00:00"/>
    <n v="351027"/>
    <x v="74"/>
    <s v="2ème degré de compta"/>
  </r>
  <r>
    <x v="1"/>
    <s v="Perrin"/>
    <s v="Elisabeth"/>
    <s v="AGENT COMMERCIAL T-QUALIF"/>
    <x v="20"/>
    <n v="59"/>
    <d v="1958-12-12T00:00:00"/>
    <n v="350766"/>
    <x v="75"/>
    <s v="2ème degré de compta"/>
  </r>
  <r>
    <x v="0"/>
    <s v="Bertrand"/>
    <s v="François"/>
    <s v="CHARGE DE CLIENTELE"/>
    <x v="78"/>
    <n v="59"/>
    <d v="1958-10-12T00:00:00"/>
    <n v="560270"/>
    <x v="76"/>
    <s v="BEPC"/>
  </r>
  <r>
    <x v="0"/>
    <s v="Bonnet"/>
    <s v="Claude"/>
    <s v="CONSEILLER PRIVE"/>
    <x v="79"/>
    <n v="60"/>
    <d v="1958-06-17T00:00:00"/>
    <n v="560271"/>
    <x v="77"/>
    <s v="BEPC"/>
  </r>
  <r>
    <x v="1"/>
    <s v="Lucas"/>
    <s v="Christiane"/>
    <s v="AGENT COMMERCIAL T-QUALIF"/>
    <x v="80"/>
    <n v="60"/>
    <d v="1958-08-22T00:00:00"/>
    <n v="351139"/>
    <x v="78"/>
    <s v="BEPC"/>
  </r>
  <r>
    <x v="1"/>
    <s v="François"/>
    <s v="Marie-France"/>
    <s v="AGT COMMERCIAL QUALIFIE"/>
    <x v="81"/>
    <n v="59"/>
    <d v="1959-09-07T00:00:00"/>
    <n v="350030"/>
    <x v="79"/>
    <s v="BEPC"/>
  </r>
  <r>
    <x v="1"/>
    <s v="Nicolas"/>
    <s v="Danielle"/>
    <s v="AGT COMMERCIA QUALIFIE"/>
    <x v="50"/>
    <n v="59"/>
    <d v="1959-02-08T00:00:00"/>
    <n v="351040"/>
    <x v="80"/>
    <s v="BEPC"/>
  </r>
  <r>
    <x v="1"/>
    <s v="Renaud"/>
    <s v="Nadège"/>
    <s v="CHARG-CLTELE PARTICULIERS"/>
    <x v="82"/>
    <n v="59"/>
    <d v="1959-06-12T00:00:00"/>
    <n v="350940"/>
    <x v="81"/>
    <s v="BEPC"/>
  </r>
  <r>
    <x v="0"/>
    <s v="Lemoine"/>
    <s v="Guy"/>
    <s v="CHARG-CLTELE PARTICULIERS"/>
    <x v="83"/>
    <n v="59"/>
    <d v="1959-07-04T00:00:00"/>
    <n v="350804"/>
    <x v="82"/>
    <s v="BEPC"/>
  </r>
  <r>
    <x v="0"/>
    <s v="Marchand"/>
    <s v="François"/>
    <s v="DIRECTEUR DE SECTEUR D'AGENC"/>
    <x v="84"/>
    <n v="58"/>
    <d v="1959-12-12T00:00:00"/>
    <n v="350905"/>
    <x v="83"/>
    <s v="BEPC"/>
  </r>
  <r>
    <x v="1"/>
    <s v="Hervé"/>
    <s v="Josiane"/>
    <s v="AGENT ADM.TECH.BANC"/>
    <x v="85"/>
    <n v="58"/>
    <d v="1960-06-17T00:00:00"/>
    <n v="351209"/>
    <x v="84"/>
    <s v="BEPC"/>
  </r>
  <r>
    <x v="0"/>
    <s v="Guyot"/>
    <s v="Gilles"/>
    <s v="AGENT COMMERCIAL T-QUALIF"/>
    <x v="86"/>
    <n v="61"/>
    <d v="1957-05-12T00:00:00"/>
    <n v="350447"/>
    <x v="69"/>
    <s v="BEPC"/>
  </r>
  <r>
    <x v="0"/>
    <s v="Leroux"/>
    <s v="Marc"/>
    <s v="CHARG-CLTELE PARTICULIERS"/>
    <x v="87"/>
    <n v="61"/>
    <d v="1957-02-26T00:00:00"/>
    <n v="351048"/>
    <x v="85"/>
    <s v="Baccalauréat"/>
  </r>
  <r>
    <x v="0"/>
    <s v="Masson"/>
    <s v="Jean"/>
    <s v="CHARG-CLTELE PARTICULIERS"/>
    <x v="88"/>
    <n v="61"/>
    <d v="1957-07-03T00:00:00"/>
    <n v="351149"/>
    <x v="86"/>
    <s v="Baccalauréat"/>
  </r>
  <r>
    <x v="0"/>
    <s v="Fernandez"/>
    <s v="Yves"/>
    <s v="CHARG-CLTELE PARTICULIERS"/>
    <x v="89"/>
    <n v="60"/>
    <d v="1958-01-25T00:00:00"/>
    <n v="350317"/>
    <x v="87"/>
    <s v="Baccalauréat"/>
  </r>
  <r>
    <x v="1"/>
    <s v="Hervé"/>
    <s v="Annie"/>
    <s v="AGENT COMMERCIAL T-QUALIF"/>
    <x v="90"/>
    <n v="60"/>
    <d v="1958-08-12T00:00:00"/>
    <n v="350220"/>
    <x v="80"/>
    <s v="Baccalauréat"/>
  </r>
  <r>
    <x v="0"/>
    <s v="Girard"/>
    <s v="Jean-Marc"/>
    <s v="CHARG-CLTELE PARTICULIERS"/>
    <x v="91"/>
    <n v="59"/>
    <d v="1959-03-26T00:00:00"/>
    <n v="350484"/>
    <x v="72"/>
    <s v="Baccalauréat"/>
  </r>
  <r>
    <x v="0"/>
    <s v="Roux"/>
    <s v="Jean Marie"/>
    <s v="AGENT COMMERCIAL T-QUALIF"/>
    <x v="92"/>
    <n v="60"/>
    <d v="1958-05-17T00:00:00"/>
    <n v="560277"/>
    <x v="88"/>
    <s v="Baccalauréat"/>
  </r>
  <r>
    <x v="0"/>
    <s v="Dumont"/>
    <s v="Roger"/>
    <s v="AGT COMMERCIAL QUALIFIE"/>
    <x v="90"/>
    <n v="61"/>
    <d v="1957-08-10T00:00:00"/>
    <n v="350149"/>
    <x v="89"/>
    <s v="Baccalauréat"/>
  </r>
  <r>
    <x v="1"/>
    <s v="Morel"/>
    <s v="JoëlLE"/>
    <s v="TECHNICIEN CREDIT"/>
    <x v="93"/>
    <n v="61"/>
    <d v="1957-07-04T00:00:00"/>
    <n v="350663"/>
    <x v="70"/>
    <s v="Baccalauréat"/>
  </r>
  <r>
    <x v="0"/>
    <s v="Barbier"/>
    <s v="Guy"/>
    <s v="AGENT COMMERCIAL T-QUALIF"/>
    <x v="94"/>
    <n v="59"/>
    <d v="1959-06-04T00:00:00"/>
    <n v="350784"/>
    <x v="90"/>
    <s v="Baccalauréat"/>
  </r>
  <r>
    <x v="1"/>
    <s v="Maillard"/>
    <s v="Josette"/>
    <s v="AGENT ADM.TECH.BANC"/>
    <x v="95"/>
    <n v="62"/>
    <d v="1956-02-21T00:00:00"/>
    <n v="560356"/>
    <x v="91"/>
    <s v="1er degré de compta"/>
  </r>
  <r>
    <x v="1"/>
    <s v="Brun"/>
    <s v="Ginette"/>
    <s v="AGENT COMMERCIAL T-QUALIF"/>
    <x v="96"/>
    <n v="59"/>
    <d v="1958-12-25T00:00:00"/>
    <n v="560357"/>
    <x v="92"/>
    <s v="1er degré de compta"/>
  </r>
  <r>
    <x v="0"/>
    <s v="Gautier"/>
    <s v="Jacques"/>
    <s v="AGENT COMMERCIAL T-QUALIF"/>
    <x v="97"/>
    <n v="60"/>
    <d v="1958-05-05T00:00:00"/>
    <n v="350677"/>
    <x v="93"/>
    <s v="1er degré de compta"/>
  </r>
  <r>
    <x v="0"/>
    <s v="Schmitt"/>
    <s v="André"/>
    <s v="ADJOINT CHEF D AGENCE"/>
    <x v="98"/>
    <n v="63"/>
    <d v="1955-04-16T00:00:00"/>
    <n v="560358"/>
    <x v="94"/>
    <s v="1er degré de compta"/>
  </r>
  <r>
    <x v="1"/>
    <s v="Garcia"/>
    <s v="Lucienne"/>
    <s v="AGENT ADM.TECH.BANC"/>
    <x v="99"/>
    <n v="59"/>
    <d v="1959-06-22T00:00:00"/>
    <n v="351037"/>
    <x v="95"/>
    <s v="1er degré de compta"/>
  </r>
  <r>
    <x v="1"/>
    <s v="Bonnet"/>
    <s v="JacqueLine"/>
    <s v="AGENT ADM.TECH.BANC"/>
    <x v="18"/>
    <n v="59"/>
    <d v="1959-07-04T00:00:00"/>
    <n v="351170"/>
    <x v="96"/>
    <s v="1er degré de compta"/>
  </r>
  <r>
    <x v="0"/>
    <s v="Rousseau"/>
    <s v="Jean"/>
    <s v="RESPONSABLE FONCT.RESEAU"/>
    <x v="100"/>
    <n v="62"/>
    <d v="1956-04-29T00:00:00"/>
    <n v="560293"/>
    <x v="97"/>
    <s v="1er degré de compta"/>
  </r>
  <r>
    <x v="1"/>
    <s v="Blanchard"/>
    <s v="Marie-Noelle"/>
    <s v="CONSEILLER COMMERCIAL"/>
    <x v="101"/>
    <n v="61"/>
    <d v="1957-09-12T00:00:00"/>
    <n v="350435"/>
    <x v="98"/>
    <s v="1er degré de compta"/>
  </r>
  <r>
    <x v="1"/>
    <s v="Lecomte"/>
    <s v="Christiane"/>
    <s v="AGENT ADM.TECH.BANC"/>
    <x v="102"/>
    <n v="60"/>
    <d v="1957-10-12T00:00:00"/>
    <n v="350594"/>
    <x v="99"/>
    <s v="1er degré de compta"/>
  </r>
  <r>
    <x v="1"/>
    <s v="Mercier"/>
    <s v="Michèle"/>
    <s v="AGENT ADM.TECH.BANC"/>
    <x v="103"/>
    <n v="60"/>
    <d v="1958-02-05T00:00:00"/>
    <n v="350649"/>
    <x v="95"/>
    <s v="1er degré de compta"/>
  </r>
  <r>
    <x v="1"/>
    <s v="André"/>
    <s v="Marie-Claire"/>
    <s v="SECRETRAIRE D UNITE"/>
    <x v="104"/>
    <n v="59"/>
    <d v="1959-03-21T00:00:00"/>
    <n v="350246"/>
    <x v="100"/>
    <s v="1er degré de compta"/>
  </r>
  <r>
    <x v="1"/>
    <s v="Martin"/>
    <s v="Marie-Dominique"/>
    <s v="AGENT COMMERCIAL T-QUALIF"/>
    <x v="2"/>
    <n v="58"/>
    <d v="1959-11-10T00:00:00"/>
    <n v="350978"/>
    <x v="101"/>
    <s v="2ème degré de compta"/>
  </r>
  <r>
    <x v="2"/>
    <s v="Rodriguez"/>
    <s v="Elisabeth"/>
    <s v="AGT COMMERCIAL QUALIFIE"/>
    <x v="105"/>
    <n v="60"/>
    <d v="1958-06-12T00:00:00"/>
    <n v="350835"/>
    <x v="102"/>
    <s v="2ème degré de compta"/>
  </r>
  <r>
    <x v="1"/>
    <s v="Jean"/>
    <s v="ANA"/>
    <s v="AGENT COMMERCIAL T-QUALIF"/>
    <x v="106"/>
    <n v="59"/>
    <d v="1958-11-25T00:00:00"/>
    <n v="560307"/>
    <x v="103"/>
    <s v="2ème degré de compta"/>
  </r>
  <r>
    <x v="1"/>
    <s v="Perez"/>
    <s v="Christiane"/>
    <s v="AGT COMMERCIAL QUALIFIE"/>
    <x v="107"/>
    <n v="58"/>
    <d v="1959-11-07T00:00:00"/>
    <n v="350359"/>
    <x v="104"/>
    <s v="2ème degré de compta"/>
  </r>
  <r>
    <x v="0"/>
    <s v="Leroy"/>
    <s v="Michel"/>
    <s v="RESP. RECOUVREMENT"/>
    <x v="108"/>
    <n v="65"/>
    <d v="1953-05-12T00:00:00"/>
    <n v="560310"/>
    <x v="105"/>
    <s v="2ème degré de compta"/>
  </r>
  <r>
    <x v="1"/>
    <s v="Leroux"/>
    <s v="Catherine"/>
    <s v="AGENT ADM.TECH.BANC"/>
    <x v="109"/>
    <n v="61"/>
    <d v="1957-06-03T00:00:00"/>
    <n v="351075"/>
    <x v="106"/>
    <s v="2ème degré de compta"/>
  </r>
  <r>
    <x v="0"/>
    <s v="Le gall"/>
    <s v="Joël"/>
    <s v="CHARG-CLTELE PARTICULIERS"/>
    <x v="110"/>
    <n v="60"/>
    <d v="1958-07-10T00:00:00"/>
    <n v="350448"/>
    <x v="107"/>
    <s v="2ème degré de compta"/>
  </r>
  <r>
    <x v="0"/>
    <s v="Collet"/>
    <s v="Xavier"/>
    <s v="RESP. GESTION DU PATRIMOINE"/>
    <x v="111"/>
    <n v="60"/>
    <d v="1958-07-12T00:00:00"/>
    <n v="350844"/>
    <x v="108"/>
    <s v="2ème degré de compta"/>
  </r>
  <r>
    <x v="1"/>
    <s v="Lefebvre"/>
    <s v="Françoise"/>
    <s v="AGENT COMMERCIAL T-QUALIF"/>
    <x v="112"/>
    <n v="60"/>
    <d v="1958-09-12T00:00:00"/>
    <n v="350756"/>
    <x v="109"/>
    <s v="2ème degré de compta"/>
  </r>
  <r>
    <x v="0"/>
    <s v="Riviere"/>
    <s v="Jean-Claude"/>
    <s v="CHEF DE SEGMENT"/>
    <x v="113"/>
    <n v="59"/>
    <d v="1959-01-08T00:00:00"/>
    <n v="350182"/>
    <x v="110"/>
    <s v="2ème degré de compta"/>
  </r>
  <r>
    <x v="1"/>
    <s v="Joly"/>
    <s v="Annick"/>
    <s v="TECHNICIEN GESTION BANC."/>
    <x v="114"/>
    <n v="57"/>
    <d v="1961-09-10T00:00:00"/>
    <n v="350850"/>
    <x v="111"/>
    <s v="2ème degré de compta"/>
  </r>
  <r>
    <x v="1"/>
    <s v="Duval"/>
    <s v="Annick"/>
    <s v="AGENT ADM.TECH.BANC"/>
    <x v="115"/>
    <n v="57"/>
    <d v="1960-12-25T00:00:00"/>
    <n v="350112"/>
    <x v="112"/>
    <s v="2ème degré de compta"/>
  </r>
  <r>
    <x v="1"/>
    <s v="Riviere"/>
    <s v="Jocelyne"/>
    <s v="AGENT ADMI.TRES QUALIF"/>
    <x v="116"/>
    <n v="60"/>
    <d v="1958-02-16T00:00:00"/>
    <n v="560317"/>
    <x v="113"/>
    <s v="2ème degré de compta"/>
  </r>
  <r>
    <x v="1"/>
    <s v="Leroux"/>
    <s v="Colette"/>
    <s v="CH.CLTELE PROFESSIONNELS"/>
    <x v="117"/>
    <n v="58"/>
    <d v="1959-10-07T00:00:00"/>
    <n v="560314"/>
    <x v="114"/>
    <s v="2ème degré de compta"/>
  </r>
  <r>
    <x v="0"/>
    <s v="Schmitt"/>
    <s v="Jacky"/>
    <s v="CONSEILLER COMMERCIAL"/>
    <x v="118"/>
    <n v="59"/>
    <d v="1959-05-22T00:00:00"/>
    <n v="350350"/>
    <x v="115"/>
    <s v="2ème degré de compta"/>
  </r>
  <r>
    <x v="0"/>
    <s v="Charpentier"/>
    <s v="Jean-Michel"/>
    <s v="DIRECTEUR DE SECTEUR D'AGENC"/>
    <x v="119"/>
    <n v="59"/>
    <d v="1959-09-19T00:00:00"/>
    <n v="350421"/>
    <x v="100"/>
    <s v="2ème degré de compta"/>
  </r>
  <r>
    <x v="1"/>
    <s v="François"/>
    <s v="Odile"/>
    <s v="AGT.ADMINIST.C.E."/>
    <x v="120"/>
    <n v="59"/>
    <d v="1959-04-20T00:00:00"/>
    <n v="350394"/>
    <x v="116"/>
    <s v="BEPC"/>
  </r>
  <r>
    <x v="1"/>
    <s v="Rodriguez"/>
    <s v="Nicole"/>
    <s v="AGT COMMERCIAL QUALIFIE"/>
    <x v="121"/>
    <n v="59"/>
    <d v="1959-09-10T00:00:00"/>
    <n v="350661"/>
    <x v="117"/>
    <s v="BEPC"/>
  </r>
  <r>
    <x v="1"/>
    <s v="Charpentier"/>
    <s v="Yolande"/>
    <s v="AGENT TECHNIQUE RESEAU-M."/>
    <x v="122"/>
    <n v="59"/>
    <d v="1959-09-12T00:00:00"/>
    <n v="560316"/>
    <x v="118"/>
    <s v="BEPC"/>
  </r>
  <r>
    <x v="1"/>
    <s v="Jacquet"/>
    <s v="Martine"/>
    <s v="AGENT COMMERCIAL T-QUALIF"/>
    <x v="9"/>
    <n v="60"/>
    <d v="1958-02-16T00:00:00"/>
    <n v="350957"/>
    <x v="113"/>
    <s v="BEPC"/>
  </r>
  <r>
    <x v="1"/>
    <s v="Guillaume"/>
    <s v="Mireille"/>
    <s v="AGT COMMERCIAL QUALIFIE"/>
    <x v="123"/>
    <n v="59"/>
    <d v="1959-02-21T00:00:00"/>
    <n v="350208"/>
    <x v="119"/>
    <s v="BEPC"/>
  </r>
  <r>
    <x v="0"/>
    <s v="Perrot"/>
    <s v="Marc"/>
    <s v="DIRECTEUR DE SECTEUR D'AGENC"/>
    <x v="124"/>
    <n v="58"/>
    <d v="1959-10-12T00:00:00"/>
    <n v="350967"/>
    <x v="120"/>
    <s v="BEPC"/>
  </r>
  <r>
    <x v="1"/>
    <s v="Lefevre"/>
    <s v="Chantal"/>
    <s v="AGENT ADM.TECH.BANC"/>
    <x v="125"/>
    <n v="60"/>
    <d v="1957-10-19T00:00:00"/>
    <n v="350938"/>
    <x v="121"/>
    <s v="BEPC"/>
  </r>
  <r>
    <x v="1"/>
    <s v="Renault"/>
    <s v="Maryvonne"/>
    <s v="AGENT COMMERCIAL T-QUALIF"/>
    <x v="85"/>
    <n v="58"/>
    <d v="1960-07-04T00:00:00"/>
    <n v="350254"/>
    <x v="122"/>
    <s v="BEPC"/>
  </r>
  <r>
    <x v="0"/>
    <s v="Duval"/>
    <s v="Gérard"/>
    <s v="CHARG-CLTELE PARTICULIERS"/>
    <x v="126"/>
    <n v="60"/>
    <d v="1958-01-08T00:00:00"/>
    <n v="350043"/>
    <x v="123"/>
    <s v="BEPC"/>
  </r>
  <r>
    <x v="0"/>
    <s v="Prevost"/>
    <s v="Jacky"/>
    <s v="DIRECTEUR DE SECTEUR D'AGENC"/>
    <x v="127"/>
    <n v="57"/>
    <d v="1960-10-10T00:00:00"/>
    <n v="560329"/>
    <x v="121"/>
    <s v="BEPC"/>
  </r>
  <r>
    <x v="0"/>
    <s v="Royer"/>
    <s v="Joël"/>
    <s v="AGT COMMERCIAL QUALIFIE"/>
    <x v="128"/>
    <n v="63"/>
    <d v="1955-02-16T00:00:00"/>
    <n v="560335"/>
    <x v="124"/>
    <s v="Baccalauréat"/>
  </r>
  <r>
    <x v="1"/>
    <s v="Gaillard"/>
    <s v="Suzanne"/>
    <s v="RESPONSABLE GESTION FIN."/>
    <x v="74"/>
    <n v="61"/>
    <d v="1957-08-22T00:00:00"/>
    <n v="560356"/>
    <x v="125"/>
    <s v="Baccalauréat"/>
  </r>
  <r>
    <x v="0"/>
    <s v="Renard"/>
    <s v="François"/>
    <s v="CHEF DE BUREAU"/>
    <x v="129"/>
    <n v="58"/>
    <d v="1959-11-10T00:00:00"/>
    <n v="560340"/>
    <x v="126"/>
    <s v="Baccalauréat"/>
  </r>
  <r>
    <x v="1"/>
    <s v="Brun"/>
    <s v="Chantal"/>
    <s v="AGENT COMMERCIAL T-QUALIF"/>
    <x v="17"/>
    <n v="59"/>
    <d v="1959-08-12T00:00:00"/>
    <n v="560336"/>
    <x v="127"/>
    <s v="Baccalauréat"/>
  </r>
  <r>
    <x v="1"/>
    <s v="Perrot"/>
    <s v="Annie-Claude"/>
    <s v="AGENT ADM.TECH.BANC"/>
    <x v="130"/>
    <n v="58"/>
    <d v="1960-04-29T00:00:00"/>
    <n v="351083"/>
    <x v="128"/>
    <s v="Baccalauréat"/>
  </r>
  <r>
    <x v="0"/>
    <s v="Dumont"/>
    <s v="Patrick"/>
    <s v="CONSEILLER PRIVE"/>
    <x v="131"/>
    <n v="57"/>
    <d v="1960-10-12T00:00:00"/>
    <n v="560339"/>
    <x v="129"/>
    <s v="Baccalauréat"/>
  </r>
  <r>
    <x v="1"/>
    <s v="Boyer"/>
    <s v="Monique"/>
    <s v="TECHNICIEN ADMINISTRATIF"/>
    <x v="132"/>
    <n v="61"/>
    <d v="1957-06-12T00:00:00"/>
    <n v="560346"/>
    <x v="130"/>
    <s v="Baccalauréat"/>
  </r>
  <r>
    <x v="1"/>
    <s v="Fernandez"/>
    <s v="Annie"/>
    <s v="CONSEILLER COMMERCIAL"/>
    <x v="133"/>
    <n v="61"/>
    <d v="1957-03-16T00:00:00"/>
    <n v="350444"/>
    <x v="131"/>
    <s v="Baccalauréat"/>
  </r>
  <r>
    <x v="0"/>
    <s v="Simon"/>
    <s v="Hervé"/>
    <s v="CONSEILLER COMMERCIAL"/>
    <x v="134"/>
    <n v="61"/>
    <d v="1957-05-29T00:00:00"/>
    <n v="560342"/>
    <x v="132"/>
    <s v="Baccalauréat"/>
  </r>
  <r>
    <x v="2"/>
    <s v="Le roux"/>
    <s v="JacqueLine"/>
    <s v="AGENT ADMI.TRES QUALIF"/>
    <x v="135"/>
    <n v="60"/>
    <d v="1958-02-26T00:00:00"/>
    <n v="350334"/>
    <x v="133"/>
    <s v="1er degré de compta"/>
  </r>
  <r>
    <x v="2"/>
    <s v="Lecomte"/>
    <s v="Lysiane"/>
    <s v="CONSEILLER COMMERCIAL"/>
    <x v="136"/>
    <n v="58"/>
    <d v="1959-10-19T00:00:00"/>
    <n v="350438"/>
    <x v="134"/>
    <s v="1er degré de compta"/>
  </r>
  <r>
    <x v="1"/>
    <s v="Riviere"/>
    <s v="Françoise"/>
    <s v="CHARG-CLTELE PARTICULIERS"/>
    <x v="137"/>
    <n v="59"/>
    <d v="1959-02-16T00:00:00"/>
    <n v="351167"/>
    <x v="135"/>
    <s v="1er degré de compta"/>
  </r>
  <r>
    <x v="0"/>
    <s v="Charpentier"/>
    <s v="Alain"/>
    <s v="AGENT ADMI.TRES QUALIF"/>
    <x v="138"/>
    <n v="59"/>
    <d v="1959-02-05T00:00:00"/>
    <n v="560351"/>
    <x v="136"/>
    <s v="1er degré de compta"/>
  </r>
  <r>
    <x v="1"/>
    <s v="Robert"/>
    <s v="Chantal"/>
    <s v="AGENT ADM.TECH.BANC"/>
    <x v="139"/>
    <n v="59"/>
    <d v="1959-07-17T00:00:00"/>
    <n v="350872"/>
    <x v="128"/>
    <s v="1er degré de compta"/>
  </r>
  <r>
    <x v="1"/>
    <s v="Vidal"/>
    <s v="Martine"/>
    <s v="TECHNICIEN ADMINISTRATIF"/>
    <x v="140"/>
    <n v="57"/>
    <d v="1960-10-10T00:00:00"/>
    <n v="560348"/>
    <x v="121"/>
    <s v="1er degré de compta"/>
  </r>
  <r>
    <x v="1"/>
    <s v="Lefevre"/>
    <s v="Marie-Madeleine"/>
    <s v="ANALYSTE ADMINISTRATIF"/>
    <x v="141"/>
    <n v="62"/>
    <d v="1956-08-07T00:00:00"/>
    <n v="350981"/>
    <x v="137"/>
    <s v="1er degré de compta"/>
  </r>
  <r>
    <x v="0"/>
    <s v="David"/>
    <s v="Jean François"/>
    <s v="CHEF DE BUREAU"/>
    <x v="142"/>
    <n v="61"/>
    <d v="1957-04-20T00:00:00"/>
    <n v="560360"/>
    <x v="138"/>
    <s v="1er degré de compta"/>
  </r>
  <r>
    <x v="2"/>
    <s v="Duval"/>
    <s v="Michèle"/>
    <s v="AGENT ADM.TECH.BANC"/>
    <x v="143"/>
    <n v="60"/>
    <d v="1957-12-26T00:00:00"/>
    <n v="560363"/>
    <x v="139"/>
    <s v="1er degré de compta"/>
  </r>
  <r>
    <x v="1"/>
    <s v="Hubert"/>
    <s v="Eliane"/>
    <s v="AGENT COMMERCIAL T-QUALIF"/>
    <x v="144"/>
    <n v="59"/>
    <d v="1959-07-10T00:00:00"/>
    <n v="560368"/>
    <x v="140"/>
    <s v="1er degré de compta"/>
  </r>
  <r>
    <x v="1"/>
    <s v="Poirier"/>
    <s v="Lydie"/>
    <s v="CONSEILLER COMMERCIAL"/>
    <x v="145"/>
    <n v="59"/>
    <d v="1959-03-03T00:00:00"/>
    <n v="350969"/>
    <x v="141"/>
    <s v="1er degré de compta"/>
  </r>
  <r>
    <x v="0"/>
    <s v="Lemoine"/>
    <s v="Gérard"/>
    <s v="DIRECTEUR DE SECTEUR D'AGENC"/>
    <x v="146"/>
    <n v="59"/>
    <d v="1959-04-16T00:00:00"/>
    <n v="351175"/>
    <x v="142"/>
    <s v="2ème degré de compta"/>
  </r>
  <r>
    <x v="1"/>
    <s v="Nicolas"/>
    <s v="Odile"/>
    <s v="AGENT COMMERCIAL T-QUALIF"/>
    <x v="147"/>
    <n v="59"/>
    <d v="1959-08-22T00:00:00"/>
    <n v="560345"/>
    <x v="143"/>
    <s v="2ème degré de compta"/>
  </r>
  <r>
    <x v="0"/>
    <s v="Renard"/>
    <s v="Alain"/>
    <s v="AGENT COMMERCIAL T-QUALIF"/>
    <x v="148"/>
    <n v="58"/>
    <d v="1960-03-21T00:00:00"/>
    <n v="350291"/>
    <x v="144"/>
    <s v="2ème degré de compta"/>
  </r>
  <r>
    <x v="1"/>
    <s v="Michel"/>
    <s v="Josiane"/>
    <s v="AGENT COMMERCIAL T-QUALIF"/>
    <x v="149"/>
    <n v="58"/>
    <d v="1960-07-22T00:00:00"/>
    <n v="350854"/>
    <x v="145"/>
    <s v="2ème degré de compta"/>
  </r>
  <r>
    <x v="1"/>
    <s v="Blanchard"/>
    <s v="Michèle"/>
    <s v="AGENT COMMERCIAL T-QUALIF"/>
    <x v="150"/>
    <n v="57"/>
    <d v="1960-12-12T00:00:00"/>
    <n v="350920"/>
    <x v="146"/>
    <s v="2ème degré de compta"/>
  </r>
  <r>
    <x v="1"/>
    <s v="Maillard"/>
    <s v="Brigitte"/>
    <s v="AGENT COMMERCIAL T-QUALIF"/>
    <x v="108"/>
    <n v="58"/>
    <d v="1960-02-10T00:00:00"/>
    <n v="350953"/>
    <x v="147"/>
    <s v="2ème degré de compta"/>
  </r>
  <r>
    <x v="2"/>
    <s v="Vidal"/>
    <s v="Christiane"/>
    <s v="CHARG-CLTELE PARTICULIERS"/>
    <x v="151"/>
    <n v="58"/>
    <d v="1960-02-16T00:00:00"/>
    <n v="351176"/>
    <x v="148"/>
    <s v="2ème degré de compta"/>
  </r>
  <r>
    <x v="1"/>
    <s v="Bourgeois"/>
    <s v="Nicole"/>
    <s v="CONSEILLER COMMERCIAL"/>
    <x v="152"/>
    <n v="58"/>
    <d v="1960-03-16T00:00:00"/>
    <n v="351180"/>
    <x v="149"/>
    <s v="2ème degré de compta"/>
  </r>
  <r>
    <x v="0"/>
    <s v="Olivier"/>
    <s v="Joël"/>
    <s v="TECHNICIEN MOYENS GENERAUX"/>
    <x v="153"/>
    <n v="57"/>
    <d v="1960-10-22T00:00:00"/>
    <n v="560358"/>
    <x v="145"/>
    <s v="2ème degré de compta"/>
  </r>
  <r>
    <x v="1"/>
    <s v="Gonzalez"/>
    <s v="Chantal"/>
    <s v="CONSEILLER COMMERCIAL"/>
    <x v="154"/>
    <n v="57"/>
    <d v="1961-04-21T00:00:00"/>
    <n v="350615"/>
    <x v="150"/>
    <s v="2ème degré de compta"/>
  </r>
  <r>
    <x v="1"/>
    <s v="Michel"/>
    <s v="Muriel"/>
    <s v="TECHNICIEN QUALITE"/>
    <x v="155"/>
    <n v="57"/>
    <d v="1961-05-20T00:00:00"/>
    <n v="350358"/>
    <x v="151"/>
    <s v="2ème degré de compta"/>
  </r>
  <r>
    <x v="1"/>
    <s v="Bailly"/>
    <s v="Claudine"/>
    <s v="AGENT COMMERCIAL T-QUALIF"/>
    <x v="156"/>
    <n v="57"/>
    <d v="1961-06-12T00:00:00"/>
    <n v="350194"/>
    <x v="152"/>
    <s v="2ème degré de compta"/>
  </r>
  <r>
    <x v="1"/>
    <s v="Perrot"/>
    <s v="Sylvie"/>
    <s v="AGENT COMMERCIAL T-QUALIF"/>
    <x v="9"/>
    <n v="57"/>
    <d v="1961-05-03T00:00:00"/>
    <n v="351084"/>
    <x v="153"/>
    <s v="2ème degré de compta"/>
  </r>
  <r>
    <x v="1"/>
    <s v="Guyot"/>
    <s v="Catherine"/>
    <s v="TECHNICIEN ADMINISTRATIF"/>
    <x v="50"/>
    <n v="59"/>
    <d v="1959-03-05T00:00:00"/>
    <n v="560366"/>
    <x v="141"/>
    <s v="2ème degré de compta"/>
  </r>
  <r>
    <x v="0"/>
    <s v="Bernard"/>
    <s v="Joël"/>
    <s v="CH.CLTELE PROFESSIONNELS"/>
    <x v="157"/>
    <n v="59"/>
    <d v="1959-05-03T00:00:00"/>
    <n v="351121"/>
    <x v="154"/>
    <s v="2ème degré de compta"/>
  </r>
  <r>
    <x v="0"/>
    <s v="Marchand"/>
    <s v="Francis"/>
    <s v="ANALYSTE MARKETING"/>
    <x v="116"/>
    <n v="57"/>
    <d v="1960-11-12T00:00:00"/>
    <n v="350768"/>
    <x v="134"/>
    <s v="2ème degré de compta"/>
  </r>
  <r>
    <x v="1"/>
    <s v="Moulin"/>
    <s v="Michèle"/>
    <s v="AGENT ADM.TECH.BANC"/>
    <x v="158"/>
    <n v="58"/>
    <d v="1960-05-17T00:00:00"/>
    <n v="350155"/>
    <x v="155"/>
    <s v="BEPC"/>
  </r>
  <r>
    <x v="1"/>
    <s v="Renaud"/>
    <s v="Michèle"/>
    <s v="SECRETAIRE DE DIRECTION"/>
    <x v="159"/>
    <n v="57"/>
    <d v="1961-03-26T00:00:00"/>
    <n v="350554"/>
    <x v="156"/>
    <s v="BEPC"/>
  </r>
  <r>
    <x v="1"/>
    <s v="Aubry"/>
    <s v="Marie-Noelle"/>
    <s v="AGENT COMMERCIAL T-QUALIF"/>
    <x v="160"/>
    <n v="57"/>
    <d v="1961-04-20T00:00:00"/>
    <n v="350299"/>
    <x v="157"/>
    <s v="BEPC"/>
  </r>
  <r>
    <x v="1"/>
    <s v="François"/>
    <s v="Mariette"/>
    <s v="CH.CLTELE PROFESSIONNELS"/>
    <x v="161"/>
    <n v="57"/>
    <d v="1961-08-04T00:00:00"/>
    <n v="351064"/>
    <x v="126"/>
    <s v="BEPC"/>
  </r>
  <r>
    <x v="1"/>
    <s v="Charles"/>
    <s v="Chantal"/>
    <s v="AGENT ADM.TECH.BANC"/>
    <x v="162"/>
    <n v="57"/>
    <d v="1961-03-03T00:00:00"/>
    <n v="350987"/>
    <x v="158"/>
    <s v="BEPC"/>
  </r>
  <r>
    <x v="0"/>
    <s v="Lefebvre"/>
    <s v="Lionel"/>
    <s v="CHEF DE BUREAU"/>
    <x v="163"/>
    <n v="61"/>
    <d v="1957-09-19T00:00:00"/>
    <n v="350021"/>
    <x v="159"/>
    <s v="BEPC"/>
  </r>
  <r>
    <x v="0"/>
    <s v="Lopez"/>
    <s v="Bernard"/>
    <s v="CONSEILLER PRIVE"/>
    <x v="164"/>
    <n v="60"/>
    <d v="1958-07-04T00:00:00"/>
    <n v="350933"/>
    <x v="132"/>
    <s v="BEPC"/>
  </r>
  <r>
    <x v="0"/>
    <s v="Lucas"/>
    <s v="Jacques"/>
    <s v="AGENT TECH.T.QUALIFIE ENT/PR"/>
    <x v="165"/>
    <n v="60"/>
    <d v="1958-06-03T00:00:00"/>
    <n v="351247"/>
    <x v="160"/>
    <s v="BEPC"/>
  </r>
  <r>
    <x v="0"/>
    <s v="Lefebvre"/>
    <s v="Joël"/>
    <s v="DIRECTEUR DE SECTEUR D'AGENC"/>
    <x v="166"/>
    <n v="59"/>
    <d v="1959-02-26T00:00:00"/>
    <n v="350463"/>
    <x v="161"/>
    <s v="BEPC"/>
  </r>
  <r>
    <x v="1"/>
    <s v="Boyer"/>
    <s v="Annick"/>
    <s v="AGENT COMMERCIAL T-QUALIF"/>
    <x v="167"/>
    <n v="57"/>
    <d v="1960-12-08T00:00:00"/>
    <n v="350405"/>
    <x v="150"/>
    <s v="BEPC"/>
  </r>
  <r>
    <x v="0"/>
    <s v="ChevAlier"/>
    <s v="Joël"/>
    <s v="CHEF D'AGENCE"/>
    <x v="168"/>
    <n v="58"/>
    <d v="1960-07-04T00:00:00"/>
    <n v="351009"/>
    <x v="137"/>
    <s v="Baccalauréat"/>
  </r>
  <r>
    <x v="1"/>
    <s v="Lemoine"/>
    <s v="Anne-Marie"/>
    <s v="CONSEILLER COMMERCIAL"/>
    <x v="169"/>
    <n v="56"/>
    <d v="1961-11-25T00:00:00"/>
    <n v="350983"/>
    <x v="162"/>
    <s v="Baccalauréat"/>
  </r>
  <r>
    <x v="1"/>
    <s v="Blanc"/>
    <s v="Etiennette"/>
    <s v="AGENT ADM. SPECIALise"/>
    <x v="156"/>
    <n v="56"/>
    <d v="1961-12-25T00:00:00"/>
    <n v="350006"/>
    <x v="163"/>
    <s v="Baccalauréat"/>
  </r>
  <r>
    <x v="1"/>
    <s v="Pierre"/>
    <s v="Christine"/>
    <s v="TECHNICIEN COMMUNICATION"/>
    <x v="170"/>
    <n v="56"/>
    <d v="1962-09-12T00:00:00"/>
    <n v="350727"/>
    <x v="133"/>
    <s v="Baccalauréat"/>
  </r>
  <r>
    <x v="0"/>
    <s v="Leroux"/>
    <s v="Christian"/>
    <s v="CHEF D'AGENCE"/>
    <x v="171"/>
    <n v="59"/>
    <d v="1959-03-08T00:00:00"/>
    <n v="350931"/>
    <x v="139"/>
    <s v="Baccalauréat"/>
  </r>
  <r>
    <x v="0"/>
    <s v="Adam"/>
    <s v="Antoine Jacques"/>
    <s v="TECHNICIEN RESEAU-MAINT."/>
    <x v="76"/>
    <n v="57"/>
    <d v="1960-11-10T00:00:00"/>
    <n v="560375"/>
    <x v="164"/>
    <s v="Baccalauréat"/>
  </r>
  <r>
    <x v="0"/>
    <s v="Dupuis"/>
    <s v="André"/>
    <s v="RESPONSABLE UNITE CHEQUES"/>
    <x v="172"/>
    <n v="58"/>
    <d v="1960-01-05T00:00:00"/>
    <n v="350586"/>
    <x v="121"/>
    <s v="Baccalauréat"/>
  </r>
  <r>
    <x v="1"/>
    <s v="Moulin"/>
    <s v="Danielle"/>
    <s v="CONSEILLER COMMERCIAL"/>
    <x v="173"/>
    <n v="58"/>
    <d v="1960-02-05T00:00:00"/>
    <n v="560376"/>
    <x v="122"/>
    <s v="Baccalauréat"/>
  </r>
  <r>
    <x v="1"/>
    <s v="Bonnet"/>
    <s v="Annie"/>
    <s v="AGENT EPARGNE"/>
    <x v="174"/>
    <n v="58"/>
    <d v="1960-08-22T00:00:00"/>
    <n v="351156"/>
    <x v="123"/>
    <s v="Baccalauréat"/>
  </r>
  <r>
    <x v="0"/>
    <s v="Fabre"/>
    <s v="Philippe"/>
    <s v="RESP.AUDIT CONTROLE INTERNE"/>
    <x v="175"/>
    <n v="60"/>
    <d v="1957-10-10T00:00:00"/>
    <n v="350174"/>
    <x v="165"/>
    <s v="1er degré de compta"/>
  </r>
  <r>
    <x v="1"/>
    <s v="Clement"/>
    <s v="Chantale"/>
    <s v="AGT LOGISTIQUE TRES QUALIFIE"/>
    <x v="176"/>
    <n v="58"/>
    <d v="1960-09-12T00:00:00"/>
    <n v="560380"/>
    <x v="124"/>
    <s v="1er degré de compta"/>
  </r>
  <r>
    <x v="1"/>
    <s v="Marchand"/>
    <s v="Nicole"/>
    <s v="AGENT COMMERCIAL T-QUALIF"/>
    <x v="177"/>
    <n v="55"/>
    <d v="1962-10-22T00:00:00"/>
    <n v="350309"/>
    <x v="125"/>
    <s v="1er degré de compta"/>
  </r>
  <r>
    <x v="0"/>
    <s v="Bonnet"/>
    <s v="Christian"/>
    <s v="ANALYSTE QUALITE"/>
    <x v="178"/>
    <n v="58"/>
    <d v="1960-08-19T00:00:00"/>
    <n v="350342"/>
    <x v="126"/>
    <s v="1er degré de compta"/>
  </r>
  <r>
    <x v="1"/>
    <s v="Masson"/>
    <s v="Marie-Jeane"/>
    <s v="AGENT ADM.TECH.BANC"/>
    <x v="179"/>
    <n v="56"/>
    <d v="1961-11-12T00:00:00"/>
    <n v="350351"/>
    <x v="127"/>
    <s v="1er degré de compta"/>
  </r>
  <r>
    <x v="0"/>
    <s v="Robin"/>
    <s v="Gaëtan"/>
    <s v="SPEC. ASS. AGRIC. JUNIOR"/>
    <x v="53"/>
    <n v="61"/>
    <d v="1957-07-17T00:00:00"/>
    <n v="560383"/>
    <x v="166"/>
    <s v="1er degré de compta"/>
  </r>
  <r>
    <x v="1"/>
    <s v="Robin"/>
    <s v="Catherine"/>
    <s v="AGENT ADMI.TRES QUALIF"/>
    <x v="0"/>
    <n v="60"/>
    <d v="1958-05-22T00:00:00"/>
    <n v="560378"/>
    <x v="167"/>
    <s v="1er degré de compta"/>
  </r>
  <r>
    <x v="1"/>
    <s v="Le gall"/>
    <s v="Marie-Odile"/>
    <s v="CHARG-CLTELE PARTICULIERS"/>
    <x v="180"/>
    <n v="58"/>
    <d v="1959-10-10T00:00:00"/>
    <n v="350491"/>
    <x v="168"/>
    <s v="1er degré de compta"/>
  </r>
  <r>
    <x v="1"/>
    <s v="Caron"/>
    <s v="RenéE"/>
    <s v="AGENT COMMERCIAL T-QUALIF"/>
    <x v="181"/>
    <n v="56"/>
    <d v="1961-10-12T00:00:00"/>
    <n v="350889"/>
    <x v="169"/>
    <s v="1er degré de compta"/>
  </r>
  <r>
    <x v="1"/>
    <s v="Roy"/>
    <s v="Danièle"/>
    <s v="ANALYSTE FORMATION"/>
    <x v="89"/>
    <n v="61"/>
    <d v="1957-01-05T00:00:00"/>
    <n v="560392"/>
    <x v="170"/>
    <s v="1er degré de compta"/>
  </r>
  <r>
    <x v="0"/>
    <s v="Lambert"/>
    <s v="Claude"/>
    <s v="AGENT COMMERCIAL T-QUALIF"/>
    <x v="182"/>
    <n v="61"/>
    <d v="1957-05-17T00:00:00"/>
    <n v="560388"/>
    <x v="171"/>
    <s v="1er degré de compta"/>
  </r>
  <r>
    <x v="1"/>
    <s v="Meyer"/>
    <s v="Elisabeth"/>
    <s v="AGENT TECH TRES QUALIFIE"/>
    <x v="183"/>
    <n v="57"/>
    <d v="1960-11-26T00:00:00"/>
    <n v="560384"/>
    <x v="172"/>
    <s v="2ème degré de compta"/>
  </r>
  <r>
    <x v="1"/>
    <s v="Bailly"/>
    <s v="Danièle"/>
    <s v="AGENT COMMERCIAL T-QUALIF"/>
    <x v="184"/>
    <n v="58"/>
    <d v="1960-04-20T00:00:00"/>
    <n v="350813"/>
    <x v="173"/>
    <s v="2ème degré de compta"/>
  </r>
  <r>
    <x v="0"/>
    <s v="Leclercq"/>
    <s v="François"/>
    <s v="SOUS-DIRECTEUR"/>
    <x v="185"/>
    <n v="63"/>
    <d v="1955-06-03T00:00:00"/>
    <n v="351336"/>
    <x v="174"/>
    <s v="2ème degré de compta"/>
  </r>
  <r>
    <x v="1"/>
    <s v="Gauthier"/>
    <s v="Sylviane"/>
    <s v="AGENT ADMINIST. QUALIFIE"/>
    <x v="186"/>
    <n v="57"/>
    <d v="1961-09-19T00:00:00"/>
    <n v="350809"/>
    <x v="166"/>
    <s v="2ème degré de compta"/>
  </r>
  <r>
    <x v="1"/>
    <s v="Dubois"/>
    <s v="Armelle"/>
    <s v="AGENT COMMERCIAL T-QUALIF"/>
    <x v="187"/>
    <n v="56"/>
    <d v="1962-06-17T00:00:00"/>
    <n v="350995"/>
    <x v="175"/>
    <s v="2ème degré de compta"/>
  </r>
  <r>
    <x v="1"/>
    <s v="Gonzalez"/>
    <s v="Liliane"/>
    <s v="AGENT COMMERCIAL T-QUALIF"/>
    <x v="188"/>
    <n v="62"/>
    <d v="1956-06-22T00:00:00"/>
    <n v="560400"/>
    <x v="176"/>
    <s v="2ème degré de compta"/>
  </r>
  <r>
    <x v="1"/>
    <s v="Philippe"/>
    <s v="Françoise"/>
    <s v="AGENT ADM.TECH.BANC"/>
    <x v="189"/>
    <n v="59"/>
    <d v="1959-08-04T00:00:00"/>
    <n v="560404"/>
    <x v="177"/>
    <s v="2ème degré de compta"/>
  </r>
  <r>
    <x v="2"/>
    <s v="Rousseau"/>
    <s v="Françoise"/>
    <s v="AGENT COMMERCIAL T-QUALIF"/>
    <x v="190"/>
    <n v="58"/>
    <d v="1960-09-22T00:00:00"/>
    <n v="350029"/>
    <x v="178"/>
    <s v="2ème degré de compta"/>
  </r>
  <r>
    <x v="1"/>
    <s v="Arnaud"/>
    <s v="Claudine"/>
    <s v="AGENT ADM.TECH.BANC"/>
    <x v="191"/>
    <n v="58"/>
    <d v="1960-04-21T00:00:00"/>
    <n v="350251"/>
    <x v="179"/>
    <s v="2ème degré de compta"/>
  </r>
  <r>
    <x v="0"/>
    <s v="Fournier"/>
    <s v="Jean"/>
    <s v="RESP.DOMAINE AGRICULTURE"/>
    <x v="96"/>
    <n v="58"/>
    <d v="1960-05-03T00:00:00"/>
    <n v="560406"/>
    <x v="180"/>
    <s v="2ème degré de compta"/>
  </r>
  <r>
    <x v="1"/>
    <s v="Prevost"/>
    <s v="RenéE"/>
    <s v="CHARGE DE CLIENTELE"/>
    <x v="192"/>
    <n v="59"/>
    <d v="1959-04-03T00:00:00"/>
    <n v="351108"/>
    <x v="181"/>
    <s v="2ème degré de compta"/>
  </r>
  <r>
    <x v="1"/>
    <s v="Renault"/>
    <s v="Geneviève"/>
    <s v="CONSEILLER COMMERCIAL"/>
    <x v="193"/>
    <n v="58"/>
    <d v="1960-06-22T00:00:00"/>
    <n v="560407"/>
    <x v="182"/>
    <s v="2ème degré de compta"/>
  </r>
  <r>
    <x v="1"/>
    <s v="Leroux"/>
    <s v="Lydia"/>
    <s v="AGENT ADM.TECH.BANC"/>
    <x v="194"/>
    <n v="58"/>
    <d v="1960-08-10T00:00:00"/>
    <n v="350798"/>
    <x v="183"/>
    <s v="2ème degré de compta"/>
  </r>
  <r>
    <x v="1"/>
    <s v="Morel"/>
    <s v="Lydie"/>
    <s v="TECHNICIEN ADMINISTRATIF"/>
    <x v="74"/>
    <n v="58"/>
    <d v="1960-05-20T00:00:00"/>
    <n v="350482"/>
    <x v="184"/>
    <s v="2ème degré de compta"/>
  </r>
  <r>
    <x v="0"/>
    <s v="Lemaire"/>
    <s v="Serge"/>
    <s v="CHEF D'AGENCE"/>
    <x v="195"/>
    <n v="58"/>
    <d v="1960-03-05T00:00:00"/>
    <n v="350662"/>
    <x v="185"/>
    <s v="2ème degré de compta"/>
  </r>
  <r>
    <x v="1"/>
    <s v="Bertrand"/>
    <s v="Nelly"/>
    <s v="SECRETAIRE D UNITE"/>
    <x v="196"/>
    <n v="56"/>
    <d v="1961-11-26T00:00:00"/>
    <n v="350022"/>
    <x v="186"/>
    <s v="2ème degré de compta"/>
  </r>
  <r>
    <x v="0"/>
    <s v="Dufour"/>
    <s v="Didier"/>
    <s v="CHARG-CLTELE PARTICULIERS"/>
    <x v="70"/>
    <n v="57"/>
    <d v="1961-02-08T00:00:00"/>
    <n v="351047"/>
    <x v="187"/>
    <s v="BEPC"/>
  </r>
  <r>
    <x v="1"/>
    <s v="Lopez"/>
    <s v="JacqueLine"/>
    <s v="AGENT ADM.TECH.BANC"/>
    <x v="10"/>
    <n v="56"/>
    <d v="1962-06-03T00:00:00"/>
    <n v="351073"/>
    <x v="188"/>
    <s v="BEPC"/>
  </r>
  <r>
    <x v="1"/>
    <s v="Robin"/>
    <s v="Cécile"/>
    <s v="CHARG-CLTELE PARTICULIERS"/>
    <x v="197"/>
    <n v="56"/>
    <d v="1962-02-21T00:00:00"/>
    <n v="351203"/>
    <x v="184"/>
    <s v="BEPC"/>
  </r>
  <r>
    <x v="1"/>
    <s v="Dupuy"/>
    <s v="Martine"/>
    <s v="AGENT COMMERCIAL T-QUALIF"/>
    <x v="198"/>
    <n v="56"/>
    <d v="1962-06-22T00:00:00"/>
    <n v="350518"/>
    <x v="189"/>
    <s v="BEPC"/>
  </r>
  <r>
    <x v="1"/>
    <s v="Olivier"/>
    <s v="Maryse"/>
    <s v="AGENT ADMI.TRES QUALIF"/>
    <x v="199"/>
    <n v="58"/>
    <d v="1960-06-12T00:00:00"/>
    <n v="351204"/>
    <x v="190"/>
    <s v="BEPC"/>
  </r>
  <r>
    <x v="0"/>
    <s v="Morel"/>
    <s v="Serge"/>
    <s v="ANALYSTE MOYEN DE PAIEMENT"/>
    <x v="200"/>
    <n v="56"/>
    <d v="1962-06-20T00:00:00"/>
    <n v="350877"/>
    <x v="191"/>
    <s v="BEPC"/>
  </r>
  <r>
    <x v="1"/>
    <s v="Meyer"/>
    <s v="Claudine"/>
    <s v="AGENT ADMINIST. E.D.I."/>
    <x v="72"/>
    <n v="56"/>
    <d v="1962-02-05T00:00:00"/>
    <n v="350968"/>
    <x v="192"/>
    <s v="BEPC"/>
  </r>
  <r>
    <x v="0"/>
    <s v="Dufour"/>
    <s v="Daniel"/>
    <s v="CHEF DE BUREAU 1ERE CLASSE"/>
    <x v="201"/>
    <n v="55"/>
    <d v="1962-11-12T00:00:00"/>
    <n v="351161"/>
    <x v="180"/>
    <s v="BEPC"/>
  </r>
  <r>
    <x v="1"/>
    <s v="Le roux"/>
    <s v="Martine"/>
    <s v="AGENT ADM.TECH.BANC"/>
    <x v="202"/>
    <n v="59"/>
    <d v="1958-12-26T00:00:00"/>
    <n v="560560"/>
    <x v="193"/>
    <s v="BEPC"/>
  </r>
  <r>
    <x v="1"/>
    <s v="Blanchard"/>
    <s v="Martine"/>
    <s v="CHARGE DE RECOUVREMENT"/>
    <x v="121"/>
    <n v="58"/>
    <d v="1960-01-25T00:00:00"/>
    <n v="350913"/>
    <x v="172"/>
    <s v="BEPC"/>
  </r>
  <r>
    <x v="1"/>
    <s v="Bourgeois"/>
    <s v="Joëlle"/>
    <s v="CHARGE DE CLIENTELE"/>
    <x v="203"/>
    <n v="58"/>
    <d v="1960-02-08T00:00:00"/>
    <n v="351182"/>
    <x v="194"/>
    <s v="Baccalauréat"/>
  </r>
  <r>
    <x v="1"/>
    <s v="Lefebvre"/>
    <s v="JacqueLine"/>
    <s v="AGENT COMMERCIAL T-QUALIF"/>
    <x v="204"/>
    <n v="58"/>
    <d v="1960-06-12T00:00:00"/>
    <n v="351246"/>
    <x v="190"/>
    <s v="Baccalauréat"/>
  </r>
  <r>
    <x v="2"/>
    <s v="Guillaume"/>
    <s v="MicheLine"/>
    <s v="CHARGE RELAT.CAISSES LOCALES"/>
    <x v="205"/>
    <n v="58"/>
    <d v="1960-04-16T00:00:00"/>
    <n v="351179"/>
    <x v="195"/>
    <s v="Baccalauréat"/>
  </r>
  <r>
    <x v="1"/>
    <s v="Robert"/>
    <s v="Madeleine"/>
    <s v="AGENT COMMERCIAL T-QUALIF"/>
    <x v="206"/>
    <n v="56"/>
    <d v="1961-10-07T00:00:00"/>
    <n v="351181"/>
    <x v="196"/>
    <s v="Baccalauréat"/>
  </r>
  <r>
    <x v="2"/>
    <s v="Bertrand"/>
    <s v="Mireille"/>
    <s v="ANALYSTE MOYEN DE PAIEMENT"/>
    <x v="207"/>
    <n v="57"/>
    <d v="1961-06-20T00:00:00"/>
    <n v="350635"/>
    <x v="197"/>
    <s v="Baccalauréat"/>
  </r>
  <r>
    <x v="2"/>
    <s v="Roux"/>
    <s v="Françoise"/>
    <s v="CHAG-CLTELE PARTICULIERS"/>
    <x v="43"/>
    <n v="57"/>
    <d v="1961-07-10T00:00:00"/>
    <n v="350629"/>
    <x v="198"/>
    <s v="Baccalauréat"/>
  </r>
  <r>
    <x v="1"/>
    <s v="Barbier"/>
    <s v="Danièle"/>
    <s v="AGENT ADM.TECH.BANC"/>
    <x v="208"/>
    <n v="56"/>
    <d v="1961-10-10T00:00:00"/>
    <n v="350427"/>
    <x v="170"/>
    <s v="Baccalauréat"/>
  </r>
  <r>
    <x v="1"/>
    <s v="Dubois"/>
    <s v="Nadine"/>
    <s v="AGENT COMMERCIAL T-QUALIF"/>
    <x v="209"/>
    <n v="57"/>
    <d v="1960-10-07T00:00:00"/>
    <n v="351033"/>
    <x v="196"/>
    <s v="Baccalauréat"/>
  </r>
  <r>
    <x v="1"/>
    <s v="Simon"/>
    <s v="Martine"/>
    <s v="CHARG-CLTELE PARTICULIERS"/>
    <x v="210"/>
    <n v="56"/>
    <d v="1961-12-10T00:00:00"/>
    <n v="351187"/>
    <x v="199"/>
    <s v="Baccalauréat"/>
  </r>
  <r>
    <x v="0"/>
    <s v="Arnaud"/>
    <s v="Michel"/>
    <s v="CONSEILLER COMMERCIAL"/>
    <x v="211"/>
    <n v="57"/>
    <d v="1961-04-05T00:00:00"/>
    <n v="560566"/>
    <x v="189"/>
    <s v="1er degré de compta"/>
  </r>
  <r>
    <x v="1"/>
    <s v="Rolland"/>
    <s v="Colette"/>
    <s v="CHARG-CLTELE PARTICULIERS"/>
    <x v="212"/>
    <n v="57"/>
    <d v="1961-03-08T00:00:00"/>
    <n v="350265"/>
    <x v="176"/>
    <s v="1er degré de compta"/>
  </r>
  <r>
    <x v="1"/>
    <s v="Mercier"/>
    <s v="SolAnge"/>
    <s v="CHARG-CLTELE PARTICULIERS"/>
    <x v="213"/>
    <n v="57"/>
    <d v="1961-08-12T00:00:00"/>
    <n v="351156"/>
    <x v="200"/>
    <s v="1er degré de compta"/>
  </r>
  <r>
    <x v="1"/>
    <s v="Petit"/>
    <s v="Marie-France"/>
    <s v="CHARG-CLTELE PARTICULIERS"/>
    <x v="214"/>
    <n v="56"/>
    <d v="1962-07-17T00:00:00"/>
    <n v="350861"/>
    <x v="201"/>
    <s v="1er degré de compta"/>
  </r>
  <r>
    <x v="1"/>
    <s v="Nicolas"/>
    <s v="Paulette"/>
    <s v="AGENT COMMERCIAL T-QUALIF"/>
    <x v="215"/>
    <n v="55"/>
    <d v="1962-11-26T00:00:00"/>
    <n v="350996"/>
    <x v="171"/>
    <s v="1er degré de compta"/>
  </r>
  <r>
    <x v="1"/>
    <s v="Philippe"/>
    <s v="Edith"/>
    <s v="AGENT COMMERCIAL T-QUALIF"/>
    <x v="216"/>
    <n v="56"/>
    <d v="1962-09-07T00:00:00"/>
    <n v="350300"/>
    <x v="178"/>
    <s v="1er degré de compta"/>
  </r>
  <r>
    <x v="1"/>
    <s v="Michel"/>
    <s v="Odile"/>
    <s v="CONSEILLER COMMERCIAL"/>
    <x v="217"/>
    <n v="56"/>
    <d v="1962-01-08T00:00:00"/>
    <n v="350757"/>
    <x v="202"/>
    <s v="1er degré de compta"/>
  </r>
  <r>
    <x v="1"/>
    <s v="Moulin"/>
    <s v="Nelly"/>
    <s v="CHARG DEVELOP PRESCRIPTEUR"/>
    <x v="218"/>
    <n v="56"/>
    <d v="1962-01-25T00:00:00"/>
    <n v="350293"/>
    <x v="175"/>
    <s v="1er degré de compta"/>
  </r>
  <r>
    <x v="1"/>
    <s v="Morel"/>
    <s v="Nadine"/>
    <s v="CHARG-CLTELE PARTICULIERS"/>
    <x v="219"/>
    <n v="56"/>
    <d v="1962-06-04T00:00:00"/>
    <n v="350918"/>
    <x v="203"/>
    <s v="1er degré de compta"/>
  </r>
  <r>
    <x v="1"/>
    <s v="Lemaire"/>
    <s v="Annie"/>
    <s v="SECRETAIRE D UNITE"/>
    <x v="220"/>
    <n v="55"/>
    <d v="1962-10-12T00:00:00"/>
    <n v="351085"/>
    <x v="204"/>
    <s v="1er degré de compta"/>
  </r>
  <r>
    <x v="1"/>
    <s v="Maillard"/>
    <s v="Fiorina"/>
    <s v="AGT COMMERCIAL QUALIFIE"/>
    <x v="221"/>
    <n v="56"/>
    <d v="1962-02-08T00:00:00"/>
    <n v="350222"/>
    <x v="205"/>
    <s v="1er degré de compta"/>
  </r>
  <r>
    <x v="0"/>
    <s v="Thomas"/>
    <s v="Dominique"/>
    <s v="AGENT COMMERCIAL T-QUALIF"/>
    <x v="35"/>
    <n v="56"/>
    <d v="1962-03-08T00:00:00"/>
    <n v="351212"/>
    <x v="206"/>
    <s v="2ème degré de compta"/>
  </r>
  <r>
    <x v="1"/>
    <s v="Guerin"/>
    <s v="Annie"/>
    <s v="CH.CLTELE PROFESSIONNELS"/>
    <x v="222"/>
    <n v="56"/>
    <d v="1962-04-08T00:00:00"/>
    <n v="350226"/>
    <x v="207"/>
    <s v="2ème degré de compta"/>
  </r>
  <r>
    <x v="1"/>
    <s v="Deschamps"/>
    <s v="Suzanne"/>
    <s v="TECHNICIEN INTRANET"/>
    <x v="223"/>
    <n v="57"/>
    <d v="1960-10-07T00:00:00"/>
    <n v="560562"/>
    <x v="196"/>
    <s v="2ème degré de compta"/>
  </r>
  <r>
    <x v="0"/>
    <s v="Dumont"/>
    <s v="Bernard"/>
    <s v="CHEF DE PRODUIT"/>
    <x v="224"/>
    <n v="62"/>
    <d v="1956-08-22T00:00:00"/>
    <n v="560563"/>
    <x v="208"/>
    <s v="2ème degré de compta"/>
  </r>
  <r>
    <x v="0"/>
    <s v="Gérard"/>
    <s v="Jean-Paul"/>
    <s v="CHEF D'AGENCE DETACHE"/>
    <x v="104"/>
    <n v="64"/>
    <d v="1954-09-12T00:00:00"/>
    <n v="350392"/>
    <x v="166"/>
    <s v="2ème degré de compta"/>
  </r>
  <r>
    <x v="0"/>
    <s v="Bourgeois"/>
    <s v="Jean-Pierre"/>
    <s v="AGENT ADMI.TRES QUALIF"/>
    <x v="49"/>
    <n v="59"/>
    <d v="1959-09-12T00:00:00"/>
    <n v="351325"/>
    <x v="167"/>
    <s v="2ème degré de compta"/>
  </r>
  <r>
    <x v="1"/>
    <s v="Charpentier"/>
    <s v="Marie-Joseph"/>
    <s v="AGENT ADMINIST. QUALIFIE"/>
    <x v="225"/>
    <n v="58"/>
    <d v="1960-02-26T00:00:00"/>
    <n v="350847"/>
    <x v="168"/>
    <s v="2ème degré de compta"/>
  </r>
  <r>
    <x v="0"/>
    <s v="Rodriguez"/>
    <s v="Jacques"/>
    <s v="CHARGE DE MISSION EDI"/>
    <x v="226"/>
    <n v="58"/>
    <d v="1960-09-07T00:00:00"/>
    <n v="350217"/>
    <x v="169"/>
    <s v="2ème degré de compta"/>
  </r>
  <r>
    <x v="0"/>
    <s v="Rousseau"/>
    <s v="Patrick"/>
    <s v="CHARGE-CLTELE AGRICOLE"/>
    <x v="227"/>
    <n v="58"/>
    <d v="1960-06-03T00:00:00"/>
    <n v="351003"/>
    <x v="170"/>
    <s v="2ème degré de compta"/>
  </r>
  <r>
    <x v="1"/>
    <s v="Jacquet"/>
    <s v="Annie"/>
    <s v="AGENT ADM.TECH.BANC"/>
    <x v="228"/>
    <n v="57"/>
    <d v="1961-07-03T00:00:00"/>
    <n v="350710"/>
    <x v="171"/>
    <s v="2ème degré de compta"/>
  </r>
  <r>
    <x v="0"/>
    <s v="François"/>
    <s v="Gérard"/>
    <s v="CONSEILLER COMMERCIAL"/>
    <x v="229"/>
    <n v="56"/>
    <d v="1961-11-07T00:00:00"/>
    <n v="350247"/>
    <x v="172"/>
    <s v="2ème degré de compta"/>
  </r>
  <r>
    <x v="0"/>
    <s v="Blanchard"/>
    <s v="François"/>
    <s v="CH.CLTELE PROFESSIONNELS"/>
    <x v="230"/>
    <n v="55"/>
    <d v="1962-10-11T00:00:00"/>
    <n v="350063"/>
    <x v="173"/>
    <s v="2ème degré de compta"/>
  </r>
  <r>
    <x v="0"/>
    <s v="Philippe"/>
    <s v="Jean-Paul"/>
    <s v="AGENT COMMERCIAL T-QUALIF"/>
    <x v="231"/>
    <n v="56"/>
    <d v="1962-05-22T00:00:00"/>
    <n v="350569"/>
    <x v="174"/>
    <s v="2ème degré de compta"/>
  </r>
  <r>
    <x v="0"/>
    <s v="Gaillard"/>
    <s v="Yves"/>
    <s v="CHARG-CLTELE PARTICULIERS"/>
    <x v="232"/>
    <n v="54"/>
    <d v="1963-11-11T00:00:00"/>
    <n v="350355"/>
    <x v="166"/>
    <s v="2ème degré de compta"/>
  </r>
  <r>
    <x v="1"/>
    <s v="Dubois"/>
    <s v="Colette"/>
    <s v="AGENT ADM.TECH.BANC"/>
    <x v="233"/>
    <n v="58"/>
    <d v="1960-09-04T00:00:00"/>
    <n v="560421"/>
    <x v="175"/>
    <s v="2ème degré de compta"/>
  </r>
  <r>
    <x v="0"/>
    <s v="Dupuis"/>
    <s v="Daniel"/>
    <s v="CHEF D AGENCE 2E CLASSE"/>
    <x v="122"/>
    <n v="57"/>
    <d v="1961-01-08T00:00:00"/>
    <n v="560422"/>
    <x v="176"/>
    <s v="2ème degré de compta"/>
  </r>
  <r>
    <x v="0"/>
    <s v="Lefebvre"/>
    <s v="Jacques"/>
    <s v="AGENT ADM.TECH.BANC"/>
    <x v="234"/>
    <n v="65"/>
    <d v="1953-04-08T00:00:00"/>
    <n v="350233"/>
    <x v="177"/>
    <s v="BEPC"/>
  </r>
  <r>
    <x v="0"/>
    <s v="Blanc"/>
    <s v="Jean Marie"/>
    <s v="DIRECTEUR-ADJOINT"/>
    <x v="235"/>
    <n v="61"/>
    <d v="1957-03-03T00:00:00"/>
    <n v="561366"/>
    <x v="178"/>
    <s v="BEPC"/>
  </r>
  <r>
    <x v="1"/>
    <s v="Poirier"/>
    <s v="Annie"/>
    <s v="AGENT COMMERCIAL T-QUALIF"/>
    <x v="51"/>
    <n v="60"/>
    <d v="1958-08-19T00:00:00"/>
    <n v="350215"/>
    <x v="179"/>
    <s v="BEPC"/>
  </r>
  <r>
    <x v="1"/>
    <s v="Gonzalez"/>
    <s v="Denise"/>
    <s v="ANALYSTE CREDIT"/>
    <x v="213"/>
    <n v="60"/>
    <d v="1958-08-04T00:00:00"/>
    <n v="560401"/>
    <x v="180"/>
    <s v="BEPC"/>
  </r>
  <r>
    <x v="1"/>
    <s v="Clement"/>
    <s v="Françoise"/>
    <s v="CHARGE DE CLIENTELE"/>
    <x v="236"/>
    <n v="59"/>
    <d v="1959-04-21T00:00:00"/>
    <n v="351032"/>
    <x v="181"/>
    <s v="BEPC"/>
  </r>
  <r>
    <x v="1"/>
    <s v="Laurent"/>
    <s v="Annie"/>
    <s v="AGENT ADM.TECH.BANC"/>
    <x v="237"/>
    <n v="59"/>
    <d v="1959-01-25T00:00:00"/>
    <n v="350952"/>
    <x v="182"/>
    <s v="BEPC"/>
  </r>
  <r>
    <x v="0"/>
    <s v="François"/>
    <s v="Gérard"/>
    <s v="CHEF D'AGENCE"/>
    <x v="238"/>
    <n v="58"/>
    <d v="1960-06-03T00:00:00"/>
    <n v="350139"/>
    <x v="183"/>
    <s v="BEPC"/>
  </r>
  <r>
    <x v="1"/>
    <s v="Louis"/>
    <s v="Annick"/>
    <s v="TECHNICIEN MOYENS GENERAUX"/>
    <x v="239"/>
    <n v="58"/>
    <d v="1960-08-07T00:00:00"/>
    <n v="560426"/>
    <x v="184"/>
    <s v="BEPC"/>
  </r>
  <r>
    <x v="0"/>
    <s v="Fontaine"/>
    <s v="Philippe"/>
    <s v="CONSEILLER COMMERCIAL"/>
    <x v="163"/>
    <n v="58"/>
    <d v="1960-06-20T00:00:00"/>
    <n v="350496"/>
    <x v="185"/>
    <s v="BEPC"/>
  </r>
  <r>
    <x v="1"/>
    <s v="Louis"/>
    <s v="Odile"/>
    <s v="AGENT ADM.TECH.BANC"/>
    <x v="240"/>
    <n v="58"/>
    <d v="1960-04-08T00:00:00"/>
    <n v="350939"/>
    <x v="186"/>
    <s v="BEPC"/>
  </r>
  <r>
    <x v="0"/>
    <s v="Fernandez"/>
    <s v="Dominique"/>
    <s v="AGENT TECHNIQUE RESEAU-M."/>
    <x v="209"/>
    <n v="59"/>
    <d v="1959-02-10T00:00:00"/>
    <n v="350109"/>
    <x v="209"/>
    <s v="Baccalauréat"/>
  </r>
  <r>
    <x v="1"/>
    <s v="Morel"/>
    <s v="Marie-Christine"/>
    <s v="AGENT ADM.TECH.BANC"/>
    <x v="241"/>
    <n v="58"/>
    <d v="1960-02-21T00:00:00"/>
    <n v="350351"/>
    <x v="210"/>
    <s v="Baccalauréat"/>
  </r>
  <r>
    <x v="1"/>
    <s v="Duval"/>
    <s v="Marie-France"/>
    <s v="CHARG-CLTELE PARTICULIERS"/>
    <x v="242"/>
    <n v="57"/>
    <d v="1961-03-21T00:00:00"/>
    <n v="350789"/>
    <x v="211"/>
    <s v="Baccalauréat"/>
  </r>
  <r>
    <x v="1"/>
    <s v="Hubert"/>
    <s v="Patricia"/>
    <s v="AGENT ADM.TECH.BANC"/>
    <x v="118"/>
    <n v="56"/>
    <d v="1962-09-04T00:00:00"/>
    <n v="350203"/>
    <x v="212"/>
    <s v="Baccalauréat"/>
  </r>
  <r>
    <x v="1"/>
    <s v="Leclercq"/>
    <s v="Thérèse"/>
    <s v="AGENT COMMERCIAL T-QUALIF"/>
    <x v="243"/>
    <n v="56"/>
    <d v="1962-07-03T00:00:00"/>
    <n v="350833"/>
    <x v="213"/>
    <s v="Baccalauréat"/>
  </r>
  <r>
    <x v="1"/>
    <s v="Maillard"/>
    <s v="Arlette"/>
    <s v="AGENT COMMERCIAL T-QUALIF"/>
    <x v="244"/>
    <n v="57"/>
    <d v="1961-02-21T00:00:00"/>
    <n v="350609"/>
    <x v="214"/>
    <s v="Baccalauréat"/>
  </r>
  <r>
    <x v="1"/>
    <s v="Barbier"/>
    <s v="Annie"/>
    <s v="CONSEILLER COMMERCIAL"/>
    <x v="171"/>
    <n v="59"/>
    <d v="1958-10-19T00:00:00"/>
    <n v="351353"/>
    <x v="215"/>
    <s v="Baccalauréat"/>
  </r>
  <r>
    <x v="1"/>
    <s v="Guerin"/>
    <s v="MicheLine"/>
    <s v="AGT COMMERCIAL QUALIFIE"/>
    <x v="147"/>
    <n v="59"/>
    <d v="1959-08-19T00:00:00"/>
    <n v="350123"/>
    <x v="216"/>
    <s v="Baccalauréat"/>
  </r>
  <r>
    <x v="1"/>
    <s v="Vasseur"/>
    <s v="Sonia"/>
    <s v="AGENT SUCCESSIONS"/>
    <x v="245"/>
    <n v="57"/>
    <d v="1960-10-12T00:00:00"/>
    <n v="350603"/>
    <x v="217"/>
    <s v="Baccalauréat"/>
  </r>
  <r>
    <x v="1"/>
    <s v="Roussel"/>
    <s v="Nicole"/>
    <s v="AGENT ADM.TECH.BANC"/>
    <x v="246"/>
    <n v="59"/>
    <d v="1958-10-12T00:00:00"/>
    <n v="351356"/>
    <x v="218"/>
    <s v="1er degré de compta"/>
  </r>
  <r>
    <x v="1"/>
    <s v="Benoît"/>
    <s v="Eliane"/>
    <s v="CHARGE DE CLIENTELE"/>
    <x v="247"/>
    <n v="61"/>
    <d v="1957-02-26T00:00:00"/>
    <n v="350100"/>
    <x v="194"/>
    <s v="1er degré de compta"/>
  </r>
  <r>
    <x v="1"/>
    <s v="Masson"/>
    <s v="Annick"/>
    <s v="CONSEILLER COMMERCIAL"/>
    <x v="248"/>
    <n v="58"/>
    <d v="1960-07-03T00:00:00"/>
    <n v="350143"/>
    <x v="190"/>
    <s v="1er degré de compta"/>
  </r>
  <r>
    <x v="1"/>
    <s v="Le roux"/>
    <s v="Michèle"/>
    <s v="AGENT ADM.TECH.BANC"/>
    <x v="156"/>
    <n v="57"/>
    <d v="1961-09-07T00:00:00"/>
    <n v="350225"/>
    <x v="195"/>
    <s v="1er degré de compta"/>
  </r>
  <r>
    <x v="1"/>
    <s v="Martin"/>
    <s v="Martine"/>
    <s v="AGENT COMMERCIAL T-QUALIF"/>
    <x v="249"/>
    <n v="57"/>
    <d v="1961-05-22T00:00:00"/>
    <n v="351115"/>
    <x v="196"/>
    <s v="1er degré de compta"/>
  </r>
  <r>
    <x v="1"/>
    <s v="Royer"/>
    <s v="Monique"/>
    <s v="CONSEILLER COMMERCIAL"/>
    <x v="122"/>
    <n v="57"/>
    <d v="1961-05-12T00:00:00"/>
    <n v="350171"/>
    <x v="197"/>
    <s v="1er degré de compta"/>
  </r>
  <r>
    <x v="0"/>
    <s v="Guillot"/>
    <s v="Didier"/>
    <s v="CONSEILLER COMMERCIAL"/>
    <x v="250"/>
    <n v="56"/>
    <d v="1962-04-20T00:00:00"/>
    <n v="350843"/>
    <x v="198"/>
    <s v="1er degré de compta"/>
  </r>
  <r>
    <x v="0"/>
    <s v="Gaillard"/>
    <s v="Serge"/>
    <s v="CHARGE ACTIVITE&quot;AGRICULTURE&quot;"/>
    <x v="200"/>
    <n v="63"/>
    <d v="1954-10-12T00:00:00"/>
    <n v="560438"/>
    <x v="170"/>
    <s v="1er degré de compta"/>
  </r>
  <r>
    <x v="0"/>
    <s v="Rodriguez"/>
    <s v="Jean-Pierre"/>
    <s v="ANALYSTE DE GESTION"/>
    <x v="240"/>
    <n v="62"/>
    <d v="1956-02-26T00:00:00"/>
    <n v="560435"/>
    <x v="219"/>
    <s v="1er degré de compta"/>
  </r>
  <r>
    <x v="0"/>
    <s v="Bernard"/>
    <s v="Hugues"/>
    <s v="CONSEILLER COMMERCIAL"/>
    <x v="90"/>
    <n v="60"/>
    <d v="1957-12-12T00:00:00"/>
    <n v="560437"/>
    <x v="199"/>
    <s v="1er degré de compta"/>
  </r>
  <r>
    <x v="0"/>
    <s v="Guillaume"/>
    <s v="Jean Louis"/>
    <s v="CH.CLTELE PROFESSIONNELS"/>
    <x v="251"/>
    <n v="60"/>
    <d v="1958-04-08T00:00:00"/>
    <n v="560433"/>
    <x v="189"/>
    <s v="1er degré de compta"/>
  </r>
  <r>
    <x v="0"/>
    <s v="Girard"/>
    <s v="Philippe"/>
    <s v="CHARG-CLTELE PARTICULIERS"/>
    <x v="252"/>
    <n v="59"/>
    <d v="1959-07-22T00:00:00"/>
    <n v="350345"/>
    <x v="176"/>
    <s v="2ème degré de compta"/>
  </r>
  <r>
    <x v="0"/>
    <s v="Roussel"/>
    <s v="Alain"/>
    <s v="CH.CLTELE PROFESSIONNELS"/>
    <x v="253"/>
    <n v="58"/>
    <d v="1960-09-22T00:00:00"/>
    <n v="351236"/>
    <x v="200"/>
    <s v="2ème degré de compta"/>
  </r>
  <r>
    <x v="0"/>
    <s v="Guillot"/>
    <s v="Patrick"/>
    <s v="ASSISTANT MAITRE D'OUVRAGE"/>
    <x v="246"/>
    <n v="57"/>
    <d v="1960-11-07T00:00:00"/>
    <n v="560456"/>
    <x v="201"/>
    <s v="2ème degré de compta"/>
  </r>
  <r>
    <x v="1"/>
    <s v="Schmitt"/>
    <s v="Jeanine"/>
    <s v="AGENT COMMERCIAL T-QUALIF"/>
    <x v="77"/>
    <n v="57"/>
    <d v="1961-06-04T00:00:00"/>
    <n v="351205"/>
    <x v="171"/>
    <s v="2ème degré de compta"/>
  </r>
  <r>
    <x v="0"/>
    <s v="Moreau"/>
    <s v="Michel"/>
    <s v="CONSEILLER COMMERCIAL"/>
    <x v="254"/>
    <n v="61"/>
    <d v="1957-04-05T00:00:00"/>
    <n v="560443"/>
    <x v="220"/>
    <s v="2ème degré de compta"/>
  </r>
  <r>
    <x v="1"/>
    <s v="Bonnet"/>
    <s v="Monique"/>
    <s v="SOUS-DIRECTEUR"/>
    <x v="255"/>
    <n v="61"/>
    <d v="1957-06-04T00:00:00"/>
    <n v="561640"/>
    <x v="221"/>
    <s v="2ème degré de compta"/>
  </r>
  <r>
    <x v="1"/>
    <s v="Marchand"/>
    <s v="Marie-Dominique"/>
    <s v="CONSEILLER COMMERCIAL"/>
    <x v="256"/>
    <n v="57"/>
    <d v="1960-12-26T00:00:00"/>
    <n v="560564"/>
    <x v="222"/>
    <s v="2ème degré de compta"/>
  </r>
  <r>
    <x v="1"/>
    <s v="Charles"/>
    <s v="Agnès"/>
    <s v="CONSEILLER COMMERCIAL"/>
    <x v="230"/>
    <n v="58"/>
    <d v="1960-03-29T00:00:00"/>
    <n v="351148"/>
    <x v="223"/>
    <s v="2ème degré de compta"/>
  </r>
  <r>
    <x v="1"/>
    <s v="Gauthier"/>
    <s v="Marie-Christine"/>
    <s v="AGENT COMMERCIAL T-QUALIF"/>
    <x v="257"/>
    <n v="57"/>
    <d v="1961-05-29T00:00:00"/>
    <n v="350936"/>
    <x v="224"/>
    <s v="2ème degré de compta"/>
  </r>
  <r>
    <x v="0"/>
    <s v="Joly"/>
    <s v="Jacky"/>
    <s v="CH.CLTELE PROFESSIONNELS"/>
    <x v="258"/>
    <n v="57"/>
    <d v="1961-08-19T00:00:00"/>
    <n v="350380"/>
    <x v="225"/>
    <s v="2ème degré de compta"/>
  </r>
  <r>
    <x v="0"/>
    <s v="Perrot"/>
    <s v="Jean"/>
    <s v="CHEF DE BUREAU"/>
    <x v="143"/>
    <n v="61"/>
    <d v="1957-02-05T00:00:00"/>
    <n v="350223"/>
    <x v="226"/>
    <s v="2ème degré de compta"/>
  </r>
  <r>
    <x v="1"/>
    <s v="Bailly"/>
    <s v="Anne Marie"/>
    <s v="AGENT COMMERCIAL T-QUALIF"/>
    <x v="259"/>
    <n v="60"/>
    <d v="1957-11-12T00:00:00"/>
    <n v="560450"/>
    <x v="227"/>
    <s v="2ème degré de compta"/>
  </r>
  <r>
    <x v="1"/>
    <s v="Henry"/>
    <s v="Pierrette"/>
    <s v="CHARGE DE CLIENTELE"/>
    <x v="148"/>
    <n v="59"/>
    <d v="1959-05-05T00:00:00"/>
    <n v="350765"/>
    <x v="228"/>
    <s v="2ème degré de compta"/>
  </r>
  <r>
    <x v="1"/>
    <s v="Robin"/>
    <s v="Linda"/>
    <s v="AGENT COMMERCIAL T-QUALIF"/>
    <x v="260"/>
    <n v="57"/>
    <d v="1960-11-25T00:00:00"/>
    <n v="561167"/>
    <x v="229"/>
    <s v="2ème degré de compta"/>
  </r>
  <r>
    <x v="1"/>
    <s v="Fontaine"/>
    <s v="Marie-Claude"/>
    <s v="CONSEILLER COMMERCIAL"/>
    <x v="61"/>
    <n v="57"/>
    <d v="1961-07-12T00:00:00"/>
    <n v="350982"/>
    <x v="230"/>
    <s v="2ème degré de compta"/>
  </r>
  <r>
    <x v="1"/>
    <s v="Guillaume"/>
    <s v="Claudine"/>
    <s v="AGENT ADM.TECH.BANC"/>
    <x v="261"/>
    <n v="59"/>
    <d v="1959-08-10T00:00:00"/>
    <n v="560446"/>
    <x v="231"/>
    <s v="2ème degré de compta"/>
  </r>
  <r>
    <x v="1"/>
    <s v="Dupuy"/>
    <s v="Marie-Antoinette"/>
    <s v="AGENT COMMERCIAL T-QUALIF"/>
    <x v="262"/>
    <n v="58"/>
    <d v="1960-06-04T00:00:00"/>
    <n v="350708"/>
    <x v="232"/>
    <s v="BEPC"/>
  </r>
  <r>
    <x v="0"/>
    <s v="Guillaume"/>
    <s v="Jean-Louis"/>
    <s v="AGENT TECHNIQUE RESEAU-M."/>
    <x v="263"/>
    <n v="63"/>
    <d v="1955-06-17T00:00:00"/>
    <n v="351074"/>
    <x v="233"/>
    <s v="BEPC"/>
  </r>
  <r>
    <x v="0"/>
    <s v="Simon"/>
    <s v="Denis"/>
    <s v="DIRECTEUR DE SECTEUR D'AGENC"/>
    <x v="264"/>
    <n v="60"/>
    <d v="1958-03-26T00:00:00"/>
    <n v="350335"/>
    <x v="211"/>
    <s v="BEPC"/>
  </r>
  <r>
    <x v="0"/>
    <s v="Jean"/>
    <s v="Patrick"/>
    <s v="AGENT ADMI.TRES QUALIF"/>
    <x v="265"/>
    <n v="60"/>
    <d v="1958-09-04T00:00:00"/>
    <n v="350943"/>
    <x v="218"/>
    <s v="BEPC"/>
  </r>
  <r>
    <x v="1"/>
    <s v="Renaud"/>
    <s v="Monique"/>
    <s v="AGENT ADMI.TRES QUALIF"/>
    <x v="266"/>
    <n v="60"/>
    <d v="1958-07-03T00:00:00"/>
    <n v="351272"/>
    <x v="234"/>
    <s v="BEPC"/>
  </r>
  <r>
    <x v="1"/>
    <s v="Philippe"/>
    <s v="Monique"/>
    <s v="AGENT ADM.TECH.BANC"/>
    <x v="267"/>
    <n v="58"/>
    <d v="1960-09-12T00:00:00"/>
    <n v="351290"/>
    <x v="235"/>
    <s v="BEPC"/>
  </r>
  <r>
    <x v="1"/>
    <s v="Lecomte"/>
    <s v="Nicole"/>
    <s v="AGENT COMMERCIAL T-QUALIF"/>
    <x v="268"/>
    <n v="57"/>
    <d v="1961-01-26T00:00:00"/>
    <n v="351261"/>
    <x v="236"/>
    <s v="BEPC"/>
  </r>
  <r>
    <x v="0"/>
    <s v="Hervé"/>
    <s v="Claude"/>
    <s v="CHARGE DE CLIENTELE"/>
    <x v="269"/>
    <n v="56"/>
    <d v="1962-01-05T00:00:00"/>
    <n v="350973"/>
    <x v="230"/>
    <s v="BEPC"/>
  </r>
  <r>
    <x v="0"/>
    <s v="Hubert"/>
    <s v="Jean-François"/>
    <s v="ASSIST.BUREAUT/MICRO/INFO"/>
    <x v="270"/>
    <n v="61"/>
    <d v="1957-03-08T00:00:00"/>
    <n v="350560"/>
    <x v="222"/>
    <s v="BEPC"/>
  </r>
  <r>
    <x v="0"/>
    <s v="NGuyen"/>
    <s v="Gérard"/>
    <s v="RESPONSABLE ECHAnge"/>
    <x v="271"/>
    <n v="58"/>
    <d v="1960-04-05T00:00:00"/>
    <n v="350664"/>
    <x v="215"/>
    <s v="BEPC"/>
  </r>
  <r>
    <x v="0"/>
    <s v="Duval"/>
    <s v="Hugues"/>
    <s v="CH.CLTELE PROFESSIONNELS"/>
    <x v="272"/>
    <n v="58"/>
    <d v="1960-08-12T00:00:00"/>
    <n v="350919"/>
    <x v="237"/>
    <s v="Baccalauréat"/>
  </r>
  <r>
    <x v="1"/>
    <s v="Dupuy"/>
    <s v="Marie-Agnès"/>
    <s v="AGENT COMMERCIAL T-QUALIF"/>
    <x v="273"/>
    <n v="57"/>
    <d v="1960-11-10T00:00:00"/>
    <n v="351086"/>
    <x v="220"/>
    <s v="Baccalauréat"/>
  </r>
  <r>
    <x v="1"/>
    <s v="Gautier"/>
    <s v="Nadège"/>
    <s v="AGENT COMMERCIAL T-QUALIF"/>
    <x v="274"/>
    <n v="56"/>
    <d v="1962-09-19T00:00:00"/>
    <n v="351292"/>
    <x v="238"/>
    <s v="Baccalauréat"/>
  </r>
  <r>
    <x v="0"/>
    <s v="Fontaine"/>
    <s v="Serge"/>
    <s v="CHEF D'AGENCE"/>
    <x v="275"/>
    <n v="57"/>
    <d v="1961-09-12T00:00:00"/>
    <n v="351002"/>
    <x v="239"/>
    <s v="Baccalauréat"/>
  </r>
  <r>
    <x v="0"/>
    <s v="Benoît"/>
    <s v="Jim"/>
    <s v="AGENT ADMI.TRES QUALIF"/>
    <x v="260"/>
    <n v="56"/>
    <d v="1962-01-26T00:00:00"/>
    <n v="350209"/>
    <x v="240"/>
    <s v="Baccalauréat"/>
  </r>
  <r>
    <x v="0"/>
    <s v="Guerin"/>
    <s v="Jean-Claude"/>
    <s v="CONSEILLER PRIVE"/>
    <x v="276"/>
    <n v="55"/>
    <d v="1963-08-22T00:00:00"/>
    <n v="350489"/>
    <x v="241"/>
    <s v="Baccalauréat"/>
  </r>
  <r>
    <x v="0"/>
    <s v="Duval"/>
    <s v="Alain"/>
    <s v="CHARGE DE CLIENTELE"/>
    <x v="277"/>
    <n v="54"/>
    <d v="1963-11-26T00:00:00"/>
    <n v="350676"/>
    <x v="242"/>
    <s v="Baccalauréat"/>
  </r>
  <r>
    <x v="0"/>
    <s v="Duval"/>
    <s v="Bernard"/>
    <s v="CONSEILLER COMMERCIAL"/>
    <x v="77"/>
    <n v="60"/>
    <d v="1958-06-22T00:00:00"/>
    <n v="560464"/>
    <x v="243"/>
    <s v="Baccalauréat"/>
  </r>
  <r>
    <x v="1"/>
    <s v="Sanchez"/>
    <s v="Eliane"/>
    <s v="CONSEILLER COMMERCIAL"/>
    <x v="182"/>
    <n v="59"/>
    <d v="1959-05-12T00:00:00"/>
    <n v="560444"/>
    <x v="244"/>
    <s v="Baccalauréat"/>
  </r>
  <r>
    <x v="0"/>
    <s v="Boyer"/>
    <s v="Claude"/>
    <s v="TECHNICIEN MOYENS GENERAUX"/>
    <x v="278"/>
    <n v="56"/>
    <d v="1962-09-19T00:00:00"/>
    <n v="350653"/>
    <x v="238"/>
    <s v="1er degré de compta"/>
  </r>
  <r>
    <x v="1"/>
    <s v="Gautier"/>
    <s v="Geneviève"/>
    <s v="AGENT ADM.TECH.BANC"/>
    <x v="70"/>
    <n v="56"/>
    <d v="1962-09-10T00:00:00"/>
    <n v="350150"/>
    <x v="245"/>
    <s v="1er degré de compta"/>
  </r>
  <r>
    <x v="0"/>
    <s v="Le roux"/>
    <s v="Serge"/>
    <s v="CHEF DE SEGMENT"/>
    <x v="217"/>
    <n v="55"/>
    <d v="1963-06-17T00:00:00"/>
    <n v="350453"/>
    <x v="246"/>
    <s v="1er degré de compta"/>
  </r>
  <r>
    <x v="0"/>
    <s v="NGuyen"/>
    <s v="Jean"/>
    <s v="AGENT COMMERCIAL T-QUALIF"/>
    <x v="279"/>
    <n v="60"/>
    <d v="1957-11-11T00:00:00"/>
    <n v="560470"/>
    <x v="243"/>
    <s v="1er degré de compta"/>
  </r>
  <r>
    <x v="1"/>
    <s v="Girard"/>
    <s v="Dominique"/>
    <s v="CHARGE DE RECOUVREMENT"/>
    <x v="280"/>
    <n v="60"/>
    <d v="1958-04-03T00:00:00"/>
    <n v="560471"/>
    <x v="214"/>
    <s v="1er degré de compta"/>
  </r>
  <r>
    <x v="1"/>
    <s v="Clement"/>
    <s v="Chantal"/>
    <s v="AGT COMMERCIAL QUALIFIE"/>
    <x v="281"/>
    <n v="57"/>
    <d v="1960-10-11T00:00:00"/>
    <n v="351150"/>
    <x v="247"/>
    <s v="1er degré de compta"/>
  </r>
  <r>
    <x v="0"/>
    <s v="Fabre"/>
    <s v="Gilles"/>
    <s v="RESP.D EXPLOITATION BANC."/>
    <x v="282"/>
    <n v="59"/>
    <d v="1958-10-19T00:00:00"/>
    <n v="351302"/>
    <x v="215"/>
    <s v="1er degré de compta"/>
  </r>
  <r>
    <x v="0"/>
    <s v="Louis"/>
    <s v="Jacques"/>
    <s v="CHARGE DE CLIENTELE"/>
    <x v="283"/>
    <n v="56"/>
    <d v="1961-11-10T00:00:00"/>
    <n v="351183"/>
    <x v="248"/>
    <s v="1er degré de compta"/>
  </r>
  <r>
    <x v="0"/>
    <s v="Aubry"/>
    <s v="Jean-Claude"/>
    <s v="CONSEILLER COMMERCIAL"/>
    <x v="284"/>
    <n v="57"/>
    <d v="1961-02-10T00:00:00"/>
    <n v="351186"/>
    <x v="239"/>
    <s v="1er degré de compta"/>
  </r>
  <r>
    <x v="0"/>
    <s v="Duval"/>
    <s v="Jacques"/>
    <s v="AGENT COMMERCIAL T-QUALIF"/>
    <x v="276"/>
    <n v="56"/>
    <d v="1962-08-12T00:00:00"/>
    <n v="560469"/>
    <x v="249"/>
    <s v="1er degré de compta"/>
  </r>
  <r>
    <x v="1"/>
    <s v="ChevAlier"/>
    <s v="Claudine"/>
    <s v="CH.CLTELE PROFESSIONNELS"/>
    <x v="285"/>
    <n v="55"/>
    <d v="1963-02-10T00:00:00"/>
    <n v="350301"/>
    <x v="234"/>
    <s v="1er degré de compta"/>
  </r>
  <r>
    <x v="0"/>
    <s v="Bourgeois"/>
    <s v="Yves"/>
    <s v="CHEF DE REGION"/>
    <x v="76"/>
    <n v="63"/>
    <d v="1955-07-04T00:00:00"/>
    <n v="560478"/>
    <x v="250"/>
    <s v="2ème degré de compta"/>
  </r>
  <r>
    <x v="0"/>
    <s v="Thomas"/>
    <s v="Jacky"/>
    <s v="CHEF D'AGENCE"/>
    <x v="286"/>
    <n v="61"/>
    <d v="1957-04-29T00:00:00"/>
    <n v="560476"/>
    <x v="251"/>
    <s v="2ème degré de compta"/>
  </r>
  <r>
    <x v="1"/>
    <s v="Lefevre"/>
    <s v="Martine"/>
    <s v="AGENT COMMERCIAL T-QUALIF"/>
    <x v="287"/>
    <n v="60"/>
    <d v="1958-05-03T00:00:00"/>
    <n v="350917"/>
    <x v="252"/>
    <s v="2ème degré de compta"/>
  </r>
  <r>
    <x v="0"/>
    <s v="Henry"/>
    <s v="Didier"/>
    <s v="ADJOINT CHEF D AGENCE"/>
    <x v="288"/>
    <n v="58"/>
    <d v="1959-11-12T00:00:00"/>
    <n v="560472"/>
    <x v="228"/>
    <s v="2ème degré de compta"/>
  </r>
  <r>
    <x v="0"/>
    <s v="Simon"/>
    <s v="Dominique"/>
    <s v="AGENT COMMERCIAL T-QUALIF"/>
    <x v="289"/>
    <n v="59"/>
    <d v="1959-02-10T00:00:00"/>
    <n v="560477"/>
    <x v="209"/>
    <s v="2ème degré de compta"/>
  </r>
  <r>
    <x v="1"/>
    <s v="Meunier"/>
    <s v="Josiane"/>
    <s v="CHARG-CLTELE PARTICULIERS"/>
    <x v="290"/>
    <n v="58"/>
    <d v="1960-02-21T00:00:00"/>
    <n v="351367"/>
    <x v="210"/>
    <s v="2ème degré de compta"/>
  </r>
  <r>
    <x v="1"/>
    <s v="Guillot"/>
    <s v="Yolande"/>
    <s v="AGENT COMMERCIAL T-QUALIF"/>
    <x v="193"/>
    <n v="57"/>
    <d v="1961-03-21T00:00:00"/>
    <n v="351369"/>
    <x v="211"/>
    <s v="2ème degré de compta"/>
  </r>
  <r>
    <x v="0"/>
    <s v="Dupont"/>
    <s v="André"/>
    <s v="RESP. PILOTAGE RESEAU"/>
    <x v="285"/>
    <n v="56"/>
    <d v="1962-09-04T00:00:00"/>
    <n v="351366"/>
    <x v="212"/>
    <s v="2ème degré de compta"/>
  </r>
  <r>
    <x v="1"/>
    <s v="Sanchez"/>
    <s v="Chantal"/>
    <s v="COORDINATEUR ECHELON"/>
    <x v="291"/>
    <n v="56"/>
    <d v="1962-07-03T00:00:00"/>
    <n v="560475"/>
    <x v="213"/>
    <s v="2ème degré de compta"/>
  </r>
  <r>
    <x v="0"/>
    <s v="Jacquet"/>
    <s v="Jean Michel"/>
    <s v="RESPONSABLE LOGISTIQUE"/>
    <x v="119"/>
    <n v="57"/>
    <d v="1961-02-21T00:00:00"/>
    <n v="560484"/>
    <x v="214"/>
    <s v="2ème degré de compta"/>
  </r>
  <r>
    <x v="1"/>
    <s v="Noel"/>
    <s v="Simone"/>
    <s v="AGENT COMMERCIAL T-QUALIF"/>
    <x v="292"/>
    <n v="59"/>
    <d v="1958-10-19T00:00:00"/>
    <n v="350910"/>
    <x v="215"/>
    <s v="2ème degré de compta"/>
  </r>
  <r>
    <x v="0"/>
    <s v="Blanc"/>
    <s v="Jacques"/>
    <s v="AGENT COMMERCIAL T-QUALIF"/>
    <x v="38"/>
    <n v="59"/>
    <d v="1959-08-19T00:00:00"/>
    <n v="560486"/>
    <x v="216"/>
    <s v="2ème degré de compta"/>
  </r>
  <r>
    <x v="1"/>
    <s v="Adam"/>
    <s v="Paulette"/>
    <s v="AGENT COMMERCIAL T-QUALIF"/>
    <x v="293"/>
    <n v="57"/>
    <d v="1960-10-12T00:00:00"/>
    <n v="351110"/>
    <x v="217"/>
    <s v="2ème degré de compta"/>
  </r>
  <r>
    <x v="0"/>
    <s v="André"/>
    <s v="Joël"/>
    <s v="ANALYSTE DE DEVELOPPEMENT"/>
    <x v="294"/>
    <n v="59"/>
    <d v="1958-10-12T00:00:00"/>
    <n v="560487"/>
    <x v="218"/>
    <s v="2ème degré de compta"/>
  </r>
  <r>
    <x v="0"/>
    <s v="Philippe"/>
    <s v="Christian"/>
    <s v="CHARGE COLLECTIVITES LOCALES"/>
    <x v="295"/>
    <n v="63"/>
    <d v="1954-11-10T00:00:00"/>
    <n v="560491"/>
    <x v="253"/>
    <s v="2ème degré de compta"/>
  </r>
  <r>
    <x v="1"/>
    <s v="Moreau"/>
    <s v="Marie Claude"/>
    <s v="AGT COMMERCIAL QUALIFIE"/>
    <x v="296"/>
    <n v="60"/>
    <d v="1957-11-10T00:00:00"/>
    <n v="560460"/>
    <x v="254"/>
    <s v="2ème degré de compta"/>
  </r>
  <r>
    <x v="1"/>
    <s v="Fabre"/>
    <s v="Monique"/>
    <s v="AGENT ADM.DES TECH.BANCAIRES"/>
    <x v="297"/>
    <n v="60"/>
    <d v="1958-02-08T00:00:00"/>
    <n v="560569"/>
    <x v="255"/>
    <s v="BEPC"/>
  </r>
  <r>
    <x v="0"/>
    <s v="Berger"/>
    <s v="Michel"/>
    <s v="CHEF DE BUREAU"/>
    <x v="298"/>
    <n v="57"/>
    <d v="1960-12-10T00:00:00"/>
    <n v="560490"/>
    <x v="256"/>
    <s v="BEPC"/>
  </r>
  <r>
    <x v="1"/>
    <s v="Poirier"/>
    <s v="Claude"/>
    <s v="AGENT COMMERCIAL T-QUALIF"/>
    <x v="299"/>
    <n v="56"/>
    <d v="1961-12-26T00:00:00"/>
    <n v="560489"/>
    <x v="257"/>
    <s v="BEPC"/>
  </r>
  <r>
    <x v="1"/>
    <s v="Riviere"/>
    <s v="Bernadette"/>
    <s v="AGENT COMMERCIAL T-QUALIF"/>
    <x v="300"/>
    <n v="60"/>
    <d v="1957-10-12T00:00:00"/>
    <n v="560494"/>
    <x v="258"/>
    <s v="BEPC"/>
  </r>
  <r>
    <x v="0"/>
    <s v="Girard"/>
    <s v="Claude"/>
    <s v="MONITEUR DE VENTE"/>
    <x v="301"/>
    <n v="61"/>
    <d v="1957-06-20T00:00:00"/>
    <n v="351357"/>
    <x v="259"/>
    <s v="BEPC"/>
  </r>
  <r>
    <x v="0"/>
    <s v="Lefebvre"/>
    <s v="Christian"/>
    <s v="RESP DIRECT INFORMATIQUE"/>
    <x v="271"/>
    <n v="61"/>
    <d v="1957-02-10T00:00:00"/>
    <n v="350258"/>
    <x v="260"/>
    <s v="BEPC"/>
  </r>
  <r>
    <x v="0"/>
    <s v="Fournier"/>
    <s v="Michel"/>
    <s v="DIRECTEUR DE SECTEUR D'AGENC"/>
    <x v="249"/>
    <n v="60"/>
    <d v="1958-09-19T00:00:00"/>
    <n v="560501"/>
    <x v="261"/>
    <s v="BEPC"/>
  </r>
  <r>
    <x v="0"/>
    <s v="David"/>
    <s v="Patrick"/>
    <s v="DIRECTEUR DE SECTEUR D'AGENC"/>
    <x v="302"/>
    <n v="59"/>
    <d v="1958-11-10T00:00:00"/>
    <n v="560500"/>
    <x v="262"/>
    <s v="BEPC"/>
  </r>
  <r>
    <x v="1"/>
    <s v="Gérard"/>
    <s v="MicheLine"/>
    <s v="ANIMATEUR BAM"/>
    <x v="90"/>
    <n v="56"/>
    <d v="1962-03-21T00:00:00"/>
    <n v="350385"/>
    <x v="263"/>
    <s v="BEPC"/>
  </r>
  <r>
    <x v="1"/>
    <s v="Lopez"/>
    <s v="Josette"/>
    <s v="CONSEILLER COMMERCIAL"/>
    <x v="0"/>
    <n v="56"/>
    <d v="1962-04-21T00:00:00"/>
    <n v="350055"/>
    <x v="264"/>
    <s v="BEPC"/>
  </r>
  <r>
    <x v="1"/>
    <s v="Perez"/>
    <s v="Gismonde"/>
    <s v="AGENT ADM.TECH.BANC"/>
    <x v="303"/>
    <n v="60"/>
    <d v="1958-03-08T00:00:00"/>
    <n v="560505"/>
    <x v="265"/>
    <s v="Baccalauréat"/>
  </r>
  <r>
    <x v="0"/>
    <s v="Henry"/>
    <s v="Dominique"/>
    <s v="DIRECTEUR DE SECTEUR D'AGENC"/>
    <x v="304"/>
    <n v="61"/>
    <d v="1957-09-07T00:00:00"/>
    <n v="560506"/>
    <x v="266"/>
    <s v="Baccalauréat"/>
  </r>
  <r>
    <x v="1"/>
    <s v="Dufour"/>
    <s v="Anne-Marie"/>
    <s v="AGENT ADMI.TRES QUALIF"/>
    <x v="305"/>
    <n v="58"/>
    <d v="1959-12-08T00:00:00"/>
    <n v="560447"/>
    <x v="267"/>
    <s v="Baccalauréat"/>
  </r>
  <r>
    <x v="0"/>
    <s v="Fournier"/>
    <s v="Christian"/>
    <s v="CHARGE DE RECOUVREMENT"/>
    <x v="306"/>
    <n v="59"/>
    <d v="1959-08-04T00:00:00"/>
    <n v="560512"/>
    <x v="268"/>
    <s v="Baccalauréat"/>
  </r>
  <r>
    <x v="0"/>
    <s v="NGuyen"/>
    <s v="Norbert"/>
    <s v="CHEF D'AGENCE"/>
    <x v="307"/>
    <n v="60"/>
    <d v="1958-07-17T00:00:00"/>
    <n v="560515"/>
    <x v="269"/>
    <s v="Baccalauréat"/>
  </r>
  <r>
    <x v="0"/>
    <s v="Bernard"/>
    <s v="Jean Claude"/>
    <s v="DIRECTEUR D' ECHELON"/>
    <x v="308"/>
    <n v="58"/>
    <d v="1960-08-04T00:00:00"/>
    <n v="560522"/>
    <x v="270"/>
    <s v="Baccalauréat"/>
  </r>
  <r>
    <x v="1"/>
    <s v="Nicolas"/>
    <s v="Anne Marie"/>
    <s v="AGENT COMMERCIAL T-QUALIF"/>
    <x v="309"/>
    <n v="56"/>
    <d v="1961-12-12T00:00:00"/>
    <n v="560523"/>
    <x v="271"/>
    <s v="Baccalauréat"/>
  </r>
  <r>
    <x v="1"/>
    <s v="Renault"/>
    <s v="Brigitte"/>
    <s v="CONSEILLER COMMERCIAL"/>
    <x v="87"/>
    <n v="55"/>
    <d v="1963-05-22T00:00:00"/>
    <n v="560520"/>
    <x v="263"/>
    <s v="Baccalauréat"/>
  </r>
  <r>
    <x v="1"/>
    <s v="Noel"/>
    <s v="Maryse"/>
    <s v="RESP.D EXPLOITATION BANC."/>
    <x v="310"/>
    <n v="54"/>
    <d v="1963-12-26T00:00:00"/>
    <n v="560521"/>
    <x v="255"/>
    <s v="Baccalauréat"/>
  </r>
  <r>
    <x v="1"/>
    <s v="Guerin"/>
    <s v="Liliane"/>
    <s v="CH.CLTELE PROFESSIONNELS"/>
    <x v="129"/>
    <n v="56"/>
    <d v="1962-07-04T00:00:00"/>
    <n v="560462"/>
    <x v="272"/>
    <s v="1er degré de compta"/>
  </r>
  <r>
    <x v="0"/>
    <s v="Germain"/>
    <s v="Philippe"/>
    <s v="CH.CLTELE PROFESSIONNELS"/>
    <x v="280"/>
    <n v="55"/>
    <d v="1962-12-10T00:00:00"/>
    <n v="560526"/>
    <x v="273"/>
    <s v="1er degré de compta"/>
  </r>
  <r>
    <x v="1"/>
    <s v="Gonzalez"/>
    <s v="Liliane"/>
    <s v="CHARG-CLTELE PROF/AGRI"/>
    <x v="311"/>
    <n v="58"/>
    <d v="1960-03-03T00:00:00"/>
    <n v="560527"/>
    <x v="253"/>
    <s v="1er degré de compta"/>
  </r>
  <r>
    <x v="2"/>
    <s v="Collet"/>
    <s v="Anne Marie"/>
    <s v="AGENT COMMERCIAL T-QUALIF"/>
    <x v="312"/>
    <n v="57"/>
    <d v="1961-08-07T00:00:00"/>
    <n v="560535"/>
    <x v="274"/>
    <s v="1er degré de compta"/>
  </r>
  <r>
    <x v="1"/>
    <s v="Petit"/>
    <s v="Evelyne"/>
    <s v="AGENT COMMERCIAL T-QUALIF"/>
    <x v="313"/>
    <n v="56"/>
    <d v="1962-05-20T00:00:00"/>
    <n v="560533"/>
    <x v="275"/>
    <s v="1er degré de compta"/>
  </r>
  <r>
    <x v="0"/>
    <s v="François"/>
    <s v="René"/>
    <s v="ADJOINT CHEF D AGENCE"/>
    <x v="314"/>
    <n v="56"/>
    <d v="1962-09-12T00:00:00"/>
    <n v="560530"/>
    <x v="276"/>
    <s v="1er degré de compta"/>
  </r>
  <r>
    <x v="2"/>
    <s v="Petit"/>
    <s v="Odile"/>
    <s v="ANALYSTE ADMINISTRATIF"/>
    <x v="315"/>
    <n v="58"/>
    <d v="1959-12-25T00:00:00"/>
    <n v="560532"/>
    <x v="277"/>
    <s v="1er degré de compta"/>
  </r>
  <r>
    <x v="1"/>
    <s v="Vasseur"/>
    <s v="Josiane"/>
    <s v="AGT COMMERCIAL QUALIFIE"/>
    <x v="316"/>
    <n v="60"/>
    <d v="1958-07-04T00:00:00"/>
    <n v="560537"/>
    <x v="278"/>
    <s v="1er degré de compta"/>
  </r>
  <r>
    <x v="0"/>
    <s v="Adam"/>
    <s v="Jacky"/>
    <s v="CONSEILLER COMMERCIAL"/>
    <x v="148"/>
    <n v="57"/>
    <d v="1961-04-08T00:00:00"/>
    <n v="560535"/>
    <x v="279"/>
    <s v="1er degré de compta"/>
  </r>
  <r>
    <x v="1"/>
    <s v="Roux"/>
    <s v="Mireille"/>
    <s v="AGENT ADM.TECH.BANC"/>
    <x v="317"/>
    <n v="55"/>
    <d v="1963-06-22T00:00:00"/>
    <n v="560536"/>
    <x v="280"/>
    <s v="1er degré de compta"/>
  </r>
  <r>
    <x v="1"/>
    <s v="Lefevre"/>
    <s v="Martine"/>
    <s v="AGENT COMMERCIAL T-QUALIF"/>
    <x v="318"/>
    <n v="57"/>
    <d v="1961-06-03T00:00:00"/>
    <n v="560511"/>
    <x v="281"/>
    <s v="1er degré de compta"/>
  </r>
  <r>
    <x v="1"/>
    <s v="Joly"/>
    <s v="Ghislaine"/>
    <s v="AGENT COMMERCIAL T-QUALIF"/>
    <x v="271"/>
    <n v="56"/>
    <d v="1962-07-10T00:00:00"/>
    <n v="560556"/>
    <x v="282"/>
    <s v="2ème degré de compta"/>
  </r>
  <r>
    <x v="1"/>
    <s v="Maillard"/>
    <s v="Monique"/>
    <s v="CONSEILLER COMMERCIAL"/>
    <x v="208"/>
    <n v="61"/>
    <d v="1956-11-07T00:00:00"/>
    <n v="560547"/>
    <x v="283"/>
    <s v="2ème degré de compta"/>
  </r>
  <r>
    <x v="0"/>
    <s v="Pierre"/>
    <s v="Jacques"/>
    <s v="CHARGE DE CLIENTELE"/>
    <x v="139"/>
    <n v="59"/>
    <d v="1959-04-08T00:00:00"/>
    <n v="560548"/>
    <x v="284"/>
    <s v="2ème degré de compta"/>
  </r>
  <r>
    <x v="1"/>
    <s v="Jean"/>
    <s v="RoseLine"/>
    <s v="TECHNICIEN CREDIT"/>
    <x v="250"/>
    <n v="57"/>
    <d v="1961-06-03T00:00:00"/>
    <n v="560517"/>
    <x v="285"/>
    <s v="2ème degré de compta"/>
  </r>
  <r>
    <x v="1"/>
    <s v="Lefevre"/>
    <s v="Claudie"/>
    <s v="AGENT ADMINISTRATIF I.A.R.D"/>
    <x v="319"/>
    <n v="56"/>
    <d v="1962-03-29T00:00:00"/>
    <n v="560546"/>
    <x v="286"/>
    <s v="2ème degré de compta"/>
  </r>
  <r>
    <x v="1"/>
    <s v="Perrot"/>
    <s v="MicheLine"/>
    <s v="AGENT ADM.TECH.BANC"/>
    <x v="320"/>
    <n v="55"/>
    <d v="1963-05-17T00:00:00"/>
    <n v="560550"/>
    <x v="287"/>
    <s v="2ème degré de compta"/>
  </r>
  <r>
    <x v="1"/>
    <s v="Adam"/>
    <s v="Marie Ange"/>
    <s v="TECHNICIEN ADMINISTRATIF"/>
    <x v="321"/>
    <n v="59"/>
    <d v="1959-05-17T00:00:00"/>
    <n v="560554"/>
    <x v="288"/>
    <s v="2ème degré de compta"/>
  </r>
  <r>
    <x v="2"/>
    <s v="Charles"/>
    <s v="Carol"/>
    <s v="AGENT COMMERCIAL T-QUALIF"/>
    <x v="100"/>
    <n v="55"/>
    <d v="1963-06-03T00:00:00"/>
    <n v="560553"/>
    <x v="289"/>
    <s v="2ème degré de compta"/>
  </r>
  <r>
    <x v="0"/>
    <s v="Michel"/>
    <s v="Robert"/>
    <s v="AGENT COMMERCIAL T-QUALIF"/>
    <x v="322"/>
    <n v="63"/>
    <d v="1955-03-16T00:00:00"/>
    <n v="560557"/>
    <x v="290"/>
    <s v="2ème degré de compta"/>
  </r>
  <r>
    <x v="1"/>
    <s v="Mercier"/>
    <s v="Marie Noelle"/>
    <s v="AGENT ADMI.TRES QUALIF"/>
    <x v="323"/>
    <n v="54"/>
    <d v="1963-10-12T00:00:00"/>
    <n v="560558"/>
    <x v="291"/>
    <s v="2ème degré de compta"/>
  </r>
  <r>
    <x v="1"/>
    <s v="Rodriguez"/>
    <s v="Colette"/>
    <s v="DIRECTEUR DE SECTEUR D'AGENC"/>
    <x v="99"/>
    <n v="58"/>
    <d v="1960-03-26T00:00:00"/>
    <n v="560556"/>
    <x v="292"/>
    <s v="2ème degré de compta"/>
  </r>
  <r>
    <x v="0"/>
    <s v="Dupont"/>
    <s v="Gilles"/>
    <s v="RESPONSABLE ECOLE DE VENTE"/>
    <x v="324"/>
    <n v="58"/>
    <d v="1960-04-03T00:00:00"/>
    <n v="560559"/>
    <x v="293"/>
    <s v="2ème degré de compta"/>
  </r>
  <r>
    <x v="1"/>
    <s v="Boyer"/>
    <s v="Nicole"/>
    <s v="TECHNICIEN ADMINISTRATIF"/>
    <x v="143"/>
    <n v="56"/>
    <d v="1962-05-12T00:00:00"/>
    <n v="560563"/>
    <x v="294"/>
    <s v="2ème degré de compta"/>
  </r>
  <r>
    <x v="1"/>
    <s v="Sanchez"/>
    <s v="Marinette"/>
    <s v="AGT COMMERCIAL QUALIFIE"/>
    <x v="325"/>
    <n v="59"/>
    <d v="1958-11-10T00:00:00"/>
    <n v="560566"/>
    <x v="295"/>
    <s v="2ème degré de compta"/>
  </r>
  <r>
    <x v="1"/>
    <s v="Bailly"/>
    <s v="Marie Claude"/>
    <s v="AGENT ADM.TECH.BANC"/>
    <x v="326"/>
    <n v="60"/>
    <d v="1958-03-16T00:00:00"/>
    <n v="560572"/>
    <x v="296"/>
    <s v="2ème degré de compta"/>
  </r>
  <r>
    <x v="1"/>
    <s v="Rolland"/>
    <s v="Evelyne"/>
    <s v="CONSEILLER COMMERCIAL"/>
    <x v="157"/>
    <n v="56"/>
    <d v="1962-04-29T00:00:00"/>
    <n v="560569"/>
    <x v="297"/>
    <s v="2ème degré de compta"/>
  </r>
  <r>
    <x v="0"/>
    <s v="Louis"/>
    <s v="Jean Marie"/>
    <s v="TECH. GESTION FINANCE/AUDIT"/>
    <x v="74"/>
    <n v="58"/>
    <d v="1960-01-26T00:00:00"/>
    <n v="560570"/>
    <x v="298"/>
    <s v="BEPC"/>
  </r>
  <r>
    <x v="0"/>
    <s v="Olivier"/>
    <s v="Guy"/>
    <s v="CHEF DU DEPARTEMENT R.HUMAIN"/>
    <x v="327"/>
    <n v="59"/>
    <d v="1959-06-20T00:00:00"/>
    <n v="560524"/>
    <x v="299"/>
    <s v="BEPC"/>
  </r>
  <r>
    <x v="1"/>
    <s v="Fontaine"/>
    <s v="Chantal"/>
    <s v="SECRETAIRE D UNITE"/>
    <x v="108"/>
    <n v="48"/>
    <d v="1970-02-26T00:00:00"/>
    <n v="560579"/>
    <x v="300"/>
    <s v="BEPC"/>
  </r>
  <r>
    <x v="0"/>
    <s v="Guyot"/>
    <s v="Dominique"/>
    <s v="AGT COMMERCIAL QUALIFIE"/>
    <x v="97"/>
    <n v="57"/>
    <d v="1961-02-26T00:00:00"/>
    <n v="350147"/>
    <x v="301"/>
    <s v="BEPC"/>
  </r>
  <r>
    <x v="1"/>
    <s v="David"/>
    <s v="Dominique"/>
    <s v="CHARGE DE RECOUVREMENT"/>
    <x v="320"/>
    <n v="53"/>
    <d v="1965-08-22T00:00:00"/>
    <n v="560589"/>
    <x v="302"/>
    <s v="BEPC"/>
  </r>
  <r>
    <x v="1"/>
    <s v="Barbier"/>
    <s v="Marie Jeane"/>
    <s v="AGT COMMERCIAL QUALIFIE"/>
    <x v="25"/>
    <n v="50"/>
    <d v="1968-07-22T00:00:00"/>
    <n v="560571"/>
    <x v="303"/>
    <s v="BEPC"/>
  </r>
  <r>
    <x v="1"/>
    <s v="Fabre"/>
    <s v="Annick"/>
    <s v="CH.CLTELE PROFESSIONNELS"/>
    <x v="328"/>
    <n v="56"/>
    <d v="1962-03-26T00:00:00"/>
    <n v="560595"/>
    <x v="304"/>
    <s v="BEPC"/>
  </r>
  <r>
    <x v="0"/>
    <s v="Leroux"/>
    <s v="Jacky"/>
    <s v="TECHNICIEN MOYENS GENERAUX"/>
    <x v="329"/>
    <n v="51"/>
    <d v="1967-09-12T00:00:00"/>
    <n v="351443"/>
    <x v="305"/>
    <s v="BEPC"/>
  </r>
  <r>
    <x v="1"/>
    <s v="Charpentier"/>
    <s v="Marie Christine"/>
    <s v="CONSEILLER COMMERCIAL"/>
    <x v="330"/>
    <n v="51"/>
    <d v="1967-03-08T00:00:00"/>
    <n v="560592"/>
    <x v="306"/>
    <s v="BEPC"/>
  </r>
  <r>
    <x v="1"/>
    <s v="André"/>
    <s v="Françoise"/>
    <s v="ANALYSTE CREDIT"/>
    <x v="216"/>
    <n v="52"/>
    <d v="1966-07-10T00:00:00"/>
    <n v="560596"/>
    <x v="307"/>
    <s v="BEPC"/>
  </r>
  <r>
    <x v="0"/>
    <s v="Blanchard"/>
    <s v="Lucien"/>
    <s v="CH.CLTELE PROFESSIONNELS"/>
    <x v="129"/>
    <n v="55"/>
    <d v="1962-12-12T00:00:00"/>
    <n v="560602"/>
    <x v="308"/>
    <s v="Baccalauréat"/>
  </r>
  <r>
    <x v="0"/>
    <s v="Germain"/>
    <s v="Alain"/>
    <s v="TECHNICIEN POSTE DE TRAVAIL"/>
    <x v="331"/>
    <n v="51"/>
    <d v="1966-11-10T00:00:00"/>
    <n v="560606"/>
    <x v="309"/>
    <s v="Baccalauréat"/>
  </r>
  <r>
    <x v="2"/>
    <s v="Perrin"/>
    <s v="Claudette"/>
    <s v="MAITRE D'OUVRAGE"/>
    <x v="13"/>
    <n v="55"/>
    <d v="1963-09-19T00:00:00"/>
    <n v="351319"/>
    <x v="310"/>
    <s v="Baccalauréat"/>
  </r>
  <r>
    <x v="0"/>
    <s v="Benoît"/>
    <s v="Christian"/>
    <s v="CH.CLTELE PROFESSIONNELS"/>
    <x v="332"/>
    <n v="56"/>
    <d v="1962-05-05T00:00:00"/>
    <n v="560603"/>
    <x v="311"/>
    <s v="Baccalauréat"/>
  </r>
  <r>
    <x v="0"/>
    <s v="Giraud"/>
    <s v="Jean-Pierre"/>
    <s v="CONSEILLET FINANCIER VITICOL"/>
    <x v="271"/>
    <n v="56"/>
    <d v="1961-10-19T00:00:00"/>
    <n v="560540"/>
    <x v="312"/>
    <s v="Baccalauréat"/>
  </r>
  <r>
    <x v="0"/>
    <s v="Nicolas"/>
    <s v="Francis"/>
    <s v="CHARGE DE CLIENTELE"/>
    <x v="333"/>
    <n v="57"/>
    <d v="1961-09-12T00:00:00"/>
    <n v="560607"/>
    <x v="313"/>
    <s v="Baccalauréat"/>
  </r>
  <r>
    <x v="0"/>
    <s v="Deschamps"/>
    <s v="Joël"/>
    <s v="CHEF DE BUREAU"/>
    <x v="334"/>
    <n v="57"/>
    <d v="1961-04-03T00:00:00"/>
    <n v="560612"/>
    <x v="295"/>
    <s v="Baccalauréat"/>
  </r>
  <r>
    <x v="0"/>
    <s v="Rodriguez"/>
    <s v="Claude"/>
    <s v="CHEF D'AGENCE"/>
    <x v="335"/>
    <n v="56"/>
    <d v="1962-04-16T00:00:00"/>
    <n v="560609"/>
    <x v="314"/>
    <s v="Baccalauréat"/>
  </r>
  <r>
    <x v="1"/>
    <s v="Meyer"/>
    <s v="Bernadette"/>
    <s v="RESP.D EXPLOITATION BANC."/>
    <x v="193"/>
    <n v="55"/>
    <d v="1963-03-03T00:00:00"/>
    <n v="560611"/>
    <x v="315"/>
    <s v="Baccalauréat"/>
  </r>
  <r>
    <x v="0"/>
    <s v="Thomas"/>
    <s v="Denis"/>
    <s v="CHEF DE BUREAU"/>
    <x v="336"/>
    <n v="55"/>
    <d v="1963-07-17T00:00:00"/>
    <n v="560608"/>
    <x v="316"/>
    <s v="1er degré de compta"/>
  </r>
  <r>
    <x v="0"/>
    <s v="Clement"/>
    <s v="Michel"/>
    <s v="AGENT COMMERCIAL T-QUALIF"/>
    <x v="280"/>
    <n v="61"/>
    <d v="1957-08-04T00:00:00"/>
    <n v="560932"/>
    <x v="317"/>
    <s v="1er degré de compta"/>
  </r>
  <r>
    <x v="0"/>
    <s v="Brun"/>
    <s v="Dominique"/>
    <s v="AGENT COMMERCIAL T-QUALIF"/>
    <x v="337"/>
    <n v="59"/>
    <d v="1959-01-05T00:00:00"/>
    <n v="560615"/>
    <x v="318"/>
    <s v="1er degré de compta"/>
  </r>
  <r>
    <x v="1"/>
    <s v="Gautier"/>
    <s v="Chantal"/>
    <s v="AGENT COMMERCIAL T-QUALIF"/>
    <x v="304"/>
    <n v="56"/>
    <d v="1961-12-08T00:00:00"/>
    <n v="560613"/>
    <x v="319"/>
    <s v="1er degré de compta"/>
  </r>
  <r>
    <x v="1"/>
    <s v="Clement"/>
    <s v="Maryse"/>
    <s v="AGENT COMMERCIAL T-QUALIF"/>
    <x v="338"/>
    <n v="56"/>
    <d v="1962-06-12T00:00:00"/>
    <n v="560617"/>
    <x v="320"/>
    <s v="1er degré de compta"/>
  </r>
  <r>
    <x v="0"/>
    <s v="Brun"/>
    <s v="Alain"/>
    <s v="RESP.SECURITE SYST.INFORMATI"/>
    <x v="339"/>
    <n v="58"/>
    <d v="1960-09-10T00:00:00"/>
    <n v="560621"/>
    <x v="321"/>
    <s v="1er degré de compta"/>
  </r>
  <r>
    <x v="0"/>
    <s v="Lefevre"/>
    <s v="Pierre"/>
    <s v="CHARGE DE CLIENTELE"/>
    <x v="340"/>
    <n v="55"/>
    <d v="1963-01-08T00:00:00"/>
    <n v="560622"/>
    <x v="322"/>
    <s v="1er degré de compta"/>
  </r>
  <r>
    <x v="0"/>
    <s v="Leroux"/>
    <s v="Michel"/>
    <s v="ANIMATEUR PIL0TAGE RISQUES"/>
    <x v="341"/>
    <n v="58"/>
    <d v="1960-02-26T00:00:00"/>
    <n v="560625"/>
    <x v="323"/>
    <s v="1er degré de compta"/>
  </r>
  <r>
    <x v="1"/>
    <s v="Rousseau"/>
    <s v="Mireille"/>
    <s v="AGENT COMMERCIAL T-QUALIF"/>
    <x v="342"/>
    <n v="61"/>
    <d v="1957-08-04T00:00:00"/>
    <n v="560539"/>
    <x v="317"/>
    <s v="1er degré de compta"/>
  </r>
  <r>
    <x v="1"/>
    <s v="Leroy"/>
    <s v="Danielle"/>
    <s v="AGENT COMMERCIAL T-QUALIF"/>
    <x v="343"/>
    <n v="60"/>
    <d v="1958-01-26T00:00:00"/>
    <n v="560626"/>
    <x v="324"/>
    <s v="1er degré de compta"/>
  </r>
  <r>
    <x v="1"/>
    <s v="Aubry"/>
    <s v="Marie Christine"/>
    <s v="AGENT COMMERCIAL T-QUALIF"/>
    <x v="344"/>
    <n v="53"/>
    <d v="1964-10-12T00:00:00"/>
    <n v="560631"/>
    <x v="325"/>
    <s v="1er degré de compta"/>
  </r>
  <r>
    <x v="1"/>
    <s v="Dupuy"/>
    <s v="Aliette"/>
    <s v="AGENT COMMERCIAL T-QUALIF"/>
    <x v="345"/>
    <n v="60"/>
    <d v="1958-09-22T00:00:00"/>
    <n v="560667"/>
    <x v="326"/>
    <s v="2ème degré de compta"/>
  </r>
  <r>
    <x v="1"/>
    <s v="Roy"/>
    <s v="Pierrette"/>
    <s v="AGENT COMMERCIAL T-QUALIF"/>
    <x v="346"/>
    <n v="58"/>
    <d v="1960-03-08T00:00:00"/>
    <n v="560583"/>
    <x v="327"/>
    <s v="2ème degré de compta"/>
  </r>
  <r>
    <x v="0"/>
    <s v="Dupuis"/>
    <s v="Gérard"/>
    <s v="ANIMATEUR CAISSE LOCALE"/>
    <x v="69"/>
    <n v="64"/>
    <d v="1954-02-10T00:00:00"/>
    <n v="560635"/>
    <x v="328"/>
    <s v="2ème degré de compta"/>
  </r>
  <r>
    <x v="0"/>
    <s v="Sanchez"/>
    <s v="Jacky"/>
    <s v="ADJOINT CHEF D AGENCE"/>
    <x v="347"/>
    <n v="53"/>
    <d v="1965-05-17T00:00:00"/>
    <n v="560640"/>
    <x v="329"/>
    <s v="2ème degré de compta"/>
  </r>
  <r>
    <x v="0"/>
    <s v="Fabre"/>
    <s v="Christian"/>
    <s v="RESP. MarcHE DES PARTICULIER"/>
    <x v="291"/>
    <n v="55"/>
    <d v="1962-10-19T00:00:00"/>
    <n v="560574"/>
    <x v="330"/>
    <s v="2ème degré de compta"/>
  </r>
  <r>
    <x v="1"/>
    <s v="Colin"/>
    <s v="Michelle"/>
    <s v="AGENT COMMERCIAL T-QUALIF"/>
    <x v="255"/>
    <n v="55"/>
    <d v="1963-05-29T00:00:00"/>
    <n v="560649"/>
    <x v="331"/>
    <s v="2ème degré de compta"/>
  </r>
  <r>
    <x v="0"/>
    <s v="Roy"/>
    <s v="Jean Paul"/>
    <s v="CONSEILLER COMMERCIAL"/>
    <x v="242"/>
    <n v="55"/>
    <d v="1963-09-07T00:00:00"/>
    <n v="560645"/>
    <x v="332"/>
    <s v="2ème degré de compta"/>
  </r>
  <r>
    <x v="0"/>
    <s v="Vidal"/>
    <s v="Alain"/>
    <s v="AGENT COMMERCIAL T-QUALIF"/>
    <x v="348"/>
    <n v="55"/>
    <d v="1963-01-25T00:00:00"/>
    <n v="560646"/>
    <x v="333"/>
    <s v="2ème degré de compta"/>
  </r>
  <r>
    <x v="0"/>
    <s v="ChevAlier"/>
    <s v="Philippe"/>
    <s v="CONSEILLER COMMERCIAL"/>
    <x v="165"/>
    <n v="54"/>
    <d v="1964-02-26T00:00:00"/>
    <n v="560575"/>
    <x v="334"/>
    <s v="2ème degré de compta"/>
  </r>
  <r>
    <x v="0"/>
    <s v="Dubois"/>
    <s v="Francis"/>
    <s v="CHARGE CLIENTELE PROFESS."/>
    <x v="349"/>
    <n v="54"/>
    <d v="1964-06-20T00:00:00"/>
    <n v="560573"/>
    <x v="335"/>
    <s v="2ème degré de compta"/>
  </r>
  <r>
    <x v="0"/>
    <s v="Roussel"/>
    <s v="Thierry"/>
    <s v="CONSEILLER COMMERCIAL"/>
    <x v="114"/>
    <n v="54"/>
    <d v="1964-09-10T00:00:00"/>
    <n v="560650"/>
    <x v="336"/>
    <s v="2ème degré de compta"/>
  </r>
  <r>
    <x v="0"/>
    <s v="Berger"/>
    <s v="Alain"/>
    <s v="CHARGE DE CLIENTELE"/>
    <x v="350"/>
    <n v="53"/>
    <d v="1965-09-12T00:00:00"/>
    <n v="560654"/>
    <x v="337"/>
    <s v="2ème degré de compta"/>
  </r>
  <r>
    <x v="0"/>
    <s v="Royer"/>
    <s v="Jean Louis"/>
    <s v="TECHNICIEN MOYENS GENERAUX"/>
    <x v="351"/>
    <n v="59"/>
    <d v="1958-11-11T00:00:00"/>
    <n v="560663"/>
    <x v="333"/>
    <s v="2ème degré de compta"/>
  </r>
  <r>
    <x v="0"/>
    <s v="Aubry"/>
    <s v="Christian"/>
    <s v="RESP. CONTROLE DE GESTION"/>
    <x v="352"/>
    <n v="60"/>
    <d v="1958-06-20T00:00:00"/>
    <n v="560664"/>
    <x v="338"/>
    <s v="2ème degré de compta"/>
  </r>
  <r>
    <x v="0"/>
    <s v="Mercier"/>
    <s v="Gérard"/>
    <s v="CONSEILLER COMMERCIAL"/>
    <x v="353"/>
    <n v="55"/>
    <d v="1963-09-22T00:00:00"/>
    <n v="560588"/>
    <x v="339"/>
    <s v="2ème degré de compta"/>
  </r>
  <r>
    <x v="0"/>
    <s v="Clement"/>
    <s v="Paul"/>
    <s v="MONITEUR DE VENTE"/>
    <x v="354"/>
    <n v="57"/>
    <d v="1961-08-10T00:00:00"/>
    <n v="560666"/>
    <x v="340"/>
    <s v="2ème degré de compta"/>
  </r>
  <r>
    <x v="0"/>
    <s v="Meunier"/>
    <s v="Patrice"/>
    <s v="CONSEILLER COMMERCIAL"/>
    <x v="1"/>
    <n v="54"/>
    <d v="1964-05-20T00:00:00"/>
    <n v="560668"/>
    <x v="341"/>
    <s v="BEPC"/>
  </r>
  <r>
    <x v="0"/>
    <s v="Bernard"/>
    <s v="Jean Paul"/>
    <s v="CHARG-CLTELE PROFESSIONNEL"/>
    <x v="222"/>
    <n v="55"/>
    <d v="1962-12-08T00:00:00"/>
    <n v="560672"/>
    <x v="342"/>
    <s v="BEPC"/>
  </r>
  <r>
    <x v="1"/>
    <s v="Masson"/>
    <s v="Dominique"/>
    <s v="MONITEUR DE VENTE"/>
    <x v="355"/>
    <n v="53"/>
    <d v="1965-05-17T00:00:00"/>
    <n v="560673"/>
    <x v="329"/>
    <s v="BEPC"/>
  </r>
  <r>
    <x v="1"/>
    <s v="Mercier"/>
    <s v="Monique"/>
    <s v="AGENT COMMERCIAL T-QUALIF"/>
    <x v="356"/>
    <n v="61"/>
    <d v="1957-02-08T00:00:00"/>
    <n v="560599"/>
    <x v="321"/>
    <s v="BEPC"/>
  </r>
  <r>
    <x v="0"/>
    <s v="Laurent"/>
    <s v="Bernard"/>
    <s v="AGENT ADM.TECH.BANC"/>
    <x v="357"/>
    <n v="58"/>
    <d v="1960-05-12T00:00:00"/>
    <n v="560676"/>
    <x v="343"/>
    <s v="BEPC"/>
  </r>
  <r>
    <x v="1"/>
    <s v="Perrin"/>
    <s v="Dominique"/>
    <s v="CONSEILLER COMMERCIAL"/>
    <x v="358"/>
    <n v="61"/>
    <d v="1957-07-12T00:00:00"/>
    <n v="560674"/>
    <x v="344"/>
    <s v="BEPC"/>
  </r>
  <r>
    <x v="0"/>
    <s v="Aubry"/>
    <s v="Pascal"/>
    <s v="AGENT ADMI.TRES QUALIF"/>
    <x v="359"/>
    <n v="60"/>
    <d v="1958-02-21T00:00:00"/>
    <n v="350172"/>
    <x v="345"/>
    <s v="BEPC"/>
  </r>
  <r>
    <x v="0"/>
    <s v="Jean"/>
    <s v="François"/>
    <s v="CHARGE ACTIVITES CREDITS"/>
    <x v="360"/>
    <n v="54"/>
    <d v="1963-11-25T00:00:00"/>
    <n v="560680"/>
    <x v="346"/>
    <s v="BEPC"/>
  </r>
  <r>
    <x v="1"/>
    <s v="Robin"/>
    <s v="Patricia"/>
    <s v="CHARG-CLTELE PARTICULIERS"/>
    <x v="361"/>
    <n v="53"/>
    <d v="1965-09-22T00:00:00"/>
    <n v="560681"/>
    <x v="347"/>
    <s v="BEPC"/>
  </r>
  <r>
    <x v="1"/>
    <s v="Renault"/>
    <s v="Liliane"/>
    <s v="CHARG-CLTELE PARTICULIERS"/>
    <x v="69"/>
    <n v="57"/>
    <d v="1961-03-29T00:00:00"/>
    <n v="560545"/>
    <x v="348"/>
    <s v="BEPC"/>
  </r>
  <r>
    <x v="0"/>
    <s v="Arnaud"/>
    <s v="Alain"/>
    <s v="Resp. support IC/ISEDIN"/>
    <x v="232"/>
    <n v="60"/>
    <d v="1958-07-22T00:00:00"/>
    <n v="560683"/>
    <x v="349"/>
    <s v="Baccalauréat"/>
  </r>
  <r>
    <x v="1"/>
    <s v="Fournier"/>
    <s v="Pascale"/>
    <s v="SECRETAIRE D UNITE"/>
    <x v="202"/>
    <n v="51"/>
    <d v="1966-12-25T00:00:00"/>
    <n v="560684"/>
    <x v="350"/>
    <s v="Baccalauréat"/>
  </r>
  <r>
    <x v="1"/>
    <s v="Aubert"/>
    <s v="Brigitte"/>
    <s v="AGENT ADM.TECH.BANC"/>
    <x v="362"/>
    <n v="55"/>
    <d v="1963-07-22T00:00:00"/>
    <n v="560685"/>
    <x v="351"/>
    <s v="Baccalauréat"/>
  </r>
  <r>
    <x v="1"/>
    <s v="Perrin"/>
    <s v="Jeanette"/>
    <s v="AGENT COMMERCIAL T-QUALIF"/>
    <x v="363"/>
    <n v="54"/>
    <d v="1964-05-05T00:00:00"/>
    <n v="560659"/>
    <x v="352"/>
    <s v="Baccalauréat"/>
  </r>
  <r>
    <x v="0"/>
    <s v="Thomas"/>
    <s v="Francis"/>
    <s v="CHARG-CLTELE PARTICULIERS"/>
    <x v="364"/>
    <n v="59"/>
    <d v="1959-08-07T00:00:00"/>
    <n v="560687"/>
    <x v="353"/>
    <s v="Baccalauréat"/>
  </r>
  <r>
    <x v="0"/>
    <s v="François"/>
    <s v="Jean-Pierre"/>
    <s v="CONSEILLER COMMERCIAL"/>
    <x v="365"/>
    <n v="56"/>
    <d v="1962-08-19T00:00:00"/>
    <n v="560688"/>
    <x v="354"/>
    <s v="Baccalauréat"/>
  </r>
  <r>
    <x v="1"/>
    <s v="Collet"/>
    <s v="Catherine"/>
    <s v="CHARGE DE CLIENTELE"/>
    <x v="366"/>
    <n v="55"/>
    <d v="1963-04-21T00:00:00"/>
    <n v="560691"/>
    <x v="355"/>
    <s v="Baccalauréat"/>
  </r>
  <r>
    <x v="0"/>
    <s v="Perez"/>
    <s v="Guillaume"/>
    <s v="SPEC. ASS. AGRIC. JUNIOR"/>
    <x v="367"/>
    <n v="56"/>
    <d v="1962-08-07T00:00:00"/>
    <n v="560693"/>
    <x v="356"/>
    <s v="Baccalauréat"/>
  </r>
  <r>
    <x v="0"/>
    <s v="Gauthier"/>
    <s v="Bruno"/>
    <s v="AGENT COMMERCIAL T-QUALIF"/>
    <x v="14"/>
    <n v="54"/>
    <d v="1963-10-22T00:00:00"/>
    <n v="560697"/>
    <x v="357"/>
    <s v="Baccalauréat"/>
  </r>
  <r>
    <x v="1"/>
    <s v="Lefevre"/>
    <s v="Marie"/>
    <s v="CHEF D'AGENCE"/>
    <x v="219"/>
    <n v="55"/>
    <d v="1963-02-26T00:00:00"/>
    <n v="560699"/>
    <x v="358"/>
    <s v="1er degré de compta"/>
  </r>
  <r>
    <x v="1"/>
    <s v="Vasseur"/>
    <s v="Liliane"/>
    <s v="CHARG-CLTELE PARTICULIERS"/>
    <x v="368"/>
    <n v="54"/>
    <d v="1963-11-07T00:00:00"/>
    <n v="560702"/>
    <x v="359"/>
    <s v="1er degré de compta"/>
  </r>
  <r>
    <x v="1"/>
    <s v="Lopez"/>
    <s v="Marie Chantal"/>
    <s v="TECHNICIEN CREDIT"/>
    <x v="369"/>
    <n v="54"/>
    <d v="1963-11-10T00:00:00"/>
    <n v="560704"/>
    <x v="360"/>
    <s v="1er degré de compta"/>
  </r>
  <r>
    <x v="1"/>
    <s v="Thomas"/>
    <s v="Françoise"/>
    <s v="AGENT COMMERCIAL T-QUALIF"/>
    <x v="182"/>
    <n v="55"/>
    <d v="1963-01-26T00:00:00"/>
    <n v="560696"/>
    <x v="361"/>
    <s v="1er degré de compta"/>
  </r>
  <r>
    <x v="0"/>
    <s v="Lemaire"/>
    <s v="Jean Michel"/>
    <s v="ANALYSTE MARKETING"/>
    <x v="358"/>
    <n v="60"/>
    <d v="1958-06-03T00:00:00"/>
    <n v="560707"/>
    <x v="362"/>
    <s v="1er degré de compta"/>
  </r>
  <r>
    <x v="1"/>
    <s v="Fontaine"/>
    <s v="Claudette"/>
    <s v="AGENT ADMI.TRES QUALIF"/>
    <x v="156"/>
    <n v="62"/>
    <d v="1956-09-07T00:00:00"/>
    <n v="560710"/>
    <x v="363"/>
    <s v="1er degré de compta"/>
  </r>
  <r>
    <x v="1"/>
    <s v="Mathieu"/>
    <s v="Solange"/>
    <s v="CONSEILLER COMMERCIAL"/>
    <x v="175"/>
    <n v="53"/>
    <d v="1965-08-04T00:00:00"/>
    <n v="560705"/>
    <x v="364"/>
    <s v="1er degré de compta"/>
  </r>
  <r>
    <x v="0"/>
    <s v="Roux"/>
    <s v="Jean Claude"/>
    <s v="CONSEILLER PRIVE"/>
    <x v="370"/>
    <n v="55"/>
    <d v="1963-06-03T00:00:00"/>
    <n v="560711"/>
    <x v="365"/>
    <s v="1er degré de compta"/>
  </r>
  <r>
    <x v="0"/>
    <s v="Lefevre"/>
    <s v="Jean-Luc"/>
    <s v="TECHNICIEN MOYENS GENERAUX"/>
    <x v="371"/>
    <n v="56"/>
    <d v="1962-08-04T00:00:00"/>
    <n v="350201"/>
    <x v="366"/>
    <s v="1er degré de compta"/>
  </r>
  <r>
    <x v="1"/>
    <s v="Renard"/>
    <s v="Maryse"/>
    <s v="AGENT COMMERCIAL T-QUALIF"/>
    <x v="198"/>
    <n v="50"/>
    <d v="1967-10-12T00:00:00"/>
    <n v="560714"/>
    <x v="367"/>
    <s v="1er degré de compta"/>
  </r>
  <r>
    <x v="0"/>
    <s v="Duval"/>
    <s v="Sylvain"/>
    <s v="DIRECTEUR DE SECTEUR D'AGENC"/>
    <x v="72"/>
    <n v="52"/>
    <d v="1965-12-26T00:00:00"/>
    <n v="560639"/>
    <x v="368"/>
    <s v="1er degré de compta"/>
  </r>
  <r>
    <x v="0"/>
    <s v="Caron"/>
    <s v="Bruno"/>
    <s v="CHEF D'AGENCE"/>
    <x v="372"/>
    <n v="54"/>
    <d v="1964-01-05T00:00:00"/>
    <n v="560642"/>
    <x v="369"/>
    <s v="2ème degré de compta"/>
  </r>
  <r>
    <x v="1"/>
    <s v="Bailly"/>
    <s v="Wanda"/>
    <s v="AGENT ADM.TECH.BANC"/>
    <x v="373"/>
    <n v="55"/>
    <d v="1963-08-19T00:00:00"/>
    <n v="560715"/>
    <x v="370"/>
    <s v="2ème degré de compta"/>
  </r>
  <r>
    <x v="0"/>
    <s v="Riviere"/>
    <s v="Christian"/>
    <s v="DIRECTEUR DE SECTEUR D'AGENC"/>
    <x v="95"/>
    <n v="53"/>
    <d v="1965-06-03T00:00:00"/>
    <n v="560655"/>
    <x v="349"/>
    <s v="2ème degré de compta"/>
  </r>
  <r>
    <x v="1"/>
    <s v="André"/>
    <s v="Chantal"/>
    <s v="AGENT COMMERCIAL T-QUALIF"/>
    <x v="147"/>
    <n v="53"/>
    <d v="1965-07-17T00:00:00"/>
    <n v="560717"/>
    <x v="356"/>
    <s v="2ème degré de compta"/>
  </r>
  <r>
    <x v="1"/>
    <s v="Dupuy"/>
    <s v="Sylvie"/>
    <s v="CONSEILLER COMMERCIAL"/>
    <x v="374"/>
    <n v="53"/>
    <d v="1965-01-26T00:00:00"/>
    <n v="560820"/>
    <x v="371"/>
    <s v="2ème degré de compta"/>
  </r>
  <r>
    <x v="1"/>
    <s v="Colin"/>
    <s v="Brigitte"/>
    <s v="RESP.D EXPLOITATION BANC."/>
    <x v="375"/>
    <n v="54"/>
    <d v="1963-12-25T00:00:00"/>
    <n v="560725"/>
    <x v="372"/>
    <s v="2ème degré de compta"/>
  </r>
  <r>
    <x v="0"/>
    <s v="Bertrand"/>
    <s v="Daniel"/>
    <s v="CHARGE DE MISSION INSTR.CRED"/>
    <x v="376"/>
    <n v="54"/>
    <d v="1964-03-08T00:00:00"/>
    <n v="560679"/>
    <x v="373"/>
    <s v="2ème degré de compta"/>
  </r>
  <r>
    <x v="1"/>
    <s v="Poirier"/>
    <s v="Jocelyne"/>
    <s v="AGENT COMMERCIAL T-QUALIF"/>
    <x v="300"/>
    <n v="54"/>
    <d v="1964-07-10T00:00:00"/>
    <n v="560733"/>
    <x v="367"/>
    <s v="2ème degré de compta"/>
  </r>
  <r>
    <x v="1"/>
    <s v="Brunet"/>
    <s v="Elisabeth"/>
    <s v="AGENT COMMERCIAL T-QUALIF"/>
    <x v="342"/>
    <n v="55"/>
    <d v="1963-09-04T00:00:00"/>
    <n v="560739"/>
    <x v="359"/>
    <s v="2ème degré de compta"/>
  </r>
  <r>
    <x v="2"/>
    <s v="Durand"/>
    <s v="Jenny"/>
    <s v="AGT LOGISTIQUE TRES QUALIFIE"/>
    <x v="377"/>
    <n v="54"/>
    <d v="1964-02-08T00:00:00"/>
    <n v="560736"/>
    <x v="353"/>
    <s v="2ème degré de compta"/>
  </r>
  <r>
    <x v="1"/>
    <s v="Colin"/>
    <s v="Catherine"/>
    <s v="CONSEILLER COMMERCIAL"/>
    <x v="263"/>
    <n v="53"/>
    <d v="1964-11-10T00:00:00"/>
    <n v="560756"/>
    <x v="374"/>
    <s v="2ème degré de compta"/>
  </r>
  <r>
    <x v="1"/>
    <s v="Martin"/>
    <s v="Dominique"/>
    <s v="AGENT ADMI.TRES QUALIF"/>
    <x v="378"/>
    <n v="56"/>
    <d v="1962-05-17T00:00:00"/>
    <n v="560742"/>
    <x v="357"/>
    <s v="2ème degré de compta"/>
  </r>
  <r>
    <x v="1"/>
    <s v="Garcia"/>
    <s v="Michèle"/>
    <s v="CONSEILLER COMMERCIAL"/>
    <x v="118"/>
    <n v="58"/>
    <d v="1960-07-17T00:00:00"/>
    <n v="560745"/>
    <x v="375"/>
    <s v="2ème degré de compta"/>
  </r>
  <r>
    <x v="1"/>
    <s v="Legrand"/>
    <s v="MaryLine"/>
    <s v="CHARGE DE CLIENTELE"/>
    <x v="379"/>
    <n v="52"/>
    <d v="1966-09-07T00:00:00"/>
    <n v="560744"/>
    <x v="376"/>
    <s v="2ème degré de compta"/>
  </r>
  <r>
    <x v="1"/>
    <s v="Garnier"/>
    <s v="Edwige"/>
    <s v="CHARGE DE CLIENTELE"/>
    <x v="380"/>
    <n v="52"/>
    <d v="1966-05-20T00:00:00"/>
    <n v="560749"/>
    <x v="377"/>
    <s v="2ème degré de compta"/>
  </r>
  <r>
    <x v="1"/>
    <s v="Garcia"/>
    <s v="Huguette"/>
    <s v="AGENT COMMERCIAL T-QUALIF"/>
    <x v="381"/>
    <n v="52"/>
    <d v="1966-04-21T00:00:00"/>
    <n v="560751"/>
    <x v="378"/>
    <s v="2ème degré de compta"/>
  </r>
  <r>
    <x v="1"/>
    <s v="Perrin"/>
    <s v="Annie"/>
    <s v="CONSEILLER COMMERCIAL"/>
    <x v="382"/>
    <n v="59"/>
    <d v="1959-09-04T00:00:00"/>
    <n v="560690"/>
    <x v="379"/>
    <s v="BEPC"/>
  </r>
  <r>
    <x v="0"/>
    <s v="Lemoine"/>
    <s v="Guy"/>
    <s v="CHEF DE SEGMENT"/>
    <x v="98"/>
    <n v="55"/>
    <d v="1962-10-10T00:00:00"/>
    <n v="561223"/>
    <x v="380"/>
    <s v="BEPC"/>
  </r>
  <r>
    <x v="1"/>
    <s v="Caron"/>
    <s v="Régine"/>
    <s v="CONSEILLER COMMERCIAL"/>
    <x v="383"/>
    <n v="52"/>
    <d v="1966-08-07T00:00:00"/>
    <n v="560738"/>
    <x v="381"/>
    <s v="BEPC"/>
  </r>
  <r>
    <x v="0"/>
    <s v="Giraud"/>
    <s v="Patrick"/>
    <s v="SPEC. ASS. AGRIC. JUNIOR"/>
    <x v="384"/>
    <n v="53"/>
    <d v="1964-12-12T00:00:00"/>
    <n v="560764"/>
    <x v="382"/>
    <s v="BEPC"/>
  </r>
  <r>
    <x v="0"/>
    <s v="Masson"/>
    <s v="Patrick"/>
    <s v="ANIMATEUR DE VENTE"/>
    <x v="385"/>
    <n v="58"/>
    <d v="1960-07-10T00:00:00"/>
    <n v="560770"/>
    <x v="383"/>
    <s v="BEPC"/>
  </r>
  <r>
    <x v="1"/>
    <s v="Caron"/>
    <s v="Marie-Hélène"/>
    <s v="AGENT ADM.TECH.BANC"/>
    <x v="175"/>
    <n v="56"/>
    <d v="1962-03-05T00:00:00"/>
    <n v="560698"/>
    <x v="384"/>
    <s v="BEPC"/>
  </r>
  <r>
    <x v="0"/>
    <s v="Garcia"/>
    <s v="Thierry"/>
    <s v="CHARG-CLTELE PARTICULIERS"/>
    <x v="386"/>
    <n v="52"/>
    <d v="1966-08-10T00:00:00"/>
    <n v="351381"/>
    <x v="380"/>
    <s v="BEPC"/>
  </r>
  <r>
    <x v="1"/>
    <s v="Lucas"/>
    <s v="Claude"/>
    <s v="AGENT COMMERCIAL T-QUALIF"/>
    <x v="216"/>
    <n v="61"/>
    <d v="1956-10-07T00:00:00"/>
    <n v="560776"/>
    <x v="385"/>
    <s v="BEPC"/>
  </r>
  <r>
    <x v="1"/>
    <s v="Lambert"/>
    <s v="Catherine"/>
    <s v="AGT COMMERCIAL QUALIFIE"/>
    <x v="387"/>
    <n v="54"/>
    <d v="1963-12-08T00:00:00"/>
    <n v="560735"/>
    <x v="386"/>
    <s v="BEPC"/>
  </r>
  <r>
    <x v="1"/>
    <s v="Girard"/>
    <s v="Nicole"/>
    <s v="AGENT ADM.TECH.BANC"/>
    <x v="388"/>
    <n v="51"/>
    <d v="1966-10-07T00:00:00"/>
    <n v="560794"/>
    <x v="387"/>
    <s v="BEPC"/>
  </r>
  <r>
    <x v="1"/>
    <s v="Brunet"/>
    <s v="JoëlLE"/>
    <s v="CHARG-CLTELE PARTICULIERS"/>
    <x v="163"/>
    <n v="57"/>
    <d v="1961-07-04T00:00:00"/>
    <n v="560797"/>
    <x v="388"/>
    <s v="Baccalauréat"/>
  </r>
  <r>
    <x v="0"/>
    <s v="Vasseur"/>
    <s v="Michel"/>
    <s v="ADJOINT CHEF D AGENCE"/>
    <x v="58"/>
    <n v="55"/>
    <d v="1963-07-04T00:00:00"/>
    <n v="561474"/>
    <x v="389"/>
    <s v="Baccalauréat"/>
  </r>
  <r>
    <x v="1"/>
    <s v="Girard"/>
    <s v="Laurence"/>
    <s v="CHARG-CLTELE PROF/AGRI"/>
    <x v="389"/>
    <n v="53"/>
    <d v="1965-03-29T00:00:00"/>
    <n v="560801"/>
    <x v="390"/>
    <s v="Baccalauréat"/>
  </r>
  <r>
    <x v="1"/>
    <s v="Fabre"/>
    <s v="Chantal"/>
    <s v="CONSEILLER COMMERCIAL"/>
    <x v="390"/>
    <n v="52"/>
    <d v="1966-09-10T00:00:00"/>
    <n v="560802"/>
    <x v="391"/>
    <s v="Baccalauréat"/>
  </r>
  <r>
    <x v="1"/>
    <s v="Bonnet"/>
    <s v="Elisabeth"/>
    <s v="AGENT TRESORERIE"/>
    <x v="391"/>
    <n v="51"/>
    <d v="1967-09-12T00:00:00"/>
    <n v="560796"/>
    <x v="392"/>
    <s v="Baccalauréat"/>
  </r>
  <r>
    <x v="1"/>
    <s v="Riviere"/>
    <s v="RoseLine"/>
    <s v="DIRECTEUR DE SECTEUR D'AGENC"/>
    <x v="343"/>
    <n v="51"/>
    <d v="1967-04-03T00:00:00"/>
    <n v="560800"/>
    <x v="393"/>
    <s v="Baccalauréat"/>
  </r>
  <r>
    <x v="1"/>
    <s v="Pierre"/>
    <s v="Denise"/>
    <s v="AGENT TECH. ENTRETIEN/PRODUC"/>
    <x v="262"/>
    <n v="58"/>
    <d v="1959-11-11T00:00:00"/>
    <n v="350116"/>
    <x v="394"/>
    <s v="Baccalauréat"/>
  </r>
  <r>
    <x v="2"/>
    <s v="Caron"/>
    <s v="Michelle"/>
    <s v="RESPONSABLE DES ETUDES"/>
    <x v="371"/>
    <n v="54"/>
    <d v="1963-10-11T00:00:00"/>
    <n v="351173"/>
    <x v="395"/>
    <s v="Baccalauréat"/>
  </r>
  <r>
    <x v="0"/>
    <s v="Guyot"/>
    <s v="Michel"/>
    <s v="TECHNICIEN POSTE DE TRAVAIL"/>
    <x v="392"/>
    <n v="54"/>
    <d v="1964-09-12T00:00:00"/>
    <n v="350274"/>
    <x v="396"/>
    <s v="Baccalauréat"/>
  </r>
  <r>
    <x v="0"/>
    <s v="Renaud"/>
    <s v="Jean Paul"/>
    <s v="SPECIALISTE AGRICOLE SENIOR"/>
    <x v="24"/>
    <n v="53"/>
    <d v="1965-04-08T00:00:00"/>
    <n v="560719"/>
    <x v="397"/>
    <s v="1er degré de compta"/>
  </r>
  <r>
    <x v="1"/>
    <s v="Durand"/>
    <s v="Hélène"/>
    <s v="AGENT COMMERCIAL T-QUALIF"/>
    <x v="135"/>
    <n v="53"/>
    <d v="1965-07-04T00:00:00"/>
    <n v="560806"/>
    <x v="398"/>
    <s v="1er degré de compta"/>
  </r>
  <r>
    <x v="0"/>
    <s v="Leclercq"/>
    <s v="Pascal"/>
    <s v="DIRECTEUR DE SECTEUR D'AGENC"/>
    <x v="160"/>
    <n v="53"/>
    <d v="1965-02-16T00:00:00"/>
    <n v="560722"/>
    <x v="399"/>
    <s v="1er degré de compta"/>
  </r>
  <r>
    <x v="1"/>
    <s v="François"/>
    <s v="Pierrette"/>
    <s v="ANALYSTE D ETUDES"/>
    <x v="393"/>
    <n v="53"/>
    <d v="1965-04-16T00:00:00"/>
    <n v="350277"/>
    <x v="400"/>
    <s v="1er degré de compta"/>
  </r>
  <r>
    <x v="1"/>
    <s v="Pierre"/>
    <s v="Marie Dominique"/>
    <s v="TECHNICIEN ADMINISTRATIF"/>
    <x v="394"/>
    <n v="53"/>
    <d v="1965-05-03T00:00:00"/>
    <n v="560813"/>
    <x v="385"/>
    <s v="1er degré de compta"/>
  </r>
  <r>
    <x v="1"/>
    <s v="Garnier"/>
    <s v="Marie Hélène"/>
    <s v="TECHNICIEN ADMINISTRATIF"/>
    <x v="237"/>
    <n v="52"/>
    <d v="1966-01-08T00:00:00"/>
    <n v="560815"/>
    <x v="401"/>
    <s v="1er degré de compta"/>
  </r>
  <r>
    <x v="1"/>
    <s v="Adam"/>
    <s v="Christine"/>
    <s v="TECHNICIEN ADMINISTRATIF"/>
    <x v="395"/>
    <n v="52"/>
    <d v="1966-04-20T00:00:00"/>
    <n v="560821"/>
    <x v="402"/>
    <s v="1er degré de compta"/>
  </r>
  <r>
    <x v="0"/>
    <s v="David"/>
    <s v="Alain"/>
    <s v="Resp. support IC/ISEDIN"/>
    <x v="107"/>
    <n v="53"/>
    <d v="1965-07-12T00:00:00"/>
    <n v="560734"/>
    <x v="403"/>
    <s v="1er degré de compta"/>
  </r>
  <r>
    <x v="1"/>
    <s v="Sanchez"/>
    <s v="Mireille"/>
    <s v="RESP.ASSURANCE DES PERSONNES"/>
    <x v="396"/>
    <n v="53"/>
    <d v="1965-05-12T00:00:00"/>
    <n v="560824"/>
    <x v="404"/>
    <s v="1er degré de compta"/>
  </r>
  <r>
    <x v="2"/>
    <s v="Lemoine"/>
    <s v="Françoise"/>
    <s v="RCR PRO AGRI"/>
    <x v="382"/>
    <n v="52"/>
    <d v="1966-06-22T00:00:00"/>
    <n v="560825"/>
    <x v="405"/>
    <s v="1er degré de compta"/>
  </r>
  <r>
    <x v="1"/>
    <s v="Lemoine"/>
    <s v="Annie"/>
    <s v="CONSEILLER PRIVE"/>
    <x v="397"/>
    <n v="52"/>
    <d v="1966-06-03T00:00:00"/>
    <n v="560826"/>
    <x v="406"/>
    <s v="1er degré de compta"/>
  </r>
  <r>
    <x v="1"/>
    <s v="Aubert"/>
    <s v="Christine"/>
    <s v="CONSEILLER COMMERCIAL"/>
    <x v="398"/>
    <n v="51"/>
    <d v="1966-11-07T00:00:00"/>
    <n v="560835"/>
    <x v="407"/>
    <s v="2ème degré de compta"/>
  </r>
  <r>
    <x v="1"/>
    <s v="Guyot"/>
    <s v="Janick"/>
    <s v="AGENT ADM. SPECIALise"/>
    <x v="372"/>
    <n v="65"/>
    <d v="1953-03-08T00:00:00"/>
    <n v="560831"/>
    <x v="408"/>
    <s v="2ème degré de compta"/>
  </r>
  <r>
    <x v="1"/>
    <s v="Le roux"/>
    <s v="Carole"/>
    <s v="CONSEILLER COMMERCIAL"/>
    <x v="239"/>
    <n v="52"/>
    <d v="1966-08-19T00:00:00"/>
    <n v="560827"/>
    <x v="409"/>
    <s v="2ème degré de compta"/>
  </r>
  <r>
    <x v="0"/>
    <s v="Mathieu"/>
    <s v="Bernard"/>
    <s v="DIRECTEUR DE SECTEUR D'AGENC"/>
    <x v="258"/>
    <n v="53"/>
    <d v="1965-02-10T00:00:00"/>
    <n v="560747"/>
    <x v="410"/>
    <s v="2ème degré de compta"/>
  </r>
  <r>
    <x v="0"/>
    <s v="Lecomte"/>
    <s v="Jacques"/>
    <s v="CHEF D'AGENCE"/>
    <x v="334"/>
    <n v="55"/>
    <d v="1963-03-21T00:00:00"/>
    <n v="560838"/>
    <x v="411"/>
    <s v="2ème degré de compta"/>
  </r>
  <r>
    <x v="0"/>
    <s v="Bourgeois"/>
    <s v="Jean François"/>
    <s v="CHARG-CLTELE PARTICULIERS"/>
    <x v="147"/>
    <n v="52"/>
    <d v="1966-06-22T00:00:00"/>
    <n v="560842"/>
    <x v="405"/>
    <s v="2ème degré de compta"/>
  </r>
  <r>
    <x v="1"/>
    <s v="Sanchez"/>
    <s v="Monique"/>
    <s v="CONSEILLER COMMERCIAL"/>
    <x v="399"/>
    <n v="51"/>
    <d v="1967-04-08T00:00:00"/>
    <n v="560837"/>
    <x v="412"/>
    <s v="2ème degré de compta"/>
  </r>
  <r>
    <x v="0"/>
    <s v="Moreau"/>
    <s v="Jean-Luc"/>
    <s v="CONSEILLER PRIVE"/>
    <x v="400"/>
    <n v="58"/>
    <d v="1960-05-29T00:00:00"/>
    <n v="350371"/>
    <x v="413"/>
    <s v="2ème degré de compta"/>
  </r>
  <r>
    <x v="0"/>
    <s v="Meyer"/>
    <s v="Philippe"/>
    <s v="ASSIST.BUREAUT/MICRO/INFO"/>
    <x v="401"/>
    <n v="53"/>
    <d v="1964-10-10T00:00:00"/>
    <n v="560765"/>
    <x v="414"/>
    <s v="2ème degré de compta"/>
  </r>
  <r>
    <x v="0"/>
    <s v="Renard"/>
    <s v="Daniel"/>
    <s v="AGENT ADMI.TRES QUALIF"/>
    <x v="402"/>
    <n v="55"/>
    <d v="1962-11-11T00:00:00"/>
    <n v="560850"/>
    <x v="415"/>
    <s v="2ème degré de compta"/>
  </r>
  <r>
    <x v="0"/>
    <s v="Moulin"/>
    <s v="Patrick"/>
    <s v="TECHNICIEN RESEAU-MAINT."/>
    <x v="403"/>
    <n v="54"/>
    <d v="1964-07-04T00:00:00"/>
    <n v="560851"/>
    <x v="416"/>
    <s v="2ème degré de compta"/>
  </r>
  <r>
    <x v="1"/>
    <s v="Lemaire"/>
    <s v="Marie-Christine"/>
    <s v="CHARG-CLTELE PARTICULIERS"/>
    <x v="404"/>
    <n v="53"/>
    <d v="1965-02-26T00:00:00"/>
    <n v="351446"/>
    <x v="417"/>
    <s v="2ème degré de compta"/>
  </r>
  <r>
    <x v="1"/>
    <s v="Dufour"/>
    <s v="JacqueLine"/>
    <s v="AGENT COMMERCIAL T-QUALIF"/>
    <x v="405"/>
    <n v="55"/>
    <d v="1963-08-07T00:00:00"/>
    <n v="560856"/>
    <x v="418"/>
    <s v="2ème degré de compta"/>
  </r>
  <r>
    <x v="0"/>
    <s v="Bailly"/>
    <s v="Thierry"/>
    <s v="CHARGE DE CLIENTELE"/>
    <x v="406"/>
    <n v="52"/>
    <d v="1966-07-22T00:00:00"/>
    <n v="560803"/>
    <x v="419"/>
    <s v="2ème degré de compta"/>
  </r>
  <r>
    <x v="0"/>
    <s v="Laurent"/>
    <s v="Dominique"/>
    <s v="AGENT COMMERCIAL T-QUALIF"/>
    <x v="407"/>
    <n v="52"/>
    <d v="1966-04-05T00:00:00"/>
    <n v="560795"/>
    <x v="420"/>
    <s v="2ème degré de compta"/>
  </r>
  <r>
    <x v="1"/>
    <s v="Hervé"/>
    <s v="Claudine"/>
    <s v="TECHNICIEN QUALITE"/>
    <x v="354"/>
    <n v="54"/>
    <d v="1964-03-05T00:00:00"/>
    <n v="351492"/>
    <x v="421"/>
    <s v="2ème degré de compta"/>
  </r>
  <r>
    <x v="0"/>
    <s v="Girard"/>
    <s v="Philippe"/>
    <s v="DIRECTEUR DE SECTEUR D'AGENC"/>
    <x v="408"/>
    <n v="51"/>
    <d v="1966-11-25T00:00:00"/>
    <n v="350735"/>
    <x v="422"/>
    <s v="BEPC"/>
  </r>
  <r>
    <x v="0"/>
    <s v="Robert"/>
    <s v="Alain"/>
    <s v="CHEF DE BUREAU"/>
    <x v="409"/>
    <n v="54"/>
    <d v="1964-04-05T00:00:00"/>
    <n v="350740"/>
    <x v="414"/>
    <s v="BEPC"/>
  </r>
  <r>
    <x v="1"/>
    <s v="Noel"/>
    <s v="Nilda"/>
    <s v="CHARG-CLTELE PARTICULIERS"/>
    <x v="243"/>
    <n v="52"/>
    <d v="1966-02-21T00:00:00"/>
    <n v="560856"/>
    <x v="423"/>
    <s v="BEPC"/>
  </r>
  <r>
    <x v="0"/>
    <s v="Brunet"/>
    <s v="Jean-Luc"/>
    <s v="CH.CLTELE PROFESSIONNELS"/>
    <x v="374"/>
    <n v="52"/>
    <d v="1966-01-25T00:00:00"/>
    <n v="350742"/>
    <x v="424"/>
    <s v="BEPC"/>
  </r>
  <r>
    <x v="0"/>
    <s v="Dupont"/>
    <s v="Henri"/>
    <s v="ANALYSTE MONETIQUE"/>
    <x v="229"/>
    <n v="60"/>
    <d v="1958-08-10T00:00:00"/>
    <n v="350770"/>
    <x v="425"/>
    <s v="BEPC"/>
  </r>
  <r>
    <x v="1"/>
    <s v="Noel"/>
    <s v="Annie"/>
    <s v="AGENT ADM.TECH.BANC"/>
    <x v="410"/>
    <n v="52"/>
    <d v="1966-05-22T00:00:00"/>
    <n v="350756"/>
    <x v="426"/>
    <s v="BEPC"/>
  </r>
  <r>
    <x v="1"/>
    <s v="Arnaud"/>
    <s v="Marie Hortense"/>
    <s v="ANALYSTE AFF.INTERNATIONALES"/>
    <x v="411"/>
    <n v="56"/>
    <d v="1962-02-16T00:00:00"/>
    <n v="350561"/>
    <x v="427"/>
    <s v="BEPC"/>
  </r>
  <r>
    <x v="1"/>
    <s v="Colin"/>
    <s v="Evelyne"/>
    <s v="AGENT COMMERCIAL T-QUALIF"/>
    <x v="203"/>
    <n v="52"/>
    <d v="1966-01-05T00:00:00"/>
    <n v="351375"/>
    <x v="307"/>
    <s v="BEPC"/>
  </r>
  <r>
    <x v="1"/>
    <s v="Gaillard"/>
    <s v="Claudette"/>
    <s v="ANALYSTE DE DEVELOPPEMENT"/>
    <x v="412"/>
    <n v="52"/>
    <d v="1966-06-04T00:00:00"/>
    <n v="350715"/>
    <x v="428"/>
    <s v="BEPC"/>
  </r>
  <r>
    <x v="0"/>
    <s v="Aubert"/>
    <s v="François"/>
    <s v="AGENT ADMI.TRES QUALIF"/>
    <x v="4"/>
    <n v="55"/>
    <d v="1962-10-07T00:00:00"/>
    <n v="350782"/>
    <x v="429"/>
    <s v="BEPC"/>
  </r>
  <r>
    <x v="1"/>
    <s v="Durand"/>
    <s v="Annette"/>
    <s v="CHARG-CLTELE PARTICULIERS"/>
    <x v="413"/>
    <n v="53"/>
    <d v="1965-02-26T00:00:00"/>
    <n v="350535"/>
    <x v="417"/>
    <s v="Baccalauréat"/>
  </r>
  <r>
    <x v="2"/>
    <s v="Laurent"/>
    <s v="Geneviève"/>
    <s v="SPEC. ASS. AGRIC. JUNIOR"/>
    <x v="174"/>
    <n v="52"/>
    <d v="1966-09-19T00:00:00"/>
    <n v="350684"/>
    <x v="302"/>
    <s v="Baccalauréat"/>
  </r>
  <r>
    <x v="1"/>
    <s v="Renault"/>
    <s v="Simone"/>
    <s v="CONSEILLER COMMERCIAL"/>
    <x v="414"/>
    <n v="50"/>
    <d v="1968-02-26T00:00:00"/>
    <n v="350502"/>
    <x v="430"/>
    <s v="Baccalauréat"/>
  </r>
  <r>
    <x v="0"/>
    <s v="Moulin"/>
    <s v="Jean-Michel"/>
    <s v="RESPONSABLE COLLECTE"/>
    <x v="415"/>
    <n v="50"/>
    <d v="1968-01-08T00:00:00"/>
    <n v="350606"/>
    <x v="431"/>
    <s v="Baccalauréat"/>
  </r>
  <r>
    <x v="1"/>
    <s v="Poirier"/>
    <s v="Sylvie"/>
    <s v="AGENT ADMI.TRES QUALIF"/>
    <x v="416"/>
    <n v="48"/>
    <d v="1970-02-26T00:00:00"/>
    <n v="350648"/>
    <x v="300"/>
    <s v="Baccalauréat"/>
  </r>
  <r>
    <x v="1"/>
    <s v="Dufour"/>
    <s v="Marie Lise"/>
    <s v="CONSEILLER COMMERCIAL"/>
    <x v="263"/>
    <n v="57"/>
    <d v="1961-02-26T00:00:00"/>
    <n v="560886"/>
    <x v="301"/>
    <s v="Baccalauréat"/>
  </r>
  <r>
    <x v="0"/>
    <s v="Roussel"/>
    <s v="Claude"/>
    <s v="RESP.GESTION ET CREDITS"/>
    <x v="129"/>
    <n v="53"/>
    <d v="1965-08-22T00:00:00"/>
    <n v="561222"/>
    <x v="302"/>
    <s v="Baccalauréat"/>
  </r>
  <r>
    <x v="1"/>
    <s v="Meunier"/>
    <s v="Jany-Claude"/>
    <s v="AGENT ADM.TECH.BANC"/>
    <x v="417"/>
    <n v="50"/>
    <d v="1968-07-22T00:00:00"/>
    <n v="350510"/>
    <x v="303"/>
    <s v="Baccalauréat"/>
  </r>
  <r>
    <x v="1"/>
    <s v="Picard"/>
    <s v="Bernadette"/>
    <s v="AGENT COMMERCIAL T-QUALIF"/>
    <x v="320"/>
    <n v="56"/>
    <d v="1962-03-26T00:00:00"/>
    <n v="350389"/>
    <x v="304"/>
    <s v="Baccalauréat"/>
  </r>
  <r>
    <x v="0"/>
    <s v="Fournier"/>
    <s v="Patrick"/>
    <s v="DIRECTEUR DE SECTEUR D'AGENC"/>
    <x v="418"/>
    <n v="51"/>
    <d v="1967-09-12T00:00:00"/>
    <n v="560894"/>
    <x v="305"/>
    <s v="1er degré de compta"/>
  </r>
  <r>
    <x v="1"/>
    <s v="Leroux"/>
    <s v="Patricia"/>
    <s v="AGENT ADM.TECH.BANC"/>
    <x v="419"/>
    <n v="51"/>
    <d v="1967-03-08T00:00:00"/>
    <n v="350866"/>
    <x v="306"/>
    <s v="1er degré de compta"/>
  </r>
  <r>
    <x v="1"/>
    <s v="Dupuis"/>
    <s v="Marie Martine"/>
    <s v="AGENT COMMERCIAL T-QUALIF"/>
    <x v="28"/>
    <n v="52"/>
    <d v="1966-07-10T00:00:00"/>
    <n v="560908"/>
    <x v="307"/>
    <s v="1er degré de compta"/>
  </r>
  <r>
    <x v="0"/>
    <s v="Renaud"/>
    <s v="Jean Claude"/>
    <s v="CHEF D'AGENCE"/>
    <x v="420"/>
    <n v="55"/>
    <d v="1962-12-12T00:00:00"/>
    <n v="561090"/>
    <x v="308"/>
    <s v="1er degré de compta"/>
  </r>
  <r>
    <x v="0"/>
    <s v="André"/>
    <s v="Alain"/>
    <s v="ANALYSTE DE GESTION"/>
    <x v="211"/>
    <n v="51"/>
    <d v="1966-11-10T00:00:00"/>
    <n v="560819"/>
    <x v="309"/>
    <s v="1er degré de compta"/>
  </r>
  <r>
    <x v="1"/>
    <s v="Gonzalez"/>
    <s v="Claude"/>
    <s v="CONSEILLER COMMERCIAL"/>
    <x v="157"/>
    <n v="52"/>
    <d v="1966-03-05T00:00:00"/>
    <n v="560835"/>
    <x v="432"/>
    <s v="1er degré de compta"/>
  </r>
  <r>
    <x v="1"/>
    <s v="Roussel"/>
    <s v="Chantal"/>
    <s v="TECHNICIEN ADMINISTRATIF"/>
    <x v="421"/>
    <n v="49"/>
    <d v="1968-11-07T00:00:00"/>
    <n v="560901"/>
    <x v="433"/>
    <s v="1er degré de compta"/>
  </r>
  <r>
    <x v="0"/>
    <s v="François"/>
    <s v="Gilles"/>
    <s v="CHARG-CLTELE PARTICULIERS"/>
    <x v="422"/>
    <n v="52"/>
    <d v="1966-05-05T00:00:00"/>
    <n v="560907"/>
    <x v="434"/>
    <s v="1er degré de compta"/>
  </r>
  <r>
    <x v="0"/>
    <s v="Girard"/>
    <s v="François"/>
    <s v="ADJOINT CHEF D AGENCE"/>
    <x v="423"/>
    <n v="52"/>
    <d v="1966-04-29T00:00:00"/>
    <n v="560857"/>
    <x v="435"/>
    <s v="1er degré de compta"/>
  </r>
  <r>
    <x v="0"/>
    <s v="Benoît"/>
    <s v="Philippe"/>
    <s v="CHEF D'AGENCE"/>
    <x v="381"/>
    <n v="52"/>
    <d v="1966-02-05T00:00:00"/>
    <n v="560916"/>
    <x v="436"/>
    <s v="1er degré de compta"/>
  </r>
  <r>
    <x v="1"/>
    <s v="Gautier"/>
    <s v="Anita"/>
    <s v="AGENT ADM.TECH.BANC"/>
    <x v="424"/>
    <n v="50"/>
    <d v="1968-05-17T00:00:00"/>
    <n v="350755"/>
    <x v="437"/>
    <s v="1er degré de compta"/>
  </r>
  <r>
    <x v="0"/>
    <s v="Roux"/>
    <s v="Michel"/>
    <s v="CONSEILLER COMMERCIAL"/>
    <x v="425"/>
    <n v="50"/>
    <d v="1967-11-10T00:00:00"/>
    <n v="560927"/>
    <x v="438"/>
    <s v="2ème degré de compta"/>
  </r>
  <r>
    <x v="1"/>
    <s v="Hubert"/>
    <s v="ALine"/>
    <s v="CH.CLTELE PROFESSIONNELS"/>
    <x v="353"/>
    <n v="51"/>
    <d v="1966-12-08T00:00:00"/>
    <n v="560925"/>
    <x v="439"/>
    <s v="2ème degré de compta"/>
  </r>
  <r>
    <x v="1"/>
    <s v="Meunier"/>
    <s v="Maryse"/>
    <s v="AGENT COMMERCIAL T-QUALIF"/>
    <x v="336"/>
    <n v="51"/>
    <d v="1967-07-04T00:00:00"/>
    <n v="350061"/>
    <x v="440"/>
    <s v="2ème degré de compta"/>
  </r>
  <r>
    <x v="0"/>
    <s v="Thomas"/>
    <s v="Dominique"/>
    <s v="RESP.MOYENS DE PAIEMENT"/>
    <x v="411"/>
    <n v="55"/>
    <d v="1963-08-04T00:00:00"/>
    <n v="350902"/>
    <x v="303"/>
    <s v="2ème degré de compta"/>
  </r>
  <r>
    <x v="0"/>
    <s v="Picard"/>
    <s v="Frédéric"/>
    <s v="CHEF DE BUREAU"/>
    <x v="426"/>
    <n v="52"/>
    <d v="1966-06-20T00:00:00"/>
    <n v="350903"/>
    <x v="441"/>
    <s v="2ème degré de compta"/>
  </r>
  <r>
    <x v="0"/>
    <s v="Colin"/>
    <s v="Thierry"/>
    <s v="CHEF D'AGENCE"/>
    <x v="55"/>
    <n v="50"/>
    <d v="1968-06-17T00:00:00"/>
    <n v="350899"/>
    <x v="442"/>
    <s v="2ème degré de compta"/>
  </r>
  <r>
    <x v="1"/>
    <s v="Guerin"/>
    <s v="Brigitte"/>
    <s v="CONSEILLER COMMERCIAL"/>
    <x v="427"/>
    <n v="50"/>
    <d v="1968-03-16T00:00:00"/>
    <n v="350450"/>
    <x v="443"/>
    <s v="2ème degré de compta"/>
  </r>
  <r>
    <x v="0"/>
    <s v="Mathieu"/>
    <s v="Alain"/>
    <s v="CHEF D'AGENCE"/>
    <x v="428"/>
    <n v="54"/>
    <d v="1964-04-20T00:00:00"/>
    <n v="560956"/>
    <x v="444"/>
    <s v="2ème degré de compta"/>
  </r>
  <r>
    <x v="1"/>
    <s v="Charpentier"/>
    <s v="Sylvie"/>
    <s v="AGENT ADM.TECH.BANC"/>
    <x v="429"/>
    <n v="48"/>
    <d v="1970-05-03T00:00:00"/>
    <n v="350219"/>
    <x v="445"/>
    <s v="2ème degré de compta"/>
  </r>
  <r>
    <x v="0"/>
    <s v="Marchand"/>
    <s v="Alain"/>
    <s v="CHEF DE BUREAU"/>
    <x v="15"/>
    <n v="50"/>
    <d v="1968-04-21T00:00:00"/>
    <n v="350459"/>
    <x v="446"/>
    <s v="2ème degré de compta"/>
  </r>
  <r>
    <x v="1"/>
    <s v="Moulin"/>
    <s v="Martine"/>
    <s v="TECHNICIEN CREDIT"/>
    <x v="2"/>
    <n v="50"/>
    <d v="1968-08-22T00:00:00"/>
    <n v="560920"/>
    <x v="447"/>
    <s v="2ème degré de compta"/>
  </r>
  <r>
    <x v="0"/>
    <s v="Dumont"/>
    <s v="Didier"/>
    <s v="CHEF DE BUREAU"/>
    <x v="209"/>
    <n v="52"/>
    <d v="1965-11-10T00:00:00"/>
    <n v="350956"/>
    <x v="448"/>
    <s v="2ème degré de compta"/>
  </r>
  <r>
    <x v="1"/>
    <s v="Fournier"/>
    <s v="Martine"/>
    <s v="AGENT COMMERCIAL T-QUALIF"/>
    <x v="430"/>
    <n v="59"/>
    <d v="1959-04-05T00:00:00"/>
    <n v="350949"/>
    <x v="449"/>
    <s v="2ème degré de compta"/>
  </r>
  <r>
    <x v="1"/>
    <s v="Leroux"/>
    <s v="Brigitte"/>
    <s v="CHARG-CLTELE PARTICULIERS"/>
    <x v="431"/>
    <n v="50"/>
    <d v="1968-09-07T00:00:00"/>
    <n v="560929"/>
    <x v="450"/>
    <s v="2ème degré de compta"/>
  </r>
  <r>
    <x v="1"/>
    <s v="Lefebvre"/>
    <s v="Marilyne"/>
    <s v="AGENT COMMERCIAL T-QUALIF"/>
    <x v="432"/>
    <n v="50"/>
    <d v="1968-03-21T00:00:00"/>
    <n v="560858"/>
    <x v="451"/>
    <s v="2ème degré de compta"/>
  </r>
  <r>
    <x v="1"/>
    <s v="Fournier"/>
    <s v="Sylvie"/>
    <s v="AGENT ADM. SPECIALise"/>
    <x v="65"/>
    <n v="52"/>
    <d v="1965-10-12T00:00:00"/>
    <n v="351435"/>
    <x v="452"/>
    <s v="2ème degré de compta"/>
  </r>
  <r>
    <x v="1"/>
    <s v="Lopez"/>
    <s v="Christiane"/>
    <s v="CONSEILLER COMMERCIAL"/>
    <x v="433"/>
    <n v="53"/>
    <d v="1965-09-04T00:00:00"/>
    <n v="350977"/>
    <x v="453"/>
    <s v="BEPC"/>
  </r>
  <r>
    <x v="1"/>
    <s v="Dupont"/>
    <s v="Anita"/>
    <s v="CONSEILLER COMMERCIAL"/>
    <x v="143"/>
    <n v="49"/>
    <d v="1969-04-20T00:00:00"/>
    <n v="350221"/>
    <x v="454"/>
    <s v="BEPC"/>
  </r>
  <r>
    <x v="1"/>
    <s v="Berger"/>
    <s v="Pascale"/>
    <s v="CONSEILLER COMMERCIAL"/>
    <x v="434"/>
    <n v="51"/>
    <d v="1967-06-12T00:00:00"/>
    <n v="350993"/>
    <x v="455"/>
    <s v="BEPC"/>
  </r>
  <r>
    <x v="0"/>
    <s v="Pierre"/>
    <s v="Denis"/>
    <s v="CHEF DE BUREAU 1ERE CLASSE"/>
    <x v="435"/>
    <n v="48"/>
    <d v="1969-11-25T00:00:00"/>
    <n v="350560"/>
    <x v="456"/>
    <s v="BEPC"/>
  </r>
  <r>
    <x v="1"/>
    <s v="Lambert"/>
    <s v="Michèle"/>
    <s v="CONSEILLER COMMERCIAL"/>
    <x v="436"/>
    <n v="48"/>
    <d v="1969-11-10T00:00:00"/>
    <n v="350666"/>
    <x v="457"/>
    <s v="BEPC"/>
  </r>
  <r>
    <x v="1"/>
    <s v="Bourgeois"/>
    <s v="Corinne"/>
    <s v="ANALYSTE DE GESTION"/>
    <x v="437"/>
    <n v="49"/>
    <d v="1969-05-05T00:00:00"/>
    <n v="561573"/>
    <x v="458"/>
    <s v="BEPC"/>
  </r>
  <r>
    <x v="0"/>
    <s v="Barbier"/>
    <s v="Philippe"/>
    <s v="ANALYSTE D ETUDES"/>
    <x v="255"/>
    <n v="53"/>
    <d v="1965-03-03T00:00:00"/>
    <n v="351001"/>
    <x v="459"/>
    <s v="BEPC"/>
  </r>
  <r>
    <x v="0"/>
    <s v="Dupont"/>
    <s v="Serge"/>
    <s v="CHEF D'AGENCE"/>
    <x v="438"/>
    <n v="51"/>
    <d v="1967-02-10T00:00:00"/>
    <n v="350452"/>
    <x v="444"/>
    <s v="BEPC"/>
  </r>
  <r>
    <x v="1"/>
    <s v="Mathieu"/>
    <s v="Nadine"/>
    <s v="AGENT ADM.TECH.BANC"/>
    <x v="439"/>
    <n v="50"/>
    <d v="1968-06-22T00:00:00"/>
    <n v="350460"/>
    <x v="460"/>
    <s v="BEPC"/>
  </r>
  <r>
    <x v="0"/>
    <s v="Jacquet"/>
    <s v="Martial"/>
    <s v="CHEF D'AGENCE"/>
    <x v="440"/>
    <n v="50"/>
    <d v="1968-05-22T00:00:00"/>
    <n v="568164"/>
    <x v="461"/>
    <s v="BEPC"/>
  </r>
  <r>
    <x v="0"/>
    <s v="NGuyen"/>
    <s v="Jean Luc"/>
    <s v="TECHNICIEN POSTE DE TRAVAIL"/>
    <x v="311"/>
    <n v="50"/>
    <d v="1968-09-19T00:00:00"/>
    <n v="560899"/>
    <x v="462"/>
    <s v="Baccalauréat"/>
  </r>
  <r>
    <x v="1"/>
    <s v="Roux"/>
    <s v="Sylvie"/>
    <s v="AGENT ADM.TECH.BANC"/>
    <x v="97"/>
    <n v="49"/>
    <d v="1969-09-10T00:00:00"/>
    <n v="350591"/>
    <x v="455"/>
    <s v="Baccalauréat"/>
  </r>
  <r>
    <x v="1"/>
    <s v="Garnier"/>
    <s v="Sylvia"/>
    <s v="AGENT ADM.TECH.BANC"/>
    <x v="441"/>
    <n v="48"/>
    <d v="1969-10-10T00:00:00"/>
    <n v="568168"/>
    <x v="463"/>
    <s v="Baccalauréat"/>
  </r>
  <r>
    <x v="1"/>
    <s v="Barbier"/>
    <s v="Bernadette"/>
    <s v="AGENT COMMERCIAL T-QUALIF"/>
    <x v="442"/>
    <n v="48"/>
    <d v="1970-09-12T00:00:00"/>
    <n v="350557"/>
    <x v="464"/>
    <s v="Baccalauréat"/>
  </r>
  <r>
    <x v="1"/>
    <s v="Brunet"/>
    <s v="Danielle"/>
    <s v="CONSEILLER COMMERCIAL"/>
    <x v="443"/>
    <n v="61"/>
    <d v="1956-10-22T00:00:00"/>
    <n v="350486"/>
    <x v="465"/>
    <s v="Baccalauréat"/>
  </r>
  <r>
    <x v="0"/>
    <s v="Martin"/>
    <s v="Vincent"/>
    <s v="CONSEILLER COMMERCIAL"/>
    <x v="295"/>
    <n v="49"/>
    <d v="1969-08-04T00:00:00"/>
    <n v="351016"/>
    <x v="466"/>
    <s v="Baccalauréat"/>
  </r>
  <r>
    <x v="0"/>
    <s v="Olivier"/>
    <s v="Claude"/>
    <s v="CONSEILLER COMMERCIAL"/>
    <x v="444"/>
    <n v="48"/>
    <d v="1969-10-12T00:00:00"/>
    <n v="350853"/>
    <x v="467"/>
    <s v="Baccalauréat"/>
  </r>
  <r>
    <x v="1"/>
    <s v="Boyer"/>
    <s v="Dominique"/>
    <s v="ANALYSTE DE DEVELOPPEMENT"/>
    <x v="445"/>
    <n v="55"/>
    <d v="1963-03-29T00:00:00"/>
    <n v="560978"/>
    <x v="468"/>
    <s v="Baccalauréat"/>
  </r>
  <r>
    <x v="0"/>
    <s v="Morel"/>
    <s v="Philippe"/>
    <s v="ADJOINT CHEF D AGENCE"/>
    <x v="446"/>
    <n v="50"/>
    <d v="1968-08-07T00:00:00"/>
    <n v="350132"/>
    <x v="469"/>
    <s v="Baccalauréat"/>
  </r>
  <r>
    <x v="0"/>
    <s v="Leclercq"/>
    <s v="Patrick"/>
    <s v="CHARG-CLTELE PARTICULIERS"/>
    <x v="447"/>
    <n v="49"/>
    <d v="1969-01-25T00:00:00"/>
    <n v="350013"/>
    <x v="470"/>
    <s v="1er degré de compta"/>
  </r>
  <r>
    <x v="0"/>
    <s v="Giraud"/>
    <s v="Jacques"/>
    <s v="CHARGE DE CLIENTELE"/>
    <x v="59"/>
    <n v="53"/>
    <d v="1965-04-03T00:00:00"/>
    <n v="560992"/>
    <x v="471"/>
    <s v="1er degré de compta"/>
  </r>
  <r>
    <x v="1"/>
    <s v="Perez"/>
    <s v="Corinne"/>
    <s v="AGT COMMERCIAL QUALIFIE"/>
    <x v="448"/>
    <n v="51"/>
    <d v="1967-09-04T00:00:00"/>
    <n v="560926"/>
    <x v="472"/>
    <s v="1er degré de compta"/>
  </r>
  <r>
    <x v="1"/>
    <s v="Pierre"/>
    <s v="Anne"/>
    <s v="AGENT ADM.TECH.BANC"/>
    <x v="449"/>
    <n v="51"/>
    <d v="1967-08-04T00:00:00"/>
    <n v="351125"/>
    <x v="473"/>
    <s v="1er degré de compta"/>
  </r>
  <r>
    <x v="2"/>
    <s v="Colin"/>
    <s v="Marie Noelle"/>
    <s v="AGENT ADM.TECH.BANC"/>
    <x v="450"/>
    <n v="48"/>
    <d v="1969-12-25T00:00:00"/>
    <n v="560999"/>
    <x v="474"/>
    <s v="1er degré de compta"/>
  </r>
  <r>
    <x v="1"/>
    <s v="François"/>
    <s v="Elisabeth"/>
    <s v="CONSEILLER COMMERCIAL"/>
    <x v="207"/>
    <n v="58"/>
    <d v="1960-09-19T00:00:00"/>
    <n v="568219"/>
    <x v="475"/>
    <s v="1er degré de compta"/>
  </r>
  <r>
    <x v="1"/>
    <s v="Fernandez"/>
    <s v="Sylvie"/>
    <s v="CONSEILLER FINANCIER AGRI."/>
    <x v="437"/>
    <n v="49"/>
    <d v="1969-05-12T00:00:00"/>
    <n v="350614"/>
    <x v="476"/>
    <s v="1er degré de compta"/>
  </r>
  <r>
    <x v="0"/>
    <s v="David"/>
    <s v="Alain"/>
    <s v="INGENIEUR SYSTEME"/>
    <x v="451"/>
    <n v="50"/>
    <d v="1968-02-16T00:00:00"/>
    <n v="350019"/>
    <x v="472"/>
    <s v="1er degré de compta"/>
  </r>
  <r>
    <x v="0"/>
    <s v="Michel"/>
    <s v="Michel"/>
    <s v="CHARG-CLTELE PROF/AGRI"/>
    <x v="165"/>
    <n v="50"/>
    <d v="1968-02-21T00:00:00"/>
    <n v="350344"/>
    <x v="477"/>
    <s v="1er degré de compta"/>
  </r>
  <r>
    <x v="1"/>
    <s v="Henry"/>
    <s v="Odile"/>
    <s v="AGENT COMMERCIAL T-QUALIF"/>
    <x v="452"/>
    <n v="49"/>
    <d v="1969-02-05T00:00:00"/>
    <n v="350703"/>
    <x v="478"/>
    <s v="1er degré de compta"/>
  </r>
  <r>
    <x v="0"/>
    <s v="Rolland"/>
    <s v="Christian"/>
    <s v="DIRECTEUR DE SECTEUR D'AGENC"/>
    <x v="56"/>
    <n v="49"/>
    <d v="1969-09-12T00:00:00"/>
    <n v="350373"/>
    <x v="479"/>
    <s v="1er degré de compta"/>
  </r>
  <r>
    <x v="0"/>
    <s v="Prevost"/>
    <s v="Alix"/>
    <s v="RESP.D EXPLOITATION BANC."/>
    <x v="0"/>
    <n v="54"/>
    <d v="1963-10-07T00:00:00"/>
    <n v="568135"/>
    <x v="480"/>
    <s v="2ème degré de compta"/>
  </r>
  <r>
    <x v="0"/>
    <s v="Guerin"/>
    <s v="Joël"/>
    <s v="CHARG-CLTELE PARTICULIERS"/>
    <x v="453"/>
    <n v="49"/>
    <d v="1968-10-07T00:00:00"/>
    <n v="560986"/>
    <x v="468"/>
    <s v="2ème degré de compta"/>
  </r>
  <r>
    <x v="1"/>
    <s v="Roux"/>
    <s v="MaryLine"/>
    <s v="ADJOINT CHEF D AGENCE"/>
    <x v="454"/>
    <n v="48"/>
    <d v="1970-07-04T00:00:00"/>
    <n v="561396"/>
    <x v="481"/>
    <s v="2ème degré de compta"/>
  </r>
  <r>
    <x v="1"/>
    <s v="Joly"/>
    <s v="Maryse"/>
    <s v="AGENT COMMERCIAL T-QUALIF"/>
    <x v="28"/>
    <n v="46"/>
    <d v="1971-12-10T00:00:00"/>
    <n v="350196"/>
    <x v="482"/>
    <s v="2ème degré de compta"/>
  </r>
  <r>
    <x v="1"/>
    <s v="Prevost"/>
    <s v="Gisele"/>
    <s v="CONSEILLER COMMERCIAL"/>
    <x v="455"/>
    <n v="48"/>
    <d v="1970-07-17T00:00:00"/>
    <n v="350206"/>
    <x v="483"/>
    <s v="2ème degré de compta"/>
  </r>
  <r>
    <x v="2"/>
    <s v="Deschamps"/>
    <s v="Nicole"/>
    <s v="ANALYSTE ADMINISTRATIF"/>
    <x v="456"/>
    <n v="61"/>
    <d v="1957-07-04T00:00:00"/>
    <n v="561445"/>
    <x v="484"/>
    <s v="2ème degré de compta"/>
  </r>
  <r>
    <x v="1"/>
    <s v="Henry"/>
    <s v="Huguette"/>
    <s v="AGENT D ENTRETIEN"/>
    <x v="457"/>
    <n v="50"/>
    <d v="1968-09-22T00:00:00"/>
    <n v="351465"/>
    <x v="485"/>
    <s v="2ème degré de compta"/>
  </r>
  <r>
    <x v="1"/>
    <s v="Durand"/>
    <s v="Marilia"/>
    <s v="AGENT D ENTRETIEN"/>
    <x v="458"/>
    <n v="55"/>
    <d v="1963-03-16T00:00:00"/>
    <n v="350922"/>
    <x v="486"/>
    <s v="2ème degré de compta"/>
  </r>
  <r>
    <x v="1"/>
    <s v="Schmitt"/>
    <s v="Martine"/>
    <s v="AGENT D ENTRETIEN"/>
    <x v="459"/>
    <n v="54"/>
    <d v="1963-10-19T00:00:00"/>
    <n v="350926"/>
    <x v="487"/>
    <s v="2ème degré de compta"/>
  </r>
  <r>
    <x v="0"/>
    <s v="Philippe"/>
    <s v="Thierry"/>
    <s v="CHEF DE SEGMENT"/>
    <x v="371"/>
    <n v="50"/>
    <d v="1968-04-16T00:00:00"/>
    <n v="350395"/>
    <x v="488"/>
    <s v="2ème degré de compta"/>
  </r>
  <r>
    <x v="1"/>
    <s v="Olivier"/>
    <s v="Marinette"/>
    <s v="ANALYSTE DE DEVELOPPEMENT"/>
    <x v="460"/>
    <n v="50"/>
    <d v="1968-01-26T00:00:00"/>
    <n v="350393"/>
    <x v="489"/>
    <s v="2ème degré de compta"/>
  </r>
  <r>
    <x v="1"/>
    <s v="Bourgeois"/>
    <s v="Marie-Pierre"/>
    <s v="CONSEILLER COMMERCIAL"/>
    <x v="176"/>
    <n v="48"/>
    <d v="1969-12-12T00:00:00"/>
    <n v="350224"/>
    <x v="490"/>
    <s v="2ème degré de compta"/>
  </r>
  <r>
    <x v="0"/>
    <s v="Meunier"/>
    <s v="Jean Michel"/>
    <s v="CONSEILLER COMMERCIAL"/>
    <x v="217"/>
    <n v="48"/>
    <d v="1970-01-08T00:00:00"/>
    <n v="561012"/>
    <x v="491"/>
    <s v="2ème degré de compta"/>
  </r>
  <r>
    <x v="0"/>
    <s v="Vasseur"/>
    <s v="Bertrand"/>
    <s v="DIRECTEUR DE SECTEUR D'AGENC"/>
    <x v="461"/>
    <n v="50"/>
    <d v="1968-09-22T00:00:00"/>
    <n v="561011"/>
    <x v="485"/>
    <s v="2ème degré de compta"/>
  </r>
  <r>
    <x v="0"/>
    <s v="Clement"/>
    <s v="Fabrice"/>
    <s v="CHARGE DEVELOP. ASSURANCES"/>
    <x v="462"/>
    <n v="51"/>
    <d v="1967-06-03T00:00:00"/>
    <n v="561401"/>
    <x v="492"/>
    <s v="2ème degré de compta"/>
  </r>
  <r>
    <x v="2"/>
    <s v="André"/>
    <s v="Dominique"/>
    <s v="TECHNICIEN MARKETING"/>
    <x v="463"/>
    <n v="50"/>
    <d v="1968-03-29T00:00:00"/>
    <n v="351116"/>
    <x v="493"/>
    <s v="2ème degré de compta"/>
  </r>
  <r>
    <x v="1"/>
    <s v="Jean"/>
    <s v="Patricia"/>
    <s v="ANALYSTE CREDIT"/>
    <x v="464"/>
    <n v="51"/>
    <d v="1966-10-10T00:00:00"/>
    <n v="350547"/>
    <x v="494"/>
    <s v="BEPC"/>
  </r>
  <r>
    <x v="1"/>
    <s v="Lambert"/>
    <s v="Claudine"/>
    <s v="AGENT COMMERCIAL T-QUALIF"/>
    <x v="465"/>
    <n v="49"/>
    <d v="1968-10-22T00:00:00"/>
    <n v="350533"/>
    <x v="495"/>
    <s v="BEPC"/>
  </r>
  <r>
    <x v="0"/>
    <s v="Riviere"/>
    <s v="Jean Marc"/>
    <s v="ADJOINT CHEF D AGENCE"/>
    <x v="323"/>
    <n v="49"/>
    <d v="1968-12-26T00:00:00"/>
    <n v="568026"/>
    <x v="496"/>
    <s v="BEPC"/>
  </r>
  <r>
    <x v="1"/>
    <s v="Guillaume"/>
    <s v="Monique"/>
    <s v="AGENT COMMERCIAL T-QUALIF"/>
    <x v="347"/>
    <n v="46"/>
    <d v="1971-11-25T00:00:00"/>
    <n v="351119"/>
    <x v="482"/>
    <s v="BEPC"/>
  </r>
  <r>
    <x v="0"/>
    <s v="Le gall"/>
    <s v="Christian"/>
    <s v="CHARG-CLTELE PROF/AGRI"/>
    <x v="466"/>
    <n v="50"/>
    <d v="1967-10-11T00:00:00"/>
    <n v="560912"/>
    <x v="497"/>
    <s v="BEPC"/>
  </r>
  <r>
    <x v="0"/>
    <s v="Olivier"/>
    <s v="Thierry"/>
    <s v="CONSEILLER PRIVE"/>
    <x v="467"/>
    <n v="49"/>
    <d v="1969-06-20T00:00:00"/>
    <n v="350423"/>
    <x v="498"/>
    <s v="BEPC"/>
  </r>
  <r>
    <x v="1"/>
    <s v="Bourgeois"/>
    <s v="Isabelle"/>
    <s v="CONSEILLER COMMERCIAL"/>
    <x v="468"/>
    <n v="47"/>
    <d v="1971-01-25T00:00:00"/>
    <n v="350381"/>
    <x v="499"/>
    <s v="BEPC"/>
  </r>
  <r>
    <x v="2"/>
    <s v="Leroy"/>
    <s v="Christine"/>
    <s v="AGENT ADM.TECH.BANC"/>
    <x v="401"/>
    <n v="48"/>
    <d v="1970-02-10T00:00:00"/>
    <n v="351133"/>
    <x v="500"/>
    <s v="BEPC"/>
  </r>
  <r>
    <x v="1"/>
    <s v="Guillot"/>
    <s v="Laurence"/>
    <s v="ADJOINT CHEF D AGENCE"/>
    <x v="469"/>
    <n v="47"/>
    <d v="1971-07-04T00:00:00"/>
    <n v="350574"/>
    <x v="501"/>
    <s v="BEPC"/>
  </r>
  <r>
    <x v="1"/>
    <s v="ChevAlier"/>
    <s v="Danielle"/>
    <s v="ANALYSTE D ETUDES"/>
    <x v="470"/>
    <n v="58"/>
    <d v="1960-01-08T00:00:00"/>
    <n v="350870"/>
    <x v="502"/>
    <s v="BEPC"/>
  </r>
  <r>
    <x v="1"/>
    <s v="Renard"/>
    <s v="Kathia"/>
    <s v="AGENT COMMERCIAL T-QUALIF"/>
    <x v="471"/>
    <n v="46"/>
    <d v="1971-10-10T00:00:00"/>
    <n v="350610"/>
    <x v="486"/>
    <s v="Baccalauréat"/>
  </r>
  <r>
    <x v="2"/>
    <s v="Gautier"/>
    <s v="Isabelle"/>
    <s v="AGENT ADM.TECH.BANC"/>
    <x v="56"/>
    <n v="57"/>
    <d v="1961-01-05T00:00:00"/>
    <n v="351100"/>
    <x v="503"/>
    <s v="Baccalauréat"/>
  </r>
  <r>
    <x v="1"/>
    <s v="Lambert"/>
    <s v="Béatrice"/>
    <s v="AGENT ADM.TECH.BANC"/>
    <x v="301"/>
    <n v="52"/>
    <d v="1966-02-26T00:00:00"/>
    <n v="350750"/>
    <x v="504"/>
    <s v="Baccalauréat"/>
  </r>
  <r>
    <x v="1"/>
    <s v="Lefevre"/>
    <s v="Line"/>
    <s v="AGENT COMMERCIAL T-QUALIF"/>
    <x v="472"/>
    <n v="48"/>
    <d v="1969-12-10T00:00:00"/>
    <n v="351036"/>
    <x v="505"/>
    <s v="Baccalauréat"/>
  </r>
  <r>
    <x v="1"/>
    <s v="Prevost"/>
    <s v="Corine"/>
    <s v="AGENT COMMERCIAL T-QUALIF"/>
    <x v="219"/>
    <n v="46"/>
    <d v="1972-04-08T00:00:00"/>
    <n v="350637"/>
    <x v="506"/>
    <s v="Baccalauréat"/>
  </r>
  <r>
    <x v="1"/>
    <s v="Garnier"/>
    <s v="Dominique"/>
    <s v="AGENT COMMERCIAL T-QUALIF"/>
    <x v="473"/>
    <n v="49"/>
    <d v="1969-03-26T00:00:00"/>
    <n v="561026"/>
    <x v="507"/>
    <s v="Baccalauréat"/>
  </r>
  <r>
    <x v="1"/>
    <s v="Gérard"/>
    <s v="Odette"/>
    <s v="TECHNICIEN CREDIT"/>
    <x v="332"/>
    <n v="49"/>
    <d v="1969-07-12T00:00:00"/>
    <n v="561035"/>
    <x v="489"/>
    <s v="Baccalauréat"/>
  </r>
  <r>
    <x v="1"/>
    <s v="Barbier"/>
    <s v="Florence"/>
    <s v="AGENT ADMINISTRATIF ADI"/>
    <x v="474"/>
    <n v="51"/>
    <d v="1967-02-08T00:00:00"/>
    <n v="561029"/>
    <x v="495"/>
    <s v="Baccalauréat"/>
  </r>
  <r>
    <x v="1"/>
    <s v="Arnaud"/>
    <s v="Monique"/>
    <s v="CONSEILLER COMMERCIAL"/>
    <x v="475"/>
    <n v="46"/>
    <d v="1971-11-25T00:00:00"/>
    <n v="350751"/>
    <x v="482"/>
    <s v="Baccalauréat"/>
  </r>
  <r>
    <x v="1"/>
    <s v="Simon"/>
    <s v="Danièle"/>
    <s v="CONSEILLER COMMERCIAL"/>
    <x v="476"/>
    <n v="49"/>
    <d v="1969-05-20T00:00:00"/>
    <n v="350487"/>
    <x v="508"/>
    <s v="1er degré de compta"/>
  </r>
  <r>
    <x v="2"/>
    <s v="Legrand"/>
    <s v="Annie"/>
    <s v="TECHNICIEN GESTION COMMER"/>
    <x v="477"/>
    <n v="52"/>
    <d v="1966-03-21T00:00:00"/>
    <n v="350399"/>
    <x v="509"/>
    <s v="1er degré de compta"/>
  </r>
  <r>
    <x v="1"/>
    <s v="Lecomte"/>
    <s v="Catherine"/>
    <s v="ANALYSTE DE GESTION"/>
    <x v="478"/>
    <n v="49"/>
    <d v="1969-06-04T00:00:00"/>
    <n v="350618"/>
    <x v="504"/>
    <s v="1er degré de compta"/>
  </r>
  <r>
    <x v="1"/>
    <s v="Moulin"/>
    <s v="Edith"/>
    <s v="ANIMATEUR BAM"/>
    <x v="69"/>
    <n v="48"/>
    <d v="1970-07-03T00:00:00"/>
    <n v="350590"/>
    <x v="497"/>
    <s v="1er degré de compta"/>
  </r>
  <r>
    <x v="0"/>
    <s v="Meunier"/>
    <s v="Jean-Pierre"/>
    <s v="DIRECTEUR DE SECTEUR D'AGENC"/>
    <x v="161"/>
    <n v="52"/>
    <d v="1966-05-29T00:00:00"/>
    <n v="350372"/>
    <x v="492"/>
    <s v="1er degré de compta"/>
  </r>
  <r>
    <x v="2"/>
    <s v="Durand"/>
    <s v="RoseLine"/>
    <s v="TECHNICIEN GESTION BANC."/>
    <x v="357"/>
    <n v="48"/>
    <d v="1970-08-12T00:00:00"/>
    <n v="350483"/>
    <x v="510"/>
    <s v="1er degré de compta"/>
  </r>
  <r>
    <x v="1"/>
    <s v="Vidal"/>
    <s v="Valérie"/>
    <s v="CHARG-CLTELE PARTICULIERS"/>
    <x v="479"/>
    <n v="46"/>
    <d v="1972-09-12T00:00:00"/>
    <n v="561039"/>
    <x v="496"/>
    <s v="1er degré de compta"/>
  </r>
  <r>
    <x v="1"/>
    <s v="Guillot"/>
    <s v="MaryLine"/>
    <s v="CHARG-CLTELE PROFESSIONNEL"/>
    <x v="366"/>
    <n v="46"/>
    <d v="1972-05-03T00:00:00"/>
    <n v="351051"/>
    <x v="511"/>
    <s v="1er degré de compta"/>
  </r>
  <r>
    <x v="1"/>
    <s v="Dupont"/>
    <s v="Corinne"/>
    <s v="TECH. GESTION FINANCE/AUDIT"/>
    <x v="480"/>
    <n v="49"/>
    <d v="1969-02-08T00:00:00"/>
    <n v="561036"/>
    <x v="512"/>
    <s v="1er degré de compta"/>
  </r>
  <r>
    <x v="0"/>
    <s v="ChevAlier"/>
    <s v="Jean François"/>
    <s v="AGENT COMMERCIAL T-QUALIF"/>
    <x v="13"/>
    <n v="52"/>
    <d v="1966-03-26T00:00:00"/>
    <n v="561040"/>
    <x v="513"/>
    <s v="1er degré de compta"/>
  </r>
  <r>
    <x v="0"/>
    <s v="Durand"/>
    <s v="Gilles"/>
    <s v="DIRECTEUR D' ECHELON"/>
    <x v="391"/>
    <n v="51"/>
    <d v="1967-08-04T00:00:00"/>
    <n v="561056"/>
    <x v="514"/>
    <s v="1er degré de compta"/>
  </r>
  <r>
    <x v="1"/>
    <s v="Fabre"/>
    <s v="Brigitte"/>
    <s v="TECHNICIEN MARKETING"/>
    <x v="380"/>
    <n v="49"/>
    <d v="1969-03-08T00:00:00"/>
    <n v="350121"/>
    <x v="515"/>
    <s v="2ème degré de compta"/>
  </r>
  <r>
    <x v="1"/>
    <s v="Deschamps"/>
    <s v="Annie"/>
    <s v="CHARG-CLTELE PARTICULIERS"/>
    <x v="481"/>
    <n v="47"/>
    <d v="1971-04-21T00:00:00"/>
    <n v="350701"/>
    <x v="516"/>
    <s v="2ème degré de compta"/>
  </r>
  <r>
    <x v="2"/>
    <s v="Gauthier"/>
    <s v="Florence"/>
    <s v="CHARG-CLTELE PARTICULIERS"/>
    <x v="6"/>
    <n v="47"/>
    <d v="1971-04-05T00:00:00"/>
    <n v="350856"/>
    <x v="517"/>
    <s v="2ème degré de compta"/>
  </r>
  <r>
    <x v="1"/>
    <s v="Michel"/>
    <s v="Florence"/>
    <s v="AGENT ADM.TECH.BANC"/>
    <x v="125"/>
    <n v="48"/>
    <d v="1970-06-03T00:00:00"/>
    <n v="350556"/>
    <x v="518"/>
    <s v="2ème degré de compta"/>
  </r>
  <r>
    <x v="1"/>
    <s v="Lucas"/>
    <s v="Isabelle"/>
    <s v="AGT COMMERCIAL QUALIFIE"/>
    <x v="482"/>
    <n v="47"/>
    <d v="1971-07-22T00:00:00"/>
    <n v="350558"/>
    <x v="519"/>
    <s v="2ème degré de compta"/>
  </r>
  <r>
    <x v="1"/>
    <s v="Fontaine"/>
    <s v="Véronique"/>
    <s v="AGENT COMMERCIAL T-QUALIF"/>
    <x v="318"/>
    <n v="46"/>
    <d v="1972-03-03T00:00:00"/>
    <n v="350752"/>
    <x v="520"/>
    <s v="2ème degré de compta"/>
  </r>
  <r>
    <x v="1"/>
    <s v="Renaud"/>
    <s v="Annie"/>
    <s v="AGENT ADMINISTRATIF ADI"/>
    <x v="483"/>
    <n v="48"/>
    <d v="1970-04-03T00:00:00"/>
    <n v="560989"/>
    <x v="516"/>
    <s v="2ème degré de compta"/>
  </r>
  <r>
    <x v="1"/>
    <s v="Gonzalez"/>
    <s v="Pascale"/>
    <s v="TECHNICIEN ADMINISTRATIF"/>
    <x v="484"/>
    <n v="47"/>
    <d v="1970-12-26T00:00:00"/>
    <n v="350562"/>
    <x v="485"/>
    <s v="2ème degré de compta"/>
  </r>
  <r>
    <x v="1"/>
    <s v="Blanchard"/>
    <s v="Martine"/>
    <s v="AGENT COMMERCIAL T-QUALIF"/>
    <x v="232"/>
    <n v="50"/>
    <d v="1967-10-12T00:00:00"/>
    <n v="350230"/>
    <x v="521"/>
    <s v="2ème degré de compta"/>
  </r>
  <r>
    <x v="1"/>
    <s v="Gaillard"/>
    <s v="Sylviane"/>
    <s v="AGENT COMMERCIAL T-QUALIF"/>
    <x v="88"/>
    <n v="49"/>
    <d v="1969-04-05T00:00:00"/>
    <n v="350786"/>
    <x v="522"/>
    <s v="2ème degré de compta"/>
  </r>
  <r>
    <x v="1"/>
    <s v="Robert"/>
    <s v="Nadine"/>
    <s v="AGENT ADMI.TRES QUALIF"/>
    <x v="409"/>
    <n v="48"/>
    <d v="1970-03-16T00:00:00"/>
    <n v="350115"/>
    <x v="523"/>
    <s v="2ème degré de compta"/>
  </r>
  <r>
    <x v="0"/>
    <s v="Bailly"/>
    <s v="Bruno"/>
    <s v="CONSEILLER PRIVE"/>
    <x v="485"/>
    <n v="53"/>
    <d v="1965-06-12T00:00:00"/>
    <n v="350388"/>
    <x v="512"/>
    <s v="2ème degré de compta"/>
  </r>
  <r>
    <x v="1"/>
    <s v="Clement"/>
    <s v="Sylvie"/>
    <s v="TECHNICIEN GESTION COMMER"/>
    <x v="16"/>
    <n v="48"/>
    <d v="1970-01-26T00:00:00"/>
    <n v="350816"/>
    <x v="481"/>
    <s v="2ème degré de compta"/>
  </r>
  <r>
    <x v="1"/>
    <s v="Schmitt"/>
    <s v="Soline"/>
    <s v="AGENT COMMERCIAL T-QUALIF"/>
    <x v="263"/>
    <n v="48"/>
    <d v="1970-06-03T00:00:00"/>
    <n v="350119"/>
    <x v="524"/>
    <s v="2ème degré de compta"/>
  </r>
  <r>
    <x v="1"/>
    <s v="Meunier"/>
    <s v="Marie-Claire"/>
    <s v="CHARGE AFFAIRE PME-PMI"/>
    <x v="486"/>
    <n v="51"/>
    <d v="1967-05-12T00:00:00"/>
    <n v="350819"/>
    <x v="525"/>
    <s v="2ème degré de compta"/>
  </r>
  <r>
    <x v="1"/>
    <s v="Charles"/>
    <s v="Evelyne"/>
    <s v="TECH. GESTION FINANCE/AUDIT"/>
    <x v="487"/>
    <n v="48"/>
    <d v="1970-03-29T00:00:00"/>
    <n v="350624"/>
    <x v="526"/>
    <s v="2ème degré de compta"/>
  </r>
  <r>
    <x v="1"/>
    <s v="Guerin"/>
    <s v="Béatrice"/>
    <s v="TECHNICIEN GESTION BANC."/>
    <x v="72"/>
    <n v="44"/>
    <d v="1973-12-26T00:00:00"/>
    <n v="350823"/>
    <x v="527"/>
    <s v="Baccalauréat"/>
  </r>
  <r>
    <x v="1"/>
    <s v="Nicolas"/>
    <s v="Véronique"/>
    <s v="AGENT ADM.TECH.BANC"/>
    <x v="488"/>
    <n v="46"/>
    <d v="1972-09-12T00:00:00"/>
    <n v="351049"/>
    <x v="528"/>
    <s v="Baccalauréat"/>
  </r>
  <r>
    <x v="2"/>
    <s v="Fernandez"/>
    <s v="Sylvie"/>
    <s v="AGT COMMERCIAL QUALIFIE"/>
    <x v="51"/>
    <n v="48"/>
    <d v="1970-06-17T00:00:00"/>
    <n v="350018"/>
    <x v="529"/>
    <s v="1er degré de compta"/>
  </r>
  <r>
    <x v="2"/>
    <s v="Dumont"/>
    <s v="Marie Noelle"/>
    <s v="RESP.MAINTENANCE APPLICATIFS"/>
    <x v="489"/>
    <n v="51"/>
    <d v="1966-12-10T00:00:00"/>
    <n v="561057"/>
    <x v="530"/>
    <s v="2ème degré de compta"/>
  </r>
  <r>
    <x v="1"/>
    <s v="Vasseur"/>
    <s v="Claudine"/>
    <s v="CONSEILLER COMMERCIAL"/>
    <x v="391"/>
    <n v="48"/>
    <d v="1970-08-07T00:00:00"/>
    <n v="568140"/>
    <x v="531"/>
    <s v="BEPC"/>
  </r>
  <r>
    <x v="1"/>
    <s v="Dumont"/>
    <s v="Maryse"/>
    <s v="CONSEILLER COMMERCIAL"/>
    <x v="490"/>
    <n v="49"/>
    <d v="1969-03-05T00:00:00"/>
    <n v="351132"/>
    <x v="532"/>
    <s v="1er degré de compta"/>
  </r>
  <r>
    <x v="0"/>
    <s v="Pierre"/>
    <s v="Joël"/>
    <s v="DIRECTEUR DE SECTEUR D'AGENC"/>
    <x v="176"/>
    <n v="54"/>
    <d v="1964-06-04T00:00:00"/>
    <n v="351346"/>
    <x v="533"/>
    <s v="2ème degré de compta"/>
  </r>
  <r>
    <x v="1"/>
    <s v="Rodriguez"/>
    <s v="Marie-France"/>
    <s v="AGENT COMMERCIAL T-QUALIF"/>
    <x v="223"/>
    <n v="47"/>
    <d v="1970-11-07T00:00:00"/>
    <n v="350702"/>
    <x v="534"/>
    <s v="BEPC"/>
  </r>
  <r>
    <x v="1"/>
    <s v="Giraud"/>
    <s v="Corinne"/>
    <s v="AGENT COMMERCIAL T-QUALIF"/>
    <x v="491"/>
    <n v="45"/>
    <d v="1972-12-12T00:00:00"/>
    <n v="561065"/>
    <x v="535"/>
    <s v="Baccalauréat"/>
  </r>
  <r>
    <x v="0"/>
    <s v="Roux"/>
    <s v="Pascal"/>
    <s v="CONSEILLER COMMERCIAL"/>
    <x v="387"/>
    <n v="47"/>
    <d v="1971-05-22T00:00:00"/>
    <n v="350440"/>
    <x v="536"/>
    <s v="Baccalauréat"/>
  </r>
  <r>
    <x v="1"/>
    <s v="Lemoine"/>
    <s v="Nadine"/>
    <s v="CONSEILLER PRIVE"/>
    <x v="378"/>
    <n v="48"/>
    <d v="1970-02-21T00:00:00"/>
    <n v="561037"/>
    <x v="537"/>
    <s v="1er degré de compta"/>
  </r>
  <r>
    <x v="1"/>
    <s v="Thomas"/>
    <s v="Odile"/>
    <s v="CHEF DE BUREAU"/>
    <x v="492"/>
    <n v="46"/>
    <d v="1972-06-03T00:00:00"/>
    <n v="561063"/>
    <x v="538"/>
    <s v="Baccalauréat"/>
  </r>
  <r>
    <x v="1"/>
    <s v="Benoît"/>
    <s v="Jocelyne"/>
    <s v="CONSEILLER COMMERCIAL"/>
    <x v="493"/>
    <n v="59"/>
    <d v="1958-10-11T00:00:00"/>
    <n v="560957"/>
    <x v="539"/>
    <s v="2ème degré de compta"/>
  </r>
  <r>
    <x v="0"/>
    <s v="ChevAlier"/>
    <s v="Patrick"/>
    <s v="AGENT COMMERCIAL T-QUALIF"/>
    <x v="142"/>
    <n v="56"/>
    <d v="1962-05-29T00:00:00"/>
    <n v="561058"/>
    <x v="540"/>
    <s v="2ème degré de compta"/>
  </r>
  <r>
    <x v="1"/>
    <s v="Henry"/>
    <s v="Evelyne"/>
    <s v="AGENT ADMI.TRES QUALIF"/>
    <x v="136"/>
    <n v="56"/>
    <d v="1962-09-22T00:00:00"/>
    <n v="561061"/>
    <x v="541"/>
    <s v="2ème degré de compta"/>
  </r>
  <r>
    <x v="1"/>
    <s v="Lopez"/>
    <s v="Sophie"/>
    <s v="CONSEILLER COMMERCIAL"/>
    <x v="494"/>
    <n v="46"/>
    <d v="1972-08-04T00:00:00"/>
    <n v="561062"/>
    <x v="542"/>
    <s v="2ème degré de compta"/>
  </r>
  <r>
    <x v="1"/>
    <s v="Lopez"/>
    <s v="Martine"/>
    <s v="AGENT ADMI.TRES QUALIF"/>
    <x v="215"/>
    <n v="57"/>
    <d v="1961-02-05T00:00:00"/>
    <n v="561068"/>
    <x v="543"/>
    <s v="2ème degré de compta"/>
  </r>
  <r>
    <x v="0"/>
    <s v="Charles"/>
    <s v="Jean-Marc"/>
    <s v="RESP.DOMAINE ANALYSE"/>
    <x v="329"/>
    <n v="50"/>
    <d v="1968-06-03T00:00:00"/>
    <n v="350493"/>
    <x v="544"/>
    <s v="2ème degré de compta"/>
  </r>
  <r>
    <x v="0"/>
    <s v="Leroy"/>
    <s v="Jean-Louis"/>
    <s v="CHARG-CLTELE PARTICULIERS"/>
    <x v="265"/>
    <n v="53"/>
    <d v="1965-03-16T00:00:00"/>
    <n v="350497"/>
    <x v="545"/>
    <s v="2ème degré de compta"/>
  </r>
  <r>
    <x v="0"/>
    <s v="Roy"/>
    <s v="Etienne"/>
    <s v="CHARG-CLTELE PARTICULIERS"/>
    <x v="427"/>
    <n v="49"/>
    <d v="1969-02-26T00:00:00"/>
    <n v="351268"/>
    <x v="546"/>
    <s v="Baccalauréat"/>
  </r>
  <r>
    <x v="1"/>
    <s v="Charpentier"/>
    <s v="Dominique"/>
    <s v="AGENT COMMERCIAL T-QUALIF"/>
    <x v="263"/>
    <n v="49"/>
    <d v="1969-04-08T00:00:00"/>
    <n v="351221"/>
    <x v="528"/>
    <s v="Baccalauréat"/>
  </r>
  <r>
    <x v="0"/>
    <s v="Dupuy"/>
    <s v="Frédéric"/>
    <s v="AGENT COMMERCIAL T-QUALIF"/>
    <x v="316"/>
    <n v="47"/>
    <d v="1971-08-10T00:00:00"/>
    <n v="351351"/>
    <x v="547"/>
    <s v="Baccalauréat"/>
  </r>
  <r>
    <x v="1"/>
    <s v="Garcia"/>
    <s v="Christine"/>
    <s v="AGENT ADM.TECH.BANC"/>
    <x v="268"/>
    <n v="48"/>
    <d v="1970-09-22T00:00:00"/>
    <n v="568357"/>
    <x v="548"/>
    <s v="1er degré de compta"/>
  </r>
  <r>
    <x v="1"/>
    <s v="Fontaine"/>
    <s v="Maryse"/>
    <s v="AGENT ADM.TECH.BANC"/>
    <x v="495"/>
    <n v="57"/>
    <d v="1960-10-22T00:00:00"/>
    <n v="561077"/>
    <x v="549"/>
    <s v="2ème degré de compta"/>
  </r>
  <r>
    <x v="0"/>
    <s v="Poirier"/>
    <s v="Thierry"/>
    <s v="RESPONSABLE QUALITE"/>
    <x v="496"/>
    <n v="55"/>
    <d v="1962-12-25T00:00:00"/>
    <n v="350503"/>
    <x v="550"/>
    <s v="Ingénieur Qualité"/>
  </r>
  <r>
    <x v="0"/>
    <s v="Noel"/>
    <s v="Pierre"/>
    <s v="AGENT COMMERCIAL T-QUALIF"/>
    <x v="124"/>
    <n v="56"/>
    <d v="1962-08-10T00:00:00"/>
    <n v="561080"/>
    <x v="551"/>
    <s v="2ème degré de compta"/>
  </r>
  <r>
    <x v="1"/>
    <s v="David"/>
    <s v="Christine"/>
    <s v="AGENT ADM.TECH.BANC"/>
    <x v="497"/>
    <n v="48"/>
    <d v="1970-09-04T00:00:00"/>
    <n v="350811"/>
    <x v="531"/>
    <s v="BEPC"/>
  </r>
  <r>
    <x v="0"/>
    <s v="David"/>
    <s v="Didier"/>
    <s v="RESPONSABLE DE DOMAINE"/>
    <x v="498"/>
    <n v="48"/>
    <d v="1970-08-22T00:00:00"/>
    <n v="350435"/>
    <x v="538"/>
    <s v="Ingénieur "/>
  </r>
  <r>
    <x v="0"/>
    <s v="Poirier"/>
    <s v="Pascal"/>
    <s v="ANALYSTE DE DEVELOPPEMENT"/>
    <x v="499"/>
    <n v="47"/>
    <d v="1970-11-26T00:00:00"/>
    <n v="350424"/>
    <x v="524"/>
    <s v="Ingénieur "/>
  </r>
  <r>
    <x v="2"/>
    <s v="Louis"/>
    <s v="Sylvie"/>
    <s v="ASSIST.BUREAUT/MICRO/INFO"/>
    <x v="343"/>
    <n v="47"/>
    <d v="1971-05-20T00:00:00"/>
    <n v="350443"/>
    <x v="552"/>
    <s v="Baccalauréat"/>
  </r>
  <r>
    <x v="0"/>
    <s v="Pierre"/>
    <s v="Alain"/>
    <s v="CHARGE DE CLIENTELE"/>
    <x v="485"/>
    <n v="57"/>
    <d v="1961-03-05T00:00:00"/>
    <n v="350507"/>
    <x v="553"/>
    <s v="2ème degré de compta"/>
  </r>
  <r>
    <x v="1"/>
    <s v="Renaud"/>
    <s v="Françoise"/>
    <s v="TECHNICIEN QUALITE"/>
    <x v="500"/>
    <n v="50"/>
    <d v="1968-05-29T00:00:00"/>
    <n v="350862"/>
    <x v="548"/>
    <s v="BTS"/>
  </r>
  <r>
    <x v="2"/>
    <s v="Henry"/>
    <s v="Catherine"/>
    <s v="AGENT COMMERCIAL T-QUALIF"/>
    <x v="501"/>
    <n v="47"/>
    <d v="1971-03-05T00:00:00"/>
    <n v="561010"/>
    <x v="541"/>
    <s v="2ème degré de compta"/>
  </r>
  <r>
    <x v="2"/>
    <s v="Morel"/>
    <s v="Marie France"/>
    <s v="RESPONSABLE &quot;ASSURANCES&quot;"/>
    <x v="502"/>
    <n v="47"/>
    <d v="1971-06-22T00:00:00"/>
    <n v="561089"/>
    <x v="535"/>
    <s v="BTS"/>
  </r>
  <r>
    <x v="2"/>
    <s v="Mercier"/>
    <s v="Martine"/>
    <s v="AGENT ADMI.TRES QUALIF"/>
    <x v="392"/>
    <n v="46"/>
    <d v="1972-02-16T00:00:00"/>
    <n v="350538"/>
    <x v="554"/>
    <s v="2ème degré de compta"/>
  </r>
  <r>
    <x v="1"/>
    <s v="Joly"/>
    <s v="Anita"/>
    <s v="TECHNICIEN ADMINISTRATIF"/>
    <x v="503"/>
    <n v="50"/>
    <d v="1968-08-19T00:00:00"/>
    <n v="350832"/>
    <x v="539"/>
    <s v="2ème degré de compta"/>
  </r>
  <r>
    <x v="1"/>
    <s v="Petit"/>
    <s v="Chantal"/>
    <s v="CHARG-CLTELE PARTICULIERS"/>
    <x v="186"/>
    <n v="48"/>
    <d v="1970-09-07T00:00:00"/>
    <n v="351234"/>
    <x v="555"/>
    <s v="1er degré de compta"/>
  </r>
  <r>
    <x v="1"/>
    <s v="Dupont"/>
    <s v="Anne-Marie"/>
    <s v="CHARG-CLTELE PARTICULIERS"/>
    <x v="150"/>
    <n v="47"/>
    <d v="1971-09-10T00:00:00"/>
    <n v="351296"/>
    <x v="556"/>
    <s v="BTS"/>
  </r>
  <r>
    <x v="1"/>
    <s v="Simon"/>
    <s v="Rosa"/>
    <s v="CONSEILLER COMMERCIAL"/>
    <x v="504"/>
    <n v="50"/>
    <d v="1968-04-29T00:00:00"/>
    <n v="351252"/>
    <x v="557"/>
    <s v="2ème degré de compta"/>
  </r>
  <r>
    <x v="0"/>
    <s v="Le roux"/>
    <s v="Florent"/>
    <s v="AGENT TECHNIQUE RESEAU-M."/>
    <x v="382"/>
    <n v="47"/>
    <d v="1970-11-10T00:00:00"/>
    <n v="561099"/>
    <x v="558"/>
    <s v="2ème degré de compta"/>
  </r>
  <r>
    <x v="0"/>
    <s v="Renaud"/>
    <s v="Eric"/>
    <s v="CHARG-CLTELE PARTICULIERS"/>
    <x v="505"/>
    <n v="47"/>
    <d v="1970-10-11T00:00:00"/>
    <n v="351053"/>
    <x v="559"/>
    <s v="2ème degré de compta"/>
  </r>
  <r>
    <x v="0"/>
    <s v="Roy"/>
    <s v="Eric"/>
    <s v="CHEF D'AGENCE"/>
    <x v="506"/>
    <n v="47"/>
    <d v="1971-02-26T00:00:00"/>
    <n v="351054"/>
    <x v="560"/>
    <s v="2ème degré de compta"/>
  </r>
  <r>
    <x v="2"/>
    <s v="Martin"/>
    <s v="Bernadette"/>
    <s v="AGENT ADM. SPECIALise"/>
    <x v="452"/>
    <n v="45"/>
    <d v="1972-10-11T00:00:00"/>
    <n v="351243"/>
    <x v="561"/>
    <s v="2ème degré de compta"/>
  </r>
  <r>
    <x v="1"/>
    <s v="Bernard"/>
    <s v="Véronique"/>
    <s v="AGENT COMMERCIAL T-QUALIF"/>
    <x v="507"/>
    <n v="45"/>
    <d v="1972-11-11T00:00:00"/>
    <n v="350595"/>
    <x v="562"/>
    <s v="2ème degré de compta"/>
  </r>
  <r>
    <x v="0"/>
    <s v="Mercier"/>
    <s v="Martial"/>
    <s v="AGENT TECH.T.QUALIFIE ENT/PR"/>
    <x v="467"/>
    <n v="46"/>
    <d v="1972-08-04T00:00:00"/>
    <n v="350466"/>
    <x v="563"/>
    <s v="2ème degré de compta"/>
  </r>
  <r>
    <x v="1"/>
    <s v="Simon"/>
    <s v="Patricia"/>
    <s v="AGT COMMERCIAL QUALIFIE"/>
    <x v="254"/>
    <n v="48"/>
    <d v="1970-04-16T00:00:00"/>
    <n v="350148"/>
    <x v="564"/>
    <s v="2ème degré de compta"/>
  </r>
  <r>
    <x v="0"/>
    <s v="Marchand"/>
    <s v="Bruno"/>
    <s v="CHARGE DE CLIENTELE"/>
    <x v="508"/>
    <n v="47"/>
    <d v="1970-12-08T00:00:00"/>
    <n v="561123"/>
    <x v="565"/>
    <s v="2ème degré de compta"/>
  </r>
  <r>
    <x v="0"/>
    <s v="Lecomte"/>
    <s v="Hervé"/>
    <s v="DIRECTEUR DE SECTEUR D'AGENC"/>
    <x v="509"/>
    <n v="46"/>
    <d v="1971-11-10T00:00:00"/>
    <n v="350470"/>
    <x v="566"/>
    <s v="BTS"/>
  </r>
  <r>
    <x v="0"/>
    <s v="Pierre"/>
    <s v="Laurent"/>
    <s v="AGENT COMMERCIAL T-QUALIF"/>
    <x v="490"/>
    <n v="55"/>
    <d v="1963-04-03T00:00:00"/>
    <n v="561115"/>
    <x v="567"/>
    <s v="1er degré de compta"/>
  </r>
  <r>
    <x v="1"/>
    <s v="Maillard"/>
    <s v="Françoise"/>
    <s v="AGENT ADM.TECH.BANC"/>
    <x v="510"/>
    <n v="50"/>
    <d v="1967-11-12T00:00:00"/>
    <n v="561071"/>
    <x v="568"/>
    <s v="1er degré de compta"/>
  </r>
  <r>
    <x v="0"/>
    <s v="Robert"/>
    <s v="Florent"/>
    <s v="CHARGE DE CLIENTELE"/>
    <x v="511"/>
    <n v="45"/>
    <d v="1972-11-12T00:00:00"/>
    <n v="350535"/>
    <x v="569"/>
    <s v="1er degré de compta"/>
  </r>
  <r>
    <x v="2"/>
    <s v="Clement"/>
    <s v="Isabelle"/>
    <s v="TECHNICIEN GESTION BANC."/>
    <x v="512"/>
    <n v="46"/>
    <d v="1972-08-04T00:00:00"/>
    <n v="350474"/>
    <x v="563"/>
    <s v="1er degré de compta"/>
  </r>
  <r>
    <x v="1"/>
    <s v="Michel"/>
    <s v="Sylvie"/>
    <s v="CHARG-CLTELE PARTICULIERS"/>
    <x v="513"/>
    <n v="48"/>
    <d v="1969-10-19T00:00:00"/>
    <n v="351253"/>
    <x v="570"/>
    <s v="1er degré de compta"/>
  </r>
  <r>
    <x v="1"/>
    <s v="Bailly"/>
    <s v="Marylaine"/>
    <s v="CHARG-CLTELE PARTICULIERS"/>
    <x v="89"/>
    <n v="47"/>
    <d v="1970-10-12T00:00:00"/>
    <n v="561084"/>
    <x v="571"/>
    <s v="1er degré de compta"/>
  </r>
  <r>
    <x v="0"/>
    <s v="Mathieu"/>
    <s v="Jean-Pierre"/>
    <s v="CONSEILLER COMMERCIAL"/>
    <x v="112"/>
    <n v="49"/>
    <d v="1969-06-12T00:00:00"/>
    <n v="561140"/>
    <x v="572"/>
    <s v="Baccalauréat"/>
  </r>
  <r>
    <x v="1"/>
    <s v="Adam"/>
    <s v="MaryLine"/>
    <s v="TECHNICIEN ADMINISTRATIF"/>
    <x v="514"/>
    <n v="49"/>
    <d v="1969-07-10T00:00:00"/>
    <n v="561143"/>
    <x v="573"/>
    <s v="Baccalauréat"/>
  </r>
  <r>
    <x v="1"/>
    <s v="Jacquet"/>
    <s v="Sabine"/>
    <s v="ANALYSTE APPLICATION"/>
    <x v="474"/>
    <n v="47"/>
    <d v="1971-07-10T00:00:00"/>
    <n v="350479"/>
    <x v="574"/>
    <s v="BTS"/>
  </r>
  <r>
    <x v="0"/>
    <s v="NGuyen"/>
    <s v="Thierry"/>
    <s v="RESPONSABLE PROMOTION-PUB"/>
    <x v="446"/>
    <n v="55"/>
    <d v="1963-05-03T00:00:00"/>
    <n v="350211"/>
    <x v="575"/>
    <s v="BTS"/>
  </r>
  <r>
    <x v="0"/>
    <s v="Gaillard"/>
    <s v="Christian"/>
    <s v="CONSEILLER FINANCIER"/>
    <x v="318"/>
    <n v="48"/>
    <d v="1969-11-12T00:00:00"/>
    <n v="351163"/>
    <x v="576"/>
    <s v="1er degré de compta"/>
  </r>
  <r>
    <x v="1"/>
    <s v="Legrand"/>
    <s v="Monique"/>
    <s v="RESP.D EXPLOITATION BANC."/>
    <x v="515"/>
    <n v="46"/>
    <d v="1972-07-04T00:00:00"/>
    <n v="561151"/>
    <x v="577"/>
    <s v="1er degré de compta"/>
  </r>
  <r>
    <x v="0"/>
    <s v="Legrand"/>
    <s v="Denis"/>
    <s v="CHARG-CLTELE PARTICULIERS"/>
    <x v="516"/>
    <n v="54"/>
    <d v="1964-03-26T00:00:00"/>
    <n v="561159"/>
    <x v="578"/>
    <s v="1er degré de compta"/>
  </r>
  <r>
    <x v="0"/>
    <s v="Perez"/>
    <s v="Pascal"/>
    <s v="DIRECTEUR DE SECTEUR D'AGENC"/>
    <x v="65"/>
    <n v="47"/>
    <d v="1971-09-19T00:00:00"/>
    <n v="568486"/>
    <x v="579"/>
    <s v="1er degré de compta"/>
  </r>
  <r>
    <x v="1"/>
    <s v="Perrin"/>
    <s v="Véronique"/>
    <s v="AGENT COMMERCIAL T-QUALIF"/>
    <x v="337"/>
    <n v="46"/>
    <d v="1972-06-12T00:00:00"/>
    <n v="350655"/>
    <x v="580"/>
    <s v="1er degré de compta"/>
  </r>
  <r>
    <x v="0"/>
    <s v="Maillard"/>
    <s v="François"/>
    <s v="TECHNICIEN D ETUDES"/>
    <x v="517"/>
    <n v="63"/>
    <d v="1955-09-04T00:00:00"/>
    <n v="351168"/>
    <x v="581"/>
    <s v="1er degré de compta"/>
  </r>
  <r>
    <x v="0"/>
    <s v="Laurent"/>
    <s v="Christophe"/>
    <s v="CHARG-CLTELE PARTICULIERS"/>
    <x v="518"/>
    <n v="47"/>
    <d v="1971-02-05T00:00:00"/>
    <n v="561166"/>
    <x v="582"/>
    <s v="1er degré de compta"/>
  </r>
  <r>
    <x v="0"/>
    <s v="Germain"/>
    <s v="Thierry"/>
    <s v="CHARG-CLTELE PROF/AGRI"/>
    <x v="303"/>
    <n v="46"/>
    <d v="1971-10-19T00:00:00"/>
    <n v="561171"/>
    <x v="583"/>
    <s v="1er degré de compta"/>
  </r>
  <r>
    <x v="0"/>
    <s v="Moreau"/>
    <s v="Laurent"/>
    <s v="CHEF D'AGENCE"/>
    <x v="45"/>
    <n v="45"/>
    <d v="1973-07-17T00:00:00"/>
    <n v="351244"/>
    <x v="584"/>
    <s v="1er degré de compta"/>
  </r>
  <r>
    <x v="0"/>
    <s v="Renard"/>
    <s v="Jean-Marie"/>
    <s v="TECHNICIEN AUDIO-VISUEL"/>
    <x v="519"/>
    <n v="56"/>
    <d v="1962-04-05T00:00:00"/>
    <n v="351190"/>
    <x v="585"/>
    <s v="1er degré de compta"/>
  </r>
  <r>
    <x v="0"/>
    <s v="Gaillard"/>
    <s v="Xavier"/>
    <s v="ORGANISATEUR"/>
    <x v="390"/>
    <n v="52"/>
    <d v="1965-10-11T00:00:00"/>
    <n v="351315"/>
    <x v="586"/>
    <s v="1er degré de compta"/>
  </r>
  <r>
    <x v="1"/>
    <s v="Royer"/>
    <s v="Chantal"/>
    <s v="ANALYSTE DE DEVELOPPEMENT"/>
    <x v="114"/>
    <n v="44"/>
    <d v="1973-11-26T00:00:00"/>
    <n v="351273"/>
    <x v="587"/>
    <s v="1er degré de compta"/>
  </r>
  <r>
    <x v="1"/>
    <s v="Mathieu"/>
    <s v="Christine"/>
    <s v="ANALYSTE DE DEVELOPPEMENT"/>
    <x v="520"/>
    <n v="47"/>
    <d v="1970-10-22T00:00:00"/>
    <n v="351352"/>
    <x v="588"/>
    <s v="1er degré de compta"/>
  </r>
  <r>
    <x v="0"/>
    <s v="Renard"/>
    <s v="René"/>
    <s v="RESPONSABLE MONETIQUE"/>
    <x v="521"/>
    <n v="59"/>
    <d v="1959-03-16T00:00:00"/>
    <n v="351297"/>
    <x v="589"/>
    <s v="Ingénieur"/>
  </r>
  <r>
    <x v="0"/>
    <s v="Perez"/>
    <s v="Hervé"/>
    <s v="DIRECTEUR DE SECTEUR D'AGENC"/>
    <x v="522"/>
    <n v="55"/>
    <d v="1963-05-03T00:00:00"/>
    <n v="351293"/>
    <x v="575"/>
    <s v="2ème degré de compta"/>
  </r>
  <r>
    <x v="0"/>
    <s v="Prevost"/>
    <s v="Jean Marc"/>
    <s v="CHARGE CLIENTELE PROFESS."/>
    <x v="191"/>
    <n v="46"/>
    <d v="1972-08-12T00:00:00"/>
    <n v="561195"/>
    <x v="590"/>
    <s v="2ème degré de compta"/>
  </r>
  <r>
    <x v="0"/>
    <s v="Arnaud"/>
    <s v="Xavier"/>
    <s v="CONSEILLER COMMERCIAL SPECIA"/>
    <x v="523"/>
    <n v="48"/>
    <d v="1970-03-21T00:00:00"/>
    <n v="350787"/>
    <x v="591"/>
    <s v="2ème degré de compta"/>
  </r>
  <r>
    <x v="0"/>
    <s v="Perrin"/>
    <s v="Jean Michel"/>
    <s v="TECHNICIEN ADMINISTRATIF"/>
    <x v="158"/>
    <n v="46"/>
    <d v="1972-05-12T00:00:00"/>
    <n v="561242"/>
    <x v="592"/>
    <s v="2ème degré de compta"/>
  </r>
  <r>
    <x v="0"/>
    <s v="Marchand"/>
    <s v="Patrick"/>
    <s v="CHEF DE DEPARTEMENT"/>
    <x v="196"/>
    <n v="55"/>
    <d v="1963-04-16T00:00:00"/>
    <n v="561184"/>
    <x v="593"/>
    <s v="2ème degré de compta"/>
  </r>
  <r>
    <x v="0"/>
    <s v="Blanchard"/>
    <s v="Alain"/>
    <s v="ANALYSTE ADMINISTRATIF"/>
    <x v="462"/>
    <n v="46"/>
    <d v="1972-04-16T00:00:00"/>
    <n v="561252"/>
    <x v="594"/>
    <s v="2ème degré de compta"/>
  </r>
  <r>
    <x v="0"/>
    <s v="Lopez"/>
    <s v="Laurent"/>
    <s v="ADJOINT CHEF D AGENCE"/>
    <x v="524"/>
    <n v="46"/>
    <d v="1972-05-17T00:00:00"/>
    <n v="561257"/>
    <x v="595"/>
    <s v="2ème degré de compta"/>
  </r>
  <r>
    <x v="2"/>
    <s v="Legrand"/>
    <s v="Sophie"/>
    <s v="ANALYSTE D ETUDES"/>
    <x v="418"/>
    <n v="44"/>
    <d v="1974-09-19T00:00:00"/>
    <n v="351299"/>
    <x v="596"/>
    <s v="2ème degré de compta"/>
  </r>
  <r>
    <x v="0"/>
    <s v="Brunet"/>
    <s v="Eric"/>
    <s v="ANALYSTE DE DEVELOPPEMENT"/>
    <x v="525"/>
    <n v="49"/>
    <d v="1968-11-26T00:00:00"/>
    <n v="351318"/>
    <x v="597"/>
    <s v="2ème degré de compta"/>
  </r>
  <r>
    <x v="1"/>
    <s v="Renault"/>
    <s v="Marie Sophie"/>
    <s v="RESP.EMPLOI FORMATION"/>
    <x v="526"/>
    <n v="48"/>
    <d v="1970-05-29T00:00:00"/>
    <n v="561270"/>
    <x v="598"/>
    <s v="2ème degré de compta"/>
  </r>
  <r>
    <x v="0"/>
    <s v="Lambert"/>
    <s v="Jean Paul"/>
    <s v="RESP.DEVELOPPEMENT CREDITS"/>
    <x v="527"/>
    <n v="45"/>
    <d v="1972-10-12T00:00:00"/>
    <n v="561271"/>
    <x v="599"/>
    <s v="2ème degré de compta"/>
  </r>
  <r>
    <x v="0"/>
    <s v="Dupuis"/>
    <s v="Gérard"/>
    <s v="RESP. SUPPORT UTILISATEURS"/>
    <x v="300"/>
    <n v="58"/>
    <d v="1960-08-04T00:00:00"/>
    <n v="561278"/>
    <x v="600"/>
    <s v="2ème degré de compta"/>
  </r>
  <r>
    <x v="0"/>
    <s v="Gaillard"/>
    <s v="Joseph"/>
    <s v="DIRECTEUR DE SECTEUR D'AGENC"/>
    <x v="117"/>
    <n v="48"/>
    <d v="1970-03-03T00:00:00"/>
    <n v="561350"/>
    <x v="601"/>
    <s v="2ème degré de compta"/>
  </r>
  <r>
    <x v="0"/>
    <s v="Blanchard"/>
    <s v="Hervé"/>
    <s v="ANALYSTE CREDIT"/>
    <x v="6"/>
    <n v="47"/>
    <d v="1971-05-05T00:00:00"/>
    <n v="561294"/>
    <x v="602"/>
    <s v="2ème degré de compta"/>
  </r>
  <r>
    <x v="0"/>
    <s v="Martin"/>
    <s v="Maurice"/>
    <s v="RESPONSABLE ACHAT"/>
    <x v="528"/>
    <n v="47"/>
    <d v="1971-03-26T00:00:00"/>
    <n v="561301"/>
    <x v="603"/>
    <s v="2ème degré de compta"/>
  </r>
  <r>
    <x v="1"/>
    <s v="Brun"/>
    <s v="CaroLine"/>
    <s v="RESP.PILOTAGE DU RISQUE"/>
    <x v="529"/>
    <n v="46"/>
    <d v="1971-12-25T00:00:00"/>
    <n v="561311"/>
    <x v="595"/>
    <s v="2ème degré de compta"/>
  </r>
  <r>
    <x v="0"/>
    <s v="Durand"/>
    <s v="Christian"/>
    <s v="CH.CLTELE PROFESSIONNELS"/>
    <x v="530"/>
    <n v="44"/>
    <d v="1974-01-08T00:00:00"/>
    <n v="561310"/>
    <x v="604"/>
    <s v="2ème degré de compta"/>
  </r>
  <r>
    <x v="1"/>
    <s v="Picard"/>
    <s v="Sylvie"/>
    <s v="ANALYSTE EMPLOI"/>
    <x v="129"/>
    <n v="46"/>
    <d v="1972-09-04T00:00:00"/>
    <n v="561261"/>
    <x v="605"/>
    <s v="2ème degré de compta"/>
  </r>
  <r>
    <x v="0"/>
    <s v="Masson"/>
    <s v="Jean-Pierre"/>
    <s v="DIRECTEUR DE SECTEUR D'AGENC"/>
    <x v="531"/>
    <n v="44"/>
    <d v="1974-06-03T00:00:00"/>
    <n v="351434"/>
    <x v="606"/>
    <s v="2ème degré de compta"/>
  </r>
  <r>
    <x v="2"/>
    <s v="Renaud"/>
    <s v="Patricia"/>
    <s v="CHARG-CLTELE PARTICULIERS"/>
    <x v="532"/>
    <n v="44"/>
    <d v="1974-03-21T00:00:00"/>
    <n v="568487"/>
    <x v="607"/>
    <s v="2ème degré de compta"/>
  </r>
  <r>
    <x v="1"/>
    <s v="David"/>
    <s v="Anna"/>
    <s v="RESPONSABLE DE DOMAINE"/>
    <x v="45"/>
    <n v="50"/>
    <d v="1968-07-03T00:00:00"/>
    <n v="351322"/>
    <x v="608"/>
    <s v="2ème degré de compta"/>
  </r>
  <r>
    <x v="1"/>
    <s v="Vasseur"/>
    <s v="Alix"/>
    <s v="AGENT COMMERCIAL T-QUALIF"/>
    <x v="164"/>
    <n v="44"/>
    <d v="1974-07-10T00:00:00"/>
    <n v="561162"/>
    <x v="609"/>
    <s v="2ème degré de compta"/>
  </r>
  <r>
    <x v="2"/>
    <s v="Petit"/>
    <s v="Anne"/>
    <s v="CHARGE OFFRE COMMERC. PARTIC"/>
    <x v="533"/>
    <n v="46"/>
    <d v="1972-02-10T00:00:00"/>
    <n v="351323"/>
    <x v="610"/>
    <s v="2ème degré de compta"/>
  </r>
  <r>
    <x v="2"/>
    <s v="Deschamps"/>
    <s v="Gwénaelle"/>
    <s v="ANALYSTE ADMINISTRATIF"/>
    <x v="452"/>
    <n v="49"/>
    <d v="1969-01-05T00:00:00"/>
    <n v="561342"/>
    <x v="611"/>
    <s v="2ème degré de compta"/>
  </r>
  <r>
    <x v="2"/>
    <s v="Roux"/>
    <s v="Christine"/>
    <s v="COORDINATEUR CPC"/>
    <x v="534"/>
    <n v="44"/>
    <d v="1974-05-29T00:00:00"/>
    <n v="561356"/>
    <x v="612"/>
    <s v="2ème degré de compta"/>
  </r>
  <r>
    <x v="0"/>
    <s v="Rodriguez"/>
    <s v="Olivier"/>
    <s v="RESP.MARKETING OPERATIONNEL"/>
    <x v="32"/>
    <n v="45"/>
    <d v="1973-02-26T00:00:00"/>
    <n v="351022"/>
    <x v="613"/>
    <s v="2ème degré de compta"/>
  </r>
  <r>
    <x v="0"/>
    <s v="Le gall"/>
    <s v="Franck"/>
    <s v="CHEF DE BUREAU"/>
    <x v="535"/>
    <n v="45"/>
    <d v="1973-03-29T00:00:00"/>
    <n v="561356"/>
    <x v="614"/>
    <s v="2ème degré de compta"/>
  </r>
  <r>
    <x v="1"/>
    <s v="Vidal"/>
    <s v="Sylvie"/>
    <s v="CHARG-CLTELE PROF/AGRI"/>
    <x v="136"/>
    <n v="43"/>
    <d v="1975-05-05T00:00:00"/>
    <n v="561352"/>
    <x v="615"/>
    <s v="2ème degré de compta"/>
  </r>
  <r>
    <x v="0"/>
    <s v="Aubry"/>
    <s v="Pascal"/>
    <s v="DIRECTEUR DE SECTEUR D'AGENC"/>
    <x v="536"/>
    <n v="45"/>
    <d v="1973-01-26T00:00:00"/>
    <n v="561363"/>
    <x v="616"/>
    <s v="2ème degré de compta"/>
  </r>
  <r>
    <x v="0"/>
    <s v="Picard"/>
    <s v="Frédéric"/>
    <s v="DIRECTEUR DE SECTEUR D'AGENC"/>
    <x v="206"/>
    <n v="44"/>
    <d v="1974-02-26T00:00:00"/>
    <n v="561365"/>
    <x v="617"/>
    <s v="2ème degré de compta"/>
  </r>
  <r>
    <x v="0"/>
    <s v="Riviere"/>
    <s v="François"/>
    <s v="DIRECTEUR DE SECTEUR D'AGENC"/>
    <x v="537"/>
    <n v="45"/>
    <d v="1972-11-10T00:00:00"/>
    <n v="561362"/>
    <x v="613"/>
    <s v="2ème degré de compta"/>
  </r>
  <r>
    <x v="0"/>
    <s v="Joly"/>
    <s v="Christophe"/>
    <s v="ANALYSTE DE DEVELOPPEMENT"/>
    <x v="449"/>
    <n v="43"/>
    <d v="1974-10-19T00:00:00"/>
    <n v="351324"/>
    <x v="618"/>
    <s v="2ème degré de compta"/>
  </r>
  <r>
    <x v="1"/>
    <s v="Lemoine"/>
    <s v="Karine"/>
    <s v="CHARG-CLTELE PARTICULIERS"/>
    <x v="538"/>
    <n v="42"/>
    <d v="1976-08-12T00:00:00"/>
    <n v="561384"/>
    <x v="619"/>
    <s v="2ème degré de compta"/>
  </r>
  <r>
    <x v="0"/>
    <s v="Lemoine"/>
    <s v="Didier"/>
    <s v="AGENT COMMERCIAL T-QUALIF"/>
    <x v="539"/>
    <n v="46"/>
    <d v="1972-02-08T00:00:00"/>
    <n v="561386"/>
    <x v="620"/>
    <s v="2ème degré de compta"/>
  </r>
  <r>
    <x v="1"/>
    <s v="Durand"/>
    <s v="Catherine"/>
    <s v="CONSEILLER COMMERCIAL"/>
    <x v="540"/>
    <n v="43"/>
    <d v="1975-04-05T00:00:00"/>
    <n v="561345"/>
    <x v="621"/>
    <s v="Baccalauréat"/>
  </r>
  <r>
    <x v="0"/>
    <s v="Roussel"/>
    <s v="Benoist"/>
    <s v="CHARG-CLTELE PROFESSIONNEL"/>
    <x v="541"/>
    <n v="44"/>
    <d v="1974-02-21T00:00:00"/>
    <n v="561389"/>
    <x v="622"/>
    <s v="Baccalauréat"/>
  </r>
  <r>
    <x v="0"/>
    <s v="Dufour"/>
    <s v="Fabrice"/>
    <s v="RESPONSABLE &quot;RECOUVR. AMIABL"/>
    <x v="542"/>
    <n v="44"/>
    <d v="1974-07-22T00:00:00"/>
    <n v="561393"/>
    <x v="623"/>
    <s v="Baccalauréat"/>
  </r>
  <r>
    <x v="1"/>
    <s v="Renard"/>
    <s v="Nathalie"/>
    <s v="CONSEILLER COMMERCIAL"/>
    <x v="406"/>
    <n v="42"/>
    <d v="1975-11-12T00:00:00"/>
    <n v="561394"/>
    <x v="624"/>
    <s v="Baccalauréat"/>
  </r>
  <r>
    <x v="1"/>
    <s v="Gauthier"/>
    <s v="Annie"/>
    <s v="AGENT ADM TECH BANC"/>
    <x v="451"/>
    <n v="55"/>
    <d v="1963-07-03T00:00:00"/>
    <n v="561130"/>
    <x v="625"/>
    <s v="Baccalauréat"/>
  </r>
  <r>
    <x v="1"/>
    <s v="Hubert"/>
    <s v="Murielle"/>
    <s v="CHARG-CLTELE PARTICULIERS"/>
    <x v="543"/>
    <n v="41"/>
    <d v="1977-09-07T00:00:00"/>
    <n v="568857"/>
    <x v="626"/>
    <s v="Baccalauréat"/>
  </r>
  <r>
    <x v="0"/>
    <s v="Guerin"/>
    <s v="Didier"/>
    <s v="CHEF D'AGENCE"/>
    <x v="472"/>
    <n v="56"/>
    <d v="1962-08-22T00:00:00"/>
    <n v="351331"/>
    <x v="627"/>
    <s v="2ème degré de compta"/>
  </r>
  <r>
    <x v="0"/>
    <s v="Aubert"/>
    <s v="Franck"/>
    <s v="RESP.UNITE CONTR.DES RISQUES"/>
    <x v="544"/>
    <n v="45"/>
    <d v="1972-10-12T00:00:00"/>
    <n v="351254"/>
    <x v="628"/>
    <s v="Licence"/>
  </r>
  <r>
    <x v="0"/>
    <s v="Arnaud"/>
    <s v="Eric"/>
    <s v="CHARGE DE RECOUVREMENT"/>
    <x v="362"/>
    <n v="44"/>
    <d v="1974-01-25T00:00:00"/>
    <n v="561563"/>
    <x v="629"/>
    <s v="BTS"/>
  </r>
  <r>
    <x v="0"/>
    <s v="Charles"/>
    <s v="Alexandre"/>
    <s v="JURISTE"/>
    <x v="303"/>
    <n v="48"/>
    <d v="1970-02-16T00:00:00"/>
    <n v="561568"/>
    <x v="630"/>
    <s v="Maîtrise"/>
  </r>
  <r>
    <x v="0"/>
    <s v="Picard"/>
    <s v="Gilles"/>
    <s v="CHARG-CLTELE PROF/AGRI"/>
    <x v="72"/>
    <n v="42"/>
    <d v="1976-06-12T00:00:00"/>
    <n v="561420"/>
    <x v="631"/>
    <s v="2ème degré de compta"/>
  </r>
  <r>
    <x v="0"/>
    <s v="Vasseur"/>
    <s v="Pierre Marie"/>
    <s v="TECHNICIEN GESTION BANC."/>
    <x v="545"/>
    <n v="46"/>
    <d v="1972-04-03T00:00:00"/>
    <n v="561426"/>
    <x v="632"/>
    <s v="2ème degré de compta"/>
  </r>
  <r>
    <x v="1"/>
    <s v="Mercier"/>
    <s v="Nadine"/>
    <s v="CONSEILLER COMMERCIAL"/>
    <x v="521"/>
    <n v="43"/>
    <d v="1974-10-07T00:00:00"/>
    <n v="561429"/>
    <x v="633"/>
    <s v="2ème degré de compta"/>
  </r>
  <r>
    <x v="0"/>
    <s v="Roy"/>
    <s v="Eric"/>
    <s v="CHARG-CLTELE PROF/AGRI"/>
    <x v="546"/>
    <n v="43"/>
    <d v="1975-08-04T00:00:00"/>
    <n v="350255"/>
    <x v="634"/>
    <s v="2ème degré de compta"/>
  </r>
  <r>
    <x v="0"/>
    <s v="David"/>
    <s v="Jean Michel"/>
    <s v="TECHNICIEN RESEAU-MAINT."/>
    <x v="547"/>
    <n v="48"/>
    <d v="1970-05-17T00:00:00"/>
    <n v="561434"/>
    <x v="635"/>
    <s v="BEPC"/>
  </r>
  <r>
    <x v="0"/>
    <s v="Adam"/>
    <s v="Patrick"/>
    <s v="CHARG-CLTELE PARTICULIERS"/>
    <x v="548"/>
    <n v="51"/>
    <d v="1967-07-04T00:00:00"/>
    <n v="561437"/>
    <x v="636"/>
    <s v="Baccalauréat"/>
  </r>
  <r>
    <x v="0"/>
    <s v="Sanchez"/>
    <s v="Jean Manuel"/>
    <s v="CHEF DE BUREAU"/>
    <x v="385"/>
    <n v="43"/>
    <d v="1975-09-12T00:00:00"/>
    <n v="561440"/>
    <x v="637"/>
    <s v="Baccalauréat"/>
  </r>
  <r>
    <x v="0"/>
    <s v="Charles"/>
    <s v="Eric"/>
    <s v="CHARG-CLTELE PROFESSIONNEL"/>
    <x v="549"/>
    <n v="43"/>
    <d v="1974-12-25T00:00:00"/>
    <n v="561442"/>
    <x v="638"/>
    <s v="Baccalauréat"/>
  </r>
  <r>
    <x v="0"/>
    <s v="Gauthier"/>
    <s v="Gaëtan"/>
    <s v="ADJOINT CHEF D AGENCE"/>
    <x v="550"/>
    <n v="43"/>
    <d v="1975-07-04T00:00:00"/>
    <n v="561453"/>
    <x v="639"/>
    <s v="Baccalauréat"/>
  </r>
  <r>
    <x v="1"/>
    <s v="Philippe"/>
    <s v="Véronique"/>
    <s v="CHARGE COMMUNICATION EXTERNE"/>
    <x v="105"/>
    <n v="44"/>
    <d v="1974-04-21T00:00:00"/>
    <n v="561456"/>
    <x v="640"/>
    <s v="Baccalauréat"/>
  </r>
  <r>
    <x v="0"/>
    <s v="Renault"/>
    <s v="Yves"/>
    <s v="AGENT TECHNIQUE RESEAU-M."/>
    <x v="30"/>
    <n v="43"/>
    <d v="1975-02-05T00:00:00"/>
    <n v="561462"/>
    <x v="641"/>
    <s v="BTS"/>
  </r>
  <r>
    <x v="1"/>
    <s v="Caron"/>
    <s v="Christelle"/>
    <s v="AGENT COMMERCIAL T-QUALIF"/>
    <x v="551"/>
    <n v="42"/>
    <d v="1976-03-03T00:00:00"/>
    <n v="561463"/>
    <x v="642"/>
    <s v="Baccalauréat"/>
  </r>
  <r>
    <x v="2"/>
    <s v="Leclercq"/>
    <s v="Martine"/>
    <s v="AGT LOGISTIQUE TRES QUALIFIE"/>
    <x v="552"/>
    <n v="44"/>
    <d v="1974-03-26T00:00:00"/>
    <n v="561368"/>
    <x v="643"/>
    <s v="Baccalauréat"/>
  </r>
  <r>
    <x v="2"/>
    <s v="Bernard"/>
    <s v="Laurence"/>
    <s v="TECHNICIEN ADMINISTRATIF"/>
    <x v="56"/>
    <n v="40"/>
    <d v="1977-12-26T00:00:00"/>
    <n v="561470"/>
    <x v="644"/>
    <s v="Baccalauréat"/>
  </r>
  <r>
    <x v="0"/>
    <s v="Hervé"/>
    <s v="Patrick"/>
    <s v="ADJOINT CHEF D AGENCE"/>
    <x v="553"/>
    <n v="45"/>
    <d v="1973-09-22T00:00:00"/>
    <n v="561473"/>
    <x v="645"/>
    <s v="1er degré de compta"/>
  </r>
  <r>
    <x v="0"/>
    <s v="Dumont"/>
    <s v="Joao Pedro"/>
    <s v="ADJOINT CHEF D AGENCE"/>
    <x v="183"/>
    <n v="41"/>
    <d v="1976-11-11T00:00:00"/>
    <n v="350130"/>
    <x v="646"/>
    <s v="2e degré de compta"/>
  </r>
  <r>
    <x v="0"/>
    <s v="Guillaume"/>
    <s v="Patrick"/>
    <s v="CHEF D'AGENCE"/>
    <x v="554"/>
    <n v="45"/>
    <d v="1973-08-22T00:00:00"/>
    <n v="561478"/>
    <x v="435"/>
    <s v="2e degré de compta"/>
  </r>
  <r>
    <x v="0"/>
    <s v="Guyot"/>
    <s v="Philippe"/>
    <s v="CH.CLTELE PROFESSIONNELS"/>
    <x v="555"/>
    <n v="44"/>
    <d v="1974-05-20T00:00:00"/>
    <n v="351342"/>
    <x v="647"/>
    <s v="2e degré de compta"/>
  </r>
  <r>
    <x v="0"/>
    <s v="NGuyen"/>
    <s v="Thierry"/>
    <s v="TECHNICIEN ADMINISTRATIF"/>
    <x v="190"/>
    <n v="40"/>
    <d v="1977-11-07T00:00:00"/>
    <n v="561482"/>
    <x v="648"/>
    <s v="2e degré de compta"/>
  </r>
  <r>
    <x v="0"/>
    <s v="Meyer"/>
    <s v="Marc"/>
    <s v="RESP.GESTION CREDITS"/>
    <x v="556"/>
    <n v="45"/>
    <d v="1973-04-29T00:00:00"/>
    <n v="561483"/>
    <x v="649"/>
    <s v="2e degré de compta"/>
  </r>
  <r>
    <x v="0"/>
    <s v="Germain"/>
    <s v="Michel"/>
    <s v="CHARG-CLTELE PARTICULIERS"/>
    <x v="124"/>
    <n v="42"/>
    <d v="1976-03-08T00:00:00"/>
    <n v="568812"/>
    <x v="650"/>
    <s v="2e degré de compta"/>
  </r>
  <r>
    <x v="0"/>
    <s v="Perrin"/>
    <s v="Gérard"/>
    <s v="TECH. GESTION FINCANCE/AUDIT"/>
    <x v="108"/>
    <n v="61"/>
    <d v="1957-06-17T00:00:00"/>
    <n v="351343"/>
    <x v="651"/>
    <s v="2e degré de compta"/>
  </r>
  <r>
    <x v="1"/>
    <s v="Gautier"/>
    <s v="Pascale"/>
    <s v="AGT COMMERCIAL QUALIFIE"/>
    <x v="259"/>
    <n v="46"/>
    <d v="1972-03-16T00:00:00"/>
    <n v="561213"/>
    <x v="631"/>
    <s v="2e degré de compta"/>
  </r>
  <r>
    <x v="2"/>
    <s v="Lemoine"/>
    <s v="Carole"/>
    <s v="TECHNICIEN CREDIT"/>
    <x v="69"/>
    <n v="43"/>
    <d v="1975-01-05T00:00:00"/>
    <n v="561227"/>
    <x v="638"/>
    <s v="2e degré de compta"/>
  </r>
  <r>
    <x v="0"/>
    <s v="Gauthier"/>
    <s v="Stéphane"/>
    <s v="CHARGE ACTIVITES CREDITS"/>
    <x v="539"/>
    <n v="41"/>
    <d v="1976-12-12T00:00:00"/>
    <n v="561491"/>
    <x v="624"/>
    <s v="2e degré de compta"/>
  </r>
  <r>
    <x v="1"/>
    <s v="Lucas"/>
    <s v="Catherine"/>
    <s v="AGT COMMERCIAL QUALIFIE"/>
    <x v="557"/>
    <n v="42"/>
    <d v="1975-12-10T00:00:00"/>
    <n v="561646"/>
    <x v="652"/>
    <s v="2e degré de compta"/>
  </r>
  <r>
    <x v="0"/>
    <s v="Lecomte"/>
    <s v="Benoît"/>
    <s v="ADJOINT CHEF D AGENCE"/>
    <x v="558"/>
    <n v="42"/>
    <d v="1976-04-03T00:00:00"/>
    <n v="561565"/>
    <x v="653"/>
    <s v="2e degré de compta"/>
  </r>
  <r>
    <x v="1"/>
    <s v="Giraud"/>
    <s v="Elisabeth"/>
    <s v="AGT COMMERCIAL QUALIFIE"/>
    <x v="503"/>
    <n v="39"/>
    <d v="1979-02-10T00:00:00"/>
    <n v="351472"/>
    <x v="654"/>
    <s v="2e degré de compta"/>
  </r>
  <r>
    <x v="0"/>
    <s v="Arnaud"/>
    <s v="Stéphane"/>
    <s v="CHARG-CLTELE PARTICULIERS"/>
    <x v="559"/>
    <n v="53"/>
    <d v="1964-12-10T00:00:00"/>
    <n v="561496"/>
    <x v="429"/>
    <s v="2e degré de compta"/>
  </r>
  <r>
    <x v="0"/>
    <s v="Dupont"/>
    <s v="Philippe"/>
    <s v="DIRECTEUR DE SECTEUR D'AGENC"/>
    <x v="560"/>
    <n v="41"/>
    <d v="1977-05-17T00:00:00"/>
    <n v="561498"/>
    <x v="655"/>
    <s v="2e degré de compta"/>
  </r>
  <r>
    <x v="1"/>
    <s v="Marchand"/>
    <s v="Isabelle"/>
    <s v="CONSEILLER COMMERCIAL"/>
    <x v="12"/>
    <n v="40"/>
    <d v="1978-08-19T00:00:00"/>
    <n v="561635"/>
    <x v="656"/>
    <s v="2e degré de compta"/>
  </r>
  <r>
    <x v="1"/>
    <s v="Lucas"/>
    <s v="Chantal"/>
    <s v="TECHNICIEN D ETUDES"/>
    <x v="67"/>
    <n v="51"/>
    <d v="1967-03-03T00:00:00"/>
    <n v="350025"/>
    <x v="426"/>
    <s v="2e degré de compta"/>
  </r>
  <r>
    <x v="0"/>
    <s v="Lefebvre"/>
    <s v="Antoine"/>
    <s v="TECH. GESTION FINANCE/AUDIT"/>
    <x v="37"/>
    <n v="48"/>
    <d v="1970-08-04T00:00:00"/>
    <n v="351351"/>
    <x v="427"/>
    <s v="2e degré de compta"/>
  </r>
  <r>
    <x v="0"/>
    <s v="Marchand"/>
    <s v="Stéphane"/>
    <s v="DIRECTEUR DE SECTEUR D'AGENC"/>
    <x v="561"/>
    <n v="40"/>
    <d v="1977-10-07T00:00:00"/>
    <n v="351487"/>
    <x v="307"/>
    <s v="BTS"/>
  </r>
  <r>
    <x v="1"/>
    <s v="Giraud"/>
    <s v="Claudine"/>
    <s v="RESPONSABLE DE DOMAINE"/>
    <x v="127"/>
    <n v="47"/>
    <d v="1970-10-07T00:00:00"/>
    <n v="351352"/>
    <x v="428"/>
    <s v="2e degré de compta"/>
  </r>
  <r>
    <x v="1"/>
    <s v="Benoît"/>
    <s v="Françoise"/>
    <s v="ANALYSTE D ETUDES"/>
    <x v="215"/>
    <n v="53"/>
    <d v="1964-12-10T00:00:00"/>
    <n v="351353"/>
    <x v="429"/>
    <s v="2e degré de compta"/>
  </r>
  <r>
    <x v="0"/>
    <s v="Meyer"/>
    <s v="Gilles"/>
    <s v="CHARG-CLTELE PROF/AGRI"/>
    <x v="562"/>
    <n v="42"/>
    <d v="1976-09-04T00:00:00"/>
    <n v="561521"/>
    <x v="417"/>
    <s v="2e degré de compta"/>
  </r>
  <r>
    <x v="0"/>
    <s v="Garnier"/>
    <s v="Loïc"/>
    <s v="CHARGE DE CLIENTELE"/>
    <x v="563"/>
    <n v="40"/>
    <d v="1978-06-20T00:00:00"/>
    <n v="561520"/>
    <x v="302"/>
    <s v="2e degré de compta"/>
  </r>
  <r>
    <x v="0"/>
    <s v="Louis"/>
    <s v="Didier"/>
    <s v="AGT COMMERCIAL QUALIFIE"/>
    <x v="513"/>
    <n v="49"/>
    <d v="1969-08-10T00:00:00"/>
    <n v="561581"/>
    <x v="430"/>
    <s v="2e degré de compta"/>
  </r>
  <r>
    <x v="0"/>
    <s v="Hubert"/>
    <s v="Bruno"/>
    <s v="CHARGE-CLTELE PROF/AGRI"/>
    <x v="81"/>
    <n v="41"/>
    <d v="1977-05-29T00:00:00"/>
    <n v="561529"/>
    <x v="657"/>
    <s v="Baccalauréat"/>
  </r>
  <r>
    <x v="0"/>
    <s v="Picard"/>
    <s v="Bruno"/>
    <s v="CONSEILLER PRIVE"/>
    <x v="344"/>
    <n v="40"/>
    <d v="1978-07-22T00:00:00"/>
    <n v="561527"/>
    <x v="658"/>
    <s v="Baccalauréat"/>
  </r>
  <r>
    <x v="1"/>
    <s v="Charpentier"/>
    <s v="Stéphanie"/>
    <s v="RESPONSABLE MARKETING"/>
    <x v="542"/>
    <n v="44"/>
    <d v="1974-09-07T00:00:00"/>
    <n v="561533"/>
    <x v="659"/>
    <s v="Baccalauréat"/>
  </r>
  <r>
    <x v="0"/>
    <s v="Mathieu"/>
    <s v="Lionel"/>
    <s v="CHARG-CLTELE PARTICULIERS"/>
    <x v="564"/>
    <n v="41"/>
    <d v="1977-09-22T00:00:00"/>
    <n v="561536"/>
    <x v="660"/>
    <s v="Baccalauréat"/>
  </r>
  <r>
    <x v="0"/>
    <s v="Legrand"/>
    <s v="Wilfrid"/>
    <s v="SPEC. ASS. AGRIC. JUNIOR"/>
    <x v="257"/>
    <n v="40"/>
    <d v="1978-04-21T00:00:00"/>
    <n v="568890"/>
    <x v="661"/>
    <s v="Baccalauréat"/>
  </r>
  <r>
    <x v="0"/>
    <s v="Aubert"/>
    <s v="Eric"/>
    <s v="CHEF D'AGENCE"/>
    <x v="370"/>
    <n v="46"/>
    <d v="1972-03-08T00:00:00"/>
    <n v="351357"/>
    <x v="662"/>
    <s v="2e degré de compta"/>
  </r>
  <r>
    <x v="0"/>
    <s v="Fernandez"/>
    <s v="Jean-Luc"/>
    <s v="CHEF D'AGENCE"/>
    <x v="479"/>
    <n v="53"/>
    <d v="1965-06-17T00:00:00"/>
    <n v="351359"/>
    <x v="305"/>
    <s v="2e degré de compta"/>
  </r>
  <r>
    <x v="0"/>
    <s v="Petit"/>
    <s v="Christophe"/>
    <s v="AGENT COMMERCIAL T-QUALIF"/>
    <x v="565"/>
    <n v="43"/>
    <d v="1975-06-04T00:00:00"/>
    <n v="568602"/>
    <x v="663"/>
    <s v="2e degré de compta"/>
  </r>
  <r>
    <x v="2"/>
    <s v="Blanc"/>
    <s v="Isabelle"/>
    <s v="AGENT COMMERCIAL T-QUALIF"/>
    <x v="135"/>
    <n v="44"/>
    <d v="1974-06-20T00:00:00"/>
    <n v="561331"/>
    <x v="664"/>
    <s v="2e degré de compta"/>
  </r>
  <r>
    <x v="0"/>
    <s v="Sanchez"/>
    <s v="Jean Michel"/>
    <s v="ARCHIVISTE"/>
    <x v="397"/>
    <n v="52"/>
    <d v="1965-10-22T00:00:00"/>
    <n v="561590"/>
    <x v="665"/>
    <s v="BEPC"/>
  </r>
  <r>
    <x v="0"/>
    <s v="Masson"/>
    <s v="Stéphane"/>
    <s v="CHARGE-CLTELE AGRICOLE"/>
    <x v="566"/>
    <n v="40"/>
    <d v="1978-05-20T00:00:00"/>
    <n v="561556"/>
    <x v="666"/>
    <s v="Ingénieur"/>
  </r>
  <r>
    <x v="1"/>
    <s v="Perrot"/>
    <s v="Florence"/>
    <s v="ASSIST.BUREAUT/MICRO/INFO"/>
    <x v="492"/>
    <n v="42"/>
    <d v="1976-05-03T00:00:00"/>
    <n v="561589"/>
    <x v="667"/>
    <s v="Baccalauréat"/>
  </r>
  <r>
    <x v="2"/>
    <s v="Jean"/>
    <s v="Nadège"/>
    <s v="ANALYSTE CONTENT.PROFESSION."/>
    <x v="567"/>
    <n v="42"/>
    <d v="1976-02-08T00:00:00"/>
    <n v="561543"/>
    <x v="668"/>
    <s v="Licence"/>
  </r>
  <r>
    <x v="1"/>
    <s v="Mathieu"/>
    <s v="Danielle"/>
    <s v="AGENT ADM.TECH.BANC"/>
    <x v="324"/>
    <n v="43"/>
    <d v="1975-09-10T00:00:00"/>
    <n v="561549"/>
    <x v="669"/>
    <s v="Baccalauréat"/>
  </r>
  <r>
    <x v="0"/>
    <s v="Maillard"/>
    <s v="Frédéric"/>
    <s v="RESPONSABLE ANTENNE LOGISTIQ"/>
    <x v="227"/>
    <n v="53"/>
    <d v="1965-08-12T00:00:00"/>
    <n v="351363"/>
    <x v="670"/>
    <s v="BTS"/>
  </r>
  <r>
    <x v="1"/>
    <s v="Poirier"/>
    <s v="Marie-Claude"/>
    <s v="CHARG-CLTELE PROF/AGRI"/>
    <x v="568"/>
    <n v="41"/>
    <d v="1976-10-11T00:00:00"/>
    <n v="568944"/>
    <x v="671"/>
    <s v="1er degré de compta"/>
  </r>
  <r>
    <x v="0"/>
    <s v="Perrot"/>
    <s v="Benoît"/>
    <s v="CHARGE DE CLIENTELE"/>
    <x v="458"/>
    <n v="40"/>
    <d v="1978-04-20T00:00:00"/>
    <n v="561558"/>
    <x v="672"/>
    <s v="1er degré de compta"/>
  </r>
  <r>
    <x v="0"/>
    <s v="Garcia"/>
    <s v="Pierre Yves"/>
    <s v="CHEF DE BUREAU"/>
    <x v="569"/>
    <n v="44"/>
    <d v="1974-09-07T00:00:00"/>
    <n v="561560"/>
    <x v="659"/>
    <s v="1er degré de compta"/>
  </r>
  <r>
    <x v="1"/>
    <s v="Charles"/>
    <s v="Delphine"/>
    <s v="CONSEILLER COMMERCIAL"/>
    <x v="570"/>
    <n v="39"/>
    <d v="1978-10-19T00:00:00"/>
    <n v="561564"/>
    <x v="673"/>
    <s v="1er degré de compta"/>
  </r>
  <r>
    <x v="2"/>
    <s v="Dupuis"/>
    <s v="Hélène"/>
    <s v="CHARG-CLTELE PROFESSIONNEL"/>
    <x v="571"/>
    <n v="37"/>
    <d v="1981-02-26T00:00:00"/>
    <n v="561563"/>
    <x v="674"/>
    <s v="1er degré de compta"/>
  </r>
  <r>
    <x v="2"/>
    <s v="Simon"/>
    <s v="MaryLine"/>
    <s v="MONITEUR DE VENTE"/>
    <x v="57"/>
    <n v="39"/>
    <d v="1979-04-05T00:00:00"/>
    <n v="561567"/>
    <x v="675"/>
    <s v="BTS"/>
  </r>
  <r>
    <x v="0"/>
    <s v="Lucas"/>
    <s v="Jean Marc"/>
    <s v="CHEF D'AGENCE"/>
    <x v="572"/>
    <n v="41"/>
    <d v="1977-07-17T00:00:00"/>
    <n v="561572"/>
    <x v="676"/>
    <s v="BTS"/>
  </r>
  <r>
    <x v="1"/>
    <s v="Legrand"/>
    <s v="Anita"/>
    <s v="AGT COMMERCIAL QUALIFIE"/>
    <x v="411"/>
    <n v="51"/>
    <d v="1966-10-19T00:00:00"/>
    <n v="561499"/>
    <x v="677"/>
    <s v="1er degré de compta"/>
  </r>
  <r>
    <x v="1"/>
    <s v="Morel"/>
    <s v="Christine"/>
    <s v="AGT COMMERCIAL QUALIFIE"/>
    <x v="573"/>
    <n v="40"/>
    <d v="1978-05-22T00:00:00"/>
    <n v="561576"/>
    <x v="678"/>
    <s v="2e degré de compta"/>
  </r>
  <r>
    <x v="0"/>
    <s v="Garcia"/>
    <s v="Rémy"/>
    <s v="CONSEILLER COMMERCIAL"/>
    <x v="574"/>
    <n v="40"/>
    <d v="1978-07-10T00:00:00"/>
    <n v="561574"/>
    <x v="679"/>
    <s v="3e degré de compta"/>
  </r>
  <r>
    <x v="0"/>
    <s v="Lucas"/>
    <s v="Luc"/>
    <s v="TECHN.MOY.GENERAUX/IMMEUBLES"/>
    <x v="252"/>
    <n v="49"/>
    <d v="1968-12-08T00:00:00"/>
    <n v="561578"/>
    <x v="466"/>
    <s v="4e degré de compta"/>
  </r>
  <r>
    <x v="0"/>
    <s v="Gonzalez"/>
    <s v="Jean Charles"/>
    <s v="CHARG-CLTELE PARTICULIERS"/>
    <x v="575"/>
    <n v="41"/>
    <d v="1977-04-16T00:00:00"/>
    <n v="561595"/>
    <x v="680"/>
    <s v="BTS"/>
  </r>
  <r>
    <x v="1"/>
    <s v="Petit"/>
    <s v="Isabelle"/>
    <s v="TECHNICIEN ADMINISTRATIF"/>
    <x v="576"/>
    <n v="40"/>
    <d v="1978-02-05T00:00:00"/>
    <n v="561594"/>
    <x v="681"/>
    <s v="BTS"/>
  </r>
  <r>
    <x v="1"/>
    <s v="Brun"/>
    <s v="Véronique"/>
    <s v="CHARG-CLTELE PARTICULIERS"/>
    <x v="449"/>
    <n v="40"/>
    <d v="1978-01-05T00:00:00"/>
    <n v="561545"/>
    <x v="682"/>
    <s v="BTS"/>
  </r>
  <r>
    <x v="2"/>
    <s v="Leclercq"/>
    <s v="Sandrine"/>
    <s v="CONSEILLER COMMERCIAL"/>
    <x v="97"/>
    <n v="42"/>
    <d v="1976-08-04T00:00:00"/>
    <n v="561577"/>
    <x v="683"/>
    <s v="BTS"/>
  </r>
  <r>
    <x v="0"/>
    <s v="Olivier"/>
    <s v="Jean Philippe"/>
    <s v="CHARGE DE CLIENTELE"/>
    <x v="577"/>
    <n v="41"/>
    <d v="1977-01-08T00:00:00"/>
    <n v="568748"/>
    <x v="684"/>
    <s v="BTS"/>
  </r>
  <r>
    <x v="2"/>
    <s v="Robert"/>
    <s v="Céline"/>
    <s v="MONITEUR DE VENTE"/>
    <x v="578"/>
    <n v="37"/>
    <d v="1981-08-19T00:00:00"/>
    <n v="561619"/>
    <x v="685"/>
    <s v="BTS"/>
  </r>
  <r>
    <x v="1"/>
    <s v="Girard"/>
    <s v="Ghislaine"/>
    <s v="CHARG-CLTELE PARTICULIERS"/>
    <x v="151"/>
    <n v="37"/>
    <d v="1981-03-05T00:00:00"/>
    <n v="566456"/>
    <x v="686"/>
    <s v="BTS"/>
  </r>
  <r>
    <x v="1"/>
    <s v="Michel"/>
    <s v="Sophie"/>
    <s v="CONSEILLER COMMERCIAL"/>
    <x v="579"/>
    <n v="39"/>
    <d v="1978-11-10T00:00:00"/>
    <n v="566077"/>
    <x v="687"/>
    <s v="BTS"/>
  </r>
  <r>
    <x v="0"/>
    <s v="Adam"/>
    <s v="Arnaud"/>
    <s v="CONSEILLER COMMERCIAL"/>
    <x v="580"/>
    <n v="34"/>
    <d v="1984-06-20T00:00:00"/>
    <n v="566566"/>
    <x v="688"/>
    <s v="BTS"/>
  </r>
  <r>
    <x v="2"/>
    <s v="Legrand"/>
    <s v="Lucile"/>
    <s v="RESP.ACTIVITE G.R.D."/>
    <x v="33"/>
    <n v="39"/>
    <d v="1978-11-25T00:00:00"/>
    <n v="566422"/>
    <x v="689"/>
    <s v="BTS"/>
  </r>
  <r>
    <x v="0"/>
    <s v="Bertrand"/>
    <s v="Nicolas"/>
    <s v="AGT COMMERCIAL QUALIFIE"/>
    <x v="435"/>
    <n v="41"/>
    <d v="1977-03-16T00:00:00"/>
    <n v="561635"/>
    <x v="690"/>
    <s v="BTS"/>
  </r>
  <r>
    <x v="1"/>
    <s v="Collet"/>
    <s v="Sylvie"/>
    <s v="RESP.GESTION DES PERSONNES"/>
    <x v="91"/>
    <n v="41"/>
    <d v="1977-02-21T00:00:00"/>
    <n v="561631"/>
    <x v="691"/>
    <s v="BTS"/>
  </r>
  <r>
    <x v="0"/>
    <s v="David"/>
    <s v="Didier"/>
    <s v="CONSEILLER COMMERCIAL"/>
    <x v="489"/>
    <n v="39"/>
    <d v="1978-12-10T00:00:00"/>
    <n v="561639"/>
    <x v="692"/>
    <s v="BTS"/>
  </r>
  <r>
    <x v="0"/>
    <s v="Rolland"/>
    <s v="Ronan"/>
    <s v="CHARG-CLTELE PARTICULIERS"/>
    <x v="581"/>
    <n v="37"/>
    <d v="1980-11-26T00:00:00"/>
    <n v="350161"/>
    <x v="693"/>
    <s v="BTS"/>
  </r>
  <r>
    <x v="0"/>
    <s v="Poirier"/>
    <s v="Thierry"/>
    <s v="CHARG-CLTELE PARTICULIERS"/>
    <x v="582"/>
    <n v="40"/>
    <d v="1978-03-26T00:00:00"/>
    <n v="561643"/>
    <x v="694"/>
    <s v="BTS"/>
  </r>
  <r>
    <x v="0"/>
    <s v="Lemaire"/>
    <s v="Gabriel"/>
    <s v="ANALYSTE SYSTEME"/>
    <x v="384"/>
    <n v="39"/>
    <d v="1979-05-05T00:00:00"/>
    <n v="561592"/>
    <x v="695"/>
    <s v="BTS"/>
  </r>
  <r>
    <x v="1"/>
    <s v="Aubert"/>
    <s v="Emmanuelle"/>
    <s v="CHARG-CLTELE PARTICULIERS"/>
    <x v="583"/>
    <n v="37"/>
    <d v="1981-09-10T00:00:00"/>
    <n v="561610"/>
    <x v="696"/>
    <s v="BTS"/>
  </r>
  <r>
    <x v="2"/>
    <s v="Arnaud"/>
    <s v="CaroLine"/>
    <s v="ADJOINT CHEF D AGENCE"/>
    <x v="584"/>
    <n v="39"/>
    <d v="1979-09-12T00:00:00"/>
    <n v="351295"/>
    <x v="697"/>
    <s v="BTS"/>
  </r>
  <r>
    <x v="2"/>
    <s v="Fabre"/>
    <s v="Mauricette"/>
    <s v="RESPONS.SERVICE COMMUNICATIO"/>
    <x v="585"/>
    <n v="46"/>
    <d v="1972-06-17T00:00:00"/>
    <n v="351300"/>
    <x v="689"/>
    <s v="BTS"/>
  </r>
  <r>
    <x v="2"/>
    <s v="Brunet"/>
    <s v="Béatrice"/>
    <s v="ANALYSTE DE GESTION"/>
    <x v="408"/>
    <n v="40"/>
    <d v="1978-09-10T00:00:00"/>
    <n v="351312"/>
    <x v="698"/>
    <s v="BTS"/>
  </r>
  <r>
    <x v="1"/>
    <s v="Perez"/>
    <s v="Christelle"/>
    <s v="CHARG-CLTELE PARTICULIERS"/>
    <x v="102"/>
    <n v="38"/>
    <d v="1980-07-03T00:00:00"/>
    <n v="561649"/>
    <x v="699"/>
    <s v="BTS"/>
  </r>
  <r>
    <x v="0"/>
    <s v="Vidal"/>
    <s v="Benoît"/>
    <s v="ADJOINT CHEF D AGENCE"/>
    <x v="586"/>
    <n v="42"/>
    <d v="1976-04-08T00:00:00"/>
    <n v="351401"/>
    <x v="700"/>
    <s v="BTS"/>
  </r>
  <r>
    <x v="2"/>
    <s v="Fernandez"/>
    <s v="Sylvie"/>
    <s v="ADJOINT CHEF D AGENCE"/>
    <x v="587"/>
    <n v="41"/>
    <d v="1976-10-12T00:00:00"/>
    <n v="351384"/>
    <x v="701"/>
    <s v="BTS"/>
  </r>
  <r>
    <x v="1"/>
    <s v="Michel"/>
    <s v="Christelle"/>
    <s v="CHEF DE SEGMENT"/>
    <x v="588"/>
    <n v="38"/>
    <d v="1979-11-10T00:00:00"/>
    <n v="351560"/>
    <x v="702"/>
    <s v="BTS"/>
  </r>
  <r>
    <x v="1"/>
    <s v="Collet"/>
    <s v="Valérie"/>
    <s v="CHEF D'AGENCE"/>
    <x v="589"/>
    <n v="38"/>
    <d v="1980-01-26T00:00:00"/>
    <n v="351383"/>
    <x v="703"/>
    <s v="BTS"/>
  </r>
  <r>
    <x v="1"/>
    <s v="Mercier"/>
    <s v="Hélène"/>
    <s v="CONSEILLER FINANCIER"/>
    <x v="395"/>
    <n v="47"/>
    <d v="1971-08-19T00:00:00"/>
    <n v="561655"/>
    <x v="513"/>
    <s v="2e degré de compta"/>
  </r>
  <r>
    <x v="2"/>
    <s v="Hervé"/>
    <s v="Michèle"/>
    <s v="RESP.COMMUNICATION EXTERNE"/>
    <x v="234"/>
    <n v="55"/>
    <d v="1962-11-07T00:00:00"/>
    <n v="351380"/>
    <x v="514"/>
    <s v="3e degré de compta"/>
  </r>
  <r>
    <x v="1"/>
    <s v="Gonzalez"/>
    <s v="Carole"/>
    <s v="MONITEUR DE VENTE"/>
    <x v="590"/>
    <n v="38"/>
    <d v="1979-12-12T00:00:00"/>
    <n v="351420"/>
    <x v="704"/>
    <s v="BTS"/>
  </r>
  <r>
    <x v="1"/>
    <s v="Vidal"/>
    <s v="Sophie"/>
    <s v="AGENT COMMERCIAL T-QUALIF"/>
    <x v="591"/>
    <n v="37"/>
    <d v="1981-08-10T00:00:00"/>
    <n v="351568"/>
    <x v="705"/>
    <s v="BTS"/>
  </r>
  <r>
    <x v="2"/>
    <s v="Renard"/>
    <s v="Sonia"/>
    <s v="CHARG-CLTELE PARTICULIERS"/>
    <x v="592"/>
    <n v="39"/>
    <d v="1979-02-08T00:00:00"/>
    <n v="566429"/>
    <x v="706"/>
    <s v="BTS"/>
  </r>
  <r>
    <x v="2"/>
    <s v="Perrin"/>
    <s v="Christelle"/>
    <s v="CHARG-CLTELE PARTICULIERS"/>
    <x v="593"/>
    <n v="38"/>
    <d v="1980-07-04T00:00:00"/>
    <n v="568868"/>
    <x v="707"/>
    <s v="BTS"/>
  </r>
  <r>
    <x v="1"/>
    <s v="Fernandez"/>
    <s v="Véronique"/>
    <s v="CONSEILLER COMMERCIAL"/>
    <x v="19"/>
    <n v="38"/>
    <d v="1979-11-12T00:00:00"/>
    <n v="561662"/>
    <x v="708"/>
    <s v="BTS"/>
  </r>
  <r>
    <x v="1"/>
    <s v="Simon"/>
    <s v="Christelle"/>
    <s v="CHARG-CLTELE PARTICULIERS"/>
    <x v="594"/>
    <n v="36"/>
    <d v="1981-11-12T00:00:00"/>
    <n v="566560"/>
    <x v="709"/>
    <s v="BTS"/>
  </r>
  <r>
    <x v="1"/>
    <s v="Aubert"/>
    <s v="Clarisse"/>
    <s v="CHARG-CLTELE PARTICULIERS"/>
    <x v="451"/>
    <n v="38"/>
    <d v="1979-10-12T00:00:00"/>
    <n v="350070"/>
    <x v="705"/>
    <s v="BTS"/>
  </r>
  <r>
    <x v="2"/>
    <s v="Colin"/>
    <s v="Sandrine"/>
    <s v="CHARG-CLTELE PARTICULIERS"/>
    <x v="416"/>
    <n v="37"/>
    <d v="1980-10-11T00:00:00"/>
    <n v="350090"/>
    <x v="710"/>
    <s v="BTS"/>
  </r>
  <r>
    <x v="1"/>
    <s v="Dubois"/>
    <s v="Virginie"/>
    <s v="CHARG-CLTELE PARTICULIERS"/>
    <x v="281"/>
    <n v="38"/>
    <d v="1980-05-29T00:00:00"/>
    <n v="350088"/>
    <x v="711"/>
    <s v="BTS"/>
  </r>
  <r>
    <x v="1"/>
    <s v="Leroy"/>
    <s v="Florence"/>
    <s v="TECH. GESTION FINANCE/AUDIT"/>
    <x v="193"/>
    <n v="37"/>
    <d v="1981-01-25T00:00:00"/>
    <n v="351431"/>
    <x v="712"/>
    <s v="BTS"/>
  </r>
  <r>
    <x v="1"/>
    <s v="Robert"/>
    <s v="Séverine"/>
    <s v="AGENT COMMERCIAL T-QUALIF"/>
    <x v="592"/>
    <n v="36"/>
    <d v="1981-11-10T00:00:00"/>
    <n v="561702"/>
    <x v="713"/>
    <s v="BTS"/>
  </r>
  <r>
    <x v="1"/>
    <s v="Moreau"/>
    <s v="Florence"/>
    <s v="TECHNICIEN GESTION COMMER"/>
    <x v="305"/>
    <n v="36"/>
    <d v="1982-05-17T00:00:00"/>
    <n v="350114"/>
    <x v="714"/>
    <s v="BTS"/>
  </r>
  <r>
    <x v="1"/>
    <s v="Barbier"/>
    <s v="Valérie"/>
    <s v="AGENT COMMERCIAL T-QUALIF"/>
    <x v="595"/>
    <n v="36"/>
    <d v="1982-07-17T00:00:00"/>
    <n v="351429"/>
    <x v="715"/>
    <s v="BTS"/>
  </r>
  <r>
    <x v="1"/>
    <s v="Moreau"/>
    <s v="Françoise"/>
    <s v="CHARG-CLTELE PARTICULIERS"/>
    <x v="486"/>
    <n v="41"/>
    <d v="1977-07-03T00:00:00"/>
    <n v="350124"/>
    <x v="716"/>
    <s v="BTS"/>
  </r>
  <r>
    <x v="1"/>
    <s v="Lambert"/>
    <s v="Christel"/>
    <s v="CHEF DE SEGMENT"/>
    <x v="596"/>
    <n v="37"/>
    <d v="1981-02-08T00:00:00"/>
    <n v="350107"/>
    <x v="717"/>
    <s v="BTS"/>
  </r>
  <r>
    <x v="1"/>
    <s v="Meunier"/>
    <s v="Céline"/>
    <s v="AGENT COMMERCIAL T-QUALIF"/>
    <x v="156"/>
    <n v="38"/>
    <d v="1980-07-17T00:00:00"/>
    <n v="561630"/>
    <x v="718"/>
    <s v="BTS"/>
  </r>
  <r>
    <x v="0"/>
    <s v="Bourgeois"/>
    <s v="Philippe"/>
    <s v="CONSEILLER COMMERCIAL"/>
    <x v="404"/>
    <n v="41"/>
    <d v="1977-06-17T00:00:00"/>
    <n v="351427"/>
    <x v="719"/>
    <s v="BTS"/>
  </r>
  <r>
    <x v="0"/>
    <s v="Lecomte"/>
    <s v="Laurent"/>
    <s v="CHARG-CLTELE PROF/AGRI"/>
    <x v="427"/>
    <n v="38"/>
    <d v="1979-10-12T00:00:00"/>
    <n v="561645"/>
    <x v="720"/>
    <s v="BTS"/>
  </r>
  <r>
    <x v="0"/>
    <s v="Fournier"/>
    <s v="Marc"/>
    <s v="RESP.MarcHE OPERATIONS IMMOB"/>
    <x v="344"/>
    <n v="51"/>
    <d v="1967-07-12T00:00:00"/>
    <n v="351569"/>
    <x v="576"/>
    <s v="2e degré de compta"/>
  </r>
  <r>
    <x v="1"/>
    <s v="Thomas"/>
    <s v="Isabelle"/>
    <s v="AGENT COMMERCIAL T-QUALIF"/>
    <x v="597"/>
    <n v="43"/>
    <d v="1975-03-05T00:00:00"/>
    <n v="561599"/>
    <x v="721"/>
    <s v="3e degré de compta"/>
  </r>
  <r>
    <x v="1"/>
    <s v="Vidal"/>
    <s v="Patricia"/>
    <s v="AGENT ADM.TECH.BANC"/>
    <x v="325"/>
    <n v="52"/>
    <d v="1965-11-26T00:00:00"/>
    <n v="561598"/>
    <x v="578"/>
    <s v="4e degré de compta"/>
  </r>
  <r>
    <x v="1"/>
    <s v="Sanchez"/>
    <s v="Gabriele"/>
    <s v="CONSEILLER COMMERCIAL"/>
    <x v="598"/>
    <n v="37"/>
    <d v="1980-10-22T00:00:00"/>
    <n v="561660"/>
    <x v="722"/>
    <s v="BTS"/>
  </r>
  <r>
    <x v="1"/>
    <s v="Guyot"/>
    <s v="Isabelle"/>
    <s v="CHARGE AFFAIRE PME-PMI"/>
    <x v="599"/>
    <n v="38"/>
    <d v="1980-09-22T00:00:00"/>
    <n v="350175"/>
    <x v="723"/>
    <s v="BTS"/>
  </r>
  <r>
    <x v="0"/>
    <s v="Le gall"/>
    <s v="Vincent"/>
    <s v="CHARG-CLTELE PARTICULIERS"/>
    <x v="600"/>
    <n v="34"/>
    <d v="1984-09-12T00:00:00"/>
    <n v="350187"/>
    <x v="724"/>
    <s v="BTS"/>
  </r>
  <r>
    <x v="2"/>
    <s v="Dupuis"/>
    <s v="Jocelyne"/>
    <s v="CHEF DE SEGMENT"/>
    <x v="284"/>
    <n v="39"/>
    <d v="1979-04-08T00:00:00"/>
    <n v="350192"/>
    <x v="725"/>
    <s v="BTS"/>
  </r>
  <r>
    <x v="0"/>
    <s v="Fontaine"/>
    <s v="Laurent"/>
    <s v="CHARGE ACTIVITE&quot;ENTREPRISES&quot;"/>
    <x v="306"/>
    <n v="39"/>
    <d v="1979-06-12T00:00:00"/>
    <n v="566544"/>
    <x v="726"/>
    <s v="BTS"/>
  </r>
  <r>
    <x v="2"/>
    <s v="Leclercq"/>
    <s v="Sandrine"/>
    <s v="SECRETAIRE D UNITE"/>
    <x v="322"/>
    <n v="37"/>
    <d v="1981-05-20T00:00:00"/>
    <n v="561677"/>
    <x v="727"/>
    <s v="BTS"/>
  </r>
  <r>
    <x v="0"/>
    <s v="Renault"/>
    <s v="Fabrice"/>
    <s v="ANALYSTE ADMINISTRATIF"/>
    <x v="601"/>
    <n v="38"/>
    <d v="1980-06-22T00:00:00"/>
    <n v="561675"/>
    <x v="728"/>
    <s v="BTS"/>
  </r>
  <r>
    <x v="0"/>
    <s v="ChevAlier"/>
    <s v="Claude"/>
    <s v="CHEF DE BUREAU"/>
    <x v="602"/>
    <n v="40"/>
    <d v="1978-01-25T00:00:00"/>
    <n v="561679"/>
    <x v="729"/>
    <s v="BTS"/>
  </r>
  <r>
    <x v="0"/>
    <s v="Lambert"/>
    <s v="Stéphane"/>
    <s v="CHARG-CLTELE PARTICULIERS"/>
    <x v="121"/>
    <n v="38"/>
    <d v="1980-09-04T00:00:00"/>
    <n v="561744"/>
    <x v="730"/>
    <s v="BTS"/>
  </r>
  <r>
    <x v="2"/>
    <s v="Mathieu"/>
    <s v="Chantal"/>
    <s v="AGENT ADM.TECH.BANC"/>
    <x v="603"/>
    <n v="50"/>
    <d v="1967-12-12T00:00:00"/>
    <n v="561684"/>
    <x v="641"/>
    <s v="2e degré de compta"/>
  </r>
  <r>
    <x v="1"/>
    <s v="Germain"/>
    <s v="Christine"/>
    <s v="AGENT ADM.TECH.BANC"/>
    <x v="604"/>
    <n v="41"/>
    <d v="1977-04-29T00:00:00"/>
    <n v="566203"/>
    <x v="731"/>
    <s v="Baccalauréat"/>
  </r>
  <r>
    <x v="1"/>
    <s v="Rousseau"/>
    <s v="Isabelle"/>
    <s v="AGENT COMMERCIAL T-QUALIF"/>
    <x v="605"/>
    <n v="35"/>
    <d v="1982-10-22T00:00:00"/>
    <n v="561666"/>
    <x v="732"/>
    <s v="BTS"/>
  </r>
  <r>
    <x v="1"/>
    <s v="Rolland"/>
    <s v="Karine"/>
    <s v="CHARG-CLTELE PARTICULIERS"/>
    <x v="606"/>
    <n v="35"/>
    <d v="1983-08-07T00:00:00"/>
    <n v="561668"/>
    <x v="733"/>
    <s v="2e degré de compta"/>
  </r>
  <r>
    <x v="1"/>
    <s v="Duval"/>
    <s v="Nathalie"/>
    <s v="CHARG-CLTELE PARTICULIERS"/>
    <x v="607"/>
    <n v="43"/>
    <d v="1974-11-25T00:00:00"/>
    <n v="561688"/>
    <x v="734"/>
    <s v="2e degré de compta"/>
  </r>
  <r>
    <x v="0"/>
    <s v="Masson"/>
    <s v="Claude"/>
    <s v="ANALYSTE MARKETING"/>
    <x v="394"/>
    <n v="42"/>
    <d v="1976-02-10T00:00:00"/>
    <n v="350199"/>
    <x v="735"/>
    <s v="2e degré de compta"/>
  </r>
  <r>
    <x v="0"/>
    <s v="Dubois"/>
    <s v="Franck"/>
    <s v="CONSEILLER COMMERCIAL"/>
    <x v="88"/>
    <n v="64"/>
    <d v="1954-08-12T00:00:00"/>
    <n v="350257"/>
    <x v="133"/>
    <s v="2e degré de compta"/>
  </r>
  <r>
    <x v="0"/>
    <s v="Roux"/>
    <s v="Hervé"/>
    <s v="CONSEILLER COMMERCIAL"/>
    <x v="207"/>
    <n v="36"/>
    <d v="1981-12-12T00:00:00"/>
    <n v="561689"/>
    <x v="736"/>
    <s v="BTS"/>
  </r>
  <r>
    <x v="1"/>
    <s v="Barbier"/>
    <s v="Béatrice"/>
    <s v="AGENT COMMERCIAL T-QUALIF"/>
    <x v="608"/>
    <n v="35"/>
    <d v="1983-06-22T00:00:00"/>
    <n v="566403"/>
    <x v="737"/>
    <s v="BTS"/>
  </r>
  <r>
    <x v="1"/>
    <s v="Leclercq"/>
    <s v="Sylvie"/>
    <s v="AGENT ADM.TECH.BANC"/>
    <x v="609"/>
    <n v="54"/>
    <d v="1964-02-05T00:00:00"/>
    <n v="561505"/>
    <x v="738"/>
    <s v="2e degré de compta"/>
  </r>
  <r>
    <x v="2"/>
    <s v="Prevost"/>
    <s v="Céline"/>
    <s v="CONSEILLER COMMERCIAL"/>
    <x v="610"/>
    <n v="35"/>
    <d v="1983-02-26T00:00:00"/>
    <n v="566546"/>
    <x v="739"/>
    <s v="2e degré de compta"/>
  </r>
  <r>
    <x v="0"/>
    <s v="Robin"/>
    <s v="Frédéric"/>
    <s v="ADJOINT CHEF D AGENCE"/>
    <x v="611"/>
    <n v="39"/>
    <d v="1979-06-04T00:00:00"/>
    <n v="350200"/>
    <x v="740"/>
    <s v="BTS"/>
  </r>
  <r>
    <x v="0"/>
    <s v="Hervé"/>
    <s v="Baptiste"/>
    <s v="CHARG-CLTELE PROF/AGRI"/>
    <x v="121"/>
    <n v="36"/>
    <d v="1981-12-25T00:00:00"/>
    <n v="350340"/>
    <x v="741"/>
    <s v="BTS"/>
  </r>
  <r>
    <x v="1"/>
    <s v="Roy"/>
    <s v="Céline"/>
    <s v="AGT COMMERCIAL QUALIFIE"/>
    <x v="339"/>
    <n v="64"/>
    <d v="1954-08-12T00:00:00"/>
    <n v="561696"/>
    <x v="133"/>
    <s v="2e degré de compta"/>
  </r>
  <r>
    <x v="0"/>
    <s v="Rolland"/>
    <s v="François"/>
    <s v="CHARG-CLTELE PARTICULIERS"/>
    <x v="612"/>
    <n v="39"/>
    <d v="1979-07-04T00:00:00"/>
    <n v="561697"/>
    <x v="742"/>
    <s v="BTS"/>
  </r>
  <r>
    <x v="0"/>
    <s v="Poirier"/>
    <s v="Jean-Luc"/>
    <s v="CONSEILLER COMMERCIAL"/>
    <x v="132"/>
    <n v="38"/>
    <d v="1980-06-17T00:00:00"/>
    <n v="350236"/>
    <x v="743"/>
    <s v="BTS"/>
  </r>
  <r>
    <x v="1"/>
    <s v="Bertrand"/>
    <s v="Laetitia"/>
    <s v="CHARGE ACTIVITE&quot;ENTREPRISES&quot;"/>
    <x v="475"/>
    <n v="38"/>
    <d v="1980-02-21T00:00:00"/>
    <n v="350638"/>
    <x v="744"/>
    <s v="BTS"/>
  </r>
  <r>
    <x v="0"/>
    <s v="Renaud"/>
    <s v="Patrick"/>
    <s v="AGENT COMMERCIAL T-QUALIF"/>
    <x v="394"/>
    <n v="39"/>
    <d v="1979-08-12T00:00:00"/>
    <n v="561700"/>
    <x v="737"/>
    <s v="BTS"/>
  </r>
  <r>
    <x v="0"/>
    <s v="Robert"/>
    <s v="Sébastien"/>
    <s v="CHARG-CLTELE PARTICULIERS"/>
    <x v="105"/>
    <n v="39"/>
    <d v="1978-10-10T00:00:00"/>
    <n v="350705"/>
    <x v="745"/>
    <s v="BTS"/>
  </r>
  <r>
    <x v="0"/>
    <s v="Meyer"/>
    <s v="Anthony"/>
    <s v="ANALYSTE D ETUDES"/>
    <x v="613"/>
    <n v="37"/>
    <d v="1981-05-05T00:00:00"/>
    <n v="350530"/>
    <x v="746"/>
    <s v="BTS"/>
  </r>
  <r>
    <x v="0"/>
    <s v="Durand"/>
    <s v="Fabrice"/>
    <s v="COORDINATEUR ECHELON"/>
    <x v="92"/>
    <n v="36"/>
    <d v="1981-10-10T00:00:00"/>
    <n v="350523"/>
    <x v="747"/>
    <s v="BTS"/>
  </r>
  <r>
    <x v="1"/>
    <s v="Gérard"/>
    <s v="Agathe"/>
    <s v="CHARG-CLTELE PARTICULIERS"/>
    <x v="614"/>
    <n v="39"/>
    <d v="1979-09-12T00:00:00"/>
    <n v="566037"/>
    <x v="748"/>
    <s v="BTS"/>
  </r>
  <r>
    <x v="2"/>
    <s v="Deschamps"/>
    <s v="Florence"/>
    <s v="CONSEILLER COMMERCIAL"/>
    <x v="457"/>
    <n v="36"/>
    <d v="1982-04-16T00:00:00"/>
    <n v="350869"/>
    <x v="749"/>
    <s v="BTS"/>
  </r>
  <r>
    <x v="1"/>
    <s v="Nicolas"/>
    <s v="Sylvie"/>
    <s v="AGT COMMERCIAL QUALIFIE"/>
    <x v="75"/>
    <n v="38"/>
    <d v="1980-03-16T00:00:00"/>
    <n v="566326"/>
    <x v="750"/>
    <s v="BTS"/>
  </r>
  <r>
    <x v="1"/>
    <s v="Leroy"/>
    <s v="Catherine"/>
    <s v="AGT COMMERCIAL QUALIFIE"/>
    <x v="362"/>
    <n v="35"/>
    <d v="1982-10-12T00:00:00"/>
    <n v="561735"/>
    <x v="751"/>
    <s v="BTS"/>
  </r>
  <r>
    <x v="1"/>
    <s v="Guyot"/>
    <s v="Sylvie"/>
    <s v="CHARGE ETUDES INFOCENTRE"/>
    <x v="64"/>
    <n v="48"/>
    <d v="1970-04-29T00:00:00"/>
    <n v="561654"/>
    <x v="752"/>
    <s v="2e degré de compta"/>
  </r>
  <r>
    <x v="0"/>
    <s v="Jacquet"/>
    <s v="Jérôme"/>
    <s v="ANALYSTE DE GESTION"/>
    <x v="615"/>
    <n v="41"/>
    <d v="1977-08-22T00:00:00"/>
    <n v="561757"/>
    <x v="753"/>
    <s v="BTS"/>
  </r>
  <r>
    <x v="2"/>
    <s v="Riviere"/>
    <s v="Laurence"/>
    <s v="RESPONSABLE CENTRE DE SUPPOR"/>
    <x v="616"/>
    <n v="36"/>
    <d v="1981-10-19T00:00:00"/>
    <n v="351771"/>
    <x v="754"/>
    <s v="BTS"/>
  </r>
  <r>
    <x v="0"/>
    <s v="Lefevre"/>
    <s v="David"/>
    <s v="AGENT COMMERCIAL T-QUALIF"/>
    <x v="617"/>
    <n v="38"/>
    <d v="1980-02-16T00:00:00"/>
    <n v="561698"/>
    <x v="755"/>
    <s v="BTS"/>
  </r>
  <r>
    <x v="1"/>
    <s v="Rolland"/>
    <s v="Karine"/>
    <s v="AGENT COMMERCIAL T-QUALIF"/>
    <x v="86"/>
    <n v="35"/>
    <d v="1983-01-25T00:00:00"/>
    <n v="561663"/>
    <x v="756"/>
    <s v="BTS"/>
  </r>
  <r>
    <x v="0"/>
    <s v="Prevost"/>
    <s v="Stéphane"/>
    <s v="ADJOINT CHEF D AGENCE"/>
    <x v="618"/>
    <n v="36"/>
    <d v="1981-10-12T00:00:00"/>
    <n v="351787"/>
    <x v="757"/>
    <s v="BTS"/>
  </r>
  <r>
    <x v="1"/>
    <s v="Laurent"/>
    <s v="Magali"/>
    <s v="TECH. GESTION FINANCE/AUDIT"/>
    <x v="619"/>
    <n v="38"/>
    <d v="1980-03-03T00:00:00"/>
    <n v="561789"/>
    <x v="758"/>
    <s v="BTS"/>
  </r>
  <r>
    <x v="0"/>
    <s v="Le gall"/>
    <s v="Nicolas"/>
    <s v="DIRECTEUR DE SECTEUR D'AGENC"/>
    <x v="283"/>
    <n v="36"/>
    <d v="1981-11-25T00:00:00"/>
    <n v="351795"/>
    <x v="754"/>
    <s v="BTS"/>
  </r>
  <r>
    <x v="1"/>
    <s v="Garnier"/>
    <s v="Murielle"/>
    <s v="CONSEILLER COMMERCIAL"/>
    <x v="255"/>
    <n v="38"/>
    <d v="1980-08-04T00:00:00"/>
    <n v="351805"/>
    <x v="759"/>
    <s v="BTS"/>
  </r>
  <r>
    <x v="1"/>
    <s v="Philippe"/>
    <s v="Sylvie"/>
    <s v="ANALYSTE DE GESTION"/>
    <x v="620"/>
    <n v="37"/>
    <d v="1981-05-05T00:00:00"/>
    <n v="561808"/>
    <x v="746"/>
    <s v="BTS"/>
  </r>
  <r>
    <x v="0"/>
    <s v="Dufour"/>
    <s v="Alexandre"/>
    <s v="COORDINATEUR ECHELON"/>
    <x v="73"/>
    <n v="38"/>
    <d v="1980-07-22T00:00:00"/>
    <n v="561812"/>
    <x v="760"/>
    <s v="BTS"/>
  </r>
  <r>
    <x v="1"/>
    <s v="Fournier"/>
    <s v="Corinne"/>
    <s v="RESPONSABLE GESTION FIN."/>
    <x v="621"/>
    <n v="38"/>
    <d v="1980-04-03T00:00:00"/>
    <n v="561810"/>
    <x v="761"/>
    <s v="BTS"/>
  </r>
  <r>
    <x v="1"/>
    <s v="Nicolas"/>
    <s v="Sylvie"/>
    <s v="AGENT COMMERCIAL T-QUALIF"/>
    <x v="622"/>
    <n v="38"/>
    <d v="1980-05-03T00:00:00"/>
    <n v="561629"/>
    <x v="750"/>
    <s v="BTS"/>
  </r>
  <r>
    <x v="0"/>
    <s v="Charpentier"/>
    <s v="Dewis"/>
    <s v="CONSEILLER FINANCIER PRO."/>
    <x v="623"/>
    <n v="36"/>
    <d v="1982-07-04T00:00:00"/>
    <n v="561817"/>
    <x v="762"/>
    <s v="BTS"/>
  </r>
  <r>
    <x v="1"/>
    <s v="Royer"/>
    <s v="Christine"/>
    <s v="AGENT COMMERCIAL T-QUALIF"/>
    <x v="549"/>
    <n v="36"/>
    <d v="1982-06-12T00:00:00"/>
    <n v="351844"/>
    <x v="763"/>
    <s v="BTS"/>
  </r>
  <r>
    <x v="0"/>
    <s v="Meunier"/>
    <s v="Tony"/>
    <s v="CHARGE DE RECOUVREMENT"/>
    <x v="553"/>
    <n v="40"/>
    <d v="1978-08-10T00:00:00"/>
    <n v="561830"/>
    <x v="764"/>
    <s v="BTS"/>
  </r>
  <r>
    <x v="2"/>
    <s v="Blanc"/>
    <s v="Sophie"/>
    <s v="AGT COMMERCIAL QUALIFIE"/>
    <x v="130"/>
    <n v="36"/>
    <d v="1982-08-12T00:00:00"/>
    <n v="356663"/>
    <x v="765"/>
    <s v="BTS"/>
  </r>
  <r>
    <x v="2"/>
    <s v="Boyer"/>
    <s v="Karine"/>
    <s v="CONSEILLER COMMERCIAL"/>
    <x v="416"/>
    <n v="33"/>
    <d v="1985-05-03T00:00:00"/>
    <n v="356715"/>
    <x v="766"/>
    <s v="BTS"/>
  </r>
  <r>
    <x v="0"/>
    <s v="Benoît"/>
    <s v="Laurent"/>
    <s v="CHARG-CLTELE PROF/AGRI"/>
    <x v="624"/>
    <n v="39"/>
    <d v="1979-03-08T00:00:00"/>
    <n v="351857"/>
    <x v="767"/>
    <s v="BTS"/>
  </r>
  <r>
    <x v="1"/>
    <s v="Perrot"/>
    <s v="Marlène"/>
    <s v="CONSEILLER COMMERCIAL"/>
    <x v="430"/>
    <n v="32"/>
    <d v="1985-11-11T00:00:00"/>
    <n v="566646"/>
    <x v="768"/>
    <s v="BTS"/>
  </r>
  <r>
    <x v="2"/>
    <s v="Dumont"/>
    <s v="Laurence"/>
    <s v="DIRECTEUR DE SECTEUR D'AGENC"/>
    <x v="124"/>
    <n v="36"/>
    <d v="1982-02-10T00:00:00"/>
    <n v="351859"/>
    <x v="769"/>
    <s v="BTS"/>
  </r>
  <r>
    <x v="0"/>
    <s v="Riviere"/>
    <s v="Dimitri"/>
    <s v="AGENT ADM.TECH.BANC"/>
    <x v="592"/>
    <n v="41"/>
    <d v="1977-08-07T00:00:00"/>
    <n v="350490"/>
    <x v="770"/>
    <s v="BTS"/>
  </r>
  <r>
    <x v="1"/>
    <s v="Collet"/>
    <s v="Céline"/>
    <s v="SECRETAIRE D UNITE"/>
    <x v="499"/>
    <n v="35"/>
    <d v="1983-07-22T00:00:00"/>
    <n v="566476"/>
    <x v="771"/>
    <s v="BTS"/>
  </r>
  <r>
    <x v="1"/>
    <s v="Charpentier"/>
    <s v="Isabelle"/>
    <s v="ADJOINT BANQUE EN LIGNE"/>
    <x v="250"/>
    <n v="38"/>
    <d v="1980-01-08T00:00:00"/>
    <n v="351871"/>
    <x v="772"/>
    <s v="BTS"/>
  </r>
  <r>
    <x v="1"/>
    <s v="ChevAlier"/>
    <s v="Sandrine"/>
    <s v="AGENT COMMERCIAL T-QUALIF"/>
    <x v="625"/>
    <n v="38"/>
    <d v="1980-03-21T00:00:00"/>
    <n v="561882"/>
    <x v="759"/>
    <s v="BTS"/>
  </r>
  <r>
    <x v="2"/>
    <s v="Brunet"/>
    <s v="Sonia"/>
    <s v="CONSEILLER COMMERCIAL"/>
    <x v="518"/>
    <n v="36"/>
    <d v="1982-06-03T00:00:00"/>
    <n v="351897"/>
    <x v="773"/>
    <s v="BTS"/>
  </r>
  <r>
    <x v="2"/>
    <s v="Rousseau"/>
    <s v="Karine"/>
    <s v="CONSEILLER COMMERCIAL"/>
    <x v="183"/>
    <n v="36"/>
    <d v="1982-06-17T00:00:00"/>
    <n v="351886"/>
    <x v="774"/>
    <s v="BTS"/>
  </r>
  <r>
    <x v="1"/>
    <s v="Schmitt"/>
    <s v="Hélène"/>
    <s v="CONSEILLER COMMERCIAL"/>
    <x v="337"/>
    <n v="35"/>
    <d v="1983-01-26T00:00:00"/>
    <n v="561883"/>
    <x v="775"/>
    <s v="BTS"/>
  </r>
  <r>
    <x v="1"/>
    <s v="André"/>
    <s v="Sandrine"/>
    <s v="CONSEILLER COMMERCIAL"/>
    <x v="203"/>
    <n v="35"/>
    <d v="1983-03-29T00:00:00"/>
    <n v="350455"/>
    <x v="776"/>
    <s v="BTS"/>
  </r>
  <r>
    <x v="2"/>
    <s v="Jacquet"/>
    <s v="Nadia"/>
    <s v="AGENT COMMERCIAL T-QUALIF"/>
    <x v="15"/>
    <n v="33"/>
    <d v="1985-08-04T00:00:00"/>
    <n v="351890"/>
    <x v="748"/>
    <s v="BTS"/>
  </r>
  <r>
    <x v="0"/>
    <s v="Olivier"/>
    <s v="Cyrille"/>
    <s v="DIRECTEUR D' ECHELON"/>
    <x v="626"/>
    <n v="44"/>
    <d v="1974-07-03T00:00:00"/>
    <n v="351879"/>
    <x v="777"/>
    <s v="Licence"/>
  </r>
  <r>
    <x v="2"/>
    <s v="Leroy"/>
    <s v="MILENE"/>
    <s v="CHARG-CLTELE PROF/AGRI"/>
    <x v="627"/>
    <n v="36"/>
    <d v="1982-04-08T00:00:00"/>
    <n v="561885"/>
    <x v="778"/>
    <s v="BTS"/>
  </r>
  <r>
    <x v="2"/>
    <s v="Hubert"/>
    <s v="Sophie"/>
    <s v="CONSEILLER COMMERCIAL"/>
    <x v="628"/>
    <n v="38"/>
    <d v="1980-05-22T00:00:00"/>
    <n v="352012"/>
    <x v="779"/>
    <s v="BTS"/>
  </r>
  <r>
    <x v="0"/>
    <s v="Berger"/>
    <s v="Jérôme"/>
    <s v="TECHNICIEN ADMINISTRATIF"/>
    <x v="595"/>
    <n v="38"/>
    <d v="1980-04-29T00:00:00"/>
    <n v="352017"/>
    <x v="780"/>
    <s v="BTS"/>
  </r>
  <r>
    <x v="2"/>
    <s v="Mercier"/>
    <s v="Christelle"/>
    <s v="MONITEUR DE VENTE"/>
    <x v="527"/>
    <n v="34"/>
    <d v="1984-08-04T00:00:00"/>
    <n v="351869"/>
    <x v="781"/>
    <s v="BTS"/>
  </r>
  <r>
    <x v="0"/>
    <s v="Moreau"/>
    <s v="Stéphan"/>
    <s v="AGENT ADM.TECH.BANC"/>
    <x v="629"/>
    <n v="37"/>
    <d v="1981-03-26T00:00:00"/>
    <n v="352053"/>
    <x v="782"/>
    <s v="BTS"/>
  </r>
  <r>
    <x v="2"/>
    <s v="Mercier"/>
    <s v="Carole"/>
    <s v="CONSEILLER COMMERCIAL"/>
    <x v="210"/>
    <n v="33"/>
    <d v="1984-10-12T00:00:00"/>
    <n v="352051"/>
    <x v="783"/>
    <s v="BTS"/>
  </r>
  <r>
    <x v="0"/>
    <s v="Hubert"/>
    <s v="Cyril"/>
    <s v="CONSEILLER COMMERCIAL"/>
    <x v="442"/>
    <n v="36"/>
    <d v="1982-05-12T00:00:00"/>
    <n v="561797"/>
    <x v="784"/>
    <s v="BTS"/>
  </r>
  <r>
    <x v="2"/>
    <s v="Meyer"/>
    <s v="Valérie"/>
    <s v="TECHNICIEN ADMINISTRATIF"/>
    <x v="486"/>
    <n v="35"/>
    <d v="1982-11-11T00:00:00"/>
    <n v="352068"/>
    <x v="785"/>
    <s v="BTS"/>
  </r>
  <r>
    <x v="0"/>
    <s v="Vidal"/>
    <s v="Pierre"/>
    <s v="ANALYSTE DE DEVELOPPEMENT"/>
    <x v="213"/>
    <n v="46"/>
    <d v="1972-07-12T00:00:00"/>
    <n v="352073"/>
    <x v="504"/>
    <s v="Ingénieur"/>
  </r>
  <r>
    <x v="1"/>
    <s v="Durand"/>
    <s v="Laura"/>
    <s v="CONSEILLER COMMERCIAL"/>
    <x v="630"/>
    <n v="32"/>
    <d v="1986-06-03T00:00:00"/>
    <n v="356686"/>
    <x v="786"/>
    <s v="BTS"/>
  </r>
  <r>
    <x v="0"/>
    <s v="Giraud"/>
    <s v="Jean Marc"/>
    <s v="ASSIST.BUREAUT/MICRO/INFO"/>
    <x v="438"/>
    <n v="49"/>
    <d v="1969-07-04T00:00:00"/>
    <n v="562092"/>
    <x v="787"/>
    <s v="1er degré de compta"/>
  </r>
  <r>
    <x v="2"/>
    <s v="Guillaume"/>
    <s v="Magalie"/>
    <s v="CONSEILLER COMMERCIAL"/>
    <x v="631"/>
    <n v="36"/>
    <d v="1982-03-16T00:00:00"/>
    <n v="562097"/>
    <x v="788"/>
    <s v="BTS"/>
  </r>
  <r>
    <x v="0"/>
    <s v="Garnier"/>
    <s v="Fabrice"/>
    <s v="CHARG-CLTELE PARTICULIERS"/>
    <x v="632"/>
    <n v="37"/>
    <d v="1981-09-19T00:00:00"/>
    <n v="352098"/>
    <x v="489"/>
    <s v="BTS"/>
  </r>
  <r>
    <x v="1"/>
    <s v="Robert"/>
    <s v="Natacha"/>
    <s v="CONSEILLER COMMERCIAL"/>
    <x v="506"/>
    <n v="35"/>
    <d v="1982-10-11T00:00:00"/>
    <n v="350009"/>
    <x v="789"/>
    <s v="BTS"/>
  </r>
  <r>
    <x v="2"/>
    <s v="Deschamps"/>
    <s v="Nathalie"/>
    <s v="AGT COMMERCIAL QUALIFIE"/>
    <x v="633"/>
    <n v="30"/>
    <d v="1987-10-10T00:00:00"/>
    <n v="356743"/>
    <x v="790"/>
    <s v="BTS"/>
  </r>
  <r>
    <x v="0"/>
    <s v="Maillard"/>
    <s v="Francis"/>
    <s v="ANALYSTE DE DEVELOPPEMENT"/>
    <x v="109"/>
    <n v="44"/>
    <d v="1974-04-20T00:00:00"/>
    <n v="352090"/>
    <x v="791"/>
    <s v="Ingénieur"/>
  </r>
  <r>
    <x v="1"/>
    <s v="Dupuy"/>
    <s v="Laetitia"/>
    <s v="AGENT COMMERCIAL T-QUALIF"/>
    <x v="634"/>
    <n v="31"/>
    <d v="1986-10-22T00:00:00"/>
    <n v="356780"/>
    <x v="792"/>
    <s v="BTS"/>
  </r>
  <r>
    <x v="2"/>
    <s v="Olivier"/>
    <s v="Estelle"/>
    <s v="CONSEILLER COMMERCIAL"/>
    <x v="531"/>
    <n v="33"/>
    <d v="1984-12-12T00:00:00"/>
    <n v="352336"/>
    <x v="793"/>
    <s v="BTS"/>
  </r>
  <r>
    <x v="2"/>
    <s v="Renard"/>
    <s v="Anne Claire"/>
    <s v="AGT COMMERCIAL QUALIFIE"/>
    <x v="207"/>
    <n v="30"/>
    <d v="1988-03-03T00:00:00"/>
    <n v="566787"/>
    <x v="794"/>
    <s v="BTS"/>
  </r>
  <r>
    <x v="2"/>
    <s v="Rolland"/>
    <s v="Sylvie"/>
    <s v="CONSEILLER FINANCIER"/>
    <x v="635"/>
    <n v="38"/>
    <d v="1980-08-22T00:00:00"/>
    <n v="352335"/>
    <x v="795"/>
    <s v="BTS"/>
  </r>
  <r>
    <x v="1"/>
    <s v="Benoît"/>
    <s v="Gaëlle"/>
    <s v="AGENT ADM.TECH.BANC"/>
    <x v="456"/>
    <n v="34"/>
    <d v="1983-11-07T00:00:00"/>
    <n v="562356"/>
    <x v="796"/>
    <s v="BTS"/>
  </r>
  <r>
    <x v="1"/>
    <s v="Brun"/>
    <s v="Stéphanie"/>
    <s v="CONSEILLER COMMERCIAL"/>
    <x v="297"/>
    <n v="35"/>
    <d v="1983-03-21T00:00:00"/>
    <n v="352072"/>
    <x v="797"/>
    <s v="BTS"/>
  </r>
  <r>
    <x v="2"/>
    <s v="Dupuy"/>
    <s v="Angelique"/>
    <s v="AGENT COMMERCIAL T-QUALIF"/>
    <x v="56"/>
    <n v="33"/>
    <d v="1984-10-10T00:00:00"/>
    <n v="562340"/>
    <x v="798"/>
    <s v="BTS"/>
  </r>
  <r>
    <x v="1"/>
    <s v="Clement"/>
    <s v="Ilhame"/>
    <s v="AGENT COMMERCIAL T-QUALIF"/>
    <x v="66"/>
    <n v="32"/>
    <d v="1986-09-22T00:00:00"/>
    <n v="352344"/>
    <x v="799"/>
    <s v="BTS"/>
  </r>
  <r>
    <x v="1"/>
    <s v="Garcia"/>
    <s v="Géraldine"/>
    <s v="CONSEILLER COMMERCIAL"/>
    <x v="185"/>
    <n v="34"/>
    <d v="1983-11-26T00:00:00"/>
    <n v="562346"/>
    <x v="800"/>
    <s v="BTS"/>
  </r>
  <r>
    <x v="1"/>
    <s v="Dumont"/>
    <s v="Isabelle"/>
    <s v="TECHNICIEN ADMINISTRATIF"/>
    <x v="610"/>
    <n v="42"/>
    <d v="1976-06-03T00:00:00"/>
    <n v="562352"/>
    <x v="801"/>
    <s v="BTS"/>
  </r>
  <r>
    <x v="2"/>
    <s v="Roy"/>
    <s v="Sabrina"/>
    <s v="TECHNICIEN ADMINISTRATIF"/>
    <x v="613"/>
    <n v="34"/>
    <d v="1984-04-05T00:00:00"/>
    <n v="562347"/>
    <x v="802"/>
    <s v="BTS"/>
  </r>
  <r>
    <x v="2"/>
    <s v="Perez"/>
    <s v="Véronique"/>
    <s v="AGT COMMERCIAL QUALIFIE"/>
    <x v="636"/>
    <n v="34"/>
    <d v="1983-10-07T00:00:00"/>
    <n v="562349"/>
    <x v="803"/>
    <s v="BTS"/>
  </r>
  <r>
    <x v="0"/>
    <s v="Guillaume"/>
    <s v="Guillaume"/>
    <s v="CONSEILLER COMMERCIAL"/>
    <x v="637"/>
    <n v="37"/>
    <d v="1980-11-11T00:00:00"/>
    <n v="562355"/>
    <x v="804"/>
    <s v="BTS"/>
  </r>
  <r>
    <x v="0"/>
    <s v="Roy"/>
    <s v="Ludovic"/>
    <s v="CHEF DE BUREAU"/>
    <x v="638"/>
    <n v="37"/>
    <d v="1981-06-20T00:00:00"/>
    <n v="352358"/>
    <x v="805"/>
    <s v="BTS"/>
  </r>
  <r>
    <x v="1"/>
    <s v="Joly"/>
    <s v="Laurence"/>
    <s v="AGT COMMERCIAL QUALIFIE"/>
    <x v="639"/>
    <n v="40"/>
    <d v="1978-09-19T00:00:00"/>
    <n v="352060"/>
    <x v="806"/>
    <s v="BTS"/>
  </r>
  <r>
    <x v="1"/>
    <s v="Berger"/>
    <s v="Marina"/>
    <s v="AGENT COMMERCIAL T-QUALIF"/>
    <x v="640"/>
    <n v="36"/>
    <d v="1982-08-04T00:00:00"/>
    <n v="562365"/>
    <x v="807"/>
    <s v="BTS"/>
  </r>
  <r>
    <x v="0"/>
    <s v="Gérard"/>
    <s v="Bruno"/>
    <s v="ASSISTANT COMMUNICATION EXTE"/>
    <x v="641"/>
    <n v="55"/>
    <d v="1963-04-29T00:00:00"/>
    <n v="562366"/>
    <x v="808"/>
    <s v="Baccalauréat"/>
  </r>
  <r>
    <x v="0"/>
    <s v="Deschamps"/>
    <s v="Yves"/>
    <s v="DIRECTEUR GENERAL"/>
    <x v="642"/>
    <n v="55"/>
    <d v="1962-11-10T00:00:00"/>
    <n v="352371"/>
    <x v="634"/>
    <s v="Baccalauréat"/>
  </r>
  <r>
    <x v="1"/>
    <s v="Barbier"/>
    <s v="Lydie"/>
    <s v="AGT COMMERCIAL QUALIFIE"/>
    <x v="643"/>
    <n v="56"/>
    <d v="1962-07-12T00:00:00"/>
    <n v="352369"/>
    <x v="619"/>
    <s v="2ème degré de compta"/>
  </r>
  <r>
    <x v="0"/>
    <s v="Guillaume"/>
    <s v="David"/>
    <s v="CONSEILLER COMMERCIAL"/>
    <x v="644"/>
    <n v="34"/>
    <d v="1984-01-05T00:00:00"/>
    <n v="352375"/>
    <x v="809"/>
    <s v="BTS"/>
  </r>
  <r>
    <x v="0"/>
    <s v="Lemaire"/>
    <s v="Sylvain"/>
    <s v="CONSEILLER COMMERCIAL"/>
    <x v="645"/>
    <n v="42"/>
    <d v="1976-05-12T00:00:00"/>
    <n v="352379"/>
    <x v="810"/>
    <s v="BTS"/>
  </r>
  <r>
    <x v="1"/>
    <s v="André"/>
    <s v="Rianha"/>
    <s v="SUPERVISEUR"/>
    <x v="90"/>
    <n v="36"/>
    <d v="1982-09-22T00:00:00"/>
    <n v="352383"/>
    <x v="799"/>
    <s v="Maîtrise"/>
  </r>
  <r>
    <x v="2"/>
    <s v="Leroy"/>
    <s v="Mélanie"/>
    <s v="CONSEILLER COMMERCIAL"/>
    <x v="337"/>
    <n v="37"/>
    <d v="1981-02-05T00:00:00"/>
    <n v="562400"/>
    <x v="811"/>
    <s v="BTS"/>
  </r>
  <r>
    <x v="2"/>
    <s v="Moreau"/>
    <s v="Céline"/>
    <s v="AGENT COMMERCIAL T-QUALIF"/>
    <x v="15"/>
    <n v="33"/>
    <d v="1985-02-16T00:00:00"/>
    <n v="566961"/>
    <x v="790"/>
    <s v="BTS"/>
  </r>
  <r>
    <x v="2"/>
    <s v="Bertrand"/>
    <s v="Aurélie"/>
    <s v="AGT COMMERCIAL QUALIFIE"/>
    <x v="646"/>
    <n v="28"/>
    <d v="1989-11-07T00:00:00"/>
    <n v="566900"/>
    <x v="812"/>
    <s v="BTS"/>
  </r>
  <r>
    <x v="2"/>
    <s v="Hervé"/>
    <s v="Audrey"/>
    <s v="AGENT ADM.TECH.BANC"/>
    <x v="85"/>
    <n v="34"/>
    <d v="1984-03-08T00:00:00"/>
    <n v="562409"/>
    <x v="813"/>
    <s v="BTS"/>
  </r>
  <r>
    <x v="1"/>
    <s v="Royer"/>
    <s v="Katia"/>
    <s v="AGENT COMMERCIAL T-QUALIF"/>
    <x v="205"/>
    <n v="36"/>
    <d v="1982-08-22T00:00:00"/>
    <n v="356905"/>
    <x v="814"/>
    <s v="BTS"/>
  </r>
  <r>
    <x v="2"/>
    <s v="Maillard"/>
    <s v="Gabrielle"/>
    <s v="CONSEILLER COMMERCIAL"/>
    <x v="62"/>
    <n v="31"/>
    <d v="1987-02-05T00:00:00"/>
    <n v="356943"/>
    <x v="784"/>
    <s v="BTS"/>
  </r>
  <r>
    <x v="2"/>
    <s v="Jacquet"/>
    <s v="Alexa"/>
    <s v="AGT COMMERCIAL QUALIFIE"/>
    <x v="647"/>
    <n v="31"/>
    <d v="1987-05-05T00:00:00"/>
    <n v="566906"/>
    <x v="815"/>
    <s v="BTS"/>
  </r>
  <r>
    <x v="1"/>
    <s v="Adam"/>
    <s v="Aurélie"/>
    <s v="CONSEILLER COMMERCIAL"/>
    <x v="33"/>
    <n v="32"/>
    <d v="1985-10-11T00:00:00"/>
    <n v="562424"/>
    <x v="816"/>
    <s v="BTS"/>
  </r>
  <r>
    <x v="0"/>
    <s v="Thomas"/>
    <s v="Sergio"/>
    <s v="CONSEILLER COMMERCIAL"/>
    <x v="64"/>
    <n v="29"/>
    <d v="1989-04-29T00:00:00"/>
    <n v="352569"/>
    <x v="817"/>
    <s v="BTS"/>
  </r>
  <r>
    <x v="2"/>
    <s v="David"/>
    <s v="JOHAnna"/>
    <s v="CONSEILLER COMMERCIAL"/>
    <x v="648"/>
    <n v="29"/>
    <d v="1989-08-19T00:00:00"/>
    <n v="562566"/>
    <x v="818"/>
    <s v="BTS"/>
  </r>
  <r>
    <x v="2"/>
    <s v="Schmitt"/>
    <s v="Magali"/>
    <s v="CHARGE-CLTELE AGRICOLE"/>
    <x v="154"/>
    <n v="34"/>
    <d v="1984-04-08T00:00:00"/>
    <n v="562439"/>
    <x v="819"/>
    <s v="BTS"/>
  </r>
  <r>
    <x v="0"/>
    <s v="Jean"/>
    <s v="Gérald"/>
    <s v="CHARG-CLTELE PARTICULIERS"/>
    <x v="48"/>
    <n v="37"/>
    <d v="1981-06-04T00:00:00"/>
    <n v="562440"/>
    <x v="820"/>
    <s v="BTS"/>
  </r>
  <r>
    <x v="0"/>
    <s v="Brun"/>
    <s v="Benjamin"/>
    <s v="CHARG-CLTELE PARTICULIERS"/>
    <x v="649"/>
    <n v="31"/>
    <d v="1987-05-20T00:00:00"/>
    <n v="562447"/>
    <x v="821"/>
    <s v="BTS"/>
  </r>
  <r>
    <x v="1"/>
    <s v="Morel"/>
    <s v="Alexandra"/>
    <s v="CONSEILLER COMMERCIAL"/>
    <x v="207"/>
    <n v="32"/>
    <d v="1986-09-07T00:00:00"/>
    <n v="562446"/>
    <x v="822"/>
    <s v="BTS"/>
  </r>
  <r>
    <x v="2"/>
    <s v="Robin"/>
    <s v="Isabelle"/>
    <s v="AGENT COMMERCIAL T-QUALIF"/>
    <x v="650"/>
    <n v="35"/>
    <d v="1983-01-08T00:00:00"/>
    <n v="352451"/>
    <x v="823"/>
    <s v="BTS"/>
  </r>
  <r>
    <x v="0"/>
    <s v="Masson"/>
    <s v="Didier"/>
    <s v="MONITEUR DE VENTE"/>
    <x v="651"/>
    <n v="40"/>
    <d v="1978-03-05T00:00:00"/>
    <n v="562453"/>
    <x v="789"/>
    <s v="BTS"/>
  </r>
  <r>
    <x v="0"/>
    <s v="Robert"/>
    <s v="Stéphane"/>
    <s v="CHARG-CLTELE PROF/AGRI"/>
    <x v="479"/>
    <n v="37"/>
    <d v="1980-10-07T00:00:00"/>
    <n v="352454"/>
    <x v="797"/>
    <s v="BTS"/>
  </r>
  <r>
    <x v="2"/>
    <s v="Meyer"/>
    <s v="Astrid"/>
    <s v="CHARG-CLTELE PARTICULIERS"/>
    <x v="652"/>
    <n v="36"/>
    <d v="1982-03-03T00:00:00"/>
    <n v="562456"/>
    <x v="824"/>
    <s v="BTS"/>
  </r>
  <r>
    <x v="2"/>
    <s v="Gautier"/>
    <s v="Catherine"/>
    <s v="CHARG-CLTELE PARTICULIERS"/>
    <x v="653"/>
    <n v="35"/>
    <d v="1983-07-03T00:00:00"/>
    <n v="352461"/>
    <x v="794"/>
    <s v="BTS"/>
  </r>
  <r>
    <x v="2"/>
    <s v="Berger"/>
    <s v="Florence"/>
    <s v="CONSEILLER COMMERCIAL"/>
    <x v="654"/>
    <n v="31"/>
    <d v="1987-05-20T00:00:00"/>
    <n v="352464"/>
    <x v="821"/>
    <s v="BTS"/>
  </r>
  <r>
    <x v="1"/>
    <s v="Robin"/>
    <s v="Sylvie"/>
    <s v="AGT COMMERCIAL QUALIFIE"/>
    <x v="291"/>
    <n v="42"/>
    <d v="1975-11-10T00:00:00"/>
    <n v="562467"/>
    <x v="825"/>
    <s v="BTS"/>
  </r>
  <r>
    <x v="1"/>
    <s v="Garcia"/>
    <s v="Elodie"/>
    <s v="ANIMATEUR MarcHE HAUT DE GAM"/>
    <x v="386"/>
    <n v="35"/>
    <d v="1982-11-10T00:00:00"/>
    <n v="352468"/>
    <x v="826"/>
    <s v="Maîtrise"/>
  </r>
  <r>
    <x v="1"/>
    <s v="Hervé"/>
    <s v="Valérie"/>
    <s v="AGT COMMERCIAL QUALIFIE"/>
    <x v="655"/>
    <n v="44"/>
    <d v="1973-10-22T00:00:00"/>
    <n v="352488"/>
    <x v="827"/>
    <s v="2ème degré de compta"/>
  </r>
  <r>
    <x v="2"/>
    <s v="Hervé"/>
    <s v="Virginie"/>
    <s v="CONSEILLER COMMERCIAL"/>
    <x v="305"/>
    <n v="38"/>
    <d v="1980-03-29T00:00:00"/>
    <n v="352493"/>
    <x v="828"/>
    <s v="BTS"/>
  </r>
  <r>
    <x v="2"/>
    <s v="Lemoine"/>
    <s v="Linda"/>
    <s v="CONSEILLER COMMERCIAL"/>
    <x v="656"/>
    <n v="35"/>
    <d v="1983-08-19T00:00:00"/>
    <n v="562491"/>
    <x v="784"/>
    <s v="BTS"/>
  </r>
  <r>
    <x v="2"/>
    <s v="Boyer"/>
    <s v="Séverine"/>
    <s v="TECHNICIEN ADMINISTRATIF"/>
    <x v="657"/>
    <n v="44"/>
    <d v="1974-05-22T00:00:00"/>
    <n v="562497"/>
    <x v="829"/>
    <s v="BTS"/>
  </r>
  <r>
    <x v="2"/>
    <s v="Rolland"/>
    <s v="Natacha"/>
    <s v="AGT COMMERCIAL QUALIFIE"/>
    <x v="354"/>
    <n v="34"/>
    <d v="1984-07-12T00:00:00"/>
    <n v="562505"/>
    <x v="793"/>
    <s v="BTS"/>
  </r>
  <r>
    <x v="1"/>
    <s v="Rodriguez"/>
    <s v="Virginie"/>
    <s v="AGT COMMERCIAL QUALIFIE"/>
    <x v="221"/>
    <n v="37"/>
    <d v="1980-12-26T00:00:00"/>
    <n v="352507"/>
    <x v="786"/>
    <s v="BTS"/>
  </r>
  <r>
    <x v="2"/>
    <s v="Nicolas"/>
    <s v="Aurélie"/>
    <s v="AGT COMMERCIAL QUALIFIE"/>
    <x v="307"/>
    <n v="32"/>
    <d v="1985-11-10T00:00:00"/>
    <n v="352512"/>
    <x v="830"/>
    <s v="BTS"/>
  </r>
  <r>
    <x v="1"/>
    <s v="Joly"/>
    <s v="Karine"/>
    <s v="CHARG-CLTELE PROF/AGRI"/>
    <x v="243"/>
    <n v="34"/>
    <d v="1983-11-25T00:00:00"/>
    <n v="350930"/>
    <x v="788"/>
    <s v="BTS"/>
  </r>
  <r>
    <x v="0"/>
    <s v="NGuyen"/>
    <s v="Alexandre"/>
    <s v="ADJOINT CHEF D AGENCE"/>
    <x v="658"/>
    <n v="38"/>
    <d v="1980-04-16T00:00:00"/>
    <n v="352618"/>
    <x v="831"/>
    <s v="BTS"/>
  </r>
  <r>
    <x v="1"/>
    <s v="Dupuis"/>
    <s v="Christelle"/>
    <s v="CONSEILLER COMMERCIAL"/>
    <x v="514"/>
    <n v="31"/>
    <d v="1987-06-20T00:00:00"/>
    <n v="352613"/>
    <x v="789"/>
    <s v="BTS"/>
  </r>
  <r>
    <x v="2"/>
    <s v="Laurent"/>
    <s v="Delphine"/>
    <s v="CONSEILLER COMMERCIAL"/>
    <x v="659"/>
    <n v="32"/>
    <d v="1985-10-12T00:00:00"/>
    <n v="562627"/>
    <x v="790"/>
    <s v="BTS"/>
  </r>
  <r>
    <x v="0"/>
    <s v="Perez"/>
    <s v="Cédric"/>
    <s v="CONSEILLER COMMERCIAL"/>
    <x v="44"/>
    <n v="31"/>
    <d v="1987-03-08T00:00:00"/>
    <n v="562630"/>
    <x v="791"/>
    <s v="BTS"/>
  </r>
  <r>
    <x v="0"/>
    <s v="Blanc"/>
    <s v="Loïc"/>
    <s v="CONSEILLER COMMERCIAL"/>
    <x v="660"/>
    <n v="37"/>
    <d v="1981-07-10T00:00:00"/>
    <n v="352501"/>
    <x v="792"/>
    <s v="BTS"/>
  </r>
  <r>
    <x v="2"/>
    <s v="Dubois"/>
    <s v="Nancy"/>
    <s v="AGT COMMERCIAL QUALIFIE"/>
    <x v="492"/>
    <n v="30"/>
    <d v="1988-07-17T00:00:00"/>
    <n v="562648"/>
    <x v="793"/>
    <s v="BTS"/>
  </r>
  <r>
    <x v="0"/>
    <s v="Prevost"/>
    <s v="Fabrice"/>
    <s v="CONSEILLER PRIVE"/>
    <x v="341"/>
    <n v="38"/>
    <d v="1980-02-26T00:00:00"/>
    <n v="562626"/>
    <x v="794"/>
    <s v="BTS"/>
  </r>
  <r>
    <x v="1"/>
    <s v="Germain"/>
    <s v="Annick"/>
    <s v="AGENT COMMERCIAL T-QUALIF"/>
    <x v="661"/>
    <n v="40"/>
    <d v="1977-11-26T00:00:00"/>
    <n v="352642"/>
    <x v="795"/>
    <s v="BTS"/>
  </r>
  <r>
    <x v="1"/>
    <s v="Gérard"/>
    <s v="Christelle"/>
    <s v="AGENT COMMERCIAL T-QUALIF"/>
    <x v="534"/>
    <n v="33"/>
    <d v="1985-06-17T00:00:00"/>
    <n v="352660"/>
    <x v="796"/>
    <s v="BTS"/>
  </r>
  <r>
    <x v="2"/>
    <s v="Colin"/>
    <s v="Mélanie"/>
    <s v="CONSEILLER COMMERCIAL"/>
    <x v="95"/>
    <n v="31"/>
    <d v="1987-01-05T00:00:00"/>
    <n v="352667"/>
    <x v="797"/>
    <s v="BTS"/>
  </r>
  <r>
    <x v="0"/>
    <s v="Robert"/>
    <s v="Gilles"/>
    <s v="CONSEILLER FINANCIER"/>
    <x v="516"/>
    <n v="44"/>
    <d v="1974-05-22T00:00:00"/>
    <n v="562656"/>
    <x v="829"/>
    <s v="BTS"/>
  </r>
  <r>
    <x v="0"/>
    <s v="Jacquet"/>
    <s v="Damien"/>
    <s v="CHEF D'AGENCE"/>
    <x v="107"/>
    <n v="42"/>
    <d v="1975-10-12T00:00:00"/>
    <n v="352650"/>
    <x v="832"/>
    <s v="BTS"/>
  </r>
  <r>
    <x v="1"/>
    <s v="Sanchez"/>
    <s v="Claire"/>
    <s v="CONSEILLER COMMERCIAL"/>
    <x v="524"/>
    <n v="40"/>
    <d v="1978-06-22T00:00:00"/>
    <n v="562635"/>
    <x v="800"/>
    <s v="BTS"/>
  </r>
  <r>
    <x v="0"/>
    <s v="Barbier"/>
    <s v="David"/>
    <s v="CHARG-CLTELE PARTICULIERS"/>
    <x v="662"/>
    <n v="35"/>
    <d v="1983-09-07T00:00:00"/>
    <n v="562658"/>
    <x v="801"/>
    <s v="BTS"/>
  </r>
  <r>
    <x v="1"/>
    <s v="Picard"/>
    <s v="Vanessa"/>
    <s v="CHARG-CLTELE PARTICULIERS"/>
    <x v="141"/>
    <n v="34"/>
    <d v="1984-05-20T00:00:00"/>
    <n v="562657"/>
    <x v="802"/>
    <s v="BTS"/>
  </r>
  <r>
    <x v="2"/>
    <s v="Bonnet"/>
    <s v="Isabelle"/>
    <s v="CONSEILLER COMMERCIAL"/>
    <x v="569"/>
    <n v="34"/>
    <d v="1984-07-04T00:00:00"/>
    <n v="352679"/>
    <x v="803"/>
    <s v="BTS"/>
  </r>
  <r>
    <x v="1"/>
    <s v="Leclercq"/>
    <s v="Alexandra"/>
    <s v="CONSEILLER COMMERCIAL"/>
    <x v="433"/>
    <n v="33"/>
    <d v="1985-03-03T00:00:00"/>
    <n v="562665"/>
    <x v="804"/>
    <s v="BTS"/>
  </r>
  <r>
    <x v="0"/>
    <s v="Colin"/>
    <s v="Jean Sébastien"/>
    <s v="CONSEILLER COMMERCIAL"/>
    <x v="663"/>
    <n v="37"/>
    <d v="1981-04-05T00:00:00"/>
    <n v="562654"/>
    <x v="805"/>
    <s v="BTS"/>
  </r>
  <r>
    <x v="1"/>
    <s v="Dufour"/>
    <s v="Frédérique"/>
    <s v="ANALYSTE DE GESTION"/>
    <x v="595"/>
    <n v="47"/>
    <d v="1971-06-20T00:00:00"/>
    <n v="352637"/>
    <x v="833"/>
    <s v="Ingénieur"/>
  </r>
  <r>
    <x v="1"/>
    <s v="Adam"/>
    <s v="Soline"/>
    <s v="AGENT COMMERCIAL T-QUALIF"/>
    <x v="623"/>
    <n v="32"/>
    <d v="1986-05-29T00:00:00"/>
    <n v="352690"/>
    <x v="807"/>
    <s v="BTS"/>
  </r>
  <r>
    <x v="1"/>
    <s v="Collet"/>
    <s v="Nathalie"/>
    <s v="AGENT COMMERCIAL T-QUALIF"/>
    <x v="575"/>
    <n v="44"/>
    <d v="1974-08-07T00:00:00"/>
    <n v="562692"/>
    <x v="803"/>
    <s v="BTS"/>
  </r>
  <r>
    <x v="0"/>
    <s v="Dupuy"/>
    <s v="Florent"/>
    <s v="AGT COMMERCIAL QUALIFIE"/>
    <x v="664"/>
    <n v="34"/>
    <d v="1984-04-20T00:00:00"/>
    <n v="352670"/>
    <x v="820"/>
    <s v="BTS"/>
  </r>
  <r>
    <x v="2"/>
    <s v="Royer"/>
    <s v="Aurélie"/>
    <s v="CONSEILLER COMMERCIAL"/>
    <x v="166"/>
    <n v="32"/>
    <d v="1986-04-29T00:00:00"/>
    <n v="352671"/>
    <x v="834"/>
    <s v="BTS"/>
  </r>
  <r>
    <x v="2"/>
    <s v="Bonnet"/>
    <s v="Aurore"/>
    <s v="CONSEILLER COMMERCIAL"/>
    <x v="329"/>
    <n v="30"/>
    <d v="1987-11-10T00:00:00"/>
    <n v="352704"/>
    <x v="809"/>
    <s v="BTS"/>
  </r>
  <r>
    <x v="2"/>
    <s v="Michel"/>
    <s v="Karine"/>
    <s v="AGENT COMMERCIAL T-QUALIF"/>
    <x v="410"/>
    <n v="32"/>
    <d v="1986-08-22T00:00:00"/>
    <n v="352683"/>
    <x v="810"/>
    <s v="BTS"/>
  </r>
  <r>
    <x v="1"/>
    <s v="Schmitt"/>
    <s v="Sylvie"/>
    <s v="ANALYSTE DE GESTION"/>
    <x v="665"/>
    <n v="39"/>
    <d v="1978-12-25T00:00:00"/>
    <n v="562647"/>
    <x v="799"/>
    <s v="BTS"/>
  </r>
  <r>
    <x v="1"/>
    <s v="Gauthier"/>
    <s v="Katia"/>
    <s v="AGT COMMERCIAL QUALIFIE"/>
    <x v="666"/>
    <n v="31"/>
    <d v="1986-12-08T00:00:00"/>
    <n v="562720"/>
    <x v="811"/>
    <s v="BTS"/>
  </r>
  <r>
    <x v="0"/>
    <s v="Berger"/>
    <s v="Christophe"/>
    <s v="AGENT COMMERCIAL T-QUALIF"/>
    <x v="667"/>
    <n v="37"/>
    <d v="1981-08-04T00:00:00"/>
    <n v="352731"/>
    <x v="790"/>
    <s v="BTS"/>
  </r>
  <r>
    <x v="2"/>
    <s v="Giraud"/>
    <s v="Valérie"/>
    <s v="AGENT COMMERCIAL T-QUALIF"/>
    <x v="668"/>
    <n v="33"/>
    <d v="1985-09-12T00:00:00"/>
    <n v="562732"/>
    <x v="812"/>
    <s v="BTS"/>
  </r>
  <r>
    <x v="2"/>
    <s v="Royer"/>
    <s v="Valérie"/>
    <s v="CONSEILLER FINANCIER PRO."/>
    <x v="669"/>
    <n v="34"/>
    <d v="1984-05-05T00:00:00"/>
    <n v="562737"/>
    <x v="835"/>
    <s v="BTS"/>
  </r>
  <r>
    <x v="0"/>
    <s v="Germain"/>
    <s v="SAID"/>
    <s v="AGENT COMMERCIAL T-QUALIF"/>
    <x v="299"/>
    <n v="31"/>
    <d v="1986-11-07T00:00:00"/>
    <n v="352738"/>
    <x v="836"/>
    <s v="BTS"/>
  </r>
  <r>
    <x v="2"/>
    <s v="Leclercq"/>
    <s v="Jennifer"/>
    <s v="AGT COMMERCIAL QUALIFIE"/>
    <x v="542"/>
    <n v="31"/>
    <d v="1987-04-08T00:00:00"/>
    <n v="352744"/>
    <x v="837"/>
    <s v="BTS"/>
  </r>
  <r>
    <x v="0"/>
    <s v="Lopez"/>
    <s v="Hugues"/>
    <s v="SOUS-DIRECTEUR"/>
    <x v="670"/>
    <n v="43"/>
    <d v="1974-12-08T00:00:00"/>
    <n v="352747"/>
    <x v="838"/>
    <s v="BTS"/>
  </r>
  <r>
    <x v="0"/>
    <s v="Petit"/>
    <s v="Jean-Christophe"/>
    <s v="AGENT COMMERCIAL T-QUALIF"/>
    <x v="248"/>
    <n v="30"/>
    <d v="1988-07-04T00:00:00"/>
    <n v="562748"/>
    <x v="839"/>
    <s v="BTS"/>
  </r>
  <r>
    <x v="2"/>
    <s v="Roussel"/>
    <s v="Catherine"/>
    <s v="CHARG-CLTELE PROF/AGRI"/>
    <x v="671"/>
    <n v="34"/>
    <d v="1984-02-05T00:00:00"/>
    <n v="352739"/>
    <x v="840"/>
    <s v="BTS"/>
  </r>
  <r>
    <x v="2"/>
    <s v="Pierre"/>
    <s v="Angelique"/>
    <s v="AGENT COMMERCIAL T-QUALIF"/>
    <x v="666"/>
    <n v="34"/>
    <d v="1984-09-10T00:00:00"/>
    <n v="352750"/>
    <x v="841"/>
    <s v="BTS"/>
  </r>
  <r>
    <x v="0"/>
    <s v="NGuyen"/>
    <s v="Jacques"/>
    <s v="CONSEILLER COMMERCIAL"/>
    <x v="568"/>
    <n v="36"/>
    <d v="1981-12-10T00:00:00"/>
    <n v="352752"/>
    <x v="842"/>
    <s v="BTS"/>
  </r>
  <r>
    <x v="0"/>
    <s v="Blanc"/>
    <s v="Jérôme"/>
    <s v="AGENT COMMERCIAL T-QUALIF"/>
    <x v="672"/>
    <n v="37"/>
    <d v="1981-03-08T00:00:00"/>
    <n v="352757"/>
    <x v="661"/>
    <s v="BTS"/>
  </r>
  <r>
    <x v="0"/>
    <s v="André"/>
    <s v="Christophe"/>
    <s v="AGENT COMMERCIAL T-QUALIF"/>
    <x v="109"/>
    <n v="35"/>
    <d v="1983-04-21T00:00:00"/>
    <n v="352751"/>
    <x v="843"/>
    <s v="BTS"/>
  </r>
  <r>
    <x v="2"/>
    <s v="Dupont"/>
    <s v="Karine"/>
    <s v="CONSEILLER COMMERCIAL"/>
    <x v="673"/>
    <n v="33"/>
    <d v="1984-12-10T00:00:00"/>
    <n v="566506"/>
    <x v="844"/>
    <s v="BTS"/>
  </r>
  <r>
    <x v="1"/>
    <s v="Lecomte"/>
    <s v="Annick"/>
    <s v="AGT COMMERCIAL QUALIFIE"/>
    <x v="674"/>
    <n v="37"/>
    <d v="1981-09-12T00:00:00"/>
    <n v="352767"/>
    <x v="637"/>
    <s v="BTS"/>
  </r>
  <r>
    <x v="1"/>
    <s v="Fournier"/>
    <s v="Yvette"/>
    <s v="AGENT ADMI.TRES QUALIF"/>
    <x v="634"/>
    <n v="58"/>
    <d v="1960-07-12T00:00:00"/>
    <n v="562749"/>
    <x v="419"/>
    <s v="BEPC"/>
  </r>
  <r>
    <x v="1"/>
    <s v="Garnier"/>
    <s v="Gwénaelle"/>
    <s v="CHARG-CLTELE PARTICULIERS"/>
    <x v="201"/>
    <n v="33"/>
    <d v="1985-05-17T00:00:00"/>
    <n v="352756"/>
    <x v="845"/>
    <s v="BTS"/>
  </r>
  <r>
    <x v="0"/>
    <s v="Lemaire"/>
    <s v="Christophe"/>
    <s v="CHARG-CLTELE PROF/AGRI"/>
    <x v="675"/>
    <n v="44"/>
    <d v="1974-08-10T00:00:00"/>
    <n v="562740"/>
    <x v="846"/>
    <s v="2ème degré de compta"/>
  </r>
  <r>
    <x v="2"/>
    <s v="Joly"/>
    <s v="Nezia"/>
    <s v="AGT COMMERCIAL QUALIFIE"/>
    <x v="676"/>
    <n v="30"/>
    <d v="1987-10-19T00:00:00"/>
    <n v="562773"/>
    <x v="847"/>
    <s v="BTS"/>
  </r>
  <r>
    <x v="0"/>
    <s v="Philippe"/>
    <s v="José"/>
    <s v="SOUS-DIRECTEUR"/>
    <x v="446"/>
    <n v="47"/>
    <d v="1971-06-04T00:00:00"/>
    <n v="562772"/>
    <x v="848"/>
    <s v="BTS"/>
  </r>
  <r>
    <x v="0"/>
    <s v="Leroux"/>
    <s v="Christophe"/>
    <s v="CONSEILLER COMMERCIAL"/>
    <x v="161"/>
    <n v="35"/>
    <d v="1983-03-26T00:00:00"/>
    <n v="562762"/>
    <x v="849"/>
    <s v="BTS"/>
  </r>
  <r>
    <x v="2"/>
    <s v="Perrot"/>
    <s v="Sylvia"/>
    <s v="CONSEILLER COMMERCIAL"/>
    <x v="192"/>
    <n v="31"/>
    <d v="1987-08-10T00:00:00"/>
    <n v="562761"/>
    <x v="850"/>
    <s v="BTS"/>
  </r>
  <r>
    <x v="2"/>
    <s v="Brunet"/>
    <s v="Céline"/>
    <s v="TECHNICIEN ADMINISTRATIF"/>
    <x v="677"/>
    <n v="34"/>
    <d v="1983-12-25T00:00:00"/>
    <n v="562754"/>
    <x v="851"/>
    <s v="BTS"/>
  </r>
  <r>
    <x v="0"/>
    <s v="Laurent"/>
    <s v="Guillaume"/>
    <s v="AGT COMMERCIAL QUALIFIE"/>
    <x v="241"/>
    <n v="31"/>
    <d v="1987-02-26T00:00:00"/>
    <n v="352785"/>
    <x v="852"/>
    <s v="BTS"/>
  </r>
  <r>
    <x v="2"/>
    <s v="Brunet"/>
    <s v="Mélanie"/>
    <s v="AGT COMMERCIAL QUALIFIE"/>
    <x v="678"/>
    <n v="31"/>
    <d v="1987-04-20T00:00:00"/>
    <n v="562787"/>
    <x v="687"/>
    <s v="BTS"/>
  </r>
  <r>
    <x v="0"/>
    <s v="Berger"/>
    <s v="Ronan"/>
    <s v="RESP.UNITE INFORM.DE PROXIMI"/>
    <x v="341"/>
    <n v="41"/>
    <d v="1977-02-16T00:00:00"/>
    <n v="562766"/>
    <x v="688"/>
    <s v="BTS"/>
  </r>
  <r>
    <x v="2"/>
    <s v="Noel"/>
    <s v="Aurélie"/>
    <s v="AGT COMMERCIAL QUALIFIE"/>
    <x v="253"/>
    <n v="32"/>
    <d v="1986-03-21T00:00:00"/>
    <n v="353507"/>
    <x v="689"/>
    <s v="BTS"/>
  </r>
  <r>
    <x v="2"/>
    <s v="Martin"/>
    <s v="Aurélie"/>
    <s v="AGT COMMERCIAL QUALIFIE"/>
    <x v="82"/>
    <n v="28"/>
    <d v="1989-11-26T00:00:00"/>
    <n v="352792"/>
    <x v="690"/>
    <s v="BTS"/>
  </r>
  <r>
    <x v="2"/>
    <s v="Germain"/>
    <s v="Emilie"/>
    <s v="AGT COMMERCIAL QUALIFIE"/>
    <x v="562"/>
    <n v="28"/>
    <d v="1989-12-26T00:00:00"/>
    <n v="562797"/>
    <x v="691"/>
    <s v="BTS"/>
  </r>
  <r>
    <x v="0"/>
    <s v="Picard"/>
    <s v="Yann"/>
    <s v="AGT COMMERCIAL QUALIFIE"/>
    <x v="475"/>
    <n v="29"/>
    <d v="1989-01-08T00:00:00"/>
    <n v="353501"/>
    <x v="692"/>
    <s v="BTS"/>
  </r>
  <r>
    <x v="0"/>
    <s v="ChevAlier"/>
    <s v="Damien"/>
    <s v="AGT COMMERCIAL QUALIFIE"/>
    <x v="89"/>
    <n v="28"/>
    <d v="1990-01-05T00:00:00"/>
    <n v="563505"/>
    <x v="693"/>
    <s v="BTS"/>
  </r>
  <r>
    <x v="0"/>
    <s v="Deschamps"/>
    <s v="Nicolas"/>
    <s v="AGT COMMERCIAL QUALIFIE"/>
    <x v="426"/>
    <n v="29"/>
    <d v="1989-03-29T00:00:00"/>
    <n v="563511"/>
    <x v="694"/>
    <s v="BTS"/>
  </r>
  <r>
    <x v="1"/>
    <s v="Boyer"/>
    <s v="Audrey"/>
    <s v="AGT COMMERCIAL QUALIFIE"/>
    <x v="679"/>
    <n v="31"/>
    <d v="1987-07-04T00:00:00"/>
    <n v="353512"/>
    <x v="695"/>
    <s v="BTS"/>
  </r>
  <r>
    <x v="0"/>
    <s v="Dubois"/>
    <s v="Sébastien"/>
    <s v="AGENT COMMERCIAL T-QUALIF"/>
    <x v="72"/>
    <n v="31"/>
    <d v="1987-08-19T00:00:00"/>
    <n v="352791"/>
    <x v="696"/>
    <s v="BTS"/>
  </r>
  <r>
    <x v="0"/>
    <s v="Prevost"/>
    <s v="Laurent"/>
    <s v="ANALYSTE DE GESTION"/>
    <x v="680"/>
    <n v="33"/>
    <d v="1984-11-10T00:00:00"/>
    <n v="563520"/>
    <x v="697"/>
    <s v="BTS"/>
  </r>
  <r>
    <x v="1"/>
    <s v="Guillot"/>
    <s v="Karelle"/>
    <s v="AGT COMMERCIAL QUALIFIE"/>
    <x v="203"/>
    <n v="31"/>
    <d v="1987-01-25T00:00:00"/>
    <n v="563532"/>
    <x v="689"/>
    <s v="BTS"/>
  </r>
  <r>
    <x v="1"/>
    <s v="Lefebvre"/>
    <s v="Karine"/>
    <s v="AGT COMMERCIAL QUALIFIE"/>
    <x v="681"/>
    <n v="30"/>
    <d v="1988-08-22T00:00:00"/>
    <n v="353534"/>
    <x v="681"/>
    <s v="BTS"/>
  </r>
  <r>
    <x v="0"/>
    <s v="Garnier"/>
    <s v="Stéphane"/>
    <s v="CONSEILLER COMMERCIAL"/>
    <x v="682"/>
    <n v="41"/>
    <d v="1977-03-21T00:00:00"/>
    <n v="563556"/>
    <x v="853"/>
    <s v="BTS"/>
  </r>
  <r>
    <x v="2"/>
    <s v="Lefebvre"/>
    <s v="Céline"/>
    <s v="AGT COMMERCIAL QUALIFIE"/>
    <x v="683"/>
    <n v="32"/>
    <d v="1986-04-21T00:00:00"/>
    <n v="353547"/>
    <x v="854"/>
    <s v="BTS"/>
  </r>
  <r>
    <x v="2"/>
    <s v="Meyer"/>
    <s v="Adrienne"/>
    <s v="TECHNICIEN CREDIT"/>
    <x v="296"/>
    <n v="33"/>
    <d v="1985-04-16T00:00:00"/>
    <n v="563545"/>
    <x v="855"/>
    <s v="BTS"/>
  </r>
  <r>
    <x v="1"/>
    <s v="Martin"/>
    <s v="Isabelle"/>
    <s v="CHARG-CLTELE PARTICULIERS"/>
    <x v="516"/>
    <n v="41"/>
    <d v="1976-11-10T00:00:00"/>
    <n v="353544"/>
    <x v="856"/>
    <s v="BTS"/>
  </r>
  <r>
    <x v="2"/>
    <s v="Blanc"/>
    <s v="Angelique"/>
    <s v="AGENT COMMERCIAL T-QUALIF"/>
    <x v="320"/>
    <n v="35"/>
    <d v="1983-05-22T00:00:00"/>
    <n v="563560"/>
    <x v="857"/>
    <s v="BTS"/>
  </r>
  <r>
    <x v="0"/>
    <s v="Rodriguez"/>
    <s v="Vincent"/>
    <s v="AGT COMMERCIAL QUALIFIE"/>
    <x v="318"/>
    <n v="34"/>
    <d v="1984-02-08T00:00:00"/>
    <n v="563559"/>
    <x v="858"/>
    <s v="BTS"/>
  </r>
  <r>
    <x v="2"/>
    <s v="Aubry"/>
    <s v="Mary Eve"/>
    <s v="AGT COMMERCIAL QUALIFIE"/>
    <x v="527"/>
    <n v="31"/>
    <d v="1986-11-26T00:00:00"/>
    <n v="353556"/>
    <x v="859"/>
    <s v="BTS"/>
  </r>
  <r>
    <x v="0"/>
    <s v="Le roux"/>
    <s v="Eric"/>
    <s v="DIRECTEUR DE SECTEUR D'AGENC"/>
    <x v="684"/>
    <n v="44"/>
    <d v="1974-08-19T00:00:00"/>
    <n v="353557"/>
    <x v="860"/>
    <s v="BTS"/>
  </r>
  <r>
    <x v="1"/>
    <s v="Gaillard"/>
    <s v="Cécile"/>
    <s v="AGT COMMERCIAL QUALIFIE"/>
    <x v="136"/>
    <n v="40"/>
    <d v="1978-02-26T00:00:00"/>
    <n v="353572"/>
    <x v="861"/>
    <s v="BTS"/>
  </r>
  <r>
    <x v="0"/>
    <s v="Bailly"/>
    <s v="François"/>
    <s v="DIRECTEUR-ADJOINT"/>
    <x v="472"/>
    <n v="54"/>
    <d v="1964-08-04T00:00:00"/>
    <n v="563548"/>
    <x v="862"/>
    <s v="BTS"/>
  </r>
  <r>
    <x v="1"/>
    <s v="Fontaine"/>
    <s v="Catherine"/>
    <s v="CHEF D'AGENCE"/>
    <x v="685"/>
    <n v="44"/>
    <d v="1974-06-22T00:00:00"/>
    <n v="353550"/>
    <x v="863"/>
    <s v="BTS"/>
  </r>
  <r>
    <x v="0"/>
    <s v="Hubert"/>
    <s v="Eric"/>
    <s v="SPEC. ASS. AGRIC. JUNIOR"/>
    <x v="686"/>
    <n v="41"/>
    <d v="1977-02-26T00:00:00"/>
    <n v="353568"/>
    <x v="864"/>
    <s v="BTS"/>
  </r>
  <r>
    <x v="0"/>
    <s v="Giraud"/>
    <s v="Jérôme"/>
    <s v="AGENT COMMERCIAL T-QUALIF"/>
    <x v="352"/>
    <n v="33"/>
    <d v="1985-09-04T00:00:00"/>
    <n v="563573"/>
    <x v="865"/>
    <s v="BTS"/>
  </r>
  <r>
    <x v="2"/>
    <s v="NGuyen"/>
    <s v="Elodie"/>
    <s v="AGENT COMMERCIAL T-QUALIF"/>
    <x v="391"/>
    <n v="35"/>
    <d v="1983-04-29T00:00:00"/>
    <n v="563575"/>
    <x v="866"/>
    <s v="BTS"/>
  </r>
  <r>
    <x v="0"/>
    <s v="Gaillard"/>
    <s v="Benoît"/>
    <s v="AGT COMMERCIAL QUALIFIE"/>
    <x v="20"/>
    <n v="40"/>
    <d v="1977-12-08T00:00:00"/>
    <n v="353578"/>
    <x v="675"/>
    <s v="BTS"/>
  </r>
  <r>
    <x v="1"/>
    <s v="Lefevre"/>
    <s v="Nathalie"/>
    <s v="CONSEILLER COMMERCIAL"/>
    <x v="687"/>
    <n v="39"/>
    <d v="1979-08-04T00:00:00"/>
    <n v="563577"/>
    <x v="867"/>
    <s v="BTS"/>
  </r>
  <r>
    <x v="1"/>
    <s v="Rousseau"/>
    <s v="Florence"/>
    <s v="AGT COMMERCIAL QUALIFIE"/>
    <x v="688"/>
    <n v="36"/>
    <d v="1982-05-03T00:00:00"/>
    <n v="353583"/>
    <x v="868"/>
    <s v="BTS"/>
  </r>
  <r>
    <x v="2"/>
    <s v="Bernard"/>
    <s v="Ingrid"/>
    <s v="AGENT COMMERCIAL T-QUALIF"/>
    <x v="604"/>
    <n v="34"/>
    <d v="1984-08-10T00:00:00"/>
    <n v="563582"/>
    <x v="869"/>
    <s v="BTS"/>
  </r>
  <r>
    <x v="2"/>
    <s v="Roussel"/>
    <s v="Aurélie"/>
    <s v="AGT COMMERCIAL QUALIFIE"/>
    <x v="689"/>
    <n v="28"/>
    <d v="1989-12-08T00:00:00"/>
    <n v="563588"/>
    <x v="870"/>
    <s v="BTS"/>
  </r>
  <r>
    <x v="1"/>
    <s v="Schmitt"/>
    <s v="Anne"/>
    <s v="AGT COMMERCIAL QUALIFIE"/>
    <x v="72"/>
    <n v="30"/>
    <d v="1988-08-12T00:00:00"/>
    <n v="563591"/>
    <x v="871"/>
    <s v="BTS"/>
  </r>
  <r>
    <x v="0"/>
    <s v="Fontaine"/>
    <s v="Franck"/>
    <s v="CONSEILLER FINANCIER AGRI."/>
    <x v="302"/>
    <n v="35"/>
    <d v="1983-02-26T00:00:00"/>
    <n v="353558"/>
    <x v="666"/>
    <s v="BTS"/>
  </r>
  <r>
    <x v="1"/>
    <s v="Brun"/>
    <s v="Fatima"/>
    <s v="AGENT COMMERCIAL T-QUALIF"/>
    <x v="301"/>
    <n v="34"/>
    <d v="1984-05-12T00:00:00"/>
    <n v="563592"/>
    <x v="667"/>
    <s v="BTS"/>
  </r>
  <r>
    <x v="1"/>
    <s v="Louis"/>
    <s v="Patricia"/>
    <s v="AGT COMMERCIAL QUALIFIE"/>
    <x v="80"/>
    <n v="29"/>
    <d v="1988-11-11T00:00:00"/>
    <n v="563596"/>
    <x v="872"/>
    <s v="BTS"/>
  </r>
  <r>
    <x v="0"/>
    <s v="Leroy"/>
    <s v="Damien"/>
    <s v="AGT COMMERCIAL QUALIFIE"/>
    <x v="242"/>
    <n v="28"/>
    <d v="1989-10-07T00:00:00"/>
    <n v="562901"/>
    <x v="873"/>
    <s v="BTS"/>
  </r>
  <r>
    <x v="0"/>
    <s v="Dubois"/>
    <s v="Arnaud"/>
    <s v="CONSEILLER COMMERCIAL"/>
    <x v="42"/>
    <n v="35"/>
    <d v="1983-06-03T00:00:00"/>
    <n v="352908"/>
    <x v="874"/>
    <s v="BTS"/>
  </r>
  <r>
    <x v="2"/>
    <s v="Noel"/>
    <s v="Sophie"/>
    <s v="AGT COMMERCIAL QUALIFIE"/>
    <x v="690"/>
    <n v="29"/>
    <d v="1989-01-26T00:00:00"/>
    <n v="562905"/>
    <x v="875"/>
    <s v="BTS"/>
  </r>
  <r>
    <x v="0"/>
    <s v="Fontaine"/>
    <s v="Samuel"/>
    <s v="CHARG-CLTELE PROF/AGRI"/>
    <x v="75"/>
    <n v="30"/>
    <d v="1988-08-12T00:00:00"/>
    <n v="352904"/>
    <x v="871"/>
    <s v="BTS"/>
  </r>
  <r>
    <x v="2"/>
    <s v="Dubois"/>
    <s v="Magalie"/>
    <s v="AGT COMMERCIAL QUALIFIE"/>
    <x v="274"/>
    <n v="28"/>
    <d v="1990-07-10T00:00:00"/>
    <n v="562911"/>
    <x v="741"/>
    <s v="BTS"/>
  </r>
  <r>
    <x v="0"/>
    <s v="Dumont"/>
    <s v="Romain"/>
    <s v="AGENT COMMERCIAL T-QUALIF"/>
    <x v="691"/>
    <n v="30"/>
    <d v="1988-05-03T00:00:00"/>
    <n v="562910"/>
    <x v="876"/>
    <s v="BTS"/>
  </r>
  <r>
    <x v="0"/>
    <s v="Roussel"/>
    <s v="Benjamin"/>
    <s v="AGT COMMERCIAL QUALIFIE"/>
    <x v="692"/>
    <n v="28"/>
    <d v="1990-03-26T00:00:00"/>
    <n v="357191"/>
    <x v="877"/>
    <s v="BTS"/>
  </r>
  <r>
    <x v="2"/>
    <s v="Blanchard"/>
    <s v="Rénaté"/>
    <s v="AGT COMMERCIAL QUALIFIE"/>
    <x v="439"/>
    <n v="27"/>
    <d v="1991-09-12T00:00:00"/>
    <n v="567254"/>
    <x v="878"/>
    <s v="BTS"/>
  </r>
  <r>
    <x v="2"/>
    <s v="Caron"/>
    <s v="Céline"/>
    <s v="AGT COMMERCIAL QUALIFIE"/>
    <x v="693"/>
    <n v="27"/>
    <d v="1991-04-05T00:00:00"/>
    <n v="357190"/>
    <x v="879"/>
    <s v="BTS"/>
  </r>
  <r>
    <x v="1"/>
    <s v="Renault"/>
    <s v="Soline"/>
    <s v="RESP. ANIMATION COMMERCIALE"/>
    <x v="694"/>
    <n v="30"/>
    <d v="1988-06-12T00:00:00"/>
    <n v="353598"/>
    <x v="880"/>
    <s v="2ème degré de compta"/>
  </r>
  <r>
    <x v="1"/>
    <s v="Leroy"/>
    <s v="Michèle"/>
    <s v="CHEF DE DEPARTEMENT"/>
    <x v="695"/>
    <n v="42"/>
    <d v="1976-07-12T00:00:00"/>
    <n v="563599"/>
    <x v="881"/>
    <s v="BTS"/>
  </r>
  <r>
    <x v="0"/>
    <s v="André"/>
    <s v="Charles"/>
    <s v="AGENT ADMINISTRATIF"/>
    <x v="696"/>
    <n v="28"/>
    <d v="1990-09-10T00:00:00"/>
    <n v="352915"/>
    <x v="882"/>
    <s v="BTS"/>
  </r>
  <r>
    <x v="0"/>
    <s v="Brunet"/>
    <s v="Franck"/>
    <s v="CONSEILLER FINANCIER ENT."/>
    <x v="41"/>
    <n v="41"/>
    <d v="1977-03-29T00:00:00"/>
    <n v="353589"/>
    <x v="883"/>
    <s v="BTS"/>
  </r>
  <r>
    <x v="1"/>
    <s v="Bernard"/>
    <s v="Valérie"/>
    <s v="CHARGE ACTIVITE&quot;AGRICULTURE&quot;"/>
    <x v="697"/>
    <n v="38"/>
    <d v="1980-08-07T00:00:00"/>
    <n v="352900"/>
    <x v="884"/>
    <s v="BTS"/>
  </r>
  <r>
    <x v="0"/>
    <s v="Lambert"/>
    <s v="Davy"/>
    <s v="AGT COMMERCIAL QUALIFIE"/>
    <x v="352"/>
    <n v="31"/>
    <d v="1987-03-26T00:00:00"/>
    <n v="562916"/>
    <x v="778"/>
    <s v="BTS"/>
  </r>
  <r>
    <x v="2"/>
    <s v="Caron"/>
    <s v="Ludivine"/>
    <s v="AGT COMMERCIAL QUALIFIE"/>
    <x v="698"/>
    <n v="29"/>
    <d v="1989-09-19T00:00:00"/>
    <n v="562914"/>
    <x v="779"/>
    <s v="BTS"/>
  </r>
  <r>
    <x v="2"/>
    <s v="Lecomte"/>
    <s v="Angelique"/>
    <s v="AGT COMMERCIAL QUALIFIE"/>
    <x v="72"/>
    <n v="28"/>
    <d v="1990-05-20T00:00:00"/>
    <n v="562919"/>
    <x v="780"/>
    <s v="BTS"/>
  </r>
  <r>
    <x v="0"/>
    <s v="Jean"/>
    <s v="Mikael"/>
    <s v="AGT COMMERCIAL QUALIFIE"/>
    <x v="287"/>
    <n v="29"/>
    <d v="1989-02-21T00:00:00"/>
    <n v="352921"/>
    <x v="781"/>
    <s v="BTS"/>
  </r>
  <r>
    <x v="2"/>
    <s v="Lucas"/>
    <s v="Ombeline"/>
    <s v="AGT COMMERCIAL QUALIFIE"/>
    <x v="396"/>
    <n v="29"/>
    <d v="1989-07-22T00:00:00"/>
    <n v="562920"/>
    <x v="782"/>
    <s v="BTS"/>
  </r>
  <r>
    <x v="0"/>
    <s v="Bourgeois"/>
    <s v="Michaël"/>
    <s v="AGT COMMERCIAL QUALIFIE"/>
    <x v="699"/>
    <n v="30"/>
    <d v="1987-11-25T00:00:00"/>
    <n v="562925"/>
    <x v="783"/>
    <s v="BTS"/>
  </r>
  <r>
    <x v="2"/>
    <s v="Robin"/>
    <s v="Halima"/>
    <s v="AGENT COMMERCIAL T-QUALIF"/>
    <x v="593"/>
    <n v="31"/>
    <d v="1987-02-08T00:00:00"/>
    <n v="562926"/>
    <x v="767"/>
    <s v="BTS"/>
  </r>
  <r>
    <x v="0"/>
    <s v="Renault"/>
    <s v="Yannick"/>
    <s v="CONSEILLER COMMERCIAL"/>
    <x v="435"/>
    <n v="34"/>
    <d v="1984-07-10T00:00:00"/>
    <n v="562931"/>
    <x v="885"/>
    <s v="BTS"/>
  </r>
  <r>
    <x v="2"/>
    <s v="Fabre"/>
    <s v="Guylaine"/>
    <s v="AGT COMMERCIAL QUALIFIE"/>
    <x v="700"/>
    <n v="33"/>
    <d v="1985-06-03T00:00:00"/>
    <n v="352930"/>
    <x v="886"/>
    <s v="BTS"/>
  </r>
  <r>
    <x v="2"/>
    <s v="Giraud"/>
    <s v="Nathalie"/>
    <s v="AGT COMMERCIAL QUALIFIE"/>
    <x v="701"/>
    <n v="32"/>
    <d v="1986-01-08T00:00:00"/>
    <n v="562932"/>
    <x v="887"/>
    <s v="BTS"/>
  </r>
  <r>
    <x v="2"/>
    <s v="Bernard"/>
    <s v="Séverine"/>
    <s v="AGENT COMMERCIAL T-QUALIF"/>
    <x v="702"/>
    <n v="30"/>
    <d v="1988-06-12T00:00:00"/>
    <n v="562927"/>
    <x v="880"/>
    <s v="BTS"/>
  </r>
  <r>
    <x v="0"/>
    <s v="Dupuy"/>
    <s v="Sébastien"/>
    <s v="AGT COMMERCIAL QUALIFIE"/>
    <x v="703"/>
    <n v="29"/>
    <d v="1989-08-07T00:00:00"/>
    <n v="352936"/>
    <x v="888"/>
    <s v="BTS"/>
  </r>
  <r>
    <x v="0"/>
    <s v="Louis"/>
    <s v="Tony"/>
    <s v="AGT COMMERCIAL QUALIFIE"/>
    <x v="581"/>
    <n v="31"/>
    <d v="1987-09-12T00:00:00"/>
    <n v="352935"/>
    <x v="770"/>
    <s v="BTS"/>
  </r>
  <r>
    <x v="0"/>
    <s v="Vasseur"/>
    <s v="Baptiste"/>
    <s v="AGT COMMERCIAL QUALIFIE"/>
    <x v="54"/>
    <n v="30"/>
    <d v="1988-04-03T00:00:00"/>
    <n v="352934"/>
    <x v="776"/>
    <s v="BTS"/>
  </r>
  <r>
    <x v="2"/>
    <s v="Picard"/>
    <s v="Adeline"/>
    <s v="AGENT ADMI.TRES QUALIF"/>
    <x v="185"/>
    <n v="29"/>
    <d v="1989-06-03T00:00:00"/>
    <n v="352938"/>
    <x v="763"/>
    <s v="BTS"/>
  </r>
  <r>
    <x v="2"/>
    <s v="Blanchard"/>
    <s v="Laure"/>
    <s v="AGENT COMMERCIAL T-QUALIF"/>
    <x v="521"/>
    <n v="30"/>
    <d v="1987-12-12T00:00:00"/>
    <n v="352956"/>
    <x v="889"/>
    <s v="BTS"/>
  </r>
  <r>
    <x v="2"/>
    <s v="Henry"/>
    <s v="Anne"/>
    <s v="AGT COMMERCIAL QUALIFIE"/>
    <x v="704"/>
    <n v="28"/>
    <d v="1990-01-25T00:00:00"/>
    <n v="562939"/>
    <x v="890"/>
    <s v="BTS"/>
  </r>
  <r>
    <x v="1"/>
    <s v="Perrin"/>
    <s v="Virginie"/>
    <s v="MONITEUR DE VENTE"/>
    <x v="323"/>
    <n v="34"/>
    <d v="1983-12-26T00:00:00"/>
    <n v="562940"/>
    <x v="886"/>
    <s v="BTS"/>
  </r>
  <r>
    <x v="0"/>
    <s v="Lemaire"/>
    <s v="Mathieu"/>
    <s v="AGT COMMERCIAL QUALIFIE"/>
    <x v="148"/>
    <n v="33"/>
    <d v="1984-11-12T00:00:00"/>
    <n v="352942"/>
    <x v="778"/>
    <s v="BTS"/>
  </r>
  <r>
    <x v="1"/>
    <s v="Moulin"/>
    <s v="Agnès"/>
    <s v="AGENT ADM.TECH.BANC"/>
    <x v="67"/>
    <n v="36"/>
    <d v="1982-09-12T00:00:00"/>
    <n v="562933"/>
    <x v="773"/>
    <s v="BTS"/>
  </r>
  <r>
    <x v="1"/>
    <s v="Rolland"/>
    <s v="Marie-Françoise"/>
    <s v="CHARGE AFFAIRE PME-PMI"/>
    <x v="705"/>
    <n v="39"/>
    <d v="1979-05-12T00:00:00"/>
    <n v="352948"/>
    <x v="891"/>
    <s v="BTS"/>
  </r>
  <r>
    <x v="0"/>
    <s v="Lopez"/>
    <s v="Matthias"/>
    <s v="AGT COMMERCIAL QUALIFIE"/>
    <x v="530"/>
    <n v="29"/>
    <d v="1988-10-12T00:00:00"/>
    <n v="352947"/>
    <x v="748"/>
    <s v="BTS"/>
  </r>
  <r>
    <x v="0"/>
    <s v="Fabre"/>
    <s v="Philippe"/>
    <s v="AGT COMMERCIAL QUALIFIE"/>
    <x v="371"/>
    <n v="29"/>
    <d v="1988-11-10T00:00:00"/>
    <n v="352950"/>
    <x v="749"/>
    <s v="BTS"/>
  </r>
  <r>
    <x v="1"/>
    <s v="Dupont"/>
    <s v="Nadine"/>
    <s v="AGT COMMERCIAL QUALIFIE"/>
    <x v="340"/>
    <n v="41"/>
    <d v="1977-01-26T00:00:00"/>
    <n v="352952"/>
    <x v="750"/>
    <s v="BTS"/>
  </r>
  <r>
    <x v="2"/>
    <s v="Dupuis"/>
    <s v="Stéphanie"/>
    <s v="AGT COMMERCIAL QUALIFIE"/>
    <x v="706"/>
    <n v="30"/>
    <d v="1987-12-25T00:00:00"/>
    <n v="352958"/>
    <x v="751"/>
    <s v="BTS"/>
  </r>
  <r>
    <x v="0"/>
    <s v="Marchand"/>
    <s v="Benoît"/>
    <s v="CHARG-CLTELE PROF/AGRI"/>
    <x v="357"/>
    <n v="30"/>
    <d v="1987-12-10T00:00:00"/>
    <n v="562955"/>
    <x v="892"/>
    <s v="BTS"/>
  </r>
  <r>
    <x v="0"/>
    <s v="Lemaire"/>
    <s v="Grégoire"/>
    <s v="AGENT ADMINISTRATIF"/>
    <x v="707"/>
    <n v="31"/>
    <d v="1987-04-05T00:00:00"/>
    <n v="562964"/>
    <x v="753"/>
    <s v="BTS"/>
  </r>
  <r>
    <x v="2"/>
    <s v="Garnier"/>
    <s v="Nolwen"/>
    <s v="AGENT ADMINISTRATIF"/>
    <x v="708"/>
    <n v="30"/>
    <d v="1988-08-04T00:00:00"/>
    <n v="352962"/>
    <x v="754"/>
    <s v="BTS"/>
  </r>
  <r>
    <x v="2"/>
    <s v="Le roux"/>
    <s v="Aurélie"/>
    <s v="AGENT ADMINISTRATIF"/>
    <x v="709"/>
    <n v="30"/>
    <d v="1988-06-17T00:00:00"/>
    <n v="352961"/>
    <x v="755"/>
    <s v="BTS"/>
  </r>
  <r>
    <x v="0"/>
    <s v="Perrot"/>
    <s v="Michaël"/>
    <s v="AGENT ADMINISTRATIF"/>
    <x v="563"/>
    <n v="29"/>
    <d v="1989-06-22T00:00:00"/>
    <n v="562963"/>
    <x v="756"/>
    <s v="BTS"/>
  </r>
  <r>
    <x v="2"/>
    <s v="Blanc"/>
    <s v="Audrey"/>
    <s v="AGENT ADMINISTRATIF"/>
    <x v="710"/>
    <n v="28"/>
    <d v="1990-02-05T00:00:00"/>
    <n v="562965"/>
    <x v="757"/>
    <s v="BTS"/>
  </r>
  <r>
    <x v="2"/>
    <s v="Gauthier"/>
    <s v="Virginie"/>
    <s v="CHARG-CLTELE PROF/AGRI"/>
    <x v="711"/>
    <n v="32"/>
    <d v="1986-06-22T00:00:00"/>
    <n v="352960"/>
    <x v="758"/>
    <s v="BTS"/>
  </r>
  <r>
    <x v="0"/>
    <s v="Roussel"/>
    <s v="Tony"/>
    <s v="TECHNICIEN ADMINISTRATIF"/>
    <x v="712"/>
    <n v="32"/>
    <d v="1986-05-22T00:00:00"/>
    <n v="562966"/>
    <x v="754"/>
    <s v="BTS"/>
  </r>
  <r>
    <x v="1"/>
    <s v="Jean"/>
    <s v="Nathalie"/>
    <s v="CONSEILLER COMMERCIAL"/>
    <x v="143"/>
    <n v="42"/>
    <d v="1976-09-12T00:00:00"/>
    <n v="352956"/>
    <x v="759"/>
    <s v="BTS"/>
  </r>
  <r>
    <x v="2"/>
    <s v="Lemaire"/>
    <s v="Myriam"/>
    <s v="CONSEILLER COMMERCIAL"/>
    <x v="713"/>
    <n v="30"/>
    <d v="1988-09-12T00:00:00"/>
    <n v="352954"/>
    <x v="746"/>
    <s v="BTS"/>
  </r>
  <r>
    <x v="2"/>
    <s v="Philippe"/>
    <s v="Laurence"/>
    <s v="CHARG DEVELOP PRESCRIPT CONS"/>
    <x v="504"/>
    <n v="42"/>
    <d v="1975-10-10T00:00:00"/>
    <n v="562967"/>
    <x v="760"/>
    <s v="BTS"/>
  </r>
  <r>
    <x v="1"/>
    <s v="Collet"/>
    <s v="Virginie"/>
    <s v="AGENT COMMERCIAL T-QUALIF"/>
    <x v="171"/>
    <n v="32"/>
    <d v="1986-08-07T00:00:00"/>
    <n v="562968"/>
    <x v="761"/>
    <s v="BTS"/>
  </r>
  <r>
    <x v="2"/>
    <s v="Aubert"/>
    <s v="Virginie"/>
    <s v="AGT COMMERCIAL QUALIFIE"/>
    <x v="714"/>
    <n v="29"/>
    <d v="1988-10-11T00:00:00"/>
    <n v="562969"/>
    <x v="750"/>
    <s v="BTS"/>
  </r>
  <r>
    <x v="1"/>
    <s v="Roy"/>
    <s v="Fanny"/>
    <s v="AGT COMMERCIAL QUALIFIE"/>
    <x v="209"/>
    <n v="37"/>
    <d v="1981-07-04T00:00:00"/>
    <n v="562970"/>
    <x v="762"/>
    <s v="BTS"/>
  </r>
  <r>
    <x v="2"/>
    <s v="Bernard"/>
    <s v="Claire"/>
    <s v="AGENT COMMERCIAL T-QUALIF"/>
    <x v="715"/>
    <n v="33"/>
    <d v="1985-03-16T00:00:00"/>
    <n v="562985"/>
    <x v="763"/>
    <s v="BTS"/>
  </r>
  <r>
    <x v="1"/>
    <s v="Picard"/>
    <s v="Emmanuelle"/>
    <s v="CHARG-CLTELE PROF/AGRI"/>
    <x v="716"/>
    <n v="34"/>
    <d v="1984-06-12T00:00:00"/>
    <n v="352981"/>
    <x v="764"/>
    <s v="BTS"/>
  </r>
  <r>
    <x v="0"/>
    <s v="Noel"/>
    <s v="Jimmy"/>
    <s v="AGT COMMERCIAL QUALIFIE"/>
    <x v="561"/>
    <n v="32"/>
    <d v="1986-07-17T00:00:00"/>
    <n v="562990"/>
    <x v="765"/>
    <s v="BTS"/>
  </r>
  <r>
    <x v="2"/>
    <s v="Giraud"/>
    <s v="Natacha"/>
    <s v="AGT COMMERCIAL QUALIFIE"/>
    <x v="717"/>
    <n v="31"/>
    <d v="1987-07-10T00:00:00"/>
    <n v="562992"/>
    <x v="766"/>
    <s v="BTS"/>
  </r>
  <r>
    <x v="0"/>
    <s v="Meunier"/>
    <s v="Pascal"/>
    <s v="AGT COMMERCIAL QUALIFIE"/>
    <x v="486"/>
    <n v="29"/>
    <d v="1989-04-21T00:00:00"/>
    <n v="352999"/>
    <x v="784"/>
    <s v="BTS"/>
  </r>
  <r>
    <x v="1"/>
    <s v="Noel"/>
    <s v="Aurélie"/>
    <s v="AGT COMMERCIAL QUALIFIE"/>
    <x v="419"/>
    <n v="32"/>
    <d v="1986-07-22T00:00:00"/>
    <n v="352991"/>
    <x v="815"/>
    <s v="BTS"/>
  </r>
  <r>
    <x v="2"/>
    <s v="NGuyen"/>
    <s v="Dorothé"/>
    <s v="AGT COMMERCIAL QUALIFIE"/>
    <x v="680"/>
    <n v="32"/>
    <d v="1986-02-26T00:00:00"/>
    <n v="563003"/>
    <x v="816"/>
    <s v="BTS"/>
  </r>
  <r>
    <x v="1"/>
    <s v="Le gall"/>
    <s v="Stéphanie"/>
    <s v="AGENT COMMERCIAL T-QUALIF"/>
    <x v="718"/>
    <n v="36"/>
    <d v="1982-07-12T00:00:00"/>
    <n v="353002"/>
    <x v="817"/>
    <s v="BTS"/>
  </r>
  <r>
    <x v="2"/>
    <s v="Guerin"/>
    <s v="Maud"/>
    <s v="AGT COMMERCIAL QUALIFIE"/>
    <x v="719"/>
    <n v="37"/>
    <d v="1980-11-07T00:00:00"/>
    <n v="562971"/>
    <x v="818"/>
    <s v="BTS"/>
  </r>
  <r>
    <x v="0"/>
    <s v="Martin"/>
    <s v="Vincent"/>
    <s v="AGT COMMERCIAL QUALIFIE"/>
    <x v="720"/>
    <n v="34"/>
    <d v="1983-10-19T00:00:00"/>
    <n v="353000"/>
    <x v="819"/>
    <s v="BTS"/>
  </r>
  <r>
    <x v="2"/>
    <s v="Henry"/>
    <s v="Sandrine"/>
    <s v="AGENT COMMERCIAL T-QUALIF"/>
    <x v="721"/>
    <n v="32"/>
    <d v="1986-01-26T00:00:00"/>
    <n v="352988"/>
    <x v="820"/>
    <s v="BTS"/>
  </r>
  <r>
    <x v="2"/>
    <s v="Henry"/>
    <s v="Christelle"/>
    <s v="AGT COMMERCIAL QUALIFIE"/>
    <x v="722"/>
    <n v="30"/>
    <d v="1987-11-12T00:00:00"/>
    <n v="563007"/>
    <x v="795"/>
    <s v="BTS"/>
  </r>
  <r>
    <x v="2"/>
    <s v="Simon"/>
    <s v="Sandrine"/>
    <s v="AGT COMMERCIAL QUALIFIE"/>
    <x v="723"/>
    <n v="31"/>
    <d v="1987-06-04T00:00:00"/>
    <n v="563009"/>
    <x v="822"/>
    <s v="BTS"/>
  </r>
  <r>
    <x v="0"/>
    <s v="Le roux"/>
    <s v="Sébastien"/>
    <s v="RESP.OFFRE COMMERCIALE PROFE"/>
    <x v="319"/>
    <n v="32"/>
    <d v="1986-02-21T00:00:00"/>
    <n v="352980"/>
    <x v="823"/>
    <s v="BTS"/>
  </r>
  <r>
    <x v="0"/>
    <s v="Boyer"/>
    <s v="Vincent"/>
    <s v="CONSEILLER FINANCIER"/>
    <x v="446"/>
    <n v="43"/>
    <d v="1974-11-07T00:00:00"/>
    <n v="353013"/>
    <x v="789"/>
    <s v="BTS"/>
  </r>
  <r>
    <x v="1"/>
    <s v="Louis"/>
    <s v="Danielle"/>
    <s v="AGENT ADMI.TRES QUALIF"/>
    <x v="480"/>
    <n v="47"/>
    <d v="1970-11-11T00:00:00"/>
    <n v="353018"/>
    <x v="797"/>
    <s v="BTS"/>
  </r>
  <r>
    <x v="0"/>
    <s v="Jean"/>
    <s v="Loïc"/>
    <s v="AGT COMMERCIAL QUALIFIE"/>
    <x v="448"/>
    <n v="38"/>
    <d v="1980-05-17T00:00:00"/>
    <n v="353015"/>
    <x v="824"/>
    <s v="BTS"/>
  </r>
  <r>
    <x v="2"/>
    <s v="Jean"/>
    <s v="Delphine"/>
    <s v="CONSEILLER FINANCIER PRO."/>
    <x v="724"/>
    <n v="34"/>
    <d v="1984-03-05T00:00:00"/>
    <n v="562994"/>
    <x v="794"/>
    <s v="BTS"/>
  </r>
  <r>
    <x v="2"/>
    <s v="Moreau"/>
    <s v="Angelique"/>
    <s v="AGT COMMERCIAL QUALIFIE"/>
    <x v="725"/>
    <n v="31"/>
    <d v="1987-05-12T00:00:00"/>
    <n v="563019"/>
    <x v="821"/>
    <s v="BTS"/>
  </r>
  <r>
    <x v="1"/>
    <s v="Gautier"/>
    <s v="Martine"/>
    <s v="SECRETAIRE D UNITE"/>
    <x v="726"/>
    <n v="47"/>
    <d v="1971-01-05T00:00:00"/>
    <n v="563012"/>
    <x v="825"/>
    <s v="Baccalauréat"/>
  </r>
  <r>
    <x v="1"/>
    <s v="Robin"/>
    <s v="Marie Claire"/>
    <s v="ASSISTANT DE DIRECTION"/>
    <x v="727"/>
    <n v="50"/>
    <d v="1967-11-11T00:00:00"/>
    <n v="562995"/>
    <x v="826"/>
    <s v="Baccalauréat"/>
  </r>
  <r>
    <x v="0"/>
    <s v="Mathieu"/>
    <s v="Christophe"/>
    <s v="CHARGE-CLTELE PROF/AGRI"/>
    <x v="142"/>
    <n v="39"/>
    <d v="1979-07-12T00:00:00"/>
    <n v="353005"/>
    <x v="893"/>
    <s v="BTS"/>
  </r>
  <r>
    <x v="2"/>
    <s v="Guyot"/>
    <s v="ELise"/>
    <s v="AGT COMMERCIAL QUALIFIE"/>
    <x v="434"/>
    <n v="26"/>
    <d v="1991-10-12T00:00:00"/>
    <n v="563021"/>
    <x v="828"/>
    <s v="BTS"/>
  </r>
  <r>
    <x v="2"/>
    <s v="Moreau"/>
    <s v="Valérie"/>
    <s v="AGT COMMERCIAL QUALIFIE"/>
    <x v="305"/>
    <n v="38"/>
    <d v="1980-06-03T00:00:00"/>
    <n v="563026"/>
    <x v="784"/>
    <s v="BTS"/>
  </r>
  <r>
    <x v="2"/>
    <s v="Roussel"/>
    <s v="Estelle"/>
    <s v="TECHNICIEN ADMINISTRATIF"/>
    <x v="728"/>
    <n v="31"/>
    <d v="1987-09-19T00:00:00"/>
    <n v="563024"/>
    <x v="785"/>
    <s v="BTS"/>
  </r>
  <r>
    <x v="0"/>
    <s v="Benoît"/>
    <s v="Michaël"/>
    <s v="TECHNICIEN CREDIT"/>
    <x v="490"/>
    <n v="30"/>
    <d v="1988-02-10T00:00:00"/>
    <n v="353035"/>
    <x v="894"/>
    <s v="BTS"/>
  </r>
  <r>
    <x v="0"/>
    <s v="Martin"/>
    <s v="Guillaume"/>
    <s v="AGT COMMERCIAL QUALIFIE"/>
    <x v="729"/>
    <n v="26"/>
    <d v="1991-12-12T00:00:00"/>
    <n v="567331"/>
    <x v="895"/>
    <s v="BTS"/>
  </r>
  <r>
    <x v="0"/>
    <s v="Guillot"/>
    <s v="Christian"/>
    <s v="CHEF DE SEGMENT"/>
    <x v="730"/>
    <n v="35"/>
    <d v="1983-02-21T00:00:00"/>
    <n v="563029"/>
    <x v="896"/>
    <s v="BTS"/>
  </r>
  <r>
    <x v="0"/>
    <s v="Meyer"/>
    <s v="Nicolas"/>
    <s v="AGT COMMERCIAL QUALIFIE"/>
    <x v="731"/>
    <n v="28"/>
    <d v="1990-08-10T00:00:00"/>
    <n v="357336"/>
    <x v="897"/>
    <s v="BTS"/>
  </r>
  <r>
    <x v="0"/>
    <s v="Charles"/>
    <s v="Laurent"/>
    <s v="AGT COMMERCIAL QUALIFIE"/>
    <x v="636"/>
    <n v="26"/>
    <d v="1991-11-12T00:00:00"/>
    <n v="563030"/>
    <x v="898"/>
    <s v="BTS"/>
  </r>
  <r>
    <x v="0"/>
    <s v="Caron"/>
    <s v="Didier"/>
    <s v="DIRECTEUR DE SECTEUR D'AGENC"/>
    <x v="732"/>
    <n v="42"/>
    <d v="1976-07-04T00:00:00"/>
    <n v="353008"/>
    <x v="899"/>
    <s v="BTS"/>
  </r>
  <r>
    <x v="1"/>
    <s v="Moreau"/>
    <s v="Marjorie"/>
    <s v="CHARGE DE RECOUVREMENT"/>
    <x v="318"/>
    <n v="33"/>
    <d v="1985-04-03T00:00:00"/>
    <n v="563023"/>
    <x v="900"/>
    <s v="BTS"/>
  </r>
  <r>
    <x v="2"/>
    <s v="Bertrand"/>
    <s v="Sylvie"/>
    <s v="SPEC. ASS. AGRIC. SENIOR"/>
    <x v="617"/>
    <n v="50"/>
    <d v="1968-07-17T00:00:00"/>
    <n v="563031"/>
    <x v="901"/>
    <s v="BTS"/>
  </r>
  <r>
    <x v="0"/>
    <s v="Guillot"/>
    <s v="Grégoire"/>
    <s v="SPEC. ASS. AGRIC. SENIOR"/>
    <x v="273"/>
    <n v="34"/>
    <d v="1983-12-08T00:00:00"/>
    <n v="353033"/>
    <x v="902"/>
    <s v="BTS"/>
  </r>
  <r>
    <x v="0"/>
    <s v="Gérard"/>
    <s v="Philippe"/>
    <s v="ANIMATEUR DE VENTE"/>
    <x v="733"/>
    <n v="37"/>
    <d v="1981-01-05T00:00:00"/>
    <n v="353020"/>
    <x v="894"/>
    <s v="BTS"/>
  </r>
  <r>
    <x v="2"/>
    <s v="André"/>
    <s v="Garance"/>
    <s v="CHARGE DE COMMUNICATION"/>
    <x v="17"/>
    <n v="33"/>
    <d v="1985-08-12T00:00:00"/>
    <n v="353032"/>
    <x v="903"/>
    <s v="BTS"/>
  </r>
  <r>
    <x v="2"/>
    <s v="Masson"/>
    <s v="Sabrina"/>
    <s v="AGENT ADMI.TRES QUALIF"/>
    <x v="546"/>
    <n v="28"/>
    <d v="1990-06-20T00:00:00"/>
    <n v="563039"/>
    <x v="904"/>
    <s v="BTS"/>
  </r>
  <r>
    <x v="2"/>
    <s v="Lucas"/>
    <s v="Karine"/>
    <s v="AGT COMMERCIAL QUALIFIE"/>
    <x v="734"/>
    <n v="32"/>
    <d v="1986-07-03T00:00:00"/>
    <n v="563047"/>
    <x v="905"/>
    <s v="BTS"/>
  </r>
  <r>
    <x v="0"/>
    <s v="Caron"/>
    <s v="Mathieu"/>
    <s v="AGT COMMERCIAL QUALIFIE"/>
    <x v="735"/>
    <n v="29"/>
    <d v="1989-05-29T00:00:00"/>
    <n v="563049"/>
    <x v="906"/>
    <s v="BTS"/>
  </r>
  <r>
    <x v="0"/>
    <s v="Rousseau"/>
    <s v="Christophe"/>
    <s v="AGT COMMERCIAL QUALIFIE"/>
    <x v="736"/>
    <n v="29"/>
    <d v="1989-03-21T00:00:00"/>
    <n v="353053"/>
    <x v="907"/>
    <s v="BTS"/>
  </r>
  <r>
    <x v="2"/>
    <s v="Lambert"/>
    <s v="Cécilia"/>
    <s v="AGT COMMERCIAL QUALIFIE"/>
    <x v="276"/>
    <n v="27"/>
    <d v="1990-11-25T00:00:00"/>
    <n v="563073"/>
    <x v="908"/>
    <s v="BTS"/>
  </r>
  <r>
    <x v="0"/>
    <s v="Fabre"/>
    <s v="Charles"/>
    <s v="AGT COMMERCIAL QUALIFIE"/>
    <x v="138"/>
    <n v="28"/>
    <d v="1990-02-26T00:00:00"/>
    <n v="353051"/>
    <x v="909"/>
    <s v="BTS"/>
  </r>
  <r>
    <x v="2"/>
    <s v="Joly"/>
    <s v="Marie"/>
    <s v="AGT COMMERCIAL QUALIFIE"/>
    <x v="396"/>
    <n v="28"/>
    <d v="1990-04-20T00:00:00"/>
    <n v="563044"/>
    <x v="910"/>
    <s v="BTS"/>
  </r>
  <r>
    <x v="2"/>
    <s v="Lucas"/>
    <s v="Nelly"/>
    <s v="AGT COMMERCIAL QUALIFIE"/>
    <x v="572"/>
    <n v="27"/>
    <d v="1991-04-08T00:00:00"/>
    <n v="563045"/>
    <x v="911"/>
    <s v="BTS"/>
  </r>
  <r>
    <x v="2"/>
    <s v="Gaillard"/>
    <s v="Hasna"/>
    <s v="AGT COMMERCIAL QUALIFIE"/>
    <x v="737"/>
    <n v="27"/>
    <d v="1991-05-05T00:00:00"/>
    <n v="353052"/>
    <x v="912"/>
    <s v="BTS"/>
  </r>
  <r>
    <x v="2"/>
    <s v="Royer"/>
    <s v="Emilie"/>
    <s v="AGT COMMERCIAL QUALIFIE"/>
    <x v="563"/>
    <n v="27"/>
    <d v="1991-06-04T00:00:00"/>
    <n v="353054"/>
    <x v="913"/>
    <s v="BTS"/>
  </r>
  <r>
    <x v="2"/>
    <s v="Masson"/>
    <s v="Isadora"/>
    <s v="AGT COMMERCIAL QUALIFIE"/>
    <x v="496"/>
    <n v="27"/>
    <d v="1991-07-04T00:00:00"/>
    <n v="353067"/>
    <x v="914"/>
    <s v="BTS"/>
  </r>
  <r>
    <x v="0"/>
    <s v="Duval"/>
    <s v="Christophe"/>
    <s v="AGENT COMMERCIAL T-QUALIF"/>
    <x v="375"/>
    <n v="27"/>
    <d v="1991-08-04T00:00:00"/>
    <n v="353070"/>
    <x v="915"/>
    <s v="BTS"/>
  </r>
  <r>
    <x v="2"/>
    <s v="Vidal"/>
    <s v="Peggy"/>
    <s v="AGT COMMERCIAL QUALIFIE"/>
    <x v="738"/>
    <n v="27"/>
    <d v="1991-02-08T00:00:00"/>
    <n v="563040"/>
    <x v="916"/>
    <s v="BTS"/>
  </r>
  <r>
    <x v="2"/>
    <s v="Renard"/>
    <s v="Bénédicte"/>
    <s v="AGT COMMERCIAL QUALIFIE"/>
    <x v="175"/>
    <n v="27"/>
    <d v="1991-03-08T00:00:00"/>
    <n v="353058"/>
    <x v="912"/>
    <s v="BTS"/>
  </r>
  <r>
    <x v="0"/>
    <s v="Benoît"/>
    <s v="Cyrille"/>
    <s v="AGT COMMERCIAL QUALIFIE"/>
    <x v="702"/>
    <n v="27"/>
    <d v="1991-04-08T00:00:00"/>
    <n v="353059"/>
    <x v="911"/>
    <s v="BTS"/>
  </r>
  <r>
    <x v="2"/>
    <s v="Garnier"/>
    <s v="Mélanie"/>
    <s v="AGT COMMERCIAL QUALIFIE"/>
    <x v="716"/>
    <n v="27"/>
    <d v="1991-05-12T00:00:00"/>
    <n v="563063"/>
    <x v="917"/>
    <s v="BTS"/>
  </r>
  <r>
    <x v="0"/>
    <s v="Legrand"/>
    <s v="Nicolas"/>
    <s v="AGT COMMERCIAL QUALIFIE"/>
    <x v="739"/>
    <n v="27"/>
    <d v="1991-07-12T00:00:00"/>
    <n v="353064"/>
    <x v="918"/>
    <s v="BTS"/>
  </r>
  <r>
    <x v="2"/>
    <s v="Lambert"/>
    <s v="Aurélie"/>
    <s v="AGT COMMERCIAL QUALIFIE"/>
    <x v="740"/>
    <n v="27"/>
    <d v="1991-08-12T00:00:00"/>
    <n v="353061"/>
    <x v="919"/>
    <s v="BTS"/>
  </r>
  <r>
    <x v="0"/>
    <s v="Vasseur"/>
    <s v="Maxime"/>
    <s v="AGT COMMERCIAL QUALIFIE"/>
    <x v="741"/>
    <n v="26"/>
    <d v="1992-09-12T00:00:00"/>
    <n v="563043"/>
    <x v="920"/>
    <s v="Baccalauréat"/>
  </r>
  <r>
    <x v="2"/>
    <s v="Simon"/>
    <s v="Lydie"/>
    <s v="AGT COMMERCIAL QUALIFIE"/>
    <x v="742"/>
    <n v="25"/>
    <d v="1992-10-12T00:00:00"/>
    <n v="353069"/>
    <x v="921"/>
    <s v="Baccalauréat"/>
  </r>
  <r>
    <x v="2"/>
    <s v="Fernandez"/>
    <s v="Sonia"/>
    <s v="AGT COMMERCIAL QUALIFIE"/>
    <x v="321"/>
    <n v="31"/>
    <d v="1986-12-26T00:00:00"/>
    <n v="353055"/>
    <x v="922"/>
    <s v="Baccalauréat"/>
  </r>
  <r>
    <x v="2"/>
    <s v="Collet"/>
    <s v="CaroLine"/>
    <s v="AGT COMMERCIAL QUALIFIE"/>
    <x v="743"/>
    <n v="26"/>
    <d v="1992-02-10T00:00:00"/>
    <n v="353056"/>
    <x v="923"/>
    <s v="Baccalauréat"/>
  </r>
  <r>
    <x v="2"/>
    <s v="Moulin"/>
    <s v="Amélie"/>
    <s v="AGT COMMERCIAL QUALIFIE"/>
    <x v="12"/>
    <n v="26"/>
    <d v="1992-03-03T00:00:00"/>
    <n v="353057"/>
    <x v="924"/>
    <s v="Baccalauréat"/>
  </r>
  <r>
    <x v="2"/>
    <s v="Roux"/>
    <s v="Delphine"/>
    <s v="AGT COMMERCIAL QUALIFIE"/>
    <x v="679"/>
    <n v="26"/>
    <d v="1992-04-03T00:00:00"/>
    <n v="563056"/>
    <x v="925"/>
    <s v="Baccalauréat"/>
  </r>
  <r>
    <x v="2"/>
    <s v="Michel"/>
    <s v="Florianne"/>
    <s v="AGT COMMERCIAL QUALIFIE"/>
    <x v="559"/>
    <n v="26"/>
    <d v="1992-05-03T00:00:00"/>
    <n v="563042"/>
    <x v="926"/>
    <s v="Baccalauréat"/>
  </r>
  <r>
    <x v="2"/>
    <s v="Perrin"/>
    <s v="Gaëlle"/>
    <s v="AGT COMMERCIAL QUALIFIE"/>
    <x v="679"/>
    <n v="26"/>
    <d v="1992-07-04T00:00:00"/>
    <n v="353060"/>
    <x v="927"/>
    <s v="Baccalauréat"/>
  </r>
  <r>
    <x v="2"/>
    <s v="Leroy"/>
    <s v="Laurenn"/>
    <s v="AGT COMMERCIAL QUALIFIE"/>
    <x v="607"/>
    <n v="26"/>
    <d v="1992-08-04T00:00:00"/>
    <n v="353062"/>
    <x v="928"/>
    <s v="Baccalauréat"/>
  </r>
  <r>
    <x v="2"/>
    <s v="Petit"/>
    <s v="Elisabeth"/>
    <s v="AGT COMMERCIAL QUALIFIE"/>
    <x v="292"/>
    <n v="25"/>
    <d v="1993-09-04T00:00:00"/>
    <n v="353068"/>
    <x v="929"/>
    <s v="Baccalauréat"/>
  </r>
  <r>
    <x v="2"/>
    <s v="Gérard"/>
    <s v="Gladys"/>
    <s v="AGT COMMERCIAL QUALIFIE"/>
    <x v="180"/>
    <n v="24"/>
    <d v="1993-10-11T00:00:00"/>
    <n v="563046"/>
    <x v="930"/>
    <s v="Baccalauréat"/>
  </r>
  <r>
    <x v="2"/>
    <s v="Philippe"/>
    <s v="Isabelle"/>
    <s v="AGT COMMERCIAL QUALIFIE"/>
    <x v="744"/>
    <n v="24"/>
    <d v="1993-11-11T00:00:00"/>
    <n v="353066"/>
    <x v="931"/>
    <s v="Baccalauréat"/>
  </r>
  <r>
    <x v="2"/>
    <s v="Morel"/>
    <s v="Séverine"/>
    <s v="AGT COMMERCIAL QUALIFIE"/>
    <x v="18"/>
    <n v="26"/>
    <d v="1992-06-03T00:00:00"/>
    <n v="353074"/>
    <x v="932"/>
    <s v="Baccalauréat"/>
  </r>
  <r>
    <x v="0"/>
    <s v="Fournier"/>
    <s v="Cédric"/>
    <s v="CHARGE AFFAIRE PME-PMI"/>
    <x v="745"/>
    <n v="30"/>
    <d v="1988-09-22T00:00:00"/>
    <n v="563034"/>
    <x v="933"/>
    <s v="BTS"/>
  </r>
  <r>
    <x v="0"/>
    <s v="Petit"/>
    <s v="Alexandre"/>
    <s v="AGT COMMERCIAL QUALIFIE"/>
    <x v="117"/>
    <n v="27"/>
    <d v="1990-10-19T00:00:00"/>
    <n v="353076"/>
    <x v="934"/>
    <s v="Baccalauréat"/>
  </r>
  <r>
    <x v="2"/>
    <s v="Boyer"/>
    <s v="Cécile"/>
    <s v="AGT COMMERCIAL QUALIFIE"/>
    <x v="746"/>
    <n v="27"/>
    <d v="1990-12-25T00:00:00"/>
    <n v="353075"/>
    <x v="935"/>
    <s v="Baccalauréat"/>
  </r>
  <r>
    <x v="2"/>
    <s v="Aubert"/>
    <s v="Aurélie"/>
    <s v="AGT COMMERCIAL QUALIFIE"/>
    <x v="298"/>
    <n v="31"/>
    <d v="1987-08-04T00:00:00"/>
    <n v="353079"/>
    <x v="936"/>
    <s v="BTS"/>
  </r>
  <r>
    <x v="0"/>
    <s v="Blanc"/>
    <s v="Sébastien"/>
    <s v="CONSEILLER COMMERCIAL"/>
    <x v="415"/>
    <n v="31"/>
    <d v="1986-12-26T00:00:00"/>
    <n v="563078"/>
    <x v="922"/>
    <s v="BTS"/>
  </r>
  <r>
    <x v="2"/>
    <s v="Gérard"/>
    <s v="Ingrid"/>
    <s v="AGT COMMERCIAL QUALIFIE"/>
    <x v="381"/>
    <n v="32"/>
    <d v="1986-03-29T00:00:00"/>
    <n v="563084"/>
    <x v="937"/>
    <s v="BTS"/>
  </r>
  <r>
    <x v="0"/>
    <s v="Berger"/>
    <s v="Mathias"/>
    <s v="AGT COMMERCIAL QUALIFIE"/>
    <x v="747"/>
    <n v="30"/>
    <d v="1988-05-17T00:00:00"/>
    <n v="563081"/>
    <x v="938"/>
    <s v="BTS"/>
  </r>
  <r>
    <x v="0"/>
    <s v="Dufour"/>
    <s v="Frédéric"/>
    <s v="AGT COMMERCIAL QUALIFIE"/>
    <x v="748"/>
    <n v="27"/>
    <d v="1990-12-10T00:00:00"/>
    <n v="353082"/>
    <x v="939"/>
    <s v="BTS"/>
  </r>
  <r>
    <x v="0"/>
    <s v="Charles"/>
    <s v="Joël"/>
    <s v="TECH. GESTION FINANCE/AUDIT"/>
    <x v="566"/>
    <n v="35"/>
    <d v="1983-09-19T00:00:00"/>
    <n v="563036"/>
    <x v="940"/>
    <s v="BTS"/>
  </r>
  <r>
    <x v="2"/>
    <s v="Laurent"/>
    <s v="Delphine"/>
    <s v="CONSEILLER COMMERCIAL"/>
    <x v="749"/>
    <n v="31"/>
    <d v="1987-09-10T00:00:00"/>
    <n v="563085"/>
    <x v="941"/>
    <s v="BTS"/>
  </r>
  <r>
    <x v="2"/>
    <s v="Mathieu"/>
    <s v="Fadila"/>
    <s v="AGENT COMMERCIAL T-QUALIF"/>
    <x v="750"/>
    <n v="30"/>
    <d v="1988-03-16T00:00:00"/>
    <n v="353087"/>
    <x v="942"/>
    <s v="BTS"/>
  </r>
  <r>
    <x v="2"/>
    <s v="Picard"/>
    <s v="Sylvie"/>
    <s v="AGT COMMERCIAL QUALIFIE"/>
    <x v="194"/>
    <n v="33"/>
    <d v="1985-02-10T00:00:00"/>
    <n v="563091"/>
    <x v="943"/>
    <s v="BTS"/>
  </r>
  <r>
    <x v="1"/>
    <s v="Bertrand"/>
    <s v="Véronique"/>
    <s v="ANALYSTE DE GESTION"/>
    <x v="751"/>
    <n v="34"/>
    <d v="1984-06-04T00:00:00"/>
    <n v="563096"/>
    <x v="944"/>
    <s v="BTS"/>
  </r>
  <r>
    <x v="0"/>
    <s v="François"/>
    <s v="Marc"/>
    <s v="AGT COMMERCIAL QUALIFIE"/>
    <x v="111"/>
    <n v="31"/>
    <d v="1987-03-05T00:00:00"/>
    <n v="563095"/>
    <x v="945"/>
    <s v="BTS"/>
  </r>
  <r>
    <x v="2"/>
    <s v="Olivier"/>
    <s v="Géraldine"/>
    <s v="AGENT COMMERCIAL T-QUALIF"/>
    <x v="93"/>
    <n v="30"/>
    <d v="1988-02-16T00:00:00"/>
    <n v="353098"/>
    <x v="946"/>
    <s v="BTS"/>
  </r>
  <r>
    <x v="2"/>
    <s v="Noel"/>
    <s v="Anne"/>
    <s v="AGENT ADMI.TRES QUALIF"/>
    <x v="127"/>
    <n v="27"/>
    <d v="1990-11-10T00:00:00"/>
    <n v="353100"/>
    <x v="947"/>
    <s v="BTS"/>
  </r>
  <r>
    <x v="1"/>
    <s v="Dufour"/>
    <s v="Sandrine"/>
    <s v="AGT COMMERCIAL QUALIFIE"/>
    <x v="752"/>
    <n v="36"/>
    <d v="1982-04-03T00:00:00"/>
    <n v="353089"/>
    <x v="948"/>
    <s v="BTS"/>
  </r>
  <r>
    <x v="0"/>
    <s v="Germain"/>
    <s v="Jean-Louis"/>
    <s v="AGT COMMERCIAL QUALIFIE"/>
    <x v="753"/>
    <n v="29"/>
    <d v="1989-05-22T00:00:00"/>
    <n v="563093"/>
    <x v="949"/>
    <s v="BTS"/>
  </r>
  <r>
    <x v="0"/>
    <s v="Bailly"/>
    <s v="Grégory"/>
    <s v="CHARGE DE DEVELOPPEMENT RH"/>
    <x v="226"/>
    <n v="36"/>
    <d v="1982-09-04T00:00:00"/>
    <n v="563077"/>
    <x v="950"/>
    <s v="BTS"/>
  </r>
  <r>
    <x v="0"/>
    <s v="Vidal"/>
    <s v="Vincent"/>
    <s v="CONSEILLER COMMERCIAL"/>
    <x v="65"/>
    <n v="30"/>
    <d v="1988-07-12T00:00:00"/>
    <n v="353099"/>
    <x v="951"/>
    <s v="BTS"/>
  </r>
  <r>
    <x v="1"/>
    <s v="Leclercq"/>
    <s v="Aurélie"/>
    <s v="AGT COMMERCIAL QUALIFIE"/>
    <x v="472"/>
    <n v="29"/>
    <d v="1989-07-03T00:00:00"/>
    <n v="563088"/>
    <x v="952"/>
    <s v="BTS"/>
  </r>
  <r>
    <x v="2"/>
    <s v="Louis"/>
    <s v="Carla"/>
    <s v="AGT COMMERCIAL QUALIFIE"/>
    <x v="754"/>
    <n v="30"/>
    <d v="1988-04-16T00:00:00"/>
    <n v="563105"/>
    <x v="953"/>
    <s v="BTS"/>
  </r>
  <r>
    <x v="2"/>
    <s v="Dubois"/>
    <s v="Gladys"/>
    <s v="AGENT COMMERCIAL T-QUALIF"/>
    <x v="228"/>
    <n v="30"/>
    <d v="1988-06-03T00:00:00"/>
    <n v="353094"/>
    <x v="954"/>
    <s v="BTS"/>
  </r>
  <r>
    <x v="2"/>
    <s v="Olivier"/>
    <s v="Elodie"/>
    <s v="AGENT ADMI.TRES QUALIF"/>
    <x v="755"/>
    <n v="29"/>
    <d v="1989-02-26T00:00:00"/>
    <n v="563106"/>
    <x v="955"/>
    <s v="BTS"/>
  </r>
  <r>
    <x v="2"/>
    <s v="Brun"/>
    <s v="Delphine"/>
    <s v="AGT COMMERCIAL QUALIFIE"/>
    <x v="555"/>
    <n v="27"/>
    <d v="1991-06-12T00:00:00"/>
    <n v="353108"/>
    <x v="956"/>
    <s v="BTS"/>
  </r>
  <r>
    <x v="2"/>
    <s v="Caron"/>
    <s v="Sandra"/>
    <s v="AGT COMMERCIAL QUALIFIE"/>
    <x v="756"/>
    <n v="27"/>
    <d v="1990-10-10T00:00:00"/>
    <n v="563107"/>
    <x v="957"/>
    <s v="BTS"/>
  </r>
  <r>
    <x v="2"/>
    <s v="Bertrand"/>
    <s v="Géraldine"/>
    <s v="AGENT ADMI.TRES QUALIF"/>
    <x v="202"/>
    <n v="30"/>
    <d v="1987-10-12T00:00:00"/>
    <n v="563113"/>
    <x v="958"/>
    <s v="BTS"/>
  </r>
  <r>
    <x v="2"/>
    <s v="Deschamps"/>
    <s v="Béatrice"/>
    <s v="CONSEILLER COMMERCIAL"/>
    <x v="757"/>
    <n v="36"/>
    <d v="1982-02-16T00:00:00"/>
    <n v="563110"/>
    <x v="959"/>
    <s v="BTS"/>
  </r>
  <r>
    <x v="2"/>
    <s v="Gautier"/>
    <s v="Marie Astrid"/>
    <s v="AGT COMMERCIAL QUALIFIE"/>
    <x v="385"/>
    <n v="33"/>
    <d v="1985-07-04T00:00:00"/>
    <n v="563124"/>
    <x v="960"/>
    <s v="BTS"/>
  </r>
  <r>
    <x v="1"/>
    <s v="Lopez"/>
    <s v="Nathalie"/>
    <s v="AGENT ADMI.TRES QUALIF"/>
    <x v="664"/>
    <n v="38"/>
    <d v="1980-04-21T00:00:00"/>
    <n v="563112"/>
    <x v="961"/>
    <s v="BTS"/>
  </r>
  <r>
    <x v="2"/>
    <s v="Guerin"/>
    <s v="Violaine"/>
    <s v="AGT COMMERCIAL QUALIFIE"/>
    <x v="503"/>
    <n v="30"/>
    <d v="1988-09-04T00:00:00"/>
    <n v="563121"/>
    <x v="962"/>
    <s v="BTS"/>
  </r>
  <r>
    <x v="2"/>
    <s v="Marchand"/>
    <s v="Anne"/>
    <s v="AGT COMMERCIAL QUALIFIE"/>
    <x v="758"/>
    <n v="31"/>
    <d v="1986-10-07T00:00:00"/>
    <n v="563130"/>
    <x v="963"/>
    <s v="BTS"/>
  </r>
  <r>
    <x v="0"/>
    <s v="Germain"/>
    <s v="Venceslas"/>
    <s v="AGT COMMERCIAL QUALIFIE"/>
    <x v="576"/>
    <n v="29"/>
    <d v="1989-09-07T00:00:00"/>
    <n v="353109"/>
    <x v="964"/>
    <s v="BTS"/>
  </r>
  <r>
    <x v="2"/>
    <s v="Sanchez"/>
    <s v="Virginie"/>
    <s v="AGENT ADMI.TRES QUALIF"/>
    <x v="377"/>
    <n v="29"/>
    <d v="1988-10-22T00:00:00"/>
    <n v="563134"/>
    <x v="965"/>
    <s v="B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8FD9133-8DFB-40DB-A6D3-2A6F7A6663DF}" name="Tableau croisé dynamique3"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M21:N62" firstHeaderRow="1" firstDataRow="1" firstDataCol="1"/>
  <pivotFields count="12">
    <pivotField dataField="1" showAll="0"/>
    <pivotField showAll="0"/>
    <pivotField showAll="0"/>
    <pivotField showAll="0"/>
    <pivotField numFmtId="164" showAll="0"/>
    <pivotField showAll="0"/>
    <pivotField numFmtId="14" showAll="0"/>
    <pivotField showAll="0"/>
    <pivotField numFmtId="14" showAll="0">
      <items count="15">
        <item x="0"/>
        <item x="1"/>
        <item x="2"/>
        <item x="3"/>
        <item x="4"/>
        <item x="5"/>
        <item x="6"/>
        <item x="7"/>
        <item x="8"/>
        <item x="9"/>
        <item x="10"/>
        <item x="11"/>
        <item x="12"/>
        <item x="13"/>
        <item t="default"/>
      </items>
    </pivotField>
    <pivotField showAll="0"/>
    <pivotField showAll="0">
      <items count="7">
        <item sd="0" x="0"/>
        <item sd="0" x="1"/>
        <item sd="0" x="2"/>
        <item sd="0" x="3"/>
        <item sd="0" x="4"/>
        <item sd="0" x="5"/>
        <item t="default"/>
      </items>
    </pivotField>
    <pivotField axis="axisRow" showAll="0">
      <items count="4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t="default"/>
      </items>
    </pivotField>
  </pivotFields>
  <rowFields count="1">
    <field x="11"/>
  </rowFields>
  <rowItems count="41">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Items count="1">
    <i/>
  </colItems>
  <dataFields count="1">
    <dataField name="Nombre de TITRE" fld="0" subtotal="count" baseField="0" baseItem="0"/>
  </dataFields>
  <formats count="41">
    <format dxfId="546">
      <pivotArea collapsedLevelsAreSubtotals="1" fieldPosition="0">
        <references count="1">
          <reference field="11" count="1">
            <x v="1"/>
          </reference>
        </references>
      </pivotArea>
    </format>
    <format dxfId="545">
      <pivotArea collapsedLevelsAreSubtotals="1" fieldPosition="0">
        <references count="1">
          <reference field="11" count="1">
            <x v="2"/>
          </reference>
        </references>
      </pivotArea>
    </format>
    <format dxfId="544">
      <pivotArea collapsedLevelsAreSubtotals="1" fieldPosition="0">
        <references count="1">
          <reference field="11" count="1">
            <x v="3"/>
          </reference>
        </references>
      </pivotArea>
    </format>
    <format dxfId="543">
      <pivotArea collapsedLevelsAreSubtotals="1" fieldPosition="0">
        <references count="1">
          <reference field="11" count="1">
            <x v="4"/>
          </reference>
        </references>
      </pivotArea>
    </format>
    <format dxfId="542">
      <pivotArea collapsedLevelsAreSubtotals="1" fieldPosition="0">
        <references count="1">
          <reference field="11" count="1">
            <x v="5"/>
          </reference>
        </references>
      </pivotArea>
    </format>
    <format dxfId="541">
      <pivotArea collapsedLevelsAreSubtotals="1" fieldPosition="0">
        <references count="1">
          <reference field="11" count="1">
            <x v="6"/>
          </reference>
        </references>
      </pivotArea>
    </format>
    <format dxfId="540">
      <pivotArea collapsedLevelsAreSubtotals="1" fieldPosition="0">
        <references count="1">
          <reference field="11" count="1">
            <x v="7"/>
          </reference>
        </references>
      </pivotArea>
    </format>
    <format dxfId="539">
      <pivotArea collapsedLevelsAreSubtotals="1" fieldPosition="0">
        <references count="1">
          <reference field="11" count="1">
            <x v="8"/>
          </reference>
        </references>
      </pivotArea>
    </format>
    <format dxfId="538">
      <pivotArea collapsedLevelsAreSubtotals="1" fieldPosition="0">
        <references count="1">
          <reference field="11" count="1">
            <x v="9"/>
          </reference>
        </references>
      </pivotArea>
    </format>
    <format dxfId="537">
      <pivotArea collapsedLevelsAreSubtotals="1" fieldPosition="0">
        <references count="1">
          <reference field="11" count="1">
            <x v="10"/>
          </reference>
        </references>
      </pivotArea>
    </format>
    <format dxfId="536">
      <pivotArea collapsedLevelsAreSubtotals="1" fieldPosition="0">
        <references count="1">
          <reference field="11" count="1">
            <x v="11"/>
          </reference>
        </references>
      </pivotArea>
    </format>
    <format dxfId="535">
      <pivotArea collapsedLevelsAreSubtotals="1" fieldPosition="0">
        <references count="1">
          <reference field="11" count="1">
            <x v="12"/>
          </reference>
        </references>
      </pivotArea>
    </format>
    <format dxfId="534">
      <pivotArea collapsedLevelsAreSubtotals="1" fieldPosition="0">
        <references count="1">
          <reference field="11" count="1">
            <x v="13"/>
          </reference>
        </references>
      </pivotArea>
    </format>
    <format dxfId="533">
      <pivotArea collapsedLevelsAreSubtotals="1" fieldPosition="0">
        <references count="1">
          <reference field="11" count="1">
            <x v="14"/>
          </reference>
        </references>
      </pivotArea>
    </format>
    <format dxfId="532">
      <pivotArea collapsedLevelsAreSubtotals="1" fieldPosition="0">
        <references count="1">
          <reference field="11" count="1">
            <x v="15"/>
          </reference>
        </references>
      </pivotArea>
    </format>
    <format dxfId="531">
      <pivotArea collapsedLevelsAreSubtotals="1" fieldPosition="0">
        <references count="1">
          <reference field="11" count="1">
            <x v="16"/>
          </reference>
        </references>
      </pivotArea>
    </format>
    <format dxfId="530">
      <pivotArea collapsedLevelsAreSubtotals="1" fieldPosition="0">
        <references count="1">
          <reference field="11" count="1">
            <x v="17"/>
          </reference>
        </references>
      </pivotArea>
    </format>
    <format dxfId="529">
      <pivotArea collapsedLevelsAreSubtotals="1" fieldPosition="0">
        <references count="1">
          <reference field="11" count="1">
            <x v="18"/>
          </reference>
        </references>
      </pivotArea>
    </format>
    <format dxfId="528">
      <pivotArea collapsedLevelsAreSubtotals="1" fieldPosition="0">
        <references count="1">
          <reference field="11" count="1">
            <x v="19"/>
          </reference>
        </references>
      </pivotArea>
    </format>
    <format dxfId="527">
      <pivotArea collapsedLevelsAreSubtotals="1" fieldPosition="0">
        <references count="1">
          <reference field="11" count="1">
            <x v="20"/>
          </reference>
        </references>
      </pivotArea>
    </format>
    <format dxfId="526">
      <pivotArea collapsedLevelsAreSubtotals="1" fieldPosition="0">
        <references count="1">
          <reference field="11" count="1">
            <x v="21"/>
          </reference>
        </references>
      </pivotArea>
    </format>
    <format dxfId="525">
      <pivotArea collapsedLevelsAreSubtotals="1" fieldPosition="0">
        <references count="1">
          <reference field="11" count="1">
            <x v="22"/>
          </reference>
        </references>
      </pivotArea>
    </format>
    <format dxfId="524">
      <pivotArea collapsedLevelsAreSubtotals="1" fieldPosition="0">
        <references count="1">
          <reference field="11" count="1">
            <x v="23"/>
          </reference>
        </references>
      </pivotArea>
    </format>
    <format dxfId="523">
      <pivotArea collapsedLevelsAreSubtotals="1" fieldPosition="0">
        <references count="1">
          <reference field="11" count="1">
            <x v="24"/>
          </reference>
        </references>
      </pivotArea>
    </format>
    <format dxfId="522">
      <pivotArea collapsedLevelsAreSubtotals="1" fieldPosition="0">
        <references count="1">
          <reference field="11" count="1">
            <x v="25"/>
          </reference>
        </references>
      </pivotArea>
    </format>
    <format dxfId="521">
      <pivotArea collapsedLevelsAreSubtotals="1" fieldPosition="0">
        <references count="1">
          <reference field="11" count="1">
            <x v="26"/>
          </reference>
        </references>
      </pivotArea>
    </format>
    <format dxfId="520">
      <pivotArea collapsedLevelsAreSubtotals="1" fieldPosition="0">
        <references count="1">
          <reference field="11" count="1">
            <x v="27"/>
          </reference>
        </references>
      </pivotArea>
    </format>
    <format dxfId="519">
      <pivotArea collapsedLevelsAreSubtotals="1" fieldPosition="0">
        <references count="1">
          <reference field="11" count="1">
            <x v="28"/>
          </reference>
        </references>
      </pivotArea>
    </format>
    <format dxfId="518">
      <pivotArea collapsedLevelsAreSubtotals="1" fieldPosition="0">
        <references count="1">
          <reference field="11" count="1">
            <x v="29"/>
          </reference>
        </references>
      </pivotArea>
    </format>
    <format dxfId="517">
      <pivotArea collapsedLevelsAreSubtotals="1" fieldPosition="0">
        <references count="1">
          <reference field="11" count="1">
            <x v="30"/>
          </reference>
        </references>
      </pivotArea>
    </format>
    <format dxfId="516">
      <pivotArea collapsedLevelsAreSubtotals="1" fieldPosition="0">
        <references count="1">
          <reference field="11" count="1">
            <x v="31"/>
          </reference>
        </references>
      </pivotArea>
    </format>
    <format dxfId="515">
      <pivotArea collapsedLevelsAreSubtotals="1" fieldPosition="0">
        <references count="1">
          <reference field="11" count="1">
            <x v="32"/>
          </reference>
        </references>
      </pivotArea>
    </format>
    <format dxfId="514">
      <pivotArea collapsedLevelsAreSubtotals="1" fieldPosition="0">
        <references count="1">
          <reference field="11" count="1">
            <x v="33"/>
          </reference>
        </references>
      </pivotArea>
    </format>
    <format dxfId="513">
      <pivotArea collapsedLevelsAreSubtotals="1" fieldPosition="0">
        <references count="1">
          <reference field="11" count="1">
            <x v="34"/>
          </reference>
        </references>
      </pivotArea>
    </format>
    <format dxfId="512">
      <pivotArea collapsedLevelsAreSubtotals="1" fieldPosition="0">
        <references count="1">
          <reference field="11" count="1">
            <x v="35"/>
          </reference>
        </references>
      </pivotArea>
    </format>
    <format dxfId="511">
      <pivotArea collapsedLevelsAreSubtotals="1" fieldPosition="0">
        <references count="1">
          <reference field="11" count="1">
            <x v="36"/>
          </reference>
        </references>
      </pivotArea>
    </format>
    <format dxfId="510">
      <pivotArea collapsedLevelsAreSubtotals="1" fieldPosition="0">
        <references count="1">
          <reference field="11" count="1">
            <x v="37"/>
          </reference>
        </references>
      </pivotArea>
    </format>
    <format dxfId="509">
      <pivotArea collapsedLevelsAreSubtotals="1" fieldPosition="0">
        <references count="1">
          <reference field="11" count="1">
            <x v="38"/>
          </reference>
        </references>
      </pivotArea>
    </format>
    <format dxfId="508">
      <pivotArea collapsedLevelsAreSubtotals="1" fieldPosition="0">
        <references count="1">
          <reference field="11" count="1">
            <x v="39"/>
          </reference>
        </references>
      </pivotArea>
    </format>
    <format dxfId="507">
      <pivotArea collapsedLevelsAreSubtotals="1" fieldPosition="0">
        <references count="1">
          <reference field="11" count="1">
            <x v="40"/>
          </reference>
        </references>
      </pivotArea>
    </format>
    <format dxfId="506">
      <pivotArea dataOnly="0" labelOnly="1" fieldPosition="0">
        <references count="1">
          <reference field="11" count="40">
            <x v="1"/>
            <x v="2"/>
            <x v="3"/>
            <x v="4"/>
            <x v="5"/>
            <x v="6"/>
            <x v="7"/>
            <x v="8"/>
            <x v="9"/>
            <x v="10"/>
            <x v="11"/>
            <x v="12"/>
            <x v="13"/>
            <x v="14"/>
            <x v="15"/>
            <x v="16"/>
            <x v="17"/>
            <x v="18"/>
            <x v="19"/>
            <x v="20"/>
            <x v="21"/>
            <x v="22"/>
            <x v="23"/>
            <x v="24"/>
            <x v="25"/>
            <x v="26"/>
            <x v="27"/>
            <x v="28"/>
            <x v="29"/>
            <x v="30"/>
            <x v="31"/>
            <x v="32"/>
            <x v="33"/>
            <x v="34"/>
            <x v="35"/>
            <x v="36"/>
            <x v="37"/>
            <x v="38"/>
            <x v="39"/>
            <x v="4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CFF212F-5D43-492D-8B77-630BAC9ECB04}" name="Tableau croisé dynamique2"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M12:N16" firstHeaderRow="1" firstDataRow="1" firstDataCol="1"/>
  <pivotFields count="12">
    <pivotField axis="axisRow" showAll="0">
      <items count="4">
        <item x="0"/>
        <item x="2"/>
        <item x="1"/>
        <item t="default"/>
      </items>
    </pivotField>
    <pivotField showAll="0"/>
    <pivotField showAll="0"/>
    <pivotField showAll="0"/>
    <pivotField dataField="1" numFmtId="164" showAll="0">
      <items count="760">
        <item x="479"/>
        <item x="286"/>
        <item x="178"/>
        <item x="345"/>
        <item x="547"/>
        <item x="241"/>
        <item x="103"/>
        <item x="130"/>
        <item x="580"/>
        <item x="230"/>
        <item x="38"/>
        <item x="40"/>
        <item x="373"/>
        <item x="322"/>
        <item x="735"/>
        <item x="348"/>
        <item x="426"/>
        <item x="16"/>
        <item x="179"/>
        <item x="53"/>
        <item x="708"/>
        <item x="210"/>
        <item x="287"/>
        <item x="378"/>
        <item x="428"/>
        <item x="750"/>
        <item x="415"/>
        <item x="308"/>
        <item x="367"/>
        <item x="78"/>
        <item x="125"/>
        <item x="539"/>
        <item x="190"/>
        <item x="96"/>
        <item x="623"/>
        <item x="448"/>
        <item x="748"/>
        <item x="375"/>
        <item x="262"/>
        <item x="366"/>
        <item x="694"/>
        <item x="430"/>
        <item x="231"/>
        <item x="294"/>
        <item x="44"/>
        <item x="116"/>
        <item x="252"/>
        <item x="90"/>
        <item x="730"/>
        <item x="354"/>
        <item x="228"/>
        <item x="494"/>
        <item x="339"/>
        <item x="24"/>
        <item x="620"/>
        <item x="176"/>
        <item x="58"/>
        <item x="531"/>
        <item x="557"/>
        <item x="495"/>
        <item x="413"/>
        <item x="189"/>
        <item x="41"/>
        <item x="134"/>
        <item x="8"/>
        <item x="15"/>
        <item x="643"/>
        <item x="403"/>
        <item x="549"/>
        <item x="181"/>
        <item x="734"/>
        <item x="235"/>
        <item x="641"/>
        <item x="199"/>
        <item x="521"/>
        <item x="691"/>
        <item x="5"/>
        <item x="595"/>
        <item x="206"/>
        <item x="740"/>
        <item x="57"/>
        <item x="171"/>
        <item x="425"/>
        <item x="712"/>
        <item x="329"/>
        <item x="92"/>
        <item x="337"/>
        <item x="573"/>
        <item x="60"/>
        <item x="529"/>
        <item x="456"/>
        <item x="587"/>
        <item x="464"/>
        <item x="325"/>
        <item x="556"/>
        <item x="489"/>
        <item x="43"/>
        <item x="146"/>
        <item x="602"/>
        <item x="21"/>
        <item x="684"/>
        <item x="578"/>
        <item x="205"/>
        <item x="581"/>
        <item x="222"/>
        <item x="267"/>
        <item x="644"/>
        <item x="574"/>
        <item x="659"/>
        <item x="299"/>
        <item x="320"/>
        <item x="318"/>
        <item x="313"/>
        <item x="469"/>
        <item x="688"/>
        <item x="443"/>
        <item x="636"/>
        <item x="132"/>
        <item x="591"/>
        <item x="17"/>
        <item x="20"/>
        <item x="139"/>
        <item x="511"/>
        <item x="177"/>
        <item x="488"/>
        <item x="537"/>
        <item x="359"/>
        <item x="140"/>
        <item x="472"/>
        <item x="316"/>
        <item x="409"/>
        <item x="82"/>
        <item x="272"/>
        <item x="685"/>
        <item x="645"/>
        <item x="353"/>
        <item x="653"/>
        <item x="711"/>
        <item x="163"/>
        <item x="681"/>
        <item x="615"/>
        <item x="225"/>
        <item x="47"/>
        <item x="59"/>
        <item x="455"/>
        <item x="701"/>
        <item x="491"/>
        <item x="502"/>
        <item x="156"/>
        <item x="516"/>
        <item x="283"/>
        <item x="657"/>
        <item x="269"/>
        <item x="658"/>
        <item x="554"/>
        <item x="533"/>
        <item x="256"/>
        <item x="212"/>
        <item x="34"/>
        <item x="148"/>
        <item x="81"/>
        <item x="475"/>
        <item x="184"/>
        <item x="577"/>
        <item x="315"/>
        <item x="292"/>
        <item x="10"/>
        <item x="382"/>
        <item x="23"/>
        <item x="665"/>
        <item x="609"/>
        <item x="386"/>
        <item x="237"/>
        <item x="626"/>
        <item x="504"/>
        <item x="758"/>
        <item x="737"/>
        <item x="558"/>
        <item x="357"/>
        <item x="651"/>
        <item x="175"/>
        <item x="200"/>
        <item x="674"/>
        <item x="236"/>
        <item x="305"/>
        <item x="246"/>
        <item x="445"/>
        <item x="285"/>
        <item x="670"/>
        <item x="66"/>
        <item x="398"/>
        <item x="86"/>
        <item x="107"/>
        <item x="696"/>
        <item x="449"/>
        <item x="342"/>
        <item x="454"/>
        <item x="42"/>
        <item x="48"/>
        <item x="121"/>
        <item x="509"/>
        <item x="677"/>
        <item x="95"/>
        <item x="131"/>
        <item x="654"/>
        <item x="473"/>
        <item x="309"/>
        <item x="604"/>
        <item x="180"/>
        <item x="93"/>
        <item x="68"/>
        <item x="566"/>
        <item x="629"/>
        <item x="600"/>
        <item x="314"/>
        <item x="276"/>
        <item x="73"/>
        <item x="538"/>
        <item x="29"/>
        <item x="756"/>
        <item x="149"/>
        <item x="729"/>
        <item x="555"/>
        <item x="572"/>
        <item x="46"/>
        <item x="162"/>
        <item x="666"/>
        <item x="390"/>
        <item x="707"/>
        <item x="76"/>
        <item x="713"/>
        <item x="194"/>
        <item x="727"/>
        <item x="675"/>
        <item x="335"/>
        <item x="594"/>
        <item x="374"/>
        <item x="406"/>
        <item x="419"/>
        <item x="370"/>
        <item x="361"/>
        <item x="703"/>
        <item x="462"/>
        <item x="421"/>
        <item x="678"/>
        <item x="251"/>
        <item x="234"/>
        <item x="704"/>
        <item x="270"/>
        <item x="122"/>
        <item x="551"/>
        <item x="617"/>
        <item x="466"/>
        <item x="144"/>
        <item x="571"/>
        <item x="174"/>
        <item x="417"/>
        <item x="302"/>
        <item x="607"/>
        <item x="22"/>
        <item x="113"/>
        <item x="114"/>
        <item x="397"/>
        <item x="548"/>
        <item x="749"/>
        <item x="196"/>
        <item x="358"/>
        <item x="458"/>
        <item x="579"/>
        <item x="153"/>
        <item x="74"/>
        <item x="124"/>
        <item x="460"/>
        <item x="503"/>
        <item x="753"/>
        <item x="195"/>
        <item x="695"/>
        <item x="14"/>
        <item x="710"/>
        <item x="334"/>
        <item x="583"/>
        <item x="540"/>
        <item x="218"/>
        <item x="3"/>
        <item x="363"/>
        <item x="360"/>
        <item x="50"/>
        <item x="258"/>
        <item x="515"/>
        <item x="649"/>
        <item x="377"/>
        <item x="422"/>
        <item x="757"/>
        <item x="563"/>
        <item x="680"/>
        <item x="726"/>
        <item x="52"/>
        <item x="584"/>
        <item x="265"/>
        <item x="264"/>
        <item x="507"/>
        <item x="307"/>
        <item x="214"/>
        <item x="642"/>
        <item x="108"/>
        <item x="634"/>
        <item x="169"/>
        <item x="119"/>
        <item x="724"/>
        <item x="159"/>
        <item x="224"/>
        <item x="524"/>
        <item x="638"/>
        <item x="687"/>
        <item x="400"/>
        <item x="497"/>
        <item x="84"/>
        <item x="474"/>
        <item x="686"/>
        <item x="255"/>
        <item x="618"/>
        <item x="288"/>
        <item x="527"/>
        <item x="147"/>
        <item x="614"/>
        <item x="622"/>
        <item x="55"/>
        <item x="154"/>
        <item x="94"/>
        <item x="598"/>
        <item x="141"/>
        <item x="7"/>
        <item x="165"/>
        <item x="257"/>
        <item x="612"/>
        <item x="714"/>
        <item x="661"/>
        <item x="603"/>
        <item x="332"/>
        <item x="723"/>
        <item x="593"/>
        <item x="219"/>
        <item x="185"/>
        <item x="546"/>
        <item x="187"/>
        <item x="508"/>
        <item x="742"/>
        <item x="331"/>
        <item x="80"/>
        <item x="275"/>
        <item x="746"/>
        <item x="2"/>
        <item x="266"/>
        <item x="324"/>
        <item x="755"/>
        <item x="682"/>
        <item x="692"/>
        <item x="500"/>
        <item x="442"/>
        <item x="429"/>
        <item x="624"/>
        <item x="597"/>
        <item x="608"/>
        <item x="136"/>
        <item x="490"/>
        <item x="343"/>
        <item x="168"/>
        <item x="379"/>
        <item x="412"/>
        <item x="616"/>
        <item x="512"/>
        <item x="1"/>
        <item x="191"/>
        <item x="352"/>
        <item x="300"/>
        <item x="207"/>
        <item x="411"/>
        <item x="340"/>
        <item x="243"/>
        <item x="61"/>
        <item x="690"/>
        <item x="172"/>
        <item x="311"/>
        <item x="715"/>
        <item x="91"/>
        <item x="249"/>
        <item x="97"/>
        <item x="484"/>
        <item x="611"/>
        <item x="112"/>
        <item x="380"/>
        <item x="36"/>
        <item x="135"/>
        <item x="362"/>
        <item x="441"/>
        <item x="399"/>
        <item x="461"/>
        <item x="391"/>
        <item x="49"/>
        <item x="280"/>
        <item x="127"/>
        <item x="450"/>
        <item x="534"/>
        <item x="349"/>
        <item x="110"/>
        <item x="716"/>
        <item x="725"/>
        <item x="31"/>
        <item x="37"/>
        <item x="705"/>
        <item x="304"/>
        <item x="410"/>
        <item x="432"/>
        <item x="569"/>
        <item x="289"/>
        <item x="208"/>
        <item x="317"/>
        <item x="610"/>
        <item x="668"/>
        <item x="167"/>
        <item x="706"/>
        <item x="637"/>
        <item x="158"/>
        <item x="9"/>
        <item x="560"/>
        <item x="741"/>
        <item x="344"/>
        <item x="213"/>
        <item x="336"/>
        <item x="323"/>
        <item x="522"/>
        <item x="341"/>
        <item x="290"/>
        <item x="293"/>
        <item x="720"/>
        <item x="365"/>
        <item x="407"/>
        <item x="669"/>
        <item x="744"/>
        <item x="143"/>
        <item x="621"/>
        <item x="693"/>
        <item x="699"/>
        <item x="310"/>
        <item x="447"/>
        <item x="381"/>
        <item x="689"/>
        <item x="250"/>
        <item x="384"/>
        <item x="667"/>
        <item x="77"/>
        <item x="295"/>
        <item x="745"/>
        <item x="346"/>
        <item x="263"/>
        <item x="646"/>
        <item x="70"/>
        <item x="519"/>
        <item x="27"/>
        <item x="576"/>
        <item x="128"/>
        <item x="613"/>
        <item x="664"/>
        <item x="542"/>
        <item x="717"/>
        <item x="186"/>
        <item x="104"/>
        <item x="372"/>
        <item x="351"/>
        <item x="274"/>
        <item x="226"/>
        <item x="152"/>
        <item x="145"/>
        <item x="301"/>
        <item x="87"/>
        <item x="109"/>
        <item x="393"/>
        <item x="0"/>
        <item x="389"/>
        <item x="586"/>
        <item x="431"/>
        <item x="631"/>
        <item x="438"/>
        <item x="244"/>
        <item x="656"/>
        <item x="248"/>
        <item x="481"/>
        <item x="505"/>
        <item x="477"/>
        <item x="459"/>
        <item x="259"/>
        <item x="719"/>
        <item x="673"/>
        <item x="732"/>
        <item x="188"/>
        <item x="532"/>
        <item x="56"/>
        <item x="111"/>
        <item x="567"/>
        <item x="437"/>
        <item x="120"/>
        <item x="663"/>
        <item x="388"/>
        <item x="510"/>
        <item x="470"/>
        <item x="405"/>
        <item x="32"/>
        <item x="387"/>
        <item x="173"/>
        <item x="702"/>
        <item x="240"/>
        <item x="523"/>
        <item x="408"/>
        <item x="118"/>
        <item x="468"/>
        <item x="552"/>
        <item x="54"/>
        <item x="751"/>
        <item x="303"/>
        <item x="202"/>
        <item x="564"/>
        <item x="605"/>
        <item x="575"/>
        <item x="161"/>
        <item x="513"/>
        <item x="476"/>
        <item x="619"/>
        <item x="51"/>
        <item x="319"/>
        <item x="499"/>
        <item x="635"/>
        <item x="590"/>
        <item x="514"/>
        <item x="277"/>
        <item x="137"/>
        <item x="25"/>
        <item x="369"/>
        <item x="271"/>
        <item x="306"/>
        <item x="166"/>
        <item x="183"/>
        <item x="6"/>
        <item x="506"/>
        <item x="364"/>
        <item x="245"/>
        <item x="743"/>
        <item x="71"/>
        <item x="416"/>
        <item x="543"/>
        <item x="98"/>
        <item x="227"/>
        <item x="327"/>
        <item x="700"/>
        <item x="65"/>
        <item x="453"/>
        <item x="201"/>
        <item x="739"/>
        <item x="718"/>
        <item x="630"/>
        <item x="217"/>
        <item x="347"/>
        <item x="376"/>
        <item x="13"/>
        <item x="106"/>
        <item x="368"/>
        <item x="471"/>
        <item x="11"/>
        <item x="672"/>
        <item x="62"/>
        <item x="395"/>
        <item x="487"/>
        <item x="414"/>
        <item x="733"/>
        <item x="451"/>
        <item x="698"/>
        <item x="67"/>
        <item x="138"/>
        <item x="19"/>
        <item x="628"/>
        <item x="655"/>
        <item x="434"/>
        <item x="463"/>
        <item x="261"/>
        <item x="496"/>
        <item x="330"/>
        <item x="526"/>
        <item x="480"/>
        <item x="420"/>
        <item x="722"/>
        <item x="562"/>
        <item x="662"/>
        <item x="683"/>
        <item x="640"/>
        <item x="75"/>
        <item x="568"/>
        <item x="312"/>
        <item x="709"/>
        <item x="457"/>
        <item x="220"/>
        <item x="39"/>
        <item x="625"/>
        <item x="483"/>
        <item x="530"/>
        <item x="652"/>
        <item x="679"/>
        <item x="738"/>
        <item x="525"/>
        <item x="633"/>
        <item x="647"/>
        <item x="83"/>
        <item x="26"/>
        <item x="72"/>
        <item x="485"/>
        <item x="396"/>
        <item x="671"/>
        <item x="482"/>
        <item x="123"/>
        <item x="520"/>
        <item x="105"/>
        <item x="273"/>
        <item x="328"/>
        <item x="278"/>
        <item x="211"/>
        <item x="279"/>
        <item x="385"/>
        <item x="102"/>
        <item x="676"/>
        <item x="35"/>
        <item x="627"/>
        <item x="392"/>
        <item x="486"/>
        <item x="204"/>
        <item x="452"/>
        <item x="639"/>
        <item x="18"/>
        <item x="268"/>
        <item x="592"/>
        <item x="69"/>
        <item x="650"/>
        <item x="203"/>
        <item x="100"/>
        <item x="435"/>
        <item x="517"/>
        <item x="254"/>
        <item x="45"/>
        <item x="223"/>
        <item x="439"/>
        <item x="402"/>
        <item x="197"/>
        <item x="242"/>
        <item x="209"/>
        <item x="216"/>
        <item x="133"/>
        <item x="253"/>
        <item x="423"/>
        <item x="427"/>
        <item x="436"/>
        <item x="401"/>
        <item x="559"/>
        <item x="601"/>
        <item x="164"/>
        <item x="588"/>
        <item x="356"/>
        <item x="648"/>
        <item x="239"/>
        <item x="229"/>
        <item x="129"/>
        <item x="64"/>
        <item x="282"/>
        <item x="192"/>
        <item x="570"/>
        <item x="233"/>
        <item x="394"/>
        <item x="528"/>
        <item x="151"/>
        <item x="291"/>
        <item x="115"/>
        <item x="4"/>
        <item x="30"/>
        <item x="493"/>
        <item x="418"/>
        <item x="326"/>
        <item x="550"/>
        <item x="170"/>
        <item x="182"/>
        <item x="88"/>
        <item x="126"/>
        <item x="660"/>
        <item x="284"/>
        <item x="247"/>
        <item x="536"/>
        <item x="747"/>
        <item x="338"/>
        <item x="697"/>
        <item x="298"/>
        <item x="721"/>
        <item x="350"/>
        <item x="498"/>
        <item x="198"/>
        <item x="606"/>
        <item x="296"/>
        <item x="101"/>
        <item x="565"/>
        <item x="731"/>
        <item x="467"/>
        <item x="355"/>
        <item x="79"/>
        <item x="582"/>
        <item x="632"/>
        <item x="501"/>
        <item x="728"/>
        <item x="424"/>
        <item x="433"/>
        <item x="736"/>
        <item x="535"/>
        <item x="260"/>
        <item x="541"/>
        <item x="492"/>
        <item x="238"/>
        <item x="446"/>
        <item x="155"/>
        <item x="518"/>
        <item x="215"/>
        <item x="297"/>
        <item x="444"/>
        <item x="478"/>
        <item x="589"/>
        <item x="281"/>
        <item x="561"/>
        <item x="440"/>
        <item x="99"/>
        <item x="599"/>
        <item x="193"/>
        <item x="85"/>
        <item x="33"/>
        <item x="596"/>
        <item x="585"/>
        <item x="117"/>
        <item x="465"/>
        <item x="544"/>
        <item x="160"/>
        <item x="63"/>
        <item x="89"/>
        <item x="232"/>
        <item x="383"/>
        <item x="157"/>
        <item x="321"/>
        <item x="221"/>
        <item x="752"/>
        <item x="545"/>
        <item x="553"/>
        <item x="150"/>
        <item x="28"/>
        <item x="404"/>
        <item x="142"/>
        <item x="12"/>
        <item x="371"/>
        <item x="333"/>
        <item x="754"/>
        <item t="default"/>
      </items>
    </pivotField>
    <pivotField showAll="0"/>
    <pivotField numFmtId="14" showAll="0"/>
    <pivotField showAll="0"/>
    <pivotField numFmtId="14" showAll="0">
      <items count="15">
        <item x="0"/>
        <item x="1"/>
        <item x="2"/>
        <item x="3"/>
        <item x="4"/>
        <item x="5"/>
        <item x="6"/>
        <item x="7"/>
        <item x="8"/>
        <item x="9"/>
        <item x="10"/>
        <item x="11"/>
        <item x="12"/>
        <item x="13"/>
        <item t="default"/>
      </items>
    </pivotField>
    <pivotField showAll="0"/>
    <pivotField showAll="0">
      <items count="7">
        <item x="0"/>
        <item x="1"/>
        <item x="2"/>
        <item x="3"/>
        <item x="4"/>
        <item x="5"/>
        <item t="default"/>
      </items>
    </pivotField>
    <pivotField showAll="0">
      <items count="4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t="default"/>
      </items>
    </pivotField>
  </pivotFields>
  <rowFields count="1">
    <field x="0"/>
  </rowFields>
  <rowItems count="4">
    <i>
      <x/>
    </i>
    <i>
      <x v="1"/>
    </i>
    <i>
      <x v="2"/>
    </i>
    <i t="grand">
      <x/>
    </i>
  </rowItems>
  <colItems count="1">
    <i/>
  </colItems>
  <dataFields count="1">
    <dataField name="Somme de BRUT ANNUEL" fld="4" baseField="0" baseItem="0"/>
  </dataFields>
  <formats count="1">
    <format dxfId="547">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902F7AF-6ED7-4079-89C3-E183F745E76A}" name="Tableau croisé dynamique1"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M3:N7" firstHeaderRow="1" firstDataRow="1" firstDataCol="1"/>
  <pivotFields count="12">
    <pivotField axis="axisRow" dataField="1" showAll="0">
      <items count="4">
        <item x="0"/>
        <item x="2"/>
        <item x="1"/>
        <item t="default"/>
      </items>
    </pivotField>
    <pivotField showAll="0"/>
    <pivotField showAll="0"/>
    <pivotField showAll="0"/>
    <pivotField numFmtId="164" showAll="0"/>
    <pivotField showAll="0"/>
    <pivotField numFmtId="14" showAll="0"/>
    <pivotField showAll="0"/>
    <pivotField numFmtId="14" showAll="0">
      <items count="15">
        <item x="0"/>
        <item x="1"/>
        <item x="2"/>
        <item x="3"/>
        <item x="4"/>
        <item x="5"/>
        <item x="6"/>
        <item x="7"/>
        <item x="8"/>
        <item x="9"/>
        <item x="10"/>
        <item x="11"/>
        <item x="12"/>
        <item x="13"/>
        <item t="default"/>
      </items>
    </pivotField>
    <pivotField showAll="0"/>
    <pivotField showAll="0">
      <items count="7">
        <item x="0"/>
        <item x="1"/>
        <item x="2"/>
        <item x="3"/>
        <item x="4"/>
        <item x="5"/>
        <item t="default"/>
      </items>
    </pivotField>
    <pivotField showAll="0">
      <items count="4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t="default"/>
      </items>
    </pivotField>
  </pivotFields>
  <rowFields count="1">
    <field x="0"/>
  </rowFields>
  <rowItems count="4">
    <i>
      <x/>
    </i>
    <i>
      <x v="1"/>
    </i>
    <i>
      <x v="2"/>
    </i>
    <i t="grand">
      <x/>
    </i>
  </rowItems>
  <colItems count="1">
    <i/>
  </colItems>
  <dataFields count="1">
    <dataField name="Nombre de TITRE"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MPLOI" xr10:uid="{7A496DA7-C499-9149-92B5-D1108B1E3B32}" sourceName="EMPLOI">
  <extLst>
    <x:ext xmlns:x15="http://schemas.microsoft.com/office/spreadsheetml/2010/11/main" uri="{2F2917AC-EB37-4324-AD4E-5DD8C200BD13}">
      <x15:tableSlicerCache tableId="2"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Formation_Générale" xr10:uid="{8C52F8A5-6F6B-EB4F-B545-0F93FC6AFCB6}" sourceName="Formation Générale">
  <extLst>
    <x:ext xmlns:x15="http://schemas.microsoft.com/office/spreadsheetml/2010/11/main" uri="{2F2917AC-EB37-4324-AD4E-5DD8C200BD13}">
      <x15:tableSlicerCache tableId="2" column="10"/>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MPLOI1" xr10:uid="{8E2F80E2-93C4-40E0-AD23-986F11C358B0}" sourceName="EMPLOI">
  <extLst>
    <x:ext xmlns:x15="http://schemas.microsoft.com/office/spreadsheetml/2010/11/main" uri="{2F2917AC-EB37-4324-AD4E-5DD8C200BD13}">
      <x15:tableSlicerCache tableId="6"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Formation_Générale1" xr10:uid="{9BAA6CF4-1E3C-4A1A-B2B9-E71F7D10EA91}" sourceName="Formation Générale">
  <extLst>
    <x:ext xmlns:x15="http://schemas.microsoft.com/office/spreadsheetml/2010/11/main" uri="{2F2917AC-EB37-4324-AD4E-5DD8C200BD13}">
      <x15:tableSlicerCache tableId="6" column="10"/>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MPLOI11" xr10:uid="{20C0B2C4-45C4-42AB-9449-364B4FFDD66B}" sourceName="EMPLOI">
  <extLst>
    <x:ext xmlns:x15="http://schemas.microsoft.com/office/spreadsheetml/2010/11/main" uri="{2F2917AC-EB37-4324-AD4E-5DD8C200BD13}">
      <x15:tableSlicerCache tableId="7" column="1"/>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Formation_Générale11" xr10:uid="{F6B4D1C2-E487-4529-B5F1-063F2286D6F2}" sourceName="Formation Générale">
  <extLst>
    <x:ext xmlns:x15="http://schemas.microsoft.com/office/spreadsheetml/2010/11/main" uri="{2F2917AC-EB37-4324-AD4E-5DD8C200BD13}">
      <x15:tableSlicerCache tableId="7" column="10"/>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Activités" xr10:uid="{3ABC261D-9049-4C2C-9316-FD7AAF1DC62A}" sourceName="Thèmes">
  <extLst>
    <x:ext xmlns:x15="http://schemas.microsoft.com/office/spreadsheetml/2010/11/main" uri="{2F2917AC-EB37-4324-AD4E-5DD8C200BD13}">
      <x15:tableSlicerCache tableId="5" column="3"/>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ctivités" xr10:uid="{223AEEDF-7EC3-4781-9638-DAFFC47538D4}" cache="Segment_Activités" caption="Choisissez l'activité qui vous intéresse"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MPLOI" xr10:uid="{74A77E7D-C319-5F47-B690-1AD0EDBDFF49}" cache="Segment_EMPLOI" caption="EMPLOI" rowHeight="230716"/>
  <slicer name="Formation Générale" xr10:uid="{A2933CB1-8F2F-0144-B6D4-B7509A40159B}" cache="Segment_Formation_Générale" caption="Formation Générale" rowHeight="230716"/>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MPLOI 1" xr10:uid="{2A99F993-94B6-4A07-983E-BC8D984E4431}" cache="Segment_EMPLOI1" caption="EMPLOI" rowHeight="241300"/>
  <slicer name="Formation Générale 1" xr10:uid="{79B39A8D-082B-4A6A-B32F-EAC815B8D7E8}" cache="Segment_Formation_Générale1" caption="Formation Générale"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MPLOI 2" xr10:uid="{AC4C9D2B-9BD3-4773-A1F0-4C49804961A3}" cache="Segment_EMPLOI11" caption="EMPLOI" rowHeight="241300"/>
  <slicer name="Formation Générale 2" xr10:uid="{4D76B394-5FD6-40FB-8C7B-E4CED8A0638D}" cache="Segment_Formation_Générale11" caption="Formation Général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2DF06A4-8D8D-4512-B186-95B859FE4BB5}" name="Tableau5" displayName="Tableau5" ref="C7:O100" totalsRowShown="0" headerRowDxfId="963" dataDxfId="962" tableBorderDxfId="961">
  <autoFilter ref="C7:O100" xr:uid="{E2DF06A4-8D8D-4512-B186-95B859FE4BB5}"/>
  <tableColumns count="13">
    <tableColumn id="1" xr3:uid="{0849D6A1-2028-49DE-A942-80D1E5DA5AAC}" name="Cochez la case si réalisé" dataDxfId="960"/>
    <tableColumn id="2" xr3:uid="{1E8EA778-7E57-4EF3-8FC3-979961737E63}" name="N° EXO" dataDxfId="959">
      <calculatedColumnFormula>IF(E8="","",ROW(C1))</calculatedColumnFormula>
    </tableColumn>
    <tableColumn id="3" xr3:uid="{51F9BE75-59D7-4E63-A4AB-716EC365AD30}" name="Thèmes" dataDxfId="958"/>
    <tableColumn id="4" xr3:uid="{0D5B33BE-0A63-4B2D-BC9B-B5B1D980C535}" name="Activités" dataDxfId="957"/>
    <tableColumn id="5" xr3:uid="{EDB90CC5-2992-4239-8218-450B66CE60D8}" name="Colonne3" dataDxfId="956"/>
    <tableColumn id="6" xr3:uid="{90B6B1E6-12CC-41D2-8AA6-4F0A6930FE7B}" name="Sujet" dataDxfId="955"/>
    <tableColumn id="7" xr3:uid="{49D6D9BB-5718-4CCB-8D75-4ACCF0B194CE}" name="Colonne4" dataDxfId="954"/>
    <tableColumn id="8" xr3:uid="{73EDA07B-5359-4AE8-9736-1FA9EF918338}" name="Corrigé" dataDxfId="953"/>
    <tableColumn id="9" xr3:uid="{7EA36C2B-029F-41D9-B896-59C438EF8577}" name="Colonne5" dataDxfId="952"/>
    <tableColumn id="10" xr3:uid="{E729AE88-B499-4F0F-8E2C-A11333E4894A}" name="Je ne maîtrise pas" dataDxfId="951"/>
    <tableColumn id="11" xr3:uid="{0C8FDF6E-BF33-4924-B865-BF97A8426FC4}" name="J'ai encore besoin d'aide" dataDxfId="950"/>
    <tableColumn id="12" xr3:uid="{7F80C36B-19FA-4AF4-8286-91E93EFF2CBC}" name="Je commence à être autonome" dataDxfId="949"/>
    <tableColumn id="13" xr3:uid="{0BC3151B-BF56-4E25-84CC-021B333187B1}" name="Je suis autonome" dataDxfId="94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E4E209-4572-40A7-AC61-52F4700644EC}" name="Tableau3" displayName="Tableau3" ref="A1:G34" totalsRowShown="0" headerRowDxfId="909">
  <tableColumns count="7">
    <tableColumn id="2" xr3:uid="{F01FE818-89B2-4B04-879D-DF9C6AFAC65A}" name="NOM"/>
    <tableColumn id="3" xr3:uid="{2CB987E3-5BF3-4E0E-8C5C-C9EBC46C2EC8}" name="PRÉNOM"/>
    <tableColumn id="4" xr3:uid="{928B641A-BA7E-46B4-AF15-AA6C8F7FBBBA}" name="Sexe"/>
    <tableColumn id="6" xr3:uid="{C39E1ED8-8BD9-4342-BD22-549F821F769E}" name="enfants à charge"/>
    <tableColumn id="16" xr3:uid="{004E64DB-EF9C-40CD-80A2-AA67D8D9C17D}" name="ANCIENNETE"/>
    <tableColumn id="17" xr3:uid="{FFB4F2FD-AF2D-4B8E-8CA1-839A457B902F}" name="PRIME ANCIENNETE 1" dataDxfId="908"/>
    <tableColumn id="18" xr3:uid="{056B05E1-0702-496F-AFE4-4C323F7C78AA}" name="PRIME ANCIENNETE 2" dataDxfId="90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7CF85B-260D-4941-B0F2-A308A85B8CD4}" name="Tableau35" displayName="Tableau35" ref="A1:G34" totalsRowShown="0" headerRowDxfId="903">
  <tableColumns count="7">
    <tableColumn id="2" xr3:uid="{5F1963AE-8BB7-4F65-B192-059D539D4A52}" name="NOM"/>
    <tableColumn id="3" xr3:uid="{CC36E12F-5473-4695-BEF2-F94A43E58277}" name="PRÉNOM"/>
    <tableColumn id="4" xr3:uid="{0F42134F-B0CC-47BC-B18A-394C1AA918E3}" name="Sexe"/>
    <tableColumn id="6" xr3:uid="{73765AD9-F964-4BB0-8C24-DBD407AB8B86}" name="enfants à charge"/>
    <tableColumn id="16" xr3:uid="{4291D3A2-4F5F-4151-A64D-38720CEFD52F}" name="ANCIENNETE"/>
    <tableColumn id="17" xr3:uid="{857D5EDD-0B2E-4344-9721-88D020CD03FF}" name="PRIME ANCIENNETE 1" dataDxfId="902">
      <calculatedColumnFormula array="1">_xlfn.IFS(Tableau3[[#This Row],[ANCIENNETE]]&lt;W10,50,Tableau3[[#This Row],[ANCIENNETE]]&lt;15,60,Tableau3[[#This Row],[ANCIENNETE]]&lt;20,100,Tableau3[[#This Row],[ANCIENNETE]]&gt;20,150)</calculatedColumnFormula>
    </tableColumn>
    <tableColumn id="18" xr3:uid="{21E0844A-1D56-4B7D-8DD1-DFEF23957C88}" name="PRIME ANCIENNETE 2" dataDxfId="901">
      <calculatedColumnFormula array="1">_xlfn.SWITCH(Tableau3[[#This Row],[ANCIENNETE]],10,50,15,60,20,100,0)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J1286" totalsRowShown="0">
  <autoFilter ref="A1:J1286" xr:uid="{00000000-0009-0000-0100-000001000000}"/>
  <tableColumns count="10">
    <tableColumn id="1" xr3:uid="{00000000-0010-0000-0000-000001000000}" name="TITRE"/>
    <tableColumn id="2" xr3:uid="{00000000-0010-0000-0000-000002000000}" name="NOM"/>
    <tableColumn id="3" xr3:uid="{00000000-0010-0000-0000-000003000000}" name="PRENOM"/>
    <tableColumn id="4" xr3:uid="{00000000-0010-0000-0000-000004000000}" name="BRUT ANNUEL" dataCellStyle="Milliers"/>
    <tableColumn id="5" xr3:uid="{00000000-0010-0000-0000-000005000000}" name="EMPLOI"/>
    <tableColumn id="6" xr3:uid="{00000000-0010-0000-0000-000006000000}" name="AGE"/>
    <tableColumn id="7" xr3:uid="{00000000-0010-0000-0000-000007000000}" name="DATE NAIS" dataDxfId="574"/>
    <tableColumn id="8" xr3:uid="{00000000-0010-0000-0000-000008000000}" name="MATRICULE"/>
    <tableColumn id="9" xr3:uid="{00000000-0010-0000-0000-000009000000}" name="DATE D'ENTREE" dataDxfId="573"/>
    <tableColumn id="10" xr3:uid="{00000000-0010-0000-0000-00000A000000}" name="Formation Général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A27A245-7AF6-0C49-BE60-508397C61934}" name="Tableau2" displayName="Tableau2" ref="A1:J1285" totalsRowShown="0" dataDxfId="394" tableBorderDxfId="393">
  <autoFilter ref="A1:J1285" xr:uid="{AA27A245-7AF6-0C49-BE60-508397C61934}"/>
  <tableColumns count="10">
    <tableColumn id="1" xr3:uid="{1B2181D4-2638-4945-A2B8-AF592A6C2EBB}" name="TITRE" dataDxfId="392"/>
    <tableColumn id="2" xr3:uid="{A0FEAAF9-962D-464F-8623-B54CB5ED6030}" name="NOM" dataDxfId="391"/>
    <tableColumn id="3" xr3:uid="{A639BF37-43A4-2E4A-ADFD-9CF3B037E88C}" name="PRENOM" dataDxfId="390"/>
    <tableColumn id="4" xr3:uid="{F90C2397-0F2F-0F47-BFB2-68E96FCC119F}" name="EMPLOI" dataDxfId="389"/>
    <tableColumn id="5" xr3:uid="{C600B57A-9F55-D741-AC46-8E31EF4E5FDF}" name="BRUT ANNUEL" dataDxfId="388" dataCellStyle="Milliers">
      <calculatedColumnFormula>RANDBETWEEN(1500,2600)*12</calculatedColumnFormula>
    </tableColumn>
    <tableColumn id="6" xr3:uid="{7E8CD4B9-EA2C-4145-BC7B-65085578D1F3}" name="AGE" dataDxfId="387"/>
    <tableColumn id="7" xr3:uid="{4484900D-55AD-A94A-A191-62A5CD1D5273}" name="DATE NAIS" dataDxfId="386"/>
    <tableColumn id="8" xr3:uid="{566CE6E8-66E2-B746-B5CC-7075833DC635}" name="MATRICULE" dataDxfId="385"/>
    <tableColumn id="9" xr3:uid="{58199343-A0AF-3142-AA68-77670AB4F42A}" name="DATE D'ENTREE" dataDxfId="384"/>
    <tableColumn id="10" xr3:uid="{1ED2044B-A6A6-A148-A789-87D30019BE1B}" name="Formation Générale" dataDxfId="383"/>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08281EC-45CB-4658-A0F6-99B4EB154652}" name="Tableau6" displayName="Tableau6" ref="A15:J42" totalsRowShown="0" headerRowDxfId="149" headerRowBorderDxfId="148" tableBorderDxfId="147" totalsRowBorderDxfId="146">
  <autoFilter ref="A15:J42" xr:uid="{87077BA9-51F3-4C24-82F1-70628DABEA63}"/>
  <sortState xmlns:xlrd2="http://schemas.microsoft.com/office/spreadsheetml/2017/richdata2" ref="A16:J42">
    <sortCondition descending="1" ref="I27:I42"/>
  </sortState>
  <tableColumns count="10">
    <tableColumn id="1" xr3:uid="{CFBC1135-779A-450B-BA6C-F9D62DEB47E7}" name="EMPLOI" dataDxfId="145"/>
    <tableColumn id="2" xr3:uid="{DB7B388B-50E5-4613-BD38-8DECE924DC5C}" name="TITRE" dataDxfId="144"/>
    <tableColumn id="3" xr3:uid="{9C122103-9CBE-437E-83C3-D7FC2477DE1C}" name="NOM" dataDxfId="143"/>
    <tableColumn id="4" xr3:uid="{A081176F-3616-4F01-97C7-18B0C05A08DF}" name="PRENOM" dataDxfId="142"/>
    <tableColumn id="5" xr3:uid="{99ACA287-1AFA-42DE-B185-4FBB7170EED6}" name="BRUT ANNUEL" dataDxfId="141" dataCellStyle="Milliers">
      <calculatedColumnFormula>RANDBETWEEN(1500,2600)*12</calculatedColumnFormula>
    </tableColumn>
    <tableColumn id="6" xr3:uid="{7A70440B-3B0E-43F4-A1FF-E238775F3D10}" name="AGE" dataDxfId="140"/>
    <tableColumn id="7" xr3:uid="{AF4BFAA2-01A9-4107-9772-34D4CA4CA397}" name="DATE NAIS" dataDxfId="139"/>
    <tableColumn id="8" xr3:uid="{D0B44340-5EE9-4F55-864F-ED4199A36AA6}" name="MATRICULE" dataDxfId="138"/>
    <tableColumn id="9" xr3:uid="{48B8CE3C-ADB0-4CEA-A2B8-507AA49A6904}" name="DATE D'ENTREE" dataDxfId="137"/>
    <tableColumn id="10" xr3:uid="{9D0DBA99-3910-4BB4-B798-5083AAD61BEF}" name="Formation Générale" dataDxfId="136"/>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7F9092E-17CA-4925-8229-EF924019B588}" name="Tableau68" displayName="Tableau68" ref="A15:J42" totalsRowShown="0" headerRowDxfId="126" headerRowBorderDxfId="125" tableBorderDxfId="124" totalsRowBorderDxfId="123">
  <autoFilter ref="A15:J42" xr:uid="{87077BA9-51F3-4C24-82F1-70628DABEA63}">
    <filterColumn colId="0">
      <filters>
        <filter val="ANALYSTE DE GESTION"/>
        <filter val="CONSEILLER COMMERCIAL"/>
      </filters>
    </filterColumn>
  </autoFilter>
  <sortState xmlns:xlrd2="http://schemas.microsoft.com/office/spreadsheetml/2017/richdata2" ref="A16:J42">
    <sortCondition descending="1" ref="I27:I42"/>
  </sortState>
  <tableColumns count="10">
    <tableColumn id="1" xr3:uid="{0D4AE1EC-7A11-4FD9-A4C6-EF202F4EDE3F}" name="EMPLOI" dataDxfId="122"/>
    <tableColumn id="2" xr3:uid="{ECC930AE-28EE-4161-944B-2FA5FEBD168D}" name="TITRE" dataDxfId="121"/>
    <tableColumn id="3" xr3:uid="{7975C8C3-4F13-4908-B1A2-990150E010BF}" name="NOM" dataDxfId="120"/>
    <tableColumn id="4" xr3:uid="{F59BC858-574E-4427-8F9D-A8588C516042}" name="PRENOM" dataDxfId="119"/>
    <tableColumn id="5" xr3:uid="{39EA6F98-CC79-44A4-9C94-958C7BF1C857}" name="BRUT ANNUEL" dataDxfId="118" dataCellStyle="Milliers">
      <calculatedColumnFormula>RANDBETWEEN(1500,2600)*12</calculatedColumnFormula>
    </tableColumn>
    <tableColumn id="6" xr3:uid="{4D74028D-822C-45B4-9461-F95A67482FEA}" name="AGE" dataDxfId="117"/>
    <tableColumn id="7" xr3:uid="{0F7C4051-4967-4F73-902E-FA7A190185CD}" name="DATE NAIS" dataDxfId="116"/>
    <tableColumn id="8" xr3:uid="{BEBCDD2B-3E6E-46F4-8CD2-D7AF55078F42}" name="MATRICULE" dataDxfId="115"/>
    <tableColumn id="9" xr3:uid="{0C9B2308-DC83-4D14-952E-8916310E6D1E}" name="DATE D'ENTREE" dataDxfId="114"/>
    <tableColumn id="10" xr3:uid="{A0031895-1EA5-48C1-8016-2AAAE26A2AEB}" name="Formation Générale" dataDxfId="113"/>
  </tableColumns>
  <tableStyleInfo name="TableStyleLight1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7052495-773E-4A54-A3F1-8B2E37E7603F}">
  <we:reference id="wa104051163" version="1.2.0.3" store="fr-FR" storeType="OMEX"/>
  <we:alternateReferences>
    <we:reference id="WA104051163" version="1.2.0.3" store="WA104051163"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youtu.be/Ih9g3M3-S7U"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youtu.be/owGPsHcYDU4" TargetMode="External"/><Relationship Id="rId1" Type="http://schemas.openxmlformats.org/officeDocument/2006/relationships/hyperlink" Target="https://youtu.be/oTV3ZGPLQuU"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youtu.be/owGPsHcYDU4" TargetMode="External"/><Relationship Id="rId1" Type="http://schemas.openxmlformats.org/officeDocument/2006/relationships/hyperlink" Target="https://youtu.be/oTV3ZGPLQuU"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youtu.be/oTV3ZGPLQuU" TargetMode="External"/><Relationship Id="rId1" Type="http://schemas.openxmlformats.org/officeDocument/2006/relationships/hyperlink" Target="https://youtu.be/bEXVjwBrEdU"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youtu.be/oTV3ZGPLQuU" TargetMode="External"/><Relationship Id="rId1" Type="http://schemas.openxmlformats.org/officeDocument/2006/relationships/hyperlink" Target="https://youtu.be/bEXVjwBrEdU"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youtu.be/SAIrRKG3qL8" TargetMode="External"/><Relationship Id="rId1" Type="http://schemas.openxmlformats.org/officeDocument/2006/relationships/hyperlink" Target="https://youtu.be/-mm5fR0JkIg"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youtu.be/SAIrRKG3qL8" TargetMode="External"/><Relationship Id="rId1" Type="http://schemas.openxmlformats.org/officeDocument/2006/relationships/hyperlink" Target="https://youtu.be/-mm5fR0JkIg"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youtu.be/_D8fjwEu-Wc" TargetMode="External"/><Relationship Id="rId1" Type="http://schemas.openxmlformats.org/officeDocument/2006/relationships/hyperlink" Target="https://youtu.be/EiX0ksokz3M"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youtu.be/_D8fjwEu-Wc" TargetMode="External"/><Relationship Id="rId1" Type="http://schemas.openxmlformats.org/officeDocument/2006/relationships/hyperlink" Target="https://youtu.be/EiX0ksokz3M" TargetMode="External"/><Relationship Id="rId4"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2" Type="http://schemas.openxmlformats.org/officeDocument/2006/relationships/hyperlink" Target="https://youtu.be/_yFKvhGBMkw" TargetMode="External"/><Relationship Id="rId1" Type="http://schemas.openxmlformats.org/officeDocument/2006/relationships/hyperlink" Target="https://youtu.be/wB0S3Ywp6H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youtu.be/G7THjUA06Z4" TargetMode="External"/><Relationship Id="rId1" Type="http://schemas.openxmlformats.org/officeDocument/2006/relationships/hyperlink" Target="https://youtu.be/XUI0VZz89bI"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youtu.be/_yFKvhGBMkw" TargetMode="External"/><Relationship Id="rId1" Type="http://schemas.openxmlformats.org/officeDocument/2006/relationships/hyperlink" Target="https://youtu.be/wB0S3Ywp6HE"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s://youtu.be/3Q_QtVxRGDA" TargetMode="External"/><Relationship Id="rId1" Type="http://schemas.openxmlformats.org/officeDocument/2006/relationships/hyperlink" Target="https://youtu.be/IPm_wURoOls"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youtu.be/3Q_QtVxRGDA" TargetMode="External"/><Relationship Id="rId1" Type="http://schemas.openxmlformats.org/officeDocument/2006/relationships/hyperlink" Target="https://youtu.be/IPm_wURoOls"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hyperlink" Target="https://youtu.be/ebIw6W93DPw" TargetMode="External"/><Relationship Id="rId4" Type="http://schemas.openxmlformats.org/officeDocument/2006/relationships/comments" Target="../comments1.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hyperlink" Target="https://youtu.be/ebIw6W93DPw"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youtu.be/trYBsxOvqlU" TargetMode="External"/><Relationship Id="rId1" Type="http://schemas.openxmlformats.org/officeDocument/2006/relationships/hyperlink" Target="https://youtu.be/LQQwarCWfqU" TargetMode="External"/></Relationships>
</file>

<file path=xl/worksheets/_rels/sheet26.xml.rels><?xml version="1.0" encoding="UTF-8" standalone="yes"?>
<Relationships xmlns="http://schemas.openxmlformats.org/package/2006/relationships"><Relationship Id="rId2" Type="http://schemas.openxmlformats.org/officeDocument/2006/relationships/hyperlink" Target="https://youtu.be/trYBsxOvqlU" TargetMode="External"/><Relationship Id="rId1" Type="http://schemas.openxmlformats.org/officeDocument/2006/relationships/hyperlink" Target="https://youtu.be/LQQwarCWfqU"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hyperlink" Target="https://youtu.be/xQO4m3YkKnY"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hyperlink" Target="https://youtu.be/xQO4m3YkKnY" TargetMode="External"/><Relationship Id="rId4" Type="http://schemas.openxmlformats.org/officeDocument/2006/relationships/table" Target="../tables/table4.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youtu.be/2Nf2bYiOSaU" TargetMode="External"/><Relationship Id="rId1" Type="http://schemas.openxmlformats.org/officeDocument/2006/relationships/hyperlink" Target="https://youtu.be/XpHuBMuIYHc" TargetMode="External"/><Relationship Id="rId4"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lb9ew-dXT1w" TargetMode="External"/></Relationships>
</file>

<file path=xl/worksheets/_rels/sheet30.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10.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16.bin"/><Relationship Id="rId5" Type="http://schemas.openxmlformats.org/officeDocument/2006/relationships/hyperlink" Target="https://youtu.be/XpHuBMuIYHc" TargetMode="External"/><Relationship Id="rId4" Type="http://schemas.openxmlformats.org/officeDocument/2006/relationships/hyperlink" Target="https://youtu.be/2Nf2bYiOSaU"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youtu.be/vuULoub8b5w" TargetMode="External"/><Relationship Id="rId2" Type="http://schemas.openxmlformats.org/officeDocument/2006/relationships/hyperlink" Target="https://youtu.be/vuULoub8b5w" TargetMode="External"/><Relationship Id="rId1" Type="http://schemas.openxmlformats.org/officeDocument/2006/relationships/hyperlink" Target="https://youtu.be/P7z_Ub0Sr24" TargetMode="External"/><Relationship Id="rId5" Type="http://schemas.openxmlformats.org/officeDocument/2006/relationships/hyperlink" Target="https://youtu.be/SH5cBcClsVY" TargetMode="External"/><Relationship Id="rId4" Type="http://schemas.openxmlformats.org/officeDocument/2006/relationships/hyperlink" Target="https://youtu.be/vuULoub8b5w"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s://youtu.be/vuULoub8b5w" TargetMode="External"/><Relationship Id="rId7" Type="http://schemas.openxmlformats.org/officeDocument/2006/relationships/hyperlink" Target="https://youtu.be/_-TN-QqPNP8" TargetMode="External"/><Relationship Id="rId2" Type="http://schemas.openxmlformats.org/officeDocument/2006/relationships/hyperlink" Target="https://youtu.be/vuULoub8b5w" TargetMode="External"/><Relationship Id="rId1" Type="http://schemas.openxmlformats.org/officeDocument/2006/relationships/hyperlink" Target="https://youtu.be/P7z_Ub0Sr24" TargetMode="External"/><Relationship Id="rId6" Type="http://schemas.openxmlformats.org/officeDocument/2006/relationships/hyperlink" Target="https://youtu.be/SXas0hk9Ukw" TargetMode="External"/><Relationship Id="rId5" Type="http://schemas.openxmlformats.org/officeDocument/2006/relationships/hyperlink" Target="https://youtu.be/SH5cBcClsVY" TargetMode="External"/><Relationship Id="rId4" Type="http://schemas.openxmlformats.org/officeDocument/2006/relationships/hyperlink" Target="https://youtu.be/vuULoub8b5w" TargetMode="External"/><Relationship Id="rId9" Type="http://schemas.openxmlformats.org/officeDocument/2006/relationships/drawing" Target="../drawings/drawing11.xm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youtu.be/aQ_mCqO7Gi8"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hyperlink" Target="https://youtu.be/djHxLefYl7o"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1.bin"/><Relationship Id="rId1" Type="http://schemas.openxmlformats.org/officeDocument/2006/relationships/hyperlink" Target="https://youtu.be/tgwQybJUXEU"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2.bin"/><Relationship Id="rId1" Type="http://schemas.openxmlformats.org/officeDocument/2006/relationships/hyperlink" Target="https://youtu.be/NCR7u_GYLhE"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youtu.be/wB0S3Ywp6HE" TargetMode="External"/><Relationship Id="rId1" Type="http://schemas.openxmlformats.org/officeDocument/2006/relationships/hyperlink" Target="https://youtu.be/4uuxl3dMlqE"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youtu.be/4uuxl3dMlqE" TargetMode="External"/><Relationship Id="rId1" Type="http://schemas.openxmlformats.org/officeDocument/2006/relationships/hyperlink" Target="https://youtu.be/wB0S3Ywp6H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lb9ew-dXT1w"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5.bin"/><Relationship Id="rId1" Type="http://schemas.openxmlformats.org/officeDocument/2006/relationships/hyperlink" Target="https://youtu.be/ZVluJYhQxSw"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hyperlink" Target="https://youtu.be/ZVluJYhQxSw" TargetMode="External"/><Relationship Id="rId5" Type="http://schemas.microsoft.com/office/2007/relationships/slicer" Target="../slicers/slicer2.xml"/><Relationship Id="rId4" Type="http://schemas.openxmlformats.org/officeDocument/2006/relationships/table" Target="../tables/table5.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youtu.be/UMF7CD6ebYU" TargetMode="External"/><Relationship Id="rId1" Type="http://schemas.openxmlformats.org/officeDocument/2006/relationships/hyperlink" Target="https://youtu.be/nA4TP5V1kzk" TargetMode="External"/><Relationship Id="rId4" Type="http://schemas.openxmlformats.org/officeDocument/2006/relationships/drawing" Target="../drawings/drawing18.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youtu.be/UMF7CD6ebYU" TargetMode="External"/><Relationship Id="rId1" Type="http://schemas.openxmlformats.org/officeDocument/2006/relationships/hyperlink" Target="https://youtu.be/nA4TP5V1kzk" TargetMode="External"/><Relationship Id="rId4" Type="http://schemas.openxmlformats.org/officeDocument/2006/relationships/drawing" Target="../drawings/drawing1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1.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2.bin"/></Relationships>
</file>

<file path=xl/worksheets/_rels/sheet48.xml.rels><?xml version="1.0" encoding="UTF-8" standalone="yes"?>
<Relationships xmlns="http://schemas.openxmlformats.org/package/2006/relationships"><Relationship Id="rId2" Type="http://schemas.openxmlformats.org/officeDocument/2006/relationships/hyperlink" Target="https://youtu.be/OFzbNWh8wtI" TargetMode="External"/><Relationship Id="rId1" Type="http://schemas.openxmlformats.org/officeDocument/2006/relationships/hyperlink" Target="https://youtu.be/Dt4AIr7mwZA" TargetMode="External"/></Relationships>
</file>

<file path=xl/worksheets/_rels/sheet49.xml.rels><?xml version="1.0" encoding="UTF-8" standalone="yes"?>
<Relationships xmlns="http://schemas.openxmlformats.org/package/2006/relationships"><Relationship Id="rId2" Type="http://schemas.openxmlformats.org/officeDocument/2006/relationships/hyperlink" Target="https://youtu.be/OFzbNWh8wtI" TargetMode="External"/><Relationship Id="rId1" Type="http://schemas.openxmlformats.org/officeDocument/2006/relationships/hyperlink" Target="https://youtu.be/Dt4AIr7mwZA"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youtu.be/GILFrxXeJVc" TargetMode="External"/><Relationship Id="rId1" Type="http://schemas.openxmlformats.org/officeDocument/2006/relationships/hyperlink" Target="https://youtu.be/eC_1km3eQEc"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youtu.be/xjWQSQpOVUI" TargetMode="External"/><Relationship Id="rId2" Type="http://schemas.openxmlformats.org/officeDocument/2006/relationships/hyperlink" Target="https://youtu.be/GHVzKlqKqus" TargetMode="External"/><Relationship Id="rId1" Type="http://schemas.openxmlformats.org/officeDocument/2006/relationships/hyperlink" Target="https://youtu.be/Bu78sJSCu7I"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youtu.be/xjWQSQpOVUI" TargetMode="External"/><Relationship Id="rId2" Type="http://schemas.openxmlformats.org/officeDocument/2006/relationships/hyperlink" Target="https://youtu.be/GHVzKlqKqus" TargetMode="External"/><Relationship Id="rId1" Type="http://schemas.openxmlformats.org/officeDocument/2006/relationships/hyperlink" Target="https://youtu.be/Bu78sJSCu7I"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youtu.be/ojPGP85I4Vw" TargetMode="External"/><Relationship Id="rId2" Type="http://schemas.openxmlformats.org/officeDocument/2006/relationships/hyperlink" Target="https://youtu.be/cmZ6EZr4vHk" TargetMode="External"/><Relationship Id="rId1" Type="http://schemas.openxmlformats.org/officeDocument/2006/relationships/hyperlink" Target="https://www.excel-pratique.com/fr/fonctions/recherchex"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youtu.be/ojPGP85I4Vw" TargetMode="External"/><Relationship Id="rId2" Type="http://schemas.openxmlformats.org/officeDocument/2006/relationships/hyperlink" Target="https://youtu.be/cmZ6EZr4vHk" TargetMode="External"/><Relationship Id="rId1" Type="http://schemas.openxmlformats.org/officeDocument/2006/relationships/hyperlink" Target="https://www.excel-pratique.com/fr/fonctions/recherchex"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s://youtu.be/llpo0COvY30"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s://youtu.be/R7djH7QtEuU" TargetMode="External"/><Relationship Id="rId1" Type="http://schemas.openxmlformats.org/officeDocument/2006/relationships/hyperlink" Target="https://youtu.be/bHO5_O4Dvww" TargetMode="External"/><Relationship Id="rId5" Type="http://schemas.microsoft.com/office/2007/relationships/slicer" Target="../slicers/slicer3.xml"/><Relationship Id="rId4" Type="http://schemas.openxmlformats.org/officeDocument/2006/relationships/table" Target="../tables/table6.xm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s://youtu.be/R7djH7QtEuU" TargetMode="External"/><Relationship Id="rId1" Type="http://schemas.openxmlformats.org/officeDocument/2006/relationships/hyperlink" Target="https://youtu.be/bHO5_O4Dvww" TargetMode="External"/><Relationship Id="rId5" Type="http://schemas.microsoft.com/office/2007/relationships/slicer" Target="../slicers/slicer4.xml"/><Relationship Id="rId4" Type="http://schemas.openxmlformats.org/officeDocument/2006/relationships/table" Target="../tables/table7.xml"/></Relationships>
</file>

<file path=xl/worksheets/_rels/sheet58.xml.rels><?xml version="1.0" encoding="UTF-8" standalone="yes"?>
<Relationships xmlns="http://schemas.openxmlformats.org/package/2006/relationships"><Relationship Id="rId3" Type="http://schemas.openxmlformats.org/officeDocument/2006/relationships/hyperlink" Target="https://youtu.be/yD-D3ODP5qQ" TargetMode="External"/><Relationship Id="rId2" Type="http://schemas.openxmlformats.org/officeDocument/2006/relationships/hyperlink" Target="https://monespaceeco.org/" TargetMode="External"/><Relationship Id="rId1" Type="http://schemas.openxmlformats.org/officeDocument/2006/relationships/hyperlink" Target="https://youtu.be/_lNf8j6iWFU"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youtu.be/_lNf8j6iWFU" TargetMode="External"/><Relationship Id="rId2" Type="http://schemas.openxmlformats.org/officeDocument/2006/relationships/hyperlink" Target="https://youtu.be/yD-D3ODP5qQ" TargetMode="External"/><Relationship Id="rId1" Type="http://schemas.openxmlformats.org/officeDocument/2006/relationships/hyperlink" Target="https://monespaceeco.org/" TargetMode="External"/><Relationship Id="rId4" Type="http://schemas.openxmlformats.org/officeDocument/2006/relationships/drawing" Target="../drawings/drawing26.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hyperlink" Target="https://youtu.be/GILFrxXeJVc" TargetMode="External"/><Relationship Id="rId1" Type="http://schemas.openxmlformats.org/officeDocument/2006/relationships/hyperlink" Target="https://youtu.be/pT-Ny-eb0hE" TargetMode="External"/></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youtu.be/KdNoLpbGGMg" TargetMode="External"/><Relationship Id="rId1" Type="http://schemas.openxmlformats.org/officeDocument/2006/relationships/hyperlink" Target="https://youtu.be/mfjA7EGS5_E" TargetMode="Externa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youtu.be/KdNoLpbGGMg" TargetMode="External"/><Relationship Id="rId1" Type="http://schemas.openxmlformats.org/officeDocument/2006/relationships/hyperlink" Target="https://youtu.be/wN8R5kQZeTA"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35.bin"/><Relationship Id="rId1" Type="http://schemas.openxmlformats.org/officeDocument/2006/relationships/hyperlink" Target="https://youtu.be/MpTeDo4tpxs"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hyperlink" Target="https://youtu.be/Lx0myv42YMs" TargetMode="External"/><Relationship Id="rId1" Type="http://schemas.openxmlformats.org/officeDocument/2006/relationships/hyperlink" Target="https://youtu.be/U1WoQvqUuKw"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hyperlink" Target="https://youtu.be/Lx0myv42YMs" TargetMode="External"/><Relationship Id="rId1" Type="http://schemas.openxmlformats.org/officeDocument/2006/relationships/hyperlink" Target="https://youtu.be/U1WoQvqUuKw"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s://youtu.be/gLIS15rIWAU" TargetMode="External"/><Relationship Id="rId2" Type="http://schemas.openxmlformats.org/officeDocument/2006/relationships/hyperlink" Target="https://youtu.be/fUfSwNyfiFI" TargetMode="External"/><Relationship Id="rId1" Type="http://schemas.openxmlformats.org/officeDocument/2006/relationships/hyperlink" Target="https://www.excel-pratique.com/fr/fonctions/recherchex"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s://youtu.be/gLIS15rIWAU" TargetMode="External"/><Relationship Id="rId2" Type="http://schemas.openxmlformats.org/officeDocument/2006/relationships/hyperlink" Target="https://youtu.be/fUfSwNyfiFI" TargetMode="External"/><Relationship Id="rId1" Type="http://schemas.openxmlformats.org/officeDocument/2006/relationships/hyperlink" Target="https://www.excel-pratique.com/fr/fonctions/recherchex"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hyperlink" Target="https://youtu.be/bFvSPh_8PGk" TargetMode="External"/><Relationship Id="rId1" Type="http://schemas.openxmlformats.org/officeDocument/2006/relationships/hyperlink" Target="https://youtu.be/R602bk8R9Eo"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hyperlink" Target="https://youtu.be/ebIw6W93DPw" TargetMode="External"/><Relationship Id="rId1" Type="http://schemas.openxmlformats.org/officeDocument/2006/relationships/hyperlink" Target="https://youtu.be/R602bk8R9Eo" TargetMode="Externa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wN8R5kQZeTA" TargetMode="External"/><Relationship Id="rId1" Type="http://schemas.openxmlformats.org/officeDocument/2006/relationships/hyperlink" Target="https://youtu.be/OvLI0T7mXU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youtu.be/wN8R5kQZeTA" TargetMode="External"/><Relationship Id="rId1" Type="http://schemas.openxmlformats.org/officeDocument/2006/relationships/hyperlink" Target="https://youtu.be/OvLI0T7mXU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youtu.be/Ih9g3M3-S7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0"/>
  <sheetViews>
    <sheetView showGridLines="0" tabSelected="1" topLeftCell="B1" zoomScaleNormal="100" workbookViewId="0">
      <pane ySplit="7" topLeftCell="A8" activePane="bottomLeft" state="frozen"/>
      <selection activeCell="C1" sqref="C1"/>
      <selection pane="bottomLeft" activeCell="C43" sqref="C43"/>
    </sheetView>
  </sheetViews>
  <sheetFormatPr baseColWidth="10" defaultColWidth="9.140625" defaultRowHeight="15" x14ac:dyDescent="0.25"/>
  <cols>
    <col min="1" max="1" width="3.28515625" hidden="1" customWidth="1"/>
    <col min="2" max="2" width="7.7109375" style="228" customWidth="1"/>
    <col min="3" max="3" width="10.7109375" customWidth="1"/>
    <col min="4" max="4" width="8.28515625" customWidth="1"/>
    <col min="5" max="5" width="31.140625" hidden="1" customWidth="1"/>
    <col min="6" max="6" width="68.7109375" customWidth="1"/>
    <col min="7" max="7" width="0.7109375" customWidth="1"/>
    <col min="8" max="8" width="11.42578125"/>
    <col min="9" max="9" width="1.140625" customWidth="1"/>
    <col min="10" max="10" width="11.42578125"/>
    <col min="11" max="11" width="1.28515625" customWidth="1"/>
    <col min="12" max="15" width="9.42578125" customWidth="1"/>
    <col min="16" max="19" width="5.85546875" customWidth="1"/>
  </cols>
  <sheetData>
    <row r="1" spans="1:28" ht="18.75" customHeight="1" x14ac:dyDescent="0.25">
      <c r="A1" s="269"/>
      <c r="B1" s="335">
        <f>COUNT(A8:A70)</f>
        <v>38</v>
      </c>
      <c r="C1" s="341" t="s">
        <v>1969</v>
      </c>
      <c r="D1" s="342"/>
      <c r="E1" s="342"/>
      <c r="F1" s="345" t="s">
        <v>1639</v>
      </c>
      <c r="G1" s="345"/>
      <c r="H1" s="345"/>
      <c r="I1" s="345"/>
      <c r="J1" s="345"/>
      <c r="K1" s="345"/>
      <c r="L1" s="345"/>
      <c r="M1" s="346"/>
      <c r="N1" s="353" t="s">
        <v>1874</v>
      </c>
      <c r="O1" s="354"/>
      <c r="T1" s="268"/>
      <c r="U1" s="268"/>
      <c r="V1" s="268"/>
      <c r="W1" s="268"/>
      <c r="X1" s="268"/>
      <c r="Y1" s="268"/>
    </row>
    <row r="2" spans="1:28" ht="18.75" customHeight="1" x14ac:dyDescent="0.25">
      <c r="A2" s="269"/>
      <c r="B2" s="336">
        <f>SUM(B8:B100)/B1</f>
        <v>0</v>
      </c>
      <c r="C2" s="341"/>
      <c r="D2" s="342"/>
      <c r="E2" s="342"/>
      <c r="F2" s="347"/>
      <c r="G2" s="347"/>
      <c r="H2" s="347"/>
      <c r="I2" s="347"/>
      <c r="J2" s="347"/>
      <c r="K2" s="347"/>
      <c r="L2" s="347"/>
      <c r="M2" s="348"/>
      <c r="N2" s="355"/>
      <c r="O2" s="356"/>
      <c r="T2" s="268"/>
      <c r="U2" s="268"/>
      <c r="V2" s="268"/>
      <c r="W2" s="268"/>
      <c r="X2" s="268"/>
      <c r="Y2" s="268"/>
    </row>
    <row r="3" spans="1:28" ht="18.75" customHeight="1" x14ac:dyDescent="0.25">
      <c r="A3" s="269"/>
      <c r="B3" s="337">
        <f>1-B2</f>
        <v>1</v>
      </c>
      <c r="C3" s="341"/>
      <c r="D3" s="342"/>
      <c r="E3" s="342"/>
      <c r="F3" s="347"/>
      <c r="G3" s="347"/>
      <c r="H3" s="347"/>
      <c r="I3" s="347"/>
      <c r="J3" s="347"/>
      <c r="K3" s="347"/>
      <c r="L3" s="347"/>
      <c r="M3" s="348"/>
      <c r="N3" s="355"/>
      <c r="O3" s="356"/>
      <c r="T3" s="268"/>
      <c r="U3" s="268"/>
      <c r="V3" s="268"/>
      <c r="W3" s="268"/>
      <c r="X3" s="268"/>
      <c r="Y3" s="268"/>
    </row>
    <row r="4" spans="1:28" ht="18.75" customHeight="1" thickBot="1" x14ac:dyDescent="0.3">
      <c r="A4" s="269"/>
      <c r="B4" s="335"/>
      <c r="C4" s="343"/>
      <c r="D4" s="344"/>
      <c r="E4" s="344"/>
      <c r="F4" s="349"/>
      <c r="G4" s="349"/>
      <c r="H4" s="349"/>
      <c r="I4" s="349"/>
      <c r="J4" s="349"/>
      <c r="K4" s="349"/>
      <c r="L4" s="349"/>
      <c r="M4" s="350"/>
      <c r="N4" s="355"/>
      <c r="O4" s="356"/>
      <c r="T4" s="268"/>
      <c r="U4" s="268"/>
      <c r="V4" s="268"/>
      <c r="W4" s="268"/>
      <c r="X4" s="268"/>
      <c r="Y4" s="268"/>
    </row>
    <row r="5" spans="1:28" ht="36.75" customHeight="1" thickTop="1" x14ac:dyDescent="0.25">
      <c r="B5" s="359" t="s">
        <v>1648</v>
      </c>
      <c r="C5" s="360"/>
      <c r="D5" s="360"/>
      <c r="E5" s="360"/>
      <c r="F5" s="360"/>
      <c r="G5" s="360"/>
      <c r="H5" s="360"/>
      <c r="I5" s="360"/>
      <c r="J5" s="360"/>
      <c r="K5" s="360"/>
      <c r="L5" s="361"/>
      <c r="M5" s="281"/>
      <c r="N5" s="357"/>
      <c r="O5" s="358"/>
      <c r="T5" s="268"/>
      <c r="U5" s="268"/>
      <c r="V5" s="268"/>
      <c r="W5" s="268"/>
      <c r="X5" s="268"/>
      <c r="Y5" s="268"/>
    </row>
    <row r="6" spans="1:28" ht="36.75" customHeight="1" thickBot="1" x14ac:dyDescent="0.3">
      <c r="B6" s="362"/>
      <c r="C6" s="363"/>
      <c r="D6" s="363"/>
      <c r="E6" s="363"/>
      <c r="F6" s="363"/>
      <c r="G6" s="363"/>
      <c r="H6" s="363"/>
      <c r="I6" s="363"/>
      <c r="J6" s="363"/>
      <c r="K6" s="363"/>
      <c r="L6" s="364"/>
      <c r="M6" s="351" t="s">
        <v>1642</v>
      </c>
      <c r="N6" s="352"/>
      <c r="O6" s="352"/>
      <c r="P6" s="352"/>
      <c r="Q6" s="352"/>
      <c r="R6" s="352"/>
      <c r="T6" s="268"/>
      <c r="U6" s="268"/>
      <c r="V6" s="268"/>
      <c r="W6" s="268"/>
      <c r="X6" s="268"/>
      <c r="Y6" s="268"/>
    </row>
    <row r="7" spans="1:28" ht="73.5" customHeight="1" thickTop="1" x14ac:dyDescent="0.25">
      <c r="A7" s="268"/>
      <c r="B7" s="271"/>
      <c r="C7" s="272" t="s">
        <v>1976</v>
      </c>
      <c r="D7" s="273" t="s">
        <v>1975</v>
      </c>
      <c r="E7" s="270" t="s">
        <v>1974</v>
      </c>
      <c r="F7" s="270" t="s">
        <v>0</v>
      </c>
      <c r="G7" s="271" t="s">
        <v>1966</v>
      </c>
      <c r="H7" s="270" t="s">
        <v>1</v>
      </c>
      <c r="I7" s="274" t="s">
        <v>1967</v>
      </c>
      <c r="J7" s="270" t="s">
        <v>2</v>
      </c>
      <c r="K7" s="274" t="s">
        <v>1968</v>
      </c>
      <c r="L7" s="275" t="s">
        <v>1970</v>
      </c>
      <c r="M7" s="276" t="s">
        <v>1971</v>
      </c>
      <c r="N7" s="277" t="s">
        <v>1972</v>
      </c>
      <c r="O7" s="278" t="s">
        <v>1973</v>
      </c>
      <c r="P7" s="268"/>
      <c r="Q7" s="268"/>
      <c r="R7" s="268"/>
      <c r="S7" s="268"/>
      <c r="T7" s="268"/>
      <c r="U7" s="268"/>
      <c r="V7" s="268"/>
      <c r="W7" s="268"/>
      <c r="X7" s="268"/>
      <c r="Y7" s="268"/>
      <c r="Z7" s="268"/>
      <c r="AA7" s="268"/>
      <c r="AB7" s="268"/>
    </row>
    <row r="8" spans="1:28" s="268" customFormat="1" ht="37.5" customHeight="1" x14ac:dyDescent="0.3">
      <c r="A8" s="269" t="str">
        <f>IF(Tableau5[[#This Row],[Sujet]]="","",1)</f>
        <v/>
      </c>
      <c r="B8" s="269" t="str">
        <f>IF(COUNTA(L8:O8)=0,"",IF(L8&lt;&gt;"",0.15,IF(M8&lt;&gt;"",0.5,IF(N8&lt;&gt;"",0.75,1))))</f>
        <v/>
      </c>
      <c r="C8" s="282"/>
      <c r="D8" s="298"/>
      <c r="E8" s="283" t="s">
        <v>1959</v>
      </c>
      <c r="F8" s="283" t="s">
        <v>1959</v>
      </c>
      <c r="G8" s="284"/>
      <c r="H8" s="279"/>
      <c r="I8" s="285"/>
      <c r="J8" s="280"/>
      <c r="K8" s="281"/>
      <c r="L8" s="286"/>
      <c r="M8" s="287"/>
      <c r="N8" s="288"/>
      <c r="O8" s="289"/>
      <c r="P8" s="365" t="str">
        <f>IF(AND(C8="",COUNTA(L8:O8)&gt;=1),"Attention, n'oubliez pas de cocher la réalisation de l'exercice en tête de ligne",IF(COUNTA(L8:O8)&gt;1,"Attention, une seule croix par exercice",""))</f>
        <v/>
      </c>
      <c r="Q8" s="366"/>
      <c r="R8" s="366"/>
      <c r="S8" s="366"/>
      <c r="T8"/>
      <c r="U8"/>
      <c r="V8"/>
      <c r="W8"/>
      <c r="X8"/>
      <c r="Y8"/>
      <c r="Z8"/>
      <c r="AA8"/>
    </row>
    <row r="9" spans="1:28" s="268" customFormat="1" ht="37.5" customHeight="1" x14ac:dyDescent="0.3">
      <c r="A9" s="269">
        <f>IF(Tableau5[[#This Row],[Sujet]]="","",1)</f>
        <v>1</v>
      </c>
      <c r="B9" s="269" t="str">
        <f t="shared" ref="B9:B71" si="0">IF(COUNTA(L9:O9)=0,"",IF(L9&lt;&gt;"",0.15,IF(M9&lt;&gt;"",0.5,IF(N9&lt;&gt;"",0.75,1))))</f>
        <v/>
      </c>
      <c r="C9" s="338"/>
      <c r="D9" s="299">
        <f>IF(D8="",1,IF(Tableau5[[#This Row],[Sujet]]="","",D8+1))</f>
        <v>1</v>
      </c>
      <c r="E9" s="291" t="s">
        <v>1959</v>
      </c>
      <c r="F9" s="291" t="s">
        <v>1651</v>
      </c>
      <c r="G9" s="292"/>
      <c r="H9" s="302" t="s">
        <v>1</v>
      </c>
      <c r="I9" s="303"/>
      <c r="J9" s="304" t="s">
        <v>2</v>
      </c>
      <c r="L9" s="305"/>
      <c r="M9" s="306"/>
      <c r="N9" s="307"/>
      <c r="O9" s="308"/>
      <c r="P9" s="339" t="str">
        <f t="shared" ref="P9:P71" si="1">IF(AND(C9="",COUNTA(L9:O9)&gt;=1),"Attention, n'oubliez pas de cocher la réalisation de l'exercice en tête de ligne",IF(COUNTA(L9:O9)&gt;1,"Attention, une seule croix par exercice",""))</f>
        <v/>
      </c>
      <c r="Q9" s="340"/>
      <c r="R9" s="340"/>
      <c r="S9" s="340"/>
      <c r="T9" s="340"/>
      <c r="U9" s="340"/>
      <c r="V9" s="340"/>
      <c r="W9" s="340"/>
      <c r="X9" s="340"/>
      <c r="Y9" s="340"/>
      <c r="Z9" s="340"/>
      <c r="AA9" s="340"/>
    </row>
    <row r="10" spans="1:28" s="268" customFormat="1" ht="37.5" customHeight="1" x14ac:dyDescent="0.3">
      <c r="A10" s="269">
        <f>IF(Tableau5[[#This Row],[Sujet]]="","",1)</f>
        <v>1</v>
      </c>
      <c r="B10" s="269" t="str">
        <f t="shared" si="0"/>
        <v/>
      </c>
      <c r="C10" s="338"/>
      <c r="D10" s="299">
        <f>IF(D9="",1,IF(Tableau5[[#This Row],[Sujet]]="","",D9+1))</f>
        <v>2</v>
      </c>
      <c r="E10" s="293" t="s">
        <v>1959</v>
      </c>
      <c r="F10" s="293" t="s">
        <v>3</v>
      </c>
      <c r="G10" s="294"/>
      <c r="H10" s="309" t="s">
        <v>1</v>
      </c>
      <c r="I10" s="303"/>
      <c r="J10" s="304" t="s">
        <v>2</v>
      </c>
      <c r="L10" s="310"/>
      <c r="M10" s="311"/>
      <c r="N10" s="307"/>
      <c r="O10" s="308"/>
      <c r="P10" s="339" t="str">
        <f t="shared" si="1"/>
        <v/>
      </c>
      <c r="Q10" s="340"/>
      <c r="R10" s="340"/>
      <c r="S10" s="340"/>
      <c r="T10" s="340"/>
      <c r="U10" s="340"/>
      <c r="V10" s="340"/>
      <c r="W10" s="340"/>
      <c r="X10" s="340"/>
      <c r="Y10" s="340"/>
      <c r="Z10" s="340"/>
      <c r="AA10" s="340"/>
    </row>
    <row r="11" spans="1:28" s="268" customFormat="1" ht="37.5" customHeight="1" x14ac:dyDescent="0.3">
      <c r="A11" s="269">
        <f>IF(Tableau5[[#This Row],[Sujet]]="","",1)</f>
        <v>1</v>
      </c>
      <c r="B11" s="269" t="str">
        <f t="shared" si="0"/>
        <v/>
      </c>
      <c r="C11" s="338"/>
      <c r="D11" s="299">
        <f>IF(D10="",1,IF(Tableau5[[#This Row],[Sujet]]="","",D10+1))</f>
        <v>3</v>
      </c>
      <c r="E11" s="295" t="s">
        <v>1959</v>
      </c>
      <c r="F11" s="295" t="s">
        <v>4</v>
      </c>
      <c r="G11" s="294"/>
      <c r="H11" s="309" t="s">
        <v>1</v>
      </c>
      <c r="I11" s="303"/>
      <c r="J11" s="312" t="s">
        <v>2</v>
      </c>
      <c r="L11" s="305"/>
      <c r="M11" s="306"/>
      <c r="N11" s="307"/>
      <c r="O11" s="308"/>
      <c r="P11" s="339" t="str">
        <f t="shared" si="1"/>
        <v/>
      </c>
      <c r="Q11" s="340"/>
      <c r="R11" s="340"/>
      <c r="S11" s="340"/>
      <c r="T11" s="340"/>
      <c r="U11" s="340"/>
      <c r="V11" s="340"/>
      <c r="W11" s="340"/>
      <c r="X11" s="340"/>
      <c r="Y11" s="340"/>
      <c r="Z11" s="340"/>
      <c r="AA11" s="340"/>
    </row>
    <row r="12" spans="1:28" s="268" customFormat="1" ht="37.5" customHeight="1" x14ac:dyDescent="0.3">
      <c r="A12" s="269" t="str">
        <f>IF(Tableau5[[#This Row],[Sujet]]="","",1)</f>
        <v/>
      </c>
      <c r="B12" s="269" t="str">
        <f t="shared" si="0"/>
        <v/>
      </c>
      <c r="C12" s="282"/>
      <c r="D12" s="298" t="str">
        <f>IF(D11="",1,IF(Tableau5[[#This Row],[Sujet]]="","",D11+1))</f>
        <v/>
      </c>
      <c r="E12" s="283" t="s">
        <v>1960</v>
      </c>
      <c r="F12" s="283" t="s">
        <v>1960</v>
      </c>
      <c r="G12" s="284"/>
      <c r="H12" s="279"/>
      <c r="I12" s="285"/>
      <c r="J12" s="280"/>
      <c r="K12" s="281"/>
      <c r="L12" s="286"/>
      <c r="M12" s="287"/>
      <c r="N12" s="288"/>
      <c r="O12" s="289"/>
      <c r="P12" s="339" t="str">
        <f t="shared" si="1"/>
        <v/>
      </c>
      <c r="Q12" s="340"/>
      <c r="R12" s="340"/>
      <c r="S12" s="340"/>
      <c r="T12" s="340"/>
      <c r="U12" s="340"/>
      <c r="V12" s="340"/>
      <c r="W12" s="340"/>
      <c r="X12" s="340"/>
      <c r="Y12" s="340"/>
      <c r="Z12" s="340"/>
      <c r="AA12" s="340"/>
    </row>
    <row r="13" spans="1:28" s="268" customFormat="1" ht="37.5" customHeight="1" x14ac:dyDescent="0.3">
      <c r="A13" s="269">
        <f>IF(Tableau5[[#This Row],[Sujet]]="","",1)</f>
        <v>1</v>
      </c>
      <c r="B13" s="269" t="str">
        <f t="shared" si="0"/>
        <v/>
      </c>
      <c r="C13" s="338"/>
      <c r="D13" s="299">
        <f>IF(D12="",1,IF(Tableau5[[#This Row],[Sujet]]="","",D12+1))</f>
        <v>1</v>
      </c>
      <c r="E13" s="295" t="s">
        <v>1960</v>
      </c>
      <c r="F13" s="295" t="s">
        <v>1432</v>
      </c>
      <c r="G13" s="294"/>
      <c r="H13" s="309" t="s">
        <v>1</v>
      </c>
      <c r="I13" s="303"/>
      <c r="J13" s="312" t="s">
        <v>2</v>
      </c>
      <c r="L13" s="305"/>
      <c r="M13" s="306"/>
      <c r="N13" s="307"/>
      <c r="O13" s="308"/>
      <c r="P13" s="339" t="str">
        <f t="shared" si="1"/>
        <v/>
      </c>
      <c r="Q13" s="340"/>
      <c r="R13" s="340"/>
      <c r="S13" s="340"/>
      <c r="T13" s="340"/>
      <c r="U13" s="340"/>
      <c r="V13" s="340"/>
      <c r="W13" s="340"/>
      <c r="X13" s="340"/>
      <c r="Y13" s="340"/>
      <c r="Z13" s="340"/>
      <c r="AA13" s="340"/>
    </row>
    <row r="14" spans="1:28" s="268" customFormat="1" ht="37.5" customHeight="1" x14ac:dyDescent="0.3">
      <c r="A14" s="269">
        <f>IF(Tableau5[[#This Row],[Sujet]]="","",1)</f>
        <v>1</v>
      </c>
      <c r="B14" s="269" t="str">
        <f t="shared" si="0"/>
        <v/>
      </c>
      <c r="C14" s="338"/>
      <c r="D14" s="299">
        <f>IF(D13="",1,IF(Tableau5[[#This Row],[Sujet]]="","",D13+1))</f>
        <v>2</v>
      </c>
      <c r="E14" s="293" t="s">
        <v>1960</v>
      </c>
      <c r="F14" s="293" t="s">
        <v>1433</v>
      </c>
      <c r="G14" s="296"/>
      <c r="H14" s="309" t="s">
        <v>1</v>
      </c>
      <c r="I14" s="303"/>
      <c r="J14" s="312" t="s">
        <v>2</v>
      </c>
      <c r="L14" s="310"/>
      <c r="M14" s="311"/>
      <c r="N14" s="307"/>
      <c r="O14" s="308"/>
      <c r="P14" s="339" t="str">
        <f t="shared" si="1"/>
        <v/>
      </c>
      <c r="Q14" s="340"/>
      <c r="R14" s="340"/>
      <c r="S14" s="340"/>
      <c r="T14" s="340"/>
      <c r="U14" s="340"/>
      <c r="V14" s="340"/>
      <c r="W14" s="340"/>
      <c r="X14" s="340"/>
      <c r="Y14" s="340"/>
      <c r="Z14" s="340"/>
      <c r="AA14" s="340"/>
    </row>
    <row r="15" spans="1:28" s="268" customFormat="1" ht="37.5" customHeight="1" x14ac:dyDescent="0.3">
      <c r="A15" s="269">
        <f>IF(Tableau5[[#This Row],[Sujet]]="","",1)</f>
        <v>1</v>
      </c>
      <c r="B15" s="269" t="str">
        <f t="shared" si="0"/>
        <v/>
      </c>
      <c r="C15" s="338"/>
      <c r="D15" s="299">
        <f>IF(D14="",1,IF(Tableau5[[#This Row],[Sujet]]="","",D14+1))</f>
        <v>3</v>
      </c>
      <c r="E15" s="295" t="s">
        <v>1960</v>
      </c>
      <c r="F15" s="295" t="s">
        <v>1431</v>
      </c>
      <c r="G15" s="294"/>
      <c r="H15" s="309" t="s">
        <v>1</v>
      </c>
      <c r="I15" s="303"/>
      <c r="J15" s="312" t="s">
        <v>2</v>
      </c>
      <c r="L15" s="305"/>
      <c r="M15" s="306"/>
      <c r="N15" s="307"/>
      <c r="O15" s="308"/>
      <c r="P15" s="339" t="str">
        <f t="shared" si="1"/>
        <v/>
      </c>
      <c r="Q15" s="340"/>
      <c r="R15" s="340"/>
      <c r="S15" s="340"/>
      <c r="T15" s="340"/>
      <c r="U15" s="340"/>
      <c r="V15" s="340"/>
      <c r="W15" s="340"/>
      <c r="X15" s="340"/>
      <c r="Y15" s="340"/>
      <c r="Z15" s="340"/>
      <c r="AA15" s="340"/>
    </row>
    <row r="16" spans="1:28" s="268" customFormat="1" ht="37.5" customHeight="1" x14ac:dyDescent="0.3">
      <c r="A16" s="269">
        <f>IF(Tableau5[[#This Row],[Sujet]]="","",1)</f>
        <v>1</v>
      </c>
      <c r="B16" s="269" t="str">
        <f t="shared" si="0"/>
        <v/>
      </c>
      <c r="C16" s="338"/>
      <c r="D16" s="299">
        <f>IF(D15="",1,IF(Tableau5[[#This Row],[Sujet]]="","",D15+1))</f>
        <v>4</v>
      </c>
      <c r="E16" s="295" t="s">
        <v>1960</v>
      </c>
      <c r="F16" s="293" t="s">
        <v>1435</v>
      </c>
      <c r="G16" s="294"/>
      <c r="H16" s="309" t="s">
        <v>1</v>
      </c>
      <c r="I16" s="303"/>
      <c r="J16" s="312" t="s">
        <v>2</v>
      </c>
      <c r="L16" s="310"/>
      <c r="M16" s="311"/>
      <c r="N16" s="307"/>
      <c r="O16" s="308"/>
      <c r="P16" s="339" t="str">
        <f t="shared" si="1"/>
        <v/>
      </c>
      <c r="Q16" s="340"/>
      <c r="R16" s="340"/>
      <c r="S16" s="340"/>
      <c r="T16" s="340"/>
      <c r="U16" s="340"/>
      <c r="V16" s="340"/>
      <c r="W16" s="340"/>
      <c r="X16" s="340"/>
      <c r="Y16" s="340"/>
      <c r="Z16" s="340"/>
      <c r="AA16" s="340"/>
    </row>
    <row r="17" spans="1:27" s="268" customFormat="1" ht="37.5" customHeight="1" x14ac:dyDescent="0.3">
      <c r="A17" s="269">
        <f>IF(Tableau5[[#This Row],[Sujet]]="","",1)</f>
        <v>1</v>
      </c>
      <c r="B17" s="269" t="str">
        <f t="shared" si="0"/>
        <v/>
      </c>
      <c r="C17" s="338"/>
      <c r="D17" s="299">
        <f>IF(D16="",1,IF(Tableau5[[#This Row],[Sujet]]="","",D16+1))</f>
        <v>5</v>
      </c>
      <c r="E17" s="293" t="s">
        <v>1960</v>
      </c>
      <c r="F17" s="295" t="s">
        <v>1449</v>
      </c>
      <c r="G17" s="294"/>
      <c r="H17" s="309" t="s">
        <v>1</v>
      </c>
      <c r="I17" s="303"/>
      <c r="J17" s="312" t="s">
        <v>2</v>
      </c>
      <c r="L17" s="305"/>
      <c r="M17" s="306"/>
      <c r="N17" s="307"/>
      <c r="O17" s="308"/>
      <c r="P17" s="339" t="str">
        <f t="shared" si="1"/>
        <v/>
      </c>
      <c r="Q17" s="340"/>
      <c r="R17" s="340"/>
      <c r="S17" s="340"/>
      <c r="T17" s="340"/>
      <c r="U17" s="340"/>
      <c r="V17" s="340"/>
      <c r="W17" s="340"/>
      <c r="X17" s="340"/>
      <c r="Y17" s="340"/>
      <c r="Z17" s="340"/>
      <c r="AA17" s="340"/>
    </row>
    <row r="18" spans="1:27" s="268" customFormat="1" ht="37.5" customHeight="1" x14ac:dyDescent="0.3">
      <c r="A18" s="269">
        <f>IF(Tableau5[[#This Row],[Sujet]]="","",1)</f>
        <v>1</v>
      </c>
      <c r="B18" s="269" t="str">
        <f>IF(COUNTA(L18:O18)=0,"",IF(L18&lt;&gt;"",0.15,IF(M18&lt;&gt;"",0.5,IF(N18&lt;&gt;"",0.75,1))))</f>
        <v/>
      </c>
      <c r="C18" s="338"/>
      <c r="D18" s="299">
        <f>IF(D17="",1,IF(Tableau5[[#This Row],[Sujet]]="","",D17+1))</f>
        <v>6</v>
      </c>
      <c r="E18" s="295" t="s">
        <v>1960</v>
      </c>
      <c r="F18" s="293" t="s">
        <v>10</v>
      </c>
      <c r="G18" s="294"/>
      <c r="H18" s="313" t="s">
        <v>1</v>
      </c>
      <c r="I18" s="303"/>
      <c r="J18" s="314" t="s">
        <v>2</v>
      </c>
      <c r="L18" s="310"/>
      <c r="M18" s="311"/>
      <c r="N18" s="307"/>
      <c r="O18" s="308"/>
      <c r="P18" s="339" t="str">
        <f>IF(AND(C18="",COUNTA(L18:O18)&gt;=1),"Attention, n'oubliez pas de cocher la réalisation de l'exercice en tête de ligne",IF(COUNTA(L18:O18)&gt;1,"Attention, une seule croix par exercice",""))</f>
        <v/>
      </c>
      <c r="Q18" s="340"/>
      <c r="R18" s="340"/>
      <c r="S18" s="340"/>
      <c r="T18" s="340"/>
      <c r="U18" s="340"/>
      <c r="V18" s="340"/>
      <c r="W18" s="340"/>
      <c r="X18" s="340"/>
      <c r="Y18" s="340"/>
      <c r="Z18" s="340"/>
      <c r="AA18" s="340"/>
    </row>
    <row r="19" spans="1:27" s="268" customFormat="1" ht="37.5" customHeight="1" x14ac:dyDescent="0.3">
      <c r="A19" s="269">
        <f>IF(Tableau5[[#This Row],[Sujet]]="","",1)</f>
        <v>1</v>
      </c>
      <c r="B19" s="269" t="str">
        <f>IF(COUNTA(L19:O19)=0,"",IF(L19&lt;&gt;"",0.15,IF(M19&lt;&gt;"",0.5,IF(N19&lt;&gt;"",0.75,1))))</f>
        <v/>
      </c>
      <c r="C19" s="338"/>
      <c r="D19" s="299">
        <f>IF(D18="",1,IF(Tableau5[[#This Row],[Sujet]]="","",D18+1))</f>
        <v>7</v>
      </c>
      <c r="E19" s="293" t="s">
        <v>1960</v>
      </c>
      <c r="F19" s="295" t="s">
        <v>1646</v>
      </c>
      <c r="G19" s="296"/>
      <c r="H19" s="313" t="s">
        <v>1</v>
      </c>
      <c r="I19" s="303"/>
      <c r="J19" s="315"/>
      <c r="L19" s="305"/>
      <c r="M19" s="306"/>
      <c r="N19" s="307"/>
      <c r="O19" s="308"/>
      <c r="P19" s="339" t="str">
        <f>IF(AND(C19="",COUNTA(L19:O19)&gt;=1),"Attention, n'oubliez pas de cocher la réalisation de l'exercice en tête de ligne",IF(COUNTA(L19:O19)&gt;1,"Attention, une seule croix par exercice",""))</f>
        <v/>
      </c>
      <c r="Q19" s="340"/>
      <c r="R19" s="340"/>
      <c r="S19" s="340"/>
      <c r="T19" s="340"/>
      <c r="U19" s="340"/>
      <c r="V19" s="340"/>
      <c r="W19" s="340"/>
      <c r="X19" s="340"/>
      <c r="Y19" s="340"/>
      <c r="Z19" s="340"/>
      <c r="AA19" s="340"/>
    </row>
    <row r="20" spans="1:27" s="268" customFormat="1" ht="37.5" customHeight="1" x14ac:dyDescent="0.3">
      <c r="A20" s="269">
        <f>IF(Tableau5[[#This Row],[Sujet]]="","",1)</f>
        <v>1</v>
      </c>
      <c r="B20" s="269" t="str">
        <f>IF(COUNTA(L20:O20)=0,"",IF(L20&lt;&gt;"",0.15,IF(M20&lt;&gt;"",0.5,IF(N20&lt;&gt;"",0.75,1))))</f>
        <v/>
      </c>
      <c r="C20" s="338"/>
      <c r="D20" s="299">
        <f>IF(D19="",1,IF(Tableau5[[#This Row],[Sujet]]="","",D19+1))</f>
        <v>8</v>
      </c>
      <c r="E20" s="295" t="s">
        <v>1960</v>
      </c>
      <c r="F20" s="293" t="s">
        <v>1893</v>
      </c>
      <c r="G20" s="294"/>
      <c r="H20" s="313" t="s">
        <v>1</v>
      </c>
      <c r="I20" s="303"/>
      <c r="J20" s="314" t="s">
        <v>2</v>
      </c>
      <c r="L20" s="310"/>
      <c r="M20" s="311"/>
      <c r="N20" s="307"/>
      <c r="O20" s="308"/>
      <c r="P20" s="339" t="str">
        <f>IF(AND(C20="",COUNTA(L20:O20)&gt;=1),"Attention, n'oubliez pas de cocher la réalisation de l'exercice en tête de ligne",IF(COUNTA(L20:O20)&gt;1,"Attention, une seule croix par exercice",""))</f>
        <v/>
      </c>
      <c r="Q20" s="340"/>
      <c r="R20" s="340"/>
      <c r="S20" s="340"/>
      <c r="T20" s="340"/>
      <c r="U20" s="340"/>
      <c r="V20" s="340"/>
      <c r="W20" s="340"/>
      <c r="X20" s="340"/>
      <c r="Y20" s="340"/>
      <c r="Z20" s="340"/>
      <c r="AA20" s="340"/>
    </row>
    <row r="21" spans="1:27" s="268" customFormat="1" ht="37.5" customHeight="1" x14ac:dyDescent="0.3">
      <c r="A21" s="269">
        <f>IF(Tableau5[[#This Row],[Sujet]]="","",1)</f>
        <v>1</v>
      </c>
      <c r="B21" s="269" t="str">
        <f>IF(COUNTA(L21:O21)=0,"",IF(L21&lt;&gt;"",0.15,IF(M21&lt;&gt;"",0.5,IF(N21&lt;&gt;"",0.75,1))))</f>
        <v/>
      </c>
      <c r="C21" s="338"/>
      <c r="D21" s="299">
        <f>IF(D20="",1,IF(Tableau5[[#This Row],[Sujet]]="","",D20+1))</f>
        <v>9</v>
      </c>
      <c r="E21" s="293" t="s">
        <v>1960</v>
      </c>
      <c r="F21" s="295" t="s">
        <v>1683</v>
      </c>
      <c r="G21" s="296"/>
      <c r="H21" s="313" t="s">
        <v>1</v>
      </c>
      <c r="I21" s="303"/>
      <c r="J21" s="314" t="s">
        <v>2</v>
      </c>
      <c r="L21" s="305"/>
      <c r="M21" s="306"/>
      <c r="N21" s="307"/>
      <c r="O21" s="308"/>
      <c r="P21" s="339" t="str">
        <f>IF(AND(C21="",COUNTA(L21:O21)&gt;=1),"Attention, n'oubliez pas de cocher la réalisation de l'exercice en tête de ligne",IF(COUNTA(L21:O21)&gt;1,"Attention, une seule croix par exercice",""))</f>
        <v/>
      </c>
      <c r="Q21" s="340"/>
      <c r="R21" s="340"/>
      <c r="S21" s="340"/>
      <c r="T21" s="340"/>
      <c r="U21" s="340"/>
      <c r="V21" s="340"/>
      <c r="W21" s="340"/>
      <c r="X21" s="340"/>
      <c r="Y21" s="340"/>
      <c r="Z21" s="340"/>
      <c r="AA21" s="340"/>
    </row>
    <row r="22" spans="1:27" s="268" customFormat="1" ht="37.5" customHeight="1" x14ac:dyDescent="0.3">
      <c r="A22" s="269" t="str">
        <f>IF(Tableau5[[#This Row],[Sujet]]="","",1)</f>
        <v/>
      </c>
      <c r="B22" s="269" t="str">
        <f t="shared" si="0"/>
        <v/>
      </c>
      <c r="C22" s="282"/>
      <c r="D22" s="298" t="str">
        <f>IF(D21="",1,IF(Tableau5[[#This Row],[Sujet]]="","",D21+1))</f>
        <v/>
      </c>
      <c r="E22" s="283" t="s">
        <v>1961</v>
      </c>
      <c r="F22" s="283" t="s">
        <v>1961</v>
      </c>
      <c r="G22" s="284"/>
      <c r="H22" s="279"/>
      <c r="I22" s="285"/>
      <c r="J22" s="280"/>
      <c r="K22" s="281"/>
      <c r="L22" s="286"/>
      <c r="M22" s="287"/>
      <c r="N22" s="288"/>
      <c r="O22" s="289"/>
      <c r="P22" s="339" t="str">
        <f t="shared" si="1"/>
        <v/>
      </c>
      <c r="Q22" s="340"/>
      <c r="R22" s="340"/>
      <c r="S22" s="340"/>
      <c r="T22" s="340"/>
      <c r="U22" s="340"/>
      <c r="V22" s="340"/>
      <c r="W22" s="340"/>
      <c r="X22" s="340"/>
      <c r="Y22" s="340"/>
      <c r="Z22" s="340"/>
      <c r="AA22" s="340"/>
    </row>
    <row r="23" spans="1:27" s="268" customFormat="1" ht="37.5" customHeight="1" x14ac:dyDescent="0.3">
      <c r="A23" s="269">
        <f>IF(Tableau5[[#This Row],[Sujet]]="","",1)</f>
        <v>1</v>
      </c>
      <c r="B23" s="269" t="str">
        <f t="shared" si="0"/>
        <v/>
      </c>
      <c r="C23" s="338"/>
      <c r="D23" s="299">
        <f>IF(D22="",1,IF(Tableau5[[#This Row],[Sujet]]="","",D22+1))</f>
        <v>1</v>
      </c>
      <c r="E23" s="293" t="s">
        <v>1961</v>
      </c>
      <c r="F23" s="293" t="s">
        <v>5</v>
      </c>
      <c r="G23" s="296"/>
      <c r="H23" s="309" t="s">
        <v>1</v>
      </c>
      <c r="I23" s="303"/>
      <c r="J23" s="312" t="s">
        <v>2</v>
      </c>
      <c r="L23" s="305"/>
      <c r="M23" s="306"/>
      <c r="N23" s="307"/>
      <c r="O23" s="308"/>
      <c r="P23" s="339" t="str">
        <f t="shared" si="1"/>
        <v/>
      </c>
      <c r="Q23" s="340"/>
      <c r="R23" s="340"/>
      <c r="S23" s="340"/>
      <c r="T23" s="340"/>
      <c r="U23" s="340"/>
      <c r="V23" s="340"/>
      <c r="W23" s="340"/>
      <c r="X23" s="340"/>
      <c r="Y23" s="340"/>
      <c r="Z23" s="340"/>
      <c r="AA23" s="340"/>
    </row>
    <row r="24" spans="1:27" s="268" customFormat="1" ht="37.5" customHeight="1" x14ac:dyDescent="0.3">
      <c r="A24" s="269">
        <f>IF(Tableau5[[#This Row],[Sujet]]="","",1)</f>
        <v>1</v>
      </c>
      <c r="B24" s="269" t="str">
        <f t="shared" si="0"/>
        <v/>
      </c>
      <c r="C24" s="338"/>
      <c r="D24" s="299">
        <f>IF(D23="",1,IF(Tableau5[[#This Row],[Sujet]]="","",D23+1))</f>
        <v>2</v>
      </c>
      <c r="E24" s="295" t="s">
        <v>1961</v>
      </c>
      <c r="F24" s="295" t="s">
        <v>6</v>
      </c>
      <c r="G24" s="294"/>
      <c r="H24" s="313" t="s">
        <v>1</v>
      </c>
      <c r="I24" s="303"/>
      <c r="J24" s="314" t="s">
        <v>2</v>
      </c>
      <c r="L24" s="310"/>
      <c r="M24" s="311"/>
      <c r="N24" s="307"/>
      <c r="O24" s="308"/>
      <c r="P24" s="339" t="str">
        <f t="shared" si="1"/>
        <v/>
      </c>
      <c r="Q24" s="340"/>
      <c r="R24" s="340"/>
      <c r="S24" s="340"/>
      <c r="T24" s="340"/>
      <c r="U24" s="340"/>
      <c r="V24" s="340"/>
      <c r="W24" s="340"/>
      <c r="X24" s="340"/>
      <c r="Y24" s="340"/>
      <c r="Z24" s="340"/>
      <c r="AA24" s="340"/>
    </row>
    <row r="25" spans="1:27" s="268" customFormat="1" ht="37.5" customHeight="1" x14ac:dyDescent="0.3">
      <c r="A25" s="269">
        <f>IF(Tableau5[[#This Row],[Sujet]]="","",1)</f>
        <v>1</v>
      </c>
      <c r="B25" s="269" t="str">
        <f t="shared" si="0"/>
        <v/>
      </c>
      <c r="C25" s="338"/>
      <c r="D25" s="299">
        <f>IF(D24="",1,IF(Tableau5[[#This Row],[Sujet]]="","",D24+1))</f>
        <v>3</v>
      </c>
      <c r="E25" s="293" t="s">
        <v>1961</v>
      </c>
      <c r="F25" s="293" t="s">
        <v>8</v>
      </c>
      <c r="G25" s="296"/>
      <c r="H25" s="309" t="s">
        <v>1</v>
      </c>
      <c r="I25" s="303"/>
      <c r="J25" s="312" t="s">
        <v>2</v>
      </c>
      <c r="L25" s="305"/>
      <c r="M25" s="306"/>
      <c r="N25" s="307"/>
      <c r="O25" s="308"/>
      <c r="P25" s="339" t="str">
        <f t="shared" si="1"/>
        <v/>
      </c>
      <c r="Q25" s="340"/>
      <c r="R25" s="340"/>
      <c r="S25" s="340"/>
      <c r="T25" s="340"/>
      <c r="U25" s="340"/>
      <c r="V25" s="340"/>
      <c r="W25" s="340"/>
      <c r="X25" s="340"/>
      <c r="Y25" s="340"/>
      <c r="Z25" s="340"/>
      <c r="AA25" s="340"/>
    </row>
    <row r="26" spans="1:27" s="268" customFormat="1" ht="37.5" customHeight="1" x14ac:dyDescent="0.3">
      <c r="A26" s="269">
        <f>IF(Tableau5[[#This Row],[Sujet]]="","",1)</f>
        <v>1</v>
      </c>
      <c r="B26" s="269" t="str">
        <f t="shared" si="0"/>
        <v/>
      </c>
      <c r="C26" s="338"/>
      <c r="D26" s="299">
        <f>IF(D25="",1,IF(Tableau5[[#This Row],[Sujet]]="","",D25+1))</f>
        <v>4</v>
      </c>
      <c r="E26" s="295" t="s">
        <v>1961</v>
      </c>
      <c r="F26" s="295" t="s">
        <v>11</v>
      </c>
      <c r="G26" s="294"/>
      <c r="H26" s="313" t="s">
        <v>1</v>
      </c>
      <c r="I26" s="303"/>
      <c r="J26" s="314" t="s">
        <v>2</v>
      </c>
      <c r="L26" s="310"/>
      <c r="M26" s="311"/>
      <c r="N26" s="307"/>
      <c r="O26" s="308"/>
      <c r="P26" s="339" t="str">
        <f t="shared" si="1"/>
        <v/>
      </c>
      <c r="Q26" s="340"/>
      <c r="R26" s="340"/>
      <c r="S26" s="340"/>
      <c r="T26" s="340"/>
      <c r="U26" s="340"/>
      <c r="V26" s="340"/>
      <c r="W26" s="340"/>
      <c r="X26" s="340"/>
      <c r="Y26" s="340"/>
      <c r="Z26" s="340"/>
      <c r="AA26" s="340"/>
    </row>
    <row r="27" spans="1:27" s="268" customFormat="1" ht="37.5" customHeight="1" x14ac:dyDescent="0.3">
      <c r="A27" s="269">
        <f>IF(Tableau5[[#This Row],[Sujet]]="","",1)</f>
        <v>1</v>
      </c>
      <c r="B27" s="269" t="str">
        <f t="shared" si="0"/>
        <v/>
      </c>
      <c r="C27" s="338"/>
      <c r="D27" s="299">
        <f>IF(D26="",1,IF(Tableau5[[#This Row],[Sujet]]="","",D26+1))</f>
        <v>5</v>
      </c>
      <c r="E27" s="293" t="s">
        <v>1961</v>
      </c>
      <c r="F27" s="293" t="s">
        <v>12</v>
      </c>
      <c r="G27" s="296"/>
      <c r="H27" s="309" t="s">
        <v>1</v>
      </c>
      <c r="I27" s="303"/>
      <c r="J27" s="314" t="s">
        <v>2</v>
      </c>
      <c r="L27" s="305"/>
      <c r="M27" s="306"/>
      <c r="N27" s="307"/>
      <c r="O27" s="308"/>
      <c r="P27" s="339" t="str">
        <f t="shared" si="1"/>
        <v/>
      </c>
      <c r="Q27" s="340"/>
      <c r="R27" s="340"/>
      <c r="S27" s="340"/>
      <c r="T27" s="340"/>
      <c r="U27" s="340"/>
      <c r="V27" s="340"/>
      <c r="W27" s="340"/>
      <c r="X27" s="340"/>
      <c r="Y27" s="340"/>
      <c r="Z27" s="340"/>
      <c r="AA27" s="340"/>
    </row>
    <row r="28" spans="1:27" s="268" customFormat="1" ht="37.5" customHeight="1" x14ac:dyDescent="0.3">
      <c r="A28" s="269">
        <f>IF(Tableau5[[#This Row],[Sujet]]="","",1)</f>
        <v>1</v>
      </c>
      <c r="B28" s="269" t="str">
        <f t="shared" si="0"/>
        <v/>
      </c>
      <c r="C28" s="338"/>
      <c r="D28" s="299">
        <f>IF(D27="",1,IF(Tableau5[[#This Row],[Sujet]]="","",D27+1))</f>
        <v>6</v>
      </c>
      <c r="E28" s="295" t="s">
        <v>1961</v>
      </c>
      <c r="F28" s="295" t="s">
        <v>1762</v>
      </c>
      <c r="G28" s="294"/>
      <c r="H28" s="316" t="s">
        <v>1</v>
      </c>
      <c r="I28" s="303"/>
      <c r="J28" s="314" t="s">
        <v>2</v>
      </c>
      <c r="L28" s="310"/>
      <c r="M28" s="311"/>
      <c r="N28" s="307"/>
      <c r="O28" s="308"/>
      <c r="P28" s="339" t="str">
        <f t="shared" si="1"/>
        <v/>
      </c>
      <c r="Q28" s="340"/>
      <c r="R28" s="340"/>
      <c r="S28" s="340"/>
      <c r="T28" s="340"/>
      <c r="U28" s="340"/>
      <c r="V28" s="340"/>
      <c r="W28" s="340"/>
      <c r="X28" s="340"/>
      <c r="Y28" s="340"/>
      <c r="Z28" s="340"/>
      <c r="AA28" s="340"/>
    </row>
    <row r="29" spans="1:27" s="268" customFormat="1" ht="37.5" customHeight="1" x14ac:dyDescent="0.3">
      <c r="A29" s="269">
        <f>IF(Tableau5[[#This Row],[Sujet]]="","",1)</f>
        <v>1</v>
      </c>
      <c r="B29" s="269" t="str">
        <f t="shared" si="0"/>
        <v/>
      </c>
      <c r="C29" s="338"/>
      <c r="D29" s="299">
        <f>IF(D28="",1,IF(Tableau5[[#This Row],[Sujet]]="","",D28+1))</f>
        <v>7</v>
      </c>
      <c r="E29" s="293" t="s">
        <v>1961</v>
      </c>
      <c r="F29" s="293" t="s">
        <v>1797</v>
      </c>
      <c r="G29" s="296"/>
      <c r="H29" s="316" t="s">
        <v>1</v>
      </c>
      <c r="I29" s="303"/>
      <c r="J29" s="315"/>
      <c r="L29" s="305"/>
      <c r="M29" s="306"/>
      <c r="N29" s="307"/>
      <c r="O29" s="308"/>
      <c r="P29" s="339" t="str">
        <f t="shared" si="1"/>
        <v/>
      </c>
      <c r="Q29" s="340"/>
      <c r="R29" s="340"/>
      <c r="S29" s="340"/>
      <c r="T29" s="340"/>
      <c r="U29" s="340"/>
      <c r="V29" s="340"/>
      <c r="W29" s="340"/>
      <c r="X29" s="340"/>
      <c r="Y29" s="340"/>
      <c r="Z29" s="340"/>
      <c r="AA29" s="340"/>
    </row>
    <row r="30" spans="1:27" s="268" customFormat="1" ht="37.5" customHeight="1" x14ac:dyDescent="0.3">
      <c r="A30" s="269">
        <f>IF(Tableau5[[#This Row],[Sujet]]="","",1)</f>
        <v>1</v>
      </c>
      <c r="B30" s="269" t="str">
        <f t="shared" si="0"/>
        <v/>
      </c>
      <c r="C30" s="338"/>
      <c r="D30" s="299">
        <f>IF(D29="",1,IF(Tableau5[[#This Row],[Sujet]]="","",D29+1))</f>
        <v>8</v>
      </c>
      <c r="E30" s="295" t="s">
        <v>1961</v>
      </c>
      <c r="F30" s="295" t="s">
        <v>1829</v>
      </c>
      <c r="G30" s="294"/>
      <c r="H30" s="317" t="s">
        <v>1</v>
      </c>
      <c r="I30" s="303"/>
      <c r="J30" s="315"/>
      <c r="L30" s="310"/>
      <c r="M30" s="311"/>
      <c r="N30" s="307"/>
      <c r="O30" s="308"/>
      <c r="P30" s="339" t="str">
        <f t="shared" si="1"/>
        <v/>
      </c>
      <c r="Q30" s="340"/>
      <c r="R30" s="340"/>
      <c r="S30" s="340"/>
      <c r="T30" s="340"/>
      <c r="U30" s="340"/>
      <c r="V30" s="340"/>
      <c r="W30" s="340"/>
      <c r="X30" s="340"/>
      <c r="Y30" s="340"/>
      <c r="Z30" s="340"/>
      <c r="AA30" s="340"/>
    </row>
    <row r="31" spans="1:27" s="268" customFormat="1" ht="37.5" customHeight="1" x14ac:dyDescent="0.3">
      <c r="A31" s="269">
        <f>IF(Tableau5[[#This Row],[Sujet]]="","",1)</f>
        <v>1</v>
      </c>
      <c r="B31" s="269" t="str">
        <f t="shared" si="0"/>
        <v/>
      </c>
      <c r="C31" s="338"/>
      <c r="D31" s="299">
        <f>IF(D30="",1,IF(Tableau5[[#This Row],[Sujet]]="","",D30+1))</f>
        <v>9</v>
      </c>
      <c r="E31" s="293" t="s">
        <v>1961</v>
      </c>
      <c r="F31" s="293" t="s">
        <v>1640</v>
      </c>
      <c r="G31" s="296"/>
      <c r="H31" s="313" t="s">
        <v>1</v>
      </c>
      <c r="I31" s="303"/>
      <c r="J31" s="315"/>
      <c r="L31" s="305"/>
      <c r="M31" s="306"/>
      <c r="N31" s="307"/>
      <c r="O31" s="308"/>
      <c r="P31" s="339" t="str">
        <f t="shared" si="1"/>
        <v/>
      </c>
      <c r="Q31" s="340"/>
      <c r="R31" s="340"/>
      <c r="S31" s="340"/>
      <c r="T31" s="340"/>
      <c r="U31" s="340"/>
      <c r="V31" s="340"/>
      <c r="W31" s="340"/>
      <c r="X31" s="340"/>
      <c r="Y31" s="340"/>
      <c r="Z31" s="340"/>
      <c r="AA31" s="340"/>
    </row>
    <row r="32" spans="1:27" s="268" customFormat="1" ht="37.5" customHeight="1" x14ac:dyDescent="0.3">
      <c r="A32" s="269">
        <f>IF(Tableau5[[#This Row],[Sujet]]="","",1)</f>
        <v>1</v>
      </c>
      <c r="B32" s="269" t="str">
        <f t="shared" si="0"/>
        <v/>
      </c>
      <c r="C32" s="338"/>
      <c r="D32" s="299">
        <f>IF(D31="",1,IF(Tableau5[[#This Row],[Sujet]]="","",D31+1))</f>
        <v>10</v>
      </c>
      <c r="E32" s="295" t="s">
        <v>1961</v>
      </c>
      <c r="F32" s="295" t="s">
        <v>1643</v>
      </c>
      <c r="G32" s="294"/>
      <c r="H32" s="313" t="s">
        <v>1</v>
      </c>
      <c r="I32" s="303"/>
      <c r="J32" s="314" t="s">
        <v>2</v>
      </c>
      <c r="L32" s="310"/>
      <c r="M32" s="311"/>
      <c r="N32" s="307"/>
      <c r="O32" s="308"/>
      <c r="P32" s="339" t="str">
        <f t="shared" si="1"/>
        <v/>
      </c>
      <c r="Q32" s="340"/>
      <c r="R32" s="340"/>
      <c r="S32" s="340"/>
      <c r="T32" s="340"/>
      <c r="U32" s="340"/>
      <c r="V32" s="340"/>
      <c r="W32" s="340"/>
      <c r="X32" s="340"/>
      <c r="Y32" s="340"/>
      <c r="Z32" s="340"/>
      <c r="AA32" s="340"/>
    </row>
    <row r="33" spans="1:27" s="268" customFormat="1" ht="37.5" customHeight="1" x14ac:dyDescent="0.3">
      <c r="A33" s="269">
        <f>IF(Tableau5[[#This Row],[Sujet]]="","",1)</f>
        <v>1</v>
      </c>
      <c r="B33" s="269" t="str">
        <f t="shared" si="0"/>
        <v/>
      </c>
      <c r="C33" s="338"/>
      <c r="D33" s="299">
        <f>IF(D32="",1,IF(Tableau5[[#This Row],[Sujet]]="","",D32+1))</f>
        <v>11</v>
      </c>
      <c r="E33" s="293" t="s">
        <v>1961</v>
      </c>
      <c r="F33" s="293" t="s">
        <v>1734</v>
      </c>
      <c r="G33" s="296"/>
      <c r="H33" s="313" t="s">
        <v>1</v>
      </c>
      <c r="I33" s="303"/>
      <c r="J33" s="314" t="s">
        <v>2</v>
      </c>
      <c r="L33" s="305"/>
      <c r="M33" s="306"/>
      <c r="N33" s="307"/>
      <c r="O33" s="308"/>
      <c r="P33" s="339" t="str">
        <f t="shared" si="1"/>
        <v/>
      </c>
      <c r="Q33" s="340"/>
      <c r="R33" s="340"/>
      <c r="S33" s="340"/>
      <c r="T33" s="340"/>
      <c r="U33" s="340"/>
      <c r="V33" s="340"/>
      <c r="W33" s="340"/>
      <c r="X33" s="340"/>
      <c r="Y33" s="340"/>
      <c r="Z33" s="340"/>
      <c r="AA33" s="340"/>
    </row>
    <row r="34" spans="1:27" s="268" customFormat="1" ht="37.5" customHeight="1" x14ac:dyDescent="0.3">
      <c r="A34" s="269">
        <f>IF(Tableau5[[#This Row],[Sujet]]="","",1)</f>
        <v>1</v>
      </c>
      <c r="B34" s="269" t="str">
        <f t="shared" si="0"/>
        <v/>
      </c>
      <c r="C34" s="338"/>
      <c r="D34" s="299">
        <f>IF(D33="",1,IF(Tableau5[[#This Row],[Sujet]]="","",D33+1))</f>
        <v>12</v>
      </c>
      <c r="E34" s="295" t="s">
        <v>1961</v>
      </c>
      <c r="F34" s="295" t="s">
        <v>1828</v>
      </c>
      <c r="G34" s="297"/>
      <c r="H34" s="313" t="s">
        <v>1</v>
      </c>
      <c r="I34" s="303"/>
      <c r="J34" s="315"/>
      <c r="L34" s="310"/>
      <c r="M34" s="311"/>
      <c r="N34" s="307"/>
      <c r="O34" s="308"/>
      <c r="P34" s="339" t="str">
        <f t="shared" si="1"/>
        <v/>
      </c>
      <c r="Q34" s="340"/>
      <c r="R34" s="340"/>
      <c r="S34" s="340"/>
      <c r="T34" s="340"/>
      <c r="U34" s="340"/>
      <c r="V34" s="340"/>
      <c r="W34" s="340"/>
      <c r="X34" s="340"/>
      <c r="Y34" s="340"/>
      <c r="Z34" s="340"/>
      <c r="AA34" s="340"/>
    </row>
    <row r="35" spans="1:27" s="268" customFormat="1" ht="37.5" customHeight="1" x14ac:dyDescent="0.3">
      <c r="A35" s="269">
        <f>IF(Tableau5[[#This Row],[Sujet]]="","",1)</f>
        <v>1</v>
      </c>
      <c r="B35" s="269" t="str">
        <f>IF(COUNTA(L35:O35)=0,"",IF(L35&lt;&gt;"",0.15,IF(M35&lt;&gt;"",0.5,IF(N35&lt;&gt;"",0.75,1))))</f>
        <v/>
      </c>
      <c r="C35" s="338"/>
      <c r="D35" s="299">
        <f>IF(D34="",1,IF(Tableau5[[#This Row],[Sujet]]="","",D34+1))</f>
        <v>13</v>
      </c>
      <c r="E35" s="293" t="s">
        <v>1961</v>
      </c>
      <c r="F35" s="293" t="s">
        <v>1430</v>
      </c>
      <c r="G35" s="293"/>
      <c r="H35" s="309" t="s">
        <v>1</v>
      </c>
      <c r="I35" s="303"/>
      <c r="J35" s="312" t="s">
        <v>2</v>
      </c>
      <c r="L35" s="305"/>
      <c r="M35" s="306"/>
      <c r="N35" s="307"/>
      <c r="O35" s="308"/>
      <c r="P35" s="339" t="str">
        <f>IF(AND(C35="",COUNTA(L35:O35)&gt;=1),"Attention, n'oubliez pas de cocher la réalisation de l'exercice en tête de ligne",IF(COUNTA(L35:O35)&gt;1,"Attention, une seule croix par exercice",""))</f>
        <v/>
      </c>
      <c r="Q35" s="340"/>
      <c r="R35" s="340"/>
      <c r="S35" s="340"/>
      <c r="T35" s="340"/>
      <c r="U35" s="340"/>
      <c r="V35" s="340"/>
      <c r="W35" s="340"/>
      <c r="X35" s="340"/>
      <c r="Y35" s="340"/>
      <c r="Z35" s="340"/>
      <c r="AA35" s="340"/>
    </row>
    <row r="36" spans="1:27" s="268" customFormat="1" ht="37.5" customHeight="1" x14ac:dyDescent="0.3">
      <c r="A36" s="269" t="str">
        <f>IF(Tableau5[[#This Row],[Sujet]]="","",1)</f>
        <v/>
      </c>
      <c r="B36" s="269" t="str">
        <f t="shared" si="0"/>
        <v/>
      </c>
      <c r="C36" s="282"/>
      <c r="D36" s="298" t="str">
        <f>IF(D35="",1,IF(Tableau5[[#This Row],[Sujet]]="","",D35+1))</f>
        <v/>
      </c>
      <c r="E36" s="283" t="s">
        <v>1964</v>
      </c>
      <c r="F36" s="283" t="s">
        <v>1964</v>
      </c>
      <c r="G36" s="284"/>
      <c r="H36" s="279"/>
      <c r="I36" s="285"/>
      <c r="J36" s="280"/>
      <c r="K36" s="281"/>
      <c r="L36" s="286"/>
      <c r="M36" s="287"/>
      <c r="N36" s="288"/>
      <c r="O36" s="289"/>
      <c r="P36" s="339" t="str">
        <f t="shared" si="1"/>
        <v/>
      </c>
      <c r="Q36" s="340"/>
      <c r="R36" s="340"/>
      <c r="S36" s="340"/>
      <c r="T36" s="340"/>
      <c r="U36" s="340"/>
      <c r="V36" s="340"/>
      <c r="W36" s="340"/>
      <c r="X36" s="340"/>
      <c r="Y36" s="340"/>
      <c r="Z36" s="340"/>
      <c r="AA36" s="340"/>
    </row>
    <row r="37" spans="1:27" s="268" customFormat="1" ht="37.5" customHeight="1" x14ac:dyDescent="0.3">
      <c r="A37" s="269">
        <f>IF(Tableau5[[#This Row],[Sujet]]="","",1)</f>
        <v>1</v>
      </c>
      <c r="B37" s="269" t="str">
        <f t="shared" si="0"/>
        <v/>
      </c>
      <c r="C37" s="338"/>
      <c r="D37" s="299">
        <f>IF(D36="",1,IF(Tableau5[[#This Row],[Sujet]]="","",D36+1))</f>
        <v>1</v>
      </c>
      <c r="E37" s="295" t="s">
        <v>1964</v>
      </c>
      <c r="F37" s="295" t="s">
        <v>7</v>
      </c>
      <c r="G37" s="294"/>
      <c r="H37" s="309" t="s">
        <v>1</v>
      </c>
      <c r="I37" s="303"/>
      <c r="J37" s="312" t="s">
        <v>2</v>
      </c>
      <c r="L37" s="305"/>
      <c r="M37" s="306"/>
      <c r="N37" s="307"/>
      <c r="O37" s="308"/>
      <c r="P37" s="339" t="str">
        <f t="shared" si="1"/>
        <v/>
      </c>
      <c r="Q37" s="340"/>
      <c r="R37" s="340"/>
      <c r="S37" s="340"/>
      <c r="T37" s="340"/>
      <c r="U37" s="340"/>
      <c r="V37" s="340"/>
      <c r="W37" s="340"/>
      <c r="X37" s="340"/>
      <c r="Y37" s="340"/>
      <c r="Z37" s="340"/>
      <c r="AA37" s="340"/>
    </row>
    <row r="38" spans="1:27" s="268" customFormat="1" ht="37.5" customHeight="1" x14ac:dyDescent="0.3">
      <c r="A38" s="269">
        <f>IF(Tableau5[[#This Row],[Sujet]]="","",1)</f>
        <v>1</v>
      </c>
      <c r="B38" s="269" t="str">
        <f t="shared" si="0"/>
        <v/>
      </c>
      <c r="C38" s="338"/>
      <c r="D38" s="299">
        <f>IF(D37="",1,IF(Tableau5[[#This Row],[Sujet]]="","",D37+1))</f>
        <v>2</v>
      </c>
      <c r="E38" s="293" t="s">
        <v>1964</v>
      </c>
      <c r="F38" s="293" t="s">
        <v>9</v>
      </c>
      <c r="G38" s="296"/>
      <c r="H38" s="309" t="s">
        <v>1</v>
      </c>
      <c r="I38" s="303"/>
      <c r="J38" s="312" t="s">
        <v>2</v>
      </c>
      <c r="L38" s="310"/>
      <c r="M38" s="311"/>
      <c r="N38" s="307"/>
      <c r="O38" s="308"/>
      <c r="P38" s="339" t="str">
        <f t="shared" si="1"/>
        <v/>
      </c>
      <c r="Q38" s="340"/>
      <c r="R38" s="340"/>
      <c r="S38" s="340"/>
      <c r="T38" s="340"/>
      <c r="U38" s="340"/>
      <c r="V38" s="340"/>
      <c r="W38" s="340"/>
      <c r="X38" s="340"/>
      <c r="Y38" s="340"/>
      <c r="Z38" s="340"/>
      <c r="AA38" s="340"/>
    </row>
    <row r="39" spans="1:27" s="268" customFormat="1" ht="37.5" customHeight="1" x14ac:dyDescent="0.3">
      <c r="A39" s="269">
        <f>IF(Tableau5[[#This Row],[Sujet]]="","",1)</f>
        <v>1</v>
      </c>
      <c r="B39" s="269" t="str">
        <f t="shared" si="0"/>
        <v/>
      </c>
      <c r="C39" s="338"/>
      <c r="D39" s="299">
        <f>IF(D38="",1,IF(Tableau5[[#This Row],[Sujet]]="","",D38+1))</f>
        <v>3</v>
      </c>
      <c r="E39" s="295" t="s">
        <v>1964</v>
      </c>
      <c r="F39" s="295" t="s">
        <v>1641</v>
      </c>
      <c r="G39" s="294"/>
      <c r="H39" s="313" t="s">
        <v>1</v>
      </c>
      <c r="I39" s="303"/>
      <c r="J39" s="314" t="s">
        <v>2</v>
      </c>
      <c r="L39" s="305"/>
      <c r="M39" s="306"/>
      <c r="N39" s="307"/>
      <c r="O39" s="308"/>
      <c r="P39" s="339" t="str">
        <f t="shared" si="1"/>
        <v/>
      </c>
      <c r="Q39" s="340"/>
      <c r="R39" s="340"/>
      <c r="S39" s="340"/>
      <c r="T39" s="340"/>
      <c r="U39" s="340"/>
      <c r="V39" s="340"/>
      <c r="W39" s="340"/>
      <c r="X39" s="340"/>
      <c r="Y39" s="340"/>
      <c r="Z39" s="340"/>
      <c r="AA39" s="340"/>
    </row>
    <row r="40" spans="1:27" s="268" customFormat="1" ht="37.5" customHeight="1" x14ac:dyDescent="0.3">
      <c r="A40" s="269">
        <f>IF(Tableau5[[#This Row],[Sujet]]="","",1)</f>
        <v>1</v>
      </c>
      <c r="B40" s="269" t="str">
        <f t="shared" si="0"/>
        <v/>
      </c>
      <c r="C40" s="338"/>
      <c r="D40" s="299">
        <f>IF(D39="",1,IF(Tableau5[[#This Row],[Sujet]]="","",D39+1))</f>
        <v>4</v>
      </c>
      <c r="E40" s="293" t="s">
        <v>1964</v>
      </c>
      <c r="F40" s="293" t="s">
        <v>1644</v>
      </c>
      <c r="G40" s="296"/>
      <c r="H40" s="313" t="s">
        <v>1</v>
      </c>
      <c r="I40" s="303"/>
      <c r="J40" s="315"/>
      <c r="L40" s="310"/>
      <c r="M40" s="311"/>
      <c r="N40" s="307"/>
      <c r="O40" s="308"/>
      <c r="P40" s="339" t="str">
        <f t="shared" si="1"/>
        <v/>
      </c>
      <c r="Q40" s="340"/>
      <c r="R40" s="340"/>
      <c r="S40" s="340"/>
      <c r="T40" s="340"/>
      <c r="U40" s="340"/>
      <c r="V40" s="340"/>
      <c r="W40" s="340"/>
      <c r="X40" s="340"/>
      <c r="Y40" s="340"/>
      <c r="Z40" s="340"/>
      <c r="AA40" s="340"/>
    </row>
    <row r="41" spans="1:27" s="268" customFormat="1" ht="37.5" customHeight="1" x14ac:dyDescent="0.3">
      <c r="A41" s="269">
        <f>IF(Tableau5[[#This Row],[Sujet]]="","",1)</f>
        <v>1</v>
      </c>
      <c r="B41" s="269" t="str">
        <f t="shared" si="0"/>
        <v/>
      </c>
      <c r="C41" s="338"/>
      <c r="D41" s="299">
        <f>IF(D40="",1,IF(Tableau5[[#This Row],[Sujet]]="","",D40+1))</f>
        <v>5</v>
      </c>
      <c r="E41" s="295" t="s">
        <v>1964</v>
      </c>
      <c r="F41" s="295" t="s">
        <v>1645</v>
      </c>
      <c r="G41" s="294"/>
      <c r="H41" s="313" t="s">
        <v>1</v>
      </c>
      <c r="I41" s="303"/>
      <c r="J41" s="314" t="s">
        <v>2</v>
      </c>
      <c r="L41" s="305"/>
      <c r="M41" s="306"/>
      <c r="N41" s="307"/>
      <c r="O41" s="308"/>
      <c r="P41" s="339" t="str">
        <f t="shared" si="1"/>
        <v/>
      </c>
      <c r="Q41" s="340"/>
      <c r="R41" s="340"/>
      <c r="S41" s="340"/>
      <c r="T41" s="340"/>
      <c r="U41" s="340"/>
      <c r="V41" s="340"/>
      <c r="W41" s="340"/>
      <c r="X41" s="340"/>
      <c r="Y41" s="340"/>
      <c r="Z41" s="340"/>
      <c r="AA41" s="340"/>
    </row>
    <row r="42" spans="1:27" s="268" customFormat="1" ht="37.5" customHeight="1" x14ac:dyDescent="0.3">
      <c r="A42" s="269" t="str">
        <f>IF(Tableau5[[#This Row],[Sujet]]="","",1)</f>
        <v/>
      </c>
      <c r="B42" s="269" t="str">
        <f t="shared" si="0"/>
        <v/>
      </c>
      <c r="C42" s="282"/>
      <c r="D42" s="298" t="str">
        <f>IF(D41="",1,IF(Tableau5[[#This Row],[Sujet]]="","",D41+1))</f>
        <v/>
      </c>
      <c r="E42" s="283" t="s">
        <v>1962</v>
      </c>
      <c r="F42" s="283" t="s">
        <v>1962</v>
      </c>
      <c r="G42" s="284"/>
      <c r="H42" s="318"/>
      <c r="I42" s="319"/>
      <c r="J42" s="320"/>
      <c r="K42" s="321"/>
      <c r="L42" s="322"/>
      <c r="M42" s="323"/>
      <c r="N42" s="324"/>
      <c r="O42" s="325"/>
      <c r="P42" s="339" t="str">
        <f t="shared" si="1"/>
        <v/>
      </c>
      <c r="Q42" s="340"/>
      <c r="R42" s="340"/>
      <c r="S42" s="340"/>
      <c r="T42" s="340"/>
      <c r="U42" s="340"/>
      <c r="V42" s="340"/>
      <c r="W42" s="340"/>
      <c r="X42" s="340"/>
      <c r="Y42" s="340"/>
      <c r="Z42" s="340"/>
      <c r="AA42" s="340"/>
    </row>
    <row r="43" spans="1:27" s="268" customFormat="1" ht="37.5" customHeight="1" x14ac:dyDescent="0.3">
      <c r="A43" s="269">
        <f>IF(Tableau5[[#This Row],[Sujet]]="","",1)</f>
        <v>1</v>
      </c>
      <c r="B43" s="269" t="str">
        <f t="shared" si="0"/>
        <v/>
      </c>
      <c r="C43" s="338"/>
      <c r="D43" s="299">
        <f>IF(D42="",1,IF(Tableau5[[#This Row],[Sujet]]="","",D42+1))</f>
        <v>1</v>
      </c>
      <c r="E43" s="293" t="s">
        <v>1962</v>
      </c>
      <c r="F43" s="293" t="s">
        <v>1638</v>
      </c>
      <c r="G43" s="296"/>
      <c r="H43" s="313" t="s">
        <v>1</v>
      </c>
      <c r="I43" s="303"/>
      <c r="J43" s="314" t="s">
        <v>2</v>
      </c>
      <c r="L43" s="305"/>
      <c r="M43" s="306"/>
      <c r="N43" s="307"/>
      <c r="O43" s="308"/>
      <c r="P43" s="339" t="str">
        <f t="shared" si="1"/>
        <v/>
      </c>
      <c r="Q43" s="340"/>
      <c r="R43" s="340"/>
      <c r="S43" s="340"/>
      <c r="T43" s="340"/>
      <c r="U43" s="340"/>
      <c r="V43" s="340"/>
      <c r="W43" s="340"/>
      <c r="X43" s="340"/>
      <c r="Y43" s="340"/>
      <c r="Z43" s="340"/>
      <c r="AA43" s="340"/>
    </row>
    <row r="44" spans="1:27" s="268" customFormat="1" ht="37.5" customHeight="1" x14ac:dyDescent="0.3">
      <c r="A44" s="269">
        <f>IF(Tableau5[[#This Row],[Sujet]]="","",1)</f>
        <v>1</v>
      </c>
      <c r="B44" s="269" t="str">
        <f t="shared" si="0"/>
        <v/>
      </c>
      <c r="C44" s="338"/>
      <c r="D44" s="299">
        <f>IF(D43="",1,IF(Tableau5[[#This Row],[Sujet]]="","",D43+1))</f>
        <v>2</v>
      </c>
      <c r="E44" s="295" t="s">
        <v>1962</v>
      </c>
      <c r="F44" s="295" t="s">
        <v>1637</v>
      </c>
      <c r="G44" s="297"/>
      <c r="H44" s="313" t="s">
        <v>1</v>
      </c>
      <c r="I44" s="303"/>
      <c r="J44" s="314" t="s">
        <v>2</v>
      </c>
      <c r="L44" s="310"/>
      <c r="M44" s="311"/>
      <c r="N44" s="307"/>
      <c r="O44" s="308"/>
      <c r="P44" s="339" t="str">
        <f t="shared" si="1"/>
        <v/>
      </c>
      <c r="Q44" s="340"/>
      <c r="R44" s="340"/>
      <c r="S44" s="340"/>
      <c r="T44" s="340"/>
      <c r="U44" s="340"/>
      <c r="V44" s="340"/>
      <c r="W44" s="340"/>
      <c r="X44" s="340"/>
      <c r="Y44" s="340"/>
      <c r="Z44" s="340"/>
      <c r="AA44" s="340"/>
    </row>
    <row r="45" spans="1:27" s="268" customFormat="1" ht="37.5" customHeight="1" x14ac:dyDescent="0.3">
      <c r="A45" s="269">
        <f>IF(Tableau5[[#This Row],[Sujet]]="","",1)</f>
        <v>1</v>
      </c>
      <c r="B45" s="269" t="str">
        <f t="shared" si="0"/>
        <v/>
      </c>
      <c r="C45" s="338"/>
      <c r="D45" s="299">
        <f>IF(D44="",1,IF(Tableau5[[#This Row],[Sujet]]="","",D44+1))</f>
        <v>3</v>
      </c>
      <c r="E45" s="293" t="s">
        <v>1962</v>
      </c>
      <c r="F45" s="293" t="s">
        <v>1724</v>
      </c>
      <c r="G45" s="296"/>
      <c r="H45" s="309" t="s">
        <v>1</v>
      </c>
      <c r="I45" s="303"/>
      <c r="J45" s="312" t="s">
        <v>2</v>
      </c>
      <c r="L45" s="305"/>
      <c r="M45" s="306"/>
      <c r="N45" s="307"/>
      <c r="O45" s="308"/>
      <c r="P45" s="339" t="str">
        <f t="shared" si="1"/>
        <v/>
      </c>
      <c r="Q45" s="340"/>
      <c r="R45" s="340"/>
      <c r="S45" s="340"/>
      <c r="T45" s="340"/>
      <c r="U45" s="340"/>
      <c r="V45" s="340"/>
      <c r="W45" s="340"/>
      <c r="X45" s="340"/>
      <c r="Y45" s="340"/>
      <c r="Z45" s="340"/>
      <c r="AA45" s="340"/>
    </row>
    <row r="46" spans="1:27" s="268" customFormat="1" ht="37.5" customHeight="1" x14ac:dyDescent="0.3">
      <c r="A46" s="269" t="str">
        <f>IF(Tableau5[[#This Row],[Sujet]]="","",1)</f>
        <v/>
      </c>
      <c r="B46" s="269" t="str">
        <f t="shared" si="0"/>
        <v/>
      </c>
      <c r="C46" s="282"/>
      <c r="D46" s="298" t="str">
        <f>IF(D45="",1,IF(Tableau5[[#This Row],[Sujet]]="","",D45+1))</f>
        <v/>
      </c>
      <c r="E46" s="283" t="s">
        <v>1963</v>
      </c>
      <c r="F46" s="283" t="s">
        <v>1963</v>
      </c>
      <c r="G46" s="284"/>
      <c r="H46" s="318"/>
      <c r="I46" s="319"/>
      <c r="J46" s="320"/>
      <c r="K46" s="321"/>
      <c r="L46" s="322"/>
      <c r="M46" s="323"/>
      <c r="N46" s="324"/>
      <c r="O46" s="325"/>
      <c r="P46" s="339" t="str">
        <f t="shared" si="1"/>
        <v/>
      </c>
      <c r="Q46" s="340"/>
      <c r="R46" s="340"/>
      <c r="S46" s="340"/>
      <c r="T46" s="340"/>
      <c r="U46" s="340"/>
      <c r="V46" s="340"/>
      <c r="W46" s="340"/>
      <c r="X46" s="340"/>
      <c r="Y46" s="340"/>
      <c r="Z46" s="340"/>
      <c r="AA46" s="340"/>
    </row>
    <row r="47" spans="1:27" s="268" customFormat="1" ht="37.5" customHeight="1" x14ac:dyDescent="0.3">
      <c r="A47" s="269">
        <f>IF(Tableau5[[#This Row],[Sujet]]="","",1)</f>
        <v>1</v>
      </c>
      <c r="B47" s="269" t="str">
        <f t="shared" si="0"/>
        <v/>
      </c>
      <c r="C47" s="338"/>
      <c r="D47" s="299">
        <f>IF(D46="",1,IF(Tableau5[[#This Row],[Sujet]]="","",D46+1))</f>
        <v>1</v>
      </c>
      <c r="E47" s="293" t="s">
        <v>1963</v>
      </c>
      <c r="F47" s="293" t="s">
        <v>13</v>
      </c>
      <c r="G47" s="296"/>
      <c r="H47" s="309" t="s">
        <v>1</v>
      </c>
      <c r="I47" s="303"/>
      <c r="J47" s="315"/>
      <c r="L47" s="305"/>
      <c r="M47" s="306"/>
      <c r="N47" s="307"/>
      <c r="O47" s="308"/>
      <c r="P47" s="339" t="str">
        <f t="shared" si="1"/>
        <v/>
      </c>
      <c r="Q47" s="340"/>
      <c r="R47" s="340"/>
      <c r="S47" s="340"/>
      <c r="T47" s="340"/>
      <c r="U47" s="340"/>
      <c r="V47" s="340"/>
      <c r="W47" s="340"/>
      <c r="X47" s="340"/>
      <c r="Y47" s="340"/>
      <c r="Z47" s="340"/>
      <c r="AA47" s="340"/>
    </row>
    <row r="48" spans="1:27" s="268" customFormat="1" ht="37.5" customHeight="1" x14ac:dyDescent="0.3">
      <c r="A48" s="269">
        <f>IF(Tableau5[[#This Row],[Sujet]]="","",1)</f>
        <v>1</v>
      </c>
      <c r="B48" s="269" t="str">
        <f t="shared" si="0"/>
        <v/>
      </c>
      <c r="C48" s="338"/>
      <c r="D48" s="299">
        <f>IF(D47="",1,IF(Tableau5[[#This Row],[Sujet]]="","",D47+1))</f>
        <v>2</v>
      </c>
      <c r="E48" s="295" t="s">
        <v>1963</v>
      </c>
      <c r="F48" s="295" t="s">
        <v>14</v>
      </c>
      <c r="G48" s="294"/>
      <c r="H48" s="309" t="s">
        <v>1</v>
      </c>
      <c r="I48" s="303"/>
      <c r="J48" s="315"/>
      <c r="L48" s="310"/>
      <c r="M48" s="311"/>
      <c r="N48" s="307"/>
      <c r="O48" s="308"/>
      <c r="P48" s="339" t="str">
        <f t="shared" si="1"/>
        <v/>
      </c>
      <c r="Q48" s="340"/>
      <c r="R48" s="340"/>
      <c r="S48" s="340"/>
      <c r="T48" s="340"/>
      <c r="U48" s="340"/>
      <c r="V48" s="340"/>
      <c r="W48" s="340"/>
      <c r="X48" s="340"/>
      <c r="Y48" s="340"/>
      <c r="Z48" s="340"/>
      <c r="AA48" s="340"/>
    </row>
    <row r="49" spans="1:27" s="268" customFormat="1" ht="37.5" customHeight="1" x14ac:dyDescent="0.3">
      <c r="A49" s="269">
        <f>IF(Tableau5[[#This Row],[Sujet]]="","",1)</f>
        <v>1</v>
      </c>
      <c r="B49" s="269" t="str">
        <f t="shared" si="0"/>
        <v/>
      </c>
      <c r="C49" s="338"/>
      <c r="D49" s="299">
        <f>IF(D48="",1,IF(Tableau5[[#This Row],[Sujet]]="","",D48+1))</f>
        <v>3</v>
      </c>
      <c r="E49" s="293" t="s">
        <v>1963</v>
      </c>
      <c r="F49" s="293" t="s">
        <v>15</v>
      </c>
      <c r="G49" s="296"/>
      <c r="H49" s="309" t="s">
        <v>1</v>
      </c>
      <c r="I49" s="303"/>
      <c r="J49" s="315"/>
      <c r="L49" s="305"/>
      <c r="M49" s="306"/>
      <c r="N49" s="307"/>
      <c r="O49" s="308"/>
      <c r="P49" s="339" t="str">
        <f t="shared" si="1"/>
        <v/>
      </c>
      <c r="Q49" s="340"/>
      <c r="R49" s="340"/>
      <c r="S49" s="340"/>
      <c r="T49" s="340"/>
      <c r="U49" s="340"/>
      <c r="V49" s="340"/>
      <c r="W49" s="340"/>
      <c r="X49" s="340"/>
      <c r="Y49" s="340"/>
      <c r="Z49" s="340"/>
      <c r="AA49" s="340"/>
    </row>
    <row r="50" spans="1:27" s="268" customFormat="1" ht="37.5" customHeight="1" x14ac:dyDescent="0.3">
      <c r="A50" s="269" t="str">
        <f>IF(Tableau5[[#This Row],[Sujet]]="","",1)</f>
        <v/>
      </c>
      <c r="B50" s="269" t="str">
        <f t="shared" si="0"/>
        <v/>
      </c>
      <c r="C50" s="282"/>
      <c r="D50" s="298" t="str">
        <f>IF(D49="",1,IF(Tableau5[[#This Row],[Sujet]]="","",D49+1))</f>
        <v/>
      </c>
      <c r="E50" s="283" t="s">
        <v>1965</v>
      </c>
      <c r="F50" s="283" t="s">
        <v>1965</v>
      </c>
      <c r="G50" s="284"/>
      <c r="H50" s="318"/>
      <c r="I50" s="319"/>
      <c r="J50" s="320"/>
      <c r="K50" s="321"/>
      <c r="L50" s="322"/>
      <c r="M50" s="323"/>
      <c r="N50" s="324"/>
      <c r="O50" s="325"/>
      <c r="P50" s="339" t="str">
        <f t="shared" si="1"/>
        <v/>
      </c>
      <c r="Q50" s="340"/>
      <c r="R50" s="340"/>
      <c r="S50" s="340"/>
      <c r="T50" s="340"/>
      <c r="U50" s="340"/>
      <c r="V50" s="340"/>
      <c r="W50" s="340"/>
      <c r="X50" s="340"/>
      <c r="Y50" s="340"/>
      <c r="Z50" s="340"/>
      <c r="AA50" s="340"/>
    </row>
    <row r="51" spans="1:27" s="268" customFormat="1" ht="37.5" customHeight="1" x14ac:dyDescent="0.3">
      <c r="A51" s="269">
        <f>IF(Tableau5[[#This Row],[Sujet]]="","",1)</f>
        <v>1</v>
      </c>
      <c r="B51" s="269" t="str">
        <f t="shared" si="0"/>
        <v/>
      </c>
      <c r="C51" s="338"/>
      <c r="D51" s="299">
        <f>IF(D50="",1,IF(Tableau5[[#This Row],[Sujet]]="","",D50+1))</f>
        <v>1</v>
      </c>
      <c r="E51" s="293" t="s">
        <v>1965</v>
      </c>
      <c r="F51" s="293" t="s">
        <v>1887</v>
      </c>
      <c r="G51" s="296"/>
      <c r="H51" s="313" t="s">
        <v>1</v>
      </c>
      <c r="I51" s="303"/>
      <c r="J51" s="314" t="s">
        <v>2</v>
      </c>
      <c r="L51" s="305"/>
      <c r="M51" s="306"/>
      <c r="N51" s="307"/>
      <c r="O51" s="308"/>
      <c r="P51" s="339" t="str">
        <f t="shared" si="1"/>
        <v/>
      </c>
      <c r="Q51" s="340"/>
      <c r="R51" s="340"/>
      <c r="S51" s="340"/>
      <c r="T51" s="340"/>
      <c r="U51" s="340"/>
      <c r="V51" s="340"/>
      <c r="W51" s="340"/>
      <c r="X51" s="340"/>
      <c r="Y51" s="340"/>
      <c r="Z51" s="340"/>
      <c r="AA51" s="340"/>
    </row>
    <row r="52" spans="1:27" s="268" customFormat="1" ht="37.5" customHeight="1" x14ac:dyDescent="0.3">
      <c r="A52" s="269">
        <f>IF(Tableau5[[#This Row],[Sujet]]="","",1)</f>
        <v>1</v>
      </c>
      <c r="B52" s="269" t="str">
        <f t="shared" si="0"/>
        <v/>
      </c>
      <c r="C52" s="338"/>
      <c r="D52" s="299">
        <f>IF(D51="",1,IF(Tableau5[[#This Row],[Sujet]]="","",D51+1))</f>
        <v>2</v>
      </c>
      <c r="E52" s="295" t="s">
        <v>1965</v>
      </c>
      <c r="F52" s="295" t="s">
        <v>1647</v>
      </c>
      <c r="G52" s="294"/>
      <c r="H52" s="313" t="s">
        <v>1</v>
      </c>
      <c r="I52" s="303"/>
      <c r="J52" s="314" t="s">
        <v>2</v>
      </c>
      <c r="L52" s="310"/>
      <c r="M52" s="311"/>
      <c r="N52" s="307"/>
      <c r="O52" s="308"/>
      <c r="P52" s="339" t="str">
        <f t="shared" si="1"/>
        <v/>
      </c>
      <c r="Q52" s="340"/>
      <c r="R52" s="340"/>
      <c r="S52" s="340"/>
      <c r="T52" s="340"/>
      <c r="U52" s="340"/>
      <c r="V52" s="340"/>
      <c r="W52" s="340"/>
      <c r="X52" s="340"/>
      <c r="Y52" s="340"/>
      <c r="Z52" s="340"/>
      <c r="AA52" s="340"/>
    </row>
    <row r="53" spans="1:27" s="268" customFormat="1" ht="37.5" customHeight="1" x14ac:dyDescent="0.3">
      <c r="A53" s="269" t="str">
        <f>IF(Tableau5[[#This Row],[Sujet]]="","",1)</f>
        <v/>
      </c>
      <c r="B53" s="269" t="str">
        <f t="shared" si="0"/>
        <v/>
      </c>
      <c r="C53" s="290"/>
      <c r="D53" s="299" t="str">
        <f>IF(D52="",1,IF(Tableau5[[#This Row],[Sujet]]="","",D52+1))</f>
        <v/>
      </c>
      <c r="E53" s="295"/>
      <c r="F53" s="295"/>
      <c r="G53" s="296"/>
      <c r="H53" s="326"/>
      <c r="I53" s="303"/>
      <c r="J53" s="315"/>
      <c r="L53" s="305"/>
      <c r="M53" s="306"/>
      <c r="N53" s="307"/>
      <c r="O53" s="308"/>
      <c r="P53" s="339" t="str">
        <f t="shared" si="1"/>
        <v/>
      </c>
      <c r="Q53" s="340"/>
      <c r="R53" s="340"/>
      <c r="S53" s="340"/>
      <c r="T53" s="340"/>
      <c r="U53" s="340"/>
      <c r="V53" s="340"/>
      <c r="W53" s="340"/>
      <c r="X53" s="340"/>
      <c r="Y53" s="340"/>
      <c r="Z53" s="340"/>
      <c r="AA53" s="340"/>
    </row>
    <row r="54" spans="1:27" s="268" customFormat="1" ht="37.5" customHeight="1" x14ac:dyDescent="0.35">
      <c r="A54" s="269" t="str">
        <f>IF(Tableau5[[#This Row],[Sujet]]="","",1)</f>
        <v/>
      </c>
      <c r="B54" s="269" t="str">
        <f t="shared" si="0"/>
        <v/>
      </c>
      <c r="C54" s="290"/>
      <c r="D54" s="299">
        <f>IF(D53="",1,IF(Tableau5[[#This Row],[Sujet]]="","",D53+1))</f>
        <v>1</v>
      </c>
      <c r="E54" s="293"/>
      <c r="F54" s="293"/>
      <c r="G54" s="294"/>
      <c r="H54" s="327"/>
      <c r="J54" s="328"/>
      <c r="L54" s="310"/>
      <c r="M54" s="311"/>
      <c r="N54" s="307"/>
      <c r="O54" s="308"/>
      <c r="P54" s="339" t="str">
        <f t="shared" si="1"/>
        <v/>
      </c>
      <c r="Q54" s="340"/>
      <c r="R54" s="340"/>
      <c r="S54" s="340"/>
      <c r="T54" s="340"/>
      <c r="U54" s="340"/>
      <c r="V54" s="340"/>
      <c r="W54" s="340"/>
      <c r="X54" s="340"/>
      <c r="Y54" s="340"/>
      <c r="Z54" s="340"/>
      <c r="AA54" s="340"/>
    </row>
    <row r="55" spans="1:27" s="268" customFormat="1" ht="37.5" customHeight="1" x14ac:dyDescent="0.35">
      <c r="A55" s="269" t="str">
        <f>IF(Tableau5[[#This Row],[Sujet]]="","",1)</f>
        <v/>
      </c>
      <c r="B55" s="269" t="str">
        <f t="shared" si="0"/>
        <v/>
      </c>
      <c r="C55" s="290"/>
      <c r="D55" s="299" t="str">
        <f>IF(D54="",1,IF(Tableau5[[#This Row],[Sujet]]="","",D54+1))</f>
        <v/>
      </c>
      <c r="E55" s="295"/>
      <c r="F55" s="295"/>
      <c r="G55" s="296"/>
      <c r="H55" s="327"/>
      <c r="J55" s="328"/>
      <c r="L55" s="305"/>
      <c r="M55" s="306"/>
      <c r="N55" s="307"/>
      <c r="O55" s="308"/>
      <c r="P55" s="339" t="str">
        <f t="shared" si="1"/>
        <v/>
      </c>
      <c r="Q55" s="340"/>
      <c r="R55" s="340"/>
      <c r="S55" s="340"/>
      <c r="T55" s="340"/>
      <c r="U55" s="340"/>
      <c r="V55" s="340"/>
      <c r="W55" s="340"/>
      <c r="X55" s="340"/>
      <c r="Y55" s="340"/>
      <c r="Z55" s="340"/>
      <c r="AA55" s="340"/>
    </row>
    <row r="56" spans="1:27" s="268" customFormat="1" ht="37.5" customHeight="1" x14ac:dyDescent="0.35">
      <c r="A56" s="269" t="str">
        <f>IF(Tableau5[[#This Row],[Sujet]]="","",1)</f>
        <v/>
      </c>
      <c r="B56" s="269" t="str">
        <f t="shared" si="0"/>
        <v/>
      </c>
      <c r="C56" s="290"/>
      <c r="D56" s="299">
        <f>IF(D55="",1,IF(Tableau5[[#This Row],[Sujet]]="","",D55+1))</f>
        <v>1</v>
      </c>
      <c r="E56" s="293"/>
      <c r="F56" s="293"/>
      <c r="G56" s="294"/>
      <c r="H56" s="327"/>
      <c r="J56" s="328"/>
      <c r="L56" s="310"/>
      <c r="M56" s="311"/>
      <c r="N56" s="307"/>
      <c r="O56" s="308"/>
      <c r="P56" s="339" t="str">
        <f t="shared" si="1"/>
        <v/>
      </c>
      <c r="Q56" s="340"/>
      <c r="R56" s="340"/>
      <c r="S56" s="340"/>
      <c r="T56" s="340"/>
      <c r="U56" s="340"/>
      <c r="V56" s="340"/>
      <c r="W56" s="340"/>
      <c r="X56" s="340"/>
      <c r="Y56" s="340"/>
      <c r="Z56" s="340"/>
      <c r="AA56" s="340"/>
    </row>
    <row r="57" spans="1:27" s="268" customFormat="1" ht="37.5" customHeight="1" x14ac:dyDescent="0.35">
      <c r="A57" s="269" t="str">
        <f>IF(Tableau5[[#This Row],[Sujet]]="","",1)</f>
        <v/>
      </c>
      <c r="B57" s="269" t="str">
        <f t="shared" si="0"/>
        <v/>
      </c>
      <c r="C57" s="290"/>
      <c r="D57" s="299" t="str">
        <f>IF(D56="",1,IF(Tableau5[[#This Row],[Sujet]]="","",D56+1))</f>
        <v/>
      </c>
      <c r="E57" s="295"/>
      <c r="F57" s="295"/>
      <c r="G57" s="296"/>
      <c r="H57" s="327"/>
      <c r="J57" s="328"/>
      <c r="L57" s="305"/>
      <c r="M57" s="306"/>
      <c r="N57" s="307"/>
      <c r="O57" s="308"/>
      <c r="P57" s="339" t="str">
        <f t="shared" si="1"/>
        <v/>
      </c>
      <c r="Q57" s="340"/>
      <c r="R57" s="340"/>
      <c r="S57" s="340"/>
      <c r="T57" s="340"/>
      <c r="U57" s="340"/>
      <c r="V57" s="340"/>
      <c r="W57" s="340"/>
      <c r="X57" s="340"/>
      <c r="Y57" s="340"/>
      <c r="Z57" s="340"/>
      <c r="AA57" s="340"/>
    </row>
    <row r="58" spans="1:27" s="268" customFormat="1" ht="37.5" customHeight="1" x14ac:dyDescent="0.35">
      <c r="A58" s="269" t="str">
        <f>IF(Tableau5[[#This Row],[Sujet]]="","",1)</f>
        <v/>
      </c>
      <c r="B58" s="269" t="str">
        <f t="shared" si="0"/>
        <v/>
      </c>
      <c r="C58" s="290"/>
      <c r="D58" s="299">
        <f>IF(D57="",1,IF(Tableau5[[#This Row],[Sujet]]="","",D57+1))</f>
        <v>1</v>
      </c>
      <c r="E58" s="293"/>
      <c r="F58" s="293"/>
      <c r="G58" s="294"/>
      <c r="H58" s="327"/>
      <c r="J58" s="328"/>
      <c r="L58" s="310"/>
      <c r="M58" s="311"/>
      <c r="N58" s="307"/>
      <c r="O58" s="308"/>
      <c r="P58" s="339" t="str">
        <f t="shared" si="1"/>
        <v/>
      </c>
      <c r="Q58" s="340"/>
      <c r="R58" s="340"/>
      <c r="S58" s="340"/>
      <c r="T58" s="340"/>
      <c r="U58" s="340"/>
      <c r="V58" s="340"/>
      <c r="W58" s="340"/>
      <c r="X58" s="340"/>
      <c r="Y58" s="340"/>
      <c r="Z58" s="340"/>
      <c r="AA58" s="340"/>
    </row>
    <row r="59" spans="1:27" s="268" customFormat="1" ht="37.5" customHeight="1" x14ac:dyDescent="0.35">
      <c r="A59" s="269" t="str">
        <f>IF(Tableau5[[#This Row],[Sujet]]="","",1)</f>
        <v/>
      </c>
      <c r="B59" s="269" t="str">
        <f t="shared" si="0"/>
        <v/>
      </c>
      <c r="C59" s="290"/>
      <c r="D59" s="299" t="str">
        <f>IF(D58="",1,IF(Tableau5[[#This Row],[Sujet]]="","",D58+1))</f>
        <v/>
      </c>
      <c r="E59" s="295"/>
      <c r="F59" s="295"/>
      <c r="G59" s="296"/>
      <c r="H59" s="327"/>
      <c r="J59" s="328"/>
      <c r="L59" s="305"/>
      <c r="M59" s="306"/>
      <c r="N59" s="307"/>
      <c r="O59" s="308"/>
      <c r="P59" s="339" t="str">
        <f t="shared" si="1"/>
        <v/>
      </c>
      <c r="Q59" s="340"/>
      <c r="R59" s="340"/>
      <c r="S59" s="340"/>
      <c r="T59" s="340"/>
      <c r="U59" s="340"/>
      <c r="V59" s="340"/>
      <c r="W59" s="340"/>
      <c r="X59" s="340"/>
      <c r="Y59" s="340"/>
      <c r="Z59" s="340"/>
      <c r="AA59" s="340"/>
    </row>
    <row r="60" spans="1:27" s="268" customFormat="1" ht="37.5" customHeight="1" x14ac:dyDescent="0.35">
      <c r="A60" s="269" t="str">
        <f>IF(Tableau5[[#This Row],[Sujet]]="","",1)</f>
        <v/>
      </c>
      <c r="B60" s="269" t="str">
        <f t="shared" si="0"/>
        <v/>
      </c>
      <c r="C60" s="290"/>
      <c r="D60" s="299">
        <f>IF(D59="",1,IF(Tableau5[[#This Row],[Sujet]]="","",D59+1))</f>
        <v>1</v>
      </c>
      <c r="E60" s="293"/>
      <c r="F60" s="293"/>
      <c r="G60" s="294"/>
      <c r="H60" s="327"/>
      <c r="J60" s="328"/>
      <c r="L60" s="310"/>
      <c r="M60" s="311"/>
      <c r="N60" s="307"/>
      <c r="O60" s="308"/>
      <c r="P60" s="339" t="str">
        <f t="shared" si="1"/>
        <v/>
      </c>
      <c r="Q60" s="340"/>
      <c r="R60" s="340"/>
      <c r="S60" s="340"/>
      <c r="T60" s="340"/>
      <c r="U60" s="340"/>
      <c r="V60" s="340"/>
      <c r="W60" s="340"/>
      <c r="X60" s="340"/>
      <c r="Y60" s="340"/>
      <c r="Z60" s="340"/>
      <c r="AA60" s="340"/>
    </row>
    <row r="61" spans="1:27" s="268" customFormat="1" ht="37.5" customHeight="1" x14ac:dyDescent="0.35">
      <c r="A61" s="269" t="str">
        <f>IF(Tableau5[[#This Row],[Sujet]]="","",1)</f>
        <v/>
      </c>
      <c r="B61" s="269" t="str">
        <f t="shared" si="0"/>
        <v/>
      </c>
      <c r="C61" s="290"/>
      <c r="D61" s="299" t="str">
        <f>IF(D60="",1,IF(Tableau5[[#This Row],[Sujet]]="","",D60+1))</f>
        <v/>
      </c>
      <c r="E61" s="295"/>
      <c r="F61" s="295"/>
      <c r="G61" s="296"/>
      <c r="H61" s="327"/>
      <c r="J61" s="328"/>
      <c r="L61" s="305"/>
      <c r="M61" s="306"/>
      <c r="N61" s="307"/>
      <c r="O61" s="308"/>
      <c r="P61" s="339" t="str">
        <f t="shared" si="1"/>
        <v/>
      </c>
      <c r="Q61" s="340"/>
      <c r="R61" s="340"/>
      <c r="S61" s="340"/>
      <c r="T61" s="340"/>
      <c r="U61" s="340"/>
      <c r="V61" s="340"/>
      <c r="W61" s="340"/>
      <c r="X61" s="340"/>
      <c r="Y61" s="340"/>
      <c r="Z61" s="340"/>
      <c r="AA61" s="340"/>
    </row>
    <row r="62" spans="1:27" s="268" customFormat="1" ht="37.5" customHeight="1" x14ac:dyDescent="0.35">
      <c r="A62" s="269" t="str">
        <f>IF(Tableau5[[#This Row],[Sujet]]="","",1)</f>
        <v/>
      </c>
      <c r="B62" s="269" t="str">
        <f t="shared" si="0"/>
        <v/>
      </c>
      <c r="C62" s="290"/>
      <c r="D62" s="299">
        <f>IF(D61="",1,IF(Tableau5[[#This Row],[Sujet]]="","",D61+1))</f>
        <v>1</v>
      </c>
      <c r="E62" s="293"/>
      <c r="F62" s="293"/>
      <c r="G62" s="294"/>
      <c r="H62" s="327"/>
      <c r="J62" s="328"/>
      <c r="L62" s="310"/>
      <c r="M62" s="311"/>
      <c r="N62" s="307"/>
      <c r="O62" s="308"/>
      <c r="P62" s="339" t="str">
        <f t="shared" si="1"/>
        <v/>
      </c>
      <c r="Q62" s="340"/>
      <c r="R62" s="340"/>
      <c r="S62" s="340"/>
      <c r="T62" s="340"/>
      <c r="U62" s="340"/>
      <c r="V62" s="340"/>
      <c r="W62" s="340"/>
      <c r="X62" s="340"/>
      <c r="Y62" s="340"/>
      <c r="Z62" s="340"/>
      <c r="AA62" s="340"/>
    </row>
    <row r="63" spans="1:27" s="268" customFormat="1" ht="37.5" customHeight="1" x14ac:dyDescent="0.35">
      <c r="A63" s="269" t="str">
        <f>IF(Tableau5[[#This Row],[Sujet]]="","",1)</f>
        <v/>
      </c>
      <c r="B63" s="269" t="str">
        <f t="shared" si="0"/>
        <v/>
      </c>
      <c r="C63" s="290"/>
      <c r="D63" s="299" t="str">
        <f>IF(D62="",1,IF(Tableau5[[#This Row],[Sujet]]="","",D62+1))</f>
        <v/>
      </c>
      <c r="E63" s="295"/>
      <c r="F63" s="295"/>
      <c r="G63" s="296"/>
      <c r="H63" s="327"/>
      <c r="J63" s="328"/>
      <c r="L63" s="305"/>
      <c r="M63" s="306"/>
      <c r="N63" s="307"/>
      <c r="O63" s="308"/>
      <c r="P63" s="339" t="str">
        <f t="shared" si="1"/>
        <v/>
      </c>
      <c r="Q63" s="340"/>
      <c r="R63" s="340"/>
      <c r="S63" s="340"/>
      <c r="T63" s="340"/>
      <c r="U63" s="340"/>
      <c r="V63" s="340"/>
      <c r="W63" s="340"/>
      <c r="X63" s="340"/>
      <c r="Y63" s="340"/>
      <c r="Z63" s="340"/>
      <c r="AA63" s="340"/>
    </row>
    <row r="64" spans="1:27" s="268" customFormat="1" ht="37.5" customHeight="1" x14ac:dyDescent="0.35">
      <c r="A64" s="269" t="str">
        <f>IF(Tableau5[[#This Row],[Sujet]]="","",1)</f>
        <v/>
      </c>
      <c r="B64" s="269" t="str">
        <f t="shared" si="0"/>
        <v/>
      </c>
      <c r="C64" s="290"/>
      <c r="D64" s="299">
        <f>IF(D63="",1,IF(Tableau5[[#This Row],[Sujet]]="","",D63+1))</f>
        <v>1</v>
      </c>
      <c r="E64" s="293"/>
      <c r="F64" s="293"/>
      <c r="G64" s="294"/>
      <c r="H64" s="327"/>
      <c r="J64" s="328"/>
      <c r="L64" s="310"/>
      <c r="M64" s="311"/>
      <c r="N64" s="307"/>
      <c r="O64" s="308"/>
      <c r="P64" s="339" t="str">
        <f t="shared" si="1"/>
        <v/>
      </c>
      <c r="Q64" s="340"/>
      <c r="R64" s="340"/>
      <c r="S64" s="340"/>
      <c r="T64" s="340"/>
      <c r="U64" s="340"/>
      <c r="V64" s="340"/>
      <c r="W64" s="340"/>
      <c r="X64" s="340"/>
      <c r="Y64" s="340"/>
      <c r="Z64" s="340"/>
      <c r="AA64" s="340"/>
    </row>
    <row r="65" spans="1:27" s="268" customFormat="1" ht="37.5" customHeight="1" x14ac:dyDescent="0.35">
      <c r="A65" s="269" t="str">
        <f>IF(Tableau5[[#This Row],[Sujet]]="","",1)</f>
        <v/>
      </c>
      <c r="B65" s="269" t="str">
        <f t="shared" si="0"/>
        <v/>
      </c>
      <c r="C65" s="290"/>
      <c r="D65" s="299" t="str">
        <f>IF(D64="",1,IF(Tableau5[[#This Row],[Sujet]]="","",D64+1))</f>
        <v/>
      </c>
      <c r="E65" s="295"/>
      <c r="F65" s="295"/>
      <c r="G65" s="296"/>
      <c r="H65" s="327"/>
      <c r="J65" s="328"/>
      <c r="L65" s="305"/>
      <c r="M65" s="306"/>
      <c r="N65" s="307"/>
      <c r="O65" s="308"/>
      <c r="P65" s="339" t="str">
        <f t="shared" si="1"/>
        <v/>
      </c>
      <c r="Q65" s="340"/>
      <c r="R65" s="340"/>
      <c r="S65" s="340"/>
      <c r="T65" s="340"/>
      <c r="U65" s="340"/>
      <c r="V65" s="340"/>
      <c r="W65" s="340"/>
      <c r="X65" s="340"/>
      <c r="Y65" s="340"/>
      <c r="Z65" s="340"/>
      <c r="AA65" s="340"/>
    </row>
    <row r="66" spans="1:27" s="268" customFormat="1" ht="37.5" customHeight="1" x14ac:dyDescent="0.35">
      <c r="A66" s="269" t="str">
        <f>IF(Tableau5[[#This Row],[Sujet]]="","",1)</f>
        <v/>
      </c>
      <c r="B66" s="269" t="str">
        <f t="shared" si="0"/>
        <v/>
      </c>
      <c r="C66" s="290"/>
      <c r="D66" s="299">
        <f>IF(D65="",1,IF(Tableau5[[#This Row],[Sujet]]="","",D65+1))</f>
        <v>1</v>
      </c>
      <c r="E66" s="293"/>
      <c r="F66" s="293"/>
      <c r="G66" s="294"/>
      <c r="H66" s="327"/>
      <c r="J66" s="328"/>
      <c r="L66" s="310"/>
      <c r="M66" s="311"/>
      <c r="N66" s="307"/>
      <c r="O66" s="308"/>
      <c r="P66" s="339" t="str">
        <f t="shared" si="1"/>
        <v/>
      </c>
      <c r="Q66" s="340"/>
      <c r="R66" s="340"/>
      <c r="S66" s="340"/>
      <c r="T66" s="340"/>
      <c r="U66" s="340"/>
      <c r="V66" s="340"/>
      <c r="W66" s="340"/>
      <c r="X66" s="340"/>
      <c r="Y66" s="340"/>
      <c r="Z66" s="340"/>
      <c r="AA66" s="340"/>
    </row>
    <row r="67" spans="1:27" s="268" customFormat="1" ht="37.5" customHeight="1" x14ac:dyDescent="0.35">
      <c r="A67" s="269" t="str">
        <f>IF(Tableau5[[#This Row],[Sujet]]="","",1)</f>
        <v/>
      </c>
      <c r="B67" s="269" t="str">
        <f t="shared" si="0"/>
        <v/>
      </c>
      <c r="C67" s="290"/>
      <c r="D67" s="299" t="str">
        <f>IF(D66="",1,IF(Tableau5[[#This Row],[Sujet]]="","",D66+1))</f>
        <v/>
      </c>
      <c r="E67" s="295"/>
      <c r="F67" s="295"/>
      <c r="G67" s="296"/>
      <c r="H67" s="327"/>
      <c r="J67" s="328"/>
      <c r="L67" s="305"/>
      <c r="M67" s="306"/>
      <c r="N67" s="307"/>
      <c r="O67" s="308"/>
      <c r="P67" s="339" t="str">
        <f t="shared" si="1"/>
        <v/>
      </c>
      <c r="Q67" s="340"/>
      <c r="R67" s="340"/>
      <c r="S67" s="340"/>
      <c r="T67" s="340"/>
      <c r="U67" s="340"/>
      <c r="V67" s="340"/>
      <c r="W67" s="340"/>
      <c r="X67" s="340"/>
      <c r="Y67" s="340"/>
      <c r="Z67" s="340"/>
      <c r="AA67" s="340"/>
    </row>
    <row r="68" spans="1:27" s="268" customFormat="1" ht="37.5" customHeight="1" x14ac:dyDescent="0.35">
      <c r="A68" s="269" t="str">
        <f>IF(Tableau5[[#This Row],[Sujet]]="","",1)</f>
        <v/>
      </c>
      <c r="B68" s="269" t="str">
        <f t="shared" si="0"/>
        <v/>
      </c>
      <c r="C68" s="290"/>
      <c r="D68" s="299">
        <f>IF(D67="",1,IF(Tableau5[[#This Row],[Sujet]]="","",D67+1))</f>
        <v>1</v>
      </c>
      <c r="E68" s="293"/>
      <c r="F68" s="293"/>
      <c r="G68" s="294"/>
      <c r="H68" s="327"/>
      <c r="J68" s="328"/>
      <c r="L68" s="310"/>
      <c r="M68" s="311"/>
      <c r="N68" s="307"/>
      <c r="O68" s="308"/>
      <c r="P68" s="339" t="str">
        <f t="shared" si="1"/>
        <v/>
      </c>
      <c r="Q68" s="340"/>
      <c r="R68" s="340"/>
      <c r="S68" s="340"/>
      <c r="T68" s="340"/>
      <c r="U68" s="340"/>
      <c r="V68" s="340"/>
      <c r="W68" s="340"/>
      <c r="X68" s="340"/>
      <c r="Y68" s="340"/>
      <c r="Z68" s="340"/>
      <c r="AA68" s="340"/>
    </row>
    <row r="69" spans="1:27" s="268" customFormat="1" ht="37.5" customHeight="1" x14ac:dyDescent="0.35">
      <c r="A69" s="269" t="str">
        <f>IF(Tableau5[[#This Row],[Sujet]]="","",1)</f>
        <v/>
      </c>
      <c r="B69" s="269" t="str">
        <f t="shared" si="0"/>
        <v/>
      </c>
      <c r="C69" s="290"/>
      <c r="D69" s="299" t="str">
        <f>IF(D68="",1,IF(Tableau5[[#This Row],[Sujet]]="","",D68+1))</f>
        <v/>
      </c>
      <c r="E69" s="295"/>
      <c r="F69" s="295"/>
      <c r="G69" s="296"/>
      <c r="H69" s="327"/>
      <c r="J69" s="328"/>
      <c r="L69" s="305"/>
      <c r="M69" s="306"/>
      <c r="N69" s="307"/>
      <c r="O69" s="308"/>
      <c r="P69" s="339" t="str">
        <f t="shared" si="1"/>
        <v/>
      </c>
      <c r="Q69" s="340"/>
      <c r="R69" s="340"/>
      <c r="S69" s="340"/>
      <c r="T69" s="340"/>
      <c r="U69" s="340"/>
      <c r="V69" s="340"/>
      <c r="W69" s="340"/>
      <c r="X69" s="340"/>
      <c r="Y69" s="340"/>
      <c r="Z69" s="340"/>
      <c r="AA69" s="340"/>
    </row>
    <row r="70" spans="1:27" s="268" customFormat="1" ht="37.5" customHeight="1" x14ac:dyDescent="0.35">
      <c r="A70" s="269" t="str">
        <f>IF(Tableau5[[#This Row],[Sujet]]="","",1)</f>
        <v/>
      </c>
      <c r="B70" s="269" t="str">
        <f t="shared" si="0"/>
        <v/>
      </c>
      <c r="C70" s="290"/>
      <c r="D70" s="299">
        <f>IF(D69="",1,IF(Tableau5[[#This Row],[Sujet]]="","",D69+1))</f>
        <v>1</v>
      </c>
      <c r="E70" s="293"/>
      <c r="F70" s="293"/>
      <c r="G70" s="294"/>
      <c r="H70" s="327"/>
      <c r="J70" s="328"/>
      <c r="L70" s="310"/>
      <c r="M70" s="311"/>
      <c r="N70" s="307"/>
      <c r="O70" s="308"/>
      <c r="P70" s="339" t="str">
        <f t="shared" si="1"/>
        <v/>
      </c>
      <c r="Q70" s="340"/>
      <c r="R70" s="340"/>
      <c r="S70" s="340"/>
      <c r="T70" s="340"/>
      <c r="U70" s="340"/>
      <c r="V70" s="340"/>
      <c r="W70" s="340"/>
      <c r="X70" s="340"/>
      <c r="Y70" s="340"/>
      <c r="Z70" s="340"/>
      <c r="AA70" s="340"/>
    </row>
    <row r="71" spans="1:27" s="268" customFormat="1" ht="37.5" customHeight="1" x14ac:dyDescent="0.35">
      <c r="A71" s="269" t="str">
        <f>IF(Tableau5[[#This Row],[Sujet]]="","",1)</f>
        <v/>
      </c>
      <c r="B71" s="269" t="str">
        <f t="shared" si="0"/>
        <v/>
      </c>
      <c r="C71" s="290"/>
      <c r="D71" s="299" t="str">
        <f>IF(D70="",1,IF(Tableau5[[#This Row],[Sujet]]="","",D70+1))</f>
        <v/>
      </c>
      <c r="E71" s="295"/>
      <c r="F71" s="295"/>
      <c r="G71" s="296"/>
      <c r="H71" s="327"/>
      <c r="J71" s="328"/>
      <c r="L71" s="305"/>
      <c r="M71" s="306"/>
      <c r="N71" s="307"/>
      <c r="O71" s="308"/>
      <c r="P71" s="339" t="str">
        <f t="shared" si="1"/>
        <v/>
      </c>
      <c r="Q71" s="340"/>
      <c r="R71" s="340"/>
      <c r="S71" s="340"/>
      <c r="T71" s="340"/>
      <c r="U71" s="340"/>
      <c r="V71" s="340"/>
      <c r="W71" s="340"/>
      <c r="X71" s="340"/>
      <c r="Y71" s="340"/>
      <c r="Z71" s="340"/>
      <c r="AA71" s="340"/>
    </row>
    <row r="72" spans="1:27" s="268" customFormat="1" ht="37.5" customHeight="1" x14ac:dyDescent="0.35">
      <c r="A72" s="269" t="str">
        <f>IF(Tableau5[[#This Row],[Sujet]]="","",1)</f>
        <v/>
      </c>
      <c r="B72" s="269" t="str">
        <f t="shared" ref="B72:B76" si="2">IF(COUNTA(L72:O72)=0,"",IF(L72&lt;&gt;"",0.15,IF(M72&lt;&gt;"",0.5,IF(N72&lt;&gt;"",0.75,1))))</f>
        <v/>
      </c>
      <c r="C72" s="290"/>
      <c r="D72" s="299">
        <f>IF(D71="",1,IF(Tableau5[[#This Row],[Sujet]]="","",D71+1))</f>
        <v>1</v>
      </c>
      <c r="E72" s="293"/>
      <c r="F72" s="293"/>
      <c r="G72" s="294"/>
      <c r="H72" s="327"/>
      <c r="J72" s="328"/>
      <c r="L72" s="310"/>
      <c r="M72" s="311"/>
      <c r="N72" s="307"/>
      <c r="O72" s="308"/>
      <c r="P72" s="339" t="str">
        <f t="shared" ref="P72:P77" si="3">IF(AND(C72="",COUNTA(L72:O72)&gt;=1),"Attention, n'oubliez pas de cocher la réalisation de l'exercice en tête de ligne",IF(COUNTA(L72:O72)&gt;1,"Attention, une seule croix par exercice",""))</f>
        <v/>
      </c>
      <c r="Q72" s="340"/>
      <c r="R72" s="340"/>
      <c r="S72" s="340"/>
      <c r="T72" s="340"/>
      <c r="U72" s="340"/>
      <c r="V72" s="340"/>
      <c r="W72" s="340"/>
      <c r="X72" s="340"/>
      <c r="Y72" s="340"/>
      <c r="Z72" s="340"/>
      <c r="AA72" s="340"/>
    </row>
    <row r="73" spans="1:27" s="268" customFormat="1" ht="37.5" customHeight="1" x14ac:dyDescent="0.35">
      <c r="A73" s="269" t="str">
        <f>IF(Tableau5[[#This Row],[Sujet]]="","",1)</f>
        <v/>
      </c>
      <c r="B73" s="269" t="str">
        <f t="shared" si="2"/>
        <v/>
      </c>
      <c r="C73" s="290"/>
      <c r="D73" s="299" t="str">
        <f>IF(D72="",1,IF(Tableau5[[#This Row],[Sujet]]="","",D72+1))</f>
        <v/>
      </c>
      <c r="E73" s="295"/>
      <c r="F73" s="295"/>
      <c r="G73" s="296"/>
      <c r="H73" s="327"/>
      <c r="J73" s="328"/>
      <c r="L73" s="305"/>
      <c r="M73" s="306"/>
      <c r="N73" s="307"/>
      <c r="O73" s="308"/>
      <c r="P73" s="339" t="str">
        <f t="shared" si="3"/>
        <v/>
      </c>
      <c r="Q73" s="340"/>
      <c r="R73" s="340"/>
      <c r="S73" s="340"/>
      <c r="T73" s="340"/>
      <c r="U73" s="340"/>
      <c r="V73" s="340"/>
      <c r="W73" s="340"/>
      <c r="X73" s="340"/>
      <c r="Y73" s="340"/>
      <c r="Z73" s="340"/>
      <c r="AA73" s="340"/>
    </row>
    <row r="74" spans="1:27" s="268" customFormat="1" ht="37.5" customHeight="1" x14ac:dyDescent="0.35">
      <c r="A74" s="269" t="str">
        <f>IF(Tableau5[[#This Row],[Sujet]]="","",1)</f>
        <v/>
      </c>
      <c r="B74" s="269" t="str">
        <f t="shared" si="2"/>
        <v/>
      </c>
      <c r="C74" s="290"/>
      <c r="D74" s="299">
        <f>IF(D73="",1,IF(Tableau5[[#This Row],[Sujet]]="","",D73+1))</f>
        <v>1</v>
      </c>
      <c r="E74" s="293"/>
      <c r="F74" s="293"/>
      <c r="G74" s="294"/>
      <c r="H74" s="327"/>
      <c r="J74" s="328"/>
      <c r="L74" s="310"/>
      <c r="M74" s="311"/>
      <c r="N74" s="307"/>
      <c r="O74" s="308"/>
      <c r="P74" s="339" t="str">
        <f t="shared" si="3"/>
        <v/>
      </c>
      <c r="Q74" s="340"/>
      <c r="R74" s="340"/>
      <c r="S74" s="340"/>
      <c r="T74" s="340"/>
      <c r="U74" s="340"/>
      <c r="V74" s="340"/>
      <c r="W74" s="340"/>
      <c r="X74" s="340"/>
      <c r="Y74" s="340"/>
      <c r="Z74" s="340"/>
      <c r="AA74" s="340"/>
    </row>
    <row r="75" spans="1:27" s="268" customFormat="1" ht="37.5" customHeight="1" x14ac:dyDescent="0.35">
      <c r="A75" s="269" t="str">
        <f>IF(Tableau5[[#This Row],[Sujet]]="","",1)</f>
        <v/>
      </c>
      <c r="B75" s="269" t="str">
        <f t="shared" si="2"/>
        <v/>
      </c>
      <c r="C75" s="290"/>
      <c r="D75" s="299" t="str">
        <f>IF(D74="",1,IF(Tableau5[[#This Row],[Sujet]]="","",D74+1))</f>
        <v/>
      </c>
      <c r="E75" s="295"/>
      <c r="F75" s="295"/>
      <c r="G75" s="296"/>
      <c r="H75" s="327"/>
      <c r="J75" s="328"/>
      <c r="L75" s="305"/>
      <c r="M75" s="306"/>
      <c r="N75" s="307"/>
      <c r="O75" s="308"/>
      <c r="P75" s="339" t="str">
        <f t="shared" si="3"/>
        <v/>
      </c>
      <c r="Q75" s="340"/>
      <c r="R75" s="340"/>
      <c r="S75" s="340"/>
      <c r="T75" s="340"/>
      <c r="U75" s="340"/>
      <c r="V75" s="340"/>
      <c r="W75" s="340"/>
      <c r="X75" s="340"/>
      <c r="Y75" s="340"/>
      <c r="Z75" s="340"/>
      <c r="AA75" s="340"/>
    </row>
    <row r="76" spans="1:27" s="268" customFormat="1" ht="37.5" customHeight="1" x14ac:dyDescent="0.35">
      <c r="A76" s="269" t="str">
        <f>IF(Tableau5[[#This Row],[Sujet]]="","",1)</f>
        <v/>
      </c>
      <c r="B76" s="269" t="str">
        <f t="shared" si="2"/>
        <v/>
      </c>
      <c r="C76" s="290"/>
      <c r="D76" s="299">
        <f>IF(D75="",1,IF(Tableau5[[#This Row],[Sujet]]="","",D75+1))</f>
        <v>1</v>
      </c>
      <c r="E76" s="293"/>
      <c r="F76" s="293"/>
      <c r="G76" s="294"/>
      <c r="H76" s="327"/>
      <c r="J76" s="328"/>
      <c r="L76" s="310"/>
      <c r="M76" s="311"/>
      <c r="N76" s="307"/>
      <c r="O76" s="308"/>
      <c r="P76" s="339" t="str">
        <f t="shared" si="3"/>
        <v/>
      </c>
      <c r="Q76" s="340"/>
      <c r="R76" s="340"/>
      <c r="S76" s="340"/>
      <c r="T76" s="340"/>
      <c r="U76" s="340"/>
      <c r="V76" s="340"/>
      <c r="W76" s="340"/>
      <c r="X76" s="340"/>
      <c r="Y76" s="340"/>
      <c r="Z76" s="340"/>
      <c r="AA76" s="340"/>
    </row>
    <row r="77" spans="1:27" s="268" customFormat="1" ht="37.5" customHeight="1" x14ac:dyDescent="0.35">
      <c r="A77" s="269" t="str">
        <f>IF(Tableau5[[#This Row],[Sujet]]="","",1)</f>
        <v/>
      </c>
      <c r="B77" s="269" t="str">
        <f t="shared" ref="B77:B78" si="4">IF(COUNTA(L77:O77)=0,"",IF(L77&lt;&gt;"",0.15,IF(M77&lt;&gt;"",0.5,IF(N77&lt;&gt;"",0.75,1))))</f>
        <v/>
      </c>
      <c r="C77" s="290"/>
      <c r="D77" s="299" t="str">
        <f>IF(D76="",1,IF(Tableau5[[#This Row],[Sujet]]="","",D76+1))</f>
        <v/>
      </c>
      <c r="E77" s="295"/>
      <c r="F77" s="295"/>
      <c r="G77" s="296"/>
      <c r="H77" s="327"/>
      <c r="J77" s="328"/>
      <c r="L77" s="305"/>
      <c r="M77" s="306"/>
      <c r="N77" s="307"/>
      <c r="O77" s="308"/>
      <c r="P77" s="339" t="str">
        <f t="shared" si="3"/>
        <v/>
      </c>
      <c r="Q77" s="340"/>
      <c r="R77" s="340"/>
      <c r="S77" s="340"/>
      <c r="T77" s="340"/>
      <c r="U77" s="340"/>
      <c r="V77" s="340"/>
      <c r="W77" s="340"/>
      <c r="X77" s="340"/>
      <c r="Y77" s="340"/>
      <c r="Z77" s="340"/>
      <c r="AA77" s="340"/>
    </row>
    <row r="78" spans="1:27" s="268" customFormat="1" ht="36" x14ac:dyDescent="0.35">
      <c r="A78" s="269" t="str">
        <f>IF(Tableau5[[#This Row],[Sujet]]="","",1)</f>
        <v/>
      </c>
      <c r="B78" s="269" t="str">
        <f t="shared" si="4"/>
        <v/>
      </c>
      <c r="C78" s="290"/>
      <c r="D78" s="299">
        <f>IF(D77="",1,IF(Tableau5[[#This Row],[Sujet]]="","",D77+1))</f>
        <v>1</v>
      </c>
      <c r="E78" s="293"/>
      <c r="F78" s="293"/>
      <c r="G78" s="294"/>
      <c r="H78" s="327"/>
      <c r="J78" s="328"/>
      <c r="L78" s="310"/>
      <c r="M78" s="311"/>
      <c r="N78" s="307"/>
      <c r="O78" s="308"/>
      <c r="P78"/>
      <c r="Q78"/>
      <c r="R78"/>
      <c r="S78"/>
      <c r="T78"/>
      <c r="U78"/>
      <c r="V78"/>
      <c r="W78"/>
      <c r="X78"/>
      <c r="Y78"/>
      <c r="Z78"/>
      <c r="AA78"/>
    </row>
    <row r="79" spans="1:27" s="268" customFormat="1" ht="36" x14ac:dyDescent="0.35">
      <c r="A79" s="269" t="str">
        <f>IF(Tableau5[[#This Row],[Sujet]]="","",1)</f>
        <v/>
      </c>
      <c r="B79" s="269" t="str">
        <f t="shared" ref="B79:B100" si="5">IF(COUNTA(L79:O79)=0,"",IF(L79&lt;&gt;"",0.15,IF(M79&lt;&gt;"",0.5,IF(N79&lt;&gt;"",0.75,1))))</f>
        <v/>
      </c>
      <c r="C79" s="290"/>
      <c r="D79" s="299" t="str">
        <f>IF(D78="",1,IF(Tableau5[[#This Row],[Sujet]]="","",D78+1))</f>
        <v/>
      </c>
      <c r="E79" s="295"/>
      <c r="F79" s="295"/>
      <c r="G79" s="294"/>
      <c r="H79" s="327"/>
      <c r="J79" s="328"/>
      <c r="L79" s="329"/>
      <c r="M79" s="330"/>
      <c r="N79" s="331"/>
      <c r="O79" s="332"/>
      <c r="P79"/>
      <c r="Q79"/>
      <c r="R79"/>
      <c r="S79"/>
      <c r="T79"/>
      <c r="U79"/>
      <c r="V79"/>
      <c r="W79"/>
      <c r="X79"/>
      <c r="Y79"/>
      <c r="Z79"/>
      <c r="AA79"/>
    </row>
    <row r="80" spans="1:27" s="268" customFormat="1" ht="36" x14ac:dyDescent="0.35">
      <c r="A80" s="269" t="str">
        <f>IF(Tableau5[[#This Row],[Sujet]]="","",1)</f>
        <v/>
      </c>
      <c r="B80" s="269" t="str">
        <f t="shared" si="5"/>
        <v/>
      </c>
      <c r="C80" s="290"/>
      <c r="D80" s="299">
        <f>IF(D79="",1,IF(Tableau5[[#This Row],[Sujet]]="","",D79+1))</f>
        <v>1</v>
      </c>
      <c r="E80" s="293"/>
      <c r="F80" s="293"/>
      <c r="G80" s="294"/>
      <c r="H80" s="327"/>
      <c r="J80" s="328"/>
      <c r="L80" s="310"/>
      <c r="M80" s="311"/>
      <c r="N80" s="307"/>
      <c r="O80" s="308"/>
      <c r="P80"/>
      <c r="Q80"/>
      <c r="R80"/>
      <c r="S80"/>
      <c r="T80"/>
      <c r="U80"/>
      <c r="V80"/>
      <c r="W80"/>
      <c r="X80"/>
      <c r="Y80"/>
      <c r="Z80"/>
      <c r="AA80"/>
    </row>
    <row r="81" spans="1:27" s="268" customFormat="1" ht="36" x14ac:dyDescent="0.35">
      <c r="A81" s="269" t="str">
        <f>IF(Tableau5[[#This Row],[Sujet]]="","",1)</f>
        <v/>
      </c>
      <c r="B81" s="269" t="str">
        <f t="shared" si="5"/>
        <v/>
      </c>
      <c r="C81" s="290"/>
      <c r="D81" s="299" t="str">
        <f>IF(D80="",1,IF(Tableau5[[#This Row],[Sujet]]="","",D80+1))</f>
        <v/>
      </c>
      <c r="E81" s="295"/>
      <c r="F81" s="295"/>
      <c r="G81" s="294"/>
      <c r="H81" s="327"/>
      <c r="J81" s="328"/>
      <c r="L81" s="329"/>
      <c r="M81" s="330"/>
      <c r="N81" s="331"/>
      <c r="O81" s="332"/>
      <c r="P81"/>
      <c r="Q81"/>
      <c r="R81"/>
      <c r="S81"/>
      <c r="T81"/>
      <c r="U81"/>
      <c r="V81"/>
      <c r="W81"/>
      <c r="X81"/>
      <c r="Y81"/>
      <c r="Z81"/>
      <c r="AA81"/>
    </row>
    <row r="82" spans="1:27" s="268" customFormat="1" ht="36" x14ac:dyDescent="0.35">
      <c r="A82" s="269" t="str">
        <f>IF(Tableau5[[#This Row],[Sujet]]="","",1)</f>
        <v/>
      </c>
      <c r="B82" s="269" t="str">
        <f t="shared" si="5"/>
        <v/>
      </c>
      <c r="C82" s="290"/>
      <c r="D82" s="299">
        <f>IF(D81="",1,IF(Tableau5[[#This Row],[Sujet]]="","",D81+1))</f>
        <v>1</v>
      </c>
      <c r="E82" s="293"/>
      <c r="F82" s="293"/>
      <c r="G82" s="294"/>
      <c r="H82" s="327"/>
      <c r="J82" s="328"/>
      <c r="L82" s="310"/>
      <c r="M82" s="311"/>
      <c r="N82" s="307"/>
      <c r="O82" s="308"/>
      <c r="P82"/>
      <c r="Q82"/>
      <c r="R82"/>
      <c r="S82"/>
      <c r="T82"/>
      <c r="U82"/>
      <c r="V82"/>
      <c r="W82"/>
      <c r="X82"/>
      <c r="Y82"/>
      <c r="Z82"/>
      <c r="AA82"/>
    </row>
    <row r="83" spans="1:27" s="268" customFormat="1" ht="36" x14ac:dyDescent="0.35">
      <c r="A83" s="269" t="str">
        <f>IF(Tableau5[[#This Row],[Sujet]]="","",1)</f>
        <v/>
      </c>
      <c r="B83" s="269" t="str">
        <f t="shared" si="5"/>
        <v/>
      </c>
      <c r="C83" s="290"/>
      <c r="D83" s="299" t="str">
        <f>IF(D82="",1,IF(Tableau5[[#This Row],[Sujet]]="","",D82+1))</f>
        <v/>
      </c>
      <c r="E83" s="295"/>
      <c r="F83" s="295"/>
      <c r="G83" s="294"/>
      <c r="H83" s="327"/>
      <c r="J83" s="328"/>
      <c r="L83" s="329"/>
      <c r="M83" s="330"/>
      <c r="N83" s="331"/>
      <c r="O83" s="332"/>
      <c r="P83"/>
      <c r="Q83"/>
      <c r="R83"/>
      <c r="S83"/>
      <c r="T83"/>
      <c r="U83"/>
      <c r="V83"/>
      <c r="W83"/>
      <c r="X83"/>
      <c r="Y83"/>
      <c r="Z83"/>
      <c r="AA83"/>
    </row>
    <row r="84" spans="1:27" s="268" customFormat="1" ht="36" x14ac:dyDescent="0.35">
      <c r="A84" s="269" t="str">
        <f>IF(Tableau5[[#This Row],[Sujet]]="","",1)</f>
        <v/>
      </c>
      <c r="B84" s="269" t="str">
        <f t="shared" si="5"/>
        <v/>
      </c>
      <c r="C84" s="290"/>
      <c r="D84" s="299">
        <f>IF(D83="",1,IF(Tableau5[[#This Row],[Sujet]]="","",D83+1))</f>
        <v>1</v>
      </c>
      <c r="E84" s="293"/>
      <c r="F84" s="293"/>
      <c r="G84" s="294"/>
      <c r="H84" s="327"/>
      <c r="J84" s="328"/>
      <c r="L84" s="310"/>
      <c r="M84" s="311"/>
      <c r="N84" s="307"/>
      <c r="O84" s="308"/>
      <c r="P84"/>
      <c r="Q84"/>
      <c r="R84"/>
      <c r="S84"/>
      <c r="T84"/>
      <c r="U84"/>
      <c r="V84"/>
      <c r="W84"/>
      <c r="X84"/>
      <c r="Y84"/>
      <c r="Z84"/>
      <c r="AA84"/>
    </row>
    <row r="85" spans="1:27" s="268" customFormat="1" ht="36" x14ac:dyDescent="0.35">
      <c r="A85" s="269" t="str">
        <f>IF(Tableau5[[#This Row],[Sujet]]="","",1)</f>
        <v/>
      </c>
      <c r="B85" s="269" t="str">
        <f t="shared" si="5"/>
        <v/>
      </c>
      <c r="C85" s="290"/>
      <c r="D85" s="299" t="str">
        <f>IF(D84="",1,IF(Tableau5[[#This Row],[Sujet]]="","",D84+1))</f>
        <v/>
      </c>
      <c r="E85" s="295"/>
      <c r="F85" s="295"/>
      <c r="G85" s="294"/>
      <c r="H85" s="327"/>
      <c r="J85" s="328"/>
      <c r="L85" s="329"/>
      <c r="M85" s="330"/>
      <c r="N85" s="331"/>
      <c r="O85" s="332"/>
      <c r="P85"/>
      <c r="Q85"/>
      <c r="R85"/>
      <c r="S85"/>
      <c r="T85"/>
      <c r="U85"/>
      <c r="V85"/>
      <c r="W85"/>
      <c r="X85"/>
      <c r="Y85"/>
      <c r="Z85"/>
      <c r="AA85"/>
    </row>
    <row r="86" spans="1:27" s="268" customFormat="1" ht="36" x14ac:dyDescent="0.35">
      <c r="A86" s="269" t="str">
        <f>IF(Tableau5[[#This Row],[Sujet]]="","",1)</f>
        <v/>
      </c>
      <c r="B86" s="269" t="str">
        <f t="shared" si="5"/>
        <v/>
      </c>
      <c r="C86" s="290"/>
      <c r="D86" s="299">
        <f>IF(D85="",1,IF(Tableau5[[#This Row],[Sujet]]="","",D85+1))</f>
        <v>1</v>
      </c>
      <c r="E86" s="293"/>
      <c r="F86" s="293"/>
      <c r="G86" s="294"/>
      <c r="H86" s="327"/>
      <c r="J86" s="328"/>
      <c r="L86" s="310"/>
      <c r="M86" s="311"/>
      <c r="N86" s="307"/>
      <c r="O86" s="308"/>
      <c r="P86"/>
      <c r="Q86"/>
      <c r="R86"/>
      <c r="S86"/>
      <c r="T86"/>
      <c r="U86"/>
      <c r="V86"/>
      <c r="W86"/>
      <c r="X86"/>
      <c r="Y86"/>
      <c r="Z86"/>
      <c r="AA86"/>
    </row>
    <row r="87" spans="1:27" s="268" customFormat="1" ht="36" x14ac:dyDescent="0.35">
      <c r="A87" s="269" t="str">
        <f>IF(Tableau5[[#This Row],[Sujet]]="","",1)</f>
        <v/>
      </c>
      <c r="B87" s="269" t="str">
        <f t="shared" si="5"/>
        <v/>
      </c>
      <c r="C87" s="290"/>
      <c r="D87" s="299" t="str">
        <f>IF(D86="",1,IF(Tableau5[[#This Row],[Sujet]]="","",D86+1))</f>
        <v/>
      </c>
      <c r="E87" s="295"/>
      <c r="F87" s="295"/>
      <c r="G87" s="294"/>
      <c r="H87" s="327"/>
      <c r="J87" s="328"/>
      <c r="L87" s="329"/>
      <c r="M87" s="330"/>
      <c r="N87" s="331"/>
      <c r="O87" s="332"/>
      <c r="P87"/>
      <c r="Q87"/>
      <c r="R87"/>
      <c r="S87"/>
      <c r="T87"/>
      <c r="U87"/>
      <c r="V87"/>
      <c r="W87"/>
      <c r="X87"/>
      <c r="Y87"/>
      <c r="Z87"/>
      <c r="AA87"/>
    </row>
    <row r="88" spans="1:27" s="268" customFormat="1" ht="36" x14ac:dyDescent="0.35">
      <c r="A88" s="269" t="str">
        <f>IF(Tableau5[[#This Row],[Sujet]]="","",1)</f>
        <v/>
      </c>
      <c r="B88" s="269" t="str">
        <f t="shared" si="5"/>
        <v/>
      </c>
      <c r="C88" s="290"/>
      <c r="D88" s="299">
        <f>IF(D87="",1,IF(Tableau5[[#This Row],[Sujet]]="","",D87+1))</f>
        <v>1</v>
      </c>
      <c r="E88" s="293"/>
      <c r="F88" s="293"/>
      <c r="G88" s="294"/>
      <c r="H88" s="327"/>
      <c r="J88" s="328"/>
      <c r="L88" s="310"/>
      <c r="M88" s="311"/>
      <c r="N88" s="307"/>
      <c r="O88" s="308"/>
      <c r="P88"/>
      <c r="Q88"/>
      <c r="R88"/>
      <c r="S88"/>
      <c r="T88"/>
      <c r="U88"/>
      <c r="V88"/>
      <c r="W88"/>
      <c r="X88"/>
      <c r="Y88"/>
      <c r="Z88"/>
      <c r="AA88"/>
    </row>
    <row r="89" spans="1:27" s="268" customFormat="1" ht="36" x14ac:dyDescent="0.35">
      <c r="A89" s="269" t="str">
        <f>IF(Tableau5[[#This Row],[Sujet]]="","",1)</f>
        <v/>
      </c>
      <c r="B89" s="269" t="str">
        <f t="shared" si="5"/>
        <v/>
      </c>
      <c r="C89" s="290"/>
      <c r="D89" s="299" t="str">
        <f>IF(D88="",1,IF(Tableau5[[#This Row],[Sujet]]="","",D88+1))</f>
        <v/>
      </c>
      <c r="E89" s="295"/>
      <c r="F89" s="295"/>
      <c r="G89" s="294"/>
      <c r="H89" s="327"/>
      <c r="J89" s="328"/>
      <c r="L89" s="329"/>
      <c r="M89" s="330"/>
      <c r="N89" s="331"/>
      <c r="O89" s="332"/>
      <c r="P89"/>
      <c r="Q89"/>
      <c r="R89"/>
      <c r="S89"/>
      <c r="T89"/>
      <c r="U89"/>
      <c r="V89"/>
      <c r="W89"/>
      <c r="X89"/>
      <c r="Y89"/>
      <c r="Z89"/>
      <c r="AA89"/>
    </row>
    <row r="90" spans="1:27" s="268" customFormat="1" ht="36" x14ac:dyDescent="0.35">
      <c r="A90" s="269" t="str">
        <f>IF(Tableau5[[#This Row],[Sujet]]="","",1)</f>
        <v/>
      </c>
      <c r="B90" s="269" t="str">
        <f t="shared" si="5"/>
        <v/>
      </c>
      <c r="C90" s="290"/>
      <c r="D90" s="299">
        <f>IF(D89="",1,IF(Tableau5[[#This Row],[Sujet]]="","",D89+1))</f>
        <v>1</v>
      </c>
      <c r="E90" s="293"/>
      <c r="F90" s="293"/>
      <c r="G90" s="294"/>
      <c r="H90" s="327"/>
      <c r="J90" s="328"/>
      <c r="L90" s="310"/>
      <c r="M90" s="311"/>
      <c r="N90" s="307"/>
      <c r="O90" s="308"/>
      <c r="P90"/>
      <c r="Q90"/>
      <c r="R90"/>
      <c r="S90"/>
      <c r="T90"/>
      <c r="U90"/>
      <c r="V90"/>
      <c r="W90"/>
      <c r="X90"/>
      <c r="Y90"/>
      <c r="Z90"/>
      <c r="AA90"/>
    </row>
    <row r="91" spans="1:27" s="268" customFormat="1" ht="36" x14ac:dyDescent="0.35">
      <c r="A91" s="269" t="str">
        <f>IF(Tableau5[[#This Row],[Sujet]]="","",1)</f>
        <v/>
      </c>
      <c r="B91" s="269" t="str">
        <f t="shared" si="5"/>
        <v/>
      </c>
      <c r="C91" s="290"/>
      <c r="D91" s="299" t="str">
        <f>IF(D90="",1,IF(Tableau5[[#This Row],[Sujet]]="","",D90+1))</f>
        <v/>
      </c>
      <c r="E91" s="295"/>
      <c r="F91" s="295"/>
      <c r="G91" s="294"/>
      <c r="H91" s="327"/>
      <c r="J91" s="328"/>
      <c r="L91" s="329"/>
      <c r="M91" s="330"/>
      <c r="N91" s="331"/>
      <c r="O91" s="332"/>
      <c r="P91"/>
      <c r="Q91"/>
      <c r="R91"/>
      <c r="S91"/>
      <c r="T91"/>
      <c r="U91"/>
      <c r="V91"/>
      <c r="W91"/>
      <c r="X91"/>
      <c r="Y91"/>
      <c r="Z91"/>
      <c r="AA91"/>
    </row>
    <row r="92" spans="1:27" s="268" customFormat="1" ht="36" x14ac:dyDescent="0.35">
      <c r="A92" s="269" t="str">
        <f>IF(Tableau5[[#This Row],[Sujet]]="","",1)</f>
        <v/>
      </c>
      <c r="B92" s="269" t="str">
        <f t="shared" si="5"/>
        <v/>
      </c>
      <c r="C92" s="290"/>
      <c r="D92" s="299">
        <f>IF(D91="",1,IF(Tableau5[[#This Row],[Sujet]]="","",D91+1))</f>
        <v>1</v>
      </c>
      <c r="E92" s="293"/>
      <c r="F92" s="293"/>
      <c r="G92" s="294"/>
      <c r="H92" s="327"/>
      <c r="J92" s="328"/>
      <c r="L92" s="310"/>
      <c r="M92" s="311"/>
      <c r="N92" s="307"/>
      <c r="O92" s="308"/>
      <c r="P92"/>
      <c r="Q92"/>
      <c r="R92"/>
      <c r="S92"/>
      <c r="T92"/>
      <c r="U92"/>
      <c r="V92"/>
      <c r="W92"/>
      <c r="X92"/>
      <c r="Y92"/>
      <c r="Z92"/>
      <c r="AA92"/>
    </row>
    <row r="93" spans="1:27" s="268" customFormat="1" ht="36" x14ac:dyDescent="0.35">
      <c r="A93" s="269" t="str">
        <f>IF(Tableau5[[#This Row],[Sujet]]="","",1)</f>
        <v/>
      </c>
      <c r="B93" s="269" t="str">
        <f t="shared" si="5"/>
        <v/>
      </c>
      <c r="C93" s="290"/>
      <c r="D93" s="299" t="str">
        <f>IF(D92="",1,IF(Tableau5[[#This Row],[Sujet]]="","",D92+1))</f>
        <v/>
      </c>
      <c r="E93" s="295"/>
      <c r="F93" s="295"/>
      <c r="G93" s="294"/>
      <c r="H93" s="327"/>
      <c r="J93" s="328"/>
      <c r="L93" s="329"/>
      <c r="M93" s="330"/>
      <c r="N93" s="331"/>
      <c r="O93" s="332"/>
      <c r="P93"/>
      <c r="Q93"/>
      <c r="R93"/>
      <c r="S93"/>
      <c r="T93"/>
      <c r="U93"/>
      <c r="V93"/>
      <c r="W93"/>
      <c r="X93"/>
      <c r="Y93"/>
      <c r="Z93"/>
      <c r="AA93"/>
    </row>
    <row r="94" spans="1:27" s="268" customFormat="1" ht="36" x14ac:dyDescent="0.35">
      <c r="A94" s="269" t="str">
        <f>IF(Tableau5[[#This Row],[Sujet]]="","",1)</f>
        <v/>
      </c>
      <c r="B94" s="269" t="str">
        <f t="shared" si="5"/>
        <v/>
      </c>
      <c r="C94" s="290"/>
      <c r="D94" s="299">
        <f>IF(D93="",1,IF(Tableau5[[#This Row],[Sujet]]="","",D93+1))</f>
        <v>1</v>
      </c>
      <c r="E94" s="293"/>
      <c r="F94" s="293"/>
      <c r="G94" s="294"/>
      <c r="H94" s="327"/>
      <c r="J94" s="328"/>
      <c r="L94" s="310"/>
      <c r="M94" s="311"/>
      <c r="N94" s="307"/>
      <c r="O94" s="308"/>
      <c r="P94"/>
      <c r="Q94"/>
      <c r="R94"/>
      <c r="S94"/>
      <c r="T94"/>
      <c r="U94"/>
      <c r="V94"/>
      <c r="W94"/>
      <c r="X94"/>
      <c r="Y94"/>
      <c r="Z94"/>
      <c r="AA94"/>
    </row>
    <row r="95" spans="1:27" s="268" customFormat="1" ht="36" x14ac:dyDescent="0.35">
      <c r="A95" s="269" t="str">
        <f>IF(Tableau5[[#This Row],[Sujet]]="","",1)</f>
        <v/>
      </c>
      <c r="B95" s="269" t="str">
        <f t="shared" si="5"/>
        <v/>
      </c>
      <c r="C95" s="290"/>
      <c r="D95" s="299" t="str">
        <f>IF(D94="",1,IF(Tableau5[[#This Row],[Sujet]]="","",D94+1))</f>
        <v/>
      </c>
      <c r="E95" s="295"/>
      <c r="F95" s="295"/>
      <c r="G95" s="294"/>
      <c r="H95" s="327"/>
      <c r="J95" s="328"/>
      <c r="L95" s="329"/>
      <c r="M95" s="330"/>
      <c r="N95" s="331"/>
      <c r="O95" s="332"/>
      <c r="P95"/>
      <c r="Q95"/>
      <c r="R95"/>
      <c r="S95"/>
      <c r="T95"/>
      <c r="U95"/>
      <c r="V95"/>
      <c r="W95"/>
      <c r="X95"/>
      <c r="Y95"/>
      <c r="Z95"/>
      <c r="AA95"/>
    </row>
    <row r="96" spans="1:27" s="268" customFormat="1" ht="36" x14ac:dyDescent="0.35">
      <c r="A96" s="269" t="str">
        <f>IF(Tableau5[[#This Row],[Sujet]]="","",1)</f>
        <v/>
      </c>
      <c r="B96" s="269" t="str">
        <f t="shared" si="5"/>
        <v/>
      </c>
      <c r="C96" s="290"/>
      <c r="D96" s="299">
        <f>IF(D95="",1,IF(Tableau5[[#This Row],[Sujet]]="","",D95+1))</f>
        <v>1</v>
      </c>
      <c r="E96" s="293"/>
      <c r="F96" s="293"/>
      <c r="G96" s="294"/>
      <c r="H96" s="327"/>
      <c r="J96" s="328"/>
      <c r="L96" s="310"/>
      <c r="M96" s="311"/>
      <c r="N96" s="307"/>
      <c r="O96" s="308"/>
      <c r="P96"/>
      <c r="Q96"/>
      <c r="R96"/>
      <c r="S96"/>
      <c r="T96"/>
      <c r="U96"/>
      <c r="V96"/>
      <c r="W96"/>
      <c r="X96"/>
      <c r="Y96"/>
      <c r="Z96"/>
      <c r="AA96"/>
    </row>
    <row r="97" spans="1:27" s="268" customFormat="1" ht="36" x14ac:dyDescent="0.35">
      <c r="A97" s="269" t="str">
        <f>IF(Tableau5[[#This Row],[Sujet]]="","",1)</f>
        <v/>
      </c>
      <c r="B97" s="269" t="str">
        <f t="shared" si="5"/>
        <v/>
      </c>
      <c r="C97" s="290"/>
      <c r="D97" s="299" t="str">
        <f>IF(D96="",1,IF(Tableau5[[#This Row],[Sujet]]="","",D96+1))</f>
        <v/>
      </c>
      <c r="E97" s="295"/>
      <c r="F97" s="295"/>
      <c r="G97" s="294"/>
      <c r="H97" s="327"/>
      <c r="J97" s="328"/>
      <c r="L97" s="329"/>
      <c r="M97" s="330"/>
      <c r="N97" s="331"/>
      <c r="O97" s="332"/>
      <c r="P97"/>
      <c r="Q97"/>
      <c r="R97"/>
      <c r="S97"/>
      <c r="T97"/>
      <c r="U97"/>
      <c r="V97"/>
      <c r="W97"/>
      <c r="X97"/>
      <c r="Y97"/>
      <c r="Z97"/>
      <c r="AA97"/>
    </row>
    <row r="98" spans="1:27" s="268" customFormat="1" ht="36" x14ac:dyDescent="0.35">
      <c r="A98" s="269" t="str">
        <f>IF(Tableau5[[#This Row],[Sujet]]="","",1)</f>
        <v/>
      </c>
      <c r="B98" s="269" t="str">
        <f t="shared" si="5"/>
        <v/>
      </c>
      <c r="C98" s="290"/>
      <c r="D98" s="299">
        <f>IF(D97="",1,IF(Tableau5[[#This Row],[Sujet]]="","",D97+1))</f>
        <v>1</v>
      </c>
      <c r="E98" s="293"/>
      <c r="F98" s="293"/>
      <c r="G98" s="294"/>
      <c r="H98" s="327"/>
      <c r="J98" s="328"/>
      <c r="L98" s="310"/>
      <c r="M98" s="311"/>
      <c r="N98" s="307"/>
      <c r="O98" s="308"/>
      <c r="P98"/>
      <c r="Q98"/>
      <c r="R98"/>
      <c r="S98"/>
      <c r="T98"/>
      <c r="U98"/>
      <c r="V98"/>
      <c r="W98"/>
      <c r="X98"/>
      <c r="Y98"/>
      <c r="Z98"/>
      <c r="AA98"/>
    </row>
    <row r="99" spans="1:27" s="268" customFormat="1" ht="36" x14ac:dyDescent="0.35">
      <c r="A99" s="269" t="str">
        <f>IF(Tableau5[[#This Row],[Sujet]]="","",1)</f>
        <v/>
      </c>
      <c r="B99" s="269" t="str">
        <f t="shared" si="5"/>
        <v/>
      </c>
      <c r="C99" s="290"/>
      <c r="D99" s="299" t="str">
        <f>IF(D98="",1,IF(Tableau5[[#This Row],[Sujet]]="","",D98+1))</f>
        <v/>
      </c>
      <c r="E99" s="295"/>
      <c r="F99" s="295"/>
      <c r="G99" s="294"/>
      <c r="H99" s="327"/>
      <c r="J99" s="328"/>
      <c r="L99" s="329"/>
      <c r="M99" s="330"/>
      <c r="N99" s="331"/>
      <c r="O99" s="332"/>
      <c r="P99"/>
      <c r="Q99"/>
      <c r="R99"/>
      <c r="S99"/>
      <c r="T99"/>
      <c r="U99"/>
      <c r="V99"/>
      <c r="W99"/>
      <c r="X99"/>
      <c r="Y99"/>
      <c r="Z99"/>
      <c r="AA99"/>
    </row>
    <row r="100" spans="1:27" s="268" customFormat="1" ht="36" x14ac:dyDescent="0.35">
      <c r="A100" s="269" t="str">
        <f>IF(Tableau5[[#This Row],[Sujet]]="","",1)</f>
        <v/>
      </c>
      <c r="B100" s="269" t="str">
        <f t="shared" si="5"/>
        <v/>
      </c>
      <c r="C100" s="300"/>
      <c r="D100" s="299">
        <f>IF(D99="",1,IF(Tableau5[[#This Row],[Sujet]]="","",D99+1))</f>
        <v>1</v>
      </c>
      <c r="E100" s="293"/>
      <c r="F100" s="293"/>
      <c r="G100" s="301"/>
      <c r="H100" s="333"/>
      <c r="J100" s="334"/>
      <c r="L100" s="310"/>
      <c r="M100" s="311"/>
      <c r="N100" s="307"/>
      <c r="O100" s="308"/>
      <c r="P100"/>
      <c r="Q100"/>
      <c r="R100"/>
      <c r="S100"/>
      <c r="T100"/>
      <c r="U100"/>
      <c r="V100"/>
      <c r="W100"/>
      <c r="X100"/>
      <c r="Y100"/>
      <c r="Z100"/>
      <c r="AA100"/>
    </row>
  </sheetData>
  <sheetProtection algorithmName="SHA-512" hashValue="FyS4BVH5P0F+faL13nvN8DmQ+g5ZkBC6luxJKXK8rUyRmHXjSp2bUnG3W5a6VwvCHuX+G/HhnLM0IS8UkI/Y3w==" saltValue="sU8qqv2WJkHDY5r34ZXYkw==" spinCount="100000" sheet="1" selectLockedCells="1" sort="0" autoFilter="0" pivotTables="0"/>
  <mergeCells count="75">
    <mergeCell ref="P8:S8"/>
    <mergeCell ref="P27:AA27"/>
    <mergeCell ref="P60:AA60"/>
    <mergeCell ref="P61:AA61"/>
    <mergeCell ref="P25:AA25"/>
    <mergeCell ref="P26:AA26"/>
    <mergeCell ref="P38:AA38"/>
    <mergeCell ref="P39:AA39"/>
    <mergeCell ref="P40:AA40"/>
    <mergeCell ref="P41:AA41"/>
    <mergeCell ref="P18:AA18"/>
    <mergeCell ref="P19:AA19"/>
    <mergeCell ref="N1:O5"/>
    <mergeCell ref="B5:L6"/>
    <mergeCell ref="P37:AA37"/>
    <mergeCell ref="P9:AA9"/>
    <mergeCell ref="P10:AA10"/>
    <mergeCell ref="P11:AA11"/>
    <mergeCell ref="P12:AA12"/>
    <mergeCell ref="P13:AA13"/>
    <mergeCell ref="P14:AA14"/>
    <mergeCell ref="P15:AA15"/>
    <mergeCell ref="P35:AA35"/>
    <mergeCell ref="P16:AA16"/>
    <mergeCell ref="P17:AA17"/>
    <mergeCell ref="P22:AA22"/>
    <mergeCell ref="P23:AA23"/>
    <mergeCell ref="P24:AA24"/>
    <mergeCell ref="P20:AA20"/>
    <mergeCell ref="P21:AA21"/>
    <mergeCell ref="P28:AA28"/>
    <mergeCell ref="P29:AA29"/>
    <mergeCell ref="P30:AA30"/>
    <mergeCell ref="P31:AA31"/>
    <mergeCell ref="P32:AA32"/>
    <mergeCell ref="P33:AA33"/>
    <mergeCell ref="P34:AA34"/>
    <mergeCell ref="P36:AA36"/>
    <mergeCell ref="P50:AA50"/>
    <mergeCell ref="P52:AA52"/>
    <mergeCell ref="P53:AA53"/>
    <mergeCell ref="P54:AA54"/>
    <mergeCell ref="P55:AA55"/>
    <mergeCell ref="C1:E4"/>
    <mergeCell ref="F1:M4"/>
    <mergeCell ref="M6:R6"/>
    <mergeCell ref="P66:AA66"/>
    <mergeCell ref="P67:AA67"/>
    <mergeCell ref="P57:AA57"/>
    <mergeCell ref="P58:AA58"/>
    <mergeCell ref="P59:AA59"/>
    <mergeCell ref="P42:AA42"/>
    <mergeCell ref="P43:AA43"/>
    <mergeCell ref="P44:AA44"/>
    <mergeCell ref="P45:AA45"/>
    <mergeCell ref="P46:AA46"/>
    <mergeCell ref="P47:AA47"/>
    <mergeCell ref="P48:AA48"/>
    <mergeCell ref="P49:AA49"/>
    <mergeCell ref="P51:AA51"/>
    <mergeCell ref="P56:AA56"/>
    <mergeCell ref="P75:AA75"/>
    <mergeCell ref="P76:AA76"/>
    <mergeCell ref="P77:AA77"/>
    <mergeCell ref="P68:AA68"/>
    <mergeCell ref="P69:AA69"/>
    <mergeCell ref="P70:AA70"/>
    <mergeCell ref="P71:AA71"/>
    <mergeCell ref="P72:AA72"/>
    <mergeCell ref="P73:AA73"/>
    <mergeCell ref="P74:AA74"/>
    <mergeCell ref="P62:AA62"/>
    <mergeCell ref="P63:AA63"/>
    <mergeCell ref="P64:AA64"/>
    <mergeCell ref="P65:AA65"/>
  </mergeCells>
  <conditionalFormatting sqref="F1">
    <cfRule type="expression" dxfId="967" priority="9">
      <formula>F1&lt;&gt;""</formula>
    </cfRule>
  </conditionalFormatting>
  <conditionalFormatting sqref="C8:C100">
    <cfRule type="notContainsBlanks" dxfId="966" priority="4">
      <formula>LEN(TRIM(C8))&gt;0</formula>
    </cfRule>
  </conditionalFormatting>
  <conditionalFormatting sqref="P8:P77">
    <cfRule type="cellIs" dxfId="965" priority="3" operator="equal">
      <formula>"Attention, une seule croix par exercice"</formula>
    </cfRule>
  </conditionalFormatting>
  <conditionalFormatting sqref="P8:P77">
    <cfRule type="cellIs" dxfId="964" priority="1" operator="equal">
      <formula>"Attention, n'oubliez pas de cocher la réalisation de l'exercice en tête de ligne"</formula>
    </cfRule>
  </conditionalFormatting>
  <dataValidations count="2">
    <dataValidation type="list" allowBlank="1" showInputMessage="1" showErrorMessage="1" sqref="C8:C100" xr:uid="{BCA95655-775C-40A4-B321-D0CFAFCF5ADB}">
      <formula1>"X,x"</formula1>
    </dataValidation>
    <dataValidation type="list" allowBlank="1" showInputMessage="1" showErrorMessage="1" sqref="L8:O100" xr:uid="{B63CCEE7-46FC-4E4E-B443-4E785AA18C96}">
      <formula1>"x,X"</formula1>
    </dataValidation>
  </dataValidations>
  <hyperlinks>
    <hyperlink ref="H10" location="Calculs_simples!A1" display="Sujet" xr:uid="{00000000-0004-0000-0000-000000000000}"/>
    <hyperlink ref="J10" location="'Calculs_simples Corr'!A1" display="Corrigé" xr:uid="{00000000-0004-0000-0000-000001000000}"/>
    <hyperlink ref="H14" location="Conditions!A1" display="Sujet" xr:uid="{00000000-0004-0000-0000-000002000000}"/>
    <hyperlink ref="J14" location="'Conditions Corr'!A1" display="Corrigé" xr:uid="{00000000-0004-0000-0000-000003000000}"/>
    <hyperlink ref="H15" location="Recouper_criteres!A1" display="Sujet" xr:uid="{00000000-0004-0000-0000-000004000000}"/>
    <hyperlink ref="J15" location="'Recouper_criteres Corr'!A1" display="Corrigé" xr:uid="{00000000-0004-0000-0000-000005000000}"/>
    <hyperlink ref="H35" location="Concaténer!A1" display="Sujet" xr:uid="{00000000-0004-0000-0000-000006000000}"/>
    <hyperlink ref="J35" location="'Concaténer Corr'!A1" display="Corrigé" xr:uid="{00000000-0004-0000-0000-000007000000}"/>
    <hyperlink ref="H16" location="'Chercher-Extraire'!A1" display="Sujet" xr:uid="{00000000-0004-0000-0000-000008000000}"/>
    <hyperlink ref="J16" location="'Chercher-Extraire Corr'!A1" display="Corrigé" xr:uid="{00000000-0004-0000-0000-000009000000}"/>
    <hyperlink ref="H11" location="Références_absolues!A1" display="Sujet" xr:uid="{00000000-0004-0000-0000-00000A000000}"/>
    <hyperlink ref="J11" location="'Références_absolues Corr'!A1" display="Corrigé" xr:uid="{00000000-0004-0000-0000-00000B000000}"/>
    <hyperlink ref="H17" location="Calculs_conditionnels!A1" display="Sujet" xr:uid="{00000000-0004-0000-0000-00000C000000}"/>
    <hyperlink ref="J17" location="'Calculs_conditionnels Corr'!A1" display="Corrigé" xr:uid="{00000000-0004-0000-0000-00000D000000}"/>
    <hyperlink ref="H13" location="Condition!A1" display="Sujet" xr:uid="{00000000-0004-0000-0000-00000E000000}"/>
    <hyperlink ref="J13" location="'Condition Corr'!A1" display="Corrigé" xr:uid="{00000000-0004-0000-0000-00000F000000}"/>
    <hyperlink ref="H23" location="Gérer_liste!A1" display="Sujet" xr:uid="{00000000-0004-0000-0000-000010000000}"/>
    <hyperlink ref="H24" location="'Fonctions de synthèse'!A1" display="Sujet" xr:uid="{00000000-0004-0000-0000-000011000000}"/>
    <hyperlink ref="J24" location="'Fonctions de synthèse Corr'!A1" display="Corrigé" xr:uid="{00000000-0004-0000-0000-000012000000}"/>
    <hyperlink ref="H37" location="'Mise en forme'!A1" display="Sujet" xr:uid="{00000000-0004-0000-0000-000013000000}"/>
    <hyperlink ref="J37" location="'Mise en forme Corr'!A1" display="Corrigé" xr:uid="{00000000-0004-0000-0000-000014000000}"/>
    <hyperlink ref="H25" location="TCD!A1" display="Sujet" xr:uid="{00000000-0004-0000-0000-000015000000}"/>
    <hyperlink ref="J25" location="'TCD Corr'!A1" display="Corrigé" xr:uid="{00000000-0004-0000-0000-000016000000}"/>
    <hyperlink ref="H45" location="GRAPHIQUE!A1" display="Sujet" xr:uid="{00000000-0004-0000-0000-000017000000}"/>
    <hyperlink ref="J45" location="'GRAPHIQUE Corr'!A1" display="Corrigé" xr:uid="{00000000-0004-0000-0000-000018000000}"/>
    <hyperlink ref="H38" location="'Données et mise en page'!A1" display="Sujet" xr:uid="{00000000-0004-0000-0000-000019000000}"/>
    <hyperlink ref="J38" location="'Données et mise en page Corr'!A1" display="Corrigé" xr:uid="{00000000-0004-0000-0000-00001A000000}"/>
    <hyperlink ref="H48" location="'SOLVEUR 1'!A1" display="Sujet" xr:uid="{00000000-0004-0000-0000-00002D000000}"/>
    <hyperlink ref="J18" location="'RECHERCHEV Corr'!A1" display="Corrigé" xr:uid="{00000000-0004-0000-0000-000031000000}"/>
    <hyperlink ref="H18" location="RECHERCHEV!A1" display="Sujet" xr:uid="{00000000-0004-0000-0000-000032000000}"/>
    <hyperlink ref="H47" location="'VALEUR CIBLE'!A1" display="Sujet" xr:uid="{00000000-0004-0000-0000-000034000000}"/>
    <hyperlink ref="H49" location="'SOLVEUR 2'!A1" display="Sujet" xr:uid="{00000000-0004-0000-0000-000035000000}"/>
    <hyperlink ref="H26" location="SEGMENTS!A1" display="Sujet" xr:uid="{DF8DC940-6F3B-4DEC-A349-9B20D8C02498}"/>
    <hyperlink ref="J26" location="'SEGMENTS Corr'!A1" display="Corrigé" xr:uid="{AFEA0EFF-D64F-4873-BEC0-9AFCC0ADD525}"/>
    <hyperlink ref="H27" location="MFC!A1" display="Sujet" xr:uid="{91960CDF-9A74-40B2-A8F6-FCC8EFCDD344}"/>
    <hyperlink ref="J27" location="'MFC Corr'!A1" display="Corrigé" xr:uid="{20F12651-0DA1-4542-B3C3-4D2D0507CFF9}"/>
    <hyperlink ref="H43" location="'GRAPHIK PERSO 1'!A1" display="Sujet" xr:uid="{08A81C46-737D-40B8-8A49-15841C65D54F}"/>
    <hyperlink ref="J43" location="'GRAPHIK PERSO 1 Corr'!A1" display="Corrigé" xr:uid="{C0E940D7-D683-451A-AF90-E9FC2E263033}"/>
    <hyperlink ref="J23" location="'Gérer_liste Corr'!A1" display="Corrigé" xr:uid="{8592711B-A89D-4A22-89A8-9491FF3DA083}"/>
    <hyperlink ref="H28" location="'SAISIE CONTRÔLÉE'!A1" display="Sujet" xr:uid="{C31A7DEB-7E0E-4EB6-82D8-38E9C905288F}"/>
    <hyperlink ref="H29" location="'DECALER'!A1" display="Sujet" xr:uid="{7E77DB7F-BB69-4F01-8E34-AC802E74357D}"/>
    <hyperlink ref="H30" location="GROUPER!A1" display="Sujet" xr:uid="{07B53FD8-4DBC-4CF3-82CB-6F196EFF4EE0}"/>
    <hyperlink ref="J28" location="'SAISIE CONTRÔLÉE Corr'!A1" display="Corrigé" xr:uid="{844492F4-1942-4981-9283-432445F8B0CF}"/>
    <hyperlink ref="H44" location="'GRAPHIK PERSO 2'!A1" display="Sujet" xr:uid="{A8AD1D4D-A89F-4326-B510-AD87E352A1FB}"/>
    <hyperlink ref="J44" location="'GRAPHIK PERSO 2 Corr'!A1" display="Corrigé" xr:uid="{6DF9F8B6-A655-4718-AFC4-F5713A81D38C}"/>
    <hyperlink ref="H21" location="RECHERCHEX!A1" display="Sujet" xr:uid="{39AE78D1-2719-4CD0-A420-959FB18EBA12}"/>
    <hyperlink ref="J21" location="'RECHERCHEX Corr'!A1" display="Corrigé" xr:uid="{08FD6F3B-51C5-4AF3-BB99-511540583491}"/>
    <hyperlink ref="H31" location="'PLAGE TAB DYNAMIQUE'!A1" display="Sujet" xr:uid="{C0FB6BAD-8E35-405C-8DC9-7EE042A2388C}"/>
    <hyperlink ref="H33" location="SOUS.TOTAL!A1" display="Sujet" xr:uid="{6D0CB355-618E-46F2-97F7-6760538D8422}"/>
    <hyperlink ref="J33" location="'SOUS.TOTAL Corr'!A1" display="Corrigé" xr:uid="{6CCA9A1B-06E6-42EF-959B-37F1FA03F83F}"/>
    <hyperlink ref="H51" location="'COMPL QRCODES'!A1" display="Sujet" xr:uid="{54A7581F-E756-4074-B9C8-9DF9655CAAF0}"/>
    <hyperlink ref="J51" location="'COMPL QRCODES Corr'!A1" display="Corrigé" xr:uid="{F73F1103-D1A3-4F42-9063-BF11B3A9A602}"/>
    <hyperlink ref="H32" location="'COMPL QRCODES'!A1" display="Sujet" xr:uid="{EC7E7A71-754C-4E25-9ACD-63B59AFBD240}"/>
    <hyperlink ref="J32" location="'NOMS Corr'!A1" display="Corrigé" xr:uid="{3DD3DB00-BF1D-4DB7-96B8-1DE5EC3C4607}"/>
    <hyperlink ref="H32:J32" location="NOMS!A1" display="Sujet" xr:uid="{47491641-9C01-4722-A815-6A8395BE07F9}"/>
    <hyperlink ref="H40" location="ZOOM!A1" display="Sujet" xr:uid="{CE60728B-0784-4491-A7E9-DB3B41D61E91}"/>
    <hyperlink ref="H34" location="'LISTES DYNAMIQUES'!A1" display="Sujet" xr:uid="{99FED711-E767-4CA7-A090-7A7CE9E310C1}"/>
    <hyperlink ref="H39" location="'STYLE CELLULE'!A1" display="Sujet" xr:uid="{F78FD908-5C52-4304-8230-B9B5FA398CA8}"/>
    <hyperlink ref="J39" location="'STYLE CELLULE Corr'!A1" display="Corrigé" xr:uid="{9AB2101F-FF14-4643-B39A-05EF06367E1C}"/>
    <hyperlink ref="H52" location="'PROTECTION FEUILLE'!A1" display="Sujet" xr:uid="{CA6A375E-B7BC-4300-8943-586DD9D59890}"/>
    <hyperlink ref="J52" location="'RECHERCHEX Corr'!A1" display="Corrigé" xr:uid="{DA3B8DBE-0A20-48C5-947F-80418C5040ED}"/>
    <hyperlink ref="H41" location="FRACTIONNER!A1" display="Sujet" xr:uid="{BE92A764-003A-4155-AB5D-B63DEA0A88A9}"/>
    <hyperlink ref="J41" location="'FRACTIONNER Corr'!A1" display="Corrigé" xr:uid="{0F94CD57-B366-475F-B629-E6A818AAD6A2}"/>
    <hyperlink ref="H41:J41" location="NOMS!A1" display="Sujet" xr:uid="{680D6C63-6570-4824-920E-43D9FA7E5B30}"/>
    <hyperlink ref="H19" location="'AFFICHER LES FORMULES'!A1" display="Sujet" xr:uid="{8DC43058-B6F9-459D-9BD4-38859807F041}"/>
    <hyperlink ref="H20" location="'SI.COND ET SI.MULTIPLE'!A1" display="Sujet" xr:uid="{512A253F-E92A-4615-B2D4-19B3D71637AE}"/>
    <hyperlink ref="J20" location="'SI.COND ET SI.MULTIPLE Corr'!A1" display="Corrigé" xr:uid="{E1ABF939-DA2A-4D00-9539-6D4382FFF9F7}"/>
    <hyperlink ref="H9" location="'Prise en main'!A1" display="Sujet" xr:uid="{BD6EB4C5-1520-41A0-B0D8-1CFAB4C04A6B}"/>
    <hyperlink ref="J9" location="'Prise en main Corr'!A1" display="Corrigé" xr:uid="{BFB901B7-12A0-4320-AD50-2B61E983B63C}"/>
  </hyperlinks>
  <pageMargins left="0.19685039370078741" right="0.19685039370078741" top="0.74803149606299213" bottom="0.74803149606299213" header="0.31496062992125984" footer="0.31496062992125984"/>
  <pageSetup paperSize="9" scale="51" fitToHeight="0" orientation="portrait"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sheetPr>
  <dimension ref="B1:Q12"/>
  <sheetViews>
    <sheetView workbookViewId="0">
      <selection activeCell="O1" sqref="O1"/>
    </sheetView>
  </sheetViews>
  <sheetFormatPr baseColWidth="10" defaultColWidth="11" defaultRowHeight="15" x14ac:dyDescent="0.25"/>
  <cols>
    <col min="1" max="2" width="11" style="1"/>
    <col min="3" max="3" width="14.7109375" style="1" customWidth="1"/>
    <col min="4" max="5" width="11" style="1"/>
    <col min="6" max="6" width="13.28515625" style="1" customWidth="1"/>
    <col min="7" max="7" width="8.42578125" style="1" customWidth="1"/>
    <col min="8" max="9" width="15.42578125" style="1" customWidth="1"/>
    <col min="10" max="16384" width="11" style="1"/>
  </cols>
  <sheetData>
    <row r="1" spans="2:17" ht="25.5" x14ac:dyDescent="0.25">
      <c r="N1" s="136" t="s">
        <v>16</v>
      </c>
      <c r="O1" s="141" t="s">
        <v>1687</v>
      </c>
      <c r="P1" s="5"/>
      <c r="Q1" s="177" t="s">
        <v>1718</v>
      </c>
    </row>
    <row r="2" spans="2:17" s="5" customFormat="1" ht="22.35" customHeight="1" x14ac:dyDescent="0.25">
      <c r="B2" s="379" t="s">
        <v>357</v>
      </c>
      <c r="C2" s="379"/>
      <c r="D2" s="379"/>
      <c r="E2" s="379"/>
      <c r="F2" s="379"/>
      <c r="H2" s="14" t="s">
        <v>358</v>
      </c>
      <c r="I2" s="22">
        <v>0.2</v>
      </c>
    </row>
    <row r="3" spans="2:17" s="5" customFormat="1" ht="22.35" customHeight="1" x14ac:dyDescent="0.25">
      <c r="K3" s="5" t="s">
        <v>1392</v>
      </c>
    </row>
    <row r="4" spans="2:17" s="5" customFormat="1" ht="22.35" customHeight="1" x14ac:dyDescent="0.25">
      <c r="B4" s="18" t="s">
        <v>359</v>
      </c>
      <c r="C4" s="18" t="s">
        <v>360</v>
      </c>
      <c r="D4" s="18" t="s">
        <v>361</v>
      </c>
      <c r="E4" s="18" t="s">
        <v>362</v>
      </c>
      <c r="F4" s="18" t="s">
        <v>22</v>
      </c>
      <c r="H4" s="6" t="s">
        <v>363</v>
      </c>
      <c r="I4" s="7" t="s">
        <v>364</v>
      </c>
      <c r="K4" s="5" t="s">
        <v>1393</v>
      </c>
    </row>
    <row r="5" spans="2:17" s="5" customFormat="1" ht="22.35" customHeight="1" x14ac:dyDescent="0.25">
      <c r="B5" s="5" t="s">
        <v>365</v>
      </c>
      <c r="C5" s="5" t="s">
        <v>366</v>
      </c>
      <c r="D5" s="3">
        <v>4.5</v>
      </c>
      <c r="E5" s="4">
        <v>18</v>
      </c>
      <c r="F5" s="3">
        <f>D5*E5</f>
        <v>81</v>
      </c>
      <c r="H5" s="3">
        <f>F5*$I$2</f>
        <v>16.2</v>
      </c>
      <c r="I5" s="3">
        <f>F5+H5</f>
        <v>97.2</v>
      </c>
      <c r="K5" s="5" t="s">
        <v>1394</v>
      </c>
    </row>
    <row r="6" spans="2:17" s="5" customFormat="1" ht="22.35" customHeight="1" x14ac:dyDescent="0.25">
      <c r="B6" s="5" t="s">
        <v>367</v>
      </c>
      <c r="C6" s="5" t="s">
        <v>368</v>
      </c>
      <c r="D6" s="3">
        <v>6.12</v>
      </c>
      <c r="E6" s="4">
        <v>5</v>
      </c>
      <c r="F6" s="3">
        <f t="shared" ref="F6:F9" si="0">D6*E6</f>
        <v>30.6</v>
      </c>
      <c r="H6" s="3">
        <f>F6*$I$2</f>
        <v>6.120000000000001</v>
      </c>
      <c r="I6" s="3">
        <f>SUM(F6,H6)</f>
        <v>36.72</v>
      </c>
      <c r="L6" s="5" t="s">
        <v>1395</v>
      </c>
    </row>
    <row r="7" spans="2:17" s="5" customFormat="1" ht="22.35" customHeight="1" x14ac:dyDescent="0.25">
      <c r="B7" s="5" t="s">
        <v>370</v>
      </c>
      <c r="C7" s="5" t="s">
        <v>371</v>
      </c>
      <c r="D7" s="3">
        <v>7.5</v>
      </c>
      <c r="E7" s="4">
        <v>32</v>
      </c>
      <c r="F7" s="3">
        <f t="shared" si="0"/>
        <v>240</v>
      </c>
      <c r="H7" s="3">
        <f t="shared" ref="H7:H9" si="1">F7*$I$2</f>
        <v>48</v>
      </c>
      <c r="I7" s="3">
        <f t="shared" ref="I7:I10" si="2">SUM(F7,H7)</f>
        <v>288</v>
      </c>
      <c r="L7" s="5" t="s">
        <v>1396</v>
      </c>
    </row>
    <row r="8" spans="2:17" s="5" customFormat="1" ht="22.35" customHeight="1" x14ac:dyDescent="0.25">
      <c r="B8" s="5" t="s">
        <v>372</v>
      </c>
      <c r="C8" s="5" t="s">
        <v>373</v>
      </c>
      <c r="D8" s="3">
        <v>3.12</v>
      </c>
      <c r="E8" s="4">
        <v>16</v>
      </c>
      <c r="F8" s="3">
        <f t="shared" si="0"/>
        <v>49.92</v>
      </c>
      <c r="H8" s="3">
        <f t="shared" si="1"/>
        <v>9.9840000000000018</v>
      </c>
      <c r="I8" s="3">
        <f t="shared" si="2"/>
        <v>59.904000000000003</v>
      </c>
      <c r="L8" s="5" t="s">
        <v>1397</v>
      </c>
    </row>
    <row r="9" spans="2:17" s="5" customFormat="1" ht="22.35" customHeight="1" x14ac:dyDescent="0.25">
      <c r="B9" s="5" t="s">
        <v>374</v>
      </c>
      <c r="C9" s="5" t="s">
        <v>375</v>
      </c>
      <c r="D9" s="3">
        <v>6.9</v>
      </c>
      <c r="E9" s="4">
        <v>15</v>
      </c>
      <c r="F9" s="3">
        <f t="shared" si="0"/>
        <v>103.5</v>
      </c>
      <c r="H9" s="3">
        <f t="shared" si="1"/>
        <v>20.700000000000003</v>
      </c>
      <c r="I9" s="3">
        <f t="shared" si="2"/>
        <v>124.2</v>
      </c>
      <c r="L9" s="5" t="s">
        <v>1398</v>
      </c>
    </row>
    <row r="10" spans="2:17" ht="24.6" customHeight="1" x14ac:dyDescent="0.25">
      <c r="E10" s="23" t="s">
        <v>22</v>
      </c>
      <c r="F10" s="24">
        <f>SUM(F5:F9)</f>
        <v>505.02000000000004</v>
      </c>
      <c r="H10" s="3">
        <f>F10*I2</f>
        <v>101.00400000000002</v>
      </c>
      <c r="I10" s="3">
        <f t="shared" si="2"/>
        <v>606.02400000000011</v>
      </c>
      <c r="K10" s="5" t="s">
        <v>369</v>
      </c>
    </row>
    <row r="11" spans="2:17" x14ac:dyDescent="0.25">
      <c r="L11" s="1" t="s">
        <v>1399</v>
      </c>
    </row>
    <row r="12" spans="2:17" x14ac:dyDescent="0.25">
      <c r="L12" s="1" t="s">
        <v>1400</v>
      </c>
    </row>
  </sheetData>
  <mergeCells count="1">
    <mergeCell ref="B2:F2"/>
  </mergeCells>
  <conditionalFormatting sqref="A2 G2:XFD2 A1:M1 A3:J12 A13:XFD1048576 R1:XFD1 P3:XFD12">
    <cfRule type="expression" dxfId="883" priority="10">
      <formula>A1&lt;&gt;""</formula>
    </cfRule>
  </conditionalFormatting>
  <conditionalFormatting sqref="N1">
    <cfRule type="expression" dxfId="882" priority="6">
      <formula>N1&lt;&gt;""</formula>
    </cfRule>
  </conditionalFormatting>
  <conditionalFormatting sqref="N1">
    <cfRule type="expression" dxfId="881" priority="7">
      <formula>N1&lt;&gt;""</formula>
    </cfRule>
  </conditionalFormatting>
  <conditionalFormatting sqref="Q1">
    <cfRule type="expression" dxfId="880" priority="4">
      <formula>Q1&lt;&gt;""</formula>
    </cfRule>
  </conditionalFormatting>
  <conditionalFormatting sqref="P1">
    <cfRule type="expression" dxfId="879" priority="3">
      <formula>P1&lt;&gt;""</formula>
    </cfRule>
  </conditionalFormatting>
  <conditionalFormatting sqref="K3:O3 L4:O6 K5 K7:O7 L8:O8 K9:O12">
    <cfRule type="expression" dxfId="878" priority="2">
      <formula>K3&lt;&gt;""</formula>
    </cfRule>
  </conditionalFormatting>
  <conditionalFormatting sqref="K4">
    <cfRule type="expression" dxfId="877" priority="1">
      <formula>K4&lt;&gt;""</formula>
    </cfRule>
  </conditionalFormatting>
  <hyperlinks>
    <hyperlink ref="N1" location="ACCUEIL!A1" display="ACCUEIL" xr:uid="{ED186954-FBB2-4DF5-BB66-5C75FCC1EE32}"/>
    <hyperlink ref="O1" location="Références_absolues!A1" display="SUJET" xr:uid="{6E3B52AD-25BC-482A-8967-8610170A25BD}"/>
    <hyperlink ref="Q1" r:id="rId1" xr:uid="{18E5A06D-8257-4A04-9A60-C83FDE2080A8}"/>
  </hyperlinks>
  <pageMargins left="0.7" right="0.7" top="0.75" bottom="0.75" header="0.3" footer="0.3"/>
  <pageSetup paperSize="9" orientation="landscape"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B1:P24"/>
  <sheetViews>
    <sheetView workbookViewId="0">
      <selection activeCell="K1" sqref="K1"/>
    </sheetView>
  </sheetViews>
  <sheetFormatPr baseColWidth="10" defaultColWidth="11" defaultRowHeight="15" x14ac:dyDescent="0.25"/>
  <cols>
    <col min="1" max="1" width="4" style="1" customWidth="1"/>
    <col min="2" max="7" width="18" style="1" customWidth="1"/>
    <col min="8" max="8" width="7.5703125" style="1" customWidth="1"/>
    <col min="9" max="13" width="11" style="1"/>
    <col min="14" max="14" width="15" style="1" customWidth="1"/>
    <col min="15" max="15" width="2.85546875" style="1" customWidth="1"/>
    <col min="16" max="16384" width="11" style="1"/>
  </cols>
  <sheetData>
    <row r="1" spans="2:16" ht="31.5" customHeight="1" x14ac:dyDescent="0.25">
      <c r="K1" s="136" t="s">
        <v>16</v>
      </c>
      <c r="L1" s="141" t="s">
        <v>2</v>
      </c>
      <c r="M1" s="152" t="s">
        <v>1474</v>
      </c>
      <c r="N1" s="173" t="s">
        <v>1719</v>
      </c>
    </row>
    <row r="2" spans="2:16" s="5" customFormat="1" ht="25.5" customHeight="1" x14ac:dyDescent="0.25">
      <c r="B2" s="374" t="s">
        <v>71</v>
      </c>
      <c r="C2" s="375"/>
      <c r="D2" s="375"/>
      <c r="E2" s="375"/>
      <c r="F2" s="375"/>
      <c r="G2" s="375"/>
      <c r="I2" s="383" t="s">
        <v>72</v>
      </c>
      <c r="J2" s="383"/>
      <c r="K2" s="383" t="s">
        <v>73</v>
      </c>
      <c r="L2" s="383"/>
      <c r="M2" s="383" t="s">
        <v>74</v>
      </c>
      <c r="N2" s="383"/>
    </row>
    <row r="3" spans="2:16" s="5" customFormat="1" ht="19.350000000000001" customHeight="1" x14ac:dyDescent="0.25">
      <c r="I3" s="4">
        <v>10000</v>
      </c>
      <c r="J3" s="5">
        <v>200</v>
      </c>
      <c r="K3" s="4">
        <v>10000</v>
      </c>
      <c r="L3" s="5" t="s">
        <v>75</v>
      </c>
      <c r="M3" s="4">
        <v>10000</v>
      </c>
      <c r="N3" s="5" t="s">
        <v>76</v>
      </c>
    </row>
    <row r="4" spans="2:16" s="5" customFormat="1" ht="32.1" customHeight="1" x14ac:dyDescent="0.25">
      <c r="B4" s="6" t="s">
        <v>77</v>
      </c>
      <c r="C4" s="6" t="s">
        <v>78</v>
      </c>
      <c r="D4" s="17" t="s">
        <v>79</v>
      </c>
      <c r="E4" s="18" t="s">
        <v>80</v>
      </c>
      <c r="F4" s="44" t="s">
        <v>81</v>
      </c>
      <c r="G4" s="44" t="s">
        <v>82</v>
      </c>
      <c r="I4" s="4" t="s">
        <v>83</v>
      </c>
      <c r="K4" s="4" t="s">
        <v>84</v>
      </c>
      <c r="M4" s="4" t="s">
        <v>83</v>
      </c>
    </row>
    <row r="5" spans="2:16" s="5" customFormat="1" ht="19.350000000000001" customHeight="1" x14ac:dyDescent="0.25">
      <c r="B5" s="5" t="s">
        <v>85</v>
      </c>
      <c r="C5" s="5" t="s">
        <v>86</v>
      </c>
      <c r="D5" s="45">
        <v>25000</v>
      </c>
      <c r="E5" s="46"/>
      <c r="F5" s="46"/>
      <c r="G5" s="46"/>
    </row>
    <row r="6" spans="2:16" s="5" customFormat="1" ht="19.350000000000001" customHeight="1" x14ac:dyDescent="0.25">
      <c r="B6" s="5" t="s">
        <v>87</v>
      </c>
      <c r="C6" s="5" t="s">
        <v>88</v>
      </c>
      <c r="D6" s="45">
        <v>20000</v>
      </c>
      <c r="E6" s="46"/>
      <c r="F6" s="46"/>
      <c r="G6" s="46"/>
      <c r="I6" s="380" t="s">
        <v>58</v>
      </c>
      <c r="J6" s="380"/>
      <c r="K6" s="380"/>
      <c r="L6" s="380"/>
    </row>
    <row r="7" spans="2:16" s="5" customFormat="1" ht="19.350000000000001" customHeight="1" x14ac:dyDescent="0.25">
      <c r="B7" s="5" t="s">
        <v>85</v>
      </c>
      <c r="C7" s="5" t="s">
        <v>89</v>
      </c>
      <c r="D7" s="45">
        <v>19000</v>
      </c>
      <c r="E7" s="46"/>
      <c r="F7" s="46"/>
      <c r="G7" s="46"/>
      <c r="J7" s="69" t="s">
        <v>1401</v>
      </c>
      <c r="K7" s="69"/>
      <c r="L7" s="69"/>
    </row>
    <row r="8" spans="2:16" s="5" customFormat="1" ht="19.350000000000001" customHeight="1" x14ac:dyDescent="0.25">
      <c r="B8" s="5" t="s">
        <v>87</v>
      </c>
      <c r="C8" s="5" t="s">
        <v>90</v>
      </c>
      <c r="D8" s="45">
        <v>17000</v>
      </c>
      <c r="E8" s="46"/>
      <c r="F8" s="46"/>
      <c r="G8" s="46"/>
      <c r="J8" s="69" t="s">
        <v>1402</v>
      </c>
      <c r="K8" s="69"/>
      <c r="L8" s="69"/>
      <c r="M8" s="69"/>
      <c r="N8" s="69"/>
    </row>
    <row r="9" spans="2:16" s="5" customFormat="1" ht="19.350000000000001" customHeight="1" x14ac:dyDescent="0.25">
      <c r="B9" s="5" t="s">
        <v>87</v>
      </c>
      <c r="C9" s="5" t="s">
        <v>91</v>
      </c>
      <c r="D9" s="45">
        <v>3000</v>
      </c>
      <c r="E9" s="46"/>
      <c r="F9" s="46"/>
      <c r="G9" s="46"/>
      <c r="J9" s="69" t="s">
        <v>1403</v>
      </c>
      <c r="K9" s="69"/>
      <c r="L9" s="69"/>
      <c r="M9" s="69"/>
      <c r="N9" s="69"/>
    </row>
    <row r="10" spans="2:16" s="5" customFormat="1" ht="19.350000000000001" customHeight="1" x14ac:dyDescent="0.25">
      <c r="B10" s="5" t="s">
        <v>85</v>
      </c>
      <c r="C10" s="5" t="s">
        <v>92</v>
      </c>
      <c r="D10" s="45">
        <v>8000</v>
      </c>
      <c r="E10" s="46"/>
      <c r="F10" s="46"/>
      <c r="G10" s="46"/>
      <c r="M10" s="69"/>
      <c r="N10" s="69"/>
    </row>
    <row r="11" spans="2:16" s="5" customFormat="1" ht="19.350000000000001" customHeight="1" x14ac:dyDescent="0.25">
      <c r="B11" s="5" t="s">
        <v>85</v>
      </c>
      <c r="C11" s="5" t="s">
        <v>93</v>
      </c>
      <c r="D11" s="45">
        <v>9500</v>
      </c>
      <c r="E11" s="46"/>
      <c r="F11" s="46"/>
      <c r="G11" s="46"/>
      <c r="I11" s="382" t="s">
        <v>1391</v>
      </c>
      <c r="J11" s="382"/>
      <c r="K11" s="382"/>
      <c r="L11" s="382"/>
      <c r="M11" s="382"/>
      <c r="N11" s="382"/>
      <c r="P11" s="5" t="s">
        <v>1412</v>
      </c>
    </row>
    <row r="12" spans="2:16" s="5" customFormat="1" ht="19.350000000000001" customHeight="1" x14ac:dyDescent="0.25">
      <c r="B12" s="5" t="s">
        <v>87</v>
      </c>
      <c r="C12" s="5" t="s">
        <v>94</v>
      </c>
      <c r="D12" s="45">
        <v>15200</v>
      </c>
      <c r="E12" s="46"/>
      <c r="F12" s="46"/>
      <c r="G12" s="46"/>
      <c r="I12" s="382"/>
      <c r="J12" s="382"/>
      <c r="K12" s="382"/>
      <c r="L12" s="382"/>
      <c r="M12" s="382"/>
      <c r="N12" s="382"/>
    </row>
    <row r="13" spans="2:16" s="5" customFormat="1" ht="19.350000000000001" customHeight="1" x14ac:dyDescent="0.25">
      <c r="B13" s="5" t="s">
        <v>85</v>
      </c>
      <c r="C13" s="5" t="s">
        <v>95</v>
      </c>
      <c r="D13" s="45">
        <v>9060</v>
      </c>
      <c r="E13" s="46"/>
      <c r="F13" s="46"/>
      <c r="G13" s="46"/>
    </row>
    <row r="14" spans="2:16" s="5" customFormat="1" ht="19.350000000000001" customHeight="1" x14ac:dyDescent="0.25">
      <c r="J14" s="5" t="s">
        <v>1405</v>
      </c>
    </row>
    <row r="15" spans="2:16" s="5" customFormat="1" ht="21" customHeight="1" x14ac:dyDescent="0.25">
      <c r="B15" s="5" t="s">
        <v>97</v>
      </c>
      <c r="D15" s="14" t="s">
        <v>96</v>
      </c>
      <c r="E15" s="15"/>
      <c r="F15" s="15"/>
      <c r="G15" s="15"/>
    </row>
    <row r="16" spans="2:16" ht="21" customHeight="1" x14ac:dyDescent="0.25">
      <c r="B16" s="1" t="s">
        <v>99</v>
      </c>
      <c r="D16" s="14" t="s">
        <v>98</v>
      </c>
      <c r="I16" s="382" t="s">
        <v>1406</v>
      </c>
      <c r="J16" s="382"/>
      <c r="K16" s="382"/>
      <c r="L16" s="382"/>
      <c r="M16" s="382"/>
      <c r="N16" s="382"/>
      <c r="P16" s="5" t="s">
        <v>1413</v>
      </c>
    </row>
    <row r="17" spans="2:16" ht="21" customHeight="1" x14ac:dyDescent="0.25">
      <c r="B17" s="1" t="s">
        <v>101</v>
      </c>
      <c r="D17" s="14" t="s">
        <v>100</v>
      </c>
      <c r="I17" s="382"/>
      <c r="J17" s="382"/>
      <c r="K17" s="382"/>
      <c r="L17" s="382"/>
      <c r="M17" s="382"/>
      <c r="N17" s="382"/>
    </row>
    <row r="18" spans="2:16" ht="21" customHeight="1" x14ac:dyDescent="0.25">
      <c r="B18" s="1" t="s">
        <v>103</v>
      </c>
      <c r="D18" s="14" t="s">
        <v>102</v>
      </c>
    </row>
    <row r="19" spans="2:16" x14ac:dyDescent="0.25">
      <c r="J19" s="5" t="s">
        <v>1410</v>
      </c>
    </row>
    <row r="20" spans="2:16" x14ac:dyDescent="0.25">
      <c r="I20" s="5"/>
    </row>
    <row r="21" spans="2:16" x14ac:dyDescent="0.25">
      <c r="I21" s="382" t="s">
        <v>1408</v>
      </c>
      <c r="J21" s="382"/>
      <c r="K21" s="382"/>
      <c r="L21" s="382"/>
      <c r="M21" s="382"/>
      <c r="N21" s="382"/>
      <c r="P21" s="5" t="s">
        <v>1414</v>
      </c>
    </row>
    <row r="22" spans="2:16" x14ac:dyDescent="0.25">
      <c r="I22" s="382"/>
      <c r="J22" s="382"/>
      <c r="K22" s="382"/>
      <c r="L22" s="382"/>
      <c r="M22" s="382"/>
      <c r="N22" s="382"/>
    </row>
    <row r="24" spans="2:16" x14ac:dyDescent="0.25">
      <c r="J24" s="5" t="s">
        <v>1411</v>
      </c>
    </row>
  </sheetData>
  <mergeCells count="8">
    <mergeCell ref="B2:G2"/>
    <mergeCell ref="I6:L6"/>
    <mergeCell ref="I16:N17"/>
    <mergeCell ref="I21:N22"/>
    <mergeCell ref="I11:N12"/>
    <mergeCell ref="I2:J2"/>
    <mergeCell ref="K2:L2"/>
    <mergeCell ref="M2:N2"/>
  </mergeCells>
  <conditionalFormatting sqref="A1:J1 A2 H2 A3:J4 O2:XFD4 A5:XFD5 A29:XFD1048576 A6:I6 M6:XFD6 J7:XFD7 J13:XFD13 I11 J7:J9 I20 O8:XFD12 J19:XFD20 O14:XFD18 A7:H28 J25:XFD28 T21:XFD24 J24:S24 O21:S23 P1:XFD1">
    <cfRule type="expression" dxfId="876" priority="19">
      <formula>A1&lt;&gt;""</formula>
    </cfRule>
  </conditionalFormatting>
  <conditionalFormatting sqref="K3:L4">
    <cfRule type="expression" dxfId="875" priority="17">
      <formula>K3&lt;&gt;""</formula>
    </cfRule>
  </conditionalFormatting>
  <conditionalFormatting sqref="M3:N4">
    <cfRule type="expression" dxfId="874" priority="16">
      <formula>M3&lt;&gt;""</formula>
    </cfRule>
  </conditionalFormatting>
  <conditionalFormatting sqref="I16">
    <cfRule type="expression" dxfId="873" priority="15">
      <formula>I16&lt;&gt;""</formula>
    </cfRule>
  </conditionalFormatting>
  <conditionalFormatting sqref="J14">
    <cfRule type="expression" dxfId="872" priority="12">
      <formula>J14&lt;&gt;""</formula>
    </cfRule>
  </conditionalFormatting>
  <conditionalFormatting sqref="J19">
    <cfRule type="expression" dxfId="871" priority="11">
      <formula>J19&lt;&gt;""</formula>
    </cfRule>
  </conditionalFormatting>
  <conditionalFormatting sqref="I21">
    <cfRule type="expression" dxfId="870" priority="10">
      <formula>I21&lt;&gt;""</formula>
    </cfRule>
  </conditionalFormatting>
  <conditionalFormatting sqref="J24">
    <cfRule type="expression" dxfId="869" priority="9">
      <formula>J24&lt;&gt;""</formula>
    </cfRule>
  </conditionalFormatting>
  <conditionalFormatting sqref="K1">
    <cfRule type="expression" dxfId="868" priority="5">
      <formula>K1&lt;&gt;""</formula>
    </cfRule>
  </conditionalFormatting>
  <conditionalFormatting sqref="K1">
    <cfRule type="expression" dxfId="867" priority="6">
      <formula>K1&lt;&gt;""</formula>
    </cfRule>
  </conditionalFormatting>
  <conditionalFormatting sqref="O1">
    <cfRule type="expression" dxfId="866" priority="2">
      <formula>O1&lt;&gt;""</formula>
    </cfRule>
  </conditionalFormatting>
  <conditionalFormatting sqref="N1">
    <cfRule type="expression" dxfId="865" priority="1">
      <formula>N1&lt;&gt;""</formula>
    </cfRule>
  </conditionalFormatting>
  <hyperlinks>
    <hyperlink ref="K1" location="ACCUEIL!A1" display="ACCUEIL" xr:uid="{3E4CBB33-4876-4DAE-8D6F-59E299764925}"/>
    <hyperlink ref="L1" location="'Condition Corr'!A1" display="Corrigé" xr:uid="{F6814CD7-9D64-43DC-8867-32C1EBC7F1F7}"/>
    <hyperlink ref="M1" r:id="rId1" xr:uid="{E3707CC7-66BB-4008-A345-2ABC2C8812A2}"/>
    <hyperlink ref="N1" r:id="rId2" xr:uid="{DCB4FF92-34E2-472A-A6CE-21D3F368DC2C}"/>
  </hyperlinks>
  <pageMargins left="0.7" right="0.7" top="0.75" bottom="0.75" header="0.3" footer="0.3"/>
  <pageSetup paperSize="9" orientation="portrait" horizontalDpi="1200" verticalDpi="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B1:P24"/>
  <sheetViews>
    <sheetView workbookViewId="0">
      <selection activeCell="K1" sqref="K1"/>
    </sheetView>
  </sheetViews>
  <sheetFormatPr baseColWidth="10" defaultColWidth="11" defaultRowHeight="15" x14ac:dyDescent="0.25"/>
  <cols>
    <col min="1" max="1" width="11" style="1"/>
    <col min="2" max="7" width="18" style="1" customWidth="1"/>
    <col min="8" max="8" width="2.85546875" style="1" customWidth="1"/>
    <col min="9" max="13" width="11" style="1"/>
    <col min="14" max="14" width="15" style="1" customWidth="1"/>
    <col min="15" max="16384" width="11" style="1"/>
  </cols>
  <sheetData>
    <row r="1" spans="2:16" ht="30" x14ac:dyDescent="0.25">
      <c r="K1" s="136" t="s">
        <v>16</v>
      </c>
      <c r="L1" s="141" t="s">
        <v>1687</v>
      </c>
      <c r="M1" s="152" t="s">
        <v>1474</v>
      </c>
      <c r="N1" s="173" t="s">
        <v>1719</v>
      </c>
    </row>
    <row r="2" spans="2:16" s="5" customFormat="1" ht="25.5" customHeight="1" x14ac:dyDescent="0.25">
      <c r="B2" s="374" t="s">
        <v>71</v>
      </c>
      <c r="C2" s="375"/>
      <c r="D2" s="375"/>
      <c r="E2" s="375"/>
      <c r="F2" s="375"/>
      <c r="G2" s="375"/>
      <c r="I2" s="383" t="s">
        <v>72</v>
      </c>
      <c r="J2" s="383"/>
      <c r="K2" s="383" t="s">
        <v>73</v>
      </c>
      <c r="L2" s="383"/>
      <c r="M2" s="383" t="s">
        <v>74</v>
      </c>
      <c r="N2" s="383"/>
    </row>
    <row r="3" spans="2:16" s="5" customFormat="1" ht="19.350000000000001" customHeight="1" x14ac:dyDescent="0.25">
      <c r="I3" s="4">
        <v>10000</v>
      </c>
      <c r="J3" s="5">
        <v>200</v>
      </c>
      <c r="K3" s="4">
        <v>10000</v>
      </c>
      <c r="L3" s="5" t="s">
        <v>75</v>
      </c>
      <c r="M3" s="4">
        <v>10000</v>
      </c>
      <c r="N3" s="5" t="s">
        <v>76</v>
      </c>
    </row>
    <row r="4" spans="2:16" s="5" customFormat="1" ht="32.1" customHeight="1" x14ac:dyDescent="0.25">
      <c r="B4" s="6" t="s">
        <v>77</v>
      </c>
      <c r="C4" s="6" t="s">
        <v>78</v>
      </c>
      <c r="D4" s="17" t="s">
        <v>79</v>
      </c>
      <c r="E4" s="18" t="s">
        <v>80</v>
      </c>
      <c r="F4" s="44" t="s">
        <v>81</v>
      </c>
      <c r="G4" s="44" t="s">
        <v>82</v>
      </c>
      <c r="I4" s="4" t="s">
        <v>83</v>
      </c>
      <c r="K4" s="4" t="s">
        <v>84</v>
      </c>
      <c r="M4" s="4" t="s">
        <v>83</v>
      </c>
    </row>
    <row r="5" spans="2:16" s="5" customFormat="1" ht="19.350000000000001" customHeight="1" x14ac:dyDescent="0.25">
      <c r="B5" s="5" t="s">
        <v>85</v>
      </c>
      <c r="C5" s="5" t="s">
        <v>86</v>
      </c>
      <c r="D5" s="45">
        <v>25000</v>
      </c>
      <c r="E5" s="46">
        <f>IF(D5&gt;=10000,200,0)</f>
        <v>200</v>
      </c>
      <c r="F5" s="46">
        <f>IF(D5&gt;10000,0.03*D5,0)</f>
        <v>750</v>
      </c>
      <c r="G5" s="46">
        <f>IF(D5&gt;=10000,100+0.03*D5,0)</f>
        <v>850</v>
      </c>
    </row>
    <row r="6" spans="2:16" s="5" customFormat="1" ht="19.350000000000001" customHeight="1" x14ac:dyDescent="0.25">
      <c r="B6" s="5" t="s">
        <v>87</v>
      </c>
      <c r="C6" s="5" t="s">
        <v>88</v>
      </c>
      <c r="D6" s="45">
        <v>20000</v>
      </c>
      <c r="E6" s="46">
        <f t="shared" ref="E6:E13" si="0">IF(D6&gt;=10000,200,0)</f>
        <v>200</v>
      </c>
      <c r="F6" s="46">
        <f t="shared" ref="F6:F13" si="1">IF(D6&gt;10000,0.03*D6,0)</f>
        <v>600</v>
      </c>
      <c r="G6" s="46">
        <f t="shared" ref="G6:G13" si="2">IF(D6&gt;=10000,100+0.03*D6,0)</f>
        <v>700</v>
      </c>
      <c r="I6" s="380" t="s">
        <v>58</v>
      </c>
      <c r="J6" s="380"/>
      <c r="K6" s="380"/>
      <c r="L6" s="380"/>
    </row>
    <row r="7" spans="2:16" s="5" customFormat="1" ht="19.350000000000001" customHeight="1" x14ac:dyDescent="0.25">
      <c r="B7" s="5" t="s">
        <v>85</v>
      </c>
      <c r="C7" s="5" t="s">
        <v>89</v>
      </c>
      <c r="D7" s="45">
        <v>19000</v>
      </c>
      <c r="E7" s="46">
        <f t="shared" si="0"/>
        <v>200</v>
      </c>
      <c r="F7" s="46">
        <f t="shared" si="1"/>
        <v>570</v>
      </c>
      <c r="G7" s="46">
        <f t="shared" si="2"/>
        <v>670</v>
      </c>
      <c r="J7" s="69" t="s">
        <v>1401</v>
      </c>
      <c r="K7" s="69"/>
      <c r="L7" s="69"/>
    </row>
    <row r="8" spans="2:16" s="5" customFormat="1" ht="19.350000000000001" customHeight="1" x14ac:dyDescent="0.25">
      <c r="B8" s="5" t="s">
        <v>87</v>
      </c>
      <c r="C8" s="5" t="s">
        <v>90</v>
      </c>
      <c r="D8" s="45">
        <v>17000</v>
      </c>
      <c r="E8" s="46">
        <f t="shared" si="0"/>
        <v>200</v>
      </c>
      <c r="F8" s="46">
        <f t="shared" si="1"/>
        <v>510</v>
      </c>
      <c r="G8" s="46">
        <f t="shared" si="2"/>
        <v>610</v>
      </c>
      <c r="J8" s="69" t="s">
        <v>1402</v>
      </c>
      <c r="K8" s="69"/>
      <c r="L8" s="69"/>
      <c r="M8" s="69"/>
      <c r="N8" s="69"/>
    </row>
    <row r="9" spans="2:16" s="5" customFormat="1" ht="19.350000000000001" customHeight="1" x14ac:dyDescent="0.25">
      <c r="B9" s="5" t="s">
        <v>87</v>
      </c>
      <c r="C9" s="5" t="s">
        <v>91</v>
      </c>
      <c r="D9" s="45">
        <v>3000</v>
      </c>
      <c r="E9" s="46">
        <f t="shared" si="0"/>
        <v>0</v>
      </c>
      <c r="F9" s="46">
        <f t="shared" si="1"/>
        <v>0</v>
      </c>
      <c r="G9" s="46">
        <f t="shared" si="2"/>
        <v>0</v>
      </c>
      <c r="J9" s="69" t="s">
        <v>1403</v>
      </c>
      <c r="K9" s="69"/>
      <c r="L9" s="69"/>
      <c r="M9" s="69"/>
      <c r="N9" s="69"/>
    </row>
    <row r="10" spans="2:16" s="5" customFormat="1" ht="19.350000000000001" customHeight="1" x14ac:dyDescent="0.25">
      <c r="B10" s="5" t="s">
        <v>85</v>
      </c>
      <c r="C10" s="5" t="s">
        <v>92</v>
      </c>
      <c r="D10" s="45">
        <v>8000</v>
      </c>
      <c r="E10" s="46">
        <f t="shared" si="0"/>
        <v>0</v>
      </c>
      <c r="F10" s="46">
        <f t="shared" si="1"/>
        <v>0</v>
      </c>
      <c r="G10" s="46">
        <f t="shared" si="2"/>
        <v>0</v>
      </c>
      <c r="M10" s="69"/>
      <c r="N10" s="69"/>
    </row>
    <row r="11" spans="2:16" s="5" customFormat="1" ht="19.350000000000001" customHeight="1" x14ac:dyDescent="0.25">
      <c r="B11" s="5" t="s">
        <v>85</v>
      </c>
      <c r="C11" s="5" t="s">
        <v>93</v>
      </c>
      <c r="D11" s="45">
        <v>9500</v>
      </c>
      <c r="E11" s="46">
        <f t="shared" si="0"/>
        <v>0</v>
      </c>
      <c r="F11" s="46">
        <f t="shared" si="1"/>
        <v>0</v>
      </c>
      <c r="G11" s="46">
        <f t="shared" si="2"/>
        <v>0</v>
      </c>
      <c r="I11" s="382" t="s">
        <v>1391</v>
      </c>
      <c r="J11" s="382"/>
      <c r="K11" s="382"/>
      <c r="L11" s="382"/>
      <c r="M11" s="382"/>
      <c r="N11" s="382"/>
      <c r="P11" s="5" t="s">
        <v>1404</v>
      </c>
    </row>
    <row r="12" spans="2:16" s="5" customFormat="1" ht="19.350000000000001" customHeight="1" x14ac:dyDescent="0.25">
      <c r="B12" s="5" t="s">
        <v>87</v>
      </c>
      <c r="C12" s="5" t="s">
        <v>94</v>
      </c>
      <c r="D12" s="45">
        <v>15200</v>
      </c>
      <c r="E12" s="46">
        <f t="shared" si="0"/>
        <v>200</v>
      </c>
      <c r="F12" s="46">
        <f t="shared" si="1"/>
        <v>456</v>
      </c>
      <c r="G12" s="46">
        <f t="shared" si="2"/>
        <v>556</v>
      </c>
      <c r="I12" s="382"/>
      <c r="J12" s="382"/>
      <c r="K12" s="382"/>
      <c r="L12" s="382"/>
      <c r="M12" s="382"/>
      <c r="N12" s="382"/>
    </row>
    <row r="13" spans="2:16" s="5" customFormat="1" ht="19.350000000000001" customHeight="1" x14ac:dyDescent="0.25">
      <c r="B13" s="5" t="s">
        <v>85</v>
      </c>
      <c r="C13" s="5" t="s">
        <v>95</v>
      </c>
      <c r="D13" s="45">
        <v>9060</v>
      </c>
      <c r="E13" s="46">
        <f t="shared" si="0"/>
        <v>0</v>
      </c>
      <c r="F13" s="46">
        <f t="shared" si="1"/>
        <v>0</v>
      </c>
      <c r="G13" s="46">
        <f t="shared" si="2"/>
        <v>0</v>
      </c>
    </row>
    <row r="14" spans="2:16" s="5" customFormat="1" ht="19.350000000000001" customHeight="1" x14ac:dyDescent="0.25">
      <c r="J14" s="5" t="s">
        <v>1405</v>
      </c>
    </row>
    <row r="15" spans="2:16" s="5" customFormat="1" ht="21" customHeight="1" x14ac:dyDescent="0.25">
      <c r="B15" s="5" t="s">
        <v>97</v>
      </c>
      <c r="D15" s="14" t="s">
        <v>96</v>
      </c>
      <c r="E15" s="47">
        <f>SUM(E5:E13)</f>
        <v>1000</v>
      </c>
      <c r="F15" s="47">
        <f t="shared" ref="F15:G15" si="3">SUM(F5:F13)</f>
        <v>2886</v>
      </c>
      <c r="G15" s="47">
        <f t="shared" si="3"/>
        <v>3386</v>
      </c>
    </row>
    <row r="16" spans="2:16" ht="21" customHeight="1" x14ac:dyDescent="0.25">
      <c r="B16" s="1" t="s">
        <v>99</v>
      </c>
      <c r="D16" s="14" t="s">
        <v>98</v>
      </c>
      <c r="E16" s="48">
        <f>AVERAGE(E5:E13)</f>
        <v>111.11111111111111</v>
      </c>
      <c r="F16" s="48">
        <f t="shared" ref="F16:G16" si="4">AVERAGE(F5:F13)</f>
        <v>320.66666666666669</v>
      </c>
      <c r="G16" s="48">
        <f t="shared" si="4"/>
        <v>376.22222222222223</v>
      </c>
      <c r="I16" s="382" t="s">
        <v>1406</v>
      </c>
      <c r="J16" s="382"/>
      <c r="K16" s="382"/>
      <c r="L16" s="382"/>
      <c r="M16" s="382"/>
      <c r="N16" s="382"/>
      <c r="P16" s="5" t="s">
        <v>1407</v>
      </c>
    </row>
    <row r="17" spans="2:16" ht="21" customHeight="1" x14ac:dyDescent="0.25">
      <c r="B17" s="1" t="s">
        <v>101</v>
      </c>
      <c r="D17" s="14" t="s">
        <v>100</v>
      </c>
      <c r="E17" s="48">
        <f>MAX(E5:E13)</f>
        <v>200</v>
      </c>
      <c r="F17" s="48">
        <f t="shared" ref="F17:G17" si="5">MAX(F5:F13)</f>
        <v>750</v>
      </c>
      <c r="G17" s="48">
        <f t="shared" si="5"/>
        <v>850</v>
      </c>
      <c r="I17" s="382"/>
      <c r="J17" s="382"/>
      <c r="K17" s="382"/>
      <c r="L17" s="382"/>
      <c r="M17" s="382"/>
      <c r="N17" s="382"/>
    </row>
    <row r="18" spans="2:16" ht="21" customHeight="1" x14ac:dyDescent="0.25">
      <c r="B18" s="1" t="s">
        <v>103</v>
      </c>
      <c r="D18" s="14" t="s">
        <v>102</v>
      </c>
      <c r="E18" s="48">
        <f>MIN(E5:E13)</f>
        <v>0</v>
      </c>
      <c r="F18" s="48">
        <f t="shared" ref="F18:G18" si="6">MIN(F5:F13)</f>
        <v>0</v>
      </c>
      <c r="G18" s="48">
        <f t="shared" si="6"/>
        <v>0</v>
      </c>
    </row>
    <row r="19" spans="2:16" x14ac:dyDescent="0.25">
      <c r="J19" s="5" t="s">
        <v>1410</v>
      </c>
    </row>
    <row r="20" spans="2:16" x14ac:dyDescent="0.25">
      <c r="I20" s="5"/>
    </row>
    <row r="21" spans="2:16" x14ac:dyDescent="0.25">
      <c r="I21" s="382" t="s">
        <v>1408</v>
      </c>
      <c r="J21" s="382"/>
      <c r="K21" s="382"/>
      <c r="L21" s="382"/>
      <c r="M21" s="382"/>
      <c r="N21" s="382"/>
      <c r="P21" s="5" t="s">
        <v>1409</v>
      </c>
    </row>
    <row r="22" spans="2:16" x14ac:dyDescent="0.25">
      <c r="I22" s="382"/>
      <c r="J22" s="382"/>
      <c r="K22" s="382"/>
      <c r="L22" s="382"/>
      <c r="M22" s="382"/>
      <c r="N22" s="382"/>
    </row>
    <row r="24" spans="2:16" x14ac:dyDescent="0.25">
      <c r="J24" s="5" t="s">
        <v>1411</v>
      </c>
    </row>
  </sheetData>
  <mergeCells count="8">
    <mergeCell ref="I11:N12"/>
    <mergeCell ref="I16:N17"/>
    <mergeCell ref="I21:N22"/>
    <mergeCell ref="B2:G2"/>
    <mergeCell ref="I2:J2"/>
    <mergeCell ref="K2:L2"/>
    <mergeCell ref="M2:N2"/>
    <mergeCell ref="I6:L6"/>
  </mergeCells>
  <conditionalFormatting sqref="A1:J1 A2 H2 A3:J4 O1:XFD4 A5:XFD5 A25:XFD1048576 A6:H14 T6:XFD24 A19:H24 A15:A18 C15:H18">
    <cfRule type="expression" dxfId="864" priority="16">
      <formula>A1&lt;&gt;""</formula>
    </cfRule>
  </conditionalFormatting>
  <conditionalFormatting sqref="K3:L4">
    <cfRule type="expression" dxfId="863" priority="14">
      <formula>K3&lt;&gt;""</formula>
    </cfRule>
  </conditionalFormatting>
  <conditionalFormatting sqref="M3:N4">
    <cfRule type="expression" dxfId="862" priority="13">
      <formula>M3&lt;&gt;""</formula>
    </cfRule>
  </conditionalFormatting>
  <conditionalFormatting sqref="I6 M6:S6 J7:S7 J13:S13 I11 J8:J9 I20 O8:S12 J19:S20 O14:S18 J24:S24 O21:S23">
    <cfRule type="expression" dxfId="861" priority="11">
      <formula>I6&lt;&gt;""</formula>
    </cfRule>
  </conditionalFormatting>
  <conditionalFormatting sqref="I16">
    <cfRule type="expression" dxfId="860" priority="10">
      <formula>I16&lt;&gt;""</formula>
    </cfRule>
  </conditionalFormatting>
  <conditionalFormatting sqref="J14">
    <cfRule type="expression" dxfId="859" priority="9">
      <formula>J14&lt;&gt;""</formula>
    </cfRule>
  </conditionalFormatting>
  <conditionalFormatting sqref="J19">
    <cfRule type="expression" dxfId="858" priority="8">
      <formula>J19&lt;&gt;""</formula>
    </cfRule>
  </conditionalFormatting>
  <conditionalFormatting sqref="I21">
    <cfRule type="expression" dxfId="857" priority="7">
      <formula>I21&lt;&gt;""</formula>
    </cfRule>
  </conditionalFormatting>
  <conditionalFormatting sqref="J24">
    <cfRule type="expression" dxfId="856" priority="6">
      <formula>J24&lt;&gt;""</formula>
    </cfRule>
  </conditionalFormatting>
  <conditionalFormatting sqref="B15:B18">
    <cfRule type="expression" dxfId="855" priority="5">
      <formula>B15&lt;&gt;""</formula>
    </cfRule>
  </conditionalFormatting>
  <conditionalFormatting sqref="K1">
    <cfRule type="expression" dxfId="854" priority="3">
      <formula>K1&lt;&gt;""</formula>
    </cfRule>
  </conditionalFormatting>
  <conditionalFormatting sqref="K1">
    <cfRule type="expression" dxfId="853" priority="4">
      <formula>K1&lt;&gt;""</formula>
    </cfRule>
  </conditionalFormatting>
  <conditionalFormatting sqref="N1">
    <cfRule type="expression" dxfId="852" priority="1">
      <formula>N1&lt;&gt;""</formula>
    </cfRule>
  </conditionalFormatting>
  <hyperlinks>
    <hyperlink ref="K1" location="ACCUEIL!A1" display="ACCUEIL" xr:uid="{79AFEB8C-524A-4307-9D90-499DFFEEA945}"/>
    <hyperlink ref="L1" location="Condition!A1" display="SUJET" xr:uid="{2477F208-356E-4594-A490-1BDBA11D1B9E}"/>
    <hyperlink ref="M1" r:id="rId1" xr:uid="{B1E0B2C5-AF06-4B45-A788-38245887BFE1}"/>
    <hyperlink ref="N1" r:id="rId2" xr:uid="{CB826EF7-78FA-4B79-A4F8-1149D74597DC}"/>
  </hyperlinks>
  <pageMargins left="0.7" right="0.7" top="0.75" bottom="0.75" header="0.3" footer="0.3"/>
  <pageSetup paperSize="9" orientation="landscape" verticalDpi="0"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B1:O15"/>
  <sheetViews>
    <sheetView workbookViewId="0">
      <selection activeCell="L1" sqref="L1"/>
    </sheetView>
  </sheetViews>
  <sheetFormatPr baseColWidth="10" defaultColWidth="11" defaultRowHeight="15" x14ac:dyDescent="0.25"/>
  <cols>
    <col min="1" max="1" width="11" style="1"/>
    <col min="2" max="3" width="18" style="1" customWidth="1"/>
    <col min="4" max="4" width="14.42578125" style="1" customWidth="1"/>
    <col min="5" max="5" width="18" style="1" customWidth="1"/>
    <col min="6" max="14" width="11" style="1"/>
    <col min="15" max="15" width="12.42578125" style="1" customWidth="1"/>
    <col min="16" max="16384" width="11" style="1"/>
  </cols>
  <sheetData>
    <row r="1" spans="2:15" ht="28.5" customHeight="1" x14ac:dyDescent="0.25">
      <c r="L1" s="136" t="s">
        <v>16</v>
      </c>
      <c r="M1" s="141" t="s">
        <v>2</v>
      </c>
      <c r="N1" s="152" t="s">
        <v>1474</v>
      </c>
      <c r="O1" s="173" t="s">
        <v>1719</v>
      </c>
    </row>
    <row r="2" spans="2:15" s="5" customFormat="1" ht="25.5" customHeight="1" x14ac:dyDescent="0.25">
      <c r="B2" s="379" t="s">
        <v>104</v>
      </c>
      <c r="C2" s="379"/>
      <c r="D2" s="379"/>
      <c r="E2" s="379"/>
      <c r="G2" s="383" t="s">
        <v>105</v>
      </c>
      <c r="H2" s="383"/>
    </row>
    <row r="3" spans="2:15" s="5" customFormat="1" ht="19.350000000000001" customHeight="1" x14ac:dyDescent="0.25">
      <c r="G3" s="4">
        <v>10</v>
      </c>
      <c r="H3" s="5" t="s">
        <v>106</v>
      </c>
      <c r="I3" s="4">
        <v>9.5</v>
      </c>
      <c r="J3" s="5" t="s">
        <v>107</v>
      </c>
      <c r="K3" s="5" t="s">
        <v>108</v>
      </c>
    </row>
    <row r="4" spans="2:15" s="5" customFormat="1" ht="32.1" customHeight="1" x14ac:dyDescent="0.25">
      <c r="B4" s="6" t="s">
        <v>77</v>
      </c>
      <c r="C4" s="6" t="s">
        <v>109</v>
      </c>
      <c r="D4" s="17" t="s">
        <v>110</v>
      </c>
      <c r="E4" s="18" t="s">
        <v>111</v>
      </c>
      <c r="G4" s="4" t="s">
        <v>83</v>
      </c>
      <c r="I4" s="4" t="s">
        <v>83</v>
      </c>
    </row>
    <row r="5" spans="2:15" s="5" customFormat="1" ht="19.350000000000001" customHeight="1" x14ac:dyDescent="0.25">
      <c r="B5" s="5" t="s">
        <v>85</v>
      </c>
      <c r="C5" s="5" t="s">
        <v>86</v>
      </c>
      <c r="D5" s="4">
        <v>12</v>
      </c>
      <c r="E5" s="15"/>
    </row>
    <row r="6" spans="2:15" s="5" customFormat="1" ht="19.350000000000001" customHeight="1" x14ac:dyDescent="0.25">
      <c r="B6" s="5" t="s">
        <v>87</v>
      </c>
      <c r="C6" s="5" t="s">
        <v>88</v>
      </c>
      <c r="D6" s="4">
        <v>8</v>
      </c>
      <c r="E6" s="15"/>
    </row>
    <row r="7" spans="2:15" s="5" customFormat="1" ht="19.350000000000001" customHeight="1" x14ac:dyDescent="0.25">
      <c r="B7" s="5" t="s">
        <v>85</v>
      </c>
      <c r="C7" s="5" t="s">
        <v>89</v>
      </c>
      <c r="D7" s="4">
        <v>8</v>
      </c>
      <c r="E7" s="15"/>
      <c r="G7" s="5" t="s">
        <v>112</v>
      </c>
    </row>
    <row r="8" spans="2:15" s="5" customFormat="1" ht="19.350000000000001" customHeight="1" x14ac:dyDescent="0.25">
      <c r="B8" s="5" t="s">
        <v>87</v>
      </c>
      <c r="C8" s="5" t="s">
        <v>90</v>
      </c>
      <c r="D8" s="4">
        <v>9</v>
      </c>
      <c r="E8" s="15"/>
      <c r="G8" s="5" t="s">
        <v>1417</v>
      </c>
    </row>
    <row r="9" spans="2:15" s="5" customFormat="1" ht="19.350000000000001" customHeight="1" x14ac:dyDescent="0.25">
      <c r="B9" s="5" t="s">
        <v>87</v>
      </c>
      <c r="C9" s="5" t="s">
        <v>91</v>
      </c>
      <c r="D9" s="4">
        <v>14</v>
      </c>
      <c r="E9" s="15"/>
      <c r="G9" s="5" t="s">
        <v>113</v>
      </c>
    </row>
    <row r="10" spans="2:15" s="5" customFormat="1" ht="19.350000000000001" customHeight="1" x14ac:dyDescent="0.25">
      <c r="B10" s="5" t="s">
        <v>85</v>
      </c>
      <c r="C10" s="5" t="s">
        <v>92</v>
      </c>
      <c r="D10" s="4">
        <v>12</v>
      </c>
      <c r="E10" s="15"/>
    </row>
    <row r="11" spans="2:15" s="5" customFormat="1" ht="19.350000000000001" customHeight="1" x14ac:dyDescent="0.25">
      <c r="B11" s="5" t="s">
        <v>85</v>
      </c>
      <c r="C11" s="5" t="s">
        <v>93</v>
      </c>
      <c r="D11" s="4">
        <v>9.8000000000000007</v>
      </c>
      <c r="E11" s="15"/>
      <c r="G11" s="384" t="s">
        <v>1415</v>
      </c>
      <c r="H11" s="384"/>
      <c r="I11" s="384"/>
      <c r="J11" s="384"/>
      <c r="K11" s="384"/>
      <c r="L11" s="384"/>
      <c r="M11" s="384"/>
      <c r="N11" s="384"/>
      <c r="O11" s="384"/>
    </row>
    <row r="12" spans="2:15" s="5" customFormat="1" ht="19.350000000000001" customHeight="1" x14ac:dyDescent="0.25">
      <c r="B12" s="5" t="s">
        <v>87</v>
      </c>
      <c r="C12" s="5" t="s">
        <v>94</v>
      </c>
      <c r="D12" s="4">
        <v>13</v>
      </c>
      <c r="E12" s="15"/>
    </row>
    <row r="13" spans="2:15" s="5" customFormat="1" ht="19.350000000000001" customHeight="1" x14ac:dyDescent="0.25">
      <c r="B13" s="5" t="s">
        <v>85</v>
      </c>
      <c r="C13" s="5" t="s">
        <v>95</v>
      </c>
      <c r="D13" s="4">
        <v>9</v>
      </c>
      <c r="E13" s="15"/>
      <c r="G13" s="5" t="s">
        <v>1416</v>
      </c>
    </row>
    <row r="14" spans="2:15" s="5" customFormat="1" ht="19.350000000000001" customHeight="1" x14ac:dyDescent="0.25">
      <c r="G14" s="5" t="s">
        <v>1418</v>
      </c>
    </row>
    <row r="15" spans="2:15" s="5" customFormat="1" ht="19.350000000000001" customHeight="1" x14ac:dyDescent="0.25">
      <c r="E15" s="15"/>
    </row>
  </sheetData>
  <mergeCells count="3">
    <mergeCell ref="B2:E2"/>
    <mergeCell ref="G2:H2"/>
    <mergeCell ref="G11:O11"/>
  </mergeCells>
  <conditionalFormatting sqref="A1:K1 A2 F2 I2:XFD2 P1:XFD1 A3:XFD10 A12:XFD13 A11:G11 P11:XFD11 A15:XFD1048576 A14:F14 H14:XFD14">
    <cfRule type="expression" dxfId="851" priority="9">
      <formula>A1&lt;&gt;""</formula>
    </cfRule>
  </conditionalFormatting>
  <conditionalFormatting sqref="G14">
    <cfRule type="expression" dxfId="850" priority="7">
      <formula>G14&lt;&gt;""</formula>
    </cfRule>
  </conditionalFormatting>
  <conditionalFormatting sqref="L1">
    <cfRule type="expression" dxfId="849" priority="3">
      <formula>L1&lt;&gt;""</formula>
    </cfRule>
  </conditionalFormatting>
  <conditionalFormatting sqref="L1">
    <cfRule type="expression" dxfId="848" priority="4">
      <formula>L1&lt;&gt;""</formula>
    </cfRule>
  </conditionalFormatting>
  <conditionalFormatting sqref="O1">
    <cfRule type="expression" dxfId="847" priority="1">
      <formula>O1&lt;&gt;""</formula>
    </cfRule>
  </conditionalFormatting>
  <hyperlinks>
    <hyperlink ref="L1" location="ACCUEIL!A1" display="ACCUEIL" xr:uid="{0F3D7C4A-F2E2-4612-8784-F3A1B8E41A72}"/>
    <hyperlink ref="M1" location="'Conditions Corr'!A1" display="Corrigé" xr:uid="{28D08554-718B-4C45-A937-2798FA002333}"/>
    <hyperlink ref="O1" r:id="rId1" xr:uid="{4DD77B96-110C-42E0-9D76-220C0603808B}"/>
    <hyperlink ref="N1" r:id="rId2" xr:uid="{BDCF827E-91F6-4DD9-9B45-8FF59C32642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B1:P15"/>
  <sheetViews>
    <sheetView workbookViewId="0">
      <selection activeCell="M1" sqref="M1"/>
    </sheetView>
  </sheetViews>
  <sheetFormatPr baseColWidth="10" defaultColWidth="11" defaultRowHeight="15" x14ac:dyDescent="0.25"/>
  <cols>
    <col min="1" max="1" width="11" style="1"/>
    <col min="2" max="3" width="18" style="1" customWidth="1"/>
    <col min="4" max="4" width="14.42578125" style="1" customWidth="1"/>
    <col min="5" max="5" width="18" style="1" customWidth="1"/>
    <col min="6" max="15" width="11" style="1"/>
    <col min="16" max="16" width="12.7109375" style="1" customWidth="1"/>
    <col min="17" max="17" width="12.42578125" style="1" customWidth="1"/>
    <col min="18" max="16384" width="11" style="1"/>
  </cols>
  <sheetData>
    <row r="1" spans="2:16" ht="30" x14ac:dyDescent="0.25">
      <c r="M1" s="136" t="s">
        <v>16</v>
      </c>
      <c r="N1" s="141" t="s">
        <v>1687</v>
      </c>
      <c r="O1" s="152" t="s">
        <v>1474</v>
      </c>
      <c r="P1" s="173" t="s">
        <v>1719</v>
      </c>
    </row>
    <row r="2" spans="2:16" s="5" customFormat="1" ht="25.5" customHeight="1" x14ac:dyDescent="0.25">
      <c r="B2" s="379" t="s">
        <v>104</v>
      </c>
      <c r="C2" s="379"/>
      <c r="D2" s="379"/>
      <c r="E2" s="379"/>
      <c r="G2" s="383" t="s">
        <v>105</v>
      </c>
      <c r="H2" s="383"/>
    </row>
    <row r="3" spans="2:16" s="5" customFormat="1" ht="19.350000000000001" customHeight="1" x14ac:dyDescent="0.25">
      <c r="G3" s="4">
        <v>10</v>
      </c>
      <c r="H3" s="5" t="s">
        <v>106</v>
      </c>
      <c r="I3" s="4">
        <v>9.5</v>
      </c>
      <c r="J3" s="5" t="s">
        <v>107</v>
      </c>
      <c r="K3" s="5" t="s">
        <v>108</v>
      </c>
    </row>
    <row r="4" spans="2:16" s="5" customFormat="1" ht="32.1" customHeight="1" x14ac:dyDescent="0.25">
      <c r="B4" s="6" t="s">
        <v>77</v>
      </c>
      <c r="C4" s="6" t="s">
        <v>109</v>
      </c>
      <c r="D4" s="17" t="s">
        <v>110</v>
      </c>
      <c r="E4" s="18" t="s">
        <v>111</v>
      </c>
      <c r="G4" s="4" t="s">
        <v>83</v>
      </c>
      <c r="I4" s="4" t="s">
        <v>83</v>
      </c>
    </row>
    <row r="5" spans="2:16" s="5" customFormat="1" ht="19.350000000000001" customHeight="1" x14ac:dyDescent="0.25">
      <c r="B5" s="5" t="s">
        <v>85</v>
      </c>
      <c r="C5" s="5" t="s">
        <v>86</v>
      </c>
      <c r="D5" s="4">
        <v>12</v>
      </c>
      <c r="E5" s="15" t="str">
        <f>IF(D5&gt;=10,"admis",IF(D5&gt;=9.5,"rattrapage","recalé"))</f>
        <v>admis</v>
      </c>
    </row>
    <row r="6" spans="2:16" s="5" customFormat="1" ht="19.350000000000001" customHeight="1" x14ac:dyDescent="0.25">
      <c r="B6" s="5" t="s">
        <v>87</v>
      </c>
      <c r="C6" s="5" t="s">
        <v>88</v>
      </c>
      <c r="D6" s="4">
        <v>8</v>
      </c>
      <c r="E6" s="15" t="str">
        <f>IF(D6&gt;=10,"admis",IF(D6&gt;=9.5,"rattrapage","recalé"))</f>
        <v>recalé</v>
      </c>
    </row>
    <row r="7" spans="2:16" s="5" customFormat="1" ht="19.350000000000001" customHeight="1" x14ac:dyDescent="0.25">
      <c r="B7" s="5" t="s">
        <v>85</v>
      </c>
      <c r="C7" s="5" t="s">
        <v>89</v>
      </c>
      <c r="D7" s="4">
        <v>8</v>
      </c>
      <c r="E7" s="15" t="str">
        <f t="shared" ref="E7:E13" si="0">IF(D7&gt;=10,"admis",IF(D7&gt;=9.5,"rattrapage","recalé"))</f>
        <v>recalé</v>
      </c>
      <c r="G7" s="5" t="s">
        <v>112</v>
      </c>
    </row>
    <row r="8" spans="2:16" s="5" customFormat="1" ht="19.350000000000001" customHeight="1" x14ac:dyDescent="0.25">
      <c r="B8" s="5" t="s">
        <v>87</v>
      </c>
      <c r="C8" s="5" t="s">
        <v>90</v>
      </c>
      <c r="D8" s="4">
        <v>9</v>
      </c>
      <c r="E8" s="15" t="str">
        <f t="shared" si="0"/>
        <v>recalé</v>
      </c>
      <c r="G8" s="5" t="s">
        <v>1417</v>
      </c>
    </row>
    <row r="9" spans="2:16" s="5" customFormat="1" ht="19.350000000000001" customHeight="1" x14ac:dyDescent="0.25">
      <c r="B9" s="5" t="s">
        <v>87</v>
      </c>
      <c r="C9" s="5" t="s">
        <v>91</v>
      </c>
      <c r="D9" s="4">
        <v>14</v>
      </c>
      <c r="E9" s="15" t="str">
        <f t="shared" si="0"/>
        <v>admis</v>
      </c>
      <c r="G9" s="5" t="s">
        <v>113</v>
      </c>
    </row>
    <row r="10" spans="2:16" s="5" customFormat="1" ht="19.350000000000001" customHeight="1" x14ac:dyDescent="0.25">
      <c r="B10" s="5" t="s">
        <v>85</v>
      </c>
      <c r="C10" s="5" t="s">
        <v>92</v>
      </c>
      <c r="D10" s="4">
        <v>12</v>
      </c>
      <c r="E10" s="15" t="str">
        <f t="shared" si="0"/>
        <v>admis</v>
      </c>
    </row>
    <row r="11" spans="2:16" s="5" customFormat="1" ht="19.350000000000001" customHeight="1" x14ac:dyDescent="0.25">
      <c r="B11" s="5" t="s">
        <v>85</v>
      </c>
      <c r="C11" s="5" t="s">
        <v>93</v>
      </c>
      <c r="D11" s="4">
        <v>9.8000000000000007</v>
      </c>
      <c r="E11" s="15" t="str">
        <f t="shared" si="0"/>
        <v>rattrapage</v>
      </c>
      <c r="G11" s="384" t="s">
        <v>1415</v>
      </c>
      <c r="H11" s="384"/>
      <c r="I11" s="384"/>
      <c r="J11" s="384"/>
      <c r="K11" s="384"/>
      <c r="L11" s="384"/>
      <c r="M11" s="384"/>
      <c r="N11" s="384"/>
      <c r="O11" s="384"/>
    </row>
    <row r="12" spans="2:16" s="5" customFormat="1" ht="19.350000000000001" customHeight="1" x14ac:dyDescent="0.25">
      <c r="B12" s="5" t="s">
        <v>87</v>
      </c>
      <c r="C12" s="5" t="s">
        <v>94</v>
      </c>
      <c r="D12" s="4">
        <v>13</v>
      </c>
      <c r="E12" s="15" t="str">
        <f t="shared" si="0"/>
        <v>admis</v>
      </c>
    </row>
    <row r="13" spans="2:16" s="5" customFormat="1" ht="19.350000000000001" customHeight="1" x14ac:dyDescent="0.25">
      <c r="B13" s="5" t="s">
        <v>85</v>
      </c>
      <c r="C13" s="5" t="s">
        <v>95</v>
      </c>
      <c r="D13" s="4">
        <v>9</v>
      </c>
      <c r="E13" s="15" t="str">
        <f t="shared" si="0"/>
        <v>recalé</v>
      </c>
      <c r="G13" s="5" t="s">
        <v>1416</v>
      </c>
    </row>
    <row r="14" spans="2:16" s="5" customFormat="1" ht="19.350000000000001" customHeight="1" x14ac:dyDescent="0.25">
      <c r="G14" s="5" t="s">
        <v>1418</v>
      </c>
    </row>
    <row r="15" spans="2:16" s="5" customFormat="1" ht="19.350000000000001" customHeight="1" x14ac:dyDescent="0.25">
      <c r="E15" s="15"/>
    </row>
  </sheetData>
  <mergeCells count="3">
    <mergeCell ref="B2:E2"/>
    <mergeCell ref="G2:H2"/>
    <mergeCell ref="G11:O11"/>
  </mergeCells>
  <conditionalFormatting sqref="A1:L1 A2 F2 I2:XFD2 R1:XFD1 A3:XFD6 A14:XFD1048576 A7:F13 P7:XFD13">
    <cfRule type="expression" dxfId="846" priority="8">
      <formula>A1&lt;&gt;""</formula>
    </cfRule>
  </conditionalFormatting>
  <conditionalFormatting sqref="G7:O10 G12:O13 G11">
    <cfRule type="expression" dxfId="845" priority="5">
      <formula>G7&lt;&gt;""</formula>
    </cfRule>
  </conditionalFormatting>
  <conditionalFormatting sqref="M1">
    <cfRule type="expression" dxfId="844" priority="3">
      <formula>M1&lt;&gt;""</formula>
    </cfRule>
  </conditionalFormatting>
  <conditionalFormatting sqref="M1">
    <cfRule type="expression" dxfId="843" priority="4">
      <formula>M1&lt;&gt;""</formula>
    </cfRule>
  </conditionalFormatting>
  <conditionalFormatting sqref="P1">
    <cfRule type="expression" dxfId="842" priority="1">
      <formula>P1&lt;&gt;""</formula>
    </cfRule>
  </conditionalFormatting>
  <hyperlinks>
    <hyperlink ref="M1" location="ACCUEIL!A1" display="ACCUEIL" xr:uid="{58F02203-FC47-4E03-8241-6B024DDCC614}"/>
    <hyperlink ref="N1" location="Conditions!A1" display="SUJET" xr:uid="{88B15831-6ADE-4C28-9396-69E46B552021}"/>
    <hyperlink ref="P1" r:id="rId1" xr:uid="{581846A3-CDE4-4DC8-ABFD-E759C516C132}"/>
    <hyperlink ref="O1" r:id="rId2" xr:uid="{E28CAE96-3DEA-494C-8C54-F47B3569FCE2}"/>
  </hyperlinks>
  <pageMargins left="0.7" right="0.7" top="0.75" bottom="0.75" header="0.3" footer="0.3"/>
  <pageSetup paperSize="9" orientation="portrait" verticalDpi="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S28"/>
  <sheetViews>
    <sheetView workbookViewId="0">
      <selection activeCell="P1" sqref="P1"/>
    </sheetView>
  </sheetViews>
  <sheetFormatPr baseColWidth="10" defaultColWidth="11" defaultRowHeight="15" x14ac:dyDescent="0.25"/>
  <cols>
    <col min="1" max="2" width="5.85546875" style="1" customWidth="1"/>
    <col min="3" max="3" width="17.85546875" style="1" customWidth="1"/>
    <col min="4" max="4" width="11" style="1"/>
    <col min="5" max="6" width="5.85546875" style="1" customWidth="1"/>
    <col min="7" max="7" width="17.85546875" style="1" customWidth="1"/>
    <col min="8" max="18" width="11" style="1"/>
    <col min="19" max="19" width="15.42578125" style="1" customWidth="1"/>
    <col min="20" max="16384" width="11" style="1"/>
  </cols>
  <sheetData>
    <row r="1" spans="1:19" ht="30.75" customHeight="1" x14ac:dyDescent="0.25">
      <c r="P1" s="136" t="s">
        <v>16</v>
      </c>
      <c r="Q1" s="141" t="s">
        <v>2</v>
      </c>
      <c r="R1" s="152" t="s">
        <v>1474</v>
      </c>
      <c r="S1" s="176" t="s">
        <v>1715</v>
      </c>
    </row>
    <row r="2" spans="1:19" ht="27.6" customHeight="1" x14ac:dyDescent="0.25">
      <c r="C2" s="379" t="s">
        <v>114</v>
      </c>
      <c r="D2" s="379"/>
      <c r="E2"/>
      <c r="G2" s="379" t="s">
        <v>1425</v>
      </c>
      <c r="H2" s="379"/>
      <c r="J2" s="382" t="s">
        <v>116</v>
      </c>
      <c r="K2" s="382"/>
      <c r="L2" s="382"/>
      <c r="M2" s="382"/>
      <c r="N2" s="382"/>
    </row>
    <row r="3" spans="1:19" ht="20.85" customHeight="1" x14ac:dyDescent="0.25">
      <c r="J3" s="382"/>
      <c r="K3" s="382"/>
      <c r="L3" s="382"/>
      <c r="M3" s="382"/>
      <c r="N3" s="382"/>
    </row>
    <row r="4" spans="1:19" ht="20.85" customHeight="1" x14ac:dyDescent="0.25">
      <c r="B4" s="5"/>
      <c r="C4" s="5" t="s">
        <v>117</v>
      </c>
      <c r="D4" s="4">
        <v>12</v>
      </c>
      <c r="E4" s="5"/>
      <c r="F4" s="5"/>
      <c r="G4" s="5" t="s">
        <v>117</v>
      </c>
      <c r="H4" s="4">
        <v>12</v>
      </c>
    </row>
    <row r="5" spans="1:19" ht="20.85" customHeight="1" x14ac:dyDescent="0.25">
      <c r="B5" s="19" t="s">
        <v>120</v>
      </c>
      <c r="C5" s="5" t="s">
        <v>121</v>
      </c>
      <c r="D5" s="4">
        <v>10</v>
      </c>
      <c r="E5" s="5"/>
      <c r="F5" s="19" t="s">
        <v>122</v>
      </c>
      <c r="G5" s="5" t="s">
        <v>121</v>
      </c>
      <c r="H5" s="4">
        <v>10</v>
      </c>
    </row>
    <row r="6" spans="1:19" ht="20.85" customHeight="1" x14ac:dyDescent="0.25">
      <c r="B6" s="5"/>
      <c r="C6" s="5"/>
      <c r="D6" s="5"/>
      <c r="E6" s="5"/>
      <c r="F6" s="5"/>
      <c r="G6" s="5"/>
      <c r="H6" s="5"/>
      <c r="J6" s="2"/>
      <c r="K6" s="42"/>
      <c r="L6" s="42"/>
      <c r="M6" s="42"/>
      <c r="N6" s="42"/>
    </row>
    <row r="7" spans="1:19" ht="20.85" customHeight="1" x14ac:dyDescent="0.25">
      <c r="A7" s="388" t="s">
        <v>123</v>
      </c>
      <c r="B7" s="388"/>
      <c r="C7" s="5" t="s">
        <v>121</v>
      </c>
      <c r="D7" s="4">
        <v>12</v>
      </c>
      <c r="E7" s="388" t="s">
        <v>123</v>
      </c>
      <c r="F7" s="388"/>
      <c r="G7" s="5" t="s">
        <v>121</v>
      </c>
      <c r="H7" s="4">
        <v>12</v>
      </c>
      <c r="K7" s="42"/>
      <c r="L7" s="42"/>
      <c r="M7" s="42"/>
      <c r="N7" s="42"/>
    </row>
    <row r="8" spans="1:19" ht="20.85" customHeight="1" x14ac:dyDescent="0.25">
      <c r="A8" s="388"/>
      <c r="B8" s="388"/>
      <c r="C8" s="5" t="s">
        <v>126</v>
      </c>
      <c r="D8" s="4">
        <v>15</v>
      </c>
      <c r="E8" s="388"/>
      <c r="F8" s="388"/>
      <c r="G8" s="5" t="s">
        <v>126</v>
      </c>
      <c r="H8" s="4">
        <v>15</v>
      </c>
      <c r="J8" s="42"/>
      <c r="K8" s="42"/>
      <c r="L8" s="42"/>
      <c r="M8" s="42"/>
      <c r="N8" s="42"/>
    </row>
    <row r="9" spans="1:19" ht="20.85" customHeight="1" x14ac:dyDescent="0.25">
      <c r="A9" s="388"/>
      <c r="B9" s="388"/>
      <c r="C9" s="5" t="s">
        <v>127</v>
      </c>
      <c r="D9" s="4">
        <v>8</v>
      </c>
      <c r="E9" s="388"/>
      <c r="F9" s="388"/>
      <c r="G9" s="5" t="s">
        <v>127</v>
      </c>
      <c r="H9" s="4">
        <v>8</v>
      </c>
    </row>
    <row r="10" spans="1:19" ht="20.85" customHeight="1" x14ac:dyDescent="0.25">
      <c r="B10" s="5"/>
      <c r="C10" s="5"/>
      <c r="D10" s="5"/>
      <c r="E10" s="5"/>
      <c r="F10" s="5"/>
      <c r="G10" s="5"/>
      <c r="H10" s="5"/>
    </row>
    <row r="11" spans="1:19" ht="27.95" customHeight="1" x14ac:dyDescent="0.25">
      <c r="B11" s="5"/>
      <c r="C11" s="20" t="s">
        <v>128</v>
      </c>
      <c r="D11" s="128"/>
      <c r="E11" s="5"/>
      <c r="F11" s="5"/>
      <c r="G11" s="20" t="s">
        <v>128</v>
      </c>
      <c r="H11" s="128"/>
    </row>
    <row r="12" spans="1:19" ht="20.85" customHeight="1" x14ac:dyDescent="0.25"/>
    <row r="13" spans="1:19" ht="15" customHeight="1" x14ac:dyDescent="0.25">
      <c r="C13" s="388" t="s">
        <v>1423</v>
      </c>
      <c r="D13" s="388"/>
      <c r="E13" s="42"/>
      <c r="F13" s="42"/>
      <c r="G13" s="388" t="s">
        <v>1424</v>
      </c>
      <c r="H13" s="388"/>
    </row>
    <row r="14" spans="1:19" x14ac:dyDescent="0.25">
      <c r="C14" s="388"/>
      <c r="D14" s="388"/>
      <c r="E14" s="42"/>
      <c r="F14" s="42"/>
      <c r="G14" s="388"/>
      <c r="H14" s="388"/>
    </row>
    <row r="15" spans="1:19" x14ac:dyDescent="0.25">
      <c r="C15" s="388"/>
      <c r="D15" s="388"/>
      <c r="G15" s="388"/>
      <c r="H15" s="388"/>
    </row>
    <row r="16" spans="1:19" x14ac:dyDescent="0.25">
      <c r="C16" s="388"/>
      <c r="D16" s="388"/>
      <c r="G16" s="388"/>
      <c r="H16" s="388"/>
    </row>
    <row r="17" spans="1:9" x14ac:dyDescent="0.25">
      <c r="C17" s="388"/>
      <c r="D17" s="388"/>
      <c r="G17" s="388"/>
      <c r="H17" s="388"/>
    </row>
    <row r="18" spans="1:9" x14ac:dyDescent="0.25">
      <c r="C18" s="388"/>
      <c r="D18" s="388"/>
      <c r="G18" s="388"/>
      <c r="H18" s="388"/>
    </row>
    <row r="19" spans="1:9" x14ac:dyDescent="0.25">
      <c r="C19" s="388"/>
      <c r="D19" s="388"/>
    </row>
    <row r="20" spans="1:9" x14ac:dyDescent="0.25">
      <c r="C20" s="388"/>
      <c r="D20" s="388"/>
    </row>
    <row r="21" spans="1:9" x14ac:dyDescent="0.25">
      <c r="C21" s="386" t="s">
        <v>119</v>
      </c>
      <c r="D21" s="386"/>
      <c r="G21" s="387" t="s">
        <v>125</v>
      </c>
      <c r="H21" s="387"/>
    </row>
    <row r="22" spans="1:9" x14ac:dyDescent="0.25">
      <c r="C22" s="386"/>
      <c r="D22" s="386"/>
      <c r="G22" s="387"/>
      <c r="H22" s="387"/>
    </row>
    <row r="25" spans="1:9" x14ac:dyDescent="0.25">
      <c r="C25" s="388" t="s">
        <v>1419</v>
      </c>
      <c r="D25" s="388"/>
      <c r="G25" s="388" t="s">
        <v>1420</v>
      </c>
      <c r="H25" s="388"/>
    </row>
    <row r="26" spans="1:9" x14ac:dyDescent="0.25">
      <c r="C26" s="388"/>
      <c r="D26" s="388"/>
      <c r="G26" s="388"/>
      <c r="H26" s="388"/>
    </row>
    <row r="28" spans="1:9" x14ac:dyDescent="0.25">
      <c r="A28" s="385" t="s">
        <v>1421</v>
      </c>
      <c r="B28" s="385"/>
      <c r="C28" s="385"/>
      <c r="D28" s="385"/>
      <c r="F28" s="385" t="s">
        <v>1422</v>
      </c>
      <c r="G28" s="385"/>
      <c r="H28" s="385"/>
      <c r="I28" s="385"/>
    </row>
  </sheetData>
  <mergeCells count="13">
    <mergeCell ref="A28:D28"/>
    <mergeCell ref="F28:I28"/>
    <mergeCell ref="J2:N3"/>
    <mergeCell ref="C21:D22"/>
    <mergeCell ref="G21:H22"/>
    <mergeCell ref="C25:D26"/>
    <mergeCell ref="G25:H26"/>
    <mergeCell ref="C13:D20"/>
    <mergeCell ref="G13:H18"/>
    <mergeCell ref="A7:B9"/>
    <mergeCell ref="E7:F9"/>
    <mergeCell ref="G2:H2"/>
    <mergeCell ref="C2:D2"/>
  </mergeCells>
  <conditionalFormatting sqref="A1:O1 B2 C5:E5 G5:I5 I2:J2 A6:I6 T1:XFD1 C7:D9 G9:XFD9 G7:I8 A3:I4 A10:XFD12 A13:C13 A14:B20 E13:G13 E14:F18 I13:XFD18 O2:XFD3 Q4:XFD4 A23:XFD24 O4 A21:C21 A22:B22 O5:XFD6 O8:XFD8 Q7:XFD7 E19:XFD20 O7 E22:F22 E21:G21 I21:XFD22 A27:XFD27 A25:C25 A26:B26 E25:F26 I25:XFD26 G25 A29:XFD1048576 E28:F28 A28 J28:XFD28">
    <cfRule type="expression" dxfId="841" priority="10">
      <formula>A1&lt;&gt;""</formula>
    </cfRule>
  </conditionalFormatting>
  <conditionalFormatting sqref="G13">
    <cfRule type="expression" dxfId="840" priority="9">
      <formula>G13&lt;&gt;""</formula>
    </cfRule>
  </conditionalFormatting>
  <conditionalFormatting sqref="A7">
    <cfRule type="expression" dxfId="839" priority="7">
      <formula>A7&lt;&gt;""</formula>
    </cfRule>
  </conditionalFormatting>
  <conditionalFormatting sqref="E7">
    <cfRule type="expression" dxfId="838" priority="6">
      <formula>E7&lt;&gt;""</formula>
    </cfRule>
  </conditionalFormatting>
  <conditionalFormatting sqref="P1">
    <cfRule type="expression" dxfId="837" priority="2">
      <formula>P1&lt;&gt;""</formula>
    </cfRule>
  </conditionalFormatting>
  <conditionalFormatting sqref="P1">
    <cfRule type="expression" dxfId="836" priority="3">
      <formula>P1&lt;&gt;""</formula>
    </cfRule>
  </conditionalFormatting>
  <conditionalFormatting sqref="S1">
    <cfRule type="expression" dxfId="835" priority="1">
      <formula>S1&lt;&gt;""</formula>
    </cfRule>
  </conditionalFormatting>
  <hyperlinks>
    <hyperlink ref="P1" location="ACCUEIL!A1" display="ACCUEIL" xr:uid="{F8671789-AF31-46D4-8961-7B41914F7B3D}"/>
    <hyperlink ref="R1" r:id="rId1" xr:uid="{927A0FFE-7A15-444A-ACEB-3A42E5372545}"/>
    <hyperlink ref="Q1" location="'Recouper_criteres Corr'!A1" display="Corrigé" xr:uid="{A788B801-806E-4E9E-87FE-27B43BE72D78}"/>
    <hyperlink ref="S1" r:id="rId2" xr:uid="{85A9CE8B-0660-4AF6-B2FB-A81FAA8D279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A1:S29"/>
  <sheetViews>
    <sheetView workbookViewId="0">
      <selection activeCell="P1" sqref="P1"/>
    </sheetView>
  </sheetViews>
  <sheetFormatPr baseColWidth="10" defaultColWidth="11" defaultRowHeight="15" x14ac:dyDescent="0.25"/>
  <cols>
    <col min="1" max="2" width="5.85546875" style="1" customWidth="1"/>
    <col min="3" max="3" width="17.85546875" style="1" customWidth="1"/>
    <col min="4" max="4" width="11" style="1"/>
    <col min="5" max="6" width="5.85546875" style="1" customWidth="1"/>
    <col min="7" max="7" width="17.85546875" style="1" customWidth="1"/>
    <col min="8" max="18" width="11" style="1"/>
    <col min="19" max="19" width="12" style="1" customWidth="1"/>
    <col min="20" max="16384" width="11" style="1"/>
  </cols>
  <sheetData>
    <row r="1" spans="1:19" ht="30" x14ac:dyDescent="0.25">
      <c r="P1" s="136" t="s">
        <v>16</v>
      </c>
      <c r="Q1" s="141" t="s">
        <v>1687</v>
      </c>
      <c r="R1" s="152" t="s">
        <v>1474</v>
      </c>
      <c r="S1" s="176" t="s">
        <v>1715</v>
      </c>
    </row>
    <row r="2" spans="1:19" ht="27.6" customHeight="1" x14ac:dyDescent="0.25">
      <c r="C2" s="379" t="s">
        <v>114</v>
      </c>
      <c r="D2" s="379"/>
      <c r="E2"/>
      <c r="G2" s="379" t="s">
        <v>115</v>
      </c>
      <c r="H2" s="379"/>
      <c r="J2" s="382" t="s">
        <v>116</v>
      </c>
      <c r="K2" s="382"/>
      <c r="L2" s="382"/>
      <c r="M2" s="382"/>
      <c r="N2" s="382"/>
    </row>
    <row r="3" spans="1:19" ht="20.85" customHeight="1" x14ac:dyDescent="0.25">
      <c r="J3" s="382"/>
      <c r="K3" s="382"/>
      <c r="L3" s="382"/>
      <c r="M3" s="382"/>
      <c r="N3" s="382"/>
    </row>
    <row r="4" spans="1:19" ht="20.85" customHeight="1" x14ac:dyDescent="0.25">
      <c r="B4" s="5"/>
      <c r="C4" s="5" t="s">
        <v>117</v>
      </c>
      <c r="D4" s="4">
        <v>12</v>
      </c>
      <c r="E4" s="5"/>
      <c r="F4" s="5"/>
      <c r="G4" s="5" t="s">
        <v>117</v>
      </c>
      <c r="H4" s="4">
        <v>12</v>
      </c>
      <c r="J4" s="382"/>
      <c r="K4" s="382"/>
      <c r="L4" s="382"/>
      <c r="M4" s="382"/>
      <c r="N4" s="382"/>
    </row>
    <row r="5" spans="1:19" ht="20.85" customHeight="1" x14ac:dyDescent="0.25">
      <c r="B5" s="19" t="s">
        <v>120</v>
      </c>
      <c r="C5" s="5" t="s">
        <v>121</v>
      </c>
      <c r="D5" s="4">
        <v>10</v>
      </c>
      <c r="E5" s="5"/>
      <c r="F5" s="19" t="s">
        <v>122</v>
      </c>
      <c r="G5" s="5" t="s">
        <v>121</v>
      </c>
      <c r="H5" s="4">
        <v>10</v>
      </c>
      <c r="J5" s="382"/>
      <c r="K5" s="382"/>
      <c r="L5" s="382"/>
      <c r="M5" s="382"/>
      <c r="N5" s="382"/>
    </row>
    <row r="6" spans="1:19" ht="20.85" customHeight="1" x14ac:dyDescent="0.25">
      <c r="B6" s="5"/>
      <c r="C6" s="5"/>
      <c r="D6" s="5"/>
      <c r="E6" s="5"/>
      <c r="F6" s="5"/>
      <c r="G6" s="5"/>
      <c r="H6" s="5"/>
      <c r="K6" s="42"/>
      <c r="L6" s="42"/>
      <c r="M6" s="42"/>
      <c r="N6" s="42"/>
    </row>
    <row r="7" spans="1:19" ht="20.85" customHeight="1" x14ac:dyDescent="0.25">
      <c r="A7" s="388" t="s">
        <v>123</v>
      </c>
      <c r="B7" s="388"/>
      <c r="C7" s="5" t="s">
        <v>121</v>
      </c>
      <c r="D7" s="4">
        <v>12</v>
      </c>
      <c r="E7" s="388" t="s">
        <v>123</v>
      </c>
      <c r="F7" s="388"/>
      <c r="G7" s="5" t="s">
        <v>121</v>
      </c>
      <c r="H7" s="4">
        <v>12</v>
      </c>
      <c r="J7" s="382"/>
      <c r="K7" s="382"/>
      <c r="L7" s="382"/>
      <c r="M7" s="382"/>
      <c r="N7" s="382"/>
    </row>
    <row r="8" spans="1:19" ht="20.85" customHeight="1" x14ac:dyDescent="0.25">
      <c r="A8" s="388"/>
      <c r="B8" s="388"/>
      <c r="C8" s="5" t="s">
        <v>126</v>
      </c>
      <c r="D8" s="4">
        <v>15</v>
      </c>
      <c r="E8" s="388"/>
      <c r="F8" s="388"/>
      <c r="G8" s="5" t="s">
        <v>126</v>
      </c>
      <c r="H8" s="4">
        <v>15</v>
      </c>
      <c r="J8" s="382"/>
      <c r="K8" s="382"/>
      <c r="L8" s="382"/>
      <c r="M8" s="382"/>
      <c r="N8" s="382"/>
    </row>
    <row r="9" spans="1:19" ht="20.85" customHeight="1" x14ac:dyDescent="0.25">
      <c r="A9" s="388"/>
      <c r="B9" s="388"/>
      <c r="C9" s="5" t="s">
        <v>127</v>
      </c>
      <c r="D9" s="4">
        <v>8</v>
      </c>
      <c r="E9" s="388"/>
      <c r="F9" s="388"/>
      <c r="G9" s="5" t="s">
        <v>127</v>
      </c>
      <c r="H9" s="4">
        <v>8</v>
      </c>
    </row>
    <row r="10" spans="1:19" ht="20.85" customHeight="1" x14ac:dyDescent="0.25">
      <c r="B10" s="5"/>
      <c r="C10" s="5"/>
      <c r="D10" s="5"/>
      <c r="E10" s="5"/>
      <c r="F10" s="5"/>
      <c r="G10" s="5"/>
      <c r="H10" s="5"/>
    </row>
    <row r="11" spans="1:19" ht="27.95" customHeight="1" x14ac:dyDescent="0.25">
      <c r="B11" s="5"/>
      <c r="C11" s="20" t="s">
        <v>128</v>
      </c>
      <c r="D11" s="128" t="str">
        <f>IF(OR(D9&gt;=12,D7&gt;=10),"Accord","Refus")</f>
        <v>Accord</v>
      </c>
      <c r="E11" s="5"/>
      <c r="F11" s="5"/>
      <c r="G11" s="20" t="s">
        <v>128</v>
      </c>
      <c r="H11" s="128" t="str">
        <f>IF(AND(H9&gt;=12,H7&gt;=10),"Accord","Refus")</f>
        <v>Refus</v>
      </c>
    </row>
    <row r="12" spans="1:19" ht="20.85" customHeight="1" x14ac:dyDescent="0.25"/>
    <row r="13" spans="1:19" ht="20.85" customHeight="1" x14ac:dyDescent="0.25"/>
    <row r="14" spans="1:19" ht="15" customHeight="1" x14ac:dyDescent="0.25">
      <c r="C14" s="388" t="s">
        <v>118</v>
      </c>
      <c r="D14" s="388"/>
      <c r="E14" s="42"/>
      <c r="F14" s="42"/>
      <c r="G14" s="388" t="s">
        <v>124</v>
      </c>
      <c r="H14" s="388"/>
    </row>
    <row r="15" spans="1:19" x14ac:dyDescent="0.25">
      <c r="C15" s="388"/>
      <c r="D15" s="388"/>
      <c r="E15" s="42"/>
      <c r="F15" s="42"/>
      <c r="G15" s="388"/>
      <c r="H15" s="388"/>
    </row>
    <row r="16" spans="1:19" x14ac:dyDescent="0.25">
      <c r="C16" s="388"/>
      <c r="D16" s="388"/>
      <c r="G16" s="388"/>
      <c r="H16" s="388"/>
    </row>
    <row r="17" spans="1:9" x14ac:dyDescent="0.25">
      <c r="C17" s="388"/>
      <c r="D17" s="388"/>
      <c r="G17" s="388"/>
      <c r="H17" s="388"/>
    </row>
    <row r="18" spans="1:9" x14ac:dyDescent="0.25">
      <c r="C18" s="388"/>
      <c r="D18" s="388"/>
      <c r="G18" s="388"/>
      <c r="H18" s="388"/>
    </row>
    <row r="19" spans="1:9" x14ac:dyDescent="0.25">
      <c r="C19" s="388"/>
      <c r="D19" s="388"/>
      <c r="G19" s="388"/>
      <c r="H19" s="388"/>
    </row>
    <row r="20" spans="1:9" x14ac:dyDescent="0.25">
      <c r="C20" s="388"/>
      <c r="D20" s="388"/>
    </row>
    <row r="21" spans="1:9" x14ac:dyDescent="0.25">
      <c r="C21" s="388"/>
      <c r="D21" s="388"/>
    </row>
    <row r="22" spans="1:9" x14ac:dyDescent="0.25">
      <c r="C22" s="386" t="s">
        <v>119</v>
      </c>
      <c r="D22" s="386"/>
      <c r="G22" s="387" t="s">
        <v>125</v>
      </c>
      <c r="H22" s="387"/>
    </row>
    <row r="23" spans="1:9" x14ac:dyDescent="0.25">
      <c r="C23" s="386"/>
      <c r="D23" s="386"/>
      <c r="G23" s="387"/>
      <c r="H23" s="387"/>
    </row>
    <row r="26" spans="1:9" x14ac:dyDescent="0.25">
      <c r="C26" s="388" t="s">
        <v>1419</v>
      </c>
      <c r="D26" s="388"/>
      <c r="G26" s="388" t="s">
        <v>1420</v>
      </c>
      <c r="H26" s="388"/>
    </row>
    <row r="27" spans="1:9" x14ac:dyDescent="0.25">
      <c r="C27" s="388"/>
      <c r="D27" s="388"/>
      <c r="G27" s="388"/>
      <c r="H27" s="388"/>
    </row>
    <row r="29" spans="1:9" x14ac:dyDescent="0.25">
      <c r="A29" s="385" t="s">
        <v>1421</v>
      </c>
      <c r="B29" s="385"/>
      <c r="C29" s="385"/>
      <c r="D29" s="385"/>
      <c r="F29" s="385" t="s">
        <v>1422</v>
      </c>
      <c r="G29" s="385"/>
      <c r="H29" s="385"/>
      <c r="I29" s="385"/>
    </row>
  </sheetData>
  <mergeCells count="15">
    <mergeCell ref="A7:B9"/>
    <mergeCell ref="E7:F9"/>
    <mergeCell ref="C2:D2"/>
    <mergeCell ref="G2:H2"/>
    <mergeCell ref="J2:N3"/>
    <mergeCell ref="J4:N5"/>
    <mergeCell ref="J7:N8"/>
    <mergeCell ref="A29:D29"/>
    <mergeCell ref="F29:I29"/>
    <mergeCell ref="C14:D21"/>
    <mergeCell ref="G14:H19"/>
    <mergeCell ref="C22:D23"/>
    <mergeCell ref="G22:H23"/>
    <mergeCell ref="C26:D27"/>
    <mergeCell ref="G26:H27"/>
  </mergeCells>
  <conditionalFormatting sqref="A1:O1 B2 C5:E5 G5:I5 A4:J4 A10:XFD12 A3:I3 I2:J2 A6:I6 O2:XFD8 U1:XFD1 A7 C7:D9 G9:XFD9 G7:I8 E7 A30:XFD1048576">
    <cfRule type="expression" dxfId="834" priority="10">
      <formula>A1&lt;&gt;""</formula>
    </cfRule>
  </conditionalFormatting>
  <conditionalFormatting sqref="J7">
    <cfRule type="expression" dxfId="833" priority="9">
      <formula>J7&lt;&gt;""</formula>
    </cfRule>
  </conditionalFormatting>
  <conditionalFormatting sqref="A13:XFD13 A14:C14 A15:B21 E14:G14 E15:F19 I14:XFD19 A24:XFD25 A22:C22 A23:B23 E20:XFD21 E23:F23 E22:G22 I22:XFD23 A28:XFD28 A26:C26 A27:B27 E26:F27 I26:XFD27 G26 E29:F29 A29 J29:XFD29">
    <cfRule type="expression" dxfId="832" priority="7">
      <formula>A13&lt;&gt;""</formula>
    </cfRule>
  </conditionalFormatting>
  <conditionalFormatting sqref="G14">
    <cfRule type="expression" dxfId="831" priority="6">
      <formula>G14&lt;&gt;""</formula>
    </cfRule>
  </conditionalFormatting>
  <conditionalFormatting sqref="P1">
    <cfRule type="expression" dxfId="830" priority="4">
      <formula>P1&lt;&gt;""</formula>
    </cfRule>
  </conditionalFormatting>
  <conditionalFormatting sqref="P1">
    <cfRule type="expression" dxfId="829" priority="5">
      <formula>P1&lt;&gt;""</formula>
    </cfRule>
  </conditionalFormatting>
  <conditionalFormatting sqref="T1">
    <cfRule type="expression" dxfId="828" priority="2">
      <formula>T1&lt;&gt;""</formula>
    </cfRule>
  </conditionalFormatting>
  <conditionalFormatting sqref="S1">
    <cfRule type="expression" dxfId="827" priority="1">
      <formula>S1&lt;&gt;""</formula>
    </cfRule>
  </conditionalFormatting>
  <hyperlinks>
    <hyperlink ref="P1" location="ACCUEIL!A1" display="ACCUEIL" xr:uid="{CA61CFC4-27BD-4658-9892-F9A136BC598B}"/>
    <hyperlink ref="Q1" location="Recouper_criteres!A1" display="SUJET" xr:uid="{AD598078-D76D-4434-A2BF-0775345BD82C}"/>
    <hyperlink ref="R1" r:id="rId1" xr:uid="{2CAA2BD7-55B3-4CD4-BACB-285935EEE223}"/>
    <hyperlink ref="S1" r:id="rId2" xr:uid="{B1860088-1B1D-449E-8AC9-4EBB14D1D31D}"/>
  </hyperlinks>
  <pageMargins left="0.7" right="0.7" top="0.75" bottom="0.75" header="0.3" footer="0.3"/>
  <pageSetup paperSize="9" orientation="portrait"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B1:K34"/>
  <sheetViews>
    <sheetView workbookViewId="0">
      <selection activeCell="H1" sqref="H1"/>
    </sheetView>
  </sheetViews>
  <sheetFormatPr baseColWidth="10" defaultColWidth="11" defaultRowHeight="15" x14ac:dyDescent="0.25"/>
  <cols>
    <col min="1" max="2" width="11" style="1"/>
    <col min="3" max="4" width="16.28515625" style="1" customWidth="1"/>
    <col min="5" max="5" width="39.28515625" style="1" customWidth="1"/>
    <col min="6" max="10" width="11" style="1"/>
    <col min="11" max="11" width="12.42578125" style="1" customWidth="1"/>
    <col min="12" max="16384" width="11" style="1"/>
  </cols>
  <sheetData>
    <row r="1" spans="2:11" ht="33.75" customHeight="1" x14ac:dyDescent="0.25">
      <c r="H1" s="136" t="s">
        <v>16</v>
      </c>
      <c r="I1" s="141" t="s">
        <v>2</v>
      </c>
      <c r="J1" s="152" t="s">
        <v>1474</v>
      </c>
      <c r="K1" s="176" t="s">
        <v>1715</v>
      </c>
    </row>
    <row r="2" spans="2:11" ht="27.95" customHeight="1" x14ac:dyDescent="0.25">
      <c r="B2" s="379" t="s">
        <v>129</v>
      </c>
      <c r="C2" s="379"/>
      <c r="D2" s="379"/>
      <c r="E2" s="379"/>
    </row>
    <row r="3" spans="2:11" ht="18.600000000000001" customHeight="1" x14ac:dyDescent="0.25"/>
    <row r="4" spans="2:11" ht="23.85" customHeight="1" x14ac:dyDescent="0.25">
      <c r="B4" s="14" t="s">
        <v>130</v>
      </c>
      <c r="C4" s="14" t="s">
        <v>131</v>
      </c>
      <c r="D4" s="14" t="s">
        <v>132</v>
      </c>
      <c r="E4" s="14" t="s">
        <v>133</v>
      </c>
      <c r="H4" s="382" t="s">
        <v>134</v>
      </c>
      <c r="I4" s="382"/>
      <c r="J4" s="382"/>
      <c r="K4" s="382"/>
    </row>
    <row r="5" spans="2:11" ht="18.600000000000001" customHeight="1" x14ac:dyDescent="0.25">
      <c r="B5" s="1" t="s">
        <v>135</v>
      </c>
      <c r="C5" s="1" t="s">
        <v>136</v>
      </c>
      <c r="D5" s="1" t="s">
        <v>95</v>
      </c>
      <c r="H5" s="382"/>
      <c r="I5" s="382"/>
      <c r="J5" s="382"/>
      <c r="K5" s="382"/>
    </row>
    <row r="6" spans="2:11" ht="18.600000000000001" customHeight="1" x14ac:dyDescent="0.25">
      <c r="B6" s="1" t="s">
        <v>87</v>
      </c>
      <c r="C6" s="1" t="s">
        <v>137</v>
      </c>
      <c r="D6" s="1" t="s">
        <v>90</v>
      </c>
      <c r="H6" s="382"/>
      <c r="I6" s="382"/>
      <c r="J6" s="382"/>
      <c r="K6" s="382"/>
    </row>
    <row r="7" spans="2:11" ht="18.600000000000001" customHeight="1" x14ac:dyDescent="0.25">
      <c r="B7" s="1" t="s">
        <v>87</v>
      </c>
      <c r="C7" s="1" t="s">
        <v>138</v>
      </c>
      <c r="D7" s="1" t="s">
        <v>139</v>
      </c>
    </row>
    <row r="8" spans="2:11" ht="18.600000000000001" customHeight="1" x14ac:dyDescent="0.25">
      <c r="B8" s="1" t="s">
        <v>87</v>
      </c>
      <c r="C8" s="1" t="s">
        <v>140</v>
      </c>
      <c r="D8" s="1" t="s">
        <v>141</v>
      </c>
      <c r="H8" s="389" t="s">
        <v>1426</v>
      </c>
      <c r="I8" s="389"/>
      <c r="J8" s="389"/>
      <c r="K8" s="389"/>
    </row>
    <row r="9" spans="2:11" ht="18.600000000000001" customHeight="1" x14ac:dyDescent="0.25">
      <c r="B9" s="1" t="s">
        <v>135</v>
      </c>
      <c r="C9" s="1" t="s">
        <v>142</v>
      </c>
      <c r="D9" s="1" t="s">
        <v>143</v>
      </c>
      <c r="H9" s="389"/>
      <c r="I9" s="389"/>
      <c r="J9" s="389"/>
      <c r="K9" s="389"/>
    </row>
    <row r="10" spans="2:11" ht="18.600000000000001" customHeight="1" x14ac:dyDescent="0.25">
      <c r="B10" s="1" t="s">
        <v>87</v>
      </c>
      <c r="C10" s="1" t="s">
        <v>144</v>
      </c>
      <c r="D10" s="1" t="s">
        <v>145</v>
      </c>
      <c r="H10" s="389"/>
      <c r="I10" s="389"/>
      <c r="J10" s="389"/>
      <c r="K10" s="389"/>
    </row>
    <row r="11" spans="2:11" ht="18.600000000000001" customHeight="1" x14ac:dyDescent="0.25">
      <c r="B11" s="1" t="s">
        <v>135</v>
      </c>
      <c r="C11" s="1" t="s">
        <v>146</v>
      </c>
      <c r="D11" s="1" t="s">
        <v>147</v>
      </c>
    </row>
    <row r="12" spans="2:11" ht="18.600000000000001" customHeight="1" x14ac:dyDescent="0.25">
      <c r="B12" s="1" t="s">
        <v>87</v>
      </c>
      <c r="C12" s="1" t="s">
        <v>148</v>
      </c>
      <c r="D12" s="1" t="s">
        <v>149</v>
      </c>
      <c r="H12" s="1" t="s">
        <v>1427</v>
      </c>
    </row>
    <row r="13" spans="2:11" ht="18.600000000000001" customHeight="1" x14ac:dyDescent="0.25">
      <c r="B13" s="1" t="s">
        <v>87</v>
      </c>
      <c r="C13" s="1" t="s">
        <v>150</v>
      </c>
      <c r="D13" s="1" t="s">
        <v>151</v>
      </c>
      <c r="I13" s="130" t="s">
        <v>1428</v>
      </c>
    </row>
    <row r="14" spans="2:11" ht="18.600000000000001" customHeight="1" x14ac:dyDescent="0.25">
      <c r="B14" s="1" t="s">
        <v>87</v>
      </c>
      <c r="C14" s="1" t="s">
        <v>152</v>
      </c>
      <c r="D14" s="1" t="s">
        <v>153</v>
      </c>
      <c r="H14" s="1" t="s">
        <v>1429</v>
      </c>
    </row>
    <row r="15" spans="2:11" ht="18.600000000000001" customHeight="1" x14ac:dyDescent="0.25">
      <c r="B15" s="1" t="s">
        <v>135</v>
      </c>
      <c r="C15" s="1" t="s">
        <v>154</v>
      </c>
      <c r="D15" s="1" t="s">
        <v>155</v>
      </c>
    </row>
    <row r="16" spans="2:11" ht="18.600000000000001" customHeight="1" x14ac:dyDescent="0.25">
      <c r="B16" s="1" t="s">
        <v>135</v>
      </c>
      <c r="C16" s="1" t="s">
        <v>156</v>
      </c>
      <c r="D16" s="1" t="s">
        <v>157</v>
      </c>
    </row>
    <row r="17" spans="2:4" ht="18.600000000000001" customHeight="1" x14ac:dyDescent="0.25">
      <c r="B17" s="1" t="s">
        <v>87</v>
      </c>
      <c r="C17" s="1" t="s">
        <v>158</v>
      </c>
      <c r="D17" s="1" t="s">
        <v>159</v>
      </c>
    </row>
    <row r="18" spans="2:4" ht="18.600000000000001" customHeight="1" x14ac:dyDescent="0.25">
      <c r="B18" s="1" t="s">
        <v>135</v>
      </c>
      <c r="C18" s="1" t="s">
        <v>160</v>
      </c>
      <c r="D18" s="1" t="s">
        <v>161</v>
      </c>
    </row>
    <row r="19" spans="2:4" ht="18.600000000000001" customHeight="1" x14ac:dyDescent="0.25">
      <c r="B19" s="1" t="s">
        <v>87</v>
      </c>
      <c r="C19" s="1" t="s">
        <v>162</v>
      </c>
      <c r="D19" s="1" t="s">
        <v>163</v>
      </c>
    </row>
    <row r="20" spans="2:4" ht="18.600000000000001" customHeight="1" x14ac:dyDescent="0.25">
      <c r="B20" s="1" t="s">
        <v>87</v>
      </c>
      <c r="C20" s="1" t="s">
        <v>164</v>
      </c>
      <c r="D20" s="1" t="s">
        <v>165</v>
      </c>
    </row>
    <row r="21" spans="2:4" ht="18.600000000000001" customHeight="1" x14ac:dyDescent="0.25">
      <c r="B21" s="1" t="s">
        <v>87</v>
      </c>
      <c r="C21" s="1" t="s">
        <v>166</v>
      </c>
      <c r="D21" s="1" t="s">
        <v>167</v>
      </c>
    </row>
    <row r="22" spans="2:4" ht="18.600000000000001" customHeight="1" x14ac:dyDescent="0.25">
      <c r="B22" s="1" t="s">
        <v>135</v>
      </c>
      <c r="C22" s="1" t="s">
        <v>168</v>
      </c>
      <c r="D22" s="1" t="s">
        <v>169</v>
      </c>
    </row>
    <row r="23" spans="2:4" ht="18.600000000000001" customHeight="1" x14ac:dyDescent="0.25">
      <c r="B23" s="1" t="s">
        <v>135</v>
      </c>
      <c r="C23" s="1" t="s">
        <v>170</v>
      </c>
      <c r="D23" s="1" t="s">
        <v>171</v>
      </c>
    </row>
    <row r="24" spans="2:4" ht="18.600000000000001" customHeight="1" x14ac:dyDescent="0.25">
      <c r="B24" s="1" t="s">
        <v>135</v>
      </c>
      <c r="C24" s="1" t="s">
        <v>172</v>
      </c>
      <c r="D24" s="1" t="s">
        <v>173</v>
      </c>
    </row>
    <row r="25" spans="2:4" ht="18.600000000000001" customHeight="1" x14ac:dyDescent="0.25">
      <c r="B25" s="1" t="s">
        <v>87</v>
      </c>
      <c r="C25" s="1" t="s">
        <v>174</v>
      </c>
      <c r="D25" s="1" t="s">
        <v>175</v>
      </c>
    </row>
    <row r="26" spans="2:4" ht="18.600000000000001" customHeight="1" x14ac:dyDescent="0.25">
      <c r="B26" s="1" t="s">
        <v>135</v>
      </c>
      <c r="C26" s="1" t="s">
        <v>176</v>
      </c>
      <c r="D26" s="1" t="s">
        <v>177</v>
      </c>
    </row>
    <row r="27" spans="2:4" ht="18.600000000000001" customHeight="1" x14ac:dyDescent="0.25">
      <c r="B27" s="1" t="s">
        <v>135</v>
      </c>
      <c r="C27" s="1" t="s">
        <v>178</v>
      </c>
      <c r="D27" s="1" t="s">
        <v>179</v>
      </c>
    </row>
    <row r="28" spans="2:4" ht="18.600000000000001" customHeight="1" x14ac:dyDescent="0.25">
      <c r="B28" s="1" t="s">
        <v>87</v>
      </c>
      <c r="C28" s="1" t="s">
        <v>180</v>
      </c>
      <c r="D28" s="1" t="s">
        <v>90</v>
      </c>
    </row>
    <row r="29" spans="2:4" ht="18.600000000000001" customHeight="1" x14ac:dyDescent="0.25">
      <c r="B29" s="1" t="s">
        <v>87</v>
      </c>
      <c r="C29" s="1" t="s">
        <v>181</v>
      </c>
      <c r="D29" s="1" t="s">
        <v>154</v>
      </c>
    </row>
    <row r="30" spans="2:4" ht="18.600000000000001" customHeight="1" x14ac:dyDescent="0.25">
      <c r="B30" s="1" t="s">
        <v>135</v>
      </c>
      <c r="C30" s="1" t="s">
        <v>182</v>
      </c>
      <c r="D30" s="1" t="s">
        <v>183</v>
      </c>
    </row>
    <row r="31" spans="2:4" ht="18.600000000000001" customHeight="1" x14ac:dyDescent="0.25">
      <c r="B31" s="1" t="s">
        <v>135</v>
      </c>
      <c r="C31" s="1" t="s">
        <v>184</v>
      </c>
      <c r="D31" s="1" t="s">
        <v>185</v>
      </c>
    </row>
    <row r="32" spans="2:4" ht="18.600000000000001" customHeight="1" x14ac:dyDescent="0.25">
      <c r="B32" s="1" t="s">
        <v>87</v>
      </c>
      <c r="C32" s="1" t="s">
        <v>186</v>
      </c>
      <c r="D32" s="1" t="s">
        <v>187</v>
      </c>
    </row>
    <row r="33" spans="2:4" ht="18.600000000000001" customHeight="1" x14ac:dyDescent="0.25">
      <c r="B33" s="1" t="s">
        <v>135</v>
      </c>
      <c r="C33" s="1" t="s">
        <v>188</v>
      </c>
      <c r="D33" s="1" t="s">
        <v>189</v>
      </c>
    </row>
    <row r="34" spans="2:4" ht="18.600000000000001" customHeight="1" x14ac:dyDescent="0.25">
      <c r="B34" s="1" t="s">
        <v>135</v>
      </c>
      <c r="C34" s="1" t="s">
        <v>190</v>
      </c>
      <c r="D34" s="1" t="s">
        <v>191</v>
      </c>
    </row>
  </sheetData>
  <mergeCells count="3">
    <mergeCell ref="B2:E2"/>
    <mergeCell ref="H4:K6"/>
    <mergeCell ref="H8:K10"/>
  </mergeCells>
  <conditionalFormatting sqref="A1:G1 A3:XFD3 A2 F2:XFD2 A7:XFD7 A4:H4 A5:G6 L4:XFD6 L1:XFD1 A8:G10 L8:XFD10 H8 A15:XFD1048576 A14:G14 I14:XFD14 A11:XFD13">
    <cfRule type="expression" dxfId="826" priority="7">
      <formula>A1&lt;&gt;""</formula>
    </cfRule>
  </conditionalFormatting>
  <conditionalFormatting sqref="H1">
    <cfRule type="expression" dxfId="825" priority="2">
      <formula>H1&lt;&gt;""</formula>
    </cfRule>
  </conditionalFormatting>
  <conditionalFormatting sqref="H1">
    <cfRule type="expression" dxfId="824" priority="3">
      <formula>H1&lt;&gt;""</formula>
    </cfRule>
  </conditionalFormatting>
  <conditionalFormatting sqref="K1">
    <cfRule type="expression" dxfId="823" priority="1">
      <formula>K1&lt;&gt;""</formula>
    </cfRule>
  </conditionalFormatting>
  <hyperlinks>
    <hyperlink ref="H1" location="ACCUEIL!A1" display="ACCUEIL" xr:uid="{C074664F-C4BB-4768-9A7B-496DFEF7A600}"/>
    <hyperlink ref="J1" r:id="rId1" xr:uid="{F5F00B60-1943-4AD9-BA2B-28E6561460A3}"/>
    <hyperlink ref="I1" location="'Concaténer Corr'!A1" display="Corrigé" xr:uid="{3B97A786-AA21-4D77-804B-538445EA78FF}"/>
    <hyperlink ref="K1" r:id="rId2" xr:uid="{B6BD33AE-8FE1-4D5F-9100-266116951EA6}"/>
  </hyperlinks>
  <pageMargins left="0.7" right="0.7" top="0.75" bottom="0.75" header="0.3" footer="0.3"/>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sheetPr>
  <dimension ref="B1:L34"/>
  <sheetViews>
    <sheetView workbookViewId="0">
      <selection activeCell="L1" sqref="L1"/>
    </sheetView>
  </sheetViews>
  <sheetFormatPr baseColWidth="10" defaultColWidth="11" defaultRowHeight="15" x14ac:dyDescent="0.25"/>
  <cols>
    <col min="1" max="2" width="11" style="1"/>
    <col min="3" max="4" width="16.28515625" style="1" customWidth="1"/>
    <col min="5" max="5" width="39.28515625" style="1" customWidth="1"/>
    <col min="6" max="11" width="11" style="1"/>
    <col min="12" max="12" width="13" style="1" customWidth="1"/>
    <col min="13" max="16384" width="11" style="1"/>
  </cols>
  <sheetData>
    <row r="1" spans="2:12" ht="30" x14ac:dyDescent="0.25">
      <c r="I1" s="136" t="s">
        <v>16</v>
      </c>
      <c r="J1" s="141" t="s">
        <v>1687</v>
      </c>
      <c r="K1" s="152" t="s">
        <v>1474</v>
      </c>
      <c r="L1" s="176" t="s">
        <v>1715</v>
      </c>
    </row>
    <row r="2" spans="2:12" ht="27.95" customHeight="1" x14ac:dyDescent="0.25">
      <c r="B2" s="379" t="s">
        <v>129</v>
      </c>
      <c r="C2" s="379"/>
      <c r="D2" s="379"/>
      <c r="E2" s="379"/>
    </row>
    <row r="3" spans="2:12" ht="18.600000000000001" customHeight="1" x14ac:dyDescent="0.25"/>
    <row r="4" spans="2:12" ht="23.85" customHeight="1" x14ac:dyDescent="0.25">
      <c r="B4" s="14" t="s">
        <v>130</v>
      </c>
      <c r="C4" s="14" t="s">
        <v>131</v>
      </c>
      <c r="D4" s="14" t="s">
        <v>132</v>
      </c>
      <c r="E4" s="14" t="s">
        <v>133</v>
      </c>
      <c r="I4" s="382" t="s">
        <v>134</v>
      </c>
      <c r="J4" s="382"/>
      <c r="K4" s="382"/>
      <c r="L4" s="382"/>
    </row>
    <row r="5" spans="2:12" ht="18.600000000000001" customHeight="1" x14ac:dyDescent="0.25">
      <c r="B5" s="1" t="s">
        <v>135</v>
      </c>
      <c r="C5" s="1" t="s">
        <v>136</v>
      </c>
      <c r="D5" s="1" t="s">
        <v>95</v>
      </c>
      <c r="E5" s="1" t="str">
        <f>CONCATENATE(B5," ",C5," ",D5)</f>
        <v>Mr Hochon Paul</v>
      </c>
      <c r="I5" s="382"/>
      <c r="J5" s="382"/>
      <c r="K5" s="382"/>
      <c r="L5" s="382"/>
    </row>
    <row r="6" spans="2:12" ht="18.600000000000001" customHeight="1" x14ac:dyDescent="0.25">
      <c r="B6" s="1" t="s">
        <v>87</v>
      </c>
      <c r="C6" s="1" t="s">
        <v>137</v>
      </c>
      <c r="D6" s="1" t="s">
        <v>90</v>
      </c>
      <c r="E6" s="1" t="str">
        <f t="shared" ref="E6:E34" si="0">CONCATENATE(B6," ",C6," ",D6)</f>
        <v>Mme Audine Anne</v>
      </c>
      <c r="I6" s="382"/>
      <c r="J6" s="382"/>
      <c r="K6" s="382"/>
      <c r="L6" s="382"/>
    </row>
    <row r="7" spans="2:12" ht="18.600000000000001" customHeight="1" x14ac:dyDescent="0.25">
      <c r="B7" s="1" t="s">
        <v>87</v>
      </c>
      <c r="C7" s="1" t="s">
        <v>138</v>
      </c>
      <c r="D7" s="1" t="s">
        <v>139</v>
      </c>
      <c r="E7" s="1" t="str">
        <f t="shared" si="0"/>
        <v>Mme Rouana Marie</v>
      </c>
    </row>
    <row r="8" spans="2:12" ht="18.600000000000001" customHeight="1" x14ac:dyDescent="0.25">
      <c r="B8" s="1" t="s">
        <v>87</v>
      </c>
      <c r="C8" s="1" t="s">
        <v>140</v>
      </c>
      <c r="D8" s="1" t="s">
        <v>141</v>
      </c>
      <c r="E8" s="1" t="str">
        <f t="shared" si="0"/>
        <v>Mme Hamalibou Arlette</v>
      </c>
      <c r="I8" s="389" t="s">
        <v>1426</v>
      </c>
      <c r="J8" s="389"/>
      <c r="K8" s="389"/>
      <c r="L8" s="389"/>
    </row>
    <row r="9" spans="2:12" ht="18.600000000000001" customHeight="1" x14ac:dyDescent="0.25">
      <c r="B9" s="1" t="s">
        <v>135</v>
      </c>
      <c r="C9" s="1" t="s">
        <v>142</v>
      </c>
      <c r="D9" s="1" t="s">
        <v>143</v>
      </c>
      <c r="E9" s="1" t="str">
        <f t="shared" si="0"/>
        <v>Mr Céhef Hassan</v>
      </c>
      <c r="I9" s="389"/>
      <c r="J9" s="389"/>
      <c r="K9" s="389"/>
      <c r="L9" s="389"/>
    </row>
    <row r="10" spans="2:12" ht="18.600000000000001" customHeight="1" x14ac:dyDescent="0.25">
      <c r="B10" s="1" t="s">
        <v>87</v>
      </c>
      <c r="C10" s="1" t="s">
        <v>144</v>
      </c>
      <c r="D10" s="1" t="s">
        <v>145</v>
      </c>
      <c r="E10" s="1" t="str">
        <f t="shared" si="0"/>
        <v>Mme Galls Charline</v>
      </c>
      <c r="I10" s="389"/>
      <c r="J10" s="389"/>
      <c r="K10" s="389"/>
      <c r="L10" s="389"/>
    </row>
    <row r="11" spans="2:12" ht="18.600000000000001" customHeight="1" x14ac:dyDescent="0.25">
      <c r="B11" s="1" t="s">
        <v>135</v>
      </c>
      <c r="C11" s="1" t="s">
        <v>146</v>
      </c>
      <c r="D11" s="1" t="s">
        <v>147</v>
      </c>
      <c r="E11" s="1" t="str">
        <f t="shared" si="0"/>
        <v>Mr Houda Barrack</v>
      </c>
    </row>
    <row r="12" spans="2:12" ht="18.600000000000001" customHeight="1" x14ac:dyDescent="0.25">
      <c r="B12" s="1" t="s">
        <v>87</v>
      </c>
      <c r="C12" s="1" t="s">
        <v>148</v>
      </c>
      <c r="D12" s="1" t="s">
        <v>149</v>
      </c>
      <c r="E12" s="1" t="str">
        <f t="shared" si="0"/>
        <v>Mme Tatouille Laura</v>
      </c>
      <c r="I12" s="1" t="s">
        <v>1427</v>
      </c>
    </row>
    <row r="13" spans="2:12" ht="18.600000000000001" customHeight="1" x14ac:dyDescent="0.25">
      <c r="B13" s="1" t="s">
        <v>87</v>
      </c>
      <c r="C13" s="1" t="s">
        <v>150</v>
      </c>
      <c r="D13" s="1" t="s">
        <v>151</v>
      </c>
      <c r="E13" s="1" t="str">
        <f t="shared" si="0"/>
        <v>Mme Sille Lucie</v>
      </c>
      <c r="J13" s="130" t="s">
        <v>1428</v>
      </c>
    </row>
    <row r="14" spans="2:12" ht="18.600000000000001" customHeight="1" x14ac:dyDescent="0.25">
      <c r="B14" s="1" t="s">
        <v>87</v>
      </c>
      <c r="C14" s="1" t="s">
        <v>152</v>
      </c>
      <c r="D14" s="1" t="s">
        <v>153</v>
      </c>
      <c r="E14" s="1" t="str">
        <f t="shared" si="0"/>
        <v>Mme Bernard Sarah</v>
      </c>
      <c r="I14" s="1" t="s">
        <v>1429</v>
      </c>
    </row>
    <row r="15" spans="2:12" ht="18.600000000000001" customHeight="1" x14ac:dyDescent="0.25">
      <c r="B15" s="1" t="s">
        <v>135</v>
      </c>
      <c r="C15" s="1" t="s">
        <v>154</v>
      </c>
      <c r="D15" s="1" t="s">
        <v>155</v>
      </c>
      <c r="E15" s="1" t="str">
        <f t="shared" si="0"/>
        <v>Mr Maurice Philippe</v>
      </c>
    </row>
    <row r="16" spans="2:12" ht="18.600000000000001" customHeight="1" x14ac:dyDescent="0.25">
      <c r="B16" s="1" t="s">
        <v>135</v>
      </c>
      <c r="C16" s="1" t="s">
        <v>156</v>
      </c>
      <c r="D16" s="1" t="s">
        <v>157</v>
      </c>
      <c r="E16" s="1" t="str">
        <f t="shared" si="0"/>
        <v>Mr Bonbeur Jean</v>
      </c>
    </row>
    <row r="17" spans="2:5" ht="18.600000000000001" customHeight="1" x14ac:dyDescent="0.25">
      <c r="B17" s="1" t="s">
        <v>87</v>
      </c>
      <c r="C17" s="1" t="s">
        <v>158</v>
      </c>
      <c r="D17" s="1" t="s">
        <v>159</v>
      </c>
      <c r="E17" s="1" t="str">
        <f t="shared" si="0"/>
        <v>Mme Hèresse Mégane</v>
      </c>
    </row>
    <row r="18" spans="2:5" ht="18.600000000000001" customHeight="1" x14ac:dyDescent="0.25">
      <c r="B18" s="1" t="s">
        <v>135</v>
      </c>
      <c r="C18" s="1" t="s">
        <v>160</v>
      </c>
      <c r="D18" s="1" t="s">
        <v>161</v>
      </c>
      <c r="E18" s="1" t="str">
        <f t="shared" si="0"/>
        <v>Mr Noix Stéphane</v>
      </c>
    </row>
    <row r="19" spans="2:5" ht="18.600000000000001" customHeight="1" x14ac:dyDescent="0.25">
      <c r="B19" s="1" t="s">
        <v>87</v>
      </c>
      <c r="C19" s="1" t="s">
        <v>162</v>
      </c>
      <c r="D19" s="1" t="s">
        <v>163</v>
      </c>
      <c r="E19" s="1" t="str">
        <f t="shared" si="0"/>
        <v>Mme Gature Emilie</v>
      </c>
    </row>
    <row r="20" spans="2:5" ht="18.600000000000001" customHeight="1" x14ac:dyDescent="0.25">
      <c r="B20" s="1" t="s">
        <v>87</v>
      </c>
      <c r="C20" s="1" t="s">
        <v>164</v>
      </c>
      <c r="D20" s="1" t="s">
        <v>165</v>
      </c>
      <c r="E20" s="1" t="str">
        <f t="shared" si="0"/>
        <v>Mme De MontéCarlo Coralie</v>
      </c>
    </row>
    <row r="21" spans="2:5" ht="18.600000000000001" customHeight="1" x14ac:dyDescent="0.25">
      <c r="B21" s="1" t="s">
        <v>87</v>
      </c>
      <c r="C21" s="1" t="s">
        <v>166</v>
      </c>
      <c r="D21" s="1" t="s">
        <v>167</v>
      </c>
      <c r="E21" s="1" t="str">
        <f t="shared" si="0"/>
        <v>Mme Hénéré Nadège</v>
      </c>
    </row>
    <row r="22" spans="2:5" ht="18.600000000000001" customHeight="1" x14ac:dyDescent="0.25">
      <c r="B22" s="1" t="s">
        <v>135</v>
      </c>
      <c r="C22" s="1" t="s">
        <v>168</v>
      </c>
      <c r="D22" s="1" t="s">
        <v>169</v>
      </c>
      <c r="E22" s="1" t="str">
        <f t="shared" si="0"/>
        <v>Mr Sansasse Lionel</v>
      </c>
    </row>
    <row r="23" spans="2:5" ht="18.600000000000001" customHeight="1" x14ac:dyDescent="0.25">
      <c r="B23" s="1" t="s">
        <v>135</v>
      </c>
      <c r="C23" s="1" t="s">
        <v>170</v>
      </c>
      <c r="D23" s="1" t="s">
        <v>171</v>
      </c>
      <c r="E23" s="1" t="str">
        <f t="shared" si="0"/>
        <v>Mr Thine Nikos</v>
      </c>
    </row>
    <row r="24" spans="2:5" ht="18.600000000000001" customHeight="1" x14ac:dyDescent="0.25">
      <c r="B24" s="1" t="s">
        <v>135</v>
      </c>
      <c r="C24" s="1" t="s">
        <v>172</v>
      </c>
      <c r="D24" s="1" t="s">
        <v>173</v>
      </c>
      <c r="E24" s="1" t="str">
        <f t="shared" si="0"/>
        <v>Mr Solo Yohan</v>
      </c>
    </row>
    <row r="25" spans="2:5" ht="18.600000000000001" customHeight="1" x14ac:dyDescent="0.25">
      <c r="B25" s="1" t="s">
        <v>87</v>
      </c>
      <c r="C25" s="1" t="s">
        <v>174</v>
      </c>
      <c r="D25" s="1" t="s">
        <v>175</v>
      </c>
      <c r="E25" s="1" t="str">
        <f t="shared" si="0"/>
        <v>Mme Jet Claire</v>
      </c>
    </row>
    <row r="26" spans="2:5" ht="18.600000000000001" customHeight="1" x14ac:dyDescent="0.25">
      <c r="B26" s="1" t="s">
        <v>135</v>
      </c>
      <c r="C26" s="1" t="s">
        <v>176</v>
      </c>
      <c r="D26" s="1" t="s">
        <v>177</v>
      </c>
      <c r="E26" s="1" t="str">
        <f t="shared" si="0"/>
        <v>Mr Braltar Giles</v>
      </c>
    </row>
    <row r="27" spans="2:5" ht="18.600000000000001" customHeight="1" x14ac:dyDescent="0.25">
      <c r="B27" s="1" t="s">
        <v>135</v>
      </c>
      <c r="C27" s="1" t="s">
        <v>178</v>
      </c>
      <c r="D27" s="1" t="s">
        <v>179</v>
      </c>
      <c r="E27" s="1" t="str">
        <f t="shared" si="0"/>
        <v>Mr Douche Raël</v>
      </c>
    </row>
    <row r="28" spans="2:5" ht="18.600000000000001" customHeight="1" x14ac:dyDescent="0.25">
      <c r="B28" s="1" t="s">
        <v>87</v>
      </c>
      <c r="C28" s="1" t="s">
        <v>180</v>
      </c>
      <c r="D28" s="1" t="s">
        <v>90</v>
      </c>
      <c r="E28" s="1" t="str">
        <f t="shared" si="0"/>
        <v>Mme Sarbaque Anne</v>
      </c>
    </row>
    <row r="29" spans="2:5" ht="18.600000000000001" customHeight="1" x14ac:dyDescent="0.25">
      <c r="B29" s="1" t="s">
        <v>87</v>
      </c>
      <c r="C29" s="1" t="s">
        <v>181</v>
      </c>
      <c r="D29" s="1" t="s">
        <v>154</v>
      </c>
      <c r="E29" s="1" t="str">
        <f t="shared" si="0"/>
        <v>Mme Lile Maurice</v>
      </c>
    </row>
    <row r="30" spans="2:5" ht="18.600000000000001" customHeight="1" x14ac:dyDescent="0.25">
      <c r="B30" s="1" t="s">
        <v>135</v>
      </c>
      <c r="C30" s="1" t="s">
        <v>182</v>
      </c>
      <c r="D30" s="1" t="s">
        <v>183</v>
      </c>
      <c r="E30" s="1" t="str">
        <f t="shared" si="0"/>
        <v>Mr Doeuf John</v>
      </c>
    </row>
    <row r="31" spans="2:5" ht="18.600000000000001" customHeight="1" x14ac:dyDescent="0.25">
      <c r="B31" s="1" t="s">
        <v>135</v>
      </c>
      <c r="C31" s="1" t="s">
        <v>184</v>
      </c>
      <c r="D31" s="1" t="s">
        <v>185</v>
      </c>
      <c r="E31" s="1" t="str">
        <f t="shared" si="0"/>
        <v>Mr Niomme Gérard</v>
      </c>
    </row>
    <row r="32" spans="2:5" ht="18.600000000000001" customHeight="1" x14ac:dyDescent="0.25">
      <c r="B32" s="1" t="s">
        <v>87</v>
      </c>
      <c r="C32" s="1" t="s">
        <v>186</v>
      </c>
      <c r="D32" s="1" t="s">
        <v>187</v>
      </c>
      <c r="E32" s="1" t="str">
        <f t="shared" si="0"/>
        <v>Mme Honnête Camille</v>
      </c>
    </row>
    <row r="33" spans="2:5" ht="18.600000000000001" customHeight="1" x14ac:dyDescent="0.25">
      <c r="B33" s="1" t="s">
        <v>135</v>
      </c>
      <c r="C33" s="1" t="s">
        <v>188</v>
      </c>
      <c r="D33" s="1" t="s">
        <v>189</v>
      </c>
      <c r="E33" s="1" t="str">
        <f t="shared" si="0"/>
        <v>Mr Tomette Jerry</v>
      </c>
    </row>
    <row r="34" spans="2:5" ht="18.600000000000001" customHeight="1" x14ac:dyDescent="0.25">
      <c r="B34" s="1" t="s">
        <v>135</v>
      </c>
      <c r="C34" s="1" t="s">
        <v>190</v>
      </c>
      <c r="D34" s="1" t="s">
        <v>191</v>
      </c>
      <c r="E34" s="1" t="str">
        <f t="shared" si="0"/>
        <v>Mr Dagin Bruno</v>
      </c>
    </row>
  </sheetData>
  <mergeCells count="3">
    <mergeCell ref="B2:E2"/>
    <mergeCell ref="I4:L6"/>
    <mergeCell ref="I8:L10"/>
  </mergeCells>
  <conditionalFormatting sqref="A1:G1 A2 F2:G2 A3:G1048576 U1:XFD1048576">
    <cfRule type="expression" dxfId="822" priority="9">
      <formula>A1&lt;&gt;""</formula>
    </cfRule>
  </conditionalFormatting>
  <conditionalFormatting sqref="H1 H2:T3 H7:T7 H4:I4 H5:H6 M4:T6 N1:T1 H8:H10 M8:T10 I8 H15:T1048576 H14 J14:T14 H11:T13">
    <cfRule type="expression" dxfId="821" priority="7">
      <formula>H1&lt;&gt;""</formula>
    </cfRule>
  </conditionalFormatting>
  <conditionalFormatting sqref="I1">
    <cfRule type="expression" dxfId="820" priority="4">
      <formula>I1&lt;&gt;""</formula>
    </cfRule>
  </conditionalFormatting>
  <conditionalFormatting sqref="I1">
    <cfRule type="expression" dxfId="819" priority="5">
      <formula>I1&lt;&gt;""</formula>
    </cfRule>
  </conditionalFormatting>
  <conditionalFormatting sqref="M1">
    <cfRule type="expression" dxfId="818" priority="2">
      <formula>M1&lt;&gt;""</formula>
    </cfRule>
  </conditionalFormatting>
  <conditionalFormatting sqref="L1">
    <cfRule type="expression" dxfId="817" priority="1">
      <formula>L1&lt;&gt;""</formula>
    </cfRule>
  </conditionalFormatting>
  <hyperlinks>
    <hyperlink ref="I1" location="ACCUEIL!A1" display="ACCUEIL" xr:uid="{2F3DA0DE-6D6E-4946-916A-97E54039AF3A}"/>
    <hyperlink ref="J1" location="Concaténer!A1" display="SUJET" xr:uid="{A0749609-0FAA-4F0E-9662-8137F64948EC}"/>
    <hyperlink ref="K1" r:id="rId1" xr:uid="{E110E3BD-6C7B-49D0-AEB6-EBCB4F5CB73D}"/>
    <hyperlink ref="L1" r:id="rId2" xr:uid="{153E9A0D-27E6-4B3A-94FB-BCA2556FCE3D}"/>
  </hyperlinks>
  <pageMargins left="0.23" right="0.22" top="0.75" bottom="0.75" header="0.3" footer="0.3"/>
  <pageSetup paperSize="9" orientation="portrait" verticalDpi="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B1:Q92"/>
  <sheetViews>
    <sheetView workbookViewId="0">
      <selection activeCell="J1" sqref="J1"/>
    </sheetView>
  </sheetViews>
  <sheetFormatPr baseColWidth="10" defaultColWidth="11" defaultRowHeight="15" x14ac:dyDescent="0.25"/>
  <cols>
    <col min="1" max="1" width="11" style="1"/>
    <col min="2" max="2" width="15.85546875" style="1" bestFit="1" customWidth="1"/>
    <col min="3" max="3" width="15.7109375" style="1" customWidth="1"/>
    <col min="4" max="4" width="36" style="1" bestFit="1" customWidth="1"/>
    <col min="5" max="5" width="11" style="1"/>
    <col min="6" max="6" width="17" style="1" customWidth="1"/>
    <col min="7" max="7" width="41" style="1" customWidth="1"/>
    <col min="8" max="12" width="11" style="1"/>
    <col min="13" max="13" width="12.5703125" style="1" customWidth="1"/>
    <col min="14" max="16384" width="11" style="1"/>
  </cols>
  <sheetData>
    <row r="1" spans="2:17" ht="30" customHeight="1" x14ac:dyDescent="0.25">
      <c r="J1" s="136" t="s">
        <v>16</v>
      </c>
      <c r="K1" s="141" t="s">
        <v>2</v>
      </c>
      <c r="L1" s="152" t="s">
        <v>1474</v>
      </c>
      <c r="M1" s="176" t="s">
        <v>1715</v>
      </c>
    </row>
    <row r="2" spans="2:17" s="5" customFormat="1" ht="26.45" customHeight="1" x14ac:dyDescent="0.25">
      <c r="B2" s="379" t="s">
        <v>192</v>
      </c>
      <c r="C2" s="379"/>
      <c r="D2" s="379"/>
      <c r="F2" s="379" t="s">
        <v>193</v>
      </c>
      <c r="G2" s="379"/>
    </row>
    <row r="3" spans="2:17" s="5" customFormat="1" ht="20.45" customHeight="1" x14ac:dyDescent="0.25"/>
    <row r="4" spans="2:17" s="5" customFormat="1" ht="20.45" customHeight="1" x14ac:dyDescent="0.25">
      <c r="B4" s="6" t="s">
        <v>194</v>
      </c>
      <c r="C4" s="6" t="s">
        <v>195</v>
      </c>
      <c r="D4" s="6" t="s">
        <v>196</v>
      </c>
      <c r="F4" s="16" t="s">
        <v>197</v>
      </c>
      <c r="H4" s="391" t="s">
        <v>1434</v>
      </c>
      <c r="I4" s="391"/>
      <c r="J4" s="391"/>
      <c r="K4" s="391"/>
      <c r="L4" s="391"/>
      <c r="M4" s="391"/>
    </row>
    <row r="5" spans="2:17" s="5" customFormat="1" ht="20.45" customHeight="1" x14ac:dyDescent="0.25">
      <c r="B5" s="21" t="s">
        <v>198</v>
      </c>
      <c r="C5" s="21" t="s">
        <v>199</v>
      </c>
      <c r="D5" s="21" t="s">
        <v>200</v>
      </c>
      <c r="F5" s="6" t="s">
        <v>201</v>
      </c>
      <c r="G5" s="392" t="s">
        <v>1436</v>
      </c>
      <c r="H5" s="391"/>
      <c r="I5" s="391"/>
      <c r="J5" s="391"/>
      <c r="K5" s="391"/>
      <c r="L5" s="391"/>
      <c r="M5" s="391"/>
    </row>
    <row r="6" spans="2:17" s="5" customFormat="1" ht="20.45" customHeight="1" x14ac:dyDescent="0.25">
      <c r="B6" s="21" t="s">
        <v>202</v>
      </c>
      <c r="C6" s="21" t="s">
        <v>199</v>
      </c>
      <c r="D6" s="21" t="s">
        <v>203</v>
      </c>
      <c r="G6" s="392"/>
    </row>
    <row r="7" spans="2:17" s="5" customFormat="1" ht="20.45" customHeight="1" x14ac:dyDescent="0.25">
      <c r="B7" s="21" t="s">
        <v>204</v>
      </c>
      <c r="C7" s="21" t="s">
        <v>205</v>
      </c>
      <c r="D7" s="21" t="s">
        <v>206</v>
      </c>
      <c r="F7" s="393" t="s">
        <v>207</v>
      </c>
      <c r="G7" s="394"/>
    </row>
    <row r="8" spans="2:17" s="5" customFormat="1" ht="20.45" customHeight="1" x14ac:dyDescent="0.25">
      <c r="B8" s="21" t="s">
        <v>208</v>
      </c>
      <c r="C8" s="21" t="s">
        <v>209</v>
      </c>
      <c r="D8" s="21" t="s">
        <v>210</v>
      </c>
      <c r="F8" s="6" t="s">
        <v>195</v>
      </c>
      <c r="H8" s="395" t="s">
        <v>1437</v>
      </c>
      <c r="I8" s="395"/>
      <c r="J8" s="395"/>
      <c r="K8" s="395"/>
      <c r="L8" s="395"/>
      <c r="M8" s="395"/>
      <c r="N8" s="395"/>
      <c r="O8" s="395"/>
      <c r="P8" s="395"/>
      <c r="Q8" s="395"/>
    </row>
    <row r="9" spans="2:17" s="5" customFormat="1" ht="20.45" customHeight="1" x14ac:dyDescent="0.25">
      <c r="B9" s="21" t="s">
        <v>211</v>
      </c>
      <c r="C9" s="21" t="s">
        <v>209</v>
      </c>
      <c r="D9" s="21" t="s">
        <v>212</v>
      </c>
      <c r="F9" s="6" t="s">
        <v>196</v>
      </c>
      <c r="H9" s="396" t="s">
        <v>1439</v>
      </c>
      <c r="I9" s="396"/>
      <c r="J9" s="396"/>
      <c r="K9" s="396"/>
      <c r="L9" s="396"/>
      <c r="M9" s="396"/>
      <c r="N9" s="396"/>
      <c r="O9" s="396"/>
      <c r="P9" s="396"/>
      <c r="Q9" s="396"/>
    </row>
    <row r="10" spans="2:17" s="5" customFormat="1" ht="20.45" customHeight="1" x14ac:dyDescent="0.25">
      <c r="B10" s="21" t="s">
        <v>213</v>
      </c>
      <c r="C10" s="21" t="s">
        <v>209</v>
      </c>
      <c r="D10" s="21" t="s">
        <v>212</v>
      </c>
      <c r="H10" s="395"/>
      <c r="I10" s="395"/>
      <c r="J10" s="395"/>
      <c r="K10" s="395"/>
      <c r="L10" s="395"/>
      <c r="M10" s="395"/>
      <c r="N10" s="395"/>
      <c r="O10" s="395"/>
    </row>
    <row r="11" spans="2:17" s="5" customFormat="1" ht="20.45" customHeight="1" x14ac:dyDescent="0.25">
      <c r="B11" s="21" t="s">
        <v>214</v>
      </c>
      <c r="C11" s="21" t="s">
        <v>215</v>
      </c>
      <c r="D11" s="21" t="s">
        <v>216</v>
      </c>
    </row>
    <row r="12" spans="2:17" s="5" customFormat="1" ht="20.45" customHeight="1" x14ac:dyDescent="0.25">
      <c r="B12" s="21" t="s">
        <v>217</v>
      </c>
      <c r="C12" s="21" t="s">
        <v>218</v>
      </c>
      <c r="D12" s="21" t="s">
        <v>219</v>
      </c>
      <c r="F12" s="5" t="s">
        <v>1438</v>
      </c>
    </row>
    <row r="13" spans="2:17" s="5" customFormat="1" ht="20.45" customHeight="1" x14ac:dyDescent="0.25">
      <c r="B13" s="21" t="s">
        <v>220</v>
      </c>
      <c r="C13" s="21" t="s">
        <v>209</v>
      </c>
      <c r="D13" s="21" t="s">
        <v>221</v>
      </c>
      <c r="F13" s="5" t="s">
        <v>1440</v>
      </c>
    </row>
    <row r="14" spans="2:17" s="5" customFormat="1" ht="20.45" customHeight="1" x14ac:dyDescent="0.25">
      <c r="B14" s="21" t="s">
        <v>222</v>
      </c>
      <c r="C14" s="21" t="s">
        <v>223</v>
      </c>
      <c r="D14" s="21" t="s">
        <v>224</v>
      </c>
    </row>
    <row r="15" spans="2:17" s="5" customFormat="1" ht="20.45" customHeight="1" x14ac:dyDescent="0.25">
      <c r="B15" s="21" t="s">
        <v>225</v>
      </c>
      <c r="C15" s="21" t="s">
        <v>209</v>
      </c>
      <c r="D15" s="21" t="s">
        <v>212</v>
      </c>
    </row>
    <row r="16" spans="2:17" s="5" customFormat="1" ht="20.45" customHeight="1" x14ac:dyDescent="0.25">
      <c r="B16" s="21" t="s">
        <v>226</v>
      </c>
      <c r="C16" s="21" t="s">
        <v>209</v>
      </c>
      <c r="D16" s="21" t="s">
        <v>210</v>
      </c>
      <c r="F16" s="390" t="s">
        <v>1441</v>
      </c>
      <c r="G16" s="390"/>
      <c r="H16" s="390"/>
      <c r="I16" s="390"/>
      <c r="J16" s="390"/>
      <c r="K16" s="390"/>
      <c r="L16" s="390"/>
      <c r="M16" s="390"/>
      <c r="N16" s="390"/>
      <c r="O16" s="390"/>
      <c r="P16" s="390"/>
    </row>
    <row r="17" spans="2:16" s="5" customFormat="1" ht="20.45" customHeight="1" x14ac:dyDescent="0.25">
      <c r="B17" s="21" t="s">
        <v>227</v>
      </c>
      <c r="C17" s="21" t="s">
        <v>209</v>
      </c>
      <c r="D17" s="21" t="s">
        <v>212</v>
      </c>
      <c r="F17" s="390"/>
      <c r="G17" s="390"/>
      <c r="H17" s="390"/>
      <c r="I17" s="390"/>
      <c r="J17" s="390"/>
      <c r="K17" s="390"/>
      <c r="L17" s="390"/>
      <c r="M17" s="390"/>
      <c r="N17" s="390"/>
      <c r="O17" s="390"/>
      <c r="P17" s="390"/>
    </row>
    <row r="18" spans="2:16" s="5" customFormat="1" ht="20.45" customHeight="1" x14ac:dyDescent="0.25">
      <c r="B18" s="21" t="s">
        <v>228</v>
      </c>
      <c r="C18" s="21" t="s">
        <v>209</v>
      </c>
      <c r="D18" s="21" t="s">
        <v>212</v>
      </c>
      <c r="F18" s="390"/>
      <c r="G18" s="390"/>
      <c r="H18" s="390"/>
      <c r="I18" s="390"/>
      <c r="J18" s="390"/>
      <c r="K18" s="390"/>
      <c r="L18" s="390"/>
      <c r="M18" s="390"/>
      <c r="N18" s="390"/>
      <c r="O18" s="390"/>
      <c r="P18" s="390"/>
    </row>
    <row r="19" spans="2:16" s="5" customFormat="1" ht="20.45" customHeight="1" x14ac:dyDescent="0.25">
      <c r="B19" s="21" t="s">
        <v>229</v>
      </c>
      <c r="C19" s="21" t="s">
        <v>209</v>
      </c>
      <c r="D19" s="21" t="s">
        <v>212</v>
      </c>
    </row>
    <row r="20" spans="2:16" s="5" customFormat="1" ht="20.45" customHeight="1" x14ac:dyDescent="0.25">
      <c r="B20" s="21" t="s">
        <v>230</v>
      </c>
      <c r="C20" s="21" t="s">
        <v>209</v>
      </c>
      <c r="D20" s="21" t="s">
        <v>212</v>
      </c>
    </row>
    <row r="21" spans="2:16" s="5" customFormat="1" ht="20.45" customHeight="1" x14ac:dyDescent="0.25">
      <c r="B21" s="21" t="s">
        <v>231</v>
      </c>
      <c r="C21" s="21" t="s">
        <v>199</v>
      </c>
      <c r="D21" s="21" t="s">
        <v>232</v>
      </c>
    </row>
    <row r="22" spans="2:16" s="5" customFormat="1" ht="20.45" customHeight="1" x14ac:dyDescent="0.25">
      <c r="B22" s="21" t="s">
        <v>233</v>
      </c>
      <c r="C22" s="21" t="s">
        <v>209</v>
      </c>
      <c r="D22" s="21">
        <v>807</v>
      </c>
    </row>
    <row r="23" spans="2:16" s="5" customFormat="1" ht="20.45" customHeight="1" x14ac:dyDescent="0.25">
      <c r="B23" s="21" t="s">
        <v>234</v>
      </c>
      <c r="C23" s="21" t="s">
        <v>199</v>
      </c>
      <c r="D23" s="21" t="s">
        <v>235</v>
      </c>
    </row>
    <row r="24" spans="2:16" s="5" customFormat="1" ht="20.45" customHeight="1" x14ac:dyDescent="0.25">
      <c r="B24" s="21" t="s">
        <v>236</v>
      </c>
      <c r="C24" s="21" t="s">
        <v>218</v>
      </c>
      <c r="D24" s="21" t="s">
        <v>237</v>
      </c>
    </row>
    <row r="25" spans="2:16" s="5" customFormat="1" ht="20.45" customHeight="1" x14ac:dyDescent="0.25">
      <c r="B25" s="21" t="s">
        <v>238</v>
      </c>
      <c r="C25" s="21" t="s">
        <v>209</v>
      </c>
      <c r="D25" s="21" t="s">
        <v>239</v>
      </c>
    </row>
    <row r="26" spans="2:16" s="5" customFormat="1" ht="20.45" customHeight="1" x14ac:dyDescent="0.25">
      <c r="B26" s="21" t="s">
        <v>240</v>
      </c>
      <c r="C26" s="21" t="s">
        <v>205</v>
      </c>
      <c r="D26" s="21" t="s">
        <v>241</v>
      </c>
    </row>
    <row r="27" spans="2:16" s="5" customFormat="1" ht="20.45" customHeight="1" x14ac:dyDescent="0.25">
      <c r="B27" s="21" t="s">
        <v>242</v>
      </c>
      <c r="C27" s="21" t="s">
        <v>218</v>
      </c>
      <c r="D27" s="21" t="s">
        <v>237</v>
      </c>
    </row>
    <row r="28" spans="2:16" s="5" customFormat="1" ht="20.45" customHeight="1" x14ac:dyDescent="0.25">
      <c r="B28" s="21" t="s">
        <v>243</v>
      </c>
      <c r="C28" s="21" t="s">
        <v>199</v>
      </c>
      <c r="D28" s="21" t="s">
        <v>244</v>
      </c>
    </row>
    <row r="29" spans="2:16" s="5" customFormat="1" ht="20.45" customHeight="1" x14ac:dyDescent="0.25">
      <c r="B29" s="21" t="s">
        <v>245</v>
      </c>
      <c r="C29" s="21" t="s">
        <v>209</v>
      </c>
      <c r="D29" s="21" t="s">
        <v>246</v>
      </c>
    </row>
    <row r="30" spans="2:16" s="5" customFormat="1" ht="20.45" customHeight="1" x14ac:dyDescent="0.25">
      <c r="B30" s="21" t="s">
        <v>247</v>
      </c>
      <c r="C30" s="21" t="s">
        <v>209</v>
      </c>
      <c r="D30" s="21">
        <v>206</v>
      </c>
    </row>
    <row r="31" spans="2:16" s="5" customFormat="1" ht="20.45" customHeight="1" x14ac:dyDescent="0.25">
      <c r="B31" s="21" t="s">
        <v>248</v>
      </c>
      <c r="C31" s="21" t="s">
        <v>209</v>
      </c>
      <c r="D31" s="21" t="s">
        <v>249</v>
      </c>
    </row>
    <row r="32" spans="2:16" s="5" customFormat="1" ht="20.45" customHeight="1" x14ac:dyDescent="0.25">
      <c r="B32" s="21" t="s">
        <v>250</v>
      </c>
      <c r="C32" s="21" t="s">
        <v>209</v>
      </c>
      <c r="D32" s="21" t="s">
        <v>251</v>
      </c>
    </row>
    <row r="33" spans="2:4" s="5" customFormat="1" ht="20.45" customHeight="1" x14ac:dyDescent="0.25">
      <c r="B33" s="21" t="s">
        <v>252</v>
      </c>
      <c r="C33" s="21" t="s">
        <v>253</v>
      </c>
      <c r="D33" s="21" t="s">
        <v>254</v>
      </c>
    </row>
    <row r="34" spans="2:4" s="5" customFormat="1" ht="20.45" customHeight="1" x14ac:dyDescent="0.25">
      <c r="B34" s="21" t="s">
        <v>255</v>
      </c>
      <c r="C34" s="21" t="s">
        <v>209</v>
      </c>
      <c r="D34" s="21" t="s">
        <v>256</v>
      </c>
    </row>
    <row r="35" spans="2:4" s="5" customFormat="1" ht="20.45" customHeight="1" x14ac:dyDescent="0.25">
      <c r="B35" s="21" t="s">
        <v>257</v>
      </c>
      <c r="C35" s="21" t="s">
        <v>209</v>
      </c>
      <c r="D35" s="21">
        <v>5008</v>
      </c>
    </row>
    <row r="36" spans="2:4" s="5" customFormat="1" ht="20.45" customHeight="1" x14ac:dyDescent="0.25">
      <c r="B36" s="21" t="s">
        <v>258</v>
      </c>
      <c r="C36" s="21" t="s">
        <v>253</v>
      </c>
      <c r="D36" s="21">
        <v>500</v>
      </c>
    </row>
    <row r="37" spans="2:4" s="5" customFormat="1" ht="20.45" customHeight="1" x14ac:dyDescent="0.25">
      <c r="B37" s="21" t="s">
        <v>259</v>
      </c>
      <c r="C37" s="21" t="s">
        <v>199</v>
      </c>
      <c r="D37" s="21" t="s">
        <v>260</v>
      </c>
    </row>
    <row r="38" spans="2:4" s="5" customFormat="1" ht="20.45" customHeight="1" x14ac:dyDescent="0.25">
      <c r="B38" s="21" t="s">
        <v>261</v>
      </c>
      <c r="C38" s="21" t="s">
        <v>218</v>
      </c>
      <c r="D38" s="21" t="s">
        <v>262</v>
      </c>
    </row>
    <row r="39" spans="2:4" s="5" customFormat="1" ht="20.45" customHeight="1" x14ac:dyDescent="0.25">
      <c r="B39" s="21" t="s">
        <v>263</v>
      </c>
      <c r="C39" s="21" t="s">
        <v>199</v>
      </c>
      <c r="D39" s="21" t="s">
        <v>264</v>
      </c>
    </row>
    <row r="40" spans="2:4" s="5" customFormat="1" ht="20.45" customHeight="1" x14ac:dyDescent="0.25">
      <c r="B40" s="21" t="s">
        <v>265</v>
      </c>
      <c r="C40" s="21" t="s">
        <v>199</v>
      </c>
      <c r="D40" s="21" t="s">
        <v>264</v>
      </c>
    </row>
    <row r="41" spans="2:4" s="5" customFormat="1" ht="20.45" customHeight="1" x14ac:dyDescent="0.25">
      <c r="B41" s="21" t="s">
        <v>266</v>
      </c>
      <c r="C41" s="21" t="s">
        <v>253</v>
      </c>
      <c r="D41" s="21" t="s">
        <v>254</v>
      </c>
    </row>
    <row r="42" spans="2:4" s="5" customFormat="1" ht="20.45" customHeight="1" x14ac:dyDescent="0.25">
      <c r="B42" s="21" t="s">
        <v>267</v>
      </c>
      <c r="C42" s="21" t="s">
        <v>199</v>
      </c>
      <c r="D42" s="21" t="s">
        <v>268</v>
      </c>
    </row>
    <row r="43" spans="2:4" s="5" customFormat="1" ht="20.45" customHeight="1" x14ac:dyDescent="0.25">
      <c r="B43" s="21" t="s">
        <v>269</v>
      </c>
      <c r="C43" s="21" t="s">
        <v>270</v>
      </c>
      <c r="D43" s="21" t="s">
        <v>271</v>
      </c>
    </row>
    <row r="44" spans="2:4" s="5" customFormat="1" ht="20.45" customHeight="1" x14ac:dyDescent="0.25">
      <c r="B44" s="21" t="s">
        <v>272</v>
      </c>
      <c r="C44" s="21" t="s">
        <v>209</v>
      </c>
      <c r="D44" s="21">
        <v>107</v>
      </c>
    </row>
    <row r="45" spans="2:4" s="5" customFormat="1" ht="20.45" customHeight="1" x14ac:dyDescent="0.25">
      <c r="B45" s="21" t="s">
        <v>273</v>
      </c>
      <c r="C45" s="21" t="s">
        <v>205</v>
      </c>
      <c r="D45" s="21" t="s">
        <v>274</v>
      </c>
    </row>
    <row r="46" spans="2:4" s="5" customFormat="1" ht="20.45" customHeight="1" x14ac:dyDescent="0.25">
      <c r="B46" s="21" t="s">
        <v>275</v>
      </c>
      <c r="C46" s="21" t="s">
        <v>199</v>
      </c>
      <c r="D46" s="21" t="s">
        <v>276</v>
      </c>
    </row>
    <row r="47" spans="2:4" s="5" customFormat="1" ht="20.45" customHeight="1" x14ac:dyDescent="0.25">
      <c r="B47" s="21" t="s">
        <v>277</v>
      </c>
      <c r="C47" s="21" t="s">
        <v>278</v>
      </c>
      <c r="D47" s="21" t="s">
        <v>279</v>
      </c>
    </row>
    <row r="48" spans="2:4" s="5" customFormat="1" ht="20.45" customHeight="1" x14ac:dyDescent="0.25">
      <c r="B48" s="21" t="s">
        <v>280</v>
      </c>
      <c r="C48" s="21" t="s">
        <v>218</v>
      </c>
      <c r="D48" s="21" t="s">
        <v>281</v>
      </c>
    </row>
    <row r="49" spans="2:4" s="5" customFormat="1" ht="20.45" customHeight="1" x14ac:dyDescent="0.25">
      <c r="B49" s="21" t="s">
        <v>282</v>
      </c>
      <c r="C49" s="21" t="s">
        <v>199</v>
      </c>
      <c r="D49" s="21" t="s">
        <v>283</v>
      </c>
    </row>
    <row r="50" spans="2:4" s="5" customFormat="1" ht="20.45" customHeight="1" x14ac:dyDescent="0.25">
      <c r="B50" s="21" t="s">
        <v>284</v>
      </c>
      <c r="C50" s="21" t="s">
        <v>285</v>
      </c>
      <c r="D50" s="21" t="s">
        <v>286</v>
      </c>
    </row>
    <row r="51" spans="2:4" s="5" customFormat="1" ht="20.45" customHeight="1" x14ac:dyDescent="0.25">
      <c r="B51" s="21" t="s">
        <v>287</v>
      </c>
      <c r="C51" s="21" t="s">
        <v>199</v>
      </c>
      <c r="D51" s="21" t="s">
        <v>268</v>
      </c>
    </row>
    <row r="52" spans="2:4" s="5" customFormat="1" ht="20.45" customHeight="1" x14ac:dyDescent="0.25">
      <c r="B52" s="21" t="s">
        <v>288</v>
      </c>
      <c r="C52" s="21" t="s">
        <v>199</v>
      </c>
      <c r="D52" s="21" t="s">
        <v>289</v>
      </c>
    </row>
    <row r="53" spans="2:4" s="5" customFormat="1" ht="20.45" customHeight="1" x14ac:dyDescent="0.25">
      <c r="B53" s="21" t="s">
        <v>290</v>
      </c>
      <c r="C53" s="21" t="s">
        <v>218</v>
      </c>
      <c r="D53" s="21" t="s">
        <v>291</v>
      </c>
    </row>
    <row r="54" spans="2:4" s="5" customFormat="1" ht="20.45" customHeight="1" x14ac:dyDescent="0.25">
      <c r="B54" s="21" t="s">
        <v>292</v>
      </c>
      <c r="C54" s="21" t="s">
        <v>199</v>
      </c>
      <c r="D54" s="21" t="s">
        <v>293</v>
      </c>
    </row>
    <row r="55" spans="2:4" s="5" customFormat="1" ht="20.45" customHeight="1" x14ac:dyDescent="0.25">
      <c r="B55" s="21" t="s">
        <v>294</v>
      </c>
      <c r="C55" s="21" t="s">
        <v>209</v>
      </c>
      <c r="D55" s="21">
        <v>3008</v>
      </c>
    </row>
    <row r="56" spans="2:4" s="5" customFormat="1" ht="20.45" customHeight="1" x14ac:dyDescent="0.25">
      <c r="B56" s="21" t="s">
        <v>295</v>
      </c>
      <c r="C56" s="21" t="s">
        <v>199</v>
      </c>
      <c r="D56" s="21" t="s">
        <v>296</v>
      </c>
    </row>
    <row r="57" spans="2:4" s="5" customFormat="1" ht="20.45" customHeight="1" x14ac:dyDescent="0.25">
      <c r="B57" s="21" t="s">
        <v>297</v>
      </c>
      <c r="C57" s="21" t="s">
        <v>199</v>
      </c>
      <c r="D57" s="21" t="s">
        <v>200</v>
      </c>
    </row>
    <row r="58" spans="2:4" s="5" customFormat="1" ht="20.45" customHeight="1" x14ac:dyDescent="0.25">
      <c r="B58" s="21" t="s">
        <v>298</v>
      </c>
      <c r="C58" s="21" t="s">
        <v>270</v>
      </c>
      <c r="D58" s="21" t="s">
        <v>299</v>
      </c>
    </row>
    <row r="59" spans="2:4" s="5" customFormat="1" ht="20.45" customHeight="1" x14ac:dyDescent="0.25">
      <c r="B59" s="21" t="s">
        <v>300</v>
      </c>
      <c r="C59" s="21" t="s">
        <v>218</v>
      </c>
      <c r="D59" s="21" t="s">
        <v>301</v>
      </c>
    </row>
    <row r="60" spans="2:4" s="5" customFormat="1" ht="20.45" customHeight="1" x14ac:dyDescent="0.25">
      <c r="B60" s="21" t="s">
        <v>302</v>
      </c>
      <c r="C60" s="21" t="s">
        <v>218</v>
      </c>
      <c r="D60" s="21" t="s">
        <v>303</v>
      </c>
    </row>
    <row r="61" spans="2:4" s="5" customFormat="1" ht="20.45" customHeight="1" x14ac:dyDescent="0.25">
      <c r="B61" s="21" t="s">
        <v>304</v>
      </c>
      <c r="C61" s="21" t="s">
        <v>199</v>
      </c>
      <c r="D61" s="21" t="s">
        <v>276</v>
      </c>
    </row>
    <row r="62" spans="2:4" s="5" customFormat="1" ht="20.45" customHeight="1" x14ac:dyDescent="0.25">
      <c r="B62" s="21" t="s">
        <v>305</v>
      </c>
      <c r="C62" s="21" t="s">
        <v>209</v>
      </c>
      <c r="D62" s="21" t="s">
        <v>306</v>
      </c>
    </row>
    <row r="63" spans="2:4" s="5" customFormat="1" ht="20.45" customHeight="1" x14ac:dyDescent="0.25">
      <c r="B63" s="21" t="s">
        <v>307</v>
      </c>
      <c r="C63" s="21" t="s">
        <v>205</v>
      </c>
      <c r="D63" s="21" t="s">
        <v>241</v>
      </c>
    </row>
    <row r="64" spans="2:4" s="5" customFormat="1" ht="20.45" customHeight="1" x14ac:dyDescent="0.25">
      <c r="B64" s="21" t="s">
        <v>308</v>
      </c>
      <c r="C64" s="21" t="s">
        <v>309</v>
      </c>
      <c r="D64" s="21" t="s">
        <v>310</v>
      </c>
    </row>
    <row r="65" spans="2:4" s="5" customFormat="1" ht="20.45" customHeight="1" x14ac:dyDescent="0.25">
      <c r="B65" s="21" t="s">
        <v>311</v>
      </c>
      <c r="C65" s="21" t="s">
        <v>199</v>
      </c>
      <c r="D65" s="21" t="s">
        <v>312</v>
      </c>
    </row>
    <row r="66" spans="2:4" s="5" customFormat="1" ht="20.45" customHeight="1" x14ac:dyDescent="0.25">
      <c r="B66" s="21" t="s">
        <v>313</v>
      </c>
      <c r="C66" s="21" t="s">
        <v>199</v>
      </c>
      <c r="D66" s="21" t="s">
        <v>314</v>
      </c>
    </row>
    <row r="67" spans="2:4" s="5" customFormat="1" ht="20.45" customHeight="1" x14ac:dyDescent="0.25">
      <c r="B67" s="21" t="s">
        <v>315</v>
      </c>
      <c r="C67" s="21" t="s">
        <v>209</v>
      </c>
      <c r="D67" s="21">
        <v>308</v>
      </c>
    </row>
    <row r="68" spans="2:4" s="5" customFormat="1" ht="20.45" customHeight="1" x14ac:dyDescent="0.25">
      <c r="B68" s="21" t="s">
        <v>316</v>
      </c>
      <c r="C68" s="21" t="s">
        <v>199</v>
      </c>
      <c r="D68" s="21" t="s">
        <v>317</v>
      </c>
    </row>
    <row r="69" spans="2:4" s="5" customFormat="1" ht="20.45" customHeight="1" x14ac:dyDescent="0.25">
      <c r="B69" s="21" t="s">
        <v>318</v>
      </c>
      <c r="C69" s="21" t="s">
        <v>209</v>
      </c>
      <c r="D69" s="21">
        <v>308</v>
      </c>
    </row>
    <row r="70" spans="2:4" s="5" customFormat="1" ht="20.45" customHeight="1" x14ac:dyDescent="0.25">
      <c r="B70" s="21" t="s">
        <v>319</v>
      </c>
      <c r="C70" s="21" t="s">
        <v>199</v>
      </c>
      <c r="D70" s="21" t="s">
        <v>320</v>
      </c>
    </row>
    <row r="71" spans="2:4" s="5" customFormat="1" ht="20.45" customHeight="1" x14ac:dyDescent="0.25">
      <c r="B71" s="21" t="s">
        <v>321</v>
      </c>
      <c r="C71" s="21" t="s">
        <v>199</v>
      </c>
      <c r="D71" s="21" t="s">
        <v>322</v>
      </c>
    </row>
    <row r="72" spans="2:4" s="5" customFormat="1" ht="20.45" customHeight="1" x14ac:dyDescent="0.25">
      <c r="B72" s="21" t="s">
        <v>323</v>
      </c>
      <c r="C72" s="21" t="s">
        <v>199</v>
      </c>
      <c r="D72" s="21" t="s">
        <v>324</v>
      </c>
    </row>
    <row r="73" spans="2:4" s="5" customFormat="1" ht="20.45" customHeight="1" x14ac:dyDescent="0.25">
      <c r="B73" s="21" t="s">
        <v>325</v>
      </c>
      <c r="C73" s="21" t="s">
        <v>309</v>
      </c>
      <c r="D73" s="21" t="s">
        <v>326</v>
      </c>
    </row>
    <row r="74" spans="2:4" s="5" customFormat="1" ht="20.45" customHeight="1" x14ac:dyDescent="0.25">
      <c r="B74" s="21" t="s">
        <v>327</v>
      </c>
      <c r="C74" s="21" t="s">
        <v>209</v>
      </c>
      <c r="D74" s="21" t="s">
        <v>306</v>
      </c>
    </row>
    <row r="75" spans="2:4" s="5" customFormat="1" ht="20.45" customHeight="1" x14ac:dyDescent="0.25">
      <c r="B75" s="21" t="s">
        <v>328</v>
      </c>
      <c r="C75" s="21" t="s">
        <v>329</v>
      </c>
      <c r="D75" s="21" t="s">
        <v>330</v>
      </c>
    </row>
    <row r="76" spans="2:4" s="5" customFormat="1" ht="20.45" customHeight="1" x14ac:dyDescent="0.25">
      <c r="B76" s="21" t="s">
        <v>331</v>
      </c>
      <c r="C76" s="21" t="s">
        <v>332</v>
      </c>
      <c r="D76" s="21" t="s">
        <v>333</v>
      </c>
    </row>
    <row r="77" spans="2:4" s="5" customFormat="1" ht="20.45" customHeight="1" x14ac:dyDescent="0.25">
      <c r="B77" s="21" t="s">
        <v>334</v>
      </c>
      <c r="C77" s="21" t="s">
        <v>199</v>
      </c>
      <c r="D77" s="21" t="s">
        <v>335</v>
      </c>
    </row>
    <row r="78" spans="2:4" s="5" customFormat="1" ht="20.45" customHeight="1" x14ac:dyDescent="0.25">
      <c r="B78" s="21" t="s">
        <v>336</v>
      </c>
      <c r="C78" s="21" t="s">
        <v>199</v>
      </c>
      <c r="D78" s="21" t="s">
        <v>337</v>
      </c>
    </row>
    <row r="79" spans="2:4" s="5" customFormat="1" ht="20.45" customHeight="1" x14ac:dyDescent="0.25">
      <c r="B79" s="21" t="s">
        <v>338</v>
      </c>
      <c r="C79" s="21" t="s">
        <v>199</v>
      </c>
      <c r="D79" s="21" t="s">
        <v>339</v>
      </c>
    </row>
    <row r="80" spans="2:4" s="5" customFormat="1" ht="20.45" customHeight="1" x14ac:dyDescent="0.25">
      <c r="B80" s="21" t="s">
        <v>340</v>
      </c>
      <c r="C80" s="21" t="s">
        <v>199</v>
      </c>
      <c r="D80" s="21" t="s">
        <v>341</v>
      </c>
    </row>
    <row r="81" spans="2:4" s="5" customFormat="1" ht="20.45" customHeight="1" x14ac:dyDescent="0.25">
      <c r="B81" s="21" t="s">
        <v>342</v>
      </c>
      <c r="C81" s="21" t="s">
        <v>199</v>
      </c>
      <c r="D81" s="21" t="s">
        <v>343</v>
      </c>
    </row>
    <row r="82" spans="2:4" s="5" customFormat="1" ht="20.45" customHeight="1" x14ac:dyDescent="0.25">
      <c r="B82" s="21" t="s">
        <v>344</v>
      </c>
      <c r="C82" s="21" t="s">
        <v>309</v>
      </c>
      <c r="D82" s="21" t="s">
        <v>345</v>
      </c>
    </row>
    <row r="83" spans="2:4" s="5" customFormat="1" ht="20.45" customHeight="1" x14ac:dyDescent="0.25">
      <c r="B83" s="21" t="s">
        <v>346</v>
      </c>
      <c r="C83" s="21" t="s">
        <v>309</v>
      </c>
      <c r="D83" s="21" t="s">
        <v>347</v>
      </c>
    </row>
    <row r="84" spans="2:4" s="5" customFormat="1" ht="20.45" customHeight="1" x14ac:dyDescent="0.25">
      <c r="B84" s="21" t="s">
        <v>348</v>
      </c>
      <c r="C84" s="21" t="s">
        <v>205</v>
      </c>
      <c r="D84" s="21" t="s">
        <v>349</v>
      </c>
    </row>
    <row r="85" spans="2:4" s="5" customFormat="1" ht="20.45" customHeight="1" x14ac:dyDescent="0.25">
      <c r="B85" s="21" t="s">
        <v>350</v>
      </c>
      <c r="C85" s="21" t="s">
        <v>205</v>
      </c>
      <c r="D85" s="21" t="s">
        <v>349</v>
      </c>
    </row>
    <row r="86" spans="2:4" s="5" customFormat="1" ht="20.45" customHeight="1" x14ac:dyDescent="0.25">
      <c r="B86" s="21" t="s">
        <v>201</v>
      </c>
      <c r="C86" s="21" t="s">
        <v>205</v>
      </c>
      <c r="D86" s="21" t="s">
        <v>349</v>
      </c>
    </row>
    <row r="87" spans="2:4" s="5" customFormat="1" ht="20.45" customHeight="1" x14ac:dyDescent="0.25">
      <c r="B87" s="21" t="s">
        <v>351</v>
      </c>
      <c r="C87" s="21" t="s">
        <v>205</v>
      </c>
      <c r="D87" s="21" t="s">
        <v>349</v>
      </c>
    </row>
    <row r="88" spans="2:4" s="5" customFormat="1" ht="20.45" customHeight="1" x14ac:dyDescent="0.25">
      <c r="B88" s="21" t="s">
        <v>352</v>
      </c>
      <c r="C88" s="21" t="s">
        <v>205</v>
      </c>
      <c r="D88" s="21" t="s">
        <v>349</v>
      </c>
    </row>
    <row r="89" spans="2:4" s="5" customFormat="1" ht="20.45" customHeight="1" x14ac:dyDescent="0.25">
      <c r="B89" s="21" t="s">
        <v>353</v>
      </c>
      <c r="C89" s="21" t="s">
        <v>205</v>
      </c>
      <c r="D89" s="21" t="s">
        <v>349</v>
      </c>
    </row>
    <row r="90" spans="2:4" s="5" customFormat="1" ht="20.45" customHeight="1" x14ac:dyDescent="0.25">
      <c r="B90" s="21" t="s">
        <v>354</v>
      </c>
      <c r="C90" s="21" t="s">
        <v>205</v>
      </c>
      <c r="D90" s="21" t="s">
        <v>349</v>
      </c>
    </row>
    <row r="91" spans="2:4" s="5" customFormat="1" ht="20.45" customHeight="1" x14ac:dyDescent="0.25">
      <c r="B91" s="21" t="s">
        <v>355</v>
      </c>
      <c r="C91" s="21" t="s">
        <v>205</v>
      </c>
      <c r="D91" s="21" t="s">
        <v>349</v>
      </c>
    </row>
    <row r="92" spans="2:4" s="5" customFormat="1" ht="20.45" customHeight="1" x14ac:dyDescent="0.25">
      <c r="B92" s="21" t="s">
        <v>356</v>
      </c>
      <c r="C92" s="21" t="s">
        <v>205</v>
      </c>
      <c r="D92" s="21" t="s">
        <v>349</v>
      </c>
    </row>
  </sheetData>
  <mergeCells count="9">
    <mergeCell ref="F16:P18"/>
    <mergeCell ref="B2:D2"/>
    <mergeCell ref="F2:G2"/>
    <mergeCell ref="H4:M5"/>
    <mergeCell ref="G5:G6"/>
    <mergeCell ref="F7:G7"/>
    <mergeCell ref="H8:Q8"/>
    <mergeCell ref="H10:O10"/>
    <mergeCell ref="H9:Q9"/>
  </mergeCells>
  <conditionalFormatting sqref="A1:I1 A2 E2:F2 H2:XFD2 N1:XFD1 A8:H8 A3:XFD3 H4 N4:XFD5 A4:F7 H6:XFD7 A19:XFD1048576 R8:XFD9 P10:XFD12 A9:G12 H9:H10 A13:XFD15 A16:F16 A17:E18 Q16:XFD18">
    <cfRule type="expression" dxfId="816" priority="7">
      <formula>A1&lt;&gt;""</formula>
    </cfRule>
  </conditionalFormatting>
  <conditionalFormatting sqref="J1">
    <cfRule type="expression" dxfId="815" priority="2">
      <formula>J1&lt;&gt;""</formula>
    </cfRule>
  </conditionalFormatting>
  <conditionalFormatting sqref="J1">
    <cfRule type="expression" dxfId="814" priority="3">
      <formula>J1&lt;&gt;""</formula>
    </cfRule>
  </conditionalFormatting>
  <conditionalFormatting sqref="M1">
    <cfRule type="expression" dxfId="813" priority="1">
      <formula>M1&lt;&gt;""</formula>
    </cfRule>
  </conditionalFormatting>
  <dataValidations count="1">
    <dataValidation type="list" allowBlank="1" showInputMessage="1" showErrorMessage="1" sqref="F5" xr:uid="{00000000-0002-0000-0D00-000000000000}">
      <formula1>$B$5:$B$92</formula1>
    </dataValidation>
  </dataValidations>
  <hyperlinks>
    <hyperlink ref="J1" location="ACCUEIL!A1" display="ACCUEIL" xr:uid="{742ABD20-BDBE-4362-9675-68FBCA934A27}"/>
    <hyperlink ref="L1" r:id="rId1" xr:uid="{29EE8827-EF3B-42AF-86D7-A8E056ED0A5F}"/>
    <hyperlink ref="K1" location="'Chercher-Extraire Corr'!A1" display="Corrigé" xr:uid="{909A4799-7716-442F-81F2-9D9B5798666A}"/>
    <hyperlink ref="M1" r:id="rId2" xr:uid="{1F6E7909-FCF5-4C94-96B2-63F1CBBC2B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C9954-E1BD-4080-BA82-17E62222E859}">
  <sheetPr>
    <tabColor theme="9"/>
  </sheetPr>
  <dimension ref="A2:O26"/>
  <sheetViews>
    <sheetView showGridLines="0" workbookViewId="0">
      <selection activeCell="L2" sqref="L2"/>
    </sheetView>
  </sheetViews>
  <sheetFormatPr baseColWidth="10" defaultRowHeight="15" x14ac:dyDescent="0.25"/>
  <cols>
    <col min="1" max="1" width="16.42578125" customWidth="1"/>
    <col min="2" max="4" width="18.42578125" customWidth="1"/>
    <col min="8" max="9" width="26.7109375" style="113" customWidth="1"/>
    <col min="10" max="10" width="26.28515625" customWidth="1"/>
  </cols>
  <sheetData>
    <row r="2" spans="1:15" ht="37.5" customHeight="1" x14ac:dyDescent="0.25">
      <c r="A2" s="240" t="s">
        <v>1813</v>
      </c>
      <c r="B2" s="234" t="s">
        <v>1811</v>
      </c>
      <c r="C2" s="234" t="s">
        <v>1821</v>
      </c>
      <c r="D2" s="234" t="s">
        <v>1812</v>
      </c>
      <c r="F2" s="370" t="s">
        <v>1819</v>
      </c>
      <c r="G2" s="370"/>
      <c r="I2" s="241" t="s">
        <v>1809</v>
      </c>
      <c r="J2" s="241" t="s">
        <v>1810</v>
      </c>
      <c r="L2" s="136" t="s">
        <v>16</v>
      </c>
      <c r="M2" s="158" t="s">
        <v>1565</v>
      </c>
      <c r="N2" s="175" t="s">
        <v>1716</v>
      </c>
    </row>
    <row r="3" spans="1:15" x14ac:dyDescent="0.25">
      <c r="A3" s="369" t="s">
        <v>1814</v>
      </c>
      <c r="B3" s="235" t="s">
        <v>1798</v>
      </c>
      <c r="C3" s="236" t="s">
        <v>1801</v>
      </c>
      <c r="D3" s="237" t="s">
        <v>1805</v>
      </c>
      <c r="F3" s="370"/>
      <c r="G3" s="370"/>
      <c r="I3" s="238"/>
      <c r="J3" s="239"/>
      <c r="K3" s="102" t="s">
        <v>1823</v>
      </c>
    </row>
    <row r="4" spans="1:15" x14ac:dyDescent="0.25">
      <c r="A4" s="369"/>
      <c r="B4" s="235" t="s">
        <v>1799</v>
      </c>
      <c r="C4" s="236" t="s">
        <v>1802</v>
      </c>
      <c r="D4" s="237" t="s">
        <v>1806</v>
      </c>
      <c r="F4" s="233"/>
      <c r="I4" s="238"/>
      <c r="J4" s="239"/>
      <c r="K4" s="102" t="s">
        <v>1824</v>
      </c>
    </row>
    <row r="5" spans="1:15" x14ac:dyDescent="0.25">
      <c r="A5" s="369"/>
      <c r="B5" s="235" t="s">
        <v>1800</v>
      </c>
      <c r="C5" s="236" t="s">
        <v>1803</v>
      </c>
      <c r="D5" s="237" t="s">
        <v>1807</v>
      </c>
      <c r="F5" s="233"/>
      <c r="I5" s="238"/>
      <c r="J5" s="239"/>
      <c r="K5" s="102" t="s">
        <v>1825</v>
      </c>
    </row>
    <row r="6" spans="1:15" x14ac:dyDescent="0.25">
      <c r="A6" s="369"/>
      <c r="C6" s="236" t="s">
        <v>1804</v>
      </c>
      <c r="D6" s="237" t="s">
        <v>1808</v>
      </c>
      <c r="I6" s="238"/>
      <c r="J6" s="239"/>
    </row>
    <row r="7" spans="1:15" x14ac:dyDescent="0.25">
      <c r="I7" s="238"/>
      <c r="J7" s="239"/>
      <c r="K7" s="371" t="s">
        <v>1826</v>
      </c>
      <c r="L7" s="372"/>
      <c r="M7" s="372"/>
      <c r="N7" s="372"/>
      <c r="O7" s="372"/>
    </row>
    <row r="8" spans="1:15" x14ac:dyDescent="0.25">
      <c r="I8" s="238"/>
      <c r="J8" s="239"/>
      <c r="K8" s="371"/>
      <c r="L8" s="372"/>
      <c r="M8" s="372"/>
      <c r="N8" s="372"/>
      <c r="O8" s="372"/>
    </row>
    <row r="9" spans="1:15" x14ac:dyDescent="0.25">
      <c r="I9" s="238"/>
      <c r="J9" s="239"/>
    </row>
    <row r="11" spans="1:15" x14ac:dyDescent="0.25">
      <c r="B11" s="370" t="s">
        <v>1816</v>
      </c>
      <c r="C11" s="370" t="s">
        <v>1817</v>
      </c>
      <c r="D11" s="370" t="s">
        <v>1818</v>
      </c>
    </row>
    <row r="12" spans="1:15" x14ac:dyDescent="0.25">
      <c r="B12" s="370"/>
      <c r="C12" s="370"/>
      <c r="D12" s="370"/>
    </row>
    <row r="13" spans="1:15" x14ac:dyDescent="0.25">
      <c r="B13" s="370"/>
      <c r="C13" s="370"/>
      <c r="D13" s="370"/>
    </row>
    <row r="14" spans="1:15" ht="15" customHeight="1" x14ac:dyDescent="0.25">
      <c r="B14" s="370"/>
      <c r="C14" s="370"/>
      <c r="D14" s="370"/>
      <c r="I14" s="370" t="s">
        <v>1820</v>
      </c>
      <c r="J14" s="370" t="s">
        <v>1815</v>
      </c>
    </row>
    <row r="15" spans="1:15" x14ac:dyDescent="0.25">
      <c r="I15" s="370"/>
      <c r="J15" s="370"/>
    </row>
    <row r="16" spans="1:15" x14ac:dyDescent="0.25">
      <c r="B16" s="373" t="s">
        <v>1827</v>
      </c>
      <c r="C16" s="373"/>
      <c r="D16" s="373"/>
      <c r="I16" s="370"/>
      <c r="J16" s="370"/>
    </row>
    <row r="17" spans="2:10" x14ac:dyDescent="0.25">
      <c r="B17" s="373"/>
      <c r="C17" s="373"/>
      <c r="D17" s="373"/>
      <c r="I17" s="370"/>
      <c r="J17" s="370"/>
    </row>
    <row r="18" spans="2:10" x14ac:dyDescent="0.25">
      <c r="B18" s="373"/>
      <c r="C18" s="373"/>
      <c r="D18" s="373"/>
      <c r="I18" s="370"/>
      <c r="J18" s="370"/>
    </row>
    <row r="19" spans="2:10" x14ac:dyDescent="0.25">
      <c r="B19" s="373"/>
      <c r="C19" s="373"/>
      <c r="D19" s="373"/>
      <c r="I19" s="370"/>
      <c r="J19" s="370"/>
    </row>
    <row r="20" spans="2:10" x14ac:dyDescent="0.25">
      <c r="B20" s="373"/>
      <c r="C20" s="373"/>
      <c r="D20" s="373"/>
      <c r="I20" s="370"/>
      <c r="J20" s="370"/>
    </row>
    <row r="21" spans="2:10" x14ac:dyDescent="0.25">
      <c r="I21" s="370"/>
      <c r="J21" s="370"/>
    </row>
    <row r="22" spans="2:10" x14ac:dyDescent="0.25">
      <c r="I22" s="370"/>
      <c r="J22" s="370"/>
    </row>
    <row r="23" spans="2:10" x14ac:dyDescent="0.25">
      <c r="J23" s="367" t="s">
        <v>1822</v>
      </c>
    </row>
    <row r="24" spans="2:10" x14ac:dyDescent="0.25">
      <c r="J24" s="368"/>
    </row>
    <row r="25" spans="2:10" x14ac:dyDescent="0.25">
      <c r="J25" s="368"/>
    </row>
    <row r="26" spans="2:10" x14ac:dyDescent="0.25">
      <c r="J26" s="368"/>
    </row>
  </sheetData>
  <mergeCells count="10">
    <mergeCell ref="K7:O8"/>
    <mergeCell ref="B16:D20"/>
    <mergeCell ref="J14:J22"/>
    <mergeCell ref="I14:I22"/>
    <mergeCell ref="F2:G3"/>
    <mergeCell ref="J23:J26"/>
    <mergeCell ref="A3:A6"/>
    <mergeCell ref="B11:B14"/>
    <mergeCell ref="C11:C14"/>
    <mergeCell ref="D11:D14"/>
  </mergeCells>
  <phoneticPr fontId="20" type="noConversion"/>
  <conditionalFormatting sqref="L2">
    <cfRule type="expression" dxfId="947" priority="3">
      <formula>L2&lt;&gt;""</formula>
    </cfRule>
  </conditionalFormatting>
  <conditionalFormatting sqref="L2">
    <cfRule type="expression" dxfId="946" priority="4">
      <formula>L2&lt;&gt;""</formula>
    </cfRule>
  </conditionalFormatting>
  <conditionalFormatting sqref="N2">
    <cfRule type="expression" dxfId="945" priority="2">
      <formula>N2&lt;&gt;""</formula>
    </cfRule>
  </conditionalFormatting>
  <conditionalFormatting sqref="M2">
    <cfRule type="expression" dxfId="944" priority="1">
      <formula>M2&lt;&gt;""</formula>
    </cfRule>
  </conditionalFormatting>
  <hyperlinks>
    <hyperlink ref="L2" location="ACCUEIL!A1" display="ACCUEIL" xr:uid="{6C307EB4-0252-423D-BFCC-157CA6F4FE44}"/>
    <hyperlink ref="N2" r:id="rId1" xr:uid="{3B22EEF1-86FE-424A-8396-CF2EBD61471F}"/>
    <hyperlink ref="M2" r:id="rId2" xr:uid="{8866B7BA-9A51-47E3-A376-6010C7CD30FD}"/>
  </hyperlinks>
  <pageMargins left="0.7" right="0.7" top="0.75" bottom="0.75" header="0.3" footer="0.3"/>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sheetPr>
  <dimension ref="B1:Q92"/>
  <sheetViews>
    <sheetView workbookViewId="0">
      <selection activeCell="K1" sqref="K1"/>
    </sheetView>
  </sheetViews>
  <sheetFormatPr baseColWidth="10" defaultColWidth="11" defaultRowHeight="15" x14ac:dyDescent="0.25"/>
  <cols>
    <col min="1" max="1" width="11" style="1"/>
    <col min="2" max="2" width="15.85546875" style="1" bestFit="1" customWidth="1"/>
    <col min="3" max="3" width="15.7109375" style="1" customWidth="1"/>
    <col min="4" max="4" width="36" style="1" bestFit="1" customWidth="1"/>
    <col min="5" max="5" width="11" style="1"/>
    <col min="6" max="6" width="17" style="1" customWidth="1"/>
    <col min="7" max="7" width="41" style="1" customWidth="1"/>
    <col min="8" max="12" width="11" style="1"/>
    <col min="13" max="13" width="14" style="1" customWidth="1"/>
    <col min="14" max="16384" width="11" style="1"/>
  </cols>
  <sheetData>
    <row r="1" spans="2:17" ht="30" x14ac:dyDescent="0.25">
      <c r="J1" s="136" t="s">
        <v>16</v>
      </c>
      <c r="K1" s="141" t="s">
        <v>1687</v>
      </c>
      <c r="L1" s="152" t="s">
        <v>1474</v>
      </c>
      <c r="M1" s="176" t="s">
        <v>1715</v>
      </c>
    </row>
    <row r="2" spans="2:17" s="5" customFormat="1" ht="26.45" customHeight="1" x14ac:dyDescent="0.25">
      <c r="B2" s="379" t="s">
        <v>192</v>
      </c>
      <c r="C2" s="379"/>
      <c r="D2" s="379"/>
      <c r="F2" s="379" t="s">
        <v>193</v>
      </c>
      <c r="G2" s="379"/>
    </row>
    <row r="3" spans="2:17" s="5" customFormat="1" ht="20.45" customHeight="1" x14ac:dyDescent="0.25"/>
    <row r="4" spans="2:17" s="5" customFormat="1" ht="20.45" customHeight="1" x14ac:dyDescent="0.25">
      <c r="B4" s="6" t="s">
        <v>194</v>
      </c>
      <c r="C4" s="6" t="s">
        <v>195</v>
      </c>
      <c r="D4" s="6" t="s">
        <v>196</v>
      </c>
      <c r="F4" s="16" t="s">
        <v>197</v>
      </c>
      <c r="H4" s="391" t="s">
        <v>1434</v>
      </c>
      <c r="I4" s="391"/>
      <c r="J4" s="391"/>
      <c r="K4" s="391"/>
      <c r="L4" s="391"/>
      <c r="M4" s="391"/>
    </row>
    <row r="5" spans="2:17" s="5" customFormat="1" ht="20.45" customHeight="1" x14ac:dyDescent="0.25">
      <c r="B5" s="21" t="s">
        <v>198</v>
      </c>
      <c r="C5" s="21" t="s">
        <v>199</v>
      </c>
      <c r="D5" s="21" t="s">
        <v>200</v>
      </c>
      <c r="F5" s="6" t="s">
        <v>236</v>
      </c>
      <c r="H5" s="391"/>
      <c r="I5" s="391"/>
      <c r="J5" s="391"/>
      <c r="K5" s="391"/>
      <c r="L5" s="391"/>
      <c r="M5" s="391"/>
    </row>
    <row r="6" spans="2:17" s="5" customFormat="1" ht="20.45" customHeight="1" x14ac:dyDescent="0.25">
      <c r="B6" s="21" t="s">
        <v>202</v>
      </c>
      <c r="C6" s="21" t="s">
        <v>199</v>
      </c>
      <c r="D6" s="21" t="s">
        <v>203</v>
      </c>
    </row>
    <row r="7" spans="2:17" s="5" customFormat="1" ht="20.45" customHeight="1" x14ac:dyDescent="0.25">
      <c r="B7" s="21" t="s">
        <v>204</v>
      </c>
      <c r="C7" s="21" t="s">
        <v>205</v>
      </c>
      <c r="D7" s="21" t="s">
        <v>206</v>
      </c>
      <c r="F7" s="6" t="s">
        <v>207</v>
      </c>
    </row>
    <row r="8" spans="2:17" s="5" customFormat="1" ht="20.45" customHeight="1" x14ac:dyDescent="0.25">
      <c r="B8" s="21" t="s">
        <v>208</v>
      </c>
      <c r="C8" s="21" t="s">
        <v>209</v>
      </c>
      <c r="D8" s="21" t="s">
        <v>210</v>
      </c>
      <c r="F8" s="6" t="s">
        <v>195</v>
      </c>
      <c r="G8" s="5" t="str">
        <f>VLOOKUP(F5,B5:D92,2,FALSE)</f>
        <v>CITROEN</v>
      </c>
      <c r="H8" s="395" t="s">
        <v>1437</v>
      </c>
      <c r="I8" s="395"/>
      <c r="J8" s="395"/>
      <c r="K8" s="395"/>
      <c r="L8" s="395"/>
      <c r="M8" s="395"/>
      <c r="N8" s="395"/>
      <c r="O8" s="395"/>
      <c r="P8" s="395"/>
      <c r="Q8" s="395"/>
    </row>
    <row r="9" spans="2:17" s="5" customFormat="1" ht="20.45" customHeight="1" x14ac:dyDescent="0.25">
      <c r="B9" s="21" t="s">
        <v>211</v>
      </c>
      <c r="C9" s="21" t="s">
        <v>209</v>
      </c>
      <c r="D9" s="21" t="s">
        <v>212</v>
      </c>
      <c r="F9" s="6" t="s">
        <v>196</v>
      </c>
      <c r="G9" s="5" t="str">
        <f>VLOOKUP(F5,B5:D92,3,FALSE)</f>
        <v>C4 PICASSO</v>
      </c>
      <c r="H9" s="396" t="s">
        <v>1439</v>
      </c>
      <c r="I9" s="396"/>
      <c r="J9" s="396"/>
      <c r="K9" s="396"/>
      <c r="L9" s="396"/>
      <c r="M9" s="396"/>
      <c r="N9" s="396"/>
      <c r="O9" s="396"/>
      <c r="P9" s="396"/>
      <c r="Q9" s="396"/>
    </row>
    <row r="10" spans="2:17" s="5" customFormat="1" ht="20.45" customHeight="1" x14ac:dyDescent="0.25">
      <c r="B10" s="21" t="s">
        <v>213</v>
      </c>
      <c r="C10" s="21" t="s">
        <v>209</v>
      </c>
      <c r="D10" s="21" t="s">
        <v>212</v>
      </c>
      <c r="H10" s="395"/>
      <c r="I10" s="395"/>
      <c r="J10" s="395"/>
      <c r="K10" s="395"/>
      <c r="L10" s="395"/>
      <c r="M10" s="395"/>
      <c r="N10" s="395"/>
      <c r="O10" s="395"/>
    </row>
    <row r="11" spans="2:17" s="5" customFormat="1" ht="20.45" customHeight="1" x14ac:dyDescent="0.25">
      <c r="B11" s="21" t="s">
        <v>214</v>
      </c>
      <c r="C11" s="21" t="s">
        <v>215</v>
      </c>
      <c r="D11" s="21" t="s">
        <v>216</v>
      </c>
    </row>
    <row r="12" spans="2:17" s="5" customFormat="1" ht="20.45" customHeight="1" x14ac:dyDescent="0.25">
      <c r="B12" s="21" t="s">
        <v>217</v>
      </c>
      <c r="C12" s="21" t="s">
        <v>218</v>
      </c>
      <c r="D12" s="21" t="s">
        <v>219</v>
      </c>
    </row>
    <row r="13" spans="2:17" s="5" customFormat="1" ht="20.45" customHeight="1" x14ac:dyDescent="0.25">
      <c r="B13" s="21" t="s">
        <v>220</v>
      </c>
      <c r="C13" s="21" t="s">
        <v>209</v>
      </c>
      <c r="D13" s="21" t="s">
        <v>221</v>
      </c>
      <c r="F13" s="5" t="s">
        <v>1438</v>
      </c>
    </row>
    <row r="14" spans="2:17" s="5" customFormat="1" ht="20.45" customHeight="1" x14ac:dyDescent="0.25">
      <c r="B14" s="21" t="s">
        <v>222</v>
      </c>
      <c r="C14" s="21" t="s">
        <v>223</v>
      </c>
      <c r="D14" s="21" t="s">
        <v>224</v>
      </c>
      <c r="F14" s="5" t="s">
        <v>1440</v>
      </c>
    </row>
    <row r="15" spans="2:17" s="5" customFormat="1" ht="20.45" customHeight="1" x14ac:dyDescent="0.25">
      <c r="B15" s="21" t="s">
        <v>225</v>
      </c>
      <c r="C15" s="21" t="s">
        <v>209</v>
      </c>
      <c r="D15" s="21" t="s">
        <v>212</v>
      </c>
    </row>
    <row r="16" spans="2:17" s="5" customFormat="1" ht="20.45" customHeight="1" x14ac:dyDescent="0.25">
      <c r="B16" s="21" t="s">
        <v>226</v>
      </c>
      <c r="C16" s="21" t="s">
        <v>209</v>
      </c>
      <c r="D16" s="21" t="s">
        <v>210</v>
      </c>
    </row>
    <row r="17" spans="2:16" s="5" customFormat="1" ht="20.45" customHeight="1" x14ac:dyDescent="0.25">
      <c r="B17" s="21" t="s">
        <v>227</v>
      </c>
      <c r="C17" s="21" t="s">
        <v>209</v>
      </c>
      <c r="D17" s="21" t="s">
        <v>212</v>
      </c>
      <c r="F17" s="390" t="s">
        <v>1441</v>
      </c>
      <c r="G17" s="390"/>
      <c r="H17" s="390"/>
      <c r="I17" s="390"/>
      <c r="J17" s="390"/>
      <c r="K17" s="390"/>
      <c r="L17" s="390"/>
      <c r="M17" s="390"/>
      <c r="N17" s="390"/>
      <c r="O17" s="390"/>
      <c r="P17" s="390"/>
    </row>
    <row r="18" spans="2:16" s="5" customFormat="1" ht="20.45" customHeight="1" x14ac:dyDescent="0.25">
      <c r="B18" s="21" t="s">
        <v>228</v>
      </c>
      <c r="C18" s="21" t="s">
        <v>209</v>
      </c>
      <c r="D18" s="21" t="s">
        <v>212</v>
      </c>
      <c r="F18" s="390"/>
      <c r="G18" s="390"/>
      <c r="H18" s="390"/>
      <c r="I18" s="390"/>
      <c r="J18" s="390"/>
      <c r="K18" s="390"/>
      <c r="L18" s="390"/>
      <c r="M18" s="390"/>
      <c r="N18" s="390"/>
      <c r="O18" s="390"/>
      <c r="P18" s="390"/>
    </row>
    <row r="19" spans="2:16" s="5" customFormat="1" ht="20.45" customHeight="1" x14ac:dyDescent="0.25">
      <c r="B19" s="21" t="s">
        <v>229</v>
      </c>
      <c r="C19" s="21" t="s">
        <v>209</v>
      </c>
      <c r="D19" s="21" t="s">
        <v>212</v>
      </c>
      <c r="F19" s="390"/>
      <c r="G19" s="390"/>
      <c r="H19" s="390"/>
      <c r="I19" s="390"/>
      <c r="J19" s="390"/>
      <c r="K19" s="390"/>
      <c r="L19" s="390"/>
      <c r="M19" s="390"/>
      <c r="N19" s="390"/>
      <c r="O19" s="390"/>
      <c r="P19" s="390"/>
    </row>
    <row r="20" spans="2:16" s="5" customFormat="1" ht="20.45" customHeight="1" x14ac:dyDescent="0.25">
      <c r="B20" s="21" t="s">
        <v>230</v>
      </c>
      <c r="C20" s="21" t="s">
        <v>209</v>
      </c>
      <c r="D20" s="21" t="s">
        <v>212</v>
      </c>
    </row>
    <row r="21" spans="2:16" s="5" customFormat="1" ht="20.45" customHeight="1" x14ac:dyDescent="0.25">
      <c r="B21" s="21" t="s">
        <v>231</v>
      </c>
      <c r="C21" s="21" t="s">
        <v>199</v>
      </c>
      <c r="D21" s="21" t="s">
        <v>232</v>
      </c>
    </row>
    <row r="22" spans="2:16" s="5" customFormat="1" ht="20.45" customHeight="1" x14ac:dyDescent="0.25">
      <c r="B22" s="21" t="s">
        <v>233</v>
      </c>
      <c r="C22" s="21" t="s">
        <v>209</v>
      </c>
      <c r="D22" s="21">
        <v>807</v>
      </c>
    </row>
    <row r="23" spans="2:16" s="5" customFormat="1" ht="20.45" customHeight="1" x14ac:dyDescent="0.25">
      <c r="B23" s="21" t="s">
        <v>234</v>
      </c>
      <c r="C23" s="21" t="s">
        <v>199</v>
      </c>
      <c r="D23" s="21" t="s">
        <v>235</v>
      </c>
    </row>
    <row r="24" spans="2:16" s="5" customFormat="1" ht="20.45" customHeight="1" x14ac:dyDescent="0.25">
      <c r="B24" s="21" t="s">
        <v>236</v>
      </c>
      <c r="C24" s="21" t="s">
        <v>218</v>
      </c>
      <c r="D24" s="21" t="s">
        <v>237</v>
      </c>
    </row>
    <row r="25" spans="2:16" s="5" customFormat="1" ht="20.45" customHeight="1" x14ac:dyDescent="0.25">
      <c r="B25" s="21" t="s">
        <v>238</v>
      </c>
      <c r="C25" s="21" t="s">
        <v>209</v>
      </c>
      <c r="D25" s="21" t="s">
        <v>239</v>
      </c>
    </row>
    <row r="26" spans="2:16" s="5" customFormat="1" ht="20.45" customHeight="1" x14ac:dyDescent="0.25">
      <c r="B26" s="21" t="s">
        <v>240</v>
      </c>
      <c r="C26" s="21" t="s">
        <v>205</v>
      </c>
      <c r="D26" s="21" t="s">
        <v>241</v>
      </c>
    </row>
    <row r="27" spans="2:16" s="5" customFormat="1" ht="20.45" customHeight="1" x14ac:dyDescent="0.25">
      <c r="B27" s="21" t="s">
        <v>242</v>
      </c>
      <c r="C27" s="21" t="s">
        <v>218</v>
      </c>
      <c r="D27" s="21" t="s">
        <v>237</v>
      </c>
    </row>
    <row r="28" spans="2:16" s="5" customFormat="1" ht="20.45" customHeight="1" x14ac:dyDescent="0.25">
      <c r="B28" s="21" t="s">
        <v>243</v>
      </c>
      <c r="C28" s="21" t="s">
        <v>199</v>
      </c>
      <c r="D28" s="21" t="s">
        <v>244</v>
      </c>
    </row>
    <row r="29" spans="2:16" s="5" customFormat="1" ht="20.45" customHeight="1" x14ac:dyDescent="0.25">
      <c r="B29" s="21" t="s">
        <v>245</v>
      </c>
      <c r="C29" s="21" t="s">
        <v>209</v>
      </c>
      <c r="D29" s="21" t="s">
        <v>246</v>
      </c>
    </row>
    <row r="30" spans="2:16" s="5" customFormat="1" ht="20.45" customHeight="1" x14ac:dyDescent="0.25">
      <c r="B30" s="21" t="s">
        <v>247</v>
      </c>
      <c r="C30" s="21" t="s">
        <v>209</v>
      </c>
      <c r="D30" s="21">
        <v>206</v>
      </c>
    </row>
    <row r="31" spans="2:16" s="5" customFormat="1" ht="20.45" customHeight="1" x14ac:dyDescent="0.25">
      <c r="B31" s="21" t="s">
        <v>248</v>
      </c>
      <c r="C31" s="21" t="s">
        <v>209</v>
      </c>
      <c r="D31" s="21" t="s">
        <v>249</v>
      </c>
    </row>
    <row r="32" spans="2:16" s="5" customFormat="1" ht="20.45" customHeight="1" x14ac:dyDescent="0.25">
      <c r="B32" s="21" t="s">
        <v>250</v>
      </c>
      <c r="C32" s="21" t="s">
        <v>209</v>
      </c>
      <c r="D32" s="21" t="s">
        <v>251</v>
      </c>
    </row>
    <row r="33" spans="2:4" s="5" customFormat="1" ht="20.45" customHeight="1" x14ac:dyDescent="0.25">
      <c r="B33" s="21" t="s">
        <v>252</v>
      </c>
      <c r="C33" s="21" t="s">
        <v>253</v>
      </c>
      <c r="D33" s="21" t="s">
        <v>254</v>
      </c>
    </row>
    <row r="34" spans="2:4" s="5" customFormat="1" ht="20.45" customHeight="1" x14ac:dyDescent="0.25">
      <c r="B34" s="21" t="s">
        <v>255</v>
      </c>
      <c r="C34" s="21" t="s">
        <v>209</v>
      </c>
      <c r="D34" s="21" t="s">
        <v>256</v>
      </c>
    </row>
    <row r="35" spans="2:4" s="5" customFormat="1" ht="20.45" customHeight="1" x14ac:dyDescent="0.25">
      <c r="B35" s="21" t="s">
        <v>257</v>
      </c>
      <c r="C35" s="21" t="s">
        <v>209</v>
      </c>
      <c r="D35" s="21">
        <v>5008</v>
      </c>
    </row>
    <row r="36" spans="2:4" s="5" customFormat="1" ht="20.45" customHeight="1" x14ac:dyDescent="0.25">
      <c r="B36" s="21" t="s">
        <v>258</v>
      </c>
      <c r="C36" s="21" t="s">
        <v>253</v>
      </c>
      <c r="D36" s="21">
        <v>500</v>
      </c>
    </row>
    <row r="37" spans="2:4" s="5" customFormat="1" ht="20.45" customHeight="1" x14ac:dyDescent="0.25">
      <c r="B37" s="21" t="s">
        <v>259</v>
      </c>
      <c r="C37" s="21" t="s">
        <v>199</v>
      </c>
      <c r="D37" s="21" t="s">
        <v>260</v>
      </c>
    </row>
    <row r="38" spans="2:4" s="5" customFormat="1" ht="20.45" customHeight="1" x14ac:dyDescent="0.25">
      <c r="B38" s="21" t="s">
        <v>261</v>
      </c>
      <c r="C38" s="21" t="s">
        <v>218</v>
      </c>
      <c r="D38" s="21" t="s">
        <v>262</v>
      </c>
    </row>
    <row r="39" spans="2:4" s="5" customFormat="1" ht="20.45" customHeight="1" x14ac:dyDescent="0.25">
      <c r="B39" s="21" t="s">
        <v>263</v>
      </c>
      <c r="C39" s="21" t="s">
        <v>199</v>
      </c>
      <c r="D39" s="21" t="s">
        <v>264</v>
      </c>
    </row>
    <row r="40" spans="2:4" s="5" customFormat="1" ht="20.45" customHeight="1" x14ac:dyDescent="0.25">
      <c r="B40" s="21" t="s">
        <v>265</v>
      </c>
      <c r="C40" s="21" t="s">
        <v>199</v>
      </c>
      <c r="D40" s="21" t="s">
        <v>264</v>
      </c>
    </row>
    <row r="41" spans="2:4" s="5" customFormat="1" ht="20.45" customHeight="1" x14ac:dyDescent="0.25">
      <c r="B41" s="21" t="s">
        <v>266</v>
      </c>
      <c r="C41" s="21" t="s">
        <v>253</v>
      </c>
      <c r="D41" s="21" t="s">
        <v>254</v>
      </c>
    </row>
    <row r="42" spans="2:4" s="5" customFormat="1" ht="20.45" customHeight="1" x14ac:dyDescent="0.25">
      <c r="B42" s="21" t="s">
        <v>267</v>
      </c>
      <c r="C42" s="21" t="s">
        <v>199</v>
      </c>
      <c r="D42" s="21" t="s">
        <v>268</v>
      </c>
    </row>
    <row r="43" spans="2:4" s="5" customFormat="1" ht="20.45" customHeight="1" x14ac:dyDescent="0.25">
      <c r="B43" s="21" t="s">
        <v>269</v>
      </c>
      <c r="C43" s="21" t="s">
        <v>270</v>
      </c>
      <c r="D43" s="21" t="s">
        <v>271</v>
      </c>
    </row>
    <row r="44" spans="2:4" s="5" customFormat="1" ht="20.45" customHeight="1" x14ac:dyDescent="0.25">
      <c r="B44" s="21" t="s">
        <v>272</v>
      </c>
      <c r="C44" s="21" t="s">
        <v>209</v>
      </c>
      <c r="D44" s="21">
        <v>107</v>
      </c>
    </row>
    <row r="45" spans="2:4" s="5" customFormat="1" ht="20.45" customHeight="1" x14ac:dyDescent="0.25">
      <c r="B45" s="21" t="s">
        <v>273</v>
      </c>
      <c r="C45" s="21" t="s">
        <v>205</v>
      </c>
      <c r="D45" s="21" t="s">
        <v>274</v>
      </c>
    </row>
    <row r="46" spans="2:4" s="5" customFormat="1" ht="20.45" customHeight="1" x14ac:dyDescent="0.25">
      <c r="B46" s="21" t="s">
        <v>275</v>
      </c>
      <c r="C46" s="21" t="s">
        <v>199</v>
      </c>
      <c r="D46" s="21" t="s">
        <v>276</v>
      </c>
    </row>
    <row r="47" spans="2:4" s="5" customFormat="1" ht="20.45" customHeight="1" x14ac:dyDescent="0.25">
      <c r="B47" s="21" t="s">
        <v>277</v>
      </c>
      <c r="C47" s="21" t="s">
        <v>278</v>
      </c>
      <c r="D47" s="21" t="s">
        <v>279</v>
      </c>
    </row>
    <row r="48" spans="2:4" s="5" customFormat="1" ht="20.45" customHeight="1" x14ac:dyDescent="0.25">
      <c r="B48" s="21" t="s">
        <v>280</v>
      </c>
      <c r="C48" s="21" t="s">
        <v>218</v>
      </c>
      <c r="D48" s="21" t="s">
        <v>281</v>
      </c>
    </row>
    <row r="49" spans="2:4" s="5" customFormat="1" ht="20.45" customHeight="1" x14ac:dyDescent="0.25">
      <c r="B49" s="21" t="s">
        <v>282</v>
      </c>
      <c r="C49" s="21" t="s">
        <v>199</v>
      </c>
      <c r="D49" s="21" t="s">
        <v>283</v>
      </c>
    </row>
    <row r="50" spans="2:4" s="5" customFormat="1" ht="20.45" customHeight="1" x14ac:dyDescent="0.25">
      <c r="B50" s="21" t="s">
        <v>284</v>
      </c>
      <c r="C50" s="21" t="s">
        <v>285</v>
      </c>
      <c r="D50" s="21" t="s">
        <v>286</v>
      </c>
    </row>
    <row r="51" spans="2:4" s="5" customFormat="1" ht="20.45" customHeight="1" x14ac:dyDescent="0.25">
      <c r="B51" s="21" t="s">
        <v>287</v>
      </c>
      <c r="C51" s="21" t="s">
        <v>199</v>
      </c>
      <c r="D51" s="21" t="s">
        <v>268</v>
      </c>
    </row>
    <row r="52" spans="2:4" s="5" customFormat="1" ht="20.45" customHeight="1" x14ac:dyDescent="0.25">
      <c r="B52" s="21" t="s">
        <v>288</v>
      </c>
      <c r="C52" s="21" t="s">
        <v>199</v>
      </c>
      <c r="D52" s="21" t="s">
        <v>289</v>
      </c>
    </row>
    <row r="53" spans="2:4" s="5" customFormat="1" ht="20.45" customHeight="1" x14ac:dyDescent="0.25">
      <c r="B53" s="21" t="s">
        <v>290</v>
      </c>
      <c r="C53" s="21" t="s">
        <v>218</v>
      </c>
      <c r="D53" s="21" t="s">
        <v>291</v>
      </c>
    </row>
    <row r="54" spans="2:4" s="5" customFormat="1" ht="20.45" customHeight="1" x14ac:dyDescent="0.25">
      <c r="B54" s="21" t="s">
        <v>292</v>
      </c>
      <c r="C54" s="21" t="s">
        <v>199</v>
      </c>
      <c r="D54" s="21" t="s">
        <v>293</v>
      </c>
    </row>
    <row r="55" spans="2:4" s="5" customFormat="1" ht="20.45" customHeight="1" x14ac:dyDescent="0.25">
      <c r="B55" s="21" t="s">
        <v>294</v>
      </c>
      <c r="C55" s="21" t="s">
        <v>209</v>
      </c>
      <c r="D55" s="21">
        <v>3008</v>
      </c>
    </row>
    <row r="56" spans="2:4" s="5" customFormat="1" ht="20.45" customHeight="1" x14ac:dyDescent="0.25">
      <c r="B56" s="21" t="s">
        <v>295</v>
      </c>
      <c r="C56" s="21" t="s">
        <v>199</v>
      </c>
      <c r="D56" s="21" t="s">
        <v>296</v>
      </c>
    </row>
    <row r="57" spans="2:4" s="5" customFormat="1" ht="20.45" customHeight="1" x14ac:dyDescent="0.25">
      <c r="B57" s="21" t="s">
        <v>297</v>
      </c>
      <c r="C57" s="21" t="s">
        <v>199</v>
      </c>
      <c r="D57" s="21" t="s">
        <v>200</v>
      </c>
    </row>
    <row r="58" spans="2:4" s="5" customFormat="1" ht="20.45" customHeight="1" x14ac:dyDescent="0.25">
      <c r="B58" s="21" t="s">
        <v>298</v>
      </c>
      <c r="C58" s="21" t="s">
        <v>270</v>
      </c>
      <c r="D58" s="21" t="s">
        <v>299</v>
      </c>
    </row>
    <row r="59" spans="2:4" s="5" customFormat="1" ht="20.45" customHeight="1" x14ac:dyDescent="0.25">
      <c r="B59" s="21" t="s">
        <v>300</v>
      </c>
      <c r="C59" s="21" t="s">
        <v>218</v>
      </c>
      <c r="D59" s="21" t="s">
        <v>301</v>
      </c>
    </row>
    <row r="60" spans="2:4" s="5" customFormat="1" ht="20.45" customHeight="1" x14ac:dyDescent="0.25">
      <c r="B60" s="21" t="s">
        <v>302</v>
      </c>
      <c r="C60" s="21" t="s">
        <v>218</v>
      </c>
      <c r="D60" s="21" t="s">
        <v>303</v>
      </c>
    </row>
    <row r="61" spans="2:4" s="5" customFormat="1" ht="20.45" customHeight="1" x14ac:dyDescent="0.25">
      <c r="B61" s="21" t="s">
        <v>304</v>
      </c>
      <c r="C61" s="21" t="s">
        <v>199</v>
      </c>
      <c r="D61" s="21" t="s">
        <v>276</v>
      </c>
    </row>
    <row r="62" spans="2:4" s="5" customFormat="1" ht="20.45" customHeight="1" x14ac:dyDescent="0.25">
      <c r="B62" s="21" t="s">
        <v>305</v>
      </c>
      <c r="C62" s="21" t="s">
        <v>209</v>
      </c>
      <c r="D62" s="21" t="s">
        <v>306</v>
      </c>
    </row>
    <row r="63" spans="2:4" s="5" customFormat="1" ht="20.45" customHeight="1" x14ac:dyDescent="0.25">
      <c r="B63" s="21" t="s">
        <v>307</v>
      </c>
      <c r="C63" s="21" t="s">
        <v>205</v>
      </c>
      <c r="D63" s="21" t="s">
        <v>241</v>
      </c>
    </row>
    <row r="64" spans="2:4" s="5" customFormat="1" ht="20.45" customHeight="1" x14ac:dyDescent="0.25">
      <c r="B64" s="21" t="s">
        <v>308</v>
      </c>
      <c r="C64" s="21" t="s">
        <v>309</v>
      </c>
      <c r="D64" s="21" t="s">
        <v>310</v>
      </c>
    </row>
    <row r="65" spans="2:4" s="5" customFormat="1" ht="20.45" customHeight="1" x14ac:dyDescent="0.25">
      <c r="B65" s="21" t="s">
        <v>311</v>
      </c>
      <c r="C65" s="21" t="s">
        <v>199</v>
      </c>
      <c r="D65" s="21" t="s">
        <v>312</v>
      </c>
    </row>
    <row r="66" spans="2:4" s="5" customFormat="1" ht="20.45" customHeight="1" x14ac:dyDescent="0.25">
      <c r="B66" s="21" t="s">
        <v>313</v>
      </c>
      <c r="C66" s="21" t="s">
        <v>199</v>
      </c>
      <c r="D66" s="21" t="s">
        <v>314</v>
      </c>
    </row>
    <row r="67" spans="2:4" s="5" customFormat="1" ht="20.45" customHeight="1" x14ac:dyDescent="0.25">
      <c r="B67" s="21" t="s">
        <v>315</v>
      </c>
      <c r="C67" s="21" t="s">
        <v>209</v>
      </c>
      <c r="D67" s="21">
        <v>308</v>
      </c>
    </row>
    <row r="68" spans="2:4" s="5" customFormat="1" ht="20.45" customHeight="1" x14ac:dyDescent="0.25">
      <c r="B68" s="21" t="s">
        <v>316</v>
      </c>
      <c r="C68" s="21" t="s">
        <v>199</v>
      </c>
      <c r="D68" s="21" t="s">
        <v>317</v>
      </c>
    </row>
    <row r="69" spans="2:4" s="5" customFormat="1" ht="20.45" customHeight="1" x14ac:dyDescent="0.25">
      <c r="B69" s="21" t="s">
        <v>318</v>
      </c>
      <c r="C69" s="21" t="s">
        <v>209</v>
      </c>
      <c r="D69" s="21">
        <v>308</v>
      </c>
    </row>
    <row r="70" spans="2:4" s="5" customFormat="1" ht="20.45" customHeight="1" x14ac:dyDescent="0.25">
      <c r="B70" s="21" t="s">
        <v>319</v>
      </c>
      <c r="C70" s="21" t="s">
        <v>199</v>
      </c>
      <c r="D70" s="21" t="s">
        <v>320</v>
      </c>
    </row>
    <row r="71" spans="2:4" s="5" customFormat="1" ht="20.45" customHeight="1" x14ac:dyDescent="0.25">
      <c r="B71" s="21" t="s">
        <v>321</v>
      </c>
      <c r="C71" s="21" t="s">
        <v>199</v>
      </c>
      <c r="D71" s="21" t="s">
        <v>322</v>
      </c>
    </row>
    <row r="72" spans="2:4" s="5" customFormat="1" ht="20.45" customHeight="1" x14ac:dyDescent="0.25">
      <c r="B72" s="21" t="s">
        <v>323</v>
      </c>
      <c r="C72" s="21" t="s">
        <v>199</v>
      </c>
      <c r="D72" s="21" t="s">
        <v>324</v>
      </c>
    </row>
    <row r="73" spans="2:4" s="5" customFormat="1" ht="20.45" customHeight="1" x14ac:dyDescent="0.25">
      <c r="B73" s="21" t="s">
        <v>325</v>
      </c>
      <c r="C73" s="21" t="s">
        <v>309</v>
      </c>
      <c r="D73" s="21" t="s">
        <v>326</v>
      </c>
    </row>
    <row r="74" spans="2:4" s="5" customFormat="1" ht="20.45" customHeight="1" x14ac:dyDescent="0.25">
      <c r="B74" s="21" t="s">
        <v>327</v>
      </c>
      <c r="C74" s="21" t="s">
        <v>209</v>
      </c>
      <c r="D74" s="21" t="s">
        <v>306</v>
      </c>
    </row>
    <row r="75" spans="2:4" s="5" customFormat="1" ht="20.45" customHeight="1" x14ac:dyDescent="0.25">
      <c r="B75" s="21" t="s">
        <v>328</v>
      </c>
      <c r="C75" s="21" t="s">
        <v>329</v>
      </c>
      <c r="D75" s="21" t="s">
        <v>330</v>
      </c>
    </row>
    <row r="76" spans="2:4" s="5" customFormat="1" ht="20.45" customHeight="1" x14ac:dyDescent="0.25">
      <c r="B76" s="21" t="s">
        <v>331</v>
      </c>
      <c r="C76" s="21" t="s">
        <v>332</v>
      </c>
      <c r="D76" s="21" t="s">
        <v>333</v>
      </c>
    </row>
    <row r="77" spans="2:4" s="5" customFormat="1" ht="20.45" customHeight="1" x14ac:dyDescent="0.25">
      <c r="B77" s="21" t="s">
        <v>334</v>
      </c>
      <c r="C77" s="21" t="s">
        <v>199</v>
      </c>
      <c r="D77" s="21" t="s">
        <v>335</v>
      </c>
    </row>
    <row r="78" spans="2:4" s="5" customFormat="1" ht="20.45" customHeight="1" x14ac:dyDescent="0.25">
      <c r="B78" s="21" t="s">
        <v>336</v>
      </c>
      <c r="C78" s="21" t="s">
        <v>199</v>
      </c>
      <c r="D78" s="21" t="s">
        <v>337</v>
      </c>
    </row>
    <row r="79" spans="2:4" s="5" customFormat="1" ht="20.45" customHeight="1" x14ac:dyDescent="0.25">
      <c r="B79" s="21" t="s">
        <v>338</v>
      </c>
      <c r="C79" s="21" t="s">
        <v>199</v>
      </c>
      <c r="D79" s="21" t="s">
        <v>339</v>
      </c>
    </row>
    <row r="80" spans="2:4" s="5" customFormat="1" ht="20.45" customHeight="1" x14ac:dyDescent="0.25">
      <c r="B80" s="21" t="s">
        <v>340</v>
      </c>
      <c r="C80" s="21" t="s">
        <v>199</v>
      </c>
      <c r="D80" s="21" t="s">
        <v>341</v>
      </c>
    </row>
    <row r="81" spans="2:4" s="5" customFormat="1" ht="20.45" customHeight="1" x14ac:dyDescent="0.25">
      <c r="B81" s="21" t="s">
        <v>342</v>
      </c>
      <c r="C81" s="21" t="s">
        <v>199</v>
      </c>
      <c r="D81" s="21" t="s">
        <v>343</v>
      </c>
    </row>
    <row r="82" spans="2:4" s="5" customFormat="1" ht="20.45" customHeight="1" x14ac:dyDescent="0.25">
      <c r="B82" s="21" t="s">
        <v>344</v>
      </c>
      <c r="C82" s="21" t="s">
        <v>309</v>
      </c>
      <c r="D82" s="21" t="s">
        <v>345</v>
      </c>
    </row>
    <row r="83" spans="2:4" s="5" customFormat="1" ht="20.45" customHeight="1" x14ac:dyDescent="0.25">
      <c r="B83" s="21" t="s">
        <v>346</v>
      </c>
      <c r="C83" s="21" t="s">
        <v>309</v>
      </c>
      <c r="D83" s="21" t="s">
        <v>347</v>
      </c>
    </row>
    <row r="84" spans="2:4" s="5" customFormat="1" ht="20.45" customHeight="1" x14ac:dyDescent="0.25">
      <c r="B84" s="21" t="s">
        <v>348</v>
      </c>
      <c r="C84" s="21" t="s">
        <v>205</v>
      </c>
      <c r="D84" s="21" t="s">
        <v>349</v>
      </c>
    </row>
    <row r="85" spans="2:4" s="5" customFormat="1" ht="20.45" customHeight="1" x14ac:dyDescent="0.25">
      <c r="B85" s="21" t="s">
        <v>350</v>
      </c>
      <c r="C85" s="21" t="s">
        <v>205</v>
      </c>
      <c r="D85" s="21" t="s">
        <v>349</v>
      </c>
    </row>
    <row r="86" spans="2:4" s="5" customFormat="1" ht="20.45" customHeight="1" x14ac:dyDescent="0.25">
      <c r="B86" s="21" t="s">
        <v>201</v>
      </c>
      <c r="C86" s="21" t="s">
        <v>205</v>
      </c>
      <c r="D86" s="21" t="s">
        <v>349</v>
      </c>
    </row>
    <row r="87" spans="2:4" s="5" customFormat="1" ht="20.45" customHeight="1" x14ac:dyDescent="0.25">
      <c r="B87" s="21" t="s">
        <v>351</v>
      </c>
      <c r="C87" s="21" t="s">
        <v>205</v>
      </c>
      <c r="D87" s="21" t="s">
        <v>349</v>
      </c>
    </row>
    <row r="88" spans="2:4" s="5" customFormat="1" ht="20.45" customHeight="1" x14ac:dyDescent="0.25">
      <c r="B88" s="21" t="s">
        <v>352</v>
      </c>
      <c r="C88" s="21" t="s">
        <v>205</v>
      </c>
      <c r="D88" s="21" t="s">
        <v>349</v>
      </c>
    </row>
    <row r="89" spans="2:4" s="5" customFormat="1" ht="20.45" customHeight="1" x14ac:dyDescent="0.25">
      <c r="B89" s="21" t="s">
        <v>353</v>
      </c>
      <c r="C89" s="21" t="s">
        <v>205</v>
      </c>
      <c r="D89" s="21" t="s">
        <v>349</v>
      </c>
    </row>
    <row r="90" spans="2:4" s="5" customFormat="1" ht="20.45" customHeight="1" x14ac:dyDescent="0.25">
      <c r="B90" s="21" t="s">
        <v>354</v>
      </c>
      <c r="C90" s="21" t="s">
        <v>205</v>
      </c>
      <c r="D90" s="21" t="s">
        <v>349</v>
      </c>
    </row>
    <row r="91" spans="2:4" s="5" customFormat="1" ht="20.45" customHeight="1" x14ac:dyDescent="0.25">
      <c r="B91" s="21" t="s">
        <v>355</v>
      </c>
      <c r="C91" s="21" t="s">
        <v>205</v>
      </c>
      <c r="D91" s="21" t="s">
        <v>349</v>
      </c>
    </row>
    <row r="92" spans="2:4" s="5" customFormat="1" ht="20.45" customHeight="1" x14ac:dyDescent="0.25">
      <c r="B92" s="21" t="s">
        <v>356</v>
      </c>
      <c r="C92" s="21" t="s">
        <v>205</v>
      </c>
      <c r="D92" s="21" t="s">
        <v>349</v>
      </c>
    </row>
  </sheetData>
  <mergeCells count="7">
    <mergeCell ref="B2:D2"/>
    <mergeCell ref="F2:G2"/>
    <mergeCell ref="F17:P19"/>
    <mergeCell ref="H4:M5"/>
    <mergeCell ref="H8:Q8"/>
    <mergeCell ref="H9:Q9"/>
    <mergeCell ref="H10:O10"/>
  </mergeCells>
  <conditionalFormatting sqref="A1:G1 A2 E2:F2 A6:G12 A3:G3 A4:F5 R1:XFD1048576 A20:G1048576 A13:E19">
    <cfRule type="expression" dxfId="812" priority="12">
      <formula>A1&lt;&gt;""</formula>
    </cfRule>
  </conditionalFormatting>
  <conditionalFormatting sqref="H1:I1 O1:Q1 H2:Q3 H4 N4:Q5 H6:Q7 H20:Q1048576 P10:Q12 H8:H10 Q13:Q19">
    <cfRule type="expression" dxfId="811" priority="10">
      <formula>H1&lt;&gt;""</formula>
    </cfRule>
  </conditionalFormatting>
  <conditionalFormatting sqref="P13 F13:G13 F14:P16 F17">
    <cfRule type="expression" dxfId="810" priority="8">
      <formula>F13&lt;&gt;""</formula>
    </cfRule>
  </conditionalFormatting>
  <conditionalFormatting sqref="N1">
    <cfRule type="expression" dxfId="809" priority="4">
      <formula>N1&lt;&gt;""</formula>
    </cfRule>
  </conditionalFormatting>
  <conditionalFormatting sqref="J1">
    <cfRule type="expression" dxfId="808" priority="2">
      <formula>J1&lt;&gt;""</formula>
    </cfRule>
  </conditionalFormatting>
  <conditionalFormatting sqref="J1">
    <cfRule type="expression" dxfId="807" priority="3">
      <formula>J1&lt;&gt;""</formula>
    </cfRule>
  </conditionalFormatting>
  <conditionalFormatting sqref="M1">
    <cfRule type="expression" dxfId="806" priority="1">
      <formula>M1&lt;&gt;""</formula>
    </cfRule>
  </conditionalFormatting>
  <dataValidations count="1">
    <dataValidation type="list" allowBlank="1" showInputMessage="1" showErrorMessage="1" sqref="F5" xr:uid="{00000000-0002-0000-0E00-000000000000}">
      <formula1>$B$5:$B$92</formula1>
    </dataValidation>
  </dataValidations>
  <hyperlinks>
    <hyperlink ref="J1" location="ACCUEIL!A1" display="ACCUEIL" xr:uid="{F29151AA-0CD5-4BA2-B09D-3905130FC78F}"/>
    <hyperlink ref="L1" r:id="rId1" xr:uid="{4A6EA29E-9743-4C1A-9406-3AAF69FB98B5}"/>
    <hyperlink ref="K1" location="'Chercher-Extraire'!A1" display="SUJET" xr:uid="{5687D669-61B8-4438-8108-8A6D82508B76}"/>
    <hyperlink ref="M1" r:id="rId2" xr:uid="{FC26D0C1-3361-494B-BAEF-76932DA54F60}"/>
  </hyperlinks>
  <pageMargins left="0.7" right="0.7" top="0.75" bottom="0.75" header="0.3" footer="0.3"/>
  <pageSetup paperSize="9" orientation="portrait" verticalDpi="0"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B1:N16"/>
  <sheetViews>
    <sheetView workbookViewId="0">
      <selection activeCell="K1" sqref="K1"/>
    </sheetView>
  </sheetViews>
  <sheetFormatPr baseColWidth="10" defaultColWidth="11" defaultRowHeight="15" x14ac:dyDescent="0.25"/>
  <cols>
    <col min="1" max="2" width="11" style="1"/>
    <col min="3" max="3" width="16" style="1" customWidth="1"/>
    <col min="4" max="4" width="15.7109375" style="1" customWidth="1"/>
    <col min="5" max="13" width="11" style="1"/>
    <col min="14" max="14" width="12.42578125" style="1" customWidth="1"/>
    <col min="15" max="16384" width="11" style="1"/>
  </cols>
  <sheetData>
    <row r="1" spans="2:14" ht="28.5" customHeight="1" x14ac:dyDescent="0.25">
      <c r="K1" s="136" t="s">
        <v>16</v>
      </c>
      <c r="L1" s="141" t="s">
        <v>2</v>
      </c>
      <c r="M1" s="152" t="s">
        <v>1474</v>
      </c>
      <c r="N1" s="173" t="s">
        <v>1715</v>
      </c>
    </row>
    <row r="2" spans="2:14" ht="27" customHeight="1" x14ac:dyDescent="0.25">
      <c r="B2" s="383" t="s">
        <v>376</v>
      </c>
      <c r="C2" s="383"/>
      <c r="D2" s="383"/>
    </row>
    <row r="3" spans="2:14" ht="18.600000000000001" customHeight="1" thickBot="1" x14ac:dyDescent="0.3"/>
    <row r="4" spans="2:14" ht="18.600000000000001" customHeight="1" x14ac:dyDescent="0.25">
      <c r="B4" s="25" t="s">
        <v>377</v>
      </c>
      <c r="C4" s="26" t="s">
        <v>378</v>
      </c>
      <c r="D4" s="27" t="s">
        <v>379</v>
      </c>
      <c r="G4" s="380" t="s">
        <v>1448</v>
      </c>
      <c r="H4" s="380"/>
      <c r="I4" s="380"/>
      <c r="J4" s="380"/>
      <c r="K4" s="380"/>
      <c r="L4" s="380"/>
    </row>
    <row r="5" spans="2:14" ht="18.600000000000001" customHeight="1" x14ac:dyDescent="0.25">
      <c r="B5" s="28" t="s">
        <v>380</v>
      </c>
      <c r="C5" s="5" t="s">
        <v>381</v>
      </c>
      <c r="D5" s="34">
        <v>890</v>
      </c>
      <c r="G5" s="380"/>
      <c r="H5" s="380"/>
      <c r="I5" s="380"/>
      <c r="J5" s="380"/>
      <c r="K5" s="380"/>
      <c r="L5" s="380"/>
    </row>
    <row r="6" spans="2:14" ht="18.600000000000001" customHeight="1" x14ac:dyDescent="0.25">
      <c r="B6" s="29" t="s">
        <v>380</v>
      </c>
      <c r="C6" s="5" t="s">
        <v>382</v>
      </c>
      <c r="D6" s="34">
        <v>950</v>
      </c>
    </row>
    <row r="7" spans="2:14" ht="18.600000000000001" customHeight="1" x14ac:dyDescent="0.25">
      <c r="B7" s="30" t="s">
        <v>383</v>
      </c>
      <c r="C7" s="5" t="s">
        <v>384</v>
      </c>
      <c r="D7" s="34">
        <v>15</v>
      </c>
    </row>
    <row r="8" spans="2:14" ht="18.600000000000001" customHeight="1" x14ac:dyDescent="0.25">
      <c r="B8" s="31" t="s">
        <v>385</v>
      </c>
      <c r="C8" s="5" t="s">
        <v>386</v>
      </c>
      <c r="D8" s="34">
        <v>21</v>
      </c>
    </row>
    <row r="9" spans="2:14" ht="18.600000000000001" customHeight="1" x14ac:dyDescent="0.25">
      <c r="B9" s="29" t="s">
        <v>380</v>
      </c>
      <c r="C9" s="5" t="s">
        <v>387</v>
      </c>
      <c r="D9" s="34">
        <v>120</v>
      </c>
    </row>
    <row r="10" spans="2:14" ht="18.600000000000001" customHeight="1" x14ac:dyDescent="0.25">
      <c r="B10" s="30" t="s">
        <v>383</v>
      </c>
      <c r="C10" s="5" t="s">
        <v>388</v>
      </c>
      <c r="D10" s="34">
        <v>12</v>
      </c>
    </row>
    <row r="11" spans="2:14" ht="18.600000000000001" customHeight="1" x14ac:dyDescent="0.25">
      <c r="B11" s="31" t="s">
        <v>385</v>
      </c>
      <c r="C11" s="5" t="s">
        <v>389</v>
      </c>
      <c r="D11" s="34">
        <v>19</v>
      </c>
    </row>
    <row r="12" spans="2:14" ht="18.600000000000001" customHeight="1" thickBot="1" x14ac:dyDescent="0.3">
      <c r="B12" s="32" t="s">
        <v>383</v>
      </c>
      <c r="C12" s="33" t="s">
        <v>390</v>
      </c>
      <c r="D12" s="35">
        <v>6</v>
      </c>
    </row>
    <row r="13" spans="2:14" ht="18.600000000000001" customHeight="1" thickBot="1" x14ac:dyDescent="0.3"/>
    <row r="14" spans="2:14" ht="18.600000000000001" customHeight="1" x14ac:dyDescent="0.25">
      <c r="C14" s="39" t="s">
        <v>380</v>
      </c>
      <c r="D14" s="36"/>
      <c r="E14" s="1" t="s">
        <v>1442</v>
      </c>
      <c r="L14" s="1" t="s">
        <v>1445</v>
      </c>
    </row>
    <row r="15" spans="2:14" ht="18.600000000000001" customHeight="1" x14ac:dyDescent="0.25">
      <c r="C15" s="40" t="s">
        <v>383</v>
      </c>
      <c r="D15" s="37"/>
      <c r="E15" s="1" t="s">
        <v>1443</v>
      </c>
      <c r="L15" s="1" t="s">
        <v>1446</v>
      </c>
    </row>
    <row r="16" spans="2:14" ht="18.600000000000001" customHeight="1" thickBot="1" x14ac:dyDescent="0.3">
      <c r="C16" s="41" t="s">
        <v>385</v>
      </c>
      <c r="D16" s="38"/>
      <c r="E16" s="1" t="s">
        <v>1444</v>
      </c>
      <c r="L16" s="1" t="s">
        <v>1447</v>
      </c>
    </row>
  </sheetData>
  <mergeCells count="2">
    <mergeCell ref="B2:D2"/>
    <mergeCell ref="G4:L5"/>
  </mergeCells>
  <phoneticPr fontId="20" type="noConversion"/>
  <conditionalFormatting sqref="A1:J1 A17:XFD1048576 A2:A16 P1:XFD1 E2:XFD3 E5:F5 E6:XFD16 E4:G4 M4:XFD5">
    <cfRule type="expression" dxfId="805" priority="10">
      <formula>A1&lt;&gt;""</formula>
    </cfRule>
  </conditionalFormatting>
  <conditionalFormatting sqref="B3:D13 B14:B16">
    <cfRule type="expression" dxfId="804" priority="9">
      <formula>B3&lt;&gt;""</formula>
    </cfRule>
  </conditionalFormatting>
  <conditionalFormatting sqref="K1">
    <cfRule type="expression" dxfId="803" priority="4">
      <formula>K1&lt;&gt;""</formula>
    </cfRule>
  </conditionalFormatting>
  <conditionalFormatting sqref="K1">
    <cfRule type="expression" dxfId="802" priority="5">
      <formula>K1&lt;&gt;""</formula>
    </cfRule>
  </conditionalFormatting>
  <conditionalFormatting sqref="O1">
    <cfRule type="expression" dxfId="801" priority="2">
      <formula>O1&lt;&gt;""</formula>
    </cfRule>
  </conditionalFormatting>
  <conditionalFormatting sqref="N1">
    <cfRule type="expression" dxfId="800" priority="1">
      <formula>N1&lt;&gt;""</formula>
    </cfRule>
  </conditionalFormatting>
  <hyperlinks>
    <hyperlink ref="K1" location="ACCUEIL!A1" display="ACCUEIL" xr:uid="{FABD72B9-D081-441A-A8C7-D7E28102B139}"/>
    <hyperlink ref="L1" location="'Calculs_conditionnels Corr'!A1" display="Corrigé" xr:uid="{A32FD4D5-224D-473C-90E1-E063BA841198}"/>
    <hyperlink ref="M1" r:id="rId1" xr:uid="{269E786D-5C49-4AB5-8CF0-017DDDB2D88D}"/>
    <hyperlink ref="N1" r:id="rId2" xr:uid="{C8A56B0F-F22D-4D83-9745-AD28535631C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B1:N16"/>
  <sheetViews>
    <sheetView workbookViewId="0">
      <selection activeCell="K1" sqref="K1"/>
    </sheetView>
  </sheetViews>
  <sheetFormatPr baseColWidth="10" defaultColWidth="11" defaultRowHeight="15" x14ac:dyDescent="0.25"/>
  <cols>
    <col min="1" max="2" width="11" style="1"/>
    <col min="3" max="3" width="16" style="1" customWidth="1"/>
    <col min="4" max="4" width="15.7109375" style="1" customWidth="1"/>
    <col min="5" max="13" width="11" style="1"/>
    <col min="14" max="14" width="12.85546875" style="1" customWidth="1"/>
    <col min="15" max="16384" width="11" style="1"/>
  </cols>
  <sheetData>
    <row r="1" spans="2:14" ht="30" x14ac:dyDescent="0.25">
      <c r="K1" s="136" t="s">
        <v>16</v>
      </c>
      <c r="L1" s="141" t="s">
        <v>1687</v>
      </c>
      <c r="M1" s="152" t="s">
        <v>1474</v>
      </c>
      <c r="N1" s="173" t="s">
        <v>1715</v>
      </c>
    </row>
    <row r="2" spans="2:14" ht="27" customHeight="1" x14ac:dyDescent="0.25">
      <c r="B2" s="383" t="s">
        <v>376</v>
      </c>
      <c r="C2" s="383"/>
      <c r="D2" s="383"/>
    </row>
    <row r="3" spans="2:14" ht="18.600000000000001" customHeight="1" thickBot="1" x14ac:dyDescent="0.3"/>
    <row r="4" spans="2:14" ht="18.600000000000001" customHeight="1" x14ac:dyDescent="0.25">
      <c r="B4" s="25" t="s">
        <v>377</v>
      </c>
      <c r="C4" s="26" t="s">
        <v>378</v>
      </c>
      <c r="D4" s="27" t="s">
        <v>379</v>
      </c>
      <c r="G4" s="380" t="s">
        <v>1448</v>
      </c>
      <c r="H4" s="380"/>
      <c r="I4" s="380"/>
      <c r="J4" s="380"/>
      <c r="K4" s="380"/>
      <c r="L4" s="380"/>
    </row>
    <row r="5" spans="2:14" ht="18.600000000000001" customHeight="1" x14ac:dyDescent="0.25">
      <c r="B5" s="28" t="s">
        <v>380</v>
      </c>
      <c r="C5" s="5" t="s">
        <v>381</v>
      </c>
      <c r="D5" s="34">
        <v>890</v>
      </c>
      <c r="G5" s="380"/>
      <c r="H5" s="380"/>
      <c r="I5" s="380"/>
      <c r="J5" s="380"/>
      <c r="K5" s="380"/>
      <c r="L5" s="380"/>
    </row>
    <row r="6" spans="2:14" ht="18.600000000000001" customHeight="1" x14ac:dyDescent="0.25">
      <c r="B6" s="29" t="s">
        <v>380</v>
      </c>
      <c r="C6" s="5" t="s">
        <v>382</v>
      </c>
      <c r="D6" s="34">
        <v>950</v>
      </c>
    </row>
    <row r="7" spans="2:14" ht="18.600000000000001" customHeight="1" x14ac:dyDescent="0.25">
      <c r="B7" s="30" t="s">
        <v>383</v>
      </c>
      <c r="C7" s="5" t="s">
        <v>384</v>
      </c>
      <c r="D7" s="34">
        <v>15</v>
      </c>
    </row>
    <row r="8" spans="2:14" ht="18.600000000000001" customHeight="1" x14ac:dyDescent="0.25">
      <c r="B8" s="31" t="s">
        <v>385</v>
      </c>
      <c r="C8" s="5" t="s">
        <v>386</v>
      </c>
      <c r="D8" s="34">
        <v>21</v>
      </c>
    </row>
    <row r="9" spans="2:14" ht="18.600000000000001" customHeight="1" x14ac:dyDescent="0.25">
      <c r="B9" s="29" t="s">
        <v>380</v>
      </c>
      <c r="C9" s="5" t="s">
        <v>387</v>
      </c>
      <c r="D9" s="34">
        <v>120</v>
      </c>
    </row>
    <row r="10" spans="2:14" ht="18.600000000000001" customHeight="1" x14ac:dyDescent="0.25">
      <c r="B10" s="30" t="s">
        <v>383</v>
      </c>
      <c r="C10" s="5" t="s">
        <v>388</v>
      </c>
      <c r="D10" s="34">
        <v>12</v>
      </c>
    </row>
    <row r="11" spans="2:14" ht="18.600000000000001" customHeight="1" x14ac:dyDescent="0.25">
      <c r="B11" s="31" t="s">
        <v>385</v>
      </c>
      <c r="C11" s="5" t="s">
        <v>389</v>
      </c>
      <c r="D11" s="34">
        <v>19</v>
      </c>
    </row>
    <row r="12" spans="2:14" ht="18.600000000000001" customHeight="1" thickBot="1" x14ac:dyDescent="0.3">
      <c r="B12" s="32" t="s">
        <v>383</v>
      </c>
      <c r="C12" s="33" t="s">
        <v>390</v>
      </c>
      <c r="D12" s="35">
        <v>6</v>
      </c>
    </row>
    <row r="13" spans="2:14" ht="18.600000000000001" customHeight="1" thickBot="1" x14ac:dyDescent="0.3"/>
    <row r="14" spans="2:14" ht="18.600000000000001" customHeight="1" x14ac:dyDescent="0.25">
      <c r="C14" s="39" t="s">
        <v>380</v>
      </c>
      <c r="D14" s="36">
        <f>SUMIF(B5:B12,C14,D5:D12)</f>
        <v>1960</v>
      </c>
      <c r="E14" s="1" t="s">
        <v>1442</v>
      </c>
      <c r="L14" s="1" t="s">
        <v>1445</v>
      </c>
    </row>
    <row r="15" spans="2:14" ht="18.600000000000001" customHeight="1" x14ac:dyDescent="0.25">
      <c r="C15" s="40" t="s">
        <v>383</v>
      </c>
      <c r="D15" s="37">
        <f>SUMIF(B5:B12,C15,D5:D12)</f>
        <v>33</v>
      </c>
      <c r="E15" s="1" t="s">
        <v>1443</v>
      </c>
      <c r="L15" s="1" t="s">
        <v>1446</v>
      </c>
    </row>
    <row r="16" spans="2:14" ht="18.600000000000001" customHeight="1" thickBot="1" x14ac:dyDescent="0.3">
      <c r="C16" s="41" t="s">
        <v>385</v>
      </c>
      <c r="D16" s="38">
        <f>SUMIF(B5:B12,C16,D5:D12)</f>
        <v>40</v>
      </c>
      <c r="E16" s="1" t="s">
        <v>1444</v>
      </c>
      <c r="L16" s="1" t="s">
        <v>1447</v>
      </c>
    </row>
  </sheetData>
  <mergeCells count="2">
    <mergeCell ref="B2:D2"/>
    <mergeCell ref="G4:L5"/>
  </mergeCells>
  <conditionalFormatting sqref="A1:D1 A17:D1048576 A2:A16 R1:XFD1048576">
    <cfRule type="expression" dxfId="799" priority="9">
      <formula>A1&lt;&gt;""</formula>
    </cfRule>
  </conditionalFormatting>
  <conditionalFormatting sqref="B3:D13 B14:B16">
    <cfRule type="expression" dxfId="798" priority="8">
      <formula>B3&lt;&gt;""</formula>
    </cfRule>
  </conditionalFormatting>
  <conditionalFormatting sqref="E1:J1 O1:Q1 E2:Q3 E5:F5 E6:Q1048576 E4:G4 M4:Q5">
    <cfRule type="expression" dxfId="797" priority="6">
      <formula>E1&lt;&gt;""</formula>
    </cfRule>
  </conditionalFormatting>
  <conditionalFormatting sqref="K1">
    <cfRule type="expression" dxfId="796" priority="3">
      <formula>K1&lt;&gt;""</formula>
    </cfRule>
  </conditionalFormatting>
  <conditionalFormatting sqref="K1">
    <cfRule type="expression" dxfId="795" priority="4">
      <formula>K1&lt;&gt;""</formula>
    </cfRule>
  </conditionalFormatting>
  <conditionalFormatting sqref="N1">
    <cfRule type="expression" dxfId="794" priority="1">
      <formula>N1&lt;&gt;""</formula>
    </cfRule>
  </conditionalFormatting>
  <hyperlinks>
    <hyperlink ref="K1" location="ACCUEIL!A1" display="ACCUEIL" xr:uid="{77E8B0C0-A043-4873-A9F2-986A194920E2}"/>
    <hyperlink ref="L1" location="Calculs_conditionnels!A1" display="SUJET" xr:uid="{4AAAD773-5633-4906-8B5D-541C915BEA8A}"/>
    <hyperlink ref="M1" r:id="rId1" xr:uid="{CDF4FDA5-0D69-4A36-B9F2-81330B2F3577}"/>
    <hyperlink ref="N1" r:id="rId2" xr:uid="{21A889A5-C771-4205-83A9-A5D92B052B89}"/>
  </hyperlinks>
  <pageMargins left="0.7" right="0.7" top="0.75" bottom="0.75" header="0.3" footer="0.3"/>
  <pageSetup paperSize="9" orientation="portrait" verticalDpi="0"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BS1300"/>
  <sheetViews>
    <sheetView showGridLines="0" workbookViewId="0">
      <selection activeCell="F20" sqref="F20"/>
    </sheetView>
  </sheetViews>
  <sheetFormatPr baseColWidth="10" defaultColWidth="11.42578125" defaultRowHeight="15" x14ac:dyDescent="0.25"/>
  <cols>
    <col min="1" max="1" width="7" bestFit="1" customWidth="1"/>
    <col min="2" max="2" width="10.42578125" bestFit="1" customWidth="1"/>
    <col min="3" max="3" width="15.28515625" bestFit="1" customWidth="1"/>
    <col min="4" max="4" width="32.28515625" bestFit="1" customWidth="1"/>
    <col min="5" max="5" width="5.7109375" bestFit="1" customWidth="1"/>
    <col min="6" max="8" width="17.7109375" customWidth="1"/>
    <col min="9" max="9" width="22.85546875" bestFit="1" customWidth="1"/>
    <col min="10" max="10" width="11.42578125" style="1"/>
    <col min="11" max="11" width="17.85546875" style="1" customWidth="1"/>
    <col min="12" max="27" width="11.42578125" style="1"/>
    <col min="28" max="28" width="3" style="1" customWidth="1"/>
    <col min="29" max="71" width="11.42578125" style="1"/>
  </cols>
  <sheetData>
    <row r="1" spans="1:28" s="1" customFormat="1" ht="28.5" customHeight="1" x14ac:dyDescent="0.25">
      <c r="H1" s="136" t="s">
        <v>16</v>
      </c>
      <c r="I1" s="141" t="s">
        <v>2</v>
      </c>
      <c r="J1" s="152" t="s">
        <v>1474</v>
      </c>
      <c r="K1" s="176" t="s">
        <v>1719</v>
      </c>
      <c r="L1" s="397" t="s">
        <v>1450</v>
      </c>
      <c r="M1" s="397"/>
      <c r="N1" s="397"/>
      <c r="O1" s="397"/>
      <c r="P1" s="397"/>
      <c r="Q1" s="126"/>
      <c r="R1" s="126"/>
      <c r="S1" s="126"/>
      <c r="T1" s="126"/>
      <c r="U1" s="126"/>
      <c r="V1" s="126"/>
      <c r="W1" s="126"/>
      <c r="X1" s="126"/>
      <c r="Y1" s="126"/>
      <c r="Z1" s="126"/>
      <c r="AA1" s="126"/>
      <c r="AB1" s="126"/>
    </row>
    <row r="2" spans="1:28" s="1" customFormat="1" x14ac:dyDescent="0.25">
      <c r="L2" s="397"/>
      <c r="M2" s="397"/>
      <c r="N2" s="397"/>
      <c r="O2" s="397"/>
      <c r="P2" s="397"/>
      <c r="Q2" s="126"/>
      <c r="R2" s="126"/>
      <c r="S2" s="126"/>
      <c r="T2" s="126"/>
      <c r="U2" s="126"/>
      <c r="V2" s="126"/>
      <c r="W2" s="126"/>
      <c r="X2" s="126"/>
      <c r="Y2" s="126"/>
      <c r="Z2" s="126"/>
      <c r="AA2" s="126"/>
      <c r="AB2" s="126"/>
    </row>
    <row r="3" spans="1:28" s="1" customFormat="1" x14ac:dyDescent="0.25">
      <c r="L3" s="397"/>
      <c r="M3" s="397"/>
      <c r="N3" s="397"/>
      <c r="O3" s="397"/>
      <c r="P3" s="397"/>
      <c r="Q3" s="126"/>
      <c r="R3" s="126"/>
      <c r="S3" s="126"/>
      <c r="T3" s="126"/>
      <c r="U3" s="126"/>
      <c r="V3" s="126"/>
      <c r="W3" s="126"/>
      <c r="X3" s="126"/>
      <c r="Y3" s="126"/>
      <c r="Z3" s="126"/>
      <c r="AA3" s="126"/>
      <c r="AB3" s="126"/>
    </row>
    <row r="4" spans="1:28" s="1" customFormat="1" ht="18.75" customHeight="1" x14ac:dyDescent="0.25">
      <c r="B4" s="1" t="s">
        <v>391</v>
      </c>
      <c r="L4" s="397"/>
      <c r="M4" s="397"/>
      <c r="N4" s="397"/>
      <c r="O4" s="397"/>
      <c r="P4" s="397"/>
      <c r="Q4" s="126"/>
      <c r="R4" s="126"/>
      <c r="S4" s="126"/>
      <c r="T4" s="126"/>
      <c r="U4" s="126"/>
      <c r="V4" s="126"/>
      <c r="W4" s="126"/>
      <c r="X4" s="126"/>
      <c r="Y4" s="126"/>
      <c r="Z4" s="126"/>
      <c r="AA4" s="126"/>
      <c r="AB4" s="126"/>
    </row>
    <row r="5" spans="1:28" s="1" customFormat="1" x14ac:dyDescent="0.25">
      <c r="B5" s="1" t="s">
        <v>392</v>
      </c>
      <c r="L5" s="126"/>
      <c r="M5" s="126"/>
      <c r="N5" s="126"/>
      <c r="O5" s="126"/>
      <c r="P5" s="126"/>
      <c r="Q5" s="126"/>
      <c r="R5" s="126"/>
      <c r="S5" s="126"/>
      <c r="T5" s="126"/>
      <c r="U5" s="126"/>
      <c r="V5" s="126"/>
      <c r="W5" s="126"/>
      <c r="X5" s="126"/>
      <c r="Y5" s="126"/>
      <c r="Z5" s="126"/>
      <c r="AA5" s="126"/>
      <c r="AB5" s="126"/>
    </row>
    <row r="6" spans="1:28" s="1" customFormat="1" ht="18.75" x14ac:dyDescent="0.25">
      <c r="C6" s="1" t="s">
        <v>393</v>
      </c>
      <c r="I6" s="1" t="s">
        <v>1382</v>
      </c>
      <c r="J6" s="65">
        <v>510</v>
      </c>
      <c r="K6" s="1">
        <f>SUBTOTAL(3,A:A)-1</f>
        <v>1284</v>
      </c>
      <c r="L6" s="126"/>
      <c r="M6" s="399" t="s">
        <v>1451</v>
      </c>
      <c r="N6" s="399"/>
      <c r="O6" s="399"/>
      <c r="P6" s="399"/>
      <c r="Q6" s="399"/>
      <c r="R6" s="126"/>
      <c r="S6" s="126"/>
      <c r="T6" s="126"/>
      <c r="U6" s="126"/>
      <c r="V6" s="126"/>
      <c r="W6" s="126"/>
      <c r="X6" s="126"/>
      <c r="Y6" s="126"/>
      <c r="Z6" s="126"/>
      <c r="AA6" s="126"/>
      <c r="AB6" s="126"/>
    </row>
    <row r="7" spans="1:28" s="1" customFormat="1" x14ac:dyDescent="0.25">
      <c r="C7" s="1" t="s">
        <v>394</v>
      </c>
      <c r="I7" s="1" t="s">
        <v>1382</v>
      </c>
      <c r="J7" s="65">
        <v>774</v>
      </c>
      <c r="K7" s="1">
        <f>SUBTOTAL(3,A:A)-1</f>
        <v>1284</v>
      </c>
      <c r="L7" s="126"/>
      <c r="M7" s="126"/>
      <c r="N7" s="1" t="s">
        <v>1455</v>
      </c>
      <c r="R7" s="126"/>
      <c r="S7" s="126"/>
      <c r="T7" s="126"/>
      <c r="U7" s="126"/>
      <c r="V7" s="126"/>
      <c r="W7" s="126"/>
      <c r="X7" s="126"/>
      <c r="Y7" s="126"/>
      <c r="Z7" s="126"/>
      <c r="AA7" s="126"/>
      <c r="AB7" s="126"/>
    </row>
    <row r="8" spans="1:28" s="1" customFormat="1" x14ac:dyDescent="0.25">
      <c r="C8" s="1" t="s">
        <v>395</v>
      </c>
      <c r="I8" s="1" t="s">
        <v>1382</v>
      </c>
      <c r="J8" s="65">
        <v>671</v>
      </c>
      <c r="K8" s="1">
        <f t="shared" ref="K8:K11" si="0">SUBTOTAL(3,A:A)-1</f>
        <v>1284</v>
      </c>
      <c r="L8" s="126"/>
      <c r="M8" s="126"/>
      <c r="N8" s="1" t="s">
        <v>1456</v>
      </c>
      <c r="R8" s="126"/>
      <c r="S8" s="126"/>
      <c r="T8" s="126"/>
      <c r="U8" s="126"/>
      <c r="V8" s="126"/>
      <c r="W8" s="126"/>
      <c r="X8" s="126"/>
      <c r="Y8" s="126"/>
      <c r="Z8" s="126"/>
      <c r="AA8" s="126"/>
      <c r="AB8" s="126"/>
    </row>
    <row r="9" spans="1:28" s="1" customFormat="1" x14ac:dyDescent="0.25">
      <c r="C9" s="1" t="s">
        <v>396</v>
      </c>
      <c r="I9" s="1" t="s">
        <v>1382</v>
      </c>
      <c r="J9" s="65">
        <v>387</v>
      </c>
      <c r="K9" s="1">
        <f t="shared" si="0"/>
        <v>1284</v>
      </c>
      <c r="L9" s="126"/>
      <c r="M9" s="126"/>
      <c r="N9" s="126"/>
      <c r="O9" s="126"/>
      <c r="P9" s="126"/>
      <c r="Q9" s="126"/>
      <c r="R9" s="126"/>
      <c r="S9" s="126"/>
      <c r="T9" s="126"/>
      <c r="U9" s="126"/>
      <c r="V9" s="126"/>
      <c r="W9" s="126"/>
      <c r="X9" s="126"/>
      <c r="Y9" s="126"/>
      <c r="Z9" s="126"/>
      <c r="AA9" s="126"/>
      <c r="AB9" s="126"/>
    </row>
    <row r="10" spans="1:28" s="1" customFormat="1" x14ac:dyDescent="0.25">
      <c r="C10" s="1" t="s">
        <v>397</v>
      </c>
      <c r="I10" s="1" t="s">
        <v>1382</v>
      </c>
      <c r="J10" s="65">
        <v>138</v>
      </c>
      <c r="K10" s="1">
        <f t="shared" si="0"/>
        <v>1284</v>
      </c>
      <c r="L10" s="126"/>
      <c r="M10" s="126"/>
      <c r="N10" s="126"/>
      <c r="O10" s="126"/>
      <c r="P10" s="126"/>
      <c r="Q10" s="126"/>
      <c r="R10" s="126"/>
      <c r="S10" s="126"/>
      <c r="T10" s="126"/>
      <c r="U10" s="126"/>
      <c r="V10" s="126"/>
      <c r="W10" s="126"/>
      <c r="X10" s="126"/>
      <c r="Y10" s="126"/>
      <c r="Z10" s="126"/>
      <c r="AA10" s="126"/>
      <c r="AB10" s="126"/>
    </row>
    <row r="11" spans="1:28" s="1" customFormat="1" x14ac:dyDescent="0.25">
      <c r="C11" s="1" t="s">
        <v>398</v>
      </c>
      <c r="I11" s="1" t="s">
        <v>1382</v>
      </c>
      <c r="J11" s="65">
        <v>248</v>
      </c>
      <c r="K11" s="1">
        <f t="shared" si="0"/>
        <v>1284</v>
      </c>
      <c r="L11" s="126"/>
      <c r="M11" s="126"/>
      <c r="N11" s="126"/>
      <c r="O11" s="126"/>
      <c r="P11" s="126"/>
      <c r="Q11" s="126"/>
      <c r="R11" s="126"/>
      <c r="S11" s="126"/>
      <c r="T11" s="126"/>
      <c r="U11" s="126"/>
      <c r="V11" s="126"/>
      <c r="W11" s="126"/>
      <c r="X11" s="126"/>
      <c r="Y11" s="126"/>
      <c r="Z11" s="126"/>
      <c r="AA11" s="126"/>
      <c r="AB11" s="126"/>
    </row>
    <row r="12" spans="1:28" s="1" customFormat="1" ht="18.75" x14ac:dyDescent="0.25">
      <c r="L12" s="126"/>
      <c r="M12" s="399" t="s">
        <v>1452</v>
      </c>
      <c r="N12" s="399"/>
      <c r="O12" s="399"/>
      <c r="P12" s="399"/>
      <c r="Q12" s="399"/>
      <c r="R12" s="126"/>
      <c r="S12" s="126"/>
      <c r="T12" s="126"/>
      <c r="U12" s="126"/>
      <c r="V12" s="126"/>
      <c r="W12" s="126"/>
      <c r="X12" s="126"/>
      <c r="Y12" s="126"/>
      <c r="Z12" s="126"/>
      <c r="AA12" s="126"/>
      <c r="AB12" s="126"/>
    </row>
    <row r="13" spans="1:28" s="1" customFormat="1" x14ac:dyDescent="0.25">
      <c r="B13" s="398" t="s">
        <v>1464</v>
      </c>
      <c r="C13" s="398"/>
      <c r="D13" s="398"/>
      <c r="E13" s="398"/>
      <c r="F13" s="398"/>
      <c r="G13" s="398"/>
      <c r="H13" s="398"/>
      <c r="L13" s="126"/>
      <c r="M13" s="126"/>
      <c r="N13" s="126"/>
      <c r="O13" s="126"/>
      <c r="P13" s="126"/>
      <c r="Q13" s="126"/>
      <c r="R13" s="126"/>
      <c r="S13" s="126"/>
      <c r="T13" s="126"/>
      <c r="U13" s="126"/>
      <c r="V13" s="126"/>
      <c r="W13" s="126"/>
      <c r="X13" s="126"/>
      <c r="Y13" s="126"/>
      <c r="Z13" s="126"/>
      <c r="AA13" s="126"/>
      <c r="AB13" s="126"/>
    </row>
    <row r="14" spans="1:28" s="1" customFormat="1" x14ac:dyDescent="0.25">
      <c r="B14" s="398"/>
      <c r="C14" s="398"/>
      <c r="D14" s="398"/>
      <c r="E14" s="398"/>
      <c r="F14" s="398"/>
      <c r="G14" s="398"/>
      <c r="H14" s="398"/>
      <c r="L14" s="126"/>
      <c r="M14" s="126"/>
      <c r="N14" s="1" t="s">
        <v>1453</v>
      </c>
      <c r="R14" s="126"/>
      <c r="S14" s="126"/>
      <c r="T14" s="126"/>
      <c r="U14" s="126"/>
      <c r="V14" s="126"/>
      <c r="W14" s="126"/>
      <c r="X14" s="126"/>
      <c r="Y14" s="126"/>
      <c r="Z14" s="126"/>
      <c r="AA14" s="126"/>
      <c r="AB14" s="126"/>
    </row>
    <row r="15" spans="1:28" s="1" customFormat="1" ht="15.75" thickBot="1" x14ac:dyDescent="0.3">
      <c r="L15" s="126"/>
      <c r="M15" s="126"/>
      <c r="N15" s="1" t="s">
        <v>1454</v>
      </c>
      <c r="R15" s="126"/>
      <c r="S15" s="126"/>
      <c r="T15" s="126"/>
      <c r="U15" s="126"/>
      <c r="V15" s="126"/>
      <c r="W15" s="126"/>
      <c r="X15" s="126"/>
      <c r="Y15" s="126"/>
      <c r="Z15" s="126"/>
      <c r="AA15" s="126"/>
      <c r="AB15" s="126"/>
    </row>
    <row r="16" spans="1:28" x14ac:dyDescent="0.25">
      <c r="A16" s="25" t="s">
        <v>399</v>
      </c>
      <c r="B16" s="26" t="s">
        <v>400</v>
      </c>
      <c r="C16" s="27" t="s">
        <v>401</v>
      </c>
      <c r="D16" s="25" t="s">
        <v>402</v>
      </c>
      <c r="E16" s="26" t="s">
        <v>403</v>
      </c>
      <c r="F16" s="27" t="s">
        <v>404</v>
      </c>
      <c r="G16" s="25" t="s">
        <v>405</v>
      </c>
      <c r="H16" s="26" t="s">
        <v>406</v>
      </c>
      <c r="I16" s="27" t="s">
        <v>407</v>
      </c>
      <c r="L16" s="126"/>
      <c r="M16" s="126"/>
      <c r="N16" s="126"/>
      <c r="O16" s="126"/>
      <c r="P16" s="126"/>
      <c r="Q16" s="126"/>
      <c r="R16" s="126"/>
      <c r="S16" s="126"/>
      <c r="T16" s="126"/>
      <c r="U16" s="126"/>
      <c r="V16" s="126"/>
      <c r="W16" s="126"/>
      <c r="X16" s="126"/>
      <c r="Y16" s="126"/>
      <c r="Z16" s="126"/>
      <c r="AA16" s="126"/>
      <c r="AB16" s="126"/>
    </row>
    <row r="17" spans="1:28" x14ac:dyDescent="0.25">
      <c r="A17" s="5" t="s">
        <v>408</v>
      </c>
      <c r="B17" s="5" t="s">
        <v>409</v>
      </c>
      <c r="C17" s="5" t="s">
        <v>410</v>
      </c>
      <c r="D17" s="5" t="s">
        <v>411</v>
      </c>
      <c r="E17" s="5">
        <v>62</v>
      </c>
      <c r="F17" s="50">
        <v>20658</v>
      </c>
      <c r="G17" s="5">
        <v>351222</v>
      </c>
      <c r="H17" s="50">
        <v>28102</v>
      </c>
      <c r="I17" s="5" t="s">
        <v>412</v>
      </c>
      <c r="L17" s="126"/>
      <c r="M17" s="126"/>
      <c r="N17" s="126"/>
      <c r="O17" s="126"/>
      <c r="P17" s="126"/>
      <c r="Q17" s="126"/>
      <c r="R17" s="126"/>
      <c r="S17" s="126"/>
      <c r="T17" s="126"/>
      <c r="U17" s="126"/>
      <c r="V17" s="126"/>
      <c r="W17" s="126"/>
      <c r="X17" s="126"/>
      <c r="Y17" s="126"/>
      <c r="Z17" s="126"/>
      <c r="AA17" s="126"/>
      <c r="AB17" s="126"/>
    </row>
    <row r="18" spans="1:28" x14ac:dyDescent="0.25">
      <c r="A18" s="5" t="s">
        <v>413</v>
      </c>
      <c r="B18" s="5" t="s">
        <v>414</v>
      </c>
      <c r="C18" s="5" t="s">
        <v>415</v>
      </c>
      <c r="D18" s="5" t="s">
        <v>416</v>
      </c>
      <c r="E18" s="5">
        <v>65</v>
      </c>
      <c r="F18" s="50">
        <v>19522</v>
      </c>
      <c r="G18" s="5">
        <v>350855</v>
      </c>
      <c r="H18" s="50">
        <v>28025</v>
      </c>
      <c r="I18" s="5" t="s">
        <v>417</v>
      </c>
      <c r="L18" s="126"/>
      <c r="M18" s="126"/>
      <c r="N18" s="126"/>
      <c r="O18" s="126"/>
      <c r="P18" s="126"/>
      <c r="Q18" s="126"/>
      <c r="R18" s="126"/>
      <c r="S18" s="126"/>
      <c r="T18" s="126"/>
      <c r="U18" s="126"/>
      <c r="V18" s="126"/>
      <c r="W18" s="126"/>
      <c r="X18" s="126"/>
      <c r="Y18" s="126"/>
      <c r="Z18" s="126"/>
      <c r="AA18" s="126"/>
      <c r="AB18" s="126"/>
    </row>
    <row r="19" spans="1:28" x14ac:dyDescent="0.25">
      <c r="A19" s="5" t="s">
        <v>408</v>
      </c>
      <c r="B19" s="5" t="s">
        <v>418</v>
      </c>
      <c r="C19" s="5" t="s">
        <v>419</v>
      </c>
      <c r="D19" s="5" t="s">
        <v>420</v>
      </c>
      <c r="E19" s="5">
        <v>63</v>
      </c>
      <c r="F19" s="50">
        <v>20212</v>
      </c>
      <c r="G19" s="5">
        <v>351350</v>
      </c>
      <c r="H19" s="50">
        <v>27800</v>
      </c>
      <c r="I19" s="5" t="s">
        <v>421</v>
      </c>
      <c r="L19" s="126"/>
      <c r="M19" s="126"/>
      <c r="N19" s="126"/>
      <c r="O19" s="126"/>
      <c r="P19" s="126"/>
      <c r="Q19" s="126"/>
      <c r="R19" s="126"/>
      <c r="S19" s="126"/>
      <c r="T19" s="126"/>
      <c r="U19" s="126"/>
      <c r="V19" s="126"/>
      <c r="W19" s="126"/>
      <c r="X19" s="126"/>
      <c r="Y19" s="126"/>
      <c r="Z19" s="126"/>
      <c r="AA19" s="126"/>
      <c r="AB19" s="126"/>
    </row>
    <row r="20" spans="1:28" x14ac:dyDescent="0.25">
      <c r="A20" s="5" t="s">
        <v>408</v>
      </c>
      <c r="B20" s="5" t="s">
        <v>185</v>
      </c>
      <c r="C20" s="5" t="s">
        <v>185</v>
      </c>
      <c r="D20" s="5" t="s">
        <v>422</v>
      </c>
      <c r="E20" s="5">
        <v>60</v>
      </c>
      <c r="F20" s="50">
        <v>21179</v>
      </c>
      <c r="G20" s="5">
        <v>350054</v>
      </c>
      <c r="H20" s="50">
        <v>27915</v>
      </c>
      <c r="I20" s="5" t="s">
        <v>412</v>
      </c>
      <c r="L20" s="126"/>
      <c r="M20" s="126"/>
      <c r="N20" s="126"/>
      <c r="O20" s="126"/>
      <c r="P20" s="126"/>
      <c r="Q20" s="126"/>
      <c r="R20" s="126"/>
      <c r="S20" s="126"/>
      <c r="T20" s="126"/>
      <c r="U20" s="126"/>
      <c r="V20" s="126"/>
      <c r="W20" s="126"/>
      <c r="X20" s="126"/>
      <c r="Y20" s="126"/>
      <c r="Z20" s="126"/>
      <c r="AA20" s="126"/>
      <c r="AB20" s="126"/>
    </row>
    <row r="21" spans="1:28" x14ac:dyDescent="0.25">
      <c r="A21" s="5" t="s">
        <v>413</v>
      </c>
      <c r="B21" s="5" t="s">
        <v>423</v>
      </c>
      <c r="C21" s="5" t="s">
        <v>424</v>
      </c>
      <c r="D21" s="5" t="s">
        <v>425</v>
      </c>
      <c r="E21" s="5">
        <v>64</v>
      </c>
      <c r="F21" s="50">
        <v>19917</v>
      </c>
      <c r="G21" s="5">
        <v>350127</v>
      </c>
      <c r="H21" s="50">
        <v>27897</v>
      </c>
      <c r="I21" s="5" t="s">
        <v>417</v>
      </c>
      <c r="L21" s="126"/>
      <c r="M21" s="126"/>
      <c r="N21" s="126"/>
      <c r="O21" s="126"/>
      <c r="P21" s="126"/>
      <c r="Q21" s="126"/>
      <c r="R21" s="126"/>
      <c r="S21" s="126"/>
      <c r="T21" s="126"/>
      <c r="U21" s="126"/>
      <c r="V21" s="126"/>
      <c r="W21" s="126"/>
      <c r="X21" s="126"/>
      <c r="Y21" s="126"/>
      <c r="Z21" s="126"/>
      <c r="AA21" s="126"/>
      <c r="AB21" s="126"/>
    </row>
    <row r="22" spans="1:28" x14ac:dyDescent="0.25">
      <c r="A22" s="5" t="s">
        <v>413</v>
      </c>
      <c r="B22" s="5" t="s">
        <v>426</v>
      </c>
      <c r="C22" s="5" t="s">
        <v>427</v>
      </c>
      <c r="D22" s="5" t="s">
        <v>428</v>
      </c>
      <c r="E22" s="5">
        <v>64</v>
      </c>
      <c r="F22" s="50">
        <v>19786</v>
      </c>
      <c r="G22" s="5">
        <v>560195</v>
      </c>
      <c r="H22" s="50">
        <v>27914</v>
      </c>
      <c r="I22" s="5" t="s">
        <v>421</v>
      </c>
      <c r="L22" s="126"/>
      <c r="M22" s="126"/>
      <c r="N22" s="126"/>
      <c r="O22" s="126"/>
      <c r="P22" s="126"/>
      <c r="Q22" s="126"/>
      <c r="R22" s="126"/>
      <c r="S22" s="126"/>
      <c r="T22" s="126"/>
      <c r="U22" s="126"/>
      <c r="V22" s="126"/>
      <c r="W22" s="126"/>
      <c r="X22" s="126"/>
      <c r="Y22" s="126"/>
      <c r="Z22" s="126"/>
      <c r="AA22" s="126"/>
      <c r="AB22" s="126"/>
    </row>
    <row r="23" spans="1:28" x14ac:dyDescent="0.25">
      <c r="A23" s="5" t="s">
        <v>413</v>
      </c>
      <c r="B23" s="5" t="s">
        <v>429</v>
      </c>
      <c r="C23" s="5" t="s">
        <v>430</v>
      </c>
      <c r="D23" s="5" t="s">
        <v>416</v>
      </c>
      <c r="E23" s="5">
        <v>62</v>
      </c>
      <c r="F23" s="50">
        <v>20373</v>
      </c>
      <c r="G23" s="5">
        <v>350521</v>
      </c>
      <c r="H23" s="50">
        <v>27885</v>
      </c>
      <c r="I23" s="5" t="s">
        <v>412</v>
      </c>
      <c r="L23" s="126"/>
      <c r="M23" s="126"/>
      <c r="N23" s="126"/>
      <c r="O23" s="126"/>
      <c r="P23" s="126"/>
      <c r="Q23" s="126"/>
      <c r="R23" s="126"/>
      <c r="S23" s="126"/>
      <c r="T23" s="126"/>
      <c r="U23" s="126"/>
      <c r="V23" s="126"/>
      <c r="W23" s="126"/>
      <c r="X23" s="126"/>
      <c r="Y23" s="126"/>
      <c r="Z23" s="126"/>
      <c r="AA23" s="126"/>
      <c r="AB23" s="126"/>
    </row>
    <row r="24" spans="1:28" x14ac:dyDescent="0.25">
      <c r="A24" s="5" t="s">
        <v>413</v>
      </c>
      <c r="B24" s="5" t="s">
        <v>431</v>
      </c>
      <c r="C24" s="5" t="s">
        <v>432</v>
      </c>
      <c r="D24" s="5" t="s">
        <v>433</v>
      </c>
      <c r="E24" s="5">
        <v>63</v>
      </c>
      <c r="F24" s="50">
        <v>20287</v>
      </c>
      <c r="G24" s="5">
        <v>560196</v>
      </c>
      <c r="H24" s="50">
        <v>28104</v>
      </c>
      <c r="I24" s="5" t="s">
        <v>417</v>
      </c>
      <c r="L24" s="126"/>
      <c r="M24" s="126"/>
      <c r="N24" s="126"/>
      <c r="O24" s="126"/>
      <c r="P24" s="126"/>
      <c r="Q24" s="126"/>
      <c r="R24" s="126"/>
      <c r="S24" s="126"/>
      <c r="T24" s="126"/>
      <c r="U24" s="126"/>
      <c r="V24" s="126"/>
      <c r="W24" s="126"/>
      <c r="X24" s="126"/>
      <c r="Y24" s="126"/>
      <c r="Z24" s="126"/>
      <c r="AA24" s="126"/>
      <c r="AB24" s="126"/>
    </row>
    <row r="25" spans="1:28" x14ac:dyDescent="0.25">
      <c r="A25" s="5" t="s">
        <v>413</v>
      </c>
      <c r="B25" s="5" t="s">
        <v>434</v>
      </c>
      <c r="C25" s="5" t="s">
        <v>435</v>
      </c>
      <c r="D25" s="5" t="s">
        <v>436</v>
      </c>
      <c r="E25" s="5">
        <v>62</v>
      </c>
      <c r="F25" s="50">
        <v>20720</v>
      </c>
      <c r="G25" s="5">
        <v>560194</v>
      </c>
      <c r="H25" s="50">
        <v>27767</v>
      </c>
      <c r="I25" s="5" t="s">
        <v>421</v>
      </c>
      <c r="L25" s="126"/>
      <c r="M25" s="126"/>
      <c r="N25" s="126"/>
      <c r="O25" s="126"/>
      <c r="P25" s="126"/>
      <c r="Q25" s="126"/>
      <c r="R25" s="126"/>
      <c r="S25" s="126"/>
      <c r="T25" s="126"/>
      <c r="U25" s="126"/>
      <c r="V25" s="126"/>
      <c r="W25" s="126"/>
      <c r="X25" s="126"/>
      <c r="Y25" s="126"/>
      <c r="Z25" s="126"/>
      <c r="AA25" s="126"/>
      <c r="AB25" s="126"/>
    </row>
    <row r="26" spans="1:28" x14ac:dyDescent="0.25">
      <c r="A26" s="5" t="s">
        <v>413</v>
      </c>
      <c r="B26" s="5" t="s">
        <v>437</v>
      </c>
      <c r="C26" s="5" t="s">
        <v>438</v>
      </c>
      <c r="D26" s="5" t="s">
        <v>439</v>
      </c>
      <c r="E26" s="5">
        <v>63</v>
      </c>
      <c r="F26" s="50">
        <v>20182</v>
      </c>
      <c r="G26" s="5">
        <v>350060</v>
      </c>
      <c r="H26" s="50">
        <v>27902</v>
      </c>
      <c r="I26" s="5" t="s">
        <v>412</v>
      </c>
      <c r="L26" s="126"/>
      <c r="M26" s="126"/>
      <c r="N26" s="126"/>
      <c r="O26" s="126"/>
      <c r="P26" s="126"/>
      <c r="Q26" s="126"/>
      <c r="R26" s="126"/>
      <c r="S26" s="126"/>
      <c r="T26" s="126"/>
      <c r="U26" s="126"/>
      <c r="V26" s="126"/>
      <c r="W26" s="126"/>
      <c r="X26" s="126"/>
      <c r="Y26" s="126"/>
      <c r="Z26" s="126"/>
      <c r="AA26" s="126"/>
      <c r="AB26" s="126"/>
    </row>
    <row r="27" spans="1:28" ht="18.75" x14ac:dyDescent="0.25">
      <c r="A27" s="5" t="s">
        <v>413</v>
      </c>
      <c r="B27" s="5" t="s">
        <v>440</v>
      </c>
      <c r="C27" s="5" t="s">
        <v>441</v>
      </c>
      <c r="D27" s="5" t="s">
        <v>442</v>
      </c>
      <c r="E27" s="5">
        <v>61</v>
      </c>
      <c r="F27" s="50">
        <v>20815</v>
      </c>
      <c r="G27" s="5">
        <v>350165</v>
      </c>
      <c r="H27" s="50">
        <v>27923</v>
      </c>
      <c r="I27" s="5" t="s">
        <v>417</v>
      </c>
      <c r="L27" s="126"/>
      <c r="M27" s="399" t="s">
        <v>1457</v>
      </c>
      <c r="N27" s="399"/>
      <c r="O27" s="399"/>
      <c r="P27" s="399"/>
      <c r="Q27" s="399"/>
      <c r="R27" s="126"/>
      <c r="S27" s="126"/>
      <c r="T27" s="126"/>
      <c r="U27" s="126"/>
      <c r="V27" s="126"/>
      <c r="W27" s="126"/>
      <c r="X27" s="126"/>
      <c r="Y27" s="126"/>
      <c r="Z27" s="126"/>
      <c r="AA27" s="126"/>
      <c r="AB27" s="126"/>
    </row>
    <row r="28" spans="1:28" x14ac:dyDescent="0.25">
      <c r="A28" s="5" t="s">
        <v>408</v>
      </c>
      <c r="B28" s="5" t="s">
        <v>443</v>
      </c>
      <c r="C28" s="5" t="s">
        <v>444</v>
      </c>
      <c r="D28" s="5" t="s">
        <v>445</v>
      </c>
      <c r="E28" s="5">
        <v>62</v>
      </c>
      <c r="F28" s="50">
        <v>20404</v>
      </c>
      <c r="G28" s="5">
        <v>350695</v>
      </c>
      <c r="H28" s="50">
        <v>27883</v>
      </c>
      <c r="I28" s="5" t="s">
        <v>421</v>
      </c>
      <c r="L28" s="126"/>
      <c r="M28" s="126"/>
      <c r="N28" s="126"/>
      <c r="O28" s="126"/>
      <c r="P28" s="126"/>
      <c r="Q28" s="126"/>
      <c r="R28" s="126"/>
      <c r="S28" s="126"/>
      <c r="T28" s="126"/>
      <c r="U28" s="126"/>
      <c r="V28" s="126"/>
      <c r="W28" s="126"/>
      <c r="X28" s="126"/>
      <c r="Y28" s="126"/>
      <c r="Z28" s="126"/>
      <c r="AA28" s="126"/>
      <c r="AB28" s="126"/>
    </row>
    <row r="29" spans="1:28" ht="21" x14ac:dyDescent="0.25">
      <c r="A29" s="5" t="s">
        <v>413</v>
      </c>
      <c r="B29" s="5" t="s">
        <v>446</v>
      </c>
      <c r="C29" s="5" t="s">
        <v>432</v>
      </c>
      <c r="D29" s="5" t="s">
        <v>447</v>
      </c>
      <c r="E29" s="5">
        <v>61</v>
      </c>
      <c r="F29" s="50">
        <v>20785</v>
      </c>
      <c r="G29" s="5">
        <v>350635</v>
      </c>
      <c r="H29" s="50">
        <v>28119</v>
      </c>
      <c r="I29" s="5" t="s">
        <v>412</v>
      </c>
      <c r="L29" s="126"/>
      <c r="M29" s="126"/>
      <c r="N29" s="400" t="s">
        <v>1458</v>
      </c>
      <c r="O29" s="400"/>
      <c r="P29" s="400"/>
      <c r="Q29" s="400"/>
      <c r="R29" s="400"/>
      <c r="S29" s="400"/>
      <c r="T29" s="400"/>
      <c r="U29" s="400"/>
      <c r="V29" s="400"/>
      <c r="W29" s="400"/>
      <c r="X29" s="400"/>
      <c r="Y29" s="400"/>
      <c r="Z29" s="400"/>
      <c r="AA29" s="400"/>
      <c r="AB29" s="126"/>
    </row>
    <row r="30" spans="1:28" x14ac:dyDescent="0.25">
      <c r="A30" s="5" t="s">
        <v>408</v>
      </c>
      <c r="B30" s="5" t="s">
        <v>448</v>
      </c>
      <c r="C30" s="5" t="s">
        <v>419</v>
      </c>
      <c r="D30" s="5" t="s">
        <v>449</v>
      </c>
      <c r="E30" s="5">
        <v>62</v>
      </c>
      <c r="F30" s="50">
        <v>20543</v>
      </c>
      <c r="G30" s="5">
        <v>350355</v>
      </c>
      <c r="H30" s="50">
        <v>28318</v>
      </c>
      <c r="I30" s="5" t="s">
        <v>412</v>
      </c>
      <c r="L30" s="126"/>
      <c r="M30" s="126"/>
      <c r="N30" s="126"/>
      <c r="O30" s="126"/>
      <c r="P30" s="126"/>
      <c r="Q30" s="126"/>
      <c r="R30" s="126"/>
      <c r="S30" s="126"/>
      <c r="T30" s="126"/>
      <c r="U30" s="126"/>
      <c r="V30" s="126"/>
      <c r="W30" s="126"/>
      <c r="X30" s="126"/>
      <c r="Y30" s="126"/>
      <c r="Z30" s="126"/>
      <c r="AA30" s="126"/>
      <c r="AB30" s="126"/>
    </row>
    <row r="31" spans="1:28" ht="15" customHeight="1" x14ac:dyDescent="0.25">
      <c r="A31" s="5" t="s">
        <v>408</v>
      </c>
      <c r="B31" s="5" t="s">
        <v>450</v>
      </c>
      <c r="C31" s="5" t="s">
        <v>451</v>
      </c>
      <c r="D31" s="5" t="s">
        <v>445</v>
      </c>
      <c r="E31" s="5">
        <v>61</v>
      </c>
      <c r="F31" s="50">
        <v>20797</v>
      </c>
      <c r="G31" s="5">
        <v>560225</v>
      </c>
      <c r="H31" s="50">
        <v>28187</v>
      </c>
      <c r="I31" s="5" t="s">
        <v>417</v>
      </c>
      <c r="L31" s="126"/>
      <c r="M31" s="126"/>
      <c r="N31" s="126"/>
      <c r="O31" s="382" t="s">
        <v>1459</v>
      </c>
      <c r="P31" s="382"/>
      <c r="Q31" s="382"/>
      <c r="R31" s="126"/>
      <c r="S31" s="126"/>
      <c r="T31" s="126"/>
      <c r="U31" s="126"/>
      <c r="V31" s="126"/>
      <c r="W31" s="1" t="s">
        <v>1462</v>
      </c>
      <c r="AB31" s="126"/>
    </row>
    <row r="32" spans="1:28" x14ac:dyDescent="0.25">
      <c r="A32" s="5" t="s">
        <v>408</v>
      </c>
      <c r="B32" s="5" t="s">
        <v>452</v>
      </c>
      <c r="C32" s="5" t="s">
        <v>453</v>
      </c>
      <c r="D32" s="5" t="s">
        <v>439</v>
      </c>
      <c r="E32" s="5">
        <v>61</v>
      </c>
      <c r="F32" s="50">
        <v>21085</v>
      </c>
      <c r="G32" s="5">
        <v>350955</v>
      </c>
      <c r="H32" s="50">
        <v>28409</v>
      </c>
      <c r="I32" s="5" t="s">
        <v>421</v>
      </c>
      <c r="L32" s="126"/>
      <c r="M32" s="126"/>
      <c r="N32" s="126"/>
      <c r="O32" s="382"/>
      <c r="P32" s="382"/>
      <c r="Q32" s="382"/>
      <c r="R32" s="126"/>
      <c r="S32" s="126"/>
      <c r="T32" s="126"/>
      <c r="U32" s="126"/>
      <c r="V32" s="126"/>
      <c r="W32" s="126"/>
      <c r="X32" s="126"/>
      <c r="Y32" s="126"/>
      <c r="Z32" s="126"/>
      <c r="AA32" s="126"/>
      <c r="AB32" s="126"/>
    </row>
    <row r="33" spans="1:28" x14ac:dyDescent="0.25">
      <c r="A33" s="5" t="s">
        <v>454</v>
      </c>
      <c r="B33" s="5" t="s">
        <v>455</v>
      </c>
      <c r="C33" s="5" t="s">
        <v>456</v>
      </c>
      <c r="D33" s="5" t="s">
        <v>457</v>
      </c>
      <c r="E33" s="5">
        <v>60</v>
      </c>
      <c r="F33" s="50">
        <v>21226</v>
      </c>
      <c r="G33" s="5">
        <v>350871</v>
      </c>
      <c r="H33" s="50">
        <v>28323</v>
      </c>
      <c r="I33" s="5" t="s">
        <v>412</v>
      </c>
      <c r="L33" s="126"/>
      <c r="M33" s="126"/>
      <c r="N33" s="126"/>
      <c r="O33" s="126"/>
      <c r="P33" s="126"/>
      <c r="Q33" s="126"/>
      <c r="R33" s="126"/>
      <c r="S33" s="126"/>
      <c r="T33" s="126"/>
      <c r="U33" s="126"/>
      <c r="V33" s="126"/>
      <c r="W33" s="126"/>
      <c r="X33" s="126"/>
      <c r="Y33" s="126"/>
      <c r="Z33" s="126"/>
      <c r="AA33" s="126"/>
      <c r="AB33" s="126"/>
    </row>
    <row r="34" spans="1:28" x14ac:dyDescent="0.25">
      <c r="A34" s="5" t="s">
        <v>408</v>
      </c>
      <c r="B34" s="5" t="s">
        <v>458</v>
      </c>
      <c r="C34" s="5" t="s">
        <v>459</v>
      </c>
      <c r="D34" s="5" t="s">
        <v>460</v>
      </c>
      <c r="E34" s="5">
        <v>60</v>
      </c>
      <c r="F34" s="50">
        <v>21340</v>
      </c>
      <c r="G34" s="5">
        <v>350689</v>
      </c>
      <c r="H34" s="50">
        <v>28390</v>
      </c>
      <c r="I34" s="5" t="s">
        <v>417</v>
      </c>
      <c r="L34" s="126"/>
      <c r="M34" s="126"/>
      <c r="N34" s="126"/>
      <c r="O34" s="126"/>
      <c r="P34" s="126"/>
      <c r="Q34" s="126"/>
      <c r="R34" s="126"/>
      <c r="S34" s="126"/>
      <c r="T34" s="126"/>
      <c r="U34" s="126"/>
      <c r="V34" s="126"/>
      <c r="W34" s="126"/>
      <c r="X34" s="126"/>
      <c r="Y34" s="126"/>
      <c r="Z34" s="126"/>
      <c r="AA34" s="126"/>
      <c r="AB34" s="126"/>
    </row>
    <row r="35" spans="1:28" x14ac:dyDescent="0.25">
      <c r="A35" s="5" t="s">
        <v>413</v>
      </c>
      <c r="B35" s="5" t="s">
        <v>461</v>
      </c>
      <c r="C35" s="5" t="s">
        <v>462</v>
      </c>
      <c r="D35" s="5" t="s">
        <v>463</v>
      </c>
      <c r="E35" s="5">
        <v>63</v>
      </c>
      <c r="F35" s="50">
        <v>20226</v>
      </c>
      <c r="G35" s="5">
        <v>350807</v>
      </c>
      <c r="H35" s="50">
        <v>28218</v>
      </c>
      <c r="I35" s="5" t="s">
        <v>421</v>
      </c>
      <c r="L35" s="126"/>
      <c r="M35" s="126"/>
      <c r="N35" s="126"/>
      <c r="O35" s="126"/>
      <c r="P35" s="126"/>
      <c r="Q35" s="126"/>
      <c r="R35" s="126"/>
      <c r="S35" s="126"/>
      <c r="T35" s="126"/>
      <c r="U35" s="126"/>
      <c r="V35" s="126"/>
      <c r="W35" s="126"/>
      <c r="X35" s="126"/>
      <c r="Y35" s="126"/>
      <c r="Z35" s="126"/>
      <c r="AA35" s="126"/>
      <c r="AB35" s="126"/>
    </row>
    <row r="36" spans="1:28" x14ac:dyDescent="0.25">
      <c r="A36" s="5" t="s">
        <v>408</v>
      </c>
      <c r="B36" s="5" t="s">
        <v>464</v>
      </c>
      <c r="C36" s="5" t="s">
        <v>465</v>
      </c>
      <c r="D36" s="5" t="s">
        <v>457</v>
      </c>
      <c r="E36" s="5">
        <v>61</v>
      </c>
      <c r="F36" s="50">
        <v>20974</v>
      </c>
      <c r="G36" s="5">
        <v>351146</v>
      </c>
      <c r="H36" s="50">
        <v>28485</v>
      </c>
      <c r="I36" s="5" t="s">
        <v>466</v>
      </c>
      <c r="L36" s="126"/>
      <c r="M36" s="126"/>
      <c r="N36" s="126"/>
      <c r="O36" s="1" t="s">
        <v>1460</v>
      </c>
      <c r="R36" s="126"/>
      <c r="S36" s="126"/>
      <c r="T36" s="126"/>
      <c r="U36" s="126"/>
      <c r="V36" s="126"/>
      <c r="W36" s="126"/>
      <c r="X36" s="126"/>
      <c r="Y36" s="126"/>
      <c r="Z36" s="126"/>
      <c r="AA36" s="126"/>
      <c r="AB36" s="126"/>
    </row>
    <row r="37" spans="1:28" x14ac:dyDescent="0.25">
      <c r="A37" s="5" t="s">
        <v>413</v>
      </c>
      <c r="B37" s="5" t="s">
        <v>467</v>
      </c>
      <c r="C37" s="5" t="s">
        <v>468</v>
      </c>
      <c r="D37" s="5" t="s">
        <v>416</v>
      </c>
      <c r="E37" s="5">
        <v>61</v>
      </c>
      <c r="F37" s="50">
        <v>20945</v>
      </c>
      <c r="G37" s="5">
        <v>350711</v>
      </c>
      <c r="H37" s="50">
        <v>28440</v>
      </c>
      <c r="I37" s="5" t="s">
        <v>412</v>
      </c>
      <c r="L37" s="126"/>
      <c r="M37" s="126"/>
      <c r="N37" s="126"/>
      <c r="O37" s="1" t="s">
        <v>1461</v>
      </c>
      <c r="R37" s="126"/>
      <c r="S37" s="126"/>
      <c r="T37" s="126"/>
      <c r="U37" s="126"/>
      <c r="V37" s="126"/>
      <c r="W37" s="126"/>
      <c r="X37" s="126"/>
      <c r="Y37" s="126"/>
      <c r="Z37" s="126"/>
      <c r="AA37" s="126"/>
      <c r="AB37" s="126"/>
    </row>
    <row r="38" spans="1:28" x14ac:dyDescent="0.25">
      <c r="A38" s="5" t="s">
        <v>408</v>
      </c>
      <c r="B38" s="5" t="s">
        <v>469</v>
      </c>
      <c r="C38" s="5" t="s">
        <v>459</v>
      </c>
      <c r="D38" s="5" t="s">
        <v>470</v>
      </c>
      <c r="E38" s="5">
        <v>60</v>
      </c>
      <c r="F38" s="50">
        <v>21164</v>
      </c>
      <c r="G38" s="5">
        <v>350204</v>
      </c>
      <c r="H38" s="50">
        <v>28455</v>
      </c>
      <c r="I38" s="5" t="s">
        <v>417</v>
      </c>
      <c r="L38" s="126"/>
      <c r="M38" s="126"/>
      <c r="N38" s="126"/>
      <c r="O38" s="126"/>
      <c r="P38" s="126"/>
      <c r="Q38" s="126"/>
      <c r="R38" s="126"/>
      <c r="S38" s="126"/>
      <c r="T38" s="126"/>
      <c r="U38" s="126"/>
      <c r="V38" s="126"/>
      <c r="W38" s="126"/>
      <c r="X38" s="126"/>
      <c r="Y38" s="126"/>
      <c r="Z38" s="126"/>
      <c r="AA38" s="126"/>
      <c r="AB38" s="126"/>
    </row>
    <row r="39" spans="1:28" x14ac:dyDescent="0.25">
      <c r="A39" s="5" t="s">
        <v>454</v>
      </c>
      <c r="B39" s="5" t="s">
        <v>471</v>
      </c>
      <c r="C39" s="5" t="s">
        <v>472</v>
      </c>
      <c r="D39" s="5" t="s">
        <v>473</v>
      </c>
      <c r="E39" s="5">
        <v>62</v>
      </c>
      <c r="F39" s="50">
        <v>20462</v>
      </c>
      <c r="G39" s="5">
        <v>350739</v>
      </c>
      <c r="H39" s="50">
        <v>28213</v>
      </c>
      <c r="I39" s="5" t="s">
        <v>421</v>
      </c>
      <c r="L39" s="126"/>
      <c r="M39" s="126"/>
      <c r="N39" s="126"/>
      <c r="O39" s="126"/>
      <c r="P39" s="126"/>
      <c r="Q39" s="126"/>
      <c r="R39" s="126"/>
      <c r="S39" s="126"/>
      <c r="T39" s="126"/>
      <c r="U39" s="126"/>
      <c r="V39" s="126"/>
      <c r="W39" s="126"/>
      <c r="X39" s="126"/>
      <c r="Y39" s="126"/>
      <c r="Z39" s="126"/>
      <c r="AA39" s="126"/>
      <c r="AB39" s="126"/>
    </row>
    <row r="40" spans="1:28" x14ac:dyDescent="0.25">
      <c r="A40" s="5" t="s">
        <v>454</v>
      </c>
      <c r="B40" s="5" t="s">
        <v>474</v>
      </c>
      <c r="C40" s="5" t="s">
        <v>475</v>
      </c>
      <c r="D40" s="5" t="s">
        <v>425</v>
      </c>
      <c r="E40" s="5">
        <v>62</v>
      </c>
      <c r="F40" s="50">
        <v>20597</v>
      </c>
      <c r="G40" s="5">
        <v>351106</v>
      </c>
      <c r="H40" s="50">
        <v>28344</v>
      </c>
      <c r="I40" s="5" t="s">
        <v>412</v>
      </c>
      <c r="L40" s="126"/>
      <c r="M40" s="126"/>
      <c r="N40" s="126"/>
      <c r="O40" s="126"/>
      <c r="P40" s="126"/>
      <c r="Q40" s="126"/>
      <c r="R40" s="126"/>
      <c r="S40" s="126"/>
      <c r="T40" s="126"/>
      <c r="U40" s="126"/>
      <c r="V40" s="126"/>
      <c r="W40" s="126"/>
      <c r="X40" s="126"/>
      <c r="Y40" s="126"/>
      <c r="Z40" s="126"/>
      <c r="AA40" s="126"/>
      <c r="AB40" s="126"/>
    </row>
    <row r="41" spans="1:28" x14ac:dyDescent="0.25">
      <c r="A41" s="5" t="s">
        <v>413</v>
      </c>
      <c r="B41" s="5" t="s">
        <v>476</v>
      </c>
      <c r="C41" s="5" t="s">
        <v>477</v>
      </c>
      <c r="D41" s="5" t="s">
        <v>478</v>
      </c>
      <c r="E41" s="5">
        <v>61</v>
      </c>
      <c r="F41" s="50">
        <v>20845</v>
      </c>
      <c r="G41" s="5">
        <v>350562</v>
      </c>
      <c r="H41" s="50">
        <v>28380</v>
      </c>
      <c r="I41" s="5" t="s">
        <v>417</v>
      </c>
      <c r="L41" s="126"/>
      <c r="M41" s="126"/>
      <c r="N41" s="126"/>
      <c r="O41" s="126"/>
      <c r="P41" s="126"/>
      <c r="Q41" s="126"/>
      <c r="R41" s="126"/>
      <c r="S41" s="126"/>
      <c r="T41" s="126"/>
      <c r="U41" s="126"/>
      <c r="V41" s="126"/>
      <c r="W41" s="126"/>
      <c r="X41" s="126"/>
      <c r="Y41" s="126"/>
      <c r="Z41" s="126"/>
      <c r="AA41" s="126"/>
      <c r="AB41" s="126"/>
    </row>
    <row r="42" spans="1:28" x14ac:dyDescent="0.25">
      <c r="A42" s="5" t="s">
        <v>413</v>
      </c>
      <c r="B42" s="5" t="s">
        <v>479</v>
      </c>
      <c r="C42" s="5" t="s">
        <v>480</v>
      </c>
      <c r="D42" s="5" t="s">
        <v>425</v>
      </c>
      <c r="E42" s="5">
        <v>61</v>
      </c>
      <c r="F42" s="50">
        <v>20960</v>
      </c>
      <c r="G42" s="5">
        <v>350129</v>
      </c>
      <c r="H42" s="50">
        <v>28309</v>
      </c>
      <c r="I42" s="5" t="s">
        <v>421</v>
      </c>
      <c r="L42" s="126"/>
      <c r="M42" s="126"/>
      <c r="N42" s="126"/>
      <c r="O42" s="126"/>
      <c r="P42" s="126"/>
      <c r="Q42" s="126"/>
      <c r="R42" s="126"/>
      <c r="S42" s="126"/>
      <c r="T42" s="126"/>
      <c r="U42" s="126"/>
      <c r="V42" s="126"/>
      <c r="W42" s="126"/>
      <c r="X42" s="126"/>
      <c r="Y42" s="126"/>
      <c r="Z42" s="126"/>
      <c r="AA42" s="126"/>
      <c r="AB42" s="126"/>
    </row>
    <row r="43" spans="1:28" x14ac:dyDescent="0.25">
      <c r="A43" s="5" t="s">
        <v>413</v>
      </c>
      <c r="B43" s="5" t="s">
        <v>481</v>
      </c>
      <c r="C43" s="5" t="s">
        <v>427</v>
      </c>
      <c r="D43" s="5" t="s">
        <v>482</v>
      </c>
      <c r="E43" s="5">
        <v>61</v>
      </c>
      <c r="F43" s="50">
        <v>20846</v>
      </c>
      <c r="G43" s="5">
        <v>560242</v>
      </c>
      <c r="H43" s="50">
        <v>28378</v>
      </c>
      <c r="I43" s="5" t="s">
        <v>412</v>
      </c>
      <c r="L43" s="126"/>
      <c r="M43" s="126"/>
      <c r="N43" s="126"/>
      <c r="O43" s="126"/>
      <c r="P43" s="126"/>
      <c r="Q43" s="126"/>
      <c r="R43" s="126"/>
      <c r="S43" s="126"/>
      <c r="T43" s="126"/>
      <c r="U43" s="126"/>
      <c r="V43" s="126"/>
      <c r="W43" s="126"/>
      <c r="X43" s="126"/>
      <c r="Y43" s="126"/>
      <c r="Z43" s="126"/>
      <c r="AA43" s="126"/>
      <c r="AB43" s="126"/>
    </row>
    <row r="44" spans="1:28" x14ac:dyDescent="0.25">
      <c r="A44" s="5" t="s">
        <v>413</v>
      </c>
      <c r="B44" s="5" t="s">
        <v>483</v>
      </c>
      <c r="C44" s="5" t="s">
        <v>484</v>
      </c>
      <c r="D44" s="5" t="s">
        <v>473</v>
      </c>
      <c r="E44" s="5">
        <v>61</v>
      </c>
      <c r="F44" s="50">
        <v>20913</v>
      </c>
      <c r="G44" s="5">
        <v>350101</v>
      </c>
      <c r="H44" s="50">
        <v>28420</v>
      </c>
      <c r="I44" s="5" t="s">
        <v>417</v>
      </c>
      <c r="L44" s="126"/>
      <c r="M44" s="126"/>
      <c r="N44" s="126"/>
      <c r="O44" s="126"/>
      <c r="P44" s="126"/>
      <c r="Q44" s="126"/>
      <c r="R44" s="126"/>
      <c r="S44" s="126"/>
      <c r="T44" s="126"/>
      <c r="U44" s="126"/>
      <c r="V44" s="126"/>
      <c r="W44" s="1" t="s">
        <v>1463</v>
      </c>
      <c r="AA44" s="126"/>
      <c r="AB44" s="126"/>
    </row>
    <row r="45" spans="1:28" x14ac:dyDescent="0.25">
      <c r="A45" s="5" t="s">
        <v>413</v>
      </c>
      <c r="B45" s="5" t="s">
        <v>485</v>
      </c>
      <c r="C45" s="5" t="s">
        <v>486</v>
      </c>
      <c r="D45" s="5" t="s">
        <v>487</v>
      </c>
      <c r="E45" s="5">
        <v>61</v>
      </c>
      <c r="F45" s="50">
        <v>20867</v>
      </c>
      <c r="G45" s="5">
        <v>350783</v>
      </c>
      <c r="H45" s="50">
        <v>28235</v>
      </c>
      <c r="I45" s="5" t="s">
        <v>421</v>
      </c>
      <c r="L45" s="126"/>
      <c r="M45" s="126"/>
      <c r="N45" s="126"/>
      <c r="O45" s="126"/>
      <c r="P45" s="126"/>
      <c r="Q45" s="126"/>
      <c r="R45" s="126"/>
      <c r="S45" s="126"/>
      <c r="T45" s="126"/>
      <c r="U45" s="126"/>
      <c r="V45" s="126"/>
      <c r="W45" s="126"/>
      <c r="X45" s="126"/>
      <c r="Y45" s="126"/>
      <c r="Z45" s="126"/>
      <c r="AA45" s="126"/>
      <c r="AB45" s="126"/>
    </row>
    <row r="46" spans="1:28" x14ac:dyDescent="0.25">
      <c r="A46" s="5" t="s">
        <v>413</v>
      </c>
      <c r="B46" s="5" t="s">
        <v>488</v>
      </c>
      <c r="C46" s="5" t="s">
        <v>489</v>
      </c>
      <c r="D46" s="5" t="s">
        <v>460</v>
      </c>
      <c r="E46" s="5">
        <v>61</v>
      </c>
      <c r="F46" s="50">
        <v>20908</v>
      </c>
      <c r="G46" s="5">
        <v>350095</v>
      </c>
      <c r="H46" s="50">
        <v>28223</v>
      </c>
      <c r="I46" s="5" t="s">
        <v>412</v>
      </c>
      <c r="L46" s="126"/>
      <c r="M46" s="126"/>
      <c r="N46" s="126"/>
      <c r="O46" s="126"/>
      <c r="P46" s="126"/>
      <c r="Q46" s="126"/>
      <c r="R46" s="126"/>
      <c r="S46" s="126"/>
      <c r="T46" s="126"/>
      <c r="U46" s="126"/>
      <c r="V46" s="126"/>
      <c r="W46" s="126"/>
      <c r="X46" s="126"/>
      <c r="Y46" s="126"/>
      <c r="Z46" s="126"/>
      <c r="AA46" s="126"/>
      <c r="AB46" s="126"/>
    </row>
    <row r="47" spans="1:28" x14ac:dyDescent="0.25">
      <c r="A47" s="5" t="s">
        <v>413</v>
      </c>
      <c r="B47" s="5" t="s">
        <v>490</v>
      </c>
      <c r="C47" s="5" t="s">
        <v>468</v>
      </c>
      <c r="D47" s="5" t="s">
        <v>460</v>
      </c>
      <c r="E47" s="5">
        <v>60</v>
      </c>
      <c r="F47" s="50">
        <v>21280</v>
      </c>
      <c r="G47" s="5">
        <v>351094</v>
      </c>
      <c r="H47" s="50">
        <v>28248</v>
      </c>
      <c r="I47" s="5" t="s">
        <v>417</v>
      </c>
      <c r="L47" s="126"/>
      <c r="M47" s="126"/>
      <c r="N47" s="126"/>
      <c r="O47" s="126"/>
      <c r="P47" s="126"/>
      <c r="Q47" s="126"/>
      <c r="R47" s="126"/>
      <c r="S47" s="126"/>
      <c r="T47" s="126"/>
      <c r="U47" s="126"/>
      <c r="V47" s="126"/>
      <c r="W47" s="126"/>
      <c r="X47" s="126"/>
      <c r="Y47" s="126"/>
      <c r="Z47" s="126"/>
      <c r="AA47" s="126"/>
      <c r="AB47" s="126"/>
    </row>
    <row r="48" spans="1:28" x14ac:dyDescent="0.25">
      <c r="A48" s="5" t="s">
        <v>413</v>
      </c>
      <c r="B48" s="5" t="s">
        <v>481</v>
      </c>
      <c r="C48" s="5" t="s">
        <v>491</v>
      </c>
      <c r="D48" s="5" t="s">
        <v>416</v>
      </c>
      <c r="E48" s="5">
        <v>62</v>
      </c>
      <c r="F48" s="50">
        <v>20609</v>
      </c>
      <c r="G48" s="5">
        <v>350526</v>
      </c>
      <c r="H48" s="50">
        <v>28372</v>
      </c>
      <c r="I48" s="5" t="s">
        <v>421</v>
      </c>
      <c r="L48" s="126"/>
      <c r="M48" s="126"/>
      <c r="N48" s="126"/>
      <c r="O48" s="126"/>
      <c r="P48" s="126"/>
      <c r="Q48" s="126"/>
      <c r="R48" s="126"/>
      <c r="S48" s="126"/>
      <c r="T48" s="126"/>
      <c r="U48" s="126"/>
      <c r="V48" s="126"/>
      <c r="W48" s="126"/>
      <c r="X48" s="126"/>
      <c r="Y48" s="126"/>
      <c r="Z48" s="126"/>
      <c r="AA48" s="126"/>
      <c r="AB48" s="126"/>
    </row>
    <row r="49" spans="1:28" x14ac:dyDescent="0.25">
      <c r="A49" s="5" t="s">
        <v>413</v>
      </c>
      <c r="B49" s="5" t="s">
        <v>492</v>
      </c>
      <c r="C49" s="5" t="s">
        <v>432</v>
      </c>
      <c r="D49" s="5" t="s">
        <v>457</v>
      </c>
      <c r="E49" s="5">
        <v>61</v>
      </c>
      <c r="F49" s="50">
        <v>20905</v>
      </c>
      <c r="G49" s="5">
        <v>350122</v>
      </c>
      <c r="H49" s="50">
        <v>28265</v>
      </c>
      <c r="I49" s="5" t="s">
        <v>412</v>
      </c>
      <c r="L49" s="126"/>
      <c r="M49" s="126"/>
      <c r="N49" s="126"/>
      <c r="O49" s="126"/>
      <c r="P49" s="126"/>
      <c r="Q49" s="126"/>
      <c r="R49" s="126"/>
      <c r="S49" s="126"/>
      <c r="T49" s="126"/>
      <c r="U49" s="126"/>
      <c r="V49" s="126"/>
      <c r="W49" s="126"/>
      <c r="X49" s="126"/>
      <c r="Y49" s="126"/>
      <c r="Z49" s="126"/>
      <c r="AA49" s="126"/>
      <c r="AB49" s="126"/>
    </row>
    <row r="50" spans="1:28" x14ac:dyDescent="0.25">
      <c r="A50" s="5" t="s">
        <v>454</v>
      </c>
      <c r="B50" s="5" t="s">
        <v>185</v>
      </c>
      <c r="C50" s="5" t="s">
        <v>438</v>
      </c>
      <c r="D50" s="5" t="s">
        <v>457</v>
      </c>
      <c r="E50" s="5">
        <v>61</v>
      </c>
      <c r="F50" s="50">
        <v>20846</v>
      </c>
      <c r="G50" s="5">
        <v>351043</v>
      </c>
      <c r="H50" s="50">
        <v>28378</v>
      </c>
      <c r="I50" s="5" t="s">
        <v>412</v>
      </c>
      <c r="L50" s="126"/>
      <c r="M50" s="126"/>
      <c r="N50" s="126"/>
      <c r="O50" s="126"/>
      <c r="P50" s="126"/>
      <c r="Q50" s="126"/>
      <c r="R50" s="126"/>
      <c r="S50" s="126"/>
      <c r="T50" s="126"/>
      <c r="U50" s="126"/>
      <c r="V50" s="126"/>
      <c r="W50" s="126"/>
      <c r="X50" s="126"/>
      <c r="Y50" s="126"/>
      <c r="Z50" s="126"/>
      <c r="AA50" s="126"/>
      <c r="AB50" s="126"/>
    </row>
    <row r="51" spans="1:28" x14ac:dyDescent="0.25">
      <c r="A51" s="5" t="s">
        <v>413</v>
      </c>
      <c r="B51" s="5" t="s">
        <v>493</v>
      </c>
      <c r="C51" s="5" t="s">
        <v>494</v>
      </c>
      <c r="D51" s="5" t="s">
        <v>457</v>
      </c>
      <c r="E51" s="5">
        <v>60</v>
      </c>
      <c r="F51" s="50">
        <v>21100</v>
      </c>
      <c r="G51" s="5">
        <v>351265</v>
      </c>
      <c r="H51" s="50">
        <v>28130</v>
      </c>
      <c r="I51" s="5" t="s">
        <v>417</v>
      </c>
      <c r="L51" s="126"/>
      <c r="M51" s="126"/>
      <c r="N51" s="126"/>
      <c r="O51" s="126"/>
      <c r="P51" s="126"/>
      <c r="Q51" s="126"/>
      <c r="R51" s="126"/>
      <c r="S51" s="126"/>
      <c r="T51" s="126"/>
      <c r="U51" s="126"/>
      <c r="V51" s="126"/>
      <c r="W51" s="126"/>
      <c r="X51" s="126"/>
      <c r="Y51" s="126"/>
      <c r="Z51" s="126"/>
      <c r="AA51" s="126"/>
      <c r="AB51" s="126"/>
    </row>
    <row r="52" spans="1:28" x14ac:dyDescent="0.25">
      <c r="A52" s="5" t="s">
        <v>413</v>
      </c>
      <c r="B52" s="5" t="s">
        <v>479</v>
      </c>
      <c r="C52" s="5" t="s">
        <v>472</v>
      </c>
      <c r="D52" s="5" t="s">
        <v>460</v>
      </c>
      <c r="E52" s="5">
        <v>59</v>
      </c>
      <c r="F52" s="50">
        <v>21527</v>
      </c>
      <c r="G52" s="5">
        <v>350024</v>
      </c>
      <c r="H52" s="50">
        <v>28257</v>
      </c>
      <c r="I52" s="5" t="s">
        <v>421</v>
      </c>
      <c r="L52" s="126"/>
      <c r="M52" s="126"/>
      <c r="N52" s="126"/>
      <c r="O52" s="126"/>
      <c r="P52" s="126"/>
      <c r="Q52" s="126"/>
      <c r="R52" s="126"/>
      <c r="S52" s="126"/>
      <c r="T52" s="126"/>
      <c r="U52" s="126"/>
      <c r="V52" s="126"/>
      <c r="W52" s="126"/>
      <c r="X52" s="126"/>
      <c r="Y52" s="126"/>
      <c r="Z52" s="126"/>
      <c r="AA52" s="126"/>
      <c r="AB52" s="126"/>
    </row>
    <row r="53" spans="1:28" x14ac:dyDescent="0.25">
      <c r="A53" s="5" t="s">
        <v>413</v>
      </c>
      <c r="B53" s="5" t="s">
        <v>495</v>
      </c>
      <c r="C53" s="5" t="s">
        <v>496</v>
      </c>
      <c r="D53" s="5" t="s">
        <v>457</v>
      </c>
      <c r="E53" s="5">
        <v>60</v>
      </c>
      <c r="F53" s="50">
        <v>21134</v>
      </c>
      <c r="G53" s="5">
        <v>350193</v>
      </c>
      <c r="H53" s="50">
        <v>28187</v>
      </c>
      <c r="I53" s="5" t="s">
        <v>412</v>
      </c>
      <c r="L53" s="126"/>
      <c r="M53" s="126"/>
      <c r="N53" s="126"/>
      <c r="O53" s="126"/>
      <c r="P53" s="126"/>
      <c r="Q53" s="126"/>
      <c r="R53" s="126"/>
      <c r="S53" s="126"/>
      <c r="T53" s="126"/>
      <c r="U53" s="126"/>
      <c r="V53" s="126"/>
      <c r="W53" s="126"/>
      <c r="X53" s="126"/>
      <c r="Y53" s="126"/>
      <c r="Z53" s="126"/>
      <c r="AA53" s="126"/>
      <c r="AB53" s="126"/>
    </row>
    <row r="54" spans="1:28" x14ac:dyDescent="0.25">
      <c r="A54" s="5" t="s">
        <v>413</v>
      </c>
      <c r="B54" s="5" t="s">
        <v>497</v>
      </c>
      <c r="C54" s="5" t="s">
        <v>498</v>
      </c>
      <c r="D54" s="5" t="s">
        <v>473</v>
      </c>
      <c r="E54" s="5">
        <v>61</v>
      </c>
      <c r="F54" s="50">
        <v>21044</v>
      </c>
      <c r="G54" s="5">
        <v>350514</v>
      </c>
      <c r="H54" s="50">
        <v>28455</v>
      </c>
      <c r="I54" s="5" t="s">
        <v>417</v>
      </c>
      <c r="L54" s="126"/>
      <c r="M54" s="126"/>
      <c r="N54" s="126"/>
      <c r="O54" s="126"/>
      <c r="P54" s="126"/>
      <c r="Q54" s="126"/>
      <c r="R54" s="126"/>
      <c r="S54" s="126"/>
      <c r="T54" s="126"/>
      <c r="U54" s="126"/>
      <c r="V54" s="126"/>
      <c r="W54" s="126"/>
      <c r="X54" s="126"/>
      <c r="Y54" s="126"/>
      <c r="Z54" s="126"/>
      <c r="AA54" s="126"/>
      <c r="AB54" s="126"/>
    </row>
    <row r="55" spans="1:28" x14ac:dyDescent="0.25">
      <c r="A55" s="5" t="s">
        <v>413</v>
      </c>
      <c r="B55" s="5" t="s">
        <v>499</v>
      </c>
      <c r="C55" s="5" t="s">
        <v>435</v>
      </c>
      <c r="D55" s="5" t="s">
        <v>416</v>
      </c>
      <c r="E55" s="5">
        <v>60</v>
      </c>
      <c r="F55" s="50">
        <v>21334</v>
      </c>
      <c r="G55" s="5">
        <v>351238</v>
      </c>
      <c r="H55" s="50">
        <v>28469</v>
      </c>
      <c r="I55" s="5" t="s">
        <v>421</v>
      </c>
      <c r="L55" s="126"/>
      <c r="M55" s="126"/>
      <c r="N55" s="126"/>
      <c r="O55" s="126"/>
      <c r="P55" s="126"/>
      <c r="Q55" s="126"/>
      <c r="R55" s="126"/>
      <c r="S55" s="126"/>
      <c r="T55" s="126"/>
      <c r="U55" s="126"/>
      <c r="V55" s="126"/>
      <c r="W55" s="126"/>
      <c r="X55" s="126"/>
      <c r="Y55" s="126"/>
      <c r="Z55" s="126"/>
      <c r="AA55" s="126"/>
      <c r="AB55" s="126"/>
    </row>
    <row r="56" spans="1:28" x14ac:dyDescent="0.25">
      <c r="A56" s="5" t="s">
        <v>413</v>
      </c>
      <c r="B56" s="5" t="s">
        <v>500</v>
      </c>
      <c r="C56" s="5" t="s">
        <v>501</v>
      </c>
      <c r="D56" s="5" t="s">
        <v>502</v>
      </c>
      <c r="E56" s="5">
        <v>59</v>
      </c>
      <c r="F56" s="50">
        <v>21515</v>
      </c>
      <c r="G56" s="5">
        <v>350036</v>
      </c>
      <c r="H56" s="50">
        <v>28639</v>
      </c>
      <c r="I56" s="5" t="s">
        <v>421</v>
      </c>
      <c r="L56" s="126"/>
      <c r="M56" s="126"/>
      <c r="N56" s="126"/>
      <c r="O56" s="126"/>
      <c r="P56" s="126"/>
      <c r="Q56" s="126"/>
      <c r="R56" s="126"/>
      <c r="S56" s="126"/>
      <c r="T56" s="126"/>
      <c r="U56" s="126"/>
      <c r="V56" s="126"/>
      <c r="W56" s="126"/>
      <c r="X56" s="126"/>
      <c r="Y56" s="126"/>
      <c r="Z56" s="126"/>
      <c r="AA56" s="126"/>
      <c r="AB56" s="126"/>
    </row>
    <row r="57" spans="1:28" x14ac:dyDescent="0.25">
      <c r="A57" s="5" t="s">
        <v>408</v>
      </c>
      <c r="B57" s="5" t="s">
        <v>503</v>
      </c>
      <c r="C57" s="5" t="s">
        <v>504</v>
      </c>
      <c r="D57" s="5" t="s">
        <v>422</v>
      </c>
      <c r="E57" s="5">
        <v>61</v>
      </c>
      <c r="F57" s="50">
        <v>21039</v>
      </c>
      <c r="G57" s="5">
        <v>351231</v>
      </c>
      <c r="H57" s="50">
        <v>28150</v>
      </c>
      <c r="I57" s="5" t="s">
        <v>421</v>
      </c>
      <c r="L57" s="126"/>
      <c r="M57" s="126"/>
      <c r="N57" s="126"/>
      <c r="O57" s="126"/>
      <c r="P57" s="126"/>
      <c r="Q57" s="126"/>
      <c r="R57" s="126"/>
      <c r="S57" s="126"/>
      <c r="T57" s="126"/>
      <c r="U57" s="126"/>
      <c r="V57" s="126"/>
      <c r="W57" s="126"/>
      <c r="X57" s="126"/>
      <c r="Y57" s="126"/>
      <c r="Z57" s="126"/>
      <c r="AA57" s="126"/>
      <c r="AB57" s="126"/>
    </row>
    <row r="58" spans="1:28" x14ac:dyDescent="0.25">
      <c r="A58" s="5" t="s">
        <v>408</v>
      </c>
      <c r="B58" s="5" t="s">
        <v>492</v>
      </c>
      <c r="C58" s="5" t="s">
        <v>157</v>
      </c>
      <c r="D58" s="5" t="s">
        <v>473</v>
      </c>
      <c r="E58" s="5">
        <v>60</v>
      </c>
      <c r="F58" s="50">
        <v>21440</v>
      </c>
      <c r="G58" s="5">
        <v>350857</v>
      </c>
      <c r="H58" s="50">
        <v>28630</v>
      </c>
      <c r="I58" s="5" t="s">
        <v>421</v>
      </c>
      <c r="L58" s="126"/>
      <c r="M58" s="126"/>
      <c r="N58" s="126"/>
      <c r="O58" s="126"/>
      <c r="P58" s="126"/>
      <c r="Q58" s="126"/>
      <c r="R58" s="126"/>
      <c r="S58" s="126"/>
      <c r="T58" s="126"/>
      <c r="U58" s="126"/>
      <c r="V58" s="126"/>
      <c r="W58" s="126"/>
      <c r="X58" s="126"/>
      <c r="Y58" s="126"/>
      <c r="Z58" s="126"/>
      <c r="AA58" s="126"/>
      <c r="AB58" s="126"/>
    </row>
    <row r="59" spans="1:28" x14ac:dyDescent="0.25">
      <c r="A59" s="5" t="s">
        <v>408</v>
      </c>
      <c r="B59" s="5" t="s">
        <v>418</v>
      </c>
      <c r="C59" s="5" t="s">
        <v>444</v>
      </c>
      <c r="D59" s="5" t="s">
        <v>505</v>
      </c>
      <c r="E59" s="5">
        <v>62</v>
      </c>
      <c r="F59" s="50">
        <v>20639</v>
      </c>
      <c r="G59" s="5">
        <v>350604</v>
      </c>
      <c r="H59" s="50">
        <v>28745</v>
      </c>
      <c r="I59" s="5" t="s">
        <v>421</v>
      </c>
      <c r="L59" s="126"/>
      <c r="M59" s="126"/>
      <c r="N59" s="126"/>
      <c r="O59" s="126"/>
      <c r="P59" s="126"/>
      <c r="Q59" s="126"/>
      <c r="R59" s="126"/>
      <c r="S59" s="126"/>
      <c r="T59" s="126"/>
      <c r="U59" s="126"/>
      <c r="V59" s="126"/>
      <c r="W59" s="126"/>
      <c r="X59" s="126"/>
      <c r="Y59" s="126"/>
      <c r="Z59" s="126"/>
      <c r="AA59" s="126"/>
      <c r="AB59" s="126"/>
    </row>
    <row r="60" spans="1:28" x14ac:dyDescent="0.25">
      <c r="A60" s="5" t="s">
        <v>413</v>
      </c>
      <c r="B60" s="5" t="s">
        <v>506</v>
      </c>
      <c r="C60" s="5" t="s">
        <v>507</v>
      </c>
      <c r="D60" s="5" t="s">
        <v>416</v>
      </c>
      <c r="E60" s="5">
        <v>62</v>
      </c>
      <c r="F60" s="50">
        <v>20535</v>
      </c>
      <c r="G60" s="5">
        <v>350925</v>
      </c>
      <c r="H60" s="50">
        <v>28583</v>
      </c>
      <c r="I60" s="5" t="s">
        <v>421</v>
      </c>
      <c r="L60" s="126"/>
      <c r="M60" s="126"/>
      <c r="N60" s="126"/>
      <c r="O60" s="126"/>
      <c r="P60" s="126"/>
      <c r="Q60" s="126"/>
      <c r="R60" s="126"/>
      <c r="S60" s="126"/>
      <c r="T60" s="126"/>
      <c r="U60" s="126"/>
      <c r="V60" s="126"/>
      <c r="W60" s="126"/>
      <c r="X60" s="126"/>
      <c r="Y60" s="126"/>
      <c r="Z60" s="126"/>
      <c r="AA60" s="126"/>
      <c r="AB60" s="126"/>
    </row>
    <row r="61" spans="1:28" x14ac:dyDescent="0.25">
      <c r="A61" s="5" t="s">
        <v>413</v>
      </c>
      <c r="B61" s="5" t="s">
        <v>471</v>
      </c>
      <c r="C61" s="5" t="s">
        <v>486</v>
      </c>
      <c r="D61" s="5" t="s">
        <v>508</v>
      </c>
      <c r="E61" s="5">
        <v>60</v>
      </c>
      <c r="F61" s="50">
        <v>21115</v>
      </c>
      <c r="G61" s="5">
        <v>350990</v>
      </c>
      <c r="H61" s="50">
        <v>28537</v>
      </c>
      <c r="I61" s="5" t="s">
        <v>421</v>
      </c>
      <c r="L61" s="126"/>
      <c r="M61" s="126"/>
      <c r="N61" s="126"/>
      <c r="O61" s="126"/>
      <c r="P61" s="126"/>
      <c r="Q61" s="126"/>
      <c r="R61" s="126"/>
      <c r="S61" s="126"/>
      <c r="T61" s="126"/>
      <c r="U61" s="126"/>
      <c r="V61" s="126"/>
      <c r="W61" s="126"/>
      <c r="X61" s="126"/>
      <c r="Y61" s="126"/>
      <c r="Z61" s="126"/>
      <c r="AA61" s="126"/>
      <c r="AB61" s="126"/>
    </row>
    <row r="62" spans="1:28" x14ac:dyDescent="0.25">
      <c r="A62" s="5" t="s">
        <v>413</v>
      </c>
      <c r="B62" s="5" t="s">
        <v>509</v>
      </c>
      <c r="C62" s="5" t="s">
        <v>510</v>
      </c>
      <c r="D62" s="5" t="s">
        <v>460</v>
      </c>
      <c r="E62" s="5">
        <v>60</v>
      </c>
      <c r="F62" s="50">
        <v>21295</v>
      </c>
      <c r="G62" s="5">
        <v>350110</v>
      </c>
      <c r="H62" s="50">
        <v>28578</v>
      </c>
      <c r="I62" s="5" t="s">
        <v>421</v>
      </c>
      <c r="L62" s="126"/>
      <c r="M62" s="126"/>
      <c r="N62" s="126"/>
      <c r="O62" s="126"/>
      <c r="P62" s="126"/>
      <c r="Q62" s="126"/>
      <c r="R62" s="126"/>
      <c r="S62" s="126"/>
      <c r="T62" s="126"/>
      <c r="U62" s="126"/>
      <c r="V62" s="126"/>
      <c r="W62" s="126"/>
      <c r="X62" s="126"/>
      <c r="Y62" s="126"/>
      <c r="Z62" s="126"/>
      <c r="AA62" s="126"/>
      <c r="AB62" s="126"/>
    </row>
    <row r="63" spans="1:28" x14ac:dyDescent="0.25">
      <c r="A63" s="5" t="s">
        <v>413</v>
      </c>
      <c r="B63" s="5" t="s">
        <v>488</v>
      </c>
      <c r="C63" s="5" t="s">
        <v>489</v>
      </c>
      <c r="D63" s="5" t="s">
        <v>473</v>
      </c>
      <c r="E63" s="5">
        <v>61</v>
      </c>
      <c r="F63" s="50">
        <v>20918</v>
      </c>
      <c r="G63" s="5">
        <v>350442</v>
      </c>
      <c r="H63" s="50">
        <v>28585</v>
      </c>
      <c r="I63" s="5" t="s">
        <v>421</v>
      </c>
      <c r="L63" s="126"/>
      <c r="M63" s="126"/>
      <c r="N63" s="126"/>
      <c r="O63" s="126"/>
      <c r="P63" s="126"/>
      <c r="Q63" s="126"/>
      <c r="R63" s="126"/>
      <c r="S63" s="126"/>
      <c r="T63" s="126"/>
      <c r="U63" s="126"/>
      <c r="V63" s="126"/>
      <c r="W63" s="126"/>
      <c r="X63" s="126"/>
      <c r="Y63" s="126"/>
      <c r="Z63" s="126"/>
      <c r="AA63" s="126"/>
      <c r="AB63" s="126"/>
    </row>
    <row r="64" spans="1:28" x14ac:dyDescent="0.25">
      <c r="A64" s="5" t="s">
        <v>408</v>
      </c>
      <c r="B64" s="5" t="s">
        <v>511</v>
      </c>
      <c r="C64" s="5" t="s">
        <v>444</v>
      </c>
      <c r="D64" s="5" t="s">
        <v>460</v>
      </c>
      <c r="E64" s="5">
        <v>61</v>
      </c>
      <c r="F64" s="50">
        <v>20943</v>
      </c>
      <c r="G64" s="5">
        <v>350678</v>
      </c>
      <c r="H64" s="50">
        <v>28644</v>
      </c>
      <c r="I64" s="5" t="s">
        <v>421</v>
      </c>
      <c r="L64" s="126"/>
      <c r="M64" s="126"/>
      <c r="N64" s="126"/>
      <c r="O64" s="126"/>
      <c r="P64" s="126"/>
      <c r="Q64" s="126"/>
      <c r="R64" s="126"/>
      <c r="S64" s="126"/>
      <c r="T64" s="126"/>
      <c r="U64" s="126"/>
      <c r="V64" s="126"/>
      <c r="W64" s="126"/>
      <c r="X64" s="126"/>
      <c r="Y64" s="126"/>
      <c r="Z64" s="126"/>
      <c r="AA64" s="126"/>
      <c r="AB64" s="126"/>
    </row>
    <row r="65" spans="1:28" x14ac:dyDescent="0.25">
      <c r="A65" s="5" t="s">
        <v>413</v>
      </c>
      <c r="B65" s="5" t="s">
        <v>431</v>
      </c>
      <c r="C65" s="5" t="s">
        <v>510</v>
      </c>
      <c r="D65" s="5" t="s">
        <v>457</v>
      </c>
      <c r="E65" s="5">
        <v>61</v>
      </c>
      <c r="F65" s="50">
        <v>21067</v>
      </c>
      <c r="G65" s="5">
        <v>350748</v>
      </c>
      <c r="H65" s="50">
        <v>28575</v>
      </c>
      <c r="I65" s="5" t="s">
        <v>466</v>
      </c>
      <c r="L65" s="126"/>
      <c r="M65" s="126"/>
      <c r="N65" s="126"/>
      <c r="O65" s="126"/>
      <c r="P65" s="126"/>
      <c r="Q65" s="126"/>
      <c r="R65" s="126"/>
      <c r="S65" s="126"/>
      <c r="T65" s="126"/>
      <c r="U65" s="126"/>
      <c r="V65" s="126"/>
      <c r="W65" s="126"/>
      <c r="X65" s="126"/>
      <c r="Y65" s="126"/>
      <c r="Z65" s="126"/>
      <c r="AA65" s="126"/>
      <c r="AB65" s="126"/>
    </row>
    <row r="66" spans="1:28" x14ac:dyDescent="0.25">
      <c r="A66" s="5" t="s">
        <v>413</v>
      </c>
      <c r="B66" s="5" t="s">
        <v>512</v>
      </c>
      <c r="C66" s="5" t="s">
        <v>510</v>
      </c>
      <c r="D66" s="5" t="s">
        <v>460</v>
      </c>
      <c r="E66" s="5">
        <v>60</v>
      </c>
      <c r="F66" s="50">
        <v>21325</v>
      </c>
      <c r="G66" s="5">
        <v>350402</v>
      </c>
      <c r="H66" s="50">
        <v>28516</v>
      </c>
      <c r="I66" s="5" t="s">
        <v>466</v>
      </c>
      <c r="L66" s="126"/>
      <c r="M66" s="126"/>
      <c r="N66" s="126"/>
      <c r="O66" s="126"/>
      <c r="P66" s="126"/>
      <c r="Q66" s="126"/>
      <c r="R66" s="126"/>
      <c r="S66" s="126"/>
      <c r="T66" s="126"/>
      <c r="U66" s="126"/>
      <c r="V66" s="126"/>
      <c r="W66" s="126"/>
      <c r="X66" s="126"/>
      <c r="Y66" s="126"/>
      <c r="Z66" s="126"/>
      <c r="AA66" s="126"/>
      <c r="AB66" s="126"/>
    </row>
    <row r="67" spans="1:28" x14ac:dyDescent="0.25">
      <c r="A67" s="5" t="s">
        <v>413</v>
      </c>
      <c r="B67" s="5" t="s">
        <v>483</v>
      </c>
      <c r="C67" s="5" t="s">
        <v>513</v>
      </c>
      <c r="D67" s="5" t="s">
        <v>457</v>
      </c>
      <c r="E67" s="5">
        <v>60</v>
      </c>
      <c r="F67" s="50">
        <v>21438</v>
      </c>
      <c r="G67" s="5">
        <v>350536</v>
      </c>
      <c r="H67" s="50">
        <v>28770</v>
      </c>
      <c r="I67" s="5" t="s">
        <v>466</v>
      </c>
      <c r="L67" s="126"/>
      <c r="M67" s="126"/>
      <c r="N67" s="126"/>
      <c r="O67" s="126"/>
      <c r="P67" s="126"/>
      <c r="Q67" s="126"/>
      <c r="R67" s="126"/>
      <c r="S67" s="126"/>
      <c r="T67" s="126"/>
      <c r="U67" s="126"/>
      <c r="V67" s="126"/>
      <c r="W67" s="126"/>
      <c r="X67" s="126"/>
      <c r="Y67" s="126"/>
      <c r="Z67" s="126"/>
      <c r="AA67" s="126"/>
      <c r="AB67" s="126"/>
    </row>
    <row r="68" spans="1:28" x14ac:dyDescent="0.25">
      <c r="A68" s="5" t="s">
        <v>413</v>
      </c>
      <c r="B68" s="5" t="s">
        <v>514</v>
      </c>
      <c r="C68" s="5" t="s">
        <v>515</v>
      </c>
      <c r="D68" s="5" t="s">
        <v>516</v>
      </c>
      <c r="E68" s="5">
        <v>60</v>
      </c>
      <c r="F68" s="50">
        <v>21190</v>
      </c>
      <c r="G68" s="5">
        <v>350643</v>
      </c>
      <c r="H68" s="50">
        <v>28832</v>
      </c>
      <c r="I68" s="5" t="s">
        <v>466</v>
      </c>
    </row>
    <row r="69" spans="1:28" x14ac:dyDescent="0.25">
      <c r="A69" s="5" t="s">
        <v>413</v>
      </c>
      <c r="B69" s="5" t="s">
        <v>517</v>
      </c>
      <c r="C69" s="5" t="s">
        <v>441</v>
      </c>
      <c r="D69" s="5" t="s">
        <v>447</v>
      </c>
      <c r="E69" s="5">
        <v>60</v>
      </c>
      <c r="F69" s="50">
        <v>21317</v>
      </c>
      <c r="G69" s="5">
        <v>350191</v>
      </c>
      <c r="H69" s="50">
        <v>28804</v>
      </c>
      <c r="I69" s="5" t="s">
        <v>466</v>
      </c>
    </row>
    <row r="70" spans="1:28" x14ac:dyDescent="0.25">
      <c r="A70" s="5" t="s">
        <v>413</v>
      </c>
      <c r="B70" s="5" t="s">
        <v>479</v>
      </c>
      <c r="C70" s="5" t="s">
        <v>518</v>
      </c>
      <c r="D70" s="5" t="s">
        <v>425</v>
      </c>
      <c r="E70" s="5">
        <v>60</v>
      </c>
      <c r="F70" s="50">
        <v>21247</v>
      </c>
      <c r="G70" s="5">
        <v>350874</v>
      </c>
      <c r="H70" s="50">
        <v>28714</v>
      </c>
      <c r="I70" s="5" t="s">
        <v>466</v>
      </c>
    </row>
    <row r="71" spans="1:28" x14ac:dyDescent="0.25">
      <c r="A71" s="5" t="s">
        <v>454</v>
      </c>
      <c r="B71" s="5" t="s">
        <v>519</v>
      </c>
      <c r="C71" s="5" t="s">
        <v>520</v>
      </c>
      <c r="D71" s="5" t="s">
        <v>416</v>
      </c>
      <c r="E71" s="5">
        <v>59</v>
      </c>
      <c r="F71" s="50">
        <v>21515</v>
      </c>
      <c r="G71" s="5">
        <v>351111</v>
      </c>
      <c r="H71" s="50">
        <v>28639</v>
      </c>
      <c r="I71" s="5" t="s">
        <v>466</v>
      </c>
    </row>
    <row r="72" spans="1:28" x14ac:dyDescent="0.25">
      <c r="A72" s="5" t="s">
        <v>413</v>
      </c>
      <c r="B72" s="5" t="s">
        <v>521</v>
      </c>
      <c r="C72" s="5" t="s">
        <v>438</v>
      </c>
      <c r="D72" s="5" t="s">
        <v>522</v>
      </c>
      <c r="E72" s="5">
        <v>58</v>
      </c>
      <c r="F72" s="50">
        <v>21894</v>
      </c>
      <c r="G72" s="5">
        <v>350945</v>
      </c>
      <c r="H72" s="50">
        <v>28819</v>
      </c>
      <c r="I72" s="5" t="s">
        <v>466</v>
      </c>
    </row>
    <row r="73" spans="1:28" x14ac:dyDescent="0.25">
      <c r="A73" s="5" t="s">
        <v>413</v>
      </c>
      <c r="B73" s="5" t="s">
        <v>450</v>
      </c>
      <c r="C73" s="5" t="s">
        <v>523</v>
      </c>
      <c r="D73" s="5" t="s">
        <v>502</v>
      </c>
      <c r="E73" s="5">
        <v>58</v>
      </c>
      <c r="F73" s="50">
        <v>22058</v>
      </c>
      <c r="G73" s="5">
        <v>351126</v>
      </c>
      <c r="H73" s="50">
        <v>28832</v>
      </c>
      <c r="I73" s="5" t="s">
        <v>466</v>
      </c>
    </row>
    <row r="74" spans="1:28" x14ac:dyDescent="0.25">
      <c r="A74" s="5" t="s">
        <v>408</v>
      </c>
      <c r="B74" s="5" t="s">
        <v>524</v>
      </c>
      <c r="C74" s="5" t="s">
        <v>459</v>
      </c>
      <c r="D74" s="5" t="s">
        <v>470</v>
      </c>
      <c r="E74" s="5">
        <v>60</v>
      </c>
      <c r="F74" s="50">
        <v>21150</v>
      </c>
      <c r="G74" s="5">
        <v>351025</v>
      </c>
      <c r="H74" s="50">
        <v>28755</v>
      </c>
      <c r="I74" s="5" t="s">
        <v>412</v>
      </c>
    </row>
    <row r="75" spans="1:28" x14ac:dyDescent="0.25">
      <c r="A75" s="5" t="s">
        <v>413</v>
      </c>
      <c r="B75" s="5" t="s">
        <v>458</v>
      </c>
      <c r="C75" s="5" t="s">
        <v>438</v>
      </c>
      <c r="D75" s="5" t="s">
        <v>525</v>
      </c>
      <c r="E75" s="5">
        <v>60</v>
      </c>
      <c r="F75" s="50">
        <v>21131</v>
      </c>
      <c r="G75" s="5">
        <v>351270</v>
      </c>
      <c r="H75" s="50">
        <v>28531</v>
      </c>
      <c r="I75" s="5" t="s">
        <v>412</v>
      </c>
    </row>
    <row r="76" spans="1:28" x14ac:dyDescent="0.25">
      <c r="A76" s="5" t="s">
        <v>408</v>
      </c>
      <c r="B76" s="5" t="s">
        <v>526</v>
      </c>
      <c r="C76" s="5" t="s">
        <v>527</v>
      </c>
      <c r="D76" s="5" t="s">
        <v>473</v>
      </c>
      <c r="E76" s="5">
        <v>60</v>
      </c>
      <c r="F76" s="50">
        <v>21291</v>
      </c>
      <c r="G76" s="5">
        <v>350984</v>
      </c>
      <c r="H76" s="50">
        <v>28645</v>
      </c>
      <c r="I76" s="5" t="s">
        <v>412</v>
      </c>
    </row>
    <row r="77" spans="1:28" x14ac:dyDescent="0.25">
      <c r="A77" s="5" t="s">
        <v>413</v>
      </c>
      <c r="B77" s="5" t="s">
        <v>450</v>
      </c>
      <c r="C77" s="5" t="s">
        <v>441</v>
      </c>
      <c r="D77" s="5" t="s">
        <v>416</v>
      </c>
      <c r="E77" s="5">
        <v>59</v>
      </c>
      <c r="F77" s="50">
        <v>21480</v>
      </c>
      <c r="G77" s="5">
        <v>351006</v>
      </c>
      <c r="H77" s="50">
        <v>28627</v>
      </c>
      <c r="I77" s="5" t="s">
        <v>412</v>
      </c>
    </row>
    <row r="78" spans="1:28" x14ac:dyDescent="0.25">
      <c r="A78" s="5" t="s">
        <v>413</v>
      </c>
      <c r="B78" s="5" t="s">
        <v>528</v>
      </c>
      <c r="C78" s="5" t="s">
        <v>529</v>
      </c>
      <c r="D78" s="5" t="s">
        <v>439</v>
      </c>
      <c r="E78" s="5">
        <v>60</v>
      </c>
      <c r="F78" s="50">
        <v>21242</v>
      </c>
      <c r="G78" s="5">
        <v>351202</v>
      </c>
      <c r="H78" s="50">
        <v>28644</v>
      </c>
      <c r="I78" s="5" t="s">
        <v>412</v>
      </c>
    </row>
    <row r="79" spans="1:28" x14ac:dyDescent="0.25">
      <c r="A79" s="5" t="s">
        <v>408</v>
      </c>
      <c r="B79" s="5" t="s">
        <v>521</v>
      </c>
      <c r="C79" s="5" t="s">
        <v>95</v>
      </c>
      <c r="D79" s="5" t="s">
        <v>530</v>
      </c>
      <c r="E79" s="5">
        <v>59</v>
      </c>
      <c r="F79" s="50">
        <v>21743</v>
      </c>
      <c r="G79" s="5">
        <v>350944</v>
      </c>
      <c r="H79" s="50">
        <v>28615</v>
      </c>
      <c r="I79" s="5" t="s">
        <v>412</v>
      </c>
    </row>
    <row r="80" spans="1:28" x14ac:dyDescent="0.25">
      <c r="A80" s="5" t="s">
        <v>413</v>
      </c>
      <c r="B80" s="5" t="s">
        <v>531</v>
      </c>
      <c r="C80" s="5" t="s">
        <v>532</v>
      </c>
      <c r="D80" s="5" t="s">
        <v>416</v>
      </c>
      <c r="E80" s="5">
        <v>60</v>
      </c>
      <c r="F80" s="50">
        <v>21265</v>
      </c>
      <c r="G80" s="5">
        <v>350923</v>
      </c>
      <c r="H80" s="50">
        <v>28834</v>
      </c>
      <c r="I80" s="5" t="s">
        <v>412</v>
      </c>
    </row>
    <row r="81" spans="1:9" x14ac:dyDescent="0.25">
      <c r="A81" s="5" t="s">
        <v>408</v>
      </c>
      <c r="B81" s="5" t="s">
        <v>514</v>
      </c>
      <c r="C81" s="5" t="s">
        <v>533</v>
      </c>
      <c r="D81" s="5" t="s">
        <v>439</v>
      </c>
      <c r="E81" s="5">
        <v>59</v>
      </c>
      <c r="F81" s="50">
        <v>21501</v>
      </c>
      <c r="G81" s="5">
        <v>350761</v>
      </c>
      <c r="H81" s="50">
        <v>28498</v>
      </c>
      <c r="I81" s="5" t="s">
        <v>412</v>
      </c>
    </row>
    <row r="82" spans="1:9" x14ac:dyDescent="0.25">
      <c r="A82" s="5" t="s">
        <v>408</v>
      </c>
      <c r="B82" s="5" t="s">
        <v>534</v>
      </c>
      <c r="C82" s="5" t="s">
        <v>535</v>
      </c>
      <c r="D82" s="5" t="s">
        <v>536</v>
      </c>
      <c r="E82" s="5">
        <v>58</v>
      </c>
      <c r="F82" s="50">
        <v>21879</v>
      </c>
      <c r="G82" s="5">
        <v>350456</v>
      </c>
      <c r="H82" s="50">
        <v>28632</v>
      </c>
      <c r="I82" s="5" t="s">
        <v>412</v>
      </c>
    </row>
    <row r="83" spans="1:9" x14ac:dyDescent="0.25">
      <c r="A83" s="5" t="s">
        <v>408</v>
      </c>
      <c r="B83" s="5" t="s">
        <v>490</v>
      </c>
      <c r="C83" s="5" t="s">
        <v>185</v>
      </c>
      <c r="D83" s="5" t="s">
        <v>537</v>
      </c>
      <c r="E83" s="5">
        <v>60</v>
      </c>
      <c r="F83" s="50">
        <v>21104</v>
      </c>
      <c r="G83" s="5">
        <v>350774</v>
      </c>
      <c r="H83" s="50">
        <v>28653</v>
      </c>
      <c r="I83" s="5" t="s">
        <v>412</v>
      </c>
    </row>
    <row r="84" spans="1:9" x14ac:dyDescent="0.25">
      <c r="A84" s="5" t="s">
        <v>408</v>
      </c>
      <c r="B84" s="5" t="s">
        <v>499</v>
      </c>
      <c r="C84" s="5" t="s">
        <v>538</v>
      </c>
      <c r="D84" s="5" t="s">
        <v>473</v>
      </c>
      <c r="E84" s="5">
        <v>60</v>
      </c>
      <c r="F84" s="50">
        <v>21249</v>
      </c>
      <c r="G84" s="5">
        <v>350660</v>
      </c>
      <c r="H84" s="50">
        <v>28613</v>
      </c>
      <c r="I84" s="5" t="s">
        <v>412</v>
      </c>
    </row>
    <row r="85" spans="1:9" x14ac:dyDescent="0.25">
      <c r="A85" s="5" t="s">
        <v>413</v>
      </c>
      <c r="B85" s="5" t="s">
        <v>514</v>
      </c>
      <c r="C85" s="5" t="s">
        <v>539</v>
      </c>
      <c r="D85" s="5" t="s">
        <v>460</v>
      </c>
      <c r="E85" s="5">
        <v>61</v>
      </c>
      <c r="F85" s="50">
        <v>21011</v>
      </c>
      <c r="G85" s="5">
        <v>351071</v>
      </c>
      <c r="H85" s="50">
        <v>28849</v>
      </c>
      <c r="I85" s="5" t="s">
        <v>417</v>
      </c>
    </row>
    <row r="86" spans="1:9" x14ac:dyDescent="0.25">
      <c r="A86" s="5" t="s">
        <v>408</v>
      </c>
      <c r="B86" s="5" t="s">
        <v>519</v>
      </c>
      <c r="C86" s="5" t="s">
        <v>540</v>
      </c>
      <c r="D86" s="5" t="s">
        <v>470</v>
      </c>
      <c r="E86" s="5">
        <v>61</v>
      </c>
      <c r="F86" s="50">
        <v>21036</v>
      </c>
      <c r="G86" s="5">
        <v>350721</v>
      </c>
      <c r="H86" s="50">
        <v>28683</v>
      </c>
      <c r="I86" s="5" t="s">
        <v>417</v>
      </c>
    </row>
    <row r="87" spans="1:9" x14ac:dyDescent="0.25">
      <c r="A87" s="5" t="s">
        <v>408</v>
      </c>
      <c r="B87" s="5" t="s">
        <v>541</v>
      </c>
      <c r="C87" s="5" t="s">
        <v>542</v>
      </c>
      <c r="D87" s="5" t="s">
        <v>543</v>
      </c>
      <c r="E87" s="5">
        <v>60</v>
      </c>
      <c r="F87" s="50">
        <v>21304</v>
      </c>
      <c r="G87" s="5">
        <v>351199</v>
      </c>
      <c r="H87" s="50">
        <v>28552</v>
      </c>
      <c r="I87" s="5" t="s">
        <v>417</v>
      </c>
    </row>
    <row r="88" spans="1:9" x14ac:dyDescent="0.25">
      <c r="A88" s="5" t="s">
        <v>413</v>
      </c>
      <c r="B88" s="5" t="s">
        <v>544</v>
      </c>
      <c r="C88" s="5" t="s">
        <v>545</v>
      </c>
      <c r="D88" s="5" t="s">
        <v>460</v>
      </c>
      <c r="E88" s="5">
        <v>59</v>
      </c>
      <c r="F88" s="50">
        <v>21690</v>
      </c>
      <c r="G88" s="5">
        <v>350511</v>
      </c>
      <c r="H88" s="50">
        <v>28774</v>
      </c>
      <c r="I88" s="5" t="s">
        <v>417</v>
      </c>
    </row>
    <row r="89" spans="1:9" x14ac:dyDescent="0.25">
      <c r="A89" s="5" t="s">
        <v>413</v>
      </c>
      <c r="B89" s="5" t="s">
        <v>546</v>
      </c>
      <c r="C89" s="5" t="s">
        <v>441</v>
      </c>
      <c r="D89" s="5" t="s">
        <v>473</v>
      </c>
      <c r="E89" s="5">
        <v>59</v>
      </c>
      <c r="F89" s="50">
        <v>21718</v>
      </c>
      <c r="G89" s="5">
        <v>351194</v>
      </c>
      <c r="H89" s="50">
        <v>28688</v>
      </c>
      <c r="I89" s="5" t="s">
        <v>417</v>
      </c>
    </row>
    <row r="90" spans="1:9" x14ac:dyDescent="0.25">
      <c r="A90" s="5" t="s">
        <v>408</v>
      </c>
      <c r="B90" s="5" t="s">
        <v>519</v>
      </c>
      <c r="C90" s="5" t="s">
        <v>547</v>
      </c>
      <c r="D90" s="5" t="s">
        <v>548</v>
      </c>
      <c r="E90" s="5">
        <v>63</v>
      </c>
      <c r="F90" s="50">
        <v>20305</v>
      </c>
      <c r="G90" s="5">
        <v>350335</v>
      </c>
      <c r="H90" s="50">
        <v>28755</v>
      </c>
      <c r="I90" s="5" t="s">
        <v>417</v>
      </c>
    </row>
    <row r="91" spans="1:9" x14ac:dyDescent="0.25">
      <c r="A91" s="5" t="s">
        <v>408</v>
      </c>
      <c r="B91" s="5" t="s">
        <v>549</v>
      </c>
      <c r="C91" s="5" t="s">
        <v>550</v>
      </c>
      <c r="D91" s="5" t="s">
        <v>416</v>
      </c>
      <c r="E91" s="5">
        <v>61</v>
      </c>
      <c r="F91" s="50">
        <v>21073</v>
      </c>
      <c r="G91" s="5">
        <v>350167</v>
      </c>
      <c r="H91" s="50">
        <v>28583</v>
      </c>
      <c r="I91" s="5" t="s">
        <v>417</v>
      </c>
    </row>
    <row r="92" spans="1:9" x14ac:dyDescent="0.25">
      <c r="A92" s="5" t="s">
        <v>408</v>
      </c>
      <c r="B92" s="5" t="s">
        <v>551</v>
      </c>
      <c r="C92" s="5" t="s">
        <v>552</v>
      </c>
      <c r="D92" s="5" t="s">
        <v>460</v>
      </c>
      <c r="E92" s="5">
        <v>61</v>
      </c>
      <c r="F92" s="50">
        <v>20884</v>
      </c>
      <c r="G92" s="5">
        <v>350227</v>
      </c>
      <c r="H92" s="50">
        <v>28850</v>
      </c>
      <c r="I92" s="5" t="s">
        <v>417</v>
      </c>
    </row>
    <row r="93" spans="1:9" x14ac:dyDescent="0.25">
      <c r="A93" s="5" t="s">
        <v>408</v>
      </c>
      <c r="B93" s="5" t="s">
        <v>426</v>
      </c>
      <c r="C93" s="5" t="s">
        <v>550</v>
      </c>
      <c r="D93" s="5" t="s">
        <v>411</v>
      </c>
      <c r="E93" s="5">
        <v>61</v>
      </c>
      <c r="F93" s="50">
        <v>20926</v>
      </c>
      <c r="G93" s="5">
        <v>350873</v>
      </c>
      <c r="H93" s="50">
        <v>28805</v>
      </c>
      <c r="I93" s="5" t="s">
        <v>417</v>
      </c>
    </row>
    <row r="94" spans="1:9" x14ac:dyDescent="0.25">
      <c r="A94" s="5" t="s">
        <v>408</v>
      </c>
      <c r="B94" s="5" t="s">
        <v>553</v>
      </c>
      <c r="C94" s="5" t="s">
        <v>554</v>
      </c>
      <c r="D94" s="5" t="s">
        <v>555</v>
      </c>
      <c r="E94" s="5">
        <v>62</v>
      </c>
      <c r="F94" s="50">
        <v>20604</v>
      </c>
      <c r="G94" s="5">
        <v>350506</v>
      </c>
      <c r="H94" s="50">
        <v>29185</v>
      </c>
      <c r="I94" s="5" t="s">
        <v>417</v>
      </c>
    </row>
    <row r="95" spans="1:9" x14ac:dyDescent="0.25">
      <c r="A95" s="5" t="s">
        <v>408</v>
      </c>
      <c r="B95" s="5" t="s">
        <v>443</v>
      </c>
      <c r="C95" s="5" t="s">
        <v>556</v>
      </c>
      <c r="D95" s="5" t="s">
        <v>557</v>
      </c>
      <c r="E95" s="5">
        <v>66</v>
      </c>
      <c r="F95" s="50">
        <v>19032</v>
      </c>
      <c r="G95" s="5">
        <v>560261</v>
      </c>
      <c r="H95" s="50">
        <v>28943</v>
      </c>
      <c r="I95" s="5" t="s">
        <v>417</v>
      </c>
    </row>
    <row r="96" spans="1:9" x14ac:dyDescent="0.25">
      <c r="A96" s="5" t="s">
        <v>454</v>
      </c>
      <c r="B96" s="5" t="s">
        <v>455</v>
      </c>
      <c r="C96" s="5" t="s">
        <v>558</v>
      </c>
      <c r="D96" s="5" t="s">
        <v>457</v>
      </c>
      <c r="E96" s="5">
        <v>59</v>
      </c>
      <c r="F96" s="50">
        <v>21704</v>
      </c>
      <c r="G96" s="5">
        <v>351137</v>
      </c>
      <c r="H96" s="50">
        <v>29074</v>
      </c>
      <c r="I96" s="5" t="s">
        <v>417</v>
      </c>
    </row>
    <row r="97" spans="1:9" x14ac:dyDescent="0.25">
      <c r="A97" s="5" t="s">
        <v>413</v>
      </c>
      <c r="B97" s="5" t="s">
        <v>559</v>
      </c>
      <c r="C97" s="5" t="s">
        <v>441</v>
      </c>
      <c r="D97" s="5" t="s">
        <v>560</v>
      </c>
      <c r="E97" s="5">
        <v>59</v>
      </c>
      <c r="F97" s="50">
        <v>21529</v>
      </c>
      <c r="G97" s="5">
        <v>350883</v>
      </c>
      <c r="H97" s="50">
        <v>29110</v>
      </c>
      <c r="I97" s="5" t="s">
        <v>417</v>
      </c>
    </row>
    <row r="98" spans="1:9" x14ac:dyDescent="0.25">
      <c r="A98" s="5" t="s">
        <v>408</v>
      </c>
      <c r="B98" s="5" t="s">
        <v>561</v>
      </c>
      <c r="C98" s="5" t="s">
        <v>444</v>
      </c>
      <c r="D98" s="5" t="s">
        <v>536</v>
      </c>
      <c r="E98" s="5">
        <v>62</v>
      </c>
      <c r="F98" s="50">
        <v>20480</v>
      </c>
      <c r="G98" s="5">
        <v>350197</v>
      </c>
      <c r="H98" s="50">
        <v>29039</v>
      </c>
      <c r="I98" s="5" t="s">
        <v>417</v>
      </c>
    </row>
    <row r="99" spans="1:9" x14ac:dyDescent="0.25">
      <c r="A99" s="5" t="s">
        <v>413</v>
      </c>
      <c r="B99" s="5" t="s">
        <v>152</v>
      </c>
      <c r="C99" s="5" t="s">
        <v>496</v>
      </c>
      <c r="D99" s="5" t="s">
        <v>416</v>
      </c>
      <c r="E99" s="5">
        <v>61</v>
      </c>
      <c r="F99" s="50">
        <v>21051</v>
      </c>
      <c r="G99" s="5">
        <v>351027</v>
      </c>
      <c r="H99" s="50">
        <v>28935</v>
      </c>
      <c r="I99" s="5" t="s">
        <v>417</v>
      </c>
    </row>
    <row r="100" spans="1:9" x14ac:dyDescent="0.25">
      <c r="A100" s="5" t="s">
        <v>413</v>
      </c>
      <c r="B100" s="5" t="s">
        <v>562</v>
      </c>
      <c r="C100" s="5" t="s">
        <v>563</v>
      </c>
      <c r="D100" s="5" t="s">
        <v>416</v>
      </c>
      <c r="E100" s="5">
        <v>59</v>
      </c>
      <c r="F100" s="50">
        <v>21531</v>
      </c>
      <c r="G100" s="5">
        <v>350766</v>
      </c>
      <c r="H100" s="50">
        <v>29150</v>
      </c>
      <c r="I100" s="5" t="s">
        <v>417</v>
      </c>
    </row>
    <row r="101" spans="1:9" x14ac:dyDescent="0.25">
      <c r="A101" s="5" t="s">
        <v>408</v>
      </c>
      <c r="B101" s="5" t="s">
        <v>509</v>
      </c>
      <c r="C101" s="5" t="s">
        <v>410</v>
      </c>
      <c r="D101" s="5" t="s">
        <v>425</v>
      </c>
      <c r="E101" s="5">
        <v>59</v>
      </c>
      <c r="F101" s="50">
        <v>21470</v>
      </c>
      <c r="G101" s="5">
        <v>560270</v>
      </c>
      <c r="H101" s="50">
        <v>28965</v>
      </c>
      <c r="I101" s="5" t="s">
        <v>421</v>
      </c>
    </row>
    <row r="102" spans="1:9" x14ac:dyDescent="0.25">
      <c r="A102" s="5" t="s">
        <v>408</v>
      </c>
      <c r="B102" s="5" t="s">
        <v>479</v>
      </c>
      <c r="C102" s="5" t="s">
        <v>453</v>
      </c>
      <c r="D102" s="5" t="s">
        <v>470</v>
      </c>
      <c r="E102" s="5">
        <v>60</v>
      </c>
      <c r="F102" s="50">
        <v>21353</v>
      </c>
      <c r="G102" s="5">
        <v>560271</v>
      </c>
      <c r="H102" s="50">
        <v>28953</v>
      </c>
      <c r="I102" s="5" t="s">
        <v>421</v>
      </c>
    </row>
    <row r="103" spans="1:9" x14ac:dyDescent="0.25">
      <c r="A103" s="5" t="s">
        <v>413</v>
      </c>
      <c r="B103" s="5" t="s">
        <v>564</v>
      </c>
      <c r="C103" s="5" t="s">
        <v>565</v>
      </c>
      <c r="D103" s="5" t="s">
        <v>416</v>
      </c>
      <c r="E103" s="5">
        <v>60</v>
      </c>
      <c r="F103" s="50">
        <v>21419</v>
      </c>
      <c r="G103" s="5">
        <v>351139</v>
      </c>
      <c r="H103" s="50">
        <v>28978</v>
      </c>
      <c r="I103" s="5" t="s">
        <v>421</v>
      </c>
    </row>
    <row r="104" spans="1:9" x14ac:dyDescent="0.25">
      <c r="A104" s="5" t="s">
        <v>413</v>
      </c>
      <c r="B104" s="5" t="s">
        <v>410</v>
      </c>
      <c r="C104" s="5" t="s">
        <v>566</v>
      </c>
      <c r="D104" s="5" t="s">
        <v>439</v>
      </c>
      <c r="E104" s="5">
        <v>59</v>
      </c>
      <c r="F104" s="50">
        <v>21800</v>
      </c>
      <c r="G104" s="5">
        <v>350030</v>
      </c>
      <c r="H104" s="50">
        <v>29102</v>
      </c>
      <c r="I104" s="5" t="s">
        <v>421</v>
      </c>
    </row>
    <row r="105" spans="1:9" x14ac:dyDescent="0.25">
      <c r="A105" s="5" t="s">
        <v>413</v>
      </c>
      <c r="B105" s="5" t="s">
        <v>490</v>
      </c>
      <c r="C105" s="5" t="s">
        <v>539</v>
      </c>
      <c r="D105" s="5" t="s">
        <v>567</v>
      </c>
      <c r="E105" s="5">
        <v>59</v>
      </c>
      <c r="F105" s="50">
        <v>21589</v>
      </c>
      <c r="G105" s="5">
        <v>351040</v>
      </c>
      <c r="H105" s="50">
        <v>28995</v>
      </c>
      <c r="I105" s="5" t="s">
        <v>421</v>
      </c>
    </row>
    <row r="106" spans="1:9" x14ac:dyDescent="0.25">
      <c r="A106" s="5" t="s">
        <v>413</v>
      </c>
      <c r="B106" s="5" t="s">
        <v>461</v>
      </c>
      <c r="C106" s="5" t="s">
        <v>167</v>
      </c>
      <c r="D106" s="5" t="s">
        <v>473</v>
      </c>
      <c r="E106" s="5">
        <v>59</v>
      </c>
      <c r="F106" s="50">
        <v>21713</v>
      </c>
      <c r="G106" s="5">
        <v>350940</v>
      </c>
      <c r="H106" s="50">
        <v>29108</v>
      </c>
      <c r="I106" s="5" t="s">
        <v>421</v>
      </c>
    </row>
    <row r="107" spans="1:9" x14ac:dyDescent="0.25">
      <c r="A107" s="5" t="s">
        <v>408</v>
      </c>
      <c r="B107" s="5" t="s">
        <v>568</v>
      </c>
      <c r="C107" s="5" t="s">
        <v>419</v>
      </c>
      <c r="D107" s="5" t="s">
        <v>473</v>
      </c>
      <c r="E107" s="5">
        <v>59</v>
      </c>
      <c r="F107" s="50">
        <v>21735</v>
      </c>
      <c r="G107" s="5">
        <v>350804</v>
      </c>
      <c r="H107" s="50">
        <v>28860</v>
      </c>
      <c r="I107" s="5" t="s">
        <v>421</v>
      </c>
    </row>
    <row r="108" spans="1:9" x14ac:dyDescent="0.25">
      <c r="A108" s="5" t="s">
        <v>408</v>
      </c>
      <c r="B108" s="5" t="s">
        <v>569</v>
      </c>
      <c r="C108" s="5" t="s">
        <v>410</v>
      </c>
      <c r="D108" s="5" t="s">
        <v>536</v>
      </c>
      <c r="E108" s="5">
        <v>58</v>
      </c>
      <c r="F108" s="50">
        <v>21896</v>
      </c>
      <c r="G108" s="5">
        <v>350905</v>
      </c>
      <c r="H108" s="50">
        <v>28987</v>
      </c>
      <c r="I108" s="5" t="s">
        <v>421</v>
      </c>
    </row>
    <row r="109" spans="1:9" x14ac:dyDescent="0.25">
      <c r="A109" s="5" t="s">
        <v>413</v>
      </c>
      <c r="B109" s="5" t="s">
        <v>570</v>
      </c>
      <c r="C109" s="5" t="s">
        <v>571</v>
      </c>
      <c r="D109" s="5" t="s">
        <v>457</v>
      </c>
      <c r="E109" s="5">
        <v>58</v>
      </c>
      <c r="F109" s="50">
        <v>22084</v>
      </c>
      <c r="G109" s="5">
        <v>351209</v>
      </c>
      <c r="H109" s="50">
        <v>28917</v>
      </c>
      <c r="I109" s="5" t="s">
        <v>421</v>
      </c>
    </row>
    <row r="110" spans="1:9" x14ac:dyDescent="0.25">
      <c r="A110" s="5" t="s">
        <v>408</v>
      </c>
      <c r="B110" s="5" t="s">
        <v>541</v>
      </c>
      <c r="C110" s="5" t="s">
        <v>542</v>
      </c>
      <c r="D110" s="5" t="s">
        <v>416</v>
      </c>
      <c r="E110" s="5">
        <v>61</v>
      </c>
      <c r="F110" s="50">
        <v>20952</v>
      </c>
      <c r="G110" s="5">
        <v>350447</v>
      </c>
      <c r="H110" s="50">
        <v>29185</v>
      </c>
      <c r="I110" s="5" t="s">
        <v>421</v>
      </c>
    </row>
    <row r="111" spans="1:9" x14ac:dyDescent="0.25">
      <c r="A111" s="5" t="s">
        <v>408</v>
      </c>
      <c r="B111" s="5" t="s">
        <v>549</v>
      </c>
      <c r="C111" s="5" t="s">
        <v>86</v>
      </c>
      <c r="D111" s="5" t="s">
        <v>473</v>
      </c>
      <c r="E111" s="5">
        <v>61</v>
      </c>
      <c r="F111" s="50">
        <v>20877</v>
      </c>
      <c r="G111" s="5">
        <v>351048</v>
      </c>
      <c r="H111" s="50">
        <v>29199</v>
      </c>
      <c r="I111" s="5" t="s">
        <v>466</v>
      </c>
    </row>
    <row r="112" spans="1:9" x14ac:dyDescent="0.25">
      <c r="A112" s="5" t="s">
        <v>408</v>
      </c>
      <c r="B112" s="5" t="s">
        <v>572</v>
      </c>
      <c r="C112" s="5" t="s">
        <v>157</v>
      </c>
      <c r="D112" s="5" t="s">
        <v>473</v>
      </c>
      <c r="E112" s="5">
        <v>61</v>
      </c>
      <c r="F112" s="50">
        <v>21004</v>
      </c>
      <c r="G112" s="5">
        <v>351149</v>
      </c>
      <c r="H112" s="50">
        <v>29143</v>
      </c>
      <c r="I112" s="5" t="s">
        <v>466</v>
      </c>
    </row>
    <row r="113" spans="1:9" x14ac:dyDescent="0.25">
      <c r="A113" s="5" t="s">
        <v>408</v>
      </c>
      <c r="B113" s="5" t="s">
        <v>474</v>
      </c>
      <c r="C113" s="5" t="s">
        <v>451</v>
      </c>
      <c r="D113" s="5" t="s">
        <v>473</v>
      </c>
      <c r="E113" s="5">
        <v>60</v>
      </c>
      <c r="F113" s="50">
        <v>21210</v>
      </c>
      <c r="G113" s="5">
        <v>350317</v>
      </c>
      <c r="H113" s="50">
        <v>28880</v>
      </c>
      <c r="I113" s="5" t="s">
        <v>466</v>
      </c>
    </row>
    <row r="114" spans="1:9" x14ac:dyDescent="0.25">
      <c r="A114" s="5" t="s">
        <v>413</v>
      </c>
      <c r="B114" s="5" t="s">
        <v>570</v>
      </c>
      <c r="C114" s="5" t="s">
        <v>472</v>
      </c>
      <c r="D114" s="5" t="s">
        <v>416</v>
      </c>
      <c r="E114" s="5">
        <v>60</v>
      </c>
      <c r="F114" s="50">
        <v>21409</v>
      </c>
      <c r="G114" s="5">
        <v>350220</v>
      </c>
      <c r="H114" s="50">
        <v>28995</v>
      </c>
      <c r="I114" s="5" t="s">
        <v>466</v>
      </c>
    </row>
    <row r="115" spans="1:9" x14ac:dyDescent="0.25">
      <c r="A115" s="5" t="s">
        <v>408</v>
      </c>
      <c r="B115" s="5" t="s">
        <v>431</v>
      </c>
      <c r="C115" s="5" t="s">
        <v>573</v>
      </c>
      <c r="D115" s="5" t="s">
        <v>473</v>
      </c>
      <c r="E115" s="5">
        <v>59</v>
      </c>
      <c r="F115" s="50">
        <v>21635</v>
      </c>
      <c r="G115" s="5">
        <v>350484</v>
      </c>
      <c r="H115" s="50">
        <v>29110</v>
      </c>
      <c r="I115" s="5" t="s">
        <v>466</v>
      </c>
    </row>
    <row r="116" spans="1:9" x14ac:dyDescent="0.25">
      <c r="A116" s="5" t="s">
        <v>408</v>
      </c>
      <c r="B116" s="5" t="s">
        <v>574</v>
      </c>
      <c r="C116" s="5" t="s">
        <v>575</v>
      </c>
      <c r="D116" s="5" t="s">
        <v>416</v>
      </c>
      <c r="E116" s="5">
        <v>60</v>
      </c>
      <c r="F116" s="50">
        <v>21322</v>
      </c>
      <c r="G116" s="5">
        <v>560277</v>
      </c>
      <c r="H116" s="50">
        <v>28948</v>
      </c>
      <c r="I116" s="5" t="s">
        <v>466</v>
      </c>
    </row>
    <row r="117" spans="1:9" x14ac:dyDescent="0.25">
      <c r="A117" s="5" t="s">
        <v>408</v>
      </c>
      <c r="B117" s="5" t="s">
        <v>524</v>
      </c>
      <c r="C117" s="5" t="s">
        <v>93</v>
      </c>
      <c r="D117" s="5" t="s">
        <v>439</v>
      </c>
      <c r="E117" s="5">
        <v>61</v>
      </c>
      <c r="F117" s="50">
        <v>21042</v>
      </c>
      <c r="G117" s="5">
        <v>350149</v>
      </c>
      <c r="H117" s="50">
        <v>28902</v>
      </c>
      <c r="I117" s="5" t="s">
        <v>466</v>
      </c>
    </row>
    <row r="118" spans="1:9" x14ac:dyDescent="0.25">
      <c r="A118" s="5" t="s">
        <v>413</v>
      </c>
      <c r="B118" s="5" t="s">
        <v>409</v>
      </c>
      <c r="C118" s="5" t="s">
        <v>576</v>
      </c>
      <c r="D118" s="5" t="s">
        <v>577</v>
      </c>
      <c r="E118" s="5">
        <v>61</v>
      </c>
      <c r="F118" s="50">
        <v>21005</v>
      </c>
      <c r="G118" s="5">
        <v>350663</v>
      </c>
      <c r="H118" s="50">
        <v>28943</v>
      </c>
      <c r="I118" s="5" t="s">
        <v>466</v>
      </c>
    </row>
    <row r="119" spans="1:9" x14ac:dyDescent="0.25">
      <c r="A119" s="5" t="s">
        <v>408</v>
      </c>
      <c r="B119" s="5" t="s">
        <v>578</v>
      </c>
      <c r="C119" s="5" t="s">
        <v>419</v>
      </c>
      <c r="D119" s="5" t="s">
        <v>416</v>
      </c>
      <c r="E119" s="5">
        <v>59</v>
      </c>
      <c r="F119" s="50">
        <v>21705</v>
      </c>
      <c r="G119" s="5">
        <v>350784</v>
      </c>
      <c r="H119" s="50">
        <v>28950</v>
      </c>
      <c r="I119" s="5" t="s">
        <v>466</v>
      </c>
    </row>
    <row r="120" spans="1:9" x14ac:dyDescent="0.25">
      <c r="A120" s="5" t="s">
        <v>413</v>
      </c>
      <c r="B120" s="5" t="s">
        <v>579</v>
      </c>
      <c r="C120" s="5" t="s">
        <v>580</v>
      </c>
      <c r="D120" s="5" t="s">
        <v>457</v>
      </c>
      <c r="E120" s="5">
        <v>62</v>
      </c>
      <c r="F120" s="50">
        <v>20506</v>
      </c>
      <c r="G120" s="5">
        <v>560356</v>
      </c>
      <c r="H120" s="50">
        <v>29009</v>
      </c>
      <c r="I120" s="5" t="s">
        <v>412</v>
      </c>
    </row>
    <row r="121" spans="1:9" x14ac:dyDescent="0.25">
      <c r="A121" s="5" t="s">
        <v>413</v>
      </c>
      <c r="B121" s="5" t="s">
        <v>495</v>
      </c>
      <c r="C121" s="5" t="s">
        <v>581</v>
      </c>
      <c r="D121" s="5" t="s">
        <v>416</v>
      </c>
      <c r="E121" s="5">
        <v>59</v>
      </c>
      <c r="F121" s="50">
        <v>21544</v>
      </c>
      <c r="G121" s="5">
        <v>560357</v>
      </c>
      <c r="H121" s="50">
        <v>28940</v>
      </c>
      <c r="I121" s="5" t="s">
        <v>412</v>
      </c>
    </row>
    <row r="122" spans="1:9" x14ac:dyDescent="0.25">
      <c r="A122" s="5" t="s">
        <v>408</v>
      </c>
      <c r="B122" s="5" t="s">
        <v>437</v>
      </c>
      <c r="C122" s="5" t="s">
        <v>535</v>
      </c>
      <c r="D122" s="5" t="s">
        <v>416</v>
      </c>
      <c r="E122" s="5">
        <v>60</v>
      </c>
      <c r="F122" s="50">
        <v>21310</v>
      </c>
      <c r="G122" s="5">
        <v>350677</v>
      </c>
      <c r="H122" s="50">
        <v>28881</v>
      </c>
      <c r="I122" s="5" t="s">
        <v>412</v>
      </c>
    </row>
    <row r="123" spans="1:9" x14ac:dyDescent="0.25">
      <c r="A123" s="5" t="s">
        <v>408</v>
      </c>
      <c r="B123" s="5" t="s">
        <v>483</v>
      </c>
      <c r="C123" s="5" t="s">
        <v>547</v>
      </c>
      <c r="D123" s="5" t="s">
        <v>482</v>
      </c>
      <c r="E123" s="5">
        <v>63</v>
      </c>
      <c r="F123" s="50">
        <v>20195</v>
      </c>
      <c r="G123" s="5">
        <v>560358</v>
      </c>
      <c r="H123" s="50">
        <v>29501</v>
      </c>
      <c r="I123" s="5" t="s">
        <v>412</v>
      </c>
    </row>
    <row r="124" spans="1:9" x14ac:dyDescent="0.25">
      <c r="A124" s="5" t="s">
        <v>413</v>
      </c>
      <c r="B124" s="5" t="s">
        <v>455</v>
      </c>
      <c r="C124" s="5" t="s">
        <v>582</v>
      </c>
      <c r="D124" s="5" t="s">
        <v>457</v>
      </c>
      <c r="E124" s="5">
        <v>59</v>
      </c>
      <c r="F124" s="50">
        <v>21723</v>
      </c>
      <c r="G124" s="5">
        <v>351037</v>
      </c>
      <c r="H124" s="50">
        <v>29563</v>
      </c>
      <c r="I124" s="5" t="s">
        <v>412</v>
      </c>
    </row>
    <row r="125" spans="1:9" x14ac:dyDescent="0.25">
      <c r="A125" s="5" t="s">
        <v>413</v>
      </c>
      <c r="B125" s="5" t="s">
        <v>479</v>
      </c>
      <c r="C125" s="5" t="s">
        <v>583</v>
      </c>
      <c r="D125" s="5" t="s">
        <v>457</v>
      </c>
      <c r="E125" s="5">
        <v>59</v>
      </c>
      <c r="F125" s="50">
        <v>21735</v>
      </c>
      <c r="G125" s="5">
        <v>351170</v>
      </c>
      <c r="H125" s="50">
        <v>29535</v>
      </c>
      <c r="I125" s="5" t="s">
        <v>412</v>
      </c>
    </row>
    <row r="126" spans="1:9" x14ac:dyDescent="0.25">
      <c r="A126" s="5" t="s">
        <v>408</v>
      </c>
      <c r="B126" s="5" t="s">
        <v>514</v>
      </c>
      <c r="C126" s="5" t="s">
        <v>157</v>
      </c>
      <c r="D126" s="5" t="s">
        <v>584</v>
      </c>
      <c r="E126" s="5">
        <v>62</v>
      </c>
      <c r="F126" s="50">
        <v>20574</v>
      </c>
      <c r="G126" s="5">
        <v>560293</v>
      </c>
      <c r="H126" s="50">
        <v>29445</v>
      </c>
      <c r="I126" s="5" t="s">
        <v>412</v>
      </c>
    </row>
    <row r="127" spans="1:9" x14ac:dyDescent="0.25">
      <c r="A127" s="5" t="s">
        <v>413</v>
      </c>
      <c r="B127" s="5" t="s">
        <v>440</v>
      </c>
      <c r="C127" s="5" t="s">
        <v>585</v>
      </c>
      <c r="D127" s="5" t="s">
        <v>460</v>
      </c>
      <c r="E127" s="5">
        <v>61</v>
      </c>
      <c r="F127" s="50">
        <v>21075</v>
      </c>
      <c r="G127" s="5">
        <v>350435</v>
      </c>
      <c r="H127" s="50">
        <v>29370</v>
      </c>
      <c r="I127" s="5" t="s">
        <v>412</v>
      </c>
    </row>
    <row r="128" spans="1:9" x14ac:dyDescent="0.25">
      <c r="A128" s="5" t="s">
        <v>413</v>
      </c>
      <c r="B128" s="5" t="s">
        <v>586</v>
      </c>
      <c r="C128" s="5" t="s">
        <v>565</v>
      </c>
      <c r="D128" s="5" t="s">
        <v>457</v>
      </c>
      <c r="E128" s="5">
        <v>60</v>
      </c>
      <c r="F128" s="50">
        <v>21105</v>
      </c>
      <c r="G128" s="5">
        <v>350594</v>
      </c>
      <c r="H128" s="50">
        <v>29550</v>
      </c>
      <c r="I128" s="5" t="s">
        <v>412</v>
      </c>
    </row>
    <row r="129" spans="1:9" x14ac:dyDescent="0.25">
      <c r="A129" s="5" t="s">
        <v>413</v>
      </c>
      <c r="B129" s="5" t="s">
        <v>587</v>
      </c>
      <c r="C129" s="5" t="s">
        <v>435</v>
      </c>
      <c r="D129" s="5" t="s">
        <v>457</v>
      </c>
      <c r="E129" s="5">
        <v>60</v>
      </c>
      <c r="F129" s="50">
        <v>21221</v>
      </c>
      <c r="G129" s="5">
        <v>350649</v>
      </c>
      <c r="H129" s="50">
        <v>29563</v>
      </c>
      <c r="I129" s="5" t="s">
        <v>412</v>
      </c>
    </row>
    <row r="130" spans="1:9" x14ac:dyDescent="0.25">
      <c r="A130" s="5" t="s">
        <v>413</v>
      </c>
      <c r="B130" s="5" t="s">
        <v>547</v>
      </c>
      <c r="C130" s="5" t="s">
        <v>588</v>
      </c>
      <c r="D130" s="5" t="s">
        <v>589</v>
      </c>
      <c r="E130" s="5">
        <v>59</v>
      </c>
      <c r="F130" s="50">
        <v>21630</v>
      </c>
      <c r="G130" s="5">
        <v>350246</v>
      </c>
      <c r="H130" s="50">
        <v>29486</v>
      </c>
      <c r="I130" s="5" t="s">
        <v>412</v>
      </c>
    </row>
    <row r="131" spans="1:9" x14ac:dyDescent="0.25">
      <c r="A131" s="5" t="s">
        <v>413</v>
      </c>
      <c r="B131" s="5" t="s">
        <v>590</v>
      </c>
      <c r="C131" s="5" t="s">
        <v>591</v>
      </c>
      <c r="D131" s="5" t="s">
        <v>416</v>
      </c>
      <c r="E131" s="5">
        <v>58</v>
      </c>
      <c r="F131" s="50">
        <v>21864</v>
      </c>
      <c r="G131" s="5">
        <v>350978</v>
      </c>
      <c r="H131" s="50">
        <v>29261</v>
      </c>
      <c r="I131" s="5" t="s">
        <v>417</v>
      </c>
    </row>
    <row r="132" spans="1:9" x14ac:dyDescent="0.25">
      <c r="A132" s="5" t="s">
        <v>454</v>
      </c>
      <c r="B132" s="5" t="s">
        <v>592</v>
      </c>
      <c r="C132" s="5" t="s">
        <v>563</v>
      </c>
      <c r="D132" s="5" t="s">
        <v>439</v>
      </c>
      <c r="E132" s="5">
        <v>60</v>
      </c>
      <c r="F132" s="50">
        <v>21348</v>
      </c>
      <c r="G132" s="5">
        <v>350835</v>
      </c>
      <c r="H132" s="50">
        <v>29376</v>
      </c>
      <c r="I132" s="5" t="s">
        <v>417</v>
      </c>
    </row>
    <row r="133" spans="1:9" x14ac:dyDescent="0.25">
      <c r="A133" s="5" t="s">
        <v>413</v>
      </c>
      <c r="B133" s="5" t="s">
        <v>157</v>
      </c>
      <c r="C133" s="5" t="s">
        <v>593</v>
      </c>
      <c r="D133" s="5" t="s">
        <v>416</v>
      </c>
      <c r="E133" s="5">
        <v>59</v>
      </c>
      <c r="F133" s="50">
        <v>21514</v>
      </c>
      <c r="G133" s="5">
        <v>560307</v>
      </c>
      <c r="H133" s="50">
        <v>29358</v>
      </c>
      <c r="I133" s="5" t="s">
        <v>417</v>
      </c>
    </row>
    <row r="134" spans="1:9" x14ac:dyDescent="0.25">
      <c r="A134" s="5" t="s">
        <v>413</v>
      </c>
      <c r="B134" s="5" t="s">
        <v>458</v>
      </c>
      <c r="C134" s="5" t="s">
        <v>565</v>
      </c>
      <c r="D134" s="5" t="s">
        <v>439</v>
      </c>
      <c r="E134" s="5">
        <v>58</v>
      </c>
      <c r="F134" s="50">
        <v>21861</v>
      </c>
      <c r="G134" s="5">
        <v>350359</v>
      </c>
      <c r="H134" s="50">
        <v>29375</v>
      </c>
      <c r="I134" s="5" t="s">
        <v>417</v>
      </c>
    </row>
    <row r="135" spans="1:9" x14ac:dyDescent="0.25">
      <c r="A135" s="5" t="s">
        <v>408</v>
      </c>
      <c r="B135" s="5" t="s">
        <v>594</v>
      </c>
      <c r="C135" s="5" t="s">
        <v>550</v>
      </c>
      <c r="D135" s="5" t="s">
        <v>595</v>
      </c>
      <c r="E135" s="5">
        <v>65</v>
      </c>
      <c r="F135" s="50">
        <v>19491</v>
      </c>
      <c r="G135" s="5">
        <v>560310</v>
      </c>
      <c r="H135" s="50">
        <v>29346</v>
      </c>
      <c r="I135" s="5" t="s">
        <v>417</v>
      </c>
    </row>
    <row r="136" spans="1:9" x14ac:dyDescent="0.25">
      <c r="A136" s="5" t="s">
        <v>413</v>
      </c>
      <c r="B136" s="5" t="s">
        <v>549</v>
      </c>
      <c r="C136" s="5" t="s">
        <v>596</v>
      </c>
      <c r="D136" s="5" t="s">
        <v>457</v>
      </c>
      <c r="E136" s="5">
        <v>61</v>
      </c>
      <c r="F136" s="50">
        <v>20974</v>
      </c>
      <c r="G136" s="5">
        <v>351075</v>
      </c>
      <c r="H136" s="50">
        <v>29565</v>
      </c>
      <c r="I136" s="5" t="s">
        <v>417</v>
      </c>
    </row>
    <row r="137" spans="1:9" x14ac:dyDescent="0.25">
      <c r="A137" s="5" t="s">
        <v>408</v>
      </c>
      <c r="B137" s="5" t="s">
        <v>519</v>
      </c>
      <c r="C137" s="5" t="s">
        <v>527</v>
      </c>
      <c r="D137" s="5" t="s">
        <v>473</v>
      </c>
      <c r="E137" s="5">
        <v>60</v>
      </c>
      <c r="F137" s="50">
        <v>21376</v>
      </c>
      <c r="G137" s="5">
        <v>350448</v>
      </c>
      <c r="H137" s="50">
        <v>29228</v>
      </c>
      <c r="I137" s="5" t="s">
        <v>417</v>
      </c>
    </row>
    <row r="138" spans="1:9" x14ac:dyDescent="0.25">
      <c r="A138" s="5" t="s">
        <v>408</v>
      </c>
      <c r="B138" s="5" t="s">
        <v>534</v>
      </c>
      <c r="C138" s="5" t="s">
        <v>597</v>
      </c>
      <c r="D138" s="5" t="s">
        <v>598</v>
      </c>
      <c r="E138" s="5">
        <v>60</v>
      </c>
      <c r="F138" s="50">
        <v>21378</v>
      </c>
      <c r="G138" s="5">
        <v>350844</v>
      </c>
      <c r="H138" s="50">
        <v>29363</v>
      </c>
      <c r="I138" s="5" t="s">
        <v>417</v>
      </c>
    </row>
    <row r="139" spans="1:9" x14ac:dyDescent="0.25">
      <c r="A139" s="5" t="s">
        <v>413</v>
      </c>
      <c r="B139" s="5" t="s">
        <v>423</v>
      </c>
      <c r="C139" s="5" t="s">
        <v>438</v>
      </c>
      <c r="D139" s="5" t="s">
        <v>416</v>
      </c>
      <c r="E139" s="5">
        <v>60</v>
      </c>
      <c r="F139" s="50">
        <v>21440</v>
      </c>
      <c r="G139" s="5">
        <v>350756</v>
      </c>
      <c r="H139" s="50">
        <v>29384</v>
      </c>
      <c r="I139" s="5" t="s">
        <v>417</v>
      </c>
    </row>
    <row r="140" spans="1:9" x14ac:dyDescent="0.25">
      <c r="A140" s="5" t="s">
        <v>408</v>
      </c>
      <c r="B140" s="5" t="s">
        <v>493</v>
      </c>
      <c r="C140" s="5" t="s">
        <v>599</v>
      </c>
      <c r="D140" s="5" t="s">
        <v>548</v>
      </c>
      <c r="E140" s="5">
        <v>59</v>
      </c>
      <c r="F140" s="50">
        <v>21558</v>
      </c>
      <c r="G140" s="5">
        <v>350182</v>
      </c>
      <c r="H140" s="50">
        <v>29344</v>
      </c>
      <c r="I140" s="5" t="s">
        <v>417</v>
      </c>
    </row>
    <row r="141" spans="1:9" x14ac:dyDescent="0.25">
      <c r="A141" s="5" t="s">
        <v>413</v>
      </c>
      <c r="B141" s="5" t="s">
        <v>429</v>
      </c>
      <c r="C141" s="5" t="s">
        <v>600</v>
      </c>
      <c r="D141" s="5" t="s">
        <v>601</v>
      </c>
      <c r="E141" s="5">
        <v>57</v>
      </c>
      <c r="F141" s="50">
        <v>22534</v>
      </c>
      <c r="G141" s="5">
        <v>350850</v>
      </c>
      <c r="H141" s="50">
        <v>29580</v>
      </c>
      <c r="I141" s="5" t="s">
        <v>417</v>
      </c>
    </row>
    <row r="142" spans="1:9" x14ac:dyDescent="0.25">
      <c r="A142" s="5" t="s">
        <v>413</v>
      </c>
      <c r="B142" s="5" t="s">
        <v>602</v>
      </c>
      <c r="C142" s="5" t="s">
        <v>600</v>
      </c>
      <c r="D142" s="5" t="s">
        <v>457</v>
      </c>
      <c r="E142" s="5">
        <v>57</v>
      </c>
      <c r="F142" s="50">
        <v>22275</v>
      </c>
      <c r="G142" s="5">
        <v>350112</v>
      </c>
      <c r="H142" s="50">
        <v>29414</v>
      </c>
      <c r="I142" s="5" t="s">
        <v>417</v>
      </c>
    </row>
    <row r="143" spans="1:9" x14ac:dyDescent="0.25">
      <c r="A143" s="5" t="s">
        <v>413</v>
      </c>
      <c r="B143" s="5" t="s">
        <v>493</v>
      </c>
      <c r="C143" s="5" t="s">
        <v>529</v>
      </c>
      <c r="D143" s="5" t="s">
        <v>442</v>
      </c>
      <c r="E143" s="5">
        <v>60</v>
      </c>
      <c r="F143" s="50">
        <v>21232</v>
      </c>
      <c r="G143" s="5">
        <v>560317</v>
      </c>
      <c r="H143" s="50">
        <v>29551</v>
      </c>
      <c r="I143" s="5" t="s">
        <v>417</v>
      </c>
    </row>
    <row r="144" spans="1:9" x14ac:dyDescent="0.25">
      <c r="A144" s="5" t="s">
        <v>413</v>
      </c>
      <c r="B144" s="5" t="s">
        <v>549</v>
      </c>
      <c r="C144" s="5" t="s">
        <v>486</v>
      </c>
      <c r="D144" s="5" t="s">
        <v>422</v>
      </c>
      <c r="E144" s="5">
        <v>58</v>
      </c>
      <c r="F144" s="50">
        <v>21830</v>
      </c>
      <c r="G144" s="5">
        <v>560314</v>
      </c>
      <c r="H144" s="50">
        <v>29505</v>
      </c>
      <c r="I144" s="5" t="s">
        <v>417</v>
      </c>
    </row>
    <row r="145" spans="1:9" x14ac:dyDescent="0.25">
      <c r="A145" s="5" t="s">
        <v>408</v>
      </c>
      <c r="B145" s="5" t="s">
        <v>483</v>
      </c>
      <c r="C145" s="5" t="s">
        <v>533</v>
      </c>
      <c r="D145" s="5" t="s">
        <v>460</v>
      </c>
      <c r="E145" s="5">
        <v>59</v>
      </c>
      <c r="F145" s="50">
        <v>21692</v>
      </c>
      <c r="G145" s="5">
        <v>350350</v>
      </c>
      <c r="H145" s="50">
        <v>29419</v>
      </c>
      <c r="I145" s="5" t="s">
        <v>417</v>
      </c>
    </row>
    <row r="146" spans="1:9" x14ac:dyDescent="0.25">
      <c r="A146" s="5" t="s">
        <v>408</v>
      </c>
      <c r="B146" s="5" t="s">
        <v>603</v>
      </c>
      <c r="C146" s="5" t="s">
        <v>604</v>
      </c>
      <c r="D146" s="5" t="s">
        <v>536</v>
      </c>
      <c r="E146" s="5">
        <v>59</v>
      </c>
      <c r="F146" s="50">
        <v>21812</v>
      </c>
      <c r="G146" s="5">
        <v>350421</v>
      </c>
      <c r="H146" s="50">
        <v>29486</v>
      </c>
      <c r="I146" s="5" t="s">
        <v>417</v>
      </c>
    </row>
    <row r="147" spans="1:9" x14ac:dyDescent="0.25">
      <c r="A147" s="5" t="s">
        <v>413</v>
      </c>
      <c r="B147" s="5" t="s">
        <v>410</v>
      </c>
      <c r="C147" s="5" t="s">
        <v>456</v>
      </c>
      <c r="D147" s="5" t="s">
        <v>605</v>
      </c>
      <c r="E147" s="5">
        <v>59</v>
      </c>
      <c r="F147" s="50">
        <v>21660</v>
      </c>
      <c r="G147" s="5">
        <v>350394</v>
      </c>
      <c r="H147" s="50">
        <v>29314</v>
      </c>
      <c r="I147" s="5" t="s">
        <v>421</v>
      </c>
    </row>
    <row r="148" spans="1:9" x14ac:dyDescent="0.25">
      <c r="A148" s="5" t="s">
        <v>413</v>
      </c>
      <c r="B148" s="5" t="s">
        <v>592</v>
      </c>
      <c r="C148" s="5" t="s">
        <v>432</v>
      </c>
      <c r="D148" s="5" t="s">
        <v>439</v>
      </c>
      <c r="E148" s="5">
        <v>59</v>
      </c>
      <c r="F148" s="50">
        <v>21803</v>
      </c>
      <c r="G148" s="5">
        <v>350661</v>
      </c>
      <c r="H148" s="50">
        <v>29581</v>
      </c>
      <c r="I148" s="5" t="s">
        <v>421</v>
      </c>
    </row>
    <row r="149" spans="1:9" x14ac:dyDescent="0.25">
      <c r="A149" s="5" t="s">
        <v>413</v>
      </c>
      <c r="B149" s="5" t="s">
        <v>603</v>
      </c>
      <c r="C149" s="5" t="s">
        <v>606</v>
      </c>
      <c r="D149" s="5" t="s">
        <v>607</v>
      </c>
      <c r="E149" s="5">
        <v>59</v>
      </c>
      <c r="F149" s="50">
        <v>21805</v>
      </c>
      <c r="G149" s="5">
        <v>560316</v>
      </c>
      <c r="H149" s="50">
        <v>29536</v>
      </c>
      <c r="I149" s="5" t="s">
        <v>421</v>
      </c>
    </row>
    <row r="150" spans="1:9" x14ac:dyDescent="0.25">
      <c r="A150" s="5" t="s">
        <v>413</v>
      </c>
      <c r="B150" s="5" t="s">
        <v>446</v>
      </c>
      <c r="C150" s="5" t="s">
        <v>510</v>
      </c>
      <c r="D150" s="5" t="s">
        <v>416</v>
      </c>
      <c r="E150" s="5">
        <v>60</v>
      </c>
      <c r="F150" s="50">
        <v>21232</v>
      </c>
      <c r="G150" s="5">
        <v>350957</v>
      </c>
      <c r="H150" s="50">
        <v>29551</v>
      </c>
      <c r="I150" s="5" t="s">
        <v>421</v>
      </c>
    </row>
    <row r="151" spans="1:9" x14ac:dyDescent="0.25">
      <c r="A151" s="5" t="s">
        <v>413</v>
      </c>
      <c r="B151" s="5" t="s">
        <v>608</v>
      </c>
      <c r="C151" s="5" t="s">
        <v>609</v>
      </c>
      <c r="D151" s="5" t="s">
        <v>439</v>
      </c>
      <c r="E151" s="5">
        <v>59</v>
      </c>
      <c r="F151" s="50">
        <v>21602</v>
      </c>
      <c r="G151" s="5">
        <v>350208</v>
      </c>
      <c r="H151" s="50">
        <v>29309</v>
      </c>
      <c r="I151" s="5" t="s">
        <v>421</v>
      </c>
    </row>
    <row r="152" spans="1:9" x14ac:dyDescent="0.25">
      <c r="A152" s="5" t="s">
        <v>408</v>
      </c>
      <c r="B152" s="5" t="s">
        <v>610</v>
      </c>
      <c r="C152" s="5" t="s">
        <v>86</v>
      </c>
      <c r="D152" s="5" t="s">
        <v>536</v>
      </c>
      <c r="E152" s="5">
        <v>58</v>
      </c>
      <c r="F152" s="50">
        <v>21835</v>
      </c>
      <c r="G152" s="5">
        <v>350967</v>
      </c>
      <c r="H152" s="50">
        <v>29440</v>
      </c>
      <c r="I152" s="5" t="s">
        <v>421</v>
      </c>
    </row>
    <row r="153" spans="1:9" x14ac:dyDescent="0.25">
      <c r="A153" s="5" t="s">
        <v>413</v>
      </c>
      <c r="B153" s="5" t="s">
        <v>611</v>
      </c>
      <c r="C153" s="5" t="s">
        <v>489</v>
      </c>
      <c r="D153" s="5" t="s">
        <v>457</v>
      </c>
      <c r="E153" s="5">
        <v>60</v>
      </c>
      <c r="F153" s="50">
        <v>21112</v>
      </c>
      <c r="G153" s="5">
        <v>350938</v>
      </c>
      <c r="H153" s="50">
        <v>29841</v>
      </c>
      <c r="I153" s="5" t="s">
        <v>421</v>
      </c>
    </row>
    <row r="154" spans="1:9" x14ac:dyDescent="0.25">
      <c r="A154" s="5" t="s">
        <v>413</v>
      </c>
      <c r="B154" s="5" t="s">
        <v>612</v>
      </c>
      <c r="C154" s="5" t="s">
        <v>613</v>
      </c>
      <c r="D154" s="5" t="s">
        <v>416</v>
      </c>
      <c r="E154" s="5">
        <v>58</v>
      </c>
      <c r="F154" s="50">
        <v>22101</v>
      </c>
      <c r="G154" s="5">
        <v>350254</v>
      </c>
      <c r="H154" s="50">
        <v>29770</v>
      </c>
      <c r="I154" s="5" t="s">
        <v>421</v>
      </c>
    </row>
    <row r="155" spans="1:9" x14ac:dyDescent="0.25">
      <c r="A155" s="5" t="s">
        <v>408</v>
      </c>
      <c r="B155" s="5" t="s">
        <v>602</v>
      </c>
      <c r="C155" s="5" t="s">
        <v>185</v>
      </c>
      <c r="D155" s="5" t="s">
        <v>473</v>
      </c>
      <c r="E155" s="5">
        <v>60</v>
      </c>
      <c r="F155" s="50">
        <v>21193</v>
      </c>
      <c r="G155" s="5">
        <v>350043</v>
      </c>
      <c r="H155" s="50">
        <v>29666</v>
      </c>
      <c r="I155" s="5" t="s">
        <v>421</v>
      </c>
    </row>
    <row r="156" spans="1:9" x14ac:dyDescent="0.25">
      <c r="A156" s="5" t="s">
        <v>408</v>
      </c>
      <c r="B156" s="5" t="s">
        <v>614</v>
      </c>
      <c r="C156" s="5" t="s">
        <v>533</v>
      </c>
      <c r="D156" s="5" t="s">
        <v>536</v>
      </c>
      <c r="E156" s="5">
        <v>57</v>
      </c>
      <c r="F156" s="50">
        <v>22199</v>
      </c>
      <c r="G156" s="5">
        <v>560329</v>
      </c>
      <c r="H156" s="50">
        <v>29841</v>
      </c>
      <c r="I156" s="5" t="s">
        <v>421</v>
      </c>
    </row>
    <row r="157" spans="1:9" x14ac:dyDescent="0.25">
      <c r="A157" s="5" t="s">
        <v>408</v>
      </c>
      <c r="B157" s="5" t="s">
        <v>517</v>
      </c>
      <c r="C157" s="5" t="s">
        <v>527</v>
      </c>
      <c r="D157" s="5" t="s">
        <v>439</v>
      </c>
      <c r="E157" s="5">
        <v>63</v>
      </c>
      <c r="F157" s="50">
        <v>20136</v>
      </c>
      <c r="G157" s="5">
        <v>560335</v>
      </c>
      <c r="H157" s="50">
        <v>29696</v>
      </c>
      <c r="I157" s="5" t="s">
        <v>466</v>
      </c>
    </row>
    <row r="158" spans="1:9" x14ac:dyDescent="0.25">
      <c r="A158" s="5" t="s">
        <v>413</v>
      </c>
      <c r="B158" s="5" t="s">
        <v>615</v>
      </c>
      <c r="C158" s="5" t="s">
        <v>616</v>
      </c>
      <c r="D158" s="5" t="s">
        <v>617</v>
      </c>
      <c r="E158" s="5">
        <v>61</v>
      </c>
      <c r="F158" s="50">
        <v>21054</v>
      </c>
      <c r="G158" s="5">
        <v>560356</v>
      </c>
      <c r="H158" s="50">
        <v>29684</v>
      </c>
      <c r="I158" s="5" t="s">
        <v>466</v>
      </c>
    </row>
    <row r="159" spans="1:9" x14ac:dyDescent="0.25">
      <c r="A159" s="5" t="s">
        <v>408</v>
      </c>
      <c r="B159" s="5" t="s">
        <v>618</v>
      </c>
      <c r="C159" s="5" t="s">
        <v>410</v>
      </c>
      <c r="D159" s="5" t="s">
        <v>619</v>
      </c>
      <c r="E159" s="5">
        <v>58</v>
      </c>
      <c r="F159" s="50">
        <v>21864</v>
      </c>
      <c r="G159" s="5">
        <v>560340</v>
      </c>
      <c r="H159" s="50">
        <v>29709</v>
      </c>
      <c r="I159" s="5" t="s">
        <v>466</v>
      </c>
    </row>
    <row r="160" spans="1:9" x14ac:dyDescent="0.25">
      <c r="A160" s="5" t="s">
        <v>413</v>
      </c>
      <c r="B160" s="5" t="s">
        <v>495</v>
      </c>
      <c r="C160" s="5" t="s">
        <v>489</v>
      </c>
      <c r="D160" s="5" t="s">
        <v>416</v>
      </c>
      <c r="E160" s="5">
        <v>59</v>
      </c>
      <c r="F160" s="50">
        <v>21774</v>
      </c>
      <c r="G160" s="5">
        <v>560336</v>
      </c>
      <c r="H160" s="50">
        <v>29833</v>
      </c>
      <c r="I160" s="5" t="s">
        <v>466</v>
      </c>
    </row>
    <row r="161" spans="1:9" x14ac:dyDescent="0.25">
      <c r="A161" s="5" t="s">
        <v>413</v>
      </c>
      <c r="B161" s="5" t="s">
        <v>610</v>
      </c>
      <c r="C161" s="5" t="s">
        <v>620</v>
      </c>
      <c r="D161" s="5" t="s">
        <v>457</v>
      </c>
      <c r="E161" s="5">
        <v>58</v>
      </c>
      <c r="F161" s="50">
        <v>22035</v>
      </c>
      <c r="G161" s="5">
        <v>351083</v>
      </c>
      <c r="H161" s="50">
        <v>29726</v>
      </c>
      <c r="I161" s="5" t="s">
        <v>466</v>
      </c>
    </row>
    <row r="162" spans="1:9" x14ac:dyDescent="0.25">
      <c r="A162" s="5" t="s">
        <v>408</v>
      </c>
      <c r="B162" s="5" t="s">
        <v>524</v>
      </c>
      <c r="C162" s="5" t="s">
        <v>621</v>
      </c>
      <c r="D162" s="5" t="s">
        <v>470</v>
      </c>
      <c r="E162" s="5">
        <v>57</v>
      </c>
      <c r="F162" s="50">
        <v>22201</v>
      </c>
      <c r="G162" s="5">
        <v>560339</v>
      </c>
      <c r="H162" s="50">
        <v>29839</v>
      </c>
      <c r="I162" s="5" t="s">
        <v>466</v>
      </c>
    </row>
    <row r="163" spans="1:9" x14ac:dyDescent="0.25">
      <c r="A163" s="5" t="s">
        <v>413</v>
      </c>
      <c r="B163" s="5" t="s">
        <v>464</v>
      </c>
      <c r="C163" s="5" t="s">
        <v>441</v>
      </c>
      <c r="D163" s="5" t="s">
        <v>622</v>
      </c>
      <c r="E163" s="5">
        <v>61</v>
      </c>
      <c r="F163" s="50">
        <v>20983</v>
      </c>
      <c r="G163" s="5">
        <v>560346</v>
      </c>
      <c r="H163" s="50">
        <v>29591</v>
      </c>
      <c r="I163" s="5" t="s">
        <v>466</v>
      </c>
    </row>
    <row r="164" spans="1:9" x14ac:dyDescent="0.25">
      <c r="A164" s="5" t="s">
        <v>413</v>
      </c>
      <c r="B164" s="5" t="s">
        <v>474</v>
      </c>
      <c r="C164" s="5" t="s">
        <v>472</v>
      </c>
      <c r="D164" s="5" t="s">
        <v>460</v>
      </c>
      <c r="E164" s="5">
        <v>61</v>
      </c>
      <c r="F164" s="50">
        <v>20895</v>
      </c>
      <c r="G164" s="5">
        <v>350444</v>
      </c>
      <c r="H164" s="50">
        <v>29718</v>
      </c>
      <c r="I164" s="5" t="s">
        <v>466</v>
      </c>
    </row>
    <row r="165" spans="1:9" x14ac:dyDescent="0.25">
      <c r="A165" s="5" t="s">
        <v>408</v>
      </c>
      <c r="B165" s="5" t="s">
        <v>623</v>
      </c>
      <c r="C165" s="5" t="s">
        <v>570</v>
      </c>
      <c r="D165" s="5" t="s">
        <v>460</v>
      </c>
      <c r="E165" s="5">
        <v>61</v>
      </c>
      <c r="F165" s="50">
        <v>20969</v>
      </c>
      <c r="G165" s="5">
        <v>560342</v>
      </c>
      <c r="H165" s="50">
        <v>29648</v>
      </c>
      <c r="I165" s="5" t="s">
        <v>466</v>
      </c>
    </row>
    <row r="166" spans="1:9" x14ac:dyDescent="0.25">
      <c r="A166" s="5" t="s">
        <v>454</v>
      </c>
      <c r="B166" s="5" t="s">
        <v>414</v>
      </c>
      <c r="C166" s="5" t="s">
        <v>583</v>
      </c>
      <c r="D166" s="5" t="s">
        <v>442</v>
      </c>
      <c r="E166" s="5">
        <v>60</v>
      </c>
      <c r="F166" s="50">
        <v>21242</v>
      </c>
      <c r="G166" s="5">
        <v>350334</v>
      </c>
      <c r="H166" s="50">
        <v>29916</v>
      </c>
      <c r="I166" s="5" t="s">
        <v>412</v>
      </c>
    </row>
    <row r="167" spans="1:9" x14ac:dyDescent="0.25">
      <c r="A167" s="5" t="s">
        <v>454</v>
      </c>
      <c r="B167" s="5" t="s">
        <v>586</v>
      </c>
      <c r="C167" s="5" t="s">
        <v>624</v>
      </c>
      <c r="D167" s="5" t="s">
        <v>460</v>
      </c>
      <c r="E167" s="5">
        <v>58</v>
      </c>
      <c r="F167" s="50">
        <v>21842</v>
      </c>
      <c r="G167" s="5">
        <v>350438</v>
      </c>
      <c r="H167" s="50">
        <v>29930</v>
      </c>
      <c r="I167" s="5" t="s">
        <v>412</v>
      </c>
    </row>
    <row r="168" spans="1:9" x14ac:dyDescent="0.25">
      <c r="A168" s="5" t="s">
        <v>413</v>
      </c>
      <c r="B168" s="5" t="s">
        <v>493</v>
      </c>
      <c r="C168" s="5" t="s">
        <v>438</v>
      </c>
      <c r="D168" s="5" t="s">
        <v>473</v>
      </c>
      <c r="E168" s="5">
        <v>59</v>
      </c>
      <c r="F168" s="50">
        <v>21597</v>
      </c>
      <c r="G168" s="5">
        <v>351167</v>
      </c>
      <c r="H168" s="50">
        <v>29874</v>
      </c>
      <c r="I168" s="5" t="s">
        <v>412</v>
      </c>
    </row>
    <row r="169" spans="1:9" x14ac:dyDescent="0.25">
      <c r="A169" s="5" t="s">
        <v>408</v>
      </c>
      <c r="B169" s="5" t="s">
        <v>603</v>
      </c>
      <c r="C169" s="5" t="s">
        <v>444</v>
      </c>
      <c r="D169" s="5" t="s">
        <v>442</v>
      </c>
      <c r="E169" s="5">
        <v>59</v>
      </c>
      <c r="F169" s="50">
        <v>21586</v>
      </c>
      <c r="G169" s="5">
        <v>560351</v>
      </c>
      <c r="H169" s="50">
        <v>29611</v>
      </c>
      <c r="I169" s="5" t="s">
        <v>412</v>
      </c>
    </row>
    <row r="170" spans="1:9" x14ac:dyDescent="0.25">
      <c r="A170" s="5" t="s">
        <v>413</v>
      </c>
      <c r="B170" s="5" t="s">
        <v>625</v>
      </c>
      <c r="C170" s="5" t="s">
        <v>489</v>
      </c>
      <c r="D170" s="5" t="s">
        <v>457</v>
      </c>
      <c r="E170" s="5">
        <v>59</v>
      </c>
      <c r="F170" s="50">
        <v>21748</v>
      </c>
      <c r="G170" s="5">
        <v>350872</v>
      </c>
      <c r="H170" s="50">
        <v>29726</v>
      </c>
      <c r="I170" s="5" t="s">
        <v>412</v>
      </c>
    </row>
    <row r="171" spans="1:9" x14ac:dyDescent="0.25">
      <c r="A171" s="5" t="s">
        <v>413</v>
      </c>
      <c r="B171" s="5" t="s">
        <v>626</v>
      </c>
      <c r="C171" s="5" t="s">
        <v>510</v>
      </c>
      <c r="D171" s="5" t="s">
        <v>622</v>
      </c>
      <c r="E171" s="5">
        <v>57</v>
      </c>
      <c r="F171" s="50">
        <v>22199</v>
      </c>
      <c r="G171" s="5">
        <v>560348</v>
      </c>
      <c r="H171" s="50">
        <v>29841</v>
      </c>
      <c r="I171" s="5" t="s">
        <v>412</v>
      </c>
    </row>
    <row r="172" spans="1:9" x14ac:dyDescent="0.25">
      <c r="A172" s="5" t="s">
        <v>413</v>
      </c>
      <c r="B172" s="5" t="s">
        <v>611</v>
      </c>
      <c r="C172" s="5" t="s">
        <v>627</v>
      </c>
      <c r="D172" s="5" t="s">
        <v>628</v>
      </c>
      <c r="E172" s="5">
        <v>62</v>
      </c>
      <c r="F172" s="50">
        <v>20674</v>
      </c>
      <c r="G172" s="5">
        <v>350981</v>
      </c>
      <c r="H172" s="50">
        <v>29679</v>
      </c>
      <c r="I172" s="5" t="s">
        <v>412</v>
      </c>
    </row>
    <row r="173" spans="1:9" x14ac:dyDescent="0.25">
      <c r="A173" s="5" t="s">
        <v>408</v>
      </c>
      <c r="B173" s="5" t="s">
        <v>629</v>
      </c>
      <c r="C173" s="5" t="s">
        <v>630</v>
      </c>
      <c r="D173" s="5" t="s">
        <v>619</v>
      </c>
      <c r="E173" s="5">
        <v>61</v>
      </c>
      <c r="F173" s="50">
        <v>20930</v>
      </c>
      <c r="G173" s="5">
        <v>560360</v>
      </c>
      <c r="H173" s="50">
        <v>29633</v>
      </c>
      <c r="I173" s="5" t="s">
        <v>412</v>
      </c>
    </row>
    <row r="174" spans="1:9" x14ac:dyDescent="0.25">
      <c r="A174" s="5" t="s">
        <v>454</v>
      </c>
      <c r="B174" s="5" t="s">
        <v>602</v>
      </c>
      <c r="C174" s="5" t="s">
        <v>435</v>
      </c>
      <c r="D174" s="5" t="s">
        <v>457</v>
      </c>
      <c r="E174" s="5">
        <v>60</v>
      </c>
      <c r="F174" s="50">
        <v>21180</v>
      </c>
      <c r="G174" s="5">
        <v>560363</v>
      </c>
      <c r="H174" s="50">
        <v>29674</v>
      </c>
      <c r="I174" s="5" t="s">
        <v>412</v>
      </c>
    </row>
    <row r="175" spans="1:9" x14ac:dyDescent="0.25">
      <c r="A175" s="5" t="s">
        <v>413</v>
      </c>
      <c r="B175" s="5" t="s">
        <v>469</v>
      </c>
      <c r="C175" s="5" t="s">
        <v>415</v>
      </c>
      <c r="D175" s="5" t="s">
        <v>416</v>
      </c>
      <c r="E175" s="5">
        <v>59</v>
      </c>
      <c r="F175" s="50">
        <v>21741</v>
      </c>
      <c r="G175" s="5">
        <v>560368</v>
      </c>
      <c r="H175" s="50">
        <v>29681</v>
      </c>
      <c r="I175" s="5" t="s">
        <v>412</v>
      </c>
    </row>
    <row r="176" spans="1:9" x14ac:dyDescent="0.25">
      <c r="A176" s="5" t="s">
        <v>413</v>
      </c>
      <c r="B176" s="5" t="s">
        <v>631</v>
      </c>
      <c r="C176" s="5" t="s">
        <v>632</v>
      </c>
      <c r="D176" s="5" t="s">
        <v>460</v>
      </c>
      <c r="E176" s="5">
        <v>59</v>
      </c>
      <c r="F176" s="50">
        <v>21612</v>
      </c>
      <c r="G176" s="5">
        <v>350969</v>
      </c>
      <c r="H176" s="50">
        <v>29740</v>
      </c>
      <c r="I176" s="5" t="s">
        <v>412</v>
      </c>
    </row>
    <row r="177" spans="1:9" x14ac:dyDescent="0.25">
      <c r="A177" s="5" t="s">
        <v>408</v>
      </c>
      <c r="B177" s="5" t="s">
        <v>568</v>
      </c>
      <c r="C177" s="5" t="s">
        <v>185</v>
      </c>
      <c r="D177" s="5" t="s">
        <v>536</v>
      </c>
      <c r="E177" s="5">
        <v>59</v>
      </c>
      <c r="F177" s="50">
        <v>21656</v>
      </c>
      <c r="G177" s="5">
        <v>351175</v>
      </c>
      <c r="H177" s="50">
        <v>29671</v>
      </c>
      <c r="I177" s="5" t="s">
        <v>417</v>
      </c>
    </row>
    <row r="178" spans="1:9" x14ac:dyDescent="0.25">
      <c r="A178" s="5" t="s">
        <v>413</v>
      </c>
      <c r="B178" s="5" t="s">
        <v>490</v>
      </c>
      <c r="C178" s="5" t="s">
        <v>456</v>
      </c>
      <c r="D178" s="5" t="s">
        <v>416</v>
      </c>
      <c r="E178" s="5">
        <v>59</v>
      </c>
      <c r="F178" s="50">
        <v>21784</v>
      </c>
      <c r="G178" s="5">
        <v>560345</v>
      </c>
      <c r="H178" s="50">
        <v>29612</v>
      </c>
      <c r="I178" s="5" t="s">
        <v>417</v>
      </c>
    </row>
    <row r="179" spans="1:9" x14ac:dyDescent="0.25">
      <c r="A179" s="5" t="s">
        <v>408</v>
      </c>
      <c r="B179" s="5" t="s">
        <v>618</v>
      </c>
      <c r="C179" s="5" t="s">
        <v>444</v>
      </c>
      <c r="D179" s="5" t="s">
        <v>416</v>
      </c>
      <c r="E179" s="5">
        <v>58</v>
      </c>
      <c r="F179" s="50">
        <v>21996</v>
      </c>
      <c r="G179" s="5">
        <v>350291</v>
      </c>
      <c r="H179" s="50">
        <v>29866</v>
      </c>
      <c r="I179" s="5" t="s">
        <v>417</v>
      </c>
    </row>
    <row r="180" spans="1:9" x14ac:dyDescent="0.25">
      <c r="A180" s="5" t="s">
        <v>413</v>
      </c>
      <c r="B180" s="5" t="s">
        <v>550</v>
      </c>
      <c r="C180" s="5" t="s">
        <v>571</v>
      </c>
      <c r="D180" s="5" t="s">
        <v>416</v>
      </c>
      <c r="E180" s="5">
        <v>58</v>
      </c>
      <c r="F180" s="50">
        <v>22119</v>
      </c>
      <c r="G180" s="5">
        <v>350854</v>
      </c>
      <c r="H180" s="50">
        <v>29928</v>
      </c>
      <c r="I180" s="5" t="s">
        <v>417</v>
      </c>
    </row>
    <row r="181" spans="1:9" x14ac:dyDescent="0.25">
      <c r="A181" s="5" t="s">
        <v>413</v>
      </c>
      <c r="B181" s="5" t="s">
        <v>440</v>
      </c>
      <c r="C181" s="5" t="s">
        <v>435</v>
      </c>
      <c r="D181" s="5" t="s">
        <v>416</v>
      </c>
      <c r="E181" s="5">
        <v>57</v>
      </c>
      <c r="F181" s="50">
        <v>22262</v>
      </c>
      <c r="G181" s="5">
        <v>350920</v>
      </c>
      <c r="H181" s="50">
        <v>29900</v>
      </c>
      <c r="I181" s="5" t="s">
        <v>417</v>
      </c>
    </row>
    <row r="182" spans="1:9" x14ac:dyDescent="0.25">
      <c r="A182" s="5" t="s">
        <v>413</v>
      </c>
      <c r="B182" s="5" t="s">
        <v>579</v>
      </c>
      <c r="C182" s="5" t="s">
        <v>633</v>
      </c>
      <c r="D182" s="5" t="s">
        <v>416</v>
      </c>
      <c r="E182" s="5">
        <v>58</v>
      </c>
      <c r="F182" s="50">
        <v>21956</v>
      </c>
      <c r="G182" s="5">
        <v>350953</v>
      </c>
      <c r="H182" s="50">
        <v>29810</v>
      </c>
      <c r="I182" s="5" t="s">
        <v>417</v>
      </c>
    </row>
    <row r="183" spans="1:9" x14ac:dyDescent="0.25">
      <c r="A183" s="5" t="s">
        <v>454</v>
      </c>
      <c r="B183" s="5" t="s">
        <v>626</v>
      </c>
      <c r="C183" s="5" t="s">
        <v>565</v>
      </c>
      <c r="D183" s="5" t="s">
        <v>473</v>
      </c>
      <c r="E183" s="5">
        <v>58</v>
      </c>
      <c r="F183" s="50">
        <v>21962</v>
      </c>
      <c r="G183" s="5">
        <v>351176</v>
      </c>
      <c r="H183" s="50">
        <v>29735</v>
      </c>
      <c r="I183" s="5" t="s">
        <v>417</v>
      </c>
    </row>
    <row r="184" spans="1:9" x14ac:dyDescent="0.25">
      <c r="A184" s="5" t="s">
        <v>413</v>
      </c>
      <c r="B184" s="5" t="s">
        <v>634</v>
      </c>
      <c r="C184" s="5" t="s">
        <v>432</v>
      </c>
      <c r="D184" s="5" t="s">
        <v>460</v>
      </c>
      <c r="E184" s="5">
        <v>58</v>
      </c>
      <c r="F184" s="50">
        <v>21991</v>
      </c>
      <c r="G184" s="5">
        <v>351180</v>
      </c>
      <c r="H184" s="50">
        <v>29915</v>
      </c>
      <c r="I184" s="5" t="s">
        <v>417</v>
      </c>
    </row>
    <row r="185" spans="1:9" x14ac:dyDescent="0.25">
      <c r="A185" s="5" t="s">
        <v>408</v>
      </c>
      <c r="B185" s="5" t="s">
        <v>635</v>
      </c>
      <c r="C185" s="5" t="s">
        <v>527</v>
      </c>
      <c r="D185" s="5" t="s">
        <v>636</v>
      </c>
      <c r="E185" s="5">
        <v>57</v>
      </c>
      <c r="F185" s="50">
        <v>22211</v>
      </c>
      <c r="G185" s="5">
        <v>560358</v>
      </c>
      <c r="H185" s="50">
        <v>29928</v>
      </c>
      <c r="I185" s="5" t="s">
        <v>417</v>
      </c>
    </row>
    <row r="186" spans="1:9" x14ac:dyDescent="0.25">
      <c r="A186" s="5" t="s">
        <v>413</v>
      </c>
      <c r="B186" s="5" t="s">
        <v>418</v>
      </c>
      <c r="C186" s="5" t="s">
        <v>489</v>
      </c>
      <c r="D186" s="5" t="s">
        <v>460</v>
      </c>
      <c r="E186" s="5">
        <v>57</v>
      </c>
      <c r="F186" s="50">
        <v>22392</v>
      </c>
      <c r="G186" s="5">
        <v>350615</v>
      </c>
      <c r="H186" s="50">
        <v>29851</v>
      </c>
      <c r="I186" s="5" t="s">
        <v>417</v>
      </c>
    </row>
    <row r="187" spans="1:9" x14ac:dyDescent="0.25">
      <c r="A187" s="5" t="s">
        <v>413</v>
      </c>
      <c r="B187" s="5" t="s">
        <v>550</v>
      </c>
      <c r="C187" s="5" t="s">
        <v>637</v>
      </c>
      <c r="D187" s="5" t="s">
        <v>638</v>
      </c>
      <c r="E187" s="5">
        <v>57</v>
      </c>
      <c r="F187" s="50">
        <v>22421</v>
      </c>
      <c r="G187" s="5">
        <v>350358</v>
      </c>
      <c r="H187" s="50">
        <v>29627</v>
      </c>
      <c r="I187" s="5" t="s">
        <v>417</v>
      </c>
    </row>
    <row r="188" spans="1:9" x14ac:dyDescent="0.25">
      <c r="A188" s="5" t="s">
        <v>413</v>
      </c>
      <c r="B188" s="5" t="s">
        <v>639</v>
      </c>
      <c r="C188" s="5" t="s">
        <v>515</v>
      </c>
      <c r="D188" s="5" t="s">
        <v>416</v>
      </c>
      <c r="E188" s="5">
        <v>57</v>
      </c>
      <c r="F188" s="50">
        <v>22444</v>
      </c>
      <c r="G188" s="5">
        <v>350194</v>
      </c>
      <c r="H188" s="50">
        <v>29741</v>
      </c>
      <c r="I188" s="5" t="s">
        <v>417</v>
      </c>
    </row>
    <row r="189" spans="1:9" x14ac:dyDescent="0.25">
      <c r="A189" s="5" t="s">
        <v>413</v>
      </c>
      <c r="B189" s="5" t="s">
        <v>610</v>
      </c>
      <c r="C189" s="5" t="s">
        <v>640</v>
      </c>
      <c r="D189" s="5" t="s">
        <v>416</v>
      </c>
      <c r="E189" s="5">
        <v>57</v>
      </c>
      <c r="F189" s="50">
        <v>22404</v>
      </c>
      <c r="G189" s="5">
        <v>351084</v>
      </c>
      <c r="H189" s="50">
        <v>29723</v>
      </c>
      <c r="I189" s="5" t="s">
        <v>417</v>
      </c>
    </row>
    <row r="190" spans="1:9" x14ac:dyDescent="0.25">
      <c r="A190" s="5" t="s">
        <v>413</v>
      </c>
      <c r="B190" s="5" t="s">
        <v>541</v>
      </c>
      <c r="C190" s="5" t="s">
        <v>596</v>
      </c>
      <c r="D190" s="5" t="s">
        <v>622</v>
      </c>
      <c r="E190" s="5">
        <v>59</v>
      </c>
      <c r="F190" s="50">
        <v>21614</v>
      </c>
      <c r="G190" s="5">
        <v>560366</v>
      </c>
      <c r="H190" s="50">
        <v>29740</v>
      </c>
      <c r="I190" s="5" t="s">
        <v>417</v>
      </c>
    </row>
    <row r="191" spans="1:9" x14ac:dyDescent="0.25">
      <c r="A191" s="5" t="s">
        <v>408</v>
      </c>
      <c r="B191" s="5" t="s">
        <v>152</v>
      </c>
      <c r="C191" s="5" t="s">
        <v>527</v>
      </c>
      <c r="D191" s="5" t="s">
        <v>422</v>
      </c>
      <c r="E191" s="5">
        <v>59</v>
      </c>
      <c r="F191" s="50">
        <v>21673</v>
      </c>
      <c r="G191" s="5">
        <v>351121</v>
      </c>
      <c r="H191" s="50">
        <v>29711</v>
      </c>
      <c r="I191" s="5" t="s">
        <v>417</v>
      </c>
    </row>
    <row r="192" spans="1:9" x14ac:dyDescent="0.25">
      <c r="A192" s="5" t="s">
        <v>408</v>
      </c>
      <c r="B192" s="5" t="s">
        <v>569</v>
      </c>
      <c r="C192" s="5" t="s">
        <v>641</v>
      </c>
      <c r="D192" s="5" t="s">
        <v>642</v>
      </c>
      <c r="E192" s="5">
        <v>57</v>
      </c>
      <c r="F192" s="50">
        <v>22232</v>
      </c>
      <c r="G192" s="5">
        <v>350768</v>
      </c>
      <c r="H192" s="50">
        <v>29930</v>
      </c>
      <c r="I192" s="5" t="s">
        <v>417</v>
      </c>
    </row>
    <row r="193" spans="1:9" x14ac:dyDescent="0.25">
      <c r="A193" s="5" t="s">
        <v>413</v>
      </c>
      <c r="B193" s="5" t="s">
        <v>531</v>
      </c>
      <c r="C193" s="5" t="s">
        <v>435</v>
      </c>
      <c r="D193" s="5" t="s">
        <v>457</v>
      </c>
      <c r="E193" s="5">
        <v>58</v>
      </c>
      <c r="F193" s="50">
        <v>22053</v>
      </c>
      <c r="G193" s="5">
        <v>350155</v>
      </c>
      <c r="H193" s="50">
        <v>29594</v>
      </c>
      <c r="I193" s="5" t="s">
        <v>421</v>
      </c>
    </row>
    <row r="194" spans="1:9" x14ac:dyDescent="0.25">
      <c r="A194" s="5" t="s">
        <v>413</v>
      </c>
      <c r="B194" s="5" t="s">
        <v>461</v>
      </c>
      <c r="C194" s="5" t="s">
        <v>435</v>
      </c>
      <c r="D194" s="5" t="s">
        <v>643</v>
      </c>
      <c r="E194" s="5">
        <v>57</v>
      </c>
      <c r="F194" s="50">
        <v>22366</v>
      </c>
      <c r="G194" s="5">
        <v>350554</v>
      </c>
      <c r="H194" s="50">
        <v>29728</v>
      </c>
      <c r="I194" s="5" t="s">
        <v>421</v>
      </c>
    </row>
    <row r="195" spans="1:9" x14ac:dyDescent="0.25">
      <c r="A195" s="5" t="s">
        <v>413</v>
      </c>
      <c r="B195" s="5" t="s">
        <v>450</v>
      </c>
      <c r="C195" s="5" t="s">
        <v>585</v>
      </c>
      <c r="D195" s="5" t="s">
        <v>416</v>
      </c>
      <c r="E195" s="5">
        <v>57</v>
      </c>
      <c r="F195" s="50">
        <v>22391</v>
      </c>
      <c r="G195" s="5">
        <v>350299</v>
      </c>
      <c r="H195" s="50">
        <v>29749</v>
      </c>
      <c r="I195" s="5" t="s">
        <v>421</v>
      </c>
    </row>
    <row r="196" spans="1:9" x14ac:dyDescent="0.25">
      <c r="A196" s="5" t="s">
        <v>413</v>
      </c>
      <c r="B196" s="5" t="s">
        <v>410</v>
      </c>
      <c r="C196" s="5" t="s">
        <v>644</v>
      </c>
      <c r="D196" s="5" t="s">
        <v>422</v>
      </c>
      <c r="E196" s="5">
        <v>57</v>
      </c>
      <c r="F196" s="50">
        <v>22497</v>
      </c>
      <c r="G196" s="5">
        <v>351064</v>
      </c>
      <c r="H196" s="50">
        <v>29709</v>
      </c>
      <c r="I196" s="5" t="s">
        <v>421</v>
      </c>
    </row>
    <row r="197" spans="1:9" x14ac:dyDescent="0.25">
      <c r="A197" s="5" t="s">
        <v>413</v>
      </c>
      <c r="B197" s="5" t="s">
        <v>645</v>
      </c>
      <c r="C197" s="5" t="s">
        <v>489</v>
      </c>
      <c r="D197" s="5" t="s">
        <v>457</v>
      </c>
      <c r="E197" s="5">
        <v>57</v>
      </c>
      <c r="F197" s="50">
        <v>22343</v>
      </c>
      <c r="G197" s="5">
        <v>350987</v>
      </c>
      <c r="H197" s="50">
        <v>29945</v>
      </c>
      <c r="I197" s="5" t="s">
        <v>421</v>
      </c>
    </row>
    <row r="198" spans="1:9" x14ac:dyDescent="0.25">
      <c r="A198" s="5" t="s">
        <v>408</v>
      </c>
      <c r="B198" s="5" t="s">
        <v>423</v>
      </c>
      <c r="C198" s="5" t="s">
        <v>169</v>
      </c>
      <c r="D198" s="5" t="s">
        <v>619</v>
      </c>
      <c r="E198" s="5">
        <v>61</v>
      </c>
      <c r="F198" s="50">
        <v>21082</v>
      </c>
      <c r="G198" s="5">
        <v>350021</v>
      </c>
      <c r="H198" s="50">
        <v>29779</v>
      </c>
      <c r="I198" s="5" t="s">
        <v>421</v>
      </c>
    </row>
    <row r="199" spans="1:9" x14ac:dyDescent="0.25">
      <c r="A199" s="5" t="s">
        <v>408</v>
      </c>
      <c r="B199" s="5" t="s">
        <v>646</v>
      </c>
      <c r="C199" s="5" t="s">
        <v>152</v>
      </c>
      <c r="D199" s="5" t="s">
        <v>470</v>
      </c>
      <c r="E199" s="5">
        <v>60</v>
      </c>
      <c r="F199" s="50">
        <v>21370</v>
      </c>
      <c r="G199" s="5">
        <v>350933</v>
      </c>
      <c r="H199" s="50">
        <v>29648</v>
      </c>
      <c r="I199" s="5" t="s">
        <v>421</v>
      </c>
    </row>
    <row r="200" spans="1:9" x14ac:dyDescent="0.25">
      <c r="A200" s="5" t="s">
        <v>408</v>
      </c>
      <c r="B200" s="5" t="s">
        <v>564</v>
      </c>
      <c r="C200" s="5" t="s">
        <v>535</v>
      </c>
      <c r="D200" s="5" t="s">
        <v>463</v>
      </c>
      <c r="E200" s="5">
        <v>60</v>
      </c>
      <c r="F200" s="50">
        <v>21339</v>
      </c>
      <c r="G200" s="5">
        <v>351247</v>
      </c>
      <c r="H200" s="50">
        <v>29870</v>
      </c>
      <c r="I200" s="5" t="s">
        <v>421</v>
      </c>
    </row>
    <row r="201" spans="1:9" x14ac:dyDescent="0.25">
      <c r="A201" s="5" t="s">
        <v>408</v>
      </c>
      <c r="B201" s="5" t="s">
        <v>423</v>
      </c>
      <c r="C201" s="5" t="s">
        <v>527</v>
      </c>
      <c r="D201" s="5" t="s">
        <v>536</v>
      </c>
      <c r="E201" s="5">
        <v>59</v>
      </c>
      <c r="F201" s="50">
        <v>21607</v>
      </c>
      <c r="G201" s="5">
        <v>350463</v>
      </c>
      <c r="H201" s="50">
        <v>29784</v>
      </c>
      <c r="I201" s="5" t="s">
        <v>421</v>
      </c>
    </row>
    <row r="202" spans="1:9" x14ac:dyDescent="0.25">
      <c r="A202" s="5" t="s">
        <v>413</v>
      </c>
      <c r="B202" s="5" t="s">
        <v>464</v>
      </c>
      <c r="C202" s="5" t="s">
        <v>600</v>
      </c>
      <c r="D202" s="5" t="s">
        <v>416</v>
      </c>
      <c r="E202" s="5">
        <v>57</v>
      </c>
      <c r="F202" s="50">
        <v>22258</v>
      </c>
      <c r="G202" s="5">
        <v>350405</v>
      </c>
      <c r="H202" s="50">
        <v>29851</v>
      </c>
      <c r="I202" s="5" t="s">
        <v>421</v>
      </c>
    </row>
    <row r="203" spans="1:9" x14ac:dyDescent="0.25">
      <c r="A203" s="5" t="s">
        <v>408</v>
      </c>
      <c r="B203" s="5" t="s">
        <v>499</v>
      </c>
      <c r="C203" s="5" t="s">
        <v>527</v>
      </c>
      <c r="D203" s="5" t="s">
        <v>445</v>
      </c>
      <c r="E203" s="5">
        <v>58</v>
      </c>
      <c r="F203" s="50">
        <v>22101</v>
      </c>
      <c r="G203" s="5">
        <v>351009</v>
      </c>
      <c r="H203" s="50">
        <v>29679</v>
      </c>
      <c r="I203" s="5" t="s">
        <v>466</v>
      </c>
    </row>
    <row r="204" spans="1:9" x14ac:dyDescent="0.25">
      <c r="A204" s="5" t="s">
        <v>413</v>
      </c>
      <c r="B204" s="5" t="s">
        <v>568</v>
      </c>
      <c r="C204" s="5" t="s">
        <v>496</v>
      </c>
      <c r="D204" s="5" t="s">
        <v>460</v>
      </c>
      <c r="E204" s="5">
        <v>56</v>
      </c>
      <c r="F204" s="50">
        <v>22610</v>
      </c>
      <c r="G204" s="5">
        <v>350983</v>
      </c>
      <c r="H204" s="50">
        <v>29946</v>
      </c>
      <c r="I204" s="5" t="s">
        <v>466</v>
      </c>
    </row>
    <row r="205" spans="1:9" x14ac:dyDescent="0.25">
      <c r="A205" s="5" t="s">
        <v>413</v>
      </c>
      <c r="B205" s="5" t="s">
        <v>500</v>
      </c>
      <c r="C205" s="5" t="s">
        <v>647</v>
      </c>
      <c r="D205" s="5" t="s">
        <v>508</v>
      </c>
      <c r="E205" s="5">
        <v>56</v>
      </c>
      <c r="F205" s="50">
        <v>22640</v>
      </c>
      <c r="G205" s="5">
        <v>350006</v>
      </c>
      <c r="H205" s="50">
        <v>29901</v>
      </c>
      <c r="I205" s="5" t="s">
        <v>466</v>
      </c>
    </row>
    <row r="206" spans="1:9" x14ac:dyDescent="0.25">
      <c r="A206" s="5" t="s">
        <v>413</v>
      </c>
      <c r="B206" s="5" t="s">
        <v>512</v>
      </c>
      <c r="C206" s="5" t="s">
        <v>91</v>
      </c>
      <c r="D206" s="5" t="s">
        <v>530</v>
      </c>
      <c r="E206" s="5">
        <v>56</v>
      </c>
      <c r="F206" s="50">
        <v>22901</v>
      </c>
      <c r="G206" s="5">
        <v>350727</v>
      </c>
      <c r="H206" s="50">
        <v>29916</v>
      </c>
      <c r="I206" s="5" t="s">
        <v>466</v>
      </c>
    </row>
    <row r="207" spans="1:9" x14ac:dyDescent="0.25">
      <c r="A207" s="5" t="s">
        <v>408</v>
      </c>
      <c r="B207" s="5" t="s">
        <v>549</v>
      </c>
      <c r="C207" s="5" t="s">
        <v>459</v>
      </c>
      <c r="D207" s="5" t="s">
        <v>445</v>
      </c>
      <c r="E207" s="5">
        <v>59</v>
      </c>
      <c r="F207" s="50">
        <v>21617</v>
      </c>
      <c r="G207" s="5">
        <v>350931</v>
      </c>
      <c r="H207" s="50">
        <v>29674</v>
      </c>
      <c r="I207" s="5" t="s">
        <v>466</v>
      </c>
    </row>
    <row r="208" spans="1:9" x14ac:dyDescent="0.25">
      <c r="A208" s="5" t="s">
        <v>408</v>
      </c>
      <c r="B208" s="5" t="s">
        <v>648</v>
      </c>
      <c r="C208" s="5" t="s">
        <v>649</v>
      </c>
      <c r="D208" s="5" t="s">
        <v>449</v>
      </c>
      <c r="E208" s="5">
        <v>57</v>
      </c>
      <c r="F208" s="50">
        <v>22230</v>
      </c>
      <c r="G208" s="5">
        <v>560375</v>
      </c>
      <c r="H208" s="50">
        <v>29805</v>
      </c>
      <c r="I208" s="5" t="s">
        <v>466</v>
      </c>
    </row>
    <row r="209" spans="1:9" x14ac:dyDescent="0.25">
      <c r="A209" s="5" t="s">
        <v>408</v>
      </c>
      <c r="B209" s="5" t="s">
        <v>546</v>
      </c>
      <c r="C209" s="5" t="s">
        <v>547</v>
      </c>
      <c r="D209" s="5" t="s">
        <v>650</v>
      </c>
      <c r="E209" s="5">
        <v>58</v>
      </c>
      <c r="F209" s="50">
        <v>21920</v>
      </c>
      <c r="G209" s="5">
        <v>350586</v>
      </c>
      <c r="H209" s="50">
        <v>29841</v>
      </c>
      <c r="I209" s="5" t="s">
        <v>466</v>
      </c>
    </row>
    <row r="210" spans="1:9" x14ac:dyDescent="0.25">
      <c r="A210" s="5" t="s">
        <v>413</v>
      </c>
      <c r="B210" s="5" t="s">
        <v>531</v>
      </c>
      <c r="C210" s="5" t="s">
        <v>539</v>
      </c>
      <c r="D210" s="5" t="s">
        <v>460</v>
      </c>
      <c r="E210" s="5">
        <v>58</v>
      </c>
      <c r="F210" s="50">
        <v>21951</v>
      </c>
      <c r="G210" s="5">
        <v>560376</v>
      </c>
      <c r="H210" s="50">
        <v>29770</v>
      </c>
      <c r="I210" s="5" t="s">
        <v>466</v>
      </c>
    </row>
    <row r="211" spans="1:9" x14ac:dyDescent="0.25">
      <c r="A211" s="5" t="s">
        <v>413</v>
      </c>
      <c r="B211" s="5" t="s">
        <v>479</v>
      </c>
      <c r="C211" s="5" t="s">
        <v>472</v>
      </c>
      <c r="D211" s="5" t="s">
        <v>651</v>
      </c>
      <c r="E211" s="5">
        <v>58</v>
      </c>
      <c r="F211" s="50">
        <v>22150</v>
      </c>
      <c r="G211" s="5">
        <v>351156</v>
      </c>
      <c r="H211" s="50">
        <v>29666</v>
      </c>
      <c r="I211" s="5" t="s">
        <v>466</v>
      </c>
    </row>
    <row r="212" spans="1:9" x14ac:dyDescent="0.25">
      <c r="A212" s="5" t="s">
        <v>408</v>
      </c>
      <c r="B212" s="5" t="s">
        <v>652</v>
      </c>
      <c r="C212" s="5" t="s">
        <v>155</v>
      </c>
      <c r="D212" s="5" t="s">
        <v>653</v>
      </c>
      <c r="E212" s="5">
        <v>60</v>
      </c>
      <c r="F212" s="50">
        <v>21103</v>
      </c>
      <c r="G212" s="5">
        <v>350174</v>
      </c>
      <c r="H212" s="50">
        <v>29881</v>
      </c>
      <c r="I212" s="5" t="s">
        <v>412</v>
      </c>
    </row>
    <row r="213" spans="1:9" x14ac:dyDescent="0.25">
      <c r="A213" s="5" t="s">
        <v>413</v>
      </c>
      <c r="B213" s="5" t="s">
        <v>544</v>
      </c>
      <c r="C213" s="5" t="s">
        <v>654</v>
      </c>
      <c r="D213" s="5" t="s">
        <v>436</v>
      </c>
      <c r="E213" s="5">
        <v>58</v>
      </c>
      <c r="F213" s="50">
        <v>22171</v>
      </c>
      <c r="G213" s="5">
        <v>560380</v>
      </c>
      <c r="H213" s="50">
        <v>29696</v>
      </c>
      <c r="I213" s="5" t="s">
        <v>412</v>
      </c>
    </row>
    <row r="214" spans="1:9" x14ac:dyDescent="0.25">
      <c r="A214" s="5" t="s">
        <v>413</v>
      </c>
      <c r="B214" s="5" t="s">
        <v>569</v>
      </c>
      <c r="C214" s="5" t="s">
        <v>432</v>
      </c>
      <c r="D214" s="5" t="s">
        <v>416</v>
      </c>
      <c r="E214" s="5">
        <v>55</v>
      </c>
      <c r="F214" s="50">
        <v>22941</v>
      </c>
      <c r="G214" s="5">
        <v>350309</v>
      </c>
      <c r="H214" s="50">
        <v>29684</v>
      </c>
      <c r="I214" s="5" t="s">
        <v>412</v>
      </c>
    </row>
    <row r="215" spans="1:9" x14ac:dyDescent="0.25">
      <c r="A215" s="5" t="s">
        <v>408</v>
      </c>
      <c r="B215" s="5" t="s">
        <v>479</v>
      </c>
      <c r="C215" s="5" t="s">
        <v>459</v>
      </c>
      <c r="D215" s="5" t="s">
        <v>655</v>
      </c>
      <c r="E215" s="5">
        <v>58</v>
      </c>
      <c r="F215" s="50">
        <v>22147</v>
      </c>
      <c r="G215" s="5">
        <v>350342</v>
      </c>
      <c r="H215" s="50">
        <v>29709</v>
      </c>
      <c r="I215" s="5" t="s">
        <v>412</v>
      </c>
    </row>
    <row r="216" spans="1:9" x14ac:dyDescent="0.25">
      <c r="A216" s="5" t="s">
        <v>413</v>
      </c>
      <c r="B216" s="5" t="s">
        <v>572</v>
      </c>
      <c r="C216" s="5" t="s">
        <v>656</v>
      </c>
      <c r="D216" s="5" t="s">
        <v>457</v>
      </c>
      <c r="E216" s="5">
        <v>56</v>
      </c>
      <c r="F216" s="50">
        <v>22597</v>
      </c>
      <c r="G216" s="5">
        <v>350351</v>
      </c>
      <c r="H216" s="50">
        <v>29833</v>
      </c>
      <c r="I216" s="5" t="s">
        <v>412</v>
      </c>
    </row>
    <row r="217" spans="1:9" x14ac:dyDescent="0.25">
      <c r="A217" s="5" t="s">
        <v>408</v>
      </c>
      <c r="B217" s="5" t="s">
        <v>485</v>
      </c>
      <c r="C217" s="5" t="s">
        <v>657</v>
      </c>
      <c r="D217" s="5" t="s">
        <v>658</v>
      </c>
      <c r="E217" s="5">
        <v>61</v>
      </c>
      <c r="F217" s="50">
        <v>21018</v>
      </c>
      <c r="G217" s="5">
        <v>560383</v>
      </c>
      <c r="H217" s="50">
        <v>30091</v>
      </c>
      <c r="I217" s="5" t="s">
        <v>412</v>
      </c>
    </row>
    <row r="218" spans="1:9" x14ac:dyDescent="0.25">
      <c r="A218" s="5" t="s">
        <v>413</v>
      </c>
      <c r="B218" s="5" t="s">
        <v>485</v>
      </c>
      <c r="C218" s="5" t="s">
        <v>596</v>
      </c>
      <c r="D218" s="5" t="s">
        <v>442</v>
      </c>
      <c r="E218" s="5">
        <v>60</v>
      </c>
      <c r="F218" s="50">
        <v>21327</v>
      </c>
      <c r="G218" s="5">
        <v>560378</v>
      </c>
      <c r="H218" s="50">
        <v>30204</v>
      </c>
      <c r="I218" s="5" t="s">
        <v>412</v>
      </c>
    </row>
    <row r="219" spans="1:9" x14ac:dyDescent="0.25">
      <c r="A219" s="5" t="s">
        <v>413</v>
      </c>
      <c r="B219" s="5" t="s">
        <v>519</v>
      </c>
      <c r="C219" s="5" t="s">
        <v>659</v>
      </c>
      <c r="D219" s="5" t="s">
        <v>473</v>
      </c>
      <c r="E219" s="5">
        <v>58</v>
      </c>
      <c r="F219" s="50">
        <v>21833</v>
      </c>
      <c r="G219" s="5">
        <v>350491</v>
      </c>
      <c r="H219" s="50">
        <v>29956</v>
      </c>
      <c r="I219" s="5" t="s">
        <v>412</v>
      </c>
    </row>
    <row r="220" spans="1:9" x14ac:dyDescent="0.25">
      <c r="A220" s="5" t="s">
        <v>413</v>
      </c>
      <c r="B220" s="5" t="s">
        <v>660</v>
      </c>
      <c r="C220" s="5" t="s">
        <v>661</v>
      </c>
      <c r="D220" s="5" t="s">
        <v>416</v>
      </c>
      <c r="E220" s="5">
        <v>56</v>
      </c>
      <c r="F220" s="50">
        <v>22566</v>
      </c>
      <c r="G220" s="5">
        <v>350889</v>
      </c>
      <c r="H220" s="50">
        <v>30083</v>
      </c>
      <c r="I220" s="5" t="s">
        <v>412</v>
      </c>
    </row>
    <row r="221" spans="1:9" x14ac:dyDescent="0.25">
      <c r="A221" s="5" t="s">
        <v>413</v>
      </c>
      <c r="B221" s="5" t="s">
        <v>662</v>
      </c>
      <c r="C221" s="5" t="s">
        <v>462</v>
      </c>
      <c r="D221" s="5" t="s">
        <v>663</v>
      </c>
      <c r="E221" s="5">
        <v>61</v>
      </c>
      <c r="F221" s="50">
        <v>20825</v>
      </c>
      <c r="G221" s="5">
        <v>560392</v>
      </c>
      <c r="H221" s="50">
        <v>30013</v>
      </c>
      <c r="I221" s="5" t="s">
        <v>412</v>
      </c>
    </row>
    <row r="222" spans="1:9" x14ac:dyDescent="0.25">
      <c r="A222" s="5" t="s">
        <v>408</v>
      </c>
      <c r="B222" s="5" t="s">
        <v>664</v>
      </c>
      <c r="C222" s="5" t="s">
        <v>453</v>
      </c>
      <c r="D222" s="5" t="s">
        <v>416</v>
      </c>
      <c r="E222" s="5">
        <v>61</v>
      </c>
      <c r="F222" s="50">
        <v>20957</v>
      </c>
      <c r="G222" s="5">
        <v>560388</v>
      </c>
      <c r="H222" s="50">
        <v>30281</v>
      </c>
      <c r="I222" s="5" t="s">
        <v>412</v>
      </c>
    </row>
    <row r="223" spans="1:9" x14ac:dyDescent="0.25">
      <c r="A223" s="5" t="s">
        <v>413</v>
      </c>
      <c r="B223" s="5" t="s">
        <v>665</v>
      </c>
      <c r="C223" s="5" t="s">
        <v>563</v>
      </c>
      <c r="D223" s="5" t="s">
        <v>666</v>
      </c>
      <c r="E223" s="5">
        <v>57</v>
      </c>
      <c r="F223" s="50">
        <v>22246</v>
      </c>
      <c r="G223" s="5">
        <v>560384</v>
      </c>
      <c r="H223" s="50">
        <v>30295</v>
      </c>
      <c r="I223" s="5" t="s">
        <v>417</v>
      </c>
    </row>
    <row r="224" spans="1:9" x14ac:dyDescent="0.25">
      <c r="A224" s="5" t="s">
        <v>413</v>
      </c>
      <c r="B224" s="5" t="s">
        <v>639</v>
      </c>
      <c r="C224" s="5" t="s">
        <v>462</v>
      </c>
      <c r="D224" s="5" t="s">
        <v>416</v>
      </c>
      <c r="E224" s="5">
        <v>58</v>
      </c>
      <c r="F224" s="50">
        <v>22026</v>
      </c>
      <c r="G224" s="5">
        <v>350813</v>
      </c>
      <c r="H224" s="50">
        <v>30239</v>
      </c>
      <c r="I224" s="5" t="s">
        <v>417</v>
      </c>
    </row>
    <row r="225" spans="1:9" x14ac:dyDescent="0.25">
      <c r="A225" s="5" t="s">
        <v>408</v>
      </c>
      <c r="B225" s="5" t="s">
        <v>667</v>
      </c>
      <c r="C225" s="5" t="s">
        <v>410</v>
      </c>
      <c r="D225" s="5" t="s">
        <v>668</v>
      </c>
      <c r="E225" s="5">
        <v>63</v>
      </c>
      <c r="F225" s="50">
        <v>20243</v>
      </c>
      <c r="G225" s="5">
        <v>351336</v>
      </c>
      <c r="H225" s="50">
        <v>29976</v>
      </c>
      <c r="I225" s="5" t="s">
        <v>417</v>
      </c>
    </row>
    <row r="226" spans="1:9" x14ac:dyDescent="0.25">
      <c r="A226" s="5" t="s">
        <v>413</v>
      </c>
      <c r="B226" s="5" t="s">
        <v>481</v>
      </c>
      <c r="C226" s="5" t="s">
        <v>669</v>
      </c>
      <c r="D226" s="5" t="s">
        <v>670</v>
      </c>
      <c r="E226" s="5">
        <v>57</v>
      </c>
      <c r="F226" s="50">
        <v>22543</v>
      </c>
      <c r="G226" s="5">
        <v>350809</v>
      </c>
      <c r="H226" s="50">
        <v>30091</v>
      </c>
      <c r="I226" s="5" t="s">
        <v>417</v>
      </c>
    </row>
    <row r="227" spans="1:9" x14ac:dyDescent="0.25">
      <c r="A227" s="5" t="s">
        <v>413</v>
      </c>
      <c r="B227" s="5" t="s">
        <v>671</v>
      </c>
      <c r="C227" s="5" t="s">
        <v>672</v>
      </c>
      <c r="D227" s="5" t="s">
        <v>416</v>
      </c>
      <c r="E227" s="5">
        <v>56</v>
      </c>
      <c r="F227" s="50">
        <v>22814</v>
      </c>
      <c r="G227" s="5">
        <v>350995</v>
      </c>
      <c r="H227" s="50">
        <v>30206</v>
      </c>
      <c r="I227" s="5" t="s">
        <v>417</v>
      </c>
    </row>
    <row r="228" spans="1:9" x14ac:dyDescent="0.25">
      <c r="A228" s="5" t="s">
        <v>413</v>
      </c>
      <c r="B228" s="5" t="s">
        <v>418</v>
      </c>
      <c r="C228" s="5" t="s">
        <v>468</v>
      </c>
      <c r="D228" s="5" t="s">
        <v>416</v>
      </c>
      <c r="E228" s="5">
        <v>62</v>
      </c>
      <c r="F228" s="50">
        <v>20628</v>
      </c>
      <c r="G228" s="5">
        <v>560400</v>
      </c>
      <c r="H228" s="50">
        <v>30044</v>
      </c>
      <c r="I228" s="5" t="s">
        <v>417</v>
      </c>
    </row>
    <row r="229" spans="1:9" x14ac:dyDescent="0.25">
      <c r="A229" s="5" t="s">
        <v>413</v>
      </c>
      <c r="B229" s="5" t="s">
        <v>155</v>
      </c>
      <c r="C229" s="5" t="s">
        <v>438</v>
      </c>
      <c r="D229" s="5" t="s">
        <v>457</v>
      </c>
      <c r="E229" s="5">
        <v>59</v>
      </c>
      <c r="F229" s="50">
        <v>21766</v>
      </c>
      <c r="G229" s="5">
        <v>560404</v>
      </c>
      <c r="H229" s="50">
        <v>29998</v>
      </c>
      <c r="I229" s="5" t="s">
        <v>417</v>
      </c>
    </row>
    <row r="230" spans="1:9" x14ac:dyDescent="0.25">
      <c r="A230" s="5" t="s">
        <v>454</v>
      </c>
      <c r="B230" s="5" t="s">
        <v>514</v>
      </c>
      <c r="C230" s="5" t="s">
        <v>438</v>
      </c>
      <c r="D230" s="5" t="s">
        <v>416</v>
      </c>
      <c r="E230" s="5">
        <v>58</v>
      </c>
      <c r="F230" s="50">
        <v>22181</v>
      </c>
      <c r="G230" s="5">
        <v>350029</v>
      </c>
      <c r="H230" s="50">
        <v>30039</v>
      </c>
      <c r="I230" s="5" t="s">
        <v>417</v>
      </c>
    </row>
    <row r="231" spans="1:9" x14ac:dyDescent="0.25">
      <c r="A231" s="5" t="s">
        <v>413</v>
      </c>
      <c r="B231" s="5" t="s">
        <v>443</v>
      </c>
      <c r="C231" s="5" t="s">
        <v>515</v>
      </c>
      <c r="D231" s="5" t="s">
        <v>457</v>
      </c>
      <c r="E231" s="5">
        <v>58</v>
      </c>
      <c r="F231" s="50">
        <v>22027</v>
      </c>
      <c r="G231" s="5">
        <v>350251</v>
      </c>
      <c r="H231" s="50">
        <v>30046</v>
      </c>
      <c r="I231" s="5" t="s">
        <v>417</v>
      </c>
    </row>
    <row r="232" spans="1:9" x14ac:dyDescent="0.25">
      <c r="A232" s="5" t="s">
        <v>408</v>
      </c>
      <c r="B232" s="5" t="s">
        <v>673</v>
      </c>
      <c r="C232" s="5" t="s">
        <v>157</v>
      </c>
      <c r="D232" s="5" t="s">
        <v>674</v>
      </c>
      <c r="E232" s="5">
        <v>58</v>
      </c>
      <c r="F232" s="50">
        <v>22039</v>
      </c>
      <c r="G232" s="5">
        <v>560406</v>
      </c>
      <c r="H232" s="50">
        <v>30105</v>
      </c>
      <c r="I232" s="5" t="s">
        <v>417</v>
      </c>
    </row>
    <row r="233" spans="1:9" x14ac:dyDescent="0.25">
      <c r="A233" s="5" t="s">
        <v>413</v>
      </c>
      <c r="B233" s="5" t="s">
        <v>614</v>
      </c>
      <c r="C233" s="5" t="s">
        <v>661</v>
      </c>
      <c r="D233" s="5" t="s">
        <v>425</v>
      </c>
      <c r="E233" s="5">
        <v>59</v>
      </c>
      <c r="F233" s="50">
        <v>21643</v>
      </c>
      <c r="G233" s="5">
        <v>351108</v>
      </c>
      <c r="H233" s="50">
        <v>30036</v>
      </c>
      <c r="I233" s="5" t="s">
        <v>417</v>
      </c>
    </row>
    <row r="234" spans="1:9" x14ac:dyDescent="0.25">
      <c r="A234" s="5" t="s">
        <v>413</v>
      </c>
      <c r="B234" s="5" t="s">
        <v>612</v>
      </c>
      <c r="C234" s="5" t="s">
        <v>491</v>
      </c>
      <c r="D234" s="5" t="s">
        <v>460</v>
      </c>
      <c r="E234" s="5">
        <v>58</v>
      </c>
      <c r="F234" s="50">
        <v>22089</v>
      </c>
      <c r="G234" s="5">
        <v>560407</v>
      </c>
      <c r="H234" s="50">
        <v>29977</v>
      </c>
      <c r="I234" s="5" t="s">
        <v>417</v>
      </c>
    </row>
    <row r="235" spans="1:9" x14ac:dyDescent="0.25">
      <c r="A235" s="5" t="s">
        <v>413</v>
      </c>
      <c r="B235" s="5" t="s">
        <v>549</v>
      </c>
      <c r="C235" s="5" t="s">
        <v>675</v>
      </c>
      <c r="D235" s="5" t="s">
        <v>457</v>
      </c>
      <c r="E235" s="5">
        <v>58</v>
      </c>
      <c r="F235" s="50">
        <v>22138</v>
      </c>
      <c r="G235" s="5">
        <v>350798</v>
      </c>
      <c r="H235" s="50">
        <v>30231</v>
      </c>
      <c r="I235" s="5" t="s">
        <v>417</v>
      </c>
    </row>
    <row r="236" spans="1:9" x14ac:dyDescent="0.25">
      <c r="A236" s="5" t="s">
        <v>413</v>
      </c>
      <c r="B236" s="5" t="s">
        <v>409</v>
      </c>
      <c r="C236" s="5" t="s">
        <v>632</v>
      </c>
      <c r="D236" s="5" t="s">
        <v>622</v>
      </c>
      <c r="E236" s="5">
        <v>58</v>
      </c>
      <c r="F236" s="50">
        <v>22056</v>
      </c>
      <c r="G236" s="5">
        <v>350482</v>
      </c>
      <c r="H236" s="50">
        <v>30293</v>
      </c>
      <c r="I236" s="5" t="s">
        <v>417</v>
      </c>
    </row>
    <row r="237" spans="1:9" x14ac:dyDescent="0.25">
      <c r="A237" s="5" t="s">
        <v>408</v>
      </c>
      <c r="B237" s="5" t="s">
        <v>497</v>
      </c>
      <c r="C237" s="5" t="s">
        <v>676</v>
      </c>
      <c r="D237" s="5" t="s">
        <v>445</v>
      </c>
      <c r="E237" s="5">
        <v>58</v>
      </c>
      <c r="F237" s="50">
        <v>21980</v>
      </c>
      <c r="G237" s="5">
        <v>350662</v>
      </c>
      <c r="H237" s="50">
        <v>30265</v>
      </c>
      <c r="I237" s="5" t="s">
        <v>417</v>
      </c>
    </row>
    <row r="238" spans="1:9" x14ac:dyDescent="0.25">
      <c r="A238" s="5" t="s">
        <v>413</v>
      </c>
      <c r="B238" s="5" t="s">
        <v>509</v>
      </c>
      <c r="C238" s="5" t="s">
        <v>677</v>
      </c>
      <c r="D238" s="5" t="s">
        <v>678</v>
      </c>
      <c r="E238" s="5">
        <v>56</v>
      </c>
      <c r="F238" s="50">
        <v>22611</v>
      </c>
      <c r="G238" s="5">
        <v>350022</v>
      </c>
      <c r="H238" s="50">
        <v>30175</v>
      </c>
      <c r="I238" s="5" t="s">
        <v>417</v>
      </c>
    </row>
    <row r="239" spans="1:9" x14ac:dyDescent="0.25">
      <c r="A239" s="5" t="s">
        <v>408</v>
      </c>
      <c r="B239" s="5" t="s">
        <v>476</v>
      </c>
      <c r="C239" s="5" t="s">
        <v>679</v>
      </c>
      <c r="D239" s="5" t="s">
        <v>473</v>
      </c>
      <c r="E239" s="5">
        <v>57</v>
      </c>
      <c r="F239" s="50">
        <v>22320</v>
      </c>
      <c r="G239" s="5">
        <v>351047</v>
      </c>
      <c r="H239" s="50">
        <v>30100</v>
      </c>
      <c r="I239" s="5" t="s">
        <v>421</v>
      </c>
    </row>
    <row r="240" spans="1:9" x14ac:dyDescent="0.25">
      <c r="A240" s="5" t="s">
        <v>413</v>
      </c>
      <c r="B240" s="5" t="s">
        <v>646</v>
      </c>
      <c r="C240" s="5" t="s">
        <v>583</v>
      </c>
      <c r="D240" s="5" t="s">
        <v>457</v>
      </c>
      <c r="E240" s="5">
        <v>56</v>
      </c>
      <c r="F240" s="50">
        <v>22800</v>
      </c>
      <c r="G240" s="5">
        <v>351073</v>
      </c>
      <c r="H240" s="50">
        <v>30280</v>
      </c>
      <c r="I240" s="5" t="s">
        <v>421</v>
      </c>
    </row>
    <row r="241" spans="1:9" x14ac:dyDescent="0.25">
      <c r="A241" s="5" t="s">
        <v>413</v>
      </c>
      <c r="B241" s="5" t="s">
        <v>485</v>
      </c>
      <c r="C241" s="5" t="s">
        <v>680</v>
      </c>
      <c r="D241" s="5" t="s">
        <v>473</v>
      </c>
      <c r="E241" s="5">
        <v>56</v>
      </c>
      <c r="F241" s="50">
        <v>22698</v>
      </c>
      <c r="G241" s="5">
        <v>351203</v>
      </c>
      <c r="H241" s="50">
        <v>30293</v>
      </c>
      <c r="I241" s="5" t="s">
        <v>421</v>
      </c>
    </row>
    <row r="242" spans="1:9" x14ac:dyDescent="0.25">
      <c r="A242" s="5" t="s">
        <v>413</v>
      </c>
      <c r="B242" s="5" t="s">
        <v>681</v>
      </c>
      <c r="C242" s="5" t="s">
        <v>510</v>
      </c>
      <c r="D242" s="5" t="s">
        <v>416</v>
      </c>
      <c r="E242" s="5">
        <v>56</v>
      </c>
      <c r="F242" s="50">
        <v>22819</v>
      </c>
      <c r="G242" s="5">
        <v>350518</v>
      </c>
      <c r="H242" s="50">
        <v>30216</v>
      </c>
      <c r="I242" s="5" t="s">
        <v>421</v>
      </c>
    </row>
    <row r="243" spans="1:9" x14ac:dyDescent="0.25">
      <c r="A243" s="5" t="s">
        <v>413</v>
      </c>
      <c r="B243" s="5" t="s">
        <v>635</v>
      </c>
      <c r="C243" s="5" t="s">
        <v>682</v>
      </c>
      <c r="D243" s="5" t="s">
        <v>442</v>
      </c>
      <c r="E243" s="5">
        <v>58</v>
      </c>
      <c r="F243" s="50">
        <v>22079</v>
      </c>
      <c r="G243" s="5">
        <v>351204</v>
      </c>
      <c r="H243" s="50">
        <v>30093</v>
      </c>
      <c r="I243" s="5" t="s">
        <v>421</v>
      </c>
    </row>
    <row r="244" spans="1:9" x14ac:dyDescent="0.25">
      <c r="A244" s="5" t="s">
        <v>408</v>
      </c>
      <c r="B244" s="5" t="s">
        <v>409</v>
      </c>
      <c r="C244" s="5" t="s">
        <v>676</v>
      </c>
      <c r="D244" s="5" t="s">
        <v>683</v>
      </c>
      <c r="E244" s="5">
        <v>56</v>
      </c>
      <c r="F244" s="50">
        <v>22817</v>
      </c>
      <c r="G244" s="5">
        <v>350877</v>
      </c>
      <c r="H244" s="50">
        <v>30106</v>
      </c>
      <c r="I244" s="5" t="s">
        <v>421</v>
      </c>
    </row>
    <row r="245" spans="1:9" x14ac:dyDescent="0.25">
      <c r="A245" s="5" t="s">
        <v>413</v>
      </c>
      <c r="B245" s="5" t="s">
        <v>665</v>
      </c>
      <c r="C245" s="5" t="s">
        <v>515</v>
      </c>
      <c r="D245" s="5" t="s">
        <v>684</v>
      </c>
      <c r="E245" s="5">
        <v>56</v>
      </c>
      <c r="F245" s="50">
        <v>22682</v>
      </c>
      <c r="G245" s="5">
        <v>350968</v>
      </c>
      <c r="H245" s="50">
        <v>30088</v>
      </c>
      <c r="I245" s="5" t="s">
        <v>421</v>
      </c>
    </row>
    <row r="246" spans="1:9" x14ac:dyDescent="0.25">
      <c r="A246" s="5" t="s">
        <v>408</v>
      </c>
      <c r="B246" s="5" t="s">
        <v>476</v>
      </c>
      <c r="C246" s="5" t="s">
        <v>685</v>
      </c>
      <c r="D246" s="5" t="s">
        <v>686</v>
      </c>
      <c r="E246" s="5">
        <v>55</v>
      </c>
      <c r="F246" s="50">
        <v>22962</v>
      </c>
      <c r="G246" s="5">
        <v>351161</v>
      </c>
      <c r="H246" s="50">
        <v>30105</v>
      </c>
      <c r="I246" s="5" t="s">
        <v>421</v>
      </c>
    </row>
    <row r="247" spans="1:9" x14ac:dyDescent="0.25">
      <c r="A247" s="5" t="s">
        <v>413</v>
      </c>
      <c r="B247" s="5" t="s">
        <v>414</v>
      </c>
      <c r="C247" s="5" t="s">
        <v>510</v>
      </c>
      <c r="D247" s="5" t="s">
        <v>457</v>
      </c>
      <c r="E247" s="5">
        <v>59</v>
      </c>
      <c r="F247" s="50">
        <v>21545</v>
      </c>
      <c r="G247" s="5">
        <v>560560</v>
      </c>
      <c r="H247" s="50">
        <v>30076</v>
      </c>
      <c r="I247" s="5" t="s">
        <v>421</v>
      </c>
    </row>
    <row r="248" spans="1:9" x14ac:dyDescent="0.25">
      <c r="A248" s="5" t="s">
        <v>413</v>
      </c>
      <c r="B248" s="5" t="s">
        <v>440</v>
      </c>
      <c r="C248" s="5" t="s">
        <v>510</v>
      </c>
      <c r="D248" s="5" t="s">
        <v>428</v>
      </c>
      <c r="E248" s="5">
        <v>58</v>
      </c>
      <c r="F248" s="50">
        <v>21940</v>
      </c>
      <c r="G248" s="5">
        <v>350913</v>
      </c>
      <c r="H248" s="50">
        <v>30295</v>
      </c>
      <c r="I248" s="5" t="s">
        <v>421</v>
      </c>
    </row>
    <row r="249" spans="1:9" x14ac:dyDescent="0.25">
      <c r="A249" s="5" t="s">
        <v>413</v>
      </c>
      <c r="B249" s="5" t="s">
        <v>634</v>
      </c>
      <c r="C249" s="5" t="s">
        <v>687</v>
      </c>
      <c r="D249" s="5" t="s">
        <v>425</v>
      </c>
      <c r="E249" s="5">
        <v>58</v>
      </c>
      <c r="F249" s="50">
        <v>21954</v>
      </c>
      <c r="G249" s="5">
        <v>351182</v>
      </c>
      <c r="H249" s="50">
        <v>29959</v>
      </c>
      <c r="I249" s="5" t="s">
        <v>466</v>
      </c>
    </row>
    <row r="250" spans="1:9" x14ac:dyDescent="0.25">
      <c r="A250" s="5" t="s">
        <v>413</v>
      </c>
      <c r="B250" s="5" t="s">
        <v>423</v>
      </c>
      <c r="C250" s="5" t="s">
        <v>583</v>
      </c>
      <c r="D250" s="5" t="s">
        <v>416</v>
      </c>
      <c r="E250" s="5">
        <v>58</v>
      </c>
      <c r="F250" s="50">
        <v>22079</v>
      </c>
      <c r="G250" s="5">
        <v>351246</v>
      </c>
      <c r="H250" s="50">
        <v>30093</v>
      </c>
      <c r="I250" s="5" t="s">
        <v>466</v>
      </c>
    </row>
    <row r="251" spans="1:9" x14ac:dyDescent="0.25">
      <c r="A251" s="5" t="s">
        <v>454</v>
      </c>
      <c r="B251" s="5" t="s">
        <v>608</v>
      </c>
      <c r="C251" s="5" t="s">
        <v>558</v>
      </c>
      <c r="D251" s="5" t="s">
        <v>688</v>
      </c>
      <c r="E251" s="5">
        <v>58</v>
      </c>
      <c r="F251" s="50">
        <v>22022</v>
      </c>
      <c r="G251" s="5">
        <v>351179</v>
      </c>
      <c r="H251" s="50">
        <v>30114</v>
      </c>
      <c r="I251" s="5" t="s">
        <v>466</v>
      </c>
    </row>
    <row r="252" spans="1:9" x14ac:dyDescent="0.25">
      <c r="A252" s="5" t="s">
        <v>413</v>
      </c>
      <c r="B252" s="5" t="s">
        <v>625</v>
      </c>
      <c r="C252" s="5" t="s">
        <v>430</v>
      </c>
      <c r="D252" s="5" t="s">
        <v>416</v>
      </c>
      <c r="E252" s="5">
        <v>56</v>
      </c>
      <c r="F252" s="50">
        <v>22561</v>
      </c>
      <c r="G252" s="5">
        <v>351181</v>
      </c>
      <c r="H252" s="50">
        <v>30074</v>
      </c>
      <c r="I252" s="5" t="s">
        <v>466</v>
      </c>
    </row>
    <row r="253" spans="1:9" x14ac:dyDescent="0.25">
      <c r="A253" s="5" t="s">
        <v>454</v>
      </c>
      <c r="B253" s="5" t="s">
        <v>509</v>
      </c>
      <c r="C253" s="5" t="s">
        <v>609</v>
      </c>
      <c r="D253" s="5" t="s">
        <v>683</v>
      </c>
      <c r="E253" s="5">
        <v>57</v>
      </c>
      <c r="F253" s="50">
        <v>22452</v>
      </c>
      <c r="G253" s="5">
        <v>350635</v>
      </c>
      <c r="H253" s="50">
        <v>30310</v>
      </c>
      <c r="I253" s="5" t="s">
        <v>466</v>
      </c>
    </row>
    <row r="254" spans="1:9" x14ac:dyDescent="0.25">
      <c r="A254" s="5" t="s">
        <v>454</v>
      </c>
      <c r="B254" s="5" t="s">
        <v>574</v>
      </c>
      <c r="C254" s="5" t="s">
        <v>438</v>
      </c>
      <c r="D254" s="5" t="s">
        <v>689</v>
      </c>
      <c r="E254" s="5">
        <v>57</v>
      </c>
      <c r="F254" s="50">
        <v>22472</v>
      </c>
      <c r="G254" s="5">
        <v>350629</v>
      </c>
      <c r="H254" s="50">
        <v>30144</v>
      </c>
      <c r="I254" s="5" t="s">
        <v>466</v>
      </c>
    </row>
    <row r="255" spans="1:9" x14ac:dyDescent="0.25">
      <c r="A255" s="5" t="s">
        <v>413</v>
      </c>
      <c r="B255" s="5" t="s">
        <v>578</v>
      </c>
      <c r="C255" s="5" t="s">
        <v>462</v>
      </c>
      <c r="D255" s="5" t="s">
        <v>457</v>
      </c>
      <c r="E255" s="5">
        <v>56</v>
      </c>
      <c r="F255" s="50">
        <v>22564</v>
      </c>
      <c r="G255" s="5">
        <v>350427</v>
      </c>
      <c r="H255" s="50">
        <v>30013</v>
      </c>
      <c r="I255" s="5" t="s">
        <v>466</v>
      </c>
    </row>
    <row r="256" spans="1:9" x14ac:dyDescent="0.25">
      <c r="A256" s="5" t="s">
        <v>413</v>
      </c>
      <c r="B256" s="5" t="s">
        <v>671</v>
      </c>
      <c r="C256" s="5" t="s">
        <v>475</v>
      </c>
      <c r="D256" s="5" t="s">
        <v>416</v>
      </c>
      <c r="E256" s="5">
        <v>57</v>
      </c>
      <c r="F256" s="50">
        <v>22196</v>
      </c>
      <c r="G256" s="5">
        <v>351033</v>
      </c>
      <c r="H256" s="50">
        <v>30074</v>
      </c>
      <c r="I256" s="5" t="s">
        <v>466</v>
      </c>
    </row>
    <row r="257" spans="1:9" x14ac:dyDescent="0.25">
      <c r="A257" s="5" t="s">
        <v>413</v>
      </c>
      <c r="B257" s="5" t="s">
        <v>623</v>
      </c>
      <c r="C257" s="5" t="s">
        <v>510</v>
      </c>
      <c r="D257" s="5" t="s">
        <v>473</v>
      </c>
      <c r="E257" s="5">
        <v>56</v>
      </c>
      <c r="F257" s="50">
        <v>22625</v>
      </c>
      <c r="G257" s="5">
        <v>351187</v>
      </c>
      <c r="H257" s="50">
        <v>30149</v>
      </c>
      <c r="I257" s="5" t="s">
        <v>466</v>
      </c>
    </row>
    <row r="258" spans="1:9" x14ac:dyDescent="0.25">
      <c r="A258" s="5" t="s">
        <v>408</v>
      </c>
      <c r="B258" s="5" t="s">
        <v>443</v>
      </c>
      <c r="C258" s="5" t="s">
        <v>550</v>
      </c>
      <c r="D258" s="5" t="s">
        <v>460</v>
      </c>
      <c r="E258" s="5">
        <v>57</v>
      </c>
      <c r="F258" s="50">
        <v>22376</v>
      </c>
      <c r="G258" s="5">
        <v>560566</v>
      </c>
      <c r="H258" s="50">
        <v>30216</v>
      </c>
      <c r="I258" s="5" t="s">
        <v>412</v>
      </c>
    </row>
    <row r="259" spans="1:9" x14ac:dyDescent="0.25">
      <c r="A259" s="5" t="s">
        <v>413</v>
      </c>
      <c r="B259" s="5" t="s">
        <v>561</v>
      </c>
      <c r="C259" s="5" t="s">
        <v>486</v>
      </c>
      <c r="D259" s="5" t="s">
        <v>473</v>
      </c>
      <c r="E259" s="5">
        <v>57</v>
      </c>
      <c r="F259" s="50">
        <v>22348</v>
      </c>
      <c r="G259" s="5">
        <v>350265</v>
      </c>
      <c r="H259" s="50">
        <v>30044</v>
      </c>
      <c r="I259" s="5" t="s">
        <v>412</v>
      </c>
    </row>
    <row r="260" spans="1:9" x14ac:dyDescent="0.25">
      <c r="A260" s="5" t="s">
        <v>413</v>
      </c>
      <c r="B260" s="5" t="s">
        <v>587</v>
      </c>
      <c r="C260" s="5" t="s">
        <v>690</v>
      </c>
      <c r="D260" s="5" t="s">
        <v>473</v>
      </c>
      <c r="E260" s="5">
        <v>57</v>
      </c>
      <c r="F260" s="50">
        <v>22505</v>
      </c>
      <c r="G260" s="5">
        <v>351156</v>
      </c>
      <c r="H260" s="50">
        <v>30311</v>
      </c>
      <c r="I260" s="5" t="s">
        <v>412</v>
      </c>
    </row>
    <row r="261" spans="1:9" x14ac:dyDescent="0.25">
      <c r="A261" s="5" t="s">
        <v>413</v>
      </c>
      <c r="B261" s="5" t="s">
        <v>467</v>
      </c>
      <c r="C261" s="5" t="s">
        <v>566</v>
      </c>
      <c r="D261" s="5" t="s">
        <v>473</v>
      </c>
      <c r="E261" s="5">
        <v>56</v>
      </c>
      <c r="F261" s="50">
        <v>22844</v>
      </c>
      <c r="G261" s="5">
        <v>350861</v>
      </c>
      <c r="H261" s="50">
        <v>30266</v>
      </c>
      <c r="I261" s="5" t="s">
        <v>412</v>
      </c>
    </row>
    <row r="262" spans="1:9" x14ac:dyDescent="0.25">
      <c r="A262" s="5" t="s">
        <v>413</v>
      </c>
      <c r="B262" s="5" t="s">
        <v>490</v>
      </c>
      <c r="C262" s="5" t="s">
        <v>691</v>
      </c>
      <c r="D262" s="5" t="s">
        <v>416</v>
      </c>
      <c r="E262" s="5">
        <v>55</v>
      </c>
      <c r="F262" s="50">
        <v>22976</v>
      </c>
      <c r="G262" s="5">
        <v>350996</v>
      </c>
      <c r="H262" s="50">
        <v>30281</v>
      </c>
      <c r="I262" s="5" t="s">
        <v>412</v>
      </c>
    </row>
    <row r="263" spans="1:9" x14ac:dyDescent="0.25">
      <c r="A263" s="5" t="s">
        <v>413</v>
      </c>
      <c r="B263" s="5" t="s">
        <v>155</v>
      </c>
      <c r="C263" s="5" t="s">
        <v>477</v>
      </c>
      <c r="D263" s="5" t="s">
        <v>416</v>
      </c>
      <c r="E263" s="5">
        <v>56</v>
      </c>
      <c r="F263" s="50">
        <v>22896</v>
      </c>
      <c r="G263" s="5">
        <v>350300</v>
      </c>
      <c r="H263" s="50">
        <v>30039</v>
      </c>
      <c r="I263" s="5" t="s">
        <v>412</v>
      </c>
    </row>
    <row r="264" spans="1:9" x14ac:dyDescent="0.25">
      <c r="A264" s="5" t="s">
        <v>413</v>
      </c>
      <c r="B264" s="5" t="s">
        <v>550</v>
      </c>
      <c r="C264" s="5" t="s">
        <v>456</v>
      </c>
      <c r="D264" s="5" t="s">
        <v>460</v>
      </c>
      <c r="E264" s="5">
        <v>56</v>
      </c>
      <c r="F264" s="50">
        <v>22654</v>
      </c>
      <c r="G264" s="5">
        <v>350757</v>
      </c>
      <c r="H264" s="50">
        <v>30170</v>
      </c>
      <c r="I264" s="5" t="s">
        <v>412</v>
      </c>
    </row>
    <row r="265" spans="1:9" x14ac:dyDescent="0.25">
      <c r="A265" s="5" t="s">
        <v>413</v>
      </c>
      <c r="B265" s="5" t="s">
        <v>531</v>
      </c>
      <c r="C265" s="5" t="s">
        <v>677</v>
      </c>
      <c r="D265" s="5" t="s">
        <v>692</v>
      </c>
      <c r="E265" s="5">
        <v>56</v>
      </c>
      <c r="F265" s="50">
        <v>22671</v>
      </c>
      <c r="G265" s="5">
        <v>350293</v>
      </c>
      <c r="H265" s="50">
        <v>30206</v>
      </c>
      <c r="I265" s="5" t="s">
        <v>412</v>
      </c>
    </row>
    <row r="266" spans="1:9" x14ac:dyDescent="0.25">
      <c r="A266" s="5" t="s">
        <v>413</v>
      </c>
      <c r="B266" s="5" t="s">
        <v>409</v>
      </c>
      <c r="C266" s="5" t="s">
        <v>475</v>
      </c>
      <c r="D266" s="5" t="s">
        <v>473</v>
      </c>
      <c r="E266" s="5">
        <v>56</v>
      </c>
      <c r="F266" s="50">
        <v>22801</v>
      </c>
      <c r="G266" s="5">
        <v>350918</v>
      </c>
      <c r="H266" s="50">
        <v>30135</v>
      </c>
      <c r="I266" s="5" t="s">
        <v>412</v>
      </c>
    </row>
    <row r="267" spans="1:9" x14ac:dyDescent="0.25">
      <c r="A267" s="5" t="s">
        <v>413</v>
      </c>
      <c r="B267" s="5" t="s">
        <v>497</v>
      </c>
      <c r="C267" s="5" t="s">
        <v>472</v>
      </c>
      <c r="D267" s="5" t="s">
        <v>678</v>
      </c>
      <c r="E267" s="5">
        <v>55</v>
      </c>
      <c r="F267" s="50">
        <v>22931</v>
      </c>
      <c r="G267" s="5">
        <v>351085</v>
      </c>
      <c r="H267" s="50">
        <v>30031</v>
      </c>
      <c r="I267" s="5" t="s">
        <v>412</v>
      </c>
    </row>
    <row r="268" spans="1:9" x14ac:dyDescent="0.25">
      <c r="A268" s="5" t="s">
        <v>413</v>
      </c>
      <c r="B268" s="5" t="s">
        <v>579</v>
      </c>
      <c r="C268" s="5" t="s">
        <v>693</v>
      </c>
      <c r="D268" s="5" t="s">
        <v>439</v>
      </c>
      <c r="E268" s="5">
        <v>56</v>
      </c>
      <c r="F268" s="50">
        <v>22685</v>
      </c>
      <c r="G268" s="5">
        <v>350222</v>
      </c>
      <c r="H268" s="50">
        <v>30246</v>
      </c>
      <c r="I268" s="5" t="s">
        <v>412</v>
      </c>
    </row>
    <row r="269" spans="1:9" x14ac:dyDescent="0.25">
      <c r="A269" s="5" t="s">
        <v>408</v>
      </c>
      <c r="B269" s="5" t="s">
        <v>492</v>
      </c>
      <c r="C269" s="5" t="s">
        <v>532</v>
      </c>
      <c r="D269" s="5" t="s">
        <v>416</v>
      </c>
      <c r="E269" s="5">
        <v>56</v>
      </c>
      <c r="F269" s="50">
        <v>22713</v>
      </c>
      <c r="G269" s="5">
        <v>351212</v>
      </c>
      <c r="H269" s="50">
        <v>30061</v>
      </c>
      <c r="I269" s="5" t="s">
        <v>417</v>
      </c>
    </row>
    <row r="270" spans="1:9" x14ac:dyDescent="0.25">
      <c r="A270" s="5" t="s">
        <v>413</v>
      </c>
      <c r="B270" s="5" t="s">
        <v>448</v>
      </c>
      <c r="C270" s="5" t="s">
        <v>472</v>
      </c>
      <c r="D270" s="5" t="s">
        <v>422</v>
      </c>
      <c r="E270" s="5">
        <v>56</v>
      </c>
      <c r="F270" s="50">
        <v>22744</v>
      </c>
      <c r="G270" s="5">
        <v>350226</v>
      </c>
      <c r="H270" s="50">
        <v>30049</v>
      </c>
      <c r="I270" s="5" t="s">
        <v>417</v>
      </c>
    </row>
    <row r="271" spans="1:9" x14ac:dyDescent="0.25">
      <c r="A271" s="5" t="s">
        <v>413</v>
      </c>
      <c r="B271" s="5" t="s">
        <v>694</v>
      </c>
      <c r="C271" s="5" t="s">
        <v>616</v>
      </c>
      <c r="D271" s="5" t="s">
        <v>695</v>
      </c>
      <c r="E271" s="5">
        <v>57</v>
      </c>
      <c r="F271" s="50">
        <v>22196</v>
      </c>
      <c r="G271" s="5">
        <v>560562</v>
      </c>
      <c r="H271" s="50">
        <v>30074</v>
      </c>
      <c r="I271" s="5" t="s">
        <v>417</v>
      </c>
    </row>
    <row r="272" spans="1:9" x14ac:dyDescent="0.25">
      <c r="A272" s="5" t="s">
        <v>408</v>
      </c>
      <c r="B272" s="5" t="s">
        <v>524</v>
      </c>
      <c r="C272" s="5" t="s">
        <v>152</v>
      </c>
      <c r="D272" s="5" t="s">
        <v>696</v>
      </c>
      <c r="E272" s="5">
        <v>62</v>
      </c>
      <c r="F272" s="50">
        <v>20689</v>
      </c>
      <c r="G272" s="5">
        <v>560563</v>
      </c>
      <c r="H272" s="50">
        <v>30198</v>
      </c>
      <c r="I272" s="5" t="s">
        <v>417</v>
      </c>
    </row>
    <row r="273" spans="1:9" x14ac:dyDescent="0.25">
      <c r="A273" s="5" t="s">
        <v>408</v>
      </c>
      <c r="B273" s="5" t="s">
        <v>185</v>
      </c>
      <c r="C273" s="5" t="s">
        <v>697</v>
      </c>
      <c r="D273" s="5" t="s">
        <v>698</v>
      </c>
      <c r="E273" s="5">
        <v>64</v>
      </c>
      <c r="F273" s="50">
        <v>19979</v>
      </c>
      <c r="G273" s="5">
        <v>350392</v>
      </c>
      <c r="H273" s="50">
        <v>30091</v>
      </c>
      <c r="I273" s="5" t="s">
        <v>417</v>
      </c>
    </row>
    <row r="274" spans="1:9" x14ac:dyDescent="0.25">
      <c r="A274" s="5" t="s">
        <v>408</v>
      </c>
      <c r="B274" s="5" t="s">
        <v>634</v>
      </c>
      <c r="C274" s="5" t="s">
        <v>556</v>
      </c>
      <c r="D274" s="5" t="s">
        <v>442</v>
      </c>
      <c r="E274" s="5">
        <v>59</v>
      </c>
      <c r="F274" s="50">
        <v>21805</v>
      </c>
      <c r="G274" s="5">
        <v>351325</v>
      </c>
      <c r="H274" s="50">
        <v>30204</v>
      </c>
      <c r="I274" s="5" t="s">
        <v>417</v>
      </c>
    </row>
    <row r="275" spans="1:9" x14ac:dyDescent="0.25">
      <c r="A275" s="5" t="s">
        <v>413</v>
      </c>
      <c r="B275" s="5" t="s">
        <v>603</v>
      </c>
      <c r="C275" s="5" t="s">
        <v>699</v>
      </c>
      <c r="D275" s="5" t="s">
        <v>670</v>
      </c>
      <c r="E275" s="5">
        <v>58</v>
      </c>
      <c r="F275" s="50">
        <v>21972</v>
      </c>
      <c r="G275" s="5">
        <v>350847</v>
      </c>
      <c r="H275" s="50">
        <v>29956</v>
      </c>
      <c r="I275" s="5" t="s">
        <v>417</v>
      </c>
    </row>
    <row r="276" spans="1:9" x14ac:dyDescent="0.25">
      <c r="A276" s="5" t="s">
        <v>408</v>
      </c>
      <c r="B276" s="5" t="s">
        <v>592</v>
      </c>
      <c r="C276" s="5" t="s">
        <v>535</v>
      </c>
      <c r="D276" s="5" t="s">
        <v>700</v>
      </c>
      <c r="E276" s="5">
        <v>58</v>
      </c>
      <c r="F276" s="50">
        <v>22166</v>
      </c>
      <c r="G276" s="5">
        <v>350217</v>
      </c>
      <c r="H276" s="50">
        <v>30083</v>
      </c>
      <c r="I276" s="5" t="s">
        <v>417</v>
      </c>
    </row>
    <row r="277" spans="1:9" x14ac:dyDescent="0.25">
      <c r="A277" s="5" t="s">
        <v>408</v>
      </c>
      <c r="B277" s="5" t="s">
        <v>514</v>
      </c>
      <c r="C277" s="5" t="s">
        <v>621</v>
      </c>
      <c r="D277" s="5" t="s">
        <v>502</v>
      </c>
      <c r="E277" s="5">
        <v>58</v>
      </c>
      <c r="F277" s="50">
        <v>22070</v>
      </c>
      <c r="G277" s="5">
        <v>351003</v>
      </c>
      <c r="H277" s="50">
        <v>30013</v>
      </c>
      <c r="I277" s="5" t="s">
        <v>417</v>
      </c>
    </row>
    <row r="278" spans="1:9" x14ac:dyDescent="0.25">
      <c r="A278" s="5" t="s">
        <v>413</v>
      </c>
      <c r="B278" s="5" t="s">
        <v>446</v>
      </c>
      <c r="C278" s="5" t="s">
        <v>472</v>
      </c>
      <c r="D278" s="5" t="s">
        <v>457</v>
      </c>
      <c r="E278" s="5">
        <v>57</v>
      </c>
      <c r="F278" s="50">
        <v>22465</v>
      </c>
      <c r="G278" s="5">
        <v>350710</v>
      </c>
      <c r="H278" s="50">
        <v>30281</v>
      </c>
      <c r="I278" s="5" t="s">
        <v>417</v>
      </c>
    </row>
    <row r="279" spans="1:9" x14ac:dyDescent="0.25">
      <c r="A279" s="5" t="s">
        <v>408</v>
      </c>
      <c r="B279" s="5" t="s">
        <v>410</v>
      </c>
      <c r="C279" s="5" t="s">
        <v>185</v>
      </c>
      <c r="D279" s="5" t="s">
        <v>460</v>
      </c>
      <c r="E279" s="5">
        <v>56</v>
      </c>
      <c r="F279" s="50">
        <v>22592</v>
      </c>
      <c r="G279" s="5">
        <v>350247</v>
      </c>
      <c r="H279" s="50">
        <v>30295</v>
      </c>
      <c r="I279" s="5" t="s">
        <v>417</v>
      </c>
    </row>
    <row r="280" spans="1:9" x14ac:dyDescent="0.25">
      <c r="A280" s="5" t="s">
        <v>408</v>
      </c>
      <c r="B280" s="5" t="s">
        <v>440</v>
      </c>
      <c r="C280" s="5" t="s">
        <v>410</v>
      </c>
      <c r="D280" s="5" t="s">
        <v>422</v>
      </c>
      <c r="E280" s="5">
        <v>55</v>
      </c>
      <c r="F280" s="50">
        <v>22930</v>
      </c>
      <c r="G280" s="5">
        <v>350063</v>
      </c>
      <c r="H280" s="50">
        <v>30239</v>
      </c>
      <c r="I280" s="5" t="s">
        <v>417</v>
      </c>
    </row>
    <row r="281" spans="1:9" x14ac:dyDescent="0.25">
      <c r="A281" s="5" t="s">
        <v>408</v>
      </c>
      <c r="B281" s="5" t="s">
        <v>155</v>
      </c>
      <c r="C281" s="5" t="s">
        <v>697</v>
      </c>
      <c r="D281" s="5" t="s">
        <v>416</v>
      </c>
      <c r="E281" s="5">
        <v>56</v>
      </c>
      <c r="F281" s="50">
        <v>22788</v>
      </c>
      <c r="G281" s="5">
        <v>350569</v>
      </c>
      <c r="H281" s="50">
        <v>29976</v>
      </c>
      <c r="I281" s="5" t="s">
        <v>417</v>
      </c>
    </row>
    <row r="282" spans="1:9" x14ac:dyDescent="0.25">
      <c r="A282" s="5" t="s">
        <v>408</v>
      </c>
      <c r="B282" s="5" t="s">
        <v>615</v>
      </c>
      <c r="C282" s="5" t="s">
        <v>451</v>
      </c>
      <c r="D282" s="5" t="s">
        <v>473</v>
      </c>
      <c r="E282" s="5">
        <v>54</v>
      </c>
      <c r="F282" s="50">
        <v>23326</v>
      </c>
      <c r="G282" s="5">
        <v>350355</v>
      </c>
      <c r="H282" s="50">
        <v>30091</v>
      </c>
      <c r="I282" s="5" t="s">
        <v>417</v>
      </c>
    </row>
    <row r="283" spans="1:9" x14ac:dyDescent="0.25">
      <c r="A283" s="5" t="s">
        <v>413</v>
      </c>
      <c r="B283" s="5" t="s">
        <v>671</v>
      </c>
      <c r="C283" s="5" t="s">
        <v>486</v>
      </c>
      <c r="D283" s="5" t="s">
        <v>457</v>
      </c>
      <c r="E283" s="5">
        <v>58</v>
      </c>
      <c r="F283" s="50">
        <v>22163</v>
      </c>
      <c r="G283" s="5">
        <v>560421</v>
      </c>
      <c r="H283" s="50">
        <v>30206</v>
      </c>
      <c r="I283" s="5" t="s">
        <v>417</v>
      </c>
    </row>
    <row r="284" spans="1:9" x14ac:dyDescent="0.25">
      <c r="A284" s="5" t="s">
        <v>408</v>
      </c>
      <c r="B284" s="5" t="s">
        <v>546</v>
      </c>
      <c r="C284" s="5" t="s">
        <v>685</v>
      </c>
      <c r="D284" s="5" t="s">
        <v>701</v>
      </c>
      <c r="E284" s="5">
        <v>57</v>
      </c>
      <c r="F284" s="50">
        <v>22289</v>
      </c>
      <c r="G284" s="5">
        <v>560422</v>
      </c>
      <c r="H284" s="50">
        <v>30044</v>
      </c>
      <c r="I284" s="5" t="s">
        <v>417</v>
      </c>
    </row>
    <row r="285" spans="1:9" x14ac:dyDescent="0.25">
      <c r="A285" s="5" t="s">
        <v>408</v>
      </c>
      <c r="B285" s="5" t="s">
        <v>423</v>
      </c>
      <c r="C285" s="5" t="s">
        <v>535</v>
      </c>
      <c r="D285" s="5" t="s">
        <v>457</v>
      </c>
      <c r="E285" s="5">
        <v>65</v>
      </c>
      <c r="F285" s="50">
        <v>19457</v>
      </c>
      <c r="G285" s="5">
        <v>350233</v>
      </c>
      <c r="H285" s="50">
        <v>29998</v>
      </c>
      <c r="I285" s="5" t="s">
        <v>421</v>
      </c>
    </row>
    <row r="286" spans="1:9" x14ac:dyDescent="0.25">
      <c r="A286" s="5" t="s">
        <v>408</v>
      </c>
      <c r="B286" s="5" t="s">
        <v>500</v>
      </c>
      <c r="C286" s="5" t="s">
        <v>575</v>
      </c>
      <c r="D286" s="5" t="s">
        <v>702</v>
      </c>
      <c r="E286" s="5">
        <v>61</v>
      </c>
      <c r="F286" s="50">
        <v>20882</v>
      </c>
      <c r="G286" s="5">
        <v>561366</v>
      </c>
      <c r="H286" s="50">
        <v>30039</v>
      </c>
      <c r="I286" s="5" t="s">
        <v>421</v>
      </c>
    </row>
    <row r="287" spans="1:9" x14ac:dyDescent="0.25">
      <c r="A287" s="5" t="s">
        <v>413</v>
      </c>
      <c r="B287" s="5" t="s">
        <v>631</v>
      </c>
      <c r="C287" s="5" t="s">
        <v>472</v>
      </c>
      <c r="D287" s="5" t="s">
        <v>416</v>
      </c>
      <c r="E287" s="5">
        <v>60</v>
      </c>
      <c r="F287" s="50">
        <v>21416</v>
      </c>
      <c r="G287" s="5">
        <v>350215</v>
      </c>
      <c r="H287" s="50">
        <v>30046</v>
      </c>
      <c r="I287" s="5" t="s">
        <v>421</v>
      </c>
    </row>
    <row r="288" spans="1:9" x14ac:dyDescent="0.25">
      <c r="A288" s="5" t="s">
        <v>413</v>
      </c>
      <c r="B288" s="5" t="s">
        <v>418</v>
      </c>
      <c r="C288" s="5" t="s">
        <v>518</v>
      </c>
      <c r="D288" s="5" t="s">
        <v>703</v>
      </c>
      <c r="E288" s="5">
        <v>60</v>
      </c>
      <c r="F288" s="50">
        <v>21401</v>
      </c>
      <c r="G288" s="5">
        <v>560401</v>
      </c>
      <c r="H288" s="50">
        <v>30105</v>
      </c>
      <c r="I288" s="5" t="s">
        <v>421</v>
      </c>
    </row>
    <row r="289" spans="1:9" x14ac:dyDescent="0.25">
      <c r="A289" s="5" t="s">
        <v>413</v>
      </c>
      <c r="B289" s="5" t="s">
        <v>544</v>
      </c>
      <c r="C289" s="5" t="s">
        <v>438</v>
      </c>
      <c r="D289" s="5" t="s">
        <v>425</v>
      </c>
      <c r="E289" s="5">
        <v>59</v>
      </c>
      <c r="F289" s="50">
        <v>21661</v>
      </c>
      <c r="G289" s="5">
        <v>351032</v>
      </c>
      <c r="H289" s="50">
        <v>30036</v>
      </c>
      <c r="I289" s="5" t="s">
        <v>421</v>
      </c>
    </row>
    <row r="290" spans="1:9" x14ac:dyDescent="0.25">
      <c r="A290" s="5" t="s">
        <v>413</v>
      </c>
      <c r="B290" s="5" t="s">
        <v>471</v>
      </c>
      <c r="C290" s="5" t="s">
        <v>472</v>
      </c>
      <c r="D290" s="5" t="s">
        <v>457</v>
      </c>
      <c r="E290" s="5">
        <v>59</v>
      </c>
      <c r="F290" s="50">
        <v>21575</v>
      </c>
      <c r="G290" s="5">
        <v>350952</v>
      </c>
      <c r="H290" s="50">
        <v>29977</v>
      </c>
      <c r="I290" s="5" t="s">
        <v>421</v>
      </c>
    </row>
    <row r="291" spans="1:9" x14ac:dyDescent="0.25">
      <c r="A291" s="5" t="s">
        <v>408</v>
      </c>
      <c r="B291" s="5" t="s">
        <v>410</v>
      </c>
      <c r="C291" s="5" t="s">
        <v>185</v>
      </c>
      <c r="D291" s="5" t="s">
        <v>445</v>
      </c>
      <c r="E291" s="5">
        <v>58</v>
      </c>
      <c r="F291" s="50">
        <v>22070</v>
      </c>
      <c r="G291" s="5">
        <v>350139</v>
      </c>
      <c r="H291" s="50">
        <v>30231</v>
      </c>
      <c r="I291" s="5" t="s">
        <v>421</v>
      </c>
    </row>
    <row r="292" spans="1:9" x14ac:dyDescent="0.25">
      <c r="A292" s="5" t="s">
        <v>413</v>
      </c>
      <c r="B292" s="5" t="s">
        <v>704</v>
      </c>
      <c r="C292" s="5" t="s">
        <v>600</v>
      </c>
      <c r="D292" s="5" t="s">
        <v>636</v>
      </c>
      <c r="E292" s="5">
        <v>58</v>
      </c>
      <c r="F292" s="50">
        <v>22135</v>
      </c>
      <c r="G292" s="5">
        <v>560426</v>
      </c>
      <c r="H292" s="50">
        <v>30293</v>
      </c>
      <c r="I292" s="5" t="s">
        <v>421</v>
      </c>
    </row>
    <row r="293" spans="1:9" x14ac:dyDescent="0.25">
      <c r="A293" s="5" t="s">
        <v>408</v>
      </c>
      <c r="B293" s="5" t="s">
        <v>705</v>
      </c>
      <c r="C293" s="5" t="s">
        <v>155</v>
      </c>
      <c r="D293" s="5" t="s">
        <v>460</v>
      </c>
      <c r="E293" s="5">
        <v>58</v>
      </c>
      <c r="F293" s="50">
        <v>22087</v>
      </c>
      <c r="G293" s="5">
        <v>350496</v>
      </c>
      <c r="H293" s="50">
        <v>30265</v>
      </c>
      <c r="I293" s="5" t="s">
        <v>421</v>
      </c>
    </row>
    <row r="294" spans="1:9" x14ac:dyDescent="0.25">
      <c r="A294" s="5" t="s">
        <v>413</v>
      </c>
      <c r="B294" s="5" t="s">
        <v>704</v>
      </c>
      <c r="C294" s="5" t="s">
        <v>456</v>
      </c>
      <c r="D294" s="5" t="s">
        <v>457</v>
      </c>
      <c r="E294" s="5">
        <v>58</v>
      </c>
      <c r="F294" s="50">
        <v>22014</v>
      </c>
      <c r="G294" s="5">
        <v>350939</v>
      </c>
      <c r="H294" s="50">
        <v>30175</v>
      </c>
      <c r="I294" s="5" t="s">
        <v>421</v>
      </c>
    </row>
    <row r="295" spans="1:9" x14ac:dyDescent="0.25">
      <c r="A295" s="5" t="s">
        <v>408</v>
      </c>
      <c r="B295" s="5" t="s">
        <v>474</v>
      </c>
      <c r="C295" s="5" t="s">
        <v>532</v>
      </c>
      <c r="D295" s="5" t="s">
        <v>607</v>
      </c>
      <c r="E295" s="5">
        <v>59</v>
      </c>
      <c r="F295" s="50">
        <v>21591</v>
      </c>
      <c r="G295" s="5">
        <v>350109</v>
      </c>
      <c r="H295" s="50">
        <v>30675</v>
      </c>
      <c r="I295" s="5" t="s">
        <v>466</v>
      </c>
    </row>
    <row r="296" spans="1:9" x14ac:dyDescent="0.25">
      <c r="A296" s="5" t="s">
        <v>413</v>
      </c>
      <c r="B296" s="5" t="s">
        <v>409</v>
      </c>
      <c r="C296" s="5" t="s">
        <v>706</v>
      </c>
      <c r="D296" s="5" t="s">
        <v>457</v>
      </c>
      <c r="E296" s="5">
        <v>58</v>
      </c>
      <c r="F296" s="50">
        <v>21967</v>
      </c>
      <c r="G296" s="5">
        <v>350351</v>
      </c>
      <c r="H296" s="50">
        <v>30509</v>
      </c>
      <c r="I296" s="5" t="s">
        <v>466</v>
      </c>
    </row>
    <row r="297" spans="1:9" x14ac:dyDescent="0.25">
      <c r="A297" s="5" t="s">
        <v>413</v>
      </c>
      <c r="B297" s="5" t="s">
        <v>602</v>
      </c>
      <c r="C297" s="5" t="s">
        <v>566</v>
      </c>
      <c r="D297" s="5" t="s">
        <v>473</v>
      </c>
      <c r="E297" s="5">
        <v>57</v>
      </c>
      <c r="F297" s="50">
        <v>22361</v>
      </c>
      <c r="G297" s="5">
        <v>350789</v>
      </c>
      <c r="H297" s="50">
        <v>30378</v>
      </c>
      <c r="I297" s="5" t="s">
        <v>466</v>
      </c>
    </row>
    <row r="298" spans="1:9" x14ac:dyDescent="0.25">
      <c r="A298" s="5" t="s">
        <v>413</v>
      </c>
      <c r="B298" s="5" t="s">
        <v>469</v>
      </c>
      <c r="C298" s="5" t="s">
        <v>707</v>
      </c>
      <c r="D298" s="5" t="s">
        <v>457</v>
      </c>
      <c r="E298" s="5">
        <v>56</v>
      </c>
      <c r="F298" s="50">
        <v>22893</v>
      </c>
      <c r="G298" s="5">
        <v>350203</v>
      </c>
      <c r="H298" s="50">
        <v>30600</v>
      </c>
      <c r="I298" s="5" t="s">
        <v>466</v>
      </c>
    </row>
    <row r="299" spans="1:9" x14ac:dyDescent="0.25">
      <c r="A299" s="5" t="s">
        <v>413</v>
      </c>
      <c r="B299" s="5" t="s">
        <v>667</v>
      </c>
      <c r="C299" s="5" t="s">
        <v>708</v>
      </c>
      <c r="D299" s="5" t="s">
        <v>416</v>
      </c>
      <c r="E299" s="5">
        <v>56</v>
      </c>
      <c r="F299" s="50">
        <v>22830</v>
      </c>
      <c r="G299" s="5">
        <v>350833</v>
      </c>
      <c r="H299" s="50">
        <v>30514</v>
      </c>
      <c r="I299" s="5" t="s">
        <v>466</v>
      </c>
    </row>
    <row r="300" spans="1:9" x14ac:dyDescent="0.25">
      <c r="A300" s="5" t="s">
        <v>413</v>
      </c>
      <c r="B300" s="5" t="s">
        <v>579</v>
      </c>
      <c r="C300" s="5" t="s">
        <v>141</v>
      </c>
      <c r="D300" s="5" t="s">
        <v>416</v>
      </c>
      <c r="E300" s="5">
        <v>57</v>
      </c>
      <c r="F300" s="50">
        <v>22333</v>
      </c>
      <c r="G300" s="5">
        <v>350609</v>
      </c>
      <c r="H300" s="50">
        <v>30581</v>
      </c>
      <c r="I300" s="5" t="s">
        <v>466</v>
      </c>
    </row>
    <row r="301" spans="1:9" x14ac:dyDescent="0.25">
      <c r="A301" s="5" t="s">
        <v>413</v>
      </c>
      <c r="B301" s="5" t="s">
        <v>578</v>
      </c>
      <c r="C301" s="5" t="s">
        <v>472</v>
      </c>
      <c r="D301" s="5" t="s">
        <v>460</v>
      </c>
      <c r="E301" s="5">
        <v>59</v>
      </c>
      <c r="F301" s="50">
        <v>21477</v>
      </c>
      <c r="G301" s="5">
        <v>351353</v>
      </c>
      <c r="H301" s="50">
        <v>30409</v>
      </c>
      <c r="I301" s="5" t="s">
        <v>466</v>
      </c>
    </row>
    <row r="302" spans="1:9" x14ac:dyDescent="0.25">
      <c r="A302" s="5" t="s">
        <v>413</v>
      </c>
      <c r="B302" s="5" t="s">
        <v>448</v>
      </c>
      <c r="C302" s="5" t="s">
        <v>558</v>
      </c>
      <c r="D302" s="5" t="s">
        <v>439</v>
      </c>
      <c r="E302" s="5">
        <v>59</v>
      </c>
      <c r="F302" s="50">
        <v>21781</v>
      </c>
      <c r="G302" s="5">
        <v>350123</v>
      </c>
      <c r="H302" s="50">
        <v>30676</v>
      </c>
      <c r="I302" s="5" t="s">
        <v>466</v>
      </c>
    </row>
    <row r="303" spans="1:9" x14ac:dyDescent="0.25">
      <c r="A303" s="5" t="s">
        <v>413</v>
      </c>
      <c r="B303" s="5" t="s">
        <v>709</v>
      </c>
      <c r="C303" s="5" t="s">
        <v>710</v>
      </c>
      <c r="D303" s="5" t="s">
        <v>711</v>
      </c>
      <c r="E303" s="5">
        <v>57</v>
      </c>
      <c r="F303" s="50">
        <v>22201</v>
      </c>
      <c r="G303" s="5">
        <v>350603</v>
      </c>
      <c r="H303" s="50">
        <v>30631</v>
      </c>
      <c r="I303" s="5" t="s">
        <v>466</v>
      </c>
    </row>
    <row r="304" spans="1:9" x14ac:dyDescent="0.25">
      <c r="A304" s="5" t="s">
        <v>413</v>
      </c>
      <c r="B304" s="5" t="s">
        <v>712</v>
      </c>
      <c r="C304" s="5" t="s">
        <v>432</v>
      </c>
      <c r="D304" s="5" t="s">
        <v>457</v>
      </c>
      <c r="E304" s="5">
        <v>59</v>
      </c>
      <c r="F304" s="50">
        <v>21470</v>
      </c>
      <c r="G304" s="5">
        <v>351356</v>
      </c>
      <c r="H304" s="50">
        <v>30646</v>
      </c>
      <c r="I304" s="5" t="s">
        <v>412</v>
      </c>
    </row>
    <row r="305" spans="1:9" x14ac:dyDescent="0.25">
      <c r="A305" s="5" t="s">
        <v>413</v>
      </c>
      <c r="B305" s="5" t="s">
        <v>713</v>
      </c>
      <c r="C305" s="5" t="s">
        <v>415</v>
      </c>
      <c r="D305" s="5" t="s">
        <v>425</v>
      </c>
      <c r="E305" s="5">
        <v>61</v>
      </c>
      <c r="F305" s="50">
        <v>20877</v>
      </c>
      <c r="G305" s="5">
        <v>350100</v>
      </c>
      <c r="H305" s="50">
        <v>29959</v>
      </c>
      <c r="I305" s="5" t="s">
        <v>412</v>
      </c>
    </row>
    <row r="306" spans="1:9" x14ac:dyDescent="0.25">
      <c r="A306" s="5" t="s">
        <v>413</v>
      </c>
      <c r="B306" s="5" t="s">
        <v>572</v>
      </c>
      <c r="C306" s="5" t="s">
        <v>600</v>
      </c>
      <c r="D306" s="5" t="s">
        <v>460</v>
      </c>
      <c r="E306" s="5">
        <v>58</v>
      </c>
      <c r="F306" s="50">
        <v>22100</v>
      </c>
      <c r="G306" s="5">
        <v>350143</v>
      </c>
      <c r="H306" s="50">
        <v>30093</v>
      </c>
      <c r="I306" s="5" t="s">
        <v>412</v>
      </c>
    </row>
    <row r="307" spans="1:9" x14ac:dyDescent="0.25">
      <c r="A307" s="5" t="s">
        <v>413</v>
      </c>
      <c r="B307" s="5" t="s">
        <v>414</v>
      </c>
      <c r="C307" s="5" t="s">
        <v>435</v>
      </c>
      <c r="D307" s="5" t="s">
        <v>457</v>
      </c>
      <c r="E307" s="5">
        <v>57</v>
      </c>
      <c r="F307" s="50">
        <v>22531</v>
      </c>
      <c r="G307" s="5">
        <v>350225</v>
      </c>
      <c r="H307" s="50">
        <v>30114</v>
      </c>
      <c r="I307" s="5" t="s">
        <v>412</v>
      </c>
    </row>
    <row r="308" spans="1:9" x14ac:dyDescent="0.25">
      <c r="A308" s="5" t="s">
        <v>413</v>
      </c>
      <c r="B308" s="5" t="s">
        <v>590</v>
      </c>
      <c r="C308" s="5" t="s">
        <v>510</v>
      </c>
      <c r="D308" s="5" t="s">
        <v>416</v>
      </c>
      <c r="E308" s="5">
        <v>57</v>
      </c>
      <c r="F308" s="50">
        <v>22423</v>
      </c>
      <c r="G308" s="5">
        <v>351115</v>
      </c>
      <c r="H308" s="50">
        <v>30074</v>
      </c>
      <c r="I308" s="5" t="s">
        <v>412</v>
      </c>
    </row>
    <row r="309" spans="1:9" x14ac:dyDescent="0.25">
      <c r="A309" s="5" t="s">
        <v>413</v>
      </c>
      <c r="B309" s="5" t="s">
        <v>517</v>
      </c>
      <c r="C309" s="5" t="s">
        <v>441</v>
      </c>
      <c r="D309" s="5" t="s">
        <v>460</v>
      </c>
      <c r="E309" s="5">
        <v>57</v>
      </c>
      <c r="F309" s="50">
        <v>22413</v>
      </c>
      <c r="G309" s="5">
        <v>350171</v>
      </c>
      <c r="H309" s="50">
        <v>30310</v>
      </c>
      <c r="I309" s="5" t="s">
        <v>412</v>
      </c>
    </row>
    <row r="310" spans="1:9" x14ac:dyDescent="0.25">
      <c r="A310" s="5" t="s">
        <v>408</v>
      </c>
      <c r="B310" s="5" t="s">
        <v>488</v>
      </c>
      <c r="C310" s="5" t="s">
        <v>679</v>
      </c>
      <c r="D310" s="5" t="s">
        <v>460</v>
      </c>
      <c r="E310" s="5">
        <v>56</v>
      </c>
      <c r="F310" s="50">
        <v>22756</v>
      </c>
      <c r="G310" s="5">
        <v>350843</v>
      </c>
      <c r="H310" s="50">
        <v>30144</v>
      </c>
      <c r="I310" s="5" t="s">
        <v>412</v>
      </c>
    </row>
    <row r="311" spans="1:9" x14ac:dyDescent="0.25">
      <c r="A311" s="5" t="s">
        <v>408</v>
      </c>
      <c r="B311" s="5" t="s">
        <v>615</v>
      </c>
      <c r="C311" s="5" t="s">
        <v>676</v>
      </c>
      <c r="D311" s="5" t="s">
        <v>714</v>
      </c>
      <c r="E311" s="5">
        <v>63</v>
      </c>
      <c r="F311" s="50">
        <v>20009</v>
      </c>
      <c r="G311" s="5">
        <v>560438</v>
      </c>
      <c r="H311" s="50">
        <v>30013</v>
      </c>
      <c r="I311" s="5" t="s">
        <v>412</v>
      </c>
    </row>
    <row r="312" spans="1:9" x14ac:dyDescent="0.25">
      <c r="A312" s="5" t="s">
        <v>408</v>
      </c>
      <c r="B312" s="5" t="s">
        <v>592</v>
      </c>
      <c r="C312" s="5" t="s">
        <v>556</v>
      </c>
      <c r="D312" s="5" t="s">
        <v>411</v>
      </c>
      <c r="E312" s="5">
        <v>62</v>
      </c>
      <c r="F312" s="50">
        <v>20511</v>
      </c>
      <c r="G312" s="5">
        <v>560435</v>
      </c>
      <c r="H312" s="50">
        <v>30235</v>
      </c>
      <c r="I312" s="5" t="s">
        <v>412</v>
      </c>
    </row>
    <row r="313" spans="1:9" x14ac:dyDescent="0.25">
      <c r="A313" s="5" t="s">
        <v>408</v>
      </c>
      <c r="B313" s="5" t="s">
        <v>152</v>
      </c>
      <c r="C313" s="5" t="s">
        <v>715</v>
      </c>
      <c r="D313" s="5" t="s">
        <v>460</v>
      </c>
      <c r="E313" s="5">
        <v>60</v>
      </c>
      <c r="F313" s="50">
        <v>21166</v>
      </c>
      <c r="G313" s="5">
        <v>560437</v>
      </c>
      <c r="H313" s="50">
        <v>30149</v>
      </c>
      <c r="I313" s="5" t="s">
        <v>412</v>
      </c>
    </row>
    <row r="314" spans="1:9" x14ac:dyDescent="0.25">
      <c r="A314" s="5" t="s">
        <v>408</v>
      </c>
      <c r="B314" s="5" t="s">
        <v>608</v>
      </c>
      <c r="C314" s="5" t="s">
        <v>716</v>
      </c>
      <c r="D314" s="5" t="s">
        <v>422</v>
      </c>
      <c r="E314" s="5">
        <v>60</v>
      </c>
      <c r="F314" s="50">
        <v>21283</v>
      </c>
      <c r="G314" s="5">
        <v>560433</v>
      </c>
      <c r="H314" s="50">
        <v>30216</v>
      </c>
      <c r="I314" s="5" t="s">
        <v>412</v>
      </c>
    </row>
    <row r="315" spans="1:9" x14ac:dyDescent="0.25">
      <c r="A315" s="5" t="s">
        <v>408</v>
      </c>
      <c r="B315" s="5" t="s">
        <v>431</v>
      </c>
      <c r="C315" s="5" t="s">
        <v>155</v>
      </c>
      <c r="D315" s="5" t="s">
        <v>473</v>
      </c>
      <c r="E315" s="5">
        <v>59</v>
      </c>
      <c r="F315" s="50">
        <v>21753</v>
      </c>
      <c r="G315" s="5">
        <v>350345</v>
      </c>
      <c r="H315" s="50">
        <v>30044</v>
      </c>
      <c r="I315" s="5" t="s">
        <v>417</v>
      </c>
    </row>
    <row r="316" spans="1:9" x14ac:dyDescent="0.25">
      <c r="A316" s="5" t="s">
        <v>408</v>
      </c>
      <c r="B316" s="5" t="s">
        <v>712</v>
      </c>
      <c r="C316" s="5" t="s">
        <v>444</v>
      </c>
      <c r="D316" s="5" t="s">
        <v>422</v>
      </c>
      <c r="E316" s="5">
        <v>58</v>
      </c>
      <c r="F316" s="50">
        <v>22181</v>
      </c>
      <c r="G316" s="5">
        <v>351236</v>
      </c>
      <c r="H316" s="50">
        <v>30311</v>
      </c>
      <c r="I316" s="5" t="s">
        <v>417</v>
      </c>
    </row>
    <row r="317" spans="1:9" x14ac:dyDescent="0.25">
      <c r="A317" s="5" t="s">
        <v>408</v>
      </c>
      <c r="B317" s="5" t="s">
        <v>488</v>
      </c>
      <c r="C317" s="5" t="s">
        <v>621</v>
      </c>
      <c r="D317" s="5" t="s">
        <v>717</v>
      </c>
      <c r="E317" s="5">
        <v>57</v>
      </c>
      <c r="F317" s="50">
        <v>22227</v>
      </c>
      <c r="G317" s="5">
        <v>560456</v>
      </c>
      <c r="H317" s="50">
        <v>30266</v>
      </c>
      <c r="I317" s="5" t="s">
        <v>417</v>
      </c>
    </row>
    <row r="318" spans="1:9" x14ac:dyDescent="0.25">
      <c r="A318" s="5" t="s">
        <v>413</v>
      </c>
      <c r="B318" s="5" t="s">
        <v>483</v>
      </c>
      <c r="C318" s="5" t="s">
        <v>718</v>
      </c>
      <c r="D318" s="5" t="s">
        <v>416</v>
      </c>
      <c r="E318" s="5">
        <v>57</v>
      </c>
      <c r="F318" s="50">
        <v>22436</v>
      </c>
      <c r="G318" s="5">
        <v>351205</v>
      </c>
      <c r="H318" s="50">
        <v>30281</v>
      </c>
      <c r="I318" s="5" t="s">
        <v>417</v>
      </c>
    </row>
    <row r="319" spans="1:9" x14ac:dyDescent="0.25">
      <c r="A319" s="5" t="s">
        <v>408</v>
      </c>
      <c r="B319" s="5" t="s">
        <v>719</v>
      </c>
      <c r="C319" s="5" t="s">
        <v>550</v>
      </c>
      <c r="D319" s="5" t="s">
        <v>460</v>
      </c>
      <c r="E319" s="5">
        <v>61</v>
      </c>
      <c r="F319" s="50">
        <v>20915</v>
      </c>
      <c r="G319" s="5">
        <v>560443</v>
      </c>
      <c r="H319" s="50">
        <v>30404</v>
      </c>
      <c r="I319" s="5" t="s">
        <v>417</v>
      </c>
    </row>
    <row r="320" spans="1:9" x14ac:dyDescent="0.25">
      <c r="A320" s="5" t="s">
        <v>413</v>
      </c>
      <c r="B320" s="5" t="s">
        <v>479</v>
      </c>
      <c r="C320" s="5" t="s">
        <v>441</v>
      </c>
      <c r="D320" s="5" t="s">
        <v>668</v>
      </c>
      <c r="E320" s="5">
        <v>61</v>
      </c>
      <c r="F320" s="50">
        <v>20975</v>
      </c>
      <c r="G320" s="5">
        <v>561640</v>
      </c>
      <c r="H320" s="50">
        <v>30535</v>
      </c>
      <c r="I320" s="5" t="s">
        <v>417</v>
      </c>
    </row>
    <row r="321" spans="1:9" x14ac:dyDescent="0.25">
      <c r="A321" s="5" t="s">
        <v>413</v>
      </c>
      <c r="B321" s="5" t="s">
        <v>569</v>
      </c>
      <c r="C321" s="5" t="s">
        <v>591</v>
      </c>
      <c r="D321" s="5" t="s">
        <v>460</v>
      </c>
      <c r="E321" s="5">
        <v>57</v>
      </c>
      <c r="F321" s="50">
        <v>22276</v>
      </c>
      <c r="G321" s="5">
        <v>560564</v>
      </c>
      <c r="H321" s="50">
        <v>30571</v>
      </c>
      <c r="I321" s="5" t="s">
        <v>417</v>
      </c>
    </row>
    <row r="322" spans="1:9" x14ac:dyDescent="0.25">
      <c r="A322" s="5" t="s">
        <v>413</v>
      </c>
      <c r="B322" s="5" t="s">
        <v>645</v>
      </c>
      <c r="C322" s="5" t="s">
        <v>720</v>
      </c>
      <c r="D322" s="5" t="s">
        <v>460</v>
      </c>
      <c r="E322" s="5">
        <v>58</v>
      </c>
      <c r="F322" s="50">
        <v>22004</v>
      </c>
      <c r="G322" s="5">
        <v>351148</v>
      </c>
      <c r="H322" s="50">
        <v>30500</v>
      </c>
      <c r="I322" s="5" t="s">
        <v>417</v>
      </c>
    </row>
    <row r="323" spans="1:9" x14ac:dyDescent="0.25">
      <c r="A323" s="5" t="s">
        <v>413</v>
      </c>
      <c r="B323" s="5" t="s">
        <v>481</v>
      </c>
      <c r="C323" s="5" t="s">
        <v>706</v>
      </c>
      <c r="D323" s="5" t="s">
        <v>416</v>
      </c>
      <c r="E323" s="5">
        <v>57</v>
      </c>
      <c r="F323" s="50">
        <v>22430</v>
      </c>
      <c r="G323" s="5">
        <v>350936</v>
      </c>
      <c r="H323" s="50">
        <v>30396</v>
      </c>
      <c r="I323" s="5" t="s">
        <v>417</v>
      </c>
    </row>
    <row r="324" spans="1:9" x14ac:dyDescent="0.25">
      <c r="A324" s="5" t="s">
        <v>408</v>
      </c>
      <c r="B324" s="5" t="s">
        <v>429</v>
      </c>
      <c r="C324" s="5" t="s">
        <v>533</v>
      </c>
      <c r="D324" s="5" t="s">
        <v>422</v>
      </c>
      <c r="E324" s="5">
        <v>57</v>
      </c>
      <c r="F324" s="50">
        <v>22512</v>
      </c>
      <c r="G324" s="5">
        <v>350380</v>
      </c>
      <c r="H324" s="50">
        <v>30611</v>
      </c>
      <c r="I324" s="5" t="s">
        <v>417</v>
      </c>
    </row>
    <row r="325" spans="1:9" x14ac:dyDescent="0.25">
      <c r="A325" s="5" t="s">
        <v>408</v>
      </c>
      <c r="B325" s="5" t="s">
        <v>610</v>
      </c>
      <c r="C325" s="5" t="s">
        <v>157</v>
      </c>
      <c r="D325" s="5" t="s">
        <v>619</v>
      </c>
      <c r="E325" s="5">
        <v>61</v>
      </c>
      <c r="F325" s="50">
        <v>20856</v>
      </c>
      <c r="G325" s="5">
        <v>350223</v>
      </c>
      <c r="H325" s="50">
        <v>30426</v>
      </c>
      <c r="I325" s="5" t="s">
        <v>417</v>
      </c>
    </row>
    <row r="326" spans="1:9" x14ac:dyDescent="0.25">
      <c r="A326" s="5" t="s">
        <v>413</v>
      </c>
      <c r="B326" s="5" t="s">
        <v>639</v>
      </c>
      <c r="C326" s="5" t="s">
        <v>427</v>
      </c>
      <c r="D326" s="5" t="s">
        <v>416</v>
      </c>
      <c r="E326" s="5">
        <v>60</v>
      </c>
      <c r="F326" s="50">
        <v>21136</v>
      </c>
      <c r="G326" s="5">
        <v>560450</v>
      </c>
      <c r="H326" s="50">
        <v>30414</v>
      </c>
      <c r="I326" s="5" t="s">
        <v>417</v>
      </c>
    </row>
    <row r="327" spans="1:9" x14ac:dyDescent="0.25">
      <c r="A327" s="5" t="s">
        <v>413</v>
      </c>
      <c r="B327" s="5" t="s">
        <v>553</v>
      </c>
      <c r="C327" s="5" t="s">
        <v>721</v>
      </c>
      <c r="D327" s="5" t="s">
        <v>425</v>
      </c>
      <c r="E327" s="5">
        <v>59</v>
      </c>
      <c r="F327" s="50">
        <v>21675</v>
      </c>
      <c r="G327" s="5">
        <v>350765</v>
      </c>
      <c r="H327" s="50">
        <v>30439</v>
      </c>
      <c r="I327" s="5" t="s">
        <v>417</v>
      </c>
    </row>
    <row r="328" spans="1:9" x14ac:dyDescent="0.25">
      <c r="A328" s="5" t="s">
        <v>413</v>
      </c>
      <c r="B328" s="5" t="s">
        <v>485</v>
      </c>
      <c r="C328" s="5" t="s">
        <v>722</v>
      </c>
      <c r="D328" s="5" t="s">
        <v>416</v>
      </c>
      <c r="E328" s="5">
        <v>57</v>
      </c>
      <c r="F328" s="50">
        <v>22245</v>
      </c>
      <c r="G328" s="5">
        <v>561167</v>
      </c>
      <c r="H328" s="50">
        <v>30563</v>
      </c>
      <c r="I328" s="5" t="s">
        <v>417</v>
      </c>
    </row>
    <row r="329" spans="1:9" x14ac:dyDescent="0.25">
      <c r="A329" s="5" t="s">
        <v>413</v>
      </c>
      <c r="B329" s="5" t="s">
        <v>705</v>
      </c>
      <c r="C329" s="5" t="s">
        <v>480</v>
      </c>
      <c r="D329" s="5" t="s">
        <v>460</v>
      </c>
      <c r="E329" s="5">
        <v>57</v>
      </c>
      <c r="F329" s="50">
        <v>22474</v>
      </c>
      <c r="G329" s="5">
        <v>350982</v>
      </c>
      <c r="H329" s="50">
        <v>30456</v>
      </c>
      <c r="I329" s="5" t="s">
        <v>417</v>
      </c>
    </row>
    <row r="330" spans="1:9" x14ac:dyDescent="0.25">
      <c r="A330" s="5" t="s">
        <v>413</v>
      </c>
      <c r="B330" s="5" t="s">
        <v>608</v>
      </c>
      <c r="C330" s="5" t="s">
        <v>515</v>
      </c>
      <c r="D330" s="5" t="s">
        <v>457</v>
      </c>
      <c r="E330" s="5">
        <v>59</v>
      </c>
      <c r="F330" s="50">
        <v>21772</v>
      </c>
      <c r="G330" s="5">
        <v>560446</v>
      </c>
      <c r="H330" s="50">
        <v>30569</v>
      </c>
      <c r="I330" s="5" t="s">
        <v>417</v>
      </c>
    </row>
    <row r="331" spans="1:9" x14ac:dyDescent="0.25">
      <c r="A331" s="5" t="s">
        <v>413</v>
      </c>
      <c r="B331" s="5" t="s">
        <v>681</v>
      </c>
      <c r="C331" s="5" t="s">
        <v>723</v>
      </c>
      <c r="D331" s="5" t="s">
        <v>416</v>
      </c>
      <c r="E331" s="5">
        <v>58</v>
      </c>
      <c r="F331" s="50">
        <v>22071</v>
      </c>
      <c r="G331" s="5">
        <v>350708</v>
      </c>
      <c r="H331" s="50">
        <v>30321</v>
      </c>
      <c r="I331" s="5" t="s">
        <v>421</v>
      </c>
    </row>
    <row r="332" spans="1:9" x14ac:dyDescent="0.25">
      <c r="A332" s="5" t="s">
        <v>408</v>
      </c>
      <c r="B332" s="5" t="s">
        <v>608</v>
      </c>
      <c r="C332" s="5" t="s">
        <v>552</v>
      </c>
      <c r="D332" s="5" t="s">
        <v>607</v>
      </c>
      <c r="E332" s="5">
        <v>63</v>
      </c>
      <c r="F332" s="50">
        <v>20257</v>
      </c>
      <c r="G332" s="5">
        <v>351074</v>
      </c>
      <c r="H332" s="50">
        <v>30448</v>
      </c>
      <c r="I332" s="5" t="s">
        <v>421</v>
      </c>
    </row>
    <row r="333" spans="1:9" x14ac:dyDescent="0.25">
      <c r="A333" s="5" t="s">
        <v>408</v>
      </c>
      <c r="B333" s="5" t="s">
        <v>623</v>
      </c>
      <c r="C333" s="5" t="s">
        <v>724</v>
      </c>
      <c r="D333" s="5" t="s">
        <v>536</v>
      </c>
      <c r="E333" s="5">
        <v>60</v>
      </c>
      <c r="F333" s="50">
        <v>21270</v>
      </c>
      <c r="G333" s="5">
        <v>350335</v>
      </c>
      <c r="H333" s="50">
        <v>30378</v>
      </c>
      <c r="I333" s="5" t="s">
        <v>421</v>
      </c>
    </row>
    <row r="334" spans="1:9" x14ac:dyDescent="0.25">
      <c r="A334" s="5" t="s">
        <v>408</v>
      </c>
      <c r="B334" s="5" t="s">
        <v>157</v>
      </c>
      <c r="C334" s="5" t="s">
        <v>621</v>
      </c>
      <c r="D334" s="5" t="s">
        <v>442</v>
      </c>
      <c r="E334" s="5">
        <v>60</v>
      </c>
      <c r="F334" s="50">
        <v>21432</v>
      </c>
      <c r="G334" s="5">
        <v>350943</v>
      </c>
      <c r="H334" s="50">
        <v>30646</v>
      </c>
      <c r="I334" s="5" t="s">
        <v>421</v>
      </c>
    </row>
    <row r="335" spans="1:9" x14ac:dyDescent="0.25">
      <c r="A335" s="5" t="s">
        <v>413</v>
      </c>
      <c r="B335" s="5" t="s">
        <v>461</v>
      </c>
      <c r="C335" s="5" t="s">
        <v>441</v>
      </c>
      <c r="D335" s="5" t="s">
        <v>442</v>
      </c>
      <c r="E335" s="5">
        <v>60</v>
      </c>
      <c r="F335" s="50">
        <v>21369</v>
      </c>
      <c r="G335" s="5">
        <v>351272</v>
      </c>
      <c r="H335" s="50">
        <v>30660</v>
      </c>
      <c r="I335" s="5" t="s">
        <v>421</v>
      </c>
    </row>
    <row r="336" spans="1:9" x14ac:dyDescent="0.25">
      <c r="A336" s="5" t="s">
        <v>413</v>
      </c>
      <c r="B336" s="5" t="s">
        <v>155</v>
      </c>
      <c r="C336" s="5" t="s">
        <v>441</v>
      </c>
      <c r="D336" s="5" t="s">
        <v>457</v>
      </c>
      <c r="E336" s="5">
        <v>58</v>
      </c>
      <c r="F336" s="50">
        <v>22171</v>
      </c>
      <c r="G336" s="5">
        <v>351290</v>
      </c>
      <c r="H336" s="50">
        <v>30604</v>
      </c>
      <c r="I336" s="5" t="s">
        <v>421</v>
      </c>
    </row>
    <row r="337" spans="1:9" x14ac:dyDescent="0.25">
      <c r="A337" s="5" t="s">
        <v>413</v>
      </c>
      <c r="B337" s="5" t="s">
        <v>586</v>
      </c>
      <c r="C337" s="5" t="s">
        <v>432</v>
      </c>
      <c r="D337" s="5" t="s">
        <v>416</v>
      </c>
      <c r="E337" s="5">
        <v>57</v>
      </c>
      <c r="F337" s="50">
        <v>22307</v>
      </c>
      <c r="G337" s="5">
        <v>351261</v>
      </c>
      <c r="H337" s="50">
        <v>30341</v>
      </c>
      <c r="I337" s="5" t="s">
        <v>421</v>
      </c>
    </row>
    <row r="338" spans="1:9" x14ac:dyDescent="0.25">
      <c r="A338" s="5" t="s">
        <v>408</v>
      </c>
      <c r="B338" s="5" t="s">
        <v>570</v>
      </c>
      <c r="C338" s="5" t="s">
        <v>453</v>
      </c>
      <c r="D338" s="5" t="s">
        <v>425</v>
      </c>
      <c r="E338" s="5">
        <v>56</v>
      </c>
      <c r="F338" s="50">
        <v>22651</v>
      </c>
      <c r="G338" s="5">
        <v>350973</v>
      </c>
      <c r="H338" s="50">
        <v>30456</v>
      </c>
      <c r="I338" s="5" t="s">
        <v>421</v>
      </c>
    </row>
    <row r="339" spans="1:9" x14ac:dyDescent="0.25">
      <c r="A339" s="5" t="s">
        <v>408</v>
      </c>
      <c r="B339" s="5" t="s">
        <v>469</v>
      </c>
      <c r="C339" s="5" t="s">
        <v>725</v>
      </c>
      <c r="D339" s="5" t="s">
        <v>726</v>
      </c>
      <c r="E339" s="5">
        <v>61</v>
      </c>
      <c r="F339" s="50">
        <v>20887</v>
      </c>
      <c r="G339" s="5">
        <v>350560</v>
      </c>
      <c r="H339" s="50">
        <v>30571</v>
      </c>
      <c r="I339" s="5" t="s">
        <v>421</v>
      </c>
    </row>
    <row r="340" spans="1:9" x14ac:dyDescent="0.25">
      <c r="A340" s="5" t="s">
        <v>408</v>
      </c>
      <c r="B340" s="5" t="s">
        <v>434</v>
      </c>
      <c r="C340" s="5" t="s">
        <v>185</v>
      </c>
      <c r="D340" s="5" t="s">
        <v>727</v>
      </c>
      <c r="E340" s="5">
        <v>58</v>
      </c>
      <c r="F340" s="50">
        <v>22011</v>
      </c>
      <c r="G340" s="5">
        <v>350664</v>
      </c>
      <c r="H340" s="50">
        <v>30409</v>
      </c>
      <c r="I340" s="5" t="s">
        <v>421</v>
      </c>
    </row>
    <row r="341" spans="1:9" x14ac:dyDescent="0.25">
      <c r="A341" s="5" t="s">
        <v>408</v>
      </c>
      <c r="B341" s="5" t="s">
        <v>602</v>
      </c>
      <c r="C341" s="5" t="s">
        <v>715</v>
      </c>
      <c r="D341" s="5" t="s">
        <v>422</v>
      </c>
      <c r="E341" s="5">
        <v>58</v>
      </c>
      <c r="F341" s="50">
        <v>22140</v>
      </c>
      <c r="G341" s="5">
        <v>350919</v>
      </c>
      <c r="H341" s="50">
        <v>30363</v>
      </c>
      <c r="I341" s="5" t="s">
        <v>466</v>
      </c>
    </row>
    <row r="342" spans="1:9" x14ac:dyDescent="0.25">
      <c r="A342" s="5" t="s">
        <v>413</v>
      </c>
      <c r="B342" s="5" t="s">
        <v>681</v>
      </c>
      <c r="C342" s="5" t="s">
        <v>728</v>
      </c>
      <c r="D342" s="5" t="s">
        <v>416</v>
      </c>
      <c r="E342" s="5">
        <v>57</v>
      </c>
      <c r="F342" s="50">
        <v>22230</v>
      </c>
      <c r="G342" s="5">
        <v>351086</v>
      </c>
      <c r="H342" s="50">
        <v>30404</v>
      </c>
      <c r="I342" s="5" t="s">
        <v>466</v>
      </c>
    </row>
    <row r="343" spans="1:9" x14ac:dyDescent="0.25">
      <c r="A343" s="5" t="s">
        <v>413</v>
      </c>
      <c r="B343" s="5" t="s">
        <v>437</v>
      </c>
      <c r="C343" s="5" t="s">
        <v>167</v>
      </c>
      <c r="D343" s="5" t="s">
        <v>416</v>
      </c>
      <c r="E343" s="5">
        <v>56</v>
      </c>
      <c r="F343" s="50">
        <v>22908</v>
      </c>
      <c r="G343" s="5">
        <v>351292</v>
      </c>
      <c r="H343" s="50">
        <v>30540</v>
      </c>
      <c r="I343" s="5" t="s">
        <v>466</v>
      </c>
    </row>
    <row r="344" spans="1:9" x14ac:dyDescent="0.25">
      <c r="A344" s="5" t="s">
        <v>408</v>
      </c>
      <c r="B344" s="5" t="s">
        <v>705</v>
      </c>
      <c r="C344" s="5" t="s">
        <v>676</v>
      </c>
      <c r="D344" s="5" t="s">
        <v>445</v>
      </c>
      <c r="E344" s="5">
        <v>57</v>
      </c>
      <c r="F344" s="50">
        <v>22536</v>
      </c>
      <c r="G344" s="5">
        <v>351002</v>
      </c>
      <c r="H344" s="50">
        <v>30470</v>
      </c>
      <c r="I344" s="5" t="s">
        <v>466</v>
      </c>
    </row>
    <row r="345" spans="1:9" x14ac:dyDescent="0.25">
      <c r="A345" s="5" t="s">
        <v>408</v>
      </c>
      <c r="B345" s="5" t="s">
        <v>713</v>
      </c>
      <c r="C345" s="5" t="s">
        <v>729</v>
      </c>
      <c r="D345" s="5" t="s">
        <v>442</v>
      </c>
      <c r="E345" s="5">
        <v>56</v>
      </c>
      <c r="F345" s="50">
        <v>22672</v>
      </c>
      <c r="G345" s="5">
        <v>350209</v>
      </c>
      <c r="H345" s="50">
        <v>30401</v>
      </c>
      <c r="I345" s="5" t="s">
        <v>466</v>
      </c>
    </row>
    <row r="346" spans="1:9" x14ac:dyDescent="0.25">
      <c r="A346" s="5" t="s">
        <v>408</v>
      </c>
      <c r="B346" s="5" t="s">
        <v>448</v>
      </c>
      <c r="C346" s="5" t="s">
        <v>599</v>
      </c>
      <c r="D346" s="5" t="s">
        <v>470</v>
      </c>
      <c r="E346" s="5">
        <v>55</v>
      </c>
      <c r="F346" s="50">
        <v>23245</v>
      </c>
      <c r="G346" s="5">
        <v>350489</v>
      </c>
      <c r="H346" s="50">
        <v>30342</v>
      </c>
      <c r="I346" s="5" t="s">
        <v>466</v>
      </c>
    </row>
    <row r="347" spans="1:9" x14ac:dyDescent="0.25">
      <c r="A347" s="5" t="s">
        <v>408</v>
      </c>
      <c r="B347" s="5" t="s">
        <v>602</v>
      </c>
      <c r="C347" s="5" t="s">
        <v>444</v>
      </c>
      <c r="D347" s="5" t="s">
        <v>425</v>
      </c>
      <c r="E347" s="5">
        <v>54</v>
      </c>
      <c r="F347" s="50">
        <v>23341</v>
      </c>
      <c r="G347" s="5">
        <v>350676</v>
      </c>
      <c r="H347" s="50">
        <v>30596</v>
      </c>
      <c r="I347" s="5" t="s">
        <v>466</v>
      </c>
    </row>
    <row r="348" spans="1:9" x14ac:dyDescent="0.25">
      <c r="A348" s="5" t="s">
        <v>408</v>
      </c>
      <c r="B348" s="5" t="s">
        <v>602</v>
      </c>
      <c r="C348" s="5" t="s">
        <v>152</v>
      </c>
      <c r="D348" s="5" t="s">
        <v>460</v>
      </c>
      <c r="E348" s="5">
        <v>60</v>
      </c>
      <c r="F348" s="50">
        <v>21358</v>
      </c>
      <c r="G348" s="5">
        <v>560464</v>
      </c>
      <c r="H348" s="50">
        <v>30658</v>
      </c>
      <c r="I348" s="5" t="s">
        <v>466</v>
      </c>
    </row>
    <row r="349" spans="1:9" x14ac:dyDescent="0.25">
      <c r="A349" s="5" t="s">
        <v>413</v>
      </c>
      <c r="B349" s="5" t="s">
        <v>730</v>
      </c>
      <c r="C349" s="5" t="s">
        <v>415</v>
      </c>
      <c r="D349" s="5" t="s">
        <v>460</v>
      </c>
      <c r="E349" s="5">
        <v>59</v>
      </c>
      <c r="F349" s="50">
        <v>21682</v>
      </c>
      <c r="G349" s="5">
        <v>560444</v>
      </c>
      <c r="H349" s="50">
        <v>30630</v>
      </c>
      <c r="I349" s="5" t="s">
        <v>466</v>
      </c>
    </row>
    <row r="350" spans="1:9" x14ac:dyDescent="0.25">
      <c r="A350" s="5" t="s">
        <v>408</v>
      </c>
      <c r="B350" s="5" t="s">
        <v>464</v>
      </c>
      <c r="C350" s="5" t="s">
        <v>453</v>
      </c>
      <c r="D350" s="5" t="s">
        <v>636</v>
      </c>
      <c r="E350" s="5">
        <v>56</v>
      </c>
      <c r="F350" s="50">
        <v>22908</v>
      </c>
      <c r="G350" s="5">
        <v>350653</v>
      </c>
      <c r="H350" s="50">
        <v>30540</v>
      </c>
      <c r="I350" s="5" t="s">
        <v>412</v>
      </c>
    </row>
    <row r="351" spans="1:9" x14ac:dyDescent="0.25">
      <c r="A351" s="5" t="s">
        <v>413</v>
      </c>
      <c r="B351" s="5" t="s">
        <v>437</v>
      </c>
      <c r="C351" s="5" t="s">
        <v>491</v>
      </c>
      <c r="D351" s="5" t="s">
        <v>457</v>
      </c>
      <c r="E351" s="5">
        <v>56</v>
      </c>
      <c r="F351" s="50">
        <v>22899</v>
      </c>
      <c r="G351" s="5">
        <v>350150</v>
      </c>
      <c r="H351" s="50">
        <v>30465</v>
      </c>
      <c r="I351" s="5" t="s">
        <v>412</v>
      </c>
    </row>
    <row r="352" spans="1:9" x14ac:dyDescent="0.25">
      <c r="A352" s="5" t="s">
        <v>408</v>
      </c>
      <c r="B352" s="5" t="s">
        <v>414</v>
      </c>
      <c r="C352" s="5" t="s">
        <v>676</v>
      </c>
      <c r="D352" s="5" t="s">
        <v>548</v>
      </c>
      <c r="E352" s="5">
        <v>55</v>
      </c>
      <c r="F352" s="50">
        <v>23179</v>
      </c>
      <c r="G352" s="5">
        <v>350453</v>
      </c>
      <c r="H352" s="50">
        <v>30645</v>
      </c>
      <c r="I352" s="5" t="s">
        <v>412</v>
      </c>
    </row>
    <row r="353" spans="1:9" x14ac:dyDescent="0.25">
      <c r="A353" s="5" t="s">
        <v>408</v>
      </c>
      <c r="B353" s="5" t="s">
        <v>434</v>
      </c>
      <c r="C353" s="5" t="s">
        <v>157</v>
      </c>
      <c r="D353" s="5" t="s">
        <v>416</v>
      </c>
      <c r="E353" s="5">
        <v>60</v>
      </c>
      <c r="F353" s="50">
        <v>21135</v>
      </c>
      <c r="G353" s="5">
        <v>560470</v>
      </c>
      <c r="H353" s="50">
        <v>30658</v>
      </c>
      <c r="I353" s="5" t="s">
        <v>412</v>
      </c>
    </row>
    <row r="354" spans="1:9" x14ac:dyDescent="0.25">
      <c r="A354" s="5" t="s">
        <v>413</v>
      </c>
      <c r="B354" s="5" t="s">
        <v>431</v>
      </c>
      <c r="C354" s="5" t="s">
        <v>532</v>
      </c>
      <c r="D354" s="5" t="s">
        <v>428</v>
      </c>
      <c r="E354" s="5">
        <v>60</v>
      </c>
      <c r="F354" s="50">
        <v>21278</v>
      </c>
      <c r="G354" s="5">
        <v>560471</v>
      </c>
      <c r="H354" s="50">
        <v>30581</v>
      </c>
      <c r="I354" s="5" t="s">
        <v>412</v>
      </c>
    </row>
    <row r="355" spans="1:9" x14ac:dyDescent="0.25">
      <c r="A355" s="5" t="s">
        <v>413</v>
      </c>
      <c r="B355" s="5" t="s">
        <v>544</v>
      </c>
      <c r="C355" s="5" t="s">
        <v>489</v>
      </c>
      <c r="D355" s="5" t="s">
        <v>439</v>
      </c>
      <c r="E355" s="5">
        <v>57</v>
      </c>
      <c r="F355" s="50">
        <v>22200</v>
      </c>
      <c r="G355" s="5">
        <v>351150</v>
      </c>
      <c r="H355" s="50">
        <v>30357</v>
      </c>
      <c r="I355" s="5" t="s">
        <v>412</v>
      </c>
    </row>
    <row r="356" spans="1:9" x14ac:dyDescent="0.25">
      <c r="A356" s="5" t="s">
        <v>408</v>
      </c>
      <c r="B356" s="5" t="s">
        <v>652</v>
      </c>
      <c r="C356" s="5" t="s">
        <v>542</v>
      </c>
      <c r="D356" s="5" t="s">
        <v>731</v>
      </c>
      <c r="E356" s="5">
        <v>59</v>
      </c>
      <c r="F356" s="50">
        <v>21477</v>
      </c>
      <c r="G356" s="5">
        <v>351302</v>
      </c>
      <c r="H356" s="50">
        <v>30409</v>
      </c>
      <c r="I356" s="5" t="s">
        <v>412</v>
      </c>
    </row>
    <row r="357" spans="1:9" x14ac:dyDescent="0.25">
      <c r="A357" s="5" t="s">
        <v>408</v>
      </c>
      <c r="B357" s="5" t="s">
        <v>704</v>
      </c>
      <c r="C357" s="5" t="s">
        <v>535</v>
      </c>
      <c r="D357" s="5" t="s">
        <v>425</v>
      </c>
      <c r="E357" s="5">
        <v>56</v>
      </c>
      <c r="F357" s="50">
        <v>22595</v>
      </c>
      <c r="G357" s="5">
        <v>351183</v>
      </c>
      <c r="H357" s="50">
        <v>30453</v>
      </c>
      <c r="I357" s="5" t="s">
        <v>412</v>
      </c>
    </row>
    <row r="358" spans="1:9" x14ac:dyDescent="0.25">
      <c r="A358" s="5" t="s">
        <v>408</v>
      </c>
      <c r="B358" s="5" t="s">
        <v>450</v>
      </c>
      <c r="C358" s="5" t="s">
        <v>599</v>
      </c>
      <c r="D358" s="5" t="s">
        <v>460</v>
      </c>
      <c r="E358" s="5">
        <v>57</v>
      </c>
      <c r="F358" s="50">
        <v>22322</v>
      </c>
      <c r="G358" s="5">
        <v>351186</v>
      </c>
      <c r="H358" s="50">
        <v>30470</v>
      </c>
      <c r="I358" s="5" t="s">
        <v>412</v>
      </c>
    </row>
    <row r="359" spans="1:9" x14ac:dyDescent="0.25">
      <c r="A359" s="5" t="s">
        <v>408</v>
      </c>
      <c r="B359" s="5" t="s">
        <v>602</v>
      </c>
      <c r="C359" s="5" t="s">
        <v>535</v>
      </c>
      <c r="D359" s="5" t="s">
        <v>416</v>
      </c>
      <c r="E359" s="5">
        <v>56</v>
      </c>
      <c r="F359" s="50">
        <v>22870</v>
      </c>
      <c r="G359" s="5">
        <v>560469</v>
      </c>
      <c r="H359" s="50">
        <v>30441</v>
      </c>
      <c r="I359" s="5" t="s">
        <v>412</v>
      </c>
    </row>
    <row r="360" spans="1:9" x14ac:dyDescent="0.25">
      <c r="A360" s="5" t="s">
        <v>413</v>
      </c>
      <c r="B360" s="5" t="s">
        <v>499</v>
      </c>
      <c r="C360" s="5" t="s">
        <v>515</v>
      </c>
      <c r="D360" s="5" t="s">
        <v>422</v>
      </c>
      <c r="E360" s="5">
        <v>55</v>
      </c>
      <c r="F360" s="50">
        <v>23052</v>
      </c>
      <c r="G360" s="5">
        <v>350301</v>
      </c>
      <c r="H360" s="50">
        <v>30660</v>
      </c>
      <c r="I360" s="5" t="s">
        <v>412</v>
      </c>
    </row>
    <row r="361" spans="1:9" x14ac:dyDescent="0.25">
      <c r="A361" s="5" t="s">
        <v>408</v>
      </c>
      <c r="B361" s="5" t="s">
        <v>634</v>
      </c>
      <c r="C361" s="5" t="s">
        <v>451</v>
      </c>
      <c r="D361" s="5" t="s">
        <v>732</v>
      </c>
      <c r="E361" s="5">
        <v>63</v>
      </c>
      <c r="F361" s="50">
        <v>20274</v>
      </c>
      <c r="G361" s="5">
        <v>560478</v>
      </c>
      <c r="H361" s="50">
        <v>30324</v>
      </c>
      <c r="I361" s="5" t="s">
        <v>417</v>
      </c>
    </row>
    <row r="362" spans="1:9" x14ac:dyDescent="0.25">
      <c r="A362" s="5" t="s">
        <v>408</v>
      </c>
      <c r="B362" s="5" t="s">
        <v>492</v>
      </c>
      <c r="C362" s="5" t="s">
        <v>533</v>
      </c>
      <c r="D362" s="5" t="s">
        <v>445</v>
      </c>
      <c r="E362" s="5">
        <v>61</v>
      </c>
      <c r="F362" s="50">
        <v>20939</v>
      </c>
      <c r="G362" s="5">
        <v>560476</v>
      </c>
      <c r="H362" s="50">
        <v>30458</v>
      </c>
      <c r="I362" s="5" t="s">
        <v>417</v>
      </c>
    </row>
    <row r="363" spans="1:9" x14ac:dyDescent="0.25">
      <c r="A363" s="5" t="s">
        <v>413</v>
      </c>
      <c r="B363" s="5" t="s">
        <v>611</v>
      </c>
      <c r="C363" s="5" t="s">
        <v>510</v>
      </c>
      <c r="D363" s="5" t="s">
        <v>416</v>
      </c>
      <c r="E363" s="5">
        <v>60</v>
      </c>
      <c r="F363" s="50">
        <v>21308</v>
      </c>
      <c r="G363" s="5">
        <v>350917</v>
      </c>
      <c r="H363" s="50">
        <v>30479</v>
      </c>
      <c r="I363" s="5" t="s">
        <v>417</v>
      </c>
    </row>
    <row r="364" spans="1:9" x14ac:dyDescent="0.25">
      <c r="A364" s="5" t="s">
        <v>408</v>
      </c>
      <c r="B364" s="5" t="s">
        <v>553</v>
      </c>
      <c r="C364" s="5" t="s">
        <v>679</v>
      </c>
      <c r="D364" s="5" t="s">
        <v>482</v>
      </c>
      <c r="E364" s="5">
        <v>58</v>
      </c>
      <c r="F364" s="50">
        <v>21866</v>
      </c>
      <c r="G364" s="5">
        <v>560472</v>
      </c>
      <c r="H364" s="50">
        <v>30439</v>
      </c>
      <c r="I364" s="5" t="s">
        <v>417</v>
      </c>
    </row>
    <row r="365" spans="1:9" x14ac:dyDescent="0.25">
      <c r="A365" s="5" t="s">
        <v>408</v>
      </c>
      <c r="B365" s="5" t="s">
        <v>623</v>
      </c>
      <c r="C365" s="5" t="s">
        <v>532</v>
      </c>
      <c r="D365" s="5" t="s">
        <v>416</v>
      </c>
      <c r="E365" s="5">
        <v>59</v>
      </c>
      <c r="F365" s="50">
        <v>21591</v>
      </c>
      <c r="G365" s="5">
        <v>560477</v>
      </c>
      <c r="H365" s="50">
        <v>30675</v>
      </c>
      <c r="I365" s="5" t="s">
        <v>417</v>
      </c>
    </row>
    <row r="366" spans="1:9" x14ac:dyDescent="0.25">
      <c r="A366" s="5" t="s">
        <v>413</v>
      </c>
      <c r="B366" s="5" t="s">
        <v>511</v>
      </c>
      <c r="C366" s="5" t="s">
        <v>571</v>
      </c>
      <c r="D366" s="5" t="s">
        <v>473</v>
      </c>
      <c r="E366" s="5">
        <v>58</v>
      </c>
      <c r="F366" s="50">
        <v>21967</v>
      </c>
      <c r="G366" s="5">
        <v>351367</v>
      </c>
      <c r="H366" s="50">
        <v>30509</v>
      </c>
      <c r="I366" s="5" t="s">
        <v>417</v>
      </c>
    </row>
    <row r="367" spans="1:9" x14ac:dyDescent="0.25">
      <c r="A367" s="5" t="s">
        <v>413</v>
      </c>
      <c r="B367" s="5" t="s">
        <v>488</v>
      </c>
      <c r="C367" s="5" t="s">
        <v>606</v>
      </c>
      <c r="D367" s="5" t="s">
        <v>416</v>
      </c>
      <c r="E367" s="5">
        <v>57</v>
      </c>
      <c r="F367" s="50">
        <v>22361</v>
      </c>
      <c r="G367" s="5">
        <v>351369</v>
      </c>
      <c r="H367" s="50">
        <v>30378</v>
      </c>
      <c r="I367" s="5" t="s">
        <v>417</v>
      </c>
    </row>
    <row r="368" spans="1:9" x14ac:dyDescent="0.25">
      <c r="A368" s="5" t="s">
        <v>408</v>
      </c>
      <c r="B368" s="5" t="s">
        <v>503</v>
      </c>
      <c r="C368" s="5" t="s">
        <v>547</v>
      </c>
      <c r="D368" s="5" t="s">
        <v>733</v>
      </c>
      <c r="E368" s="5">
        <v>56</v>
      </c>
      <c r="F368" s="50">
        <v>22893</v>
      </c>
      <c r="G368" s="5">
        <v>351366</v>
      </c>
      <c r="H368" s="50">
        <v>30600</v>
      </c>
      <c r="I368" s="5" t="s">
        <v>417</v>
      </c>
    </row>
    <row r="369" spans="1:9" x14ac:dyDescent="0.25">
      <c r="A369" s="5" t="s">
        <v>413</v>
      </c>
      <c r="B369" s="5" t="s">
        <v>730</v>
      </c>
      <c r="C369" s="5" t="s">
        <v>489</v>
      </c>
      <c r="D369" s="5" t="s">
        <v>734</v>
      </c>
      <c r="E369" s="5">
        <v>56</v>
      </c>
      <c r="F369" s="50">
        <v>22830</v>
      </c>
      <c r="G369" s="5">
        <v>560475</v>
      </c>
      <c r="H369" s="50">
        <v>30514</v>
      </c>
      <c r="I369" s="5" t="s">
        <v>417</v>
      </c>
    </row>
    <row r="370" spans="1:9" x14ac:dyDescent="0.25">
      <c r="A370" s="5" t="s">
        <v>408</v>
      </c>
      <c r="B370" s="5" t="s">
        <v>446</v>
      </c>
      <c r="C370" s="5" t="s">
        <v>735</v>
      </c>
      <c r="D370" s="5" t="s">
        <v>736</v>
      </c>
      <c r="E370" s="5">
        <v>57</v>
      </c>
      <c r="F370" s="50">
        <v>22333</v>
      </c>
      <c r="G370" s="5">
        <v>560484</v>
      </c>
      <c r="H370" s="50">
        <v>30581</v>
      </c>
      <c r="I370" s="5" t="s">
        <v>417</v>
      </c>
    </row>
    <row r="371" spans="1:9" x14ac:dyDescent="0.25">
      <c r="A371" s="5" t="s">
        <v>413</v>
      </c>
      <c r="B371" s="5" t="s">
        <v>528</v>
      </c>
      <c r="C371" s="5" t="s">
        <v>737</v>
      </c>
      <c r="D371" s="5" t="s">
        <v>416</v>
      </c>
      <c r="E371" s="5">
        <v>59</v>
      </c>
      <c r="F371" s="50">
        <v>21477</v>
      </c>
      <c r="G371" s="5">
        <v>350910</v>
      </c>
      <c r="H371" s="50">
        <v>30409</v>
      </c>
      <c r="I371" s="5" t="s">
        <v>417</v>
      </c>
    </row>
    <row r="372" spans="1:9" x14ac:dyDescent="0.25">
      <c r="A372" s="5" t="s">
        <v>408</v>
      </c>
      <c r="B372" s="5" t="s">
        <v>500</v>
      </c>
      <c r="C372" s="5" t="s">
        <v>535</v>
      </c>
      <c r="D372" s="5" t="s">
        <v>416</v>
      </c>
      <c r="E372" s="5">
        <v>59</v>
      </c>
      <c r="F372" s="50">
        <v>21781</v>
      </c>
      <c r="G372" s="5">
        <v>560486</v>
      </c>
      <c r="H372" s="50">
        <v>30676</v>
      </c>
      <c r="I372" s="5" t="s">
        <v>417</v>
      </c>
    </row>
    <row r="373" spans="1:9" x14ac:dyDescent="0.25">
      <c r="A373" s="5" t="s">
        <v>413</v>
      </c>
      <c r="B373" s="5" t="s">
        <v>648</v>
      </c>
      <c r="C373" s="5" t="s">
        <v>691</v>
      </c>
      <c r="D373" s="5" t="s">
        <v>416</v>
      </c>
      <c r="E373" s="5">
        <v>57</v>
      </c>
      <c r="F373" s="50">
        <v>22201</v>
      </c>
      <c r="G373" s="5">
        <v>351110</v>
      </c>
      <c r="H373" s="50">
        <v>30631</v>
      </c>
      <c r="I373" s="5" t="s">
        <v>417</v>
      </c>
    </row>
    <row r="374" spans="1:9" x14ac:dyDescent="0.25">
      <c r="A374" s="5" t="s">
        <v>408</v>
      </c>
      <c r="B374" s="5" t="s">
        <v>547</v>
      </c>
      <c r="C374" s="5" t="s">
        <v>527</v>
      </c>
      <c r="D374" s="5" t="s">
        <v>738</v>
      </c>
      <c r="E374" s="5">
        <v>59</v>
      </c>
      <c r="F374" s="50">
        <v>21470</v>
      </c>
      <c r="G374" s="5">
        <v>560487</v>
      </c>
      <c r="H374" s="50">
        <v>30646</v>
      </c>
      <c r="I374" s="5" t="s">
        <v>417</v>
      </c>
    </row>
    <row r="375" spans="1:9" x14ac:dyDescent="0.25">
      <c r="A375" s="5" t="s">
        <v>408</v>
      </c>
      <c r="B375" s="5" t="s">
        <v>155</v>
      </c>
      <c r="C375" s="5" t="s">
        <v>459</v>
      </c>
      <c r="D375" s="5" t="s">
        <v>505</v>
      </c>
      <c r="E375" s="5">
        <v>63</v>
      </c>
      <c r="F375" s="50">
        <v>20038</v>
      </c>
      <c r="G375" s="5">
        <v>560491</v>
      </c>
      <c r="H375" s="50">
        <v>30770</v>
      </c>
      <c r="I375" s="5" t="s">
        <v>417</v>
      </c>
    </row>
    <row r="376" spans="1:9" x14ac:dyDescent="0.25">
      <c r="A376" s="5" t="s">
        <v>413</v>
      </c>
      <c r="B376" s="5" t="s">
        <v>719</v>
      </c>
      <c r="C376" s="5" t="s">
        <v>739</v>
      </c>
      <c r="D376" s="5" t="s">
        <v>439</v>
      </c>
      <c r="E376" s="5">
        <v>60</v>
      </c>
      <c r="F376" s="50">
        <v>21134</v>
      </c>
      <c r="G376" s="5">
        <v>560460</v>
      </c>
      <c r="H376" s="50">
        <v>30901</v>
      </c>
      <c r="I376" s="5" t="s">
        <v>417</v>
      </c>
    </row>
    <row r="377" spans="1:9" x14ac:dyDescent="0.25">
      <c r="A377" s="5" t="s">
        <v>413</v>
      </c>
      <c r="B377" s="5" t="s">
        <v>652</v>
      </c>
      <c r="C377" s="5" t="s">
        <v>441</v>
      </c>
      <c r="D377" s="5" t="s">
        <v>740</v>
      </c>
      <c r="E377" s="5">
        <v>60</v>
      </c>
      <c r="F377" s="50">
        <v>21224</v>
      </c>
      <c r="G377" s="5">
        <v>560569</v>
      </c>
      <c r="H377" s="50">
        <v>30937</v>
      </c>
      <c r="I377" s="5" t="s">
        <v>421</v>
      </c>
    </row>
    <row r="378" spans="1:9" x14ac:dyDescent="0.25">
      <c r="A378" s="5" t="s">
        <v>408</v>
      </c>
      <c r="B378" s="5" t="s">
        <v>452</v>
      </c>
      <c r="C378" s="5" t="s">
        <v>550</v>
      </c>
      <c r="D378" s="5" t="s">
        <v>619</v>
      </c>
      <c r="E378" s="5">
        <v>57</v>
      </c>
      <c r="F378" s="50">
        <v>22260</v>
      </c>
      <c r="G378" s="5">
        <v>560490</v>
      </c>
      <c r="H378" s="50">
        <v>30866</v>
      </c>
      <c r="I378" s="5" t="s">
        <v>421</v>
      </c>
    </row>
    <row r="379" spans="1:9" x14ac:dyDescent="0.25">
      <c r="A379" s="5" t="s">
        <v>413</v>
      </c>
      <c r="B379" s="5" t="s">
        <v>631</v>
      </c>
      <c r="C379" s="5" t="s">
        <v>453</v>
      </c>
      <c r="D379" s="5" t="s">
        <v>416</v>
      </c>
      <c r="E379" s="5">
        <v>56</v>
      </c>
      <c r="F379" s="50">
        <v>22641</v>
      </c>
      <c r="G379" s="5">
        <v>560489</v>
      </c>
      <c r="H379" s="50">
        <v>30762</v>
      </c>
      <c r="I379" s="5" t="s">
        <v>421</v>
      </c>
    </row>
    <row r="380" spans="1:9" x14ac:dyDescent="0.25">
      <c r="A380" s="5" t="s">
        <v>413</v>
      </c>
      <c r="B380" s="5" t="s">
        <v>493</v>
      </c>
      <c r="C380" s="5" t="s">
        <v>513</v>
      </c>
      <c r="D380" s="5" t="s">
        <v>416</v>
      </c>
      <c r="E380" s="5">
        <v>60</v>
      </c>
      <c r="F380" s="50">
        <v>21105</v>
      </c>
      <c r="G380" s="5">
        <v>560494</v>
      </c>
      <c r="H380" s="50">
        <v>30977</v>
      </c>
      <c r="I380" s="5" t="s">
        <v>421</v>
      </c>
    </row>
    <row r="381" spans="1:9" x14ac:dyDescent="0.25">
      <c r="A381" s="5" t="s">
        <v>408</v>
      </c>
      <c r="B381" s="5" t="s">
        <v>431</v>
      </c>
      <c r="C381" s="5" t="s">
        <v>453</v>
      </c>
      <c r="D381" s="5" t="s">
        <v>741</v>
      </c>
      <c r="E381" s="5">
        <v>61</v>
      </c>
      <c r="F381" s="50">
        <v>20991</v>
      </c>
      <c r="G381" s="5">
        <v>351357</v>
      </c>
      <c r="H381" s="50">
        <v>30792</v>
      </c>
      <c r="I381" s="5" t="s">
        <v>421</v>
      </c>
    </row>
    <row r="382" spans="1:9" x14ac:dyDescent="0.25">
      <c r="A382" s="5" t="s">
        <v>408</v>
      </c>
      <c r="B382" s="5" t="s">
        <v>423</v>
      </c>
      <c r="C382" s="5" t="s">
        <v>459</v>
      </c>
      <c r="D382" s="5" t="s">
        <v>742</v>
      </c>
      <c r="E382" s="5">
        <v>61</v>
      </c>
      <c r="F382" s="50">
        <v>20861</v>
      </c>
      <c r="G382" s="5">
        <v>350258</v>
      </c>
      <c r="H382" s="50">
        <v>30780</v>
      </c>
      <c r="I382" s="5" t="s">
        <v>421</v>
      </c>
    </row>
    <row r="383" spans="1:9" x14ac:dyDescent="0.25">
      <c r="A383" s="5" t="s">
        <v>408</v>
      </c>
      <c r="B383" s="5" t="s">
        <v>673</v>
      </c>
      <c r="C383" s="5" t="s">
        <v>550</v>
      </c>
      <c r="D383" s="5" t="s">
        <v>536</v>
      </c>
      <c r="E383" s="5">
        <v>60</v>
      </c>
      <c r="F383" s="50">
        <v>21447</v>
      </c>
      <c r="G383" s="5">
        <v>560501</v>
      </c>
      <c r="H383" s="50">
        <v>30805</v>
      </c>
      <c r="I383" s="5" t="s">
        <v>421</v>
      </c>
    </row>
    <row r="384" spans="1:9" x14ac:dyDescent="0.25">
      <c r="A384" s="5" t="s">
        <v>408</v>
      </c>
      <c r="B384" s="5" t="s">
        <v>629</v>
      </c>
      <c r="C384" s="5" t="s">
        <v>621</v>
      </c>
      <c r="D384" s="5" t="s">
        <v>536</v>
      </c>
      <c r="E384" s="5">
        <v>59</v>
      </c>
      <c r="F384" s="50">
        <v>21499</v>
      </c>
      <c r="G384" s="5">
        <v>560500</v>
      </c>
      <c r="H384" s="50">
        <v>30929</v>
      </c>
      <c r="I384" s="5" t="s">
        <v>421</v>
      </c>
    </row>
    <row r="385" spans="1:9" x14ac:dyDescent="0.25">
      <c r="A385" s="5" t="s">
        <v>413</v>
      </c>
      <c r="B385" s="5" t="s">
        <v>185</v>
      </c>
      <c r="C385" s="5" t="s">
        <v>558</v>
      </c>
      <c r="D385" s="5" t="s">
        <v>743</v>
      </c>
      <c r="E385" s="5">
        <v>56</v>
      </c>
      <c r="F385" s="50">
        <v>22726</v>
      </c>
      <c r="G385" s="5">
        <v>350385</v>
      </c>
      <c r="H385" s="50">
        <v>30822</v>
      </c>
      <c r="I385" s="5" t="s">
        <v>421</v>
      </c>
    </row>
    <row r="386" spans="1:9" x14ac:dyDescent="0.25">
      <c r="A386" s="5" t="s">
        <v>413</v>
      </c>
      <c r="B386" s="5" t="s">
        <v>646</v>
      </c>
      <c r="C386" s="5" t="s">
        <v>580</v>
      </c>
      <c r="D386" s="5" t="s">
        <v>460</v>
      </c>
      <c r="E386" s="5">
        <v>56</v>
      </c>
      <c r="F386" s="50">
        <v>22757</v>
      </c>
      <c r="G386" s="5">
        <v>350055</v>
      </c>
      <c r="H386" s="50">
        <v>30935</v>
      </c>
      <c r="I386" s="5" t="s">
        <v>421</v>
      </c>
    </row>
    <row r="387" spans="1:9" x14ac:dyDescent="0.25">
      <c r="A387" s="5" t="s">
        <v>413</v>
      </c>
      <c r="B387" s="5" t="s">
        <v>458</v>
      </c>
      <c r="C387" s="5" t="s">
        <v>744</v>
      </c>
      <c r="D387" s="5" t="s">
        <v>457</v>
      </c>
      <c r="E387" s="5">
        <v>60</v>
      </c>
      <c r="F387" s="50">
        <v>21252</v>
      </c>
      <c r="G387" s="5">
        <v>560505</v>
      </c>
      <c r="H387" s="50">
        <v>30686</v>
      </c>
      <c r="I387" s="5" t="s">
        <v>466</v>
      </c>
    </row>
    <row r="388" spans="1:9" x14ac:dyDescent="0.25">
      <c r="A388" s="5" t="s">
        <v>408</v>
      </c>
      <c r="B388" s="5" t="s">
        <v>553</v>
      </c>
      <c r="C388" s="5" t="s">
        <v>532</v>
      </c>
      <c r="D388" s="5" t="s">
        <v>536</v>
      </c>
      <c r="E388" s="5">
        <v>61</v>
      </c>
      <c r="F388" s="50">
        <v>21070</v>
      </c>
      <c r="G388" s="5">
        <v>560506</v>
      </c>
      <c r="H388" s="50">
        <v>30814</v>
      </c>
      <c r="I388" s="5" t="s">
        <v>466</v>
      </c>
    </row>
    <row r="389" spans="1:9" x14ac:dyDescent="0.25">
      <c r="A389" s="5" t="s">
        <v>413</v>
      </c>
      <c r="B389" s="5" t="s">
        <v>476</v>
      </c>
      <c r="C389" s="5" t="s">
        <v>496</v>
      </c>
      <c r="D389" s="5" t="s">
        <v>442</v>
      </c>
      <c r="E389" s="5">
        <v>58</v>
      </c>
      <c r="F389" s="50">
        <v>21892</v>
      </c>
      <c r="G389" s="5">
        <v>560447</v>
      </c>
      <c r="H389" s="50">
        <v>30744</v>
      </c>
      <c r="I389" s="5" t="s">
        <v>466</v>
      </c>
    </row>
    <row r="390" spans="1:9" x14ac:dyDescent="0.25">
      <c r="A390" s="5" t="s">
        <v>408</v>
      </c>
      <c r="B390" s="5" t="s">
        <v>673</v>
      </c>
      <c r="C390" s="5" t="s">
        <v>459</v>
      </c>
      <c r="D390" s="5" t="s">
        <v>428</v>
      </c>
      <c r="E390" s="5">
        <v>59</v>
      </c>
      <c r="F390" s="50">
        <v>21766</v>
      </c>
      <c r="G390" s="5">
        <v>560512</v>
      </c>
      <c r="H390" s="50">
        <v>31012</v>
      </c>
      <c r="I390" s="5" t="s">
        <v>466</v>
      </c>
    </row>
    <row r="391" spans="1:9" x14ac:dyDescent="0.25">
      <c r="A391" s="5" t="s">
        <v>408</v>
      </c>
      <c r="B391" s="5" t="s">
        <v>434</v>
      </c>
      <c r="C391" s="5" t="s">
        <v>745</v>
      </c>
      <c r="D391" s="5" t="s">
        <v>445</v>
      </c>
      <c r="E391" s="5">
        <v>60</v>
      </c>
      <c r="F391" s="50">
        <v>21383</v>
      </c>
      <c r="G391" s="5">
        <v>560515</v>
      </c>
      <c r="H391" s="50">
        <v>31026</v>
      </c>
      <c r="I391" s="5" t="s">
        <v>466</v>
      </c>
    </row>
    <row r="392" spans="1:9" x14ac:dyDescent="0.25">
      <c r="A392" s="5" t="s">
        <v>408</v>
      </c>
      <c r="B392" s="5" t="s">
        <v>152</v>
      </c>
      <c r="C392" s="5" t="s">
        <v>746</v>
      </c>
      <c r="D392" s="5" t="s">
        <v>747</v>
      </c>
      <c r="E392" s="5">
        <v>58</v>
      </c>
      <c r="F392" s="50">
        <v>22132</v>
      </c>
      <c r="G392" s="5">
        <v>560522</v>
      </c>
      <c r="H392" s="50">
        <v>30970</v>
      </c>
      <c r="I392" s="5" t="s">
        <v>466</v>
      </c>
    </row>
    <row r="393" spans="1:9" x14ac:dyDescent="0.25">
      <c r="A393" s="5" t="s">
        <v>413</v>
      </c>
      <c r="B393" s="5" t="s">
        <v>490</v>
      </c>
      <c r="C393" s="5" t="s">
        <v>427</v>
      </c>
      <c r="D393" s="5" t="s">
        <v>416</v>
      </c>
      <c r="E393" s="5">
        <v>56</v>
      </c>
      <c r="F393" s="50">
        <v>22627</v>
      </c>
      <c r="G393" s="5">
        <v>560523</v>
      </c>
      <c r="H393" s="50">
        <v>30706</v>
      </c>
      <c r="I393" s="5" t="s">
        <v>466</v>
      </c>
    </row>
    <row r="394" spans="1:9" x14ac:dyDescent="0.25">
      <c r="A394" s="5" t="s">
        <v>413</v>
      </c>
      <c r="B394" s="5" t="s">
        <v>612</v>
      </c>
      <c r="C394" s="5" t="s">
        <v>633</v>
      </c>
      <c r="D394" s="5" t="s">
        <v>460</v>
      </c>
      <c r="E394" s="5">
        <v>55</v>
      </c>
      <c r="F394" s="50">
        <v>23153</v>
      </c>
      <c r="G394" s="5">
        <v>560520</v>
      </c>
      <c r="H394" s="50">
        <v>30822</v>
      </c>
      <c r="I394" s="5" t="s">
        <v>466</v>
      </c>
    </row>
    <row r="395" spans="1:9" x14ac:dyDescent="0.25">
      <c r="A395" s="5" t="s">
        <v>413</v>
      </c>
      <c r="B395" s="5" t="s">
        <v>528</v>
      </c>
      <c r="C395" s="5" t="s">
        <v>682</v>
      </c>
      <c r="D395" s="5" t="s">
        <v>731</v>
      </c>
      <c r="E395" s="5">
        <v>54</v>
      </c>
      <c r="F395" s="50">
        <v>23371</v>
      </c>
      <c r="G395" s="5">
        <v>560521</v>
      </c>
      <c r="H395" s="50">
        <v>30937</v>
      </c>
      <c r="I395" s="5" t="s">
        <v>466</v>
      </c>
    </row>
    <row r="396" spans="1:9" x14ac:dyDescent="0.25">
      <c r="A396" s="5" t="s">
        <v>413</v>
      </c>
      <c r="B396" s="5" t="s">
        <v>448</v>
      </c>
      <c r="C396" s="5" t="s">
        <v>468</v>
      </c>
      <c r="D396" s="5" t="s">
        <v>422</v>
      </c>
      <c r="E396" s="5">
        <v>56</v>
      </c>
      <c r="F396" s="50">
        <v>22831</v>
      </c>
      <c r="G396" s="5">
        <v>560462</v>
      </c>
      <c r="H396" s="50">
        <v>30775</v>
      </c>
      <c r="I396" s="5" t="s">
        <v>412</v>
      </c>
    </row>
    <row r="397" spans="1:9" x14ac:dyDescent="0.25">
      <c r="A397" s="5" t="s">
        <v>408</v>
      </c>
      <c r="B397" s="5" t="s">
        <v>748</v>
      </c>
      <c r="C397" s="5" t="s">
        <v>155</v>
      </c>
      <c r="D397" s="5" t="s">
        <v>422</v>
      </c>
      <c r="E397" s="5">
        <v>55</v>
      </c>
      <c r="F397" s="50">
        <v>22990</v>
      </c>
      <c r="G397" s="5">
        <v>560526</v>
      </c>
      <c r="H397" s="50">
        <v>30728</v>
      </c>
      <c r="I397" s="5" t="s">
        <v>412</v>
      </c>
    </row>
    <row r="398" spans="1:9" x14ac:dyDescent="0.25">
      <c r="A398" s="5" t="s">
        <v>413</v>
      </c>
      <c r="B398" s="5" t="s">
        <v>418</v>
      </c>
      <c r="C398" s="5" t="s">
        <v>468</v>
      </c>
      <c r="D398" s="5" t="s">
        <v>749</v>
      </c>
      <c r="E398" s="5">
        <v>58</v>
      </c>
      <c r="F398" s="50">
        <v>21978</v>
      </c>
      <c r="G398" s="5">
        <v>560527</v>
      </c>
      <c r="H398" s="50">
        <v>30770</v>
      </c>
      <c r="I398" s="5" t="s">
        <v>412</v>
      </c>
    </row>
    <row r="399" spans="1:9" x14ac:dyDescent="0.25">
      <c r="A399" s="5" t="s">
        <v>454</v>
      </c>
      <c r="B399" s="5" t="s">
        <v>534</v>
      </c>
      <c r="C399" s="5" t="s">
        <v>427</v>
      </c>
      <c r="D399" s="5" t="s">
        <v>416</v>
      </c>
      <c r="E399" s="5">
        <v>57</v>
      </c>
      <c r="F399" s="50">
        <v>22500</v>
      </c>
      <c r="G399" s="5">
        <v>560535</v>
      </c>
      <c r="H399" s="50">
        <v>30777</v>
      </c>
      <c r="I399" s="5" t="s">
        <v>412</v>
      </c>
    </row>
    <row r="400" spans="1:9" x14ac:dyDescent="0.25">
      <c r="A400" s="5" t="s">
        <v>413</v>
      </c>
      <c r="B400" s="5" t="s">
        <v>467</v>
      </c>
      <c r="C400" s="5" t="s">
        <v>750</v>
      </c>
      <c r="D400" s="5" t="s">
        <v>416</v>
      </c>
      <c r="E400" s="5">
        <v>56</v>
      </c>
      <c r="F400" s="50">
        <v>22786</v>
      </c>
      <c r="G400" s="5">
        <v>560533</v>
      </c>
      <c r="H400" s="50">
        <v>30836</v>
      </c>
      <c r="I400" s="5" t="s">
        <v>412</v>
      </c>
    </row>
    <row r="401" spans="1:9" x14ac:dyDescent="0.25">
      <c r="A401" s="5" t="s">
        <v>408</v>
      </c>
      <c r="B401" s="5" t="s">
        <v>410</v>
      </c>
      <c r="C401" s="5" t="s">
        <v>554</v>
      </c>
      <c r="D401" s="5" t="s">
        <v>482</v>
      </c>
      <c r="E401" s="5">
        <v>56</v>
      </c>
      <c r="F401" s="50">
        <v>22901</v>
      </c>
      <c r="G401" s="5">
        <v>560530</v>
      </c>
      <c r="H401" s="50">
        <v>30767</v>
      </c>
      <c r="I401" s="5" t="s">
        <v>412</v>
      </c>
    </row>
    <row r="402" spans="1:9" x14ac:dyDescent="0.25">
      <c r="A402" s="5" t="s">
        <v>454</v>
      </c>
      <c r="B402" s="5" t="s">
        <v>467</v>
      </c>
      <c r="C402" s="5" t="s">
        <v>456</v>
      </c>
      <c r="D402" s="5" t="s">
        <v>628</v>
      </c>
      <c r="E402" s="5">
        <v>58</v>
      </c>
      <c r="F402" s="50">
        <v>21909</v>
      </c>
      <c r="G402" s="5">
        <v>560532</v>
      </c>
      <c r="H402" s="50">
        <v>30707</v>
      </c>
      <c r="I402" s="5" t="s">
        <v>412</v>
      </c>
    </row>
    <row r="403" spans="1:9" x14ac:dyDescent="0.25">
      <c r="A403" s="5" t="s">
        <v>413</v>
      </c>
      <c r="B403" s="5" t="s">
        <v>709</v>
      </c>
      <c r="C403" s="5" t="s">
        <v>571</v>
      </c>
      <c r="D403" s="5" t="s">
        <v>439</v>
      </c>
      <c r="E403" s="5">
        <v>60</v>
      </c>
      <c r="F403" s="50">
        <v>21370</v>
      </c>
      <c r="G403" s="5">
        <v>560537</v>
      </c>
      <c r="H403" s="50">
        <v>30962</v>
      </c>
      <c r="I403" s="5" t="s">
        <v>412</v>
      </c>
    </row>
    <row r="404" spans="1:9" x14ac:dyDescent="0.25">
      <c r="A404" s="5" t="s">
        <v>408</v>
      </c>
      <c r="B404" s="5" t="s">
        <v>648</v>
      </c>
      <c r="C404" s="5" t="s">
        <v>533</v>
      </c>
      <c r="D404" s="5" t="s">
        <v>460</v>
      </c>
      <c r="E404" s="5">
        <v>57</v>
      </c>
      <c r="F404" s="50">
        <v>22379</v>
      </c>
      <c r="G404" s="5">
        <v>560535</v>
      </c>
      <c r="H404" s="50">
        <v>31024</v>
      </c>
      <c r="I404" s="5" t="s">
        <v>412</v>
      </c>
    </row>
    <row r="405" spans="1:9" x14ac:dyDescent="0.25">
      <c r="A405" s="5" t="s">
        <v>413</v>
      </c>
      <c r="B405" s="5" t="s">
        <v>574</v>
      </c>
      <c r="C405" s="5" t="s">
        <v>609</v>
      </c>
      <c r="D405" s="5" t="s">
        <v>457</v>
      </c>
      <c r="E405" s="5">
        <v>55</v>
      </c>
      <c r="F405" s="50">
        <v>23184</v>
      </c>
      <c r="G405" s="5">
        <v>560536</v>
      </c>
      <c r="H405" s="50">
        <v>30996</v>
      </c>
      <c r="I405" s="5" t="s">
        <v>412</v>
      </c>
    </row>
    <row r="406" spans="1:9" x14ac:dyDescent="0.25">
      <c r="A406" s="5" t="s">
        <v>413</v>
      </c>
      <c r="B406" s="5" t="s">
        <v>611</v>
      </c>
      <c r="C406" s="5" t="s">
        <v>510</v>
      </c>
      <c r="D406" s="5" t="s">
        <v>416</v>
      </c>
      <c r="E406" s="5">
        <v>57</v>
      </c>
      <c r="F406" s="50">
        <v>22435</v>
      </c>
      <c r="G406" s="5">
        <v>560511</v>
      </c>
      <c r="H406" s="50">
        <v>30906</v>
      </c>
      <c r="I406" s="5" t="s">
        <v>412</v>
      </c>
    </row>
    <row r="407" spans="1:9" x14ac:dyDescent="0.25">
      <c r="A407" s="5" t="s">
        <v>413</v>
      </c>
      <c r="B407" s="5" t="s">
        <v>429</v>
      </c>
      <c r="C407" s="5" t="s">
        <v>751</v>
      </c>
      <c r="D407" s="5" t="s">
        <v>416</v>
      </c>
      <c r="E407" s="5">
        <v>56</v>
      </c>
      <c r="F407" s="50">
        <v>22837</v>
      </c>
      <c r="G407" s="5">
        <v>560556</v>
      </c>
      <c r="H407" s="50">
        <v>30831</v>
      </c>
      <c r="I407" s="5" t="s">
        <v>417</v>
      </c>
    </row>
    <row r="408" spans="1:9" x14ac:dyDescent="0.25">
      <c r="A408" s="5" t="s">
        <v>413</v>
      </c>
      <c r="B408" s="5" t="s">
        <v>579</v>
      </c>
      <c r="C408" s="5" t="s">
        <v>441</v>
      </c>
      <c r="D408" s="5" t="s">
        <v>460</v>
      </c>
      <c r="E408" s="5">
        <v>61</v>
      </c>
      <c r="F408" s="50">
        <v>20766</v>
      </c>
      <c r="G408" s="5">
        <v>560547</v>
      </c>
      <c r="H408" s="50">
        <v>31011</v>
      </c>
      <c r="I408" s="5" t="s">
        <v>417</v>
      </c>
    </row>
    <row r="409" spans="1:9" x14ac:dyDescent="0.25">
      <c r="A409" s="5" t="s">
        <v>408</v>
      </c>
      <c r="B409" s="5" t="s">
        <v>512</v>
      </c>
      <c r="C409" s="5" t="s">
        <v>535</v>
      </c>
      <c r="D409" s="5" t="s">
        <v>425</v>
      </c>
      <c r="E409" s="5">
        <v>59</v>
      </c>
      <c r="F409" s="50">
        <v>21648</v>
      </c>
      <c r="G409" s="5">
        <v>560548</v>
      </c>
      <c r="H409" s="50">
        <v>31389</v>
      </c>
      <c r="I409" s="5" t="s">
        <v>417</v>
      </c>
    </row>
    <row r="410" spans="1:9" x14ac:dyDescent="0.25">
      <c r="A410" s="5" t="s">
        <v>413</v>
      </c>
      <c r="B410" s="5" t="s">
        <v>157</v>
      </c>
      <c r="C410" s="5" t="s">
        <v>752</v>
      </c>
      <c r="D410" s="5" t="s">
        <v>577</v>
      </c>
      <c r="E410" s="5">
        <v>57</v>
      </c>
      <c r="F410" s="50">
        <v>22435</v>
      </c>
      <c r="G410" s="5">
        <v>560517</v>
      </c>
      <c r="H410" s="50">
        <v>31312</v>
      </c>
      <c r="I410" s="5" t="s">
        <v>417</v>
      </c>
    </row>
    <row r="411" spans="1:9" x14ac:dyDescent="0.25">
      <c r="A411" s="5" t="s">
        <v>413</v>
      </c>
      <c r="B411" s="5" t="s">
        <v>611</v>
      </c>
      <c r="C411" s="5" t="s">
        <v>753</v>
      </c>
      <c r="D411" s="5" t="s">
        <v>754</v>
      </c>
      <c r="E411" s="5">
        <v>56</v>
      </c>
      <c r="F411" s="50">
        <v>22734</v>
      </c>
      <c r="G411" s="5">
        <v>560546</v>
      </c>
      <c r="H411" s="50">
        <v>31088</v>
      </c>
      <c r="I411" s="5" t="s">
        <v>417</v>
      </c>
    </row>
    <row r="412" spans="1:9" x14ac:dyDescent="0.25">
      <c r="A412" s="5" t="s">
        <v>413</v>
      </c>
      <c r="B412" s="5" t="s">
        <v>610</v>
      </c>
      <c r="C412" s="5" t="s">
        <v>558</v>
      </c>
      <c r="D412" s="5" t="s">
        <v>457</v>
      </c>
      <c r="E412" s="5">
        <v>55</v>
      </c>
      <c r="F412" s="50">
        <v>23148</v>
      </c>
      <c r="G412" s="5">
        <v>560550</v>
      </c>
      <c r="H412" s="50">
        <v>31202</v>
      </c>
      <c r="I412" s="5" t="s">
        <v>417</v>
      </c>
    </row>
    <row r="413" spans="1:9" x14ac:dyDescent="0.25">
      <c r="A413" s="5" t="s">
        <v>413</v>
      </c>
      <c r="B413" s="5" t="s">
        <v>648</v>
      </c>
      <c r="C413" s="5" t="s">
        <v>755</v>
      </c>
      <c r="D413" s="5" t="s">
        <v>622</v>
      </c>
      <c r="E413" s="5">
        <v>59</v>
      </c>
      <c r="F413" s="50">
        <v>21687</v>
      </c>
      <c r="G413" s="5">
        <v>560554</v>
      </c>
      <c r="H413" s="50">
        <v>31184</v>
      </c>
      <c r="I413" s="5" t="s">
        <v>417</v>
      </c>
    </row>
    <row r="414" spans="1:9" x14ac:dyDescent="0.25">
      <c r="A414" s="5" t="s">
        <v>454</v>
      </c>
      <c r="B414" s="5" t="s">
        <v>645</v>
      </c>
      <c r="C414" s="5" t="s">
        <v>756</v>
      </c>
      <c r="D414" s="5" t="s">
        <v>416</v>
      </c>
      <c r="E414" s="5">
        <v>55</v>
      </c>
      <c r="F414" s="50">
        <v>23165</v>
      </c>
      <c r="G414" s="5">
        <v>560553</v>
      </c>
      <c r="H414" s="50">
        <v>31201</v>
      </c>
      <c r="I414" s="5" t="s">
        <v>417</v>
      </c>
    </row>
    <row r="415" spans="1:9" x14ac:dyDescent="0.25">
      <c r="A415" s="5" t="s">
        <v>408</v>
      </c>
      <c r="B415" s="5" t="s">
        <v>550</v>
      </c>
      <c r="C415" s="5" t="s">
        <v>625</v>
      </c>
      <c r="D415" s="5" t="s">
        <v>416</v>
      </c>
      <c r="E415" s="5">
        <v>63</v>
      </c>
      <c r="F415" s="50">
        <v>20164</v>
      </c>
      <c r="G415" s="5">
        <v>560557</v>
      </c>
      <c r="H415" s="50">
        <v>31172</v>
      </c>
      <c r="I415" s="5" t="s">
        <v>417</v>
      </c>
    </row>
    <row r="416" spans="1:9" x14ac:dyDescent="0.25">
      <c r="A416" s="5" t="s">
        <v>413</v>
      </c>
      <c r="B416" s="5" t="s">
        <v>587</v>
      </c>
      <c r="C416" s="5" t="s">
        <v>757</v>
      </c>
      <c r="D416" s="5" t="s">
        <v>442</v>
      </c>
      <c r="E416" s="5">
        <v>54</v>
      </c>
      <c r="F416" s="50">
        <v>23296</v>
      </c>
      <c r="G416" s="5">
        <v>560558</v>
      </c>
      <c r="H416" s="50">
        <v>31391</v>
      </c>
      <c r="I416" s="5" t="s">
        <v>417</v>
      </c>
    </row>
    <row r="417" spans="1:9" x14ac:dyDescent="0.25">
      <c r="A417" s="5" t="s">
        <v>413</v>
      </c>
      <c r="B417" s="5" t="s">
        <v>592</v>
      </c>
      <c r="C417" s="5" t="s">
        <v>486</v>
      </c>
      <c r="D417" s="5" t="s">
        <v>536</v>
      </c>
      <c r="E417" s="5">
        <v>58</v>
      </c>
      <c r="F417" s="50">
        <v>22001</v>
      </c>
      <c r="G417" s="5">
        <v>560556</v>
      </c>
      <c r="H417" s="50">
        <v>31055</v>
      </c>
      <c r="I417" s="5" t="s">
        <v>417</v>
      </c>
    </row>
    <row r="418" spans="1:9" x14ac:dyDescent="0.25">
      <c r="A418" s="5" t="s">
        <v>408</v>
      </c>
      <c r="B418" s="5" t="s">
        <v>503</v>
      </c>
      <c r="C418" s="5" t="s">
        <v>542</v>
      </c>
      <c r="D418" s="5" t="s">
        <v>758</v>
      </c>
      <c r="E418" s="5">
        <v>58</v>
      </c>
      <c r="F418" s="50">
        <v>22009</v>
      </c>
      <c r="G418" s="5">
        <v>560559</v>
      </c>
      <c r="H418" s="50">
        <v>31189</v>
      </c>
      <c r="I418" s="5" t="s">
        <v>417</v>
      </c>
    </row>
    <row r="419" spans="1:9" x14ac:dyDescent="0.25">
      <c r="A419" s="5" t="s">
        <v>413</v>
      </c>
      <c r="B419" s="5" t="s">
        <v>464</v>
      </c>
      <c r="C419" s="5" t="s">
        <v>432</v>
      </c>
      <c r="D419" s="5" t="s">
        <v>622</v>
      </c>
      <c r="E419" s="5">
        <v>56</v>
      </c>
      <c r="F419" s="50">
        <v>22778</v>
      </c>
      <c r="G419" s="5">
        <v>560563</v>
      </c>
      <c r="H419" s="50">
        <v>31210</v>
      </c>
      <c r="I419" s="5" t="s">
        <v>417</v>
      </c>
    </row>
    <row r="420" spans="1:9" x14ac:dyDescent="0.25">
      <c r="A420" s="5" t="s">
        <v>413</v>
      </c>
      <c r="B420" s="5" t="s">
        <v>730</v>
      </c>
      <c r="C420" s="5" t="s">
        <v>520</v>
      </c>
      <c r="D420" s="5" t="s">
        <v>439</v>
      </c>
      <c r="E420" s="5">
        <v>59</v>
      </c>
      <c r="F420" s="50">
        <v>21499</v>
      </c>
      <c r="G420" s="5">
        <v>560566</v>
      </c>
      <c r="H420" s="50">
        <v>31170</v>
      </c>
      <c r="I420" s="5" t="s">
        <v>417</v>
      </c>
    </row>
    <row r="421" spans="1:9" x14ac:dyDescent="0.25">
      <c r="A421" s="5" t="s">
        <v>413</v>
      </c>
      <c r="B421" s="5" t="s">
        <v>639</v>
      </c>
      <c r="C421" s="5" t="s">
        <v>739</v>
      </c>
      <c r="D421" s="5" t="s">
        <v>457</v>
      </c>
      <c r="E421" s="5">
        <v>60</v>
      </c>
      <c r="F421" s="50">
        <v>21260</v>
      </c>
      <c r="G421" s="5">
        <v>560572</v>
      </c>
      <c r="H421" s="50">
        <v>31406</v>
      </c>
      <c r="I421" s="5" t="s">
        <v>417</v>
      </c>
    </row>
    <row r="422" spans="1:9" x14ac:dyDescent="0.25">
      <c r="A422" s="5" t="s">
        <v>413</v>
      </c>
      <c r="B422" s="5" t="s">
        <v>561</v>
      </c>
      <c r="C422" s="5" t="s">
        <v>750</v>
      </c>
      <c r="D422" s="5" t="s">
        <v>460</v>
      </c>
      <c r="E422" s="5">
        <v>56</v>
      </c>
      <c r="F422" s="50">
        <v>22765</v>
      </c>
      <c r="G422" s="5">
        <v>560569</v>
      </c>
      <c r="H422" s="50">
        <v>31240</v>
      </c>
      <c r="I422" s="5" t="s">
        <v>417</v>
      </c>
    </row>
    <row r="423" spans="1:9" x14ac:dyDescent="0.25">
      <c r="A423" s="5" t="s">
        <v>408</v>
      </c>
      <c r="B423" s="5" t="s">
        <v>704</v>
      </c>
      <c r="C423" s="5" t="s">
        <v>575</v>
      </c>
      <c r="D423" s="5" t="s">
        <v>433</v>
      </c>
      <c r="E423" s="5">
        <v>58</v>
      </c>
      <c r="F423" s="50">
        <v>21941</v>
      </c>
      <c r="G423" s="5">
        <v>560570</v>
      </c>
      <c r="H423" s="50">
        <v>31109</v>
      </c>
      <c r="I423" s="5" t="s">
        <v>421</v>
      </c>
    </row>
    <row r="424" spans="1:9" x14ac:dyDescent="0.25">
      <c r="A424" s="5" t="s">
        <v>408</v>
      </c>
      <c r="B424" s="5" t="s">
        <v>635</v>
      </c>
      <c r="C424" s="5" t="s">
        <v>419</v>
      </c>
      <c r="D424" s="5" t="s">
        <v>759</v>
      </c>
      <c r="E424" s="5">
        <v>59</v>
      </c>
      <c r="F424" s="50">
        <v>21721</v>
      </c>
      <c r="G424" s="5">
        <v>560524</v>
      </c>
      <c r="H424" s="50">
        <v>31331</v>
      </c>
      <c r="I424" s="5" t="s">
        <v>421</v>
      </c>
    </row>
    <row r="425" spans="1:9" x14ac:dyDescent="0.25">
      <c r="A425" s="5" t="s">
        <v>413</v>
      </c>
      <c r="B425" s="5" t="s">
        <v>705</v>
      </c>
      <c r="C425" s="5" t="s">
        <v>489</v>
      </c>
      <c r="D425" s="5" t="s">
        <v>678</v>
      </c>
      <c r="E425" s="5">
        <v>48</v>
      </c>
      <c r="F425" s="50">
        <v>25625</v>
      </c>
      <c r="G425" s="5">
        <v>560579</v>
      </c>
      <c r="H425" s="50">
        <v>33022</v>
      </c>
      <c r="I425" s="5" t="s">
        <v>421</v>
      </c>
    </row>
    <row r="426" spans="1:9" x14ac:dyDescent="0.25">
      <c r="A426" s="5" t="s">
        <v>408</v>
      </c>
      <c r="B426" s="5" t="s">
        <v>541</v>
      </c>
      <c r="C426" s="5" t="s">
        <v>532</v>
      </c>
      <c r="D426" s="5" t="s">
        <v>439</v>
      </c>
      <c r="E426" s="5">
        <v>57</v>
      </c>
      <c r="F426" s="50">
        <v>22338</v>
      </c>
      <c r="G426" s="5">
        <v>350147</v>
      </c>
      <c r="H426" s="50">
        <v>33202</v>
      </c>
      <c r="I426" s="5" t="s">
        <v>421</v>
      </c>
    </row>
    <row r="427" spans="1:9" x14ac:dyDescent="0.25">
      <c r="A427" s="5" t="s">
        <v>413</v>
      </c>
      <c r="B427" s="5" t="s">
        <v>629</v>
      </c>
      <c r="C427" s="5" t="s">
        <v>532</v>
      </c>
      <c r="D427" s="5" t="s">
        <v>428</v>
      </c>
      <c r="E427" s="5">
        <v>53</v>
      </c>
      <c r="F427" s="50">
        <v>23976</v>
      </c>
      <c r="G427" s="5">
        <v>560589</v>
      </c>
      <c r="H427" s="50">
        <v>33215</v>
      </c>
      <c r="I427" s="5" t="s">
        <v>421</v>
      </c>
    </row>
    <row r="428" spans="1:9" x14ac:dyDescent="0.25">
      <c r="A428" s="5" t="s">
        <v>413</v>
      </c>
      <c r="B428" s="5" t="s">
        <v>578</v>
      </c>
      <c r="C428" s="5" t="s">
        <v>760</v>
      </c>
      <c r="D428" s="5" t="s">
        <v>439</v>
      </c>
      <c r="E428" s="5">
        <v>50</v>
      </c>
      <c r="F428" s="50">
        <v>25041</v>
      </c>
      <c r="G428" s="5">
        <v>560571</v>
      </c>
      <c r="H428" s="50">
        <v>33138</v>
      </c>
      <c r="I428" s="5" t="s">
        <v>421</v>
      </c>
    </row>
    <row r="429" spans="1:9" x14ac:dyDescent="0.25">
      <c r="A429" s="5" t="s">
        <v>413</v>
      </c>
      <c r="B429" s="5" t="s">
        <v>652</v>
      </c>
      <c r="C429" s="5" t="s">
        <v>600</v>
      </c>
      <c r="D429" s="5" t="s">
        <v>422</v>
      </c>
      <c r="E429" s="5">
        <v>56</v>
      </c>
      <c r="F429" s="50">
        <v>22731</v>
      </c>
      <c r="G429" s="5">
        <v>560595</v>
      </c>
      <c r="H429" s="50">
        <v>32914</v>
      </c>
      <c r="I429" s="5" t="s">
        <v>421</v>
      </c>
    </row>
    <row r="430" spans="1:9" x14ac:dyDescent="0.25">
      <c r="A430" s="5" t="s">
        <v>408</v>
      </c>
      <c r="B430" s="5" t="s">
        <v>549</v>
      </c>
      <c r="C430" s="5" t="s">
        <v>533</v>
      </c>
      <c r="D430" s="5" t="s">
        <v>636</v>
      </c>
      <c r="E430" s="5">
        <v>51</v>
      </c>
      <c r="F430" s="50">
        <v>24727</v>
      </c>
      <c r="G430" s="5">
        <v>351443</v>
      </c>
      <c r="H430" s="50">
        <v>33028</v>
      </c>
      <c r="I430" s="5" t="s">
        <v>421</v>
      </c>
    </row>
    <row r="431" spans="1:9" x14ac:dyDescent="0.25">
      <c r="A431" s="5" t="s">
        <v>413</v>
      </c>
      <c r="B431" s="5" t="s">
        <v>603</v>
      </c>
      <c r="C431" s="5" t="s">
        <v>761</v>
      </c>
      <c r="D431" s="5" t="s">
        <v>460</v>
      </c>
      <c r="E431" s="5">
        <v>51</v>
      </c>
      <c r="F431" s="50">
        <v>24539</v>
      </c>
      <c r="G431" s="5">
        <v>560592</v>
      </c>
      <c r="H431" s="50">
        <v>33010</v>
      </c>
      <c r="I431" s="5" t="s">
        <v>421</v>
      </c>
    </row>
    <row r="432" spans="1:9" x14ac:dyDescent="0.25">
      <c r="A432" s="5" t="s">
        <v>413</v>
      </c>
      <c r="B432" s="5" t="s">
        <v>547</v>
      </c>
      <c r="C432" s="5" t="s">
        <v>438</v>
      </c>
      <c r="D432" s="5" t="s">
        <v>703</v>
      </c>
      <c r="E432" s="5">
        <v>52</v>
      </c>
      <c r="F432" s="50">
        <v>24298</v>
      </c>
      <c r="G432" s="5">
        <v>560596</v>
      </c>
      <c r="H432" s="50">
        <v>33027</v>
      </c>
      <c r="I432" s="5" t="s">
        <v>421</v>
      </c>
    </row>
    <row r="433" spans="1:9" x14ac:dyDescent="0.25">
      <c r="A433" s="5" t="s">
        <v>408</v>
      </c>
      <c r="B433" s="5" t="s">
        <v>440</v>
      </c>
      <c r="C433" s="5" t="s">
        <v>762</v>
      </c>
      <c r="D433" s="5" t="s">
        <v>422</v>
      </c>
      <c r="E433" s="5">
        <v>55</v>
      </c>
      <c r="F433" s="50">
        <v>22992</v>
      </c>
      <c r="G433" s="5">
        <v>560602</v>
      </c>
      <c r="H433" s="50">
        <v>32998</v>
      </c>
      <c r="I433" s="5" t="s">
        <v>466</v>
      </c>
    </row>
    <row r="434" spans="1:9" x14ac:dyDescent="0.25">
      <c r="A434" s="5" t="s">
        <v>408</v>
      </c>
      <c r="B434" s="5" t="s">
        <v>748</v>
      </c>
      <c r="C434" s="5" t="s">
        <v>444</v>
      </c>
      <c r="D434" s="5" t="s">
        <v>763</v>
      </c>
      <c r="E434" s="5">
        <v>51</v>
      </c>
      <c r="F434" s="50">
        <v>24421</v>
      </c>
      <c r="G434" s="5">
        <v>560606</v>
      </c>
      <c r="H434" s="50">
        <v>33217</v>
      </c>
      <c r="I434" s="5" t="s">
        <v>466</v>
      </c>
    </row>
    <row r="435" spans="1:9" x14ac:dyDescent="0.25">
      <c r="A435" s="5" t="s">
        <v>454</v>
      </c>
      <c r="B435" s="5" t="s">
        <v>562</v>
      </c>
      <c r="C435" s="5" t="s">
        <v>764</v>
      </c>
      <c r="D435" s="5" t="s">
        <v>765</v>
      </c>
      <c r="E435" s="5">
        <v>55</v>
      </c>
      <c r="F435" s="50">
        <v>23273</v>
      </c>
      <c r="G435" s="5">
        <v>351319</v>
      </c>
      <c r="H435" s="50">
        <v>31127</v>
      </c>
      <c r="I435" s="5" t="s">
        <v>466</v>
      </c>
    </row>
    <row r="436" spans="1:9" x14ac:dyDescent="0.25">
      <c r="A436" s="5" t="s">
        <v>408</v>
      </c>
      <c r="B436" s="5" t="s">
        <v>713</v>
      </c>
      <c r="C436" s="5" t="s">
        <v>459</v>
      </c>
      <c r="D436" s="5" t="s">
        <v>422</v>
      </c>
      <c r="E436" s="5">
        <v>56</v>
      </c>
      <c r="F436" s="50">
        <v>22771</v>
      </c>
      <c r="G436" s="5">
        <v>560603</v>
      </c>
      <c r="H436" s="50">
        <v>31342</v>
      </c>
      <c r="I436" s="5" t="s">
        <v>466</v>
      </c>
    </row>
    <row r="437" spans="1:9" x14ac:dyDescent="0.25">
      <c r="A437" s="5" t="s">
        <v>408</v>
      </c>
      <c r="B437" s="5" t="s">
        <v>766</v>
      </c>
      <c r="C437" s="5" t="s">
        <v>556</v>
      </c>
      <c r="D437" s="5" t="s">
        <v>767</v>
      </c>
      <c r="E437" s="5">
        <v>56</v>
      </c>
      <c r="F437" s="50">
        <v>22573</v>
      </c>
      <c r="G437" s="5">
        <v>560540</v>
      </c>
      <c r="H437" s="50">
        <v>31157</v>
      </c>
      <c r="I437" s="5" t="s">
        <v>466</v>
      </c>
    </row>
    <row r="438" spans="1:9" x14ac:dyDescent="0.25">
      <c r="A438" s="5" t="s">
        <v>408</v>
      </c>
      <c r="B438" s="5" t="s">
        <v>490</v>
      </c>
      <c r="C438" s="5" t="s">
        <v>641</v>
      </c>
      <c r="D438" s="5" t="s">
        <v>425</v>
      </c>
      <c r="E438" s="5">
        <v>57</v>
      </c>
      <c r="F438" s="50">
        <v>22536</v>
      </c>
      <c r="G438" s="5">
        <v>560607</v>
      </c>
      <c r="H438" s="50">
        <v>31145</v>
      </c>
      <c r="I438" s="5" t="s">
        <v>466</v>
      </c>
    </row>
    <row r="439" spans="1:9" x14ac:dyDescent="0.25">
      <c r="A439" s="5" t="s">
        <v>408</v>
      </c>
      <c r="B439" s="5" t="s">
        <v>694</v>
      </c>
      <c r="C439" s="5" t="s">
        <v>527</v>
      </c>
      <c r="D439" s="5" t="s">
        <v>619</v>
      </c>
      <c r="E439" s="5">
        <v>57</v>
      </c>
      <c r="F439" s="50">
        <v>22374</v>
      </c>
      <c r="G439" s="5">
        <v>560612</v>
      </c>
      <c r="H439" s="50">
        <v>31170</v>
      </c>
      <c r="I439" s="5" t="s">
        <v>466</v>
      </c>
    </row>
    <row r="440" spans="1:9" x14ac:dyDescent="0.25">
      <c r="A440" s="5" t="s">
        <v>408</v>
      </c>
      <c r="B440" s="5" t="s">
        <v>592</v>
      </c>
      <c r="C440" s="5" t="s">
        <v>453</v>
      </c>
      <c r="D440" s="5" t="s">
        <v>445</v>
      </c>
      <c r="E440" s="5">
        <v>56</v>
      </c>
      <c r="F440" s="50">
        <v>22752</v>
      </c>
      <c r="G440" s="5">
        <v>560609</v>
      </c>
      <c r="H440" s="50">
        <v>31294</v>
      </c>
      <c r="I440" s="5" t="s">
        <v>466</v>
      </c>
    </row>
    <row r="441" spans="1:9" x14ac:dyDescent="0.25">
      <c r="A441" s="5" t="s">
        <v>413</v>
      </c>
      <c r="B441" s="5" t="s">
        <v>665</v>
      </c>
      <c r="C441" s="5" t="s">
        <v>513</v>
      </c>
      <c r="D441" s="5" t="s">
        <v>731</v>
      </c>
      <c r="E441" s="5">
        <v>55</v>
      </c>
      <c r="F441" s="50">
        <v>23073</v>
      </c>
      <c r="G441" s="5">
        <v>560611</v>
      </c>
      <c r="H441" s="50">
        <v>31187</v>
      </c>
      <c r="I441" s="5" t="s">
        <v>466</v>
      </c>
    </row>
    <row r="442" spans="1:9" x14ac:dyDescent="0.25">
      <c r="A442" s="5" t="s">
        <v>408</v>
      </c>
      <c r="B442" s="5" t="s">
        <v>492</v>
      </c>
      <c r="C442" s="5" t="s">
        <v>724</v>
      </c>
      <c r="D442" s="5" t="s">
        <v>619</v>
      </c>
      <c r="E442" s="5">
        <v>55</v>
      </c>
      <c r="F442" s="50">
        <v>23209</v>
      </c>
      <c r="G442" s="5">
        <v>560608</v>
      </c>
      <c r="H442" s="50">
        <v>31300</v>
      </c>
      <c r="I442" s="5" t="s">
        <v>412</v>
      </c>
    </row>
    <row r="443" spans="1:9" x14ac:dyDescent="0.25">
      <c r="A443" s="5" t="s">
        <v>408</v>
      </c>
      <c r="B443" s="5" t="s">
        <v>544</v>
      </c>
      <c r="C443" s="5" t="s">
        <v>550</v>
      </c>
      <c r="D443" s="5" t="s">
        <v>416</v>
      </c>
      <c r="E443" s="5">
        <v>61</v>
      </c>
      <c r="F443" s="50">
        <v>21036</v>
      </c>
      <c r="G443" s="5">
        <v>560932</v>
      </c>
      <c r="H443" s="50">
        <v>31552</v>
      </c>
      <c r="I443" s="5" t="s">
        <v>412</v>
      </c>
    </row>
    <row r="444" spans="1:9" x14ac:dyDescent="0.25">
      <c r="A444" s="5" t="s">
        <v>408</v>
      </c>
      <c r="B444" s="5" t="s">
        <v>495</v>
      </c>
      <c r="C444" s="5" t="s">
        <v>532</v>
      </c>
      <c r="D444" s="5" t="s">
        <v>416</v>
      </c>
      <c r="E444" s="5">
        <v>59</v>
      </c>
      <c r="F444" s="50">
        <v>21555</v>
      </c>
      <c r="G444" s="5">
        <v>560615</v>
      </c>
      <c r="H444" s="50">
        <v>31544</v>
      </c>
      <c r="I444" s="5" t="s">
        <v>412</v>
      </c>
    </row>
    <row r="445" spans="1:9" x14ac:dyDescent="0.25">
      <c r="A445" s="5" t="s">
        <v>413</v>
      </c>
      <c r="B445" s="5" t="s">
        <v>437</v>
      </c>
      <c r="C445" s="5" t="s">
        <v>489</v>
      </c>
      <c r="D445" s="5" t="s">
        <v>416</v>
      </c>
      <c r="E445" s="5">
        <v>56</v>
      </c>
      <c r="F445" s="50">
        <v>22623</v>
      </c>
      <c r="G445" s="5">
        <v>560613</v>
      </c>
      <c r="H445" s="50">
        <v>31474</v>
      </c>
      <c r="I445" s="5" t="s">
        <v>412</v>
      </c>
    </row>
    <row r="446" spans="1:9" x14ac:dyDescent="0.25">
      <c r="A446" s="5" t="s">
        <v>413</v>
      </c>
      <c r="B446" s="5" t="s">
        <v>544</v>
      </c>
      <c r="C446" s="5" t="s">
        <v>682</v>
      </c>
      <c r="D446" s="5" t="s">
        <v>416</v>
      </c>
      <c r="E446" s="5">
        <v>56</v>
      </c>
      <c r="F446" s="50">
        <v>22809</v>
      </c>
      <c r="G446" s="5">
        <v>560617</v>
      </c>
      <c r="H446" s="50">
        <v>31742</v>
      </c>
      <c r="I446" s="5" t="s">
        <v>412</v>
      </c>
    </row>
    <row r="447" spans="1:9" x14ac:dyDescent="0.25">
      <c r="A447" s="5" t="s">
        <v>408</v>
      </c>
      <c r="B447" s="5" t="s">
        <v>495</v>
      </c>
      <c r="C447" s="5" t="s">
        <v>444</v>
      </c>
      <c r="D447" s="5" t="s">
        <v>768</v>
      </c>
      <c r="E447" s="5">
        <v>58</v>
      </c>
      <c r="F447" s="50">
        <v>22169</v>
      </c>
      <c r="G447" s="5">
        <v>560621</v>
      </c>
      <c r="H447" s="50">
        <v>31756</v>
      </c>
      <c r="I447" s="5" t="s">
        <v>412</v>
      </c>
    </row>
    <row r="448" spans="1:9" x14ac:dyDescent="0.25">
      <c r="A448" s="5" t="s">
        <v>408</v>
      </c>
      <c r="B448" s="5" t="s">
        <v>611</v>
      </c>
      <c r="C448" s="5" t="s">
        <v>512</v>
      </c>
      <c r="D448" s="5" t="s">
        <v>425</v>
      </c>
      <c r="E448" s="5">
        <v>55</v>
      </c>
      <c r="F448" s="50">
        <v>23019</v>
      </c>
      <c r="G448" s="5">
        <v>560622</v>
      </c>
      <c r="H448" s="50">
        <v>31700</v>
      </c>
      <c r="I448" s="5" t="s">
        <v>412</v>
      </c>
    </row>
    <row r="449" spans="1:9" x14ac:dyDescent="0.25">
      <c r="A449" s="5" t="s">
        <v>408</v>
      </c>
      <c r="B449" s="5" t="s">
        <v>549</v>
      </c>
      <c r="C449" s="5" t="s">
        <v>550</v>
      </c>
      <c r="D449" s="5" t="s">
        <v>769</v>
      </c>
      <c r="E449" s="5">
        <v>58</v>
      </c>
      <c r="F449" s="50">
        <v>21972</v>
      </c>
      <c r="G449" s="5">
        <v>560625</v>
      </c>
      <c r="H449" s="50">
        <v>31437</v>
      </c>
      <c r="I449" s="5" t="s">
        <v>412</v>
      </c>
    </row>
    <row r="450" spans="1:9" x14ac:dyDescent="0.25">
      <c r="A450" s="5" t="s">
        <v>413</v>
      </c>
      <c r="B450" s="5" t="s">
        <v>514</v>
      </c>
      <c r="C450" s="5" t="s">
        <v>609</v>
      </c>
      <c r="D450" s="5" t="s">
        <v>416</v>
      </c>
      <c r="E450" s="5">
        <v>61</v>
      </c>
      <c r="F450" s="50">
        <v>21036</v>
      </c>
      <c r="G450" s="5">
        <v>560539</v>
      </c>
      <c r="H450" s="50">
        <v>31552</v>
      </c>
      <c r="I450" s="5" t="s">
        <v>412</v>
      </c>
    </row>
    <row r="451" spans="1:9" x14ac:dyDescent="0.25">
      <c r="A451" s="5" t="s">
        <v>413</v>
      </c>
      <c r="B451" s="5" t="s">
        <v>594</v>
      </c>
      <c r="C451" s="5" t="s">
        <v>539</v>
      </c>
      <c r="D451" s="5" t="s">
        <v>416</v>
      </c>
      <c r="E451" s="5">
        <v>60</v>
      </c>
      <c r="F451" s="50">
        <v>21211</v>
      </c>
      <c r="G451" s="5">
        <v>560626</v>
      </c>
      <c r="H451" s="50">
        <v>31667</v>
      </c>
      <c r="I451" s="5" t="s">
        <v>412</v>
      </c>
    </row>
    <row r="452" spans="1:9" x14ac:dyDescent="0.25">
      <c r="A452" s="5" t="s">
        <v>413</v>
      </c>
      <c r="B452" s="5" t="s">
        <v>450</v>
      </c>
      <c r="C452" s="5" t="s">
        <v>761</v>
      </c>
      <c r="D452" s="5" t="s">
        <v>416</v>
      </c>
      <c r="E452" s="5">
        <v>53</v>
      </c>
      <c r="F452" s="50">
        <v>23662</v>
      </c>
      <c r="G452" s="5">
        <v>560631</v>
      </c>
      <c r="H452" s="50">
        <v>31505</v>
      </c>
      <c r="I452" s="5" t="s">
        <v>412</v>
      </c>
    </row>
    <row r="453" spans="1:9" x14ac:dyDescent="0.25">
      <c r="A453" s="5" t="s">
        <v>413</v>
      </c>
      <c r="B453" s="5" t="s">
        <v>681</v>
      </c>
      <c r="C453" s="5" t="s">
        <v>770</v>
      </c>
      <c r="D453" s="5" t="s">
        <v>416</v>
      </c>
      <c r="E453" s="5">
        <v>60</v>
      </c>
      <c r="F453" s="50">
        <v>21450</v>
      </c>
      <c r="G453" s="5">
        <v>560667</v>
      </c>
      <c r="H453" s="50">
        <v>31459</v>
      </c>
      <c r="I453" s="5" t="s">
        <v>417</v>
      </c>
    </row>
    <row r="454" spans="1:9" x14ac:dyDescent="0.25">
      <c r="A454" s="5" t="s">
        <v>413</v>
      </c>
      <c r="B454" s="5" t="s">
        <v>662</v>
      </c>
      <c r="C454" s="5" t="s">
        <v>721</v>
      </c>
      <c r="D454" s="5" t="s">
        <v>416</v>
      </c>
      <c r="E454" s="5">
        <v>58</v>
      </c>
      <c r="F454" s="50">
        <v>21983</v>
      </c>
      <c r="G454" s="5">
        <v>560583</v>
      </c>
      <c r="H454" s="50">
        <v>31500</v>
      </c>
      <c r="I454" s="5" t="s">
        <v>417</v>
      </c>
    </row>
    <row r="455" spans="1:9" x14ac:dyDescent="0.25">
      <c r="A455" s="5" t="s">
        <v>408</v>
      </c>
      <c r="B455" s="5" t="s">
        <v>546</v>
      </c>
      <c r="C455" s="5" t="s">
        <v>185</v>
      </c>
      <c r="D455" s="5" t="s">
        <v>771</v>
      </c>
      <c r="E455" s="5">
        <v>64</v>
      </c>
      <c r="F455" s="50">
        <v>19765</v>
      </c>
      <c r="G455" s="5">
        <v>560635</v>
      </c>
      <c r="H455" s="50">
        <v>31507</v>
      </c>
      <c r="I455" s="5" t="s">
        <v>417</v>
      </c>
    </row>
    <row r="456" spans="1:9" x14ac:dyDescent="0.25">
      <c r="A456" s="5" t="s">
        <v>408</v>
      </c>
      <c r="B456" s="5" t="s">
        <v>730</v>
      </c>
      <c r="C456" s="5" t="s">
        <v>533</v>
      </c>
      <c r="D456" s="5" t="s">
        <v>482</v>
      </c>
      <c r="E456" s="5">
        <v>53</v>
      </c>
      <c r="F456" s="50">
        <v>23879</v>
      </c>
      <c r="G456" s="5">
        <v>560640</v>
      </c>
      <c r="H456" s="50">
        <v>31537</v>
      </c>
      <c r="I456" s="5" t="s">
        <v>417</v>
      </c>
    </row>
    <row r="457" spans="1:9" x14ac:dyDescent="0.25">
      <c r="A457" s="5" t="s">
        <v>408</v>
      </c>
      <c r="B457" s="5" t="s">
        <v>652</v>
      </c>
      <c r="C457" s="5" t="s">
        <v>459</v>
      </c>
      <c r="D457" s="5" t="s">
        <v>772</v>
      </c>
      <c r="E457" s="5">
        <v>55</v>
      </c>
      <c r="F457" s="50">
        <v>22938</v>
      </c>
      <c r="G457" s="5">
        <v>560574</v>
      </c>
      <c r="H457" s="50">
        <v>31497</v>
      </c>
      <c r="I457" s="5" t="s">
        <v>417</v>
      </c>
    </row>
    <row r="458" spans="1:9" x14ac:dyDescent="0.25">
      <c r="A458" s="5" t="s">
        <v>413</v>
      </c>
      <c r="B458" s="5" t="s">
        <v>521</v>
      </c>
      <c r="C458" s="5" t="s">
        <v>773</v>
      </c>
      <c r="D458" s="5" t="s">
        <v>416</v>
      </c>
      <c r="E458" s="5">
        <v>55</v>
      </c>
      <c r="F458" s="50">
        <v>23160</v>
      </c>
      <c r="G458" s="5">
        <v>560649</v>
      </c>
      <c r="H458" s="50">
        <v>31438</v>
      </c>
      <c r="I458" s="5" t="s">
        <v>417</v>
      </c>
    </row>
    <row r="459" spans="1:9" x14ac:dyDescent="0.25">
      <c r="A459" s="5" t="s">
        <v>408</v>
      </c>
      <c r="B459" s="5" t="s">
        <v>662</v>
      </c>
      <c r="C459" s="5" t="s">
        <v>774</v>
      </c>
      <c r="D459" s="5" t="s">
        <v>460</v>
      </c>
      <c r="E459" s="5">
        <v>55</v>
      </c>
      <c r="F459" s="50">
        <v>23261</v>
      </c>
      <c r="G459" s="5">
        <v>560645</v>
      </c>
      <c r="H459" s="50">
        <v>31692</v>
      </c>
      <c r="I459" s="5" t="s">
        <v>417</v>
      </c>
    </row>
    <row r="460" spans="1:9" x14ac:dyDescent="0.25">
      <c r="A460" s="5" t="s">
        <v>408</v>
      </c>
      <c r="B460" s="5" t="s">
        <v>626</v>
      </c>
      <c r="C460" s="5" t="s">
        <v>444</v>
      </c>
      <c r="D460" s="5" t="s">
        <v>416</v>
      </c>
      <c r="E460" s="5">
        <v>55</v>
      </c>
      <c r="F460" s="50">
        <v>23036</v>
      </c>
      <c r="G460" s="5">
        <v>560646</v>
      </c>
      <c r="H460" s="50">
        <v>31754</v>
      </c>
      <c r="I460" s="5" t="s">
        <v>417</v>
      </c>
    </row>
    <row r="461" spans="1:9" x14ac:dyDescent="0.25">
      <c r="A461" s="5" t="s">
        <v>408</v>
      </c>
      <c r="B461" s="5" t="s">
        <v>499</v>
      </c>
      <c r="C461" s="5" t="s">
        <v>155</v>
      </c>
      <c r="D461" s="5" t="s">
        <v>460</v>
      </c>
      <c r="E461" s="5">
        <v>54</v>
      </c>
      <c r="F461" s="50">
        <v>23433</v>
      </c>
      <c r="G461" s="5">
        <v>560575</v>
      </c>
      <c r="H461" s="50">
        <v>31726</v>
      </c>
      <c r="I461" s="5" t="s">
        <v>417</v>
      </c>
    </row>
    <row r="462" spans="1:9" x14ac:dyDescent="0.25">
      <c r="A462" s="5" t="s">
        <v>408</v>
      </c>
      <c r="B462" s="5" t="s">
        <v>671</v>
      </c>
      <c r="C462" s="5" t="s">
        <v>641</v>
      </c>
      <c r="D462" s="5" t="s">
        <v>775</v>
      </c>
      <c r="E462" s="5">
        <v>54</v>
      </c>
      <c r="F462" s="50">
        <v>23548</v>
      </c>
      <c r="G462" s="5">
        <v>560573</v>
      </c>
      <c r="H462" s="50">
        <v>31636</v>
      </c>
      <c r="I462" s="5" t="s">
        <v>417</v>
      </c>
    </row>
    <row r="463" spans="1:9" x14ac:dyDescent="0.25">
      <c r="A463" s="5" t="s">
        <v>408</v>
      </c>
      <c r="B463" s="5" t="s">
        <v>712</v>
      </c>
      <c r="C463" s="5" t="s">
        <v>776</v>
      </c>
      <c r="D463" s="5" t="s">
        <v>460</v>
      </c>
      <c r="E463" s="5">
        <v>54</v>
      </c>
      <c r="F463" s="50">
        <v>23630</v>
      </c>
      <c r="G463" s="5">
        <v>560650</v>
      </c>
      <c r="H463" s="50">
        <v>31561</v>
      </c>
      <c r="I463" s="5" t="s">
        <v>417</v>
      </c>
    </row>
    <row r="464" spans="1:9" x14ac:dyDescent="0.25">
      <c r="A464" s="5" t="s">
        <v>408</v>
      </c>
      <c r="B464" s="5" t="s">
        <v>452</v>
      </c>
      <c r="C464" s="5" t="s">
        <v>444</v>
      </c>
      <c r="D464" s="5" t="s">
        <v>425</v>
      </c>
      <c r="E464" s="5">
        <v>53</v>
      </c>
      <c r="F464" s="50">
        <v>23997</v>
      </c>
      <c r="G464" s="5">
        <v>560654</v>
      </c>
      <c r="H464" s="50">
        <v>31741</v>
      </c>
      <c r="I464" s="5" t="s">
        <v>417</v>
      </c>
    </row>
    <row r="465" spans="1:9" x14ac:dyDescent="0.25">
      <c r="A465" s="5" t="s">
        <v>408</v>
      </c>
      <c r="B465" s="5" t="s">
        <v>517</v>
      </c>
      <c r="C465" s="5" t="s">
        <v>716</v>
      </c>
      <c r="D465" s="5" t="s">
        <v>636</v>
      </c>
      <c r="E465" s="5">
        <v>59</v>
      </c>
      <c r="F465" s="50">
        <v>21500</v>
      </c>
      <c r="G465" s="5">
        <v>560663</v>
      </c>
      <c r="H465" s="50">
        <v>31754</v>
      </c>
      <c r="I465" s="5" t="s">
        <v>417</v>
      </c>
    </row>
    <row r="466" spans="1:9" x14ac:dyDescent="0.25">
      <c r="A466" s="5" t="s">
        <v>408</v>
      </c>
      <c r="B466" s="5" t="s">
        <v>450</v>
      </c>
      <c r="C466" s="5" t="s">
        <v>459</v>
      </c>
      <c r="D466" s="5" t="s">
        <v>777</v>
      </c>
      <c r="E466" s="5">
        <v>60</v>
      </c>
      <c r="F466" s="50">
        <v>21356</v>
      </c>
      <c r="G466" s="5">
        <v>560664</v>
      </c>
      <c r="H466" s="50">
        <v>31677</v>
      </c>
      <c r="I466" s="5" t="s">
        <v>417</v>
      </c>
    </row>
    <row r="467" spans="1:9" x14ac:dyDescent="0.25">
      <c r="A467" s="5" t="s">
        <v>408</v>
      </c>
      <c r="B467" s="5" t="s">
        <v>587</v>
      </c>
      <c r="C467" s="5" t="s">
        <v>185</v>
      </c>
      <c r="D467" s="5" t="s">
        <v>460</v>
      </c>
      <c r="E467" s="5">
        <v>55</v>
      </c>
      <c r="F467" s="50">
        <v>23276</v>
      </c>
      <c r="G467" s="5">
        <v>560588</v>
      </c>
      <c r="H467" s="50">
        <v>31453</v>
      </c>
      <c r="I467" s="5" t="s">
        <v>417</v>
      </c>
    </row>
    <row r="468" spans="1:9" x14ac:dyDescent="0.25">
      <c r="A468" s="5" t="s">
        <v>408</v>
      </c>
      <c r="B468" s="5" t="s">
        <v>544</v>
      </c>
      <c r="C468" s="5" t="s">
        <v>95</v>
      </c>
      <c r="D468" s="5" t="s">
        <v>741</v>
      </c>
      <c r="E468" s="5">
        <v>57</v>
      </c>
      <c r="F468" s="50">
        <v>22503</v>
      </c>
      <c r="G468" s="5">
        <v>560666</v>
      </c>
      <c r="H468" s="50">
        <v>31567</v>
      </c>
      <c r="I468" s="5" t="s">
        <v>417</v>
      </c>
    </row>
    <row r="469" spans="1:9" x14ac:dyDescent="0.25">
      <c r="A469" s="5" t="s">
        <v>408</v>
      </c>
      <c r="B469" s="5" t="s">
        <v>511</v>
      </c>
      <c r="C469" s="5" t="s">
        <v>540</v>
      </c>
      <c r="D469" s="5" t="s">
        <v>460</v>
      </c>
      <c r="E469" s="5">
        <v>54</v>
      </c>
      <c r="F469" s="50">
        <v>23517</v>
      </c>
      <c r="G469" s="5">
        <v>560668</v>
      </c>
      <c r="H469" s="50">
        <v>31549</v>
      </c>
      <c r="I469" s="5" t="s">
        <v>421</v>
      </c>
    </row>
    <row r="470" spans="1:9" x14ac:dyDescent="0.25">
      <c r="A470" s="5" t="s">
        <v>408</v>
      </c>
      <c r="B470" s="5" t="s">
        <v>152</v>
      </c>
      <c r="C470" s="5" t="s">
        <v>774</v>
      </c>
      <c r="D470" s="5" t="s">
        <v>778</v>
      </c>
      <c r="E470" s="5">
        <v>55</v>
      </c>
      <c r="F470" s="50">
        <v>22988</v>
      </c>
      <c r="G470" s="5">
        <v>560672</v>
      </c>
      <c r="H470" s="50">
        <v>31566</v>
      </c>
      <c r="I470" s="5" t="s">
        <v>421</v>
      </c>
    </row>
    <row r="471" spans="1:9" x14ac:dyDescent="0.25">
      <c r="A471" s="5" t="s">
        <v>413</v>
      </c>
      <c r="B471" s="5" t="s">
        <v>572</v>
      </c>
      <c r="C471" s="5" t="s">
        <v>532</v>
      </c>
      <c r="D471" s="5" t="s">
        <v>741</v>
      </c>
      <c r="E471" s="5">
        <v>53</v>
      </c>
      <c r="F471" s="50">
        <v>23879</v>
      </c>
      <c r="G471" s="5">
        <v>560673</v>
      </c>
      <c r="H471" s="50">
        <v>31537</v>
      </c>
      <c r="I471" s="5" t="s">
        <v>421</v>
      </c>
    </row>
    <row r="472" spans="1:9" x14ac:dyDescent="0.25">
      <c r="A472" s="5" t="s">
        <v>413</v>
      </c>
      <c r="B472" s="5" t="s">
        <v>587</v>
      </c>
      <c r="C472" s="5" t="s">
        <v>441</v>
      </c>
      <c r="D472" s="5" t="s">
        <v>416</v>
      </c>
      <c r="E472" s="5">
        <v>61</v>
      </c>
      <c r="F472" s="50">
        <v>20859</v>
      </c>
      <c r="G472" s="5">
        <v>560599</v>
      </c>
      <c r="H472" s="50">
        <v>31756</v>
      </c>
      <c r="I472" s="5" t="s">
        <v>421</v>
      </c>
    </row>
    <row r="473" spans="1:9" x14ac:dyDescent="0.25">
      <c r="A473" s="5" t="s">
        <v>408</v>
      </c>
      <c r="B473" s="5" t="s">
        <v>471</v>
      </c>
      <c r="C473" s="5" t="s">
        <v>152</v>
      </c>
      <c r="D473" s="5" t="s">
        <v>457</v>
      </c>
      <c r="E473" s="5">
        <v>58</v>
      </c>
      <c r="F473" s="50">
        <v>22048</v>
      </c>
      <c r="G473" s="5">
        <v>560676</v>
      </c>
      <c r="H473" s="50">
        <v>31420</v>
      </c>
      <c r="I473" s="5" t="s">
        <v>421</v>
      </c>
    </row>
    <row r="474" spans="1:9" x14ac:dyDescent="0.25">
      <c r="A474" s="5" t="s">
        <v>413</v>
      </c>
      <c r="B474" s="5" t="s">
        <v>562</v>
      </c>
      <c r="C474" s="5" t="s">
        <v>532</v>
      </c>
      <c r="D474" s="5" t="s">
        <v>460</v>
      </c>
      <c r="E474" s="5">
        <v>61</v>
      </c>
      <c r="F474" s="50">
        <v>21013</v>
      </c>
      <c r="G474" s="5">
        <v>560674</v>
      </c>
      <c r="H474" s="50">
        <v>31554</v>
      </c>
      <c r="I474" s="5" t="s">
        <v>421</v>
      </c>
    </row>
    <row r="475" spans="1:9" x14ac:dyDescent="0.25">
      <c r="A475" s="5" t="s">
        <v>408</v>
      </c>
      <c r="B475" s="5" t="s">
        <v>450</v>
      </c>
      <c r="C475" s="5" t="s">
        <v>779</v>
      </c>
      <c r="D475" s="5" t="s">
        <v>442</v>
      </c>
      <c r="E475" s="5">
        <v>60</v>
      </c>
      <c r="F475" s="50">
        <v>21237</v>
      </c>
      <c r="G475" s="5">
        <v>350172</v>
      </c>
      <c r="H475" s="50">
        <v>31575</v>
      </c>
      <c r="I475" s="5" t="s">
        <v>421</v>
      </c>
    </row>
    <row r="476" spans="1:9" x14ac:dyDescent="0.25">
      <c r="A476" s="5" t="s">
        <v>408</v>
      </c>
      <c r="B476" s="5" t="s">
        <v>157</v>
      </c>
      <c r="C476" s="5" t="s">
        <v>410</v>
      </c>
      <c r="D476" s="5" t="s">
        <v>537</v>
      </c>
      <c r="E476" s="5">
        <v>54</v>
      </c>
      <c r="F476" s="50">
        <v>23340</v>
      </c>
      <c r="G476" s="5">
        <v>560680</v>
      </c>
      <c r="H476" s="50">
        <v>31535</v>
      </c>
      <c r="I476" s="5" t="s">
        <v>421</v>
      </c>
    </row>
    <row r="477" spans="1:9" x14ac:dyDescent="0.25">
      <c r="A477" s="5" t="s">
        <v>413</v>
      </c>
      <c r="B477" s="5" t="s">
        <v>485</v>
      </c>
      <c r="C477" s="5" t="s">
        <v>707</v>
      </c>
      <c r="D477" s="5" t="s">
        <v>473</v>
      </c>
      <c r="E477" s="5">
        <v>53</v>
      </c>
      <c r="F477" s="50">
        <v>24007</v>
      </c>
      <c r="G477" s="5">
        <v>560681</v>
      </c>
      <c r="H477" s="50">
        <v>31771</v>
      </c>
      <c r="I477" s="5" t="s">
        <v>421</v>
      </c>
    </row>
    <row r="478" spans="1:9" x14ac:dyDescent="0.25">
      <c r="A478" s="5" t="s">
        <v>413</v>
      </c>
      <c r="B478" s="5" t="s">
        <v>612</v>
      </c>
      <c r="C478" s="5" t="s">
        <v>468</v>
      </c>
      <c r="D478" s="5" t="s">
        <v>473</v>
      </c>
      <c r="E478" s="5">
        <v>57</v>
      </c>
      <c r="F478" s="50">
        <v>22369</v>
      </c>
      <c r="G478" s="5">
        <v>560545</v>
      </c>
      <c r="H478" s="50">
        <v>31605</v>
      </c>
      <c r="I478" s="5" t="s">
        <v>421</v>
      </c>
    </row>
    <row r="479" spans="1:9" x14ac:dyDescent="0.25">
      <c r="A479" s="5" t="s">
        <v>408</v>
      </c>
      <c r="B479" s="5" t="s">
        <v>443</v>
      </c>
      <c r="C479" s="5" t="s">
        <v>444</v>
      </c>
      <c r="D479" s="5" t="s">
        <v>780</v>
      </c>
      <c r="E479" s="5">
        <v>60</v>
      </c>
      <c r="F479" s="50">
        <v>21388</v>
      </c>
      <c r="G479" s="5">
        <v>560683</v>
      </c>
      <c r="H479" s="50">
        <v>31839</v>
      </c>
      <c r="I479" s="5" t="s">
        <v>466</v>
      </c>
    </row>
    <row r="480" spans="1:9" x14ac:dyDescent="0.25">
      <c r="A480" s="5" t="s">
        <v>413</v>
      </c>
      <c r="B480" s="5" t="s">
        <v>673</v>
      </c>
      <c r="C480" s="5" t="s">
        <v>781</v>
      </c>
      <c r="D480" s="5" t="s">
        <v>678</v>
      </c>
      <c r="E480" s="5">
        <v>51</v>
      </c>
      <c r="F480" s="50">
        <v>24466</v>
      </c>
      <c r="G480" s="5">
        <v>560684</v>
      </c>
      <c r="H480" s="50">
        <v>32061</v>
      </c>
      <c r="I480" s="5" t="s">
        <v>466</v>
      </c>
    </row>
    <row r="481" spans="1:9" x14ac:dyDescent="0.25">
      <c r="A481" s="5" t="s">
        <v>413</v>
      </c>
      <c r="B481" s="5" t="s">
        <v>559</v>
      </c>
      <c r="C481" s="5" t="s">
        <v>633</v>
      </c>
      <c r="D481" s="5" t="s">
        <v>457</v>
      </c>
      <c r="E481" s="5">
        <v>55</v>
      </c>
      <c r="F481" s="50">
        <v>23214</v>
      </c>
      <c r="G481" s="5">
        <v>560685</v>
      </c>
      <c r="H481" s="50">
        <v>31975</v>
      </c>
      <c r="I481" s="5" t="s">
        <v>466</v>
      </c>
    </row>
    <row r="482" spans="1:9" x14ac:dyDescent="0.25">
      <c r="A482" s="5" t="s">
        <v>413</v>
      </c>
      <c r="B482" s="5" t="s">
        <v>562</v>
      </c>
      <c r="C482" s="5" t="s">
        <v>782</v>
      </c>
      <c r="D482" s="5" t="s">
        <v>416</v>
      </c>
      <c r="E482" s="5">
        <v>54</v>
      </c>
      <c r="F482" s="50">
        <v>23502</v>
      </c>
      <c r="G482" s="5">
        <v>560659</v>
      </c>
      <c r="H482" s="50">
        <v>32042</v>
      </c>
      <c r="I482" s="5" t="s">
        <v>466</v>
      </c>
    </row>
    <row r="483" spans="1:9" x14ac:dyDescent="0.25">
      <c r="A483" s="5" t="s">
        <v>408</v>
      </c>
      <c r="B483" s="5" t="s">
        <v>492</v>
      </c>
      <c r="C483" s="5" t="s">
        <v>641</v>
      </c>
      <c r="D483" s="5" t="s">
        <v>473</v>
      </c>
      <c r="E483" s="5">
        <v>59</v>
      </c>
      <c r="F483" s="50">
        <v>21769</v>
      </c>
      <c r="G483" s="5">
        <v>560687</v>
      </c>
      <c r="H483" s="50">
        <v>31870</v>
      </c>
      <c r="I483" s="5" t="s">
        <v>466</v>
      </c>
    </row>
    <row r="484" spans="1:9" x14ac:dyDescent="0.25">
      <c r="A484" s="5" t="s">
        <v>408</v>
      </c>
      <c r="B484" s="5" t="s">
        <v>410</v>
      </c>
      <c r="C484" s="5" t="s">
        <v>556</v>
      </c>
      <c r="D484" s="5" t="s">
        <v>460</v>
      </c>
      <c r="E484" s="5">
        <v>56</v>
      </c>
      <c r="F484" s="50">
        <v>22877</v>
      </c>
      <c r="G484" s="5">
        <v>560688</v>
      </c>
      <c r="H484" s="50">
        <v>32137</v>
      </c>
      <c r="I484" s="5" t="s">
        <v>466</v>
      </c>
    </row>
    <row r="485" spans="1:9" x14ac:dyDescent="0.25">
      <c r="A485" s="5" t="s">
        <v>413</v>
      </c>
      <c r="B485" s="5" t="s">
        <v>534</v>
      </c>
      <c r="C485" s="5" t="s">
        <v>596</v>
      </c>
      <c r="D485" s="5" t="s">
        <v>425</v>
      </c>
      <c r="E485" s="5">
        <v>55</v>
      </c>
      <c r="F485" s="50">
        <v>23122</v>
      </c>
      <c r="G485" s="5">
        <v>560691</v>
      </c>
      <c r="H485" s="50">
        <v>32092</v>
      </c>
      <c r="I485" s="5" t="s">
        <v>466</v>
      </c>
    </row>
    <row r="486" spans="1:9" x14ac:dyDescent="0.25">
      <c r="A486" s="5" t="s">
        <v>408</v>
      </c>
      <c r="B486" s="5" t="s">
        <v>458</v>
      </c>
      <c r="C486" s="5" t="s">
        <v>608</v>
      </c>
      <c r="D486" s="5" t="s">
        <v>658</v>
      </c>
      <c r="E486" s="5">
        <v>56</v>
      </c>
      <c r="F486" s="50">
        <v>22865</v>
      </c>
      <c r="G486" s="5">
        <v>560693</v>
      </c>
      <c r="H486" s="50">
        <v>32107</v>
      </c>
      <c r="I486" s="5" t="s">
        <v>466</v>
      </c>
    </row>
    <row r="487" spans="1:9" x14ac:dyDescent="0.25">
      <c r="A487" s="5" t="s">
        <v>408</v>
      </c>
      <c r="B487" s="5" t="s">
        <v>481</v>
      </c>
      <c r="C487" s="5" t="s">
        <v>191</v>
      </c>
      <c r="D487" s="5" t="s">
        <v>416</v>
      </c>
      <c r="E487" s="5">
        <v>54</v>
      </c>
      <c r="F487" s="50">
        <v>23306</v>
      </c>
      <c r="G487" s="5">
        <v>560697</v>
      </c>
      <c r="H487" s="50">
        <v>31865</v>
      </c>
      <c r="I487" s="5" t="s">
        <v>466</v>
      </c>
    </row>
    <row r="488" spans="1:9" x14ac:dyDescent="0.25">
      <c r="A488" s="5" t="s">
        <v>413</v>
      </c>
      <c r="B488" s="5" t="s">
        <v>611</v>
      </c>
      <c r="C488" s="5" t="s">
        <v>139</v>
      </c>
      <c r="D488" s="5" t="s">
        <v>445</v>
      </c>
      <c r="E488" s="5">
        <v>55</v>
      </c>
      <c r="F488" s="50">
        <v>23068</v>
      </c>
      <c r="G488" s="5">
        <v>560699</v>
      </c>
      <c r="H488" s="50">
        <v>31996</v>
      </c>
      <c r="I488" s="5" t="s">
        <v>412</v>
      </c>
    </row>
    <row r="489" spans="1:9" x14ac:dyDescent="0.25">
      <c r="A489" s="5" t="s">
        <v>413</v>
      </c>
      <c r="B489" s="5" t="s">
        <v>709</v>
      </c>
      <c r="C489" s="5" t="s">
        <v>468</v>
      </c>
      <c r="D489" s="5" t="s">
        <v>473</v>
      </c>
      <c r="E489" s="5">
        <v>54</v>
      </c>
      <c r="F489" s="50">
        <v>23322</v>
      </c>
      <c r="G489" s="5">
        <v>560702</v>
      </c>
      <c r="H489" s="50">
        <v>32032</v>
      </c>
      <c r="I489" s="5" t="s">
        <v>412</v>
      </c>
    </row>
    <row r="490" spans="1:9" x14ac:dyDescent="0.25">
      <c r="A490" s="5" t="s">
        <v>413</v>
      </c>
      <c r="B490" s="5" t="s">
        <v>646</v>
      </c>
      <c r="C490" s="5" t="s">
        <v>783</v>
      </c>
      <c r="D490" s="5" t="s">
        <v>577</v>
      </c>
      <c r="E490" s="5">
        <v>54</v>
      </c>
      <c r="F490" s="50">
        <v>23325</v>
      </c>
      <c r="G490" s="5">
        <v>560704</v>
      </c>
      <c r="H490" s="50">
        <v>31961</v>
      </c>
      <c r="I490" s="5" t="s">
        <v>412</v>
      </c>
    </row>
    <row r="491" spans="1:9" x14ac:dyDescent="0.25">
      <c r="A491" s="5" t="s">
        <v>413</v>
      </c>
      <c r="B491" s="5" t="s">
        <v>492</v>
      </c>
      <c r="C491" s="5" t="s">
        <v>438</v>
      </c>
      <c r="D491" s="5" t="s">
        <v>416</v>
      </c>
      <c r="E491" s="5">
        <v>55</v>
      </c>
      <c r="F491" s="50">
        <v>23037</v>
      </c>
      <c r="G491" s="5">
        <v>560696</v>
      </c>
      <c r="H491" s="50">
        <v>31857</v>
      </c>
      <c r="I491" s="5" t="s">
        <v>412</v>
      </c>
    </row>
    <row r="492" spans="1:9" x14ac:dyDescent="0.25">
      <c r="A492" s="5" t="s">
        <v>408</v>
      </c>
      <c r="B492" s="5" t="s">
        <v>497</v>
      </c>
      <c r="C492" s="5" t="s">
        <v>735</v>
      </c>
      <c r="D492" s="5" t="s">
        <v>642</v>
      </c>
      <c r="E492" s="5">
        <v>60</v>
      </c>
      <c r="F492" s="50">
        <v>21339</v>
      </c>
      <c r="G492" s="5">
        <v>560707</v>
      </c>
      <c r="H492" s="50">
        <v>32072</v>
      </c>
      <c r="I492" s="5" t="s">
        <v>412</v>
      </c>
    </row>
    <row r="493" spans="1:9" x14ac:dyDescent="0.25">
      <c r="A493" s="5" t="s">
        <v>413</v>
      </c>
      <c r="B493" s="5" t="s">
        <v>705</v>
      </c>
      <c r="C493" s="5" t="s">
        <v>764</v>
      </c>
      <c r="D493" s="5" t="s">
        <v>442</v>
      </c>
      <c r="E493" s="5">
        <v>62</v>
      </c>
      <c r="F493" s="50">
        <v>20705</v>
      </c>
      <c r="G493" s="5">
        <v>560710</v>
      </c>
      <c r="H493" s="50">
        <v>31887</v>
      </c>
      <c r="I493" s="5" t="s">
        <v>412</v>
      </c>
    </row>
    <row r="494" spans="1:9" x14ac:dyDescent="0.25">
      <c r="A494" s="5" t="s">
        <v>413</v>
      </c>
      <c r="B494" s="5" t="s">
        <v>784</v>
      </c>
      <c r="C494" s="5" t="s">
        <v>785</v>
      </c>
      <c r="D494" s="5" t="s">
        <v>460</v>
      </c>
      <c r="E494" s="5">
        <v>53</v>
      </c>
      <c r="F494" s="50">
        <v>23958</v>
      </c>
      <c r="G494" s="5">
        <v>560705</v>
      </c>
      <c r="H494" s="50">
        <v>31875</v>
      </c>
      <c r="I494" s="5" t="s">
        <v>412</v>
      </c>
    </row>
    <row r="495" spans="1:9" x14ac:dyDescent="0.25">
      <c r="A495" s="5" t="s">
        <v>408</v>
      </c>
      <c r="B495" s="5" t="s">
        <v>574</v>
      </c>
      <c r="C495" s="5" t="s">
        <v>746</v>
      </c>
      <c r="D495" s="5" t="s">
        <v>470</v>
      </c>
      <c r="E495" s="5">
        <v>55</v>
      </c>
      <c r="F495" s="50">
        <v>23165</v>
      </c>
      <c r="G495" s="5">
        <v>560711</v>
      </c>
      <c r="H495" s="50">
        <v>31900</v>
      </c>
      <c r="I495" s="5" t="s">
        <v>412</v>
      </c>
    </row>
    <row r="496" spans="1:9" x14ac:dyDescent="0.25">
      <c r="A496" s="5" t="s">
        <v>408</v>
      </c>
      <c r="B496" s="5" t="s">
        <v>611</v>
      </c>
      <c r="C496" s="5" t="s">
        <v>465</v>
      </c>
      <c r="D496" s="5" t="s">
        <v>636</v>
      </c>
      <c r="E496" s="5">
        <v>56</v>
      </c>
      <c r="F496" s="50">
        <v>22862</v>
      </c>
      <c r="G496" s="5">
        <v>350201</v>
      </c>
      <c r="H496" s="50">
        <v>32024</v>
      </c>
      <c r="I496" s="5" t="s">
        <v>412</v>
      </c>
    </row>
    <row r="497" spans="1:9" x14ac:dyDescent="0.25">
      <c r="A497" s="5" t="s">
        <v>413</v>
      </c>
      <c r="B497" s="5" t="s">
        <v>618</v>
      </c>
      <c r="C497" s="5" t="s">
        <v>682</v>
      </c>
      <c r="D497" s="5" t="s">
        <v>416</v>
      </c>
      <c r="E497" s="5">
        <v>50</v>
      </c>
      <c r="F497" s="50">
        <v>24757</v>
      </c>
      <c r="G497" s="5">
        <v>560714</v>
      </c>
      <c r="H497" s="50">
        <v>31917</v>
      </c>
      <c r="I497" s="5" t="s">
        <v>412</v>
      </c>
    </row>
    <row r="498" spans="1:9" x14ac:dyDescent="0.25">
      <c r="A498" s="5" t="s">
        <v>408</v>
      </c>
      <c r="B498" s="5" t="s">
        <v>602</v>
      </c>
      <c r="C498" s="5" t="s">
        <v>786</v>
      </c>
      <c r="D498" s="5" t="s">
        <v>536</v>
      </c>
      <c r="E498" s="5">
        <v>52</v>
      </c>
      <c r="F498" s="50">
        <v>24102</v>
      </c>
      <c r="G498" s="5">
        <v>560639</v>
      </c>
      <c r="H498" s="50">
        <v>32030</v>
      </c>
      <c r="I498" s="5" t="s">
        <v>412</v>
      </c>
    </row>
    <row r="499" spans="1:9" x14ac:dyDescent="0.25">
      <c r="A499" s="5" t="s">
        <v>408</v>
      </c>
      <c r="B499" s="5" t="s">
        <v>660</v>
      </c>
      <c r="C499" s="5" t="s">
        <v>191</v>
      </c>
      <c r="D499" s="5" t="s">
        <v>445</v>
      </c>
      <c r="E499" s="5">
        <v>54</v>
      </c>
      <c r="F499" s="50">
        <v>23381</v>
      </c>
      <c r="G499" s="5">
        <v>560642</v>
      </c>
      <c r="H499" s="50">
        <v>31782</v>
      </c>
      <c r="I499" s="5" t="s">
        <v>417</v>
      </c>
    </row>
    <row r="500" spans="1:9" x14ac:dyDescent="0.25">
      <c r="A500" s="5" t="s">
        <v>413</v>
      </c>
      <c r="B500" s="5" t="s">
        <v>639</v>
      </c>
      <c r="C500" s="5" t="s">
        <v>787</v>
      </c>
      <c r="D500" s="5" t="s">
        <v>457</v>
      </c>
      <c r="E500" s="5">
        <v>55</v>
      </c>
      <c r="F500" s="50">
        <v>23242</v>
      </c>
      <c r="G500" s="5">
        <v>560715</v>
      </c>
      <c r="H500" s="50">
        <v>31909</v>
      </c>
      <c r="I500" s="5" t="s">
        <v>417</v>
      </c>
    </row>
    <row r="501" spans="1:9" x14ac:dyDescent="0.25">
      <c r="A501" s="5" t="s">
        <v>408</v>
      </c>
      <c r="B501" s="5" t="s">
        <v>493</v>
      </c>
      <c r="C501" s="5" t="s">
        <v>459</v>
      </c>
      <c r="D501" s="5" t="s">
        <v>536</v>
      </c>
      <c r="E501" s="5">
        <v>53</v>
      </c>
      <c r="F501" s="50">
        <v>23896</v>
      </c>
      <c r="G501" s="5">
        <v>560655</v>
      </c>
      <c r="H501" s="50">
        <v>31839</v>
      </c>
      <c r="I501" s="5" t="s">
        <v>417</v>
      </c>
    </row>
    <row r="502" spans="1:9" x14ac:dyDescent="0.25">
      <c r="A502" s="5" t="s">
        <v>413</v>
      </c>
      <c r="B502" s="5" t="s">
        <v>547</v>
      </c>
      <c r="C502" s="5" t="s">
        <v>489</v>
      </c>
      <c r="D502" s="5" t="s">
        <v>416</v>
      </c>
      <c r="E502" s="5">
        <v>53</v>
      </c>
      <c r="F502" s="50">
        <v>23940</v>
      </c>
      <c r="G502" s="5">
        <v>560717</v>
      </c>
      <c r="H502" s="50">
        <v>32107</v>
      </c>
      <c r="I502" s="5" t="s">
        <v>417</v>
      </c>
    </row>
    <row r="503" spans="1:9" x14ac:dyDescent="0.25">
      <c r="A503" s="5" t="s">
        <v>413</v>
      </c>
      <c r="B503" s="5" t="s">
        <v>681</v>
      </c>
      <c r="C503" s="5" t="s">
        <v>640</v>
      </c>
      <c r="D503" s="5" t="s">
        <v>460</v>
      </c>
      <c r="E503" s="5">
        <v>53</v>
      </c>
      <c r="F503" s="50">
        <v>23768</v>
      </c>
      <c r="G503" s="5">
        <v>560820</v>
      </c>
      <c r="H503" s="50">
        <v>32121</v>
      </c>
      <c r="I503" s="5" t="s">
        <v>417</v>
      </c>
    </row>
    <row r="504" spans="1:9" x14ac:dyDescent="0.25">
      <c r="A504" s="5" t="s">
        <v>413</v>
      </c>
      <c r="B504" s="5" t="s">
        <v>521</v>
      </c>
      <c r="C504" s="5" t="s">
        <v>633</v>
      </c>
      <c r="D504" s="5" t="s">
        <v>731</v>
      </c>
      <c r="E504" s="5">
        <v>54</v>
      </c>
      <c r="F504" s="50">
        <v>23370</v>
      </c>
      <c r="G504" s="5">
        <v>560725</v>
      </c>
      <c r="H504" s="50">
        <v>32065</v>
      </c>
      <c r="I504" s="5" t="s">
        <v>417</v>
      </c>
    </row>
    <row r="505" spans="1:9" x14ac:dyDescent="0.25">
      <c r="A505" s="5" t="s">
        <v>408</v>
      </c>
      <c r="B505" s="5" t="s">
        <v>509</v>
      </c>
      <c r="C505" s="5" t="s">
        <v>685</v>
      </c>
      <c r="D505" s="5" t="s">
        <v>788</v>
      </c>
      <c r="E505" s="5">
        <v>54</v>
      </c>
      <c r="F505" s="50">
        <v>23444</v>
      </c>
      <c r="G505" s="5">
        <v>560679</v>
      </c>
      <c r="H505" s="50">
        <v>31802</v>
      </c>
      <c r="I505" s="5" t="s">
        <v>417</v>
      </c>
    </row>
    <row r="506" spans="1:9" x14ac:dyDescent="0.25">
      <c r="A506" s="5" t="s">
        <v>413</v>
      </c>
      <c r="B506" s="5" t="s">
        <v>631</v>
      </c>
      <c r="C506" s="5" t="s">
        <v>529</v>
      </c>
      <c r="D506" s="5" t="s">
        <v>416</v>
      </c>
      <c r="E506" s="5">
        <v>54</v>
      </c>
      <c r="F506" s="50">
        <v>23568</v>
      </c>
      <c r="G506" s="5">
        <v>560733</v>
      </c>
      <c r="H506" s="50">
        <v>31917</v>
      </c>
      <c r="I506" s="5" t="s">
        <v>417</v>
      </c>
    </row>
    <row r="507" spans="1:9" x14ac:dyDescent="0.25">
      <c r="A507" s="5" t="s">
        <v>413</v>
      </c>
      <c r="B507" s="5" t="s">
        <v>506</v>
      </c>
      <c r="C507" s="5" t="s">
        <v>563</v>
      </c>
      <c r="D507" s="5" t="s">
        <v>416</v>
      </c>
      <c r="E507" s="5">
        <v>55</v>
      </c>
      <c r="F507" s="50">
        <v>23258</v>
      </c>
      <c r="G507" s="5">
        <v>560739</v>
      </c>
      <c r="H507" s="50">
        <v>32032</v>
      </c>
      <c r="I507" s="5" t="s">
        <v>417</v>
      </c>
    </row>
    <row r="508" spans="1:9" x14ac:dyDescent="0.25">
      <c r="A508" s="5" t="s">
        <v>454</v>
      </c>
      <c r="B508" s="5" t="s">
        <v>526</v>
      </c>
      <c r="C508" s="5" t="s">
        <v>789</v>
      </c>
      <c r="D508" s="5" t="s">
        <v>436</v>
      </c>
      <c r="E508" s="5">
        <v>54</v>
      </c>
      <c r="F508" s="50">
        <v>23415</v>
      </c>
      <c r="G508" s="5">
        <v>560736</v>
      </c>
      <c r="H508" s="50">
        <v>31870</v>
      </c>
      <c r="I508" s="5" t="s">
        <v>417</v>
      </c>
    </row>
    <row r="509" spans="1:9" x14ac:dyDescent="0.25">
      <c r="A509" s="5" t="s">
        <v>413</v>
      </c>
      <c r="B509" s="5" t="s">
        <v>521</v>
      </c>
      <c r="C509" s="5" t="s">
        <v>596</v>
      </c>
      <c r="D509" s="5" t="s">
        <v>460</v>
      </c>
      <c r="E509" s="5">
        <v>53</v>
      </c>
      <c r="F509" s="50">
        <v>23691</v>
      </c>
      <c r="G509" s="5">
        <v>560756</v>
      </c>
      <c r="H509" s="50">
        <v>31824</v>
      </c>
      <c r="I509" s="5" t="s">
        <v>417</v>
      </c>
    </row>
    <row r="510" spans="1:9" x14ac:dyDescent="0.25">
      <c r="A510" s="5" t="s">
        <v>413</v>
      </c>
      <c r="B510" s="5" t="s">
        <v>590</v>
      </c>
      <c r="C510" s="5" t="s">
        <v>532</v>
      </c>
      <c r="D510" s="5" t="s">
        <v>442</v>
      </c>
      <c r="E510" s="5">
        <v>56</v>
      </c>
      <c r="F510" s="50">
        <v>22783</v>
      </c>
      <c r="G510" s="5">
        <v>560742</v>
      </c>
      <c r="H510" s="50">
        <v>31865</v>
      </c>
      <c r="I510" s="5" t="s">
        <v>417</v>
      </c>
    </row>
    <row r="511" spans="1:9" x14ac:dyDescent="0.25">
      <c r="A511" s="5" t="s">
        <v>413</v>
      </c>
      <c r="B511" s="5" t="s">
        <v>455</v>
      </c>
      <c r="C511" s="5" t="s">
        <v>435</v>
      </c>
      <c r="D511" s="5" t="s">
        <v>460</v>
      </c>
      <c r="E511" s="5">
        <v>58</v>
      </c>
      <c r="F511" s="50">
        <v>22114</v>
      </c>
      <c r="G511" s="5">
        <v>560745</v>
      </c>
      <c r="H511" s="50">
        <v>31872</v>
      </c>
      <c r="I511" s="5" t="s">
        <v>417</v>
      </c>
    </row>
    <row r="512" spans="1:9" x14ac:dyDescent="0.25">
      <c r="A512" s="5" t="s">
        <v>413</v>
      </c>
      <c r="B512" s="5" t="s">
        <v>426</v>
      </c>
      <c r="C512" s="5" t="s">
        <v>790</v>
      </c>
      <c r="D512" s="5" t="s">
        <v>425</v>
      </c>
      <c r="E512" s="5">
        <v>52</v>
      </c>
      <c r="F512" s="50">
        <v>24357</v>
      </c>
      <c r="G512" s="5">
        <v>560744</v>
      </c>
      <c r="H512" s="50">
        <v>31931</v>
      </c>
      <c r="I512" s="5" t="s">
        <v>417</v>
      </c>
    </row>
    <row r="513" spans="1:9" x14ac:dyDescent="0.25">
      <c r="A513" s="5" t="s">
        <v>413</v>
      </c>
      <c r="B513" s="5" t="s">
        <v>791</v>
      </c>
      <c r="C513" s="5" t="s">
        <v>792</v>
      </c>
      <c r="D513" s="5" t="s">
        <v>425</v>
      </c>
      <c r="E513" s="5">
        <v>52</v>
      </c>
      <c r="F513" s="50">
        <v>24247</v>
      </c>
      <c r="G513" s="5">
        <v>560749</v>
      </c>
      <c r="H513" s="50">
        <v>32228</v>
      </c>
      <c r="I513" s="5" t="s">
        <v>417</v>
      </c>
    </row>
    <row r="514" spans="1:9" x14ac:dyDescent="0.25">
      <c r="A514" s="5" t="s">
        <v>413</v>
      </c>
      <c r="B514" s="5" t="s">
        <v>455</v>
      </c>
      <c r="C514" s="5" t="s">
        <v>793</v>
      </c>
      <c r="D514" s="5" t="s">
        <v>416</v>
      </c>
      <c r="E514" s="5">
        <v>52</v>
      </c>
      <c r="F514" s="50">
        <v>24218</v>
      </c>
      <c r="G514" s="5">
        <v>560751</v>
      </c>
      <c r="H514" s="50">
        <v>32168</v>
      </c>
      <c r="I514" s="5" t="s">
        <v>417</v>
      </c>
    </row>
    <row r="515" spans="1:9" x14ac:dyDescent="0.25">
      <c r="A515" s="5" t="s">
        <v>413</v>
      </c>
      <c r="B515" s="5" t="s">
        <v>562</v>
      </c>
      <c r="C515" s="5" t="s">
        <v>472</v>
      </c>
      <c r="D515" s="5" t="s">
        <v>460</v>
      </c>
      <c r="E515" s="5">
        <v>59</v>
      </c>
      <c r="F515" s="50">
        <v>21797</v>
      </c>
      <c r="G515" s="5">
        <v>560690</v>
      </c>
      <c r="H515" s="50">
        <v>32423</v>
      </c>
      <c r="I515" s="5" t="s">
        <v>421</v>
      </c>
    </row>
    <row r="516" spans="1:9" x14ac:dyDescent="0.25">
      <c r="A516" s="5" t="s">
        <v>408</v>
      </c>
      <c r="B516" s="5" t="s">
        <v>568</v>
      </c>
      <c r="C516" s="5" t="s">
        <v>419</v>
      </c>
      <c r="D516" s="5" t="s">
        <v>548</v>
      </c>
      <c r="E516" s="5">
        <v>55</v>
      </c>
      <c r="F516" s="50">
        <v>22929</v>
      </c>
      <c r="G516" s="5">
        <v>561223</v>
      </c>
      <c r="H516" s="50">
        <v>32485</v>
      </c>
      <c r="I516" s="5" t="s">
        <v>421</v>
      </c>
    </row>
    <row r="517" spans="1:9" x14ac:dyDescent="0.25">
      <c r="A517" s="5" t="s">
        <v>413</v>
      </c>
      <c r="B517" s="5" t="s">
        <v>660</v>
      </c>
      <c r="C517" s="5" t="s">
        <v>794</v>
      </c>
      <c r="D517" s="5" t="s">
        <v>460</v>
      </c>
      <c r="E517" s="5">
        <v>52</v>
      </c>
      <c r="F517" s="50">
        <v>24326</v>
      </c>
      <c r="G517" s="5">
        <v>560738</v>
      </c>
      <c r="H517" s="50">
        <v>32457</v>
      </c>
      <c r="I517" s="5" t="s">
        <v>421</v>
      </c>
    </row>
    <row r="518" spans="1:9" x14ac:dyDescent="0.25">
      <c r="A518" s="5" t="s">
        <v>408</v>
      </c>
      <c r="B518" s="5" t="s">
        <v>766</v>
      </c>
      <c r="C518" s="5" t="s">
        <v>621</v>
      </c>
      <c r="D518" s="5" t="s">
        <v>658</v>
      </c>
      <c r="E518" s="5">
        <v>53</v>
      </c>
      <c r="F518" s="50">
        <v>23723</v>
      </c>
      <c r="G518" s="5">
        <v>560764</v>
      </c>
      <c r="H518" s="50">
        <v>32367</v>
      </c>
      <c r="I518" s="5" t="s">
        <v>421</v>
      </c>
    </row>
    <row r="519" spans="1:9" x14ac:dyDescent="0.25">
      <c r="A519" s="5" t="s">
        <v>408</v>
      </c>
      <c r="B519" s="5" t="s">
        <v>572</v>
      </c>
      <c r="C519" s="5" t="s">
        <v>621</v>
      </c>
      <c r="D519" s="5" t="s">
        <v>478</v>
      </c>
      <c r="E519" s="5">
        <v>58</v>
      </c>
      <c r="F519" s="50">
        <v>22107</v>
      </c>
      <c r="G519" s="5">
        <v>560770</v>
      </c>
      <c r="H519" s="50">
        <v>32292</v>
      </c>
      <c r="I519" s="5" t="s">
        <v>421</v>
      </c>
    </row>
    <row r="520" spans="1:9" x14ac:dyDescent="0.25">
      <c r="A520" s="5" t="s">
        <v>413</v>
      </c>
      <c r="B520" s="5" t="s">
        <v>660</v>
      </c>
      <c r="C520" s="5" t="s">
        <v>795</v>
      </c>
      <c r="D520" s="5" t="s">
        <v>457</v>
      </c>
      <c r="E520" s="5">
        <v>56</v>
      </c>
      <c r="F520" s="50">
        <v>22710</v>
      </c>
      <c r="G520" s="5">
        <v>560698</v>
      </c>
      <c r="H520" s="50">
        <v>32472</v>
      </c>
      <c r="I520" s="5" t="s">
        <v>421</v>
      </c>
    </row>
    <row r="521" spans="1:9" x14ac:dyDescent="0.25">
      <c r="A521" s="5" t="s">
        <v>408</v>
      </c>
      <c r="B521" s="5" t="s">
        <v>455</v>
      </c>
      <c r="C521" s="5" t="s">
        <v>776</v>
      </c>
      <c r="D521" s="5" t="s">
        <v>473</v>
      </c>
      <c r="E521" s="5">
        <v>52</v>
      </c>
      <c r="F521" s="50">
        <v>24329</v>
      </c>
      <c r="G521" s="5">
        <v>351381</v>
      </c>
      <c r="H521" s="50">
        <v>32485</v>
      </c>
      <c r="I521" s="5" t="s">
        <v>421</v>
      </c>
    </row>
    <row r="522" spans="1:9" x14ac:dyDescent="0.25">
      <c r="A522" s="5" t="s">
        <v>413</v>
      </c>
      <c r="B522" s="5" t="s">
        <v>564</v>
      </c>
      <c r="C522" s="5" t="s">
        <v>453</v>
      </c>
      <c r="D522" s="5" t="s">
        <v>416</v>
      </c>
      <c r="E522" s="5">
        <v>61</v>
      </c>
      <c r="F522" s="50">
        <v>20735</v>
      </c>
      <c r="G522" s="5">
        <v>560776</v>
      </c>
      <c r="H522" s="50">
        <v>32408</v>
      </c>
      <c r="I522" s="5" t="s">
        <v>421</v>
      </c>
    </row>
    <row r="523" spans="1:9" x14ac:dyDescent="0.25">
      <c r="A523" s="5" t="s">
        <v>413</v>
      </c>
      <c r="B523" s="5" t="s">
        <v>664</v>
      </c>
      <c r="C523" s="5" t="s">
        <v>596</v>
      </c>
      <c r="D523" s="5" t="s">
        <v>439</v>
      </c>
      <c r="E523" s="5">
        <v>54</v>
      </c>
      <c r="F523" s="50">
        <v>23353</v>
      </c>
      <c r="G523" s="5">
        <v>560735</v>
      </c>
      <c r="H523" s="50">
        <v>32183</v>
      </c>
      <c r="I523" s="5" t="s">
        <v>421</v>
      </c>
    </row>
    <row r="524" spans="1:9" x14ac:dyDescent="0.25">
      <c r="A524" s="5" t="s">
        <v>413</v>
      </c>
      <c r="B524" s="5" t="s">
        <v>431</v>
      </c>
      <c r="C524" s="5" t="s">
        <v>432</v>
      </c>
      <c r="D524" s="5" t="s">
        <v>457</v>
      </c>
      <c r="E524" s="5">
        <v>51</v>
      </c>
      <c r="F524" s="50">
        <v>24387</v>
      </c>
      <c r="G524" s="5">
        <v>560794</v>
      </c>
      <c r="H524" s="50">
        <v>32298</v>
      </c>
      <c r="I524" s="5" t="s">
        <v>421</v>
      </c>
    </row>
    <row r="525" spans="1:9" x14ac:dyDescent="0.25">
      <c r="A525" s="5" t="s">
        <v>413</v>
      </c>
      <c r="B525" s="5" t="s">
        <v>506</v>
      </c>
      <c r="C525" s="5" t="s">
        <v>576</v>
      </c>
      <c r="D525" s="5" t="s">
        <v>473</v>
      </c>
      <c r="E525" s="5">
        <v>57</v>
      </c>
      <c r="F525" s="50">
        <v>22466</v>
      </c>
      <c r="G525" s="5">
        <v>560797</v>
      </c>
      <c r="H525" s="50">
        <v>32280</v>
      </c>
      <c r="I525" s="5" t="s">
        <v>466</v>
      </c>
    </row>
    <row r="526" spans="1:9" x14ac:dyDescent="0.25">
      <c r="A526" s="5" t="s">
        <v>408</v>
      </c>
      <c r="B526" s="5" t="s">
        <v>709</v>
      </c>
      <c r="C526" s="5" t="s">
        <v>550</v>
      </c>
      <c r="D526" s="5" t="s">
        <v>482</v>
      </c>
      <c r="E526" s="5">
        <v>55</v>
      </c>
      <c r="F526" s="50">
        <v>23196</v>
      </c>
      <c r="G526" s="5">
        <v>561474</v>
      </c>
      <c r="H526" s="50">
        <v>32297</v>
      </c>
      <c r="I526" s="5" t="s">
        <v>466</v>
      </c>
    </row>
    <row r="527" spans="1:9" x14ac:dyDescent="0.25">
      <c r="A527" s="5" t="s">
        <v>413</v>
      </c>
      <c r="B527" s="5" t="s">
        <v>431</v>
      </c>
      <c r="C527" s="5" t="s">
        <v>796</v>
      </c>
      <c r="D527" s="5" t="s">
        <v>749</v>
      </c>
      <c r="E527" s="5">
        <v>53</v>
      </c>
      <c r="F527" s="50">
        <v>23830</v>
      </c>
      <c r="G527" s="5">
        <v>560801</v>
      </c>
      <c r="H527" s="50">
        <v>32268</v>
      </c>
      <c r="I527" s="5" t="s">
        <v>466</v>
      </c>
    </row>
    <row r="528" spans="1:9" x14ac:dyDescent="0.25">
      <c r="A528" s="5" t="s">
        <v>413</v>
      </c>
      <c r="B528" s="5" t="s">
        <v>652</v>
      </c>
      <c r="C528" s="5" t="s">
        <v>489</v>
      </c>
      <c r="D528" s="5" t="s">
        <v>460</v>
      </c>
      <c r="E528" s="5">
        <v>52</v>
      </c>
      <c r="F528" s="50">
        <v>24360</v>
      </c>
      <c r="G528" s="5">
        <v>560802</v>
      </c>
      <c r="H528" s="50">
        <v>32487</v>
      </c>
      <c r="I528" s="5" t="s">
        <v>466</v>
      </c>
    </row>
    <row r="529" spans="1:9" x14ac:dyDescent="0.25">
      <c r="A529" s="5" t="s">
        <v>413</v>
      </c>
      <c r="B529" s="5" t="s">
        <v>479</v>
      </c>
      <c r="C529" s="5" t="s">
        <v>563</v>
      </c>
      <c r="D529" s="5" t="s">
        <v>797</v>
      </c>
      <c r="E529" s="5">
        <v>51</v>
      </c>
      <c r="F529" s="50">
        <v>24727</v>
      </c>
      <c r="G529" s="5">
        <v>560796</v>
      </c>
      <c r="H529" s="50">
        <v>32150</v>
      </c>
      <c r="I529" s="5" t="s">
        <v>466</v>
      </c>
    </row>
    <row r="530" spans="1:9" x14ac:dyDescent="0.25">
      <c r="A530" s="5" t="s">
        <v>413</v>
      </c>
      <c r="B530" s="5" t="s">
        <v>493</v>
      </c>
      <c r="C530" s="5" t="s">
        <v>752</v>
      </c>
      <c r="D530" s="5" t="s">
        <v>536</v>
      </c>
      <c r="E530" s="5">
        <v>51</v>
      </c>
      <c r="F530" s="50">
        <v>24565</v>
      </c>
      <c r="G530" s="5">
        <v>560800</v>
      </c>
      <c r="H530" s="50">
        <v>32285</v>
      </c>
      <c r="I530" s="5" t="s">
        <v>466</v>
      </c>
    </row>
    <row r="531" spans="1:9" x14ac:dyDescent="0.25">
      <c r="A531" s="5" t="s">
        <v>413</v>
      </c>
      <c r="B531" s="5" t="s">
        <v>512</v>
      </c>
      <c r="C531" s="5" t="s">
        <v>518</v>
      </c>
      <c r="D531" s="5" t="s">
        <v>798</v>
      </c>
      <c r="E531" s="5">
        <v>58</v>
      </c>
      <c r="F531" s="50">
        <v>21865</v>
      </c>
      <c r="G531" s="5">
        <v>350116</v>
      </c>
      <c r="H531" s="50">
        <v>32306</v>
      </c>
      <c r="I531" s="5" t="s">
        <v>466</v>
      </c>
    </row>
    <row r="532" spans="1:9" x14ac:dyDescent="0.25">
      <c r="A532" s="5" t="s">
        <v>454</v>
      </c>
      <c r="B532" s="5" t="s">
        <v>660</v>
      </c>
      <c r="C532" s="5" t="s">
        <v>773</v>
      </c>
      <c r="D532" s="5" t="s">
        <v>799</v>
      </c>
      <c r="E532" s="5">
        <v>54</v>
      </c>
      <c r="F532" s="50">
        <v>23295</v>
      </c>
      <c r="G532" s="5">
        <v>351173</v>
      </c>
      <c r="H532" s="50">
        <v>32266</v>
      </c>
      <c r="I532" s="5" t="s">
        <v>466</v>
      </c>
    </row>
    <row r="533" spans="1:9" x14ac:dyDescent="0.25">
      <c r="A533" s="5" t="s">
        <v>408</v>
      </c>
      <c r="B533" s="5" t="s">
        <v>541</v>
      </c>
      <c r="C533" s="5" t="s">
        <v>550</v>
      </c>
      <c r="D533" s="5" t="s">
        <v>763</v>
      </c>
      <c r="E533" s="5">
        <v>54</v>
      </c>
      <c r="F533" s="50">
        <v>23632</v>
      </c>
      <c r="G533" s="5">
        <v>350274</v>
      </c>
      <c r="H533" s="50">
        <v>32502</v>
      </c>
      <c r="I533" s="5" t="s">
        <v>466</v>
      </c>
    </row>
    <row r="534" spans="1:9" x14ac:dyDescent="0.25">
      <c r="A534" s="5" t="s">
        <v>408</v>
      </c>
      <c r="B534" s="5" t="s">
        <v>461</v>
      </c>
      <c r="C534" s="5" t="s">
        <v>774</v>
      </c>
      <c r="D534" s="5" t="s">
        <v>800</v>
      </c>
      <c r="E534" s="5">
        <v>53</v>
      </c>
      <c r="F534" s="50">
        <v>23840</v>
      </c>
      <c r="G534" s="5">
        <v>560719</v>
      </c>
      <c r="H534" s="50">
        <v>32336</v>
      </c>
      <c r="I534" s="5" t="s">
        <v>412</v>
      </c>
    </row>
    <row r="535" spans="1:9" x14ac:dyDescent="0.25">
      <c r="A535" s="5" t="s">
        <v>413</v>
      </c>
      <c r="B535" s="5" t="s">
        <v>526</v>
      </c>
      <c r="C535" s="5" t="s">
        <v>801</v>
      </c>
      <c r="D535" s="5" t="s">
        <v>416</v>
      </c>
      <c r="E535" s="5">
        <v>53</v>
      </c>
      <c r="F535" s="50">
        <v>23927</v>
      </c>
      <c r="G535" s="5">
        <v>560806</v>
      </c>
      <c r="H535" s="50">
        <v>32205</v>
      </c>
      <c r="I535" s="5" t="s">
        <v>412</v>
      </c>
    </row>
    <row r="536" spans="1:9" x14ac:dyDescent="0.25">
      <c r="A536" s="5" t="s">
        <v>408</v>
      </c>
      <c r="B536" s="5" t="s">
        <v>667</v>
      </c>
      <c r="C536" s="5" t="s">
        <v>779</v>
      </c>
      <c r="D536" s="5" t="s">
        <v>536</v>
      </c>
      <c r="E536" s="5">
        <v>53</v>
      </c>
      <c r="F536" s="50">
        <v>23789</v>
      </c>
      <c r="G536" s="5">
        <v>560722</v>
      </c>
      <c r="H536" s="50">
        <v>32427</v>
      </c>
      <c r="I536" s="5" t="s">
        <v>412</v>
      </c>
    </row>
    <row r="537" spans="1:9" x14ac:dyDescent="0.25">
      <c r="A537" s="5" t="s">
        <v>413</v>
      </c>
      <c r="B537" s="5" t="s">
        <v>410</v>
      </c>
      <c r="C537" s="5" t="s">
        <v>721</v>
      </c>
      <c r="D537" s="5" t="s">
        <v>802</v>
      </c>
      <c r="E537" s="5">
        <v>53</v>
      </c>
      <c r="F537" s="50">
        <v>23848</v>
      </c>
      <c r="G537" s="5">
        <v>350277</v>
      </c>
      <c r="H537" s="50">
        <v>32341</v>
      </c>
      <c r="I537" s="5" t="s">
        <v>412</v>
      </c>
    </row>
    <row r="538" spans="1:9" x14ac:dyDescent="0.25">
      <c r="A538" s="5" t="s">
        <v>413</v>
      </c>
      <c r="B538" s="5" t="s">
        <v>512</v>
      </c>
      <c r="C538" s="5" t="s">
        <v>803</v>
      </c>
      <c r="D538" s="5" t="s">
        <v>622</v>
      </c>
      <c r="E538" s="5">
        <v>53</v>
      </c>
      <c r="F538" s="50">
        <v>23865</v>
      </c>
      <c r="G538" s="5">
        <v>560813</v>
      </c>
      <c r="H538" s="50">
        <v>32408</v>
      </c>
      <c r="I538" s="5" t="s">
        <v>412</v>
      </c>
    </row>
    <row r="539" spans="1:9" x14ac:dyDescent="0.25">
      <c r="A539" s="5" t="s">
        <v>413</v>
      </c>
      <c r="B539" s="5" t="s">
        <v>791</v>
      </c>
      <c r="C539" s="5" t="s">
        <v>804</v>
      </c>
      <c r="D539" s="5" t="s">
        <v>622</v>
      </c>
      <c r="E539" s="5">
        <v>52</v>
      </c>
      <c r="F539" s="50">
        <v>24115</v>
      </c>
      <c r="G539" s="5">
        <v>560815</v>
      </c>
      <c r="H539" s="50">
        <v>32236</v>
      </c>
      <c r="I539" s="5" t="s">
        <v>412</v>
      </c>
    </row>
    <row r="540" spans="1:9" x14ac:dyDescent="0.25">
      <c r="A540" s="5" t="s">
        <v>413</v>
      </c>
      <c r="B540" s="5" t="s">
        <v>648</v>
      </c>
      <c r="C540" s="5" t="s">
        <v>91</v>
      </c>
      <c r="D540" s="5" t="s">
        <v>622</v>
      </c>
      <c r="E540" s="5">
        <v>52</v>
      </c>
      <c r="F540" s="50">
        <v>24217</v>
      </c>
      <c r="G540" s="5">
        <v>560821</v>
      </c>
      <c r="H540" s="50">
        <v>32503</v>
      </c>
      <c r="I540" s="5" t="s">
        <v>412</v>
      </c>
    </row>
    <row r="541" spans="1:9" x14ac:dyDescent="0.25">
      <c r="A541" s="5" t="s">
        <v>408</v>
      </c>
      <c r="B541" s="5" t="s">
        <v>629</v>
      </c>
      <c r="C541" s="5" t="s">
        <v>444</v>
      </c>
      <c r="D541" s="5" t="s">
        <v>780</v>
      </c>
      <c r="E541" s="5">
        <v>53</v>
      </c>
      <c r="F541" s="50">
        <v>23935</v>
      </c>
      <c r="G541" s="5">
        <v>560734</v>
      </c>
      <c r="H541" s="50">
        <v>32458</v>
      </c>
      <c r="I541" s="5" t="s">
        <v>412</v>
      </c>
    </row>
    <row r="542" spans="1:9" x14ac:dyDescent="0.25">
      <c r="A542" s="5" t="s">
        <v>413</v>
      </c>
      <c r="B542" s="5" t="s">
        <v>730</v>
      </c>
      <c r="C542" s="5" t="s">
        <v>609</v>
      </c>
      <c r="D542" s="5" t="s">
        <v>805</v>
      </c>
      <c r="E542" s="5">
        <v>53</v>
      </c>
      <c r="F542" s="50">
        <v>23874</v>
      </c>
      <c r="G542" s="5">
        <v>560824</v>
      </c>
      <c r="H542" s="50">
        <v>32473</v>
      </c>
      <c r="I542" s="5" t="s">
        <v>412</v>
      </c>
    </row>
    <row r="543" spans="1:9" x14ac:dyDescent="0.25">
      <c r="A543" s="5" t="s">
        <v>454</v>
      </c>
      <c r="B543" s="5" t="s">
        <v>568</v>
      </c>
      <c r="C543" s="5" t="s">
        <v>438</v>
      </c>
      <c r="D543" s="5" t="s">
        <v>806</v>
      </c>
      <c r="E543" s="5">
        <v>52</v>
      </c>
      <c r="F543" s="50">
        <v>24280</v>
      </c>
      <c r="G543" s="5">
        <v>560825</v>
      </c>
      <c r="H543" s="50">
        <v>32606</v>
      </c>
      <c r="I543" s="5" t="s">
        <v>412</v>
      </c>
    </row>
    <row r="544" spans="1:9" x14ac:dyDescent="0.25">
      <c r="A544" s="5" t="s">
        <v>413</v>
      </c>
      <c r="B544" s="5" t="s">
        <v>568</v>
      </c>
      <c r="C544" s="5" t="s">
        <v>472</v>
      </c>
      <c r="D544" s="5" t="s">
        <v>470</v>
      </c>
      <c r="E544" s="5">
        <v>52</v>
      </c>
      <c r="F544" s="50">
        <v>24261</v>
      </c>
      <c r="G544" s="5">
        <v>560826</v>
      </c>
      <c r="H544" s="50">
        <v>32362</v>
      </c>
      <c r="I544" s="5" t="s">
        <v>412</v>
      </c>
    </row>
    <row r="545" spans="1:9" x14ac:dyDescent="0.25">
      <c r="A545" s="5" t="s">
        <v>413</v>
      </c>
      <c r="B545" s="5" t="s">
        <v>559</v>
      </c>
      <c r="C545" s="5" t="s">
        <v>91</v>
      </c>
      <c r="D545" s="5" t="s">
        <v>460</v>
      </c>
      <c r="E545" s="5">
        <v>51</v>
      </c>
      <c r="F545" s="50">
        <v>24418</v>
      </c>
      <c r="G545" s="5">
        <v>560835</v>
      </c>
      <c r="H545" s="50">
        <v>32398</v>
      </c>
      <c r="I545" s="5" t="s">
        <v>417</v>
      </c>
    </row>
    <row r="546" spans="1:9" x14ac:dyDescent="0.25">
      <c r="A546" s="5" t="s">
        <v>413</v>
      </c>
      <c r="B546" s="5" t="s">
        <v>541</v>
      </c>
      <c r="C546" s="5" t="s">
        <v>807</v>
      </c>
      <c r="D546" s="5" t="s">
        <v>508</v>
      </c>
      <c r="E546" s="5">
        <v>65</v>
      </c>
      <c r="F546" s="50">
        <v>19426</v>
      </c>
      <c r="G546" s="5">
        <v>560831</v>
      </c>
      <c r="H546" s="50">
        <v>32327</v>
      </c>
      <c r="I546" s="5" t="s">
        <v>417</v>
      </c>
    </row>
    <row r="547" spans="1:9" x14ac:dyDescent="0.25">
      <c r="A547" s="5" t="s">
        <v>413</v>
      </c>
      <c r="B547" s="5" t="s">
        <v>414</v>
      </c>
      <c r="C547" s="5" t="s">
        <v>808</v>
      </c>
      <c r="D547" s="5" t="s">
        <v>460</v>
      </c>
      <c r="E547" s="5">
        <v>52</v>
      </c>
      <c r="F547" s="50">
        <v>24338</v>
      </c>
      <c r="G547" s="5">
        <v>560827</v>
      </c>
      <c r="H547" s="50">
        <v>32223</v>
      </c>
      <c r="I547" s="5" t="s">
        <v>417</v>
      </c>
    </row>
    <row r="548" spans="1:9" x14ac:dyDescent="0.25">
      <c r="A548" s="5" t="s">
        <v>408</v>
      </c>
      <c r="B548" s="5" t="s">
        <v>784</v>
      </c>
      <c r="C548" s="5" t="s">
        <v>152</v>
      </c>
      <c r="D548" s="5" t="s">
        <v>536</v>
      </c>
      <c r="E548" s="5">
        <v>53</v>
      </c>
      <c r="F548" s="50">
        <v>23783</v>
      </c>
      <c r="G548" s="5">
        <v>560747</v>
      </c>
      <c r="H548" s="50">
        <v>32803</v>
      </c>
      <c r="I548" s="5" t="s">
        <v>417</v>
      </c>
    </row>
    <row r="549" spans="1:9" x14ac:dyDescent="0.25">
      <c r="A549" s="5" t="s">
        <v>408</v>
      </c>
      <c r="B549" s="5" t="s">
        <v>586</v>
      </c>
      <c r="C549" s="5" t="s">
        <v>535</v>
      </c>
      <c r="D549" s="5" t="s">
        <v>445</v>
      </c>
      <c r="E549" s="5">
        <v>55</v>
      </c>
      <c r="F549" s="50">
        <v>23091</v>
      </c>
      <c r="G549" s="5">
        <v>560838</v>
      </c>
      <c r="H549" s="50">
        <v>32618</v>
      </c>
      <c r="I549" s="5" t="s">
        <v>417</v>
      </c>
    </row>
    <row r="550" spans="1:9" x14ac:dyDescent="0.25">
      <c r="A550" s="5" t="s">
        <v>408</v>
      </c>
      <c r="B550" s="5" t="s">
        <v>634</v>
      </c>
      <c r="C550" s="5" t="s">
        <v>630</v>
      </c>
      <c r="D550" s="5" t="s">
        <v>473</v>
      </c>
      <c r="E550" s="5">
        <v>52</v>
      </c>
      <c r="F550" s="50">
        <v>24280</v>
      </c>
      <c r="G550" s="5">
        <v>560842</v>
      </c>
      <c r="H550" s="50">
        <v>32606</v>
      </c>
      <c r="I550" s="5" t="s">
        <v>417</v>
      </c>
    </row>
    <row r="551" spans="1:9" x14ac:dyDescent="0.25">
      <c r="A551" s="5" t="s">
        <v>413</v>
      </c>
      <c r="B551" s="5" t="s">
        <v>730</v>
      </c>
      <c r="C551" s="5" t="s">
        <v>441</v>
      </c>
      <c r="D551" s="5" t="s">
        <v>460</v>
      </c>
      <c r="E551" s="5">
        <v>51</v>
      </c>
      <c r="F551" s="50">
        <v>24570</v>
      </c>
      <c r="G551" s="5">
        <v>560837</v>
      </c>
      <c r="H551" s="50">
        <v>32631</v>
      </c>
      <c r="I551" s="5" t="s">
        <v>417</v>
      </c>
    </row>
    <row r="552" spans="1:9" x14ac:dyDescent="0.25">
      <c r="A552" s="5" t="s">
        <v>408</v>
      </c>
      <c r="B552" s="5" t="s">
        <v>719</v>
      </c>
      <c r="C552" s="5" t="s">
        <v>465</v>
      </c>
      <c r="D552" s="5" t="s">
        <v>470</v>
      </c>
      <c r="E552" s="5">
        <v>58</v>
      </c>
      <c r="F552" s="50">
        <v>22065</v>
      </c>
      <c r="G552" s="5">
        <v>350371</v>
      </c>
      <c r="H552" s="50">
        <v>32755</v>
      </c>
      <c r="I552" s="5" t="s">
        <v>417</v>
      </c>
    </row>
    <row r="553" spans="1:9" x14ac:dyDescent="0.25">
      <c r="A553" s="5" t="s">
        <v>408</v>
      </c>
      <c r="B553" s="5" t="s">
        <v>665</v>
      </c>
      <c r="C553" s="5" t="s">
        <v>155</v>
      </c>
      <c r="D553" s="5" t="s">
        <v>726</v>
      </c>
      <c r="E553" s="5">
        <v>53</v>
      </c>
      <c r="F553" s="50">
        <v>23660</v>
      </c>
      <c r="G553" s="5">
        <v>560765</v>
      </c>
      <c r="H553" s="50">
        <v>32648</v>
      </c>
      <c r="I553" s="5" t="s">
        <v>417</v>
      </c>
    </row>
    <row r="554" spans="1:9" x14ac:dyDescent="0.25">
      <c r="A554" s="5" t="s">
        <v>408</v>
      </c>
      <c r="B554" s="5" t="s">
        <v>618</v>
      </c>
      <c r="C554" s="5" t="s">
        <v>685</v>
      </c>
      <c r="D554" s="5" t="s">
        <v>442</v>
      </c>
      <c r="E554" s="5">
        <v>55</v>
      </c>
      <c r="F554" s="50">
        <v>22961</v>
      </c>
      <c r="G554" s="5">
        <v>560850</v>
      </c>
      <c r="H554" s="50">
        <v>32761</v>
      </c>
      <c r="I554" s="5" t="s">
        <v>417</v>
      </c>
    </row>
    <row r="555" spans="1:9" x14ac:dyDescent="0.25">
      <c r="A555" s="5" t="s">
        <v>408</v>
      </c>
      <c r="B555" s="5" t="s">
        <v>531</v>
      </c>
      <c r="C555" s="5" t="s">
        <v>621</v>
      </c>
      <c r="D555" s="5" t="s">
        <v>449</v>
      </c>
      <c r="E555" s="5">
        <v>54</v>
      </c>
      <c r="F555" s="50">
        <v>23562</v>
      </c>
      <c r="G555" s="5">
        <v>560851</v>
      </c>
      <c r="H555" s="50">
        <v>32513</v>
      </c>
      <c r="I555" s="5" t="s">
        <v>417</v>
      </c>
    </row>
    <row r="556" spans="1:9" x14ac:dyDescent="0.25">
      <c r="A556" s="5" t="s">
        <v>413</v>
      </c>
      <c r="B556" s="5" t="s">
        <v>497</v>
      </c>
      <c r="C556" s="5" t="s">
        <v>706</v>
      </c>
      <c r="D556" s="5" t="s">
        <v>473</v>
      </c>
      <c r="E556" s="5">
        <v>53</v>
      </c>
      <c r="F556" s="50">
        <v>23799</v>
      </c>
      <c r="G556" s="5">
        <v>351446</v>
      </c>
      <c r="H556" s="50">
        <v>33153</v>
      </c>
      <c r="I556" s="5" t="s">
        <v>417</v>
      </c>
    </row>
    <row r="557" spans="1:9" x14ac:dyDescent="0.25">
      <c r="A557" s="5" t="s">
        <v>413</v>
      </c>
      <c r="B557" s="5" t="s">
        <v>476</v>
      </c>
      <c r="C557" s="5" t="s">
        <v>583</v>
      </c>
      <c r="D557" s="5" t="s">
        <v>416</v>
      </c>
      <c r="E557" s="5">
        <v>55</v>
      </c>
      <c r="F557" s="50">
        <v>23230</v>
      </c>
      <c r="G557" s="5">
        <v>560856</v>
      </c>
      <c r="H557" s="50">
        <v>32570</v>
      </c>
      <c r="I557" s="5" t="s">
        <v>417</v>
      </c>
    </row>
    <row r="558" spans="1:9" x14ac:dyDescent="0.25">
      <c r="A558" s="5" t="s">
        <v>408</v>
      </c>
      <c r="B558" s="5" t="s">
        <v>639</v>
      </c>
      <c r="C558" s="5" t="s">
        <v>776</v>
      </c>
      <c r="D558" s="5" t="s">
        <v>425</v>
      </c>
      <c r="E558" s="5">
        <v>52</v>
      </c>
      <c r="F558" s="50">
        <v>24310</v>
      </c>
      <c r="G558" s="5">
        <v>560803</v>
      </c>
      <c r="H558" s="50">
        <v>32838</v>
      </c>
      <c r="I558" s="5" t="s">
        <v>417</v>
      </c>
    </row>
    <row r="559" spans="1:9" x14ac:dyDescent="0.25">
      <c r="A559" s="5" t="s">
        <v>408</v>
      </c>
      <c r="B559" s="5" t="s">
        <v>471</v>
      </c>
      <c r="C559" s="5" t="s">
        <v>532</v>
      </c>
      <c r="D559" s="5" t="s">
        <v>416</v>
      </c>
      <c r="E559" s="5">
        <v>52</v>
      </c>
      <c r="F559" s="50">
        <v>24202</v>
      </c>
      <c r="G559" s="5">
        <v>560795</v>
      </c>
      <c r="H559" s="50">
        <v>32852</v>
      </c>
      <c r="I559" s="5" t="s">
        <v>417</v>
      </c>
    </row>
    <row r="560" spans="1:9" x14ac:dyDescent="0.25">
      <c r="A560" s="5" t="s">
        <v>413</v>
      </c>
      <c r="B560" s="5" t="s">
        <v>570</v>
      </c>
      <c r="C560" s="5" t="s">
        <v>515</v>
      </c>
      <c r="D560" s="5" t="s">
        <v>638</v>
      </c>
      <c r="E560" s="5">
        <v>54</v>
      </c>
      <c r="F560" s="50">
        <v>23441</v>
      </c>
      <c r="G560" s="5">
        <v>351492</v>
      </c>
      <c r="H560" s="50">
        <v>32796</v>
      </c>
      <c r="I560" s="5" t="s">
        <v>417</v>
      </c>
    </row>
    <row r="561" spans="1:9" x14ac:dyDescent="0.25">
      <c r="A561" s="5" t="s">
        <v>408</v>
      </c>
      <c r="B561" s="5" t="s">
        <v>431</v>
      </c>
      <c r="C561" s="5" t="s">
        <v>155</v>
      </c>
      <c r="D561" s="5" t="s">
        <v>536</v>
      </c>
      <c r="E561" s="5">
        <v>51</v>
      </c>
      <c r="F561" s="50">
        <v>24436</v>
      </c>
      <c r="G561" s="5">
        <v>350735</v>
      </c>
      <c r="H561" s="50">
        <v>32533</v>
      </c>
      <c r="I561" s="5" t="s">
        <v>421</v>
      </c>
    </row>
    <row r="562" spans="1:9" x14ac:dyDescent="0.25">
      <c r="A562" s="5" t="s">
        <v>408</v>
      </c>
      <c r="B562" s="5" t="s">
        <v>625</v>
      </c>
      <c r="C562" s="5" t="s">
        <v>444</v>
      </c>
      <c r="D562" s="5" t="s">
        <v>619</v>
      </c>
      <c r="E562" s="5">
        <v>54</v>
      </c>
      <c r="F562" s="50">
        <v>23472</v>
      </c>
      <c r="G562" s="5">
        <v>350740</v>
      </c>
      <c r="H562" s="50">
        <v>32648</v>
      </c>
      <c r="I562" s="5" t="s">
        <v>421</v>
      </c>
    </row>
    <row r="563" spans="1:9" x14ac:dyDescent="0.25">
      <c r="A563" s="5" t="s">
        <v>413</v>
      </c>
      <c r="B563" s="5" t="s">
        <v>528</v>
      </c>
      <c r="C563" s="5" t="s">
        <v>809</v>
      </c>
      <c r="D563" s="5" t="s">
        <v>473</v>
      </c>
      <c r="E563" s="5">
        <v>52</v>
      </c>
      <c r="F563" s="50">
        <v>24159</v>
      </c>
      <c r="G563" s="5">
        <v>560856</v>
      </c>
      <c r="H563" s="50">
        <v>32763</v>
      </c>
      <c r="I563" s="5" t="s">
        <v>421</v>
      </c>
    </row>
    <row r="564" spans="1:9" x14ac:dyDescent="0.25">
      <c r="A564" s="5" t="s">
        <v>408</v>
      </c>
      <c r="B564" s="5" t="s">
        <v>506</v>
      </c>
      <c r="C564" s="5" t="s">
        <v>465</v>
      </c>
      <c r="D564" s="5" t="s">
        <v>422</v>
      </c>
      <c r="E564" s="5">
        <v>52</v>
      </c>
      <c r="F564" s="50">
        <v>24132</v>
      </c>
      <c r="G564" s="5">
        <v>350742</v>
      </c>
      <c r="H564" s="50">
        <v>32601</v>
      </c>
      <c r="I564" s="5" t="s">
        <v>421</v>
      </c>
    </row>
    <row r="565" spans="1:9" x14ac:dyDescent="0.25">
      <c r="A565" s="5" t="s">
        <v>408</v>
      </c>
      <c r="B565" s="5" t="s">
        <v>503</v>
      </c>
      <c r="C565" s="5" t="s">
        <v>810</v>
      </c>
      <c r="D565" s="5" t="s">
        <v>811</v>
      </c>
      <c r="E565" s="5">
        <v>60</v>
      </c>
      <c r="F565" s="50">
        <v>21407</v>
      </c>
      <c r="G565" s="5">
        <v>350770</v>
      </c>
      <c r="H565" s="50">
        <v>32920</v>
      </c>
      <c r="I565" s="5" t="s">
        <v>421</v>
      </c>
    </row>
    <row r="566" spans="1:9" x14ac:dyDescent="0.25">
      <c r="A566" s="5" t="s">
        <v>413</v>
      </c>
      <c r="B566" s="5" t="s">
        <v>528</v>
      </c>
      <c r="C566" s="5" t="s">
        <v>472</v>
      </c>
      <c r="D566" s="5" t="s">
        <v>457</v>
      </c>
      <c r="E566" s="5">
        <v>52</v>
      </c>
      <c r="F566" s="50">
        <v>24249</v>
      </c>
      <c r="G566" s="5">
        <v>350756</v>
      </c>
      <c r="H566" s="50">
        <v>32961</v>
      </c>
      <c r="I566" s="5" t="s">
        <v>421</v>
      </c>
    </row>
    <row r="567" spans="1:9" x14ac:dyDescent="0.25">
      <c r="A567" s="5" t="s">
        <v>413</v>
      </c>
      <c r="B567" s="5" t="s">
        <v>443</v>
      </c>
      <c r="C567" s="5" t="s">
        <v>812</v>
      </c>
      <c r="D567" s="5" t="s">
        <v>813</v>
      </c>
      <c r="E567" s="5">
        <v>56</v>
      </c>
      <c r="F567" s="50">
        <v>22693</v>
      </c>
      <c r="G567" s="5">
        <v>350561</v>
      </c>
      <c r="H567" s="50">
        <v>32968</v>
      </c>
      <c r="I567" s="5" t="s">
        <v>421</v>
      </c>
    </row>
    <row r="568" spans="1:9" x14ac:dyDescent="0.25">
      <c r="A568" s="5" t="s">
        <v>413</v>
      </c>
      <c r="B568" s="5" t="s">
        <v>521</v>
      </c>
      <c r="C568" s="5" t="s">
        <v>750</v>
      </c>
      <c r="D568" s="5" t="s">
        <v>416</v>
      </c>
      <c r="E568" s="5">
        <v>52</v>
      </c>
      <c r="F568" s="50">
        <v>24112</v>
      </c>
      <c r="G568" s="5">
        <v>351375</v>
      </c>
      <c r="H568" s="50">
        <v>33027</v>
      </c>
      <c r="I568" s="5" t="s">
        <v>421</v>
      </c>
    </row>
    <row r="569" spans="1:9" x14ac:dyDescent="0.25">
      <c r="A569" s="5" t="s">
        <v>413</v>
      </c>
      <c r="B569" s="5" t="s">
        <v>615</v>
      </c>
      <c r="C569" s="5" t="s">
        <v>764</v>
      </c>
      <c r="D569" s="5" t="s">
        <v>738</v>
      </c>
      <c r="E569" s="5">
        <v>52</v>
      </c>
      <c r="F569" s="50">
        <v>24262</v>
      </c>
      <c r="G569" s="5">
        <v>350715</v>
      </c>
      <c r="H569" s="50">
        <v>32958</v>
      </c>
      <c r="I569" s="5" t="s">
        <v>421</v>
      </c>
    </row>
    <row r="570" spans="1:9" x14ac:dyDescent="0.25">
      <c r="A570" s="5" t="s">
        <v>408</v>
      </c>
      <c r="B570" s="5" t="s">
        <v>559</v>
      </c>
      <c r="C570" s="5" t="s">
        <v>410</v>
      </c>
      <c r="D570" s="5" t="s">
        <v>442</v>
      </c>
      <c r="E570" s="5">
        <v>55</v>
      </c>
      <c r="F570" s="50">
        <v>22926</v>
      </c>
      <c r="G570" s="5">
        <v>350782</v>
      </c>
      <c r="H570" s="50">
        <v>32899</v>
      </c>
      <c r="I570" s="5" t="s">
        <v>421</v>
      </c>
    </row>
    <row r="571" spans="1:9" x14ac:dyDescent="0.25">
      <c r="A571" s="5" t="s">
        <v>413</v>
      </c>
      <c r="B571" s="5" t="s">
        <v>526</v>
      </c>
      <c r="C571" s="5" t="s">
        <v>507</v>
      </c>
      <c r="D571" s="5" t="s">
        <v>473</v>
      </c>
      <c r="E571" s="5">
        <v>53</v>
      </c>
      <c r="F571" s="50">
        <v>23799</v>
      </c>
      <c r="G571" s="5">
        <v>350535</v>
      </c>
      <c r="H571" s="50">
        <v>33153</v>
      </c>
      <c r="I571" s="5" t="s">
        <v>466</v>
      </c>
    </row>
    <row r="572" spans="1:9" x14ac:dyDescent="0.25">
      <c r="A572" s="5" t="s">
        <v>454</v>
      </c>
      <c r="B572" s="5" t="s">
        <v>471</v>
      </c>
      <c r="C572" s="5" t="s">
        <v>491</v>
      </c>
      <c r="D572" s="5" t="s">
        <v>658</v>
      </c>
      <c r="E572" s="5">
        <v>52</v>
      </c>
      <c r="F572" s="50">
        <v>24369</v>
      </c>
      <c r="G572" s="5">
        <v>350684</v>
      </c>
      <c r="H572" s="50">
        <v>33215</v>
      </c>
      <c r="I572" s="5" t="s">
        <v>466</v>
      </c>
    </row>
    <row r="573" spans="1:9" x14ac:dyDescent="0.25">
      <c r="A573" s="5" t="s">
        <v>413</v>
      </c>
      <c r="B573" s="5" t="s">
        <v>612</v>
      </c>
      <c r="C573" s="5" t="s">
        <v>737</v>
      </c>
      <c r="D573" s="5" t="s">
        <v>460</v>
      </c>
      <c r="E573" s="5">
        <v>50</v>
      </c>
      <c r="F573" s="50">
        <v>24894</v>
      </c>
      <c r="G573" s="5">
        <v>350502</v>
      </c>
      <c r="H573" s="50">
        <v>33187</v>
      </c>
      <c r="I573" s="5" t="s">
        <v>466</v>
      </c>
    </row>
    <row r="574" spans="1:9" x14ac:dyDescent="0.25">
      <c r="A574" s="5" t="s">
        <v>408</v>
      </c>
      <c r="B574" s="5" t="s">
        <v>531</v>
      </c>
      <c r="C574" s="5" t="s">
        <v>604</v>
      </c>
      <c r="D574" s="5" t="s">
        <v>814</v>
      </c>
      <c r="E574" s="5">
        <v>50</v>
      </c>
      <c r="F574" s="50">
        <v>24845</v>
      </c>
      <c r="G574" s="5">
        <v>350606</v>
      </c>
      <c r="H574" s="50">
        <v>33097</v>
      </c>
      <c r="I574" s="5" t="s">
        <v>466</v>
      </c>
    </row>
    <row r="575" spans="1:9" x14ac:dyDescent="0.25">
      <c r="A575" s="5" t="s">
        <v>413</v>
      </c>
      <c r="B575" s="5" t="s">
        <v>631</v>
      </c>
      <c r="C575" s="5" t="s">
        <v>640</v>
      </c>
      <c r="D575" s="5" t="s">
        <v>442</v>
      </c>
      <c r="E575" s="5">
        <v>48</v>
      </c>
      <c r="F575" s="50">
        <v>25625</v>
      </c>
      <c r="G575" s="5">
        <v>350648</v>
      </c>
      <c r="H575" s="50">
        <v>33022</v>
      </c>
      <c r="I575" s="5" t="s">
        <v>466</v>
      </c>
    </row>
    <row r="576" spans="1:9" x14ac:dyDescent="0.25">
      <c r="A576" s="5" t="s">
        <v>413</v>
      </c>
      <c r="B576" s="5" t="s">
        <v>476</v>
      </c>
      <c r="C576" s="5" t="s">
        <v>815</v>
      </c>
      <c r="D576" s="5" t="s">
        <v>460</v>
      </c>
      <c r="E576" s="5">
        <v>57</v>
      </c>
      <c r="F576" s="50">
        <v>22338</v>
      </c>
      <c r="G576" s="5">
        <v>560886</v>
      </c>
      <c r="H576" s="50">
        <v>33202</v>
      </c>
      <c r="I576" s="5" t="s">
        <v>466</v>
      </c>
    </row>
    <row r="577" spans="1:9" x14ac:dyDescent="0.25">
      <c r="A577" s="5" t="s">
        <v>408</v>
      </c>
      <c r="B577" s="5" t="s">
        <v>712</v>
      </c>
      <c r="C577" s="5" t="s">
        <v>453</v>
      </c>
      <c r="D577" s="5" t="s">
        <v>555</v>
      </c>
      <c r="E577" s="5">
        <v>53</v>
      </c>
      <c r="F577" s="50">
        <v>23976</v>
      </c>
      <c r="G577" s="5">
        <v>561222</v>
      </c>
      <c r="H577" s="50">
        <v>33215</v>
      </c>
      <c r="I577" s="5" t="s">
        <v>466</v>
      </c>
    </row>
    <row r="578" spans="1:9" x14ac:dyDescent="0.25">
      <c r="A578" s="5" t="s">
        <v>413</v>
      </c>
      <c r="B578" s="5" t="s">
        <v>511</v>
      </c>
      <c r="C578" s="5" t="s">
        <v>816</v>
      </c>
      <c r="D578" s="5" t="s">
        <v>457</v>
      </c>
      <c r="E578" s="5">
        <v>50</v>
      </c>
      <c r="F578" s="50">
        <v>25041</v>
      </c>
      <c r="G578" s="5">
        <v>350510</v>
      </c>
      <c r="H578" s="50">
        <v>33138</v>
      </c>
      <c r="I578" s="5" t="s">
        <v>466</v>
      </c>
    </row>
    <row r="579" spans="1:9" x14ac:dyDescent="0.25">
      <c r="A579" s="5" t="s">
        <v>413</v>
      </c>
      <c r="B579" s="5" t="s">
        <v>817</v>
      </c>
      <c r="C579" s="5" t="s">
        <v>513</v>
      </c>
      <c r="D579" s="5" t="s">
        <v>416</v>
      </c>
      <c r="E579" s="5">
        <v>56</v>
      </c>
      <c r="F579" s="50">
        <v>22731</v>
      </c>
      <c r="G579" s="5">
        <v>350389</v>
      </c>
      <c r="H579" s="50">
        <v>32914</v>
      </c>
      <c r="I579" s="5" t="s">
        <v>466</v>
      </c>
    </row>
    <row r="580" spans="1:9" x14ac:dyDescent="0.25">
      <c r="A580" s="5" t="s">
        <v>408</v>
      </c>
      <c r="B580" s="5" t="s">
        <v>673</v>
      </c>
      <c r="C580" s="5" t="s">
        <v>621</v>
      </c>
      <c r="D580" s="5" t="s">
        <v>536</v>
      </c>
      <c r="E580" s="5">
        <v>51</v>
      </c>
      <c r="F580" s="50">
        <v>24727</v>
      </c>
      <c r="G580" s="5">
        <v>560894</v>
      </c>
      <c r="H580" s="50">
        <v>33028</v>
      </c>
      <c r="I580" s="5" t="s">
        <v>412</v>
      </c>
    </row>
    <row r="581" spans="1:9" x14ac:dyDescent="0.25">
      <c r="A581" s="5" t="s">
        <v>413</v>
      </c>
      <c r="B581" s="5" t="s">
        <v>549</v>
      </c>
      <c r="C581" s="5" t="s">
        <v>707</v>
      </c>
      <c r="D581" s="5" t="s">
        <v>457</v>
      </c>
      <c r="E581" s="5">
        <v>51</v>
      </c>
      <c r="F581" s="50">
        <v>24539</v>
      </c>
      <c r="G581" s="5">
        <v>350866</v>
      </c>
      <c r="H581" s="50">
        <v>33010</v>
      </c>
      <c r="I581" s="5" t="s">
        <v>412</v>
      </c>
    </row>
    <row r="582" spans="1:9" x14ac:dyDescent="0.25">
      <c r="A582" s="5" t="s">
        <v>413</v>
      </c>
      <c r="B582" s="5" t="s">
        <v>546</v>
      </c>
      <c r="C582" s="5" t="s">
        <v>818</v>
      </c>
      <c r="D582" s="5" t="s">
        <v>416</v>
      </c>
      <c r="E582" s="5">
        <v>52</v>
      </c>
      <c r="F582" s="50">
        <v>24298</v>
      </c>
      <c r="G582" s="5">
        <v>560908</v>
      </c>
      <c r="H582" s="50">
        <v>33027</v>
      </c>
      <c r="I582" s="5" t="s">
        <v>412</v>
      </c>
    </row>
    <row r="583" spans="1:9" x14ac:dyDescent="0.25">
      <c r="A583" s="5" t="s">
        <v>408</v>
      </c>
      <c r="B583" s="5" t="s">
        <v>461</v>
      </c>
      <c r="C583" s="5" t="s">
        <v>746</v>
      </c>
      <c r="D583" s="5" t="s">
        <v>445</v>
      </c>
      <c r="E583" s="5">
        <v>55</v>
      </c>
      <c r="F583" s="50">
        <v>22992</v>
      </c>
      <c r="G583" s="5">
        <v>561090</v>
      </c>
      <c r="H583" s="50">
        <v>32998</v>
      </c>
      <c r="I583" s="5" t="s">
        <v>412</v>
      </c>
    </row>
    <row r="584" spans="1:9" x14ac:dyDescent="0.25">
      <c r="A584" s="5" t="s">
        <v>408</v>
      </c>
      <c r="B584" s="5" t="s">
        <v>547</v>
      </c>
      <c r="C584" s="5" t="s">
        <v>444</v>
      </c>
      <c r="D584" s="5" t="s">
        <v>411</v>
      </c>
      <c r="E584" s="5">
        <v>51</v>
      </c>
      <c r="F584" s="50">
        <v>24421</v>
      </c>
      <c r="G584" s="5">
        <v>560819</v>
      </c>
      <c r="H584" s="50">
        <v>33217</v>
      </c>
      <c r="I584" s="5" t="s">
        <v>412</v>
      </c>
    </row>
    <row r="585" spans="1:9" x14ac:dyDescent="0.25">
      <c r="A585" s="5" t="s">
        <v>413</v>
      </c>
      <c r="B585" s="5" t="s">
        <v>418</v>
      </c>
      <c r="C585" s="5" t="s">
        <v>453</v>
      </c>
      <c r="D585" s="5" t="s">
        <v>460</v>
      </c>
      <c r="E585" s="5">
        <v>52</v>
      </c>
      <c r="F585" s="50">
        <v>24171</v>
      </c>
      <c r="G585" s="5">
        <v>560835</v>
      </c>
      <c r="H585" s="50">
        <v>32881</v>
      </c>
      <c r="I585" s="5" t="s">
        <v>412</v>
      </c>
    </row>
    <row r="586" spans="1:9" x14ac:dyDescent="0.25">
      <c r="A586" s="5" t="s">
        <v>413</v>
      </c>
      <c r="B586" s="5" t="s">
        <v>712</v>
      </c>
      <c r="C586" s="5" t="s">
        <v>489</v>
      </c>
      <c r="D586" s="5" t="s">
        <v>622</v>
      </c>
      <c r="E586" s="5">
        <v>49</v>
      </c>
      <c r="F586" s="50">
        <v>25149</v>
      </c>
      <c r="G586" s="5">
        <v>560901</v>
      </c>
      <c r="H586" s="50">
        <v>33015</v>
      </c>
      <c r="I586" s="5" t="s">
        <v>412</v>
      </c>
    </row>
    <row r="587" spans="1:9" x14ac:dyDescent="0.25">
      <c r="A587" s="5" t="s">
        <v>408</v>
      </c>
      <c r="B587" s="5" t="s">
        <v>410</v>
      </c>
      <c r="C587" s="5" t="s">
        <v>542</v>
      </c>
      <c r="D587" s="5" t="s">
        <v>473</v>
      </c>
      <c r="E587" s="5">
        <v>52</v>
      </c>
      <c r="F587" s="50">
        <v>24232</v>
      </c>
      <c r="G587" s="5">
        <v>560907</v>
      </c>
      <c r="H587" s="50">
        <v>33036</v>
      </c>
      <c r="I587" s="5" t="s">
        <v>412</v>
      </c>
    </row>
    <row r="588" spans="1:9" x14ac:dyDescent="0.25">
      <c r="A588" s="5" t="s">
        <v>408</v>
      </c>
      <c r="B588" s="5" t="s">
        <v>431</v>
      </c>
      <c r="C588" s="5" t="s">
        <v>410</v>
      </c>
      <c r="D588" s="5" t="s">
        <v>482</v>
      </c>
      <c r="E588" s="5">
        <v>52</v>
      </c>
      <c r="F588" s="50">
        <v>24226</v>
      </c>
      <c r="G588" s="5">
        <v>560857</v>
      </c>
      <c r="H588" s="50">
        <v>32996</v>
      </c>
      <c r="I588" s="5" t="s">
        <v>412</v>
      </c>
    </row>
    <row r="589" spans="1:9" x14ac:dyDescent="0.25">
      <c r="A589" s="5" t="s">
        <v>408</v>
      </c>
      <c r="B589" s="5" t="s">
        <v>713</v>
      </c>
      <c r="C589" s="5" t="s">
        <v>155</v>
      </c>
      <c r="D589" s="5" t="s">
        <v>445</v>
      </c>
      <c r="E589" s="5">
        <v>52</v>
      </c>
      <c r="F589" s="50">
        <v>24143</v>
      </c>
      <c r="G589" s="5">
        <v>560916</v>
      </c>
      <c r="H589" s="50">
        <v>33232</v>
      </c>
      <c r="I589" s="5" t="s">
        <v>412</v>
      </c>
    </row>
    <row r="590" spans="1:9" x14ac:dyDescent="0.25">
      <c r="A590" s="5" t="s">
        <v>413</v>
      </c>
      <c r="B590" s="5" t="s">
        <v>437</v>
      </c>
      <c r="C590" s="5" t="s">
        <v>819</v>
      </c>
      <c r="D590" s="5" t="s">
        <v>457</v>
      </c>
      <c r="E590" s="5">
        <v>50</v>
      </c>
      <c r="F590" s="50">
        <v>24975</v>
      </c>
      <c r="G590" s="5">
        <v>350755</v>
      </c>
      <c r="H590" s="50">
        <v>33066</v>
      </c>
      <c r="I590" s="5" t="s">
        <v>412</v>
      </c>
    </row>
    <row r="591" spans="1:9" x14ac:dyDescent="0.25">
      <c r="A591" s="5" t="s">
        <v>408</v>
      </c>
      <c r="B591" s="5" t="s">
        <v>574</v>
      </c>
      <c r="C591" s="5" t="s">
        <v>550</v>
      </c>
      <c r="D591" s="5" t="s">
        <v>460</v>
      </c>
      <c r="E591" s="5">
        <v>50</v>
      </c>
      <c r="F591" s="50">
        <v>24786</v>
      </c>
      <c r="G591" s="5">
        <v>560927</v>
      </c>
      <c r="H591" s="50">
        <v>32935</v>
      </c>
      <c r="I591" s="5" t="s">
        <v>417</v>
      </c>
    </row>
    <row r="592" spans="1:9" x14ac:dyDescent="0.25">
      <c r="A592" s="5" t="s">
        <v>413</v>
      </c>
      <c r="B592" s="5" t="s">
        <v>469</v>
      </c>
      <c r="C592" s="5" t="s">
        <v>820</v>
      </c>
      <c r="D592" s="5" t="s">
        <v>422</v>
      </c>
      <c r="E592" s="5">
        <v>51</v>
      </c>
      <c r="F592" s="50">
        <v>24449</v>
      </c>
      <c r="G592" s="5">
        <v>560925</v>
      </c>
      <c r="H592" s="50">
        <v>33157</v>
      </c>
      <c r="I592" s="5" t="s">
        <v>417</v>
      </c>
    </row>
    <row r="593" spans="1:9" x14ac:dyDescent="0.25">
      <c r="A593" s="5" t="s">
        <v>413</v>
      </c>
      <c r="B593" s="5" t="s">
        <v>511</v>
      </c>
      <c r="C593" s="5" t="s">
        <v>682</v>
      </c>
      <c r="D593" s="5" t="s">
        <v>416</v>
      </c>
      <c r="E593" s="5">
        <v>51</v>
      </c>
      <c r="F593" s="50">
        <v>24657</v>
      </c>
      <c r="G593" s="5">
        <v>350061</v>
      </c>
      <c r="H593" s="50">
        <v>33071</v>
      </c>
      <c r="I593" s="5" t="s">
        <v>417</v>
      </c>
    </row>
    <row r="594" spans="1:9" x14ac:dyDescent="0.25">
      <c r="A594" s="5" t="s">
        <v>408</v>
      </c>
      <c r="B594" s="5" t="s">
        <v>492</v>
      </c>
      <c r="C594" s="5" t="s">
        <v>532</v>
      </c>
      <c r="D594" s="5" t="s">
        <v>821</v>
      </c>
      <c r="E594" s="5">
        <v>55</v>
      </c>
      <c r="F594" s="50">
        <v>23227</v>
      </c>
      <c r="G594" s="5">
        <v>350902</v>
      </c>
      <c r="H594" s="50">
        <v>33138</v>
      </c>
      <c r="I594" s="5" t="s">
        <v>417</v>
      </c>
    </row>
    <row r="595" spans="1:9" x14ac:dyDescent="0.25">
      <c r="A595" s="5" t="s">
        <v>408</v>
      </c>
      <c r="B595" s="5" t="s">
        <v>817</v>
      </c>
      <c r="C595" s="5" t="s">
        <v>822</v>
      </c>
      <c r="D595" s="5" t="s">
        <v>619</v>
      </c>
      <c r="E595" s="5">
        <v>52</v>
      </c>
      <c r="F595" s="50">
        <v>24278</v>
      </c>
      <c r="G595" s="5">
        <v>350903</v>
      </c>
      <c r="H595" s="50">
        <v>32966</v>
      </c>
      <c r="I595" s="5" t="s">
        <v>417</v>
      </c>
    </row>
    <row r="596" spans="1:9" x14ac:dyDescent="0.25">
      <c r="A596" s="5" t="s">
        <v>408</v>
      </c>
      <c r="B596" s="5" t="s">
        <v>521</v>
      </c>
      <c r="C596" s="5" t="s">
        <v>776</v>
      </c>
      <c r="D596" s="5" t="s">
        <v>445</v>
      </c>
      <c r="E596" s="5">
        <v>50</v>
      </c>
      <c r="F596" s="50">
        <v>25006</v>
      </c>
      <c r="G596" s="5">
        <v>350899</v>
      </c>
      <c r="H596" s="50">
        <v>33233</v>
      </c>
      <c r="I596" s="5" t="s">
        <v>417</v>
      </c>
    </row>
    <row r="597" spans="1:9" x14ac:dyDescent="0.25">
      <c r="A597" s="5" t="s">
        <v>413</v>
      </c>
      <c r="B597" s="5" t="s">
        <v>448</v>
      </c>
      <c r="C597" s="5" t="s">
        <v>633</v>
      </c>
      <c r="D597" s="5" t="s">
        <v>460</v>
      </c>
      <c r="E597" s="5">
        <v>50</v>
      </c>
      <c r="F597" s="50">
        <v>24913</v>
      </c>
      <c r="G597" s="5">
        <v>350450</v>
      </c>
      <c r="H597" s="50">
        <v>33188</v>
      </c>
      <c r="I597" s="5" t="s">
        <v>417</v>
      </c>
    </row>
    <row r="598" spans="1:9" x14ac:dyDescent="0.25">
      <c r="A598" s="5" t="s">
        <v>408</v>
      </c>
      <c r="B598" s="5" t="s">
        <v>784</v>
      </c>
      <c r="C598" s="5" t="s">
        <v>444</v>
      </c>
      <c r="D598" s="5" t="s">
        <v>445</v>
      </c>
      <c r="E598" s="5">
        <v>54</v>
      </c>
      <c r="F598" s="50">
        <v>23487</v>
      </c>
      <c r="G598" s="5">
        <v>560956</v>
      </c>
      <c r="H598" s="50">
        <v>33568</v>
      </c>
      <c r="I598" s="5" t="s">
        <v>417</v>
      </c>
    </row>
    <row r="599" spans="1:9" x14ac:dyDescent="0.25">
      <c r="A599" s="5" t="s">
        <v>413</v>
      </c>
      <c r="B599" s="5" t="s">
        <v>603</v>
      </c>
      <c r="C599" s="5" t="s">
        <v>640</v>
      </c>
      <c r="D599" s="5" t="s">
        <v>457</v>
      </c>
      <c r="E599" s="5">
        <v>48</v>
      </c>
      <c r="F599" s="50">
        <v>25691</v>
      </c>
      <c r="G599" s="5">
        <v>350219</v>
      </c>
      <c r="H599" s="50">
        <v>33326</v>
      </c>
      <c r="I599" s="5" t="s">
        <v>417</v>
      </c>
    </row>
    <row r="600" spans="1:9" x14ac:dyDescent="0.25">
      <c r="A600" s="5" t="s">
        <v>408</v>
      </c>
      <c r="B600" s="5" t="s">
        <v>569</v>
      </c>
      <c r="C600" s="5" t="s">
        <v>444</v>
      </c>
      <c r="D600" s="5" t="s">
        <v>619</v>
      </c>
      <c r="E600" s="5">
        <v>50</v>
      </c>
      <c r="F600" s="50">
        <v>24949</v>
      </c>
      <c r="G600" s="5">
        <v>350459</v>
      </c>
      <c r="H600" s="50">
        <v>33457</v>
      </c>
      <c r="I600" s="5" t="s">
        <v>417</v>
      </c>
    </row>
    <row r="601" spans="1:9" x14ac:dyDescent="0.25">
      <c r="A601" s="5" t="s">
        <v>413</v>
      </c>
      <c r="B601" s="5" t="s">
        <v>531</v>
      </c>
      <c r="C601" s="5" t="s">
        <v>510</v>
      </c>
      <c r="D601" s="5" t="s">
        <v>577</v>
      </c>
      <c r="E601" s="5">
        <v>50</v>
      </c>
      <c r="F601" s="50">
        <v>25072</v>
      </c>
      <c r="G601" s="5">
        <v>560920</v>
      </c>
      <c r="H601" s="50">
        <v>33493</v>
      </c>
      <c r="I601" s="5" t="s">
        <v>417</v>
      </c>
    </row>
    <row r="602" spans="1:9" x14ac:dyDescent="0.25">
      <c r="A602" s="5" t="s">
        <v>408</v>
      </c>
      <c r="B602" s="5" t="s">
        <v>524</v>
      </c>
      <c r="C602" s="5" t="s">
        <v>679</v>
      </c>
      <c r="D602" s="5" t="s">
        <v>619</v>
      </c>
      <c r="E602" s="5">
        <v>52</v>
      </c>
      <c r="F602" s="50">
        <v>24056</v>
      </c>
      <c r="G602" s="5">
        <v>350956</v>
      </c>
      <c r="H602" s="50">
        <v>33422</v>
      </c>
      <c r="I602" s="5" t="s">
        <v>417</v>
      </c>
    </row>
    <row r="603" spans="1:9" x14ac:dyDescent="0.25">
      <c r="A603" s="5" t="s">
        <v>413</v>
      </c>
      <c r="B603" s="5" t="s">
        <v>673</v>
      </c>
      <c r="C603" s="5" t="s">
        <v>510</v>
      </c>
      <c r="D603" s="5" t="s">
        <v>416</v>
      </c>
      <c r="E603" s="5">
        <v>59</v>
      </c>
      <c r="F603" s="50">
        <v>21645</v>
      </c>
      <c r="G603" s="5">
        <v>350949</v>
      </c>
      <c r="H603" s="50">
        <v>33318</v>
      </c>
      <c r="I603" s="5" t="s">
        <v>417</v>
      </c>
    </row>
    <row r="604" spans="1:9" x14ac:dyDescent="0.25">
      <c r="A604" s="5" t="s">
        <v>413</v>
      </c>
      <c r="B604" s="5" t="s">
        <v>549</v>
      </c>
      <c r="C604" s="5" t="s">
        <v>633</v>
      </c>
      <c r="D604" s="5" t="s">
        <v>473</v>
      </c>
      <c r="E604" s="5">
        <v>50</v>
      </c>
      <c r="F604" s="50">
        <v>25088</v>
      </c>
      <c r="G604" s="5">
        <v>560929</v>
      </c>
      <c r="H604" s="50">
        <v>33533</v>
      </c>
      <c r="I604" s="5" t="s">
        <v>417</v>
      </c>
    </row>
    <row r="605" spans="1:9" x14ac:dyDescent="0.25">
      <c r="A605" s="5" t="s">
        <v>413</v>
      </c>
      <c r="B605" s="5" t="s">
        <v>423</v>
      </c>
      <c r="C605" s="5" t="s">
        <v>823</v>
      </c>
      <c r="D605" s="5" t="s">
        <v>416</v>
      </c>
      <c r="E605" s="5">
        <v>50</v>
      </c>
      <c r="F605" s="50">
        <v>24918</v>
      </c>
      <c r="G605" s="5">
        <v>560858</v>
      </c>
      <c r="H605" s="50">
        <v>33348</v>
      </c>
      <c r="I605" s="5" t="s">
        <v>417</v>
      </c>
    </row>
    <row r="606" spans="1:9" x14ac:dyDescent="0.25">
      <c r="A606" s="5" t="s">
        <v>413</v>
      </c>
      <c r="B606" s="5" t="s">
        <v>673</v>
      </c>
      <c r="C606" s="5" t="s">
        <v>640</v>
      </c>
      <c r="D606" s="5" t="s">
        <v>508</v>
      </c>
      <c r="E606" s="5">
        <v>52</v>
      </c>
      <c r="F606" s="50">
        <v>24027</v>
      </c>
      <c r="G606" s="5">
        <v>351435</v>
      </c>
      <c r="H606" s="50">
        <v>33336</v>
      </c>
      <c r="I606" s="5" t="s">
        <v>417</v>
      </c>
    </row>
    <row r="607" spans="1:9" x14ac:dyDescent="0.25">
      <c r="A607" s="5" t="s">
        <v>413</v>
      </c>
      <c r="B607" s="5" t="s">
        <v>646</v>
      </c>
      <c r="C607" s="5" t="s">
        <v>565</v>
      </c>
      <c r="D607" s="5" t="s">
        <v>460</v>
      </c>
      <c r="E607" s="5">
        <v>53</v>
      </c>
      <c r="F607" s="50">
        <v>23989</v>
      </c>
      <c r="G607" s="5">
        <v>350977</v>
      </c>
      <c r="H607" s="50">
        <v>33361</v>
      </c>
      <c r="I607" s="5" t="s">
        <v>421</v>
      </c>
    </row>
    <row r="608" spans="1:9" x14ac:dyDescent="0.25">
      <c r="A608" s="5" t="s">
        <v>413</v>
      </c>
      <c r="B608" s="5" t="s">
        <v>503</v>
      </c>
      <c r="C608" s="5" t="s">
        <v>819</v>
      </c>
      <c r="D608" s="5" t="s">
        <v>460</v>
      </c>
      <c r="E608" s="5">
        <v>49</v>
      </c>
      <c r="F608" s="50">
        <v>25313</v>
      </c>
      <c r="G608" s="5">
        <v>350221</v>
      </c>
      <c r="H608" s="50">
        <v>33485</v>
      </c>
      <c r="I608" s="5" t="s">
        <v>421</v>
      </c>
    </row>
    <row r="609" spans="1:9" x14ac:dyDescent="0.25">
      <c r="A609" s="5" t="s">
        <v>413</v>
      </c>
      <c r="B609" s="5" t="s">
        <v>452</v>
      </c>
      <c r="C609" s="5" t="s">
        <v>781</v>
      </c>
      <c r="D609" s="5" t="s">
        <v>460</v>
      </c>
      <c r="E609" s="5">
        <v>51</v>
      </c>
      <c r="F609" s="50">
        <v>24635</v>
      </c>
      <c r="G609" s="5">
        <v>350993</v>
      </c>
      <c r="H609" s="50">
        <v>33378</v>
      </c>
      <c r="I609" s="5" t="s">
        <v>421</v>
      </c>
    </row>
    <row r="610" spans="1:9" x14ac:dyDescent="0.25">
      <c r="A610" s="5" t="s">
        <v>408</v>
      </c>
      <c r="B610" s="5" t="s">
        <v>512</v>
      </c>
      <c r="C610" s="5" t="s">
        <v>724</v>
      </c>
      <c r="D610" s="5" t="s">
        <v>686</v>
      </c>
      <c r="E610" s="5">
        <v>48</v>
      </c>
      <c r="F610" s="50">
        <v>25532</v>
      </c>
      <c r="G610" s="5">
        <v>350560</v>
      </c>
      <c r="H610" s="50">
        <v>33491</v>
      </c>
      <c r="I610" s="5" t="s">
        <v>421</v>
      </c>
    </row>
    <row r="611" spans="1:9" x14ac:dyDescent="0.25">
      <c r="A611" s="5" t="s">
        <v>413</v>
      </c>
      <c r="B611" s="5" t="s">
        <v>664</v>
      </c>
      <c r="C611" s="5" t="s">
        <v>435</v>
      </c>
      <c r="D611" s="5" t="s">
        <v>460</v>
      </c>
      <c r="E611" s="5">
        <v>48</v>
      </c>
      <c r="F611" s="50">
        <v>25517</v>
      </c>
      <c r="G611" s="5">
        <v>350666</v>
      </c>
      <c r="H611" s="50">
        <v>33243</v>
      </c>
      <c r="I611" s="5" t="s">
        <v>421</v>
      </c>
    </row>
    <row r="612" spans="1:9" x14ac:dyDescent="0.25">
      <c r="A612" s="5" t="s">
        <v>413</v>
      </c>
      <c r="B612" s="5" t="s">
        <v>634</v>
      </c>
      <c r="C612" s="5" t="s">
        <v>824</v>
      </c>
      <c r="D612" s="5" t="s">
        <v>411</v>
      </c>
      <c r="E612" s="5">
        <v>49</v>
      </c>
      <c r="F612" s="50">
        <v>25328</v>
      </c>
      <c r="G612" s="5">
        <v>561573</v>
      </c>
      <c r="H612" s="50">
        <v>33370</v>
      </c>
      <c r="I612" s="5" t="s">
        <v>421</v>
      </c>
    </row>
    <row r="613" spans="1:9" x14ac:dyDescent="0.25">
      <c r="A613" s="5" t="s">
        <v>408</v>
      </c>
      <c r="B613" s="5" t="s">
        <v>578</v>
      </c>
      <c r="C613" s="5" t="s">
        <v>155</v>
      </c>
      <c r="D613" s="5" t="s">
        <v>802</v>
      </c>
      <c r="E613" s="5">
        <v>53</v>
      </c>
      <c r="F613" s="50">
        <v>23804</v>
      </c>
      <c r="G613" s="5">
        <v>351001</v>
      </c>
      <c r="H613" s="50">
        <v>33300</v>
      </c>
      <c r="I613" s="5" t="s">
        <v>421</v>
      </c>
    </row>
    <row r="614" spans="1:9" x14ac:dyDescent="0.25">
      <c r="A614" s="5" t="s">
        <v>408</v>
      </c>
      <c r="B614" s="5" t="s">
        <v>503</v>
      </c>
      <c r="C614" s="5" t="s">
        <v>676</v>
      </c>
      <c r="D614" s="5" t="s">
        <v>445</v>
      </c>
      <c r="E614" s="5">
        <v>51</v>
      </c>
      <c r="F614" s="50">
        <v>24513</v>
      </c>
      <c r="G614" s="5">
        <v>350452</v>
      </c>
      <c r="H614" s="50">
        <v>33568</v>
      </c>
      <c r="I614" s="5" t="s">
        <v>421</v>
      </c>
    </row>
    <row r="615" spans="1:9" x14ac:dyDescent="0.25">
      <c r="A615" s="5" t="s">
        <v>413</v>
      </c>
      <c r="B615" s="5" t="s">
        <v>784</v>
      </c>
      <c r="C615" s="5" t="s">
        <v>475</v>
      </c>
      <c r="D615" s="5" t="s">
        <v>457</v>
      </c>
      <c r="E615" s="5">
        <v>50</v>
      </c>
      <c r="F615" s="50">
        <v>25011</v>
      </c>
      <c r="G615" s="5">
        <v>350460</v>
      </c>
      <c r="H615" s="50">
        <v>33582</v>
      </c>
      <c r="I615" s="5" t="s">
        <v>421</v>
      </c>
    </row>
    <row r="616" spans="1:9" x14ac:dyDescent="0.25">
      <c r="A616" s="5" t="s">
        <v>408</v>
      </c>
      <c r="B616" s="5" t="s">
        <v>446</v>
      </c>
      <c r="C616" s="5" t="s">
        <v>825</v>
      </c>
      <c r="D616" s="5" t="s">
        <v>445</v>
      </c>
      <c r="E616" s="5">
        <v>50</v>
      </c>
      <c r="F616" s="50">
        <v>24980</v>
      </c>
      <c r="G616" s="5">
        <v>568164</v>
      </c>
      <c r="H616" s="50">
        <v>33526</v>
      </c>
      <c r="I616" s="5" t="s">
        <v>421</v>
      </c>
    </row>
    <row r="617" spans="1:9" x14ac:dyDescent="0.25">
      <c r="A617" s="5" t="s">
        <v>408</v>
      </c>
      <c r="B617" s="5" t="s">
        <v>434</v>
      </c>
      <c r="C617" s="5" t="s">
        <v>826</v>
      </c>
      <c r="D617" s="5" t="s">
        <v>763</v>
      </c>
      <c r="E617" s="5">
        <v>50</v>
      </c>
      <c r="F617" s="50">
        <v>25100</v>
      </c>
      <c r="G617" s="5">
        <v>560899</v>
      </c>
      <c r="H617" s="50">
        <v>33263</v>
      </c>
      <c r="I617" s="5" t="s">
        <v>466</v>
      </c>
    </row>
    <row r="618" spans="1:9" x14ac:dyDescent="0.25">
      <c r="A618" s="5" t="s">
        <v>413</v>
      </c>
      <c r="B618" s="5" t="s">
        <v>574</v>
      </c>
      <c r="C618" s="5" t="s">
        <v>640</v>
      </c>
      <c r="D618" s="5" t="s">
        <v>457</v>
      </c>
      <c r="E618" s="5">
        <v>49</v>
      </c>
      <c r="F618" s="50">
        <v>25456</v>
      </c>
      <c r="G618" s="5">
        <v>350591</v>
      </c>
      <c r="H618" s="50">
        <v>33378</v>
      </c>
      <c r="I618" s="5" t="s">
        <v>466</v>
      </c>
    </row>
    <row r="619" spans="1:9" x14ac:dyDescent="0.25">
      <c r="A619" s="5" t="s">
        <v>413</v>
      </c>
      <c r="B619" s="5" t="s">
        <v>791</v>
      </c>
      <c r="C619" s="5" t="s">
        <v>827</v>
      </c>
      <c r="D619" s="5" t="s">
        <v>457</v>
      </c>
      <c r="E619" s="5">
        <v>48</v>
      </c>
      <c r="F619" s="50">
        <v>25486</v>
      </c>
      <c r="G619" s="5">
        <v>568168</v>
      </c>
      <c r="H619" s="50">
        <v>33859</v>
      </c>
      <c r="I619" s="5" t="s">
        <v>466</v>
      </c>
    </row>
    <row r="620" spans="1:9" x14ac:dyDescent="0.25">
      <c r="A620" s="5" t="s">
        <v>413</v>
      </c>
      <c r="B620" s="5" t="s">
        <v>578</v>
      </c>
      <c r="C620" s="5" t="s">
        <v>513</v>
      </c>
      <c r="D620" s="5" t="s">
        <v>416</v>
      </c>
      <c r="E620" s="5">
        <v>48</v>
      </c>
      <c r="F620" s="50">
        <v>25823</v>
      </c>
      <c r="G620" s="5">
        <v>350557</v>
      </c>
      <c r="H620" s="50">
        <v>33697</v>
      </c>
      <c r="I620" s="5" t="s">
        <v>466</v>
      </c>
    </row>
    <row r="621" spans="1:9" x14ac:dyDescent="0.25">
      <c r="A621" s="5" t="s">
        <v>413</v>
      </c>
      <c r="B621" s="5" t="s">
        <v>506</v>
      </c>
      <c r="C621" s="5" t="s">
        <v>539</v>
      </c>
      <c r="D621" s="5" t="s">
        <v>460</v>
      </c>
      <c r="E621" s="5">
        <v>61</v>
      </c>
      <c r="F621" s="50">
        <v>20750</v>
      </c>
      <c r="G621" s="5">
        <v>350486</v>
      </c>
      <c r="H621" s="50">
        <v>33650</v>
      </c>
      <c r="I621" s="5" t="s">
        <v>466</v>
      </c>
    </row>
    <row r="622" spans="1:9" x14ac:dyDescent="0.25">
      <c r="A622" s="5" t="s">
        <v>408</v>
      </c>
      <c r="B622" s="5" t="s">
        <v>590</v>
      </c>
      <c r="C622" s="5" t="s">
        <v>828</v>
      </c>
      <c r="D622" s="5" t="s">
        <v>460</v>
      </c>
      <c r="E622" s="5">
        <v>49</v>
      </c>
      <c r="F622" s="50">
        <v>25419</v>
      </c>
      <c r="G622" s="5">
        <v>351016</v>
      </c>
      <c r="H622" s="50">
        <v>33692</v>
      </c>
      <c r="I622" s="5" t="s">
        <v>466</v>
      </c>
    </row>
    <row r="623" spans="1:9" x14ac:dyDescent="0.25">
      <c r="A623" s="5" t="s">
        <v>408</v>
      </c>
      <c r="B623" s="5" t="s">
        <v>635</v>
      </c>
      <c r="C623" s="5" t="s">
        <v>453</v>
      </c>
      <c r="D623" s="5" t="s">
        <v>460</v>
      </c>
      <c r="E623" s="5">
        <v>48</v>
      </c>
      <c r="F623" s="50">
        <v>25488</v>
      </c>
      <c r="G623" s="5">
        <v>350853</v>
      </c>
      <c r="H623" s="50">
        <v>33699</v>
      </c>
      <c r="I623" s="5" t="s">
        <v>466</v>
      </c>
    </row>
    <row r="624" spans="1:9" x14ac:dyDescent="0.25">
      <c r="A624" s="5" t="s">
        <v>413</v>
      </c>
      <c r="B624" s="5" t="s">
        <v>464</v>
      </c>
      <c r="C624" s="5" t="s">
        <v>532</v>
      </c>
      <c r="D624" s="5" t="s">
        <v>738</v>
      </c>
      <c r="E624" s="5">
        <v>55</v>
      </c>
      <c r="F624" s="50">
        <v>23099</v>
      </c>
      <c r="G624" s="5">
        <v>560978</v>
      </c>
      <c r="H624" s="50">
        <v>33758</v>
      </c>
      <c r="I624" s="5" t="s">
        <v>466</v>
      </c>
    </row>
    <row r="625" spans="1:9" x14ac:dyDescent="0.25">
      <c r="A625" s="5" t="s">
        <v>408</v>
      </c>
      <c r="B625" s="5" t="s">
        <v>409</v>
      </c>
      <c r="C625" s="5" t="s">
        <v>155</v>
      </c>
      <c r="D625" s="5" t="s">
        <v>482</v>
      </c>
      <c r="E625" s="5">
        <v>50</v>
      </c>
      <c r="F625" s="50">
        <v>25057</v>
      </c>
      <c r="G625" s="5">
        <v>350132</v>
      </c>
      <c r="H625" s="50">
        <v>33689</v>
      </c>
      <c r="I625" s="5" t="s">
        <v>466</v>
      </c>
    </row>
    <row r="626" spans="1:9" x14ac:dyDescent="0.25">
      <c r="A626" s="5" t="s">
        <v>408</v>
      </c>
      <c r="B626" s="5" t="s">
        <v>667</v>
      </c>
      <c r="C626" s="5" t="s">
        <v>621</v>
      </c>
      <c r="D626" s="5" t="s">
        <v>473</v>
      </c>
      <c r="E626" s="5">
        <v>49</v>
      </c>
      <c r="F626" s="50">
        <v>25228</v>
      </c>
      <c r="G626" s="5">
        <v>350013</v>
      </c>
      <c r="H626" s="50">
        <v>33629</v>
      </c>
      <c r="I626" s="5" t="s">
        <v>412</v>
      </c>
    </row>
    <row r="627" spans="1:9" x14ac:dyDescent="0.25">
      <c r="A627" s="5" t="s">
        <v>408</v>
      </c>
      <c r="B627" s="5" t="s">
        <v>766</v>
      </c>
      <c r="C627" s="5" t="s">
        <v>535</v>
      </c>
      <c r="D627" s="5" t="s">
        <v>425</v>
      </c>
      <c r="E627" s="5">
        <v>53</v>
      </c>
      <c r="F627" s="50">
        <v>23835</v>
      </c>
      <c r="G627" s="5">
        <v>560992</v>
      </c>
      <c r="H627" s="50">
        <v>33884</v>
      </c>
      <c r="I627" s="5" t="s">
        <v>412</v>
      </c>
    </row>
    <row r="628" spans="1:9" x14ac:dyDescent="0.25">
      <c r="A628" s="5" t="s">
        <v>413</v>
      </c>
      <c r="B628" s="5" t="s">
        <v>458</v>
      </c>
      <c r="C628" s="5" t="s">
        <v>824</v>
      </c>
      <c r="D628" s="5" t="s">
        <v>439</v>
      </c>
      <c r="E628" s="5">
        <v>51</v>
      </c>
      <c r="F628" s="50">
        <v>24719</v>
      </c>
      <c r="G628" s="5">
        <v>560926</v>
      </c>
      <c r="H628" s="50">
        <v>33946</v>
      </c>
      <c r="I628" s="5" t="s">
        <v>412</v>
      </c>
    </row>
    <row r="629" spans="1:9" x14ac:dyDescent="0.25">
      <c r="A629" s="5" t="s">
        <v>413</v>
      </c>
      <c r="B629" s="5" t="s">
        <v>512</v>
      </c>
      <c r="C629" s="5" t="s">
        <v>90</v>
      </c>
      <c r="D629" s="5" t="s">
        <v>457</v>
      </c>
      <c r="E629" s="5">
        <v>51</v>
      </c>
      <c r="F629" s="50">
        <v>24688</v>
      </c>
      <c r="G629" s="5">
        <v>351125</v>
      </c>
      <c r="H629" s="50">
        <v>33918</v>
      </c>
      <c r="I629" s="5" t="s">
        <v>412</v>
      </c>
    </row>
    <row r="630" spans="1:9" x14ac:dyDescent="0.25">
      <c r="A630" s="5" t="s">
        <v>454</v>
      </c>
      <c r="B630" s="5" t="s">
        <v>521</v>
      </c>
      <c r="C630" s="5" t="s">
        <v>757</v>
      </c>
      <c r="D630" s="5" t="s">
        <v>457</v>
      </c>
      <c r="E630" s="5">
        <v>48</v>
      </c>
      <c r="F630" s="50">
        <v>25562</v>
      </c>
      <c r="G630" s="5">
        <v>560999</v>
      </c>
      <c r="H630" s="50">
        <v>33828</v>
      </c>
      <c r="I630" s="5" t="s">
        <v>412</v>
      </c>
    </row>
    <row r="631" spans="1:9" x14ac:dyDescent="0.25">
      <c r="A631" s="5" t="s">
        <v>413</v>
      </c>
      <c r="B631" s="5" t="s">
        <v>410</v>
      </c>
      <c r="C631" s="5" t="s">
        <v>563</v>
      </c>
      <c r="D631" s="5" t="s">
        <v>460</v>
      </c>
      <c r="E631" s="5">
        <v>58</v>
      </c>
      <c r="F631" s="50">
        <v>22178</v>
      </c>
      <c r="G631" s="5">
        <v>568219</v>
      </c>
      <c r="H631" s="50">
        <v>33753</v>
      </c>
      <c r="I631" s="5" t="s">
        <v>412</v>
      </c>
    </row>
    <row r="632" spans="1:9" x14ac:dyDescent="0.25">
      <c r="A632" s="5" t="s">
        <v>413</v>
      </c>
      <c r="B632" s="5" t="s">
        <v>474</v>
      </c>
      <c r="C632" s="5" t="s">
        <v>640</v>
      </c>
      <c r="D632" s="5" t="s">
        <v>829</v>
      </c>
      <c r="E632" s="5">
        <v>49</v>
      </c>
      <c r="F632" s="50">
        <v>25335</v>
      </c>
      <c r="G632" s="5">
        <v>350614</v>
      </c>
      <c r="H632" s="50">
        <v>33933</v>
      </c>
      <c r="I632" s="5" t="s">
        <v>412</v>
      </c>
    </row>
    <row r="633" spans="1:9" x14ac:dyDescent="0.25">
      <c r="A633" s="5" t="s">
        <v>408</v>
      </c>
      <c r="B633" s="5" t="s">
        <v>629</v>
      </c>
      <c r="C633" s="5" t="s">
        <v>444</v>
      </c>
      <c r="D633" s="5" t="s">
        <v>830</v>
      </c>
      <c r="E633" s="5">
        <v>50</v>
      </c>
      <c r="F633" s="50">
        <v>24884</v>
      </c>
      <c r="G633" s="5">
        <v>350019</v>
      </c>
      <c r="H633" s="50">
        <v>33946</v>
      </c>
      <c r="I633" s="5" t="s">
        <v>412</v>
      </c>
    </row>
    <row r="634" spans="1:9" x14ac:dyDescent="0.25">
      <c r="A634" s="5" t="s">
        <v>408</v>
      </c>
      <c r="B634" s="5" t="s">
        <v>550</v>
      </c>
      <c r="C634" s="5" t="s">
        <v>550</v>
      </c>
      <c r="D634" s="5" t="s">
        <v>749</v>
      </c>
      <c r="E634" s="5">
        <v>50</v>
      </c>
      <c r="F634" s="50">
        <v>24889</v>
      </c>
      <c r="G634" s="5">
        <v>350344</v>
      </c>
      <c r="H634" s="50">
        <v>33869</v>
      </c>
      <c r="I634" s="5" t="s">
        <v>412</v>
      </c>
    </row>
    <row r="635" spans="1:9" x14ac:dyDescent="0.25">
      <c r="A635" s="5" t="s">
        <v>413</v>
      </c>
      <c r="B635" s="5" t="s">
        <v>553</v>
      </c>
      <c r="C635" s="5" t="s">
        <v>456</v>
      </c>
      <c r="D635" s="5" t="s">
        <v>416</v>
      </c>
      <c r="E635" s="5">
        <v>49</v>
      </c>
      <c r="F635" s="50">
        <v>25239</v>
      </c>
      <c r="G635" s="5">
        <v>350703</v>
      </c>
      <c r="H635" s="50">
        <v>33644</v>
      </c>
      <c r="I635" s="5" t="s">
        <v>412</v>
      </c>
    </row>
    <row r="636" spans="1:9" x14ac:dyDescent="0.25">
      <c r="A636" s="5" t="s">
        <v>408</v>
      </c>
      <c r="B636" s="5" t="s">
        <v>561</v>
      </c>
      <c r="C636" s="5" t="s">
        <v>459</v>
      </c>
      <c r="D636" s="5" t="s">
        <v>536</v>
      </c>
      <c r="E636" s="5">
        <v>49</v>
      </c>
      <c r="F636" s="50">
        <v>25458</v>
      </c>
      <c r="G636" s="5">
        <v>350373</v>
      </c>
      <c r="H636" s="50">
        <v>33759</v>
      </c>
      <c r="I636" s="5" t="s">
        <v>412</v>
      </c>
    </row>
    <row r="637" spans="1:9" x14ac:dyDescent="0.25">
      <c r="A637" s="5" t="s">
        <v>408</v>
      </c>
      <c r="B637" s="5" t="s">
        <v>614</v>
      </c>
      <c r="C637" s="5" t="s">
        <v>831</v>
      </c>
      <c r="D637" s="5" t="s">
        <v>731</v>
      </c>
      <c r="E637" s="5">
        <v>54</v>
      </c>
      <c r="F637" s="50">
        <v>23291</v>
      </c>
      <c r="G637" s="5">
        <v>568135</v>
      </c>
      <c r="H637" s="50">
        <v>33741</v>
      </c>
      <c r="I637" s="5" t="s">
        <v>417</v>
      </c>
    </row>
    <row r="638" spans="1:9" x14ac:dyDescent="0.25">
      <c r="A638" s="5" t="s">
        <v>408</v>
      </c>
      <c r="B638" s="5" t="s">
        <v>448</v>
      </c>
      <c r="C638" s="5" t="s">
        <v>527</v>
      </c>
      <c r="D638" s="5" t="s">
        <v>473</v>
      </c>
      <c r="E638" s="5">
        <v>49</v>
      </c>
      <c r="F638" s="50">
        <v>25118</v>
      </c>
      <c r="G638" s="5">
        <v>560986</v>
      </c>
      <c r="H638" s="50">
        <v>33758</v>
      </c>
      <c r="I638" s="5" t="s">
        <v>417</v>
      </c>
    </row>
    <row r="639" spans="1:9" x14ac:dyDescent="0.25">
      <c r="A639" s="5" t="s">
        <v>413</v>
      </c>
      <c r="B639" s="5" t="s">
        <v>574</v>
      </c>
      <c r="C639" s="5" t="s">
        <v>790</v>
      </c>
      <c r="D639" s="5" t="s">
        <v>482</v>
      </c>
      <c r="E639" s="5">
        <v>48</v>
      </c>
      <c r="F639" s="50">
        <v>25753</v>
      </c>
      <c r="G639" s="5">
        <v>561396</v>
      </c>
      <c r="H639" s="50">
        <v>34094</v>
      </c>
      <c r="I639" s="5" t="s">
        <v>417</v>
      </c>
    </row>
    <row r="640" spans="1:9" x14ac:dyDescent="0.25">
      <c r="A640" s="5" t="s">
        <v>413</v>
      </c>
      <c r="B640" s="5" t="s">
        <v>429</v>
      </c>
      <c r="C640" s="5" t="s">
        <v>682</v>
      </c>
      <c r="D640" s="5" t="s">
        <v>416</v>
      </c>
      <c r="E640" s="5">
        <v>46</v>
      </c>
      <c r="F640" s="50">
        <v>26277</v>
      </c>
      <c r="G640" s="5">
        <v>350196</v>
      </c>
      <c r="H640" s="50">
        <v>34313</v>
      </c>
      <c r="I640" s="5" t="s">
        <v>417</v>
      </c>
    </row>
    <row r="641" spans="1:9" x14ac:dyDescent="0.25">
      <c r="A641" s="5" t="s">
        <v>413</v>
      </c>
      <c r="B641" s="5" t="s">
        <v>614</v>
      </c>
      <c r="C641" s="5" t="s">
        <v>545</v>
      </c>
      <c r="D641" s="5" t="s">
        <v>460</v>
      </c>
      <c r="E641" s="5">
        <v>48</v>
      </c>
      <c r="F641" s="50">
        <v>25766</v>
      </c>
      <c r="G641" s="5">
        <v>350206</v>
      </c>
      <c r="H641" s="50">
        <v>33977</v>
      </c>
      <c r="I641" s="5" t="s">
        <v>417</v>
      </c>
    </row>
    <row r="642" spans="1:9" x14ac:dyDescent="0.25">
      <c r="A642" s="5" t="s">
        <v>454</v>
      </c>
      <c r="B642" s="5" t="s">
        <v>694</v>
      </c>
      <c r="C642" s="5" t="s">
        <v>432</v>
      </c>
      <c r="D642" s="5" t="s">
        <v>628</v>
      </c>
      <c r="E642" s="5">
        <v>61</v>
      </c>
      <c r="F642" s="50">
        <v>21005</v>
      </c>
      <c r="G642" s="5">
        <v>561445</v>
      </c>
      <c r="H642" s="50">
        <v>34111</v>
      </c>
      <c r="I642" s="5" t="s">
        <v>417</v>
      </c>
    </row>
    <row r="643" spans="1:9" x14ac:dyDescent="0.25">
      <c r="A643" s="5" t="s">
        <v>413</v>
      </c>
      <c r="B643" s="5" t="s">
        <v>553</v>
      </c>
      <c r="C643" s="5" t="s">
        <v>793</v>
      </c>
      <c r="D643" s="5" t="s">
        <v>832</v>
      </c>
      <c r="E643" s="5">
        <v>50</v>
      </c>
      <c r="F643" s="50">
        <v>25103</v>
      </c>
      <c r="G643" s="5">
        <v>351465</v>
      </c>
      <c r="H643" s="50">
        <v>34234</v>
      </c>
      <c r="I643" s="5" t="s">
        <v>417</v>
      </c>
    </row>
    <row r="644" spans="1:9" x14ac:dyDescent="0.25">
      <c r="A644" s="5" t="s">
        <v>413</v>
      </c>
      <c r="B644" s="5" t="s">
        <v>526</v>
      </c>
      <c r="C644" s="5" t="s">
        <v>833</v>
      </c>
      <c r="D644" s="5" t="s">
        <v>832</v>
      </c>
      <c r="E644" s="5">
        <v>55</v>
      </c>
      <c r="F644" s="50">
        <v>23086</v>
      </c>
      <c r="G644" s="5">
        <v>350922</v>
      </c>
      <c r="H644" s="50">
        <v>34092</v>
      </c>
      <c r="I644" s="5" t="s">
        <v>417</v>
      </c>
    </row>
    <row r="645" spans="1:9" x14ac:dyDescent="0.25">
      <c r="A645" s="5" t="s">
        <v>413</v>
      </c>
      <c r="B645" s="5" t="s">
        <v>483</v>
      </c>
      <c r="C645" s="5" t="s">
        <v>510</v>
      </c>
      <c r="D645" s="5" t="s">
        <v>832</v>
      </c>
      <c r="E645" s="5">
        <v>54</v>
      </c>
      <c r="F645" s="50">
        <v>23303</v>
      </c>
      <c r="G645" s="5">
        <v>350926</v>
      </c>
      <c r="H645" s="50">
        <v>34328</v>
      </c>
      <c r="I645" s="5" t="s">
        <v>417</v>
      </c>
    </row>
    <row r="646" spans="1:9" x14ac:dyDescent="0.25">
      <c r="A646" s="5" t="s">
        <v>408</v>
      </c>
      <c r="B646" s="5" t="s">
        <v>155</v>
      </c>
      <c r="C646" s="5" t="s">
        <v>776</v>
      </c>
      <c r="D646" s="5" t="s">
        <v>548</v>
      </c>
      <c r="E646" s="5">
        <v>50</v>
      </c>
      <c r="F646" s="50">
        <v>24944</v>
      </c>
      <c r="G646" s="5">
        <v>350395</v>
      </c>
      <c r="H646" s="50">
        <v>34162</v>
      </c>
      <c r="I646" s="5" t="s">
        <v>417</v>
      </c>
    </row>
    <row r="647" spans="1:9" x14ac:dyDescent="0.25">
      <c r="A647" s="5" t="s">
        <v>413</v>
      </c>
      <c r="B647" s="5" t="s">
        <v>635</v>
      </c>
      <c r="C647" s="5" t="s">
        <v>520</v>
      </c>
      <c r="D647" s="5" t="s">
        <v>738</v>
      </c>
      <c r="E647" s="5">
        <v>50</v>
      </c>
      <c r="F647" s="50">
        <v>24863</v>
      </c>
      <c r="G647" s="5">
        <v>350393</v>
      </c>
      <c r="H647" s="50">
        <v>34031</v>
      </c>
      <c r="I647" s="5" t="s">
        <v>417</v>
      </c>
    </row>
    <row r="648" spans="1:9" x14ac:dyDescent="0.25">
      <c r="A648" s="5" t="s">
        <v>413</v>
      </c>
      <c r="B648" s="5" t="s">
        <v>634</v>
      </c>
      <c r="C648" s="5" t="s">
        <v>834</v>
      </c>
      <c r="D648" s="5" t="s">
        <v>460</v>
      </c>
      <c r="E648" s="5">
        <v>48</v>
      </c>
      <c r="F648" s="50">
        <v>25549</v>
      </c>
      <c r="G648" s="5">
        <v>350224</v>
      </c>
      <c r="H648" s="50">
        <v>34253</v>
      </c>
      <c r="I648" s="5" t="s">
        <v>417</v>
      </c>
    </row>
    <row r="649" spans="1:9" x14ac:dyDescent="0.25">
      <c r="A649" s="5" t="s">
        <v>408</v>
      </c>
      <c r="B649" s="5" t="s">
        <v>511</v>
      </c>
      <c r="C649" s="5" t="s">
        <v>735</v>
      </c>
      <c r="D649" s="5" t="s">
        <v>460</v>
      </c>
      <c r="E649" s="5">
        <v>48</v>
      </c>
      <c r="F649" s="50">
        <v>25576</v>
      </c>
      <c r="G649" s="5">
        <v>561012</v>
      </c>
      <c r="H649" s="50">
        <v>34167</v>
      </c>
      <c r="I649" s="5" t="s">
        <v>417</v>
      </c>
    </row>
    <row r="650" spans="1:9" x14ac:dyDescent="0.25">
      <c r="A650" s="5" t="s">
        <v>408</v>
      </c>
      <c r="B650" s="5" t="s">
        <v>709</v>
      </c>
      <c r="C650" s="5" t="s">
        <v>509</v>
      </c>
      <c r="D650" s="5" t="s">
        <v>536</v>
      </c>
      <c r="E650" s="5">
        <v>50</v>
      </c>
      <c r="F650" s="50">
        <v>25103</v>
      </c>
      <c r="G650" s="5">
        <v>561011</v>
      </c>
      <c r="H650" s="50">
        <v>34234</v>
      </c>
      <c r="I650" s="5" t="s">
        <v>417</v>
      </c>
    </row>
    <row r="651" spans="1:9" x14ac:dyDescent="0.25">
      <c r="A651" s="5" t="s">
        <v>408</v>
      </c>
      <c r="B651" s="5" t="s">
        <v>544</v>
      </c>
      <c r="C651" s="5" t="s">
        <v>835</v>
      </c>
      <c r="D651" s="5" t="s">
        <v>836</v>
      </c>
      <c r="E651" s="5">
        <v>51</v>
      </c>
      <c r="F651" s="50">
        <v>24626</v>
      </c>
      <c r="G651" s="5">
        <v>561401</v>
      </c>
      <c r="H651" s="50">
        <v>34062</v>
      </c>
      <c r="I651" s="5" t="s">
        <v>417</v>
      </c>
    </row>
    <row r="652" spans="1:9" x14ac:dyDescent="0.25">
      <c r="A652" s="5" t="s">
        <v>454</v>
      </c>
      <c r="B652" s="5" t="s">
        <v>547</v>
      </c>
      <c r="C652" s="5" t="s">
        <v>532</v>
      </c>
      <c r="D652" s="5" t="s">
        <v>837</v>
      </c>
      <c r="E652" s="5">
        <v>50</v>
      </c>
      <c r="F652" s="50">
        <v>24926</v>
      </c>
      <c r="G652" s="5">
        <v>351116</v>
      </c>
      <c r="H652" s="50">
        <v>34329</v>
      </c>
      <c r="I652" s="5" t="s">
        <v>417</v>
      </c>
    </row>
    <row r="653" spans="1:9" x14ac:dyDescent="0.25">
      <c r="A653" s="5" t="s">
        <v>413</v>
      </c>
      <c r="B653" s="5" t="s">
        <v>157</v>
      </c>
      <c r="C653" s="5" t="s">
        <v>707</v>
      </c>
      <c r="D653" s="5" t="s">
        <v>703</v>
      </c>
      <c r="E653" s="5">
        <v>51</v>
      </c>
      <c r="F653" s="50">
        <v>24390</v>
      </c>
      <c r="G653" s="5">
        <v>350547</v>
      </c>
      <c r="H653" s="50">
        <v>34284</v>
      </c>
      <c r="I653" s="5" t="s">
        <v>421</v>
      </c>
    </row>
    <row r="654" spans="1:9" x14ac:dyDescent="0.25">
      <c r="A654" s="5" t="s">
        <v>413</v>
      </c>
      <c r="B654" s="5" t="s">
        <v>664</v>
      </c>
      <c r="C654" s="5" t="s">
        <v>515</v>
      </c>
      <c r="D654" s="5" t="s">
        <v>416</v>
      </c>
      <c r="E654" s="5">
        <v>49</v>
      </c>
      <c r="F654" s="50">
        <v>25133</v>
      </c>
      <c r="G654" s="5">
        <v>350533</v>
      </c>
      <c r="H654" s="50">
        <v>34299</v>
      </c>
      <c r="I654" s="5" t="s">
        <v>421</v>
      </c>
    </row>
    <row r="655" spans="1:9" x14ac:dyDescent="0.25">
      <c r="A655" s="5" t="s">
        <v>408</v>
      </c>
      <c r="B655" s="5" t="s">
        <v>493</v>
      </c>
      <c r="C655" s="5" t="s">
        <v>838</v>
      </c>
      <c r="D655" s="5" t="s">
        <v>482</v>
      </c>
      <c r="E655" s="5">
        <v>49</v>
      </c>
      <c r="F655" s="50">
        <v>25198</v>
      </c>
      <c r="G655" s="5">
        <v>568026</v>
      </c>
      <c r="H655" s="50">
        <v>34057</v>
      </c>
      <c r="I655" s="5" t="s">
        <v>421</v>
      </c>
    </row>
    <row r="656" spans="1:9" x14ac:dyDescent="0.25">
      <c r="A656" s="5" t="s">
        <v>413</v>
      </c>
      <c r="B656" s="5" t="s">
        <v>608</v>
      </c>
      <c r="C656" s="5" t="s">
        <v>441</v>
      </c>
      <c r="D656" s="5" t="s">
        <v>416</v>
      </c>
      <c r="E656" s="5">
        <v>46</v>
      </c>
      <c r="F656" s="50">
        <v>26262</v>
      </c>
      <c r="G656" s="5">
        <v>351119</v>
      </c>
      <c r="H656" s="50">
        <v>34313</v>
      </c>
      <c r="I656" s="5" t="s">
        <v>421</v>
      </c>
    </row>
    <row r="657" spans="1:9" x14ac:dyDescent="0.25">
      <c r="A657" s="5" t="s">
        <v>408</v>
      </c>
      <c r="B657" s="5" t="s">
        <v>519</v>
      </c>
      <c r="C657" s="5" t="s">
        <v>459</v>
      </c>
      <c r="D657" s="5" t="s">
        <v>749</v>
      </c>
      <c r="E657" s="5">
        <v>50</v>
      </c>
      <c r="F657" s="50">
        <v>24756</v>
      </c>
      <c r="G657" s="5">
        <v>560912</v>
      </c>
      <c r="H657" s="50">
        <v>34224</v>
      </c>
      <c r="I657" s="5" t="s">
        <v>421</v>
      </c>
    </row>
    <row r="658" spans="1:9" x14ac:dyDescent="0.25">
      <c r="A658" s="5" t="s">
        <v>408</v>
      </c>
      <c r="B658" s="5" t="s">
        <v>635</v>
      </c>
      <c r="C658" s="5" t="s">
        <v>776</v>
      </c>
      <c r="D658" s="5" t="s">
        <v>470</v>
      </c>
      <c r="E658" s="5">
        <v>49</v>
      </c>
      <c r="F658" s="50">
        <v>25374</v>
      </c>
      <c r="G658" s="5">
        <v>350423</v>
      </c>
      <c r="H658" s="50">
        <v>34153</v>
      </c>
      <c r="I658" s="5" t="s">
        <v>421</v>
      </c>
    </row>
    <row r="659" spans="1:9" x14ac:dyDescent="0.25">
      <c r="A659" s="5" t="s">
        <v>413</v>
      </c>
      <c r="B659" s="5" t="s">
        <v>634</v>
      </c>
      <c r="C659" s="5" t="s">
        <v>523</v>
      </c>
      <c r="D659" s="5" t="s">
        <v>460</v>
      </c>
      <c r="E659" s="5">
        <v>47</v>
      </c>
      <c r="F659" s="50">
        <v>25958</v>
      </c>
      <c r="G659" s="5">
        <v>350381</v>
      </c>
      <c r="H659" s="50">
        <v>34049</v>
      </c>
      <c r="I659" s="5" t="s">
        <v>421</v>
      </c>
    </row>
    <row r="660" spans="1:9" x14ac:dyDescent="0.25">
      <c r="A660" s="5" t="s">
        <v>454</v>
      </c>
      <c r="B660" s="5" t="s">
        <v>594</v>
      </c>
      <c r="C660" s="5" t="s">
        <v>91</v>
      </c>
      <c r="D660" s="5" t="s">
        <v>457</v>
      </c>
      <c r="E660" s="5">
        <v>48</v>
      </c>
      <c r="F660" s="50">
        <v>25609</v>
      </c>
      <c r="G660" s="5">
        <v>351133</v>
      </c>
      <c r="H660" s="50">
        <v>34264</v>
      </c>
      <c r="I660" s="5" t="s">
        <v>421</v>
      </c>
    </row>
    <row r="661" spans="1:9" x14ac:dyDescent="0.25">
      <c r="A661" s="5" t="s">
        <v>413</v>
      </c>
      <c r="B661" s="5" t="s">
        <v>488</v>
      </c>
      <c r="C661" s="5" t="s">
        <v>796</v>
      </c>
      <c r="D661" s="5" t="s">
        <v>482</v>
      </c>
      <c r="E661" s="5">
        <v>47</v>
      </c>
      <c r="F661" s="50">
        <v>26118</v>
      </c>
      <c r="G661" s="5">
        <v>350574</v>
      </c>
      <c r="H661" s="50">
        <v>34079</v>
      </c>
      <c r="I661" s="5" t="s">
        <v>421</v>
      </c>
    </row>
    <row r="662" spans="1:9" x14ac:dyDescent="0.25">
      <c r="A662" s="5" t="s">
        <v>413</v>
      </c>
      <c r="B662" s="5" t="s">
        <v>499</v>
      </c>
      <c r="C662" s="5" t="s">
        <v>539</v>
      </c>
      <c r="D662" s="5" t="s">
        <v>802</v>
      </c>
      <c r="E662" s="5">
        <v>58</v>
      </c>
      <c r="F662" s="50">
        <v>21923</v>
      </c>
      <c r="G662" s="5">
        <v>350870</v>
      </c>
      <c r="H662" s="50">
        <v>34067</v>
      </c>
      <c r="I662" s="5" t="s">
        <v>421</v>
      </c>
    </row>
    <row r="663" spans="1:9" x14ac:dyDescent="0.25">
      <c r="A663" s="5" t="s">
        <v>413</v>
      </c>
      <c r="B663" s="5" t="s">
        <v>618</v>
      </c>
      <c r="C663" s="5" t="s">
        <v>839</v>
      </c>
      <c r="D663" s="5" t="s">
        <v>416</v>
      </c>
      <c r="E663" s="5">
        <v>46</v>
      </c>
      <c r="F663" s="50">
        <v>26216</v>
      </c>
      <c r="G663" s="5">
        <v>350610</v>
      </c>
      <c r="H663" s="50">
        <v>34092</v>
      </c>
      <c r="I663" s="5" t="s">
        <v>466</v>
      </c>
    </row>
    <row r="664" spans="1:9" x14ac:dyDescent="0.25">
      <c r="A664" s="5" t="s">
        <v>454</v>
      </c>
      <c r="B664" s="5" t="s">
        <v>437</v>
      </c>
      <c r="C664" s="5" t="s">
        <v>523</v>
      </c>
      <c r="D664" s="5" t="s">
        <v>457</v>
      </c>
      <c r="E664" s="5">
        <v>57</v>
      </c>
      <c r="F664" s="50">
        <v>22286</v>
      </c>
      <c r="G664" s="5">
        <v>351100</v>
      </c>
      <c r="H664" s="50">
        <v>34216</v>
      </c>
      <c r="I664" s="5" t="s">
        <v>466</v>
      </c>
    </row>
    <row r="665" spans="1:9" x14ac:dyDescent="0.25">
      <c r="A665" s="5" t="s">
        <v>413</v>
      </c>
      <c r="B665" s="5" t="s">
        <v>664</v>
      </c>
      <c r="C665" s="5" t="s">
        <v>840</v>
      </c>
      <c r="D665" s="5" t="s">
        <v>457</v>
      </c>
      <c r="E665" s="5">
        <v>52</v>
      </c>
      <c r="F665" s="50">
        <v>24164</v>
      </c>
      <c r="G665" s="5">
        <v>350750</v>
      </c>
      <c r="H665" s="50">
        <v>34109</v>
      </c>
      <c r="I665" s="5" t="s">
        <v>466</v>
      </c>
    </row>
    <row r="666" spans="1:9" x14ac:dyDescent="0.25">
      <c r="A666" s="5" t="s">
        <v>413</v>
      </c>
      <c r="B666" s="5" t="s">
        <v>611</v>
      </c>
      <c r="C666" s="5" t="s">
        <v>841</v>
      </c>
      <c r="D666" s="5" t="s">
        <v>416</v>
      </c>
      <c r="E666" s="5">
        <v>48</v>
      </c>
      <c r="F666" s="50">
        <v>25547</v>
      </c>
      <c r="G666" s="5">
        <v>351036</v>
      </c>
      <c r="H666" s="50">
        <v>34222</v>
      </c>
      <c r="I666" s="5" t="s">
        <v>466</v>
      </c>
    </row>
    <row r="667" spans="1:9" x14ac:dyDescent="0.25">
      <c r="A667" s="5" t="s">
        <v>413</v>
      </c>
      <c r="B667" s="5" t="s">
        <v>614</v>
      </c>
      <c r="C667" s="5" t="s">
        <v>842</v>
      </c>
      <c r="D667" s="5" t="s">
        <v>416</v>
      </c>
      <c r="E667" s="5">
        <v>46</v>
      </c>
      <c r="F667" s="50">
        <v>26397</v>
      </c>
      <c r="G667" s="5">
        <v>350637</v>
      </c>
      <c r="H667" s="50">
        <v>33974</v>
      </c>
      <c r="I667" s="5" t="s">
        <v>466</v>
      </c>
    </row>
    <row r="668" spans="1:9" x14ac:dyDescent="0.25">
      <c r="A668" s="5" t="s">
        <v>413</v>
      </c>
      <c r="B668" s="5" t="s">
        <v>791</v>
      </c>
      <c r="C668" s="5" t="s">
        <v>532</v>
      </c>
      <c r="D668" s="5" t="s">
        <v>416</v>
      </c>
      <c r="E668" s="5">
        <v>49</v>
      </c>
      <c r="F668" s="50">
        <v>25288</v>
      </c>
      <c r="G668" s="5">
        <v>561026</v>
      </c>
      <c r="H668" s="50">
        <v>34101</v>
      </c>
      <c r="I668" s="5" t="s">
        <v>466</v>
      </c>
    </row>
    <row r="669" spans="1:9" x14ac:dyDescent="0.25">
      <c r="A669" s="5" t="s">
        <v>413</v>
      </c>
      <c r="B669" s="5" t="s">
        <v>185</v>
      </c>
      <c r="C669" s="5" t="s">
        <v>843</v>
      </c>
      <c r="D669" s="5" t="s">
        <v>577</v>
      </c>
      <c r="E669" s="5">
        <v>49</v>
      </c>
      <c r="F669" s="50">
        <v>25396</v>
      </c>
      <c r="G669" s="5">
        <v>561035</v>
      </c>
      <c r="H669" s="50">
        <v>34031</v>
      </c>
      <c r="I669" s="5" t="s">
        <v>466</v>
      </c>
    </row>
    <row r="670" spans="1:9" x14ac:dyDescent="0.25">
      <c r="A670" s="5" t="s">
        <v>413</v>
      </c>
      <c r="B670" s="5" t="s">
        <v>578</v>
      </c>
      <c r="C670" s="5" t="s">
        <v>844</v>
      </c>
      <c r="D670" s="5" t="s">
        <v>845</v>
      </c>
      <c r="E670" s="5">
        <v>51</v>
      </c>
      <c r="F670" s="50">
        <v>24511</v>
      </c>
      <c r="G670" s="5">
        <v>561029</v>
      </c>
      <c r="H670" s="50">
        <v>34299</v>
      </c>
      <c r="I670" s="5" t="s">
        <v>466</v>
      </c>
    </row>
    <row r="671" spans="1:9" x14ac:dyDescent="0.25">
      <c r="A671" s="5" t="s">
        <v>413</v>
      </c>
      <c r="B671" s="5" t="s">
        <v>443</v>
      </c>
      <c r="C671" s="5" t="s">
        <v>441</v>
      </c>
      <c r="D671" s="5" t="s">
        <v>460</v>
      </c>
      <c r="E671" s="5">
        <v>46</v>
      </c>
      <c r="F671" s="50">
        <v>26262</v>
      </c>
      <c r="G671" s="5">
        <v>350751</v>
      </c>
      <c r="H671" s="50">
        <v>34313</v>
      </c>
      <c r="I671" s="5" t="s">
        <v>466</v>
      </c>
    </row>
    <row r="672" spans="1:9" x14ac:dyDescent="0.25">
      <c r="A672" s="5" t="s">
        <v>413</v>
      </c>
      <c r="B672" s="5" t="s">
        <v>623</v>
      </c>
      <c r="C672" s="5" t="s">
        <v>462</v>
      </c>
      <c r="D672" s="5" t="s">
        <v>460</v>
      </c>
      <c r="E672" s="5">
        <v>49</v>
      </c>
      <c r="F672" s="50">
        <v>25343</v>
      </c>
      <c r="G672" s="5">
        <v>350487</v>
      </c>
      <c r="H672" s="50">
        <v>34257</v>
      </c>
      <c r="I672" s="5" t="s">
        <v>412</v>
      </c>
    </row>
    <row r="673" spans="1:9" x14ac:dyDescent="0.25">
      <c r="A673" s="5" t="s">
        <v>454</v>
      </c>
      <c r="B673" s="5" t="s">
        <v>426</v>
      </c>
      <c r="C673" s="5" t="s">
        <v>472</v>
      </c>
      <c r="D673" s="5" t="s">
        <v>846</v>
      </c>
      <c r="E673" s="5">
        <v>52</v>
      </c>
      <c r="F673" s="50">
        <v>24187</v>
      </c>
      <c r="G673" s="5">
        <v>350399</v>
      </c>
      <c r="H673" s="50">
        <v>33994</v>
      </c>
      <c r="I673" s="5" t="s">
        <v>412</v>
      </c>
    </row>
    <row r="674" spans="1:9" x14ac:dyDescent="0.25">
      <c r="A674" s="5" t="s">
        <v>413</v>
      </c>
      <c r="B674" s="5" t="s">
        <v>586</v>
      </c>
      <c r="C674" s="5" t="s">
        <v>596</v>
      </c>
      <c r="D674" s="5" t="s">
        <v>411</v>
      </c>
      <c r="E674" s="5">
        <v>49</v>
      </c>
      <c r="F674" s="50">
        <v>25358</v>
      </c>
      <c r="G674" s="5">
        <v>350618</v>
      </c>
      <c r="H674" s="50">
        <v>34109</v>
      </c>
      <c r="I674" s="5" t="s">
        <v>412</v>
      </c>
    </row>
    <row r="675" spans="1:9" x14ac:dyDescent="0.25">
      <c r="A675" s="5" t="s">
        <v>413</v>
      </c>
      <c r="B675" s="5" t="s">
        <v>531</v>
      </c>
      <c r="C675" s="5" t="s">
        <v>477</v>
      </c>
      <c r="D675" s="5" t="s">
        <v>743</v>
      </c>
      <c r="E675" s="5">
        <v>48</v>
      </c>
      <c r="F675" s="50">
        <v>25752</v>
      </c>
      <c r="G675" s="5">
        <v>350590</v>
      </c>
      <c r="H675" s="50">
        <v>34224</v>
      </c>
      <c r="I675" s="5" t="s">
        <v>412</v>
      </c>
    </row>
    <row r="676" spans="1:9" x14ac:dyDescent="0.25">
      <c r="A676" s="5" t="s">
        <v>408</v>
      </c>
      <c r="B676" s="5" t="s">
        <v>511</v>
      </c>
      <c r="C676" s="5" t="s">
        <v>556</v>
      </c>
      <c r="D676" s="5" t="s">
        <v>536</v>
      </c>
      <c r="E676" s="5">
        <v>52</v>
      </c>
      <c r="F676" s="50">
        <v>24256</v>
      </c>
      <c r="G676" s="5">
        <v>350372</v>
      </c>
      <c r="H676" s="50">
        <v>34062</v>
      </c>
      <c r="I676" s="5" t="s">
        <v>412</v>
      </c>
    </row>
    <row r="677" spans="1:9" x14ac:dyDescent="0.25">
      <c r="A677" s="5" t="s">
        <v>454</v>
      </c>
      <c r="B677" s="5" t="s">
        <v>526</v>
      </c>
      <c r="C677" s="5" t="s">
        <v>752</v>
      </c>
      <c r="D677" s="5" t="s">
        <v>601</v>
      </c>
      <c r="E677" s="5">
        <v>48</v>
      </c>
      <c r="F677" s="50">
        <v>25792</v>
      </c>
      <c r="G677" s="5">
        <v>350483</v>
      </c>
      <c r="H677" s="50">
        <v>34016</v>
      </c>
      <c r="I677" s="5" t="s">
        <v>412</v>
      </c>
    </row>
    <row r="678" spans="1:9" x14ac:dyDescent="0.25">
      <c r="A678" s="5" t="s">
        <v>413</v>
      </c>
      <c r="B678" s="5" t="s">
        <v>626</v>
      </c>
      <c r="C678" s="5" t="s">
        <v>847</v>
      </c>
      <c r="D678" s="5" t="s">
        <v>473</v>
      </c>
      <c r="E678" s="5">
        <v>46</v>
      </c>
      <c r="F678" s="50">
        <v>26554</v>
      </c>
      <c r="G678" s="5">
        <v>561039</v>
      </c>
      <c r="H678" s="50">
        <v>34057</v>
      </c>
      <c r="I678" s="5" t="s">
        <v>412</v>
      </c>
    </row>
    <row r="679" spans="1:9" x14ac:dyDescent="0.25">
      <c r="A679" s="5" t="s">
        <v>413</v>
      </c>
      <c r="B679" s="5" t="s">
        <v>488</v>
      </c>
      <c r="C679" s="5" t="s">
        <v>790</v>
      </c>
      <c r="D679" s="5" t="s">
        <v>778</v>
      </c>
      <c r="E679" s="5">
        <v>46</v>
      </c>
      <c r="F679" s="50">
        <v>26422</v>
      </c>
      <c r="G679" s="5">
        <v>351051</v>
      </c>
      <c r="H679" s="50">
        <v>34064</v>
      </c>
      <c r="I679" s="5" t="s">
        <v>412</v>
      </c>
    </row>
    <row r="680" spans="1:9" x14ac:dyDescent="0.25">
      <c r="A680" s="5" t="s">
        <v>413</v>
      </c>
      <c r="B680" s="5" t="s">
        <v>503</v>
      </c>
      <c r="C680" s="5" t="s">
        <v>824</v>
      </c>
      <c r="D680" s="5" t="s">
        <v>433</v>
      </c>
      <c r="E680" s="5">
        <v>49</v>
      </c>
      <c r="F680" s="50">
        <v>25242</v>
      </c>
      <c r="G680" s="5">
        <v>561036</v>
      </c>
      <c r="H680" s="50">
        <v>34123</v>
      </c>
      <c r="I680" s="5" t="s">
        <v>412</v>
      </c>
    </row>
    <row r="681" spans="1:9" x14ac:dyDescent="0.25">
      <c r="A681" s="5" t="s">
        <v>408</v>
      </c>
      <c r="B681" s="5" t="s">
        <v>499</v>
      </c>
      <c r="C681" s="5" t="s">
        <v>630</v>
      </c>
      <c r="D681" s="5" t="s">
        <v>416</v>
      </c>
      <c r="E681" s="5">
        <v>52</v>
      </c>
      <c r="F681" s="50">
        <v>24192</v>
      </c>
      <c r="G681" s="5">
        <v>561040</v>
      </c>
      <c r="H681" s="50">
        <v>34054</v>
      </c>
      <c r="I681" s="5" t="s">
        <v>412</v>
      </c>
    </row>
    <row r="682" spans="1:9" x14ac:dyDescent="0.25">
      <c r="A682" s="5" t="s">
        <v>408</v>
      </c>
      <c r="B682" s="5" t="s">
        <v>526</v>
      </c>
      <c r="C682" s="5" t="s">
        <v>542</v>
      </c>
      <c r="D682" s="5" t="s">
        <v>747</v>
      </c>
      <c r="E682" s="5">
        <v>51</v>
      </c>
      <c r="F682" s="50">
        <v>24688</v>
      </c>
      <c r="G682" s="5">
        <v>561056</v>
      </c>
      <c r="H682" s="50">
        <v>33995</v>
      </c>
      <c r="I682" s="5" t="s">
        <v>412</v>
      </c>
    </row>
    <row r="683" spans="1:9" x14ac:dyDescent="0.25">
      <c r="A683" s="5" t="s">
        <v>413</v>
      </c>
      <c r="B683" s="5" t="s">
        <v>652</v>
      </c>
      <c r="C683" s="5" t="s">
        <v>633</v>
      </c>
      <c r="D683" s="5" t="s">
        <v>837</v>
      </c>
      <c r="E683" s="5">
        <v>49</v>
      </c>
      <c r="F683" s="50">
        <v>25270</v>
      </c>
      <c r="G683" s="5">
        <v>350121</v>
      </c>
      <c r="H683" s="50">
        <v>34249</v>
      </c>
      <c r="I683" s="5" t="s">
        <v>417</v>
      </c>
    </row>
    <row r="684" spans="1:9" x14ac:dyDescent="0.25">
      <c r="A684" s="5" t="s">
        <v>413</v>
      </c>
      <c r="B684" s="5" t="s">
        <v>694</v>
      </c>
      <c r="C684" s="5" t="s">
        <v>472</v>
      </c>
      <c r="D684" s="5" t="s">
        <v>473</v>
      </c>
      <c r="E684" s="5">
        <v>47</v>
      </c>
      <c r="F684" s="50">
        <v>26044</v>
      </c>
      <c r="G684" s="5">
        <v>350701</v>
      </c>
      <c r="H684" s="50">
        <v>34311</v>
      </c>
      <c r="I684" s="5" t="s">
        <v>417</v>
      </c>
    </row>
    <row r="685" spans="1:9" x14ac:dyDescent="0.25">
      <c r="A685" s="5" t="s">
        <v>454</v>
      </c>
      <c r="B685" s="5" t="s">
        <v>481</v>
      </c>
      <c r="C685" s="5" t="s">
        <v>844</v>
      </c>
      <c r="D685" s="5" t="s">
        <v>473</v>
      </c>
      <c r="E685" s="5">
        <v>47</v>
      </c>
      <c r="F685" s="50">
        <v>26028</v>
      </c>
      <c r="G685" s="5">
        <v>350856</v>
      </c>
      <c r="H685" s="50">
        <v>34283</v>
      </c>
      <c r="I685" s="5" t="s">
        <v>417</v>
      </c>
    </row>
    <row r="686" spans="1:9" x14ac:dyDescent="0.25">
      <c r="A686" s="5" t="s">
        <v>413</v>
      </c>
      <c r="B686" s="5" t="s">
        <v>550</v>
      </c>
      <c r="C686" s="5" t="s">
        <v>844</v>
      </c>
      <c r="D686" s="5" t="s">
        <v>457</v>
      </c>
      <c r="E686" s="5">
        <v>48</v>
      </c>
      <c r="F686" s="50">
        <v>25722</v>
      </c>
      <c r="G686" s="5">
        <v>350556</v>
      </c>
      <c r="H686" s="50">
        <v>34193</v>
      </c>
      <c r="I686" s="5" t="s">
        <v>417</v>
      </c>
    </row>
    <row r="687" spans="1:9" x14ac:dyDescent="0.25">
      <c r="A687" s="5" t="s">
        <v>413</v>
      </c>
      <c r="B687" s="5" t="s">
        <v>564</v>
      </c>
      <c r="C687" s="5" t="s">
        <v>523</v>
      </c>
      <c r="D687" s="5" t="s">
        <v>439</v>
      </c>
      <c r="E687" s="5">
        <v>47</v>
      </c>
      <c r="F687" s="50">
        <v>26136</v>
      </c>
      <c r="G687" s="5">
        <v>350558</v>
      </c>
      <c r="H687" s="50">
        <v>34118</v>
      </c>
      <c r="I687" s="5" t="s">
        <v>417</v>
      </c>
    </row>
    <row r="688" spans="1:9" x14ac:dyDescent="0.25">
      <c r="A688" s="5" t="s">
        <v>413</v>
      </c>
      <c r="B688" s="5" t="s">
        <v>705</v>
      </c>
      <c r="C688" s="5" t="s">
        <v>848</v>
      </c>
      <c r="D688" s="5" t="s">
        <v>416</v>
      </c>
      <c r="E688" s="5">
        <v>46</v>
      </c>
      <c r="F688" s="50">
        <v>26361</v>
      </c>
      <c r="G688" s="5">
        <v>350752</v>
      </c>
      <c r="H688" s="50">
        <v>34298</v>
      </c>
      <c r="I688" s="5" t="s">
        <v>417</v>
      </c>
    </row>
    <row r="689" spans="1:9" x14ac:dyDescent="0.25">
      <c r="A689" s="5" t="s">
        <v>413</v>
      </c>
      <c r="B689" s="5" t="s">
        <v>461</v>
      </c>
      <c r="C689" s="5" t="s">
        <v>472</v>
      </c>
      <c r="D689" s="5" t="s">
        <v>845</v>
      </c>
      <c r="E689" s="5">
        <v>48</v>
      </c>
      <c r="F689" s="50">
        <v>25661</v>
      </c>
      <c r="G689" s="5">
        <v>560989</v>
      </c>
      <c r="H689" s="50">
        <v>34311</v>
      </c>
      <c r="I689" s="5" t="s">
        <v>417</v>
      </c>
    </row>
    <row r="690" spans="1:9" x14ac:dyDescent="0.25">
      <c r="A690" s="5" t="s">
        <v>413</v>
      </c>
      <c r="B690" s="5" t="s">
        <v>418</v>
      </c>
      <c r="C690" s="5" t="s">
        <v>781</v>
      </c>
      <c r="D690" s="5" t="s">
        <v>622</v>
      </c>
      <c r="E690" s="5">
        <v>47</v>
      </c>
      <c r="F690" s="50">
        <v>25928</v>
      </c>
      <c r="G690" s="5">
        <v>350562</v>
      </c>
      <c r="H690" s="50">
        <v>34234</v>
      </c>
      <c r="I690" s="5" t="s">
        <v>417</v>
      </c>
    </row>
    <row r="691" spans="1:9" x14ac:dyDescent="0.25">
      <c r="A691" s="5" t="s">
        <v>413</v>
      </c>
      <c r="B691" s="5" t="s">
        <v>440</v>
      </c>
      <c r="C691" s="5" t="s">
        <v>510</v>
      </c>
      <c r="D691" s="5" t="s">
        <v>416</v>
      </c>
      <c r="E691" s="5">
        <v>50</v>
      </c>
      <c r="F691" s="50">
        <v>24757</v>
      </c>
      <c r="G691" s="5">
        <v>350230</v>
      </c>
      <c r="H691" s="50">
        <v>34010</v>
      </c>
      <c r="I691" s="5" t="s">
        <v>417</v>
      </c>
    </row>
    <row r="692" spans="1:9" x14ac:dyDescent="0.25">
      <c r="A692" s="5" t="s">
        <v>413</v>
      </c>
      <c r="B692" s="5" t="s">
        <v>615</v>
      </c>
      <c r="C692" s="5" t="s">
        <v>669</v>
      </c>
      <c r="D692" s="5" t="s">
        <v>416</v>
      </c>
      <c r="E692" s="5">
        <v>49</v>
      </c>
      <c r="F692" s="50">
        <v>25298</v>
      </c>
      <c r="G692" s="5">
        <v>350786</v>
      </c>
      <c r="H692" s="50">
        <v>34124</v>
      </c>
      <c r="I692" s="5" t="s">
        <v>417</v>
      </c>
    </row>
    <row r="693" spans="1:9" x14ac:dyDescent="0.25">
      <c r="A693" s="5" t="s">
        <v>413</v>
      </c>
      <c r="B693" s="5" t="s">
        <v>625</v>
      </c>
      <c r="C693" s="5" t="s">
        <v>475</v>
      </c>
      <c r="D693" s="5" t="s">
        <v>442</v>
      </c>
      <c r="E693" s="5">
        <v>48</v>
      </c>
      <c r="F693" s="50">
        <v>25643</v>
      </c>
      <c r="G693" s="5">
        <v>350115</v>
      </c>
      <c r="H693" s="50">
        <v>34106</v>
      </c>
      <c r="I693" s="5" t="s">
        <v>417</v>
      </c>
    </row>
    <row r="694" spans="1:9" x14ac:dyDescent="0.25">
      <c r="A694" s="5" t="s">
        <v>408</v>
      </c>
      <c r="B694" s="5" t="s">
        <v>639</v>
      </c>
      <c r="C694" s="5" t="s">
        <v>191</v>
      </c>
      <c r="D694" s="5" t="s">
        <v>470</v>
      </c>
      <c r="E694" s="5">
        <v>53</v>
      </c>
      <c r="F694" s="50">
        <v>23905</v>
      </c>
      <c r="G694" s="5">
        <v>350388</v>
      </c>
      <c r="H694" s="50">
        <v>34123</v>
      </c>
      <c r="I694" s="5" t="s">
        <v>417</v>
      </c>
    </row>
    <row r="695" spans="1:9" x14ac:dyDescent="0.25">
      <c r="A695" s="5" t="s">
        <v>413</v>
      </c>
      <c r="B695" s="5" t="s">
        <v>544</v>
      </c>
      <c r="C695" s="5" t="s">
        <v>640</v>
      </c>
      <c r="D695" s="5" t="s">
        <v>846</v>
      </c>
      <c r="E695" s="5">
        <v>48</v>
      </c>
      <c r="F695" s="50">
        <v>25594</v>
      </c>
      <c r="G695" s="5">
        <v>350816</v>
      </c>
      <c r="H695" s="50">
        <v>34094</v>
      </c>
      <c r="I695" s="5" t="s">
        <v>417</v>
      </c>
    </row>
    <row r="696" spans="1:9" x14ac:dyDescent="0.25">
      <c r="A696" s="5" t="s">
        <v>413</v>
      </c>
      <c r="B696" s="5" t="s">
        <v>483</v>
      </c>
      <c r="C696" s="5" t="s">
        <v>849</v>
      </c>
      <c r="D696" s="5" t="s">
        <v>416</v>
      </c>
      <c r="E696" s="5">
        <v>48</v>
      </c>
      <c r="F696" s="50">
        <v>25722</v>
      </c>
      <c r="G696" s="5">
        <v>350119</v>
      </c>
      <c r="H696" s="50">
        <v>34678</v>
      </c>
      <c r="I696" s="5" t="s">
        <v>417</v>
      </c>
    </row>
    <row r="697" spans="1:9" x14ac:dyDescent="0.25">
      <c r="A697" s="5" t="s">
        <v>413</v>
      </c>
      <c r="B697" s="5" t="s">
        <v>511</v>
      </c>
      <c r="C697" s="5" t="s">
        <v>588</v>
      </c>
      <c r="D697" s="5" t="s">
        <v>850</v>
      </c>
      <c r="E697" s="5">
        <v>51</v>
      </c>
      <c r="F697" s="50">
        <v>24604</v>
      </c>
      <c r="G697" s="5">
        <v>350819</v>
      </c>
      <c r="H697" s="50">
        <v>34342</v>
      </c>
      <c r="I697" s="5" t="s">
        <v>417</v>
      </c>
    </row>
    <row r="698" spans="1:9" x14ac:dyDescent="0.25">
      <c r="A698" s="5" t="s">
        <v>413</v>
      </c>
      <c r="B698" s="5" t="s">
        <v>645</v>
      </c>
      <c r="C698" s="5" t="s">
        <v>750</v>
      </c>
      <c r="D698" s="5" t="s">
        <v>433</v>
      </c>
      <c r="E698" s="5">
        <v>48</v>
      </c>
      <c r="F698" s="50">
        <v>25656</v>
      </c>
      <c r="G698" s="5">
        <v>350624</v>
      </c>
      <c r="H698" s="50">
        <v>34476</v>
      </c>
      <c r="I698" s="5" t="s">
        <v>417</v>
      </c>
    </row>
    <row r="699" spans="1:9" x14ac:dyDescent="0.25">
      <c r="A699" s="5" t="s">
        <v>413</v>
      </c>
      <c r="B699" s="5" t="s">
        <v>448</v>
      </c>
      <c r="C699" s="5" t="s">
        <v>840</v>
      </c>
      <c r="D699" s="5" t="s">
        <v>601</v>
      </c>
      <c r="E699" s="5">
        <v>44</v>
      </c>
      <c r="F699" s="50">
        <v>27024</v>
      </c>
      <c r="G699" s="5">
        <v>350823</v>
      </c>
      <c r="H699" s="50">
        <v>34497</v>
      </c>
      <c r="I699" s="5" t="s">
        <v>466</v>
      </c>
    </row>
    <row r="700" spans="1:9" x14ac:dyDescent="0.25">
      <c r="A700" s="5" t="s">
        <v>413</v>
      </c>
      <c r="B700" s="5" t="s">
        <v>490</v>
      </c>
      <c r="C700" s="5" t="s">
        <v>848</v>
      </c>
      <c r="D700" s="5" t="s">
        <v>457</v>
      </c>
      <c r="E700" s="5">
        <v>46</v>
      </c>
      <c r="F700" s="50">
        <v>26554</v>
      </c>
      <c r="G700" s="5">
        <v>351049</v>
      </c>
      <c r="H700" s="50">
        <v>34457</v>
      </c>
      <c r="I700" s="5" t="s">
        <v>466</v>
      </c>
    </row>
    <row r="701" spans="1:9" x14ac:dyDescent="0.25">
      <c r="A701" s="5" t="s">
        <v>454</v>
      </c>
      <c r="B701" s="5" t="s">
        <v>474</v>
      </c>
      <c r="C701" s="5" t="s">
        <v>640</v>
      </c>
      <c r="D701" s="5" t="s">
        <v>439</v>
      </c>
      <c r="E701" s="5">
        <v>48</v>
      </c>
      <c r="F701" s="50">
        <v>25736</v>
      </c>
      <c r="G701" s="5">
        <v>350018</v>
      </c>
      <c r="H701" s="50">
        <v>34693</v>
      </c>
      <c r="I701" s="5" t="s">
        <v>412</v>
      </c>
    </row>
    <row r="702" spans="1:9" x14ac:dyDescent="0.25">
      <c r="A702" s="5" t="s">
        <v>454</v>
      </c>
      <c r="B702" s="5" t="s">
        <v>524</v>
      </c>
      <c r="C702" s="5" t="s">
        <v>757</v>
      </c>
      <c r="D702" s="5" t="s">
        <v>851</v>
      </c>
      <c r="E702" s="5">
        <v>51</v>
      </c>
      <c r="F702" s="50">
        <v>24451</v>
      </c>
      <c r="G702" s="5">
        <v>561057</v>
      </c>
      <c r="H702" s="50">
        <v>34527</v>
      </c>
      <c r="I702" s="5" t="s">
        <v>417</v>
      </c>
    </row>
    <row r="703" spans="1:9" x14ac:dyDescent="0.25">
      <c r="A703" s="5" t="s">
        <v>413</v>
      </c>
      <c r="B703" s="5" t="s">
        <v>709</v>
      </c>
      <c r="C703" s="5" t="s">
        <v>515</v>
      </c>
      <c r="D703" s="5" t="s">
        <v>460</v>
      </c>
      <c r="E703" s="5">
        <v>48</v>
      </c>
      <c r="F703" s="50">
        <v>25787</v>
      </c>
      <c r="G703" s="5">
        <v>568140</v>
      </c>
      <c r="H703" s="50">
        <v>34396</v>
      </c>
      <c r="I703" s="5" t="s">
        <v>421</v>
      </c>
    </row>
    <row r="704" spans="1:9" x14ac:dyDescent="0.25">
      <c r="A704" s="5" t="s">
        <v>413</v>
      </c>
      <c r="B704" s="5" t="s">
        <v>524</v>
      </c>
      <c r="C704" s="5" t="s">
        <v>682</v>
      </c>
      <c r="D704" s="5" t="s">
        <v>460</v>
      </c>
      <c r="E704" s="5">
        <v>49</v>
      </c>
      <c r="F704" s="50">
        <v>25267</v>
      </c>
      <c r="G704" s="5">
        <v>351132</v>
      </c>
      <c r="H704" s="50">
        <v>34618</v>
      </c>
      <c r="I704" s="5" t="s">
        <v>412</v>
      </c>
    </row>
    <row r="705" spans="1:9" x14ac:dyDescent="0.25">
      <c r="A705" s="5" t="s">
        <v>408</v>
      </c>
      <c r="B705" s="5" t="s">
        <v>512</v>
      </c>
      <c r="C705" s="5" t="s">
        <v>527</v>
      </c>
      <c r="D705" s="5" t="s">
        <v>536</v>
      </c>
      <c r="E705" s="5">
        <v>54</v>
      </c>
      <c r="F705" s="50">
        <v>23532</v>
      </c>
      <c r="G705" s="5">
        <v>351346</v>
      </c>
      <c r="H705" s="50">
        <v>34532</v>
      </c>
      <c r="I705" s="5" t="s">
        <v>417</v>
      </c>
    </row>
    <row r="706" spans="1:9" x14ac:dyDescent="0.25">
      <c r="A706" s="5" t="s">
        <v>413</v>
      </c>
      <c r="B706" s="5" t="s">
        <v>592</v>
      </c>
      <c r="C706" s="5" t="s">
        <v>566</v>
      </c>
      <c r="D706" s="5" t="s">
        <v>416</v>
      </c>
      <c r="E706" s="5">
        <v>47</v>
      </c>
      <c r="F706" s="50">
        <v>25879</v>
      </c>
      <c r="G706" s="5">
        <v>350702</v>
      </c>
      <c r="H706" s="50">
        <v>34599</v>
      </c>
      <c r="I706" s="5" t="s">
        <v>421</v>
      </c>
    </row>
    <row r="707" spans="1:9" x14ac:dyDescent="0.25">
      <c r="A707" s="5" t="s">
        <v>413</v>
      </c>
      <c r="B707" s="5" t="s">
        <v>766</v>
      </c>
      <c r="C707" s="5" t="s">
        <v>824</v>
      </c>
      <c r="D707" s="5" t="s">
        <v>416</v>
      </c>
      <c r="E707" s="5">
        <v>45</v>
      </c>
      <c r="F707" s="50">
        <v>26645</v>
      </c>
      <c r="G707" s="5">
        <v>561065</v>
      </c>
      <c r="H707" s="50">
        <v>34427</v>
      </c>
      <c r="I707" s="5" t="s">
        <v>466</v>
      </c>
    </row>
    <row r="708" spans="1:9" x14ac:dyDescent="0.25">
      <c r="A708" s="5" t="s">
        <v>408</v>
      </c>
      <c r="B708" s="5" t="s">
        <v>574</v>
      </c>
      <c r="C708" s="5" t="s">
        <v>779</v>
      </c>
      <c r="D708" s="5" t="s">
        <v>460</v>
      </c>
      <c r="E708" s="5">
        <v>47</v>
      </c>
      <c r="F708" s="50">
        <v>26075</v>
      </c>
      <c r="G708" s="5">
        <v>350440</v>
      </c>
      <c r="H708" s="50">
        <v>34694</v>
      </c>
      <c r="I708" s="5" t="s">
        <v>466</v>
      </c>
    </row>
    <row r="709" spans="1:9" x14ac:dyDescent="0.25">
      <c r="A709" s="5" t="s">
        <v>413</v>
      </c>
      <c r="B709" s="5" t="s">
        <v>568</v>
      </c>
      <c r="C709" s="5" t="s">
        <v>475</v>
      </c>
      <c r="D709" s="5" t="s">
        <v>470</v>
      </c>
      <c r="E709" s="5">
        <v>48</v>
      </c>
      <c r="F709" s="50">
        <v>25620</v>
      </c>
      <c r="G709" s="5">
        <v>561037</v>
      </c>
      <c r="H709" s="50">
        <v>34649</v>
      </c>
      <c r="I709" s="5" t="s">
        <v>412</v>
      </c>
    </row>
    <row r="710" spans="1:9" x14ac:dyDescent="0.25">
      <c r="A710" s="5" t="s">
        <v>413</v>
      </c>
      <c r="B710" s="5" t="s">
        <v>492</v>
      </c>
      <c r="C710" s="5" t="s">
        <v>456</v>
      </c>
      <c r="D710" s="5" t="s">
        <v>619</v>
      </c>
      <c r="E710" s="5">
        <v>46</v>
      </c>
      <c r="F710" s="50">
        <v>26453</v>
      </c>
      <c r="G710" s="5">
        <v>561063</v>
      </c>
      <c r="H710" s="50">
        <v>34664</v>
      </c>
      <c r="I710" s="5" t="s">
        <v>466</v>
      </c>
    </row>
    <row r="711" spans="1:9" x14ac:dyDescent="0.25">
      <c r="A711" s="5" t="s">
        <v>413</v>
      </c>
      <c r="B711" s="5" t="s">
        <v>713</v>
      </c>
      <c r="C711" s="5" t="s">
        <v>529</v>
      </c>
      <c r="D711" s="5" t="s">
        <v>460</v>
      </c>
      <c r="E711" s="5">
        <v>59</v>
      </c>
      <c r="F711" s="50">
        <v>21469</v>
      </c>
      <c r="G711" s="5">
        <v>560957</v>
      </c>
      <c r="H711" s="50">
        <v>34422</v>
      </c>
      <c r="I711" s="5" t="s">
        <v>417</v>
      </c>
    </row>
    <row r="712" spans="1:9" x14ac:dyDescent="0.25">
      <c r="A712" s="5" t="s">
        <v>408</v>
      </c>
      <c r="B712" s="5" t="s">
        <v>499</v>
      </c>
      <c r="C712" s="5" t="s">
        <v>621</v>
      </c>
      <c r="D712" s="5" t="s">
        <v>416</v>
      </c>
      <c r="E712" s="5">
        <v>56</v>
      </c>
      <c r="F712" s="50">
        <v>22795</v>
      </c>
      <c r="G712" s="5">
        <v>561058</v>
      </c>
      <c r="H712" s="50">
        <v>34553</v>
      </c>
      <c r="I712" s="5" t="s">
        <v>417</v>
      </c>
    </row>
    <row r="713" spans="1:9" x14ac:dyDescent="0.25">
      <c r="A713" s="5" t="s">
        <v>413</v>
      </c>
      <c r="B713" s="5" t="s">
        <v>553</v>
      </c>
      <c r="C713" s="5" t="s">
        <v>750</v>
      </c>
      <c r="D713" s="5" t="s">
        <v>442</v>
      </c>
      <c r="E713" s="5">
        <v>56</v>
      </c>
      <c r="F713" s="50">
        <v>22911</v>
      </c>
      <c r="G713" s="5">
        <v>561061</v>
      </c>
      <c r="H713" s="50">
        <v>34589</v>
      </c>
      <c r="I713" s="5" t="s">
        <v>417</v>
      </c>
    </row>
    <row r="714" spans="1:9" x14ac:dyDescent="0.25">
      <c r="A714" s="5" t="s">
        <v>413</v>
      </c>
      <c r="B714" s="5" t="s">
        <v>646</v>
      </c>
      <c r="C714" s="5" t="s">
        <v>88</v>
      </c>
      <c r="D714" s="5" t="s">
        <v>460</v>
      </c>
      <c r="E714" s="5">
        <v>46</v>
      </c>
      <c r="F714" s="50">
        <v>26515</v>
      </c>
      <c r="G714" s="5">
        <v>561062</v>
      </c>
      <c r="H714" s="50">
        <v>34518</v>
      </c>
      <c r="I714" s="5" t="s">
        <v>417</v>
      </c>
    </row>
    <row r="715" spans="1:9" x14ac:dyDescent="0.25">
      <c r="A715" s="5" t="s">
        <v>413</v>
      </c>
      <c r="B715" s="5" t="s">
        <v>646</v>
      </c>
      <c r="C715" s="5" t="s">
        <v>510</v>
      </c>
      <c r="D715" s="5" t="s">
        <v>442</v>
      </c>
      <c r="E715" s="5">
        <v>57</v>
      </c>
      <c r="F715" s="50">
        <v>22317</v>
      </c>
      <c r="G715" s="5">
        <v>561068</v>
      </c>
      <c r="H715" s="50">
        <v>34414</v>
      </c>
      <c r="I715" s="5" t="s">
        <v>417</v>
      </c>
    </row>
    <row r="716" spans="1:9" x14ac:dyDescent="0.25">
      <c r="A716" s="5" t="s">
        <v>408</v>
      </c>
      <c r="B716" s="5" t="s">
        <v>645</v>
      </c>
      <c r="C716" s="5" t="s">
        <v>573</v>
      </c>
      <c r="D716" s="5" t="s">
        <v>852</v>
      </c>
      <c r="E716" s="5">
        <v>50</v>
      </c>
      <c r="F716" s="50">
        <v>24992</v>
      </c>
      <c r="G716" s="5">
        <v>350493</v>
      </c>
      <c r="H716" s="50">
        <v>34629</v>
      </c>
      <c r="I716" s="5" t="s">
        <v>417</v>
      </c>
    </row>
    <row r="717" spans="1:9" x14ac:dyDescent="0.25">
      <c r="A717" s="5" t="s">
        <v>408</v>
      </c>
      <c r="B717" s="5" t="s">
        <v>594</v>
      </c>
      <c r="C717" s="5" t="s">
        <v>552</v>
      </c>
      <c r="D717" s="5" t="s">
        <v>473</v>
      </c>
      <c r="E717" s="5">
        <v>53</v>
      </c>
      <c r="F717" s="50">
        <v>23817</v>
      </c>
      <c r="G717" s="5">
        <v>350497</v>
      </c>
      <c r="H717" s="50">
        <v>34444</v>
      </c>
      <c r="I717" s="5" t="s">
        <v>417</v>
      </c>
    </row>
    <row r="718" spans="1:9" x14ac:dyDescent="0.25">
      <c r="A718" s="5" t="s">
        <v>408</v>
      </c>
      <c r="B718" s="5" t="s">
        <v>662</v>
      </c>
      <c r="C718" s="5" t="s">
        <v>853</v>
      </c>
      <c r="D718" s="5" t="s">
        <v>473</v>
      </c>
      <c r="E718" s="5">
        <v>49</v>
      </c>
      <c r="F718" s="50">
        <v>25260</v>
      </c>
      <c r="G718" s="5">
        <v>351268</v>
      </c>
      <c r="H718" s="50">
        <v>34432</v>
      </c>
      <c r="I718" s="5" t="s">
        <v>466</v>
      </c>
    </row>
    <row r="719" spans="1:9" x14ac:dyDescent="0.25">
      <c r="A719" s="5" t="s">
        <v>413</v>
      </c>
      <c r="B719" s="5" t="s">
        <v>603</v>
      </c>
      <c r="C719" s="5" t="s">
        <v>532</v>
      </c>
      <c r="D719" s="5" t="s">
        <v>416</v>
      </c>
      <c r="E719" s="5">
        <v>49</v>
      </c>
      <c r="F719" s="50">
        <v>25301</v>
      </c>
      <c r="G719" s="5">
        <v>351221</v>
      </c>
      <c r="H719" s="50">
        <v>34457</v>
      </c>
      <c r="I719" s="5" t="s">
        <v>466</v>
      </c>
    </row>
    <row r="720" spans="1:9" x14ac:dyDescent="0.25">
      <c r="A720" s="5" t="s">
        <v>408</v>
      </c>
      <c r="B720" s="5" t="s">
        <v>681</v>
      </c>
      <c r="C720" s="5" t="s">
        <v>822</v>
      </c>
      <c r="D720" s="5" t="s">
        <v>416</v>
      </c>
      <c r="E720" s="5">
        <v>47</v>
      </c>
      <c r="F720" s="50">
        <v>26155</v>
      </c>
      <c r="G720" s="5">
        <v>351351</v>
      </c>
      <c r="H720" s="50">
        <v>34581</v>
      </c>
      <c r="I720" s="5" t="s">
        <v>466</v>
      </c>
    </row>
    <row r="721" spans="1:9" x14ac:dyDescent="0.25">
      <c r="A721" s="5" t="s">
        <v>413</v>
      </c>
      <c r="B721" s="5" t="s">
        <v>455</v>
      </c>
      <c r="C721" s="5" t="s">
        <v>91</v>
      </c>
      <c r="D721" s="5" t="s">
        <v>457</v>
      </c>
      <c r="E721" s="5">
        <v>48</v>
      </c>
      <c r="F721" s="50">
        <v>25833</v>
      </c>
      <c r="G721" s="5">
        <v>568357</v>
      </c>
      <c r="H721" s="50">
        <v>34474</v>
      </c>
      <c r="I721" s="5" t="s">
        <v>412</v>
      </c>
    </row>
    <row r="722" spans="1:9" x14ac:dyDescent="0.25">
      <c r="A722" s="5" t="s">
        <v>413</v>
      </c>
      <c r="B722" s="5" t="s">
        <v>705</v>
      </c>
      <c r="C722" s="5" t="s">
        <v>682</v>
      </c>
      <c r="D722" s="5" t="s">
        <v>457</v>
      </c>
      <c r="E722" s="5">
        <v>57</v>
      </c>
      <c r="F722" s="50">
        <v>22211</v>
      </c>
      <c r="G722" s="5">
        <v>561077</v>
      </c>
      <c r="H722" s="50">
        <v>34587</v>
      </c>
      <c r="I722" s="5" t="s">
        <v>417</v>
      </c>
    </row>
    <row r="723" spans="1:9" x14ac:dyDescent="0.25">
      <c r="A723" s="5" t="s">
        <v>408</v>
      </c>
      <c r="B723" s="5" t="s">
        <v>631</v>
      </c>
      <c r="C723" s="5" t="s">
        <v>776</v>
      </c>
      <c r="D723" s="5" t="s">
        <v>854</v>
      </c>
      <c r="E723" s="5">
        <v>55</v>
      </c>
      <c r="F723" s="50">
        <v>23005</v>
      </c>
      <c r="G723" s="5">
        <v>350503</v>
      </c>
      <c r="H723" s="50">
        <v>34339</v>
      </c>
      <c r="I723" s="5" t="s">
        <v>855</v>
      </c>
    </row>
    <row r="724" spans="1:9" x14ac:dyDescent="0.25">
      <c r="A724" s="5" t="s">
        <v>408</v>
      </c>
      <c r="B724" s="5" t="s">
        <v>528</v>
      </c>
      <c r="C724" s="5" t="s">
        <v>512</v>
      </c>
      <c r="D724" s="5" t="s">
        <v>416</v>
      </c>
      <c r="E724" s="5">
        <v>56</v>
      </c>
      <c r="F724" s="50">
        <v>22868</v>
      </c>
      <c r="G724" s="5">
        <v>561080</v>
      </c>
      <c r="H724" s="50">
        <v>34466</v>
      </c>
      <c r="I724" s="5" t="s">
        <v>417</v>
      </c>
    </row>
    <row r="725" spans="1:9" x14ac:dyDescent="0.25">
      <c r="A725" s="5" t="s">
        <v>413</v>
      </c>
      <c r="B725" s="5" t="s">
        <v>629</v>
      </c>
      <c r="C725" s="5" t="s">
        <v>91</v>
      </c>
      <c r="D725" s="5" t="s">
        <v>457</v>
      </c>
      <c r="E725" s="5">
        <v>48</v>
      </c>
      <c r="F725" s="50">
        <v>25815</v>
      </c>
      <c r="G725" s="5">
        <v>350811</v>
      </c>
      <c r="H725" s="50">
        <v>34396</v>
      </c>
      <c r="I725" s="5" t="s">
        <v>421</v>
      </c>
    </row>
    <row r="726" spans="1:9" x14ac:dyDescent="0.25">
      <c r="A726" s="5" t="s">
        <v>408</v>
      </c>
      <c r="B726" s="5" t="s">
        <v>629</v>
      </c>
      <c r="C726" s="5" t="s">
        <v>679</v>
      </c>
      <c r="D726" s="5" t="s">
        <v>856</v>
      </c>
      <c r="E726" s="5">
        <v>48</v>
      </c>
      <c r="F726" s="50">
        <v>25802</v>
      </c>
      <c r="G726" s="5">
        <v>350435</v>
      </c>
      <c r="H726" s="50">
        <v>34664</v>
      </c>
      <c r="I726" s="5" t="s">
        <v>857</v>
      </c>
    </row>
    <row r="727" spans="1:9" x14ac:dyDescent="0.25">
      <c r="A727" s="5" t="s">
        <v>408</v>
      </c>
      <c r="B727" s="5" t="s">
        <v>631</v>
      </c>
      <c r="C727" s="5" t="s">
        <v>779</v>
      </c>
      <c r="D727" s="5" t="s">
        <v>738</v>
      </c>
      <c r="E727" s="5">
        <v>47</v>
      </c>
      <c r="F727" s="50">
        <v>25898</v>
      </c>
      <c r="G727" s="5">
        <v>350424</v>
      </c>
      <c r="H727" s="50">
        <v>34678</v>
      </c>
      <c r="I727" s="5" t="s">
        <v>857</v>
      </c>
    </row>
    <row r="728" spans="1:9" x14ac:dyDescent="0.25">
      <c r="A728" s="5" t="s">
        <v>454</v>
      </c>
      <c r="B728" s="5" t="s">
        <v>704</v>
      </c>
      <c r="C728" s="5" t="s">
        <v>640</v>
      </c>
      <c r="D728" s="5" t="s">
        <v>726</v>
      </c>
      <c r="E728" s="5">
        <v>47</v>
      </c>
      <c r="F728" s="50">
        <v>26073</v>
      </c>
      <c r="G728" s="5">
        <v>350443</v>
      </c>
      <c r="H728" s="50">
        <v>34622</v>
      </c>
      <c r="I728" s="5" t="s">
        <v>466</v>
      </c>
    </row>
    <row r="729" spans="1:9" x14ac:dyDescent="0.25">
      <c r="A729" s="5" t="s">
        <v>408</v>
      </c>
      <c r="B729" s="5" t="s">
        <v>512</v>
      </c>
      <c r="C729" s="5" t="s">
        <v>444</v>
      </c>
      <c r="D729" s="5" t="s">
        <v>425</v>
      </c>
      <c r="E729" s="5">
        <v>57</v>
      </c>
      <c r="F729" s="50">
        <v>22345</v>
      </c>
      <c r="G729" s="5">
        <v>350507</v>
      </c>
      <c r="H729" s="50">
        <v>34359</v>
      </c>
      <c r="I729" s="5" t="s">
        <v>417</v>
      </c>
    </row>
    <row r="730" spans="1:9" x14ac:dyDescent="0.25">
      <c r="A730" s="5" t="s">
        <v>413</v>
      </c>
      <c r="B730" s="5" t="s">
        <v>461</v>
      </c>
      <c r="C730" s="5" t="s">
        <v>438</v>
      </c>
      <c r="D730" s="5" t="s">
        <v>638</v>
      </c>
      <c r="E730" s="5">
        <v>50</v>
      </c>
      <c r="F730" s="50">
        <v>24987</v>
      </c>
      <c r="G730" s="5">
        <v>350862</v>
      </c>
      <c r="H730" s="50">
        <v>34474</v>
      </c>
      <c r="I730" s="5" t="s">
        <v>858</v>
      </c>
    </row>
    <row r="731" spans="1:9" x14ac:dyDescent="0.25">
      <c r="A731" s="5" t="s">
        <v>454</v>
      </c>
      <c r="B731" s="5" t="s">
        <v>553</v>
      </c>
      <c r="C731" s="5" t="s">
        <v>596</v>
      </c>
      <c r="D731" s="5" t="s">
        <v>416</v>
      </c>
      <c r="E731" s="5">
        <v>47</v>
      </c>
      <c r="F731" s="50">
        <v>25997</v>
      </c>
      <c r="G731" s="5">
        <v>561010</v>
      </c>
      <c r="H731" s="50">
        <v>34589</v>
      </c>
      <c r="I731" s="5" t="s">
        <v>417</v>
      </c>
    </row>
    <row r="732" spans="1:9" x14ac:dyDescent="0.25">
      <c r="A732" s="5" t="s">
        <v>454</v>
      </c>
      <c r="B732" s="5" t="s">
        <v>409</v>
      </c>
      <c r="C732" s="5" t="s">
        <v>859</v>
      </c>
      <c r="D732" s="5" t="s">
        <v>860</v>
      </c>
      <c r="E732" s="5">
        <v>47</v>
      </c>
      <c r="F732" s="50">
        <v>26106</v>
      </c>
      <c r="G732" s="5">
        <v>561089</v>
      </c>
      <c r="H732" s="50">
        <v>34427</v>
      </c>
      <c r="I732" s="5" t="s">
        <v>858</v>
      </c>
    </row>
    <row r="733" spans="1:9" x14ac:dyDescent="0.25">
      <c r="A733" s="5" t="s">
        <v>454</v>
      </c>
      <c r="B733" s="5" t="s">
        <v>587</v>
      </c>
      <c r="C733" s="5" t="s">
        <v>510</v>
      </c>
      <c r="D733" s="5" t="s">
        <v>442</v>
      </c>
      <c r="E733" s="5">
        <v>46</v>
      </c>
      <c r="F733" s="50">
        <v>26345</v>
      </c>
      <c r="G733" s="5">
        <v>350538</v>
      </c>
      <c r="H733" s="50">
        <v>34381</v>
      </c>
      <c r="I733" s="5" t="s">
        <v>417</v>
      </c>
    </row>
    <row r="734" spans="1:9" x14ac:dyDescent="0.25">
      <c r="A734" s="5" t="s">
        <v>413</v>
      </c>
      <c r="B734" s="5" t="s">
        <v>429</v>
      </c>
      <c r="C734" s="5" t="s">
        <v>819</v>
      </c>
      <c r="D734" s="5" t="s">
        <v>622</v>
      </c>
      <c r="E734" s="5">
        <v>50</v>
      </c>
      <c r="F734" s="50">
        <v>25069</v>
      </c>
      <c r="G734" s="5">
        <v>350832</v>
      </c>
      <c r="H734" s="50">
        <v>34422</v>
      </c>
      <c r="I734" s="5" t="s">
        <v>417</v>
      </c>
    </row>
    <row r="735" spans="1:9" x14ac:dyDescent="0.25">
      <c r="A735" s="5" t="s">
        <v>413</v>
      </c>
      <c r="B735" s="5" t="s">
        <v>467</v>
      </c>
      <c r="C735" s="5" t="s">
        <v>489</v>
      </c>
      <c r="D735" s="5" t="s">
        <v>473</v>
      </c>
      <c r="E735" s="5">
        <v>48</v>
      </c>
      <c r="F735" s="50">
        <v>25818</v>
      </c>
      <c r="G735" s="5">
        <v>351234</v>
      </c>
      <c r="H735" s="50">
        <v>34429</v>
      </c>
      <c r="I735" s="5" t="s">
        <v>412</v>
      </c>
    </row>
    <row r="736" spans="1:9" x14ac:dyDescent="0.25">
      <c r="A736" s="5" t="s">
        <v>413</v>
      </c>
      <c r="B736" s="5" t="s">
        <v>503</v>
      </c>
      <c r="C736" s="5" t="s">
        <v>496</v>
      </c>
      <c r="D736" s="5" t="s">
        <v>473</v>
      </c>
      <c r="E736" s="5">
        <v>47</v>
      </c>
      <c r="F736" s="50">
        <v>26186</v>
      </c>
      <c r="G736" s="5">
        <v>351296</v>
      </c>
      <c r="H736" s="50">
        <v>34488</v>
      </c>
      <c r="I736" s="5" t="s">
        <v>858</v>
      </c>
    </row>
    <row r="737" spans="1:9" x14ac:dyDescent="0.25">
      <c r="A737" s="5" t="s">
        <v>413</v>
      </c>
      <c r="B737" s="5" t="s">
        <v>623</v>
      </c>
      <c r="C737" s="5" t="s">
        <v>861</v>
      </c>
      <c r="D737" s="5" t="s">
        <v>460</v>
      </c>
      <c r="E737" s="5">
        <v>50</v>
      </c>
      <c r="F737" s="50">
        <v>24957</v>
      </c>
      <c r="G737" s="5">
        <v>351252</v>
      </c>
      <c r="H737" s="50">
        <v>34419</v>
      </c>
      <c r="I737" s="5" t="s">
        <v>417</v>
      </c>
    </row>
    <row r="738" spans="1:9" x14ac:dyDescent="0.25">
      <c r="A738" s="5" t="s">
        <v>408</v>
      </c>
      <c r="B738" s="5" t="s">
        <v>414</v>
      </c>
      <c r="C738" s="5" t="s">
        <v>862</v>
      </c>
      <c r="D738" s="5" t="s">
        <v>607</v>
      </c>
      <c r="E738" s="5">
        <v>47</v>
      </c>
      <c r="F738" s="50">
        <v>25882</v>
      </c>
      <c r="G738" s="5">
        <v>561099</v>
      </c>
      <c r="H738" s="50">
        <v>34360</v>
      </c>
      <c r="I738" s="5" t="s">
        <v>417</v>
      </c>
    </row>
    <row r="739" spans="1:9" x14ac:dyDescent="0.25">
      <c r="A739" s="5" t="s">
        <v>408</v>
      </c>
      <c r="B739" s="5" t="s">
        <v>461</v>
      </c>
      <c r="C739" s="5" t="s">
        <v>863</v>
      </c>
      <c r="D739" s="5" t="s">
        <v>473</v>
      </c>
      <c r="E739" s="5">
        <v>47</v>
      </c>
      <c r="F739" s="50">
        <v>25852</v>
      </c>
      <c r="G739" s="5">
        <v>351053</v>
      </c>
      <c r="H739" s="50">
        <v>34614</v>
      </c>
      <c r="I739" s="5" t="s">
        <v>417</v>
      </c>
    </row>
    <row r="740" spans="1:9" x14ac:dyDescent="0.25">
      <c r="A740" s="5" t="s">
        <v>408</v>
      </c>
      <c r="B740" s="5" t="s">
        <v>662</v>
      </c>
      <c r="C740" s="5" t="s">
        <v>863</v>
      </c>
      <c r="D740" s="5" t="s">
        <v>445</v>
      </c>
      <c r="E740" s="5">
        <v>47</v>
      </c>
      <c r="F740" s="50">
        <v>25990</v>
      </c>
      <c r="G740" s="5">
        <v>351054</v>
      </c>
      <c r="H740" s="50">
        <v>34676</v>
      </c>
      <c r="I740" s="5" t="s">
        <v>417</v>
      </c>
    </row>
    <row r="741" spans="1:9" x14ac:dyDescent="0.25">
      <c r="A741" s="5" t="s">
        <v>454</v>
      </c>
      <c r="B741" s="5" t="s">
        <v>590</v>
      </c>
      <c r="C741" s="5" t="s">
        <v>513</v>
      </c>
      <c r="D741" s="5" t="s">
        <v>508</v>
      </c>
      <c r="E741" s="5">
        <v>45</v>
      </c>
      <c r="F741" s="50">
        <v>26583</v>
      </c>
      <c r="G741" s="5">
        <v>351243</v>
      </c>
      <c r="H741" s="50">
        <v>34648</v>
      </c>
      <c r="I741" s="5" t="s">
        <v>417</v>
      </c>
    </row>
    <row r="742" spans="1:9" x14ac:dyDescent="0.25">
      <c r="A742" s="5" t="s">
        <v>413</v>
      </c>
      <c r="B742" s="5" t="s">
        <v>152</v>
      </c>
      <c r="C742" s="5" t="s">
        <v>848</v>
      </c>
      <c r="D742" s="5" t="s">
        <v>416</v>
      </c>
      <c r="E742" s="5">
        <v>45</v>
      </c>
      <c r="F742" s="50">
        <v>26614</v>
      </c>
      <c r="G742" s="5">
        <v>350595</v>
      </c>
      <c r="H742" s="50">
        <v>34923</v>
      </c>
      <c r="I742" s="5" t="s">
        <v>417</v>
      </c>
    </row>
    <row r="743" spans="1:9" x14ac:dyDescent="0.25">
      <c r="A743" s="5" t="s">
        <v>408</v>
      </c>
      <c r="B743" s="5" t="s">
        <v>587</v>
      </c>
      <c r="C743" s="5" t="s">
        <v>825</v>
      </c>
      <c r="D743" s="5" t="s">
        <v>463</v>
      </c>
      <c r="E743" s="5">
        <v>46</v>
      </c>
      <c r="F743" s="50">
        <v>26515</v>
      </c>
      <c r="G743" s="5">
        <v>350466</v>
      </c>
      <c r="H743" s="50">
        <v>34853</v>
      </c>
      <c r="I743" s="5" t="s">
        <v>417</v>
      </c>
    </row>
    <row r="744" spans="1:9" x14ac:dyDescent="0.25">
      <c r="A744" s="5" t="s">
        <v>413</v>
      </c>
      <c r="B744" s="5" t="s">
        <v>623</v>
      </c>
      <c r="C744" s="5" t="s">
        <v>707</v>
      </c>
      <c r="D744" s="5" t="s">
        <v>439</v>
      </c>
      <c r="E744" s="5">
        <v>48</v>
      </c>
      <c r="F744" s="50">
        <v>25674</v>
      </c>
      <c r="G744" s="5">
        <v>350148</v>
      </c>
      <c r="H744" s="50">
        <v>35028</v>
      </c>
      <c r="I744" s="5" t="s">
        <v>417</v>
      </c>
    </row>
    <row r="745" spans="1:9" x14ac:dyDescent="0.25">
      <c r="A745" s="5" t="s">
        <v>408</v>
      </c>
      <c r="B745" s="5" t="s">
        <v>569</v>
      </c>
      <c r="C745" s="5" t="s">
        <v>191</v>
      </c>
      <c r="D745" s="5" t="s">
        <v>425</v>
      </c>
      <c r="E745" s="5">
        <v>47</v>
      </c>
      <c r="F745" s="50">
        <v>25910</v>
      </c>
      <c r="G745" s="5">
        <v>561123</v>
      </c>
      <c r="H745" s="50">
        <v>35041</v>
      </c>
      <c r="I745" s="5" t="s">
        <v>417</v>
      </c>
    </row>
    <row r="746" spans="1:9" x14ac:dyDescent="0.25">
      <c r="A746" s="5" t="s">
        <v>408</v>
      </c>
      <c r="B746" s="5" t="s">
        <v>586</v>
      </c>
      <c r="C746" s="5" t="s">
        <v>570</v>
      </c>
      <c r="D746" s="5" t="s">
        <v>536</v>
      </c>
      <c r="E746" s="5">
        <v>46</v>
      </c>
      <c r="F746" s="50">
        <v>26247</v>
      </c>
      <c r="G746" s="5">
        <v>350470</v>
      </c>
      <c r="H746" s="50">
        <v>34964</v>
      </c>
      <c r="I746" s="5" t="s">
        <v>858</v>
      </c>
    </row>
    <row r="747" spans="1:9" x14ac:dyDescent="0.25">
      <c r="A747" s="5" t="s">
        <v>408</v>
      </c>
      <c r="B747" s="5" t="s">
        <v>512</v>
      </c>
      <c r="C747" s="5" t="s">
        <v>471</v>
      </c>
      <c r="D747" s="5" t="s">
        <v>416</v>
      </c>
      <c r="E747" s="5">
        <v>55</v>
      </c>
      <c r="F747" s="50">
        <v>23104</v>
      </c>
      <c r="G747" s="5">
        <v>561115</v>
      </c>
      <c r="H747" s="50">
        <v>34740</v>
      </c>
      <c r="I747" s="5" t="s">
        <v>412</v>
      </c>
    </row>
    <row r="748" spans="1:9" x14ac:dyDescent="0.25">
      <c r="A748" s="5" t="s">
        <v>413</v>
      </c>
      <c r="B748" s="5" t="s">
        <v>579</v>
      </c>
      <c r="C748" s="5" t="s">
        <v>438</v>
      </c>
      <c r="D748" s="5" t="s">
        <v>457</v>
      </c>
      <c r="E748" s="5">
        <v>50</v>
      </c>
      <c r="F748" s="50">
        <v>24788</v>
      </c>
      <c r="G748" s="5">
        <v>561071</v>
      </c>
      <c r="H748" s="50">
        <v>34854</v>
      </c>
      <c r="I748" s="5" t="s">
        <v>412</v>
      </c>
    </row>
    <row r="749" spans="1:9" x14ac:dyDescent="0.25">
      <c r="A749" s="5" t="s">
        <v>408</v>
      </c>
      <c r="B749" s="5" t="s">
        <v>625</v>
      </c>
      <c r="C749" s="5" t="s">
        <v>862</v>
      </c>
      <c r="D749" s="5" t="s">
        <v>425</v>
      </c>
      <c r="E749" s="5">
        <v>45</v>
      </c>
      <c r="F749" s="50">
        <v>26615</v>
      </c>
      <c r="G749" s="5">
        <v>350535</v>
      </c>
      <c r="H749" s="50">
        <v>34836</v>
      </c>
      <c r="I749" s="5" t="s">
        <v>412</v>
      </c>
    </row>
    <row r="750" spans="1:9" x14ac:dyDescent="0.25">
      <c r="A750" s="5" t="s">
        <v>454</v>
      </c>
      <c r="B750" s="5" t="s">
        <v>544</v>
      </c>
      <c r="C750" s="5" t="s">
        <v>523</v>
      </c>
      <c r="D750" s="5" t="s">
        <v>601</v>
      </c>
      <c r="E750" s="5">
        <v>46</v>
      </c>
      <c r="F750" s="50">
        <v>26515</v>
      </c>
      <c r="G750" s="5">
        <v>350474</v>
      </c>
      <c r="H750" s="50">
        <v>34853</v>
      </c>
      <c r="I750" s="5" t="s">
        <v>412</v>
      </c>
    </row>
    <row r="751" spans="1:9" x14ac:dyDescent="0.25">
      <c r="A751" s="5" t="s">
        <v>413</v>
      </c>
      <c r="B751" s="5" t="s">
        <v>550</v>
      </c>
      <c r="C751" s="5" t="s">
        <v>640</v>
      </c>
      <c r="D751" s="5" t="s">
        <v>473</v>
      </c>
      <c r="E751" s="5">
        <v>48</v>
      </c>
      <c r="F751" s="50">
        <v>25495</v>
      </c>
      <c r="G751" s="5">
        <v>351253</v>
      </c>
      <c r="H751" s="50">
        <v>34824</v>
      </c>
      <c r="I751" s="5" t="s">
        <v>412</v>
      </c>
    </row>
    <row r="752" spans="1:9" x14ac:dyDescent="0.25">
      <c r="A752" s="5" t="s">
        <v>413</v>
      </c>
      <c r="B752" s="5" t="s">
        <v>639</v>
      </c>
      <c r="C752" s="5" t="s">
        <v>864</v>
      </c>
      <c r="D752" s="5" t="s">
        <v>473</v>
      </c>
      <c r="E752" s="5">
        <v>47</v>
      </c>
      <c r="F752" s="50">
        <v>25853</v>
      </c>
      <c r="G752" s="5">
        <v>561084</v>
      </c>
      <c r="H752" s="50">
        <v>35043</v>
      </c>
      <c r="I752" s="5" t="s">
        <v>412</v>
      </c>
    </row>
    <row r="753" spans="1:9" x14ac:dyDescent="0.25">
      <c r="A753" s="5" t="s">
        <v>408</v>
      </c>
      <c r="B753" s="5" t="s">
        <v>784</v>
      </c>
      <c r="C753" s="5" t="s">
        <v>556</v>
      </c>
      <c r="D753" s="5" t="s">
        <v>460</v>
      </c>
      <c r="E753" s="5">
        <v>49</v>
      </c>
      <c r="F753" s="50">
        <v>25366</v>
      </c>
      <c r="G753" s="5">
        <v>561140</v>
      </c>
      <c r="H753" s="50">
        <v>34707</v>
      </c>
      <c r="I753" s="5" t="s">
        <v>466</v>
      </c>
    </row>
    <row r="754" spans="1:9" x14ac:dyDescent="0.25">
      <c r="A754" s="5" t="s">
        <v>413</v>
      </c>
      <c r="B754" s="5" t="s">
        <v>648</v>
      </c>
      <c r="C754" s="5" t="s">
        <v>790</v>
      </c>
      <c r="D754" s="5" t="s">
        <v>622</v>
      </c>
      <c r="E754" s="5">
        <v>49</v>
      </c>
      <c r="F754" s="50">
        <v>25394</v>
      </c>
      <c r="G754" s="5">
        <v>561143</v>
      </c>
      <c r="H754" s="50">
        <v>34841</v>
      </c>
      <c r="I754" s="5" t="s">
        <v>466</v>
      </c>
    </row>
    <row r="755" spans="1:9" x14ac:dyDescent="0.25">
      <c r="A755" s="5" t="s">
        <v>413</v>
      </c>
      <c r="B755" s="5" t="s">
        <v>446</v>
      </c>
      <c r="C755" s="5" t="s">
        <v>865</v>
      </c>
      <c r="D755" s="5" t="s">
        <v>866</v>
      </c>
      <c r="E755" s="5">
        <v>47</v>
      </c>
      <c r="F755" s="50">
        <v>26124</v>
      </c>
      <c r="G755" s="5">
        <v>350479</v>
      </c>
      <c r="H755" s="50">
        <v>34862</v>
      </c>
      <c r="I755" s="5" t="s">
        <v>858</v>
      </c>
    </row>
    <row r="756" spans="1:9" x14ac:dyDescent="0.25">
      <c r="A756" s="5" t="s">
        <v>408</v>
      </c>
      <c r="B756" s="5" t="s">
        <v>434</v>
      </c>
      <c r="C756" s="5" t="s">
        <v>776</v>
      </c>
      <c r="D756" s="5" t="s">
        <v>867</v>
      </c>
      <c r="E756" s="5">
        <v>55</v>
      </c>
      <c r="F756" s="50">
        <v>23134</v>
      </c>
      <c r="G756" s="5">
        <v>350211</v>
      </c>
      <c r="H756" s="50">
        <v>35145</v>
      </c>
      <c r="I756" s="5" t="s">
        <v>858</v>
      </c>
    </row>
    <row r="757" spans="1:9" x14ac:dyDescent="0.25">
      <c r="A757" s="5" t="s">
        <v>408</v>
      </c>
      <c r="B757" s="5" t="s">
        <v>615</v>
      </c>
      <c r="C757" s="5" t="s">
        <v>459</v>
      </c>
      <c r="D757" s="5" t="s">
        <v>868</v>
      </c>
      <c r="E757" s="5">
        <v>48</v>
      </c>
      <c r="F757" s="50">
        <v>25519</v>
      </c>
      <c r="G757" s="5">
        <v>351163</v>
      </c>
      <c r="H757" s="50">
        <v>35058</v>
      </c>
      <c r="I757" s="5" t="s">
        <v>412</v>
      </c>
    </row>
    <row r="758" spans="1:9" x14ac:dyDescent="0.25">
      <c r="A758" s="5" t="s">
        <v>413</v>
      </c>
      <c r="B758" s="5" t="s">
        <v>426</v>
      </c>
      <c r="C758" s="5" t="s">
        <v>441</v>
      </c>
      <c r="D758" s="5" t="s">
        <v>731</v>
      </c>
      <c r="E758" s="5">
        <v>46</v>
      </c>
      <c r="F758" s="50">
        <v>26484</v>
      </c>
      <c r="G758" s="5">
        <v>561151</v>
      </c>
      <c r="H758" s="50">
        <v>34892</v>
      </c>
      <c r="I758" s="5" t="s">
        <v>412</v>
      </c>
    </row>
    <row r="759" spans="1:9" x14ac:dyDescent="0.25">
      <c r="A759" s="5" t="s">
        <v>408</v>
      </c>
      <c r="B759" s="5" t="s">
        <v>426</v>
      </c>
      <c r="C759" s="5" t="s">
        <v>724</v>
      </c>
      <c r="D759" s="5" t="s">
        <v>473</v>
      </c>
      <c r="E759" s="5">
        <v>54</v>
      </c>
      <c r="F759" s="50">
        <v>23462</v>
      </c>
      <c r="G759" s="5">
        <v>561159</v>
      </c>
      <c r="H759" s="50">
        <v>34761</v>
      </c>
      <c r="I759" s="5" t="s">
        <v>412</v>
      </c>
    </row>
    <row r="760" spans="1:9" x14ac:dyDescent="0.25">
      <c r="A760" s="5" t="s">
        <v>408</v>
      </c>
      <c r="B760" s="5" t="s">
        <v>458</v>
      </c>
      <c r="C760" s="5" t="s">
        <v>779</v>
      </c>
      <c r="D760" s="5" t="s">
        <v>536</v>
      </c>
      <c r="E760" s="5">
        <v>47</v>
      </c>
      <c r="F760" s="50">
        <v>26195</v>
      </c>
      <c r="G760" s="5">
        <v>568486</v>
      </c>
      <c r="H760" s="50">
        <v>34983</v>
      </c>
      <c r="I760" s="5" t="s">
        <v>412</v>
      </c>
    </row>
    <row r="761" spans="1:9" x14ac:dyDescent="0.25">
      <c r="A761" s="5" t="s">
        <v>413</v>
      </c>
      <c r="B761" s="5" t="s">
        <v>562</v>
      </c>
      <c r="C761" s="5" t="s">
        <v>848</v>
      </c>
      <c r="D761" s="5" t="s">
        <v>416</v>
      </c>
      <c r="E761" s="5">
        <v>46</v>
      </c>
      <c r="F761" s="50">
        <v>26462</v>
      </c>
      <c r="G761" s="5">
        <v>350655</v>
      </c>
      <c r="H761" s="50">
        <v>34897</v>
      </c>
      <c r="I761" s="5" t="s">
        <v>412</v>
      </c>
    </row>
    <row r="762" spans="1:9" x14ac:dyDescent="0.25">
      <c r="A762" s="5" t="s">
        <v>408</v>
      </c>
      <c r="B762" s="5" t="s">
        <v>579</v>
      </c>
      <c r="C762" s="5" t="s">
        <v>410</v>
      </c>
      <c r="D762" s="5" t="s">
        <v>869</v>
      </c>
      <c r="E762" s="5">
        <v>63</v>
      </c>
      <c r="F762" s="50">
        <v>20336</v>
      </c>
      <c r="G762" s="5">
        <v>351168</v>
      </c>
      <c r="H762" s="50">
        <v>35330</v>
      </c>
      <c r="I762" s="5" t="s">
        <v>412</v>
      </c>
    </row>
    <row r="763" spans="1:9" x14ac:dyDescent="0.25">
      <c r="A763" s="5" t="s">
        <v>408</v>
      </c>
      <c r="B763" s="5" t="s">
        <v>471</v>
      </c>
      <c r="C763" s="5" t="s">
        <v>870</v>
      </c>
      <c r="D763" s="5" t="s">
        <v>473</v>
      </c>
      <c r="E763" s="5">
        <v>47</v>
      </c>
      <c r="F763" s="50">
        <v>25969</v>
      </c>
      <c r="G763" s="5">
        <v>561166</v>
      </c>
      <c r="H763" s="50">
        <v>35158</v>
      </c>
      <c r="I763" s="5" t="s">
        <v>412</v>
      </c>
    </row>
    <row r="764" spans="1:9" x14ac:dyDescent="0.25">
      <c r="A764" s="5" t="s">
        <v>408</v>
      </c>
      <c r="B764" s="5" t="s">
        <v>748</v>
      </c>
      <c r="C764" s="5" t="s">
        <v>776</v>
      </c>
      <c r="D764" s="5" t="s">
        <v>749</v>
      </c>
      <c r="E764" s="5">
        <v>46</v>
      </c>
      <c r="F764" s="50">
        <v>26225</v>
      </c>
      <c r="G764" s="5">
        <v>561171</v>
      </c>
      <c r="H764" s="50">
        <v>35425</v>
      </c>
      <c r="I764" s="5" t="s">
        <v>412</v>
      </c>
    </row>
    <row r="765" spans="1:9" x14ac:dyDescent="0.25">
      <c r="A765" s="5" t="s">
        <v>408</v>
      </c>
      <c r="B765" s="5" t="s">
        <v>719</v>
      </c>
      <c r="C765" s="5" t="s">
        <v>471</v>
      </c>
      <c r="D765" s="5" t="s">
        <v>445</v>
      </c>
      <c r="E765" s="5">
        <v>45</v>
      </c>
      <c r="F765" s="50">
        <v>26862</v>
      </c>
      <c r="G765" s="5">
        <v>351244</v>
      </c>
      <c r="H765" s="50">
        <v>35380</v>
      </c>
      <c r="I765" s="5" t="s">
        <v>412</v>
      </c>
    </row>
    <row r="766" spans="1:9" x14ac:dyDescent="0.25">
      <c r="A766" s="5" t="s">
        <v>408</v>
      </c>
      <c r="B766" s="5" t="s">
        <v>618</v>
      </c>
      <c r="C766" s="5" t="s">
        <v>871</v>
      </c>
      <c r="D766" s="5" t="s">
        <v>872</v>
      </c>
      <c r="E766" s="5">
        <v>56</v>
      </c>
      <c r="F766" s="50">
        <v>22741</v>
      </c>
      <c r="G766" s="5">
        <v>351190</v>
      </c>
      <c r="H766" s="50">
        <v>35395</v>
      </c>
      <c r="I766" s="5" t="s">
        <v>412</v>
      </c>
    </row>
    <row r="767" spans="1:9" x14ac:dyDescent="0.25">
      <c r="A767" s="5" t="s">
        <v>408</v>
      </c>
      <c r="B767" s="5" t="s">
        <v>615</v>
      </c>
      <c r="C767" s="5" t="s">
        <v>597</v>
      </c>
      <c r="D767" s="5" t="s">
        <v>873</v>
      </c>
      <c r="E767" s="5">
        <v>52</v>
      </c>
      <c r="F767" s="50">
        <v>24026</v>
      </c>
      <c r="G767" s="5">
        <v>351315</v>
      </c>
      <c r="H767" s="50">
        <v>35153</v>
      </c>
      <c r="I767" s="5" t="s">
        <v>412</v>
      </c>
    </row>
    <row r="768" spans="1:9" x14ac:dyDescent="0.25">
      <c r="A768" s="5" t="s">
        <v>413</v>
      </c>
      <c r="B768" s="5" t="s">
        <v>517</v>
      </c>
      <c r="C768" s="5" t="s">
        <v>489</v>
      </c>
      <c r="D768" s="5" t="s">
        <v>738</v>
      </c>
      <c r="E768" s="5">
        <v>44</v>
      </c>
      <c r="F768" s="50">
        <v>26994</v>
      </c>
      <c r="G768" s="5">
        <v>351273</v>
      </c>
      <c r="H768" s="50">
        <v>35284</v>
      </c>
      <c r="I768" s="5" t="s">
        <v>412</v>
      </c>
    </row>
    <row r="769" spans="1:9" x14ac:dyDescent="0.25">
      <c r="A769" s="5" t="s">
        <v>413</v>
      </c>
      <c r="B769" s="5" t="s">
        <v>784</v>
      </c>
      <c r="C769" s="5" t="s">
        <v>91</v>
      </c>
      <c r="D769" s="5" t="s">
        <v>738</v>
      </c>
      <c r="E769" s="5">
        <v>47</v>
      </c>
      <c r="F769" s="50">
        <v>25863</v>
      </c>
      <c r="G769" s="5">
        <v>351352</v>
      </c>
      <c r="H769" s="50">
        <v>35320</v>
      </c>
      <c r="I769" s="5" t="s">
        <v>412</v>
      </c>
    </row>
    <row r="770" spans="1:9" x14ac:dyDescent="0.25">
      <c r="A770" s="5" t="s">
        <v>408</v>
      </c>
      <c r="B770" s="5" t="s">
        <v>618</v>
      </c>
      <c r="C770" s="5" t="s">
        <v>554</v>
      </c>
      <c r="D770" s="5" t="s">
        <v>874</v>
      </c>
      <c r="E770" s="5">
        <v>59</v>
      </c>
      <c r="F770" s="50">
        <v>21625</v>
      </c>
      <c r="G770" s="5">
        <v>351297</v>
      </c>
      <c r="H770" s="50">
        <v>35249</v>
      </c>
      <c r="I770" s="5" t="s">
        <v>875</v>
      </c>
    </row>
    <row r="771" spans="1:9" x14ac:dyDescent="0.25">
      <c r="A771" s="5" t="s">
        <v>408</v>
      </c>
      <c r="B771" s="5" t="s">
        <v>458</v>
      </c>
      <c r="C771" s="5" t="s">
        <v>570</v>
      </c>
      <c r="D771" s="5" t="s">
        <v>536</v>
      </c>
      <c r="E771" s="5">
        <v>55</v>
      </c>
      <c r="F771" s="50">
        <v>23134</v>
      </c>
      <c r="G771" s="5">
        <v>351293</v>
      </c>
      <c r="H771" s="50">
        <v>35145</v>
      </c>
      <c r="I771" s="5" t="s">
        <v>417</v>
      </c>
    </row>
    <row r="772" spans="1:9" x14ac:dyDescent="0.25">
      <c r="A772" s="5" t="s">
        <v>408</v>
      </c>
      <c r="B772" s="5" t="s">
        <v>614</v>
      </c>
      <c r="C772" s="5" t="s">
        <v>838</v>
      </c>
      <c r="D772" s="5" t="s">
        <v>775</v>
      </c>
      <c r="E772" s="5">
        <v>46</v>
      </c>
      <c r="F772" s="50">
        <v>26523</v>
      </c>
      <c r="G772" s="5">
        <v>561195</v>
      </c>
      <c r="H772" s="50">
        <v>35360</v>
      </c>
      <c r="I772" s="5" t="s">
        <v>417</v>
      </c>
    </row>
    <row r="773" spans="1:9" x14ac:dyDescent="0.25">
      <c r="A773" s="5" t="s">
        <v>408</v>
      </c>
      <c r="B773" s="5" t="s">
        <v>443</v>
      </c>
      <c r="C773" s="5" t="s">
        <v>597</v>
      </c>
      <c r="D773" s="5" t="s">
        <v>876</v>
      </c>
      <c r="E773" s="5">
        <v>48</v>
      </c>
      <c r="F773" s="50">
        <v>25648</v>
      </c>
      <c r="G773" s="5">
        <v>350787</v>
      </c>
      <c r="H773" s="50">
        <v>35540</v>
      </c>
      <c r="I773" s="5" t="s">
        <v>417</v>
      </c>
    </row>
    <row r="774" spans="1:9" x14ac:dyDescent="0.25">
      <c r="A774" s="5" t="s">
        <v>408</v>
      </c>
      <c r="B774" s="5" t="s">
        <v>562</v>
      </c>
      <c r="C774" s="5" t="s">
        <v>735</v>
      </c>
      <c r="D774" s="5" t="s">
        <v>622</v>
      </c>
      <c r="E774" s="5">
        <v>46</v>
      </c>
      <c r="F774" s="50">
        <v>26431</v>
      </c>
      <c r="G774" s="5">
        <v>561242</v>
      </c>
      <c r="H774" s="50">
        <v>35528</v>
      </c>
      <c r="I774" s="5" t="s">
        <v>417</v>
      </c>
    </row>
    <row r="775" spans="1:9" x14ac:dyDescent="0.25">
      <c r="A775" s="5" t="s">
        <v>408</v>
      </c>
      <c r="B775" s="5" t="s">
        <v>569</v>
      </c>
      <c r="C775" s="5" t="s">
        <v>621</v>
      </c>
      <c r="D775" s="5" t="s">
        <v>877</v>
      </c>
      <c r="E775" s="5">
        <v>55</v>
      </c>
      <c r="F775" s="50">
        <v>23117</v>
      </c>
      <c r="G775" s="5">
        <v>561184</v>
      </c>
      <c r="H775" s="50">
        <v>35553</v>
      </c>
      <c r="I775" s="5" t="s">
        <v>417</v>
      </c>
    </row>
    <row r="776" spans="1:9" x14ac:dyDescent="0.25">
      <c r="A776" s="5" t="s">
        <v>408</v>
      </c>
      <c r="B776" s="5" t="s">
        <v>440</v>
      </c>
      <c r="C776" s="5" t="s">
        <v>444</v>
      </c>
      <c r="D776" s="5" t="s">
        <v>628</v>
      </c>
      <c r="E776" s="5">
        <v>46</v>
      </c>
      <c r="F776" s="50">
        <v>26405</v>
      </c>
      <c r="G776" s="5">
        <v>561252</v>
      </c>
      <c r="H776" s="50">
        <v>35677</v>
      </c>
      <c r="I776" s="5" t="s">
        <v>417</v>
      </c>
    </row>
    <row r="777" spans="1:9" x14ac:dyDescent="0.25">
      <c r="A777" s="5" t="s">
        <v>408</v>
      </c>
      <c r="B777" s="5" t="s">
        <v>646</v>
      </c>
      <c r="C777" s="5" t="s">
        <v>471</v>
      </c>
      <c r="D777" s="5" t="s">
        <v>482</v>
      </c>
      <c r="E777" s="5">
        <v>46</v>
      </c>
      <c r="F777" s="50">
        <v>26436</v>
      </c>
      <c r="G777" s="5">
        <v>561257</v>
      </c>
      <c r="H777" s="50">
        <v>35570</v>
      </c>
      <c r="I777" s="5" t="s">
        <v>417</v>
      </c>
    </row>
    <row r="778" spans="1:9" x14ac:dyDescent="0.25">
      <c r="A778" s="5" t="s">
        <v>454</v>
      </c>
      <c r="B778" s="5" t="s">
        <v>426</v>
      </c>
      <c r="C778" s="5" t="s">
        <v>88</v>
      </c>
      <c r="D778" s="5" t="s">
        <v>802</v>
      </c>
      <c r="E778" s="5">
        <v>44</v>
      </c>
      <c r="F778" s="50">
        <v>27291</v>
      </c>
      <c r="G778" s="5">
        <v>351299</v>
      </c>
      <c r="H778" s="50">
        <v>35683</v>
      </c>
      <c r="I778" s="5" t="s">
        <v>417</v>
      </c>
    </row>
    <row r="779" spans="1:9" x14ac:dyDescent="0.25">
      <c r="A779" s="5" t="s">
        <v>408</v>
      </c>
      <c r="B779" s="5" t="s">
        <v>506</v>
      </c>
      <c r="C779" s="5" t="s">
        <v>863</v>
      </c>
      <c r="D779" s="5" t="s">
        <v>738</v>
      </c>
      <c r="E779" s="5">
        <v>49</v>
      </c>
      <c r="F779" s="50">
        <v>25168</v>
      </c>
      <c r="G779" s="5">
        <v>351318</v>
      </c>
      <c r="H779" s="50">
        <v>35435</v>
      </c>
      <c r="I779" s="5" t="s">
        <v>417</v>
      </c>
    </row>
    <row r="780" spans="1:9" x14ac:dyDescent="0.25">
      <c r="A780" s="5" t="s">
        <v>413</v>
      </c>
      <c r="B780" s="5" t="s">
        <v>612</v>
      </c>
      <c r="C780" s="5" t="s">
        <v>878</v>
      </c>
      <c r="D780" s="5" t="s">
        <v>879</v>
      </c>
      <c r="E780" s="5">
        <v>48</v>
      </c>
      <c r="F780" s="50">
        <v>25717</v>
      </c>
      <c r="G780" s="5">
        <v>561270</v>
      </c>
      <c r="H780" s="50">
        <v>35562</v>
      </c>
      <c r="I780" s="5" t="s">
        <v>417</v>
      </c>
    </row>
    <row r="781" spans="1:9" x14ac:dyDescent="0.25">
      <c r="A781" s="5" t="s">
        <v>408</v>
      </c>
      <c r="B781" s="5" t="s">
        <v>664</v>
      </c>
      <c r="C781" s="5" t="s">
        <v>774</v>
      </c>
      <c r="D781" s="5" t="s">
        <v>880</v>
      </c>
      <c r="E781" s="5">
        <v>45</v>
      </c>
      <c r="F781" s="50">
        <v>26584</v>
      </c>
      <c r="G781" s="5">
        <v>561271</v>
      </c>
      <c r="H781" s="50">
        <v>35492</v>
      </c>
      <c r="I781" s="5" t="s">
        <v>417</v>
      </c>
    </row>
    <row r="782" spans="1:9" x14ac:dyDescent="0.25">
      <c r="A782" s="5" t="s">
        <v>408</v>
      </c>
      <c r="B782" s="5" t="s">
        <v>546</v>
      </c>
      <c r="C782" s="5" t="s">
        <v>185</v>
      </c>
      <c r="D782" s="5" t="s">
        <v>881</v>
      </c>
      <c r="E782" s="5">
        <v>58</v>
      </c>
      <c r="F782" s="50">
        <v>22132</v>
      </c>
      <c r="G782" s="5">
        <v>561278</v>
      </c>
      <c r="H782" s="50">
        <v>35760</v>
      </c>
      <c r="I782" s="5" t="s">
        <v>417</v>
      </c>
    </row>
    <row r="783" spans="1:9" x14ac:dyDescent="0.25">
      <c r="A783" s="5" t="s">
        <v>408</v>
      </c>
      <c r="B783" s="5" t="s">
        <v>615</v>
      </c>
      <c r="C783" s="5" t="s">
        <v>882</v>
      </c>
      <c r="D783" s="5" t="s">
        <v>536</v>
      </c>
      <c r="E783" s="5">
        <v>48</v>
      </c>
      <c r="F783" s="50">
        <v>25630</v>
      </c>
      <c r="G783" s="5">
        <v>561350</v>
      </c>
      <c r="H783" s="50">
        <v>35774</v>
      </c>
      <c r="I783" s="5" t="s">
        <v>417</v>
      </c>
    </row>
    <row r="784" spans="1:9" x14ac:dyDescent="0.25">
      <c r="A784" s="5" t="s">
        <v>408</v>
      </c>
      <c r="B784" s="5" t="s">
        <v>440</v>
      </c>
      <c r="C784" s="5" t="s">
        <v>570</v>
      </c>
      <c r="D784" s="5" t="s">
        <v>703</v>
      </c>
      <c r="E784" s="5">
        <v>47</v>
      </c>
      <c r="F784" s="50">
        <v>26058</v>
      </c>
      <c r="G784" s="5">
        <v>561294</v>
      </c>
      <c r="H784" s="50">
        <v>35718</v>
      </c>
      <c r="I784" s="5" t="s">
        <v>417</v>
      </c>
    </row>
    <row r="785" spans="1:9" x14ac:dyDescent="0.25">
      <c r="A785" s="5" t="s">
        <v>408</v>
      </c>
      <c r="B785" s="5" t="s">
        <v>590</v>
      </c>
      <c r="C785" s="5" t="s">
        <v>154</v>
      </c>
      <c r="D785" s="5" t="s">
        <v>883</v>
      </c>
      <c r="E785" s="5">
        <v>47</v>
      </c>
      <c r="F785" s="50">
        <v>26018</v>
      </c>
      <c r="G785" s="5">
        <v>561301</v>
      </c>
      <c r="H785" s="50">
        <v>35455</v>
      </c>
      <c r="I785" s="5" t="s">
        <v>417</v>
      </c>
    </row>
    <row r="786" spans="1:9" x14ac:dyDescent="0.25">
      <c r="A786" s="5" t="s">
        <v>413</v>
      </c>
      <c r="B786" s="5" t="s">
        <v>495</v>
      </c>
      <c r="C786" s="5" t="s">
        <v>884</v>
      </c>
      <c r="D786" s="5" t="s">
        <v>885</v>
      </c>
      <c r="E786" s="5">
        <v>46</v>
      </c>
      <c r="F786" s="50">
        <v>26292</v>
      </c>
      <c r="G786" s="5">
        <v>561311</v>
      </c>
      <c r="H786" s="50">
        <v>35570</v>
      </c>
      <c r="I786" s="5" t="s">
        <v>417</v>
      </c>
    </row>
    <row r="787" spans="1:9" x14ac:dyDescent="0.25">
      <c r="A787" s="5" t="s">
        <v>408</v>
      </c>
      <c r="B787" s="5" t="s">
        <v>526</v>
      </c>
      <c r="C787" s="5" t="s">
        <v>459</v>
      </c>
      <c r="D787" s="5" t="s">
        <v>422</v>
      </c>
      <c r="E787" s="5">
        <v>44</v>
      </c>
      <c r="F787" s="50">
        <v>27037</v>
      </c>
      <c r="G787" s="5">
        <v>561310</v>
      </c>
      <c r="H787" s="50">
        <v>35685</v>
      </c>
      <c r="I787" s="5" t="s">
        <v>417</v>
      </c>
    </row>
    <row r="788" spans="1:9" x14ac:dyDescent="0.25">
      <c r="A788" s="5" t="s">
        <v>413</v>
      </c>
      <c r="B788" s="5" t="s">
        <v>817</v>
      </c>
      <c r="C788" s="5" t="s">
        <v>640</v>
      </c>
      <c r="D788" s="5" t="s">
        <v>886</v>
      </c>
      <c r="E788" s="5">
        <v>46</v>
      </c>
      <c r="F788" s="50">
        <v>26546</v>
      </c>
      <c r="G788" s="5">
        <v>561261</v>
      </c>
      <c r="H788" s="50">
        <v>35523</v>
      </c>
      <c r="I788" s="5" t="s">
        <v>417</v>
      </c>
    </row>
    <row r="789" spans="1:9" x14ac:dyDescent="0.25">
      <c r="A789" s="5" t="s">
        <v>408</v>
      </c>
      <c r="B789" s="5" t="s">
        <v>572</v>
      </c>
      <c r="C789" s="5" t="s">
        <v>556</v>
      </c>
      <c r="D789" s="5" t="s">
        <v>536</v>
      </c>
      <c r="E789" s="5">
        <v>44</v>
      </c>
      <c r="F789" s="50">
        <v>27183</v>
      </c>
      <c r="G789" s="5">
        <v>351434</v>
      </c>
      <c r="H789" s="50">
        <v>35477</v>
      </c>
      <c r="I789" s="5" t="s">
        <v>417</v>
      </c>
    </row>
    <row r="790" spans="1:9" x14ac:dyDescent="0.25">
      <c r="A790" s="5" t="s">
        <v>454</v>
      </c>
      <c r="B790" s="5" t="s">
        <v>461</v>
      </c>
      <c r="C790" s="5" t="s">
        <v>707</v>
      </c>
      <c r="D790" s="5" t="s">
        <v>473</v>
      </c>
      <c r="E790" s="5">
        <v>44</v>
      </c>
      <c r="F790" s="50">
        <v>27109</v>
      </c>
      <c r="G790" s="5">
        <v>568487</v>
      </c>
      <c r="H790" s="50">
        <v>35518</v>
      </c>
      <c r="I790" s="5" t="s">
        <v>417</v>
      </c>
    </row>
    <row r="791" spans="1:9" x14ac:dyDescent="0.25">
      <c r="A791" s="5" t="s">
        <v>413</v>
      </c>
      <c r="B791" s="5" t="s">
        <v>629</v>
      </c>
      <c r="C791" s="5" t="s">
        <v>887</v>
      </c>
      <c r="D791" s="5" t="s">
        <v>856</v>
      </c>
      <c r="E791" s="5">
        <v>50</v>
      </c>
      <c r="F791" s="50">
        <v>25022</v>
      </c>
      <c r="G791" s="5">
        <v>351322</v>
      </c>
      <c r="H791" s="50">
        <v>35525</v>
      </c>
      <c r="I791" s="5" t="s">
        <v>417</v>
      </c>
    </row>
    <row r="792" spans="1:9" x14ac:dyDescent="0.25">
      <c r="A792" s="5" t="s">
        <v>413</v>
      </c>
      <c r="B792" s="5" t="s">
        <v>709</v>
      </c>
      <c r="C792" s="5" t="s">
        <v>831</v>
      </c>
      <c r="D792" s="5" t="s">
        <v>416</v>
      </c>
      <c r="E792" s="5">
        <v>44</v>
      </c>
      <c r="F792" s="50">
        <v>27220</v>
      </c>
      <c r="G792" s="5">
        <v>561162</v>
      </c>
      <c r="H792" s="50">
        <v>35584</v>
      </c>
      <c r="I792" s="5" t="s">
        <v>417</v>
      </c>
    </row>
    <row r="793" spans="1:9" x14ac:dyDescent="0.25">
      <c r="A793" s="5" t="s">
        <v>454</v>
      </c>
      <c r="B793" s="5" t="s">
        <v>467</v>
      </c>
      <c r="C793" s="5" t="s">
        <v>90</v>
      </c>
      <c r="D793" s="5" t="s">
        <v>888</v>
      </c>
      <c r="E793" s="5">
        <v>46</v>
      </c>
      <c r="F793" s="50">
        <v>26339</v>
      </c>
      <c r="G793" s="5">
        <v>351323</v>
      </c>
      <c r="H793" s="50">
        <v>35515</v>
      </c>
      <c r="I793" s="5" t="s">
        <v>417</v>
      </c>
    </row>
    <row r="794" spans="1:9" x14ac:dyDescent="0.25">
      <c r="A794" s="5" t="s">
        <v>454</v>
      </c>
      <c r="B794" s="5" t="s">
        <v>694</v>
      </c>
      <c r="C794" s="5" t="s">
        <v>889</v>
      </c>
      <c r="D794" s="5" t="s">
        <v>628</v>
      </c>
      <c r="E794" s="5">
        <v>49</v>
      </c>
      <c r="F794" s="50">
        <v>25208</v>
      </c>
      <c r="G794" s="5">
        <v>561342</v>
      </c>
      <c r="H794" s="50">
        <v>35456</v>
      </c>
      <c r="I794" s="5" t="s">
        <v>417</v>
      </c>
    </row>
    <row r="795" spans="1:9" x14ac:dyDescent="0.25">
      <c r="A795" s="5" t="s">
        <v>454</v>
      </c>
      <c r="B795" s="5" t="s">
        <v>574</v>
      </c>
      <c r="C795" s="5" t="s">
        <v>91</v>
      </c>
      <c r="D795" s="5" t="s">
        <v>890</v>
      </c>
      <c r="E795" s="5">
        <v>44</v>
      </c>
      <c r="F795" s="50">
        <v>27178</v>
      </c>
      <c r="G795" s="5">
        <v>561356</v>
      </c>
      <c r="H795" s="50">
        <v>35710</v>
      </c>
      <c r="I795" s="5" t="s">
        <v>417</v>
      </c>
    </row>
    <row r="796" spans="1:9" x14ac:dyDescent="0.25">
      <c r="A796" s="5" t="s">
        <v>408</v>
      </c>
      <c r="B796" s="5" t="s">
        <v>592</v>
      </c>
      <c r="C796" s="5" t="s">
        <v>635</v>
      </c>
      <c r="D796" s="5" t="s">
        <v>891</v>
      </c>
      <c r="E796" s="5">
        <v>45</v>
      </c>
      <c r="F796" s="50">
        <v>26721</v>
      </c>
      <c r="G796" s="5">
        <v>351022</v>
      </c>
      <c r="H796" s="50">
        <v>35772</v>
      </c>
      <c r="I796" s="5" t="s">
        <v>417</v>
      </c>
    </row>
    <row r="797" spans="1:9" x14ac:dyDescent="0.25">
      <c r="A797" s="5" t="s">
        <v>408</v>
      </c>
      <c r="B797" s="5" t="s">
        <v>519</v>
      </c>
      <c r="C797" s="5" t="s">
        <v>892</v>
      </c>
      <c r="D797" s="5" t="s">
        <v>619</v>
      </c>
      <c r="E797" s="5">
        <v>45</v>
      </c>
      <c r="F797" s="50">
        <v>26752</v>
      </c>
      <c r="G797" s="5">
        <v>561356</v>
      </c>
      <c r="H797" s="50">
        <v>35744</v>
      </c>
      <c r="I797" s="5" t="s">
        <v>417</v>
      </c>
    </row>
    <row r="798" spans="1:9" x14ac:dyDescent="0.25">
      <c r="A798" s="5" t="s">
        <v>413</v>
      </c>
      <c r="B798" s="5" t="s">
        <v>626</v>
      </c>
      <c r="C798" s="5" t="s">
        <v>640</v>
      </c>
      <c r="D798" s="5" t="s">
        <v>749</v>
      </c>
      <c r="E798" s="5">
        <v>43</v>
      </c>
      <c r="F798" s="50">
        <v>27519</v>
      </c>
      <c r="G798" s="5">
        <v>561352</v>
      </c>
      <c r="H798" s="50">
        <v>35654</v>
      </c>
      <c r="I798" s="5" t="s">
        <v>417</v>
      </c>
    </row>
    <row r="799" spans="1:9" x14ac:dyDescent="0.25">
      <c r="A799" s="5" t="s">
        <v>408</v>
      </c>
      <c r="B799" s="5" t="s">
        <v>450</v>
      </c>
      <c r="C799" s="5" t="s">
        <v>779</v>
      </c>
      <c r="D799" s="5" t="s">
        <v>536</v>
      </c>
      <c r="E799" s="5">
        <v>45</v>
      </c>
      <c r="F799" s="50">
        <v>26690</v>
      </c>
      <c r="G799" s="5">
        <v>561363</v>
      </c>
      <c r="H799" s="50">
        <v>35579</v>
      </c>
      <c r="I799" s="5" t="s">
        <v>417</v>
      </c>
    </row>
    <row r="800" spans="1:9" x14ac:dyDescent="0.25">
      <c r="A800" s="5" t="s">
        <v>408</v>
      </c>
      <c r="B800" s="5" t="s">
        <v>817</v>
      </c>
      <c r="C800" s="5" t="s">
        <v>822</v>
      </c>
      <c r="D800" s="5" t="s">
        <v>536</v>
      </c>
      <c r="E800" s="5">
        <v>44</v>
      </c>
      <c r="F800" s="50">
        <v>27086</v>
      </c>
      <c r="G800" s="5">
        <v>561365</v>
      </c>
      <c r="H800" s="50">
        <v>35759</v>
      </c>
      <c r="I800" s="5" t="s">
        <v>417</v>
      </c>
    </row>
    <row r="801" spans="1:9" x14ac:dyDescent="0.25">
      <c r="A801" s="5" t="s">
        <v>408</v>
      </c>
      <c r="B801" s="5" t="s">
        <v>493</v>
      </c>
      <c r="C801" s="5" t="s">
        <v>410</v>
      </c>
      <c r="D801" s="5" t="s">
        <v>536</v>
      </c>
      <c r="E801" s="5">
        <v>45</v>
      </c>
      <c r="F801" s="50">
        <v>26613</v>
      </c>
      <c r="G801" s="5">
        <v>561362</v>
      </c>
      <c r="H801" s="50">
        <v>35772</v>
      </c>
      <c r="I801" s="5" t="s">
        <v>417</v>
      </c>
    </row>
    <row r="802" spans="1:9" x14ac:dyDescent="0.25">
      <c r="A802" s="5" t="s">
        <v>408</v>
      </c>
      <c r="B802" s="5" t="s">
        <v>429</v>
      </c>
      <c r="C802" s="5" t="s">
        <v>870</v>
      </c>
      <c r="D802" s="5" t="s">
        <v>738</v>
      </c>
      <c r="E802" s="5">
        <v>43</v>
      </c>
      <c r="F802" s="50">
        <v>27321</v>
      </c>
      <c r="G802" s="5">
        <v>351324</v>
      </c>
      <c r="H802" s="50">
        <v>35695</v>
      </c>
      <c r="I802" s="5" t="s">
        <v>417</v>
      </c>
    </row>
    <row r="803" spans="1:9" x14ac:dyDescent="0.25">
      <c r="A803" s="5" t="s">
        <v>413</v>
      </c>
      <c r="B803" s="5" t="s">
        <v>568</v>
      </c>
      <c r="C803" s="5" t="s">
        <v>893</v>
      </c>
      <c r="D803" s="5" t="s">
        <v>473</v>
      </c>
      <c r="E803" s="5">
        <v>42</v>
      </c>
      <c r="F803" s="50">
        <v>27984</v>
      </c>
      <c r="G803" s="5">
        <v>561384</v>
      </c>
      <c r="H803" s="50">
        <v>35836</v>
      </c>
      <c r="I803" s="5" t="s">
        <v>417</v>
      </c>
    </row>
    <row r="804" spans="1:9" x14ac:dyDescent="0.25">
      <c r="A804" s="5" t="s">
        <v>408</v>
      </c>
      <c r="B804" s="5" t="s">
        <v>568</v>
      </c>
      <c r="C804" s="5" t="s">
        <v>679</v>
      </c>
      <c r="D804" s="5" t="s">
        <v>416</v>
      </c>
      <c r="E804" s="5">
        <v>46</v>
      </c>
      <c r="F804" s="50">
        <v>26337</v>
      </c>
      <c r="G804" s="5">
        <v>561386</v>
      </c>
      <c r="H804" s="50">
        <v>35950</v>
      </c>
      <c r="I804" s="5" t="s">
        <v>417</v>
      </c>
    </row>
    <row r="805" spans="1:9" x14ac:dyDescent="0.25">
      <c r="A805" s="5" t="s">
        <v>413</v>
      </c>
      <c r="B805" s="5" t="s">
        <v>526</v>
      </c>
      <c r="C805" s="5" t="s">
        <v>596</v>
      </c>
      <c r="D805" s="5" t="s">
        <v>460</v>
      </c>
      <c r="E805" s="5">
        <v>43</v>
      </c>
      <c r="F805" s="50">
        <v>27489</v>
      </c>
      <c r="G805" s="5">
        <v>561345</v>
      </c>
      <c r="H805" s="50">
        <v>35932</v>
      </c>
      <c r="I805" s="5" t="s">
        <v>466</v>
      </c>
    </row>
    <row r="806" spans="1:9" x14ac:dyDescent="0.25">
      <c r="A806" s="5" t="s">
        <v>408</v>
      </c>
      <c r="B806" s="5" t="s">
        <v>712</v>
      </c>
      <c r="C806" s="5" t="s">
        <v>894</v>
      </c>
      <c r="D806" s="5" t="s">
        <v>778</v>
      </c>
      <c r="E806" s="5">
        <v>44</v>
      </c>
      <c r="F806" s="50">
        <v>27081</v>
      </c>
      <c r="G806" s="5">
        <v>561389</v>
      </c>
      <c r="H806" s="50">
        <v>35949</v>
      </c>
      <c r="I806" s="5" t="s">
        <v>466</v>
      </c>
    </row>
    <row r="807" spans="1:9" x14ac:dyDescent="0.25">
      <c r="A807" s="5" t="s">
        <v>408</v>
      </c>
      <c r="B807" s="5" t="s">
        <v>476</v>
      </c>
      <c r="C807" s="5" t="s">
        <v>835</v>
      </c>
      <c r="D807" s="5" t="s">
        <v>895</v>
      </c>
      <c r="E807" s="5">
        <v>44</v>
      </c>
      <c r="F807" s="50">
        <v>27232</v>
      </c>
      <c r="G807" s="5">
        <v>561393</v>
      </c>
      <c r="H807" s="50">
        <v>35920</v>
      </c>
      <c r="I807" s="5" t="s">
        <v>466</v>
      </c>
    </row>
    <row r="808" spans="1:9" x14ac:dyDescent="0.25">
      <c r="A808" s="5" t="s">
        <v>413</v>
      </c>
      <c r="B808" s="5" t="s">
        <v>618</v>
      </c>
      <c r="C808" s="5" t="s">
        <v>896</v>
      </c>
      <c r="D808" s="5" t="s">
        <v>460</v>
      </c>
      <c r="E808" s="5">
        <v>42</v>
      </c>
      <c r="F808" s="50">
        <v>27710</v>
      </c>
      <c r="G808" s="5">
        <v>561394</v>
      </c>
      <c r="H808" s="50">
        <v>36139</v>
      </c>
      <c r="I808" s="5" t="s">
        <v>466</v>
      </c>
    </row>
    <row r="809" spans="1:9" x14ac:dyDescent="0.25">
      <c r="A809" s="5" t="s">
        <v>413</v>
      </c>
      <c r="B809" s="5" t="s">
        <v>481</v>
      </c>
      <c r="C809" s="5" t="s">
        <v>472</v>
      </c>
      <c r="D809" s="5" t="s">
        <v>897</v>
      </c>
      <c r="E809" s="5">
        <v>55</v>
      </c>
      <c r="F809" s="50">
        <v>23195</v>
      </c>
      <c r="G809" s="5">
        <v>561130</v>
      </c>
      <c r="H809" s="50">
        <v>35803</v>
      </c>
      <c r="I809" s="5" t="s">
        <v>466</v>
      </c>
    </row>
    <row r="810" spans="1:9" x14ac:dyDescent="0.25">
      <c r="A810" s="5" t="s">
        <v>413</v>
      </c>
      <c r="B810" s="5" t="s">
        <v>469</v>
      </c>
      <c r="C810" s="5" t="s">
        <v>898</v>
      </c>
      <c r="D810" s="5" t="s">
        <v>473</v>
      </c>
      <c r="E810" s="5">
        <v>41</v>
      </c>
      <c r="F810" s="50">
        <v>28375</v>
      </c>
      <c r="G810" s="5">
        <v>568857</v>
      </c>
      <c r="H810" s="50">
        <v>35937</v>
      </c>
      <c r="I810" s="5" t="s">
        <v>466</v>
      </c>
    </row>
    <row r="811" spans="1:9" x14ac:dyDescent="0.25">
      <c r="A811" s="5" t="s">
        <v>408</v>
      </c>
      <c r="B811" s="5" t="s">
        <v>448</v>
      </c>
      <c r="C811" s="5" t="s">
        <v>679</v>
      </c>
      <c r="D811" s="5" t="s">
        <v>445</v>
      </c>
      <c r="E811" s="5">
        <v>56</v>
      </c>
      <c r="F811" s="50">
        <v>22880</v>
      </c>
      <c r="G811" s="5">
        <v>351331</v>
      </c>
      <c r="H811" s="50">
        <v>35958</v>
      </c>
      <c r="I811" s="5" t="s">
        <v>417</v>
      </c>
    </row>
    <row r="812" spans="1:9" x14ac:dyDescent="0.25">
      <c r="A812" s="5" t="s">
        <v>408</v>
      </c>
      <c r="B812" s="5" t="s">
        <v>559</v>
      </c>
      <c r="C812" s="5" t="s">
        <v>892</v>
      </c>
      <c r="D812" s="5" t="s">
        <v>899</v>
      </c>
      <c r="E812" s="5">
        <v>45</v>
      </c>
      <c r="F812" s="50">
        <v>26584</v>
      </c>
      <c r="G812" s="5">
        <v>351254</v>
      </c>
      <c r="H812" s="50">
        <v>35918</v>
      </c>
      <c r="I812" s="5" t="s">
        <v>900</v>
      </c>
    </row>
    <row r="813" spans="1:9" x14ac:dyDescent="0.25">
      <c r="A813" s="5" t="s">
        <v>408</v>
      </c>
      <c r="B813" s="5" t="s">
        <v>443</v>
      </c>
      <c r="C813" s="5" t="s">
        <v>863</v>
      </c>
      <c r="D813" s="5" t="s">
        <v>428</v>
      </c>
      <c r="E813" s="5">
        <v>44</v>
      </c>
      <c r="F813" s="50">
        <v>27054</v>
      </c>
      <c r="G813" s="5">
        <v>561563</v>
      </c>
      <c r="H813" s="50">
        <v>36154</v>
      </c>
      <c r="I813" s="5" t="s">
        <v>858</v>
      </c>
    </row>
    <row r="814" spans="1:9" x14ac:dyDescent="0.25">
      <c r="A814" s="5" t="s">
        <v>408</v>
      </c>
      <c r="B814" s="5" t="s">
        <v>645</v>
      </c>
      <c r="C814" s="5" t="s">
        <v>901</v>
      </c>
      <c r="D814" s="5" t="s">
        <v>902</v>
      </c>
      <c r="E814" s="5">
        <v>48</v>
      </c>
      <c r="F814" s="50">
        <v>25615</v>
      </c>
      <c r="G814" s="5">
        <v>561568</v>
      </c>
      <c r="H814" s="50">
        <v>35988</v>
      </c>
      <c r="I814" s="5" t="s">
        <v>903</v>
      </c>
    </row>
    <row r="815" spans="1:9" x14ac:dyDescent="0.25">
      <c r="A815" s="5" t="s">
        <v>408</v>
      </c>
      <c r="B815" s="5" t="s">
        <v>817</v>
      </c>
      <c r="C815" s="5" t="s">
        <v>542</v>
      </c>
      <c r="D815" s="5" t="s">
        <v>749</v>
      </c>
      <c r="E815" s="5">
        <v>42</v>
      </c>
      <c r="F815" s="50">
        <v>27923</v>
      </c>
      <c r="G815" s="5">
        <v>561420</v>
      </c>
      <c r="H815" s="50">
        <v>35857</v>
      </c>
      <c r="I815" s="5" t="s">
        <v>417</v>
      </c>
    </row>
    <row r="816" spans="1:9" x14ac:dyDescent="0.25">
      <c r="A816" s="5" t="s">
        <v>408</v>
      </c>
      <c r="B816" s="5" t="s">
        <v>709</v>
      </c>
      <c r="C816" s="5" t="s">
        <v>904</v>
      </c>
      <c r="D816" s="5" t="s">
        <v>601</v>
      </c>
      <c r="E816" s="5">
        <v>46</v>
      </c>
      <c r="F816" s="50">
        <v>26392</v>
      </c>
      <c r="G816" s="5">
        <v>561426</v>
      </c>
      <c r="H816" s="50">
        <v>36079</v>
      </c>
      <c r="I816" s="5" t="s">
        <v>417</v>
      </c>
    </row>
    <row r="817" spans="1:9" x14ac:dyDescent="0.25">
      <c r="A817" s="5" t="s">
        <v>413</v>
      </c>
      <c r="B817" s="5" t="s">
        <v>587</v>
      </c>
      <c r="C817" s="5" t="s">
        <v>475</v>
      </c>
      <c r="D817" s="5" t="s">
        <v>460</v>
      </c>
      <c r="E817" s="5">
        <v>43</v>
      </c>
      <c r="F817" s="50">
        <v>27309</v>
      </c>
      <c r="G817" s="5">
        <v>561429</v>
      </c>
      <c r="H817" s="50">
        <v>35993</v>
      </c>
      <c r="I817" s="5" t="s">
        <v>417</v>
      </c>
    </row>
    <row r="818" spans="1:9" x14ac:dyDescent="0.25">
      <c r="A818" s="5" t="s">
        <v>408</v>
      </c>
      <c r="B818" s="5" t="s">
        <v>662</v>
      </c>
      <c r="C818" s="5" t="s">
        <v>863</v>
      </c>
      <c r="D818" s="5" t="s">
        <v>749</v>
      </c>
      <c r="E818" s="5">
        <v>43</v>
      </c>
      <c r="F818" s="50">
        <v>27610</v>
      </c>
      <c r="G818" s="5">
        <v>350255</v>
      </c>
      <c r="H818" s="50">
        <v>36060</v>
      </c>
      <c r="I818" s="5" t="s">
        <v>417</v>
      </c>
    </row>
    <row r="819" spans="1:9" x14ac:dyDescent="0.25">
      <c r="A819" s="5" t="s">
        <v>408</v>
      </c>
      <c r="B819" s="5" t="s">
        <v>629</v>
      </c>
      <c r="C819" s="5" t="s">
        <v>735</v>
      </c>
      <c r="D819" s="5" t="s">
        <v>449</v>
      </c>
      <c r="E819" s="5">
        <v>48</v>
      </c>
      <c r="F819" s="50">
        <v>25705</v>
      </c>
      <c r="G819" s="5">
        <v>561434</v>
      </c>
      <c r="H819" s="50">
        <v>35888</v>
      </c>
      <c r="I819" s="5" t="s">
        <v>421</v>
      </c>
    </row>
    <row r="820" spans="1:9" x14ac:dyDescent="0.25">
      <c r="A820" s="5" t="s">
        <v>408</v>
      </c>
      <c r="B820" s="5" t="s">
        <v>648</v>
      </c>
      <c r="C820" s="5" t="s">
        <v>621</v>
      </c>
      <c r="D820" s="5" t="s">
        <v>473</v>
      </c>
      <c r="E820" s="5">
        <v>51</v>
      </c>
      <c r="F820" s="50">
        <v>24657</v>
      </c>
      <c r="G820" s="5">
        <v>561437</v>
      </c>
      <c r="H820" s="50">
        <v>36155</v>
      </c>
      <c r="I820" s="5" t="s">
        <v>466</v>
      </c>
    </row>
    <row r="821" spans="1:9" x14ac:dyDescent="0.25">
      <c r="A821" s="5" t="s">
        <v>408</v>
      </c>
      <c r="B821" s="5" t="s">
        <v>730</v>
      </c>
      <c r="C821" s="5" t="s">
        <v>905</v>
      </c>
      <c r="D821" s="5" t="s">
        <v>619</v>
      </c>
      <c r="E821" s="5">
        <v>43</v>
      </c>
      <c r="F821" s="50">
        <v>27649</v>
      </c>
      <c r="G821" s="5">
        <v>561440</v>
      </c>
      <c r="H821" s="50">
        <v>36110</v>
      </c>
      <c r="I821" s="5" t="s">
        <v>466</v>
      </c>
    </row>
    <row r="822" spans="1:9" x14ac:dyDescent="0.25">
      <c r="A822" s="5" t="s">
        <v>408</v>
      </c>
      <c r="B822" s="5" t="s">
        <v>645</v>
      </c>
      <c r="C822" s="5" t="s">
        <v>863</v>
      </c>
      <c r="D822" s="5" t="s">
        <v>778</v>
      </c>
      <c r="E822" s="5">
        <v>43</v>
      </c>
      <c r="F822" s="50">
        <v>27388</v>
      </c>
      <c r="G822" s="5">
        <v>561442</v>
      </c>
      <c r="H822" s="50">
        <v>36125</v>
      </c>
      <c r="I822" s="5" t="s">
        <v>466</v>
      </c>
    </row>
    <row r="823" spans="1:9" x14ac:dyDescent="0.25">
      <c r="A823" s="5" t="s">
        <v>408</v>
      </c>
      <c r="B823" s="5" t="s">
        <v>481</v>
      </c>
      <c r="C823" s="5" t="s">
        <v>657</v>
      </c>
      <c r="D823" s="5" t="s">
        <v>482</v>
      </c>
      <c r="E823" s="5">
        <v>43</v>
      </c>
      <c r="F823" s="50">
        <v>27579</v>
      </c>
      <c r="G823" s="5">
        <v>561453</v>
      </c>
      <c r="H823" s="50">
        <v>35883</v>
      </c>
      <c r="I823" s="5" t="s">
        <v>466</v>
      </c>
    </row>
    <row r="824" spans="1:9" x14ac:dyDescent="0.25">
      <c r="A824" s="5" t="s">
        <v>413</v>
      </c>
      <c r="B824" s="5" t="s">
        <v>155</v>
      </c>
      <c r="C824" s="5" t="s">
        <v>848</v>
      </c>
      <c r="D824" s="5" t="s">
        <v>906</v>
      </c>
      <c r="E824" s="5">
        <v>44</v>
      </c>
      <c r="F824" s="50">
        <v>27140</v>
      </c>
      <c r="G824" s="5">
        <v>561456</v>
      </c>
      <c r="H824" s="50">
        <v>36014</v>
      </c>
      <c r="I824" s="5" t="s">
        <v>466</v>
      </c>
    </row>
    <row r="825" spans="1:9" x14ac:dyDescent="0.25">
      <c r="A825" s="5" t="s">
        <v>408</v>
      </c>
      <c r="B825" s="5" t="s">
        <v>612</v>
      </c>
      <c r="C825" s="5" t="s">
        <v>451</v>
      </c>
      <c r="D825" s="5" t="s">
        <v>607</v>
      </c>
      <c r="E825" s="5">
        <v>43</v>
      </c>
      <c r="F825" s="50">
        <v>27430</v>
      </c>
      <c r="G825" s="5">
        <v>561462</v>
      </c>
      <c r="H825" s="50">
        <v>36050</v>
      </c>
      <c r="I825" s="5" t="s">
        <v>858</v>
      </c>
    </row>
    <row r="826" spans="1:9" x14ac:dyDescent="0.25">
      <c r="A826" s="5" t="s">
        <v>413</v>
      </c>
      <c r="B826" s="5" t="s">
        <v>660</v>
      </c>
      <c r="C826" s="5" t="s">
        <v>907</v>
      </c>
      <c r="D826" s="5" t="s">
        <v>416</v>
      </c>
      <c r="E826" s="5">
        <v>42</v>
      </c>
      <c r="F826" s="50">
        <v>27822</v>
      </c>
      <c r="G826" s="5">
        <v>561463</v>
      </c>
      <c r="H826" s="50">
        <v>35979</v>
      </c>
      <c r="I826" s="5" t="s">
        <v>466</v>
      </c>
    </row>
    <row r="827" spans="1:9" x14ac:dyDescent="0.25">
      <c r="A827" s="5" t="s">
        <v>454</v>
      </c>
      <c r="B827" s="5" t="s">
        <v>667</v>
      </c>
      <c r="C827" s="5" t="s">
        <v>510</v>
      </c>
      <c r="D827" s="5" t="s">
        <v>436</v>
      </c>
      <c r="E827" s="5">
        <v>44</v>
      </c>
      <c r="F827" s="50">
        <v>27114</v>
      </c>
      <c r="G827" s="5">
        <v>561368</v>
      </c>
      <c r="H827" s="50">
        <v>35875</v>
      </c>
      <c r="I827" s="5" t="s">
        <v>466</v>
      </c>
    </row>
    <row r="828" spans="1:9" x14ac:dyDescent="0.25">
      <c r="A828" s="5" t="s">
        <v>454</v>
      </c>
      <c r="B828" s="5" t="s">
        <v>152</v>
      </c>
      <c r="C828" s="5" t="s">
        <v>796</v>
      </c>
      <c r="D828" s="5" t="s">
        <v>622</v>
      </c>
      <c r="E828" s="5">
        <v>40</v>
      </c>
      <c r="F828" s="50">
        <v>28485</v>
      </c>
      <c r="G828" s="5">
        <v>561470</v>
      </c>
      <c r="H828" s="50">
        <v>36090</v>
      </c>
      <c r="I828" s="5" t="s">
        <v>466</v>
      </c>
    </row>
    <row r="829" spans="1:9" x14ac:dyDescent="0.25">
      <c r="A829" s="5" t="s">
        <v>408</v>
      </c>
      <c r="B829" s="5" t="s">
        <v>570</v>
      </c>
      <c r="C829" s="5" t="s">
        <v>621</v>
      </c>
      <c r="D829" s="5" t="s">
        <v>482</v>
      </c>
      <c r="E829" s="5">
        <v>45</v>
      </c>
      <c r="F829" s="50">
        <v>26929</v>
      </c>
      <c r="G829" s="5">
        <v>561473</v>
      </c>
      <c r="H829" s="50">
        <v>35905</v>
      </c>
      <c r="I829" s="5" t="s">
        <v>412</v>
      </c>
    </row>
    <row r="830" spans="1:9" x14ac:dyDescent="0.25">
      <c r="A830" s="5" t="s">
        <v>408</v>
      </c>
      <c r="B830" s="5" t="s">
        <v>524</v>
      </c>
      <c r="C830" s="5" t="s">
        <v>908</v>
      </c>
      <c r="D830" s="5" t="s">
        <v>482</v>
      </c>
      <c r="E830" s="5">
        <v>41</v>
      </c>
      <c r="F830" s="50">
        <v>28075</v>
      </c>
      <c r="G830" s="5">
        <v>350130</v>
      </c>
      <c r="H830" s="50">
        <v>32971</v>
      </c>
      <c r="I830" s="5" t="s">
        <v>909</v>
      </c>
    </row>
    <row r="831" spans="1:9" x14ac:dyDescent="0.25">
      <c r="A831" s="5" t="s">
        <v>408</v>
      </c>
      <c r="B831" s="5" t="s">
        <v>608</v>
      </c>
      <c r="C831" s="5" t="s">
        <v>621</v>
      </c>
      <c r="D831" s="5" t="s">
        <v>445</v>
      </c>
      <c r="E831" s="5">
        <v>45</v>
      </c>
      <c r="F831" s="50">
        <v>26898</v>
      </c>
      <c r="G831" s="5">
        <v>561478</v>
      </c>
      <c r="H831" s="50">
        <v>32996</v>
      </c>
      <c r="I831" s="5" t="s">
        <v>909</v>
      </c>
    </row>
    <row r="832" spans="1:9" x14ac:dyDescent="0.25">
      <c r="A832" s="5" t="s">
        <v>408</v>
      </c>
      <c r="B832" s="5" t="s">
        <v>541</v>
      </c>
      <c r="C832" s="5" t="s">
        <v>155</v>
      </c>
      <c r="D832" s="5" t="s">
        <v>422</v>
      </c>
      <c r="E832" s="5">
        <v>44</v>
      </c>
      <c r="F832" s="50">
        <v>27169</v>
      </c>
      <c r="G832" s="5">
        <v>351342</v>
      </c>
      <c r="H832" s="50">
        <v>33120</v>
      </c>
      <c r="I832" s="5" t="s">
        <v>909</v>
      </c>
    </row>
    <row r="833" spans="1:9" x14ac:dyDescent="0.25">
      <c r="A833" s="5" t="s">
        <v>408</v>
      </c>
      <c r="B833" s="5" t="s">
        <v>434</v>
      </c>
      <c r="C833" s="5" t="s">
        <v>776</v>
      </c>
      <c r="D833" s="5" t="s">
        <v>622</v>
      </c>
      <c r="E833" s="5">
        <v>40</v>
      </c>
      <c r="F833" s="50">
        <v>28436</v>
      </c>
      <c r="G833" s="5">
        <v>561482</v>
      </c>
      <c r="H833" s="50">
        <v>33013</v>
      </c>
      <c r="I833" s="5" t="s">
        <v>909</v>
      </c>
    </row>
    <row r="834" spans="1:9" x14ac:dyDescent="0.25">
      <c r="A834" s="5" t="s">
        <v>408</v>
      </c>
      <c r="B834" s="5" t="s">
        <v>665</v>
      </c>
      <c r="C834" s="5" t="s">
        <v>86</v>
      </c>
      <c r="D834" s="5" t="s">
        <v>910</v>
      </c>
      <c r="E834" s="5">
        <v>45</v>
      </c>
      <c r="F834" s="50">
        <v>26783</v>
      </c>
      <c r="G834" s="5">
        <v>561483</v>
      </c>
      <c r="H834" s="50">
        <v>33126</v>
      </c>
      <c r="I834" s="5" t="s">
        <v>909</v>
      </c>
    </row>
    <row r="835" spans="1:9" x14ac:dyDescent="0.25">
      <c r="A835" s="5" t="s">
        <v>408</v>
      </c>
      <c r="B835" s="5" t="s">
        <v>748</v>
      </c>
      <c r="C835" s="5" t="s">
        <v>550</v>
      </c>
      <c r="D835" s="5" t="s">
        <v>473</v>
      </c>
      <c r="E835" s="5">
        <v>42</v>
      </c>
      <c r="F835" s="50">
        <v>27827</v>
      </c>
      <c r="G835" s="5">
        <v>568812</v>
      </c>
      <c r="H835" s="50">
        <v>32878</v>
      </c>
      <c r="I835" s="5" t="s">
        <v>909</v>
      </c>
    </row>
    <row r="836" spans="1:9" x14ac:dyDescent="0.25">
      <c r="A836" s="5" t="s">
        <v>408</v>
      </c>
      <c r="B836" s="5" t="s">
        <v>562</v>
      </c>
      <c r="C836" s="5" t="s">
        <v>185</v>
      </c>
      <c r="D836" s="5" t="s">
        <v>911</v>
      </c>
      <c r="E836" s="5">
        <v>61</v>
      </c>
      <c r="F836" s="50">
        <v>20988</v>
      </c>
      <c r="G836" s="5">
        <v>351343</v>
      </c>
      <c r="H836" s="50">
        <v>33005</v>
      </c>
      <c r="I836" s="5" t="s">
        <v>909</v>
      </c>
    </row>
    <row r="837" spans="1:9" x14ac:dyDescent="0.25">
      <c r="A837" s="5" t="s">
        <v>413</v>
      </c>
      <c r="B837" s="5" t="s">
        <v>437</v>
      </c>
      <c r="C837" s="5" t="s">
        <v>781</v>
      </c>
      <c r="D837" s="5" t="s">
        <v>439</v>
      </c>
      <c r="E837" s="5">
        <v>46</v>
      </c>
      <c r="F837" s="50">
        <v>26374</v>
      </c>
      <c r="G837" s="5">
        <v>561213</v>
      </c>
      <c r="H837" s="50">
        <v>35857</v>
      </c>
      <c r="I837" s="5" t="s">
        <v>909</v>
      </c>
    </row>
    <row r="838" spans="1:9" x14ac:dyDescent="0.25">
      <c r="A838" s="5" t="s">
        <v>454</v>
      </c>
      <c r="B838" s="5" t="s">
        <v>568</v>
      </c>
      <c r="C838" s="5" t="s">
        <v>808</v>
      </c>
      <c r="D838" s="5" t="s">
        <v>577</v>
      </c>
      <c r="E838" s="5">
        <v>43</v>
      </c>
      <c r="F838" s="50">
        <v>27399</v>
      </c>
      <c r="G838" s="5">
        <v>561227</v>
      </c>
      <c r="H838" s="50">
        <v>36125</v>
      </c>
      <c r="I838" s="5" t="s">
        <v>909</v>
      </c>
    </row>
    <row r="839" spans="1:9" x14ac:dyDescent="0.25">
      <c r="A839" s="5" t="s">
        <v>408</v>
      </c>
      <c r="B839" s="5" t="s">
        <v>481</v>
      </c>
      <c r="C839" s="5" t="s">
        <v>161</v>
      </c>
      <c r="D839" s="5" t="s">
        <v>537</v>
      </c>
      <c r="E839" s="5">
        <v>41</v>
      </c>
      <c r="F839" s="50">
        <v>28106</v>
      </c>
      <c r="G839" s="5">
        <v>561491</v>
      </c>
      <c r="H839" s="50">
        <v>36139</v>
      </c>
      <c r="I839" s="5" t="s">
        <v>909</v>
      </c>
    </row>
    <row r="840" spans="1:9" x14ac:dyDescent="0.25">
      <c r="A840" s="5" t="s">
        <v>413</v>
      </c>
      <c r="B840" s="5" t="s">
        <v>564</v>
      </c>
      <c r="C840" s="5" t="s">
        <v>596</v>
      </c>
      <c r="D840" s="5" t="s">
        <v>439</v>
      </c>
      <c r="E840" s="5">
        <v>42</v>
      </c>
      <c r="F840" s="50">
        <v>27738</v>
      </c>
      <c r="G840" s="5">
        <v>561646</v>
      </c>
      <c r="H840" s="50">
        <v>36083</v>
      </c>
      <c r="I840" s="5" t="s">
        <v>909</v>
      </c>
    </row>
    <row r="841" spans="1:9" x14ac:dyDescent="0.25">
      <c r="A841" s="5" t="s">
        <v>408</v>
      </c>
      <c r="B841" s="5" t="s">
        <v>586</v>
      </c>
      <c r="C841" s="5" t="s">
        <v>713</v>
      </c>
      <c r="D841" s="5" t="s">
        <v>482</v>
      </c>
      <c r="E841" s="5">
        <v>42</v>
      </c>
      <c r="F841" s="50">
        <v>27853</v>
      </c>
      <c r="G841" s="5">
        <v>561565</v>
      </c>
      <c r="H841" s="50">
        <v>35820</v>
      </c>
      <c r="I841" s="5" t="s">
        <v>909</v>
      </c>
    </row>
    <row r="842" spans="1:9" x14ac:dyDescent="0.25">
      <c r="A842" s="5" t="s">
        <v>413</v>
      </c>
      <c r="B842" s="5" t="s">
        <v>766</v>
      </c>
      <c r="C842" s="5" t="s">
        <v>563</v>
      </c>
      <c r="D842" s="5" t="s">
        <v>439</v>
      </c>
      <c r="E842" s="5">
        <v>39</v>
      </c>
      <c r="F842" s="50">
        <v>28896</v>
      </c>
      <c r="G842" s="5">
        <v>351472</v>
      </c>
      <c r="H842" s="50">
        <v>35935</v>
      </c>
      <c r="I842" s="5" t="s">
        <v>909</v>
      </c>
    </row>
    <row r="843" spans="1:9" x14ac:dyDescent="0.25">
      <c r="A843" s="5" t="s">
        <v>408</v>
      </c>
      <c r="B843" s="5" t="s">
        <v>443</v>
      </c>
      <c r="C843" s="5" t="s">
        <v>161</v>
      </c>
      <c r="D843" s="5" t="s">
        <v>473</v>
      </c>
      <c r="E843" s="5">
        <v>53</v>
      </c>
      <c r="F843" s="50">
        <v>23721</v>
      </c>
      <c r="G843" s="5">
        <v>561496</v>
      </c>
      <c r="H843" s="50">
        <v>32899</v>
      </c>
      <c r="I843" s="5" t="s">
        <v>909</v>
      </c>
    </row>
    <row r="844" spans="1:9" x14ac:dyDescent="0.25">
      <c r="A844" s="5" t="s">
        <v>408</v>
      </c>
      <c r="B844" s="5" t="s">
        <v>503</v>
      </c>
      <c r="C844" s="5" t="s">
        <v>155</v>
      </c>
      <c r="D844" s="5" t="s">
        <v>536</v>
      </c>
      <c r="E844" s="5">
        <v>41</v>
      </c>
      <c r="F844" s="50">
        <v>28262</v>
      </c>
      <c r="G844" s="5">
        <v>561498</v>
      </c>
      <c r="H844" s="50">
        <v>36253</v>
      </c>
      <c r="I844" s="5" t="s">
        <v>909</v>
      </c>
    </row>
    <row r="845" spans="1:9" x14ac:dyDescent="0.25">
      <c r="A845" s="5" t="s">
        <v>413</v>
      </c>
      <c r="B845" s="5" t="s">
        <v>569</v>
      </c>
      <c r="C845" s="5" t="s">
        <v>523</v>
      </c>
      <c r="D845" s="5" t="s">
        <v>460</v>
      </c>
      <c r="E845" s="5">
        <v>40</v>
      </c>
      <c r="F845" s="50">
        <v>28721</v>
      </c>
      <c r="G845" s="5">
        <v>561635</v>
      </c>
      <c r="H845" s="50">
        <v>36207</v>
      </c>
      <c r="I845" s="5" t="s">
        <v>909</v>
      </c>
    </row>
    <row r="846" spans="1:9" x14ac:dyDescent="0.25">
      <c r="A846" s="5" t="s">
        <v>413</v>
      </c>
      <c r="B846" s="5" t="s">
        <v>564</v>
      </c>
      <c r="C846" s="5" t="s">
        <v>489</v>
      </c>
      <c r="D846" s="5" t="s">
        <v>869</v>
      </c>
      <c r="E846" s="5">
        <v>51</v>
      </c>
      <c r="F846" s="50">
        <v>24534</v>
      </c>
      <c r="G846" s="5">
        <v>350025</v>
      </c>
      <c r="H846" s="50">
        <v>32961</v>
      </c>
      <c r="I846" s="5" t="s">
        <v>909</v>
      </c>
    </row>
    <row r="847" spans="1:9" x14ac:dyDescent="0.25">
      <c r="A847" s="5" t="s">
        <v>408</v>
      </c>
      <c r="B847" s="5" t="s">
        <v>423</v>
      </c>
      <c r="C847" s="5" t="s">
        <v>912</v>
      </c>
      <c r="D847" s="5" t="s">
        <v>433</v>
      </c>
      <c r="E847" s="5">
        <v>48</v>
      </c>
      <c r="F847" s="50">
        <v>25784</v>
      </c>
      <c r="G847" s="5">
        <v>351351</v>
      </c>
      <c r="H847" s="50">
        <v>32968</v>
      </c>
      <c r="I847" s="5" t="s">
        <v>909</v>
      </c>
    </row>
    <row r="848" spans="1:9" x14ac:dyDescent="0.25">
      <c r="A848" s="5" t="s">
        <v>408</v>
      </c>
      <c r="B848" s="5" t="s">
        <v>569</v>
      </c>
      <c r="C848" s="5" t="s">
        <v>161</v>
      </c>
      <c r="D848" s="5" t="s">
        <v>536</v>
      </c>
      <c r="E848" s="5">
        <v>40</v>
      </c>
      <c r="F848" s="50">
        <v>28405</v>
      </c>
      <c r="G848" s="5">
        <v>351487</v>
      </c>
      <c r="H848" s="50">
        <v>33027</v>
      </c>
      <c r="I848" s="5" t="s">
        <v>858</v>
      </c>
    </row>
    <row r="849" spans="1:9" x14ac:dyDescent="0.25">
      <c r="A849" s="5" t="s">
        <v>413</v>
      </c>
      <c r="B849" s="5" t="s">
        <v>766</v>
      </c>
      <c r="C849" s="5" t="s">
        <v>515</v>
      </c>
      <c r="D849" s="5" t="s">
        <v>856</v>
      </c>
      <c r="E849" s="5">
        <v>47</v>
      </c>
      <c r="F849" s="50">
        <v>25848</v>
      </c>
      <c r="G849" s="5">
        <v>351352</v>
      </c>
      <c r="H849" s="50">
        <v>32958</v>
      </c>
      <c r="I849" s="5" t="s">
        <v>909</v>
      </c>
    </row>
    <row r="850" spans="1:9" x14ac:dyDescent="0.25">
      <c r="A850" s="5" t="s">
        <v>413</v>
      </c>
      <c r="B850" s="5" t="s">
        <v>713</v>
      </c>
      <c r="C850" s="5" t="s">
        <v>438</v>
      </c>
      <c r="D850" s="5" t="s">
        <v>802</v>
      </c>
      <c r="E850" s="5">
        <v>53</v>
      </c>
      <c r="F850" s="50">
        <v>23721</v>
      </c>
      <c r="G850" s="5">
        <v>351353</v>
      </c>
      <c r="H850" s="50">
        <v>32899</v>
      </c>
      <c r="I850" s="5" t="s">
        <v>909</v>
      </c>
    </row>
    <row r="851" spans="1:9" x14ac:dyDescent="0.25">
      <c r="A851" s="5" t="s">
        <v>408</v>
      </c>
      <c r="B851" s="5" t="s">
        <v>665</v>
      </c>
      <c r="C851" s="5" t="s">
        <v>542</v>
      </c>
      <c r="D851" s="5" t="s">
        <v>749</v>
      </c>
      <c r="E851" s="5">
        <v>42</v>
      </c>
      <c r="F851" s="50">
        <v>28007</v>
      </c>
      <c r="G851" s="5">
        <v>561521</v>
      </c>
      <c r="H851" s="50">
        <v>33153</v>
      </c>
      <c r="I851" s="5" t="s">
        <v>909</v>
      </c>
    </row>
    <row r="852" spans="1:9" x14ac:dyDescent="0.25">
      <c r="A852" s="5" t="s">
        <v>408</v>
      </c>
      <c r="B852" s="5" t="s">
        <v>791</v>
      </c>
      <c r="C852" s="5" t="s">
        <v>913</v>
      </c>
      <c r="D852" s="5" t="s">
        <v>425</v>
      </c>
      <c r="E852" s="5">
        <v>40</v>
      </c>
      <c r="F852" s="50">
        <v>28661</v>
      </c>
      <c r="G852" s="5">
        <v>561520</v>
      </c>
      <c r="H852" s="50">
        <v>33215</v>
      </c>
      <c r="I852" s="5" t="s">
        <v>909</v>
      </c>
    </row>
    <row r="853" spans="1:9" x14ac:dyDescent="0.25">
      <c r="A853" s="5" t="s">
        <v>408</v>
      </c>
      <c r="B853" s="5" t="s">
        <v>704</v>
      </c>
      <c r="C853" s="5" t="s">
        <v>679</v>
      </c>
      <c r="D853" s="5" t="s">
        <v>439</v>
      </c>
      <c r="E853" s="5">
        <v>49</v>
      </c>
      <c r="F853" s="50">
        <v>25425</v>
      </c>
      <c r="G853" s="5">
        <v>561581</v>
      </c>
      <c r="H853" s="50">
        <v>33187</v>
      </c>
      <c r="I853" s="5" t="s">
        <v>909</v>
      </c>
    </row>
    <row r="854" spans="1:9" x14ac:dyDescent="0.25">
      <c r="A854" s="5" t="s">
        <v>408</v>
      </c>
      <c r="B854" s="5" t="s">
        <v>469</v>
      </c>
      <c r="C854" s="5" t="s">
        <v>191</v>
      </c>
      <c r="D854" s="5" t="s">
        <v>560</v>
      </c>
      <c r="E854" s="5">
        <v>41</v>
      </c>
      <c r="F854" s="50">
        <v>28274</v>
      </c>
      <c r="G854" s="5">
        <v>561529</v>
      </c>
      <c r="H854" s="50">
        <v>36750</v>
      </c>
      <c r="I854" s="5" t="s">
        <v>466</v>
      </c>
    </row>
    <row r="855" spans="1:9" x14ac:dyDescent="0.25">
      <c r="A855" s="5" t="s">
        <v>408</v>
      </c>
      <c r="B855" s="5" t="s">
        <v>817</v>
      </c>
      <c r="C855" s="5" t="s">
        <v>191</v>
      </c>
      <c r="D855" s="5" t="s">
        <v>470</v>
      </c>
      <c r="E855" s="5">
        <v>40</v>
      </c>
      <c r="F855" s="50">
        <v>28693</v>
      </c>
      <c r="G855" s="5">
        <v>561527</v>
      </c>
      <c r="H855" s="50">
        <v>36675</v>
      </c>
      <c r="I855" s="5" t="s">
        <v>466</v>
      </c>
    </row>
    <row r="856" spans="1:9" x14ac:dyDescent="0.25">
      <c r="A856" s="5" t="s">
        <v>413</v>
      </c>
      <c r="B856" s="5" t="s">
        <v>603</v>
      </c>
      <c r="C856" s="5" t="s">
        <v>914</v>
      </c>
      <c r="D856" s="5" t="s">
        <v>915</v>
      </c>
      <c r="E856" s="5">
        <v>44</v>
      </c>
      <c r="F856" s="50">
        <v>27279</v>
      </c>
      <c r="G856" s="5">
        <v>561533</v>
      </c>
      <c r="H856" s="50">
        <v>36953</v>
      </c>
      <c r="I856" s="5" t="s">
        <v>466</v>
      </c>
    </row>
    <row r="857" spans="1:9" x14ac:dyDescent="0.25">
      <c r="A857" s="5" t="s">
        <v>408</v>
      </c>
      <c r="B857" s="5" t="s">
        <v>784</v>
      </c>
      <c r="C857" s="5" t="s">
        <v>169</v>
      </c>
      <c r="D857" s="5" t="s">
        <v>473</v>
      </c>
      <c r="E857" s="5">
        <v>41</v>
      </c>
      <c r="F857" s="50">
        <v>28390</v>
      </c>
      <c r="G857" s="5">
        <v>561536</v>
      </c>
      <c r="H857" s="50">
        <v>36868</v>
      </c>
      <c r="I857" s="5" t="s">
        <v>466</v>
      </c>
    </row>
    <row r="858" spans="1:9" x14ac:dyDescent="0.25">
      <c r="A858" s="5" t="s">
        <v>408</v>
      </c>
      <c r="B858" s="5" t="s">
        <v>426</v>
      </c>
      <c r="C858" s="5" t="s">
        <v>916</v>
      </c>
      <c r="D858" s="5" t="s">
        <v>658</v>
      </c>
      <c r="E858" s="5">
        <v>40</v>
      </c>
      <c r="F858" s="50">
        <v>28601</v>
      </c>
      <c r="G858" s="5">
        <v>568890</v>
      </c>
      <c r="H858" s="50">
        <v>36791</v>
      </c>
      <c r="I858" s="5" t="s">
        <v>466</v>
      </c>
    </row>
    <row r="859" spans="1:9" x14ac:dyDescent="0.25">
      <c r="A859" s="5" t="s">
        <v>408</v>
      </c>
      <c r="B859" s="5" t="s">
        <v>559</v>
      </c>
      <c r="C859" s="5" t="s">
        <v>863</v>
      </c>
      <c r="D859" s="5" t="s">
        <v>445</v>
      </c>
      <c r="E859" s="5">
        <v>46</v>
      </c>
      <c r="F859" s="50">
        <v>26366</v>
      </c>
      <c r="G859" s="5">
        <v>351357</v>
      </c>
      <c r="H859" s="50">
        <v>36566</v>
      </c>
      <c r="I859" s="5" t="s">
        <v>909</v>
      </c>
    </row>
    <row r="860" spans="1:9" x14ac:dyDescent="0.25">
      <c r="A860" s="5" t="s">
        <v>408</v>
      </c>
      <c r="B860" s="5" t="s">
        <v>474</v>
      </c>
      <c r="C860" s="5" t="s">
        <v>465</v>
      </c>
      <c r="D860" s="5" t="s">
        <v>445</v>
      </c>
      <c r="E860" s="5">
        <v>53</v>
      </c>
      <c r="F860" s="50">
        <v>23910</v>
      </c>
      <c r="G860" s="5">
        <v>351359</v>
      </c>
      <c r="H860" s="50">
        <v>33028</v>
      </c>
      <c r="I860" s="5" t="s">
        <v>909</v>
      </c>
    </row>
    <row r="861" spans="1:9" x14ac:dyDescent="0.25">
      <c r="A861" s="5" t="s">
        <v>408</v>
      </c>
      <c r="B861" s="5" t="s">
        <v>467</v>
      </c>
      <c r="C861" s="5" t="s">
        <v>870</v>
      </c>
      <c r="D861" s="5" t="s">
        <v>416</v>
      </c>
      <c r="E861" s="5">
        <v>43</v>
      </c>
      <c r="F861" s="50">
        <v>27549</v>
      </c>
      <c r="G861" s="5">
        <v>568602</v>
      </c>
      <c r="H861" s="50">
        <v>36663</v>
      </c>
      <c r="I861" s="5" t="s">
        <v>909</v>
      </c>
    </row>
    <row r="862" spans="1:9" x14ac:dyDescent="0.25">
      <c r="A862" s="5" t="s">
        <v>454</v>
      </c>
      <c r="B862" s="5" t="s">
        <v>500</v>
      </c>
      <c r="C862" s="5" t="s">
        <v>523</v>
      </c>
      <c r="D862" s="5" t="s">
        <v>416</v>
      </c>
      <c r="E862" s="5">
        <v>44</v>
      </c>
      <c r="F862" s="50">
        <v>27200</v>
      </c>
      <c r="G862" s="5">
        <v>561331</v>
      </c>
      <c r="H862" s="50">
        <v>36680</v>
      </c>
      <c r="I862" s="5" t="s">
        <v>909</v>
      </c>
    </row>
    <row r="863" spans="1:9" x14ac:dyDescent="0.25">
      <c r="A863" s="5" t="s">
        <v>408</v>
      </c>
      <c r="B863" s="5" t="s">
        <v>730</v>
      </c>
      <c r="C863" s="5" t="s">
        <v>735</v>
      </c>
      <c r="D863" s="5" t="s">
        <v>917</v>
      </c>
      <c r="E863" s="5">
        <v>52</v>
      </c>
      <c r="F863" s="50">
        <v>24037</v>
      </c>
      <c r="G863" s="5">
        <v>561590</v>
      </c>
      <c r="H863" s="50">
        <v>33363</v>
      </c>
      <c r="I863" s="5" t="s">
        <v>421</v>
      </c>
    </row>
    <row r="864" spans="1:9" x14ac:dyDescent="0.25">
      <c r="A864" s="5" t="s">
        <v>408</v>
      </c>
      <c r="B864" s="5" t="s">
        <v>572</v>
      </c>
      <c r="C864" s="5" t="s">
        <v>161</v>
      </c>
      <c r="D864" s="5" t="s">
        <v>502</v>
      </c>
      <c r="E864" s="5">
        <v>40</v>
      </c>
      <c r="F864" s="50">
        <v>28630</v>
      </c>
      <c r="G864" s="5">
        <v>561556</v>
      </c>
      <c r="H864" s="50">
        <v>37235</v>
      </c>
      <c r="I864" s="5" t="s">
        <v>918</v>
      </c>
    </row>
    <row r="865" spans="1:9" x14ac:dyDescent="0.25">
      <c r="A865" s="5" t="s">
        <v>413</v>
      </c>
      <c r="B865" s="5" t="s">
        <v>610</v>
      </c>
      <c r="C865" s="5" t="s">
        <v>844</v>
      </c>
      <c r="D865" s="5" t="s">
        <v>726</v>
      </c>
      <c r="E865" s="5">
        <v>42</v>
      </c>
      <c r="F865" s="50">
        <v>27883</v>
      </c>
      <c r="G865" s="5">
        <v>561589</v>
      </c>
      <c r="H865" s="50">
        <v>36899</v>
      </c>
      <c r="I865" s="5" t="s">
        <v>466</v>
      </c>
    </row>
    <row r="866" spans="1:9" x14ac:dyDescent="0.25">
      <c r="A866" s="5" t="s">
        <v>454</v>
      </c>
      <c r="B866" s="5" t="s">
        <v>157</v>
      </c>
      <c r="C866" s="5" t="s">
        <v>167</v>
      </c>
      <c r="D866" s="5" t="s">
        <v>919</v>
      </c>
      <c r="E866" s="5">
        <v>42</v>
      </c>
      <c r="F866" s="50">
        <v>27798</v>
      </c>
      <c r="G866" s="5">
        <v>561543</v>
      </c>
      <c r="H866" s="50">
        <v>37033</v>
      </c>
      <c r="I866" s="5" t="s">
        <v>900</v>
      </c>
    </row>
    <row r="867" spans="1:9" x14ac:dyDescent="0.25">
      <c r="A867" s="5" t="s">
        <v>413</v>
      </c>
      <c r="B867" s="5" t="s">
        <v>784</v>
      </c>
      <c r="C867" s="5" t="s">
        <v>539</v>
      </c>
      <c r="D867" s="5" t="s">
        <v>457</v>
      </c>
      <c r="E867" s="5">
        <v>43</v>
      </c>
      <c r="F867" s="50">
        <v>27647</v>
      </c>
      <c r="G867" s="5">
        <v>561549</v>
      </c>
      <c r="H867" s="50">
        <v>37054</v>
      </c>
      <c r="I867" s="5" t="s">
        <v>466</v>
      </c>
    </row>
    <row r="868" spans="1:9" x14ac:dyDescent="0.25">
      <c r="A868" s="5" t="s">
        <v>408</v>
      </c>
      <c r="B868" s="5" t="s">
        <v>579</v>
      </c>
      <c r="C868" s="5" t="s">
        <v>822</v>
      </c>
      <c r="D868" s="5" t="s">
        <v>920</v>
      </c>
      <c r="E868" s="5">
        <v>53</v>
      </c>
      <c r="F868" s="50">
        <v>23966</v>
      </c>
      <c r="G868" s="5">
        <v>351363</v>
      </c>
      <c r="H868" s="50">
        <v>37014</v>
      </c>
      <c r="I868" s="5" t="s">
        <v>858</v>
      </c>
    </row>
    <row r="869" spans="1:9" x14ac:dyDescent="0.25">
      <c r="A869" s="5" t="s">
        <v>413</v>
      </c>
      <c r="B869" s="5" t="s">
        <v>631</v>
      </c>
      <c r="C869" s="5" t="s">
        <v>480</v>
      </c>
      <c r="D869" s="5" t="s">
        <v>749</v>
      </c>
      <c r="E869" s="5">
        <v>41</v>
      </c>
      <c r="F869" s="50">
        <v>28044</v>
      </c>
      <c r="G869" s="5">
        <v>568944</v>
      </c>
      <c r="H869" s="50">
        <v>37250</v>
      </c>
      <c r="I869" s="5" t="s">
        <v>412</v>
      </c>
    </row>
    <row r="870" spans="1:9" x14ac:dyDescent="0.25">
      <c r="A870" s="5" t="s">
        <v>408</v>
      </c>
      <c r="B870" s="5" t="s">
        <v>610</v>
      </c>
      <c r="C870" s="5" t="s">
        <v>713</v>
      </c>
      <c r="D870" s="5" t="s">
        <v>425</v>
      </c>
      <c r="E870" s="5">
        <v>40</v>
      </c>
      <c r="F870" s="50">
        <v>28600</v>
      </c>
      <c r="G870" s="5">
        <v>561558</v>
      </c>
      <c r="H870" s="50">
        <v>37084</v>
      </c>
      <c r="I870" s="5" t="s">
        <v>412</v>
      </c>
    </row>
    <row r="871" spans="1:9" x14ac:dyDescent="0.25">
      <c r="A871" s="5" t="s">
        <v>408</v>
      </c>
      <c r="B871" s="5" t="s">
        <v>455</v>
      </c>
      <c r="C871" s="5" t="s">
        <v>921</v>
      </c>
      <c r="D871" s="5" t="s">
        <v>619</v>
      </c>
      <c r="E871" s="5">
        <v>44</v>
      </c>
      <c r="F871" s="50">
        <v>27279</v>
      </c>
      <c r="G871" s="5">
        <v>561560</v>
      </c>
      <c r="H871" s="50">
        <v>36953</v>
      </c>
      <c r="I871" s="5" t="s">
        <v>412</v>
      </c>
    </row>
    <row r="872" spans="1:9" x14ac:dyDescent="0.25">
      <c r="A872" s="5" t="s">
        <v>413</v>
      </c>
      <c r="B872" s="5" t="s">
        <v>645</v>
      </c>
      <c r="C872" s="5" t="s">
        <v>922</v>
      </c>
      <c r="D872" s="5" t="s">
        <v>460</v>
      </c>
      <c r="E872" s="5">
        <v>39</v>
      </c>
      <c r="F872" s="50">
        <v>28782</v>
      </c>
      <c r="G872" s="5">
        <v>561564</v>
      </c>
      <c r="H872" s="50">
        <v>37175</v>
      </c>
      <c r="I872" s="5" t="s">
        <v>412</v>
      </c>
    </row>
    <row r="873" spans="1:9" x14ac:dyDescent="0.25">
      <c r="A873" s="5" t="s">
        <v>454</v>
      </c>
      <c r="B873" s="5" t="s">
        <v>546</v>
      </c>
      <c r="C873" s="5" t="s">
        <v>801</v>
      </c>
      <c r="D873" s="5" t="s">
        <v>778</v>
      </c>
      <c r="E873" s="5">
        <v>37</v>
      </c>
      <c r="F873" s="50">
        <v>29643</v>
      </c>
      <c r="G873" s="5">
        <v>561563</v>
      </c>
      <c r="H873" s="50">
        <v>37089</v>
      </c>
      <c r="I873" s="5" t="s">
        <v>412</v>
      </c>
    </row>
    <row r="874" spans="1:9" x14ac:dyDescent="0.25">
      <c r="A874" s="5" t="s">
        <v>454</v>
      </c>
      <c r="B874" s="5" t="s">
        <v>623</v>
      </c>
      <c r="C874" s="5" t="s">
        <v>790</v>
      </c>
      <c r="D874" s="5" t="s">
        <v>741</v>
      </c>
      <c r="E874" s="5">
        <v>39</v>
      </c>
      <c r="F874" s="50">
        <v>28950</v>
      </c>
      <c r="G874" s="5">
        <v>561567</v>
      </c>
      <c r="H874" s="50">
        <v>37156</v>
      </c>
      <c r="I874" s="5" t="s">
        <v>858</v>
      </c>
    </row>
    <row r="875" spans="1:9" x14ac:dyDescent="0.25">
      <c r="A875" s="5" t="s">
        <v>408</v>
      </c>
      <c r="B875" s="5" t="s">
        <v>564</v>
      </c>
      <c r="C875" s="5" t="s">
        <v>838</v>
      </c>
      <c r="D875" s="5" t="s">
        <v>445</v>
      </c>
      <c r="E875" s="5">
        <v>41</v>
      </c>
      <c r="F875" s="50">
        <v>28323</v>
      </c>
      <c r="G875" s="5">
        <v>561572</v>
      </c>
      <c r="H875" s="50">
        <v>36984</v>
      </c>
      <c r="I875" s="5" t="s">
        <v>858</v>
      </c>
    </row>
    <row r="876" spans="1:9" x14ac:dyDescent="0.25">
      <c r="A876" s="5" t="s">
        <v>413</v>
      </c>
      <c r="B876" s="5" t="s">
        <v>426</v>
      </c>
      <c r="C876" s="5" t="s">
        <v>819</v>
      </c>
      <c r="D876" s="5" t="s">
        <v>439</v>
      </c>
      <c r="E876" s="5">
        <v>51</v>
      </c>
      <c r="F876" s="50">
        <v>24399</v>
      </c>
      <c r="G876" s="5">
        <v>561499</v>
      </c>
      <c r="H876" s="50">
        <v>33964</v>
      </c>
      <c r="I876" s="5" t="s">
        <v>412</v>
      </c>
    </row>
    <row r="877" spans="1:9" x14ac:dyDescent="0.25">
      <c r="A877" s="5" t="s">
        <v>413</v>
      </c>
      <c r="B877" s="5" t="s">
        <v>409</v>
      </c>
      <c r="C877" s="5" t="s">
        <v>91</v>
      </c>
      <c r="D877" s="5" t="s">
        <v>439</v>
      </c>
      <c r="E877" s="5">
        <v>40</v>
      </c>
      <c r="F877" s="50">
        <v>28632</v>
      </c>
      <c r="G877" s="5">
        <v>561576</v>
      </c>
      <c r="H877" s="50">
        <v>37206</v>
      </c>
      <c r="I877" s="5" t="s">
        <v>909</v>
      </c>
    </row>
    <row r="878" spans="1:9" x14ac:dyDescent="0.25">
      <c r="A878" s="5" t="s">
        <v>408</v>
      </c>
      <c r="B878" s="5" t="s">
        <v>455</v>
      </c>
      <c r="C878" s="5" t="s">
        <v>923</v>
      </c>
      <c r="D878" s="5" t="s">
        <v>460</v>
      </c>
      <c r="E878" s="5">
        <v>40</v>
      </c>
      <c r="F878" s="50">
        <v>28681</v>
      </c>
      <c r="G878" s="5">
        <v>561574</v>
      </c>
      <c r="H878" s="50">
        <v>37221</v>
      </c>
      <c r="I878" s="5" t="s">
        <v>924</v>
      </c>
    </row>
    <row r="879" spans="1:9" x14ac:dyDescent="0.25">
      <c r="A879" s="5" t="s">
        <v>408</v>
      </c>
      <c r="B879" s="5" t="s">
        <v>564</v>
      </c>
      <c r="C879" s="5" t="s">
        <v>92</v>
      </c>
      <c r="D879" s="5" t="s">
        <v>925</v>
      </c>
      <c r="E879" s="5">
        <v>49</v>
      </c>
      <c r="F879" s="50">
        <v>25180</v>
      </c>
      <c r="G879" s="5">
        <v>561578</v>
      </c>
      <c r="H879" s="50">
        <v>33692</v>
      </c>
      <c r="I879" s="5" t="s">
        <v>926</v>
      </c>
    </row>
    <row r="880" spans="1:9" x14ac:dyDescent="0.25">
      <c r="A880" s="5" t="s">
        <v>408</v>
      </c>
      <c r="B880" s="5" t="s">
        <v>418</v>
      </c>
      <c r="C880" s="5" t="s">
        <v>927</v>
      </c>
      <c r="D880" s="5" t="s">
        <v>473</v>
      </c>
      <c r="E880" s="5">
        <v>41</v>
      </c>
      <c r="F880" s="50">
        <v>28231</v>
      </c>
      <c r="G880" s="5">
        <v>561595</v>
      </c>
      <c r="H880" s="50">
        <v>37475</v>
      </c>
      <c r="I880" s="5" t="s">
        <v>858</v>
      </c>
    </row>
    <row r="881" spans="1:9" x14ac:dyDescent="0.25">
      <c r="A881" s="5" t="s">
        <v>413</v>
      </c>
      <c r="B881" s="5" t="s">
        <v>467</v>
      </c>
      <c r="C881" s="5" t="s">
        <v>523</v>
      </c>
      <c r="D881" s="5" t="s">
        <v>622</v>
      </c>
      <c r="E881" s="5">
        <v>40</v>
      </c>
      <c r="F881" s="50">
        <v>28526</v>
      </c>
      <c r="G881" s="5">
        <v>561594</v>
      </c>
      <c r="H881" s="50">
        <v>37511</v>
      </c>
      <c r="I881" s="5" t="s">
        <v>858</v>
      </c>
    </row>
    <row r="882" spans="1:9" x14ac:dyDescent="0.25">
      <c r="A882" s="5" t="s">
        <v>413</v>
      </c>
      <c r="B882" s="5" t="s">
        <v>495</v>
      </c>
      <c r="C882" s="5" t="s">
        <v>848</v>
      </c>
      <c r="D882" s="5" t="s">
        <v>473</v>
      </c>
      <c r="E882" s="5">
        <v>40</v>
      </c>
      <c r="F882" s="50">
        <v>28495</v>
      </c>
      <c r="G882" s="5">
        <v>561545</v>
      </c>
      <c r="H882" s="50">
        <v>37440</v>
      </c>
      <c r="I882" s="5" t="s">
        <v>858</v>
      </c>
    </row>
    <row r="883" spans="1:9" x14ac:dyDescent="0.25">
      <c r="A883" s="5" t="s">
        <v>454</v>
      </c>
      <c r="B883" s="5" t="s">
        <v>667</v>
      </c>
      <c r="C883" s="5" t="s">
        <v>928</v>
      </c>
      <c r="D883" s="5" t="s">
        <v>460</v>
      </c>
      <c r="E883" s="5">
        <v>42</v>
      </c>
      <c r="F883" s="50">
        <v>27976</v>
      </c>
      <c r="G883" s="5">
        <v>561577</v>
      </c>
      <c r="H883" s="50">
        <v>37336</v>
      </c>
      <c r="I883" s="5" t="s">
        <v>858</v>
      </c>
    </row>
    <row r="884" spans="1:9" x14ac:dyDescent="0.25">
      <c r="A884" s="5" t="s">
        <v>408</v>
      </c>
      <c r="B884" s="5" t="s">
        <v>635</v>
      </c>
      <c r="C884" s="5" t="s">
        <v>929</v>
      </c>
      <c r="D884" s="5" t="s">
        <v>425</v>
      </c>
      <c r="E884" s="5">
        <v>41</v>
      </c>
      <c r="F884" s="50">
        <v>28133</v>
      </c>
      <c r="G884" s="5">
        <v>568748</v>
      </c>
      <c r="H884" s="50">
        <v>37551</v>
      </c>
      <c r="I884" s="5" t="s">
        <v>858</v>
      </c>
    </row>
    <row r="885" spans="1:9" x14ac:dyDescent="0.25">
      <c r="A885" s="5" t="s">
        <v>454</v>
      </c>
      <c r="B885" s="5" t="s">
        <v>625</v>
      </c>
      <c r="C885" s="5" t="s">
        <v>930</v>
      </c>
      <c r="D885" s="5" t="s">
        <v>741</v>
      </c>
      <c r="E885" s="5">
        <v>37</v>
      </c>
      <c r="F885" s="50">
        <v>29817</v>
      </c>
      <c r="G885" s="5">
        <v>561619</v>
      </c>
      <c r="H885" s="50">
        <v>37366</v>
      </c>
      <c r="I885" s="5" t="s">
        <v>858</v>
      </c>
    </row>
    <row r="886" spans="1:9" x14ac:dyDescent="0.25">
      <c r="A886" s="5" t="s">
        <v>413</v>
      </c>
      <c r="B886" s="5" t="s">
        <v>431</v>
      </c>
      <c r="C886" s="5" t="s">
        <v>751</v>
      </c>
      <c r="D886" s="5" t="s">
        <v>473</v>
      </c>
      <c r="E886" s="5">
        <v>37</v>
      </c>
      <c r="F886" s="50">
        <v>29650</v>
      </c>
      <c r="G886" s="5">
        <v>566456</v>
      </c>
      <c r="H886" s="50">
        <v>37354</v>
      </c>
      <c r="I886" s="5" t="s">
        <v>858</v>
      </c>
    </row>
    <row r="887" spans="1:9" x14ac:dyDescent="0.25">
      <c r="A887" s="5" t="s">
        <v>413</v>
      </c>
      <c r="B887" s="5" t="s">
        <v>550</v>
      </c>
      <c r="C887" s="5" t="s">
        <v>88</v>
      </c>
      <c r="D887" s="5" t="s">
        <v>460</v>
      </c>
      <c r="E887" s="5">
        <v>39</v>
      </c>
      <c r="F887" s="50">
        <v>28804</v>
      </c>
      <c r="G887" s="5">
        <v>566077</v>
      </c>
      <c r="H887" s="50">
        <v>37379</v>
      </c>
      <c r="I887" s="5" t="s">
        <v>858</v>
      </c>
    </row>
    <row r="888" spans="1:9" x14ac:dyDescent="0.25">
      <c r="A888" s="5" t="s">
        <v>408</v>
      </c>
      <c r="B888" s="5" t="s">
        <v>648</v>
      </c>
      <c r="C888" s="5" t="s">
        <v>443</v>
      </c>
      <c r="D888" s="5" t="s">
        <v>460</v>
      </c>
      <c r="E888" s="5">
        <v>34</v>
      </c>
      <c r="F888" s="50">
        <v>30853</v>
      </c>
      <c r="G888" s="5">
        <v>566566</v>
      </c>
      <c r="H888" s="50">
        <v>37503</v>
      </c>
      <c r="I888" s="5" t="s">
        <v>858</v>
      </c>
    </row>
    <row r="889" spans="1:9" x14ac:dyDescent="0.25">
      <c r="A889" s="5" t="s">
        <v>454</v>
      </c>
      <c r="B889" s="5" t="s">
        <v>426</v>
      </c>
      <c r="C889" s="5" t="s">
        <v>931</v>
      </c>
      <c r="D889" s="5" t="s">
        <v>932</v>
      </c>
      <c r="E889" s="5">
        <v>39</v>
      </c>
      <c r="F889" s="50">
        <v>28819</v>
      </c>
      <c r="G889" s="5">
        <v>566422</v>
      </c>
      <c r="H889" s="50">
        <v>37396</v>
      </c>
      <c r="I889" s="5" t="s">
        <v>858</v>
      </c>
    </row>
    <row r="890" spans="1:9" x14ac:dyDescent="0.25">
      <c r="A890" s="5" t="s">
        <v>408</v>
      </c>
      <c r="B890" s="5" t="s">
        <v>509</v>
      </c>
      <c r="C890" s="5" t="s">
        <v>490</v>
      </c>
      <c r="D890" s="5" t="s">
        <v>439</v>
      </c>
      <c r="E890" s="5">
        <v>41</v>
      </c>
      <c r="F890" s="50">
        <v>28200</v>
      </c>
      <c r="G890" s="5">
        <v>561635</v>
      </c>
      <c r="H890" s="50">
        <v>37509</v>
      </c>
      <c r="I890" s="5" t="s">
        <v>858</v>
      </c>
    </row>
    <row r="891" spans="1:9" x14ac:dyDescent="0.25">
      <c r="A891" s="5" t="s">
        <v>413</v>
      </c>
      <c r="B891" s="5" t="s">
        <v>534</v>
      </c>
      <c r="C891" s="5" t="s">
        <v>640</v>
      </c>
      <c r="D891" s="5" t="s">
        <v>933</v>
      </c>
      <c r="E891" s="5">
        <v>41</v>
      </c>
      <c r="F891" s="50">
        <v>28177</v>
      </c>
      <c r="G891" s="5">
        <v>561631</v>
      </c>
      <c r="H891" s="50">
        <v>37261</v>
      </c>
      <c r="I891" s="5" t="s">
        <v>858</v>
      </c>
    </row>
    <row r="892" spans="1:9" x14ac:dyDescent="0.25">
      <c r="A892" s="5" t="s">
        <v>408</v>
      </c>
      <c r="B892" s="5" t="s">
        <v>629</v>
      </c>
      <c r="C892" s="5" t="s">
        <v>679</v>
      </c>
      <c r="D892" s="5" t="s">
        <v>460</v>
      </c>
      <c r="E892" s="5">
        <v>39</v>
      </c>
      <c r="F892" s="50">
        <v>28834</v>
      </c>
      <c r="G892" s="5">
        <v>561639</v>
      </c>
      <c r="H892" s="50">
        <v>37388</v>
      </c>
      <c r="I892" s="5" t="s">
        <v>858</v>
      </c>
    </row>
    <row r="893" spans="1:9" x14ac:dyDescent="0.25">
      <c r="A893" s="5" t="s">
        <v>408</v>
      </c>
      <c r="B893" s="5" t="s">
        <v>561</v>
      </c>
      <c r="C893" s="5" t="s">
        <v>934</v>
      </c>
      <c r="D893" s="5" t="s">
        <v>473</v>
      </c>
      <c r="E893" s="5">
        <v>37</v>
      </c>
      <c r="F893" s="50">
        <v>29551</v>
      </c>
      <c r="G893" s="5">
        <v>350161</v>
      </c>
      <c r="H893" s="50">
        <v>37318</v>
      </c>
      <c r="I893" s="5" t="s">
        <v>858</v>
      </c>
    </row>
    <row r="894" spans="1:9" x14ac:dyDescent="0.25">
      <c r="A894" s="5" t="s">
        <v>408</v>
      </c>
      <c r="B894" s="5" t="s">
        <v>631</v>
      </c>
      <c r="C894" s="5" t="s">
        <v>776</v>
      </c>
      <c r="D894" s="5" t="s">
        <v>473</v>
      </c>
      <c r="E894" s="5">
        <v>40</v>
      </c>
      <c r="F894" s="50">
        <v>28575</v>
      </c>
      <c r="G894" s="5">
        <v>561643</v>
      </c>
      <c r="H894" s="50">
        <v>37586</v>
      </c>
      <c r="I894" s="5" t="s">
        <v>858</v>
      </c>
    </row>
    <row r="895" spans="1:9" x14ac:dyDescent="0.25">
      <c r="A895" s="5" t="s">
        <v>408</v>
      </c>
      <c r="B895" s="5" t="s">
        <v>497</v>
      </c>
      <c r="C895" s="5" t="s">
        <v>935</v>
      </c>
      <c r="D895" s="5" t="s">
        <v>936</v>
      </c>
      <c r="E895" s="5">
        <v>39</v>
      </c>
      <c r="F895" s="50">
        <v>28980</v>
      </c>
      <c r="G895" s="5">
        <v>561592</v>
      </c>
      <c r="H895" s="50">
        <v>37600</v>
      </c>
      <c r="I895" s="5" t="s">
        <v>858</v>
      </c>
    </row>
    <row r="896" spans="1:9" x14ac:dyDescent="0.25">
      <c r="A896" s="5" t="s">
        <v>413</v>
      </c>
      <c r="B896" s="5" t="s">
        <v>559</v>
      </c>
      <c r="C896" s="5" t="s">
        <v>937</v>
      </c>
      <c r="D896" s="5" t="s">
        <v>473</v>
      </c>
      <c r="E896" s="5">
        <v>37</v>
      </c>
      <c r="F896" s="50">
        <v>29839</v>
      </c>
      <c r="G896" s="5">
        <v>561610</v>
      </c>
      <c r="H896" s="50">
        <v>37544</v>
      </c>
      <c r="I896" s="5" t="s">
        <v>858</v>
      </c>
    </row>
    <row r="897" spans="1:9" x14ac:dyDescent="0.25">
      <c r="A897" s="5" t="s">
        <v>454</v>
      </c>
      <c r="B897" s="5" t="s">
        <v>443</v>
      </c>
      <c r="C897" s="5" t="s">
        <v>884</v>
      </c>
      <c r="D897" s="5" t="s">
        <v>482</v>
      </c>
      <c r="E897" s="5">
        <v>39</v>
      </c>
      <c r="F897" s="50">
        <v>29110</v>
      </c>
      <c r="G897" s="5">
        <v>351295</v>
      </c>
      <c r="H897" s="50">
        <v>37281</v>
      </c>
      <c r="I897" s="5" t="s">
        <v>858</v>
      </c>
    </row>
    <row r="898" spans="1:9" x14ac:dyDescent="0.25">
      <c r="A898" s="5" t="s">
        <v>454</v>
      </c>
      <c r="B898" s="5" t="s">
        <v>652</v>
      </c>
      <c r="C898" s="5" t="s">
        <v>938</v>
      </c>
      <c r="D898" s="5" t="s">
        <v>939</v>
      </c>
      <c r="E898" s="5">
        <v>46</v>
      </c>
      <c r="F898" s="50">
        <v>26467</v>
      </c>
      <c r="G898" s="5">
        <v>351300</v>
      </c>
      <c r="H898" s="50">
        <v>37396</v>
      </c>
      <c r="I898" s="5" t="s">
        <v>858</v>
      </c>
    </row>
    <row r="899" spans="1:9" x14ac:dyDescent="0.25">
      <c r="A899" s="5" t="s">
        <v>454</v>
      </c>
      <c r="B899" s="5" t="s">
        <v>506</v>
      </c>
      <c r="C899" s="5" t="s">
        <v>840</v>
      </c>
      <c r="D899" s="5" t="s">
        <v>411</v>
      </c>
      <c r="E899" s="5">
        <v>40</v>
      </c>
      <c r="F899" s="50">
        <v>28743</v>
      </c>
      <c r="G899" s="5">
        <v>351312</v>
      </c>
      <c r="H899" s="50">
        <v>37876</v>
      </c>
      <c r="I899" s="5" t="s">
        <v>858</v>
      </c>
    </row>
    <row r="900" spans="1:9" x14ac:dyDescent="0.25">
      <c r="A900" s="5" t="s">
        <v>413</v>
      </c>
      <c r="B900" s="5" t="s">
        <v>458</v>
      </c>
      <c r="C900" s="5" t="s">
        <v>907</v>
      </c>
      <c r="D900" s="5" t="s">
        <v>473</v>
      </c>
      <c r="E900" s="5">
        <v>38</v>
      </c>
      <c r="F900" s="50">
        <v>29405</v>
      </c>
      <c r="G900" s="5">
        <v>561649</v>
      </c>
      <c r="H900" s="50">
        <v>37714</v>
      </c>
      <c r="I900" s="5" t="s">
        <v>858</v>
      </c>
    </row>
    <row r="901" spans="1:9" x14ac:dyDescent="0.25">
      <c r="A901" s="5" t="s">
        <v>408</v>
      </c>
      <c r="B901" s="5" t="s">
        <v>626</v>
      </c>
      <c r="C901" s="5" t="s">
        <v>713</v>
      </c>
      <c r="D901" s="5" t="s">
        <v>482</v>
      </c>
      <c r="E901" s="5">
        <v>42</v>
      </c>
      <c r="F901" s="50">
        <v>27858</v>
      </c>
      <c r="G901" s="5">
        <v>351401</v>
      </c>
      <c r="H901" s="50">
        <v>37668</v>
      </c>
      <c r="I901" s="5" t="s">
        <v>858</v>
      </c>
    </row>
    <row r="902" spans="1:9" x14ac:dyDescent="0.25">
      <c r="A902" s="5" t="s">
        <v>454</v>
      </c>
      <c r="B902" s="5" t="s">
        <v>474</v>
      </c>
      <c r="C902" s="5" t="s">
        <v>640</v>
      </c>
      <c r="D902" s="5" t="s">
        <v>482</v>
      </c>
      <c r="E902" s="5">
        <v>41</v>
      </c>
      <c r="F902" s="50">
        <v>28045</v>
      </c>
      <c r="G902" s="5">
        <v>351384</v>
      </c>
      <c r="H902" s="50">
        <v>37709</v>
      </c>
      <c r="I902" s="5" t="s">
        <v>858</v>
      </c>
    </row>
    <row r="903" spans="1:9" x14ac:dyDescent="0.25">
      <c r="A903" s="5" t="s">
        <v>413</v>
      </c>
      <c r="B903" s="5" t="s">
        <v>550</v>
      </c>
      <c r="C903" s="5" t="s">
        <v>907</v>
      </c>
      <c r="D903" s="5" t="s">
        <v>548</v>
      </c>
      <c r="E903" s="5">
        <v>38</v>
      </c>
      <c r="F903" s="50">
        <v>29169</v>
      </c>
      <c r="G903" s="5">
        <v>351560</v>
      </c>
      <c r="H903" s="50">
        <v>37716</v>
      </c>
      <c r="I903" s="5" t="s">
        <v>858</v>
      </c>
    </row>
    <row r="904" spans="1:9" x14ac:dyDescent="0.25">
      <c r="A904" s="5" t="s">
        <v>413</v>
      </c>
      <c r="B904" s="5" t="s">
        <v>534</v>
      </c>
      <c r="C904" s="5" t="s">
        <v>847</v>
      </c>
      <c r="D904" s="5" t="s">
        <v>445</v>
      </c>
      <c r="E904" s="5">
        <v>38</v>
      </c>
      <c r="F904" s="50">
        <v>29246</v>
      </c>
      <c r="G904" s="5">
        <v>351383</v>
      </c>
      <c r="H904" s="50">
        <v>37775</v>
      </c>
      <c r="I904" s="5" t="s">
        <v>858</v>
      </c>
    </row>
    <row r="905" spans="1:9" x14ac:dyDescent="0.25">
      <c r="A905" s="5" t="s">
        <v>413</v>
      </c>
      <c r="B905" s="5" t="s">
        <v>587</v>
      </c>
      <c r="C905" s="5" t="s">
        <v>801</v>
      </c>
      <c r="D905" s="5" t="s">
        <v>868</v>
      </c>
      <c r="E905" s="5">
        <v>47</v>
      </c>
      <c r="F905" s="50">
        <v>26164</v>
      </c>
      <c r="G905" s="5">
        <v>561655</v>
      </c>
      <c r="H905" s="50">
        <v>34054</v>
      </c>
      <c r="I905" s="5" t="s">
        <v>909</v>
      </c>
    </row>
    <row r="906" spans="1:9" x14ac:dyDescent="0.25">
      <c r="A906" s="5" t="s">
        <v>454</v>
      </c>
      <c r="B906" s="5" t="s">
        <v>570</v>
      </c>
      <c r="C906" s="5" t="s">
        <v>435</v>
      </c>
      <c r="D906" s="5" t="s">
        <v>940</v>
      </c>
      <c r="E906" s="5">
        <v>55</v>
      </c>
      <c r="F906" s="50">
        <v>22957</v>
      </c>
      <c r="G906" s="5">
        <v>351380</v>
      </c>
      <c r="H906" s="50">
        <v>33995</v>
      </c>
      <c r="I906" s="5" t="s">
        <v>924</v>
      </c>
    </row>
    <row r="907" spans="1:9" x14ac:dyDescent="0.25">
      <c r="A907" s="5" t="s">
        <v>413</v>
      </c>
      <c r="B907" s="5" t="s">
        <v>418</v>
      </c>
      <c r="C907" s="5" t="s">
        <v>808</v>
      </c>
      <c r="D907" s="5" t="s">
        <v>741</v>
      </c>
      <c r="E907" s="5">
        <v>38</v>
      </c>
      <c r="F907" s="50">
        <v>29201</v>
      </c>
      <c r="G907" s="5">
        <v>351420</v>
      </c>
      <c r="H907" s="50">
        <v>37901</v>
      </c>
      <c r="I907" s="5" t="s">
        <v>858</v>
      </c>
    </row>
    <row r="908" spans="1:9" x14ac:dyDescent="0.25">
      <c r="A908" s="5" t="s">
        <v>413</v>
      </c>
      <c r="B908" s="5" t="s">
        <v>626</v>
      </c>
      <c r="C908" s="5" t="s">
        <v>88</v>
      </c>
      <c r="D908" s="5" t="s">
        <v>416</v>
      </c>
      <c r="E908" s="5">
        <v>37</v>
      </c>
      <c r="F908" s="50">
        <v>29808</v>
      </c>
      <c r="G908" s="5">
        <v>351568</v>
      </c>
      <c r="H908" s="50">
        <v>37963</v>
      </c>
      <c r="I908" s="5" t="s">
        <v>858</v>
      </c>
    </row>
    <row r="909" spans="1:9" x14ac:dyDescent="0.25">
      <c r="A909" s="5" t="s">
        <v>454</v>
      </c>
      <c r="B909" s="5" t="s">
        <v>618</v>
      </c>
      <c r="C909" s="5" t="s">
        <v>710</v>
      </c>
      <c r="D909" s="5" t="s">
        <v>473</v>
      </c>
      <c r="E909" s="5">
        <v>39</v>
      </c>
      <c r="F909" s="50">
        <v>28894</v>
      </c>
      <c r="G909" s="5">
        <v>566429</v>
      </c>
      <c r="H909" s="50">
        <v>37935</v>
      </c>
      <c r="I909" s="5" t="s">
        <v>858</v>
      </c>
    </row>
    <row r="910" spans="1:9" x14ac:dyDescent="0.25">
      <c r="A910" s="5" t="s">
        <v>454</v>
      </c>
      <c r="B910" s="5" t="s">
        <v>562</v>
      </c>
      <c r="C910" s="5" t="s">
        <v>907</v>
      </c>
      <c r="D910" s="5" t="s">
        <v>473</v>
      </c>
      <c r="E910" s="5">
        <v>38</v>
      </c>
      <c r="F910" s="50">
        <v>29406</v>
      </c>
      <c r="G910" s="5">
        <v>568868</v>
      </c>
      <c r="H910" s="50">
        <v>37845</v>
      </c>
      <c r="I910" s="5" t="s">
        <v>858</v>
      </c>
    </row>
    <row r="911" spans="1:9" x14ac:dyDescent="0.25">
      <c r="A911" s="5" t="s">
        <v>413</v>
      </c>
      <c r="B911" s="5" t="s">
        <v>474</v>
      </c>
      <c r="C911" s="5" t="s">
        <v>848</v>
      </c>
      <c r="D911" s="5" t="s">
        <v>460</v>
      </c>
      <c r="E911" s="5">
        <v>38</v>
      </c>
      <c r="F911" s="50">
        <v>29171</v>
      </c>
      <c r="G911" s="5">
        <v>561662</v>
      </c>
      <c r="H911" s="50">
        <v>37770</v>
      </c>
      <c r="I911" s="5" t="s">
        <v>858</v>
      </c>
    </row>
    <row r="912" spans="1:9" x14ac:dyDescent="0.25">
      <c r="A912" s="5" t="s">
        <v>413</v>
      </c>
      <c r="B912" s="5" t="s">
        <v>623</v>
      </c>
      <c r="C912" s="5" t="s">
        <v>907</v>
      </c>
      <c r="D912" s="5" t="s">
        <v>473</v>
      </c>
      <c r="E912" s="5">
        <v>36</v>
      </c>
      <c r="F912" s="50">
        <v>29902</v>
      </c>
      <c r="G912" s="5">
        <v>566560</v>
      </c>
      <c r="H912" s="50">
        <v>37950</v>
      </c>
      <c r="I912" s="5" t="s">
        <v>858</v>
      </c>
    </row>
    <row r="913" spans="1:9" x14ac:dyDescent="0.25">
      <c r="A913" s="5" t="s">
        <v>413</v>
      </c>
      <c r="B913" s="5" t="s">
        <v>559</v>
      </c>
      <c r="C913" s="5" t="s">
        <v>941</v>
      </c>
      <c r="D913" s="5" t="s">
        <v>473</v>
      </c>
      <c r="E913" s="5">
        <v>38</v>
      </c>
      <c r="F913" s="50">
        <v>29140</v>
      </c>
      <c r="G913" s="5">
        <v>350070</v>
      </c>
      <c r="H913" s="50">
        <v>37963</v>
      </c>
      <c r="I913" s="5" t="s">
        <v>858</v>
      </c>
    </row>
    <row r="914" spans="1:9" x14ac:dyDescent="0.25">
      <c r="A914" s="5" t="s">
        <v>454</v>
      </c>
      <c r="B914" s="5" t="s">
        <v>521</v>
      </c>
      <c r="C914" s="5" t="s">
        <v>928</v>
      </c>
      <c r="D914" s="5" t="s">
        <v>473</v>
      </c>
      <c r="E914" s="5">
        <v>37</v>
      </c>
      <c r="F914" s="50">
        <v>29505</v>
      </c>
      <c r="G914" s="5">
        <v>350090</v>
      </c>
      <c r="H914" s="50">
        <v>37886</v>
      </c>
      <c r="I914" s="5" t="s">
        <v>858</v>
      </c>
    </row>
    <row r="915" spans="1:9" x14ac:dyDescent="0.25">
      <c r="A915" s="5" t="s">
        <v>413</v>
      </c>
      <c r="B915" s="5" t="s">
        <v>671</v>
      </c>
      <c r="C915" s="5" t="s">
        <v>942</v>
      </c>
      <c r="D915" s="5" t="s">
        <v>473</v>
      </c>
      <c r="E915" s="5">
        <v>38</v>
      </c>
      <c r="F915" s="50">
        <v>29370</v>
      </c>
      <c r="G915" s="5">
        <v>350088</v>
      </c>
      <c r="H915" s="50">
        <v>37662</v>
      </c>
      <c r="I915" s="5" t="s">
        <v>858</v>
      </c>
    </row>
    <row r="916" spans="1:9" x14ac:dyDescent="0.25">
      <c r="A916" s="5" t="s">
        <v>413</v>
      </c>
      <c r="B916" s="5" t="s">
        <v>594</v>
      </c>
      <c r="C916" s="5" t="s">
        <v>844</v>
      </c>
      <c r="D916" s="5" t="s">
        <v>433</v>
      </c>
      <c r="E916" s="5">
        <v>37</v>
      </c>
      <c r="F916" s="50">
        <v>29611</v>
      </c>
      <c r="G916" s="5">
        <v>351431</v>
      </c>
      <c r="H916" s="50">
        <v>37776</v>
      </c>
      <c r="I916" s="5" t="s">
        <v>858</v>
      </c>
    </row>
    <row r="917" spans="1:9" x14ac:dyDescent="0.25">
      <c r="A917" s="5" t="s">
        <v>413</v>
      </c>
      <c r="B917" s="5" t="s">
        <v>625</v>
      </c>
      <c r="C917" s="5" t="s">
        <v>943</v>
      </c>
      <c r="D917" s="5" t="s">
        <v>416</v>
      </c>
      <c r="E917" s="5">
        <v>36</v>
      </c>
      <c r="F917" s="50">
        <v>29900</v>
      </c>
      <c r="G917" s="5">
        <v>561702</v>
      </c>
      <c r="H917" s="50">
        <v>37758</v>
      </c>
      <c r="I917" s="5" t="s">
        <v>858</v>
      </c>
    </row>
    <row r="918" spans="1:9" x14ac:dyDescent="0.25">
      <c r="A918" s="5" t="s">
        <v>413</v>
      </c>
      <c r="B918" s="5" t="s">
        <v>719</v>
      </c>
      <c r="C918" s="5" t="s">
        <v>844</v>
      </c>
      <c r="D918" s="5" t="s">
        <v>846</v>
      </c>
      <c r="E918" s="5">
        <v>36</v>
      </c>
      <c r="F918" s="50">
        <v>30088</v>
      </c>
      <c r="G918" s="5">
        <v>350114</v>
      </c>
      <c r="H918" s="50">
        <v>38141</v>
      </c>
      <c r="I918" s="5" t="s">
        <v>858</v>
      </c>
    </row>
    <row r="919" spans="1:9" x14ac:dyDescent="0.25">
      <c r="A919" s="5" t="s">
        <v>413</v>
      </c>
      <c r="B919" s="5" t="s">
        <v>578</v>
      </c>
      <c r="C919" s="5" t="s">
        <v>847</v>
      </c>
      <c r="D919" s="5" t="s">
        <v>416</v>
      </c>
      <c r="E919" s="5">
        <v>36</v>
      </c>
      <c r="F919" s="50">
        <v>30149</v>
      </c>
      <c r="G919" s="5">
        <v>351429</v>
      </c>
      <c r="H919" s="50">
        <v>38112</v>
      </c>
      <c r="I919" s="5" t="s">
        <v>858</v>
      </c>
    </row>
    <row r="920" spans="1:9" x14ac:dyDescent="0.25">
      <c r="A920" s="5" t="s">
        <v>413</v>
      </c>
      <c r="B920" s="5" t="s">
        <v>719</v>
      </c>
      <c r="C920" s="5" t="s">
        <v>438</v>
      </c>
      <c r="D920" s="5" t="s">
        <v>473</v>
      </c>
      <c r="E920" s="5">
        <v>41</v>
      </c>
      <c r="F920" s="50">
        <v>28309</v>
      </c>
      <c r="G920" s="5">
        <v>350124</v>
      </c>
      <c r="H920" s="50">
        <v>38331</v>
      </c>
      <c r="I920" s="5" t="s">
        <v>858</v>
      </c>
    </row>
    <row r="921" spans="1:9" x14ac:dyDescent="0.25">
      <c r="A921" s="5" t="s">
        <v>413</v>
      </c>
      <c r="B921" s="5" t="s">
        <v>664</v>
      </c>
      <c r="C921" s="5" t="s">
        <v>944</v>
      </c>
      <c r="D921" s="5" t="s">
        <v>548</v>
      </c>
      <c r="E921" s="5">
        <v>37</v>
      </c>
      <c r="F921" s="50">
        <v>29625</v>
      </c>
      <c r="G921" s="5">
        <v>350107</v>
      </c>
      <c r="H921" s="50">
        <v>37994</v>
      </c>
      <c r="I921" s="5" t="s">
        <v>858</v>
      </c>
    </row>
    <row r="922" spans="1:9" x14ac:dyDescent="0.25">
      <c r="A922" s="5" t="s">
        <v>413</v>
      </c>
      <c r="B922" s="5" t="s">
        <v>511</v>
      </c>
      <c r="C922" s="5" t="s">
        <v>930</v>
      </c>
      <c r="D922" s="5" t="s">
        <v>416</v>
      </c>
      <c r="E922" s="5">
        <v>38</v>
      </c>
      <c r="F922" s="50">
        <v>29419</v>
      </c>
      <c r="G922" s="5">
        <v>561630</v>
      </c>
      <c r="H922" s="50">
        <v>38129</v>
      </c>
      <c r="I922" s="5" t="s">
        <v>858</v>
      </c>
    </row>
    <row r="923" spans="1:9" x14ac:dyDescent="0.25">
      <c r="A923" s="5" t="s">
        <v>408</v>
      </c>
      <c r="B923" s="5" t="s">
        <v>634</v>
      </c>
      <c r="C923" s="5" t="s">
        <v>155</v>
      </c>
      <c r="D923" s="5" t="s">
        <v>460</v>
      </c>
      <c r="E923" s="5">
        <v>41</v>
      </c>
      <c r="F923" s="50">
        <v>28293</v>
      </c>
      <c r="G923" s="5">
        <v>351427</v>
      </c>
      <c r="H923" s="50">
        <v>38150</v>
      </c>
      <c r="I923" s="5" t="s">
        <v>858</v>
      </c>
    </row>
    <row r="924" spans="1:9" x14ac:dyDescent="0.25">
      <c r="A924" s="5" t="s">
        <v>408</v>
      </c>
      <c r="B924" s="5" t="s">
        <v>586</v>
      </c>
      <c r="C924" s="5" t="s">
        <v>471</v>
      </c>
      <c r="D924" s="5" t="s">
        <v>749</v>
      </c>
      <c r="E924" s="5">
        <v>38</v>
      </c>
      <c r="F924" s="50">
        <v>29140</v>
      </c>
      <c r="G924" s="5">
        <v>561645</v>
      </c>
      <c r="H924" s="50">
        <v>38110</v>
      </c>
      <c r="I924" s="5" t="s">
        <v>858</v>
      </c>
    </row>
    <row r="925" spans="1:9" x14ac:dyDescent="0.25">
      <c r="A925" s="5" t="s">
        <v>408</v>
      </c>
      <c r="B925" s="5" t="s">
        <v>673</v>
      </c>
      <c r="C925" s="5" t="s">
        <v>86</v>
      </c>
      <c r="D925" s="5" t="s">
        <v>945</v>
      </c>
      <c r="E925" s="5">
        <v>51</v>
      </c>
      <c r="F925" s="50">
        <v>24665</v>
      </c>
      <c r="G925" s="5">
        <v>351569</v>
      </c>
      <c r="H925" s="50">
        <v>35058</v>
      </c>
      <c r="I925" s="5" t="s">
        <v>909</v>
      </c>
    </row>
    <row r="926" spans="1:9" x14ac:dyDescent="0.25">
      <c r="A926" s="5" t="s">
        <v>413</v>
      </c>
      <c r="B926" s="5" t="s">
        <v>492</v>
      </c>
      <c r="C926" s="5" t="s">
        <v>523</v>
      </c>
      <c r="D926" s="5" t="s">
        <v>416</v>
      </c>
      <c r="E926" s="5">
        <v>43</v>
      </c>
      <c r="F926" s="50">
        <v>27458</v>
      </c>
      <c r="G926" s="5">
        <v>561599</v>
      </c>
      <c r="H926" s="50">
        <v>38180</v>
      </c>
      <c r="I926" s="5" t="s">
        <v>924</v>
      </c>
    </row>
    <row r="927" spans="1:9" x14ac:dyDescent="0.25">
      <c r="A927" s="5" t="s">
        <v>413</v>
      </c>
      <c r="B927" s="5" t="s">
        <v>626</v>
      </c>
      <c r="C927" s="5" t="s">
        <v>707</v>
      </c>
      <c r="D927" s="5" t="s">
        <v>457</v>
      </c>
      <c r="E927" s="5">
        <v>52</v>
      </c>
      <c r="F927" s="50">
        <v>24072</v>
      </c>
      <c r="G927" s="5">
        <v>561598</v>
      </c>
      <c r="H927" s="50">
        <v>34761</v>
      </c>
      <c r="I927" s="5" t="s">
        <v>926</v>
      </c>
    </row>
    <row r="928" spans="1:9" x14ac:dyDescent="0.25">
      <c r="A928" s="5" t="s">
        <v>413</v>
      </c>
      <c r="B928" s="5" t="s">
        <v>730</v>
      </c>
      <c r="C928" s="5" t="s">
        <v>946</v>
      </c>
      <c r="D928" s="5" t="s">
        <v>460</v>
      </c>
      <c r="E928" s="5">
        <v>37</v>
      </c>
      <c r="F928" s="50">
        <v>29516</v>
      </c>
      <c r="G928" s="5">
        <v>561660</v>
      </c>
      <c r="H928" s="50">
        <v>38271</v>
      </c>
      <c r="I928" s="5" t="s">
        <v>858</v>
      </c>
    </row>
    <row r="929" spans="1:9" x14ac:dyDescent="0.25">
      <c r="A929" s="5" t="s">
        <v>413</v>
      </c>
      <c r="B929" s="5" t="s">
        <v>541</v>
      </c>
      <c r="C929" s="5" t="s">
        <v>523</v>
      </c>
      <c r="D929" s="5" t="s">
        <v>850</v>
      </c>
      <c r="E929" s="5">
        <v>38</v>
      </c>
      <c r="F929" s="50">
        <v>29486</v>
      </c>
      <c r="G929" s="5">
        <v>350175</v>
      </c>
      <c r="H929" s="50">
        <v>38185</v>
      </c>
      <c r="I929" s="5" t="s">
        <v>858</v>
      </c>
    </row>
    <row r="930" spans="1:9" x14ac:dyDescent="0.25">
      <c r="A930" s="5" t="s">
        <v>408</v>
      </c>
      <c r="B930" s="5" t="s">
        <v>519</v>
      </c>
      <c r="C930" s="5" t="s">
        <v>828</v>
      </c>
      <c r="D930" s="5" t="s">
        <v>473</v>
      </c>
      <c r="E930" s="5">
        <v>34</v>
      </c>
      <c r="F930" s="50">
        <v>30937</v>
      </c>
      <c r="G930" s="5">
        <v>350187</v>
      </c>
      <c r="H930" s="50">
        <v>38252</v>
      </c>
      <c r="I930" s="5" t="s">
        <v>858</v>
      </c>
    </row>
    <row r="931" spans="1:9" x14ac:dyDescent="0.25">
      <c r="A931" s="5" t="s">
        <v>454</v>
      </c>
      <c r="B931" s="5" t="s">
        <v>546</v>
      </c>
      <c r="C931" s="5" t="s">
        <v>529</v>
      </c>
      <c r="D931" s="5" t="s">
        <v>548</v>
      </c>
      <c r="E931" s="5">
        <v>39</v>
      </c>
      <c r="F931" s="50">
        <v>28953</v>
      </c>
      <c r="G931" s="5">
        <v>350192</v>
      </c>
      <c r="H931" s="50">
        <v>38080</v>
      </c>
      <c r="I931" s="5" t="s">
        <v>858</v>
      </c>
    </row>
    <row r="932" spans="1:9" x14ac:dyDescent="0.25">
      <c r="A932" s="5" t="s">
        <v>408</v>
      </c>
      <c r="B932" s="5" t="s">
        <v>705</v>
      </c>
      <c r="C932" s="5" t="s">
        <v>471</v>
      </c>
      <c r="D932" s="5" t="s">
        <v>947</v>
      </c>
      <c r="E932" s="5">
        <v>39</v>
      </c>
      <c r="F932" s="50">
        <v>29018</v>
      </c>
      <c r="G932" s="5">
        <v>566544</v>
      </c>
      <c r="H932" s="50">
        <v>38347</v>
      </c>
      <c r="I932" s="5" t="s">
        <v>858</v>
      </c>
    </row>
    <row r="933" spans="1:9" x14ac:dyDescent="0.25">
      <c r="A933" s="5" t="s">
        <v>454</v>
      </c>
      <c r="B933" s="5" t="s">
        <v>667</v>
      </c>
      <c r="C933" s="5" t="s">
        <v>928</v>
      </c>
      <c r="D933" s="5" t="s">
        <v>678</v>
      </c>
      <c r="E933" s="5">
        <v>37</v>
      </c>
      <c r="F933" s="50">
        <v>29726</v>
      </c>
      <c r="G933" s="5">
        <v>561677</v>
      </c>
      <c r="H933" s="50">
        <v>38302</v>
      </c>
      <c r="I933" s="5" t="s">
        <v>858</v>
      </c>
    </row>
    <row r="934" spans="1:9" x14ac:dyDescent="0.25">
      <c r="A934" s="5" t="s">
        <v>408</v>
      </c>
      <c r="B934" s="5" t="s">
        <v>612</v>
      </c>
      <c r="C934" s="5" t="s">
        <v>835</v>
      </c>
      <c r="D934" s="5" t="s">
        <v>628</v>
      </c>
      <c r="E934" s="5">
        <v>38</v>
      </c>
      <c r="F934" s="50">
        <v>29394</v>
      </c>
      <c r="G934" s="5">
        <v>561675</v>
      </c>
      <c r="H934" s="50">
        <v>38317</v>
      </c>
      <c r="I934" s="5" t="s">
        <v>858</v>
      </c>
    </row>
    <row r="935" spans="1:9" x14ac:dyDescent="0.25">
      <c r="A935" s="5" t="s">
        <v>408</v>
      </c>
      <c r="B935" s="5" t="s">
        <v>499</v>
      </c>
      <c r="C935" s="5" t="s">
        <v>453</v>
      </c>
      <c r="D935" s="5" t="s">
        <v>619</v>
      </c>
      <c r="E935" s="5">
        <v>40</v>
      </c>
      <c r="F935" s="50">
        <v>28515</v>
      </c>
      <c r="G935" s="5">
        <v>561679</v>
      </c>
      <c r="H935" s="50">
        <v>38075</v>
      </c>
      <c r="I935" s="5" t="s">
        <v>858</v>
      </c>
    </row>
    <row r="936" spans="1:9" x14ac:dyDescent="0.25">
      <c r="A936" s="5" t="s">
        <v>408</v>
      </c>
      <c r="B936" s="5" t="s">
        <v>664</v>
      </c>
      <c r="C936" s="5" t="s">
        <v>161</v>
      </c>
      <c r="D936" s="5" t="s">
        <v>473</v>
      </c>
      <c r="E936" s="5">
        <v>38</v>
      </c>
      <c r="F936" s="50">
        <v>29468</v>
      </c>
      <c r="G936" s="5">
        <v>561744</v>
      </c>
      <c r="H936" s="50">
        <v>38206</v>
      </c>
      <c r="I936" s="5" t="s">
        <v>858</v>
      </c>
    </row>
    <row r="937" spans="1:9" x14ac:dyDescent="0.25">
      <c r="A937" s="5" t="s">
        <v>454</v>
      </c>
      <c r="B937" s="5" t="s">
        <v>784</v>
      </c>
      <c r="C937" s="5" t="s">
        <v>489</v>
      </c>
      <c r="D937" s="5" t="s">
        <v>457</v>
      </c>
      <c r="E937" s="5">
        <v>50</v>
      </c>
      <c r="F937" s="50">
        <v>24818</v>
      </c>
      <c r="G937" s="5">
        <v>561684</v>
      </c>
      <c r="H937" s="50">
        <v>36050</v>
      </c>
      <c r="I937" s="5" t="s">
        <v>909</v>
      </c>
    </row>
    <row r="938" spans="1:9" x14ac:dyDescent="0.25">
      <c r="A938" s="5" t="s">
        <v>413</v>
      </c>
      <c r="B938" s="5" t="s">
        <v>748</v>
      </c>
      <c r="C938" s="5" t="s">
        <v>91</v>
      </c>
      <c r="D938" s="5" t="s">
        <v>457</v>
      </c>
      <c r="E938" s="5">
        <v>41</v>
      </c>
      <c r="F938" s="50">
        <v>28244</v>
      </c>
      <c r="G938" s="5">
        <v>566203</v>
      </c>
      <c r="H938" s="50">
        <v>38171</v>
      </c>
      <c r="I938" s="5" t="s">
        <v>466</v>
      </c>
    </row>
    <row r="939" spans="1:9" x14ac:dyDescent="0.25">
      <c r="A939" s="5" t="s">
        <v>413</v>
      </c>
      <c r="B939" s="5" t="s">
        <v>514</v>
      </c>
      <c r="C939" s="5" t="s">
        <v>523</v>
      </c>
      <c r="D939" s="5" t="s">
        <v>416</v>
      </c>
      <c r="E939" s="5">
        <v>35</v>
      </c>
      <c r="F939" s="50">
        <v>30246</v>
      </c>
      <c r="G939" s="5">
        <v>561666</v>
      </c>
      <c r="H939" s="50">
        <v>38067</v>
      </c>
      <c r="I939" s="5" t="s">
        <v>858</v>
      </c>
    </row>
    <row r="940" spans="1:9" x14ac:dyDescent="0.25">
      <c r="A940" s="5" t="s">
        <v>413</v>
      </c>
      <c r="B940" s="5" t="s">
        <v>561</v>
      </c>
      <c r="C940" s="5" t="s">
        <v>893</v>
      </c>
      <c r="D940" s="5" t="s">
        <v>473</v>
      </c>
      <c r="E940" s="5">
        <v>35</v>
      </c>
      <c r="F940" s="50">
        <v>30535</v>
      </c>
      <c r="G940" s="5">
        <v>561668</v>
      </c>
      <c r="H940" s="50">
        <v>38647</v>
      </c>
      <c r="I940" s="5" t="s">
        <v>909</v>
      </c>
    </row>
    <row r="941" spans="1:9" x14ac:dyDescent="0.25">
      <c r="A941" s="5" t="s">
        <v>413</v>
      </c>
      <c r="B941" s="5" t="s">
        <v>602</v>
      </c>
      <c r="C941" s="5" t="s">
        <v>896</v>
      </c>
      <c r="D941" s="5" t="s">
        <v>473</v>
      </c>
      <c r="E941" s="5">
        <v>43</v>
      </c>
      <c r="F941" s="50">
        <v>27358</v>
      </c>
      <c r="G941" s="5">
        <v>561688</v>
      </c>
      <c r="H941" s="50">
        <v>38462</v>
      </c>
      <c r="I941" s="5" t="s">
        <v>909</v>
      </c>
    </row>
    <row r="942" spans="1:9" x14ac:dyDescent="0.25">
      <c r="A942" s="5" t="s">
        <v>408</v>
      </c>
      <c r="B942" s="5" t="s">
        <v>572</v>
      </c>
      <c r="C942" s="5" t="s">
        <v>453</v>
      </c>
      <c r="D942" s="5" t="s">
        <v>642</v>
      </c>
      <c r="E942" s="5">
        <v>42</v>
      </c>
      <c r="F942" s="50">
        <v>27800</v>
      </c>
      <c r="G942" s="5">
        <v>350199</v>
      </c>
      <c r="H942" s="50">
        <v>38450</v>
      </c>
      <c r="I942" s="5" t="s">
        <v>909</v>
      </c>
    </row>
    <row r="943" spans="1:9" x14ac:dyDescent="0.25">
      <c r="A943" s="5" t="s">
        <v>408</v>
      </c>
      <c r="B943" s="5" t="s">
        <v>671</v>
      </c>
      <c r="C943" s="5" t="s">
        <v>892</v>
      </c>
      <c r="D943" s="5" t="s">
        <v>460</v>
      </c>
      <c r="E943" s="5">
        <v>64</v>
      </c>
      <c r="F943" s="50">
        <v>19948</v>
      </c>
      <c r="G943" s="5">
        <v>350257</v>
      </c>
      <c r="H943" s="50">
        <v>29916</v>
      </c>
      <c r="I943" s="5" t="s">
        <v>909</v>
      </c>
    </row>
    <row r="944" spans="1:9" x14ac:dyDescent="0.25">
      <c r="A944" s="5" t="s">
        <v>408</v>
      </c>
      <c r="B944" s="5" t="s">
        <v>574</v>
      </c>
      <c r="C944" s="5" t="s">
        <v>570</v>
      </c>
      <c r="D944" s="5" t="s">
        <v>460</v>
      </c>
      <c r="E944" s="5">
        <v>36</v>
      </c>
      <c r="F944" s="50">
        <v>29932</v>
      </c>
      <c r="G944" s="5">
        <v>561689</v>
      </c>
      <c r="H944" s="50">
        <v>38599</v>
      </c>
      <c r="I944" s="5" t="s">
        <v>858</v>
      </c>
    </row>
    <row r="945" spans="1:9" x14ac:dyDescent="0.25">
      <c r="A945" s="5" t="s">
        <v>413</v>
      </c>
      <c r="B945" s="5" t="s">
        <v>578</v>
      </c>
      <c r="C945" s="5" t="s">
        <v>840</v>
      </c>
      <c r="D945" s="5" t="s">
        <v>416</v>
      </c>
      <c r="E945" s="5">
        <v>35</v>
      </c>
      <c r="F945" s="50">
        <v>30489</v>
      </c>
      <c r="G945" s="5">
        <v>566403</v>
      </c>
      <c r="H945" s="50">
        <v>38492</v>
      </c>
      <c r="I945" s="5" t="s">
        <v>858</v>
      </c>
    </row>
    <row r="946" spans="1:9" x14ac:dyDescent="0.25">
      <c r="A946" s="5" t="s">
        <v>413</v>
      </c>
      <c r="B946" s="5" t="s">
        <v>667</v>
      </c>
      <c r="C946" s="5" t="s">
        <v>640</v>
      </c>
      <c r="D946" s="5" t="s">
        <v>457</v>
      </c>
      <c r="E946" s="5">
        <v>54</v>
      </c>
      <c r="F946" s="50">
        <v>23412</v>
      </c>
      <c r="G946" s="5">
        <v>561505</v>
      </c>
      <c r="H946" s="50">
        <v>34952</v>
      </c>
      <c r="I946" s="5" t="s">
        <v>909</v>
      </c>
    </row>
    <row r="947" spans="1:9" x14ac:dyDescent="0.25">
      <c r="A947" s="5" t="s">
        <v>454</v>
      </c>
      <c r="B947" s="5" t="s">
        <v>614</v>
      </c>
      <c r="C947" s="5" t="s">
        <v>930</v>
      </c>
      <c r="D947" s="5" t="s">
        <v>460</v>
      </c>
      <c r="E947" s="5">
        <v>35</v>
      </c>
      <c r="F947" s="50">
        <v>30373</v>
      </c>
      <c r="G947" s="5">
        <v>566546</v>
      </c>
      <c r="H947" s="50">
        <v>38357</v>
      </c>
      <c r="I947" s="5" t="s">
        <v>909</v>
      </c>
    </row>
    <row r="948" spans="1:9" x14ac:dyDescent="0.25">
      <c r="A948" s="5" t="s">
        <v>408</v>
      </c>
      <c r="B948" s="5" t="s">
        <v>485</v>
      </c>
      <c r="C948" s="5" t="s">
        <v>822</v>
      </c>
      <c r="D948" s="5" t="s">
        <v>482</v>
      </c>
      <c r="E948" s="5">
        <v>39</v>
      </c>
      <c r="F948" s="50">
        <v>29010</v>
      </c>
      <c r="G948" s="5">
        <v>350200</v>
      </c>
      <c r="H948" s="50">
        <v>38484</v>
      </c>
      <c r="I948" s="5" t="s">
        <v>858</v>
      </c>
    </row>
    <row r="949" spans="1:9" x14ac:dyDescent="0.25">
      <c r="A949" s="5" t="s">
        <v>408</v>
      </c>
      <c r="B949" s="5" t="s">
        <v>570</v>
      </c>
      <c r="C949" s="5" t="s">
        <v>948</v>
      </c>
      <c r="D949" s="5" t="s">
        <v>749</v>
      </c>
      <c r="E949" s="5">
        <v>36</v>
      </c>
      <c r="F949" s="50">
        <v>29945</v>
      </c>
      <c r="G949" s="5">
        <v>350340</v>
      </c>
      <c r="H949" s="50">
        <v>38414</v>
      </c>
      <c r="I949" s="5" t="s">
        <v>858</v>
      </c>
    </row>
    <row r="950" spans="1:9" x14ac:dyDescent="0.25">
      <c r="A950" s="5" t="s">
        <v>413</v>
      </c>
      <c r="B950" s="5" t="s">
        <v>662</v>
      </c>
      <c r="C950" s="5" t="s">
        <v>930</v>
      </c>
      <c r="D950" s="5" t="s">
        <v>439</v>
      </c>
      <c r="E950" s="5">
        <v>64</v>
      </c>
      <c r="F950" s="50">
        <v>19948</v>
      </c>
      <c r="G950" s="5">
        <v>561696</v>
      </c>
      <c r="H950" s="50">
        <v>29916</v>
      </c>
      <c r="I950" s="5" t="s">
        <v>909</v>
      </c>
    </row>
    <row r="951" spans="1:9" x14ac:dyDescent="0.25">
      <c r="A951" s="5" t="s">
        <v>408</v>
      </c>
      <c r="B951" s="5" t="s">
        <v>561</v>
      </c>
      <c r="C951" s="5" t="s">
        <v>410</v>
      </c>
      <c r="D951" s="5" t="s">
        <v>473</v>
      </c>
      <c r="E951" s="5">
        <v>39</v>
      </c>
      <c r="F951" s="50">
        <v>29040</v>
      </c>
      <c r="G951" s="5">
        <v>561697</v>
      </c>
      <c r="H951" s="50">
        <v>38696</v>
      </c>
      <c r="I951" s="5" t="s">
        <v>858</v>
      </c>
    </row>
    <row r="952" spans="1:9" x14ac:dyDescent="0.25">
      <c r="A952" s="5" t="s">
        <v>408</v>
      </c>
      <c r="B952" s="5" t="s">
        <v>631</v>
      </c>
      <c r="C952" s="5" t="s">
        <v>465</v>
      </c>
      <c r="D952" s="5" t="s">
        <v>460</v>
      </c>
      <c r="E952" s="5">
        <v>38</v>
      </c>
      <c r="F952" s="50">
        <v>29389</v>
      </c>
      <c r="G952" s="5">
        <v>350236</v>
      </c>
      <c r="H952" s="50">
        <v>38640</v>
      </c>
      <c r="I952" s="5" t="s">
        <v>858</v>
      </c>
    </row>
    <row r="953" spans="1:9" x14ac:dyDescent="0.25">
      <c r="A953" s="5" t="s">
        <v>413</v>
      </c>
      <c r="B953" s="5" t="s">
        <v>509</v>
      </c>
      <c r="C953" s="5" t="s">
        <v>949</v>
      </c>
      <c r="D953" s="5" t="s">
        <v>947</v>
      </c>
      <c r="E953" s="5">
        <v>38</v>
      </c>
      <c r="F953" s="50">
        <v>29272</v>
      </c>
      <c r="G953" s="5">
        <v>350638</v>
      </c>
      <c r="H953" s="50">
        <v>38377</v>
      </c>
      <c r="I953" s="5" t="s">
        <v>858</v>
      </c>
    </row>
    <row r="954" spans="1:9" x14ac:dyDescent="0.25">
      <c r="A954" s="5" t="s">
        <v>408</v>
      </c>
      <c r="B954" s="5" t="s">
        <v>461</v>
      </c>
      <c r="C954" s="5" t="s">
        <v>621</v>
      </c>
      <c r="D954" s="5" t="s">
        <v>416</v>
      </c>
      <c r="E954" s="5">
        <v>39</v>
      </c>
      <c r="F954" s="50">
        <v>29079</v>
      </c>
      <c r="G954" s="5">
        <v>561700</v>
      </c>
      <c r="H954" s="50">
        <v>38492</v>
      </c>
      <c r="I954" s="5" t="s">
        <v>858</v>
      </c>
    </row>
    <row r="955" spans="1:9" x14ac:dyDescent="0.25">
      <c r="A955" s="5" t="s">
        <v>408</v>
      </c>
      <c r="B955" s="5" t="s">
        <v>625</v>
      </c>
      <c r="C955" s="5" t="s">
        <v>950</v>
      </c>
      <c r="D955" s="5" t="s">
        <v>473</v>
      </c>
      <c r="E955" s="5">
        <v>39</v>
      </c>
      <c r="F955" s="50">
        <v>28773</v>
      </c>
      <c r="G955" s="5">
        <v>350705</v>
      </c>
      <c r="H955" s="50">
        <v>38607</v>
      </c>
      <c r="I955" s="5" t="s">
        <v>858</v>
      </c>
    </row>
    <row r="956" spans="1:9" x14ac:dyDescent="0.25">
      <c r="A956" s="5" t="s">
        <v>408</v>
      </c>
      <c r="B956" s="5" t="s">
        <v>665</v>
      </c>
      <c r="C956" s="5" t="s">
        <v>951</v>
      </c>
      <c r="D956" s="5" t="s">
        <v>802</v>
      </c>
      <c r="E956" s="5">
        <v>37</v>
      </c>
      <c r="F956" s="50">
        <v>29711</v>
      </c>
      <c r="G956" s="5">
        <v>350530</v>
      </c>
      <c r="H956" s="50">
        <v>38758</v>
      </c>
      <c r="I956" s="5" t="s">
        <v>858</v>
      </c>
    </row>
    <row r="957" spans="1:9" x14ac:dyDescent="0.25">
      <c r="A957" s="5" t="s">
        <v>408</v>
      </c>
      <c r="B957" s="5" t="s">
        <v>526</v>
      </c>
      <c r="C957" s="5" t="s">
        <v>835</v>
      </c>
      <c r="D957" s="5" t="s">
        <v>734</v>
      </c>
      <c r="E957" s="5">
        <v>36</v>
      </c>
      <c r="F957" s="50">
        <v>29869</v>
      </c>
      <c r="G957" s="5">
        <v>350523</v>
      </c>
      <c r="H957" s="50">
        <v>38399</v>
      </c>
      <c r="I957" s="5" t="s">
        <v>858</v>
      </c>
    </row>
    <row r="958" spans="1:9" x14ac:dyDescent="0.25">
      <c r="A958" s="5" t="s">
        <v>413</v>
      </c>
      <c r="B958" s="5" t="s">
        <v>185</v>
      </c>
      <c r="C958" s="5" t="s">
        <v>952</v>
      </c>
      <c r="D958" s="5" t="s">
        <v>473</v>
      </c>
      <c r="E958" s="5">
        <v>39</v>
      </c>
      <c r="F958" s="50">
        <v>29110</v>
      </c>
      <c r="G958" s="5">
        <v>566037</v>
      </c>
      <c r="H958" s="50">
        <v>38805</v>
      </c>
      <c r="I958" s="5" t="s">
        <v>858</v>
      </c>
    </row>
    <row r="959" spans="1:9" x14ac:dyDescent="0.25">
      <c r="A959" s="5" t="s">
        <v>454</v>
      </c>
      <c r="B959" s="5" t="s">
        <v>694</v>
      </c>
      <c r="C959" s="5" t="s">
        <v>844</v>
      </c>
      <c r="D959" s="5" t="s">
        <v>460</v>
      </c>
      <c r="E959" s="5">
        <v>36</v>
      </c>
      <c r="F959" s="50">
        <v>30057</v>
      </c>
      <c r="G959" s="5">
        <v>350869</v>
      </c>
      <c r="H959" s="50">
        <v>38812</v>
      </c>
      <c r="I959" s="5" t="s">
        <v>858</v>
      </c>
    </row>
    <row r="960" spans="1:9" x14ac:dyDescent="0.25">
      <c r="A960" s="5" t="s">
        <v>413</v>
      </c>
      <c r="B960" s="5" t="s">
        <v>490</v>
      </c>
      <c r="C960" s="5" t="s">
        <v>640</v>
      </c>
      <c r="D960" s="5" t="s">
        <v>439</v>
      </c>
      <c r="E960" s="5">
        <v>38</v>
      </c>
      <c r="F960" s="50">
        <v>29296</v>
      </c>
      <c r="G960" s="5">
        <v>566326</v>
      </c>
      <c r="H960" s="50">
        <v>38871</v>
      </c>
      <c r="I960" s="5" t="s">
        <v>858</v>
      </c>
    </row>
    <row r="961" spans="1:9" x14ac:dyDescent="0.25">
      <c r="A961" s="5" t="s">
        <v>413</v>
      </c>
      <c r="B961" s="5" t="s">
        <v>594</v>
      </c>
      <c r="C961" s="5" t="s">
        <v>596</v>
      </c>
      <c r="D961" s="5" t="s">
        <v>439</v>
      </c>
      <c r="E961" s="5">
        <v>35</v>
      </c>
      <c r="F961" s="50">
        <v>30236</v>
      </c>
      <c r="G961" s="5">
        <v>561735</v>
      </c>
      <c r="H961" s="50">
        <v>38802</v>
      </c>
      <c r="I961" s="5" t="s">
        <v>858</v>
      </c>
    </row>
    <row r="962" spans="1:9" x14ac:dyDescent="0.25">
      <c r="A962" s="5" t="s">
        <v>413</v>
      </c>
      <c r="B962" s="5" t="s">
        <v>541</v>
      </c>
      <c r="C962" s="5" t="s">
        <v>640</v>
      </c>
      <c r="D962" s="5" t="s">
        <v>953</v>
      </c>
      <c r="E962" s="5">
        <v>48</v>
      </c>
      <c r="F962" s="50">
        <v>25687</v>
      </c>
      <c r="G962" s="5">
        <v>561654</v>
      </c>
      <c r="H962" s="50">
        <v>34725</v>
      </c>
      <c r="I962" s="5" t="s">
        <v>909</v>
      </c>
    </row>
    <row r="963" spans="1:9" x14ac:dyDescent="0.25">
      <c r="A963" s="5" t="s">
        <v>408</v>
      </c>
      <c r="B963" s="5" t="s">
        <v>446</v>
      </c>
      <c r="C963" s="5" t="s">
        <v>954</v>
      </c>
      <c r="D963" s="5" t="s">
        <v>411</v>
      </c>
      <c r="E963" s="5">
        <v>41</v>
      </c>
      <c r="F963" s="50">
        <v>28359</v>
      </c>
      <c r="G963" s="5">
        <v>561757</v>
      </c>
      <c r="H963" s="50">
        <v>38997</v>
      </c>
      <c r="I963" s="5" t="s">
        <v>858</v>
      </c>
    </row>
    <row r="964" spans="1:9" x14ac:dyDescent="0.25">
      <c r="A964" s="5" t="s">
        <v>454</v>
      </c>
      <c r="B964" s="5" t="s">
        <v>493</v>
      </c>
      <c r="C964" s="5" t="s">
        <v>796</v>
      </c>
      <c r="D964" s="5" t="s">
        <v>955</v>
      </c>
      <c r="E964" s="5">
        <v>36</v>
      </c>
      <c r="F964" s="50">
        <v>29878</v>
      </c>
      <c r="G964" s="5">
        <v>351771</v>
      </c>
      <c r="H964" s="50">
        <v>39059</v>
      </c>
      <c r="I964" s="5" t="s">
        <v>858</v>
      </c>
    </row>
    <row r="965" spans="1:9" x14ac:dyDescent="0.25">
      <c r="A965" s="5" t="s">
        <v>408</v>
      </c>
      <c r="B965" s="5" t="s">
        <v>611</v>
      </c>
      <c r="C965" s="5" t="s">
        <v>629</v>
      </c>
      <c r="D965" s="5" t="s">
        <v>416</v>
      </c>
      <c r="E965" s="5">
        <v>38</v>
      </c>
      <c r="F965" s="50">
        <v>29267</v>
      </c>
      <c r="G965" s="5">
        <v>561698</v>
      </c>
      <c r="H965" s="50">
        <v>39031</v>
      </c>
      <c r="I965" s="5" t="s">
        <v>858</v>
      </c>
    </row>
    <row r="966" spans="1:9" x14ac:dyDescent="0.25">
      <c r="A966" s="5" t="s">
        <v>413</v>
      </c>
      <c r="B966" s="5" t="s">
        <v>561</v>
      </c>
      <c r="C966" s="5" t="s">
        <v>893</v>
      </c>
      <c r="D966" s="5" t="s">
        <v>416</v>
      </c>
      <c r="E966" s="5">
        <v>35</v>
      </c>
      <c r="F966" s="50">
        <v>30341</v>
      </c>
      <c r="G966" s="5">
        <v>561663</v>
      </c>
      <c r="H966" s="50">
        <v>38941</v>
      </c>
      <c r="I966" s="5" t="s">
        <v>858</v>
      </c>
    </row>
    <row r="967" spans="1:9" x14ac:dyDescent="0.25">
      <c r="A967" s="5" t="s">
        <v>408</v>
      </c>
      <c r="B967" s="5" t="s">
        <v>614</v>
      </c>
      <c r="C967" s="5" t="s">
        <v>161</v>
      </c>
      <c r="D967" s="5" t="s">
        <v>482</v>
      </c>
      <c r="E967" s="5">
        <v>36</v>
      </c>
      <c r="F967" s="50">
        <v>29871</v>
      </c>
      <c r="G967" s="5">
        <v>351787</v>
      </c>
      <c r="H967" s="50">
        <v>38866</v>
      </c>
      <c r="I967" s="5" t="s">
        <v>858</v>
      </c>
    </row>
    <row r="968" spans="1:9" x14ac:dyDescent="0.25">
      <c r="A968" s="5" t="s">
        <v>413</v>
      </c>
      <c r="B968" s="5" t="s">
        <v>471</v>
      </c>
      <c r="C968" s="5" t="s">
        <v>956</v>
      </c>
      <c r="D968" s="5" t="s">
        <v>433</v>
      </c>
      <c r="E968" s="5">
        <v>38</v>
      </c>
      <c r="F968" s="50">
        <v>29283</v>
      </c>
      <c r="G968" s="5">
        <v>561789</v>
      </c>
      <c r="H968" s="50">
        <v>39046</v>
      </c>
      <c r="I968" s="5" t="s">
        <v>858</v>
      </c>
    </row>
    <row r="969" spans="1:9" x14ac:dyDescent="0.25">
      <c r="A969" s="5" t="s">
        <v>408</v>
      </c>
      <c r="B969" s="5" t="s">
        <v>519</v>
      </c>
      <c r="C969" s="5" t="s">
        <v>490</v>
      </c>
      <c r="D969" s="5" t="s">
        <v>536</v>
      </c>
      <c r="E969" s="5">
        <v>36</v>
      </c>
      <c r="F969" s="50">
        <v>29915</v>
      </c>
      <c r="G969" s="5">
        <v>351795</v>
      </c>
      <c r="H969" s="50">
        <v>39059</v>
      </c>
      <c r="I969" s="5" t="s">
        <v>858</v>
      </c>
    </row>
    <row r="970" spans="1:9" x14ac:dyDescent="0.25">
      <c r="A970" s="5" t="s">
        <v>413</v>
      </c>
      <c r="B970" s="5" t="s">
        <v>791</v>
      </c>
      <c r="C970" s="5" t="s">
        <v>898</v>
      </c>
      <c r="D970" s="5" t="s">
        <v>460</v>
      </c>
      <c r="E970" s="5">
        <v>38</v>
      </c>
      <c r="F970" s="50">
        <v>29437</v>
      </c>
      <c r="G970" s="5">
        <v>351805</v>
      </c>
      <c r="H970" s="50">
        <v>38982</v>
      </c>
      <c r="I970" s="5" t="s">
        <v>858</v>
      </c>
    </row>
    <row r="971" spans="1:9" x14ac:dyDescent="0.25">
      <c r="A971" s="5" t="s">
        <v>413</v>
      </c>
      <c r="B971" s="5" t="s">
        <v>155</v>
      </c>
      <c r="C971" s="5" t="s">
        <v>640</v>
      </c>
      <c r="D971" s="5" t="s">
        <v>411</v>
      </c>
      <c r="E971" s="5">
        <v>37</v>
      </c>
      <c r="F971" s="50">
        <v>29711</v>
      </c>
      <c r="G971" s="5">
        <v>561808</v>
      </c>
      <c r="H971" s="50">
        <v>38758</v>
      </c>
      <c r="I971" s="5" t="s">
        <v>858</v>
      </c>
    </row>
    <row r="972" spans="1:9" x14ac:dyDescent="0.25">
      <c r="A972" s="5" t="s">
        <v>408</v>
      </c>
      <c r="B972" s="5" t="s">
        <v>476</v>
      </c>
      <c r="C972" s="5" t="s">
        <v>901</v>
      </c>
      <c r="D972" s="5" t="s">
        <v>734</v>
      </c>
      <c r="E972" s="5">
        <v>38</v>
      </c>
      <c r="F972" s="50">
        <v>29424</v>
      </c>
      <c r="G972" s="5">
        <v>561812</v>
      </c>
      <c r="H972" s="50">
        <v>38872</v>
      </c>
      <c r="I972" s="5" t="s">
        <v>858</v>
      </c>
    </row>
    <row r="973" spans="1:9" x14ac:dyDescent="0.25">
      <c r="A973" s="5" t="s">
        <v>413</v>
      </c>
      <c r="B973" s="5" t="s">
        <v>673</v>
      </c>
      <c r="C973" s="5" t="s">
        <v>824</v>
      </c>
      <c r="D973" s="5" t="s">
        <v>617</v>
      </c>
      <c r="E973" s="5">
        <v>38</v>
      </c>
      <c r="F973" s="50">
        <v>29314</v>
      </c>
      <c r="G973" s="5">
        <v>561810</v>
      </c>
      <c r="H973" s="50">
        <v>38854</v>
      </c>
      <c r="I973" s="5" t="s">
        <v>858</v>
      </c>
    </row>
    <row r="974" spans="1:9" x14ac:dyDescent="0.25">
      <c r="A974" s="5" t="s">
        <v>413</v>
      </c>
      <c r="B974" s="5" t="s">
        <v>490</v>
      </c>
      <c r="C974" s="5" t="s">
        <v>640</v>
      </c>
      <c r="D974" s="5" t="s">
        <v>416</v>
      </c>
      <c r="E974" s="5">
        <v>38</v>
      </c>
      <c r="F974" s="50">
        <v>29344</v>
      </c>
      <c r="G974" s="5">
        <v>561629</v>
      </c>
      <c r="H974" s="50">
        <v>38871</v>
      </c>
      <c r="I974" s="5" t="s">
        <v>858</v>
      </c>
    </row>
    <row r="975" spans="1:9" x14ac:dyDescent="0.25">
      <c r="A975" s="5" t="s">
        <v>408</v>
      </c>
      <c r="B975" s="5" t="s">
        <v>603</v>
      </c>
      <c r="C975" s="5" t="s">
        <v>957</v>
      </c>
      <c r="D975" s="5" t="s">
        <v>958</v>
      </c>
      <c r="E975" s="5">
        <v>36</v>
      </c>
      <c r="F975" s="50">
        <v>30136</v>
      </c>
      <c r="G975" s="5">
        <v>561817</v>
      </c>
      <c r="H975" s="50">
        <v>38842</v>
      </c>
      <c r="I975" s="5" t="s">
        <v>858</v>
      </c>
    </row>
    <row r="976" spans="1:9" x14ac:dyDescent="0.25">
      <c r="A976" s="5" t="s">
        <v>413</v>
      </c>
      <c r="B976" s="5" t="s">
        <v>517</v>
      </c>
      <c r="C976" s="5" t="s">
        <v>91</v>
      </c>
      <c r="D976" s="5" t="s">
        <v>416</v>
      </c>
      <c r="E976" s="5">
        <v>36</v>
      </c>
      <c r="F976" s="50">
        <v>30114</v>
      </c>
      <c r="G976" s="5">
        <v>351844</v>
      </c>
      <c r="H976" s="50">
        <v>39061</v>
      </c>
      <c r="I976" s="5" t="s">
        <v>858</v>
      </c>
    </row>
    <row r="977" spans="1:9" x14ac:dyDescent="0.25">
      <c r="A977" s="5" t="s">
        <v>408</v>
      </c>
      <c r="B977" s="5" t="s">
        <v>511</v>
      </c>
      <c r="C977" s="5" t="s">
        <v>959</v>
      </c>
      <c r="D977" s="5" t="s">
        <v>428</v>
      </c>
      <c r="E977" s="5">
        <v>40</v>
      </c>
      <c r="F977" s="50">
        <v>28712</v>
      </c>
      <c r="G977" s="5">
        <v>561830</v>
      </c>
      <c r="H977" s="50">
        <v>38725</v>
      </c>
      <c r="I977" s="5" t="s">
        <v>858</v>
      </c>
    </row>
    <row r="978" spans="1:9" x14ac:dyDescent="0.25">
      <c r="A978" s="5" t="s">
        <v>454</v>
      </c>
      <c r="B978" s="5" t="s">
        <v>500</v>
      </c>
      <c r="C978" s="5" t="s">
        <v>88</v>
      </c>
      <c r="D978" s="5" t="s">
        <v>439</v>
      </c>
      <c r="E978" s="5">
        <v>36</v>
      </c>
      <c r="F978" s="50">
        <v>30175</v>
      </c>
      <c r="G978" s="5">
        <v>356663</v>
      </c>
      <c r="H978" s="50">
        <v>38859</v>
      </c>
      <c r="I978" s="5" t="s">
        <v>858</v>
      </c>
    </row>
    <row r="979" spans="1:9" x14ac:dyDescent="0.25">
      <c r="A979" s="5" t="s">
        <v>454</v>
      </c>
      <c r="B979" s="5" t="s">
        <v>464</v>
      </c>
      <c r="C979" s="5" t="s">
        <v>893</v>
      </c>
      <c r="D979" s="5" t="s">
        <v>460</v>
      </c>
      <c r="E979" s="5">
        <v>33</v>
      </c>
      <c r="F979" s="50">
        <v>31170</v>
      </c>
      <c r="G979" s="5">
        <v>356715</v>
      </c>
      <c r="H979" s="50">
        <v>38880</v>
      </c>
      <c r="I979" s="5" t="s">
        <v>858</v>
      </c>
    </row>
    <row r="980" spans="1:9" x14ac:dyDescent="0.25">
      <c r="A980" s="5" t="s">
        <v>408</v>
      </c>
      <c r="B980" s="5" t="s">
        <v>713</v>
      </c>
      <c r="C980" s="5" t="s">
        <v>471</v>
      </c>
      <c r="D980" s="5" t="s">
        <v>749</v>
      </c>
      <c r="E980" s="5">
        <v>39</v>
      </c>
      <c r="F980" s="50">
        <v>28922</v>
      </c>
      <c r="G980" s="5">
        <v>351857</v>
      </c>
      <c r="H980" s="50">
        <v>38840</v>
      </c>
      <c r="I980" s="5" t="s">
        <v>858</v>
      </c>
    </row>
    <row r="981" spans="1:9" x14ac:dyDescent="0.25">
      <c r="A981" s="5" t="s">
        <v>413</v>
      </c>
      <c r="B981" s="5" t="s">
        <v>610</v>
      </c>
      <c r="C981" s="5" t="s">
        <v>960</v>
      </c>
      <c r="D981" s="5" t="s">
        <v>460</v>
      </c>
      <c r="E981" s="5">
        <v>32</v>
      </c>
      <c r="F981" s="50">
        <v>31362</v>
      </c>
      <c r="G981" s="5">
        <v>566646</v>
      </c>
      <c r="H981" s="50">
        <v>39076</v>
      </c>
      <c r="I981" s="5" t="s">
        <v>858</v>
      </c>
    </row>
    <row r="982" spans="1:9" x14ac:dyDescent="0.25">
      <c r="A982" s="5" t="s">
        <v>454</v>
      </c>
      <c r="B982" s="5" t="s">
        <v>524</v>
      </c>
      <c r="C982" s="5" t="s">
        <v>796</v>
      </c>
      <c r="D982" s="5" t="s">
        <v>536</v>
      </c>
      <c r="E982" s="5">
        <v>36</v>
      </c>
      <c r="F982" s="50">
        <v>29992</v>
      </c>
      <c r="G982" s="5">
        <v>351859</v>
      </c>
      <c r="H982" s="50">
        <v>38910</v>
      </c>
      <c r="I982" s="5" t="s">
        <v>858</v>
      </c>
    </row>
    <row r="983" spans="1:9" x14ac:dyDescent="0.25">
      <c r="A983" s="5" t="s">
        <v>408</v>
      </c>
      <c r="B983" s="5" t="s">
        <v>493</v>
      </c>
      <c r="C983" s="5" t="s">
        <v>961</v>
      </c>
      <c r="D983" s="5" t="s">
        <v>457</v>
      </c>
      <c r="E983" s="5">
        <v>41</v>
      </c>
      <c r="F983" s="50">
        <v>28344</v>
      </c>
      <c r="G983" s="5">
        <v>350490</v>
      </c>
      <c r="H983" s="50">
        <v>38779</v>
      </c>
      <c r="I983" s="5" t="s">
        <v>858</v>
      </c>
    </row>
    <row r="984" spans="1:9" x14ac:dyDescent="0.25">
      <c r="A984" s="5" t="s">
        <v>413</v>
      </c>
      <c r="B984" s="5" t="s">
        <v>534</v>
      </c>
      <c r="C984" s="5" t="s">
        <v>930</v>
      </c>
      <c r="D984" s="5" t="s">
        <v>678</v>
      </c>
      <c r="E984" s="5">
        <v>35</v>
      </c>
      <c r="F984" s="50">
        <v>30519</v>
      </c>
      <c r="G984" s="5">
        <v>566476</v>
      </c>
      <c r="H984" s="50">
        <v>39001</v>
      </c>
      <c r="I984" s="5" t="s">
        <v>858</v>
      </c>
    </row>
    <row r="985" spans="1:9" x14ac:dyDescent="0.25">
      <c r="A985" s="5" t="s">
        <v>413</v>
      </c>
      <c r="B985" s="5" t="s">
        <v>603</v>
      </c>
      <c r="C985" s="5" t="s">
        <v>523</v>
      </c>
      <c r="D985" s="5" t="s">
        <v>962</v>
      </c>
      <c r="E985" s="5">
        <v>38</v>
      </c>
      <c r="F985" s="50">
        <v>29228</v>
      </c>
      <c r="G985" s="5">
        <v>351871</v>
      </c>
      <c r="H985" s="50">
        <v>38915</v>
      </c>
      <c r="I985" s="5" t="s">
        <v>858</v>
      </c>
    </row>
    <row r="986" spans="1:9" x14ac:dyDescent="0.25">
      <c r="A986" s="5" t="s">
        <v>413</v>
      </c>
      <c r="B986" s="5" t="s">
        <v>499</v>
      </c>
      <c r="C986" s="5" t="s">
        <v>928</v>
      </c>
      <c r="D986" s="5" t="s">
        <v>416</v>
      </c>
      <c r="E986" s="5">
        <v>38</v>
      </c>
      <c r="F986" s="50">
        <v>29301</v>
      </c>
      <c r="G986" s="5">
        <v>561882</v>
      </c>
      <c r="H986" s="50">
        <v>38982</v>
      </c>
      <c r="I986" s="5" t="s">
        <v>858</v>
      </c>
    </row>
    <row r="987" spans="1:9" x14ac:dyDescent="0.25">
      <c r="A987" s="5" t="s">
        <v>454</v>
      </c>
      <c r="B987" s="5" t="s">
        <v>506</v>
      </c>
      <c r="C987" s="5" t="s">
        <v>710</v>
      </c>
      <c r="D987" s="5" t="s">
        <v>460</v>
      </c>
      <c r="E987" s="5">
        <v>36</v>
      </c>
      <c r="F987" s="50">
        <v>30105</v>
      </c>
      <c r="G987" s="5">
        <v>351897</v>
      </c>
      <c r="H987" s="50">
        <v>38810</v>
      </c>
      <c r="I987" s="5" t="s">
        <v>858</v>
      </c>
    </row>
    <row r="988" spans="1:9" x14ac:dyDescent="0.25">
      <c r="A988" s="5" t="s">
        <v>454</v>
      </c>
      <c r="B988" s="5" t="s">
        <v>514</v>
      </c>
      <c r="C988" s="5" t="s">
        <v>893</v>
      </c>
      <c r="D988" s="5" t="s">
        <v>460</v>
      </c>
      <c r="E988" s="5">
        <v>36</v>
      </c>
      <c r="F988" s="50">
        <v>30119</v>
      </c>
      <c r="G988" s="5">
        <v>351886</v>
      </c>
      <c r="H988" s="50">
        <v>39077</v>
      </c>
      <c r="I988" s="5" t="s">
        <v>858</v>
      </c>
    </row>
    <row r="989" spans="1:9" x14ac:dyDescent="0.25">
      <c r="A989" s="5" t="s">
        <v>413</v>
      </c>
      <c r="B989" s="5" t="s">
        <v>483</v>
      </c>
      <c r="C989" s="5" t="s">
        <v>801</v>
      </c>
      <c r="D989" s="5" t="s">
        <v>460</v>
      </c>
      <c r="E989" s="5">
        <v>35</v>
      </c>
      <c r="F989" s="50">
        <v>30342</v>
      </c>
      <c r="G989" s="5">
        <v>561883</v>
      </c>
      <c r="H989" s="50">
        <v>39032</v>
      </c>
      <c r="I989" s="5" t="s">
        <v>858</v>
      </c>
    </row>
    <row r="990" spans="1:9" x14ac:dyDescent="0.25">
      <c r="A990" s="5" t="s">
        <v>413</v>
      </c>
      <c r="B990" s="5" t="s">
        <v>547</v>
      </c>
      <c r="C990" s="5" t="s">
        <v>928</v>
      </c>
      <c r="D990" s="5" t="s">
        <v>460</v>
      </c>
      <c r="E990" s="5">
        <v>35</v>
      </c>
      <c r="F990" s="50">
        <v>30404</v>
      </c>
      <c r="G990" s="5">
        <v>350455</v>
      </c>
      <c r="H990" s="50">
        <v>39047</v>
      </c>
      <c r="I990" s="5" t="s">
        <v>858</v>
      </c>
    </row>
    <row r="991" spans="1:9" x14ac:dyDescent="0.25">
      <c r="A991" s="5" t="s">
        <v>454</v>
      </c>
      <c r="B991" s="5" t="s">
        <v>446</v>
      </c>
      <c r="C991" s="5" t="s">
        <v>963</v>
      </c>
      <c r="D991" s="5" t="s">
        <v>416</v>
      </c>
      <c r="E991" s="5">
        <v>33</v>
      </c>
      <c r="F991" s="50">
        <v>31263</v>
      </c>
      <c r="G991" s="5">
        <v>351890</v>
      </c>
      <c r="H991" s="50">
        <v>38805</v>
      </c>
      <c r="I991" s="5" t="s">
        <v>858</v>
      </c>
    </row>
    <row r="992" spans="1:9" x14ac:dyDescent="0.25">
      <c r="A992" s="5" t="s">
        <v>408</v>
      </c>
      <c r="B992" s="5" t="s">
        <v>635</v>
      </c>
      <c r="C992" s="5" t="s">
        <v>964</v>
      </c>
      <c r="D992" s="5" t="s">
        <v>747</v>
      </c>
      <c r="E992" s="5">
        <v>44</v>
      </c>
      <c r="F992" s="50">
        <v>27213</v>
      </c>
      <c r="G992" s="5">
        <v>351879</v>
      </c>
      <c r="H992" s="50">
        <v>38936</v>
      </c>
      <c r="I992" s="5" t="s">
        <v>900</v>
      </c>
    </row>
    <row r="993" spans="1:9" x14ac:dyDescent="0.25">
      <c r="A993" s="5" t="s">
        <v>454</v>
      </c>
      <c r="B993" s="5" t="s">
        <v>594</v>
      </c>
      <c r="C993" s="5" t="s">
        <v>965</v>
      </c>
      <c r="D993" s="5" t="s">
        <v>749</v>
      </c>
      <c r="E993" s="5">
        <v>36</v>
      </c>
      <c r="F993" s="50">
        <v>30049</v>
      </c>
      <c r="G993" s="5">
        <v>561885</v>
      </c>
      <c r="H993" s="50">
        <v>38972</v>
      </c>
      <c r="I993" s="5" t="s">
        <v>858</v>
      </c>
    </row>
    <row r="994" spans="1:9" x14ac:dyDescent="0.25">
      <c r="A994" s="5" t="s">
        <v>454</v>
      </c>
      <c r="B994" s="5" t="s">
        <v>469</v>
      </c>
      <c r="C994" s="5" t="s">
        <v>88</v>
      </c>
      <c r="D994" s="5" t="s">
        <v>460</v>
      </c>
      <c r="E994" s="5">
        <v>38</v>
      </c>
      <c r="F994" s="50">
        <v>29363</v>
      </c>
      <c r="G994" s="5">
        <v>352012</v>
      </c>
      <c r="H994" s="50">
        <v>38901</v>
      </c>
      <c r="I994" s="5" t="s">
        <v>858</v>
      </c>
    </row>
    <row r="995" spans="1:9" x14ac:dyDescent="0.25">
      <c r="A995" s="5" t="s">
        <v>408</v>
      </c>
      <c r="B995" s="5" t="s">
        <v>452</v>
      </c>
      <c r="C995" s="5" t="s">
        <v>954</v>
      </c>
      <c r="D995" s="5" t="s">
        <v>622</v>
      </c>
      <c r="E995" s="5">
        <v>38</v>
      </c>
      <c r="F995" s="50">
        <v>29340</v>
      </c>
      <c r="G995" s="5">
        <v>352017</v>
      </c>
      <c r="H995" s="50">
        <v>38797</v>
      </c>
      <c r="I995" s="5" t="s">
        <v>858</v>
      </c>
    </row>
    <row r="996" spans="1:9" x14ac:dyDescent="0.25">
      <c r="A996" s="5" t="s">
        <v>454</v>
      </c>
      <c r="B996" s="5" t="s">
        <v>587</v>
      </c>
      <c r="C996" s="5" t="s">
        <v>907</v>
      </c>
      <c r="D996" s="5" t="s">
        <v>741</v>
      </c>
      <c r="E996" s="5">
        <v>34</v>
      </c>
      <c r="F996" s="50">
        <v>30898</v>
      </c>
      <c r="G996" s="5">
        <v>351869</v>
      </c>
      <c r="H996" s="50">
        <v>39012</v>
      </c>
      <c r="I996" s="5" t="s">
        <v>858</v>
      </c>
    </row>
    <row r="997" spans="1:9" x14ac:dyDescent="0.25">
      <c r="A997" s="5" t="s">
        <v>408</v>
      </c>
      <c r="B997" s="5" t="s">
        <v>719</v>
      </c>
      <c r="C997" s="5" t="s">
        <v>966</v>
      </c>
      <c r="D997" s="5" t="s">
        <v>457</v>
      </c>
      <c r="E997" s="5">
        <v>37</v>
      </c>
      <c r="F997" s="50">
        <v>29671</v>
      </c>
      <c r="G997" s="5">
        <v>352053</v>
      </c>
      <c r="H997" s="50">
        <v>38827</v>
      </c>
      <c r="I997" s="5" t="s">
        <v>858</v>
      </c>
    </row>
    <row r="998" spans="1:9" x14ac:dyDescent="0.25">
      <c r="A998" s="5" t="s">
        <v>454</v>
      </c>
      <c r="B998" s="5" t="s">
        <v>587</v>
      </c>
      <c r="C998" s="5" t="s">
        <v>808</v>
      </c>
      <c r="D998" s="5" t="s">
        <v>460</v>
      </c>
      <c r="E998" s="5">
        <v>33</v>
      </c>
      <c r="F998" s="50">
        <v>30967</v>
      </c>
      <c r="G998" s="5">
        <v>352051</v>
      </c>
      <c r="H998" s="50">
        <v>38815</v>
      </c>
      <c r="I998" s="5" t="s">
        <v>858</v>
      </c>
    </row>
    <row r="999" spans="1:9" x14ac:dyDescent="0.25">
      <c r="A999" s="5" t="s">
        <v>408</v>
      </c>
      <c r="B999" s="5" t="s">
        <v>469</v>
      </c>
      <c r="C999" s="5" t="s">
        <v>967</v>
      </c>
      <c r="D999" s="5" t="s">
        <v>460</v>
      </c>
      <c r="E999" s="5">
        <v>36</v>
      </c>
      <c r="F999" s="50">
        <v>30083</v>
      </c>
      <c r="G999" s="5">
        <v>561797</v>
      </c>
      <c r="H999" s="50">
        <v>39205</v>
      </c>
      <c r="I999" s="5" t="s">
        <v>858</v>
      </c>
    </row>
    <row r="1000" spans="1:9" x14ac:dyDescent="0.25">
      <c r="A1000" s="5" t="s">
        <v>454</v>
      </c>
      <c r="B1000" s="5" t="s">
        <v>665</v>
      </c>
      <c r="C1000" s="5" t="s">
        <v>847</v>
      </c>
      <c r="D1000" s="5" t="s">
        <v>622</v>
      </c>
      <c r="E1000" s="5">
        <v>35</v>
      </c>
      <c r="F1000" s="50">
        <v>30266</v>
      </c>
      <c r="G1000" s="5">
        <v>352068</v>
      </c>
      <c r="H1000" s="50">
        <v>39329</v>
      </c>
      <c r="I1000" s="5" t="s">
        <v>858</v>
      </c>
    </row>
    <row r="1001" spans="1:9" x14ac:dyDescent="0.25">
      <c r="A1001" s="5" t="s">
        <v>408</v>
      </c>
      <c r="B1001" s="5" t="s">
        <v>626</v>
      </c>
      <c r="C1001" s="5" t="s">
        <v>512</v>
      </c>
      <c r="D1001" s="5" t="s">
        <v>738</v>
      </c>
      <c r="E1001" s="5">
        <v>46</v>
      </c>
      <c r="F1001" s="50">
        <v>26492</v>
      </c>
      <c r="G1001" s="5">
        <v>352073</v>
      </c>
      <c r="H1001" s="50">
        <v>34109</v>
      </c>
      <c r="I1001" s="5" t="s">
        <v>918</v>
      </c>
    </row>
    <row r="1002" spans="1:9" x14ac:dyDescent="0.25">
      <c r="A1002" s="5" t="s">
        <v>413</v>
      </c>
      <c r="B1002" s="5" t="s">
        <v>526</v>
      </c>
      <c r="C1002" s="5" t="s">
        <v>149</v>
      </c>
      <c r="D1002" s="5" t="s">
        <v>460</v>
      </c>
      <c r="E1002" s="5">
        <v>32</v>
      </c>
      <c r="F1002" s="50">
        <v>31566</v>
      </c>
      <c r="G1002" s="5">
        <v>356686</v>
      </c>
      <c r="H1002" s="50">
        <v>39335</v>
      </c>
      <c r="I1002" s="5" t="s">
        <v>858</v>
      </c>
    </row>
    <row r="1003" spans="1:9" x14ac:dyDescent="0.25">
      <c r="A1003" s="5" t="s">
        <v>408</v>
      </c>
      <c r="B1003" s="5" t="s">
        <v>766</v>
      </c>
      <c r="C1003" s="5" t="s">
        <v>838</v>
      </c>
      <c r="D1003" s="5" t="s">
        <v>726</v>
      </c>
      <c r="E1003" s="5">
        <v>49</v>
      </c>
      <c r="F1003" s="50">
        <v>25388</v>
      </c>
      <c r="G1003" s="5">
        <v>562092</v>
      </c>
      <c r="H1003" s="50">
        <v>34704</v>
      </c>
      <c r="I1003" s="5" t="s">
        <v>412</v>
      </c>
    </row>
    <row r="1004" spans="1:9" x14ac:dyDescent="0.25">
      <c r="A1004" s="5" t="s">
        <v>454</v>
      </c>
      <c r="B1004" s="5" t="s">
        <v>608</v>
      </c>
      <c r="C1004" s="5" t="s">
        <v>968</v>
      </c>
      <c r="D1004" s="5" t="s">
        <v>460</v>
      </c>
      <c r="E1004" s="5">
        <v>36</v>
      </c>
      <c r="F1004" s="50">
        <v>30026</v>
      </c>
      <c r="G1004" s="5">
        <v>562097</v>
      </c>
      <c r="H1004" s="50">
        <v>39214</v>
      </c>
      <c r="I1004" s="5" t="s">
        <v>858</v>
      </c>
    </row>
    <row r="1005" spans="1:9" x14ac:dyDescent="0.25">
      <c r="A1005" s="5" t="s">
        <v>408</v>
      </c>
      <c r="B1005" s="5" t="s">
        <v>791</v>
      </c>
      <c r="C1005" s="5" t="s">
        <v>835</v>
      </c>
      <c r="D1005" s="5" t="s">
        <v>473</v>
      </c>
      <c r="E1005" s="5">
        <v>37</v>
      </c>
      <c r="F1005" s="50">
        <v>29848</v>
      </c>
      <c r="G1005" s="5">
        <v>352098</v>
      </c>
      <c r="H1005" s="50">
        <v>34031</v>
      </c>
      <c r="I1005" s="5" t="s">
        <v>858</v>
      </c>
    </row>
    <row r="1006" spans="1:9" x14ac:dyDescent="0.25">
      <c r="A1006" s="5" t="s">
        <v>413</v>
      </c>
      <c r="B1006" s="5" t="s">
        <v>625</v>
      </c>
      <c r="C1006" s="5" t="s">
        <v>969</v>
      </c>
      <c r="D1006" s="5" t="s">
        <v>460</v>
      </c>
      <c r="E1006" s="5">
        <v>35</v>
      </c>
      <c r="F1006" s="50">
        <v>30235</v>
      </c>
      <c r="G1006" s="5">
        <v>350009</v>
      </c>
      <c r="H1006" s="50">
        <v>39412</v>
      </c>
      <c r="I1006" s="5" t="s">
        <v>858</v>
      </c>
    </row>
    <row r="1007" spans="1:9" x14ac:dyDescent="0.25">
      <c r="A1007" s="5" t="s">
        <v>454</v>
      </c>
      <c r="B1007" s="5" t="s">
        <v>694</v>
      </c>
      <c r="C1007" s="5" t="s">
        <v>896</v>
      </c>
      <c r="D1007" s="5" t="s">
        <v>439</v>
      </c>
      <c r="E1007" s="5">
        <v>30</v>
      </c>
      <c r="F1007" s="50">
        <v>32060</v>
      </c>
      <c r="G1007" s="5">
        <v>356743</v>
      </c>
      <c r="H1007" s="50">
        <v>39426</v>
      </c>
      <c r="I1007" s="5" t="s">
        <v>858</v>
      </c>
    </row>
    <row r="1008" spans="1:9" x14ac:dyDescent="0.25">
      <c r="A1008" s="5" t="s">
        <v>408</v>
      </c>
      <c r="B1008" s="5" t="s">
        <v>579</v>
      </c>
      <c r="C1008" s="5" t="s">
        <v>641</v>
      </c>
      <c r="D1008" s="5" t="s">
        <v>738</v>
      </c>
      <c r="E1008" s="5">
        <v>44</v>
      </c>
      <c r="F1008" s="50">
        <v>27139</v>
      </c>
      <c r="G1008" s="5">
        <v>352090</v>
      </c>
      <c r="H1008" s="50">
        <v>39370</v>
      </c>
      <c r="I1008" s="5" t="s">
        <v>918</v>
      </c>
    </row>
    <row r="1009" spans="1:9" x14ac:dyDescent="0.25">
      <c r="A1009" s="5" t="s">
        <v>413</v>
      </c>
      <c r="B1009" s="5" t="s">
        <v>681</v>
      </c>
      <c r="C1009" s="5" t="s">
        <v>949</v>
      </c>
      <c r="D1009" s="5" t="s">
        <v>416</v>
      </c>
      <c r="E1009" s="5">
        <v>31</v>
      </c>
      <c r="F1009" s="50">
        <v>31707</v>
      </c>
      <c r="G1009" s="5">
        <v>356780</v>
      </c>
      <c r="H1009" s="50">
        <v>39107</v>
      </c>
      <c r="I1009" s="5" t="s">
        <v>858</v>
      </c>
    </row>
    <row r="1010" spans="1:9" x14ac:dyDescent="0.25">
      <c r="A1010" s="5" t="s">
        <v>454</v>
      </c>
      <c r="B1010" s="5" t="s">
        <v>635</v>
      </c>
      <c r="C1010" s="5" t="s">
        <v>970</v>
      </c>
      <c r="D1010" s="5" t="s">
        <v>460</v>
      </c>
      <c r="E1010" s="5">
        <v>33</v>
      </c>
      <c r="F1010" s="50">
        <v>31028</v>
      </c>
      <c r="G1010" s="5">
        <v>352336</v>
      </c>
      <c r="H1010" s="50">
        <v>39222</v>
      </c>
      <c r="I1010" s="5" t="s">
        <v>858</v>
      </c>
    </row>
    <row r="1011" spans="1:9" x14ac:dyDescent="0.25">
      <c r="A1011" s="5" t="s">
        <v>454</v>
      </c>
      <c r="B1011" s="5" t="s">
        <v>618</v>
      </c>
      <c r="C1011" s="5" t="s">
        <v>971</v>
      </c>
      <c r="D1011" s="5" t="s">
        <v>439</v>
      </c>
      <c r="E1011" s="5">
        <v>30</v>
      </c>
      <c r="F1011" s="50">
        <v>32205</v>
      </c>
      <c r="G1011" s="5">
        <v>566787</v>
      </c>
      <c r="H1011" s="50">
        <v>39337</v>
      </c>
      <c r="I1011" s="5" t="s">
        <v>858</v>
      </c>
    </row>
    <row r="1012" spans="1:9" x14ac:dyDescent="0.25">
      <c r="A1012" s="5" t="s">
        <v>454</v>
      </c>
      <c r="B1012" s="5" t="s">
        <v>561</v>
      </c>
      <c r="C1012" s="5" t="s">
        <v>640</v>
      </c>
      <c r="D1012" s="5" t="s">
        <v>868</v>
      </c>
      <c r="E1012" s="5">
        <v>38</v>
      </c>
      <c r="F1012" s="50">
        <v>29455</v>
      </c>
      <c r="G1012" s="5">
        <v>352335</v>
      </c>
      <c r="H1012" s="50">
        <v>39175</v>
      </c>
      <c r="I1012" s="5" t="s">
        <v>858</v>
      </c>
    </row>
    <row r="1013" spans="1:9" x14ac:dyDescent="0.25">
      <c r="A1013" s="5" t="s">
        <v>413</v>
      </c>
      <c r="B1013" s="5" t="s">
        <v>713</v>
      </c>
      <c r="C1013" s="5" t="s">
        <v>972</v>
      </c>
      <c r="D1013" s="5" t="s">
        <v>457</v>
      </c>
      <c r="E1013" s="5">
        <v>34</v>
      </c>
      <c r="F1013" s="50">
        <v>30627</v>
      </c>
      <c r="G1013" s="5">
        <v>562356</v>
      </c>
      <c r="H1013" s="50">
        <v>39129</v>
      </c>
      <c r="I1013" s="5" t="s">
        <v>858</v>
      </c>
    </row>
    <row r="1014" spans="1:9" x14ac:dyDescent="0.25">
      <c r="A1014" s="5" t="s">
        <v>413</v>
      </c>
      <c r="B1014" s="5" t="s">
        <v>495</v>
      </c>
      <c r="C1014" s="5" t="s">
        <v>914</v>
      </c>
      <c r="D1014" s="5" t="s">
        <v>460</v>
      </c>
      <c r="E1014" s="5">
        <v>35</v>
      </c>
      <c r="F1014" s="50">
        <v>30396</v>
      </c>
      <c r="G1014" s="5">
        <v>352072</v>
      </c>
      <c r="H1014" s="50">
        <v>39170</v>
      </c>
      <c r="I1014" s="5" t="s">
        <v>858</v>
      </c>
    </row>
    <row r="1015" spans="1:9" x14ac:dyDescent="0.25">
      <c r="A1015" s="5" t="s">
        <v>454</v>
      </c>
      <c r="B1015" s="5" t="s">
        <v>681</v>
      </c>
      <c r="C1015" s="5" t="s">
        <v>973</v>
      </c>
      <c r="D1015" s="5" t="s">
        <v>416</v>
      </c>
      <c r="E1015" s="5">
        <v>33</v>
      </c>
      <c r="F1015" s="50">
        <v>30965</v>
      </c>
      <c r="G1015" s="5">
        <v>562340</v>
      </c>
      <c r="H1015" s="50">
        <v>39177</v>
      </c>
      <c r="I1015" s="5" t="s">
        <v>858</v>
      </c>
    </row>
    <row r="1016" spans="1:9" x14ac:dyDescent="0.25">
      <c r="A1016" s="5" t="s">
        <v>413</v>
      </c>
      <c r="B1016" s="5" t="s">
        <v>544</v>
      </c>
      <c r="C1016" s="5" t="s">
        <v>974</v>
      </c>
      <c r="D1016" s="5" t="s">
        <v>416</v>
      </c>
      <c r="E1016" s="5">
        <v>32</v>
      </c>
      <c r="F1016" s="50">
        <v>31677</v>
      </c>
      <c r="G1016" s="5">
        <v>352344</v>
      </c>
      <c r="H1016" s="50">
        <v>39236</v>
      </c>
      <c r="I1016" s="5" t="s">
        <v>858</v>
      </c>
    </row>
    <row r="1017" spans="1:9" x14ac:dyDescent="0.25">
      <c r="A1017" s="5" t="s">
        <v>413</v>
      </c>
      <c r="B1017" s="5" t="s">
        <v>455</v>
      </c>
      <c r="C1017" s="5" t="s">
        <v>975</v>
      </c>
      <c r="D1017" s="5" t="s">
        <v>460</v>
      </c>
      <c r="E1017" s="5">
        <v>34</v>
      </c>
      <c r="F1017" s="50">
        <v>30646</v>
      </c>
      <c r="G1017" s="5">
        <v>562346</v>
      </c>
      <c r="H1017" s="50">
        <v>39167</v>
      </c>
      <c r="I1017" s="5" t="s">
        <v>858</v>
      </c>
    </row>
    <row r="1018" spans="1:9" x14ac:dyDescent="0.25">
      <c r="A1018" s="5" t="s">
        <v>413</v>
      </c>
      <c r="B1018" s="5" t="s">
        <v>524</v>
      </c>
      <c r="C1018" s="5" t="s">
        <v>523</v>
      </c>
      <c r="D1018" s="5" t="s">
        <v>622</v>
      </c>
      <c r="E1018" s="5">
        <v>42</v>
      </c>
      <c r="F1018" s="50">
        <v>27914</v>
      </c>
      <c r="G1018" s="5">
        <v>562352</v>
      </c>
      <c r="H1018" s="50">
        <v>39108</v>
      </c>
      <c r="I1018" s="5" t="s">
        <v>858</v>
      </c>
    </row>
    <row r="1019" spans="1:9" x14ac:dyDescent="0.25">
      <c r="A1019" s="5" t="s">
        <v>454</v>
      </c>
      <c r="B1019" s="5" t="s">
        <v>662</v>
      </c>
      <c r="C1019" s="5" t="s">
        <v>976</v>
      </c>
      <c r="D1019" s="5" t="s">
        <v>622</v>
      </c>
      <c r="E1019" s="5">
        <v>34</v>
      </c>
      <c r="F1019" s="50">
        <v>30777</v>
      </c>
      <c r="G1019" s="5">
        <v>562347</v>
      </c>
      <c r="H1019" s="50">
        <v>39362</v>
      </c>
      <c r="I1019" s="5" t="s">
        <v>858</v>
      </c>
    </row>
    <row r="1020" spans="1:9" x14ac:dyDescent="0.25">
      <c r="A1020" s="5" t="s">
        <v>454</v>
      </c>
      <c r="B1020" s="5" t="s">
        <v>458</v>
      </c>
      <c r="C1020" s="5" t="s">
        <v>848</v>
      </c>
      <c r="D1020" s="5" t="s">
        <v>439</v>
      </c>
      <c r="E1020" s="5">
        <v>34</v>
      </c>
      <c r="F1020" s="50">
        <v>30596</v>
      </c>
      <c r="G1020" s="5">
        <v>562349</v>
      </c>
      <c r="H1020" s="50">
        <v>39424</v>
      </c>
      <c r="I1020" s="5" t="s">
        <v>858</v>
      </c>
    </row>
    <row r="1021" spans="1:9" x14ac:dyDescent="0.25">
      <c r="A1021" s="5" t="s">
        <v>408</v>
      </c>
      <c r="B1021" s="5" t="s">
        <v>608</v>
      </c>
      <c r="C1021" s="5" t="s">
        <v>608</v>
      </c>
      <c r="D1021" s="5" t="s">
        <v>460</v>
      </c>
      <c r="E1021" s="5">
        <v>37</v>
      </c>
      <c r="F1021" s="50">
        <v>29536</v>
      </c>
      <c r="G1021" s="5">
        <v>562355</v>
      </c>
      <c r="H1021" s="50">
        <v>39396</v>
      </c>
      <c r="I1021" s="5" t="s">
        <v>858</v>
      </c>
    </row>
    <row r="1022" spans="1:9" x14ac:dyDescent="0.25">
      <c r="A1022" s="5" t="s">
        <v>408</v>
      </c>
      <c r="B1022" s="5" t="s">
        <v>662</v>
      </c>
      <c r="C1022" s="5" t="s">
        <v>977</v>
      </c>
      <c r="D1022" s="5" t="s">
        <v>619</v>
      </c>
      <c r="E1022" s="5">
        <v>37</v>
      </c>
      <c r="F1022" s="50">
        <v>29757</v>
      </c>
      <c r="G1022" s="5">
        <v>352358</v>
      </c>
      <c r="H1022" s="50">
        <v>39306</v>
      </c>
      <c r="I1022" s="5" t="s">
        <v>858</v>
      </c>
    </row>
    <row r="1023" spans="1:9" x14ac:dyDescent="0.25">
      <c r="A1023" s="5" t="s">
        <v>413</v>
      </c>
      <c r="B1023" s="5" t="s">
        <v>429</v>
      </c>
      <c r="C1023" s="5" t="s">
        <v>796</v>
      </c>
      <c r="D1023" s="5" t="s">
        <v>439</v>
      </c>
      <c r="E1023" s="5">
        <v>40</v>
      </c>
      <c r="F1023" s="50">
        <v>28752</v>
      </c>
      <c r="G1023" s="5">
        <v>352060</v>
      </c>
      <c r="H1023" s="50">
        <v>39231</v>
      </c>
      <c r="I1023" s="5" t="s">
        <v>858</v>
      </c>
    </row>
    <row r="1024" spans="1:9" x14ac:dyDescent="0.25">
      <c r="A1024" s="5" t="s">
        <v>413</v>
      </c>
      <c r="B1024" s="5" t="s">
        <v>452</v>
      </c>
      <c r="C1024" s="5" t="s">
        <v>978</v>
      </c>
      <c r="D1024" s="5" t="s">
        <v>416</v>
      </c>
      <c r="E1024" s="5">
        <v>36</v>
      </c>
      <c r="F1024" s="50">
        <v>30167</v>
      </c>
      <c r="G1024" s="5">
        <v>562365</v>
      </c>
      <c r="H1024" s="50">
        <v>39411</v>
      </c>
      <c r="I1024" s="5" t="s">
        <v>858</v>
      </c>
    </row>
    <row r="1025" spans="1:9" x14ac:dyDescent="0.25">
      <c r="A1025" s="5" t="s">
        <v>408</v>
      </c>
      <c r="B1025" s="5" t="s">
        <v>185</v>
      </c>
      <c r="C1025" s="5" t="s">
        <v>191</v>
      </c>
      <c r="D1025" s="5" t="s">
        <v>979</v>
      </c>
      <c r="E1025" s="5">
        <v>55</v>
      </c>
      <c r="F1025" s="50">
        <v>23130</v>
      </c>
      <c r="G1025" s="5">
        <v>562366</v>
      </c>
      <c r="H1025" s="50">
        <v>36137</v>
      </c>
      <c r="I1025" s="5" t="s">
        <v>466</v>
      </c>
    </row>
    <row r="1026" spans="1:9" x14ac:dyDescent="0.25">
      <c r="A1026" s="5" t="s">
        <v>408</v>
      </c>
      <c r="B1026" s="5" t="s">
        <v>694</v>
      </c>
      <c r="C1026" s="5" t="s">
        <v>451</v>
      </c>
      <c r="D1026" s="5" t="s">
        <v>980</v>
      </c>
      <c r="E1026" s="5">
        <v>55</v>
      </c>
      <c r="F1026" s="50">
        <v>22960</v>
      </c>
      <c r="G1026" s="5">
        <v>352371</v>
      </c>
      <c r="H1026" s="50">
        <v>36060</v>
      </c>
      <c r="I1026" s="5" t="s">
        <v>466</v>
      </c>
    </row>
    <row r="1027" spans="1:9" x14ac:dyDescent="0.25">
      <c r="A1027" s="5" t="s">
        <v>413</v>
      </c>
      <c r="B1027" s="5" t="s">
        <v>578</v>
      </c>
      <c r="C1027" s="5" t="s">
        <v>632</v>
      </c>
      <c r="D1027" s="5" t="s">
        <v>439</v>
      </c>
      <c r="E1027" s="5">
        <v>56</v>
      </c>
      <c r="F1027" s="50">
        <v>22839</v>
      </c>
      <c r="G1027" s="5">
        <v>352369</v>
      </c>
      <c r="H1027" s="50">
        <v>35836</v>
      </c>
      <c r="I1027" s="5" t="s">
        <v>417</v>
      </c>
    </row>
    <row r="1028" spans="1:9" x14ac:dyDescent="0.25">
      <c r="A1028" s="5" t="s">
        <v>408</v>
      </c>
      <c r="B1028" s="5" t="s">
        <v>608</v>
      </c>
      <c r="C1028" s="5" t="s">
        <v>629</v>
      </c>
      <c r="D1028" s="5" t="s">
        <v>460</v>
      </c>
      <c r="E1028" s="5">
        <v>34</v>
      </c>
      <c r="F1028" s="50">
        <v>30686</v>
      </c>
      <c r="G1028" s="5">
        <v>352375</v>
      </c>
      <c r="H1028" s="50">
        <v>39237</v>
      </c>
      <c r="I1028" s="5" t="s">
        <v>858</v>
      </c>
    </row>
    <row r="1029" spans="1:9" x14ac:dyDescent="0.25">
      <c r="A1029" s="5" t="s">
        <v>408</v>
      </c>
      <c r="B1029" s="5" t="s">
        <v>497</v>
      </c>
      <c r="C1029" s="5" t="s">
        <v>786</v>
      </c>
      <c r="D1029" s="5" t="s">
        <v>460</v>
      </c>
      <c r="E1029" s="5">
        <v>42</v>
      </c>
      <c r="F1029" s="50">
        <v>27892</v>
      </c>
      <c r="G1029" s="5">
        <v>352379</v>
      </c>
      <c r="H1029" s="50">
        <v>39219</v>
      </c>
      <c r="I1029" s="5" t="s">
        <v>858</v>
      </c>
    </row>
    <row r="1030" spans="1:9" x14ac:dyDescent="0.25">
      <c r="A1030" s="5" t="s">
        <v>413</v>
      </c>
      <c r="B1030" s="5" t="s">
        <v>547</v>
      </c>
      <c r="C1030" s="5" t="s">
        <v>981</v>
      </c>
      <c r="D1030" s="5" t="s">
        <v>982</v>
      </c>
      <c r="E1030" s="5">
        <v>36</v>
      </c>
      <c r="F1030" s="50">
        <v>30216</v>
      </c>
      <c r="G1030" s="5">
        <v>352383</v>
      </c>
      <c r="H1030" s="50">
        <v>39236</v>
      </c>
      <c r="I1030" s="5" t="s">
        <v>903</v>
      </c>
    </row>
    <row r="1031" spans="1:9" x14ac:dyDescent="0.25">
      <c r="A1031" s="5" t="s">
        <v>454</v>
      </c>
      <c r="B1031" s="5" t="s">
        <v>594</v>
      </c>
      <c r="C1031" s="5" t="s">
        <v>983</v>
      </c>
      <c r="D1031" s="5" t="s">
        <v>460</v>
      </c>
      <c r="E1031" s="5">
        <v>37</v>
      </c>
      <c r="F1031" s="50">
        <v>29622</v>
      </c>
      <c r="G1031" s="5">
        <v>562400</v>
      </c>
      <c r="H1031" s="50">
        <v>39207</v>
      </c>
      <c r="I1031" s="5" t="s">
        <v>858</v>
      </c>
    </row>
    <row r="1032" spans="1:9" x14ac:dyDescent="0.25">
      <c r="A1032" s="5" t="s">
        <v>454</v>
      </c>
      <c r="B1032" s="5" t="s">
        <v>719</v>
      </c>
      <c r="C1032" s="5" t="s">
        <v>930</v>
      </c>
      <c r="D1032" s="5" t="s">
        <v>416</v>
      </c>
      <c r="E1032" s="5">
        <v>33</v>
      </c>
      <c r="F1032" s="50">
        <v>31094</v>
      </c>
      <c r="G1032" s="5">
        <v>566961</v>
      </c>
      <c r="H1032" s="50">
        <v>39426</v>
      </c>
      <c r="I1032" s="5" t="s">
        <v>858</v>
      </c>
    </row>
    <row r="1033" spans="1:9" x14ac:dyDescent="0.25">
      <c r="A1033" s="5" t="s">
        <v>454</v>
      </c>
      <c r="B1033" s="5" t="s">
        <v>509</v>
      </c>
      <c r="C1033" s="5" t="s">
        <v>984</v>
      </c>
      <c r="D1033" s="5" t="s">
        <v>439</v>
      </c>
      <c r="E1033" s="5">
        <v>28</v>
      </c>
      <c r="F1033" s="50">
        <v>32819</v>
      </c>
      <c r="G1033" s="5">
        <v>566900</v>
      </c>
      <c r="H1033" s="50">
        <v>39090</v>
      </c>
      <c r="I1033" s="5" t="s">
        <v>858</v>
      </c>
    </row>
    <row r="1034" spans="1:9" x14ac:dyDescent="0.25">
      <c r="A1034" s="5" t="s">
        <v>454</v>
      </c>
      <c r="B1034" s="5" t="s">
        <v>570</v>
      </c>
      <c r="C1034" s="5" t="s">
        <v>985</v>
      </c>
      <c r="D1034" s="5" t="s">
        <v>457</v>
      </c>
      <c r="E1034" s="5">
        <v>34</v>
      </c>
      <c r="F1034" s="50">
        <v>30749</v>
      </c>
      <c r="G1034" s="5">
        <v>562409</v>
      </c>
      <c r="H1034" s="50">
        <v>39224</v>
      </c>
      <c r="I1034" s="5" t="s">
        <v>858</v>
      </c>
    </row>
    <row r="1035" spans="1:9" x14ac:dyDescent="0.25">
      <c r="A1035" s="5" t="s">
        <v>413</v>
      </c>
      <c r="B1035" s="5" t="s">
        <v>517</v>
      </c>
      <c r="C1035" s="5" t="s">
        <v>986</v>
      </c>
      <c r="D1035" s="5" t="s">
        <v>416</v>
      </c>
      <c r="E1035" s="5">
        <v>36</v>
      </c>
      <c r="F1035" s="50">
        <v>30185</v>
      </c>
      <c r="G1035" s="5">
        <v>356905</v>
      </c>
      <c r="H1035" s="50">
        <v>39245</v>
      </c>
      <c r="I1035" s="5" t="s">
        <v>858</v>
      </c>
    </row>
    <row r="1036" spans="1:9" x14ac:dyDescent="0.25">
      <c r="A1036" s="5" t="s">
        <v>454</v>
      </c>
      <c r="B1036" s="5" t="s">
        <v>579</v>
      </c>
      <c r="C1036" s="5" t="s">
        <v>987</v>
      </c>
      <c r="D1036" s="5" t="s">
        <v>460</v>
      </c>
      <c r="E1036" s="5">
        <v>31</v>
      </c>
      <c r="F1036" s="50">
        <v>31813</v>
      </c>
      <c r="G1036" s="5">
        <v>356943</v>
      </c>
      <c r="H1036" s="50">
        <v>39205</v>
      </c>
      <c r="I1036" s="5" t="s">
        <v>858</v>
      </c>
    </row>
    <row r="1037" spans="1:9" x14ac:dyDescent="0.25">
      <c r="A1037" s="5" t="s">
        <v>454</v>
      </c>
      <c r="B1037" s="5" t="s">
        <v>446</v>
      </c>
      <c r="C1037" s="5" t="s">
        <v>988</v>
      </c>
      <c r="D1037" s="5" t="s">
        <v>439</v>
      </c>
      <c r="E1037" s="5">
        <v>31</v>
      </c>
      <c r="F1037" s="50">
        <v>31902</v>
      </c>
      <c r="G1037" s="5">
        <v>566906</v>
      </c>
      <c r="H1037" s="50">
        <v>39441</v>
      </c>
      <c r="I1037" s="5" t="s">
        <v>858</v>
      </c>
    </row>
    <row r="1038" spans="1:9" x14ac:dyDescent="0.25">
      <c r="A1038" s="5" t="s">
        <v>413</v>
      </c>
      <c r="B1038" s="5" t="s">
        <v>648</v>
      </c>
      <c r="C1038" s="5" t="s">
        <v>984</v>
      </c>
      <c r="D1038" s="5" t="s">
        <v>460</v>
      </c>
      <c r="E1038" s="5">
        <v>32</v>
      </c>
      <c r="F1038" s="50">
        <v>31331</v>
      </c>
      <c r="G1038" s="5">
        <v>562424</v>
      </c>
      <c r="H1038" s="50">
        <v>39275</v>
      </c>
      <c r="I1038" s="5" t="s">
        <v>858</v>
      </c>
    </row>
    <row r="1039" spans="1:9" x14ac:dyDescent="0.25">
      <c r="A1039" s="5" t="s">
        <v>408</v>
      </c>
      <c r="B1039" s="5" t="s">
        <v>492</v>
      </c>
      <c r="C1039" s="5" t="s">
        <v>989</v>
      </c>
      <c r="D1039" s="5" t="s">
        <v>460</v>
      </c>
      <c r="E1039" s="5">
        <v>29</v>
      </c>
      <c r="F1039" s="50">
        <v>32627</v>
      </c>
      <c r="G1039" s="5">
        <v>352569</v>
      </c>
      <c r="H1039" s="50">
        <v>39144</v>
      </c>
      <c r="I1039" s="5" t="s">
        <v>858</v>
      </c>
    </row>
    <row r="1040" spans="1:9" x14ac:dyDescent="0.25">
      <c r="A1040" s="5" t="s">
        <v>454</v>
      </c>
      <c r="B1040" s="5" t="s">
        <v>629</v>
      </c>
      <c r="C1040" s="5" t="s">
        <v>990</v>
      </c>
      <c r="D1040" s="5" t="s">
        <v>460</v>
      </c>
      <c r="E1040" s="5">
        <v>29</v>
      </c>
      <c r="F1040" s="50">
        <v>32739</v>
      </c>
      <c r="G1040" s="5">
        <v>562566</v>
      </c>
      <c r="H1040" s="50">
        <v>39366</v>
      </c>
      <c r="I1040" s="5" t="s">
        <v>858</v>
      </c>
    </row>
    <row r="1041" spans="1:9" x14ac:dyDescent="0.25">
      <c r="A1041" s="5" t="s">
        <v>454</v>
      </c>
      <c r="B1041" s="5" t="s">
        <v>483</v>
      </c>
      <c r="C1041" s="5" t="s">
        <v>956</v>
      </c>
      <c r="D1041" s="5" t="s">
        <v>502</v>
      </c>
      <c r="E1041" s="5">
        <v>34</v>
      </c>
      <c r="F1041" s="50">
        <v>30780</v>
      </c>
      <c r="G1041" s="5">
        <v>562439</v>
      </c>
      <c r="H1041" s="50">
        <v>39280</v>
      </c>
      <c r="I1041" s="5" t="s">
        <v>858</v>
      </c>
    </row>
    <row r="1042" spans="1:9" x14ac:dyDescent="0.25">
      <c r="A1042" s="5" t="s">
        <v>408</v>
      </c>
      <c r="B1042" s="5" t="s">
        <v>157</v>
      </c>
      <c r="C1042" s="5" t="s">
        <v>991</v>
      </c>
      <c r="D1042" s="5" t="s">
        <v>473</v>
      </c>
      <c r="E1042" s="5">
        <v>37</v>
      </c>
      <c r="F1042" s="50">
        <v>29741</v>
      </c>
      <c r="G1042" s="5">
        <v>562440</v>
      </c>
      <c r="H1042" s="50">
        <v>39347</v>
      </c>
      <c r="I1042" s="5" t="s">
        <v>858</v>
      </c>
    </row>
    <row r="1043" spans="1:9" x14ac:dyDescent="0.25">
      <c r="A1043" s="5" t="s">
        <v>408</v>
      </c>
      <c r="B1043" s="5" t="s">
        <v>495</v>
      </c>
      <c r="C1043" s="5" t="s">
        <v>992</v>
      </c>
      <c r="D1043" s="5" t="s">
        <v>473</v>
      </c>
      <c r="E1043" s="5">
        <v>31</v>
      </c>
      <c r="F1043" s="50">
        <v>31917</v>
      </c>
      <c r="G1043" s="5">
        <v>562447</v>
      </c>
      <c r="H1043" s="50">
        <v>39266</v>
      </c>
      <c r="I1043" s="5" t="s">
        <v>858</v>
      </c>
    </row>
    <row r="1044" spans="1:9" x14ac:dyDescent="0.25">
      <c r="A1044" s="5" t="s">
        <v>413</v>
      </c>
      <c r="B1044" s="5" t="s">
        <v>409</v>
      </c>
      <c r="C1044" s="5" t="s">
        <v>993</v>
      </c>
      <c r="D1044" s="5" t="s">
        <v>460</v>
      </c>
      <c r="E1044" s="5">
        <v>32</v>
      </c>
      <c r="F1044" s="50">
        <v>31662</v>
      </c>
      <c r="G1044" s="5">
        <v>562446</v>
      </c>
      <c r="H1044" s="50">
        <v>39442</v>
      </c>
      <c r="I1044" s="5" t="s">
        <v>858</v>
      </c>
    </row>
    <row r="1045" spans="1:9" x14ac:dyDescent="0.25">
      <c r="A1045" s="5" t="s">
        <v>454</v>
      </c>
      <c r="B1045" s="5" t="s">
        <v>485</v>
      </c>
      <c r="C1045" s="5" t="s">
        <v>523</v>
      </c>
      <c r="D1045" s="5" t="s">
        <v>416</v>
      </c>
      <c r="E1045" s="5">
        <v>35</v>
      </c>
      <c r="F1045" s="50">
        <v>30324</v>
      </c>
      <c r="G1045" s="5">
        <v>352451</v>
      </c>
      <c r="H1045" s="50">
        <v>39397</v>
      </c>
      <c r="I1045" s="5" t="s">
        <v>858</v>
      </c>
    </row>
    <row r="1046" spans="1:9" x14ac:dyDescent="0.25">
      <c r="A1046" s="5" t="s">
        <v>408</v>
      </c>
      <c r="B1046" s="5" t="s">
        <v>572</v>
      </c>
      <c r="C1046" s="5" t="s">
        <v>679</v>
      </c>
      <c r="D1046" s="5" t="s">
        <v>741</v>
      </c>
      <c r="E1046" s="5">
        <v>40</v>
      </c>
      <c r="F1046" s="50">
        <v>28554</v>
      </c>
      <c r="G1046" s="5">
        <v>562453</v>
      </c>
      <c r="H1046" s="50">
        <v>39412</v>
      </c>
      <c r="I1046" s="5" t="s">
        <v>858</v>
      </c>
    </row>
    <row r="1047" spans="1:9" x14ac:dyDescent="0.25">
      <c r="A1047" s="5" t="s">
        <v>408</v>
      </c>
      <c r="B1047" s="5" t="s">
        <v>625</v>
      </c>
      <c r="C1047" s="5" t="s">
        <v>161</v>
      </c>
      <c r="D1047" s="5" t="s">
        <v>749</v>
      </c>
      <c r="E1047" s="5">
        <v>37</v>
      </c>
      <c r="F1047" s="50">
        <v>29501</v>
      </c>
      <c r="G1047" s="5">
        <v>352454</v>
      </c>
      <c r="H1047" s="50">
        <v>39170</v>
      </c>
      <c r="I1047" s="5" t="s">
        <v>858</v>
      </c>
    </row>
    <row r="1048" spans="1:9" x14ac:dyDescent="0.25">
      <c r="A1048" s="5" t="s">
        <v>454</v>
      </c>
      <c r="B1048" s="5" t="s">
        <v>665</v>
      </c>
      <c r="C1048" s="5" t="s">
        <v>994</v>
      </c>
      <c r="D1048" s="5" t="s">
        <v>473</v>
      </c>
      <c r="E1048" s="5">
        <v>36</v>
      </c>
      <c r="F1048" s="50">
        <v>30013</v>
      </c>
      <c r="G1048" s="5">
        <v>562456</v>
      </c>
      <c r="H1048" s="50">
        <v>39301</v>
      </c>
      <c r="I1048" s="5" t="s">
        <v>858</v>
      </c>
    </row>
    <row r="1049" spans="1:9" x14ac:dyDescent="0.25">
      <c r="A1049" s="5" t="s">
        <v>454</v>
      </c>
      <c r="B1049" s="5" t="s">
        <v>437</v>
      </c>
      <c r="C1049" s="5" t="s">
        <v>596</v>
      </c>
      <c r="D1049" s="5" t="s">
        <v>473</v>
      </c>
      <c r="E1049" s="5">
        <v>35</v>
      </c>
      <c r="F1049" s="50">
        <v>30500</v>
      </c>
      <c r="G1049" s="5">
        <v>352461</v>
      </c>
      <c r="H1049" s="50">
        <v>39337</v>
      </c>
      <c r="I1049" s="5" t="s">
        <v>858</v>
      </c>
    </row>
    <row r="1050" spans="1:9" x14ac:dyDescent="0.25">
      <c r="A1050" s="5" t="s">
        <v>454</v>
      </c>
      <c r="B1050" s="5" t="s">
        <v>452</v>
      </c>
      <c r="C1050" s="5" t="s">
        <v>844</v>
      </c>
      <c r="D1050" s="5" t="s">
        <v>460</v>
      </c>
      <c r="E1050" s="5">
        <v>31</v>
      </c>
      <c r="F1050" s="50">
        <v>31917</v>
      </c>
      <c r="G1050" s="5">
        <v>352464</v>
      </c>
      <c r="H1050" s="50">
        <v>39266</v>
      </c>
      <c r="I1050" s="5" t="s">
        <v>858</v>
      </c>
    </row>
    <row r="1051" spans="1:9" x14ac:dyDescent="0.25">
      <c r="A1051" s="5" t="s">
        <v>413</v>
      </c>
      <c r="B1051" s="5" t="s">
        <v>485</v>
      </c>
      <c r="C1051" s="5" t="s">
        <v>640</v>
      </c>
      <c r="D1051" s="5" t="s">
        <v>439</v>
      </c>
      <c r="E1051" s="5">
        <v>42</v>
      </c>
      <c r="F1051" s="50">
        <v>27708</v>
      </c>
      <c r="G1051" s="5">
        <v>562467</v>
      </c>
      <c r="H1051" s="50">
        <v>39162</v>
      </c>
      <c r="I1051" s="5" t="s">
        <v>858</v>
      </c>
    </row>
    <row r="1052" spans="1:9" x14ac:dyDescent="0.25">
      <c r="A1052" s="5" t="s">
        <v>413</v>
      </c>
      <c r="B1052" s="5" t="s">
        <v>455</v>
      </c>
      <c r="C1052" s="5" t="s">
        <v>995</v>
      </c>
      <c r="D1052" s="5" t="s">
        <v>996</v>
      </c>
      <c r="E1052" s="5">
        <v>35</v>
      </c>
      <c r="F1052" s="50">
        <v>30265</v>
      </c>
      <c r="G1052" s="5">
        <v>352468</v>
      </c>
      <c r="H1052" s="50">
        <v>39377</v>
      </c>
      <c r="I1052" s="5" t="s">
        <v>903</v>
      </c>
    </row>
    <row r="1053" spans="1:9" x14ac:dyDescent="0.25">
      <c r="A1053" s="5" t="s">
        <v>413</v>
      </c>
      <c r="B1053" s="5" t="s">
        <v>570</v>
      </c>
      <c r="C1053" s="5" t="s">
        <v>847</v>
      </c>
      <c r="D1053" s="5" t="s">
        <v>439</v>
      </c>
      <c r="E1053" s="5">
        <v>44</v>
      </c>
      <c r="F1053" s="50">
        <v>26959</v>
      </c>
      <c r="G1053" s="5">
        <v>352488</v>
      </c>
      <c r="H1053" s="50">
        <v>35175</v>
      </c>
      <c r="I1053" s="5" t="s">
        <v>417</v>
      </c>
    </row>
    <row r="1054" spans="1:9" x14ac:dyDescent="0.25">
      <c r="A1054" s="5" t="s">
        <v>454</v>
      </c>
      <c r="B1054" s="5" t="s">
        <v>570</v>
      </c>
      <c r="C1054" s="5" t="s">
        <v>942</v>
      </c>
      <c r="D1054" s="5" t="s">
        <v>460</v>
      </c>
      <c r="E1054" s="5">
        <v>38</v>
      </c>
      <c r="F1054" s="50">
        <v>29309</v>
      </c>
      <c r="G1054" s="5">
        <v>352493</v>
      </c>
      <c r="H1054" s="50">
        <v>39180</v>
      </c>
      <c r="I1054" s="5" t="s">
        <v>858</v>
      </c>
    </row>
    <row r="1055" spans="1:9" x14ac:dyDescent="0.25">
      <c r="A1055" s="5" t="s">
        <v>454</v>
      </c>
      <c r="B1055" s="5" t="s">
        <v>568</v>
      </c>
      <c r="C1055" s="5" t="s">
        <v>722</v>
      </c>
      <c r="D1055" s="5" t="s">
        <v>460</v>
      </c>
      <c r="E1055" s="5">
        <v>35</v>
      </c>
      <c r="F1055" s="50">
        <v>30547</v>
      </c>
      <c r="G1055" s="5">
        <v>562491</v>
      </c>
      <c r="H1055" s="50">
        <v>39205</v>
      </c>
      <c r="I1055" s="5" t="s">
        <v>858</v>
      </c>
    </row>
    <row r="1056" spans="1:9" x14ac:dyDescent="0.25">
      <c r="A1056" s="5" t="s">
        <v>454</v>
      </c>
      <c r="B1056" s="5" t="s">
        <v>464</v>
      </c>
      <c r="C1056" s="5" t="s">
        <v>943</v>
      </c>
      <c r="D1056" s="5" t="s">
        <v>622</v>
      </c>
      <c r="E1056" s="5">
        <v>44</v>
      </c>
      <c r="F1056" s="50">
        <v>27171</v>
      </c>
      <c r="G1056" s="5">
        <v>562497</v>
      </c>
      <c r="H1056" s="50">
        <v>35160</v>
      </c>
      <c r="I1056" s="5" t="s">
        <v>858</v>
      </c>
    </row>
    <row r="1057" spans="1:9" x14ac:dyDescent="0.25">
      <c r="A1057" s="5" t="s">
        <v>454</v>
      </c>
      <c r="B1057" s="5" t="s">
        <v>561</v>
      </c>
      <c r="C1057" s="5" t="s">
        <v>969</v>
      </c>
      <c r="D1057" s="5" t="s">
        <v>439</v>
      </c>
      <c r="E1057" s="5">
        <v>34</v>
      </c>
      <c r="F1057" s="50">
        <v>30875</v>
      </c>
      <c r="G1057" s="5">
        <v>562505</v>
      </c>
      <c r="H1057" s="50">
        <v>39222</v>
      </c>
      <c r="I1057" s="5" t="s">
        <v>858</v>
      </c>
    </row>
    <row r="1058" spans="1:9" x14ac:dyDescent="0.25">
      <c r="A1058" s="5" t="s">
        <v>413</v>
      </c>
      <c r="B1058" s="5" t="s">
        <v>592</v>
      </c>
      <c r="C1058" s="5" t="s">
        <v>942</v>
      </c>
      <c r="D1058" s="5" t="s">
        <v>439</v>
      </c>
      <c r="E1058" s="5">
        <v>37</v>
      </c>
      <c r="F1058" s="50">
        <v>29581</v>
      </c>
      <c r="G1058" s="5">
        <v>352507</v>
      </c>
      <c r="H1058" s="50">
        <v>39335</v>
      </c>
      <c r="I1058" s="5" t="s">
        <v>858</v>
      </c>
    </row>
    <row r="1059" spans="1:9" x14ac:dyDescent="0.25">
      <c r="A1059" s="5" t="s">
        <v>454</v>
      </c>
      <c r="B1059" s="5" t="s">
        <v>490</v>
      </c>
      <c r="C1059" s="5" t="s">
        <v>984</v>
      </c>
      <c r="D1059" s="5" t="s">
        <v>439</v>
      </c>
      <c r="E1059" s="5">
        <v>32</v>
      </c>
      <c r="F1059" s="50">
        <v>31361</v>
      </c>
      <c r="G1059" s="5">
        <v>352512</v>
      </c>
      <c r="H1059" s="50">
        <v>39087</v>
      </c>
      <c r="I1059" s="5" t="s">
        <v>858</v>
      </c>
    </row>
    <row r="1060" spans="1:9" x14ac:dyDescent="0.25">
      <c r="A1060" s="5" t="s">
        <v>413</v>
      </c>
      <c r="B1060" s="5" t="s">
        <v>429</v>
      </c>
      <c r="C1060" s="5" t="s">
        <v>893</v>
      </c>
      <c r="D1060" s="5" t="s">
        <v>749</v>
      </c>
      <c r="E1060" s="5">
        <v>34</v>
      </c>
      <c r="F1060" s="50">
        <v>30645</v>
      </c>
      <c r="G1060" s="5">
        <v>350930</v>
      </c>
      <c r="H1060" s="50">
        <v>39214</v>
      </c>
      <c r="I1060" s="5" t="s">
        <v>858</v>
      </c>
    </row>
    <row r="1061" spans="1:9" x14ac:dyDescent="0.25">
      <c r="A1061" s="5" t="s">
        <v>408</v>
      </c>
      <c r="B1061" s="5" t="s">
        <v>434</v>
      </c>
      <c r="C1061" s="5" t="s">
        <v>901</v>
      </c>
      <c r="D1061" s="5" t="s">
        <v>482</v>
      </c>
      <c r="E1061" s="5">
        <v>38</v>
      </c>
      <c r="F1061" s="50">
        <v>29327</v>
      </c>
      <c r="G1061" s="5">
        <v>352618</v>
      </c>
      <c r="H1061" s="50">
        <v>36222</v>
      </c>
      <c r="I1061" s="5" t="s">
        <v>858</v>
      </c>
    </row>
    <row r="1062" spans="1:9" x14ac:dyDescent="0.25">
      <c r="A1062" s="5" t="s">
        <v>413</v>
      </c>
      <c r="B1062" s="5" t="s">
        <v>546</v>
      </c>
      <c r="C1062" s="5" t="s">
        <v>907</v>
      </c>
      <c r="D1062" s="5" t="s">
        <v>460</v>
      </c>
      <c r="E1062" s="5">
        <v>31</v>
      </c>
      <c r="F1062" s="50">
        <v>31948</v>
      </c>
      <c r="G1062" s="5">
        <v>352613</v>
      </c>
      <c r="H1062" s="50">
        <v>39412</v>
      </c>
      <c r="I1062" s="5" t="s">
        <v>858</v>
      </c>
    </row>
    <row r="1063" spans="1:9" x14ac:dyDescent="0.25">
      <c r="A1063" s="5" t="s">
        <v>454</v>
      </c>
      <c r="B1063" s="5" t="s">
        <v>471</v>
      </c>
      <c r="C1063" s="5" t="s">
        <v>922</v>
      </c>
      <c r="D1063" s="5" t="s">
        <v>460</v>
      </c>
      <c r="E1063" s="5">
        <v>32</v>
      </c>
      <c r="F1063" s="50">
        <v>31332</v>
      </c>
      <c r="G1063" s="5">
        <v>562627</v>
      </c>
      <c r="H1063" s="50">
        <v>39426</v>
      </c>
      <c r="I1063" s="5" t="s">
        <v>858</v>
      </c>
    </row>
    <row r="1064" spans="1:9" x14ac:dyDescent="0.25">
      <c r="A1064" s="5" t="s">
        <v>408</v>
      </c>
      <c r="B1064" s="5" t="s">
        <v>458</v>
      </c>
      <c r="C1064" s="5" t="s">
        <v>997</v>
      </c>
      <c r="D1064" s="5" t="s">
        <v>460</v>
      </c>
      <c r="E1064" s="5">
        <v>31</v>
      </c>
      <c r="F1064" s="50">
        <v>31844</v>
      </c>
      <c r="G1064" s="5">
        <v>562630</v>
      </c>
      <c r="H1064" s="50">
        <v>39370</v>
      </c>
      <c r="I1064" s="5" t="s">
        <v>858</v>
      </c>
    </row>
    <row r="1065" spans="1:9" x14ac:dyDescent="0.25">
      <c r="A1065" s="5" t="s">
        <v>408</v>
      </c>
      <c r="B1065" s="5" t="s">
        <v>500</v>
      </c>
      <c r="C1065" s="5" t="s">
        <v>913</v>
      </c>
      <c r="D1065" s="5" t="s">
        <v>460</v>
      </c>
      <c r="E1065" s="5">
        <v>37</v>
      </c>
      <c r="F1065" s="50">
        <v>29777</v>
      </c>
      <c r="G1065" s="5">
        <v>352501</v>
      </c>
      <c r="H1065" s="50">
        <v>39107</v>
      </c>
      <c r="I1065" s="5" t="s">
        <v>858</v>
      </c>
    </row>
    <row r="1066" spans="1:9" x14ac:dyDescent="0.25">
      <c r="A1066" s="5" t="s">
        <v>454</v>
      </c>
      <c r="B1066" s="5" t="s">
        <v>671</v>
      </c>
      <c r="C1066" s="5" t="s">
        <v>998</v>
      </c>
      <c r="D1066" s="5" t="s">
        <v>439</v>
      </c>
      <c r="E1066" s="5">
        <v>30</v>
      </c>
      <c r="F1066" s="50">
        <v>32341</v>
      </c>
      <c r="G1066" s="5">
        <v>562648</v>
      </c>
      <c r="H1066" s="50">
        <v>39222</v>
      </c>
      <c r="I1066" s="5" t="s">
        <v>858</v>
      </c>
    </row>
    <row r="1067" spans="1:9" x14ac:dyDescent="0.25">
      <c r="A1067" s="5" t="s">
        <v>408</v>
      </c>
      <c r="B1067" s="5" t="s">
        <v>614</v>
      </c>
      <c r="C1067" s="5" t="s">
        <v>835</v>
      </c>
      <c r="D1067" s="5" t="s">
        <v>470</v>
      </c>
      <c r="E1067" s="5">
        <v>38</v>
      </c>
      <c r="F1067" s="50">
        <v>29277</v>
      </c>
      <c r="G1067" s="5">
        <v>562626</v>
      </c>
      <c r="H1067" s="50">
        <v>39337</v>
      </c>
      <c r="I1067" s="5" t="s">
        <v>858</v>
      </c>
    </row>
    <row r="1068" spans="1:9" x14ac:dyDescent="0.25">
      <c r="A1068" s="5" t="s">
        <v>413</v>
      </c>
      <c r="B1068" s="5" t="s">
        <v>748</v>
      </c>
      <c r="C1068" s="5" t="s">
        <v>600</v>
      </c>
      <c r="D1068" s="5" t="s">
        <v>416</v>
      </c>
      <c r="E1068" s="5">
        <v>40</v>
      </c>
      <c r="F1068" s="50">
        <v>28455</v>
      </c>
      <c r="G1068" s="5">
        <v>352642</v>
      </c>
      <c r="H1068" s="50">
        <v>39175</v>
      </c>
      <c r="I1068" s="5" t="s">
        <v>858</v>
      </c>
    </row>
    <row r="1069" spans="1:9" x14ac:dyDescent="0.25">
      <c r="A1069" s="5" t="s">
        <v>413</v>
      </c>
      <c r="B1069" s="5" t="s">
        <v>185</v>
      </c>
      <c r="C1069" s="5" t="s">
        <v>907</v>
      </c>
      <c r="D1069" s="5" t="s">
        <v>416</v>
      </c>
      <c r="E1069" s="5">
        <v>33</v>
      </c>
      <c r="F1069" s="50">
        <v>31215</v>
      </c>
      <c r="G1069" s="5">
        <v>352660</v>
      </c>
      <c r="H1069" s="50">
        <v>39129</v>
      </c>
      <c r="I1069" s="5" t="s">
        <v>858</v>
      </c>
    </row>
    <row r="1070" spans="1:9" x14ac:dyDescent="0.25">
      <c r="A1070" s="5" t="s">
        <v>454</v>
      </c>
      <c r="B1070" s="5" t="s">
        <v>521</v>
      </c>
      <c r="C1070" s="5" t="s">
        <v>983</v>
      </c>
      <c r="D1070" s="5" t="s">
        <v>460</v>
      </c>
      <c r="E1070" s="5">
        <v>31</v>
      </c>
      <c r="F1070" s="50">
        <v>31782</v>
      </c>
      <c r="G1070" s="5">
        <v>352667</v>
      </c>
      <c r="H1070" s="50">
        <v>39170</v>
      </c>
      <c r="I1070" s="5" t="s">
        <v>858</v>
      </c>
    </row>
    <row r="1071" spans="1:9" x14ac:dyDescent="0.25">
      <c r="A1071" s="5" t="s">
        <v>408</v>
      </c>
      <c r="B1071" s="5" t="s">
        <v>625</v>
      </c>
      <c r="C1071" s="5" t="s">
        <v>542</v>
      </c>
      <c r="D1071" s="5" t="s">
        <v>868</v>
      </c>
      <c r="E1071" s="5">
        <v>44</v>
      </c>
      <c r="F1071" s="50">
        <v>27171</v>
      </c>
      <c r="G1071" s="5">
        <v>562656</v>
      </c>
      <c r="H1071" s="50">
        <v>35160</v>
      </c>
      <c r="I1071" s="5" t="s">
        <v>858</v>
      </c>
    </row>
    <row r="1072" spans="1:9" x14ac:dyDescent="0.25">
      <c r="A1072" s="5" t="s">
        <v>408</v>
      </c>
      <c r="B1072" s="5" t="s">
        <v>446</v>
      </c>
      <c r="C1072" s="5" t="s">
        <v>999</v>
      </c>
      <c r="D1072" s="5" t="s">
        <v>445</v>
      </c>
      <c r="E1072" s="5">
        <v>42</v>
      </c>
      <c r="F1072" s="50">
        <v>27679</v>
      </c>
      <c r="G1072" s="5">
        <v>352650</v>
      </c>
      <c r="H1072" s="50">
        <v>35219</v>
      </c>
      <c r="I1072" s="5" t="s">
        <v>858</v>
      </c>
    </row>
    <row r="1073" spans="1:9" x14ac:dyDescent="0.25">
      <c r="A1073" s="5" t="s">
        <v>413</v>
      </c>
      <c r="B1073" s="5" t="s">
        <v>730</v>
      </c>
      <c r="C1073" s="5" t="s">
        <v>175</v>
      </c>
      <c r="D1073" s="5" t="s">
        <v>460</v>
      </c>
      <c r="E1073" s="5">
        <v>40</v>
      </c>
      <c r="F1073" s="50">
        <v>28663</v>
      </c>
      <c r="G1073" s="5">
        <v>562635</v>
      </c>
      <c r="H1073" s="50">
        <v>39167</v>
      </c>
      <c r="I1073" s="5" t="s">
        <v>858</v>
      </c>
    </row>
    <row r="1074" spans="1:9" x14ac:dyDescent="0.25">
      <c r="A1074" s="5" t="s">
        <v>408</v>
      </c>
      <c r="B1074" s="5" t="s">
        <v>578</v>
      </c>
      <c r="C1074" s="5" t="s">
        <v>629</v>
      </c>
      <c r="D1074" s="5" t="s">
        <v>473</v>
      </c>
      <c r="E1074" s="5">
        <v>35</v>
      </c>
      <c r="F1074" s="50">
        <v>30566</v>
      </c>
      <c r="G1074" s="5">
        <v>562658</v>
      </c>
      <c r="H1074" s="50">
        <v>39108</v>
      </c>
      <c r="I1074" s="5" t="s">
        <v>858</v>
      </c>
    </row>
    <row r="1075" spans="1:9" x14ac:dyDescent="0.25">
      <c r="A1075" s="5" t="s">
        <v>413</v>
      </c>
      <c r="B1075" s="5" t="s">
        <v>817</v>
      </c>
      <c r="C1075" s="5" t="s">
        <v>1000</v>
      </c>
      <c r="D1075" s="5" t="s">
        <v>473</v>
      </c>
      <c r="E1075" s="5">
        <v>34</v>
      </c>
      <c r="F1075" s="50">
        <v>30822</v>
      </c>
      <c r="G1075" s="5">
        <v>562657</v>
      </c>
      <c r="H1075" s="50">
        <v>39362</v>
      </c>
      <c r="I1075" s="5" t="s">
        <v>858</v>
      </c>
    </row>
    <row r="1076" spans="1:9" x14ac:dyDescent="0.25">
      <c r="A1076" s="5" t="s">
        <v>454</v>
      </c>
      <c r="B1076" s="5" t="s">
        <v>479</v>
      </c>
      <c r="C1076" s="5" t="s">
        <v>523</v>
      </c>
      <c r="D1076" s="5" t="s">
        <v>460</v>
      </c>
      <c r="E1076" s="5">
        <v>34</v>
      </c>
      <c r="F1076" s="50">
        <v>30867</v>
      </c>
      <c r="G1076" s="5">
        <v>352679</v>
      </c>
      <c r="H1076" s="50">
        <v>39424</v>
      </c>
      <c r="I1076" s="5" t="s">
        <v>858</v>
      </c>
    </row>
    <row r="1077" spans="1:9" x14ac:dyDescent="0.25">
      <c r="A1077" s="5" t="s">
        <v>413</v>
      </c>
      <c r="B1077" s="5" t="s">
        <v>667</v>
      </c>
      <c r="C1077" s="5" t="s">
        <v>993</v>
      </c>
      <c r="D1077" s="5" t="s">
        <v>460</v>
      </c>
      <c r="E1077" s="5">
        <v>33</v>
      </c>
      <c r="F1077" s="50">
        <v>31109</v>
      </c>
      <c r="G1077" s="5">
        <v>562665</v>
      </c>
      <c r="H1077" s="50">
        <v>39396</v>
      </c>
      <c r="I1077" s="5" t="s">
        <v>858</v>
      </c>
    </row>
    <row r="1078" spans="1:9" x14ac:dyDescent="0.25">
      <c r="A1078" s="5" t="s">
        <v>408</v>
      </c>
      <c r="B1078" s="5" t="s">
        <v>521</v>
      </c>
      <c r="C1078" s="5" t="s">
        <v>1001</v>
      </c>
      <c r="D1078" s="5" t="s">
        <v>460</v>
      </c>
      <c r="E1078" s="5">
        <v>37</v>
      </c>
      <c r="F1078" s="50">
        <v>29681</v>
      </c>
      <c r="G1078" s="5">
        <v>562654</v>
      </c>
      <c r="H1078" s="50">
        <v>39306</v>
      </c>
      <c r="I1078" s="5" t="s">
        <v>858</v>
      </c>
    </row>
    <row r="1079" spans="1:9" x14ac:dyDescent="0.25">
      <c r="A1079" s="5" t="s">
        <v>413</v>
      </c>
      <c r="B1079" s="5" t="s">
        <v>476</v>
      </c>
      <c r="C1079" s="5" t="s">
        <v>1002</v>
      </c>
      <c r="D1079" s="5" t="s">
        <v>411</v>
      </c>
      <c r="E1079" s="5">
        <v>47</v>
      </c>
      <c r="F1079" s="50">
        <v>26104</v>
      </c>
      <c r="G1079" s="5">
        <v>352637</v>
      </c>
      <c r="H1079" s="50">
        <v>35214</v>
      </c>
      <c r="I1079" s="5" t="s">
        <v>918</v>
      </c>
    </row>
    <row r="1080" spans="1:9" x14ac:dyDescent="0.25">
      <c r="A1080" s="5" t="s">
        <v>413</v>
      </c>
      <c r="B1080" s="5" t="s">
        <v>648</v>
      </c>
      <c r="C1080" s="5" t="s">
        <v>849</v>
      </c>
      <c r="D1080" s="5" t="s">
        <v>416</v>
      </c>
      <c r="E1080" s="5">
        <v>32</v>
      </c>
      <c r="F1080" s="50">
        <v>31561</v>
      </c>
      <c r="G1080" s="5">
        <v>352690</v>
      </c>
      <c r="H1080" s="50">
        <v>39411</v>
      </c>
      <c r="I1080" s="5" t="s">
        <v>858</v>
      </c>
    </row>
    <row r="1081" spans="1:9" x14ac:dyDescent="0.25">
      <c r="A1081" s="5" t="s">
        <v>413</v>
      </c>
      <c r="B1081" s="5" t="s">
        <v>534</v>
      </c>
      <c r="C1081" s="5" t="s">
        <v>896</v>
      </c>
      <c r="D1081" s="5" t="s">
        <v>416</v>
      </c>
      <c r="E1081" s="5">
        <v>44</v>
      </c>
      <c r="F1081" s="50">
        <v>27248</v>
      </c>
      <c r="G1081" s="5">
        <v>562692</v>
      </c>
      <c r="H1081" s="50">
        <v>39424</v>
      </c>
      <c r="I1081" s="5" t="s">
        <v>858</v>
      </c>
    </row>
    <row r="1082" spans="1:9" x14ac:dyDescent="0.25">
      <c r="A1082" s="5" t="s">
        <v>408</v>
      </c>
      <c r="B1082" s="5" t="s">
        <v>681</v>
      </c>
      <c r="C1082" s="5" t="s">
        <v>862</v>
      </c>
      <c r="D1082" s="5" t="s">
        <v>439</v>
      </c>
      <c r="E1082" s="5">
        <v>34</v>
      </c>
      <c r="F1082" s="50">
        <v>30792</v>
      </c>
      <c r="G1082" s="5">
        <v>352670</v>
      </c>
      <c r="H1082" s="50">
        <v>39347</v>
      </c>
      <c r="I1082" s="5" t="s">
        <v>858</v>
      </c>
    </row>
    <row r="1083" spans="1:9" x14ac:dyDescent="0.25">
      <c r="A1083" s="5" t="s">
        <v>454</v>
      </c>
      <c r="B1083" s="5" t="s">
        <v>517</v>
      </c>
      <c r="C1083" s="5" t="s">
        <v>984</v>
      </c>
      <c r="D1083" s="5" t="s">
        <v>460</v>
      </c>
      <c r="E1083" s="5">
        <v>32</v>
      </c>
      <c r="F1083" s="50">
        <v>31531</v>
      </c>
      <c r="G1083" s="5">
        <v>352671</v>
      </c>
      <c r="H1083" s="50">
        <v>39123</v>
      </c>
      <c r="I1083" s="5" t="s">
        <v>858</v>
      </c>
    </row>
    <row r="1084" spans="1:9" x14ac:dyDescent="0.25">
      <c r="A1084" s="5" t="s">
        <v>454</v>
      </c>
      <c r="B1084" s="5" t="s">
        <v>479</v>
      </c>
      <c r="C1084" s="5" t="s">
        <v>1003</v>
      </c>
      <c r="D1084" s="5" t="s">
        <v>460</v>
      </c>
      <c r="E1084" s="5">
        <v>30</v>
      </c>
      <c r="F1084" s="50">
        <v>32091</v>
      </c>
      <c r="G1084" s="5">
        <v>352704</v>
      </c>
      <c r="H1084" s="50">
        <v>39237</v>
      </c>
      <c r="I1084" s="5" t="s">
        <v>858</v>
      </c>
    </row>
    <row r="1085" spans="1:9" x14ac:dyDescent="0.25">
      <c r="A1085" s="5" t="s">
        <v>454</v>
      </c>
      <c r="B1085" s="5" t="s">
        <v>550</v>
      </c>
      <c r="C1085" s="5" t="s">
        <v>893</v>
      </c>
      <c r="D1085" s="5" t="s">
        <v>416</v>
      </c>
      <c r="E1085" s="5">
        <v>32</v>
      </c>
      <c r="F1085" s="50">
        <v>31646</v>
      </c>
      <c r="G1085" s="5">
        <v>352683</v>
      </c>
      <c r="H1085" s="50">
        <v>39219</v>
      </c>
      <c r="I1085" s="5" t="s">
        <v>858</v>
      </c>
    </row>
    <row r="1086" spans="1:9" x14ac:dyDescent="0.25">
      <c r="A1086" s="5" t="s">
        <v>413</v>
      </c>
      <c r="B1086" s="5" t="s">
        <v>483</v>
      </c>
      <c r="C1086" s="5" t="s">
        <v>640</v>
      </c>
      <c r="D1086" s="5" t="s">
        <v>411</v>
      </c>
      <c r="E1086" s="5">
        <v>39</v>
      </c>
      <c r="F1086" s="50">
        <v>28849</v>
      </c>
      <c r="G1086" s="5">
        <v>562647</v>
      </c>
      <c r="H1086" s="50">
        <v>39236</v>
      </c>
      <c r="I1086" s="5" t="s">
        <v>858</v>
      </c>
    </row>
    <row r="1087" spans="1:9" x14ac:dyDescent="0.25">
      <c r="A1087" s="5" t="s">
        <v>413</v>
      </c>
      <c r="B1087" s="5" t="s">
        <v>481</v>
      </c>
      <c r="C1087" s="5" t="s">
        <v>986</v>
      </c>
      <c r="D1087" s="5" t="s">
        <v>439</v>
      </c>
      <c r="E1087" s="5">
        <v>31</v>
      </c>
      <c r="F1087" s="50">
        <v>31754</v>
      </c>
      <c r="G1087" s="5">
        <v>562720</v>
      </c>
      <c r="H1087" s="50">
        <v>39207</v>
      </c>
      <c r="I1087" s="5" t="s">
        <v>858</v>
      </c>
    </row>
    <row r="1088" spans="1:9" x14ac:dyDescent="0.25">
      <c r="A1088" s="5" t="s">
        <v>408</v>
      </c>
      <c r="B1088" s="5" t="s">
        <v>452</v>
      </c>
      <c r="C1088" s="5" t="s">
        <v>870</v>
      </c>
      <c r="D1088" s="5" t="s">
        <v>416</v>
      </c>
      <c r="E1088" s="5">
        <v>37</v>
      </c>
      <c r="F1088" s="50">
        <v>29802</v>
      </c>
      <c r="G1088" s="5">
        <v>352731</v>
      </c>
      <c r="H1088" s="50">
        <v>39426</v>
      </c>
      <c r="I1088" s="5" t="s">
        <v>858</v>
      </c>
    </row>
    <row r="1089" spans="1:9" x14ac:dyDescent="0.25">
      <c r="A1089" s="5" t="s">
        <v>454</v>
      </c>
      <c r="B1089" s="5" t="s">
        <v>766</v>
      </c>
      <c r="C1089" s="5" t="s">
        <v>847</v>
      </c>
      <c r="D1089" s="5" t="s">
        <v>416</v>
      </c>
      <c r="E1089" s="5">
        <v>33</v>
      </c>
      <c r="F1089" s="50">
        <v>31302</v>
      </c>
      <c r="G1089" s="5">
        <v>562732</v>
      </c>
      <c r="H1089" s="50">
        <v>39090</v>
      </c>
      <c r="I1089" s="5" t="s">
        <v>858</v>
      </c>
    </row>
    <row r="1090" spans="1:9" x14ac:dyDescent="0.25">
      <c r="A1090" s="5" t="s">
        <v>454</v>
      </c>
      <c r="B1090" s="5" t="s">
        <v>517</v>
      </c>
      <c r="C1090" s="5" t="s">
        <v>847</v>
      </c>
      <c r="D1090" s="5" t="s">
        <v>958</v>
      </c>
      <c r="E1090" s="5">
        <v>34</v>
      </c>
      <c r="F1090" s="50">
        <v>30807</v>
      </c>
      <c r="G1090" s="5">
        <v>562737</v>
      </c>
      <c r="H1090" s="50">
        <v>36668</v>
      </c>
      <c r="I1090" s="5" t="s">
        <v>858</v>
      </c>
    </row>
    <row r="1091" spans="1:9" x14ac:dyDescent="0.25">
      <c r="A1091" s="5" t="s">
        <v>408</v>
      </c>
      <c r="B1091" s="5" t="s">
        <v>748</v>
      </c>
      <c r="C1091" s="5" t="s">
        <v>1004</v>
      </c>
      <c r="D1091" s="5" t="s">
        <v>416</v>
      </c>
      <c r="E1091" s="5">
        <v>31</v>
      </c>
      <c r="F1091" s="50">
        <v>31723</v>
      </c>
      <c r="G1091" s="5">
        <v>352738</v>
      </c>
      <c r="H1091" s="50">
        <v>36689</v>
      </c>
      <c r="I1091" s="5" t="s">
        <v>858</v>
      </c>
    </row>
    <row r="1092" spans="1:9" x14ac:dyDescent="0.25">
      <c r="A1092" s="5" t="s">
        <v>454</v>
      </c>
      <c r="B1092" s="5" t="s">
        <v>667</v>
      </c>
      <c r="C1092" s="5" t="s">
        <v>1005</v>
      </c>
      <c r="D1092" s="5" t="s">
        <v>439</v>
      </c>
      <c r="E1092" s="5">
        <v>31</v>
      </c>
      <c r="F1092" s="50">
        <v>31875</v>
      </c>
      <c r="G1092" s="5">
        <v>352744</v>
      </c>
      <c r="H1092" s="50">
        <v>36649</v>
      </c>
      <c r="I1092" s="5" t="s">
        <v>858</v>
      </c>
    </row>
    <row r="1093" spans="1:9" x14ac:dyDescent="0.25">
      <c r="A1093" s="5" t="s">
        <v>408</v>
      </c>
      <c r="B1093" s="5" t="s">
        <v>646</v>
      </c>
      <c r="C1093" s="5" t="s">
        <v>715</v>
      </c>
      <c r="D1093" s="5" t="s">
        <v>668</v>
      </c>
      <c r="E1093" s="5">
        <v>43</v>
      </c>
      <c r="F1093" s="50">
        <v>27371</v>
      </c>
      <c r="G1093" s="5">
        <v>352747</v>
      </c>
      <c r="H1093" s="50">
        <v>36885</v>
      </c>
      <c r="I1093" s="5" t="s">
        <v>858</v>
      </c>
    </row>
    <row r="1094" spans="1:9" x14ac:dyDescent="0.25">
      <c r="A1094" s="5" t="s">
        <v>408</v>
      </c>
      <c r="B1094" s="5" t="s">
        <v>467</v>
      </c>
      <c r="C1094" s="5" t="s">
        <v>1006</v>
      </c>
      <c r="D1094" s="5" t="s">
        <v>416</v>
      </c>
      <c r="E1094" s="5">
        <v>30</v>
      </c>
      <c r="F1094" s="50">
        <v>32328</v>
      </c>
      <c r="G1094" s="5">
        <v>562748</v>
      </c>
      <c r="H1094" s="50">
        <v>36719</v>
      </c>
      <c r="I1094" s="5" t="s">
        <v>858</v>
      </c>
    </row>
    <row r="1095" spans="1:9" x14ac:dyDescent="0.25">
      <c r="A1095" s="5" t="s">
        <v>454</v>
      </c>
      <c r="B1095" s="5" t="s">
        <v>712</v>
      </c>
      <c r="C1095" s="5" t="s">
        <v>596</v>
      </c>
      <c r="D1095" s="5" t="s">
        <v>749</v>
      </c>
      <c r="E1095" s="5">
        <v>34</v>
      </c>
      <c r="F1095" s="50">
        <v>30717</v>
      </c>
      <c r="G1095" s="5">
        <v>352739</v>
      </c>
      <c r="H1095" s="50">
        <v>36588</v>
      </c>
      <c r="I1095" s="5" t="s">
        <v>858</v>
      </c>
    </row>
    <row r="1096" spans="1:9" x14ac:dyDescent="0.25">
      <c r="A1096" s="5" t="s">
        <v>454</v>
      </c>
      <c r="B1096" s="5" t="s">
        <v>512</v>
      </c>
      <c r="C1096" s="5" t="s">
        <v>973</v>
      </c>
      <c r="D1096" s="5" t="s">
        <v>416</v>
      </c>
      <c r="E1096" s="5">
        <v>34</v>
      </c>
      <c r="F1096" s="50">
        <v>30935</v>
      </c>
      <c r="G1096" s="5">
        <v>352750</v>
      </c>
      <c r="H1096" s="50">
        <v>36810</v>
      </c>
      <c r="I1096" s="5" t="s">
        <v>858</v>
      </c>
    </row>
    <row r="1097" spans="1:9" x14ac:dyDescent="0.25">
      <c r="A1097" s="5" t="s">
        <v>408</v>
      </c>
      <c r="B1097" s="5" t="s">
        <v>434</v>
      </c>
      <c r="C1097" s="5" t="s">
        <v>535</v>
      </c>
      <c r="D1097" s="5" t="s">
        <v>460</v>
      </c>
      <c r="E1097" s="5">
        <v>36</v>
      </c>
      <c r="F1097" s="50">
        <v>29930</v>
      </c>
      <c r="G1097" s="5">
        <v>352752</v>
      </c>
      <c r="H1097" s="50">
        <v>36724</v>
      </c>
      <c r="I1097" s="5" t="s">
        <v>858</v>
      </c>
    </row>
    <row r="1098" spans="1:9" x14ac:dyDescent="0.25">
      <c r="A1098" s="5" t="s">
        <v>408</v>
      </c>
      <c r="B1098" s="5" t="s">
        <v>500</v>
      </c>
      <c r="C1098" s="5" t="s">
        <v>954</v>
      </c>
      <c r="D1098" s="5" t="s">
        <v>416</v>
      </c>
      <c r="E1098" s="5">
        <v>37</v>
      </c>
      <c r="F1098" s="50">
        <v>29653</v>
      </c>
      <c r="G1098" s="5">
        <v>352757</v>
      </c>
      <c r="H1098" s="50">
        <v>36791</v>
      </c>
      <c r="I1098" s="5" t="s">
        <v>858</v>
      </c>
    </row>
    <row r="1099" spans="1:9" x14ac:dyDescent="0.25">
      <c r="A1099" s="5" t="s">
        <v>408</v>
      </c>
      <c r="B1099" s="5" t="s">
        <v>547</v>
      </c>
      <c r="C1099" s="5" t="s">
        <v>870</v>
      </c>
      <c r="D1099" s="5" t="s">
        <v>416</v>
      </c>
      <c r="E1099" s="5">
        <v>35</v>
      </c>
      <c r="F1099" s="50">
        <v>30427</v>
      </c>
      <c r="G1099" s="5">
        <v>352751</v>
      </c>
      <c r="H1099" s="50">
        <v>36619</v>
      </c>
      <c r="I1099" s="5" t="s">
        <v>858</v>
      </c>
    </row>
    <row r="1100" spans="1:9" x14ac:dyDescent="0.25">
      <c r="A1100" s="5" t="s">
        <v>454</v>
      </c>
      <c r="B1100" s="5" t="s">
        <v>503</v>
      </c>
      <c r="C1100" s="5" t="s">
        <v>893</v>
      </c>
      <c r="D1100" s="5" t="s">
        <v>460</v>
      </c>
      <c r="E1100" s="5">
        <v>33</v>
      </c>
      <c r="F1100" s="50">
        <v>31026</v>
      </c>
      <c r="G1100" s="5">
        <v>566506</v>
      </c>
      <c r="H1100" s="50">
        <v>36886</v>
      </c>
      <c r="I1100" s="5" t="s">
        <v>858</v>
      </c>
    </row>
    <row r="1101" spans="1:9" x14ac:dyDescent="0.25">
      <c r="A1101" s="5" t="s">
        <v>413</v>
      </c>
      <c r="B1101" s="5" t="s">
        <v>586</v>
      </c>
      <c r="C1101" s="5" t="s">
        <v>600</v>
      </c>
      <c r="D1101" s="5" t="s">
        <v>439</v>
      </c>
      <c r="E1101" s="5">
        <v>37</v>
      </c>
      <c r="F1101" s="50">
        <v>29841</v>
      </c>
      <c r="G1101" s="5">
        <v>352767</v>
      </c>
      <c r="H1101" s="50">
        <v>36110</v>
      </c>
      <c r="I1101" s="5" t="s">
        <v>858</v>
      </c>
    </row>
    <row r="1102" spans="1:9" x14ac:dyDescent="0.25">
      <c r="A1102" s="5" t="s">
        <v>413</v>
      </c>
      <c r="B1102" s="5" t="s">
        <v>673</v>
      </c>
      <c r="C1102" s="5" t="s">
        <v>498</v>
      </c>
      <c r="D1102" s="5" t="s">
        <v>442</v>
      </c>
      <c r="E1102" s="5">
        <v>58</v>
      </c>
      <c r="F1102" s="50">
        <v>22109</v>
      </c>
      <c r="G1102" s="5">
        <v>562749</v>
      </c>
      <c r="H1102" s="50">
        <v>32838</v>
      </c>
      <c r="I1102" s="5" t="s">
        <v>421</v>
      </c>
    </row>
    <row r="1103" spans="1:9" x14ac:dyDescent="0.25">
      <c r="A1103" s="5" t="s">
        <v>413</v>
      </c>
      <c r="B1103" s="5" t="s">
        <v>791</v>
      </c>
      <c r="C1103" s="5" t="s">
        <v>889</v>
      </c>
      <c r="D1103" s="5" t="s">
        <v>473</v>
      </c>
      <c r="E1103" s="5">
        <v>33</v>
      </c>
      <c r="F1103" s="50">
        <v>31184</v>
      </c>
      <c r="G1103" s="5">
        <v>352756</v>
      </c>
      <c r="H1103" s="50">
        <v>36979</v>
      </c>
      <c r="I1103" s="5" t="s">
        <v>858</v>
      </c>
    </row>
    <row r="1104" spans="1:9" x14ac:dyDescent="0.25">
      <c r="A1104" s="5" t="s">
        <v>408</v>
      </c>
      <c r="B1104" s="5" t="s">
        <v>497</v>
      </c>
      <c r="C1104" s="5" t="s">
        <v>870</v>
      </c>
      <c r="D1104" s="5" t="s">
        <v>749</v>
      </c>
      <c r="E1104" s="5">
        <v>44</v>
      </c>
      <c r="F1104" s="50">
        <v>27251</v>
      </c>
      <c r="G1104" s="5">
        <v>562740</v>
      </c>
      <c r="H1104" s="50">
        <v>37110</v>
      </c>
      <c r="I1104" s="5" t="s">
        <v>417</v>
      </c>
    </row>
    <row r="1105" spans="1:9" x14ac:dyDescent="0.25">
      <c r="A1105" s="5" t="s">
        <v>454</v>
      </c>
      <c r="B1105" s="5" t="s">
        <v>429</v>
      </c>
      <c r="C1105" s="5" t="s">
        <v>1007</v>
      </c>
      <c r="D1105" s="5" t="s">
        <v>439</v>
      </c>
      <c r="E1105" s="5">
        <v>30</v>
      </c>
      <c r="F1105" s="50">
        <v>32069</v>
      </c>
      <c r="G1105" s="5">
        <v>562773</v>
      </c>
      <c r="H1105" s="50">
        <v>37146</v>
      </c>
      <c r="I1105" s="5" t="s">
        <v>858</v>
      </c>
    </row>
    <row r="1106" spans="1:9" x14ac:dyDescent="0.25">
      <c r="A1106" s="5" t="s">
        <v>408</v>
      </c>
      <c r="B1106" s="5" t="s">
        <v>155</v>
      </c>
      <c r="C1106" s="5" t="s">
        <v>1008</v>
      </c>
      <c r="D1106" s="5" t="s">
        <v>668</v>
      </c>
      <c r="E1106" s="5">
        <v>47</v>
      </c>
      <c r="F1106" s="50">
        <v>26088</v>
      </c>
      <c r="G1106" s="5">
        <v>562772</v>
      </c>
      <c r="H1106" s="50">
        <v>37075</v>
      </c>
      <c r="I1106" s="5" t="s">
        <v>858</v>
      </c>
    </row>
    <row r="1107" spans="1:9" x14ac:dyDescent="0.25">
      <c r="A1107" s="5" t="s">
        <v>408</v>
      </c>
      <c r="B1107" s="5" t="s">
        <v>549</v>
      </c>
      <c r="C1107" s="5" t="s">
        <v>870</v>
      </c>
      <c r="D1107" s="5" t="s">
        <v>460</v>
      </c>
      <c r="E1107" s="5">
        <v>35</v>
      </c>
      <c r="F1107" s="50">
        <v>30401</v>
      </c>
      <c r="G1107" s="5">
        <v>562762</v>
      </c>
      <c r="H1107" s="50">
        <v>36971</v>
      </c>
      <c r="I1107" s="5" t="s">
        <v>858</v>
      </c>
    </row>
    <row r="1108" spans="1:9" x14ac:dyDescent="0.25">
      <c r="A1108" s="5" t="s">
        <v>454</v>
      </c>
      <c r="B1108" s="5" t="s">
        <v>610</v>
      </c>
      <c r="C1108" s="5" t="s">
        <v>827</v>
      </c>
      <c r="D1108" s="5" t="s">
        <v>460</v>
      </c>
      <c r="E1108" s="5">
        <v>31</v>
      </c>
      <c r="F1108" s="50">
        <v>31999</v>
      </c>
      <c r="G1108" s="5">
        <v>562761</v>
      </c>
      <c r="H1108" s="50">
        <v>37186</v>
      </c>
      <c r="I1108" s="5" t="s">
        <v>858</v>
      </c>
    </row>
    <row r="1109" spans="1:9" x14ac:dyDescent="0.25">
      <c r="A1109" s="5" t="s">
        <v>454</v>
      </c>
      <c r="B1109" s="5" t="s">
        <v>506</v>
      </c>
      <c r="C1109" s="5" t="s">
        <v>930</v>
      </c>
      <c r="D1109" s="5" t="s">
        <v>622</v>
      </c>
      <c r="E1109" s="5">
        <v>34</v>
      </c>
      <c r="F1109" s="50">
        <v>30675</v>
      </c>
      <c r="G1109" s="5">
        <v>562754</v>
      </c>
      <c r="H1109" s="50">
        <v>37001</v>
      </c>
      <c r="I1109" s="5" t="s">
        <v>858</v>
      </c>
    </row>
    <row r="1110" spans="1:9" x14ac:dyDescent="0.25">
      <c r="A1110" s="5" t="s">
        <v>408</v>
      </c>
      <c r="B1110" s="5" t="s">
        <v>471</v>
      </c>
      <c r="C1110" s="5" t="s">
        <v>608</v>
      </c>
      <c r="D1110" s="5" t="s">
        <v>439</v>
      </c>
      <c r="E1110" s="5">
        <v>31</v>
      </c>
      <c r="F1110" s="50">
        <v>31834</v>
      </c>
      <c r="G1110" s="5">
        <v>352785</v>
      </c>
      <c r="H1110" s="50">
        <v>36989</v>
      </c>
      <c r="I1110" s="5" t="s">
        <v>858</v>
      </c>
    </row>
    <row r="1111" spans="1:9" x14ac:dyDescent="0.25">
      <c r="A1111" s="5" t="s">
        <v>454</v>
      </c>
      <c r="B1111" s="5" t="s">
        <v>506</v>
      </c>
      <c r="C1111" s="5" t="s">
        <v>983</v>
      </c>
      <c r="D1111" s="5" t="s">
        <v>439</v>
      </c>
      <c r="E1111" s="5">
        <v>31</v>
      </c>
      <c r="F1111" s="50">
        <v>31887</v>
      </c>
      <c r="G1111" s="5">
        <v>562787</v>
      </c>
      <c r="H1111" s="50">
        <v>37379</v>
      </c>
      <c r="I1111" s="5" t="s">
        <v>858</v>
      </c>
    </row>
    <row r="1112" spans="1:9" x14ac:dyDescent="0.25">
      <c r="A1112" s="5" t="s">
        <v>408</v>
      </c>
      <c r="B1112" s="5" t="s">
        <v>452</v>
      </c>
      <c r="C1112" s="5" t="s">
        <v>934</v>
      </c>
      <c r="D1112" s="5" t="s">
        <v>1009</v>
      </c>
      <c r="E1112" s="5">
        <v>41</v>
      </c>
      <c r="F1112" s="50">
        <v>28172</v>
      </c>
      <c r="G1112" s="5">
        <v>562766</v>
      </c>
      <c r="H1112" s="50">
        <v>37503</v>
      </c>
      <c r="I1112" s="5" t="s">
        <v>858</v>
      </c>
    </row>
    <row r="1113" spans="1:9" x14ac:dyDescent="0.25">
      <c r="A1113" s="5" t="s">
        <v>454</v>
      </c>
      <c r="B1113" s="5" t="s">
        <v>528</v>
      </c>
      <c r="C1113" s="5" t="s">
        <v>984</v>
      </c>
      <c r="D1113" s="5" t="s">
        <v>439</v>
      </c>
      <c r="E1113" s="5">
        <v>32</v>
      </c>
      <c r="F1113" s="50">
        <v>31492</v>
      </c>
      <c r="G1113" s="5">
        <v>353507</v>
      </c>
      <c r="H1113" s="50">
        <v>37396</v>
      </c>
      <c r="I1113" s="5" t="s">
        <v>858</v>
      </c>
    </row>
    <row r="1114" spans="1:9" x14ac:dyDescent="0.25">
      <c r="A1114" s="5" t="s">
        <v>454</v>
      </c>
      <c r="B1114" s="5" t="s">
        <v>590</v>
      </c>
      <c r="C1114" s="5" t="s">
        <v>984</v>
      </c>
      <c r="D1114" s="5" t="s">
        <v>439</v>
      </c>
      <c r="E1114" s="5">
        <v>28</v>
      </c>
      <c r="F1114" s="50">
        <v>32838</v>
      </c>
      <c r="G1114" s="5">
        <v>352792</v>
      </c>
      <c r="H1114" s="50">
        <v>37509</v>
      </c>
      <c r="I1114" s="5" t="s">
        <v>858</v>
      </c>
    </row>
    <row r="1115" spans="1:9" x14ac:dyDescent="0.25">
      <c r="A1115" s="5" t="s">
        <v>454</v>
      </c>
      <c r="B1115" s="5" t="s">
        <v>748</v>
      </c>
      <c r="C1115" s="5" t="s">
        <v>163</v>
      </c>
      <c r="D1115" s="5" t="s">
        <v>439</v>
      </c>
      <c r="E1115" s="5">
        <v>28</v>
      </c>
      <c r="F1115" s="50">
        <v>32868</v>
      </c>
      <c r="G1115" s="5">
        <v>562797</v>
      </c>
      <c r="H1115" s="50">
        <v>37261</v>
      </c>
      <c r="I1115" s="5" t="s">
        <v>858</v>
      </c>
    </row>
    <row r="1116" spans="1:9" x14ac:dyDescent="0.25">
      <c r="A1116" s="5" t="s">
        <v>408</v>
      </c>
      <c r="B1116" s="5" t="s">
        <v>817</v>
      </c>
      <c r="C1116" s="5" t="s">
        <v>1010</v>
      </c>
      <c r="D1116" s="5" t="s">
        <v>439</v>
      </c>
      <c r="E1116" s="5">
        <v>29</v>
      </c>
      <c r="F1116" s="50">
        <v>32516</v>
      </c>
      <c r="G1116" s="5">
        <v>353501</v>
      </c>
      <c r="H1116" s="50">
        <v>37388</v>
      </c>
      <c r="I1116" s="5" t="s">
        <v>858</v>
      </c>
    </row>
    <row r="1117" spans="1:9" x14ac:dyDescent="0.25">
      <c r="A1117" s="5" t="s">
        <v>408</v>
      </c>
      <c r="B1117" s="5" t="s">
        <v>499</v>
      </c>
      <c r="C1117" s="5" t="s">
        <v>999</v>
      </c>
      <c r="D1117" s="5" t="s">
        <v>439</v>
      </c>
      <c r="E1117" s="5">
        <v>28</v>
      </c>
      <c r="F1117" s="50">
        <v>32878</v>
      </c>
      <c r="G1117" s="5">
        <v>563505</v>
      </c>
      <c r="H1117" s="50">
        <v>37318</v>
      </c>
      <c r="I1117" s="5" t="s">
        <v>858</v>
      </c>
    </row>
    <row r="1118" spans="1:9" x14ac:dyDescent="0.25">
      <c r="A1118" s="5" t="s">
        <v>408</v>
      </c>
      <c r="B1118" s="5" t="s">
        <v>694</v>
      </c>
      <c r="C1118" s="5" t="s">
        <v>490</v>
      </c>
      <c r="D1118" s="5" t="s">
        <v>439</v>
      </c>
      <c r="E1118" s="5">
        <v>29</v>
      </c>
      <c r="F1118" s="50">
        <v>32596</v>
      </c>
      <c r="G1118" s="5">
        <v>563511</v>
      </c>
      <c r="H1118" s="50">
        <v>37586</v>
      </c>
      <c r="I1118" s="5" t="s">
        <v>858</v>
      </c>
    </row>
    <row r="1119" spans="1:9" x14ac:dyDescent="0.25">
      <c r="A1119" s="5" t="s">
        <v>413</v>
      </c>
      <c r="B1119" s="5" t="s">
        <v>464</v>
      </c>
      <c r="C1119" s="5" t="s">
        <v>985</v>
      </c>
      <c r="D1119" s="5" t="s">
        <v>439</v>
      </c>
      <c r="E1119" s="5">
        <v>31</v>
      </c>
      <c r="F1119" s="50">
        <v>31962</v>
      </c>
      <c r="G1119" s="5">
        <v>353512</v>
      </c>
      <c r="H1119" s="50">
        <v>37600</v>
      </c>
      <c r="I1119" s="5" t="s">
        <v>858</v>
      </c>
    </row>
    <row r="1120" spans="1:9" x14ac:dyDescent="0.25">
      <c r="A1120" s="5" t="s">
        <v>408</v>
      </c>
      <c r="B1120" s="5" t="s">
        <v>671</v>
      </c>
      <c r="C1120" s="5" t="s">
        <v>950</v>
      </c>
      <c r="D1120" s="5" t="s">
        <v>416</v>
      </c>
      <c r="E1120" s="5">
        <v>31</v>
      </c>
      <c r="F1120" s="50">
        <v>32008</v>
      </c>
      <c r="G1120" s="5">
        <v>352791</v>
      </c>
      <c r="H1120" s="50">
        <v>37544</v>
      </c>
      <c r="I1120" s="5" t="s">
        <v>858</v>
      </c>
    </row>
    <row r="1121" spans="1:9" x14ac:dyDescent="0.25">
      <c r="A1121" s="5" t="s">
        <v>408</v>
      </c>
      <c r="B1121" s="5" t="s">
        <v>614</v>
      </c>
      <c r="C1121" s="5" t="s">
        <v>471</v>
      </c>
      <c r="D1121" s="5" t="s">
        <v>411</v>
      </c>
      <c r="E1121" s="5">
        <v>33</v>
      </c>
      <c r="F1121" s="50">
        <v>30996</v>
      </c>
      <c r="G1121" s="5">
        <v>563520</v>
      </c>
      <c r="H1121" s="50">
        <v>37281</v>
      </c>
      <c r="I1121" s="5" t="s">
        <v>858</v>
      </c>
    </row>
    <row r="1122" spans="1:9" x14ac:dyDescent="0.25">
      <c r="A1122" s="5" t="s">
        <v>413</v>
      </c>
      <c r="B1122" s="5" t="s">
        <v>488</v>
      </c>
      <c r="C1122" s="5" t="s">
        <v>1011</v>
      </c>
      <c r="D1122" s="5" t="s">
        <v>439</v>
      </c>
      <c r="E1122" s="5">
        <v>31</v>
      </c>
      <c r="F1122" s="50">
        <v>31802</v>
      </c>
      <c r="G1122" s="5">
        <v>563532</v>
      </c>
      <c r="H1122" s="50">
        <v>37396</v>
      </c>
      <c r="I1122" s="5" t="s">
        <v>858</v>
      </c>
    </row>
    <row r="1123" spans="1:9" x14ac:dyDescent="0.25">
      <c r="A1123" s="5" t="s">
        <v>413</v>
      </c>
      <c r="B1123" s="5" t="s">
        <v>423</v>
      </c>
      <c r="C1123" s="5" t="s">
        <v>893</v>
      </c>
      <c r="D1123" s="5" t="s">
        <v>439</v>
      </c>
      <c r="E1123" s="5">
        <v>30</v>
      </c>
      <c r="F1123" s="50">
        <v>32377</v>
      </c>
      <c r="G1123" s="5">
        <v>353534</v>
      </c>
      <c r="H1123" s="50">
        <v>37511</v>
      </c>
      <c r="I1123" s="5" t="s">
        <v>858</v>
      </c>
    </row>
    <row r="1124" spans="1:9" x14ac:dyDescent="0.25">
      <c r="A1124" s="5" t="s">
        <v>408</v>
      </c>
      <c r="B1124" s="5" t="s">
        <v>791</v>
      </c>
      <c r="C1124" s="5" t="s">
        <v>161</v>
      </c>
      <c r="D1124" s="5" t="s">
        <v>460</v>
      </c>
      <c r="E1124" s="5">
        <v>41</v>
      </c>
      <c r="F1124" s="50">
        <v>28205</v>
      </c>
      <c r="G1124" s="5">
        <v>563556</v>
      </c>
      <c r="H1124" s="50">
        <v>37349</v>
      </c>
      <c r="I1124" s="5" t="s">
        <v>858</v>
      </c>
    </row>
    <row r="1125" spans="1:9" x14ac:dyDescent="0.25">
      <c r="A1125" s="5" t="s">
        <v>454</v>
      </c>
      <c r="B1125" s="5" t="s">
        <v>423</v>
      </c>
      <c r="C1125" s="5" t="s">
        <v>930</v>
      </c>
      <c r="D1125" s="5" t="s">
        <v>439</v>
      </c>
      <c r="E1125" s="5">
        <v>32</v>
      </c>
      <c r="F1125" s="50">
        <v>31523</v>
      </c>
      <c r="G1125" s="5">
        <v>353547</v>
      </c>
      <c r="H1125" s="50">
        <v>37303</v>
      </c>
      <c r="I1125" s="5" t="s">
        <v>858</v>
      </c>
    </row>
    <row r="1126" spans="1:9" x14ac:dyDescent="0.25">
      <c r="A1126" s="5" t="s">
        <v>454</v>
      </c>
      <c r="B1126" s="5" t="s">
        <v>665</v>
      </c>
      <c r="C1126" s="5" t="s">
        <v>1012</v>
      </c>
      <c r="D1126" s="5" t="s">
        <v>577</v>
      </c>
      <c r="E1126" s="5">
        <v>33</v>
      </c>
      <c r="F1126" s="50">
        <v>31153</v>
      </c>
      <c r="G1126" s="5">
        <v>563545</v>
      </c>
      <c r="H1126" s="50">
        <v>37344</v>
      </c>
      <c r="I1126" s="5" t="s">
        <v>858</v>
      </c>
    </row>
    <row r="1127" spans="1:9" x14ac:dyDescent="0.25">
      <c r="A1127" s="5" t="s">
        <v>413</v>
      </c>
      <c r="B1127" s="5" t="s">
        <v>590</v>
      </c>
      <c r="C1127" s="5" t="s">
        <v>523</v>
      </c>
      <c r="D1127" s="5" t="s">
        <v>473</v>
      </c>
      <c r="E1127" s="5">
        <v>41</v>
      </c>
      <c r="F1127" s="50">
        <v>28074</v>
      </c>
      <c r="G1127" s="5">
        <v>353544</v>
      </c>
      <c r="H1127" s="50">
        <v>37351</v>
      </c>
      <c r="I1127" s="5" t="s">
        <v>858</v>
      </c>
    </row>
    <row r="1128" spans="1:9" x14ac:dyDescent="0.25">
      <c r="A1128" s="5" t="s">
        <v>454</v>
      </c>
      <c r="B1128" s="5" t="s">
        <v>500</v>
      </c>
      <c r="C1128" s="5" t="s">
        <v>973</v>
      </c>
      <c r="D1128" s="5" t="s">
        <v>416</v>
      </c>
      <c r="E1128" s="5">
        <v>35</v>
      </c>
      <c r="F1128" s="50">
        <v>30458</v>
      </c>
      <c r="G1128" s="5">
        <v>563560</v>
      </c>
      <c r="H1128" s="50">
        <v>37410</v>
      </c>
      <c r="I1128" s="5" t="s">
        <v>858</v>
      </c>
    </row>
    <row r="1129" spans="1:9" x14ac:dyDescent="0.25">
      <c r="A1129" s="5" t="s">
        <v>408</v>
      </c>
      <c r="B1129" s="5" t="s">
        <v>592</v>
      </c>
      <c r="C1129" s="5" t="s">
        <v>828</v>
      </c>
      <c r="D1129" s="5" t="s">
        <v>439</v>
      </c>
      <c r="E1129" s="5">
        <v>34</v>
      </c>
      <c r="F1129" s="50">
        <v>30720</v>
      </c>
      <c r="G1129" s="5">
        <v>563559</v>
      </c>
      <c r="H1129" s="50">
        <v>37341</v>
      </c>
      <c r="I1129" s="5" t="s">
        <v>858</v>
      </c>
    </row>
    <row r="1130" spans="1:9" x14ac:dyDescent="0.25">
      <c r="A1130" s="5" t="s">
        <v>454</v>
      </c>
      <c r="B1130" s="5" t="s">
        <v>450</v>
      </c>
      <c r="C1130" s="5" t="s">
        <v>1013</v>
      </c>
      <c r="D1130" s="5" t="s">
        <v>439</v>
      </c>
      <c r="E1130" s="5">
        <v>31</v>
      </c>
      <c r="F1130" s="50">
        <v>31742</v>
      </c>
      <c r="G1130" s="5">
        <v>353556</v>
      </c>
      <c r="H1130" s="50">
        <v>37282</v>
      </c>
      <c r="I1130" s="5" t="s">
        <v>858</v>
      </c>
    </row>
    <row r="1131" spans="1:9" x14ac:dyDescent="0.25">
      <c r="A1131" s="5" t="s">
        <v>408</v>
      </c>
      <c r="B1131" s="5" t="s">
        <v>414</v>
      </c>
      <c r="C1131" s="5" t="s">
        <v>863</v>
      </c>
      <c r="D1131" s="5" t="s">
        <v>536</v>
      </c>
      <c r="E1131" s="5">
        <v>44</v>
      </c>
      <c r="F1131" s="50">
        <v>27260</v>
      </c>
      <c r="G1131" s="5">
        <v>353557</v>
      </c>
      <c r="H1131" s="50">
        <v>37536</v>
      </c>
      <c r="I1131" s="5" t="s">
        <v>858</v>
      </c>
    </row>
    <row r="1132" spans="1:9" x14ac:dyDescent="0.25">
      <c r="A1132" s="5" t="s">
        <v>413</v>
      </c>
      <c r="B1132" s="5" t="s">
        <v>615</v>
      </c>
      <c r="C1132" s="5" t="s">
        <v>680</v>
      </c>
      <c r="D1132" s="5" t="s">
        <v>439</v>
      </c>
      <c r="E1132" s="5">
        <v>40</v>
      </c>
      <c r="F1132" s="50">
        <v>28547</v>
      </c>
      <c r="G1132" s="5">
        <v>353572</v>
      </c>
      <c r="H1132" s="50">
        <v>37598</v>
      </c>
      <c r="I1132" s="5" t="s">
        <v>858</v>
      </c>
    </row>
    <row r="1133" spans="1:9" x14ac:dyDescent="0.25">
      <c r="A1133" s="5" t="s">
        <v>408</v>
      </c>
      <c r="B1133" s="5" t="s">
        <v>639</v>
      </c>
      <c r="C1133" s="5" t="s">
        <v>410</v>
      </c>
      <c r="D1133" s="5" t="s">
        <v>702</v>
      </c>
      <c r="E1133" s="5">
        <v>54</v>
      </c>
      <c r="F1133" s="50">
        <v>23593</v>
      </c>
      <c r="G1133" s="5">
        <v>563548</v>
      </c>
      <c r="H1133" s="50">
        <v>37205</v>
      </c>
      <c r="I1133" s="5" t="s">
        <v>858</v>
      </c>
    </row>
    <row r="1134" spans="1:9" x14ac:dyDescent="0.25">
      <c r="A1134" s="5" t="s">
        <v>413</v>
      </c>
      <c r="B1134" s="5" t="s">
        <v>705</v>
      </c>
      <c r="C1134" s="5" t="s">
        <v>596</v>
      </c>
      <c r="D1134" s="5" t="s">
        <v>445</v>
      </c>
      <c r="E1134" s="5">
        <v>44</v>
      </c>
      <c r="F1134" s="50">
        <v>27202</v>
      </c>
      <c r="G1134" s="5">
        <v>353550</v>
      </c>
      <c r="H1134" s="50">
        <v>37115</v>
      </c>
      <c r="I1134" s="5" t="s">
        <v>858</v>
      </c>
    </row>
    <row r="1135" spans="1:9" x14ac:dyDescent="0.25">
      <c r="A1135" s="5" t="s">
        <v>408</v>
      </c>
      <c r="B1135" s="5" t="s">
        <v>469</v>
      </c>
      <c r="C1135" s="5" t="s">
        <v>863</v>
      </c>
      <c r="D1135" s="5" t="s">
        <v>658</v>
      </c>
      <c r="E1135" s="5">
        <v>41</v>
      </c>
      <c r="F1135" s="50">
        <v>28182</v>
      </c>
      <c r="G1135" s="5">
        <v>353568</v>
      </c>
      <c r="H1135" s="50">
        <v>37040</v>
      </c>
      <c r="I1135" s="5" t="s">
        <v>858</v>
      </c>
    </row>
    <row r="1136" spans="1:9" x14ac:dyDescent="0.25">
      <c r="A1136" s="5" t="s">
        <v>408</v>
      </c>
      <c r="B1136" s="5" t="s">
        <v>766</v>
      </c>
      <c r="C1136" s="5" t="s">
        <v>954</v>
      </c>
      <c r="D1136" s="5" t="s">
        <v>416</v>
      </c>
      <c r="E1136" s="5">
        <v>33</v>
      </c>
      <c r="F1136" s="50">
        <v>31294</v>
      </c>
      <c r="G1136" s="5">
        <v>563573</v>
      </c>
      <c r="H1136" s="50">
        <v>37220</v>
      </c>
      <c r="I1136" s="5" t="s">
        <v>858</v>
      </c>
    </row>
    <row r="1137" spans="1:9" x14ac:dyDescent="0.25">
      <c r="A1137" s="5" t="s">
        <v>454</v>
      </c>
      <c r="B1137" s="5" t="s">
        <v>434</v>
      </c>
      <c r="C1137" s="5" t="s">
        <v>995</v>
      </c>
      <c r="D1137" s="5" t="s">
        <v>416</v>
      </c>
      <c r="E1137" s="5">
        <v>35</v>
      </c>
      <c r="F1137" s="50">
        <v>30435</v>
      </c>
      <c r="G1137" s="5">
        <v>563575</v>
      </c>
      <c r="H1137" s="50">
        <v>37233</v>
      </c>
      <c r="I1137" s="5" t="s">
        <v>858</v>
      </c>
    </row>
    <row r="1138" spans="1:9" x14ac:dyDescent="0.25">
      <c r="A1138" s="5" t="s">
        <v>408</v>
      </c>
      <c r="B1138" s="5" t="s">
        <v>615</v>
      </c>
      <c r="C1138" s="5" t="s">
        <v>713</v>
      </c>
      <c r="D1138" s="5" t="s">
        <v>439</v>
      </c>
      <c r="E1138" s="5">
        <v>40</v>
      </c>
      <c r="F1138" s="50">
        <v>28467</v>
      </c>
      <c r="G1138" s="5">
        <v>353578</v>
      </c>
      <c r="H1138" s="50">
        <v>37156</v>
      </c>
      <c r="I1138" s="5" t="s">
        <v>858</v>
      </c>
    </row>
    <row r="1139" spans="1:9" x14ac:dyDescent="0.25">
      <c r="A1139" s="5" t="s">
        <v>413</v>
      </c>
      <c r="B1139" s="5" t="s">
        <v>611</v>
      </c>
      <c r="C1139" s="5" t="s">
        <v>896</v>
      </c>
      <c r="D1139" s="5" t="s">
        <v>460</v>
      </c>
      <c r="E1139" s="5">
        <v>39</v>
      </c>
      <c r="F1139" s="50">
        <v>29071</v>
      </c>
      <c r="G1139" s="5">
        <v>563577</v>
      </c>
      <c r="H1139" s="50">
        <v>36932</v>
      </c>
      <c r="I1139" s="5" t="s">
        <v>858</v>
      </c>
    </row>
    <row r="1140" spans="1:9" x14ac:dyDescent="0.25">
      <c r="A1140" s="5" t="s">
        <v>413</v>
      </c>
      <c r="B1140" s="5" t="s">
        <v>514</v>
      </c>
      <c r="C1140" s="5" t="s">
        <v>844</v>
      </c>
      <c r="D1140" s="5" t="s">
        <v>439</v>
      </c>
      <c r="E1140" s="5">
        <v>36</v>
      </c>
      <c r="F1140" s="50">
        <v>30074</v>
      </c>
      <c r="G1140" s="5">
        <v>353583</v>
      </c>
      <c r="H1140" s="50">
        <v>37046</v>
      </c>
      <c r="I1140" s="5" t="s">
        <v>858</v>
      </c>
    </row>
    <row r="1141" spans="1:9" x14ac:dyDescent="0.25">
      <c r="A1141" s="5" t="s">
        <v>454</v>
      </c>
      <c r="B1141" s="5" t="s">
        <v>152</v>
      </c>
      <c r="C1141" s="5" t="s">
        <v>1014</v>
      </c>
      <c r="D1141" s="5" t="s">
        <v>416</v>
      </c>
      <c r="E1141" s="5">
        <v>34</v>
      </c>
      <c r="F1141" s="50">
        <v>30904</v>
      </c>
      <c r="G1141" s="5">
        <v>563582</v>
      </c>
      <c r="H1141" s="50">
        <v>37028</v>
      </c>
      <c r="I1141" s="5" t="s">
        <v>858</v>
      </c>
    </row>
    <row r="1142" spans="1:9" x14ac:dyDescent="0.25">
      <c r="A1142" s="5" t="s">
        <v>454</v>
      </c>
      <c r="B1142" s="5" t="s">
        <v>712</v>
      </c>
      <c r="C1142" s="5" t="s">
        <v>984</v>
      </c>
      <c r="D1142" s="5" t="s">
        <v>439</v>
      </c>
      <c r="E1142" s="5">
        <v>28</v>
      </c>
      <c r="F1142" s="50">
        <v>32850</v>
      </c>
      <c r="G1142" s="5">
        <v>563588</v>
      </c>
      <c r="H1142" s="50">
        <v>37045</v>
      </c>
      <c r="I1142" s="5" t="s">
        <v>858</v>
      </c>
    </row>
    <row r="1143" spans="1:9" x14ac:dyDescent="0.25">
      <c r="A1143" s="5" t="s">
        <v>413</v>
      </c>
      <c r="B1143" s="5" t="s">
        <v>483</v>
      </c>
      <c r="C1143" s="5" t="s">
        <v>90</v>
      </c>
      <c r="D1143" s="5" t="s">
        <v>439</v>
      </c>
      <c r="E1143" s="5">
        <v>30</v>
      </c>
      <c r="F1143" s="50">
        <v>32367</v>
      </c>
      <c r="G1143" s="5">
        <v>563591</v>
      </c>
      <c r="H1143" s="50">
        <v>38545</v>
      </c>
      <c r="I1143" s="5" t="s">
        <v>858</v>
      </c>
    </row>
    <row r="1144" spans="1:9" x14ac:dyDescent="0.25">
      <c r="A1144" s="5" t="s">
        <v>408</v>
      </c>
      <c r="B1144" s="5" t="s">
        <v>705</v>
      </c>
      <c r="C1144" s="5" t="s">
        <v>892</v>
      </c>
      <c r="D1144" s="5" t="s">
        <v>829</v>
      </c>
      <c r="E1144" s="5">
        <v>35</v>
      </c>
      <c r="F1144" s="50">
        <v>30373</v>
      </c>
      <c r="G1144" s="5">
        <v>353558</v>
      </c>
      <c r="H1144" s="50">
        <v>37235</v>
      </c>
      <c r="I1144" s="5" t="s">
        <v>858</v>
      </c>
    </row>
    <row r="1145" spans="1:9" x14ac:dyDescent="0.25">
      <c r="A1145" s="5" t="s">
        <v>413</v>
      </c>
      <c r="B1145" s="5" t="s">
        <v>495</v>
      </c>
      <c r="C1145" s="5" t="s">
        <v>1015</v>
      </c>
      <c r="D1145" s="5" t="s">
        <v>416</v>
      </c>
      <c r="E1145" s="5">
        <v>34</v>
      </c>
      <c r="F1145" s="50">
        <v>30814</v>
      </c>
      <c r="G1145" s="5">
        <v>563592</v>
      </c>
      <c r="H1145" s="50">
        <v>36899</v>
      </c>
      <c r="I1145" s="5" t="s">
        <v>858</v>
      </c>
    </row>
    <row r="1146" spans="1:9" x14ac:dyDescent="0.25">
      <c r="A1146" s="5" t="s">
        <v>413</v>
      </c>
      <c r="B1146" s="5" t="s">
        <v>704</v>
      </c>
      <c r="C1146" s="5" t="s">
        <v>707</v>
      </c>
      <c r="D1146" s="5" t="s">
        <v>439</v>
      </c>
      <c r="E1146" s="5">
        <v>29</v>
      </c>
      <c r="F1146" s="50">
        <v>32458</v>
      </c>
      <c r="G1146" s="5">
        <v>563596</v>
      </c>
      <c r="H1146" s="50">
        <v>38494</v>
      </c>
      <c r="I1146" s="5" t="s">
        <v>858</v>
      </c>
    </row>
    <row r="1147" spans="1:9" x14ac:dyDescent="0.25">
      <c r="A1147" s="5" t="s">
        <v>408</v>
      </c>
      <c r="B1147" s="5" t="s">
        <v>594</v>
      </c>
      <c r="C1147" s="5" t="s">
        <v>999</v>
      </c>
      <c r="D1147" s="5" t="s">
        <v>439</v>
      </c>
      <c r="E1147" s="5">
        <v>28</v>
      </c>
      <c r="F1147" s="50">
        <v>32788</v>
      </c>
      <c r="G1147" s="5">
        <v>562901</v>
      </c>
      <c r="H1147" s="50">
        <v>38515</v>
      </c>
      <c r="I1147" s="5" t="s">
        <v>858</v>
      </c>
    </row>
    <row r="1148" spans="1:9" x14ac:dyDescent="0.25">
      <c r="A1148" s="5" t="s">
        <v>408</v>
      </c>
      <c r="B1148" s="5" t="s">
        <v>671</v>
      </c>
      <c r="C1148" s="5" t="s">
        <v>443</v>
      </c>
      <c r="D1148" s="5" t="s">
        <v>460</v>
      </c>
      <c r="E1148" s="5">
        <v>35</v>
      </c>
      <c r="F1148" s="50">
        <v>30470</v>
      </c>
      <c r="G1148" s="5">
        <v>352908</v>
      </c>
      <c r="H1148" s="50">
        <v>38475</v>
      </c>
      <c r="I1148" s="5" t="s">
        <v>858</v>
      </c>
    </row>
    <row r="1149" spans="1:9" x14ac:dyDescent="0.25">
      <c r="A1149" s="5" t="s">
        <v>454</v>
      </c>
      <c r="B1149" s="5" t="s">
        <v>528</v>
      </c>
      <c r="C1149" s="5" t="s">
        <v>88</v>
      </c>
      <c r="D1149" s="5" t="s">
        <v>439</v>
      </c>
      <c r="E1149" s="5">
        <v>29</v>
      </c>
      <c r="F1149" s="50">
        <v>32534</v>
      </c>
      <c r="G1149" s="5">
        <v>562905</v>
      </c>
      <c r="H1149" s="50">
        <v>38711</v>
      </c>
      <c r="I1149" s="5" t="s">
        <v>858</v>
      </c>
    </row>
    <row r="1150" spans="1:9" x14ac:dyDescent="0.25">
      <c r="A1150" s="5" t="s">
        <v>408</v>
      </c>
      <c r="B1150" s="5" t="s">
        <v>705</v>
      </c>
      <c r="C1150" s="5" t="s">
        <v>1016</v>
      </c>
      <c r="D1150" s="5" t="s">
        <v>749</v>
      </c>
      <c r="E1150" s="5">
        <v>30</v>
      </c>
      <c r="F1150" s="50">
        <v>32367</v>
      </c>
      <c r="G1150" s="5">
        <v>352904</v>
      </c>
      <c r="H1150" s="50">
        <v>38545</v>
      </c>
      <c r="I1150" s="5" t="s">
        <v>858</v>
      </c>
    </row>
    <row r="1151" spans="1:9" x14ac:dyDescent="0.25">
      <c r="A1151" s="5" t="s">
        <v>454</v>
      </c>
      <c r="B1151" s="5" t="s">
        <v>671</v>
      </c>
      <c r="C1151" s="5" t="s">
        <v>968</v>
      </c>
      <c r="D1151" s="5" t="s">
        <v>439</v>
      </c>
      <c r="E1151" s="5">
        <v>28</v>
      </c>
      <c r="F1151" s="50">
        <v>33064</v>
      </c>
      <c r="G1151" s="5">
        <v>562911</v>
      </c>
      <c r="H1151" s="50">
        <v>38414</v>
      </c>
      <c r="I1151" s="5" t="s">
        <v>858</v>
      </c>
    </row>
    <row r="1152" spans="1:9" x14ac:dyDescent="0.25">
      <c r="A1152" s="5" t="s">
        <v>408</v>
      </c>
      <c r="B1152" s="5" t="s">
        <v>524</v>
      </c>
      <c r="C1152" s="5" t="s">
        <v>1017</v>
      </c>
      <c r="D1152" s="5" t="s">
        <v>416</v>
      </c>
      <c r="E1152" s="5">
        <v>30</v>
      </c>
      <c r="F1152" s="50">
        <v>32266</v>
      </c>
      <c r="G1152" s="5">
        <v>562910</v>
      </c>
      <c r="H1152" s="50">
        <v>38636</v>
      </c>
      <c r="I1152" s="5" t="s">
        <v>858</v>
      </c>
    </row>
    <row r="1153" spans="1:9" x14ac:dyDescent="0.25">
      <c r="A1153" s="5" t="s">
        <v>408</v>
      </c>
      <c r="B1153" s="5" t="s">
        <v>712</v>
      </c>
      <c r="C1153" s="5" t="s">
        <v>992</v>
      </c>
      <c r="D1153" s="5" t="s">
        <v>439</v>
      </c>
      <c r="E1153" s="5">
        <v>28</v>
      </c>
      <c r="F1153" s="50">
        <v>32958</v>
      </c>
      <c r="G1153" s="5">
        <v>357191</v>
      </c>
      <c r="H1153" s="50">
        <v>38550</v>
      </c>
      <c r="I1153" s="5" t="s">
        <v>858</v>
      </c>
    </row>
    <row r="1154" spans="1:9" x14ac:dyDescent="0.25">
      <c r="A1154" s="5" t="s">
        <v>454</v>
      </c>
      <c r="B1154" s="5" t="s">
        <v>440</v>
      </c>
      <c r="C1154" s="5" t="s">
        <v>1018</v>
      </c>
      <c r="D1154" s="5" t="s">
        <v>439</v>
      </c>
      <c r="E1154" s="5">
        <v>27</v>
      </c>
      <c r="F1154" s="50">
        <v>33493</v>
      </c>
      <c r="G1154" s="5">
        <v>567254</v>
      </c>
      <c r="H1154" s="50">
        <v>38617</v>
      </c>
      <c r="I1154" s="5" t="s">
        <v>858</v>
      </c>
    </row>
    <row r="1155" spans="1:9" x14ac:dyDescent="0.25">
      <c r="A1155" s="5" t="s">
        <v>454</v>
      </c>
      <c r="B1155" s="5" t="s">
        <v>660</v>
      </c>
      <c r="C1155" s="5" t="s">
        <v>930</v>
      </c>
      <c r="D1155" s="5" t="s">
        <v>439</v>
      </c>
      <c r="E1155" s="5">
        <v>27</v>
      </c>
      <c r="F1155" s="50">
        <v>33333</v>
      </c>
      <c r="G1155" s="5">
        <v>357190</v>
      </c>
      <c r="H1155" s="50">
        <v>38445</v>
      </c>
      <c r="I1155" s="5" t="s">
        <v>858</v>
      </c>
    </row>
    <row r="1156" spans="1:9" x14ac:dyDescent="0.25">
      <c r="A1156" s="5" t="s">
        <v>413</v>
      </c>
      <c r="B1156" s="5" t="s">
        <v>612</v>
      </c>
      <c r="C1156" s="5" t="s">
        <v>849</v>
      </c>
      <c r="D1156" s="5" t="s">
        <v>1019</v>
      </c>
      <c r="E1156" s="5">
        <v>30</v>
      </c>
      <c r="F1156" s="50">
        <v>32306</v>
      </c>
      <c r="G1156" s="5">
        <v>353598</v>
      </c>
      <c r="H1156" s="50">
        <v>38722</v>
      </c>
      <c r="I1156" s="5" t="s">
        <v>417</v>
      </c>
    </row>
    <row r="1157" spans="1:9" x14ac:dyDescent="0.25">
      <c r="A1157" s="5" t="s">
        <v>413</v>
      </c>
      <c r="B1157" s="5" t="s">
        <v>594</v>
      </c>
      <c r="C1157" s="5" t="s">
        <v>435</v>
      </c>
      <c r="D1157" s="5" t="s">
        <v>877</v>
      </c>
      <c r="E1157" s="5">
        <v>42</v>
      </c>
      <c r="F1157" s="50">
        <v>27953</v>
      </c>
      <c r="G1157" s="5">
        <v>563599</v>
      </c>
      <c r="H1157" s="50">
        <v>38667</v>
      </c>
      <c r="I1157" s="5" t="s">
        <v>858</v>
      </c>
    </row>
    <row r="1158" spans="1:9" x14ac:dyDescent="0.25">
      <c r="A1158" s="5" t="s">
        <v>408</v>
      </c>
      <c r="B1158" s="5" t="s">
        <v>547</v>
      </c>
      <c r="C1158" s="5" t="s">
        <v>645</v>
      </c>
      <c r="D1158" s="5" t="s">
        <v>1020</v>
      </c>
      <c r="E1158" s="5">
        <v>28</v>
      </c>
      <c r="F1158" s="50">
        <v>33126</v>
      </c>
      <c r="G1158" s="5">
        <v>352915</v>
      </c>
      <c r="H1158" s="50">
        <v>38682</v>
      </c>
      <c r="I1158" s="5" t="s">
        <v>858</v>
      </c>
    </row>
    <row r="1159" spans="1:9" x14ac:dyDescent="0.25">
      <c r="A1159" s="5" t="s">
        <v>408</v>
      </c>
      <c r="B1159" s="5" t="s">
        <v>506</v>
      </c>
      <c r="C1159" s="5" t="s">
        <v>892</v>
      </c>
      <c r="D1159" s="5" t="s">
        <v>1021</v>
      </c>
      <c r="E1159" s="5">
        <v>41</v>
      </c>
      <c r="F1159" s="50">
        <v>28213</v>
      </c>
      <c r="G1159" s="5">
        <v>353589</v>
      </c>
      <c r="H1159" s="50">
        <v>38440</v>
      </c>
      <c r="I1159" s="5" t="s">
        <v>858</v>
      </c>
    </row>
    <row r="1160" spans="1:9" x14ac:dyDescent="0.25">
      <c r="A1160" s="5" t="s">
        <v>413</v>
      </c>
      <c r="B1160" s="5" t="s">
        <v>152</v>
      </c>
      <c r="C1160" s="5" t="s">
        <v>847</v>
      </c>
      <c r="D1160" s="5" t="s">
        <v>714</v>
      </c>
      <c r="E1160" s="5">
        <v>38</v>
      </c>
      <c r="F1160" s="50">
        <v>29440</v>
      </c>
      <c r="G1160" s="5">
        <v>352900</v>
      </c>
      <c r="H1160" s="50">
        <v>38571</v>
      </c>
      <c r="I1160" s="5" t="s">
        <v>858</v>
      </c>
    </row>
    <row r="1161" spans="1:9" x14ac:dyDescent="0.25">
      <c r="A1161" s="5" t="s">
        <v>408</v>
      </c>
      <c r="B1161" s="5" t="s">
        <v>664</v>
      </c>
      <c r="C1161" s="5" t="s">
        <v>1022</v>
      </c>
      <c r="D1161" s="5" t="s">
        <v>439</v>
      </c>
      <c r="E1161" s="5">
        <v>31</v>
      </c>
      <c r="F1161" s="50">
        <v>31862</v>
      </c>
      <c r="G1161" s="5">
        <v>562916</v>
      </c>
      <c r="H1161" s="50">
        <v>38972</v>
      </c>
      <c r="I1161" s="5" t="s">
        <v>858</v>
      </c>
    </row>
    <row r="1162" spans="1:9" x14ac:dyDescent="0.25">
      <c r="A1162" s="5" t="s">
        <v>454</v>
      </c>
      <c r="B1162" s="5" t="s">
        <v>660</v>
      </c>
      <c r="C1162" s="5" t="s">
        <v>1023</v>
      </c>
      <c r="D1162" s="5" t="s">
        <v>439</v>
      </c>
      <c r="E1162" s="5">
        <v>29</v>
      </c>
      <c r="F1162" s="50">
        <v>32770</v>
      </c>
      <c r="G1162" s="5">
        <v>562914</v>
      </c>
      <c r="H1162" s="50">
        <v>38901</v>
      </c>
      <c r="I1162" s="5" t="s">
        <v>858</v>
      </c>
    </row>
    <row r="1163" spans="1:9" x14ac:dyDescent="0.25">
      <c r="A1163" s="5" t="s">
        <v>454</v>
      </c>
      <c r="B1163" s="5" t="s">
        <v>586</v>
      </c>
      <c r="C1163" s="5" t="s">
        <v>973</v>
      </c>
      <c r="D1163" s="5" t="s">
        <v>439</v>
      </c>
      <c r="E1163" s="5">
        <v>28</v>
      </c>
      <c r="F1163" s="50">
        <v>33013</v>
      </c>
      <c r="G1163" s="5">
        <v>562919</v>
      </c>
      <c r="H1163" s="50">
        <v>38797</v>
      </c>
      <c r="I1163" s="5" t="s">
        <v>858</v>
      </c>
    </row>
    <row r="1164" spans="1:9" x14ac:dyDescent="0.25">
      <c r="A1164" s="5" t="s">
        <v>408</v>
      </c>
      <c r="B1164" s="5" t="s">
        <v>157</v>
      </c>
      <c r="C1164" s="5" t="s">
        <v>1024</v>
      </c>
      <c r="D1164" s="5" t="s">
        <v>439</v>
      </c>
      <c r="E1164" s="5">
        <v>29</v>
      </c>
      <c r="F1164" s="50">
        <v>32560</v>
      </c>
      <c r="G1164" s="5">
        <v>352921</v>
      </c>
      <c r="H1164" s="50">
        <v>39012</v>
      </c>
      <c r="I1164" s="5" t="s">
        <v>858</v>
      </c>
    </row>
    <row r="1165" spans="1:9" x14ac:dyDescent="0.25">
      <c r="A1165" s="5" t="s">
        <v>454</v>
      </c>
      <c r="B1165" s="5" t="s">
        <v>564</v>
      </c>
      <c r="C1165" s="5" t="s">
        <v>1025</v>
      </c>
      <c r="D1165" s="5" t="s">
        <v>439</v>
      </c>
      <c r="E1165" s="5">
        <v>29</v>
      </c>
      <c r="F1165" s="50">
        <v>32711</v>
      </c>
      <c r="G1165" s="5">
        <v>562920</v>
      </c>
      <c r="H1165" s="50">
        <v>38827</v>
      </c>
      <c r="I1165" s="5" t="s">
        <v>858</v>
      </c>
    </row>
    <row r="1166" spans="1:9" x14ac:dyDescent="0.25">
      <c r="A1166" s="5" t="s">
        <v>408</v>
      </c>
      <c r="B1166" s="5" t="s">
        <v>634</v>
      </c>
      <c r="C1166" s="5" t="s">
        <v>1026</v>
      </c>
      <c r="D1166" s="5" t="s">
        <v>439</v>
      </c>
      <c r="E1166" s="5">
        <v>30</v>
      </c>
      <c r="F1166" s="50">
        <v>32106</v>
      </c>
      <c r="G1166" s="5">
        <v>562925</v>
      </c>
      <c r="H1166" s="50">
        <v>38815</v>
      </c>
      <c r="I1166" s="5" t="s">
        <v>858</v>
      </c>
    </row>
    <row r="1167" spans="1:9" x14ac:dyDescent="0.25">
      <c r="A1167" s="5" t="s">
        <v>454</v>
      </c>
      <c r="B1167" s="5" t="s">
        <v>485</v>
      </c>
      <c r="C1167" s="5" t="s">
        <v>1027</v>
      </c>
      <c r="D1167" s="5" t="s">
        <v>416</v>
      </c>
      <c r="E1167" s="5">
        <v>31</v>
      </c>
      <c r="F1167" s="50">
        <v>31816</v>
      </c>
      <c r="G1167" s="5">
        <v>562926</v>
      </c>
      <c r="H1167" s="50">
        <v>38840</v>
      </c>
      <c r="I1167" s="5" t="s">
        <v>858</v>
      </c>
    </row>
    <row r="1168" spans="1:9" x14ac:dyDescent="0.25">
      <c r="A1168" s="5" t="s">
        <v>408</v>
      </c>
      <c r="B1168" s="5" t="s">
        <v>612</v>
      </c>
      <c r="C1168" s="5" t="s">
        <v>1028</v>
      </c>
      <c r="D1168" s="5" t="s">
        <v>460</v>
      </c>
      <c r="E1168" s="5">
        <v>34</v>
      </c>
      <c r="F1168" s="50">
        <v>30873</v>
      </c>
      <c r="G1168" s="5">
        <v>562931</v>
      </c>
      <c r="H1168" s="50">
        <v>38964</v>
      </c>
      <c r="I1168" s="5" t="s">
        <v>858</v>
      </c>
    </row>
    <row r="1169" spans="1:9" x14ac:dyDescent="0.25">
      <c r="A1169" s="5" t="s">
        <v>454</v>
      </c>
      <c r="B1169" s="5" t="s">
        <v>652</v>
      </c>
      <c r="C1169" s="5" t="s">
        <v>1029</v>
      </c>
      <c r="D1169" s="5" t="s">
        <v>439</v>
      </c>
      <c r="E1169" s="5">
        <v>33</v>
      </c>
      <c r="F1169" s="50">
        <v>31201</v>
      </c>
      <c r="G1169" s="5">
        <v>352930</v>
      </c>
      <c r="H1169" s="50">
        <v>38857</v>
      </c>
      <c r="I1169" s="5" t="s">
        <v>858</v>
      </c>
    </row>
    <row r="1170" spans="1:9" x14ac:dyDescent="0.25">
      <c r="A1170" s="5" t="s">
        <v>454</v>
      </c>
      <c r="B1170" s="5" t="s">
        <v>766</v>
      </c>
      <c r="C1170" s="5" t="s">
        <v>896</v>
      </c>
      <c r="D1170" s="5" t="s">
        <v>439</v>
      </c>
      <c r="E1170" s="5">
        <v>32</v>
      </c>
      <c r="F1170" s="50">
        <v>31420</v>
      </c>
      <c r="G1170" s="5">
        <v>562932</v>
      </c>
      <c r="H1170" s="50">
        <v>38970</v>
      </c>
      <c r="I1170" s="5" t="s">
        <v>858</v>
      </c>
    </row>
    <row r="1171" spans="1:9" x14ac:dyDescent="0.25">
      <c r="A1171" s="5" t="s">
        <v>454</v>
      </c>
      <c r="B1171" s="5" t="s">
        <v>152</v>
      </c>
      <c r="C1171" s="5" t="s">
        <v>943</v>
      </c>
      <c r="D1171" s="5" t="s">
        <v>416</v>
      </c>
      <c r="E1171" s="5">
        <v>30</v>
      </c>
      <c r="F1171" s="50">
        <v>32306</v>
      </c>
      <c r="G1171" s="5">
        <v>562927</v>
      </c>
      <c r="H1171" s="50">
        <v>38722</v>
      </c>
      <c r="I1171" s="5" t="s">
        <v>858</v>
      </c>
    </row>
    <row r="1172" spans="1:9" x14ac:dyDescent="0.25">
      <c r="A1172" s="5" t="s">
        <v>408</v>
      </c>
      <c r="B1172" s="5" t="s">
        <v>681</v>
      </c>
      <c r="C1172" s="5" t="s">
        <v>950</v>
      </c>
      <c r="D1172" s="5" t="s">
        <v>439</v>
      </c>
      <c r="E1172" s="5">
        <v>29</v>
      </c>
      <c r="F1172" s="50">
        <v>32727</v>
      </c>
      <c r="G1172" s="5">
        <v>352936</v>
      </c>
      <c r="H1172" s="50">
        <v>38849</v>
      </c>
      <c r="I1172" s="5" t="s">
        <v>858</v>
      </c>
    </row>
    <row r="1173" spans="1:9" x14ac:dyDescent="0.25">
      <c r="A1173" s="5" t="s">
        <v>408</v>
      </c>
      <c r="B1173" s="5" t="s">
        <v>704</v>
      </c>
      <c r="C1173" s="5" t="s">
        <v>959</v>
      </c>
      <c r="D1173" s="5" t="s">
        <v>439</v>
      </c>
      <c r="E1173" s="5">
        <v>31</v>
      </c>
      <c r="F1173" s="50">
        <v>32032</v>
      </c>
      <c r="G1173" s="5">
        <v>352935</v>
      </c>
      <c r="H1173" s="50">
        <v>38779</v>
      </c>
      <c r="I1173" s="5" t="s">
        <v>858</v>
      </c>
    </row>
    <row r="1174" spans="1:9" x14ac:dyDescent="0.25">
      <c r="A1174" s="5" t="s">
        <v>408</v>
      </c>
      <c r="B1174" s="5" t="s">
        <v>709</v>
      </c>
      <c r="C1174" s="5" t="s">
        <v>948</v>
      </c>
      <c r="D1174" s="5" t="s">
        <v>439</v>
      </c>
      <c r="E1174" s="5">
        <v>30</v>
      </c>
      <c r="F1174" s="50">
        <v>32236</v>
      </c>
      <c r="G1174" s="5">
        <v>352934</v>
      </c>
      <c r="H1174" s="50">
        <v>39047</v>
      </c>
      <c r="I1174" s="5" t="s">
        <v>858</v>
      </c>
    </row>
    <row r="1175" spans="1:9" x14ac:dyDescent="0.25">
      <c r="A1175" s="5" t="s">
        <v>454</v>
      </c>
      <c r="B1175" s="5" t="s">
        <v>817</v>
      </c>
      <c r="C1175" s="5" t="s">
        <v>1030</v>
      </c>
      <c r="D1175" s="5" t="s">
        <v>442</v>
      </c>
      <c r="E1175" s="5">
        <v>29</v>
      </c>
      <c r="F1175" s="50">
        <v>32662</v>
      </c>
      <c r="G1175" s="5">
        <v>352938</v>
      </c>
      <c r="H1175" s="50">
        <v>39061</v>
      </c>
      <c r="I1175" s="5" t="s">
        <v>858</v>
      </c>
    </row>
    <row r="1176" spans="1:9" x14ac:dyDescent="0.25">
      <c r="A1176" s="5" t="s">
        <v>454</v>
      </c>
      <c r="B1176" s="5" t="s">
        <v>440</v>
      </c>
      <c r="C1176" s="5" t="s">
        <v>1031</v>
      </c>
      <c r="D1176" s="5" t="s">
        <v>416</v>
      </c>
      <c r="E1176" s="5">
        <v>30</v>
      </c>
      <c r="F1176" s="50">
        <v>32123</v>
      </c>
      <c r="G1176" s="5">
        <v>352956</v>
      </c>
      <c r="H1176" s="50">
        <v>39005</v>
      </c>
      <c r="I1176" s="5" t="s">
        <v>858</v>
      </c>
    </row>
    <row r="1177" spans="1:9" x14ac:dyDescent="0.25">
      <c r="A1177" s="5" t="s">
        <v>454</v>
      </c>
      <c r="B1177" s="5" t="s">
        <v>553</v>
      </c>
      <c r="C1177" s="5" t="s">
        <v>90</v>
      </c>
      <c r="D1177" s="5" t="s">
        <v>439</v>
      </c>
      <c r="E1177" s="5">
        <v>28</v>
      </c>
      <c r="F1177" s="50">
        <v>32898</v>
      </c>
      <c r="G1177" s="5">
        <v>562939</v>
      </c>
      <c r="H1177" s="50">
        <v>38742</v>
      </c>
      <c r="I1177" s="5" t="s">
        <v>858</v>
      </c>
    </row>
    <row r="1178" spans="1:9" x14ac:dyDescent="0.25">
      <c r="A1178" s="5" t="s">
        <v>413</v>
      </c>
      <c r="B1178" s="5" t="s">
        <v>562</v>
      </c>
      <c r="C1178" s="5" t="s">
        <v>942</v>
      </c>
      <c r="D1178" s="5" t="s">
        <v>741</v>
      </c>
      <c r="E1178" s="5">
        <v>34</v>
      </c>
      <c r="F1178" s="50">
        <v>30676</v>
      </c>
      <c r="G1178" s="5">
        <v>562940</v>
      </c>
      <c r="H1178" s="50">
        <v>38857</v>
      </c>
      <c r="I1178" s="5" t="s">
        <v>858</v>
      </c>
    </row>
    <row r="1179" spans="1:9" x14ac:dyDescent="0.25">
      <c r="A1179" s="5" t="s">
        <v>408</v>
      </c>
      <c r="B1179" s="5" t="s">
        <v>497</v>
      </c>
      <c r="C1179" s="5" t="s">
        <v>784</v>
      </c>
      <c r="D1179" s="5" t="s">
        <v>439</v>
      </c>
      <c r="E1179" s="5">
        <v>33</v>
      </c>
      <c r="F1179" s="50">
        <v>30998</v>
      </c>
      <c r="G1179" s="5">
        <v>352942</v>
      </c>
      <c r="H1179" s="50">
        <v>38972</v>
      </c>
      <c r="I1179" s="5" t="s">
        <v>858</v>
      </c>
    </row>
    <row r="1180" spans="1:9" x14ac:dyDescent="0.25">
      <c r="A1180" s="5" t="s">
        <v>413</v>
      </c>
      <c r="B1180" s="5" t="s">
        <v>531</v>
      </c>
      <c r="C1180" s="5" t="s">
        <v>720</v>
      </c>
      <c r="D1180" s="5" t="s">
        <v>457</v>
      </c>
      <c r="E1180" s="5">
        <v>36</v>
      </c>
      <c r="F1180" s="50">
        <v>30206</v>
      </c>
      <c r="G1180" s="5">
        <v>562933</v>
      </c>
      <c r="H1180" s="50">
        <v>38810</v>
      </c>
      <c r="I1180" s="5" t="s">
        <v>858</v>
      </c>
    </row>
    <row r="1181" spans="1:9" x14ac:dyDescent="0.25">
      <c r="A1181" s="5" t="s">
        <v>413</v>
      </c>
      <c r="B1181" s="5" t="s">
        <v>561</v>
      </c>
      <c r="C1181" s="5" t="s">
        <v>1032</v>
      </c>
      <c r="D1181" s="5" t="s">
        <v>850</v>
      </c>
      <c r="E1181" s="5">
        <v>39</v>
      </c>
      <c r="F1181" s="50">
        <v>28987</v>
      </c>
      <c r="G1181" s="5">
        <v>352948</v>
      </c>
      <c r="H1181" s="50">
        <v>38764</v>
      </c>
      <c r="I1181" s="5" t="s">
        <v>858</v>
      </c>
    </row>
    <row r="1182" spans="1:9" x14ac:dyDescent="0.25">
      <c r="A1182" s="5" t="s">
        <v>408</v>
      </c>
      <c r="B1182" s="5" t="s">
        <v>646</v>
      </c>
      <c r="C1182" s="5" t="s">
        <v>1033</v>
      </c>
      <c r="D1182" s="5" t="s">
        <v>439</v>
      </c>
      <c r="E1182" s="5">
        <v>29</v>
      </c>
      <c r="F1182" s="50">
        <v>32428</v>
      </c>
      <c r="G1182" s="5">
        <v>352947</v>
      </c>
      <c r="H1182" s="50">
        <v>38805</v>
      </c>
      <c r="I1182" s="5" t="s">
        <v>858</v>
      </c>
    </row>
    <row r="1183" spans="1:9" x14ac:dyDescent="0.25">
      <c r="A1183" s="5" t="s">
        <v>408</v>
      </c>
      <c r="B1183" s="5" t="s">
        <v>652</v>
      </c>
      <c r="C1183" s="5" t="s">
        <v>155</v>
      </c>
      <c r="D1183" s="5" t="s">
        <v>439</v>
      </c>
      <c r="E1183" s="5">
        <v>29</v>
      </c>
      <c r="F1183" s="50">
        <v>32457</v>
      </c>
      <c r="G1183" s="5">
        <v>352950</v>
      </c>
      <c r="H1183" s="50">
        <v>38812</v>
      </c>
      <c r="I1183" s="5" t="s">
        <v>858</v>
      </c>
    </row>
    <row r="1184" spans="1:9" x14ac:dyDescent="0.25">
      <c r="A1184" s="5" t="s">
        <v>413</v>
      </c>
      <c r="B1184" s="5" t="s">
        <v>503</v>
      </c>
      <c r="C1184" s="5" t="s">
        <v>475</v>
      </c>
      <c r="D1184" s="5" t="s">
        <v>439</v>
      </c>
      <c r="E1184" s="5">
        <v>41</v>
      </c>
      <c r="F1184" s="50">
        <v>28151</v>
      </c>
      <c r="G1184" s="5">
        <v>352952</v>
      </c>
      <c r="H1184" s="50">
        <v>38871</v>
      </c>
      <c r="I1184" s="5" t="s">
        <v>858</v>
      </c>
    </row>
    <row r="1185" spans="1:9" x14ac:dyDescent="0.25">
      <c r="A1185" s="5" t="s">
        <v>454</v>
      </c>
      <c r="B1185" s="5" t="s">
        <v>546</v>
      </c>
      <c r="C1185" s="5" t="s">
        <v>914</v>
      </c>
      <c r="D1185" s="5" t="s">
        <v>439</v>
      </c>
      <c r="E1185" s="5">
        <v>30</v>
      </c>
      <c r="F1185" s="50">
        <v>32136</v>
      </c>
      <c r="G1185" s="5">
        <v>352958</v>
      </c>
      <c r="H1185" s="50">
        <v>38802</v>
      </c>
      <c r="I1185" s="5" t="s">
        <v>858</v>
      </c>
    </row>
    <row r="1186" spans="1:9" x14ac:dyDescent="0.25">
      <c r="A1186" s="5" t="s">
        <v>408</v>
      </c>
      <c r="B1186" s="5" t="s">
        <v>569</v>
      </c>
      <c r="C1186" s="5" t="s">
        <v>713</v>
      </c>
      <c r="D1186" s="5" t="s">
        <v>749</v>
      </c>
      <c r="E1186" s="5">
        <v>30</v>
      </c>
      <c r="F1186" s="50">
        <v>32121</v>
      </c>
      <c r="G1186" s="5">
        <v>562955</v>
      </c>
      <c r="H1186" s="50">
        <v>38743</v>
      </c>
      <c r="I1186" s="5" t="s">
        <v>858</v>
      </c>
    </row>
    <row r="1187" spans="1:9" x14ac:dyDescent="0.25">
      <c r="A1187" s="5" t="s">
        <v>408</v>
      </c>
      <c r="B1187" s="5" t="s">
        <v>497</v>
      </c>
      <c r="C1187" s="5" t="s">
        <v>1034</v>
      </c>
      <c r="D1187" s="5" t="s">
        <v>1020</v>
      </c>
      <c r="E1187" s="5">
        <v>31</v>
      </c>
      <c r="F1187" s="50">
        <v>31872</v>
      </c>
      <c r="G1187" s="5">
        <v>562964</v>
      </c>
      <c r="H1187" s="50">
        <v>38997</v>
      </c>
      <c r="I1187" s="5" t="s">
        <v>858</v>
      </c>
    </row>
    <row r="1188" spans="1:9" x14ac:dyDescent="0.25">
      <c r="A1188" s="5" t="s">
        <v>454</v>
      </c>
      <c r="B1188" s="5" t="s">
        <v>791</v>
      </c>
      <c r="C1188" s="5" t="s">
        <v>1035</v>
      </c>
      <c r="D1188" s="5" t="s">
        <v>1020</v>
      </c>
      <c r="E1188" s="5">
        <v>30</v>
      </c>
      <c r="F1188" s="50">
        <v>32359</v>
      </c>
      <c r="G1188" s="5">
        <v>352962</v>
      </c>
      <c r="H1188" s="50">
        <v>39059</v>
      </c>
      <c r="I1188" s="5" t="s">
        <v>858</v>
      </c>
    </row>
    <row r="1189" spans="1:9" x14ac:dyDescent="0.25">
      <c r="A1189" s="5" t="s">
        <v>454</v>
      </c>
      <c r="B1189" s="5" t="s">
        <v>414</v>
      </c>
      <c r="C1189" s="5" t="s">
        <v>984</v>
      </c>
      <c r="D1189" s="5" t="s">
        <v>1020</v>
      </c>
      <c r="E1189" s="5">
        <v>30</v>
      </c>
      <c r="F1189" s="50">
        <v>32311</v>
      </c>
      <c r="G1189" s="5">
        <v>352961</v>
      </c>
      <c r="H1189" s="50">
        <v>39031</v>
      </c>
      <c r="I1189" s="5" t="s">
        <v>858</v>
      </c>
    </row>
    <row r="1190" spans="1:9" x14ac:dyDescent="0.25">
      <c r="A1190" s="5" t="s">
        <v>408</v>
      </c>
      <c r="B1190" s="5" t="s">
        <v>610</v>
      </c>
      <c r="C1190" s="5" t="s">
        <v>1026</v>
      </c>
      <c r="D1190" s="5" t="s">
        <v>1020</v>
      </c>
      <c r="E1190" s="5">
        <v>29</v>
      </c>
      <c r="F1190" s="50">
        <v>32681</v>
      </c>
      <c r="G1190" s="5">
        <v>562963</v>
      </c>
      <c r="H1190" s="50">
        <v>38941</v>
      </c>
      <c r="I1190" s="5" t="s">
        <v>858</v>
      </c>
    </row>
    <row r="1191" spans="1:9" x14ac:dyDescent="0.25">
      <c r="A1191" s="5" t="s">
        <v>454</v>
      </c>
      <c r="B1191" s="5" t="s">
        <v>500</v>
      </c>
      <c r="C1191" s="5" t="s">
        <v>985</v>
      </c>
      <c r="D1191" s="5" t="s">
        <v>1020</v>
      </c>
      <c r="E1191" s="5">
        <v>28</v>
      </c>
      <c r="F1191" s="50">
        <v>32909</v>
      </c>
      <c r="G1191" s="5">
        <v>562965</v>
      </c>
      <c r="H1191" s="50">
        <v>38866</v>
      </c>
      <c r="I1191" s="5" t="s">
        <v>858</v>
      </c>
    </row>
    <row r="1192" spans="1:9" x14ac:dyDescent="0.25">
      <c r="A1192" s="5" t="s">
        <v>454</v>
      </c>
      <c r="B1192" s="5" t="s">
        <v>481</v>
      </c>
      <c r="C1192" s="5" t="s">
        <v>942</v>
      </c>
      <c r="D1192" s="5" t="s">
        <v>749</v>
      </c>
      <c r="E1192" s="5">
        <v>32</v>
      </c>
      <c r="F1192" s="50">
        <v>31585</v>
      </c>
      <c r="G1192" s="5">
        <v>352960</v>
      </c>
      <c r="H1192" s="50">
        <v>39046</v>
      </c>
      <c r="I1192" s="5" t="s">
        <v>858</v>
      </c>
    </row>
    <row r="1193" spans="1:9" x14ac:dyDescent="0.25">
      <c r="A1193" s="5" t="s">
        <v>408</v>
      </c>
      <c r="B1193" s="5" t="s">
        <v>712</v>
      </c>
      <c r="C1193" s="5" t="s">
        <v>959</v>
      </c>
      <c r="D1193" s="5" t="s">
        <v>622</v>
      </c>
      <c r="E1193" s="5">
        <v>32</v>
      </c>
      <c r="F1193" s="50">
        <v>31554</v>
      </c>
      <c r="G1193" s="5">
        <v>562966</v>
      </c>
      <c r="H1193" s="50">
        <v>39059</v>
      </c>
      <c r="I1193" s="5" t="s">
        <v>858</v>
      </c>
    </row>
    <row r="1194" spans="1:9" x14ac:dyDescent="0.25">
      <c r="A1194" s="5" t="s">
        <v>413</v>
      </c>
      <c r="B1194" s="5" t="s">
        <v>157</v>
      </c>
      <c r="C1194" s="5" t="s">
        <v>896</v>
      </c>
      <c r="D1194" s="5" t="s">
        <v>460</v>
      </c>
      <c r="E1194" s="5">
        <v>42</v>
      </c>
      <c r="F1194" s="50">
        <v>28015</v>
      </c>
      <c r="G1194" s="5">
        <v>352956</v>
      </c>
      <c r="H1194" s="50">
        <v>38982</v>
      </c>
      <c r="I1194" s="5" t="s">
        <v>858</v>
      </c>
    </row>
    <row r="1195" spans="1:9" x14ac:dyDescent="0.25">
      <c r="A1195" s="5" t="s">
        <v>454</v>
      </c>
      <c r="B1195" s="5" t="s">
        <v>497</v>
      </c>
      <c r="C1195" s="5" t="s">
        <v>1036</v>
      </c>
      <c r="D1195" s="5" t="s">
        <v>460</v>
      </c>
      <c r="E1195" s="5">
        <v>30</v>
      </c>
      <c r="F1195" s="50">
        <v>32398</v>
      </c>
      <c r="G1195" s="5">
        <v>352954</v>
      </c>
      <c r="H1195" s="50">
        <v>38758</v>
      </c>
      <c r="I1195" s="5" t="s">
        <v>858</v>
      </c>
    </row>
    <row r="1196" spans="1:9" x14ac:dyDescent="0.25">
      <c r="A1196" s="5" t="s">
        <v>454</v>
      </c>
      <c r="B1196" s="5" t="s">
        <v>155</v>
      </c>
      <c r="C1196" s="5" t="s">
        <v>796</v>
      </c>
      <c r="D1196" s="5" t="s">
        <v>1037</v>
      </c>
      <c r="E1196" s="5">
        <v>42</v>
      </c>
      <c r="F1196" s="50">
        <v>27677</v>
      </c>
      <c r="G1196" s="5">
        <v>562967</v>
      </c>
      <c r="H1196" s="50">
        <v>38872</v>
      </c>
      <c r="I1196" s="5" t="s">
        <v>858</v>
      </c>
    </row>
    <row r="1197" spans="1:9" x14ac:dyDescent="0.25">
      <c r="A1197" s="5" t="s">
        <v>413</v>
      </c>
      <c r="B1197" s="5" t="s">
        <v>534</v>
      </c>
      <c r="C1197" s="5" t="s">
        <v>942</v>
      </c>
      <c r="D1197" s="5" t="s">
        <v>416</v>
      </c>
      <c r="E1197" s="5">
        <v>32</v>
      </c>
      <c r="F1197" s="50">
        <v>31631</v>
      </c>
      <c r="G1197" s="5">
        <v>562968</v>
      </c>
      <c r="H1197" s="50">
        <v>38854</v>
      </c>
      <c r="I1197" s="5" t="s">
        <v>858</v>
      </c>
    </row>
    <row r="1198" spans="1:9" x14ac:dyDescent="0.25">
      <c r="A1198" s="5" t="s">
        <v>454</v>
      </c>
      <c r="B1198" s="5" t="s">
        <v>559</v>
      </c>
      <c r="C1198" s="5" t="s">
        <v>942</v>
      </c>
      <c r="D1198" s="5" t="s">
        <v>439</v>
      </c>
      <c r="E1198" s="5">
        <v>29</v>
      </c>
      <c r="F1198" s="50">
        <v>32427</v>
      </c>
      <c r="G1198" s="5">
        <v>562969</v>
      </c>
      <c r="H1198" s="50">
        <v>38871</v>
      </c>
      <c r="I1198" s="5" t="s">
        <v>858</v>
      </c>
    </row>
    <row r="1199" spans="1:9" x14ac:dyDescent="0.25">
      <c r="A1199" s="5" t="s">
        <v>413</v>
      </c>
      <c r="B1199" s="5" t="s">
        <v>662</v>
      </c>
      <c r="C1199" s="5" t="s">
        <v>1038</v>
      </c>
      <c r="D1199" s="5" t="s">
        <v>439</v>
      </c>
      <c r="E1199" s="5">
        <v>37</v>
      </c>
      <c r="F1199" s="50">
        <v>29771</v>
      </c>
      <c r="G1199" s="5">
        <v>562970</v>
      </c>
      <c r="H1199" s="50">
        <v>38842</v>
      </c>
      <c r="I1199" s="5" t="s">
        <v>858</v>
      </c>
    </row>
    <row r="1200" spans="1:9" x14ac:dyDescent="0.25">
      <c r="A1200" s="5" t="s">
        <v>454</v>
      </c>
      <c r="B1200" s="5" t="s">
        <v>152</v>
      </c>
      <c r="C1200" s="5" t="s">
        <v>175</v>
      </c>
      <c r="D1200" s="5" t="s">
        <v>416</v>
      </c>
      <c r="E1200" s="5">
        <v>33</v>
      </c>
      <c r="F1200" s="50">
        <v>31122</v>
      </c>
      <c r="G1200" s="5">
        <v>562985</v>
      </c>
      <c r="H1200" s="50">
        <v>39061</v>
      </c>
      <c r="I1200" s="5" t="s">
        <v>858</v>
      </c>
    </row>
    <row r="1201" spans="1:9" x14ac:dyDescent="0.25">
      <c r="A1201" s="5" t="s">
        <v>413</v>
      </c>
      <c r="B1201" s="5" t="s">
        <v>817</v>
      </c>
      <c r="C1201" s="5" t="s">
        <v>937</v>
      </c>
      <c r="D1201" s="5" t="s">
        <v>749</v>
      </c>
      <c r="E1201" s="5">
        <v>34</v>
      </c>
      <c r="F1201" s="50">
        <v>30845</v>
      </c>
      <c r="G1201" s="5">
        <v>352981</v>
      </c>
      <c r="H1201" s="50">
        <v>38725</v>
      </c>
      <c r="I1201" s="5" t="s">
        <v>858</v>
      </c>
    </row>
    <row r="1202" spans="1:9" x14ac:dyDescent="0.25">
      <c r="A1202" s="5" t="s">
        <v>408</v>
      </c>
      <c r="B1202" s="5" t="s">
        <v>528</v>
      </c>
      <c r="C1202" s="5" t="s">
        <v>1039</v>
      </c>
      <c r="D1202" s="5" t="s">
        <v>439</v>
      </c>
      <c r="E1202" s="5">
        <v>32</v>
      </c>
      <c r="F1202" s="50">
        <v>31610</v>
      </c>
      <c r="G1202" s="5">
        <v>562990</v>
      </c>
      <c r="H1202" s="50">
        <v>38859</v>
      </c>
      <c r="I1202" s="5" t="s">
        <v>858</v>
      </c>
    </row>
    <row r="1203" spans="1:9" x14ac:dyDescent="0.25">
      <c r="A1203" s="5" t="s">
        <v>454</v>
      </c>
      <c r="B1203" s="5" t="s">
        <v>766</v>
      </c>
      <c r="C1203" s="5" t="s">
        <v>969</v>
      </c>
      <c r="D1203" s="5" t="s">
        <v>439</v>
      </c>
      <c r="E1203" s="5">
        <v>31</v>
      </c>
      <c r="F1203" s="50">
        <v>31968</v>
      </c>
      <c r="G1203" s="5">
        <v>562992</v>
      </c>
      <c r="H1203" s="50">
        <v>38880</v>
      </c>
      <c r="I1203" s="5" t="s">
        <v>858</v>
      </c>
    </row>
    <row r="1204" spans="1:9" x14ac:dyDescent="0.25">
      <c r="A1204" s="5" t="s">
        <v>408</v>
      </c>
      <c r="B1204" s="5" t="s">
        <v>511</v>
      </c>
      <c r="C1204" s="5" t="s">
        <v>779</v>
      </c>
      <c r="D1204" s="5" t="s">
        <v>439</v>
      </c>
      <c r="E1204" s="5">
        <v>29</v>
      </c>
      <c r="F1204" s="50">
        <v>32619</v>
      </c>
      <c r="G1204" s="5">
        <v>352999</v>
      </c>
      <c r="H1204" s="50">
        <v>39205</v>
      </c>
      <c r="I1204" s="5" t="s">
        <v>858</v>
      </c>
    </row>
    <row r="1205" spans="1:9" x14ac:dyDescent="0.25">
      <c r="A1205" s="5" t="s">
        <v>413</v>
      </c>
      <c r="B1205" s="5" t="s">
        <v>528</v>
      </c>
      <c r="C1205" s="5" t="s">
        <v>984</v>
      </c>
      <c r="D1205" s="5" t="s">
        <v>439</v>
      </c>
      <c r="E1205" s="5">
        <v>32</v>
      </c>
      <c r="F1205" s="50">
        <v>31615</v>
      </c>
      <c r="G1205" s="5">
        <v>352991</v>
      </c>
      <c r="H1205" s="50">
        <v>39441</v>
      </c>
      <c r="I1205" s="5" t="s">
        <v>858</v>
      </c>
    </row>
    <row r="1206" spans="1:9" x14ac:dyDescent="0.25">
      <c r="A1206" s="5" t="s">
        <v>454</v>
      </c>
      <c r="B1206" s="5" t="s">
        <v>434</v>
      </c>
      <c r="C1206" s="5" t="s">
        <v>1040</v>
      </c>
      <c r="D1206" s="5" t="s">
        <v>439</v>
      </c>
      <c r="E1206" s="5">
        <v>32</v>
      </c>
      <c r="F1206" s="50">
        <v>31469</v>
      </c>
      <c r="G1206" s="5">
        <v>563003</v>
      </c>
      <c r="H1206" s="50">
        <v>39275</v>
      </c>
      <c r="I1206" s="5" t="s">
        <v>858</v>
      </c>
    </row>
    <row r="1207" spans="1:9" x14ac:dyDescent="0.25">
      <c r="A1207" s="5" t="s">
        <v>413</v>
      </c>
      <c r="B1207" s="5" t="s">
        <v>519</v>
      </c>
      <c r="C1207" s="5" t="s">
        <v>914</v>
      </c>
      <c r="D1207" s="5" t="s">
        <v>416</v>
      </c>
      <c r="E1207" s="5">
        <v>36</v>
      </c>
      <c r="F1207" s="50">
        <v>30144</v>
      </c>
      <c r="G1207" s="5">
        <v>353002</v>
      </c>
      <c r="H1207" s="50">
        <v>39144</v>
      </c>
      <c r="I1207" s="5" t="s">
        <v>858</v>
      </c>
    </row>
    <row r="1208" spans="1:9" x14ac:dyDescent="0.25">
      <c r="A1208" s="5" t="s">
        <v>454</v>
      </c>
      <c r="B1208" s="5" t="s">
        <v>448</v>
      </c>
      <c r="C1208" s="5" t="s">
        <v>1041</v>
      </c>
      <c r="D1208" s="5" t="s">
        <v>439</v>
      </c>
      <c r="E1208" s="5">
        <v>37</v>
      </c>
      <c r="F1208" s="50">
        <v>29532</v>
      </c>
      <c r="G1208" s="5">
        <v>562971</v>
      </c>
      <c r="H1208" s="50">
        <v>39366</v>
      </c>
      <c r="I1208" s="5" t="s">
        <v>858</v>
      </c>
    </row>
    <row r="1209" spans="1:9" x14ac:dyDescent="0.25">
      <c r="A1209" s="5" t="s">
        <v>408</v>
      </c>
      <c r="B1209" s="5" t="s">
        <v>590</v>
      </c>
      <c r="C1209" s="5" t="s">
        <v>828</v>
      </c>
      <c r="D1209" s="5" t="s">
        <v>439</v>
      </c>
      <c r="E1209" s="5">
        <v>34</v>
      </c>
      <c r="F1209" s="50">
        <v>30608</v>
      </c>
      <c r="G1209" s="5">
        <v>353000</v>
      </c>
      <c r="H1209" s="50">
        <v>39280</v>
      </c>
      <c r="I1209" s="5" t="s">
        <v>858</v>
      </c>
    </row>
    <row r="1210" spans="1:9" x14ac:dyDescent="0.25">
      <c r="A1210" s="5" t="s">
        <v>454</v>
      </c>
      <c r="B1210" s="5" t="s">
        <v>553</v>
      </c>
      <c r="C1210" s="5" t="s">
        <v>928</v>
      </c>
      <c r="D1210" s="5" t="s">
        <v>416</v>
      </c>
      <c r="E1210" s="5">
        <v>32</v>
      </c>
      <c r="F1210" s="50">
        <v>31438</v>
      </c>
      <c r="G1210" s="5">
        <v>352988</v>
      </c>
      <c r="H1210" s="50">
        <v>39347</v>
      </c>
      <c r="I1210" s="5" t="s">
        <v>858</v>
      </c>
    </row>
    <row r="1211" spans="1:9" x14ac:dyDescent="0.25">
      <c r="A1211" s="5" t="s">
        <v>454</v>
      </c>
      <c r="B1211" s="5" t="s">
        <v>553</v>
      </c>
      <c r="C1211" s="5" t="s">
        <v>907</v>
      </c>
      <c r="D1211" s="5" t="s">
        <v>439</v>
      </c>
      <c r="E1211" s="5">
        <v>30</v>
      </c>
      <c r="F1211" s="50">
        <v>32093</v>
      </c>
      <c r="G1211" s="5">
        <v>563007</v>
      </c>
      <c r="H1211" s="50">
        <v>39175</v>
      </c>
      <c r="I1211" s="5" t="s">
        <v>858</v>
      </c>
    </row>
    <row r="1212" spans="1:9" x14ac:dyDescent="0.25">
      <c r="A1212" s="5" t="s">
        <v>454</v>
      </c>
      <c r="B1212" s="5" t="s">
        <v>623</v>
      </c>
      <c r="C1212" s="5" t="s">
        <v>928</v>
      </c>
      <c r="D1212" s="5" t="s">
        <v>439</v>
      </c>
      <c r="E1212" s="5">
        <v>31</v>
      </c>
      <c r="F1212" s="50">
        <v>31932</v>
      </c>
      <c r="G1212" s="5">
        <v>563009</v>
      </c>
      <c r="H1212" s="50">
        <v>39442</v>
      </c>
      <c r="I1212" s="5" t="s">
        <v>858</v>
      </c>
    </row>
    <row r="1213" spans="1:9" x14ac:dyDescent="0.25">
      <c r="A1213" s="5" t="s">
        <v>408</v>
      </c>
      <c r="B1213" s="5" t="s">
        <v>414</v>
      </c>
      <c r="C1213" s="5" t="s">
        <v>950</v>
      </c>
      <c r="D1213" s="5" t="s">
        <v>1042</v>
      </c>
      <c r="E1213" s="5">
        <v>32</v>
      </c>
      <c r="F1213" s="50">
        <v>31464</v>
      </c>
      <c r="G1213" s="5">
        <v>352980</v>
      </c>
      <c r="H1213" s="50">
        <v>39397</v>
      </c>
      <c r="I1213" s="5" t="s">
        <v>858</v>
      </c>
    </row>
    <row r="1214" spans="1:9" x14ac:dyDescent="0.25">
      <c r="A1214" s="5" t="s">
        <v>408</v>
      </c>
      <c r="B1214" s="5" t="s">
        <v>464</v>
      </c>
      <c r="C1214" s="5" t="s">
        <v>828</v>
      </c>
      <c r="D1214" s="5" t="s">
        <v>868</v>
      </c>
      <c r="E1214" s="5">
        <v>43</v>
      </c>
      <c r="F1214" s="50">
        <v>27340</v>
      </c>
      <c r="G1214" s="5">
        <v>353013</v>
      </c>
      <c r="H1214" s="50">
        <v>39412</v>
      </c>
      <c r="I1214" s="5" t="s">
        <v>858</v>
      </c>
    </row>
    <row r="1215" spans="1:9" x14ac:dyDescent="0.25">
      <c r="A1215" s="5" t="s">
        <v>413</v>
      </c>
      <c r="B1215" s="5" t="s">
        <v>704</v>
      </c>
      <c r="C1215" s="5" t="s">
        <v>539</v>
      </c>
      <c r="D1215" s="5" t="s">
        <v>442</v>
      </c>
      <c r="E1215" s="5">
        <v>47</v>
      </c>
      <c r="F1215" s="50">
        <v>25883</v>
      </c>
      <c r="G1215" s="5">
        <v>353018</v>
      </c>
      <c r="H1215" s="50">
        <v>39170</v>
      </c>
      <c r="I1215" s="5" t="s">
        <v>858</v>
      </c>
    </row>
    <row r="1216" spans="1:9" x14ac:dyDescent="0.25">
      <c r="A1216" s="5" t="s">
        <v>408</v>
      </c>
      <c r="B1216" s="5" t="s">
        <v>157</v>
      </c>
      <c r="C1216" s="5" t="s">
        <v>913</v>
      </c>
      <c r="D1216" s="5" t="s">
        <v>439</v>
      </c>
      <c r="E1216" s="5">
        <v>38</v>
      </c>
      <c r="F1216" s="50">
        <v>29358</v>
      </c>
      <c r="G1216" s="5">
        <v>353015</v>
      </c>
      <c r="H1216" s="50">
        <v>39301</v>
      </c>
      <c r="I1216" s="5" t="s">
        <v>858</v>
      </c>
    </row>
    <row r="1217" spans="1:9" x14ac:dyDescent="0.25">
      <c r="A1217" s="5" t="s">
        <v>454</v>
      </c>
      <c r="B1217" s="5" t="s">
        <v>157</v>
      </c>
      <c r="C1217" s="5" t="s">
        <v>922</v>
      </c>
      <c r="D1217" s="5" t="s">
        <v>958</v>
      </c>
      <c r="E1217" s="5">
        <v>34</v>
      </c>
      <c r="F1217" s="50">
        <v>30746</v>
      </c>
      <c r="G1217" s="5">
        <v>562994</v>
      </c>
      <c r="H1217" s="50">
        <v>39337</v>
      </c>
      <c r="I1217" s="5" t="s">
        <v>858</v>
      </c>
    </row>
    <row r="1218" spans="1:9" x14ac:dyDescent="0.25">
      <c r="A1218" s="5" t="s">
        <v>454</v>
      </c>
      <c r="B1218" s="5" t="s">
        <v>719</v>
      </c>
      <c r="C1218" s="5" t="s">
        <v>973</v>
      </c>
      <c r="D1218" s="5" t="s">
        <v>439</v>
      </c>
      <c r="E1218" s="5">
        <v>31</v>
      </c>
      <c r="F1218" s="50">
        <v>31909</v>
      </c>
      <c r="G1218" s="5">
        <v>563019</v>
      </c>
      <c r="H1218" s="50">
        <v>39266</v>
      </c>
      <c r="I1218" s="5" t="s">
        <v>858</v>
      </c>
    </row>
    <row r="1219" spans="1:9" x14ac:dyDescent="0.25">
      <c r="A1219" s="5" t="s">
        <v>413</v>
      </c>
      <c r="B1219" s="5" t="s">
        <v>437</v>
      </c>
      <c r="C1219" s="5" t="s">
        <v>510</v>
      </c>
      <c r="D1219" s="5" t="s">
        <v>678</v>
      </c>
      <c r="E1219" s="5">
        <v>47</v>
      </c>
      <c r="F1219" s="50">
        <v>25938</v>
      </c>
      <c r="G1219" s="5">
        <v>563012</v>
      </c>
      <c r="H1219" s="50">
        <v>39162</v>
      </c>
      <c r="I1219" s="5" t="s">
        <v>466</v>
      </c>
    </row>
    <row r="1220" spans="1:9" x14ac:dyDescent="0.25">
      <c r="A1220" s="5" t="s">
        <v>413</v>
      </c>
      <c r="B1220" s="5" t="s">
        <v>485</v>
      </c>
      <c r="C1220" s="5" t="s">
        <v>1043</v>
      </c>
      <c r="D1220" s="5" t="s">
        <v>447</v>
      </c>
      <c r="E1220" s="5">
        <v>50</v>
      </c>
      <c r="F1220" s="50">
        <v>24787</v>
      </c>
      <c r="G1220" s="5">
        <v>562995</v>
      </c>
      <c r="H1220" s="50">
        <v>39377</v>
      </c>
      <c r="I1220" s="5" t="s">
        <v>466</v>
      </c>
    </row>
    <row r="1221" spans="1:9" x14ac:dyDescent="0.25">
      <c r="A1221" s="5" t="s">
        <v>408</v>
      </c>
      <c r="B1221" s="5" t="s">
        <v>784</v>
      </c>
      <c r="C1221" s="5" t="s">
        <v>870</v>
      </c>
      <c r="D1221" s="5" t="s">
        <v>560</v>
      </c>
      <c r="E1221" s="5">
        <v>39</v>
      </c>
      <c r="F1221" s="50">
        <v>29048</v>
      </c>
      <c r="G1221" s="5">
        <v>353005</v>
      </c>
      <c r="H1221" s="50">
        <v>39192</v>
      </c>
      <c r="I1221" s="5" t="s">
        <v>858</v>
      </c>
    </row>
    <row r="1222" spans="1:9" x14ac:dyDescent="0.25">
      <c r="A1222" s="5" t="s">
        <v>454</v>
      </c>
      <c r="B1222" s="5" t="s">
        <v>541</v>
      </c>
      <c r="C1222" s="5" t="s">
        <v>1044</v>
      </c>
      <c r="D1222" s="5" t="s">
        <v>439</v>
      </c>
      <c r="E1222" s="5">
        <v>26</v>
      </c>
      <c r="F1222" s="50">
        <v>33523</v>
      </c>
      <c r="G1222" s="5">
        <v>563021</v>
      </c>
      <c r="H1222" s="50">
        <v>39180</v>
      </c>
      <c r="I1222" s="5" t="s">
        <v>858</v>
      </c>
    </row>
    <row r="1223" spans="1:9" x14ac:dyDescent="0.25">
      <c r="A1223" s="5" t="s">
        <v>454</v>
      </c>
      <c r="B1223" s="5" t="s">
        <v>719</v>
      </c>
      <c r="C1223" s="5" t="s">
        <v>847</v>
      </c>
      <c r="D1223" s="5" t="s">
        <v>439</v>
      </c>
      <c r="E1223" s="5">
        <v>38</v>
      </c>
      <c r="F1223" s="50">
        <v>29375</v>
      </c>
      <c r="G1223" s="5">
        <v>563026</v>
      </c>
      <c r="H1223" s="50">
        <v>39205</v>
      </c>
      <c r="I1223" s="5" t="s">
        <v>858</v>
      </c>
    </row>
    <row r="1224" spans="1:9" x14ac:dyDescent="0.25">
      <c r="A1224" s="5" t="s">
        <v>454</v>
      </c>
      <c r="B1224" s="5" t="s">
        <v>712</v>
      </c>
      <c r="C1224" s="5" t="s">
        <v>970</v>
      </c>
      <c r="D1224" s="5" t="s">
        <v>622</v>
      </c>
      <c r="E1224" s="5">
        <v>31</v>
      </c>
      <c r="F1224" s="50">
        <v>32039</v>
      </c>
      <c r="G1224" s="5">
        <v>563024</v>
      </c>
      <c r="H1224" s="50">
        <v>39329</v>
      </c>
      <c r="I1224" s="5" t="s">
        <v>858</v>
      </c>
    </row>
    <row r="1225" spans="1:9" x14ac:dyDescent="0.25">
      <c r="A1225" s="5" t="s">
        <v>408</v>
      </c>
      <c r="B1225" s="5" t="s">
        <v>713</v>
      </c>
      <c r="C1225" s="5" t="s">
        <v>1026</v>
      </c>
      <c r="D1225" s="5" t="s">
        <v>577</v>
      </c>
      <c r="E1225" s="5">
        <v>30</v>
      </c>
      <c r="F1225" s="50">
        <v>32183</v>
      </c>
      <c r="G1225" s="5">
        <v>353035</v>
      </c>
      <c r="H1225" s="50">
        <v>39588</v>
      </c>
      <c r="I1225" s="5" t="s">
        <v>858</v>
      </c>
    </row>
    <row r="1226" spans="1:9" x14ac:dyDescent="0.25">
      <c r="A1226" s="5" t="s">
        <v>408</v>
      </c>
      <c r="B1226" s="5" t="s">
        <v>590</v>
      </c>
      <c r="C1226" s="5" t="s">
        <v>608</v>
      </c>
      <c r="D1226" s="5" t="s">
        <v>439</v>
      </c>
      <c r="E1226" s="5">
        <v>26</v>
      </c>
      <c r="F1226" s="50">
        <v>33584</v>
      </c>
      <c r="G1226" s="5">
        <v>567331</v>
      </c>
      <c r="H1226" s="50">
        <v>39701</v>
      </c>
      <c r="I1226" s="5" t="s">
        <v>858</v>
      </c>
    </row>
    <row r="1227" spans="1:9" x14ac:dyDescent="0.25">
      <c r="A1227" s="5" t="s">
        <v>408</v>
      </c>
      <c r="B1227" s="5" t="s">
        <v>488</v>
      </c>
      <c r="C1227" s="5" t="s">
        <v>459</v>
      </c>
      <c r="D1227" s="5" t="s">
        <v>548</v>
      </c>
      <c r="E1227" s="5">
        <v>35</v>
      </c>
      <c r="F1227" s="50">
        <v>30368</v>
      </c>
      <c r="G1227" s="5">
        <v>563029</v>
      </c>
      <c r="H1227" s="50">
        <v>39452</v>
      </c>
      <c r="I1227" s="5" t="s">
        <v>858</v>
      </c>
    </row>
    <row r="1228" spans="1:9" x14ac:dyDescent="0.25">
      <c r="A1228" s="5" t="s">
        <v>408</v>
      </c>
      <c r="B1228" s="5" t="s">
        <v>665</v>
      </c>
      <c r="C1228" s="5" t="s">
        <v>490</v>
      </c>
      <c r="D1228" s="5" t="s">
        <v>439</v>
      </c>
      <c r="E1228" s="5">
        <v>28</v>
      </c>
      <c r="F1228" s="50">
        <v>33095</v>
      </c>
      <c r="G1228" s="5">
        <v>357336</v>
      </c>
      <c r="H1228" s="50">
        <v>39580</v>
      </c>
      <c r="I1228" s="5" t="s">
        <v>858</v>
      </c>
    </row>
    <row r="1229" spans="1:9" x14ac:dyDescent="0.25">
      <c r="A1229" s="5" t="s">
        <v>408</v>
      </c>
      <c r="B1229" s="5" t="s">
        <v>645</v>
      </c>
      <c r="C1229" s="5" t="s">
        <v>471</v>
      </c>
      <c r="D1229" s="5" t="s">
        <v>439</v>
      </c>
      <c r="E1229" s="5">
        <v>26</v>
      </c>
      <c r="F1229" s="50">
        <v>33554</v>
      </c>
      <c r="G1229" s="5">
        <v>563030</v>
      </c>
      <c r="H1229" s="50">
        <v>39510</v>
      </c>
      <c r="I1229" s="5" t="s">
        <v>858</v>
      </c>
    </row>
    <row r="1230" spans="1:9" x14ac:dyDescent="0.25">
      <c r="A1230" s="5" t="s">
        <v>408</v>
      </c>
      <c r="B1230" s="5" t="s">
        <v>660</v>
      </c>
      <c r="C1230" s="5" t="s">
        <v>679</v>
      </c>
      <c r="D1230" s="5" t="s">
        <v>536</v>
      </c>
      <c r="E1230" s="5">
        <v>42</v>
      </c>
      <c r="F1230" s="50">
        <v>27945</v>
      </c>
      <c r="G1230" s="5">
        <v>353008</v>
      </c>
      <c r="H1230" s="50">
        <v>39778</v>
      </c>
      <c r="I1230" s="5" t="s">
        <v>858</v>
      </c>
    </row>
    <row r="1231" spans="1:9" x14ac:dyDescent="0.25">
      <c r="A1231" s="5" t="s">
        <v>413</v>
      </c>
      <c r="B1231" s="5" t="s">
        <v>719</v>
      </c>
      <c r="C1231" s="5" t="s">
        <v>1045</v>
      </c>
      <c r="D1231" s="5" t="s">
        <v>428</v>
      </c>
      <c r="E1231" s="5">
        <v>33</v>
      </c>
      <c r="F1231" s="50">
        <v>31140</v>
      </c>
      <c r="G1231" s="5">
        <v>563023</v>
      </c>
      <c r="H1231" s="50">
        <v>39792</v>
      </c>
      <c r="I1231" s="5" t="s">
        <v>858</v>
      </c>
    </row>
    <row r="1232" spans="1:9" x14ac:dyDescent="0.25">
      <c r="A1232" s="5" t="s">
        <v>454</v>
      </c>
      <c r="B1232" s="5" t="s">
        <v>509</v>
      </c>
      <c r="C1232" s="5" t="s">
        <v>640</v>
      </c>
      <c r="D1232" s="5" t="s">
        <v>1046</v>
      </c>
      <c r="E1232" s="5">
        <v>50</v>
      </c>
      <c r="F1232" s="50">
        <v>25036</v>
      </c>
      <c r="G1232" s="5">
        <v>563031</v>
      </c>
      <c r="H1232" s="50">
        <v>39736</v>
      </c>
      <c r="I1232" s="5" t="s">
        <v>858</v>
      </c>
    </row>
    <row r="1233" spans="1:9" x14ac:dyDescent="0.25">
      <c r="A1233" s="5" t="s">
        <v>408</v>
      </c>
      <c r="B1233" s="5" t="s">
        <v>488</v>
      </c>
      <c r="C1233" s="5" t="s">
        <v>1034</v>
      </c>
      <c r="D1233" s="5" t="s">
        <v>1046</v>
      </c>
      <c r="E1233" s="5">
        <v>34</v>
      </c>
      <c r="F1233" s="50">
        <v>30658</v>
      </c>
      <c r="G1233" s="5">
        <v>353033</v>
      </c>
      <c r="H1233" s="50">
        <v>39472</v>
      </c>
      <c r="I1233" s="5" t="s">
        <v>858</v>
      </c>
    </row>
    <row r="1234" spans="1:9" x14ac:dyDescent="0.25">
      <c r="A1234" s="5" t="s">
        <v>408</v>
      </c>
      <c r="B1234" s="5" t="s">
        <v>185</v>
      </c>
      <c r="C1234" s="5" t="s">
        <v>155</v>
      </c>
      <c r="D1234" s="5" t="s">
        <v>478</v>
      </c>
      <c r="E1234" s="5">
        <v>37</v>
      </c>
      <c r="F1234" s="50">
        <v>29591</v>
      </c>
      <c r="G1234" s="5">
        <v>353020</v>
      </c>
      <c r="H1234" s="50">
        <v>39588</v>
      </c>
      <c r="I1234" s="5" t="s">
        <v>858</v>
      </c>
    </row>
    <row r="1235" spans="1:9" x14ac:dyDescent="0.25">
      <c r="A1235" s="5" t="s">
        <v>454</v>
      </c>
      <c r="B1235" s="5" t="s">
        <v>547</v>
      </c>
      <c r="C1235" s="5" t="s">
        <v>1047</v>
      </c>
      <c r="D1235" s="5" t="s">
        <v>1048</v>
      </c>
      <c r="E1235" s="5">
        <v>33</v>
      </c>
      <c r="F1235" s="50">
        <v>31271</v>
      </c>
      <c r="G1235" s="5">
        <v>353032</v>
      </c>
      <c r="H1235" s="50">
        <v>40068</v>
      </c>
      <c r="I1235" s="5" t="s">
        <v>858</v>
      </c>
    </row>
    <row r="1236" spans="1:9" x14ac:dyDescent="0.25">
      <c r="A1236" s="5" t="s">
        <v>454</v>
      </c>
      <c r="B1236" s="5" t="s">
        <v>572</v>
      </c>
      <c r="C1236" s="5" t="s">
        <v>976</v>
      </c>
      <c r="D1236" s="5" t="s">
        <v>442</v>
      </c>
      <c r="E1236" s="5">
        <v>28</v>
      </c>
      <c r="F1236" s="50">
        <v>33044</v>
      </c>
      <c r="G1236" s="5">
        <v>563039</v>
      </c>
      <c r="H1236" s="50">
        <v>39906</v>
      </c>
      <c r="I1236" s="5" t="s">
        <v>858</v>
      </c>
    </row>
    <row r="1237" spans="1:9" x14ac:dyDescent="0.25">
      <c r="A1237" s="5" t="s">
        <v>454</v>
      </c>
      <c r="B1237" s="5" t="s">
        <v>564</v>
      </c>
      <c r="C1237" s="5" t="s">
        <v>893</v>
      </c>
      <c r="D1237" s="5" t="s">
        <v>439</v>
      </c>
      <c r="E1237" s="5">
        <v>32</v>
      </c>
      <c r="F1237" s="50">
        <v>31596</v>
      </c>
      <c r="G1237" s="5">
        <v>563047</v>
      </c>
      <c r="H1237" s="50">
        <v>39860</v>
      </c>
      <c r="I1237" s="5" t="s">
        <v>858</v>
      </c>
    </row>
    <row r="1238" spans="1:9" x14ac:dyDescent="0.25">
      <c r="A1238" s="5" t="s">
        <v>408</v>
      </c>
      <c r="B1238" s="5" t="s">
        <v>660</v>
      </c>
      <c r="C1238" s="5" t="s">
        <v>784</v>
      </c>
      <c r="D1238" s="5" t="s">
        <v>439</v>
      </c>
      <c r="E1238" s="5">
        <v>29</v>
      </c>
      <c r="F1238" s="50">
        <v>32657</v>
      </c>
      <c r="G1238" s="5">
        <v>563049</v>
      </c>
      <c r="H1238" s="50">
        <v>39901</v>
      </c>
      <c r="I1238" s="5" t="s">
        <v>858</v>
      </c>
    </row>
    <row r="1239" spans="1:9" x14ac:dyDescent="0.25">
      <c r="A1239" s="5" t="s">
        <v>408</v>
      </c>
      <c r="B1239" s="5" t="s">
        <v>514</v>
      </c>
      <c r="C1239" s="5" t="s">
        <v>870</v>
      </c>
      <c r="D1239" s="5" t="s">
        <v>439</v>
      </c>
      <c r="E1239" s="5">
        <v>29</v>
      </c>
      <c r="F1239" s="50">
        <v>32588</v>
      </c>
      <c r="G1239" s="5">
        <v>353053</v>
      </c>
      <c r="H1239" s="50">
        <v>39908</v>
      </c>
      <c r="I1239" s="5" t="s">
        <v>858</v>
      </c>
    </row>
    <row r="1240" spans="1:9" x14ac:dyDescent="0.25">
      <c r="A1240" s="5" t="s">
        <v>454</v>
      </c>
      <c r="B1240" s="5" t="s">
        <v>664</v>
      </c>
      <c r="C1240" s="5" t="s">
        <v>1049</v>
      </c>
      <c r="D1240" s="5" t="s">
        <v>439</v>
      </c>
      <c r="E1240" s="5">
        <v>27</v>
      </c>
      <c r="F1240" s="50">
        <v>33202</v>
      </c>
      <c r="G1240" s="5">
        <v>563073</v>
      </c>
      <c r="H1240" s="50">
        <v>39967</v>
      </c>
      <c r="I1240" s="5" t="s">
        <v>858</v>
      </c>
    </row>
    <row r="1241" spans="1:9" x14ac:dyDescent="0.25">
      <c r="A1241" s="5" t="s">
        <v>408</v>
      </c>
      <c r="B1241" s="5" t="s">
        <v>652</v>
      </c>
      <c r="C1241" s="5" t="s">
        <v>645</v>
      </c>
      <c r="D1241" s="5" t="s">
        <v>439</v>
      </c>
      <c r="E1241" s="5">
        <v>28</v>
      </c>
      <c r="F1241" s="50">
        <v>32930</v>
      </c>
      <c r="G1241" s="5">
        <v>353051</v>
      </c>
      <c r="H1241" s="50">
        <v>39898</v>
      </c>
      <c r="I1241" s="5" t="s">
        <v>858</v>
      </c>
    </row>
    <row r="1242" spans="1:9" x14ac:dyDescent="0.25">
      <c r="A1242" s="5" t="s">
        <v>454</v>
      </c>
      <c r="B1242" s="5" t="s">
        <v>429</v>
      </c>
      <c r="C1242" s="5" t="s">
        <v>139</v>
      </c>
      <c r="D1242" s="5" t="s">
        <v>439</v>
      </c>
      <c r="E1242" s="5">
        <v>28</v>
      </c>
      <c r="F1242" s="50">
        <v>32983</v>
      </c>
      <c r="G1242" s="5">
        <v>563044</v>
      </c>
      <c r="H1242" s="50">
        <v>40204</v>
      </c>
      <c r="I1242" s="5" t="s">
        <v>858</v>
      </c>
    </row>
    <row r="1243" spans="1:9" x14ac:dyDescent="0.25">
      <c r="A1243" s="5" t="s">
        <v>454</v>
      </c>
      <c r="B1243" s="5" t="s">
        <v>564</v>
      </c>
      <c r="C1243" s="5" t="s">
        <v>677</v>
      </c>
      <c r="D1243" s="5" t="s">
        <v>439</v>
      </c>
      <c r="E1243" s="5">
        <v>27</v>
      </c>
      <c r="F1243" s="50">
        <v>33336</v>
      </c>
      <c r="G1243" s="5">
        <v>563045</v>
      </c>
      <c r="H1243" s="50">
        <v>40443</v>
      </c>
      <c r="I1243" s="5" t="s">
        <v>858</v>
      </c>
    </row>
    <row r="1244" spans="1:9" x14ac:dyDescent="0.25">
      <c r="A1244" s="5" t="s">
        <v>454</v>
      </c>
      <c r="B1244" s="5" t="s">
        <v>615</v>
      </c>
      <c r="C1244" s="5" t="s">
        <v>1050</v>
      </c>
      <c r="D1244" s="5" t="s">
        <v>439</v>
      </c>
      <c r="E1244" s="5">
        <v>27</v>
      </c>
      <c r="F1244" s="50">
        <v>33363</v>
      </c>
      <c r="G1244" s="5">
        <v>353052</v>
      </c>
      <c r="H1244" s="50">
        <v>40520</v>
      </c>
      <c r="I1244" s="5" t="s">
        <v>858</v>
      </c>
    </row>
    <row r="1245" spans="1:9" x14ac:dyDescent="0.25">
      <c r="A1245" s="5" t="s">
        <v>454</v>
      </c>
      <c r="B1245" s="5" t="s">
        <v>517</v>
      </c>
      <c r="C1245" s="5" t="s">
        <v>163</v>
      </c>
      <c r="D1245" s="5" t="s">
        <v>439</v>
      </c>
      <c r="E1245" s="5">
        <v>27</v>
      </c>
      <c r="F1245" s="50">
        <v>33393</v>
      </c>
      <c r="G1245" s="5">
        <v>353054</v>
      </c>
      <c r="H1245" s="50">
        <v>40492</v>
      </c>
      <c r="I1245" s="5" t="s">
        <v>858</v>
      </c>
    </row>
    <row r="1246" spans="1:9" x14ac:dyDescent="0.25">
      <c r="A1246" s="5" t="s">
        <v>454</v>
      </c>
      <c r="B1246" s="5" t="s">
        <v>572</v>
      </c>
      <c r="C1246" s="5" t="s">
        <v>1051</v>
      </c>
      <c r="D1246" s="5" t="s">
        <v>439</v>
      </c>
      <c r="E1246" s="5">
        <v>27</v>
      </c>
      <c r="F1246" s="50">
        <v>33423</v>
      </c>
      <c r="G1246" s="5">
        <v>353067</v>
      </c>
      <c r="H1246" s="50">
        <v>40402</v>
      </c>
      <c r="I1246" s="5" t="s">
        <v>858</v>
      </c>
    </row>
    <row r="1247" spans="1:9" x14ac:dyDescent="0.25">
      <c r="A1247" s="5" t="s">
        <v>408</v>
      </c>
      <c r="B1247" s="5" t="s">
        <v>602</v>
      </c>
      <c r="C1247" s="5" t="s">
        <v>870</v>
      </c>
      <c r="D1247" s="5" t="s">
        <v>416</v>
      </c>
      <c r="E1247" s="5">
        <v>27</v>
      </c>
      <c r="F1247" s="50">
        <v>33454</v>
      </c>
      <c r="G1247" s="5">
        <v>353070</v>
      </c>
      <c r="H1247" s="50">
        <v>40327</v>
      </c>
      <c r="I1247" s="5" t="s">
        <v>858</v>
      </c>
    </row>
    <row r="1248" spans="1:9" x14ac:dyDescent="0.25">
      <c r="A1248" s="5" t="s">
        <v>454</v>
      </c>
      <c r="B1248" s="5" t="s">
        <v>626</v>
      </c>
      <c r="C1248" s="5" t="s">
        <v>1052</v>
      </c>
      <c r="D1248" s="5" t="s">
        <v>439</v>
      </c>
      <c r="E1248" s="5">
        <v>27</v>
      </c>
      <c r="F1248" s="50">
        <v>33277</v>
      </c>
      <c r="G1248" s="5">
        <v>563040</v>
      </c>
      <c r="H1248" s="50">
        <v>40507</v>
      </c>
      <c r="I1248" s="5" t="s">
        <v>858</v>
      </c>
    </row>
    <row r="1249" spans="1:9" x14ac:dyDescent="0.25">
      <c r="A1249" s="5" t="s">
        <v>454</v>
      </c>
      <c r="B1249" s="5" t="s">
        <v>618</v>
      </c>
      <c r="C1249" s="5" t="s">
        <v>1053</v>
      </c>
      <c r="D1249" s="5" t="s">
        <v>439</v>
      </c>
      <c r="E1249" s="5">
        <v>27</v>
      </c>
      <c r="F1249" s="50">
        <v>33305</v>
      </c>
      <c r="G1249" s="5">
        <v>353058</v>
      </c>
      <c r="H1249" s="50">
        <v>40520</v>
      </c>
      <c r="I1249" s="5" t="s">
        <v>858</v>
      </c>
    </row>
    <row r="1250" spans="1:9" x14ac:dyDescent="0.25">
      <c r="A1250" s="5" t="s">
        <v>408</v>
      </c>
      <c r="B1250" s="5" t="s">
        <v>713</v>
      </c>
      <c r="C1250" s="5" t="s">
        <v>964</v>
      </c>
      <c r="D1250" s="5" t="s">
        <v>439</v>
      </c>
      <c r="E1250" s="5">
        <v>27</v>
      </c>
      <c r="F1250" s="50">
        <v>33336</v>
      </c>
      <c r="G1250" s="5">
        <v>353059</v>
      </c>
      <c r="H1250" s="50">
        <v>40443</v>
      </c>
      <c r="I1250" s="5" t="s">
        <v>858</v>
      </c>
    </row>
    <row r="1251" spans="1:9" x14ac:dyDescent="0.25">
      <c r="A1251" s="5" t="s">
        <v>454</v>
      </c>
      <c r="B1251" s="5" t="s">
        <v>791</v>
      </c>
      <c r="C1251" s="5" t="s">
        <v>983</v>
      </c>
      <c r="D1251" s="5" t="s">
        <v>439</v>
      </c>
      <c r="E1251" s="5">
        <v>27</v>
      </c>
      <c r="F1251" s="50">
        <v>33370</v>
      </c>
      <c r="G1251" s="5">
        <v>563063</v>
      </c>
      <c r="H1251" s="50">
        <v>40949</v>
      </c>
      <c r="I1251" s="5" t="s">
        <v>858</v>
      </c>
    </row>
    <row r="1252" spans="1:9" x14ac:dyDescent="0.25">
      <c r="A1252" s="5" t="s">
        <v>408</v>
      </c>
      <c r="B1252" s="5" t="s">
        <v>426</v>
      </c>
      <c r="C1252" s="5" t="s">
        <v>490</v>
      </c>
      <c r="D1252" s="5" t="s">
        <v>439</v>
      </c>
      <c r="E1252" s="5">
        <v>27</v>
      </c>
      <c r="F1252" s="50">
        <v>33431</v>
      </c>
      <c r="G1252" s="5">
        <v>353064</v>
      </c>
      <c r="H1252" s="50">
        <v>41064</v>
      </c>
      <c r="I1252" s="5" t="s">
        <v>858</v>
      </c>
    </row>
    <row r="1253" spans="1:9" x14ac:dyDescent="0.25">
      <c r="A1253" s="5" t="s">
        <v>454</v>
      </c>
      <c r="B1253" s="5" t="s">
        <v>664</v>
      </c>
      <c r="C1253" s="5" t="s">
        <v>984</v>
      </c>
      <c r="D1253" s="5" t="s">
        <v>439</v>
      </c>
      <c r="E1253" s="5">
        <v>27</v>
      </c>
      <c r="F1253" s="50">
        <v>33462</v>
      </c>
      <c r="G1253" s="5">
        <v>353061</v>
      </c>
      <c r="H1253" s="50">
        <v>41046</v>
      </c>
      <c r="I1253" s="5" t="s">
        <v>858</v>
      </c>
    </row>
    <row r="1254" spans="1:9" x14ac:dyDescent="0.25">
      <c r="A1254" s="5" t="s">
        <v>408</v>
      </c>
      <c r="B1254" s="5" t="s">
        <v>709</v>
      </c>
      <c r="C1254" s="5" t="s">
        <v>1054</v>
      </c>
      <c r="D1254" s="5" t="s">
        <v>439</v>
      </c>
      <c r="E1254" s="5">
        <v>26</v>
      </c>
      <c r="F1254" s="50">
        <v>33859</v>
      </c>
      <c r="G1254" s="5">
        <v>563043</v>
      </c>
      <c r="H1254" s="50">
        <v>41063</v>
      </c>
      <c r="I1254" s="5" t="s">
        <v>466</v>
      </c>
    </row>
    <row r="1255" spans="1:9" x14ac:dyDescent="0.25">
      <c r="A1255" s="5" t="s">
        <v>454</v>
      </c>
      <c r="B1255" s="5" t="s">
        <v>623</v>
      </c>
      <c r="C1255" s="5" t="s">
        <v>632</v>
      </c>
      <c r="D1255" s="5" t="s">
        <v>439</v>
      </c>
      <c r="E1255" s="5">
        <v>25</v>
      </c>
      <c r="F1255" s="50">
        <v>33889</v>
      </c>
      <c r="G1255" s="5">
        <v>353069</v>
      </c>
      <c r="H1255" s="50">
        <v>41034</v>
      </c>
      <c r="I1255" s="5" t="s">
        <v>466</v>
      </c>
    </row>
    <row r="1256" spans="1:9" x14ac:dyDescent="0.25">
      <c r="A1256" s="5" t="s">
        <v>454</v>
      </c>
      <c r="B1256" s="5" t="s">
        <v>474</v>
      </c>
      <c r="C1256" s="5" t="s">
        <v>710</v>
      </c>
      <c r="D1256" s="5" t="s">
        <v>439</v>
      </c>
      <c r="E1256" s="5">
        <v>31</v>
      </c>
      <c r="F1256" s="50">
        <v>31772</v>
      </c>
      <c r="G1256" s="5">
        <v>353055</v>
      </c>
      <c r="H1256" s="50">
        <v>40631</v>
      </c>
      <c r="I1256" s="5" t="s">
        <v>466</v>
      </c>
    </row>
    <row r="1257" spans="1:9" x14ac:dyDescent="0.25">
      <c r="A1257" s="5" t="s">
        <v>454</v>
      </c>
      <c r="B1257" s="5" t="s">
        <v>534</v>
      </c>
      <c r="C1257" s="5" t="s">
        <v>884</v>
      </c>
      <c r="D1257" s="5" t="s">
        <v>439</v>
      </c>
      <c r="E1257" s="5">
        <v>26</v>
      </c>
      <c r="F1257" s="50">
        <v>33644</v>
      </c>
      <c r="G1257" s="5">
        <v>353056</v>
      </c>
      <c r="H1257" s="50">
        <v>40916</v>
      </c>
      <c r="I1257" s="5" t="s">
        <v>466</v>
      </c>
    </row>
    <row r="1258" spans="1:9" x14ac:dyDescent="0.25">
      <c r="A1258" s="5" t="s">
        <v>454</v>
      </c>
      <c r="B1258" s="5" t="s">
        <v>531</v>
      </c>
      <c r="C1258" s="5" t="s">
        <v>1055</v>
      </c>
      <c r="D1258" s="5" t="s">
        <v>439</v>
      </c>
      <c r="E1258" s="5">
        <v>26</v>
      </c>
      <c r="F1258" s="50">
        <v>33666</v>
      </c>
      <c r="G1258" s="5">
        <v>353057</v>
      </c>
      <c r="H1258" s="50">
        <v>41051</v>
      </c>
      <c r="I1258" s="5" t="s">
        <v>466</v>
      </c>
    </row>
    <row r="1259" spans="1:9" x14ac:dyDescent="0.25">
      <c r="A1259" s="5" t="s">
        <v>454</v>
      </c>
      <c r="B1259" s="5" t="s">
        <v>574</v>
      </c>
      <c r="C1259" s="5" t="s">
        <v>922</v>
      </c>
      <c r="D1259" s="5" t="s">
        <v>439</v>
      </c>
      <c r="E1259" s="5">
        <v>26</v>
      </c>
      <c r="F1259" s="50">
        <v>33697</v>
      </c>
      <c r="G1259" s="5">
        <v>563056</v>
      </c>
      <c r="H1259" s="50">
        <v>41072</v>
      </c>
      <c r="I1259" s="5" t="s">
        <v>466</v>
      </c>
    </row>
    <row r="1260" spans="1:9" x14ac:dyDescent="0.25">
      <c r="A1260" s="5" t="s">
        <v>454</v>
      </c>
      <c r="B1260" s="5" t="s">
        <v>550</v>
      </c>
      <c r="C1260" s="5" t="s">
        <v>1056</v>
      </c>
      <c r="D1260" s="5" t="s">
        <v>439</v>
      </c>
      <c r="E1260" s="5">
        <v>26</v>
      </c>
      <c r="F1260" s="50">
        <v>33727</v>
      </c>
      <c r="G1260" s="5">
        <v>563042</v>
      </c>
      <c r="H1260" s="50">
        <v>41032</v>
      </c>
      <c r="I1260" s="5" t="s">
        <v>466</v>
      </c>
    </row>
    <row r="1261" spans="1:9" x14ac:dyDescent="0.25">
      <c r="A1261" s="5" t="s">
        <v>454</v>
      </c>
      <c r="B1261" s="5" t="s">
        <v>562</v>
      </c>
      <c r="C1261" s="5" t="s">
        <v>972</v>
      </c>
      <c r="D1261" s="5" t="s">
        <v>439</v>
      </c>
      <c r="E1261" s="5">
        <v>26</v>
      </c>
      <c r="F1261" s="50">
        <v>33789</v>
      </c>
      <c r="G1261" s="5">
        <v>353060</v>
      </c>
      <c r="H1261" s="50">
        <v>41268</v>
      </c>
      <c r="I1261" s="5" t="s">
        <v>466</v>
      </c>
    </row>
    <row r="1262" spans="1:9" x14ac:dyDescent="0.25">
      <c r="A1262" s="5" t="s">
        <v>454</v>
      </c>
      <c r="B1262" s="5" t="s">
        <v>594</v>
      </c>
      <c r="C1262" s="5" t="s">
        <v>1057</v>
      </c>
      <c r="D1262" s="5" t="s">
        <v>439</v>
      </c>
      <c r="E1262" s="5">
        <v>26</v>
      </c>
      <c r="F1262" s="50">
        <v>33820</v>
      </c>
      <c r="G1262" s="5">
        <v>353062</v>
      </c>
      <c r="H1262" s="50">
        <v>41102</v>
      </c>
      <c r="I1262" s="5" t="s">
        <v>466</v>
      </c>
    </row>
    <row r="1263" spans="1:9" x14ac:dyDescent="0.25">
      <c r="A1263" s="5" t="s">
        <v>454</v>
      </c>
      <c r="B1263" s="5" t="s">
        <v>467</v>
      </c>
      <c r="C1263" s="5" t="s">
        <v>563</v>
      </c>
      <c r="D1263" s="5" t="s">
        <v>439</v>
      </c>
      <c r="E1263" s="5">
        <v>25</v>
      </c>
      <c r="F1263" s="50">
        <v>34216</v>
      </c>
      <c r="G1263" s="5">
        <v>353068</v>
      </c>
      <c r="H1263" s="50">
        <v>40971</v>
      </c>
      <c r="I1263" s="5" t="s">
        <v>466</v>
      </c>
    </row>
    <row r="1264" spans="1:9" x14ac:dyDescent="0.25">
      <c r="A1264" s="5" t="s">
        <v>454</v>
      </c>
      <c r="B1264" s="5" t="s">
        <v>185</v>
      </c>
      <c r="C1264" s="5" t="s">
        <v>1058</v>
      </c>
      <c r="D1264" s="5" t="s">
        <v>439</v>
      </c>
      <c r="E1264" s="5">
        <v>24</v>
      </c>
      <c r="F1264" s="50">
        <v>34253</v>
      </c>
      <c r="G1264" s="5">
        <v>563046</v>
      </c>
      <c r="H1264" s="50">
        <v>40797</v>
      </c>
      <c r="I1264" s="5" t="s">
        <v>466</v>
      </c>
    </row>
    <row r="1265" spans="1:9" x14ac:dyDescent="0.25">
      <c r="A1265" s="5" t="s">
        <v>454</v>
      </c>
      <c r="B1265" s="5" t="s">
        <v>155</v>
      </c>
      <c r="C1265" s="5" t="s">
        <v>523</v>
      </c>
      <c r="D1265" s="5" t="s">
        <v>439</v>
      </c>
      <c r="E1265" s="5">
        <v>24</v>
      </c>
      <c r="F1265" s="50">
        <v>34284</v>
      </c>
      <c r="G1265" s="5">
        <v>353066</v>
      </c>
      <c r="H1265" s="50">
        <v>40741</v>
      </c>
      <c r="I1265" s="5" t="s">
        <v>466</v>
      </c>
    </row>
    <row r="1266" spans="1:9" x14ac:dyDescent="0.25">
      <c r="A1266" s="5" t="s">
        <v>454</v>
      </c>
      <c r="B1266" s="5" t="s">
        <v>409</v>
      </c>
      <c r="C1266" s="5" t="s">
        <v>943</v>
      </c>
      <c r="D1266" s="5" t="s">
        <v>439</v>
      </c>
      <c r="E1266" s="5">
        <v>26</v>
      </c>
      <c r="F1266" s="50">
        <v>33758</v>
      </c>
      <c r="G1266" s="5">
        <v>353074</v>
      </c>
      <c r="H1266" s="50">
        <v>40808</v>
      </c>
      <c r="I1266" s="5" t="s">
        <v>466</v>
      </c>
    </row>
    <row r="1267" spans="1:9" x14ac:dyDescent="0.25">
      <c r="A1267" s="5" t="s">
        <v>408</v>
      </c>
      <c r="B1267" s="5" t="s">
        <v>673</v>
      </c>
      <c r="C1267" s="5" t="s">
        <v>997</v>
      </c>
      <c r="D1267" s="5" t="s">
        <v>850</v>
      </c>
      <c r="E1267" s="5">
        <v>30</v>
      </c>
      <c r="F1267" s="50">
        <v>32408</v>
      </c>
      <c r="G1267" s="5">
        <v>563034</v>
      </c>
      <c r="H1267" s="50">
        <v>40636</v>
      </c>
      <c r="I1267" s="5" t="s">
        <v>858</v>
      </c>
    </row>
    <row r="1268" spans="1:9" x14ac:dyDescent="0.25">
      <c r="A1268" s="5" t="s">
        <v>408</v>
      </c>
      <c r="B1268" s="5" t="s">
        <v>467</v>
      </c>
      <c r="C1268" s="5" t="s">
        <v>901</v>
      </c>
      <c r="D1268" s="5" t="s">
        <v>439</v>
      </c>
      <c r="E1268" s="5">
        <v>27</v>
      </c>
      <c r="F1268" s="50">
        <v>33165</v>
      </c>
      <c r="G1268" s="5">
        <v>353076</v>
      </c>
      <c r="H1268" s="50">
        <v>40903</v>
      </c>
      <c r="I1268" s="5" t="s">
        <v>466</v>
      </c>
    </row>
    <row r="1269" spans="1:9" x14ac:dyDescent="0.25">
      <c r="A1269" s="5" t="s">
        <v>454</v>
      </c>
      <c r="B1269" s="5" t="s">
        <v>464</v>
      </c>
      <c r="C1269" s="5" t="s">
        <v>680</v>
      </c>
      <c r="D1269" s="5" t="s">
        <v>439</v>
      </c>
      <c r="E1269" s="5">
        <v>27</v>
      </c>
      <c r="F1269" s="50">
        <v>33232</v>
      </c>
      <c r="G1269" s="5">
        <v>353075</v>
      </c>
      <c r="H1269" s="50">
        <v>40858</v>
      </c>
      <c r="I1269" s="5" t="s">
        <v>466</v>
      </c>
    </row>
    <row r="1270" spans="1:9" x14ac:dyDescent="0.25">
      <c r="A1270" s="5" t="s">
        <v>454</v>
      </c>
      <c r="B1270" s="5" t="s">
        <v>559</v>
      </c>
      <c r="C1270" s="5" t="s">
        <v>984</v>
      </c>
      <c r="D1270" s="5" t="s">
        <v>439</v>
      </c>
      <c r="E1270" s="5">
        <v>31</v>
      </c>
      <c r="F1270" s="50">
        <v>31993</v>
      </c>
      <c r="G1270" s="5">
        <v>353079</v>
      </c>
      <c r="H1270" s="50">
        <v>40873</v>
      </c>
      <c r="I1270" s="5" t="s">
        <v>858</v>
      </c>
    </row>
    <row r="1271" spans="1:9" x14ac:dyDescent="0.25">
      <c r="A1271" s="5" t="s">
        <v>408</v>
      </c>
      <c r="B1271" s="5" t="s">
        <v>500</v>
      </c>
      <c r="C1271" s="5" t="s">
        <v>950</v>
      </c>
      <c r="D1271" s="5" t="s">
        <v>460</v>
      </c>
      <c r="E1271" s="5">
        <v>31</v>
      </c>
      <c r="F1271" s="50">
        <v>31772</v>
      </c>
      <c r="G1271" s="5">
        <v>563078</v>
      </c>
      <c r="H1271" s="50">
        <v>40631</v>
      </c>
      <c r="I1271" s="5" t="s">
        <v>858</v>
      </c>
    </row>
    <row r="1272" spans="1:9" x14ac:dyDescent="0.25">
      <c r="A1272" s="5" t="s">
        <v>454</v>
      </c>
      <c r="B1272" s="5" t="s">
        <v>185</v>
      </c>
      <c r="C1272" s="5" t="s">
        <v>1014</v>
      </c>
      <c r="D1272" s="5" t="s">
        <v>439</v>
      </c>
      <c r="E1272" s="5">
        <v>32</v>
      </c>
      <c r="F1272" s="50">
        <v>31500</v>
      </c>
      <c r="G1272" s="5">
        <v>563084</v>
      </c>
      <c r="H1272" s="50">
        <v>40762</v>
      </c>
      <c r="I1272" s="5" t="s">
        <v>858</v>
      </c>
    </row>
    <row r="1273" spans="1:9" x14ac:dyDescent="0.25">
      <c r="A1273" s="5" t="s">
        <v>408</v>
      </c>
      <c r="B1273" s="5" t="s">
        <v>452</v>
      </c>
      <c r="C1273" s="5" t="s">
        <v>1059</v>
      </c>
      <c r="D1273" s="5" t="s">
        <v>439</v>
      </c>
      <c r="E1273" s="5">
        <v>30</v>
      </c>
      <c r="F1273" s="50">
        <v>32280</v>
      </c>
      <c r="G1273" s="5">
        <v>563081</v>
      </c>
      <c r="H1273" s="50">
        <v>40798</v>
      </c>
      <c r="I1273" s="5" t="s">
        <v>858</v>
      </c>
    </row>
    <row r="1274" spans="1:9" x14ac:dyDescent="0.25">
      <c r="A1274" s="5" t="s">
        <v>408</v>
      </c>
      <c r="B1274" s="5" t="s">
        <v>476</v>
      </c>
      <c r="C1274" s="5" t="s">
        <v>822</v>
      </c>
      <c r="D1274" s="5" t="s">
        <v>439</v>
      </c>
      <c r="E1274" s="5">
        <v>27</v>
      </c>
      <c r="F1274" s="50">
        <v>33217</v>
      </c>
      <c r="G1274" s="5">
        <v>353082</v>
      </c>
      <c r="H1274" s="50">
        <v>40727</v>
      </c>
      <c r="I1274" s="5" t="s">
        <v>858</v>
      </c>
    </row>
    <row r="1275" spans="1:9" x14ac:dyDescent="0.25">
      <c r="A1275" s="5" t="s">
        <v>408</v>
      </c>
      <c r="B1275" s="5" t="s">
        <v>645</v>
      </c>
      <c r="C1275" s="5" t="s">
        <v>527</v>
      </c>
      <c r="D1275" s="5" t="s">
        <v>433</v>
      </c>
      <c r="E1275" s="5">
        <v>35</v>
      </c>
      <c r="F1275" s="50">
        <v>30578</v>
      </c>
      <c r="G1275" s="5">
        <v>563036</v>
      </c>
      <c r="H1275" s="50">
        <v>41354</v>
      </c>
      <c r="I1275" s="5" t="s">
        <v>858</v>
      </c>
    </row>
    <row r="1276" spans="1:9" x14ac:dyDescent="0.25">
      <c r="A1276" s="5" t="s">
        <v>454</v>
      </c>
      <c r="B1276" s="5" t="s">
        <v>471</v>
      </c>
      <c r="C1276" s="5" t="s">
        <v>922</v>
      </c>
      <c r="D1276" s="5" t="s">
        <v>460</v>
      </c>
      <c r="E1276" s="5">
        <v>31</v>
      </c>
      <c r="F1276" s="50">
        <v>32030</v>
      </c>
      <c r="G1276" s="5">
        <v>563085</v>
      </c>
      <c r="H1276" s="50">
        <v>41569</v>
      </c>
      <c r="I1276" s="5" t="s">
        <v>858</v>
      </c>
    </row>
    <row r="1277" spans="1:9" x14ac:dyDescent="0.25">
      <c r="A1277" s="5" t="s">
        <v>454</v>
      </c>
      <c r="B1277" s="5" t="s">
        <v>784</v>
      </c>
      <c r="C1277" s="5" t="s">
        <v>1060</v>
      </c>
      <c r="D1277" s="5" t="s">
        <v>416</v>
      </c>
      <c r="E1277" s="5">
        <v>30</v>
      </c>
      <c r="F1277" s="50">
        <v>32218</v>
      </c>
      <c r="G1277" s="5">
        <v>353087</v>
      </c>
      <c r="H1277" s="50">
        <v>41384</v>
      </c>
      <c r="I1277" s="5" t="s">
        <v>858</v>
      </c>
    </row>
    <row r="1278" spans="1:9" x14ac:dyDescent="0.25">
      <c r="A1278" s="5" t="s">
        <v>454</v>
      </c>
      <c r="B1278" s="5" t="s">
        <v>817</v>
      </c>
      <c r="C1278" s="5" t="s">
        <v>640</v>
      </c>
      <c r="D1278" s="5" t="s">
        <v>439</v>
      </c>
      <c r="E1278" s="5">
        <v>33</v>
      </c>
      <c r="F1278" s="50">
        <v>31088</v>
      </c>
      <c r="G1278" s="5">
        <v>563091</v>
      </c>
      <c r="H1278" s="50">
        <v>41372</v>
      </c>
      <c r="I1278" s="5" t="s">
        <v>858</v>
      </c>
    </row>
    <row r="1279" spans="1:9" x14ac:dyDescent="0.25">
      <c r="A1279" s="5" t="s">
        <v>413</v>
      </c>
      <c r="B1279" s="5" t="s">
        <v>509</v>
      </c>
      <c r="C1279" s="5" t="s">
        <v>848</v>
      </c>
      <c r="D1279" s="5" t="s">
        <v>411</v>
      </c>
      <c r="E1279" s="5">
        <v>34</v>
      </c>
      <c r="F1279" s="50">
        <v>30837</v>
      </c>
      <c r="G1279" s="5">
        <v>563096</v>
      </c>
      <c r="H1279" s="50">
        <v>41397</v>
      </c>
      <c r="I1279" s="5" t="s">
        <v>858</v>
      </c>
    </row>
    <row r="1280" spans="1:9" x14ac:dyDescent="0.25">
      <c r="A1280" s="5" t="s">
        <v>408</v>
      </c>
      <c r="B1280" s="5" t="s">
        <v>410</v>
      </c>
      <c r="C1280" s="5" t="s">
        <v>86</v>
      </c>
      <c r="D1280" s="5" t="s">
        <v>439</v>
      </c>
      <c r="E1280" s="5">
        <v>31</v>
      </c>
      <c r="F1280" s="50">
        <v>31841</v>
      </c>
      <c r="G1280" s="5">
        <v>563095</v>
      </c>
      <c r="H1280" s="50">
        <v>41521</v>
      </c>
      <c r="I1280" s="5" t="s">
        <v>858</v>
      </c>
    </row>
    <row r="1281" spans="1:9" x14ac:dyDescent="0.25">
      <c r="A1281" s="5" t="s">
        <v>454</v>
      </c>
      <c r="B1281" s="5" t="s">
        <v>635</v>
      </c>
      <c r="C1281" s="5" t="s">
        <v>975</v>
      </c>
      <c r="D1281" s="5" t="s">
        <v>416</v>
      </c>
      <c r="E1281" s="5">
        <v>30</v>
      </c>
      <c r="F1281" s="50">
        <v>32189</v>
      </c>
      <c r="G1281" s="5">
        <v>353098</v>
      </c>
      <c r="H1281" s="50">
        <v>41414</v>
      </c>
      <c r="I1281" s="5" t="s">
        <v>858</v>
      </c>
    </row>
    <row r="1282" spans="1:9" x14ac:dyDescent="0.25">
      <c r="A1282" s="5" t="s">
        <v>454</v>
      </c>
      <c r="B1282" s="5" t="s">
        <v>528</v>
      </c>
      <c r="C1282" s="5" t="s">
        <v>90</v>
      </c>
      <c r="D1282" s="5" t="s">
        <v>442</v>
      </c>
      <c r="E1282" s="5">
        <v>27</v>
      </c>
      <c r="F1282" s="50">
        <v>33187</v>
      </c>
      <c r="G1282" s="5">
        <v>353100</v>
      </c>
      <c r="H1282" s="50">
        <v>41527</v>
      </c>
      <c r="I1282" s="5" t="s">
        <v>858</v>
      </c>
    </row>
    <row r="1283" spans="1:9" x14ac:dyDescent="0.25">
      <c r="A1283" s="5" t="s">
        <v>413</v>
      </c>
      <c r="B1283" s="5" t="s">
        <v>476</v>
      </c>
      <c r="C1283" s="5" t="s">
        <v>928</v>
      </c>
      <c r="D1283" s="5" t="s">
        <v>439</v>
      </c>
      <c r="E1283" s="5">
        <v>36</v>
      </c>
      <c r="F1283" s="50">
        <v>30044</v>
      </c>
      <c r="G1283" s="5">
        <v>353089</v>
      </c>
      <c r="H1283" s="50">
        <v>41279</v>
      </c>
      <c r="I1283" s="5" t="s">
        <v>858</v>
      </c>
    </row>
    <row r="1284" spans="1:9" x14ac:dyDescent="0.25">
      <c r="A1284" s="5" t="s">
        <v>408</v>
      </c>
      <c r="B1284" s="5" t="s">
        <v>748</v>
      </c>
      <c r="C1284" s="5" t="s">
        <v>552</v>
      </c>
      <c r="D1284" s="5" t="s">
        <v>439</v>
      </c>
      <c r="E1284" s="5">
        <v>29</v>
      </c>
      <c r="F1284" s="50">
        <v>32650</v>
      </c>
      <c r="G1284" s="5">
        <v>563093</v>
      </c>
      <c r="H1284" s="50">
        <v>41406</v>
      </c>
      <c r="I1284" s="5" t="s">
        <v>858</v>
      </c>
    </row>
    <row r="1285" spans="1:9" x14ac:dyDescent="0.25">
      <c r="A1285" s="5" t="s">
        <v>408</v>
      </c>
      <c r="B1285" s="5" t="s">
        <v>639</v>
      </c>
      <c r="C1285" s="5" t="s">
        <v>1061</v>
      </c>
      <c r="D1285" s="5" t="s">
        <v>1062</v>
      </c>
      <c r="E1285" s="5">
        <v>36</v>
      </c>
      <c r="F1285" s="50">
        <v>30198</v>
      </c>
      <c r="G1285" s="5">
        <v>563077</v>
      </c>
      <c r="H1285" s="50">
        <v>41336</v>
      </c>
      <c r="I1285" s="5" t="s">
        <v>858</v>
      </c>
    </row>
    <row r="1286" spans="1:9" x14ac:dyDescent="0.25">
      <c r="A1286" s="5" t="s">
        <v>408</v>
      </c>
      <c r="B1286" s="5" t="s">
        <v>626</v>
      </c>
      <c r="C1286" s="5" t="s">
        <v>828</v>
      </c>
      <c r="D1286" s="5" t="s">
        <v>460</v>
      </c>
      <c r="E1286" s="5">
        <v>30</v>
      </c>
      <c r="F1286" s="50">
        <v>32336</v>
      </c>
      <c r="G1286" s="5">
        <v>353099</v>
      </c>
      <c r="H1286" s="50">
        <v>41969</v>
      </c>
      <c r="I1286" s="5" t="s">
        <v>858</v>
      </c>
    </row>
    <row r="1287" spans="1:9" x14ac:dyDescent="0.25">
      <c r="A1287" s="5" t="s">
        <v>413</v>
      </c>
      <c r="B1287" s="5" t="s">
        <v>667</v>
      </c>
      <c r="C1287" s="5" t="s">
        <v>984</v>
      </c>
      <c r="D1287" s="5" t="s">
        <v>439</v>
      </c>
      <c r="E1287" s="5">
        <v>29</v>
      </c>
      <c r="F1287" s="50">
        <v>32692</v>
      </c>
      <c r="G1287" s="5">
        <v>563088</v>
      </c>
      <c r="H1287" s="50">
        <v>41983</v>
      </c>
      <c r="I1287" s="5" t="s">
        <v>858</v>
      </c>
    </row>
    <row r="1288" spans="1:9" x14ac:dyDescent="0.25">
      <c r="A1288" s="5" t="s">
        <v>454</v>
      </c>
      <c r="B1288" s="5" t="s">
        <v>704</v>
      </c>
      <c r="C1288" s="5" t="s">
        <v>1063</v>
      </c>
      <c r="D1288" s="5" t="s">
        <v>439</v>
      </c>
      <c r="E1288" s="5">
        <v>30</v>
      </c>
      <c r="F1288" s="50">
        <v>32249</v>
      </c>
      <c r="G1288" s="5">
        <v>563105</v>
      </c>
      <c r="H1288" s="50">
        <v>41927</v>
      </c>
      <c r="I1288" s="5" t="s">
        <v>858</v>
      </c>
    </row>
    <row r="1289" spans="1:9" x14ac:dyDescent="0.25">
      <c r="A1289" s="5" t="s">
        <v>454</v>
      </c>
      <c r="B1289" s="5" t="s">
        <v>671</v>
      </c>
      <c r="C1289" s="5" t="s">
        <v>1058</v>
      </c>
      <c r="D1289" s="5" t="s">
        <v>416</v>
      </c>
      <c r="E1289" s="5">
        <v>30</v>
      </c>
      <c r="F1289" s="50">
        <v>32297</v>
      </c>
      <c r="G1289" s="5">
        <v>353094</v>
      </c>
      <c r="H1289" s="50">
        <v>41664</v>
      </c>
      <c r="I1289" s="5" t="s">
        <v>858</v>
      </c>
    </row>
    <row r="1290" spans="1:9" x14ac:dyDescent="0.25">
      <c r="A1290" s="5" t="s">
        <v>454</v>
      </c>
      <c r="B1290" s="5" t="s">
        <v>635</v>
      </c>
      <c r="C1290" s="5" t="s">
        <v>995</v>
      </c>
      <c r="D1290" s="5" t="s">
        <v>442</v>
      </c>
      <c r="E1290" s="5">
        <v>29</v>
      </c>
      <c r="F1290" s="50">
        <v>32565</v>
      </c>
      <c r="G1290" s="5">
        <v>563106</v>
      </c>
      <c r="H1290" s="50">
        <v>41779</v>
      </c>
      <c r="I1290" s="5" t="s">
        <v>858</v>
      </c>
    </row>
    <row r="1291" spans="1:9" x14ac:dyDescent="0.25">
      <c r="A1291" s="5" t="s">
        <v>454</v>
      </c>
      <c r="B1291" s="5" t="s">
        <v>495</v>
      </c>
      <c r="C1291" s="5" t="s">
        <v>922</v>
      </c>
      <c r="D1291" s="5" t="s">
        <v>439</v>
      </c>
      <c r="E1291" s="5">
        <v>27</v>
      </c>
      <c r="F1291" s="50">
        <v>33401</v>
      </c>
      <c r="G1291" s="5">
        <v>353108</v>
      </c>
      <c r="H1291" s="50">
        <v>41894</v>
      </c>
      <c r="I1291" s="5" t="s">
        <v>858</v>
      </c>
    </row>
    <row r="1292" spans="1:9" x14ac:dyDescent="0.25">
      <c r="A1292" s="5" t="s">
        <v>454</v>
      </c>
      <c r="B1292" s="5" t="s">
        <v>660</v>
      </c>
      <c r="C1292" s="5" t="s">
        <v>1064</v>
      </c>
      <c r="D1292" s="5" t="s">
        <v>439</v>
      </c>
      <c r="E1292" s="5">
        <v>27</v>
      </c>
      <c r="F1292" s="50">
        <v>33156</v>
      </c>
      <c r="G1292" s="5">
        <v>563107</v>
      </c>
      <c r="H1292" s="50">
        <v>41732</v>
      </c>
      <c r="I1292" s="5" t="s">
        <v>858</v>
      </c>
    </row>
    <row r="1293" spans="1:9" x14ac:dyDescent="0.25">
      <c r="A1293" s="5" t="s">
        <v>454</v>
      </c>
      <c r="B1293" s="5" t="s">
        <v>509</v>
      </c>
      <c r="C1293" s="5" t="s">
        <v>975</v>
      </c>
      <c r="D1293" s="5" t="s">
        <v>442</v>
      </c>
      <c r="E1293" s="5">
        <v>30</v>
      </c>
      <c r="F1293" s="50">
        <v>32062</v>
      </c>
      <c r="G1293" s="5">
        <v>563113</v>
      </c>
      <c r="H1293" s="50">
        <v>41686</v>
      </c>
      <c r="I1293" s="5" t="s">
        <v>858</v>
      </c>
    </row>
    <row r="1294" spans="1:9" x14ac:dyDescent="0.25">
      <c r="A1294" s="5" t="s">
        <v>454</v>
      </c>
      <c r="B1294" s="5" t="s">
        <v>694</v>
      </c>
      <c r="C1294" s="5" t="s">
        <v>840</v>
      </c>
      <c r="D1294" s="5" t="s">
        <v>460</v>
      </c>
      <c r="E1294" s="5">
        <v>36</v>
      </c>
      <c r="F1294" s="50">
        <v>29998</v>
      </c>
      <c r="G1294" s="5">
        <v>563110</v>
      </c>
      <c r="H1294" s="50">
        <v>41727</v>
      </c>
      <c r="I1294" s="5" t="s">
        <v>858</v>
      </c>
    </row>
    <row r="1295" spans="1:9" x14ac:dyDescent="0.25">
      <c r="A1295" s="5" t="s">
        <v>454</v>
      </c>
      <c r="B1295" s="5" t="s">
        <v>437</v>
      </c>
      <c r="C1295" s="5" t="s">
        <v>1065</v>
      </c>
      <c r="D1295" s="5" t="s">
        <v>439</v>
      </c>
      <c r="E1295" s="5">
        <v>33</v>
      </c>
      <c r="F1295" s="50">
        <v>31232</v>
      </c>
      <c r="G1295" s="5">
        <v>563124</v>
      </c>
      <c r="H1295" s="50">
        <v>41734</v>
      </c>
      <c r="I1295" s="5" t="s">
        <v>858</v>
      </c>
    </row>
    <row r="1296" spans="1:9" x14ac:dyDescent="0.25">
      <c r="A1296" s="5" t="s">
        <v>413</v>
      </c>
      <c r="B1296" s="5" t="s">
        <v>646</v>
      </c>
      <c r="C1296" s="5" t="s">
        <v>896</v>
      </c>
      <c r="D1296" s="5" t="s">
        <v>442</v>
      </c>
      <c r="E1296" s="5">
        <v>38</v>
      </c>
      <c r="F1296" s="50">
        <v>29332</v>
      </c>
      <c r="G1296" s="5">
        <v>563112</v>
      </c>
      <c r="H1296" s="50">
        <v>41793</v>
      </c>
      <c r="I1296" s="5" t="s">
        <v>858</v>
      </c>
    </row>
    <row r="1297" spans="1:9" x14ac:dyDescent="0.25">
      <c r="A1297" s="5" t="s">
        <v>454</v>
      </c>
      <c r="B1297" s="5" t="s">
        <v>448</v>
      </c>
      <c r="C1297" s="5" t="s">
        <v>1066</v>
      </c>
      <c r="D1297" s="5" t="s">
        <v>439</v>
      </c>
      <c r="E1297" s="5">
        <v>30</v>
      </c>
      <c r="F1297" s="50">
        <v>32390</v>
      </c>
      <c r="G1297" s="5">
        <v>563121</v>
      </c>
      <c r="H1297" s="50">
        <v>42089</v>
      </c>
      <c r="I1297" s="5" t="s">
        <v>858</v>
      </c>
    </row>
    <row r="1298" spans="1:9" x14ac:dyDescent="0.25">
      <c r="A1298" s="5" t="s">
        <v>454</v>
      </c>
      <c r="B1298" s="5" t="s">
        <v>569</v>
      </c>
      <c r="C1298" s="5" t="s">
        <v>90</v>
      </c>
      <c r="D1298" s="5" t="s">
        <v>439</v>
      </c>
      <c r="E1298" s="5">
        <v>31</v>
      </c>
      <c r="F1298" s="50">
        <v>31692</v>
      </c>
      <c r="G1298" s="5">
        <v>563130</v>
      </c>
      <c r="H1298" s="50">
        <v>42030</v>
      </c>
      <c r="I1298" s="5" t="s">
        <v>858</v>
      </c>
    </row>
    <row r="1299" spans="1:9" x14ac:dyDescent="0.25">
      <c r="A1299" s="5" t="s">
        <v>408</v>
      </c>
      <c r="B1299" s="5" t="s">
        <v>748</v>
      </c>
      <c r="C1299" s="5" t="s">
        <v>1067</v>
      </c>
      <c r="D1299" s="5" t="s">
        <v>439</v>
      </c>
      <c r="E1299" s="5">
        <v>29</v>
      </c>
      <c r="F1299" s="50">
        <v>32758</v>
      </c>
      <c r="G1299" s="5">
        <v>353109</v>
      </c>
      <c r="H1299" s="50">
        <v>42284</v>
      </c>
      <c r="I1299" s="5" t="s">
        <v>858</v>
      </c>
    </row>
    <row r="1300" spans="1:9" x14ac:dyDescent="0.25">
      <c r="A1300" s="5" t="s">
        <v>454</v>
      </c>
      <c r="B1300" s="5" t="s">
        <v>730</v>
      </c>
      <c r="C1300" s="5" t="s">
        <v>942</v>
      </c>
      <c r="D1300" s="5" t="s">
        <v>442</v>
      </c>
      <c r="E1300" s="5">
        <v>29</v>
      </c>
      <c r="F1300" s="50">
        <v>32438</v>
      </c>
      <c r="G1300" s="5">
        <v>563134</v>
      </c>
      <c r="H1300" s="50">
        <v>42346</v>
      </c>
      <c r="I1300" s="5" t="s">
        <v>858</v>
      </c>
    </row>
  </sheetData>
  <autoFilter ref="A16:I1300" xr:uid="{00000000-0001-0000-1300-000000000000}"/>
  <mergeCells count="7">
    <mergeCell ref="L1:P4"/>
    <mergeCell ref="O31:Q32"/>
    <mergeCell ref="B13:H14"/>
    <mergeCell ref="M6:Q6"/>
    <mergeCell ref="M12:Q12"/>
    <mergeCell ref="M27:Q27"/>
    <mergeCell ref="N29:AA29"/>
  </mergeCells>
  <conditionalFormatting sqref="A16:I16 A1:G1 A6:H11 L9:XFD11 A5:XFD5 K6:L6 R6:XFD6 R8:XFD8 R12:XFD12 A15:M15 R15:XFD15 A2:K4 L1 Q1:XFD4 J33:BS35 J31:M31 J32:N32 R32:BS32 C12:L12 A13:B13 A12 I13:XFD13 A14 I14:M14 J16:BS26 J28:BS28 J27:L27 R27:BS27 J30:BS30 J29:M29 AB29:BS29 J38:BS43 J36:N37 R36:BS37 R31:V31 AB31:BS31 J45:BS1048576 J44:V44 AA44:BS44 Q7:XFD7 P14:XFD14 K7:M7 L8:M8 K8:K11">
    <cfRule type="expression" dxfId="793" priority="32">
      <formula>A1&lt;&gt;""</formula>
    </cfRule>
  </conditionalFormatting>
  <conditionalFormatting sqref="A18:I1300 A17:E17 G17:I17">
    <cfRule type="expression" dxfId="792" priority="31">
      <formula>A17&lt;&gt;""</formula>
    </cfRule>
  </conditionalFormatting>
  <conditionalFormatting sqref="F17">
    <cfRule type="expression" dxfId="791" priority="30">
      <formula>F17&lt;&gt;""</formula>
    </cfRule>
  </conditionalFormatting>
  <conditionalFormatting sqref="I6:J11">
    <cfRule type="expression" dxfId="790" priority="26">
      <formula>I6&lt;&gt;""</formula>
    </cfRule>
  </conditionalFormatting>
  <conditionalFormatting sqref="M6">
    <cfRule type="expression" dxfId="789" priority="25">
      <formula>M6&lt;&gt;""</formula>
    </cfRule>
  </conditionalFormatting>
  <conditionalFormatting sqref="N7">
    <cfRule type="expression" dxfId="788" priority="23">
      <formula>N7&lt;&gt;""</formula>
    </cfRule>
  </conditionalFormatting>
  <conditionalFormatting sqref="O7">
    <cfRule type="expression" dxfId="787" priority="22">
      <formula>O7&lt;&gt;""</formula>
    </cfRule>
  </conditionalFormatting>
  <conditionalFormatting sqref="P7">
    <cfRule type="expression" dxfId="786" priority="21">
      <formula>P7&lt;&gt;""</formula>
    </cfRule>
  </conditionalFormatting>
  <conditionalFormatting sqref="N8">
    <cfRule type="expression" dxfId="785" priority="20">
      <formula>N8&lt;&gt;""</formula>
    </cfRule>
  </conditionalFormatting>
  <conditionalFormatting sqref="O8">
    <cfRule type="expression" dxfId="784" priority="19">
      <formula>O8&lt;&gt;""</formula>
    </cfRule>
  </conditionalFormatting>
  <conditionalFormatting sqref="P8">
    <cfRule type="expression" dxfId="783" priority="18">
      <formula>P8&lt;&gt;""</formula>
    </cfRule>
  </conditionalFormatting>
  <conditionalFormatting sqref="Q8">
    <cfRule type="expression" dxfId="782" priority="17">
      <formula>Q8&lt;&gt;""</formula>
    </cfRule>
  </conditionalFormatting>
  <conditionalFormatting sqref="N14:O14">
    <cfRule type="expression" dxfId="781" priority="15">
      <formula>N14&lt;&gt;""</formula>
    </cfRule>
  </conditionalFormatting>
  <conditionalFormatting sqref="N15:Q15">
    <cfRule type="expression" dxfId="780" priority="14">
      <formula>N15&lt;&gt;""</formula>
    </cfRule>
  </conditionalFormatting>
  <conditionalFormatting sqref="M12">
    <cfRule type="expression" dxfId="779" priority="13">
      <formula>M12&lt;&gt;""</formula>
    </cfRule>
  </conditionalFormatting>
  <conditionalFormatting sqref="M27">
    <cfRule type="expression" dxfId="778" priority="12">
      <formula>M27&lt;&gt;""</formula>
    </cfRule>
  </conditionalFormatting>
  <conditionalFormatting sqref="N29">
    <cfRule type="expression" dxfId="777" priority="11">
      <formula>N29&lt;&gt;""</formula>
    </cfRule>
  </conditionalFormatting>
  <conditionalFormatting sqref="O31">
    <cfRule type="expression" dxfId="776" priority="10">
      <formula>O31&lt;&gt;""</formula>
    </cfRule>
  </conditionalFormatting>
  <conditionalFormatting sqref="O36:Q36">
    <cfRule type="expression" dxfId="775" priority="9">
      <formula>O36&lt;&gt;""</formula>
    </cfRule>
  </conditionalFormatting>
  <conditionalFormatting sqref="O37:Q37">
    <cfRule type="expression" dxfId="774" priority="8">
      <formula>O37&lt;&gt;""</formula>
    </cfRule>
  </conditionalFormatting>
  <conditionalFormatting sqref="W31 Y31:AA31">
    <cfRule type="expression" dxfId="773" priority="7">
      <formula>W31&lt;&gt;""</formula>
    </cfRule>
  </conditionalFormatting>
  <conditionalFormatting sqref="X31">
    <cfRule type="expression" dxfId="772" priority="6">
      <formula>X31&lt;&gt;""</formula>
    </cfRule>
  </conditionalFormatting>
  <conditionalFormatting sqref="W44:Z44">
    <cfRule type="expression" dxfId="771" priority="5">
      <formula>W44&lt;&gt;""</formula>
    </cfRule>
  </conditionalFormatting>
  <conditionalFormatting sqref="H1">
    <cfRule type="expression" dxfId="770" priority="3">
      <formula>H1&lt;&gt;""</formula>
    </cfRule>
  </conditionalFormatting>
  <conditionalFormatting sqref="H1">
    <cfRule type="expression" dxfId="769" priority="4">
      <formula>H1&lt;&gt;""</formula>
    </cfRule>
  </conditionalFormatting>
  <conditionalFormatting sqref="K1">
    <cfRule type="expression" dxfId="768" priority="2">
      <formula>K1&lt;&gt;""</formula>
    </cfRule>
  </conditionalFormatting>
  <conditionalFormatting sqref="K6:K11">
    <cfRule type="expression" dxfId="767" priority="1">
      <formula>K6=J6</formula>
    </cfRule>
  </conditionalFormatting>
  <hyperlinks>
    <hyperlink ref="H1" location="ACCUEIL!A1" display="ACCUEIL" xr:uid="{73E9557A-25C7-4059-A760-4D87BCF5E4A5}"/>
    <hyperlink ref="J1" location="Gérer_liste!W1" display="Aide" xr:uid="{311A50B3-E504-4C1A-8730-EB77E27857FC}"/>
    <hyperlink ref="I1" location="'Gérer_liste Corr'!A1" display="Corrigé" xr:uid="{44035F95-2A53-4BAC-8F80-10E8EA723574}"/>
    <hyperlink ref="K1" r:id="rId1" xr:uid="{D3565A12-2BC6-4399-8147-E772317E7701}"/>
  </hyperlinks>
  <pageMargins left="0.7" right="0.7" top="0.75" bottom="0.75" header="0.3" footer="0.3"/>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sheetPr>
  <dimension ref="A1:BS1300"/>
  <sheetViews>
    <sheetView showGridLines="0" topLeftCell="E1" workbookViewId="0">
      <pane ySplit="16" topLeftCell="A17" activePane="bottomLeft" state="frozen"/>
      <selection pane="bottomLeft" activeCell="H1" sqref="H1"/>
    </sheetView>
  </sheetViews>
  <sheetFormatPr baseColWidth="10" defaultColWidth="11.42578125" defaultRowHeight="15" x14ac:dyDescent="0.25"/>
  <cols>
    <col min="1" max="1" width="7" bestFit="1" customWidth="1"/>
    <col min="2" max="2" width="10.42578125" bestFit="1" customWidth="1"/>
    <col min="3" max="3" width="15.28515625" bestFit="1" customWidth="1"/>
    <col min="4" max="4" width="32.28515625" bestFit="1" customWidth="1"/>
    <col min="5" max="5" width="5.7109375" bestFit="1" customWidth="1"/>
    <col min="6" max="8" width="17.7109375" customWidth="1"/>
    <col min="9" max="9" width="22.85546875" bestFit="1" customWidth="1"/>
    <col min="10" max="10" width="11.42578125" style="1"/>
    <col min="11" max="11" width="15.5703125" style="1" customWidth="1"/>
    <col min="12" max="27" width="11.42578125" style="1"/>
    <col min="28" max="28" width="3" style="1" customWidth="1"/>
    <col min="29" max="71" width="11.42578125" style="1"/>
  </cols>
  <sheetData>
    <row r="1" spans="1:28" s="1" customFormat="1" ht="33" customHeight="1" x14ac:dyDescent="0.25">
      <c r="H1" s="136" t="s">
        <v>16</v>
      </c>
      <c r="I1" s="141" t="s">
        <v>1687</v>
      </c>
      <c r="J1" s="152" t="s">
        <v>1474</v>
      </c>
      <c r="K1" s="176" t="s">
        <v>1719</v>
      </c>
      <c r="L1" s="397" t="s">
        <v>1450</v>
      </c>
      <c r="M1" s="397"/>
      <c r="N1" s="397"/>
      <c r="O1" s="397"/>
      <c r="P1" s="397"/>
      <c r="Q1" s="126"/>
      <c r="R1" s="126"/>
      <c r="S1" s="126"/>
      <c r="T1" s="126"/>
      <c r="U1" s="126"/>
      <c r="V1" s="126"/>
      <c r="W1" s="126"/>
      <c r="X1" s="126"/>
      <c r="Y1" s="126"/>
      <c r="Z1" s="126"/>
      <c r="AA1" s="126"/>
      <c r="AB1" s="126"/>
    </row>
    <row r="2" spans="1:28" s="1" customFormat="1" x14ac:dyDescent="0.25">
      <c r="L2" s="397"/>
      <c r="M2" s="397"/>
      <c r="N2" s="397"/>
      <c r="O2" s="397"/>
      <c r="P2" s="397"/>
      <c r="Q2" s="126"/>
      <c r="R2" s="126"/>
      <c r="S2" s="126"/>
      <c r="T2" s="126"/>
      <c r="U2" s="126"/>
      <c r="V2" s="126"/>
      <c r="W2" s="126"/>
      <c r="X2" s="126"/>
      <c r="Y2" s="126"/>
      <c r="Z2" s="126"/>
      <c r="AA2" s="126"/>
      <c r="AB2" s="126"/>
    </row>
    <row r="3" spans="1:28" s="1" customFormat="1" x14ac:dyDescent="0.25">
      <c r="L3" s="397"/>
      <c r="M3" s="397"/>
      <c r="N3" s="397"/>
      <c r="O3" s="397"/>
      <c r="P3" s="397"/>
      <c r="Q3" s="126"/>
      <c r="R3" s="126"/>
      <c r="S3" s="126"/>
      <c r="T3" s="126"/>
      <c r="U3" s="126"/>
      <c r="V3" s="126"/>
      <c r="W3" s="126"/>
      <c r="X3" s="126"/>
      <c r="Y3" s="126"/>
      <c r="Z3" s="126"/>
      <c r="AA3" s="126"/>
      <c r="AB3" s="126"/>
    </row>
    <row r="4" spans="1:28" s="1" customFormat="1" x14ac:dyDescent="0.25">
      <c r="B4" s="65" t="s">
        <v>391</v>
      </c>
      <c r="L4" s="397"/>
      <c r="M4" s="397"/>
      <c r="N4" s="397"/>
      <c r="O4" s="397"/>
      <c r="P4" s="397"/>
      <c r="Q4" s="126"/>
      <c r="R4" s="126"/>
      <c r="S4" s="126"/>
      <c r="T4" s="126"/>
      <c r="U4" s="126"/>
      <c r="V4" s="126"/>
      <c r="W4" s="126"/>
      <c r="X4" s="126"/>
      <c r="Y4" s="126"/>
      <c r="Z4" s="126"/>
      <c r="AA4" s="126"/>
      <c r="AB4" s="126"/>
    </row>
    <row r="5" spans="1:28" s="1" customFormat="1" x14ac:dyDescent="0.25">
      <c r="B5" s="65" t="s">
        <v>392</v>
      </c>
      <c r="L5" s="126"/>
      <c r="M5" s="126"/>
      <c r="N5" s="126"/>
      <c r="O5" s="126"/>
      <c r="P5" s="126"/>
      <c r="Q5" s="126"/>
      <c r="R5" s="126"/>
      <c r="S5" s="126"/>
      <c r="T5" s="126"/>
      <c r="U5" s="126"/>
      <c r="V5" s="126"/>
      <c r="W5" s="126"/>
      <c r="X5" s="126"/>
      <c r="Y5" s="126"/>
      <c r="Z5" s="126"/>
      <c r="AA5" s="126"/>
      <c r="AB5" s="126"/>
    </row>
    <row r="6" spans="1:28" s="1" customFormat="1" ht="18.75" x14ac:dyDescent="0.25">
      <c r="C6" s="65" t="s">
        <v>393</v>
      </c>
      <c r="I6" s="1" t="s">
        <v>1382</v>
      </c>
      <c r="J6" s="1">
        <v>510</v>
      </c>
      <c r="K6" s="1">
        <f>SUBTOTAL(3,A:A)-1</f>
        <v>1284</v>
      </c>
      <c r="L6" s="126"/>
      <c r="M6" s="399" t="s">
        <v>1451</v>
      </c>
      <c r="N6" s="399"/>
      <c r="O6" s="399"/>
      <c r="P6" s="399"/>
      <c r="Q6" s="399"/>
      <c r="R6" s="126"/>
      <c r="S6" s="126"/>
      <c r="T6" s="126"/>
      <c r="U6" s="126"/>
      <c r="V6" s="126"/>
      <c r="W6" s="126"/>
      <c r="X6" s="126"/>
      <c r="Y6" s="126"/>
      <c r="Z6" s="126"/>
      <c r="AA6" s="126"/>
      <c r="AB6" s="126"/>
    </row>
    <row r="7" spans="1:28" s="1" customFormat="1" x14ac:dyDescent="0.25">
      <c r="C7" s="65" t="s">
        <v>394</v>
      </c>
      <c r="I7" s="1" t="s">
        <v>1382</v>
      </c>
      <c r="J7" s="1">
        <v>774</v>
      </c>
      <c r="K7" s="1">
        <f>SUBTOTAL(3,A:A)-1</f>
        <v>1284</v>
      </c>
      <c r="L7" s="126"/>
      <c r="M7" s="126"/>
      <c r="N7" s="1" t="s">
        <v>1455</v>
      </c>
      <c r="R7" s="126"/>
      <c r="S7" s="126"/>
      <c r="T7" s="126"/>
      <c r="U7" s="126"/>
      <c r="V7" s="126"/>
      <c r="W7" s="126"/>
      <c r="X7" s="126"/>
      <c r="Y7" s="126"/>
      <c r="Z7" s="126"/>
      <c r="AA7" s="126"/>
      <c r="AB7" s="126"/>
    </row>
    <row r="8" spans="1:28" s="1" customFormat="1" x14ac:dyDescent="0.25">
      <c r="C8" s="65" t="s">
        <v>395</v>
      </c>
      <c r="I8" s="1" t="s">
        <v>1382</v>
      </c>
      <c r="J8" s="1">
        <v>671</v>
      </c>
      <c r="K8" s="1">
        <f t="shared" ref="K8:K11" si="0">SUBTOTAL(3,A:A)-1</f>
        <v>1284</v>
      </c>
      <c r="L8" s="126"/>
      <c r="M8" s="126"/>
      <c r="N8" s="1" t="s">
        <v>1456</v>
      </c>
      <c r="R8" s="126"/>
      <c r="S8" s="126"/>
      <c r="T8" s="126"/>
      <c r="U8" s="126"/>
      <c r="V8" s="126"/>
      <c r="W8" s="126"/>
      <c r="X8" s="126"/>
      <c r="Y8" s="126"/>
      <c r="Z8" s="126"/>
      <c r="AA8" s="126"/>
      <c r="AB8" s="126"/>
    </row>
    <row r="9" spans="1:28" s="1" customFormat="1" x14ac:dyDescent="0.25">
      <c r="C9" s="65" t="s">
        <v>396</v>
      </c>
      <c r="I9" s="1" t="s">
        <v>1382</v>
      </c>
      <c r="J9" s="1">
        <v>387</v>
      </c>
      <c r="K9" s="1">
        <f t="shared" si="0"/>
        <v>1284</v>
      </c>
      <c r="L9" s="126"/>
      <c r="M9" s="126"/>
      <c r="N9" s="126"/>
      <c r="O9" s="126"/>
      <c r="P9" s="126"/>
      <c r="Q9" s="126"/>
      <c r="R9" s="126"/>
      <c r="S9" s="126"/>
      <c r="T9" s="126"/>
      <c r="U9" s="126"/>
      <c r="V9" s="126"/>
      <c r="W9" s="126"/>
      <c r="X9" s="126"/>
      <c r="Y9" s="126"/>
      <c r="Z9" s="126"/>
      <c r="AA9" s="126"/>
      <c r="AB9" s="126"/>
    </row>
    <row r="10" spans="1:28" s="1" customFormat="1" x14ac:dyDescent="0.25">
      <c r="C10" s="65" t="s">
        <v>397</v>
      </c>
      <c r="I10" s="1" t="s">
        <v>1382</v>
      </c>
      <c r="J10" s="1">
        <v>138</v>
      </c>
      <c r="K10" s="1">
        <f t="shared" si="0"/>
        <v>1284</v>
      </c>
      <c r="L10" s="126"/>
      <c r="M10" s="126"/>
      <c r="N10" s="126"/>
      <c r="O10" s="126"/>
      <c r="P10" s="126"/>
      <c r="Q10" s="126"/>
      <c r="R10" s="126"/>
      <c r="S10" s="126"/>
      <c r="T10" s="126"/>
      <c r="U10" s="126"/>
      <c r="V10" s="126"/>
      <c r="W10" s="126"/>
      <c r="X10" s="126"/>
      <c r="Y10" s="126"/>
      <c r="Z10" s="126"/>
      <c r="AA10" s="126"/>
      <c r="AB10" s="126"/>
    </row>
    <row r="11" spans="1:28" s="1" customFormat="1" x14ac:dyDescent="0.25">
      <c r="C11" s="65" t="s">
        <v>398</v>
      </c>
      <c r="I11" s="1" t="s">
        <v>1382</v>
      </c>
      <c r="J11" s="1">
        <v>248</v>
      </c>
      <c r="K11" s="1">
        <f t="shared" si="0"/>
        <v>1284</v>
      </c>
      <c r="L11" s="126"/>
      <c r="M11" s="126"/>
      <c r="N11" s="126"/>
      <c r="O11" s="126"/>
      <c r="P11" s="126"/>
      <c r="Q11" s="126"/>
      <c r="R11" s="126"/>
      <c r="S11" s="126"/>
      <c r="T11" s="126"/>
      <c r="U11" s="126"/>
      <c r="V11" s="126"/>
      <c r="W11" s="126"/>
      <c r="X11" s="126"/>
      <c r="Y11" s="126"/>
      <c r="Z11" s="126"/>
      <c r="AA11" s="126"/>
      <c r="AB11" s="126"/>
    </row>
    <row r="12" spans="1:28" s="1" customFormat="1" ht="18.75" x14ac:dyDescent="0.25">
      <c r="B12" s="65"/>
      <c r="L12" s="126"/>
      <c r="M12" s="399" t="s">
        <v>1452</v>
      </c>
      <c r="N12" s="399"/>
      <c r="O12" s="399"/>
      <c r="P12" s="399"/>
      <c r="Q12" s="399"/>
      <c r="R12" s="126"/>
      <c r="S12" s="126"/>
      <c r="T12" s="126"/>
      <c r="U12" s="126"/>
      <c r="V12" s="126"/>
      <c r="W12" s="126"/>
      <c r="X12" s="126"/>
      <c r="Y12" s="126"/>
      <c r="Z12" s="126"/>
      <c r="AA12" s="126"/>
      <c r="AB12" s="126"/>
    </row>
    <row r="13" spans="1:28" s="1" customFormat="1" ht="15" customHeight="1" x14ac:dyDescent="0.25">
      <c r="B13" s="398" t="s">
        <v>1464</v>
      </c>
      <c r="C13" s="398"/>
      <c r="D13" s="398"/>
      <c r="E13" s="398"/>
      <c r="F13" s="398"/>
      <c r="G13" s="398"/>
      <c r="H13" s="398"/>
      <c r="L13" s="126"/>
      <c r="M13" s="126"/>
      <c r="N13" s="126"/>
      <c r="O13" s="126"/>
      <c r="P13" s="126"/>
      <c r="Q13" s="126"/>
      <c r="R13" s="126"/>
      <c r="S13" s="126"/>
      <c r="T13" s="126"/>
      <c r="U13" s="126"/>
      <c r="V13" s="126"/>
      <c r="W13" s="126"/>
      <c r="X13" s="126"/>
      <c r="Y13" s="126"/>
      <c r="Z13" s="126"/>
      <c r="AA13" s="126"/>
      <c r="AB13" s="126"/>
    </row>
    <row r="14" spans="1:28" s="1" customFormat="1" ht="15" customHeight="1" x14ac:dyDescent="0.25">
      <c r="B14" s="398"/>
      <c r="C14" s="398"/>
      <c r="D14" s="398"/>
      <c r="E14" s="398"/>
      <c r="F14" s="398"/>
      <c r="G14" s="398"/>
      <c r="H14" s="398"/>
      <c r="L14" s="126"/>
      <c r="M14" s="126"/>
      <c r="N14" s="1" t="s">
        <v>1453</v>
      </c>
      <c r="R14" s="126"/>
      <c r="S14" s="126"/>
      <c r="T14" s="126"/>
      <c r="U14" s="126"/>
      <c r="V14" s="126"/>
      <c r="W14" s="126"/>
      <c r="X14" s="126"/>
      <c r="Y14" s="126"/>
      <c r="Z14" s="126"/>
      <c r="AA14" s="126"/>
      <c r="AB14" s="126"/>
    </row>
    <row r="15" spans="1:28" s="1" customFormat="1" ht="15.75" thickBot="1" x14ac:dyDescent="0.3">
      <c r="L15" s="126"/>
      <c r="M15" s="126"/>
      <c r="N15" s="1" t="s">
        <v>1454</v>
      </c>
      <c r="R15" s="126"/>
      <c r="S15" s="126"/>
      <c r="T15" s="126"/>
      <c r="U15" s="126"/>
      <c r="V15" s="126"/>
      <c r="W15" s="126"/>
      <c r="X15" s="126"/>
      <c r="Y15" s="126"/>
      <c r="Z15" s="126"/>
      <c r="AA15" s="126"/>
      <c r="AB15" s="126"/>
    </row>
    <row r="16" spans="1:28" x14ac:dyDescent="0.25">
      <c r="A16" s="25" t="s">
        <v>399</v>
      </c>
      <c r="B16" s="26" t="s">
        <v>400</v>
      </c>
      <c r="C16" s="27" t="s">
        <v>401</v>
      </c>
      <c r="D16" s="25" t="s">
        <v>402</v>
      </c>
      <c r="E16" s="26" t="s">
        <v>403</v>
      </c>
      <c r="F16" s="27" t="s">
        <v>404</v>
      </c>
      <c r="G16" s="25" t="s">
        <v>405</v>
      </c>
      <c r="H16" s="26" t="s">
        <v>406</v>
      </c>
      <c r="I16" s="27" t="s">
        <v>407</v>
      </c>
      <c r="L16" s="126"/>
      <c r="M16" s="126"/>
      <c r="N16" s="126"/>
      <c r="O16" s="126"/>
      <c r="P16" s="126"/>
      <c r="Q16" s="126"/>
      <c r="R16" s="126"/>
      <c r="S16" s="126"/>
      <c r="T16" s="126"/>
      <c r="U16" s="126"/>
      <c r="V16" s="126"/>
      <c r="W16" s="126"/>
      <c r="X16" s="126"/>
      <c r="Y16" s="126"/>
      <c r="Z16" s="126"/>
      <c r="AA16" s="126"/>
      <c r="AB16" s="126"/>
    </row>
    <row r="17" spans="1:28" x14ac:dyDescent="0.25">
      <c r="A17" s="5" t="s">
        <v>408</v>
      </c>
      <c r="B17" s="5" t="s">
        <v>409</v>
      </c>
      <c r="C17" s="5" t="s">
        <v>410</v>
      </c>
      <c r="D17" s="5" t="s">
        <v>411</v>
      </c>
      <c r="E17" s="5">
        <v>62</v>
      </c>
      <c r="F17" s="50">
        <v>20658</v>
      </c>
      <c r="G17" s="5">
        <v>351222</v>
      </c>
      <c r="H17" s="50">
        <v>28102</v>
      </c>
      <c r="I17" s="5" t="s">
        <v>412</v>
      </c>
      <c r="L17" s="126"/>
      <c r="M17" s="126"/>
      <c r="N17" s="126"/>
      <c r="O17" s="126"/>
      <c r="P17" s="126"/>
      <c r="Q17" s="126"/>
      <c r="R17" s="126"/>
      <c r="S17" s="126"/>
      <c r="T17" s="126"/>
      <c r="U17" s="126"/>
      <c r="V17" s="126"/>
      <c r="W17" s="126"/>
      <c r="X17" s="126"/>
      <c r="Y17" s="126"/>
      <c r="Z17" s="126"/>
      <c r="AA17" s="126"/>
      <c r="AB17" s="126"/>
    </row>
    <row r="18" spans="1:28" x14ac:dyDescent="0.25">
      <c r="A18" s="5" t="s">
        <v>413</v>
      </c>
      <c r="B18" s="5" t="s">
        <v>414</v>
      </c>
      <c r="C18" s="5" t="s">
        <v>415</v>
      </c>
      <c r="D18" s="5" t="s">
        <v>416</v>
      </c>
      <c r="E18" s="5">
        <v>65</v>
      </c>
      <c r="F18" s="50">
        <v>19522</v>
      </c>
      <c r="G18" s="5">
        <v>350855</v>
      </c>
      <c r="H18" s="50">
        <v>28025</v>
      </c>
      <c r="I18" s="5" t="s">
        <v>417</v>
      </c>
      <c r="L18" s="126"/>
      <c r="M18" s="126"/>
      <c r="N18" s="126"/>
      <c r="O18" s="126"/>
      <c r="P18" s="126"/>
      <c r="Q18" s="126"/>
      <c r="R18" s="126"/>
      <c r="S18" s="126"/>
      <c r="T18" s="126"/>
      <c r="U18" s="126"/>
      <c r="V18" s="126"/>
      <c r="W18" s="126"/>
      <c r="X18" s="126"/>
      <c r="Y18" s="126"/>
      <c r="Z18" s="126"/>
      <c r="AA18" s="126"/>
      <c r="AB18" s="126"/>
    </row>
    <row r="19" spans="1:28" x14ac:dyDescent="0.25">
      <c r="A19" s="5" t="s">
        <v>408</v>
      </c>
      <c r="B19" s="5" t="s">
        <v>418</v>
      </c>
      <c r="C19" s="5" t="s">
        <v>419</v>
      </c>
      <c r="D19" s="5" t="s">
        <v>420</v>
      </c>
      <c r="E19" s="5">
        <v>63</v>
      </c>
      <c r="F19" s="50">
        <v>20212</v>
      </c>
      <c r="G19" s="5">
        <v>351350</v>
      </c>
      <c r="H19" s="50">
        <v>27800</v>
      </c>
      <c r="I19" s="5" t="s">
        <v>421</v>
      </c>
      <c r="L19" s="126"/>
      <c r="M19" s="126"/>
      <c r="N19" s="126"/>
      <c r="O19" s="126"/>
      <c r="P19" s="126"/>
      <c r="Q19" s="126"/>
      <c r="R19" s="126"/>
      <c r="S19" s="126"/>
      <c r="T19" s="126"/>
      <c r="U19" s="126"/>
      <c r="V19" s="126"/>
      <c r="W19" s="126"/>
      <c r="X19" s="126"/>
      <c r="Y19" s="126"/>
      <c r="Z19" s="126"/>
      <c r="AA19" s="126"/>
      <c r="AB19" s="126"/>
    </row>
    <row r="20" spans="1:28" x14ac:dyDescent="0.25">
      <c r="A20" s="5" t="s">
        <v>408</v>
      </c>
      <c r="B20" s="5" t="s">
        <v>185</v>
      </c>
      <c r="C20" s="5" t="s">
        <v>185</v>
      </c>
      <c r="D20" s="5" t="s">
        <v>422</v>
      </c>
      <c r="E20" s="5">
        <v>60</v>
      </c>
      <c r="F20" s="50">
        <v>21179</v>
      </c>
      <c r="G20" s="5">
        <v>350054</v>
      </c>
      <c r="H20" s="50">
        <v>27915</v>
      </c>
      <c r="I20" s="5" t="s">
        <v>412</v>
      </c>
      <c r="L20" s="126"/>
      <c r="M20" s="126"/>
      <c r="N20" s="126"/>
      <c r="O20" s="126"/>
      <c r="P20" s="126"/>
      <c r="Q20" s="126"/>
      <c r="R20" s="126"/>
      <c r="S20" s="126"/>
      <c r="T20" s="126"/>
      <c r="U20" s="126"/>
      <c r="V20" s="126"/>
      <c r="W20" s="126"/>
      <c r="X20" s="126"/>
      <c r="Y20" s="126"/>
      <c r="Z20" s="126"/>
      <c r="AA20" s="126"/>
      <c r="AB20" s="126"/>
    </row>
    <row r="21" spans="1:28" x14ac:dyDescent="0.25">
      <c r="A21" s="5" t="s">
        <v>413</v>
      </c>
      <c r="B21" s="5" t="s">
        <v>423</v>
      </c>
      <c r="C21" s="5" t="s">
        <v>424</v>
      </c>
      <c r="D21" s="5" t="s">
        <v>425</v>
      </c>
      <c r="E21" s="5">
        <v>64</v>
      </c>
      <c r="F21" s="50">
        <v>19917</v>
      </c>
      <c r="G21" s="5">
        <v>350127</v>
      </c>
      <c r="H21" s="50">
        <v>27897</v>
      </c>
      <c r="I21" s="5" t="s">
        <v>417</v>
      </c>
      <c r="L21" s="126"/>
      <c r="M21" s="126"/>
      <c r="N21" s="126"/>
      <c r="O21" s="126"/>
      <c r="P21" s="126"/>
      <c r="Q21" s="126"/>
      <c r="R21" s="126"/>
      <c r="S21" s="126"/>
      <c r="T21" s="126"/>
      <c r="U21" s="126"/>
      <c r="V21" s="126"/>
      <c r="W21" s="126"/>
      <c r="X21" s="126"/>
      <c r="Y21" s="126"/>
      <c r="Z21" s="126"/>
      <c r="AA21" s="126"/>
      <c r="AB21" s="126"/>
    </row>
    <row r="22" spans="1:28" x14ac:dyDescent="0.25">
      <c r="A22" s="5" t="s">
        <v>413</v>
      </c>
      <c r="B22" s="5" t="s">
        <v>426</v>
      </c>
      <c r="C22" s="5" t="s">
        <v>427</v>
      </c>
      <c r="D22" s="5" t="s">
        <v>428</v>
      </c>
      <c r="E22" s="5">
        <v>64</v>
      </c>
      <c r="F22" s="50">
        <v>19786</v>
      </c>
      <c r="G22" s="5">
        <v>560195</v>
      </c>
      <c r="H22" s="50">
        <v>27914</v>
      </c>
      <c r="I22" s="5" t="s">
        <v>421</v>
      </c>
      <c r="L22" s="126"/>
      <c r="M22" s="126"/>
      <c r="N22" s="126"/>
      <c r="O22" s="126"/>
      <c r="P22" s="126"/>
      <c r="Q22" s="126"/>
      <c r="R22" s="126"/>
      <c r="S22" s="126"/>
      <c r="T22" s="126"/>
      <c r="U22" s="126"/>
      <c r="V22" s="126"/>
      <c r="W22" s="126"/>
      <c r="X22" s="126"/>
      <c r="Y22" s="126"/>
      <c r="Z22" s="126"/>
      <c r="AA22" s="126"/>
      <c r="AB22" s="126"/>
    </row>
    <row r="23" spans="1:28" x14ac:dyDescent="0.25">
      <c r="A23" s="5" t="s">
        <v>413</v>
      </c>
      <c r="B23" s="5" t="s">
        <v>429</v>
      </c>
      <c r="C23" s="5" t="s">
        <v>430</v>
      </c>
      <c r="D23" s="5" t="s">
        <v>416</v>
      </c>
      <c r="E23" s="5">
        <v>62</v>
      </c>
      <c r="F23" s="50">
        <v>20373</v>
      </c>
      <c r="G23" s="5">
        <v>350521</v>
      </c>
      <c r="H23" s="50">
        <v>27885</v>
      </c>
      <c r="I23" s="5" t="s">
        <v>412</v>
      </c>
      <c r="L23" s="126"/>
      <c r="M23" s="126"/>
      <c r="N23" s="126"/>
      <c r="O23" s="126"/>
      <c r="P23" s="126"/>
      <c r="Q23" s="126"/>
      <c r="R23" s="126"/>
      <c r="S23" s="126"/>
      <c r="T23" s="126"/>
      <c r="U23" s="126"/>
      <c r="V23" s="126"/>
      <c r="W23" s="126"/>
      <c r="X23" s="126"/>
      <c r="Y23" s="126"/>
      <c r="Z23" s="126"/>
      <c r="AA23" s="126"/>
      <c r="AB23" s="126"/>
    </row>
    <row r="24" spans="1:28" x14ac:dyDescent="0.25">
      <c r="A24" s="5" t="s">
        <v>413</v>
      </c>
      <c r="B24" s="5" t="s">
        <v>431</v>
      </c>
      <c r="C24" s="5" t="s">
        <v>432</v>
      </c>
      <c r="D24" s="5" t="s">
        <v>433</v>
      </c>
      <c r="E24" s="5">
        <v>63</v>
      </c>
      <c r="F24" s="50">
        <v>20287</v>
      </c>
      <c r="G24" s="5">
        <v>560196</v>
      </c>
      <c r="H24" s="50">
        <v>28104</v>
      </c>
      <c r="I24" s="5" t="s">
        <v>417</v>
      </c>
      <c r="L24" s="126"/>
      <c r="M24" s="126"/>
      <c r="N24" s="126"/>
      <c r="O24" s="126"/>
      <c r="P24" s="126"/>
      <c r="Q24" s="126"/>
      <c r="R24" s="126"/>
      <c r="S24" s="126"/>
      <c r="T24" s="126"/>
      <c r="U24" s="126"/>
      <c r="V24" s="126"/>
      <c r="W24" s="126"/>
      <c r="X24" s="126"/>
      <c r="Y24" s="126"/>
      <c r="Z24" s="126"/>
      <c r="AA24" s="126"/>
      <c r="AB24" s="126"/>
    </row>
    <row r="25" spans="1:28" x14ac:dyDescent="0.25">
      <c r="A25" s="5" t="s">
        <v>413</v>
      </c>
      <c r="B25" s="5" t="s">
        <v>434</v>
      </c>
      <c r="C25" s="5" t="s">
        <v>435</v>
      </c>
      <c r="D25" s="5" t="s">
        <v>436</v>
      </c>
      <c r="E25" s="5">
        <v>62</v>
      </c>
      <c r="F25" s="50">
        <v>20720</v>
      </c>
      <c r="G25" s="5">
        <v>560194</v>
      </c>
      <c r="H25" s="50">
        <v>27767</v>
      </c>
      <c r="I25" s="5" t="s">
        <v>421</v>
      </c>
      <c r="L25" s="126"/>
      <c r="M25" s="126"/>
      <c r="N25" s="126"/>
      <c r="O25" s="126"/>
      <c r="P25" s="126"/>
      <c r="Q25" s="126"/>
      <c r="R25" s="126"/>
      <c r="S25" s="126"/>
      <c r="T25" s="126"/>
      <c r="U25" s="126"/>
      <c r="V25" s="126"/>
      <c r="W25" s="126"/>
      <c r="X25" s="126"/>
      <c r="Y25" s="126"/>
      <c r="Z25" s="126"/>
      <c r="AA25" s="126"/>
      <c r="AB25" s="126"/>
    </row>
    <row r="26" spans="1:28" x14ac:dyDescent="0.25">
      <c r="A26" s="5" t="s">
        <v>413</v>
      </c>
      <c r="B26" s="5" t="s">
        <v>437</v>
      </c>
      <c r="C26" s="5" t="s">
        <v>438</v>
      </c>
      <c r="D26" s="5" t="s">
        <v>439</v>
      </c>
      <c r="E26" s="5">
        <v>63</v>
      </c>
      <c r="F26" s="50">
        <v>20182</v>
      </c>
      <c r="G26" s="5">
        <v>350060</v>
      </c>
      <c r="H26" s="50">
        <v>27902</v>
      </c>
      <c r="I26" s="5" t="s">
        <v>412</v>
      </c>
      <c r="L26" s="126"/>
      <c r="M26" s="126"/>
      <c r="N26" s="126"/>
      <c r="O26" s="126"/>
      <c r="P26" s="126"/>
      <c r="Q26" s="126"/>
      <c r="R26" s="126"/>
      <c r="S26" s="126"/>
      <c r="T26" s="126"/>
      <c r="U26" s="126"/>
      <c r="V26" s="126"/>
      <c r="W26" s="126"/>
      <c r="X26" s="126"/>
      <c r="Y26" s="126"/>
      <c r="Z26" s="126"/>
      <c r="AA26" s="126"/>
      <c r="AB26" s="126"/>
    </row>
    <row r="27" spans="1:28" ht="18.75" x14ac:dyDescent="0.25">
      <c r="A27" s="5" t="s">
        <v>413</v>
      </c>
      <c r="B27" s="5" t="s">
        <v>440</v>
      </c>
      <c r="C27" s="5" t="s">
        <v>441</v>
      </c>
      <c r="D27" s="5" t="s">
        <v>442</v>
      </c>
      <c r="E27" s="5">
        <v>61</v>
      </c>
      <c r="F27" s="50">
        <v>20815</v>
      </c>
      <c r="G27" s="5">
        <v>350165</v>
      </c>
      <c r="H27" s="50">
        <v>27923</v>
      </c>
      <c r="I27" s="5" t="s">
        <v>417</v>
      </c>
      <c r="L27" s="126"/>
      <c r="M27" s="399" t="s">
        <v>1457</v>
      </c>
      <c r="N27" s="399"/>
      <c r="O27" s="399"/>
      <c r="P27" s="399"/>
      <c r="Q27" s="399"/>
      <c r="R27" s="126"/>
      <c r="S27" s="126"/>
      <c r="T27" s="126"/>
      <c r="U27" s="126"/>
      <c r="V27" s="126"/>
      <c r="W27" s="126"/>
      <c r="X27" s="126"/>
      <c r="Y27" s="126"/>
      <c r="Z27" s="126"/>
      <c r="AA27" s="126"/>
      <c r="AB27" s="126"/>
    </row>
    <row r="28" spans="1:28" x14ac:dyDescent="0.25">
      <c r="A28" s="5" t="s">
        <v>408</v>
      </c>
      <c r="B28" s="5" t="s">
        <v>443</v>
      </c>
      <c r="C28" s="5" t="s">
        <v>444</v>
      </c>
      <c r="D28" s="5" t="s">
        <v>445</v>
      </c>
      <c r="E28" s="5">
        <v>62</v>
      </c>
      <c r="F28" s="50">
        <v>20404</v>
      </c>
      <c r="G28" s="5">
        <v>350695</v>
      </c>
      <c r="H28" s="50">
        <v>27883</v>
      </c>
      <c r="I28" s="5" t="s">
        <v>421</v>
      </c>
      <c r="L28" s="126"/>
      <c r="M28" s="126"/>
      <c r="N28" s="126"/>
      <c r="O28" s="126"/>
      <c r="P28" s="126"/>
      <c r="Q28" s="126"/>
      <c r="R28" s="126"/>
      <c r="S28" s="126"/>
      <c r="T28" s="126"/>
      <c r="U28" s="126"/>
      <c r="V28" s="126"/>
      <c r="W28" s="126"/>
      <c r="X28" s="126"/>
      <c r="Y28" s="126"/>
      <c r="Z28" s="126"/>
      <c r="AA28" s="126"/>
      <c r="AB28" s="126"/>
    </row>
    <row r="29" spans="1:28" ht="21" x14ac:dyDescent="0.25">
      <c r="A29" s="5" t="s">
        <v>413</v>
      </c>
      <c r="B29" s="5" t="s">
        <v>446</v>
      </c>
      <c r="C29" s="5" t="s">
        <v>432</v>
      </c>
      <c r="D29" s="5" t="s">
        <v>447</v>
      </c>
      <c r="E29" s="5">
        <v>61</v>
      </c>
      <c r="F29" s="50">
        <v>20785</v>
      </c>
      <c r="G29" s="5">
        <v>350635</v>
      </c>
      <c r="H29" s="50">
        <v>28119</v>
      </c>
      <c r="I29" s="5" t="s">
        <v>412</v>
      </c>
      <c r="L29" s="126"/>
      <c r="M29" s="126"/>
      <c r="N29" s="400" t="s">
        <v>1458</v>
      </c>
      <c r="O29" s="400"/>
      <c r="P29" s="400"/>
      <c r="Q29" s="400"/>
      <c r="R29" s="400"/>
      <c r="S29" s="400"/>
      <c r="T29" s="400"/>
      <c r="U29" s="400"/>
      <c r="V29" s="400"/>
      <c r="W29" s="400"/>
      <c r="X29" s="400"/>
      <c r="Y29" s="400"/>
      <c r="Z29" s="400"/>
      <c r="AA29" s="400"/>
      <c r="AB29" s="126"/>
    </row>
    <row r="30" spans="1:28" x14ac:dyDescent="0.25">
      <c r="A30" s="5" t="s">
        <v>408</v>
      </c>
      <c r="B30" s="5" t="s">
        <v>448</v>
      </c>
      <c r="C30" s="5" t="s">
        <v>419</v>
      </c>
      <c r="D30" s="5" t="s">
        <v>449</v>
      </c>
      <c r="E30" s="5">
        <v>62</v>
      </c>
      <c r="F30" s="50">
        <v>20543</v>
      </c>
      <c r="G30" s="5">
        <v>350355</v>
      </c>
      <c r="H30" s="50">
        <v>28318</v>
      </c>
      <c r="I30" s="5" t="s">
        <v>412</v>
      </c>
      <c r="L30" s="126"/>
      <c r="M30" s="126"/>
      <c r="N30" s="126"/>
      <c r="O30" s="126"/>
      <c r="P30" s="126"/>
      <c r="Q30" s="126"/>
      <c r="R30" s="126"/>
      <c r="S30" s="126"/>
      <c r="T30" s="126"/>
      <c r="U30" s="126"/>
      <c r="V30" s="126"/>
      <c r="W30" s="126"/>
      <c r="X30" s="126"/>
      <c r="Y30" s="126"/>
      <c r="Z30" s="126"/>
      <c r="AA30" s="126"/>
      <c r="AB30" s="126"/>
    </row>
    <row r="31" spans="1:28" x14ac:dyDescent="0.25">
      <c r="A31" s="5" t="s">
        <v>408</v>
      </c>
      <c r="B31" s="5" t="s">
        <v>450</v>
      </c>
      <c r="C31" s="5" t="s">
        <v>451</v>
      </c>
      <c r="D31" s="5" t="s">
        <v>445</v>
      </c>
      <c r="E31" s="5">
        <v>61</v>
      </c>
      <c r="F31" s="50">
        <v>20797</v>
      </c>
      <c r="G31" s="5">
        <v>560225</v>
      </c>
      <c r="H31" s="50">
        <v>28187</v>
      </c>
      <c r="I31" s="5" t="s">
        <v>417</v>
      </c>
      <c r="L31" s="126"/>
      <c r="M31" s="126"/>
      <c r="N31" s="126"/>
      <c r="O31" s="382" t="s">
        <v>1459</v>
      </c>
      <c r="P31" s="382"/>
      <c r="Q31" s="382"/>
      <c r="R31" s="126"/>
      <c r="S31" s="126"/>
      <c r="T31" s="126"/>
      <c r="U31" s="126"/>
      <c r="V31" s="126"/>
      <c r="W31" s="1" t="s">
        <v>1462</v>
      </c>
      <c r="AB31" s="126"/>
    </row>
    <row r="32" spans="1:28" x14ac:dyDescent="0.25">
      <c r="A32" s="5" t="s">
        <v>408</v>
      </c>
      <c r="B32" s="5" t="s">
        <v>452</v>
      </c>
      <c r="C32" s="5" t="s">
        <v>453</v>
      </c>
      <c r="D32" s="5" t="s">
        <v>439</v>
      </c>
      <c r="E32" s="5">
        <v>61</v>
      </c>
      <c r="F32" s="50">
        <v>21085</v>
      </c>
      <c r="G32" s="5">
        <v>350955</v>
      </c>
      <c r="H32" s="50">
        <v>28409</v>
      </c>
      <c r="I32" s="5" t="s">
        <v>421</v>
      </c>
      <c r="L32" s="126"/>
      <c r="M32" s="126"/>
      <c r="N32" s="126"/>
      <c r="O32" s="382"/>
      <c r="P32" s="382"/>
      <c r="Q32" s="382"/>
      <c r="R32" s="126"/>
      <c r="S32" s="126"/>
      <c r="T32" s="126"/>
      <c r="U32" s="126"/>
      <c r="V32" s="126"/>
      <c r="W32" s="126"/>
      <c r="X32" s="126"/>
      <c r="Y32" s="126"/>
      <c r="Z32" s="126"/>
      <c r="AA32" s="126"/>
      <c r="AB32" s="126"/>
    </row>
    <row r="33" spans="1:28" x14ac:dyDescent="0.25">
      <c r="A33" s="5" t="s">
        <v>454</v>
      </c>
      <c r="B33" s="5" t="s">
        <v>455</v>
      </c>
      <c r="C33" s="5" t="s">
        <v>456</v>
      </c>
      <c r="D33" s="5" t="s">
        <v>457</v>
      </c>
      <c r="E33" s="5">
        <v>60</v>
      </c>
      <c r="F33" s="50">
        <v>21226</v>
      </c>
      <c r="G33" s="5">
        <v>350871</v>
      </c>
      <c r="H33" s="50">
        <v>28323</v>
      </c>
      <c r="I33" s="5" t="s">
        <v>412</v>
      </c>
      <c r="L33" s="126"/>
      <c r="M33" s="126"/>
      <c r="N33" s="126"/>
      <c r="O33" s="126"/>
      <c r="P33" s="126"/>
      <c r="Q33" s="126"/>
      <c r="R33" s="126"/>
      <c r="S33" s="126"/>
      <c r="T33" s="126"/>
      <c r="U33" s="126"/>
      <c r="V33" s="126"/>
      <c r="W33" s="126"/>
      <c r="X33" s="126"/>
      <c r="Y33" s="126"/>
      <c r="Z33" s="126"/>
      <c r="AA33" s="126"/>
      <c r="AB33" s="126"/>
    </row>
    <row r="34" spans="1:28" x14ac:dyDescent="0.25">
      <c r="A34" s="5" t="s">
        <v>408</v>
      </c>
      <c r="B34" s="5" t="s">
        <v>458</v>
      </c>
      <c r="C34" s="5" t="s">
        <v>459</v>
      </c>
      <c r="D34" s="5" t="s">
        <v>460</v>
      </c>
      <c r="E34" s="5">
        <v>60</v>
      </c>
      <c r="F34" s="50">
        <v>21340</v>
      </c>
      <c r="G34" s="5">
        <v>350689</v>
      </c>
      <c r="H34" s="50">
        <v>28390</v>
      </c>
      <c r="I34" s="5" t="s">
        <v>417</v>
      </c>
      <c r="L34" s="126"/>
      <c r="M34" s="126"/>
      <c r="N34" s="126"/>
      <c r="O34" s="126"/>
      <c r="P34" s="126"/>
      <c r="Q34" s="126"/>
      <c r="R34" s="126"/>
      <c r="S34" s="126"/>
      <c r="T34" s="126"/>
      <c r="U34" s="126"/>
      <c r="V34" s="126"/>
      <c r="W34" s="126"/>
      <c r="X34" s="126"/>
      <c r="Y34" s="126"/>
      <c r="Z34" s="126"/>
      <c r="AA34" s="126"/>
      <c r="AB34" s="126"/>
    </row>
    <row r="35" spans="1:28" x14ac:dyDescent="0.25">
      <c r="A35" s="5" t="s">
        <v>413</v>
      </c>
      <c r="B35" s="5" t="s">
        <v>461</v>
      </c>
      <c r="C35" s="5" t="s">
        <v>462</v>
      </c>
      <c r="D35" s="5" t="s">
        <v>463</v>
      </c>
      <c r="E35" s="5">
        <v>63</v>
      </c>
      <c r="F35" s="50">
        <v>20226</v>
      </c>
      <c r="G35" s="5">
        <v>350807</v>
      </c>
      <c r="H35" s="50">
        <v>28218</v>
      </c>
      <c r="I35" s="5" t="s">
        <v>421</v>
      </c>
      <c r="L35" s="126"/>
      <c r="M35" s="126"/>
      <c r="N35" s="126"/>
      <c r="O35" s="126"/>
      <c r="P35" s="126"/>
      <c r="Q35" s="126"/>
      <c r="R35" s="126"/>
      <c r="S35" s="126"/>
      <c r="T35" s="126"/>
      <c r="U35" s="126"/>
      <c r="V35" s="126"/>
      <c r="W35" s="126"/>
      <c r="X35" s="126"/>
      <c r="Y35" s="126"/>
      <c r="Z35" s="126"/>
      <c r="AA35" s="126"/>
      <c r="AB35" s="126"/>
    </row>
    <row r="36" spans="1:28" x14ac:dyDescent="0.25">
      <c r="A36" s="5" t="s">
        <v>408</v>
      </c>
      <c r="B36" s="5" t="s">
        <v>464</v>
      </c>
      <c r="C36" s="5" t="s">
        <v>465</v>
      </c>
      <c r="D36" s="5" t="s">
        <v>457</v>
      </c>
      <c r="E36" s="5">
        <v>61</v>
      </c>
      <c r="F36" s="50">
        <v>20974</v>
      </c>
      <c r="G36" s="5">
        <v>351146</v>
      </c>
      <c r="H36" s="50">
        <v>28485</v>
      </c>
      <c r="I36" s="5" t="s">
        <v>466</v>
      </c>
      <c r="L36" s="126"/>
      <c r="M36" s="126"/>
      <c r="N36" s="126"/>
      <c r="O36" s="1" t="s">
        <v>1460</v>
      </c>
      <c r="R36" s="126"/>
      <c r="S36" s="126"/>
      <c r="T36" s="126"/>
      <c r="U36" s="126"/>
      <c r="V36" s="126"/>
      <c r="W36" s="126"/>
      <c r="X36" s="126"/>
      <c r="Y36" s="126"/>
      <c r="Z36" s="126"/>
      <c r="AA36" s="126"/>
      <c r="AB36" s="126"/>
    </row>
    <row r="37" spans="1:28" x14ac:dyDescent="0.25">
      <c r="A37" s="5" t="s">
        <v>413</v>
      </c>
      <c r="B37" s="5" t="s">
        <v>467</v>
      </c>
      <c r="C37" s="5" t="s">
        <v>468</v>
      </c>
      <c r="D37" s="5" t="s">
        <v>416</v>
      </c>
      <c r="E37" s="5">
        <v>61</v>
      </c>
      <c r="F37" s="50">
        <v>20945</v>
      </c>
      <c r="G37" s="5">
        <v>350711</v>
      </c>
      <c r="H37" s="50">
        <v>28440</v>
      </c>
      <c r="I37" s="5" t="s">
        <v>412</v>
      </c>
      <c r="L37" s="126"/>
      <c r="M37" s="126"/>
      <c r="N37" s="126"/>
      <c r="O37" s="1" t="s">
        <v>1461</v>
      </c>
      <c r="R37" s="126"/>
      <c r="S37" s="126"/>
      <c r="T37" s="126"/>
      <c r="U37" s="126"/>
      <c r="V37" s="126"/>
      <c r="W37" s="126"/>
      <c r="X37" s="126"/>
      <c r="Y37" s="126"/>
      <c r="Z37" s="126"/>
      <c r="AA37" s="126"/>
      <c r="AB37" s="126"/>
    </row>
    <row r="38" spans="1:28" x14ac:dyDescent="0.25">
      <c r="A38" s="5" t="s">
        <v>408</v>
      </c>
      <c r="B38" s="5" t="s">
        <v>469</v>
      </c>
      <c r="C38" s="5" t="s">
        <v>459</v>
      </c>
      <c r="D38" s="5" t="s">
        <v>470</v>
      </c>
      <c r="E38" s="5">
        <v>60</v>
      </c>
      <c r="F38" s="50">
        <v>21164</v>
      </c>
      <c r="G38" s="5">
        <v>350204</v>
      </c>
      <c r="H38" s="50">
        <v>28455</v>
      </c>
      <c r="I38" s="5" t="s">
        <v>417</v>
      </c>
      <c r="L38" s="126"/>
      <c r="M38" s="126"/>
      <c r="N38" s="126"/>
      <c r="O38" s="126"/>
      <c r="P38" s="126"/>
      <c r="Q38" s="126"/>
      <c r="R38" s="126"/>
      <c r="S38" s="126"/>
      <c r="T38" s="126"/>
      <c r="U38" s="126"/>
      <c r="V38" s="126"/>
      <c r="W38" s="126"/>
      <c r="X38" s="126"/>
      <c r="Y38" s="126"/>
      <c r="Z38" s="126"/>
      <c r="AA38" s="126"/>
      <c r="AB38" s="126"/>
    </row>
    <row r="39" spans="1:28" x14ac:dyDescent="0.25">
      <c r="A39" s="5" t="s">
        <v>454</v>
      </c>
      <c r="B39" s="5" t="s">
        <v>471</v>
      </c>
      <c r="C39" s="5" t="s">
        <v>472</v>
      </c>
      <c r="D39" s="5" t="s">
        <v>473</v>
      </c>
      <c r="E39" s="5">
        <v>62</v>
      </c>
      <c r="F39" s="50">
        <v>20462</v>
      </c>
      <c r="G39" s="5">
        <v>350739</v>
      </c>
      <c r="H39" s="50">
        <v>28213</v>
      </c>
      <c r="I39" s="5" t="s">
        <v>421</v>
      </c>
      <c r="L39" s="126"/>
      <c r="M39" s="126"/>
      <c r="N39" s="126"/>
      <c r="O39" s="126"/>
      <c r="P39" s="126"/>
      <c r="Q39" s="126"/>
      <c r="R39" s="126"/>
      <c r="S39" s="126"/>
      <c r="T39" s="126"/>
      <c r="U39" s="126"/>
      <c r="V39" s="126"/>
      <c r="W39" s="126"/>
      <c r="X39" s="126"/>
      <c r="Y39" s="126"/>
      <c r="Z39" s="126"/>
      <c r="AA39" s="126"/>
      <c r="AB39" s="126"/>
    </row>
    <row r="40" spans="1:28" x14ac:dyDescent="0.25">
      <c r="A40" s="5" t="s">
        <v>454</v>
      </c>
      <c r="B40" s="5" t="s">
        <v>474</v>
      </c>
      <c r="C40" s="5" t="s">
        <v>475</v>
      </c>
      <c r="D40" s="5" t="s">
        <v>425</v>
      </c>
      <c r="E40" s="5">
        <v>62</v>
      </c>
      <c r="F40" s="50">
        <v>20597</v>
      </c>
      <c r="G40" s="5">
        <v>351106</v>
      </c>
      <c r="H40" s="50">
        <v>28344</v>
      </c>
      <c r="I40" s="5" t="s">
        <v>412</v>
      </c>
      <c r="L40" s="126"/>
      <c r="M40" s="126"/>
      <c r="N40" s="126"/>
      <c r="O40" s="126"/>
      <c r="P40" s="126"/>
      <c r="Q40" s="126"/>
      <c r="R40" s="126"/>
      <c r="S40" s="126"/>
      <c r="T40" s="126"/>
      <c r="U40" s="126"/>
      <c r="V40" s="126"/>
      <c r="W40" s="126"/>
      <c r="X40" s="126"/>
      <c r="Y40" s="126"/>
      <c r="Z40" s="126"/>
      <c r="AA40" s="126"/>
      <c r="AB40" s="126"/>
    </row>
    <row r="41" spans="1:28" x14ac:dyDescent="0.25">
      <c r="A41" s="5" t="s">
        <v>413</v>
      </c>
      <c r="B41" s="5" t="s">
        <v>476</v>
      </c>
      <c r="C41" s="5" t="s">
        <v>477</v>
      </c>
      <c r="D41" s="5" t="s">
        <v>478</v>
      </c>
      <c r="E41" s="5">
        <v>61</v>
      </c>
      <c r="F41" s="50">
        <v>20845</v>
      </c>
      <c r="G41" s="5">
        <v>350562</v>
      </c>
      <c r="H41" s="50">
        <v>28380</v>
      </c>
      <c r="I41" s="5" t="s">
        <v>417</v>
      </c>
      <c r="L41" s="126"/>
      <c r="M41" s="126"/>
      <c r="N41" s="126"/>
      <c r="O41" s="126"/>
      <c r="P41" s="126"/>
      <c r="Q41" s="126"/>
      <c r="R41" s="126"/>
      <c r="S41" s="126"/>
      <c r="T41" s="126"/>
      <c r="U41" s="126"/>
      <c r="V41" s="126"/>
      <c r="W41" s="126"/>
      <c r="X41" s="126"/>
      <c r="Y41" s="126"/>
      <c r="Z41" s="126"/>
      <c r="AA41" s="126"/>
      <c r="AB41" s="126"/>
    </row>
    <row r="42" spans="1:28" x14ac:dyDescent="0.25">
      <c r="A42" s="5" t="s">
        <v>413</v>
      </c>
      <c r="B42" s="5" t="s">
        <v>479</v>
      </c>
      <c r="C42" s="5" t="s">
        <v>480</v>
      </c>
      <c r="D42" s="5" t="s">
        <v>425</v>
      </c>
      <c r="E42" s="5">
        <v>61</v>
      </c>
      <c r="F42" s="50">
        <v>20960</v>
      </c>
      <c r="G42" s="5">
        <v>350129</v>
      </c>
      <c r="H42" s="50">
        <v>28309</v>
      </c>
      <c r="I42" s="5" t="s">
        <v>421</v>
      </c>
      <c r="L42" s="126"/>
      <c r="M42" s="126"/>
      <c r="N42" s="126"/>
      <c r="O42" s="126"/>
      <c r="P42" s="126"/>
      <c r="Q42" s="126"/>
      <c r="R42" s="126"/>
      <c r="S42" s="126"/>
      <c r="T42" s="126"/>
      <c r="U42" s="126"/>
      <c r="V42" s="126"/>
      <c r="W42" s="126"/>
      <c r="X42" s="126"/>
      <c r="Y42" s="126"/>
      <c r="Z42" s="126"/>
      <c r="AA42" s="126"/>
      <c r="AB42" s="126"/>
    </row>
    <row r="43" spans="1:28" x14ac:dyDescent="0.25">
      <c r="A43" s="5" t="s">
        <v>413</v>
      </c>
      <c r="B43" s="5" t="s">
        <v>481</v>
      </c>
      <c r="C43" s="5" t="s">
        <v>427</v>
      </c>
      <c r="D43" s="5" t="s">
        <v>482</v>
      </c>
      <c r="E43" s="5">
        <v>61</v>
      </c>
      <c r="F43" s="50">
        <v>20846</v>
      </c>
      <c r="G43" s="5">
        <v>560242</v>
      </c>
      <c r="H43" s="50">
        <v>28378</v>
      </c>
      <c r="I43" s="5" t="s">
        <v>412</v>
      </c>
      <c r="L43" s="126"/>
      <c r="M43" s="126"/>
      <c r="N43" s="126"/>
      <c r="O43" s="126"/>
      <c r="P43" s="126"/>
      <c r="Q43" s="126"/>
      <c r="R43" s="126"/>
      <c r="S43" s="126"/>
      <c r="T43" s="126"/>
      <c r="U43" s="126"/>
      <c r="V43" s="126"/>
      <c r="W43" s="126"/>
      <c r="X43" s="126"/>
      <c r="Y43" s="126"/>
      <c r="Z43" s="126"/>
      <c r="AA43" s="126"/>
      <c r="AB43" s="126"/>
    </row>
    <row r="44" spans="1:28" x14ac:dyDescent="0.25">
      <c r="A44" s="5" t="s">
        <v>413</v>
      </c>
      <c r="B44" s="5" t="s">
        <v>483</v>
      </c>
      <c r="C44" s="5" t="s">
        <v>484</v>
      </c>
      <c r="D44" s="5" t="s">
        <v>473</v>
      </c>
      <c r="E44" s="5">
        <v>61</v>
      </c>
      <c r="F44" s="50">
        <v>20913</v>
      </c>
      <c r="G44" s="5">
        <v>350101</v>
      </c>
      <c r="H44" s="50">
        <v>28420</v>
      </c>
      <c r="I44" s="5" t="s">
        <v>417</v>
      </c>
      <c r="L44" s="126"/>
      <c r="M44" s="126"/>
      <c r="N44" s="126"/>
      <c r="O44" s="126"/>
      <c r="P44" s="126"/>
      <c r="Q44" s="126"/>
      <c r="R44" s="126"/>
      <c r="S44" s="126"/>
      <c r="T44" s="126"/>
      <c r="U44" s="126"/>
      <c r="V44" s="126"/>
      <c r="W44" s="1" t="s">
        <v>1463</v>
      </c>
      <c r="AA44" s="126"/>
      <c r="AB44" s="126"/>
    </row>
    <row r="45" spans="1:28" x14ac:dyDescent="0.25">
      <c r="A45" s="5" t="s">
        <v>413</v>
      </c>
      <c r="B45" s="5" t="s">
        <v>485</v>
      </c>
      <c r="C45" s="5" t="s">
        <v>486</v>
      </c>
      <c r="D45" s="5" t="s">
        <v>487</v>
      </c>
      <c r="E45" s="5">
        <v>61</v>
      </c>
      <c r="F45" s="50">
        <v>20867</v>
      </c>
      <c r="G45" s="5">
        <v>350783</v>
      </c>
      <c r="H45" s="50">
        <v>28235</v>
      </c>
      <c r="I45" s="5" t="s">
        <v>421</v>
      </c>
      <c r="L45" s="126"/>
      <c r="M45" s="126"/>
      <c r="N45" s="126"/>
      <c r="O45" s="126"/>
      <c r="P45" s="126"/>
      <c r="Q45" s="126"/>
      <c r="R45" s="126"/>
      <c r="S45" s="126"/>
      <c r="T45" s="126"/>
      <c r="U45" s="126"/>
      <c r="V45" s="126"/>
      <c r="W45" s="126"/>
      <c r="X45" s="126"/>
      <c r="Y45" s="126"/>
      <c r="Z45" s="126"/>
      <c r="AA45" s="126"/>
      <c r="AB45" s="126"/>
    </row>
    <row r="46" spans="1:28" x14ac:dyDescent="0.25">
      <c r="A46" s="5" t="s">
        <v>413</v>
      </c>
      <c r="B46" s="5" t="s">
        <v>488</v>
      </c>
      <c r="C46" s="5" t="s">
        <v>489</v>
      </c>
      <c r="D46" s="5" t="s">
        <v>460</v>
      </c>
      <c r="E46" s="5">
        <v>61</v>
      </c>
      <c r="F46" s="50">
        <v>20908</v>
      </c>
      <c r="G46" s="5">
        <v>350095</v>
      </c>
      <c r="H46" s="50">
        <v>28223</v>
      </c>
      <c r="I46" s="5" t="s">
        <v>412</v>
      </c>
      <c r="L46" s="126"/>
      <c r="M46" s="126"/>
      <c r="N46" s="126"/>
      <c r="O46" s="126"/>
      <c r="P46" s="126"/>
      <c r="Q46" s="126"/>
      <c r="R46" s="126"/>
      <c r="S46" s="126"/>
      <c r="T46" s="126"/>
      <c r="U46" s="126"/>
      <c r="V46" s="126"/>
      <c r="W46" s="126"/>
      <c r="X46" s="126"/>
      <c r="Y46" s="126"/>
      <c r="Z46" s="126"/>
      <c r="AA46" s="126"/>
      <c r="AB46" s="126"/>
    </row>
    <row r="47" spans="1:28" x14ac:dyDescent="0.25">
      <c r="A47" s="5" t="s">
        <v>413</v>
      </c>
      <c r="B47" s="5" t="s">
        <v>490</v>
      </c>
      <c r="C47" s="5" t="s">
        <v>468</v>
      </c>
      <c r="D47" s="5" t="s">
        <v>460</v>
      </c>
      <c r="E47" s="5">
        <v>60</v>
      </c>
      <c r="F47" s="50">
        <v>21280</v>
      </c>
      <c r="G47" s="5">
        <v>351094</v>
      </c>
      <c r="H47" s="50">
        <v>28248</v>
      </c>
      <c r="I47" s="5" t="s">
        <v>417</v>
      </c>
      <c r="L47" s="126"/>
      <c r="M47" s="126"/>
      <c r="N47" s="126"/>
      <c r="O47" s="126"/>
      <c r="P47" s="126"/>
      <c r="Q47" s="126"/>
      <c r="R47" s="126"/>
      <c r="S47" s="126"/>
      <c r="T47" s="126"/>
      <c r="U47" s="126"/>
      <c r="V47" s="126"/>
      <c r="W47" s="126"/>
      <c r="X47" s="126"/>
      <c r="Y47" s="126"/>
      <c r="Z47" s="126"/>
      <c r="AA47" s="126"/>
      <c r="AB47" s="126"/>
    </row>
    <row r="48" spans="1:28" x14ac:dyDescent="0.25">
      <c r="A48" s="5" t="s">
        <v>413</v>
      </c>
      <c r="B48" s="5" t="s">
        <v>481</v>
      </c>
      <c r="C48" s="5" t="s">
        <v>491</v>
      </c>
      <c r="D48" s="5" t="s">
        <v>416</v>
      </c>
      <c r="E48" s="5">
        <v>62</v>
      </c>
      <c r="F48" s="50">
        <v>20609</v>
      </c>
      <c r="G48" s="5">
        <v>350526</v>
      </c>
      <c r="H48" s="50">
        <v>28372</v>
      </c>
      <c r="I48" s="5" t="s">
        <v>421</v>
      </c>
      <c r="L48" s="126"/>
      <c r="M48" s="126"/>
      <c r="N48" s="126"/>
      <c r="O48" s="126"/>
      <c r="P48" s="126"/>
      <c r="Q48" s="126"/>
      <c r="R48" s="126"/>
      <c r="S48" s="126"/>
      <c r="T48" s="126"/>
      <c r="U48" s="126"/>
      <c r="V48" s="126"/>
      <c r="W48" s="126"/>
      <c r="X48" s="126"/>
      <c r="Y48" s="126"/>
      <c r="Z48" s="126"/>
      <c r="AA48" s="126"/>
      <c r="AB48" s="126"/>
    </row>
    <row r="49" spans="1:28" x14ac:dyDescent="0.25">
      <c r="A49" s="5" t="s">
        <v>413</v>
      </c>
      <c r="B49" s="5" t="s">
        <v>492</v>
      </c>
      <c r="C49" s="5" t="s">
        <v>432</v>
      </c>
      <c r="D49" s="5" t="s">
        <v>457</v>
      </c>
      <c r="E49" s="5">
        <v>61</v>
      </c>
      <c r="F49" s="50">
        <v>20905</v>
      </c>
      <c r="G49" s="5">
        <v>350122</v>
      </c>
      <c r="H49" s="50">
        <v>28265</v>
      </c>
      <c r="I49" s="5" t="s">
        <v>412</v>
      </c>
      <c r="L49" s="126"/>
      <c r="M49" s="126"/>
      <c r="N49" s="126"/>
      <c r="O49" s="126"/>
      <c r="P49" s="126"/>
      <c r="Q49" s="126"/>
      <c r="R49" s="126"/>
      <c r="S49" s="126"/>
      <c r="T49" s="126"/>
      <c r="U49" s="126"/>
      <c r="V49" s="126"/>
      <c r="W49" s="126"/>
      <c r="X49" s="126"/>
      <c r="Y49" s="126"/>
      <c r="Z49" s="126"/>
      <c r="AA49" s="126"/>
      <c r="AB49" s="126"/>
    </row>
    <row r="50" spans="1:28" x14ac:dyDescent="0.25">
      <c r="A50" s="5" t="s">
        <v>454</v>
      </c>
      <c r="B50" s="5" t="s">
        <v>185</v>
      </c>
      <c r="C50" s="5" t="s">
        <v>438</v>
      </c>
      <c r="D50" s="5" t="s">
        <v>457</v>
      </c>
      <c r="E50" s="5">
        <v>61</v>
      </c>
      <c r="F50" s="50">
        <v>20846</v>
      </c>
      <c r="G50" s="5">
        <v>351043</v>
      </c>
      <c r="H50" s="50">
        <v>28378</v>
      </c>
      <c r="I50" s="5" t="s">
        <v>412</v>
      </c>
      <c r="L50" s="126"/>
      <c r="M50" s="126"/>
      <c r="N50" s="126"/>
      <c r="O50" s="126"/>
      <c r="P50" s="126"/>
      <c r="Q50" s="126"/>
      <c r="R50" s="126"/>
      <c r="S50" s="126"/>
      <c r="T50" s="126"/>
      <c r="U50" s="126"/>
      <c r="V50" s="126"/>
      <c r="W50" s="126"/>
      <c r="X50" s="126"/>
      <c r="Y50" s="126"/>
      <c r="Z50" s="126"/>
      <c r="AA50" s="126"/>
      <c r="AB50" s="126"/>
    </row>
    <row r="51" spans="1:28" x14ac:dyDescent="0.25">
      <c r="A51" s="5" t="s">
        <v>413</v>
      </c>
      <c r="B51" s="5" t="s">
        <v>493</v>
      </c>
      <c r="C51" s="5" t="s">
        <v>494</v>
      </c>
      <c r="D51" s="5" t="s">
        <v>457</v>
      </c>
      <c r="E51" s="5">
        <v>60</v>
      </c>
      <c r="F51" s="50">
        <v>21100</v>
      </c>
      <c r="G51" s="5">
        <v>351265</v>
      </c>
      <c r="H51" s="50">
        <v>28130</v>
      </c>
      <c r="I51" s="5" t="s">
        <v>417</v>
      </c>
      <c r="L51" s="126"/>
      <c r="M51" s="126"/>
      <c r="N51" s="126"/>
      <c r="O51" s="126"/>
      <c r="P51" s="126"/>
      <c r="Q51" s="126"/>
      <c r="R51" s="126"/>
      <c r="S51" s="126"/>
      <c r="T51" s="126"/>
      <c r="U51" s="126"/>
      <c r="V51" s="126"/>
      <c r="W51" s="126"/>
      <c r="X51" s="126"/>
      <c r="Y51" s="126"/>
      <c r="Z51" s="126"/>
      <c r="AA51" s="126"/>
      <c r="AB51" s="126"/>
    </row>
    <row r="52" spans="1:28" x14ac:dyDescent="0.25">
      <c r="A52" s="5" t="s">
        <v>413</v>
      </c>
      <c r="B52" s="5" t="s">
        <v>479</v>
      </c>
      <c r="C52" s="5" t="s">
        <v>472</v>
      </c>
      <c r="D52" s="5" t="s">
        <v>460</v>
      </c>
      <c r="E52" s="5">
        <v>59</v>
      </c>
      <c r="F52" s="50">
        <v>21527</v>
      </c>
      <c r="G52" s="5">
        <v>350024</v>
      </c>
      <c r="H52" s="50">
        <v>28257</v>
      </c>
      <c r="I52" s="5" t="s">
        <v>421</v>
      </c>
      <c r="L52" s="126"/>
      <c r="M52" s="126"/>
      <c r="N52" s="126"/>
      <c r="O52" s="126"/>
      <c r="P52" s="126"/>
      <c r="Q52" s="126"/>
      <c r="R52" s="126"/>
      <c r="S52" s="126"/>
      <c r="T52" s="126"/>
      <c r="U52" s="126"/>
      <c r="V52" s="126"/>
      <c r="W52" s="126"/>
      <c r="X52" s="126"/>
      <c r="Y52" s="126"/>
      <c r="Z52" s="126"/>
      <c r="AA52" s="126"/>
      <c r="AB52" s="126"/>
    </row>
    <row r="53" spans="1:28" x14ac:dyDescent="0.25">
      <c r="A53" s="5" t="s">
        <v>413</v>
      </c>
      <c r="B53" s="5" t="s">
        <v>495</v>
      </c>
      <c r="C53" s="5" t="s">
        <v>496</v>
      </c>
      <c r="D53" s="5" t="s">
        <v>457</v>
      </c>
      <c r="E53" s="5">
        <v>60</v>
      </c>
      <c r="F53" s="50">
        <v>21134</v>
      </c>
      <c r="G53" s="5">
        <v>350193</v>
      </c>
      <c r="H53" s="50">
        <v>28187</v>
      </c>
      <c r="I53" s="5" t="s">
        <v>412</v>
      </c>
      <c r="L53" s="126"/>
      <c r="M53" s="126"/>
      <c r="N53" s="126"/>
      <c r="O53" s="126"/>
      <c r="P53" s="126"/>
      <c r="Q53" s="126"/>
      <c r="R53" s="126"/>
      <c r="S53" s="126"/>
      <c r="T53" s="126"/>
      <c r="U53" s="126"/>
      <c r="V53" s="126"/>
      <c r="W53" s="126"/>
      <c r="X53" s="126"/>
      <c r="Y53" s="126"/>
      <c r="Z53" s="126"/>
      <c r="AA53" s="126"/>
      <c r="AB53" s="126"/>
    </row>
    <row r="54" spans="1:28" x14ac:dyDescent="0.25">
      <c r="A54" s="5" t="s">
        <v>413</v>
      </c>
      <c r="B54" s="5" t="s">
        <v>497</v>
      </c>
      <c r="C54" s="5" t="s">
        <v>498</v>
      </c>
      <c r="D54" s="5" t="s">
        <v>473</v>
      </c>
      <c r="E54" s="5">
        <v>61</v>
      </c>
      <c r="F54" s="50">
        <v>21044</v>
      </c>
      <c r="G54" s="5">
        <v>350514</v>
      </c>
      <c r="H54" s="50">
        <v>28455</v>
      </c>
      <c r="I54" s="5" t="s">
        <v>417</v>
      </c>
      <c r="L54" s="126"/>
      <c r="M54" s="126"/>
      <c r="N54" s="126"/>
      <c r="O54" s="126"/>
      <c r="P54" s="126"/>
      <c r="Q54" s="126"/>
      <c r="R54" s="126"/>
      <c r="S54" s="126"/>
      <c r="T54" s="126"/>
      <c r="U54" s="126"/>
      <c r="V54" s="126"/>
      <c r="W54" s="126"/>
      <c r="X54" s="126"/>
      <c r="Y54" s="126"/>
      <c r="Z54" s="126"/>
      <c r="AA54" s="126"/>
      <c r="AB54" s="126"/>
    </row>
    <row r="55" spans="1:28" x14ac:dyDescent="0.25">
      <c r="A55" s="5" t="s">
        <v>413</v>
      </c>
      <c r="B55" s="5" t="s">
        <v>499</v>
      </c>
      <c r="C55" s="5" t="s">
        <v>435</v>
      </c>
      <c r="D55" s="5" t="s">
        <v>416</v>
      </c>
      <c r="E55" s="5">
        <v>60</v>
      </c>
      <c r="F55" s="50">
        <v>21334</v>
      </c>
      <c r="G55" s="5">
        <v>351238</v>
      </c>
      <c r="H55" s="50">
        <v>28469</v>
      </c>
      <c r="I55" s="5" t="s">
        <v>421</v>
      </c>
      <c r="L55" s="126"/>
      <c r="M55" s="126"/>
      <c r="N55" s="126"/>
      <c r="O55" s="126"/>
      <c r="P55" s="126"/>
      <c r="Q55" s="126"/>
      <c r="R55" s="126"/>
      <c r="S55" s="126"/>
      <c r="T55" s="126"/>
      <c r="U55" s="126"/>
      <c r="V55" s="126"/>
      <c r="W55" s="126"/>
      <c r="X55" s="126"/>
      <c r="Y55" s="126"/>
      <c r="Z55" s="126"/>
      <c r="AA55" s="126"/>
      <c r="AB55" s="126"/>
    </row>
    <row r="56" spans="1:28" x14ac:dyDescent="0.25">
      <c r="A56" s="5" t="s">
        <v>413</v>
      </c>
      <c r="B56" s="5" t="s">
        <v>500</v>
      </c>
      <c r="C56" s="5" t="s">
        <v>501</v>
      </c>
      <c r="D56" s="5" t="s">
        <v>502</v>
      </c>
      <c r="E56" s="5">
        <v>59</v>
      </c>
      <c r="F56" s="50">
        <v>21515</v>
      </c>
      <c r="G56" s="5">
        <v>350036</v>
      </c>
      <c r="H56" s="50">
        <v>28639</v>
      </c>
      <c r="I56" s="5" t="s">
        <v>421</v>
      </c>
      <c r="L56" s="126"/>
      <c r="M56" s="126"/>
      <c r="N56" s="126"/>
      <c r="O56" s="126"/>
      <c r="P56" s="126"/>
      <c r="Q56" s="126"/>
      <c r="R56" s="126"/>
      <c r="S56" s="126"/>
      <c r="T56" s="126"/>
      <c r="U56" s="126"/>
      <c r="V56" s="126"/>
      <c r="W56" s="126"/>
      <c r="X56" s="126"/>
      <c r="Y56" s="126"/>
      <c r="Z56" s="126"/>
      <c r="AA56" s="126"/>
      <c r="AB56" s="126"/>
    </row>
    <row r="57" spans="1:28" x14ac:dyDescent="0.25">
      <c r="A57" s="5" t="s">
        <v>408</v>
      </c>
      <c r="B57" s="5" t="s">
        <v>503</v>
      </c>
      <c r="C57" s="5" t="s">
        <v>504</v>
      </c>
      <c r="D57" s="5" t="s">
        <v>422</v>
      </c>
      <c r="E57" s="5">
        <v>61</v>
      </c>
      <c r="F57" s="50">
        <v>21039</v>
      </c>
      <c r="G57" s="5">
        <v>351231</v>
      </c>
      <c r="H57" s="50">
        <v>28150</v>
      </c>
      <c r="I57" s="5" t="s">
        <v>421</v>
      </c>
      <c r="L57" s="126"/>
      <c r="M57" s="126"/>
      <c r="N57" s="126"/>
      <c r="O57" s="126"/>
      <c r="P57" s="126"/>
      <c r="Q57" s="126"/>
      <c r="R57" s="126"/>
      <c r="S57" s="126"/>
      <c r="T57" s="126"/>
      <c r="U57" s="126"/>
      <c r="V57" s="126"/>
      <c r="W57" s="126"/>
      <c r="X57" s="126"/>
      <c r="Y57" s="126"/>
      <c r="Z57" s="126"/>
      <c r="AA57" s="126"/>
      <c r="AB57" s="126"/>
    </row>
    <row r="58" spans="1:28" x14ac:dyDescent="0.25">
      <c r="A58" s="5" t="s">
        <v>408</v>
      </c>
      <c r="B58" s="5" t="s">
        <v>492</v>
      </c>
      <c r="C58" s="5" t="s">
        <v>157</v>
      </c>
      <c r="D58" s="5" t="s">
        <v>473</v>
      </c>
      <c r="E58" s="5">
        <v>60</v>
      </c>
      <c r="F58" s="50">
        <v>21440</v>
      </c>
      <c r="G58" s="5">
        <v>350857</v>
      </c>
      <c r="H58" s="50">
        <v>28630</v>
      </c>
      <c r="I58" s="5" t="s">
        <v>421</v>
      </c>
      <c r="L58" s="126"/>
      <c r="M58" s="126"/>
      <c r="N58" s="126"/>
      <c r="O58" s="126"/>
      <c r="P58" s="126"/>
      <c r="Q58" s="126"/>
      <c r="R58" s="126"/>
      <c r="S58" s="126"/>
      <c r="T58" s="126"/>
      <c r="U58" s="126"/>
      <c r="V58" s="126"/>
      <c r="W58" s="126"/>
      <c r="X58" s="126"/>
      <c r="Y58" s="126"/>
      <c r="Z58" s="126"/>
      <c r="AA58" s="126"/>
      <c r="AB58" s="126"/>
    </row>
    <row r="59" spans="1:28" x14ac:dyDescent="0.25">
      <c r="A59" s="5" t="s">
        <v>408</v>
      </c>
      <c r="B59" s="5" t="s">
        <v>418</v>
      </c>
      <c r="C59" s="5" t="s">
        <v>444</v>
      </c>
      <c r="D59" s="5" t="s">
        <v>505</v>
      </c>
      <c r="E59" s="5">
        <v>62</v>
      </c>
      <c r="F59" s="50">
        <v>20639</v>
      </c>
      <c r="G59" s="5">
        <v>350604</v>
      </c>
      <c r="H59" s="50">
        <v>28745</v>
      </c>
      <c r="I59" s="5" t="s">
        <v>421</v>
      </c>
      <c r="L59" s="126"/>
      <c r="M59" s="126"/>
      <c r="N59" s="126"/>
      <c r="O59" s="126"/>
      <c r="P59" s="126"/>
      <c r="Q59" s="126"/>
      <c r="R59" s="126"/>
      <c r="S59" s="126"/>
      <c r="T59" s="126"/>
      <c r="U59" s="126"/>
      <c r="V59" s="126"/>
      <c r="W59" s="126"/>
      <c r="X59" s="126"/>
      <c r="Y59" s="126"/>
      <c r="Z59" s="126"/>
      <c r="AA59" s="126"/>
      <c r="AB59" s="126"/>
    </row>
    <row r="60" spans="1:28" x14ac:dyDescent="0.25">
      <c r="A60" s="5" t="s">
        <v>413</v>
      </c>
      <c r="B60" s="5" t="s">
        <v>506</v>
      </c>
      <c r="C60" s="5" t="s">
        <v>507</v>
      </c>
      <c r="D60" s="5" t="s">
        <v>416</v>
      </c>
      <c r="E60" s="5">
        <v>62</v>
      </c>
      <c r="F60" s="50">
        <v>20535</v>
      </c>
      <c r="G60" s="5">
        <v>350925</v>
      </c>
      <c r="H60" s="50">
        <v>28583</v>
      </c>
      <c r="I60" s="5" t="s">
        <v>421</v>
      </c>
      <c r="L60" s="126"/>
      <c r="M60" s="126"/>
      <c r="N60" s="126"/>
      <c r="O60" s="126"/>
      <c r="P60" s="126"/>
      <c r="Q60" s="126"/>
      <c r="R60" s="126"/>
      <c r="S60" s="126"/>
      <c r="T60" s="126"/>
      <c r="U60" s="126"/>
      <c r="V60" s="126"/>
      <c r="W60" s="126"/>
      <c r="X60" s="126"/>
      <c r="Y60" s="126"/>
      <c r="Z60" s="126"/>
      <c r="AA60" s="126"/>
      <c r="AB60" s="126"/>
    </row>
    <row r="61" spans="1:28" x14ac:dyDescent="0.25">
      <c r="A61" s="5" t="s">
        <v>413</v>
      </c>
      <c r="B61" s="5" t="s">
        <v>471</v>
      </c>
      <c r="C61" s="5" t="s">
        <v>486</v>
      </c>
      <c r="D61" s="5" t="s">
        <v>508</v>
      </c>
      <c r="E61" s="5">
        <v>60</v>
      </c>
      <c r="F61" s="50">
        <v>21115</v>
      </c>
      <c r="G61" s="5">
        <v>350990</v>
      </c>
      <c r="H61" s="50">
        <v>28537</v>
      </c>
      <c r="I61" s="5" t="s">
        <v>421</v>
      </c>
      <c r="L61" s="126"/>
      <c r="M61" s="126"/>
      <c r="N61" s="126"/>
      <c r="O61" s="126"/>
      <c r="P61" s="126"/>
      <c r="Q61" s="126"/>
      <c r="R61" s="126"/>
      <c r="S61" s="126"/>
      <c r="T61" s="126"/>
      <c r="U61" s="126"/>
      <c r="V61" s="126"/>
      <c r="W61" s="126"/>
      <c r="X61" s="126"/>
      <c r="Y61" s="126"/>
      <c r="Z61" s="126"/>
      <c r="AA61" s="126"/>
      <c r="AB61" s="126"/>
    </row>
    <row r="62" spans="1:28" x14ac:dyDescent="0.25">
      <c r="A62" s="5" t="s">
        <v>413</v>
      </c>
      <c r="B62" s="5" t="s">
        <v>509</v>
      </c>
      <c r="C62" s="5" t="s">
        <v>510</v>
      </c>
      <c r="D62" s="5" t="s">
        <v>460</v>
      </c>
      <c r="E62" s="5">
        <v>60</v>
      </c>
      <c r="F62" s="50">
        <v>21295</v>
      </c>
      <c r="G62" s="5">
        <v>350110</v>
      </c>
      <c r="H62" s="50">
        <v>28578</v>
      </c>
      <c r="I62" s="5" t="s">
        <v>421</v>
      </c>
      <c r="L62" s="126"/>
      <c r="M62" s="126"/>
      <c r="N62" s="126"/>
      <c r="O62" s="126"/>
      <c r="P62" s="126"/>
      <c r="Q62" s="126"/>
      <c r="R62" s="126"/>
      <c r="S62" s="126"/>
      <c r="T62" s="126"/>
      <c r="U62" s="126"/>
      <c r="V62" s="126"/>
      <c r="W62" s="126"/>
      <c r="X62" s="126"/>
      <c r="Y62" s="126"/>
      <c r="Z62" s="126"/>
      <c r="AA62" s="126"/>
      <c r="AB62" s="126"/>
    </row>
    <row r="63" spans="1:28" x14ac:dyDescent="0.25">
      <c r="A63" s="5" t="s">
        <v>413</v>
      </c>
      <c r="B63" s="5" t="s">
        <v>488</v>
      </c>
      <c r="C63" s="5" t="s">
        <v>489</v>
      </c>
      <c r="D63" s="5" t="s">
        <v>473</v>
      </c>
      <c r="E63" s="5">
        <v>61</v>
      </c>
      <c r="F63" s="50">
        <v>20918</v>
      </c>
      <c r="G63" s="5">
        <v>350442</v>
      </c>
      <c r="H63" s="50">
        <v>28585</v>
      </c>
      <c r="I63" s="5" t="s">
        <v>421</v>
      </c>
      <c r="L63" s="126"/>
      <c r="M63" s="126"/>
      <c r="N63" s="126"/>
      <c r="O63" s="126"/>
      <c r="P63" s="126"/>
      <c r="Q63" s="126"/>
      <c r="R63" s="126"/>
      <c r="S63" s="126"/>
      <c r="T63" s="126"/>
      <c r="U63" s="126"/>
      <c r="V63" s="126"/>
      <c r="W63" s="126"/>
      <c r="X63" s="126"/>
      <c r="Y63" s="126"/>
      <c r="Z63" s="126"/>
      <c r="AA63" s="126"/>
      <c r="AB63" s="126"/>
    </row>
    <row r="64" spans="1:28" x14ac:dyDescent="0.25">
      <c r="A64" s="5" t="s">
        <v>408</v>
      </c>
      <c r="B64" s="5" t="s">
        <v>511</v>
      </c>
      <c r="C64" s="5" t="s">
        <v>444</v>
      </c>
      <c r="D64" s="5" t="s">
        <v>460</v>
      </c>
      <c r="E64" s="5">
        <v>61</v>
      </c>
      <c r="F64" s="50">
        <v>20943</v>
      </c>
      <c r="G64" s="5">
        <v>350678</v>
      </c>
      <c r="H64" s="50">
        <v>28644</v>
      </c>
      <c r="I64" s="5" t="s">
        <v>421</v>
      </c>
      <c r="L64" s="126"/>
      <c r="M64" s="126"/>
      <c r="N64" s="126"/>
      <c r="O64" s="126"/>
      <c r="P64" s="126"/>
      <c r="Q64" s="126"/>
      <c r="R64" s="126"/>
      <c r="S64" s="126"/>
      <c r="T64" s="126"/>
      <c r="U64" s="126"/>
      <c r="V64" s="126"/>
      <c r="W64" s="126"/>
      <c r="X64" s="126"/>
      <c r="Y64" s="126"/>
      <c r="Z64" s="126"/>
      <c r="AA64" s="126"/>
      <c r="AB64" s="126"/>
    </row>
    <row r="65" spans="1:28" x14ac:dyDescent="0.25">
      <c r="A65" s="5" t="s">
        <v>413</v>
      </c>
      <c r="B65" s="5" t="s">
        <v>431</v>
      </c>
      <c r="C65" s="5" t="s">
        <v>510</v>
      </c>
      <c r="D65" s="5" t="s">
        <v>457</v>
      </c>
      <c r="E65" s="5">
        <v>61</v>
      </c>
      <c r="F65" s="50">
        <v>21067</v>
      </c>
      <c r="G65" s="5">
        <v>350748</v>
      </c>
      <c r="H65" s="50">
        <v>28575</v>
      </c>
      <c r="I65" s="5" t="s">
        <v>466</v>
      </c>
      <c r="L65" s="126"/>
      <c r="M65" s="126"/>
      <c r="N65" s="126"/>
      <c r="O65" s="126"/>
      <c r="P65" s="126"/>
      <c r="Q65" s="126"/>
      <c r="R65" s="126"/>
      <c r="S65" s="126"/>
      <c r="T65" s="126"/>
      <c r="U65" s="126"/>
      <c r="V65" s="126"/>
      <c r="W65" s="126"/>
      <c r="X65" s="126"/>
      <c r="Y65" s="126"/>
      <c r="Z65" s="126"/>
      <c r="AA65" s="126"/>
      <c r="AB65" s="126"/>
    </row>
    <row r="66" spans="1:28" x14ac:dyDescent="0.25">
      <c r="A66" s="5" t="s">
        <v>413</v>
      </c>
      <c r="B66" s="5" t="s">
        <v>512</v>
      </c>
      <c r="C66" s="5" t="s">
        <v>510</v>
      </c>
      <c r="D66" s="5" t="s">
        <v>460</v>
      </c>
      <c r="E66" s="5">
        <v>60</v>
      </c>
      <c r="F66" s="50">
        <v>21325</v>
      </c>
      <c r="G66" s="5">
        <v>350402</v>
      </c>
      <c r="H66" s="50">
        <v>28516</v>
      </c>
      <c r="I66" s="5" t="s">
        <v>466</v>
      </c>
      <c r="L66" s="126"/>
      <c r="M66" s="126"/>
      <c r="N66" s="126"/>
      <c r="O66" s="126"/>
      <c r="P66" s="126"/>
      <c r="Q66" s="126"/>
      <c r="R66" s="126"/>
      <c r="S66" s="126"/>
      <c r="T66" s="126"/>
      <c r="U66" s="126"/>
      <c r="V66" s="126"/>
      <c r="W66" s="126"/>
      <c r="X66" s="126"/>
      <c r="Y66" s="126"/>
      <c r="Z66" s="126"/>
      <c r="AA66" s="126"/>
      <c r="AB66" s="126"/>
    </row>
    <row r="67" spans="1:28" x14ac:dyDescent="0.25">
      <c r="A67" s="5" t="s">
        <v>413</v>
      </c>
      <c r="B67" s="5" t="s">
        <v>483</v>
      </c>
      <c r="C67" s="5" t="s">
        <v>513</v>
      </c>
      <c r="D67" s="5" t="s">
        <v>457</v>
      </c>
      <c r="E67" s="5">
        <v>60</v>
      </c>
      <c r="F67" s="50">
        <v>21438</v>
      </c>
      <c r="G67" s="5">
        <v>350536</v>
      </c>
      <c r="H67" s="50">
        <v>28770</v>
      </c>
      <c r="I67" s="5" t="s">
        <v>466</v>
      </c>
      <c r="L67" s="126"/>
      <c r="M67" s="126"/>
      <c r="N67" s="126"/>
      <c r="O67" s="126"/>
      <c r="P67" s="126"/>
      <c r="Q67" s="126"/>
      <c r="R67" s="126"/>
      <c r="S67" s="126"/>
      <c r="T67" s="126"/>
      <c r="U67" s="126"/>
      <c r="V67" s="126"/>
      <c r="W67" s="126"/>
      <c r="X67" s="126"/>
      <c r="Y67" s="126"/>
      <c r="Z67" s="126"/>
      <c r="AA67" s="126"/>
      <c r="AB67" s="126"/>
    </row>
    <row r="68" spans="1:28" x14ac:dyDescent="0.25">
      <c r="A68" s="5" t="s">
        <v>413</v>
      </c>
      <c r="B68" s="5" t="s">
        <v>514</v>
      </c>
      <c r="C68" s="5" t="s">
        <v>515</v>
      </c>
      <c r="D68" s="5" t="s">
        <v>516</v>
      </c>
      <c r="E68" s="5">
        <v>60</v>
      </c>
      <c r="F68" s="50">
        <v>21190</v>
      </c>
      <c r="G68" s="5">
        <v>350643</v>
      </c>
      <c r="H68" s="50">
        <v>28832</v>
      </c>
      <c r="I68" s="5" t="s">
        <v>466</v>
      </c>
    </row>
    <row r="69" spans="1:28" x14ac:dyDescent="0.25">
      <c r="A69" s="5" t="s">
        <v>413</v>
      </c>
      <c r="B69" s="5" t="s">
        <v>517</v>
      </c>
      <c r="C69" s="5" t="s">
        <v>441</v>
      </c>
      <c r="D69" s="5" t="s">
        <v>447</v>
      </c>
      <c r="E69" s="5">
        <v>60</v>
      </c>
      <c r="F69" s="50">
        <v>21317</v>
      </c>
      <c r="G69" s="5">
        <v>350191</v>
      </c>
      <c r="H69" s="50">
        <v>28804</v>
      </c>
      <c r="I69" s="5" t="s">
        <v>466</v>
      </c>
    </row>
    <row r="70" spans="1:28" x14ac:dyDescent="0.25">
      <c r="A70" s="5" t="s">
        <v>413</v>
      </c>
      <c r="B70" s="5" t="s">
        <v>479</v>
      </c>
      <c r="C70" s="5" t="s">
        <v>518</v>
      </c>
      <c r="D70" s="5" t="s">
        <v>425</v>
      </c>
      <c r="E70" s="5">
        <v>60</v>
      </c>
      <c r="F70" s="50">
        <v>21247</v>
      </c>
      <c r="G70" s="5">
        <v>350874</v>
      </c>
      <c r="H70" s="50">
        <v>28714</v>
      </c>
      <c r="I70" s="5" t="s">
        <v>466</v>
      </c>
    </row>
    <row r="71" spans="1:28" x14ac:dyDescent="0.25">
      <c r="A71" s="5" t="s">
        <v>454</v>
      </c>
      <c r="B71" s="5" t="s">
        <v>519</v>
      </c>
      <c r="C71" s="5" t="s">
        <v>520</v>
      </c>
      <c r="D71" s="5" t="s">
        <v>416</v>
      </c>
      <c r="E71" s="5">
        <v>59</v>
      </c>
      <c r="F71" s="50">
        <v>21515</v>
      </c>
      <c r="G71" s="5">
        <v>351111</v>
      </c>
      <c r="H71" s="50">
        <v>28639</v>
      </c>
      <c r="I71" s="5" t="s">
        <v>466</v>
      </c>
    </row>
    <row r="72" spans="1:28" x14ac:dyDescent="0.25">
      <c r="A72" s="5" t="s">
        <v>413</v>
      </c>
      <c r="B72" s="5" t="s">
        <v>521</v>
      </c>
      <c r="C72" s="5" t="s">
        <v>438</v>
      </c>
      <c r="D72" s="5" t="s">
        <v>522</v>
      </c>
      <c r="E72" s="5">
        <v>58</v>
      </c>
      <c r="F72" s="50">
        <v>21894</v>
      </c>
      <c r="G72" s="5">
        <v>350945</v>
      </c>
      <c r="H72" s="50">
        <v>28819</v>
      </c>
      <c r="I72" s="5" t="s">
        <v>466</v>
      </c>
    </row>
    <row r="73" spans="1:28" x14ac:dyDescent="0.25">
      <c r="A73" s="5" t="s">
        <v>413</v>
      </c>
      <c r="B73" s="5" t="s">
        <v>450</v>
      </c>
      <c r="C73" s="5" t="s">
        <v>523</v>
      </c>
      <c r="D73" s="5" t="s">
        <v>502</v>
      </c>
      <c r="E73" s="5">
        <v>58</v>
      </c>
      <c r="F73" s="50">
        <v>22058</v>
      </c>
      <c r="G73" s="5">
        <v>351126</v>
      </c>
      <c r="H73" s="50">
        <v>28832</v>
      </c>
      <c r="I73" s="5" t="s">
        <v>466</v>
      </c>
    </row>
    <row r="74" spans="1:28" x14ac:dyDescent="0.25">
      <c r="A74" s="5" t="s">
        <v>408</v>
      </c>
      <c r="B74" s="5" t="s">
        <v>524</v>
      </c>
      <c r="C74" s="5" t="s">
        <v>459</v>
      </c>
      <c r="D74" s="5" t="s">
        <v>470</v>
      </c>
      <c r="E74" s="5">
        <v>60</v>
      </c>
      <c r="F74" s="50">
        <v>21150</v>
      </c>
      <c r="G74" s="5">
        <v>351025</v>
      </c>
      <c r="H74" s="50">
        <v>28755</v>
      </c>
      <c r="I74" s="5" t="s">
        <v>412</v>
      </c>
    </row>
    <row r="75" spans="1:28" x14ac:dyDescent="0.25">
      <c r="A75" s="5" t="s">
        <v>413</v>
      </c>
      <c r="B75" s="5" t="s">
        <v>458</v>
      </c>
      <c r="C75" s="5" t="s">
        <v>438</v>
      </c>
      <c r="D75" s="5" t="s">
        <v>525</v>
      </c>
      <c r="E75" s="5">
        <v>60</v>
      </c>
      <c r="F75" s="50">
        <v>21131</v>
      </c>
      <c r="G75" s="5">
        <v>351270</v>
      </c>
      <c r="H75" s="50">
        <v>28531</v>
      </c>
      <c r="I75" s="5" t="s">
        <v>412</v>
      </c>
    </row>
    <row r="76" spans="1:28" x14ac:dyDescent="0.25">
      <c r="A76" s="5" t="s">
        <v>408</v>
      </c>
      <c r="B76" s="5" t="s">
        <v>526</v>
      </c>
      <c r="C76" s="5" t="s">
        <v>527</v>
      </c>
      <c r="D76" s="5" t="s">
        <v>473</v>
      </c>
      <c r="E76" s="5">
        <v>60</v>
      </c>
      <c r="F76" s="50">
        <v>21291</v>
      </c>
      <c r="G76" s="5">
        <v>350984</v>
      </c>
      <c r="H76" s="50">
        <v>28645</v>
      </c>
      <c r="I76" s="5" t="s">
        <v>412</v>
      </c>
    </row>
    <row r="77" spans="1:28" x14ac:dyDescent="0.25">
      <c r="A77" s="5" t="s">
        <v>413</v>
      </c>
      <c r="B77" s="5" t="s">
        <v>450</v>
      </c>
      <c r="C77" s="5" t="s">
        <v>441</v>
      </c>
      <c r="D77" s="5" t="s">
        <v>416</v>
      </c>
      <c r="E77" s="5">
        <v>59</v>
      </c>
      <c r="F77" s="50">
        <v>21480</v>
      </c>
      <c r="G77" s="5">
        <v>351006</v>
      </c>
      <c r="H77" s="50">
        <v>28627</v>
      </c>
      <c r="I77" s="5" t="s">
        <v>412</v>
      </c>
    </row>
    <row r="78" spans="1:28" x14ac:dyDescent="0.25">
      <c r="A78" s="5" t="s">
        <v>413</v>
      </c>
      <c r="B78" s="5" t="s">
        <v>528</v>
      </c>
      <c r="C78" s="5" t="s">
        <v>529</v>
      </c>
      <c r="D78" s="5" t="s">
        <v>439</v>
      </c>
      <c r="E78" s="5">
        <v>60</v>
      </c>
      <c r="F78" s="50">
        <v>21242</v>
      </c>
      <c r="G78" s="5">
        <v>351202</v>
      </c>
      <c r="H78" s="50">
        <v>28644</v>
      </c>
      <c r="I78" s="5" t="s">
        <v>412</v>
      </c>
    </row>
    <row r="79" spans="1:28" x14ac:dyDescent="0.25">
      <c r="A79" s="5" t="s">
        <v>408</v>
      </c>
      <c r="B79" s="5" t="s">
        <v>521</v>
      </c>
      <c r="C79" s="5" t="s">
        <v>95</v>
      </c>
      <c r="D79" s="5" t="s">
        <v>530</v>
      </c>
      <c r="E79" s="5">
        <v>59</v>
      </c>
      <c r="F79" s="50">
        <v>21743</v>
      </c>
      <c r="G79" s="5">
        <v>350944</v>
      </c>
      <c r="H79" s="50">
        <v>28615</v>
      </c>
      <c r="I79" s="5" t="s">
        <v>412</v>
      </c>
    </row>
    <row r="80" spans="1:28" x14ac:dyDescent="0.25">
      <c r="A80" s="5" t="s">
        <v>413</v>
      </c>
      <c r="B80" s="5" t="s">
        <v>531</v>
      </c>
      <c r="C80" s="5" t="s">
        <v>532</v>
      </c>
      <c r="D80" s="5" t="s">
        <v>416</v>
      </c>
      <c r="E80" s="5">
        <v>60</v>
      </c>
      <c r="F80" s="50">
        <v>21265</v>
      </c>
      <c r="G80" s="5">
        <v>350923</v>
      </c>
      <c r="H80" s="50">
        <v>28834</v>
      </c>
      <c r="I80" s="5" t="s">
        <v>412</v>
      </c>
    </row>
    <row r="81" spans="1:9" x14ac:dyDescent="0.25">
      <c r="A81" s="5" t="s">
        <v>408</v>
      </c>
      <c r="B81" s="5" t="s">
        <v>514</v>
      </c>
      <c r="C81" s="5" t="s">
        <v>533</v>
      </c>
      <c r="D81" s="5" t="s">
        <v>439</v>
      </c>
      <c r="E81" s="5">
        <v>59</v>
      </c>
      <c r="F81" s="50">
        <v>21501</v>
      </c>
      <c r="G81" s="5">
        <v>350761</v>
      </c>
      <c r="H81" s="50">
        <v>28498</v>
      </c>
      <c r="I81" s="5" t="s">
        <v>412</v>
      </c>
    </row>
    <row r="82" spans="1:9" x14ac:dyDescent="0.25">
      <c r="A82" s="5" t="s">
        <v>408</v>
      </c>
      <c r="B82" s="5" t="s">
        <v>534</v>
      </c>
      <c r="C82" s="5" t="s">
        <v>535</v>
      </c>
      <c r="D82" s="5" t="s">
        <v>536</v>
      </c>
      <c r="E82" s="5">
        <v>58</v>
      </c>
      <c r="F82" s="50">
        <v>21879</v>
      </c>
      <c r="G82" s="5">
        <v>350456</v>
      </c>
      <c r="H82" s="50">
        <v>28632</v>
      </c>
      <c r="I82" s="5" t="s">
        <v>412</v>
      </c>
    </row>
    <row r="83" spans="1:9" x14ac:dyDescent="0.25">
      <c r="A83" s="5" t="s">
        <v>408</v>
      </c>
      <c r="B83" s="5" t="s">
        <v>490</v>
      </c>
      <c r="C83" s="5" t="s">
        <v>185</v>
      </c>
      <c r="D83" s="5" t="s">
        <v>537</v>
      </c>
      <c r="E83" s="5">
        <v>60</v>
      </c>
      <c r="F83" s="50">
        <v>21104</v>
      </c>
      <c r="G83" s="5">
        <v>350774</v>
      </c>
      <c r="H83" s="50">
        <v>28653</v>
      </c>
      <c r="I83" s="5" t="s">
        <v>412</v>
      </c>
    </row>
    <row r="84" spans="1:9" x14ac:dyDescent="0.25">
      <c r="A84" s="5" t="s">
        <v>408</v>
      </c>
      <c r="B84" s="5" t="s">
        <v>499</v>
      </c>
      <c r="C84" s="5" t="s">
        <v>538</v>
      </c>
      <c r="D84" s="5" t="s">
        <v>473</v>
      </c>
      <c r="E84" s="5">
        <v>60</v>
      </c>
      <c r="F84" s="50">
        <v>21249</v>
      </c>
      <c r="G84" s="5">
        <v>350660</v>
      </c>
      <c r="H84" s="50">
        <v>28613</v>
      </c>
      <c r="I84" s="5" t="s">
        <v>412</v>
      </c>
    </row>
    <row r="85" spans="1:9" x14ac:dyDescent="0.25">
      <c r="A85" s="5" t="s">
        <v>413</v>
      </c>
      <c r="B85" s="5" t="s">
        <v>514</v>
      </c>
      <c r="C85" s="5" t="s">
        <v>539</v>
      </c>
      <c r="D85" s="5" t="s">
        <v>460</v>
      </c>
      <c r="E85" s="5">
        <v>61</v>
      </c>
      <c r="F85" s="50">
        <v>21011</v>
      </c>
      <c r="G85" s="5">
        <v>351071</v>
      </c>
      <c r="H85" s="50">
        <v>28849</v>
      </c>
      <c r="I85" s="5" t="s">
        <v>417</v>
      </c>
    </row>
    <row r="86" spans="1:9" x14ac:dyDescent="0.25">
      <c r="A86" s="5" t="s">
        <v>408</v>
      </c>
      <c r="B86" s="5" t="s">
        <v>519</v>
      </c>
      <c r="C86" s="5" t="s">
        <v>540</v>
      </c>
      <c r="D86" s="5" t="s">
        <v>470</v>
      </c>
      <c r="E86" s="5">
        <v>61</v>
      </c>
      <c r="F86" s="50">
        <v>21036</v>
      </c>
      <c r="G86" s="5">
        <v>350721</v>
      </c>
      <c r="H86" s="50">
        <v>28683</v>
      </c>
      <c r="I86" s="5" t="s">
        <v>417</v>
      </c>
    </row>
    <row r="87" spans="1:9" x14ac:dyDescent="0.25">
      <c r="A87" s="5" t="s">
        <v>408</v>
      </c>
      <c r="B87" s="5" t="s">
        <v>541</v>
      </c>
      <c r="C87" s="5" t="s">
        <v>542</v>
      </c>
      <c r="D87" s="5" t="s">
        <v>543</v>
      </c>
      <c r="E87" s="5">
        <v>60</v>
      </c>
      <c r="F87" s="50">
        <v>21304</v>
      </c>
      <c r="G87" s="5">
        <v>351199</v>
      </c>
      <c r="H87" s="50">
        <v>28552</v>
      </c>
      <c r="I87" s="5" t="s">
        <v>417</v>
      </c>
    </row>
    <row r="88" spans="1:9" x14ac:dyDescent="0.25">
      <c r="A88" s="5" t="s">
        <v>413</v>
      </c>
      <c r="B88" s="5" t="s">
        <v>544</v>
      </c>
      <c r="C88" s="5" t="s">
        <v>545</v>
      </c>
      <c r="D88" s="5" t="s">
        <v>460</v>
      </c>
      <c r="E88" s="5">
        <v>59</v>
      </c>
      <c r="F88" s="50">
        <v>21690</v>
      </c>
      <c r="G88" s="5">
        <v>350511</v>
      </c>
      <c r="H88" s="50">
        <v>28774</v>
      </c>
      <c r="I88" s="5" t="s">
        <v>417</v>
      </c>
    </row>
    <row r="89" spans="1:9" x14ac:dyDescent="0.25">
      <c r="A89" s="5" t="s">
        <v>413</v>
      </c>
      <c r="B89" s="5" t="s">
        <v>546</v>
      </c>
      <c r="C89" s="5" t="s">
        <v>441</v>
      </c>
      <c r="D89" s="5" t="s">
        <v>473</v>
      </c>
      <c r="E89" s="5">
        <v>59</v>
      </c>
      <c r="F89" s="50">
        <v>21718</v>
      </c>
      <c r="G89" s="5">
        <v>351194</v>
      </c>
      <c r="H89" s="50">
        <v>28688</v>
      </c>
      <c r="I89" s="5" t="s">
        <v>417</v>
      </c>
    </row>
    <row r="90" spans="1:9" x14ac:dyDescent="0.25">
      <c r="A90" s="5" t="s">
        <v>408</v>
      </c>
      <c r="B90" s="5" t="s">
        <v>519</v>
      </c>
      <c r="C90" s="5" t="s">
        <v>547</v>
      </c>
      <c r="D90" s="5" t="s">
        <v>548</v>
      </c>
      <c r="E90" s="5">
        <v>63</v>
      </c>
      <c r="F90" s="50">
        <v>20305</v>
      </c>
      <c r="G90" s="5">
        <v>350335</v>
      </c>
      <c r="H90" s="50">
        <v>28755</v>
      </c>
      <c r="I90" s="5" t="s">
        <v>417</v>
      </c>
    </row>
    <row r="91" spans="1:9" x14ac:dyDescent="0.25">
      <c r="A91" s="5" t="s">
        <v>408</v>
      </c>
      <c r="B91" s="5" t="s">
        <v>549</v>
      </c>
      <c r="C91" s="5" t="s">
        <v>550</v>
      </c>
      <c r="D91" s="5" t="s">
        <v>416</v>
      </c>
      <c r="E91" s="5">
        <v>61</v>
      </c>
      <c r="F91" s="50">
        <v>21073</v>
      </c>
      <c r="G91" s="5">
        <v>350167</v>
      </c>
      <c r="H91" s="50">
        <v>28583</v>
      </c>
      <c r="I91" s="5" t="s">
        <v>417</v>
      </c>
    </row>
    <row r="92" spans="1:9" x14ac:dyDescent="0.25">
      <c r="A92" s="5" t="s">
        <v>408</v>
      </c>
      <c r="B92" s="5" t="s">
        <v>551</v>
      </c>
      <c r="C92" s="5" t="s">
        <v>552</v>
      </c>
      <c r="D92" s="5" t="s">
        <v>460</v>
      </c>
      <c r="E92" s="5">
        <v>61</v>
      </c>
      <c r="F92" s="50">
        <v>20884</v>
      </c>
      <c r="G92" s="5">
        <v>350227</v>
      </c>
      <c r="H92" s="50">
        <v>28850</v>
      </c>
      <c r="I92" s="5" t="s">
        <v>417</v>
      </c>
    </row>
    <row r="93" spans="1:9" x14ac:dyDescent="0.25">
      <c r="A93" s="5" t="s">
        <v>408</v>
      </c>
      <c r="B93" s="5" t="s">
        <v>426</v>
      </c>
      <c r="C93" s="5" t="s">
        <v>550</v>
      </c>
      <c r="D93" s="5" t="s">
        <v>411</v>
      </c>
      <c r="E93" s="5">
        <v>61</v>
      </c>
      <c r="F93" s="50">
        <v>20926</v>
      </c>
      <c r="G93" s="5">
        <v>350873</v>
      </c>
      <c r="H93" s="50">
        <v>28805</v>
      </c>
      <c r="I93" s="5" t="s">
        <v>417</v>
      </c>
    </row>
    <row r="94" spans="1:9" x14ac:dyDescent="0.25">
      <c r="A94" s="5" t="s">
        <v>408</v>
      </c>
      <c r="B94" s="5" t="s">
        <v>553</v>
      </c>
      <c r="C94" s="5" t="s">
        <v>554</v>
      </c>
      <c r="D94" s="5" t="s">
        <v>555</v>
      </c>
      <c r="E94" s="5">
        <v>62</v>
      </c>
      <c r="F94" s="50">
        <v>20604</v>
      </c>
      <c r="G94" s="5">
        <v>350506</v>
      </c>
      <c r="H94" s="50">
        <v>29185</v>
      </c>
      <c r="I94" s="5" t="s">
        <v>417</v>
      </c>
    </row>
    <row r="95" spans="1:9" x14ac:dyDescent="0.25">
      <c r="A95" s="5" t="s">
        <v>408</v>
      </c>
      <c r="B95" s="5" t="s">
        <v>443</v>
      </c>
      <c r="C95" s="5" t="s">
        <v>556</v>
      </c>
      <c r="D95" s="5" t="s">
        <v>557</v>
      </c>
      <c r="E95" s="5">
        <v>66</v>
      </c>
      <c r="F95" s="50">
        <v>19032</v>
      </c>
      <c r="G95" s="5">
        <v>560261</v>
      </c>
      <c r="H95" s="50">
        <v>28943</v>
      </c>
      <c r="I95" s="5" t="s">
        <v>417</v>
      </c>
    </row>
    <row r="96" spans="1:9" x14ac:dyDescent="0.25">
      <c r="A96" s="5" t="s">
        <v>454</v>
      </c>
      <c r="B96" s="5" t="s">
        <v>455</v>
      </c>
      <c r="C96" s="5" t="s">
        <v>558</v>
      </c>
      <c r="D96" s="5" t="s">
        <v>457</v>
      </c>
      <c r="E96" s="5">
        <v>59</v>
      </c>
      <c r="F96" s="50">
        <v>21704</v>
      </c>
      <c r="G96" s="5">
        <v>351137</v>
      </c>
      <c r="H96" s="50">
        <v>29074</v>
      </c>
      <c r="I96" s="5" t="s">
        <v>417</v>
      </c>
    </row>
    <row r="97" spans="1:9" x14ac:dyDescent="0.25">
      <c r="A97" s="5" t="s">
        <v>413</v>
      </c>
      <c r="B97" s="5" t="s">
        <v>559</v>
      </c>
      <c r="C97" s="5" t="s">
        <v>441</v>
      </c>
      <c r="D97" s="5" t="s">
        <v>560</v>
      </c>
      <c r="E97" s="5">
        <v>59</v>
      </c>
      <c r="F97" s="50">
        <v>21529</v>
      </c>
      <c r="G97" s="5">
        <v>350883</v>
      </c>
      <c r="H97" s="50">
        <v>29110</v>
      </c>
      <c r="I97" s="5" t="s">
        <v>417</v>
      </c>
    </row>
    <row r="98" spans="1:9" x14ac:dyDescent="0.25">
      <c r="A98" s="5" t="s">
        <v>408</v>
      </c>
      <c r="B98" s="5" t="s">
        <v>561</v>
      </c>
      <c r="C98" s="5" t="s">
        <v>444</v>
      </c>
      <c r="D98" s="5" t="s">
        <v>536</v>
      </c>
      <c r="E98" s="5">
        <v>62</v>
      </c>
      <c r="F98" s="50">
        <v>20480</v>
      </c>
      <c r="G98" s="5">
        <v>350197</v>
      </c>
      <c r="H98" s="50">
        <v>29039</v>
      </c>
      <c r="I98" s="5" t="s">
        <v>417</v>
      </c>
    </row>
    <row r="99" spans="1:9" x14ac:dyDescent="0.25">
      <c r="A99" s="5" t="s">
        <v>413</v>
      </c>
      <c r="B99" s="5" t="s">
        <v>152</v>
      </c>
      <c r="C99" s="5" t="s">
        <v>496</v>
      </c>
      <c r="D99" s="5" t="s">
        <v>416</v>
      </c>
      <c r="E99" s="5">
        <v>61</v>
      </c>
      <c r="F99" s="50">
        <v>21051</v>
      </c>
      <c r="G99" s="5">
        <v>351027</v>
      </c>
      <c r="H99" s="50">
        <v>28935</v>
      </c>
      <c r="I99" s="5" t="s">
        <v>417</v>
      </c>
    </row>
    <row r="100" spans="1:9" x14ac:dyDescent="0.25">
      <c r="A100" s="5" t="s">
        <v>413</v>
      </c>
      <c r="B100" s="5" t="s">
        <v>562</v>
      </c>
      <c r="C100" s="5" t="s">
        <v>563</v>
      </c>
      <c r="D100" s="5" t="s">
        <v>416</v>
      </c>
      <c r="E100" s="5">
        <v>59</v>
      </c>
      <c r="F100" s="50">
        <v>21531</v>
      </c>
      <c r="G100" s="5">
        <v>350766</v>
      </c>
      <c r="H100" s="50">
        <v>29150</v>
      </c>
      <c r="I100" s="5" t="s">
        <v>417</v>
      </c>
    </row>
    <row r="101" spans="1:9" x14ac:dyDescent="0.25">
      <c r="A101" s="5" t="s">
        <v>408</v>
      </c>
      <c r="B101" s="5" t="s">
        <v>509</v>
      </c>
      <c r="C101" s="5" t="s">
        <v>410</v>
      </c>
      <c r="D101" s="5" t="s">
        <v>425</v>
      </c>
      <c r="E101" s="5">
        <v>59</v>
      </c>
      <c r="F101" s="50">
        <v>21470</v>
      </c>
      <c r="G101" s="5">
        <v>560270</v>
      </c>
      <c r="H101" s="50">
        <v>28965</v>
      </c>
      <c r="I101" s="5" t="s">
        <v>421</v>
      </c>
    </row>
    <row r="102" spans="1:9" x14ac:dyDescent="0.25">
      <c r="A102" s="5" t="s">
        <v>408</v>
      </c>
      <c r="B102" s="5" t="s">
        <v>479</v>
      </c>
      <c r="C102" s="5" t="s">
        <v>453</v>
      </c>
      <c r="D102" s="5" t="s">
        <v>470</v>
      </c>
      <c r="E102" s="5">
        <v>60</v>
      </c>
      <c r="F102" s="50">
        <v>21353</v>
      </c>
      <c r="G102" s="5">
        <v>560271</v>
      </c>
      <c r="H102" s="50">
        <v>28953</v>
      </c>
      <c r="I102" s="5" t="s">
        <v>421</v>
      </c>
    </row>
    <row r="103" spans="1:9" x14ac:dyDescent="0.25">
      <c r="A103" s="5" t="s">
        <v>413</v>
      </c>
      <c r="B103" s="5" t="s">
        <v>564</v>
      </c>
      <c r="C103" s="5" t="s">
        <v>565</v>
      </c>
      <c r="D103" s="5" t="s">
        <v>416</v>
      </c>
      <c r="E103" s="5">
        <v>60</v>
      </c>
      <c r="F103" s="50">
        <v>21419</v>
      </c>
      <c r="G103" s="5">
        <v>351139</v>
      </c>
      <c r="H103" s="50">
        <v>28978</v>
      </c>
      <c r="I103" s="5" t="s">
        <v>421</v>
      </c>
    </row>
    <row r="104" spans="1:9" x14ac:dyDescent="0.25">
      <c r="A104" s="5" t="s">
        <v>413</v>
      </c>
      <c r="B104" s="5" t="s">
        <v>410</v>
      </c>
      <c r="C104" s="5" t="s">
        <v>566</v>
      </c>
      <c r="D104" s="5" t="s">
        <v>439</v>
      </c>
      <c r="E104" s="5">
        <v>59</v>
      </c>
      <c r="F104" s="50">
        <v>21800</v>
      </c>
      <c r="G104" s="5">
        <v>350030</v>
      </c>
      <c r="H104" s="50">
        <v>29102</v>
      </c>
      <c r="I104" s="5" t="s">
        <v>421</v>
      </c>
    </row>
    <row r="105" spans="1:9" x14ac:dyDescent="0.25">
      <c r="A105" s="5" t="s">
        <v>413</v>
      </c>
      <c r="B105" s="5" t="s">
        <v>490</v>
      </c>
      <c r="C105" s="5" t="s">
        <v>539</v>
      </c>
      <c r="D105" s="5" t="s">
        <v>567</v>
      </c>
      <c r="E105" s="5">
        <v>59</v>
      </c>
      <c r="F105" s="50">
        <v>21589</v>
      </c>
      <c r="G105" s="5">
        <v>351040</v>
      </c>
      <c r="H105" s="50">
        <v>28995</v>
      </c>
      <c r="I105" s="5" t="s">
        <v>421</v>
      </c>
    </row>
    <row r="106" spans="1:9" x14ac:dyDescent="0.25">
      <c r="A106" s="5" t="s">
        <v>413</v>
      </c>
      <c r="B106" s="5" t="s">
        <v>461</v>
      </c>
      <c r="C106" s="5" t="s">
        <v>167</v>
      </c>
      <c r="D106" s="5" t="s">
        <v>473</v>
      </c>
      <c r="E106" s="5">
        <v>59</v>
      </c>
      <c r="F106" s="50">
        <v>21713</v>
      </c>
      <c r="G106" s="5">
        <v>350940</v>
      </c>
      <c r="H106" s="50">
        <v>29108</v>
      </c>
      <c r="I106" s="5" t="s">
        <v>421</v>
      </c>
    </row>
    <row r="107" spans="1:9" x14ac:dyDescent="0.25">
      <c r="A107" s="5" t="s">
        <v>408</v>
      </c>
      <c r="B107" s="5" t="s">
        <v>568</v>
      </c>
      <c r="C107" s="5" t="s">
        <v>419</v>
      </c>
      <c r="D107" s="5" t="s">
        <v>473</v>
      </c>
      <c r="E107" s="5">
        <v>59</v>
      </c>
      <c r="F107" s="50">
        <v>21735</v>
      </c>
      <c r="G107" s="5">
        <v>350804</v>
      </c>
      <c r="H107" s="50">
        <v>28860</v>
      </c>
      <c r="I107" s="5" t="s">
        <v>421</v>
      </c>
    </row>
    <row r="108" spans="1:9" x14ac:dyDescent="0.25">
      <c r="A108" s="5" t="s">
        <v>408</v>
      </c>
      <c r="B108" s="5" t="s">
        <v>569</v>
      </c>
      <c r="C108" s="5" t="s">
        <v>410</v>
      </c>
      <c r="D108" s="5" t="s">
        <v>536</v>
      </c>
      <c r="E108" s="5">
        <v>58</v>
      </c>
      <c r="F108" s="50">
        <v>21896</v>
      </c>
      <c r="G108" s="5">
        <v>350905</v>
      </c>
      <c r="H108" s="50">
        <v>28987</v>
      </c>
      <c r="I108" s="5" t="s">
        <v>421</v>
      </c>
    </row>
    <row r="109" spans="1:9" x14ac:dyDescent="0.25">
      <c r="A109" s="5" t="s">
        <v>413</v>
      </c>
      <c r="B109" s="5" t="s">
        <v>570</v>
      </c>
      <c r="C109" s="5" t="s">
        <v>571</v>
      </c>
      <c r="D109" s="5" t="s">
        <v>457</v>
      </c>
      <c r="E109" s="5">
        <v>58</v>
      </c>
      <c r="F109" s="50">
        <v>22084</v>
      </c>
      <c r="G109" s="5">
        <v>351209</v>
      </c>
      <c r="H109" s="50">
        <v>28917</v>
      </c>
      <c r="I109" s="5" t="s">
        <v>421</v>
      </c>
    </row>
    <row r="110" spans="1:9" x14ac:dyDescent="0.25">
      <c r="A110" s="5" t="s">
        <v>408</v>
      </c>
      <c r="B110" s="5" t="s">
        <v>541</v>
      </c>
      <c r="C110" s="5" t="s">
        <v>542</v>
      </c>
      <c r="D110" s="5" t="s">
        <v>416</v>
      </c>
      <c r="E110" s="5">
        <v>61</v>
      </c>
      <c r="F110" s="50">
        <v>20952</v>
      </c>
      <c r="G110" s="5">
        <v>350447</v>
      </c>
      <c r="H110" s="50">
        <v>29185</v>
      </c>
      <c r="I110" s="5" t="s">
        <v>421</v>
      </c>
    </row>
    <row r="111" spans="1:9" x14ac:dyDescent="0.25">
      <c r="A111" s="5" t="s">
        <v>408</v>
      </c>
      <c r="B111" s="5" t="s">
        <v>549</v>
      </c>
      <c r="C111" s="5" t="s">
        <v>86</v>
      </c>
      <c r="D111" s="5" t="s">
        <v>473</v>
      </c>
      <c r="E111" s="5">
        <v>61</v>
      </c>
      <c r="F111" s="50">
        <v>20877</v>
      </c>
      <c r="G111" s="5">
        <v>351048</v>
      </c>
      <c r="H111" s="50">
        <v>29199</v>
      </c>
      <c r="I111" s="5" t="s">
        <v>466</v>
      </c>
    </row>
    <row r="112" spans="1:9" x14ac:dyDescent="0.25">
      <c r="A112" s="5" t="s">
        <v>408</v>
      </c>
      <c r="B112" s="5" t="s">
        <v>572</v>
      </c>
      <c r="C112" s="5" t="s">
        <v>157</v>
      </c>
      <c r="D112" s="5" t="s">
        <v>473</v>
      </c>
      <c r="E112" s="5">
        <v>61</v>
      </c>
      <c r="F112" s="50">
        <v>21004</v>
      </c>
      <c r="G112" s="5">
        <v>351149</v>
      </c>
      <c r="H112" s="50">
        <v>29143</v>
      </c>
      <c r="I112" s="5" t="s">
        <v>466</v>
      </c>
    </row>
    <row r="113" spans="1:9" x14ac:dyDescent="0.25">
      <c r="A113" s="5" t="s">
        <v>408</v>
      </c>
      <c r="B113" s="5" t="s">
        <v>474</v>
      </c>
      <c r="C113" s="5" t="s">
        <v>451</v>
      </c>
      <c r="D113" s="5" t="s">
        <v>473</v>
      </c>
      <c r="E113" s="5">
        <v>60</v>
      </c>
      <c r="F113" s="50">
        <v>21210</v>
      </c>
      <c r="G113" s="5">
        <v>350317</v>
      </c>
      <c r="H113" s="50">
        <v>28880</v>
      </c>
      <c r="I113" s="5" t="s">
        <v>466</v>
      </c>
    </row>
    <row r="114" spans="1:9" x14ac:dyDescent="0.25">
      <c r="A114" s="5" t="s">
        <v>413</v>
      </c>
      <c r="B114" s="5" t="s">
        <v>570</v>
      </c>
      <c r="C114" s="5" t="s">
        <v>472</v>
      </c>
      <c r="D114" s="5" t="s">
        <v>416</v>
      </c>
      <c r="E114" s="5">
        <v>60</v>
      </c>
      <c r="F114" s="50">
        <v>21409</v>
      </c>
      <c r="G114" s="5">
        <v>350220</v>
      </c>
      <c r="H114" s="50">
        <v>28995</v>
      </c>
      <c r="I114" s="5" t="s">
        <v>466</v>
      </c>
    </row>
    <row r="115" spans="1:9" x14ac:dyDescent="0.25">
      <c r="A115" s="5" t="s">
        <v>408</v>
      </c>
      <c r="B115" s="5" t="s">
        <v>431</v>
      </c>
      <c r="C115" s="5" t="s">
        <v>573</v>
      </c>
      <c r="D115" s="5" t="s">
        <v>473</v>
      </c>
      <c r="E115" s="5">
        <v>59</v>
      </c>
      <c r="F115" s="50">
        <v>21635</v>
      </c>
      <c r="G115" s="5">
        <v>350484</v>
      </c>
      <c r="H115" s="50">
        <v>29110</v>
      </c>
      <c r="I115" s="5" t="s">
        <v>466</v>
      </c>
    </row>
    <row r="116" spans="1:9" x14ac:dyDescent="0.25">
      <c r="A116" s="5" t="s">
        <v>408</v>
      </c>
      <c r="B116" s="5" t="s">
        <v>574</v>
      </c>
      <c r="C116" s="5" t="s">
        <v>575</v>
      </c>
      <c r="D116" s="5" t="s">
        <v>416</v>
      </c>
      <c r="E116" s="5">
        <v>60</v>
      </c>
      <c r="F116" s="50">
        <v>21322</v>
      </c>
      <c r="G116" s="5">
        <v>560277</v>
      </c>
      <c r="H116" s="50">
        <v>28948</v>
      </c>
      <c r="I116" s="5" t="s">
        <v>466</v>
      </c>
    </row>
    <row r="117" spans="1:9" x14ac:dyDescent="0.25">
      <c r="A117" s="5" t="s">
        <v>408</v>
      </c>
      <c r="B117" s="5" t="s">
        <v>524</v>
      </c>
      <c r="C117" s="5" t="s">
        <v>93</v>
      </c>
      <c r="D117" s="5" t="s">
        <v>439</v>
      </c>
      <c r="E117" s="5">
        <v>61</v>
      </c>
      <c r="F117" s="50">
        <v>21042</v>
      </c>
      <c r="G117" s="5">
        <v>350149</v>
      </c>
      <c r="H117" s="50">
        <v>28902</v>
      </c>
      <c r="I117" s="5" t="s">
        <v>466</v>
      </c>
    </row>
    <row r="118" spans="1:9" x14ac:dyDescent="0.25">
      <c r="A118" s="5" t="s">
        <v>413</v>
      </c>
      <c r="B118" s="5" t="s">
        <v>409</v>
      </c>
      <c r="C118" s="5" t="s">
        <v>576</v>
      </c>
      <c r="D118" s="5" t="s">
        <v>577</v>
      </c>
      <c r="E118" s="5">
        <v>61</v>
      </c>
      <c r="F118" s="50">
        <v>21005</v>
      </c>
      <c r="G118" s="5">
        <v>350663</v>
      </c>
      <c r="H118" s="50">
        <v>28943</v>
      </c>
      <c r="I118" s="5" t="s">
        <v>466</v>
      </c>
    </row>
    <row r="119" spans="1:9" x14ac:dyDescent="0.25">
      <c r="A119" s="5" t="s">
        <v>408</v>
      </c>
      <c r="B119" s="5" t="s">
        <v>578</v>
      </c>
      <c r="C119" s="5" t="s">
        <v>419</v>
      </c>
      <c r="D119" s="5" t="s">
        <v>416</v>
      </c>
      <c r="E119" s="5">
        <v>59</v>
      </c>
      <c r="F119" s="50">
        <v>21705</v>
      </c>
      <c r="G119" s="5">
        <v>350784</v>
      </c>
      <c r="H119" s="50">
        <v>28950</v>
      </c>
      <c r="I119" s="5" t="s">
        <v>466</v>
      </c>
    </row>
    <row r="120" spans="1:9" x14ac:dyDescent="0.25">
      <c r="A120" s="5" t="s">
        <v>413</v>
      </c>
      <c r="B120" s="5" t="s">
        <v>579</v>
      </c>
      <c r="C120" s="5" t="s">
        <v>580</v>
      </c>
      <c r="D120" s="5" t="s">
        <v>457</v>
      </c>
      <c r="E120" s="5">
        <v>62</v>
      </c>
      <c r="F120" s="50">
        <v>20506</v>
      </c>
      <c r="G120" s="5">
        <v>560356</v>
      </c>
      <c r="H120" s="50">
        <v>29009</v>
      </c>
      <c r="I120" s="5" t="s">
        <v>412</v>
      </c>
    </row>
    <row r="121" spans="1:9" x14ac:dyDescent="0.25">
      <c r="A121" s="5" t="s">
        <v>413</v>
      </c>
      <c r="B121" s="5" t="s">
        <v>495</v>
      </c>
      <c r="C121" s="5" t="s">
        <v>581</v>
      </c>
      <c r="D121" s="5" t="s">
        <v>416</v>
      </c>
      <c r="E121" s="5">
        <v>59</v>
      </c>
      <c r="F121" s="50">
        <v>21544</v>
      </c>
      <c r="G121" s="5">
        <v>560357</v>
      </c>
      <c r="H121" s="50">
        <v>28940</v>
      </c>
      <c r="I121" s="5" t="s">
        <v>412</v>
      </c>
    </row>
    <row r="122" spans="1:9" x14ac:dyDescent="0.25">
      <c r="A122" s="5" t="s">
        <v>408</v>
      </c>
      <c r="B122" s="5" t="s">
        <v>437</v>
      </c>
      <c r="C122" s="5" t="s">
        <v>535</v>
      </c>
      <c r="D122" s="5" t="s">
        <v>416</v>
      </c>
      <c r="E122" s="5">
        <v>60</v>
      </c>
      <c r="F122" s="50">
        <v>21310</v>
      </c>
      <c r="G122" s="5">
        <v>350677</v>
      </c>
      <c r="H122" s="50">
        <v>28881</v>
      </c>
      <c r="I122" s="5" t="s">
        <v>412</v>
      </c>
    </row>
    <row r="123" spans="1:9" x14ac:dyDescent="0.25">
      <c r="A123" s="5" t="s">
        <v>408</v>
      </c>
      <c r="B123" s="5" t="s">
        <v>483</v>
      </c>
      <c r="C123" s="5" t="s">
        <v>547</v>
      </c>
      <c r="D123" s="5" t="s">
        <v>482</v>
      </c>
      <c r="E123" s="5">
        <v>63</v>
      </c>
      <c r="F123" s="50">
        <v>20195</v>
      </c>
      <c r="G123" s="5">
        <v>560358</v>
      </c>
      <c r="H123" s="50">
        <v>29501</v>
      </c>
      <c r="I123" s="5" t="s">
        <v>412</v>
      </c>
    </row>
    <row r="124" spans="1:9" x14ac:dyDescent="0.25">
      <c r="A124" s="5" t="s">
        <v>413</v>
      </c>
      <c r="B124" s="5" t="s">
        <v>455</v>
      </c>
      <c r="C124" s="5" t="s">
        <v>582</v>
      </c>
      <c r="D124" s="5" t="s">
        <v>457</v>
      </c>
      <c r="E124" s="5">
        <v>59</v>
      </c>
      <c r="F124" s="50">
        <v>21723</v>
      </c>
      <c r="G124" s="5">
        <v>351037</v>
      </c>
      <c r="H124" s="50">
        <v>29563</v>
      </c>
      <c r="I124" s="5" t="s">
        <v>412</v>
      </c>
    </row>
    <row r="125" spans="1:9" x14ac:dyDescent="0.25">
      <c r="A125" s="5" t="s">
        <v>413</v>
      </c>
      <c r="B125" s="5" t="s">
        <v>479</v>
      </c>
      <c r="C125" s="5" t="s">
        <v>583</v>
      </c>
      <c r="D125" s="5" t="s">
        <v>457</v>
      </c>
      <c r="E125" s="5">
        <v>59</v>
      </c>
      <c r="F125" s="50">
        <v>21735</v>
      </c>
      <c r="G125" s="5">
        <v>351170</v>
      </c>
      <c r="H125" s="50">
        <v>29535</v>
      </c>
      <c r="I125" s="5" t="s">
        <v>412</v>
      </c>
    </row>
    <row r="126" spans="1:9" x14ac:dyDescent="0.25">
      <c r="A126" s="5" t="s">
        <v>408</v>
      </c>
      <c r="B126" s="5" t="s">
        <v>514</v>
      </c>
      <c r="C126" s="5" t="s">
        <v>157</v>
      </c>
      <c r="D126" s="5" t="s">
        <v>584</v>
      </c>
      <c r="E126" s="5">
        <v>62</v>
      </c>
      <c r="F126" s="50">
        <v>20574</v>
      </c>
      <c r="G126" s="5">
        <v>560293</v>
      </c>
      <c r="H126" s="50">
        <v>29445</v>
      </c>
      <c r="I126" s="5" t="s">
        <v>412</v>
      </c>
    </row>
    <row r="127" spans="1:9" x14ac:dyDescent="0.25">
      <c r="A127" s="5" t="s">
        <v>413</v>
      </c>
      <c r="B127" s="5" t="s">
        <v>440</v>
      </c>
      <c r="C127" s="5" t="s">
        <v>585</v>
      </c>
      <c r="D127" s="5" t="s">
        <v>460</v>
      </c>
      <c r="E127" s="5">
        <v>61</v>
      </c>
      <c r="F127" s="50">
        <v>21075</v>
      </c>
      <c r="G127" s="5">
        <v>350435</v>
      </c>
      <c r="H127" s="50">
        <v>29370</v>
      </c>
      <c r="I127" s="5" t="s">
        <v>412</v>
      </c>
    </row>
    <row r="128" spans="1:9" x14ac:dyDescent="0.25">
      <c r="A128" s="5" t="s">
        <v>413</v>
      </c>
      <c r="B128" s="5" t="s">
        <v>586</v>
      </c>
      <c r="C128" s="5" t="s">
        <v>565</v>
      </c>
      <c r="D128" s="5" t="s">
        <v>457</v>
      </c>
      <c r="E128" s="5">
        <v>60</v>
      </c>
      <c r="F128" s="50">
        <v>21105</v>
      </c>
      <c r="G128" s="5">
        <v>350594</v>
      </c>
      <c r="H128" s="50">
        <v>29550</v>
      </c>
      <c r="I128" s="5" t="s">
        <v>412</v>
      </c>
    </row>
    <row r="129" spans="1:9" x14ac:dyDescent="0.25">
      <c r="A129" s="5" t="s">
        <v>413</v>
      </c>
      <c r="B129" s="5" t="s">
        <v>587</v>
      </c>
      <c r="C129" s="5" t="s">
        <v>435</v>
      </c>
      <c r="D129" s="5" t="s">
        <v>457</v>
      </c>
      <c r="E129" s="5">
        <v>60</v>
      </c>
      <c r="F129" s="50">
        <v>21221</v>
      </c>
      <c r="G129" s="5">
        <v>350649</v>
      </c>
      <c r="H129" s="50">
        <v>29563</v>
      </c>
      <c r="I129" s="5" t="s">
        <v>412</v>
      </c>
    </row>
    <row r="130" spans="1:9" x14ac:dyDescent="0.25">
      <c r="A130" s="5" t="s">
        <v>413</v>
      </c>
      <c r="B130" s="5" t="s">
        <v>547</v>
      </c>
      <c r="C130" s="5" t="s">
        <v>588</v>
      </c>
      <c r="D130" s="5" t="s">
        <v>589</v>
      </c>
      <c r="E130" s="5">
        <v>59</v>
      </c>
      <c r="F130" s="50">
        <v>21630</v>
      </c>
      <c r="G130" s="5">
        <v>350246</v>
      </c>
      <c r="H130" s="50">
        <v>29486</v>
      </c>
      <c r="I130" s="5" t="s">
        <v>412</v>
      </c>
    </row>
    <row r="131" spans="1:9" x14ac:dyDescent="0.25">
      <c r="A131" s="5" t="s">
        <v>413</v>
      </c>
      <c r="B131" s="5" t="s">
        <v>590</v>
      </c>
      <c r="C131" s="5" t="s">
        <v>591</v>
      </c>
      <c r="D131" s="5" t="s">
        <v>416</v>
      </c>
      <c r="E131" s="5">
        <v>58</v>
      </c>
      <c r="F131" s="50">
        <v>21864</v>
      </c>
      <c r="G131" s="5">
        <v>350978</v>
      </c>
      <c r="H131" s="50">
        <v>29261</v>
      </c>
      <c r="I131" s="5" t="s">
        <v>417</v>
      </c>
    </row>
    <row r="132" spans="1:9" x14ac:dyDescent="0.25">
      <c r="A132" s="5" t="s">
        <v>454</v>
      </c>
      <c r="B132" s="5" t="s">
        <v>592</v>
      </c>
      <c r="C132" s="5" t="s">
        <v>563</v>
      </c>
      <c r="D132" s="5" t="s">
        <v>439</v>
      </c>
      <c r="E132" s="5">
        <v>60</v>
      </c>
      <c r="F132" s="50">
        <v>21348</v>
      </c>
      <c r="G132" s="5">
        <v>350835</v>
      </c>
      <c r="H132" s="50">
        <v>29376</v>
      </c>
      <c r="I132" s="5" t="s">
        <v>417</v>
      </c>
    </row>
    <row r="133" spans="1:9" x14ac:dyDescent="0.25">
      <c r="A133" s="5" t="s">
        <v>413</v>
      </c>
      <c r="B133" s="5" t="s">
        <v>157</v>
      </c>
      <c r="C133" s="5" t="s">
        <v>593</v>
      </c>
      <c r="D133" s="5" t="s">
        <v>416</v>
      </c>
      <c r="E133" s="5">
        <v>59</v>
      </c>
      <c r="F133" s="50">
        <v>21514</v>
      </c>
      <c r="G133" s="5">
        <v>560307</v>
      </c>
      <c r="H133" s="50">
        <v>29358</v>
      </c>
      <c r="I133" s="5" t="s">
        <v>417</v>
      </c>
    </row>
    <row r="134" spans="1:9" x14ac:dyDescent="0.25">
      <c r="A134" s="5" t="s">
        <v>413</v>
      </c>
      <c r="B134" s="5" t="s">
        <v>458</v>
      </c>
      <c r="C134" s="5" t="s">
        <v>565</v>
      </c>
      <c r="D134" s="5" t="s">
        <v>439</v>
      </c>
      <c r="E134" s="5">
        <v>58</v>
      </c>
      <c r="F134" s="50">
        <v>21861</v>
      </c>
      <c r="G134" s="5">
        <v>350359</v>
      </c>
      <c r="H134" s="50">
        <v>29375</v>
      </c>
      <c r="I134" s="5" t="s">
        <v>417</v>
      </c>
    </row>
    <row r="135" spans="1:9" x14ac:dyDescent="0.25">
      <c r="A135" s="5" t="s">
        <v>408</v>
      </c>
      <c r="B135" s="5" t="s">
        <v>594</v>
      </c>
      <c r="C135" s="5" t="s">
        <v>550</v>
      </c>
      <c r="D135" s="5" t="s">
        <v>595</v>
      </c>
      <c r="E135" s="5">
        <v>65</v>
      </c>
      <c r="F135" s="50">
        <v>19491</v>
      </c>
      <c r="G135" s="5">
        <v>560310</v>
      </c>
      <c r="H135" s="50">
        <v>29346</v>
      </c>
      <c r="I135" s="5" t="s">
        <v>417</v>
      </c>
    </row>
    <row r="136" spans="1:9" x14ac:dyDescent="0.25">
      <c r="A136" s="5" t="s">
        <v>413</v>
      </c>
      <c r="B136" s="5" t="s">
        <v>549</v>
      </c>
      <c r="C136" s="5" t="s">
        <v>596</v>
      </c>
      <c r="D136" s="5" t="s">
        <v>457</v>
      </c>
      <c r="E136" s="5">
        <v>61</v>
      </c>
      <c r="F136" s="50">
        <v>20974</v>
      </c>
      <c r="G136" s="5">
        <v>351075</v>
      </c>
      <c r="H136" s="50">
        <v>29565</v>
      </c>
      <c r="I136" s="5" t="s">
        <v>417</v>
      </c>
    </row>
    <row r="137" spans="1:9" x14ac:dyDescent="0.25">
      <c r="A137" s="5" t="s">
        <v>408</v>
      </c>
      <c r="B137" s="5" t="s">
        <v>519</v>
      </c>
      <c r="C137" s="5" t="s">
        <v>527</v>
      </c>
      <c r="D137" s="5" t="s">
        <v>473</v>
      </c>
      <c r="E137" s="5">
        <v>60</v>
      </c>
      <c r="F137" s="50">
        <v>21376</v>
      </c>
      <c r="G137" s="5">
        <v>350448</v>
      </c>
      <c r="H137" s="50">
        <v>29228</v>
      </c>
      <c r="I137" s="5" t="s">
        <v>417</v>
      </c>
    </row>
    <row r="138" spans="1:9" x14ac:dyDescent="0.25">
      <c r="A138" s="5" t="s">
        <v>408</v>
      </c>
      <c r="B138" s="5" t="s">
        <v>534</v>
      </c>
      <c r="C138" s="5" t="s">
        <v>597</v>
      </c>
      <c r="D138" s="5" t="s">
        <v>598</v>
      </c>
      <c r="E138" s="5">
        <v>60</v>
      </c>
      <c r="F138" s="50">
        <v>21378</v>
      </c>
      <c r="G138" s="5">
        <v>350844</v>
      </c>
      <c r="H138" s="50">
        <v>29363</v>
      </c>
      <c r="I138" s="5" t="s">
        <v>417</v>
      </c>
    </row>
    <row r="139" spans="1:9" x14ac:dyDescent="0.25">
      <c r="A139" s="5" t="s">
        <v>413</v>
      </c>
      <c r="B139" s="5" t="s">
        <v>423</v>
      </c>
      <c r="C139" s="5" t="s">
        <v>438</v>
      </c>
      <c r="D139" s="5" t="s">
        <v>416</v>
      </c>
      <c r="E139" s="5">
        <v>60</v>
      </c>
      <c r="F139" s="50">
        <v>21440</v>
      </c>
      <c r="G139" s="5">
        <v>350756</v>
      </c>
      <c r="H139" s="50">
        <v>29384</v>
      </c>
      <c r="I139" s="5" t="s">
        <v>417</v>
      </c>
    </row>
    <row r="140" spans="1:9" x14ac:dyDescent="0.25">
      <c r="A140" s="5" t="s">
        <v>408</v>
      </c>
      <c r="B140" s="5" t="s">
        <v>493</v>
      </c>
      <c r="C140" s="5" t="s">
        <v>599</v>
      </c>
      <c r="D140" s="5" t="s">
        <v>548</v>
      </c>
      <c r="E140" s="5">
        <v>59</v>
      </c>
      <c r="F140" s="50">
        <v>21558</v>
      </c>
      <c r="G140" s="5">
        <v>350182</v>
      </c>
      <c r="H140" s="50">
        <v>29344</v>
      </c>
      <c r="I140" s="5" t="s">
        <v>417</v>
      </c>
    </row>
    <row r="141" spans="1:9" x14ac:dyDescent="0.25">
      <c r="A141" s="5" t="s">
        <v>413</v>
      </c>
      <c r="B141" s="5" t="s">
        <v>429</v>
      </c>
      <c r="C141" s="5" t="s">
        <v>600</v>
      </c>
      <c r="D141" s="5" t="s">
        <v>601</v>
      </c>
      <c r="E141" s="5">
        <v>57</v>
      </c>
      <c r="F141" s="50">
        <v>22534</v>
      </c>
      <c r="G141" s="5">
        <v>350850</v>
      </c>
      <c r="H141" s="50">
        <v>29580</v>
      </c>
      <c r="I141" s="5" t="s">
        <v>417</v>
      </c>
    </row>
    <row r="142" spans="1:9" x14ac:dyDescent="0.25">
      <c r="A142" s="5" t="s">
        <v>413</v>
      </c>
      <c r="B142" s="5" t="s">
        <v>602</v>
      </c>
      <c r="C142" s="5" t="s">
        <v>600</v>
      </c>
      <c r="D142" s="5" t="s">
        <v>457</v>
      </c>
      <c r="E142" s="5">
        <v>57</v>
      </c>
      <c r="F142" s="50">
        <v>22275</v>
      </c>
      <c r="G142" s="5">
        <v>350112</v>
      </c>
      <c r="H142" s="50">
        <v>29414</v>
      </c>
      <c r="I142" s="5" t="s">
        <v>417</v>
      </c>
    </row>
    <row r="143" spans="1:9" x14ac:dyDescent="0.25">
      <c r="A143" s="5" t="s">
        <v>413</v>
      </c>
      <c r="B143" s="5" t="s">
        <v>493</v>
      </c>
      <c r="C143" s="5" t="s">
        <v>529</v>
      </c>
      <c r="D143" s="5" t="s">
        <v>442</v>
      </c>
      <c r="E143" s="5">
        <v>60</v>
      </c>
      <c r="F143" s="50">
        <v>21232</v>
      </c>
      <c r="G143" s="5">
        <v>560317</v>
      </c>
      <c r="H143" s="50">
        <v>29551</v>
      </c>
      <c r="I143" s="5" t="s">
        <v>417</v>
      </c>
    </row>
    <row r="144" spans="1:9" x14ac:dyDescent="0.25">
      <c r="A144" s="5" t="s">
        <v>413</v>
      </c>
      <c r="B144" s="5" t="s">
        <v>549</v>
      </c>
      <c r="C144" s="5" t="s">
        <v>486</v>
      </c>
      <c r="D144" s="5" t="s">
        <v>422</v>
      </c>
      <c r="E144" s="5">
        <v>58</v>
      </c>
      <c r="F144" s="50">
        <v>21830</v>
      </c>
      <c r="G144" s="5">
        <v>560314</v>
      </c>
      <c r="H144" s="50">
        <v>29505</v>
      </c>
      <c r="I144" s="5" t="s">
        <v>417</v>
      </c>
    </row>
    <row r="145" spans="1:9" x14ac:dyDescent="0.25">
      <c r="A145" s="5" t="s">
        <v>408</v>
      </c>
      <c r="B145" s="5" t="s">
        <v>483</v>
      </c>
      <c r="C145" s="5" t="s">
        <v>533</v>
      </c>
      <c r="D145" s="5" t="s">
        <v>460</v>
      </c>
      <c r="E145" s="5">
        <v>59</v>
      </c>
      <c r="F145" s="50">
        <v>21692</v>
      </c>
      <c r="G145" s="5">
        <v>350350</v>
      </c>
      <c r="H145" s="50">
        <v>29419</v>
      </c>
      <c r="I145" s="5" t="s">
        <v>417</v>
      </c>
    </row>
    <row r="146" spans="1:9" x14ac:dyDescent="0.25">
      <c r="A146" s="5" t="s">
        <v>408</v>
      </c>
      <c r="B146" s="5" t="s">
        <v>603</v>
      </c>
      <c r="C146" s="5" t="s">
        <v>604</v>
      </c>
      <c r="D146" s="5" t="s">
        <v>536</v>
      </c>
      <c r="E146" s="5">
        <v>59</v>
      </c>
      <c r="F146" s="50">
        <v>21812</v>
      </c>
      <c r="G146" s="5">
        <v>350421</v>
      </c>
      <c r="H146" s="50">
        <v>29486</v>
      </c>
      <c r="I146" s="5" t="s">
        <v>417</v>
      </c>
    </row>
    <row r="147" spans="1:9" x14ac:dyDescent="0.25">
      <c r="A147" s="5" t="s">
        <v>413</v>
      </c>
      <c r="B147" s="5" t="s">
        <v>410</v>
      </c>
      <c r="C147" s="5" t="s">
        <v>456</v>
      </c>
      <c r="D147" s="5" t="s">
        <v>605</v>
      </c>
      <c r="E147" s="5">
        <v>59</v>
      </c>
      <c r="F147" s="50">
        <v>21660</v>
      </c>
      <c r="G147" s="5">
        <v>350394</v>
      </c>
      <c r="H147" s="50">
        <v>29314</v>
      </c>
      <c r="I147" s="5" t="s">
        <v>421</v>
      </c>
    </row>
    <row r="148" spans="1:9" x14ac:dyDescent="0.25">
      <c r="A148" s="5" t="s">
        <v>413</v>
      </c>
      <c r="B148" s="5" t="s">
        <v>592</v>
      </c>
      <c r="C148" s="5" t="s">
        <v>432</v>
      </c>
      <c r="D148" s="5" t="s">
        <v>439</v>
      </c>
      <c r="E148" s="5">
        <v>59</v>
      </c>
      <c r="F148" s="50">
        <v>21803</v>
      </c>
      <c r="G148" s="5">
        <v>350661</v>
      </c>
      <c r="H148" s="50">
        <v>29581</v>
      </c>
      <c r="I148" s="5" t="s">
        <v>421</v>
      </c>
    </row>
    <row r="149" spans="1:9" x14ac:dyDescent="0.25">
      <c r="A149" s="5" t="s">
        <v>413</v>
      </c>
      <c r="B149" s="5" t="s">
        <v>603</v>
      </c>
      <c r="C149" s="5" t="s">
        <v>606</v>
      </c>
      <c r="D149" s="5" t="s">
        <v>607</v>
      </c>
      <c r="E149" s="5">
        <v>59</v>
      </c>
      <c r="F149" s="50">
        <v>21805</v>
      </c>
      <c r="G149" s="5">
        <v>560316</v>
      </c>
      <c r="H149" s="50">
        <v>29536</v>
      </c>
      <c r="I149" s="5" t="s">
        <v>421</v>
      </c>
    </row>
    <row r="150" spans="1:9" x14ac:dyDescent="0.25">
      <c r="A150" s="5" t="s">
        <v>413</v>
      </c>
      <c r="B150" s="5" t="s">
        <v>446</v>
      </c>
      <c r="C150" s="5" t="s">
        <v>510</v>
      </c>
      <c r="D150" s="5" t="s">
        <v>416</v>
      </c>
      <c r="E150" s="5">
        <v>60</v>
      </c>
      <c r="F150" s="50">
        <v>21232</v>
      </c>
      <c r="G150" s="5">
        <v>350957</v>
      </c>
      <c r="H150" s="50">
        <v>29551</v>
      </c>
      <c r="I150" s="5" t="s">
        <v>421</v>
      </c>
    </row>
    <row r="151" spans="1:9" x14ac:dyDescent="0.25">
      <c r="A151" s="5" t="s">
        <v>413</v>
      </c>
      <c r="B151" s="5" t="s">
        <v>608</v>
      </c>
      <c r="C151" s="5" t="s">
        <v>609</v>
      </c>
      <c r="D151" s="5" t="s">
        <v>439</v>
      </c>
      <c r="E151" s="5">
        <v>59</v>
      </c>
      <c r="F151" s="50">
        <v>21602</v>
      </c>
      <c r="G151" s="5">
        <v>350208</v>
      </c>
      <c r="H151" s="50">
        <v>29309</v>
      </c>
      <c r="I151" s="5" t="s">
        <v>421</v>
      </c>
    </row>
    <row r="152" spans="1:9" x14ac:dyDescent="0.25">
      <c r="A152" s="5" t="s">
        <v>408</v>
      </c>
      <c r="B152" s="5" t="s">
        <v>610</v>
      </c>
      <c r="C152" s="5" t="s">
        <v>86</v>
      </c>
      <c r="D152" s="5" t="s">
        <v>536</v>
      </c>
      <c r="E152" s="5">
        <v>58</v>
      </c>
      <c r="F152" s="50">
        <v>21835</v>
      </c>
      <c r="G152" s="5">
        <v>350967</v>
      </c>
      <c r="H152" s="50">
        <v>29440</v>
      </c>
      <c r="I152" s="5" t="s">
        <v>421</v>
      </c>
    </row>
    <row r="153" spans="1:9" x14ac:dyDescent="0.25">
      <c r="A153" s="5" t="s">
        <v>413</v>
      </c>
      <c r="B153" s="5" t="s">
        <v>611</v>
      </c>
      <c r="C153" s="5" t="s">
        <v>489</v>
      </c>
      <c r="D153" s="5" t="s">
        <v>457</v>
      </c>
      <c r="E153" s="5">
        <v>60</v>
      </c>
      <c r="F153" s="50">
        <v>21112</v>
      </c>
      <c r="G153" s="5">
        <v>350938</v>
      </c>
      <c r="H153" s="50">
        <v>29841</v>
      </c>
      <c r="I153" s="5" t="s">
        <v>421</v>
      </c>
    </row>
    <row r="154" spans="1:9" x14ac:dyDescent="0.25">
      <c r="A154" s="5" t="s">
        <v>413</v>
      </c>
      <c r="B154" s="5" t="s">
        <v>612</v>
      </c>
      <c r="C154" s="5" t="s">
        <v>613</v>
      </c>
      <c r="D154" s="5" t="s">
        <v>416</v>
      </c>
      <c r="E154" s="5">
        <v>58</v>
      </c>
      <c r="F154" s="50">
        <v>22101</v>
      </c>
      <c r="G154" s="5">
        <v>350254</v>
      </c>
      <c r="H154" s="50">
        <v>29770</v>
      </c>
      <c r="I154" s="5" t="s">
        <v>421</v>
      </c>
    </row>
    <row r="155" spans="1:9" x14ac:dyDescent="0.25">
      <c r="A155" s="5" t="s">
        <v>408</v>
      </c>
      <c r="B155" s="5" t="s">
        <v>602</v>
      </c>
      <c r="C155" s="5" t="s">
        <v>185</v>
      </c>
      <c r="D155" s="5" t="s">
        <v>473</v>
      </c>
      <c r="E155" s="5">
        <v>60</v>
      </c>
      <c r="F155" s="50">
        <v>21193</v>
      </c>
      <c r="G155" s="5">
        <v>350043</v>
      </c>
      <c r="H155" s="50">
        <v>29666</v>
      </c>
      <c r="I155" s="5" t="s">
        <v>421</v>
      </c>
    </row>
    <row r="156" spans="1:9" x14ac:dyDescent="0.25">
      <c r="A156" s="5" t="s">
        <v>408</v>
      </c>
      <c r="B156" s="5" t="s">
        <v>614</v>
      </c>
      <c r="C156" s="5" t="s">
        <v>533</v>
      </c>
      <c r="D156" s="5" t="s">
        <v>536</v>
      </c>
      <c r="E156" s="5">
        <v>57</v>
      </c>
      <c r="F156" s="50">
        <v>22199</v>
      </c>
      <c r="G156" s="5">
        <v>560329</v>
      </c>
      <c r="H156" s="50">
        <v>29841</v>
      </c>
      <c r="I156" s="5" t="s">
        <v>421</v>
      </c>
    </row>
    <row r="157" spans="1:9" x14ac:dyDescent="0.25">
      <c r="A157" s="5" t="s">
        <v>408</v>
      </c>
      <c r="B157" s="5" t="s">
        <v>517</v>
      </c>
      <c r="C157" s="5" t="s">
        <v>527</v>
      </c>
      <c r="D157" s="5" t="s">
        <v>439</v>
      </c>
      <c r="E157" s="5">
        <v>63</v>
      </c>
      <c r="F157" s="50">
        <v>20136</v>
      </c>
      <c r="G157" s="5">
        <v>560335</v>
      </c>
      <c r="H157" s="50">
        <v>29696</v>
      </c>
      <c r="I157" s="5" t="s">
        <v>466</v>
      </c>
    </row>
    <row r="158" spans="1:9" x14ac:dyDescent="0.25">
      <c r="A158" s="5" t="s">
        <v>413</v>
      </c>
      <c r="B158" s="5" t="s">
        <v>615</v>
      </c>
      <c r="C158" s="5" t="s">
        <v>616</v>
      </c>
      <c r="D158" s="5" t="s">
        <v>617</v>
      </c>
      <c r="E158" s="5">
        <v>61</v>
      </c>
      <c r="F158" s="50">
        <v>21054</v>
      </c>
      <c r="G158" s="5">
        <v>560356</v>
      </c>
      <c r="H158" s="50">
        <v>29684</v>
      </c>
      <c r="I158" s="5" t="s">
        <v>466</v>
      </c>
    </row>
    <row r="159" spans="1:9" x14ac:dyDescent="0.25">
      <c r="A159" s="5" t="s">
        <v>408</v>
      </c>
      <c r="B159" s="5" t="s">
        <v>618</v>
      </c>
      <c r="C159" s="5" t="s">
        <v>410</v>
      </c>
      <c r="D159" s="5" t="s">
        <v>619</v>
      </c>
      <c r="E159" s="5">
        <v>58</v>
      </c>
      <c r="F159" s="50">
        <v>21864</v>
      </c>
      <c r="G159" s="5">
        <v>560340</v>
      </c>
      <c r="H159" s="50">
        <v>29709</v>
      </c>
      <c r="I159" s="5" t="s">
        <v>466</v>
      </c>
    </row>
    <row r="160" spans="1:9" x14ac:dyDescent="0.25">
      <c r="A160" s="5" t="s">
        <v>413</v>
      </c>
      <c r="B160" s="5" t="s">
        <v>495</v>
      </c>
      <c r="C160" s="5" t="s">
        <v>489</v>
      </c>
      <c r="D160" s="5" t="s">
        <v>416</v>
      </c>
      <c r="E160" s="5">
        <v>59</v>
      </c>
      <c r="F160" s="50">
        <v>21774</v>
      </c>
      <c r="G160" s="5">
        <v>560336</v>
      </c>
      <c r="H160" s="50">
        <v>29833</v>
      </c>
      <c r="I160" s="5" t="s">
        <v>466</v>
      </c>
    </row>
    <row r="161" spans="1:9" x14ac:dyDescent="0.25">
      <c r="A161" s="5" t="s">
        <v>413</v>
      </c>
      <c r="B161" s="5" t="s">
        <v>610</v>
      </c>
      <c r="C161" s="5" t="s">
        <v>620</v>
      </c>
      <c r="D161" s="5" t="s">
        <v>457</v>
      </c>
      <c r="E161" s="5">
        <v>58</v>
      </c>
      <c r="F161" s="50">
        <v>22035</v>
      </c>
      <c r="G161" s="5">
        <v>351083</v>
      </c>
      <c r="H161" s="50">
        <v>29726</v>
      </c>
      <c r="I161" s="5" t="s">
        <v>466</v>
      </c>
    </row>
    <row r="162" spans="1:9" x14ac:dyDescent="0.25">
      <c r="A162" s="5" t="s">
        <v>408</v>
      </c>
      <c r="B162" s="5" t="s">
        <v>524</v>
      </c>
      <c r="C162" s="5" t="s">
        <v>621</v>
      </c>
      <c r="D162" s="5" t="s">
        <v>470</v>
      </c>
      <c r="E162" s="5">
        <v>57</v>
      </c>
      <c r="F162" s="50">
        <v>22201</v>
      </c>
      <c r="G162" s="5">
        <v>560339</v>
      </c>
      <c r="H162" s="50">
        <v>29839</v>
      </c>
      <c r="I162" s="5" t="s">
        <v>466</v>
      </c>
    </row>
    <row r="163" spans="1:9" x14ac:dyDescent="0.25">
      <c r="A163" s="5" t="s">
        <v>413</v>
      </c>
      <c r="B163" s="5" t="s">
        <v>464</v>
      </c>
      <c r="C163" s="5" t="s">
        <v>441</v>
      </c>
      <c r="D163" s="5" t="s">
        <v>622</v>
      </c>
      <c r="E163" s="5">
        <v>61</v>
      </c>
      <c r="F163" s="50">
        <v>20983</v>
      </c>
      <c r="G163" s="5">
        <v>560346</v>
      </c>
      <c r="H163" s="50">
        <v>29591</v>
      </c>
      <c r="I163" s="5" t="s">
        <v>466</v>
      </c>
    </row>
    <row r="164" spans="1:9" x14ac:dyDescent="0.25">
      <c r="A164" s="5" t="s">
        <v>413</v>
      </c>
      <c r="B164" s="5" t="s">
        <v>474</v>
      </c>
      <c r="C164" s="5" t="s">
        <v>472</v>
      </c>
      <c r="D164" s="5" t="s">
        <v>460</v>
      </c>
      <c r="E164" s="5">
        <v>61</v>
      </c>
      <c r="F164" s="50">
        <v>20895</v>
      </c>
      <c r="G164" s="5">
        <v>350444</v>
      </c>
      <c r="H164" s="50">
        <v>29718</v>
      </c>
      <c r="I164" s="5" t="s">
        <v>466</v>
      </c>
    </row>
    <row r="165" spans="1:9" x14ac:dyDescent="0.25">
      <c r="A165" s="5" t="s">
        <v>408</v>
      </c>
      <c r="B165" s="5" t="s">
        <v>623</v>
      </c>
      <c r="C165" s="5" t="s">
        <v>570</v>
      </c>
      <c r="D165" s="5" t="s">
        <v>460</v>
      </c>
      <c r="E165" s="5">
        <v>61</v>
      </c>
      <c r="F165" s="50">
        <v>20969</v>
      </c>
      <c r="G165" s="5">
        <v>560342</v>
      </c>
      <c r="H165" s="50">
        <v>29648</v>
      </c>
      <c r="I165" s="5" t="s">
        <v>466</v>
      </c>
    </row>
    <row r="166" spans="1:9" x14ac:dyDescent="0.25">
      <c r="A166" s="5" t="s">
        <v>454</v>
      </c>
      <c r="B166" s="5" t="s">
        <v>414</v>
      </c>
      <c r="C166" s="5" t="s">
        <v>583</v>
      </c>
      <c r="D166" s="5" t="s">
        <v>442</v>
      </c>
      <c r="E166" s="5">
        <v>60</v>
      </c>
      <c r="F166" s="50">
        <v>21242</v>
      </c>
      <c r="G166" s="5">
        <v>350334</v>
      </c>
      <c r="H166" s="50">
        <v>29916</v>
      </c>
      <c r="I166" s="5" t="s">
        <v>412</v>
      </c>
    </row>
    <row r="167" spans="1:9" x14ac:dyDescent="0.25">
      <c r="A167" s="5" t="s">
        <v>454</v>
      </c>
      <c r="B167" s="5" t="s">
        <v>586</v>
      </c>
      <c r="C167" s="5" t="s">
        <v>624</v>
      </c>
      <c r="D167" s="5" t="s">
        <v>460</v>
      </c>
      <c r="E167" s="5">
        <v>58</v>
      </c>
      <c r="F167" s="50">
        <v>21842</v>
      </c>
      <c r="G167" s="5">
        <v>350438</v>
      </c>
      <c r="H167" s="50">
        <v>29930</v>
      </c>
      <c r="I167" s="5" t="s">
        <v>412</v>
      </c>
    </row>
    <row r="168" spans="1:9" x14ac:dyDescent="0.25">
      <c r="A168" s="5" t="s">
        <v>413</v>
      </c>
      <c r="B168" s="5" t="s">
        <v>493</v>
      </c>
      <c r="C168" s="5" t="s">
        <v>438</v>
      </c>
      <c r="D168" s="5" t="s">
        <v>473</v>
      </c>
      <c r="E168" s="5">
        <v>59</v>
      </c>
      <c r="F168" s="50">
        <v>21597</v>
      </c>
      <c r="G168" s="5">
        <v>351167</v>
      </c>
      <c r="H168" s="50">
        <v>29874</v>
      </c>
      <c r="I168" s="5" t="s">
        <v>412</v>
      </c>
    </row>
    <row r="169" spans="1:9" x14ac:dyDescent="0.25">
      <c r="A169" s="5" t="s">
        <v>408</v>
      </c>
      <c r="B169" s="5" t="s">
        <v>603</v>
      </c>
      <c r="C169" s="5" t="s">
        <v>444</v>
      </c>
      <c r="D169" s="5" t="s">
        <v>442</v>
      </c>
      <c r="E169" s="5">
        <v>59</v>
      </c>
      <c r="F169" s="50">
        <v>21586</v>
      </c>
      <c r="G169" s="5">
        <v>560351</v>
      </c>
      <c r="H169" s="50">
        <v>29611</v>
      </c>
      <c r="I169" s="5" t="s">
        <v>412</v>
      </c>
    </row>
    <row r="170" spans="1:9" x14ac:dyDescent="0.25">
      <c r="A170" s="5" t="s">
        <v>413</v>
      </c>
      <c r="B170" s="5" t="s">
        <v>625</v>
      </c>
      <c r="C170" s="5" t="s">
        <v>489</v>
      </c>
      <c r="D170" s="5" t="s">
        <v>457</v>
      </c>
      <c r="E170" s="5">
        <v>59</v>
      </c>
      <c r="F170" s="50">
        <v>21748</v>
      </c>
      <c r="G170" s="5">
        <v>350872</v>
      </c>
      <c r="H170" s="50">
        <v>29726</v>
      </c>
      <c r="I170" s="5" t="s">
        <v>412</v>
      </c>
    </row>
    <row r="171" spans="1:9" x14ac:dyDescent="0.25">
      <c r="A171" s="5" t="s">
        <v>413</v>
      </c>
      <c r="B171" s="5" t="s">
        <v>626</v>
      </c>
      <c r="C171" s="5" t="s">
        <v>510</v>
      </c>
      <c r="D171" s="5" t="s">
        <v>622</v>
      </c>
      <c r="E171" s="5">
        <v>57</v>
      </c>
      <c r="F171" s="50">
        <v>22199</v>
      </c>
      <c r="G171" s="5">
        <v>560348</v>
      </c>
      <c r="H171" s="50">
        <v>29841</v>
      </c>
      <c r="I171" s="5" t="s">
        <v>412</v>
      </c>
    </row>
    <row r="172" spans="1:9" x14ac:dyDescent="0.25">
      <c r="A172" s="5" t="s">
        <v>413</v>
      </c>
      <c r="B172" s="5" t="s">
        <v>611</v>
      </c>
      <c r="C172" s="5" t="s">
        <v>627</v>
      </c>
      <c r="D172" s="5" t="s">
        <v>628</v>
      </c>
      <c r="E172" s="5">
        <v>62</v>
      </c>
      <c r="F172" s="50">
        <v>20674</v>
      </c>
      <c r="G172" s="5">
        <v>350981</v>
      </c>
      <c r="H172" s="50">
        <v>29679</v>
      </c>
      <c r="I172" s="5" t="s">
        <v>412</v>
      </c>
    </row>
    <row r="173" spans="1:9" x14ac:dyDescent="0.25">
      <c r="A173" s="5" t="s">
        <v>408</v>
      </c>
      <c r="B173" s="5" t="s">
        <v>629</v>
      </c>
      <c r="C173" s="5" t="s">
        <v>630</v>
      </c>
      <c r="D173" s="5" t="s">
        <v>619</v>
      </c>
      <c r="E173" s="5">
        <v>61</v>
      </c>
      <c r="F173" s="50">
        <v>20930</v>
      </c>
      <c r="G173" s="5">
        <v>560360</v>
      </c>
      <c r="H173" s="50">
        <v>29633</v>
      </c>
      <c r="I173" s="5" t="s">
        <v>412</v>
      </c>
    </row>
    <row r="174" spans="1:9" x14ac:dyDescent="0.25">
      <c r="A174" s="5" t="s">
        <v>454</v>
      </c>
      <c r="B174" s="5" t="s">
        <v>602</v>
      </c>
      <c r="C174" s="5" t="s">
        <v>435</v>
      </c>
      <c r="D174" s="5" t="s">
        <v>457</v>
      </c>
      <c r="E174" s="5">
        <v>60</v>
      </c>
      <c r="F174" s="50">
        <v>21180</v>
      </c>
      <c r="G174" s="5">
        <v>560363</v>
      </c>
      <c r="H174" s="50">
        <v>29674</v>
      </c>
      <c r="I174" s="5" t="s">
        <v>412</v>
      </c>
    </row>
    <row r="175" spans="1:9" x14ac:dyDescent="0.25">
      <c r="A175" s="5" t="s">
        <v>413</v>
      </c>
      <c r="B175" s="5" t="s">
        <v>469</v>
      </c>
      <c r="C175" s="5" t="s">
        <v>415</v>
      </c>
      <c r="D175" s="5" t="s">
        <v>416</v>
      </c>
      <c r="E175" s="5">
        <v>59</v>
      </c>
      <c r="F175" s="50">
        <v>21741</v>
      </c>
      <c r="G175" s="5">
        <v>560368</v>
      </c>
      <c r="H175" s="50">
        <v>29681</v>
      </c>
      <c r="I175" s="5" t="s">
        <v>412</v>
      </c>
    </row>
    <row r="176" spans="1:9" x14ac:dyDescent="0.25">
      <c r="A176" s="5" t="s">
        <v>413</v>
      </c>
      <c r="B176" s="5" t="s">
        <v>631</v>
      </c>
      <c r="C176" s="5" t="s">
        <v>632</v>
      </c>
      <c r="D176" s="5" t="s">
        <v>460</v>
      </c>
      <c r="E176" s="5">
        <v>59</v>
      </c>
      <c r="F176" s="50">
        <v>21612</v>
      </c>
      <c r="G176" s="5">
        <v>350969</v>
      </c>
      <c r="H176" s="50">
        <v>29740</v>
      </c>
      <c r="I176" s="5" t="s">
        <v>412</v>
      </c>
    </row>
    <row r="177" spans="1:9" x14ac:dyDescent="0.25">
      <c r="A177" s="5" t="s">
        <v>408</v>
      </c>
      <c r="B177" s="5" t="s">
        <v>568</v>
      </c>
      <c r="C177" s="5" t="s">
        <v>185</v>
      </c>
      <c r="D177" s="5" t="s">
        <v>536</v>
      </c>
      <c r="E177" s="5">
        <v>59</v>
      </c>
      <c r="F177" s="50">
        <v>21656</v>
      </c>
      <c r="G177" s="5">
        <v>351175</v>
      </c>
      <c r="H177" s="50">
        <v>29671</v>
      </c>
      <c r="I177" s="5" t="s">
        <v>417</v>
      </c>
    </row>
    <row r="178" spans="1:9" x14ac:dyDescent="0.25">
      <c r="A178" s="5" t="s">
        <v>413</v>
      </c>
      <c r="B178" s="5" t="s">
        <v>490</v>
      </c>
      <c r="C178" s="5" t="s">
        <v>456</v>
      </c>
      <c r="D178" s="5" t="s">
        <v>416</v>
      </c>
      <c r="E178" s="5">
        <v>59</v>
      </c>
      <c r="F178" s="50">
        <v>21784</v>
      </c>
      <c r="G178" s="5">
        <v>560345</v>
      </c>
      <c r="H178" s="50">
        <v>29612</v>
      </c>
      <c r="I178" s="5" t="s">
        <v>417</v>
      </c>
    </row>
    <row r="179" spans="1:9" x14ac:dyDescent="0.25">
      <c r="A179" s="5" t="s">
        <v>408</v>
      </c>
      <c r="B179" s="5" t="s">
        <v>618</v>
      </c>
      <c r="C179" s="5" t="s">
        <v>444</v>
      </c>
      <c r="D179" s="5" t="s">
        <v>416</v>
      </c>
      <c r="E179" s="5">
        <v>58</v>
      </c>
      <c r="F179" s="50">
        <v>21996</v>
      </c>
      <c r="G179" s="5">
        <v>350291</v>
      </c>
      <c r="H179" s="50">
        <v>29866</v>
      </c>
      <c r="I179" s="5" t="s">
        <v>417</v>
      </c>
    </row>
    <row r="180" spans="1:9" x14ac:dyDescent="0.25">
      <c r="A180" s="5" t="s">
        <v>413</v>
      </c>
      <c r="B180" s="5" t="s">
        <v>550</v>
      </c>
      <c r="C180" s="5" t="s">
        <v>571</v>
      </c>
      <c r="D180" s="5" t="s">
        <v>416</v>
      </c>
      <c r="E180" s="5">
        <v>58</v>
      </c>
      <c r="F180" s="50">
        <v>22119</v>
      </c>
      <c r="G180" s="5">
        <v>350854</v>
      </c>
      <c r="H180" s="50">
        <v>29928</v>
      </c>
      <c r="I180" s="5" t="s">
        <v>417</v>
      </c>
    </row>
    <row r="181" spans="1:9" x14ac:dyDescent="0.25">
      <c r="A181" s="5" t="s">
        <v>413</v>
      </c>
      <c r="B181" s="5" t="s">
        <v>440</v>
      </c>
      <c r="C181" s="5" t="s">
        <v>435</v>
      </c>
      <c r="D181" s="5" t="s">
        <v>416</v>
      </c>
      <c r="E181" s="5">
        <v>57</v>
      </c>
      <c r="F181" s="50">
        <v>22262</v>
      </c>
      <c r="G181" s="5">
        <v>350920</v>
      </c>
      <c r="H181" s="50">
        <v>29900</v>
      </c>
      <c r="I181" s="5" t="s">
        <v>417</v>
      </c>
    </row>
    <row r="182" spans="1:9" x14ac:dyDescent="0.25">
      <c r="A182" s="5" t="s">
        <v>413</v>
      </c>
      <c r="B182" s="5" t="s">
        <v>579</v>
      </c>
      <c r="C182" s="5" t="s">
        <v>633</v>
      </c>
      <c r="D182" s="5" t="s">
        <v>416</v>
      </c>
      <c r="E182" s="5">
        <v>58</v>
      </c>
      <c r="F182" s="50">
        <v>21956</v>
      </c>
      <c r="G182" s="5">
        <v>350953</v>
      </c>
      <c r="H182" s="50">
        <v>29810</v>
      </c>
      <c r="I182" s="5" t="s">
        <v>417</v>
      </c>
    </row>
    <row r="183" spans="1:9" x14ac:dyDescent="0.25">
      <c r="A183" s="5" t="s">
        <v>454</v>
      </c>
      <c r="B183" s="5" t="s">
        <v>626</v>
      </c>
      <c r="C183" s="5" t="s">
        <v>565</v>
      </c>
      <c r="D183" s="5" t="s">
        <v>473</v>
      </c>
      <c r="E183" s="5">
        <v>58</v>
      </c>
      <c r="F183" s="50">
        <v>21962</v>
      </c>
      <c r="G183" s="5">
        <v>351176</v>
      </c>
      <c r="H183" s="50">
        <v>29735</v>
      </c>
      <c r="I183" s="5" t="s">
        <v>417</v>
      </c>
    </row>
    <row r="184" spans="1:9" x14ac:dyDescent="0.25">
      <c r="A184" s="5" t="s">
        <v>413</v>
      </c>
      <c r="B184" s="5" t="s">
        <v>634</v>
      </c>
      <c r="C184" s="5" t="s">
        <v>432</v>
      </c>
      <c r="D184" s="5" t="s">
        <v>460</v>
      </c>
      <c r="E184" s="5">
        <v>58</v>
      </c>
      <c r="F184" s="50">
        <v>21991</v>
      </c>
      <c r="G184" s="5">
        <v>351180</v>
      </c>
      <c r="H184" s="50">
        <v>29915</v>
      </c>
      <c r="I184" s="5" t="s">
        <v>417</v>
      </c>
    </row>
    <row r="185" spans="1:9" x14ac:dyDescent="0.25">
      <c r="A185" s="5" t="s">
        <v>408</v>
      </c>
      <c r="B185" s="5" t="s">
        <v>635</v>
      </c>
      <c r="C185" s="5" t="s">
        <v>527</v>
      </c>
      <c r="D185" s="5" t="s">
        <v>636</v>
      </c>
      <c r="E185" s="5">
        <v>57</v>
      </c>
      <c r="F185" s="50">
        <v>22211</v>
      </c>
      <c r="G185" s="5">
        <v>560358</v>
      </c>
      <c r="H185" s="50">
        <v>29928</v>
      </c>
      <c r="I185" s="5" t="s">
        <v>417</v>
      </c>
    </row>
    <row r="186" spans="1:9" x14ac:dyDescent="0.25">
      <c r="A186" s="5" t="s">
        <v>413</v>
      </c>
      <c r="B186" s="5" t="s">
        <v>418</v>
      </c>
      <c r="C186" s="5" t="s">
        <v>489</v>
      </c>
      <c r="D186" s="5" t="s">
        <v>460</v>
      </c>
      <c r="E186" s="5">
        <v>57</v>
      </c>
      <c r="F186" s="50">
        <v>22392</v>
      </c>
      <c r="G186" s="5">
        <v>350615</v>
      </c>
      <c r="H186" s="50">
        <v>29851</v>
      </c>
      <c r="I186" s="5" t="s">
        <v>417</v>
      </c>
    </row>
    <row r="187" spans="1:9" x14ac:dyDescent="0.25">
      <c r="A187" s="5" t="s">
        <v>413</v>
      </c>
      <c r="B187" s="5" t="s">
        <v>550</v>
      </c>
      <c r="C187" s="5" t="s">
        <v>637</v>
      </c>
      <c r="D187" s="5" t="s">
        <v>638</v>
      </c>
      <c r="E187" s="5">
        <v>57</v>
      </c>
      <c r="F187" s="50">
        <v>22421</v>
      </c>
      <c r="G187" s="5">
        <v>350358</v>
      </c>
      <c r="H187" s="50">
        <v>29627</v>
      </c>
      <c r="I187" s="5" t="s">
        <v>417</v>
      </c>
    </row>
    <row r="188" spans="1:9" x14ac:dyDescent="0.25">
      <c r="A188" s="5" t="s">
        <v>413</v>
      </c>
      <c r="B188" s="5" t="s">
        <v>639</v>
      </c>
      <c r="C188" s="5" t="s">
        <v>515</v>
      </c>
      <c r="D188" s="5" t="s">
        <v>416</v>
      </c>
      <c r="E188" s="5">
        <v>57</v>
      </c>
      <c r="F188" s="50">
        <v>22444</v>
      </c>
      <c r="G188" s="5">
        <v>350194</v>
      </c>
      <c r="H188" s="50">
        <v>29741</v>
      </c>
      <c r="I188" s="5" t="s">
        <v>417</v>
      </c>
    </row>
    <row r="189" spans="1:9" x14ac:dyDescent="0.25">
      <c r="A189" s="5" t="s">
        <v>413</v>
      </c>
      <c r="B189" s="5" t="s">
        <v>610</v>
      </c>
      <c r="C189" s="5" t="s">
        <v>640</v>
      </c>
      <c r="D189" s="5" t="s">
        <v>416</v>
      </c>
      <c r="E189" s="5">
        <v>57</v>
      </c>
      <c r="F189" s="50">
        <v>22404</v>
      </c>
      <c r="G189" s="5">
        <v>351084</v>
      </c>
      <c r="H189" s="50">
        <v>29723</v>
      </c>
      <c r="I189" s="5" t="s">
        <v>417</v>
      </c>
    </row>
    <row r="190" spans="1:9" x14ac:dyDescent="0.25">
      <c r="A190" s="5" t="s">
        <v>413</v>
      </c>
      <c r="B190" s="5" t="s">
        <v>541</v>
      </c>
      <c r="C190" s="5" t="s">
        <v>596</v>
      </c>
      <c r="D190" s="5" t="s">
        <v>622</v>
      </c>
      <c r="E190" s="5">
        <v>59</v>
      </c>
      <c r="F190" s="50">
        <v>21614</v>
      </c>
      <c r="G190" s="5">
        <v>560366</v>
      </c>
      <c r="H190" s="50">
        <v>29740</v>
      </c>
      <c r="I190" s="5" t="s">
        <v>417</v>
      </c>
    </row>
    <row r="191" spans="1:9" x14ac:dyDescent="0.25">
      <c r="A191" s="5" t="s">
        <v>408</v>
      </c>
      <c r="B191" s="5" t="s">
        <v>152</v>
      </c>
      <c r="C191" s="5" t="s">
        <v>527</v>
      </c>
      <c r="D191" s="5" t="s">
        <v>422</v>
      </c>
      <c r="E191" s="5">
        <v>59</v>
      </c>
      <c r="F191" s="50">
        <v>21673</v>
      </c>
      <c r="G191" s="5">
        <v>351121</v>
      </c>
      <c r="H191" s="50">
        <v>29711</v>
      </c>
      <c r="I191" s="5" t="s">
        <v>417</v>
      </c>
    </row>
    <row r="192" spans="1:9" x14ac:dyDescent="0.25">
      <c r="A192" s="5" t="s">
        <v>408</v>
      </c>
      <c r="B192" s="5" t="s">
        <v>569</v>
      </c>
      <c r="C192" s="5" t="s">
        <v>641</v>
      </c>
      <c r="D192" s="5" t="s">
        <v>642</v>
      </c>
      <c r="E192" s="5">
        <v>57</v>
      </c>
      <c r="F192" s="50">
        <v>22232</v>
      </c>
      <c r="G192" s="5">
        <v>350768</v>
      </c>
      <c r="H192" s="50">
        <v>29930</v>
      </c>
      <c r="I192" s="5" t="s">
        <v>417</v>
      </c>
    </row>
    <row r="193" spans="1:9" x14ac:dyDescent="0.25">
      <c r="A193" s="5" t="s">
        <v>413</v>
      </c>
      <c r="B193" s="5" t="s">
        <v>531</v>
      </c>
      <c r="C193" s="5" t="s">
        <v>435</v>
      </c>
      <c r="D193" s="5" t="s">
        <v>457</v>
      </c>
      <c r="E193" s="5">
        <v>58</v>
      </c>
      <c r="F193" s="50">
        <v>22053</v>
      </c>
      <c r="G193" s="5">
        <v>350155</v>
      </c>
      <c r="H193" s="50">
        <v>29594</v>
      </c>
      <c r="I193" s="5" t="s">
        <v>421</v>
      </c>
    </row>
    <row r="194" spans="1:9" x14ac:dyDescent="0.25">
      <c r="A194" s="5" t="s">
        <v>413</v>
      </c>
      <c r="B194" s="5" t="s">
        <v>461</v>
      </c>
      <c r="C194" s="5" t="s">
        <v>435</v>
      </c>
      <c r="D194" s="5" t="s">
        <v>643</v>
      </c>
      <c r="E194" s="5">
        <v>57</v>
      </c>
      <c r="F194" s="50">
        <v>22366</v>
      </c>
      <c r="G194" s="5">
        <v>350554</v>
      </c>
      <c r="H194" s="50">
        <v>29728</v>
      </c>
      <c r="I194" s="5" t="s">
        <v>421</v>
      </c>
    </row>
    <row r="195" spans="1:9" x14ac:dyDescent="0.25">
      <c r="A195" s="5" t="s">
        <v>413</v>
      </c>
      <c r="B195" s="5" t="s">
        <v>450</v>
      </c>
      <c r="C195" s="5" t="s">
        <v>585</v>
      </c>
      <c r="D195" s="5" t="s">
        <v>416</v>
      </c>
      <c r="E195" s="5">
        <v>57</v>
      </c>
      <c r="F195" s="50">
        <v>22391</v>
      </c>
      <c r="G195" s="5">
        <v>350299</v>
      </c>
      <c r="H195" s="50">
        <v>29749</v>
      </c>
      <c r="I195" s="5" t="s">
        <v>421</v>
      </c>
    </row>
    <row r="196" spans="1:9" x14ac:dyDescent="0.25">
      <c r="A196" s="5" t="s">
        <v>413</v>
      </c>
      <c r="B196" s="5" t="s">
        <v>410</v>
      </c>
      <c r="C196" s="5" t="s">
        <v>644</v>
      </c>
      <c r="D196" s="5" t="s">
        <v>422</v>
      </c>
      <c r="E196" s="5">
        <v>57</v>
      </c>
      <c r="F196" s="50">
        <v>22497</v>
      </c>
      <c r="G196" s="5">
        <v>351064</v>
      </c>
      <c r="H196" s="50">
        <v>29709</v>
      </c>
      <c r="I196" s="5" t="s">
        <v>421</v>
      </c>
    </row>
    <row r="197" spans="1:9" x14ac:dyDescent="0.25">
      <c r="A197" s="5" t="s">
        <v>413</v>
      </c>
      <c r="B197" s="5" t="s">
        <v>645</v>
      </c>
      <c r="C197" s="5" t="s">
        <v>489</v>
      </c>
      <c r="D197" s="5" t="s">
        <v>457</v>
      </c>
      <c r="E197" s="5">
        <v>57</v>
      </c>
      <c r="F197" s="50">
        <v>22343</v>
      </c>
      <c r="G197" s="5">
        <v>350987</v>
      </c>
      <c r="H197" s="50">
        <v>29945</v>
      </c>
      <c r="I197" s="5" t="s">
        <v>421</v>
      </c>
    </row>
    <row r="198" spans="1:9" x14ac:dyDescent="0.25">
      <c r="A198" s="5" t="s">
        <v>408</v>
      </c>
      <c r="B198" s="5" t="s">
        <v>423</v>
      </c>
      <c r="C198" s="5" t="s">
        <v>169</v>
      </c>
      <c r="D198" s="5" t="s">
        <v>619</v>
      </c>
      <c r="E198" s="5">
        <v>61</v>
      </c>
      <c r="F198" s="50">
        <v>21082</v>
      </c>
      <c r="G198" s="5">
        <v>350021</v>
      </c>
      <c r="H198" s="50">
        <v>29779</v>
      </c>
      <c r="I198" s="5" t="s">
        <v>421</v>
      </c>
    </row>
    <row r="199" spans="1:9" x14ac:dyDescent="0.25">
      <c r="A199" s="5" t="s">
        <v>408</v>
      </c>
      <c r="B199" s="5" t="s">
        <v>646</v>
      </c>
      <c r="C199" s="5" t="s">
        <v>152</v>
      </c>
      <c r="D199" s="5" t="s">
        <v>470</v>
      </c>
      <c r="E199" s="5">
        <v>60</v>
      </c>
      <c r="F199" s="50">
        <v>21370</v>
      </c>
      <c r="G199" s="5">
        <v>350933</v>
      </c>
      <c r="H199" s="50">
        <v>29648</v>
      </c>
      <c r="I199" s="5" t="s">
        <v>421</v>
      </c>
    </row>
    <row r="200" spans="1:9" x14ac:dyDescent="0.25">
      <c r="A200" s="5" t="s">
        <v>408</v>
      </c>
      <c r="B200" s="5" t="s">
        <v>564</v>
      </c>
      <c r="C200" s="5" t="s">
        <v>535</v>
      </c>
      <c r="D200" s="5" t="s">
        <v>463</v>
      </c>
      <c r="E200" s="5">
        <v>60</v>
      </c>
      <c r="F200" s="50">
        <v>21339</v>
      </c>
      <c r="G200" s="5">
        <v>351247</v>
      </c>
      <c r="H200" s="50">
        <v>29870</v>
      </c>
      <c r="I200" s="5" t="s">
        <v>421</v>
      </c>
    </row>
    <row r="201" spans="1:9" x14ac:dyDescent="0.25">
      <c r="A201" s="5" t="s">
        <v>408</v>
      </c>
      <c r="B201" s="5" t="s">
        <v>423</v>
      </c>
      <c r="C201" s="5" t="s">
        <v>527</v>
      </c>
      <c r="D201" s="5" t="s">
        <v>536</v>
      </c>
      <c r="E201" s="5">
        <v>59</v>
      </c>
      <c r="F201" s="50">
        <v>21607</v>
      </c>
      <c r="G201" s="5">
        <v>350463</v>
      </c>
      <c r="H201" s="50">
        <v>29784</v>
      </c>
      <c r="I201" s="5" t="s">
        <v>421</v>
      </c>
    </row>
    <row r="202" spans="1:9" x14ac:dyDescent="0.25">
      <c r="A202" s="5" t="s">
        <v>413</v>
      </c>
      <c r="B202" s="5" t="s">
        <v>464</v>
      </c>
      <c r="C202" s="5" t="s">
        <v>600</v>
      </c>
      <c r="D202" s="5" t="s">
        <v>416</v>
      </c>
      <c r="E202" s="5">
        <v>57</v>
      </c>
      <c r="F202" s="50">
        <v>22258</v>
      </c>
      <c r="G202" s="5">
        <v>350405</v>
      </c>
      <c r="H202" s="50">
        <v>29851</v>
      </c>
      <c r="I202" s="5" t="s">
        <v>421</v>
      </c>
    </row>
    <row r="203" spans="1:9" x14ac:dyDescent="0.25">
      <c r="A203" s="5" t="s">
        <v>408</v>
      </c>
      <c r="B203" s="5" t="s">
        <v>499</v>
      </c>
      <c r="C203" s="5" t="s">
        <v>527</v>
      </c>
      <c r="D203" s="5" t="s">
        <v>445</v>
      </c>
      <c r="E203" s="5">
        <v>58</v>
      </c>
      <c r="F203" s="50">
        <v>22101</v>
      </c>
      <c r="G203" s="5">
        <v>351009</v>
      </c>
      <c r="H203" s="50">
        <v>29679</v>
      </c>
      <c r="I203" s="5" t="s">
        <v>466</v>
      </c>
    </row>
    <row r="204" spans="1:9" x14ac:dyDescent="0.25">
      <c r="A204" s="5" t="s">
        <v>413</v>
      </c>
      <c r="B204" s="5" t="s">
        <v>568</v>
      </c>
      <c r="C204" s="5" t="s">
        <v>496</v>
      </c>
      <c r="D204" s="5" t="s">
        <v>460</v>
      </c>
      <c r="E204" s="5">
        <v>56</v>
      </c>
      <c r="F204" s="50">
        <v>22610</v>
      </c>
      <c r="G204" s="5">
        <v>350983</v>
      </c>
      <c r="H204" s="50">
        <v>29946</v>
      </c>
      <c r="I204" s="5" t="s">
        <v>466</v>
      </c>
    </row>
    <row r="205" spans="1:9" x14ac:dyDescent="0.25">
      <c r="A205" s="5" t="s">
        <v>413</v>
      </c>
      <c r="B205" s="5" t="s">
        <v>500</v>
      </c>
      <c r="C205" s="5" t="s">
        <v>647</v>
      </c>
      <c r="D205" s="5" t="s">
        <v>508</v>
      </c>
      <c r="E205" s="5">
        <v>56</v>
      </c>
      <c r="F205" s="50">
        <v>22640</v>
      </c>
      <c r="G205" s="5">
        <v>350006</v>
      </c>
      <c r="H205" s="50">
        <v>29901</v>
      </c>
      <c r="I205" s="5" t="s">
        <v>466</v>
      </c>
    </row>
    <row r="206" spans="1:9" x14ac:dyDescent="0.25">
      <c r="A206" s="5" t="s">
        <v>413</v>
      </c>
      <c r="B206" s="5" t="s">
        <v>512</v>
      </c>
      <c r="C206" s="5" t="s">
        <v>91</v>
      </c>
      <c r="D206" s="5" t="s">
        <v>530</v>
      </c>
      <c r="E206" s="5">
        <v>56</v>
      </c>
      <c r="F206" s="50">
        <v>22901</v>
      </c>
      <c r="G206" s="5">
        <v>350727</v>
      </c>
      <c r="H206" s="50">
        <v>29916</v>
      </c>
      <c r="I206" s="5" t="s">
        <v>466</v>
      </c>
    </row>
    <row r="207" spans="1:9" x14ac:dyDescent="0.25">
      <c r="A207" s="5" t="s">
        <v>408</v>
      </c>
      <c r="B207" s="5" t="s">
        <v>549</v>
      </c>
      <c r="C207" s="5" t="s">
        <v>459</v>
      </c>
      <c r="D207" s="5" t="s">
        <v>445</v>
      </c>
      <c r="E207" s="5">
        <v>59</v>
      </c>
      <c r="F207" s="50">
        <v>21617</v>
      </c>
      <c r="G207" s="5">
        <v>350931</v>
      </c>
      <c r="H207" s="50">
        <v>29674</v>
      </c>
      <c r="I207" s="5" t="s">
        <v>466</v>
      </c>
    </row>
    <row r="208" spans="1:9" x14ac:dyDescent="0.25">
      <c r="A208" s="5" t="s">
        <v>408</v>
      </c>
      <c r="B208" s="5" t="s">
        <v>648</v>
      </c>
      <c r="C208" s="5" t="s">
        <v>649</v>
      </c>
      <c r="D208" s="5" t="s">
        <v>449</v>
      </c>
      <c r="E208" s="5">
        <v>57</v>
      </c>
      <c r="F208" s="50">
        <v>22230</v>
      </c>
      <c r="G208" s="5">
        <v>560375</v>
      </c>
      <c r="H208" s="50">
        <v>29805</v>
      </c>
      <c r="I208" s="5" t="s">
        <v>466</v>
      </c>
    </row>
    <row r="209" spans="1:9" x14ac:dyDescent="0.25">
      <c r="A209" s="5" t="s">
        <v>408</v>
      </c>
      <c r="B209" s="5" t="s">
        <v>546</v>
      </c>
      <c r="C209" s="5" t="s">
        <v>547</v>
      </c>
      <c r="D209" s="5" t="s">
        <v>650</v>
      </c>
      <c r="E209" s="5">
        <v>58</v>
      </c>
      <c r="F209" s="50">
        <v>21920</v>
      </c>
      <c r="G209" s="5">
        <v>350586</v>
      </c>
      <c r="H209" s="50">
        <v>29841</v>
      </c>
      <c r="I209" s="5" t="s">
        <v>466</v>
      </c>
    </row>
    <row r="210" spans="1:9" x14ac:dyDescent="0.25">
      <c r="A210" s="5" t="s">
        <v>413</v>
      </c>
      <c r="B210" s="5" t="s">
        <v>531</v>
      </c>
      <c r="C210" s="5" t="s">
        <v>539</v>
      </c>
      <c r="D210" s="5" t="s">
        <v>460</v>
      </c>
      <c r="E210" s="5">
        <v>58</v>
      </c>
      <c r="F210" s="50">
        <v>21951</v>
      </c>
      <c r="G210" s="5">
        <v>560376</v>
      </c>
      <c r="H210" s="50">
        <v>29770</v>
      </c>
      <c r="I210" s="5" t="s">
        <v>466</v>
      </c>
    </row>
    <row r="211" spans="1:9" x14ac:dyDescent="0.25">
      <c r="A211" s="5" t="s">
        <v>413</v>
      </c>
      <c r="B211" s="5" t="s">
        <v>479</v>
      </c>
      <c r="C211" s="5" t="s">
        <v>472</v>
      </c>
      <c r="D211" s="5" t="s">
        <v>651</v>
      </c>
      <c r="E211" s="5">
        <v>58</v>
      </c>
      <c r="F211" s="50">
        <v>22150</v>
      </c>
      <c r="G211" s="5">
        <v>351156</v>
      </c>
      <c r="H211" s="50">
        <v>29666</v>
      </c>
      <c r="I211" s="5" t="s">
        <v>466</v>
      </c>
    </row>
    <row r="212" spans="1:9" x14ac:dyDescent="0.25">
      <c r="A212" s="5" t="s">
        <v>408</v>
      </c>
      <c r="B212" s="5" t="s">
        <v>652</v>
      </c>
      <c r="C212" s="5" t="s">
        <v>155</v>
      </c>
      <c r="D212" s="5" t="s">
        <v>653</v>
      </c>
      <c r="E212" s="5">
        <v>60</v>
      </c>
      <c r="F212" s="50">
        <v>21103</v>
      </c>
      <c r="G212" s="5">
        <v>350174</v>
      </c>
      <c r="H212" s="50">
        <v>29881</v>
      </c>
      <c r="I212" s="5" t="s">
        <v>412</v>
      </c>
    </row>
    <row r="213" spans="1:9" x14ac:dyDescent="0.25">
      <c r="A213" s="5" t="s">
        <v>413</v>
      </c>
      <c r="B213" s="5" t="s">
        <v>544</v>
      </c>
      <c r="C213" s="5" t="s">
        <v>654</v>
      </c>
      <c r="D213" s="5" t="s">
        <v>436</v>
      </c>
      <c r="E213" s="5">
        <v>58</v>
      </c>
      <c r="F213" s="50">
        <v>22171</v>
      </c>
      <c r="G213" s="5">
        <v>560380</v>
      </c>
      <c r="H213" s="50">
        <v>29696</v>
      </c>
      <c r="I213" s="5" t="s">
        <v>412</v>
      </c>
    </row>
    <row r="214" spans="1:9" x14ac:dyDescent="0.25">
      <c r="A214" s="5" t="s">
        <v>413</v>
      </c>
      <c r="B214" s="5" t="s">
        <v>569</v>
      </c>
      <c r="C214" s="5" t="s">
        <v>432</v>
      </c>
      <c r="D214" s="5" t="s">
        <v>416</v>
      </c>
      <c r="E214" s="5">
        <v>55</v>
      </c>
      <c r="F214" s="50">
        <v>22941</v>
      </c>
      <c r="G214" s="5">
        <v>350309</v>
      </c>
      <c r="H214" s="50">
        <v>29684</v>
      </c>
      <c r="I214" s="5" t="s">
        <v>412</v>
      </c>
    </row>
    <row r="215" spans="1:9" x14ac:dyDescent="0.25">
      <c r="A215" s="5" t="s">
        <v>408</v>
      </c>
      <c r="B215" s="5" t="s">
        <v>479</v>
      </c>
      <c r="C215" s="5" t="s">
        <v>459</v>
      </c>
      <c r="D215" s="5" t="s">
        <v>655</v>
      </c>
      <c r="E215" s="5">
        <v>58</v>
      </c>
      <c r="F215" s="50">
        <v>22147</v>
      </c>
      <c r="G215" s="5">
        <v>350342</v>
      </c>
      <c r="H215" s="50">
        <v>29709</v>
      </c>
      <c r="I215" s="5" t="s">
        <v>412</v>
      </c>
    </row>
    <row r="216" spans="1:9" x14ac:dyDescent="0.25">
      <c r="A216" s="5" t="s">
        <v>413</v>
      </c>
      <c r="B216" s="5" t="s">
        <v>572</v>
      </c>
      <c r="C216" s="5" t="s">
        <v>656</v>
      </c>
      <c r="D216" s="5" t="s">
        <v>457</v>
      </c>
      <c r="E216" s="5">
        <v>56</v>
      </c>
      <c r="F216" s="50">
        <v>22597</v>
      </c>
      <c r="G216" s="5">
        <v>350351</v>
      </c>
      <c r="H216" s="50">
        <v>29833</v>
      </c>
      <c r="I216" s="5" t="s">
        <v>412</v>
      </c>
    </row>
    <row r="217" spans="1:9" x14ac:dyDescent="0.25">
      <c r="A217" s="5" t="s">
        <v>408</v>
      </c>
      <c r="B217" s="5" t="s">
        <v>485</v>
      </c>
      <c r="C217" s="5" t="s">
        <v>657</v>
      </c>
      <c r="D217" s="5" t="s">
        <v>658</v>
      </c>
      <c r="E217" s="5">
        <v>61</v>
      </c>
      <c r="F217" s="50">
        <v>21018</v>
      </c>
      <c r="G217" s="5">
        <v>560383</v>
      </c>
      <c r="H217" s="50">
        <v>30091</v>
      </c>
      <c r="I217" s="5" t="s">
        <v>412</v>
      </c>
    </row>
    <row r="218" spans="1:9" x14ac:dyDescent="0.25">
      <c r="A218" s="5" t="s">
        <v>413</v>
      </c>
      <c r="B218" s="5" t="s">
        <v>485</v>
      </c>
      <c r="C218" s="5" t="s">
        <v>596</v>
      </c>
      <c r="D218" s="5" t="s">
        <v>442</v>
      </c>
      <c r="E218" s="5">
        <v>60</v>
      </c>
      <c r="F218" s="50">
        <v>21327</v>
      </c>
      <c r="G218" s="5">
        <v>560378</v>
      </c>
      <c r="H218" s="50">
        <v>30204</v>
      </c>
      <c r="I218" s="5" t="s">
        <v>412</v>
      </c>
    </row>
    <row r="219" spans="1:9" x14ac:dyDescent="0.25">
      <c r="A219" s="5" t="s">
        <v>413</v>
      </c>
      <c r="B219" s="5" t="s">
        <v>519</v>
      </c>
      <c r="C219" s="5" t="s">
        <v>659</v>
      </c>
      <c r="D219" s="5" t="s">
        <v>473</v>
      </c>
      <c r="E219" s="5">
        <v>58</v>
      </c>
      <c r="F219" s="50">
        <v>21833</v>
      </c>
      <c r="G219" s="5">
        <v>350491</v>
      </c>
      <c r="H219" s="50">
        <v>29956</v>
      </c>
      <c r="I219" s="5" t="s">
        <v>412</v>
      </c>
    </row>
    <row r="220" spans="1:9" x14ac:dyDescent="0.25">
      <c r="A220" s="5" t="s">
        <v>413</v>
      </c>
      <c r="B220" s="5" t="s">
        <v>660</v>
      </c>
      <c r="C220" s="5" t="s">
        <v>661</v>
      </c>
      <c r="D220" s="5" t="s">
        <v>416</v>
      </c>
      <c r="E220" s="5">
        <v>56</v>
      </c>
      <c r="F220" s="50">
        <v>22566</v>
      </c>
      <c r="G220" s="5">
        <v>350889</v>
      </c>
      <c r="H220" s="50">
        <v>30083</v>
      </c>
      <c r="I220" s="5" t="s">
        <v>412</v>
      </c>
    </row>
    <row r="221" spans="1:9" x14ac:dyDescent="0.25">
      <c r="A221" s="5" t="s">
        <v>413</v>
      </c>
      <c r="B221" s="5" t="s">
        <v>662</v>
      </c>
      <c r="C221" s="5" t="s">
        <v>462</v>
      </c>
      <c r="D221" s="5" t="s">
        <v>663</v>
      </c>
      <c r="E221" s="5">
        <v>61</v>
      </c>
      <c r="F221" s="50">
        <v>20825</v>
      </c>
      <c r="G221" s="5">
        <v>560392</v>
      </c>
      <c r="H221" s="50">
        <v>30013</v>
      </c>
      <c r="I221" s="5" t="s">
        <v>412</v>
      </c>
    </row>
    <row r="222" spans="1:9" x14ac:dyDescent="0.25">
      <c r="A222" s="5" t="s">
        <v>408</v>
      </c>
      <c r="B222" s="5" t="s">
        <v>664</v>
      </c>
      <c r="C222" s="5" t="s">
        <v>453</v>
      </c>
      <c r="D222" s="5" t="s">
        <v>416</v>
      </c>
      <c r="E222" s="5">
        <v>61</v>
      </c>
      <c r="F222" s="50">
        <v>20957</v>
      </c>
      <c r="G222" s="5">
        <v>560388</v>
      </c>
      <c r="H222" s="50">
        <v>30281</v>
      </c>
      <c r="I222" s="5" t="s">
        <v>412</v>
      </c>
    </row>
    <row r="223" spans="1:9" x14ac:dyDescent="0.25">
      <c r="A223" s="5" t="s">
        <v>413</v>
      </c>
      <c r="B223" s="5" t="s">
        <v>665</v>
      </c>
      <c r="C223" s="5" t="s">
        <v>563</v>
      </c>
      <c r="D223" s="5" t="s">
        <v>666</v>
      </c>
      <c r="E223" s="5">
        <v>57</v>
      </c>
      <c r="F223" s="50">
        <v>22246</v>
      </c>
      <c r="G223" s="5">
        <v>560384</v>
      </c>
      <c r="H223" s="50">
        <v>30295</v>
      </c>
      <c r="I223" s="5" t="s">
        <v>417</v>
      </c>
    </row>
    <row r="224" spans="1:9" x14ac:dyDescent="0.25">
      <c r="A224" s="5" t="s">
        <v>413</v>
      </c>
      <c r="B224" s="5" t="s">
        <v>639</v>
      </c>
      <c r="C224" s="5" t="s">
        <v>462</v>
      </c>
      <c r="D224" s="5" t="s">
        <v>416</v>
      </c>
      <c r="E224" s="5">
        <v>58</v>
      </c>
      <c r="F224" s="50">
        <v>22026</v>
      </c>
      <c r="G224" s="5">
        <v>350813</v>
      </c>
      <c r="H224" s="50">
        <v>30239</v>
      </c>
      <c r="I224" s="5" t="s">
        <v>417</v>
      </c>
    </row>
    <row r="225" spans="1:9" x14ac:dyDescent="0.25">
      <c r="A225" s="5" t="s">
        <v>408</v>
      </c>
      <c r="B225" s="5" t="s">
        <v>667</v>
      </c>
      <c r="C225" s="5" t="s">
        <v>410</v>
      </c>
      <c r="D225" s="5" t="s">
        <v>668</v>
      </c>
      <c r="E225" s="5">
        <v>63</v>
      </c>
      <c r="F225" s="50">
        <v>20243</v>
      </c>
      <c r="G225" s="5">
        <v>351336</v>
      </c>
      <c r="H225" s="50">
        <v>29976</v>
      </c>
      <c r="I225" s="5" t="s">
        <v>417</v>
      </c>
    </row>
    <row r="226" spans="1:9" x14ac:dyDescent="0.25">
      <c r="A226" s="5" t="s">
        <v>413</v>
      </c>
      <c r="B226" s="5" t="s">
        <v>481</v>
      </c>
      <c r="C226" s="5" t="s">
        <v>669</v>
      </c>
      <c r="D226" s="5" t="s">
        <v>670</v>
      </c>
      <c r="E226" s="5">
        <v>57</v>
      </c>
      <c r="F226" s="50">
        <v>22543</v>
      </c>
      <c r="G226" s="5">
        <v>350809</v>
      </c>
      <c r="H226" s="50">
        <v>30091</v>
      </c>
      <c r="I226" s="5" t="s">
        <v>417</v>
      </c>
    </row>
    <row r="227" spans="1:9" x14ac:dyDescent="0.25">
      <c r="A227" s="5" t="s">
        <v>413</v>
      </c>
      <c r="B227" s="5" t="s">
        <v>671</v>
      </c>
      <c r="C227" s="5" t="s">
        <v>672</v>
      </c>
      <c r="D227" s="5" t="s">
        <v>416</v>
      </c>
      <c r="E227" s="5">
        <v>56</v>
      </c>
      <c r="F227" s="50">
        <v>22814</v>
      </c>
      <c r="G227" s="5">
        <v>350995</v>
      </c>
      <c r="H227" s="50">
        <v>30206</v>
      </c>
      <c r="I227" s="5" t="s">
        <v>417</v>
      </c>
    </row>
    <row r="228" spans="1:9" x14ac:dyDescent="0.25">
      <c r="A228" s="5" t="s">
        <v>413</v>
      </c>
      <c r="B228" s="5" t="s">
        <v>418</v>
      </c>
      <c r="C228" s="5" t="s">
        <v>468</v>
      </c>
      <c r="D228" s="5" t="s">
        <v>416</v>
      </c>
      <c r="E228" s="5">
        <v>62</v>
      </c>
      <c r="F228" s="50">
        <v>20628</v>
      </c>
      <c r="G228" s="5">
        <v>560400</v>
      </c>
      <c r="H228" s="50">
        <v>30044</v>
      </c>
      <c r="I228" s="5" t="s">
        <v>417</v>
      </c>
    </row>
    <row r="229" spans="1:9" x14ac:dyDescent="0.25">
      <c r="A229" s="5" t="s">
        <v>413</v>
      </c>
      <c r="B229" s="5" t="s">
        <v>155</v>
      </c>
      <c r="C229" s="5" t="s">
        <v>438</v>
      </c>
      <c r="D229" s="5" t="s">
        <v>457</v>
      </c>
      <c r="E229" s="5">
        <v>59</v>
      </c>
      <c r="F229" s="50">
        <v>21766</v>
      </c>
      <c r="G229" s="5">
        <v>560404</v>
      </c>
      <c r="H229" s="50">
        <v>29998</v>
      </c>
      <c r="I229" s="5" t="s">
        <v>417</v>
      </c>
    </row>
    <row r="230" spans="1:9" x14ac:dyDescent="0.25">
      <c r="A230" s="5" t="s">
        <v>454</v>
      </c>
      <c r="B230" s="5" t="s">
        <v>514</v>
      </c>
      <c r="C230" s="5" t="s">
        <v>438</v>
      </c>
      <c r="D230" s="5" t="s">
        <v>416</v>
      </c>
      <c r="E230" s="5">
        <v>58</v>
      </c>
      <c r="F230" s="50">
        <v>22181</v>
      </c>
      <c r="G230" s="5">
        <v>350029</v>
      </c>
      <c r="H230" s="50">
        <v>30039</v>
      </c>
      <c r="I230" s="5" t="s">
        <v>417</v>
      </c>
    </row>
    <row r="231" spans="1:9" x14ac:dyDescent="0.25">
      <c r="A231" s="5" t="s">
        <v>413</v>
      </c>
      <c r="B231" s="5" t="s">
        <v>443</v>
      </c>
      <c r="C231" s="5" t="s">
        <v>515</v>
      </c>
      <c r="D231" s="5" t="s">
        <v>457</v>
      </c>
      <c r="E231" s="5">
        <v>58</v>
      </c>
      <c r="F231" s="50">
        <v>22027</v>
      </c>
      <c r="G231" s="5">
        <v>350251</v>
      </c>
      <c r="H231" s="50">
        <v>30046</v>
      </c>
      <c r="I231" s="5" t="s">
        <v>417</v>
      </c>
    </row>
    <row r="232" spans="1:9" x14ac:dyDescent="0.25">
      <c r="A232" s="5" t="s">
        <v>408</v>
      </c>
      <c r="B232" s="5" t="s">
        <v>673</v>
      </c>
      <c r="C232" s="5" t="s">
        <v>157</v>
      </c>
      <c r="D232" s="5" t="s">
        <v>674</v>
      </c>
      <c r="E232" s="5">
        <v>58</v>
      </c>
      <c r="F232" s="50">
        <v>22039</v>
      </c>
      <c r="G232" s="5">
        <v>560406</v>
      </c>
      <c r="H232" s="50">
        <v>30105</v>
      </c>
      <c r="I232" s="5" t="s">
        <v>417</v>
      </c>
    </row>
    <row r="233" spans="1:9" x14ac:dyDescent="0.25">
      <c r="A233" s="5" t="s">
        <v>413</v>
      </c>
      <c r="B233" s="5" t="s">
        <v>614</v>
      </c>
      <c r="C233" s="5" t="s">
        <v>661</v>
      </c>
      <c r="D233" s="5" t="s">
        <v>425</v>
      </c>
      <c r="E233" s="5">
        <v>59</v>
      </c>
      <c r="F233" s="50">
        <v>21643</v>
      </c>
      <c r="G233" s="5">
        <v>351108</v>
      </c>
      <c r="H233" s="50">
        <v>30036</v>
      </c>
      <c r="I233" s="5" t="s">
        <v>417</v>
      </c>
    </row>
    <row r="234" spans="1:9" x14ac:dyDescent="0.25">
      <c r="A234" s="5" t="s">
        <v>413</v>
      </c>
      <c r="B234" s="5" t="s">
        <v>612</v>
      </c>
      <c r="C234" s="5" t="s">
        <v>491</v>
      </c>
      <c r="D234" s="5" t="s">
        <v>460</v>
      </c>
      <c r="E234" s="5">
        <v>58</v>
      </c>
      <c r="F234" s="50">
        <v>22089</v>
      </c>
      <c r="G234" s="5">
        <v>560407</v>
      </c>
      <c r="H234" s="50">
        <v>29977</v>
      </c>
      <c r="I234" s="5" t="s">
        <v>417</v>
      </c>
    </row>
    <row r="235" spans="1:9" x14ac:dyDescent="0.25">
      <c r="A235" s="5" t="s">
        <v>413</v>
      </c>
      <c r="B235" s="5" t="s">
        <v>549</v>
      </c>
      <c r="C235" s="5" t="s">
        <v>675</v>
      </c>
      <c r="D235" s="5" t="s">
        <v>457</v>
      </c>
      <c r="E235" s="5">
        <v>58</v>
      </c>
      <c r="F235" s="50">
        <v>22138</v>
      </c>
      <c r="G235" s="5">
        <v>350798</v>
      </c>
      <c r="H235" s="50">
        <v>30231</v>
      </c>
      <c r="I235" s="5" t="s">
        <v>417</v>
      </c>
    </row>
    <row r="236" spans="1:9" x14ac:dyDescent="0.25">
      <c r="A236" s="5" t="s">
        <v>413</v>
      </c>
      <c r="B236" s="5" t="s">
        <v>409</v>
      </c>
      <c r="C236" s="5" t="s">
        <v>632</v>
      </c>
      <c r="D236" s="5" t="s">
        <v>622</v>
      </c>
      <c r="E236" s="5">
        <v>58</v>
      </c>
      <c r="F236" s="50">
        <v>22056</v>
      </c>
      <c r="G236" s="5">
        <v>350482</v>
      </c>
      <c r="H236" s="50">
        <v>30293</v>
      </c>
      <c r="I236" s="5" t="s">
        <v>417</v>
      </c>
    </row>
    <row r="237" spans="1:9" x14ac:dyDescent="0.25">
      <c r="A237" s="5" t="s">
        <v>408</v>
      </c>
      <c r="B237" s="5" t="s">
        <v>497</v>
      </c>
      <c r="C237" s="5" t="s">
        <v>676</v>
      </c>
      <c r="D237" s="5" t="s">
        <v>445</v>
      </c>
      <c r="E237" s="5">
        <v>58</v>
      </c>
      <c r="F237" s="50">
        <v>21980</v>
      </c>
      <c r="G237" s="5">
        <v>350662</v>
      </c>
      <c r="H237" s="50">
        <v>30265</v>
      </c>
      <c r="I237" s="5" t="s">
        <v>417</v>
      </c>
    </row>
    <row r="238" spans="1:9" x14ac:dyDescent="0.25">
      <c r="A238" s="5" t="s">
        <v>413</v>
      </c>
      <c r="B238" s="5" t="s">
        <v>509</v>
      </c>
      <c r="C238" s="5" t="s">
        <v>677</v>
      </c>
      <c r="D238" s="5" t="s">
        <v>678</v>
      </c>
      <c r="E238" s="5">
        <v>56</v>
      </c>
      <c r="F238" s="50">
        <v>22611</v>
      </c>
      <c r="G238" s="5">
        <v>350022</v>
      </c>
      <c r="H238" s="50">
        <v>30175</v>
      </c>
      <c r="I238" s="5" t="s">
        <v>417</v>
      </c>
    </row>
    <row r="239" spans="1:9" x14ac:dyDescent="0.25">
      <c r="A239" s="5" t="s">
        <v>408</v>
      </c>
      <c r="B239" s="5" t="s">
        <v>476</v>
      </c>
      <c r="C239" s="5" t="s">
        <v>679</v>
      </c>
      <c r="D239" s="5" t="s">
        <v>473</v>
      </c>
      <c r="E239" s="5">
        <v>57</v>
      </c>
      <c r="F239" s="50">
        <v>22320</v>
      </c>
      <c r="G239" s="5">
        <v>351047</v>
      </c>
      <c r="H239" s="50">
        <v>30100</v>
      </c>
      <c r="I239" s="5" t="s">
        <v>421</v>
      </c>
    </row>
    <row r="240" spans="1:9" x14ac:dyDescent="0.25">
      <c r="A240" s="5" t="s">
        <v>413</v>
      </c>
      <c r="B240" s="5" t="s">
        <v>646</v>
      </c>
      <c r="C240" s="5" t="s">
        <v>583</v>
      </c>
      <c r="D240" s="5" t="s">
        <v>457</v>
      </c>
      <c r="E240" s="5">
        <v>56</v>
      </c>
      <c r="F240" s="50">
        <v>22800</v>
      </c>
      <c r="G240" s="5">
        <v>351073</v>
      </c>
      <c r="H240" s="50">
        <v>30280</v>
      </c>
      <c r="I240" s="5" t="s">
        <v>421</v>
      </c>
    </row>
    <row r="241" spans="1:9" x14ac:dyDescent="0.25">
      <c r="A241" s="5" t="s">
        <v>413</v>
      </c>
      <c r="B241" s="5" t="s">
        <v>485</v>
      </c>
      <c r="C241" s="5" t="s">
        <v>680</v>
      </c>
      <c r="D241" s="5" t="s">
        <v>473</v>
      </c>
      <c r="E241" s="5">
        <v>56</v>
      </c>
      <c r="F241" s="50">
        <v>22698</v>
      </c>
      <c r="G241" s="5">
        <v>351203</v>
      </c>
      <c r="H241" s="50">
        <v>30293</v>
      </c>
      <c r="I241" s="5" t="s">
        <v>421</v>
      </c>
    </row>
    <row r="242" spans="1:9" x14ac:dyDescent="0.25">
      <c r="A242" s="5" t="s">
        <v>413</v>
      </c>
      <c r="B242" s="5" t="s">
        <v>681</v>
      </c>
      <c r="C242" s="5" t="s">
        <v>510</v>
      </c>
      <c r="D242" s="5" t="s">
        <v>416</v>
      </c>
      <c r="E242" s="5">
        <v>56</v>
      </c>
      <c r="F242" s="50">
        <v>22819</v>
      </c>
      <c r="G242" s="5">
        <v>350518</v>
      </c>
      <c r="H242" s="50">
        <v>30216</v>
      </c>
      <c r="I242" s="5" t="s">
        <v>421</v>
      </c>
    </row>
    <row r="243" spans="1:9" x14ac:dyDescent="0.25">
      <c r="A243" s="5" t="s">
        <v>413</v>
      </c>
      <c r="B243" s="5" t="s">
        <v>635</v>
      </c>
      <c r="C243" s="5" t="s">
        <v>682</v>
      </c>
      <c r="D243" s="5" t="s">
        <v>442</v>
      </c>
      <c r="E243" s="5">
        <v>58</v>
      </c>
      <c r="F243" s="50">
        <v>22079</v>
      </c>
      <c r="G243" s="5">
        <v>351204</v>
      </c>
      <c r="H243" s="50">
        <v>30093</v>
      </c>
      <c r="I243" s="5" t="s">
        <v>421</v>
      </c>
    </row>
    <row r="244" spans="1:9" x14ac:dyDescent="0.25">
      <c r="A244" s="5" t="s">
        <v>408</v>
      </c>
      <c r="B244" s="5" t="s">
        <v>409</v>
      </c>
      <c r="C244" s="5" t="s">
        <v>676</v>
      </c>
      <c r="D244" s="5" t="s">
        <v>683</v>
      </c>
      <c r="E244" s="5">
        <v>56</v>
      </c>
      <c r="F244" s="50">
        <v>22817</v>
      </c>
      <c r="G244" s="5">
        <v>350877</v>
      </c>
      <c r="H244" s="50">
        <v>30106</v>
      </c>
      <c r="I244" s="5" t="s">
        <v>421</v>
      </c>
    </row>
    <row r="245" spans="1:9" x14ac:dyDescent="0.25">
      <c r="A245" s="5" t="s">
        <v>413</v>
      </c>
      <c r="B245" s="5" t="s">
        <v>665</v>
      </c>
      <c r="C245" s="5" t="s">
        <v>515</v>
      </c>
      <c r="D245" s="5" t="s">
        <v>684</v>
      </c>
      <c r="E245" s="5">
        <v>56</v>
      </c>
      <c r="F245" s="50">
        <v>22682</v>
      </c>
      <c r="G245" s="5">
        <v>350968</v>
      </c>
      <c r="H245" s="50">
        <v>30088</v>
      </c>
      <c r="I245" s="5" t="s">
        <v>421</v>
      </c>
    </row>
    <row r="246" spans="1:9" x14ac:dyDescent="0.25">
      <c r="A246" s="5" t="s">
        <v>408</v>
      </c>
      <c r="B246" s="5" t="s">
        <v>476</v>
      </c>
      <c r="C246" s="5" t="s">
        <v>685</v>
      </c>
      <c r="D246" s="5" t="s">
        <v>686</v>
      </c>
      <c r="E246" s="5">
        <v>55</v>
      </c>
      <c r="F246" s="50">
        <v>22962</v>
      </c>
      <c r="G246" s="5">
        <v>351161</v>
      </c>
      <c r="H246" s="50">
        <v>30105</v>
      </c>
      <c r="I246" s="5" t="s">
        <v>421</v>
      </c>
    </row>
    <row r="247" spans="1:9" x14ac:dyDescent="0.25">
      <c r="A247" s="5" t="s">
        <v>413</v>
      </c>
      <c r="B247" s="5" t="s">
        <v>414</v>
      </c>
      <c r="C247" s="5" t="s">
        <v>510</v>
      </c>
      <c r="D247" s="5" t="s">
        <v>457</v>
      </c>
      <c r="E247" s="5">
        <v>59</v>
      </c>
      <c r="F247" s="50">
        <v>21545</v>
      </c>
      <c r="G247" s="5">
        <v>560560</v>
      </c>
      <c r="H247" s="50">
        <v>30076</v>
      </c>
      <c r="I247" s="5" t="s">
        <v>421</v>
      </c>
    </row>
    <row r="248" spans="1:9" x14ac:dyDescent="0.25">
      <c r="A248" s="5" t="s">
        <v>413</v>
      </c>
      <c r="B248" s="5" t="s">
        <v>440</v>
      </c>
      <c r="C248" s="5" t="s">
        <v>510</v>
      </c>
      <c r="D248" s="5" t="s">
        <v>428</v>
      </c>
      <c r="E248" s="5">
        <v>58</v>
      </c>
      <c r="F248" s="50">
        <v>21940</v>
      </c>
      <c r="G248" s="5">
        <v>350913</v>
      </c>
      <c r="H248" s="50">
        <v>30295</v>
      </c>
      <c r="I248" s="5" t="s">
        <v>421</v>
      </c>
    </row>
    <row r="249" spans="1:9" x14ac:dyDescent="0.25">
      <c r="A249" s="5" t="s">
        <v>413</v>
      </c>
      <c r="B249" s="5" t="s">
        <v>634</v>
      </c>
      <c r="C249" s="5" t="s">
        <v>687</v>
      </c>
      <c r="D249" s="5" t="s">
        <v>425</v>
      </c>
      <c r="E249" s="5">
        <v>58</v>
      </c>
      <c r="F249" s="50">
        <v>21954</v>
      </c>
      <c r="G249" s="5">
        <v>351182</v>
      </c>
      <c r="H249" s="50">
        <v>29959</v>
      </c>
      <c r="I249" s="5" t="s">
        <v>466</v>
      </c>
    </row>
    <row r="250" spans="1:9" x14ac:dyDescent="0.25">
      <c r="A250" s="5" t="s">
        <v>413</v>
      </c>
      <c r="B250" s="5" t="s">
        <v>423</v>
      </c>
      <c r="C250" s="5" t="s">
        <v>583</v>
      </c>
      <c r="D250" s="5" t="s">
        <v>416</v>
      </c>
      <c r="E250" s="5">
        <v>58</v>
      </c>
      <c r="F250" s="50">
        <v>22079</v>
      </c>
      <c r="G250" s="5">
        <v>351246</v>
      </c>
      <c r="H250" s="50">
        <v>30093</v>
      </c>
      <c r="I250" s="5" t="s">
        <v>466</v>
      </c>
    </row>
    <row r="251" spans="1:9" x14ac:dyDescent="0.25">
      <c r="A251" s="5" t="s">
        <v>454</v>
      </c>
      <c r="B251" s="5" t="s">
        <v>608</v>
      </c>
      <c r="C251" s="5" t="s">
        <v>558</v>
      </c>
      <c r="D251" s="5" t="s">
        <v>688</v>
      </c>
      <c r="E251" s="5">
        <v>58</v>
      </c>
      <c r="F251" s="50">
        <v>22022</v>
      </c>
      <c r="G251" s="5">
        <v>351179</v>
      </c>
      <c r="H251" s="50">
        <v>30114</v>
      </c>
      <c r="I251" s="5" t="s">
        <v>466</v>
      </c>
    </row>
    <row r="252" spans="1:9" x14ac:dyDescent="0.25">
      <c r="A252" s="5" t="s">
        <v>413</v>
      </c>
      <c r="B252" s="5" t="s">
        <v>625</v>
      </c>
      <c r="C252" s="5" t="s">
        <v>430</v>
      </c>
      <c r="D252" s="5" t="s">
        <v>416</v>
      </c>
      <c r="E252" s="5">
        <v>56</v>
      </c>
      <c r="F252" s="50">
        <v>22561</v>
      </c>
      <c r="G252" s="5">
        <v>351181</v>
      </c>
      <c r="H252" s="50">
        <v>30074</v>
      </c>
      <c r="I252" s="5" t="s">
        <v>466</v>
      </c>
    </row>
    <row r="253" spans="1:9" x14ac:dyDescent="0.25">
      <c r="A253" s="5" t="s">
        <v>454</v>
      </c>
      <c r="B253" s="5" t="s">
        <v>509</v>
      </c>
      <c r="C253" s="5" t="s">
        <v>609</v>
      </c>
      <c r="D253" s="5" t="s">
        <v>683</v>
      </c>
      <c r="E253" s="5">
        <v>57</v>
      </c>
      <c r="F253" s="50">
        <v>22452</v>
      </c>
      <c r="G253" s="5">
        <v>350635</v>
      </c>
      <c r="H253" s="50">
        <v>30310</v>
      </c>
      <c r="I253" s="5" t="s">
        <v>466</v>
      </c>
    </row>
    <row r="254" spans="1:9" x14ac:dyDescent="0.25">
      <c r="A254" s="5" t="s">
        <v>454</v>
      </c>
      <c r="B254" s="5" t="s">
        <v>574</v>
      </c>
      <c r="C254" s="5" t="s">
        <v>438</v>
      </c>
      <c r="D254" s="5" t="s">
        <v>689</v>
      </c>
      <c r="E254" s="5">
        <v>57</v>
      </c>
      <c r="F254" s="50">
        <v>22472</v>
      </c>
      <c r="G254" s="5">
        <v>350629</v>
      </c>
      <c r="H254" s="50">
        <v>30144</v>
      </c>
      <c r="I254" s="5" t="s">
        <v>466</v>
      </c>
    </row>
    <row r="255" spans="1:9" x14ac:dyDescent="0.25">
      <c r="A255" s="5" t="s">
        <v>413</v>
      </c>
      <c r="B255" s="5" t="s">
        <v>578</v>
      </c>
      <c r="C255" s="5" t="s">
        <v>462</v>
      </c>
      <c r="D255" s="5" t="s">
        <v>457</v>
      </c>
      <c r="E255" s="5">
        <v>56</v>
      </c>
      <c r="F255" s="50">
        <v>22564</v>
      </c>
      <c r="G255" s="5">
        <v>350427</v>
      </c>
      <c r="H255" s="50">
        <v>30013</v>
      </c>
      <c r="I255" s="5" t="s">
        <v>466</v>
      </c>
    </row>
    <row r="256" spans="1:9" x14ac:dyDescent="0.25">
      <c r="A256" s="5" t="s">
        <v>413</v>
      </c>
      <c r="B256" s="5" t="s">
        <v>671</v>
      </c>
      <c r="C256" s="5" t="s">
        <v>475</v>
      </c>
      <c r="D256" s="5" t="s">
        <v>416</v>
      </c>
      <c r="E256" s="5">
        <v>57</v>
      </c>
      <c r="F256" s="50">
        <v>22196</v>
      </c>
      <c r="G256" s="5">
        <v>351033</v>
      </c>
      <c r="H256" s="50">
        <v>30074</v>
      </c>
      <c r="I256" s="5" t="s">
        <v>466</v>
      </c>
    </row>
    <row r="257" spans="1:9" x14ac:dyDescent="0.25">
      <c r="A257" s="5" t="s">
        <v>413</v>
      </c>
      <c r="B257" s="5" t="s">
        <v>623</v>
      </c>
      <c r="C257" s="5" t="s">
        <v>510</v>
      </c>
      <c r="D257" s="5" t="s">
        <v>473</v>
      </c>
      <c r="E257" s="5">
        <v>56</v>
      </c>
      <c r="F257" s="50">
        <v>22625</v>
      </c>
      <c r="G257" s="5">
        <v>351187</v>
      </c>
      <c r="H257" s="50">
        <v>30149</v>
      </c>
      <c r="I257" s="5" t="s">
        <v>466</v>
      </c>
    </row>
    <row r="258" spans="1:9" x14ac:dyDescent="0.25">
      <c r="A258" s="5" t="s">
        <v>408</v>
      </c>
      <c r="B258" s="5" t="s">
        <v>443</v>
      </c>
      <c r="C258" s="5" t="s">
        <v>550</v>
      </c>
      <c r="D258" s="5" t="s">
        <v>460</v>
      </c>
      <c r="E258" s="5">
        <v>57</v>
      </c>
      <c r="F258" s="50">
        <v>22376</v>
      </c>
      <c r="G258" s="5">
        <v>560566</v>
      </c>
      <c r="H258" s="50">
        <v>30216</v>
      </c>
      <c r="I258" s="5" t="s">
        <v>412</v>
      </c>
    </row>
    <row r="259" spans="1:9" x14ac:dyDescent="0.25">
      <c r="A259" s="5" t="s">
        <v>413</v>
      </c>
      <c r="B259" s="5" t="s">
        <v>561</v>
      </c>
      <c r="C259" s="5" t="s">
        <v>486</v>
      </c>
      <c r="D259" s="5" t="s">
        <v>473</v>
      </c>
      <c r="E259" s="5">
        <v>57</v>
      </c>
      <c r="F259" s="50">
        <v>22348</v>
      </c>
      <c r="G259" s="5">
        <v>350265</v>
      </c>
      <c r="H259" s="50">
        <v>30044</v>
      </c>
      <c r="I259" s="5" t="s">
        <v>412</v>
      </c>
    </row>
    <row r="260" spans="1:9" x14ac:dyDescent="0.25">
      <c r="A260" s="5" t="s">
        <v>413</v>
      </c>
      <c r="B260" s="5" t="s">
        <v>587</v>
      </c>
      <c r="C260" s="5" t="s">
        <v>690</v>
      </c>
      <c r="D260" s="5" t="s">
        <v>473</v>
      </c>
      <c r="E260" s="5">
        <v>57</v>
      </c>
      <c r="F260" s="50">
        <v>22505</v>
      </c>
      <c r="G260" s="5">
        <v>351156</v>
      </c>
      <c r="H260" s="50">
        <v>30311</v>
      </c>
      <c r="I260" s="5" t="s">
        <v>412</v>
      </c>
    </row>
    <row r="261" spans="1:9" x14ac:dyDescent="0.25">
      <c r="A261" s="5" t="s">
        <v>413</v>
      </c>
      <c r="B261" s="5" t="s">
        <v>467</v>
      </c>
      <c r="C261" s="5" t="s">
        <v>566</v>
      </c>
      <c r="D261" s="5" t="s">
        <v>473</v>
      </c>
      <c r="E261" s="5">
        <v>56</v>
      </c>
      <c r="F261" s="50">
        <v>22844</v>
      </c>
      <c r="G261" s="5">
        <v>350861</v>
      </c>
      <c r="H261" s="50">
        <v>30266</v>
      </c>
      <c r="I261" s="5" t="s">
        <v>412</v>
      </c>
    </row>
    <row r="262" spans="1:9" x14ac:dyDescent="0.25">
      <c r="A262" s="5" t="s">
        <v>413</v>
      </c>
      <c r="B262" s="5" t="s">
        <v>490</v>
      </c>
      <c r="C262" s="5" t="s">
        <v>691</v>
      </c>
      <c r="D262" s="5" t="s">
        <v>416</v>
      </c>
      <c r="E262" s="5">
        <v>55</v>
      </c>
      <c r="F262" s="50">
        <v>22976</v>
      </c>
      <c r="G262" s="5">
        <v>350996</v>
      </c>
      <c r="H262" s="50">
        <v>30281</v>
      </c>
      <c r="I262" s="5" t="s">
        <v>412</v>
      </c>
    </row>
    <row r="263" spans="1:9" x14ac:dyDescent="0.25">
      <c r="A263" s="5" t="s">
        <v>413</v>
      </c>
      <c r="B263" s="5" t="s">
        <v>155</v>
      </c>
      <c r="C263" s="5" t="s">
        <v>477</v>
      </c>
      <c r="D263" s="5" t="s">
        <v>416</v>
      </c>
      <c r="E263" s="5">
        <v>56</v>
      </c>
      <c r="F263" s="50">
        <v>22896</v>
      </c>
      <c r="G263" s="5">
        <v>350300</v>
      </c>
      <c r="H263" s="50">
        <v>30039</v>
      </c>
      <c r="I263" s="5" t="s">
        <v>412</v>
      </c>
    </row>
    <row r="264" spans="1:9" x14ac:dyDescent="0.25">
      <c r="A264" s="5" t="s">
        <v>413</v>
      </c>
      <c r="B264" s="5" t="s">
        <v>550</v>
      </c>
      <c r="C264" s="5" t="s">
        <v>456</v>
      </c>
      <c r="D264" s="5" t="s">
        <v>460</v>
      </c>
      <c r="E264" s="5">
        <v>56</v>
      </c>
      <c r="F264" s="50">
        <v>22654</v>
      </c>
      <c r="G264" s="5">
        <v>350757</v>
      </c>
      <c r="H264" s="50">
        <v>30170</v>
      </c>
      <c r="I264" s="5" t="s">
        <v>412</v>
      </c>
    </row>
    <row r="265" spans="1:9" x14ac:dyDescent="0.25">
      <c r="A265" s="5" t="s">
        <v>413</v>
      </c>
      <c r="B265" s="5" t="s">
        <v>531</v>
      </c>
      <c r="C265" s="5" t="s">
        <v>677</v>
      </c>
      <c r="D265" s="5" t="s">
        <v>692</v>
      </c>
      <c r="E265" s="5">
        <v>56</v>
      </c>
      <c r="F265" s="50">
        <v>22671</v>
      </c>
      <c r="G265" s="5">
        <v>350293</v>
      </c>
      <c r="H265" s="50">
        <v>30206</v>
      </c>
      <c r="I265" s="5" t="s">
        <v>412</v>
      </c>
    </row>
    <row r="266" spans="1:9" x14ac:dyDescent="0.25">
      <c r="A266" s="5" t="s">
        <v>413</v>
      </c>
      <c r="B266" s="5" t="s">
        <v>409</v>
      </c>
      <c r="C266" s="5" t="s">
        <v>475</v>
      </c>
      <c r="D266" s="5" t="s">
        <v>473</v>
      </c>
      <c r="E266" s="5">
        <v>56</v>
      </c>
      <c r="F266" s="50">
        <v>22801</v>
      </c>
      <c r="G266" s="5">
        <v>350918</v>
      </c>
      <c r="H266" s="50">
        <v>30135</v>
      </c>
      <c r="I266" s="5" t="s">
        <v>412</v>
      </c>
    </row>
    <row r="267" spans="1:9" x14ac:dyDescent="0.25">
      <c r="A267" s="5" t="s">
        <v>413</v>
      </c>
      <c r="B267" s="5" t="s">
        <v>497</v>
      </c>
      <c r="C267" s="5" t="s">
        <v>472</v>
      </c>
      <c r="D267" s="5" t="s">
        <v>678</v>
      </c>
      <c r="E267" s="5">
        <v>55</v>
      </c>
      <c r="F267" s="50">
        <v>22931</v>
      </c>
      <c r="G267" s="5">
        <v>351085</v>
      </c>
      <c r="H267" s="50">
        <v>30031</v>
      </c>
      <c r="I267" s="5" t="s">
        <v>412</v>
      </c>
    </row>
    <row r="268" spans="1:9" x14ac:dyDescent="0.25">
      <c r="A268" s="5" t="s">
        <v>413</v>
      </c>
      <c r="B268" s="5" t="s">
        <v>579</v>
      </c>
      <c r="C268" s="5" t="s">
        <v>693</v>
      </c>
      <c r="D268" s="5" t="s">
        <v>439</v>
      </c>
      <c r="E268" s="5">
        <v>56</v>
      </c>
      <c r="F268" s="50">
        <v>22685</v>
      </c>
      <c r="G268" s="5">
        <v>350222</v>
      </c>
      <c r="H268" s="50">
        <v>30246</v>
      </c>
      <c r="I268" s="5" t="s">
        <v>412</v>
      </c>
    </row>
    <row r="269" spans="1:9" x14ac:dyDescent="0.25">
      <c r="A269" s="5" t="s">
        <v>408</v>
      </c>
      <c r="B269" s="5" t="s">
        <v>492</v>
      </c>
      <c r="C269" s="5" t="s">
        <v>532</v>
      </c>
      <c r="D269" s="5" t="s">
        <v>416</v>
      </c>
      <c r="E269" s="5">
        <v>56</v>
      </c>
      <c r="F269" s="50">
        <v>22713</v>
      </c>
      <c r="G269" s="5">
        <v>351212</v>
      </c>
      <c r="H269" s="50">
        <v>30061</v>
      </c>
      <c r="I269" s="5" t="s">
        <v>417</v>
      </c>
    </row>
    <row r="270" spans="1:9" x14ac:dyDescent="0.25">
      <c r="A270" s="5" t="s">
        <v>413</v>
      </c>
      <c r="B270" s="5" t="s">
        <v>448</v>
      </c>
      <c r="C270" s="5" t="s">
        <v>472</v>
      </c>
      <c r="D270" s="5" t="s">
        <v>422</v>
      </c>
      <c r="E270" s="5">
        <v>56</v>
      </c>
      <c r="F270" s="50">
        <v>22744</v>
      </c>
      <c r="G270" s="5">
        <v>350226</v>
      </c>
      <c r="H270" s="50">
        <v>30049</v>
      </c>
      <c r="I270" s="5" t="s">
        <v>417</v>
      </c>
    </row>
    <row r="271" spans="1:9" x14ac:dyDescent="0.25">
      <c r="A271" s="5" t="s">
        <v>413</v>
      </c>
      <c r="B271" s="5" t="s">
        <v>694</v>
      </c>
      <c r="C271" s="5" t="s">
        <v>616</v>
      </c>
      <c r="D271" s="5" t="s">
        <v>695</v>
      </c>
      <c r="E271" s="5">
        <v>57</v>
      </c>
      <c r="F271" s="50">
        <v>22196</v>
      </c>
      <c r="G271" s="5">
        <v>560562</v>
      </c>
      <c r="H271" s="50">
        <v>30074</v>
      </c>
      <c r="I271" s="5" t="s">
        <v>417</v>
      </c>
    </row>
    <row r="272" spans="1:9" x14ac:dyDescent="0.25">
      <c r="A272" s="5" t="s">
        <v>408</v>
      </c>
      <c r="B272" s="5" t="s">
        <v>524</v>
      </c>
      <c r="C272" s="5" t="s">
        <v>152</v>
      </c>
      <c r="D272" s="5" t="s">
        <v>696</v>
      </c>
      <c r="E272" s="5">
        <v>62</v>
      </c>
      <c r="F272" s="50">
        <v>20689</v>
      </c>
      <c r="G272" s="5">
        <v>560563</v>
      </c>
      <c r="H272" s="50">
        <v>30198</v>
      </c>
      <c r="I272" s="5" t="s">
        <v>417</v>
      </c>
    </row>
    <row r="273" spans="1:9" x14ac:dyDescent="0.25">
      <c r="A273" s="5" t="s">
        <v>408</v>
      </c>
      <c r="B273" s="5" t="s">
        <v>185</v>
      </c>
      <c r="C273" s="5" t="s">
        <v>697</v>
      </c>
      <c r="D273" s="5" t="s">
        <v>698</v>
      </c>
      <c r="E273" s="5">
        <v>64</v>
      </c>
      <c r="F273" s="50">
        <v>19979</v>
      </c>
      <c r="G273" s="5">
        <v>350392</v>
      </c>
      <c r="H273" s="50">
        <v>30091</v>
      </c>
      <c r="I273" s="5" t="s">
        <v>417</v>
      </c>
    </row>
    <row r="274" spans="1:9" x14ac:dyDescent="0.25">
      <c r="A274" s="5" t="s">
        <v>408</v>
      </c>
      <c r="B274" s="5" t="s">
        <v>634</v>
      </c>
      <c r="C274" s="5" t="s">
        <v>556</v>
      </c>
      <c r="D274" s="5" t="s">
        <v>442</v>
      </c>
      <c r="E274" s="5">
        <v>59</v>
      </c>
      <c r="F274" s="50">
        <v>21805</v>
      </c>
      <c r="G274" s="5">
        <v>351325</v>
      </c>
      <c r="H274" s="50">
        <v>30204</v>
      </c>
      <c r="I274" s="5" t="s">
        <v>417</v>
      </c>
    </row>
    <row r="275" spans="1:9" x14ac:dyDescent="0.25">
      <c r="A275" s="5" t="s">
        <v>413</v>
      </c>
      <c r="B275" s="5" t="s">
        <v>603</v>
      </c>
      <c r="C275" s="5" t="s">
        <v>699</v>
      </c>
      <c r="D275" s="5" t="s">
        <v>670</v>
      </c>
      <c r="E275" s="5">
        <v>58</v>
      </c>
      <c r="F275" s="50">
        <v>21972</v>
      </c>
      <c r="G275" s="5">
        <v>350847</v>
      </c>
      <c r="H275" s="50">
        <v>29956</v>
      </c>
      <c r="I275" s="5" t="s">
        <v>417</v>
      </c>
    </row>
    <row r="276" spans="1:9" x14ac:dyDescent="0.25">
      <c r="A276" s="5" t="s">
        <v>408</v>
      </c>
      <c r="B276" s="5" t="s">
        <v>592</v>
      </c>
      <c r="C276" s="5" t="s">
        <v>535</v>
      </c>
      <c r="D276" s="5" t="s">
        <v>700</v>
      </c>
      <c r="E276" s="5">
        <v>58</v>
      </c>
      <c r="F276" s="50">
        <v>22166</v>
      </c>
      <c r="G276" s="5">
        <v>350217</v>
      </c>
      <c r="H276" s="50">
        <v>30083</v>
      </c>
      <c r="I276" s="5" t="s">
        <v>417</v>
      </c>
    </row>
    <row r="277" spans="1:9" x14ac:dyDescent="0.25">
      <c r="A277" s="5" t="s">
        <v>408</v>
      </c>
      <c r="B277" s="5" t="s">
        <v>514</v>
      </c>
      <c r="C277" s="5" t="s">
        <v>621</v>
      </c>
      <c r="D277" s="5" t="s">
        <v>502</v>
      </c>
      <c r="E277" s="5">
        <v>58</v>
      </c>
      <c r="F277" s="50">
        <v>22070</v>
      </c>
      <c r="G277" s="5">
        <v>351003</v>
      </c>
      <c r="H277" s="50">
        <v>30013</v>
      </c>
      <c r="I277" s="5" t="s">
        <v>417</v>
      </c>
    </row>
    <row r="278" spans="1:9" x14ac:dyDescent="0.25">
      <c r="A278" s="5" t="s">
        <v>413</v>
      </c>
      <c r="B278" s="5" t="s">
        <v>446</v>
      </c>
      <c r="C278" s="5" t="s">
        <v>472</v>
      </c>
      <c r="D278" s="5" t="s">
        <v>457</v>
      </c>
      <c r="E278" s="5">
        <v>57</v>
      </c>
      <c r="F278" s="50">
        <v>22465</v>
      </c>
      <c r="G278" s="5">
        <v>350710</v>
      </c>
      <c r="H278" s="50">
        <v>30281</v>
      </c>
      <c r="I278" s="5" t="s">
        <v>417</v>
      </c>
    </row>
    <row r="279" spans="1:9" x14ac:dyDescent="0.25">
      <c r="A279" s="5" t="s">
        <v>408</v>
      </c>
      <c r="B279" s="5" t="s">
        <v>410</v>
      </c>
      <c r="C279" s="5" t="s">
        <v>185</v>
      </c>
      <c r="D279" s="5" t="s">
        <v>460</v>
      </c>
      <c r="E279" s="5">
        <v>56</v>
      </c>
      <c r="F279" s="50">
        <v>22592</v>
      </c>
      <c r="G279" s="5">
        <v>350247</v>
      </c>
      <c r="H279" s="50">
        <v>30295</v>
      </c>
      <c r="I279" s="5" t="s">
        <v>417</v>
      </c>
    </row>
    <row r="280" spans="1:9" x14ac:dyDescent="0.25">
      <c r="A280" s="5" t="s">
        <v>408</v>
      </c>
      <c r="B280" s="5" t="s">
        <v>440</v>
      </c>
      <c r="C280" s="5" t="s">
        <v>410</v>
      </c>
      <c r="D280" s="5" t="s">
        <v>422</v>
      </c>
      <c r="E280" s="5">
        <v>55</v>
      </c>
      <c r="F280" s="50">
        <v>22930</v>
      </c>
      <c r="G280" s="5">
        <v>350063</v>
      </c>
      <c r="H280" s="50">
        <v>30239</v>
      </c>
      <c r="I280" s="5" t="s">
        <v>417</v>
      </c>
    </row>
    <row r="281" spans="1:9" x14ac:dyDescent="0.25">
      <c r="A281" s="5" t="s">
        <v>408</v>
      </c>
      <c r="B281" s="5" t="s">
        <v>155</v>
      </c>
      <c r="C281" s="5" t="s">
        <v>697</v>
      </c>
      <c r="D281" s="5" t="s">
        <v>416</v>
      </c>
      <c r="E281" s="5">
        <v>56</v>
      </c>
      <c r="F281" s="50">
        <v>22788</v>
      </c>
      <c r="G281" s="5">
        <v>350569</v>
      </c>
      <c r="H281" s="50">
        <v>29976</v>
      </c>
      <c r="I281" s="5" t="s">
        <v>417</v>
      </c>
    </row>
    <row r="282" spans="1:9" x14ac:dyDescent="0.25">
      <c r="A282" s="5" t="s">
        <v>408</v>
      </c>
      <c r="B282" s="5" t="s">
        <v>615</v>
      </c>
      <c r="C282" s="5" t="s">
        <v>451</v>
      </c>
      <c r="D282" s="5" t="s">
        <v>473</v>
      </c>
      <c r="E282" s="5">
        <v>54</v>
      </c>
      <c r="F282" s="50">
        <v>23326</v>
      </c>
      <c r="G282" s="5">
        <v>350355</v>
      </c>
      <c r="H282" s="50">
        <v>30091</v>
      </c>
      <c r="I282" s="5" t="s">
        <v>417</v>
      </c>
    </row>
    <row r="283" spans="1:9" x14ac:dyDescent="0.25">
      <c r="A283" s="5" t="s">
        <v>413</v>
      </c>
      <c r="B283" s="5" t="s">
        <v>671</v>
      </c>
      <c r="C283" s="5" t="s">
        <v>486</v>
      </c>
      <c r="D283" s="5" t="s">
        <v>457</v>
      </c>
      <c r="E283" s="5">
        <v>58</v>
      </c>
      <c r="F283" s="50">
        <v>22163</v>
      </c>
      <c r="G283" s="5">
        <v>560421</v>
      </c>
      <c r="H283" s="50">
        <v>30206</v>
      </c>
      <c r="I283" s="5" t="s">
        <v>417</v>
      </c>
    </row>
    <row r="284" spans="1:9" x14ac:dyDescent="0.25">
      <c r="A284" s="5" t="s">
        <v>408</v>
      </c>
      <c r="B284" s="5" t="s">
        <v>546</v>
      </c>
      <c r="C284" s="5" t="s">
        <v>685</v>
      </c>
      <c r="D284" s="5" t="s">
        <v>701</v>
      </c>
      <c r="E284" s="5">
        <v>57</v>
      </c>
      <c r="F284" s="50">
        <v>22289</v>
      </c>
      <c r="G284" s="5">
        <v>560422</v>
      </c>
      <c r="H284" s="50">
        <v>30044</v>
      </c>
      <c r="I284" s="5" t="s">
        <v>417</v>
      </c>
    </row>
    <row r="285" spans="1:9" x14ac:dyDescent="0.25">
      <c r="A285" s="5" t="s">
        <v>408</v>
      </c>
      <c r="B285" s="5" t="s">
        <v>423</v>
      </c>
      <c r="C285" s="5" t="s">
        <v>535</v>
      </c>
      <c r="D285" s="5" t="s">
        <v>457</v>
      </c>
      <c r="E285" s="5">
        <v>65</v>
      </c>
      <c r="F285" s="50">
        <v>19457</v>
      </c>
      <c r="G285" s="5">
        <v>350233</v>
      </c>
      <c r="H285" s="50">
        <v>29998</v>
      </c>
      <c r="I285" s="5" t="s">
        <v>421</v>
      </c>
    </row>
    <row r="286" spans="1:9" x14ac:dyDescent="0.25">
      <c r="A286" s="5" t="s">
        <v>408</v>
      </c>
      <c r="B286" s="5" t="s">
        <v>500</v>
      </c>
      <c r="C286" s="5" t="s">
        <v>575</v>
      </c>
      <c r="D286" s="5" t="s">
        <v>702</v>
      </c>
      <c r="E286" s="5">
        <v>61</v>
      </c>
      <c r="F286" s="50">
        <v>20882</v>
      </c>
      <c r="G286" s="5">
        <v>561366</v>
      </c>
      <c r="H286" s="50">
        <v>30039</v>
      </c>
      <c r="I286" s="5" t="s">
        <v>421</v>
      </c>
    </row>
    <row r="287" spans="1:9" x14ac:dyDescent="0.25">
      <c r="A287" s="5" t="s">
        <v>413</v>
      </c>
      <c r="B287" s="5" t="s">
        <v>631</v>
      </c>
      <c r="C287" s="5" t="s">
        <v>472</v>
      </c>
      <c r="D287" s="5" t="s">
        <v>416</v>
      </c>
      <c r="E287" s="5">
        <v>60</v>
      </c>
      <c r="F287" s="50">
        <v>21416</v>
      </c>
      <c r="G287" s="5">
        <v>350215</v>
      </c>
      <c r="H287" s="50">
        <v>30046</v>
      </c>
      <c r="I287" s="5" t="s">
        <v>421</v>
      </c>
    </row>
    <row r="288" spans="1:9" x14ac:dyDescent="0.25">
      <c r="A288" s="5" t="s">
        <v>413</v>
      </c>
      <c r="B288" s="5" t="s">
        <v>418</v>
      </c>
      <c r="C288" s="5" t="s">
        <v>518</v>
      </c>
      <c r="D288" s="5" t="s">
        <v>703</v>
      </c>
      <c r="E288" s="5">
        <v>60</v>
      </c>
      <c r="F288" s="50">
        <v>21401</v>
      </c>
      <c r="G288" s="5">
        <v>560401</v>
      </c>
      <c r="H288" s="50">
        <v>30105</v>
      </c>
      <c r="I288" s="5" t="s">
        <v>421</v>
      </c>
    </row>
    <row r="289" spans="1:9" x14ac:dyDescent="0.25">
      <c r="A289" s="5" t="s">
        <v>413</v>
      </c>
      <c r="B289" s="5" t="s">
        <v>544</v>
      </c>
      <c r="C289" s="5" t="s">
        <v>438</v>
      </c>
      <c r="D289" s="5" t="s">
        <v>425</v>
      </c>
      <c r="E289" s="5">
        <v>59</v>
      </c>
      <c r="F289" s="50">
        <v>21661</v>
      </c>
      <c r="G289" s="5">
        <v>351032</v>
      </c>
      <c r="H289" s="50">
        <v>30036</v>
      </c>
      <c r="I289" s="5" t="s">
        <v>421</v>
      </c>
    </row>
    <row r="290" spans="1:9" x14ac:dyDescent="0.25">
      <c r="A290" s="5" t="s">
        <v>413</v>
      </c>
      <c r="B290" s="5" t="s">
        <v>471</v>
      </c>
      <c r="C290" s="5" t="s">
        <v>472</v>
      </c>
      <c r="D290" s="5" t="s">
        <v>457</v>
      </c>
      <c r="E290" s="5">
        <v>59</v>
      </c>
      <c r="F290" s="50">
        <v>21575</v>
      </c>
      <c r="G290" s="5">
        <v>350952</v>
      </c>
      <c r="H290" s="50">
        <v>29977</v>
      </c>
      <c r="I290" s="5" t="s">
        <v>421</v>
      </c>
    </row>
    <row r="291" spans="1:9" x14ac:dyDescent="0.25">
      <c r="A291" s="5" t="s">
        <v>408</v>
      </c>
      <c r="B291" s="5" t="s">
        <v>410</v>
      </c>
      <c r="C291" s="5" t="s">
        <v>185</v>
      </c>
      <c r="D291" s="5" t="s">
        <v>445</v>
      </c>
      <c r="E291" s="5">
        <v>58</v>
      </c>
      <c r="F291" s="50">
        <v>22070</v>
      </c>
      <c r="G291" s="5">
        <v>350139</v>
      </c>
      <c r="H291" s="50">
        <v>30231</v>
      </c>
      <c r="I291" s="5" t="s">
        <v>421</v>
      </c>
    </row>
    <row r="292" spans="1:9" x14ac:dyDescent="0.25">
      <c r="A292" s="5" t="s">
        <v>413</v>
      </c>
      <c r="B292" s="5" t="s">
        <v>704</v>
      </c>
      <c r="C292" s="5" t="s">
        <v>600</v>
      </c>
      <c r="D292" s="5" t="s">
        <v>636</v>
      </c>
      <c r="E292" s="5">
        <v>58</v>
      </c>
      <c r="F292" s="50">
        <v>22135</v>
      </c>
      <c r="G292" s="5">
        <v>560426</v>
      </c>
      <c r="H292" s="50">
        <v>30293</v>
      </c>
      <c r="I292" s="5" t="s">
        <v>421</v>
      </c>
    </row>
    <row r="293" spans="1:9" x14ac:dyDescent="0.25">
      <c r="A293" s="5" t="s">
        <v>408</v>
      </c>
      <c r="B293" s="5" t="s">
        <v>705</v>
      </c>
      <c r="C293" s="5" t="s">
        <v>155</v>
      </c>
      <c r="D293" s="5" t="s">
        <v>460</v>
      </c>
      <c r="E293" s="5">
        <v>58</v>
      </c>
      <c r="F293" s="50">
        <v>22087</v>
      </c>
      <c r="G293" s="5">
        <v>350496</v>
      </c>
      <c r="H293" s="50">
        <v>30265</v>
      </c>
      <c r="I293" s="5" t="s">
        <v>421</v>
      </c>
    </row>
    <row r="294" spans="1:9" x14ac:dyDescent="0.25">
      <c r="A294" s="5" t="s">
        <v>413</v>
      </c>
      <c r="B294" s="5" t="s">
        <v>704</v>
      </c>
      <c r="C294" s="5" t="s">
        <v>456</v>
      </c>
      <c r="D294" s="5" t="s">
        <v>457</v>
      </c>
      <c r="E294" s="5">
        <v>58</v>
      </c>
      <c r="F294" s="50">
        <v>22014</v>
      </c>
      <c r="G294" s="5">
        <v>350939</v>
      </c>
      <c r="H294" s="50">
        <v>30175</v>
      </c>
      <c r="I294" s="5" t="s">
        <v>421</v>
      </c>
    </row>
    <row r="295" spans="1:9" x14ac:dyDescent="0.25">
      <c r="A295" s="5" t="s">
        <v>408</v>
      </c>
      <c r="B295" s="5" t="s">
        <v>474</v>
      </c>
      <c r="C295" s="5" t="s">
        <v>532</v>
      </c>
      <c r="D295" s="5" t="s">
        <v>607</v>
      </c>
      <c r="E295" s="5">
        <v>59</v>
      </c>
      <c r="F295" s="50">
        <v>21591</v>
      </c>
      <c r="G295" s="5">
        <v>350109</v>
      </c>
      <c r="H295" s="50">
        <v>30675</v>
      </c>
      <c r="I295" s="5" t="s">
        <v>466</v>
      </c>
    </row>
    <row r="296" spans="1:9" x14ac:dyDescent="0.25">
      <c r="A296" s="5" t="s">
        <v>413</v>
      </c>
      <c r="B296" s="5" t="s">
        <v>409</v>
      </c>
      <c r="C296" s="5" t="s">
        <v>706</v>
      </c>
      <c r="D296" s="5" t="s">
        <v>457</v>
      </c>
      <c r="E296" s="5">
        <v>58</v>
      </c>
      <c r="F296" s="50">
        <v>21967</v>
      </c>
      <c r="G296" s="5">
        <v>350351</v>
      </c>
      <c r="H296" s="50">
        <v>30509</v>
      </c>
      <c r="I296" s="5" t="s">
        <v>466</v>
      </c>
    </row>
    <row r="297" spans="1:9" x14ac:dyDescent="0.25">
      <c r="A297" s="5" t="s">
        <v>413</v>
      </c>
      <c r="B297" s="5" t="s">
        <v>602</v>
      </c>
      <c r="C297" s="5" t="s">
        <v>566</v>
      </c>
      <c r="D297" s="5" t="s">
        <v>473</v>
      </c>
      <c r="E297" s="5">
        <v>57</v>
      </c>
      <c r="F297" s="50">
        <v>22361</v>
      </c>
      <c r="G297" s="5">
        <v>350789</v>
      </c>
      <c r="H297" s="50">
        <v>30378</v>
      </c>
      <c r="I297" s="5" t="s">
        <v>466</v>
      </c>
    </row>
    <row r="298" spans="1:9" x14ac:dyDescent="0.25">
      <c r="A298" s="5" t="s">
        <v>413</v>
      </c>
      <c r="B298" s="5" t="s">
        <v>469</v>
      </c>
      <c r="C298" s="5" t="s">
        <v>707</v>
      </c>
      <c r="D298" s="5" t="s">
        <v>457</v>
      </c>
      <c r="E298" s="5">
        <v>56</v>
      </c>
      <c r="F298" s="50">
        <v>22893</v>
      </c>
      <c r="G298" s="5">
        <v>350203</v>
      </c>
      <c r="H298" s="50">
        <v>30600</v>
      </c>
      <c r="I298" s="5" t="s">
        <v>466</v>
      </c>
    </row>
    <row r="299" spans="1:9" x14ac:dyDescent="0.25">
      <c r="A299" s="5" t="s">
        <v>413</v>
      </c>
      <c r="B299" s="5" t="s">
        <v>667</v>
      </c>
      <c r="C299" s="5" t="s">
        <v>708</v>
      </c>
      <c r="D299" s="5" t="s">
        <v>416</v>
      </c>
      <c r="E299" s="5">
        <v>56</v>
      </c>
      <c r="F299" s="50">
        <v>22830</v>
      </c>
      <c r="G299" s="5">
        <v>350833</v>
      </c>
      <c r="H299" s="50">
        <v>30514</v>
      </c>
      <c r="I299" s="5" t="s">
        <v>466</v>
      </c>
    </row>
    <row r="300" spans="1:9" x14ac:dyDescent="0.25">
      <c r="A300" s="5" t="s">
        <v>413</v>
      </c>
      <c r="B300" s="5" t="s">
        <v>579</v>
      </c>
      <c r="C300" s="5" t="s">
        <v>141</v>
      </c>
      <c r="D300" s="5" t="s">
        <v>416</v>
      </c>
      <c r="E300" s="5">
        <v>57</v>
      </c>
      <c r="F300" s="50">
        <v>22333</v>
      </c>
      <c r="G300" s="5">
        <v>350609</v>
      </c>
      <c r="H300" s="50">
        <v>30581</v>
      </c>
      <c r="I300" s="5" t="s">
        <v>466</v>
      </c>
    </row>
    <row r="301" spans="1:9" x14ac:dyDescent="0.25">
      <c r="A301" s="5" t="s">
        <v>413</v>
      </c>
      <c r="B301" s="5" t="s">
        <v>578</v>
      </c>
      <c r="C301" s="5" t="s">
        <v>472</v>
      </c>
      <c r="D301" s="5" t="s">
        <v>460</v>
      </c>
      <c r="E301" s="5">
        <v>59</v>
      </c>
      <c r="F301" s="50">
        <v>21477</v>
      </c>
      <c r="G301" s="5">
        <v>351353</v>
      </c>
      <c r="H301" s="50">
        <v>30409</v>
      </c>
      <c r="I301" s="5" t="s">
        <v>466</v>
      </c>
    </row>
    <row r="302" spans="1:9" x14ac:dyDescent="0.25">
      <c r="A302" s="5" t="s">
        <v>413</v>
      </c>
      <c r="B302" s="5" t="s">
        <v>448</v>
      </c>
      <c r="C302" s="5" t="s">
        <v>558</v>
      </c>
      <c r="D302" s="5" t="s">
        <v>439</v>
      </c>
      <c r="E302" s="5">
        <v>59</v>
      </c>
      <c r="F302" s="50">
        <v>21781</v>
      </c>
      <c r="G302" s="5">
        <v>350123</v>
      </c>
      <c r="H302" s="50">
        <v>30676</v>
      </c>
      <c r="I302" s="5" t="s">
        <v>466</v>
      </c>
    </row>
    <row r="303" spans="1:9" x14ac:dyDescent="0.25">
      <c r="A303" s="5" t="s">
        <v>413</v>
      </c>
      <c r="B303" s="5" t="s">
        <v>709</v>
      </c>
      <c r="C303" s="5" t="s">
        <v>710</v>
      </c>
      <c r="D303" s="5" t="s">
        <v>711</v>
      </c>
      <c r="E303" s="5">
        <v>57</v>
      </c>
      <c r="F303" s="50">
        <v>22201</v>
      </c>
      <c r="G303" s="5">
        <v>350603</v>
      </c>
      <c r="H303" s="50">
        <v>30631</v>
      </c>
      <c r="I303" s="5" t="s">
        <v>466</v>
      </c>
    </row>
    <row r="304" spans="1:9" x14ac:dyDescent="0.25">
      <c r="A304" s="5" t="s">
        <v>413</v>
      </c>
      <c r="B304" s="5" t="s">
        <v>712</v>
      </c>
      <c r="C304" s="5" t="s">
        <v>432</v>
      </c>
      <c r="D304" s="5" t="s">
        <v>457</v>
      </c>
      <c r="E304" s="5">
        <v>59</v>
      </c>
      <c r="F304" s="50">
        <v>21470</v>
      </c>
      <c r="G304" s="5">
        <v>351356</v>
      </c>
      <c r="H304" s="50">
        <v>30646</v>
      </c>
      <c r="I304" s="5" t="s">
        <v>412</v>
      </c>
    </row>
    <row r="305" spans="1:9" x14ac:dyDescent="0.25">
      <c r="A305" s="5" t="s">
        <v>413</v>
      </c>
      <c r="B305" s="5" t="s">
        <v>713</v>
      </c>
      <c r="C305" s="5" t="s">
        <v>415</v>
      </c>
      <c r="D305" s="5" t="s">
        <v>425</v>
      </c>
      <c r="E305" s="5">
        <v>61</v>
      </c>
      <c r="F305" s="50">
        <v>20877</v>
      </c>
      <c r="G305" s="5">
        <v>350100</v>
      </c>
      <c r="H305" s="50">
        <v>29959</v>
      </c>
      <c r="I305" s="5" t="s">
        <v>412</v>
      </c>
    </row>
    <row r="306" spans="1:9" x14ac:dyDescent="0.25">
      <c r="A306" s="5" t="s">
        <v>413</v>
      </c>
      <c r="B306" s="5" t="s">
        <v>572</v>
      </c>
      <c r="C306" s="5" t="s">
        <v>600</v>
      </c>
      <c r="D306" s="5" t="s">
        <v>460</v>
      </c>
      <c r="E306" s="5">
        <v>58</v>
      </c>
      <c r="F306" s="50">
        <v>22100</v>
      </c>
      <c r="G306" s="5">
        <v>350143</v>
      </c>
      <c r="H306" s="50">
        <v>30093</v>
      </c>
      <c r="I306" s="5" t="s">
        <v>412</v>
      </c>
    </row>
    <row r="307" spans="1:9" x14ac:dyDescent="0.25">
      <c r="A307" s="5" t="s">
        <v>413</v>
      </c>
      <c r="B307" s="5" t="s">
        <v>414</v>
      </c>
      <c r="C307" s="5" t="s">
        <v>435</v>
      </c>
      <c r="D307" s="5" t="s">
        <v>457</v>
      </c>
      <c r="E307" s="5">
        <v>57</v>
      </c>
      <c r="F307" s="50">
        <v>22531</v>
      </c>
      <c r="G307" s="5">
        <v>350225</v>
      </c>
      <c r="H307" s="50">
        <v>30114</v>
      </c>
      <c r="I307" s="5" t="s">
        <v>412</v>
      </c>
    </row>
    <row r="308" spans="1:9" x14ac:dyDescent="0.25">
      <c r="A308" s="5" t="s">
        <v>413</v>
      </c>
      <c r="B308" s="5" t="s">
        <v>590</v>
      </c>
      <c r="C308" s="5" t="s">
        <v>510</v>
      </c>
      <c r="D308" s="5" t="s">
        <v>416</v>
      </c>
      <c r="E308" s="5">
        <v>57</v>
      </c>
      <c r="F308" s="50">
        <v>22423</v>
      </c>
      <c r="G308" s="5">
        <v>351115</v>
      </c>
      <c r="H308" s="50">
        <v>30074</v>
      </c>
      <c r="I308" s="5" t="s">
        <v>412</v>
      </c>
    </row>
    <row r="309" spans="1:9" x14ac:dyDescent="0.25">
      <c r="A309" s="5" t="s">
        <v>413</v>
      </c>
      <c r="B309" s="5" t="s">
        <v>517</v>
      </c>
      <c r="C309" s="5" t="s">
        <v>441</v>
      </c>
      <c r="D309" s="5" t="s">
        <v>460</v>
      </c>
      <c r="E309" s="5">
        <v>57</v>
      </c>
      <c r="F309" s="50">
        <v>22413</v>
      </c>
      <c r="G309" s="5">
        <v>350171</v>
      </c>
      <c r="H309" s="50">
        <v>30310</v>
      </c>
      <c r="I309" s="5" t="s">
        <v>412</v>
      </c>
    </row>
    <row r="310" spans="1:9" x14ac:dyDescent="0.25">
      <c r="A310" s="5" t="s">
        <v>408</v>
      </c>
      <c r="B310" s="5" t="s">
        <v>488</v>
      </c>
      <c r="C310" s="5" t="s">
        <v>679</v>
      </c>
      <c r="D310" s="5" t="s">
        <v>460</v>
      </c>
      <c r="E310" s="5">
        <v>56</v>
      </c>
      <c r="F310" s="50">
        <v>22756</v>
      </c>
      <c r="G310" s="5">
        <v>350843</v>
      </c>
      <c r="H310" s="50">
        <v>30144</v>
      </c>
      <c r="I310" s="5" t="s">
        <v>412</v>
      </c>
    </row>
    <row r="311" spans="1:9" x14ac:dyDescent="0.25">
      <c r="A311" s="5" t="s">
        <v>408</v>
      </c>
      <c r="B311" s="5" t="s">
        <v>615</v>
      </c>
      <c r="C311" s="5" t="s">
        <v>676</v>
      </c>
      <c r="D311" s="5" t="s">
        <v>714</v>
      </c>
      <c r="E311" s="5">
        <v>63</v>
      </c>
      <c r="F311" s="50">
        <v>20009</v>
      </c>
      <c r="G311" s="5">
        <v>560438</v>
      </c>
      <c r="H311" s="50">
        <v>30013</v>
      </c>
      <c r="I311" s="5" t="s">
        <v>412</v>
      </c>
    </row>
    <row r="312" spans="1:9" x14ac:dyDescent="0.25">
      <c r="A312" s="5" t="s">
        <v>408</v>
      </c>
      <c r="B312" s="5" t="s">
        <v>592</v>
      </c>
      <c r="C312" s="5" t="s">
        <v>556</v>
      </c>
      <c r="D312" s="5" t="s">
        <v>411</v>
      </c>
      <c r="E312" s="5">
        <v>62</v>
      </c>
      <c r="F312" s="50">
        <v>20511</v>
      </c>
      <c r="G312" s="5">
        <v>560435</v>
      </c>
      <c r="H312" s="50">
        <v>30235</v>
      </c>
      <c r="I312" s="5" t="s">
        <v>412</v>
      </c>
    </row>
    <row r="313" spans="1:9" x14ac:dyDescent="0.25">
      <c r="A313" s="5" t="s">
        <v>408</v>
      </c>
      <c r="B313" s="5" t="s">
        <v>152</v>
      </c>
      <c r="C313" s="5" t="s">
        <v>715</v>
      </c>
      <c r="D313" s="5" t="s">
        <v>460</v>
      </c>
      <c r="E313" s="5">
        <v>60</v>
      </c>
      <c r="F313" s="50">
        <v>21166</v>
      </c>
      <c r="G313" s="5">
        <v>560437</v>
      </c>
      <c r="H313" s="50">
        <v>30149</v>
      </c>
      <c r="I313" s="5" t="s">
        <v>412</v>
      </c>
    </row>
    <row r="314" spans="1:9" x14ac:dyDescent="0.25">
      <c r="A314" s="5" t="s">
        <v>408</v>
      </c>
      <c r="B314" s="5" t="s">
        <v>608</v>
      </c>
      <c r="C314" s="5" t="s">
        <v>716</v>
      </c>
      <c r="D314" s="5" t="s">
        <v>422</v>
      </c>
      <c r="E314" s="5">
        <v>60</v>
      </c>
      <c r="F314" s="50">
        <v>21283</v>
      </c>
      <c r="G314" s="5">
        <v>560433</v>
      </c>
      <c r="H314" s="50">
        <v>30216</v>
      </c>
      <c r="I314" s="5" t="s">
        <v>412</v>
      </c>
    </row>
    <row r="315" spans="1:9" x14ac:dyDescent="0.25">
      <c r="A315" s="5" t="s">
        <v>408</v>
      </c>
      <c r="B315" s="5" t="s">
        <v>431</v>
      </c>
      <c r="C315" s="5" t="s">
        <v>155</v>
      </c>
      <c r="D315" s="5" t="s">
        <v>473</v>
      </c>
      <c r="E315" s="5">
        <v>59</v>
      </c>
      <c r="F315" s="50">
        <v>21753</v>
      </c>
      <c r="G315" s="5">
        <v>350345</v>
      </c>
      <c r="H315" s="50">
        <v>30044</v>
      </c>
      <c r="I315" s="5" t="s">
        <v>417</v>
      </c>
    </row>
    <row r="316" spans="1:9" x14ac:dyDescent="0.25">
      <c r="A316" s="5" t="s">
        <v>408</v>
      </c>
      <c r="B316" s="5" t="s">
        <v>712</v>
      </c>
      <c r="C316" s="5" t="s">
        <v>444</v>
      </c>
      <c r="D316" s="5" t="s">
        <v>422</v>
      </c>
      <c r="E316" s="5">
        <v>58</v>
      </c>
      <c r="F316" s="50">
        <v>22181</v>
      </c>
      <c r="G316" s="5">
        <v>351236</v>
      </c>
      <c r="H316" s="50">
        <v>30311</v>
      </c>
      <c r="I316" s="5" t="s">
        <v>417</v>
      </c>
    </row>
    <row r="317" spans="1:9" x14ac:dyDescent="0.25">
      <c r="A317" s="5" t="s">
        <v>408</v>
      </c>
      <c r="B317" s="5" t="s">
        <v>488</v>
      </c>
      <c r="C317" s="5" t="s">
        <v>621</v>
      </c>
      <c r="D317" s="5" t="s">
        <v>717</v>
      </c>
      <c r="E317" s="5">
        <v>57</v>
      </c>
      <c r="F317" s="50">
        <v>22227</v>
      </c>
      <c r="G317" s="5">
        <v>560456</v>
      </c>
      <c r="H317" s="50">
        <v>30266</v>
      </c>
      <c r="I317" s="5" t="s">
        <v>417</v>
      </c>
    </row>
    <row r="318" spans="1:9" x14ac:dyDescent="0.25">
      <c r="A318" s="5" t="s">
        <v>413</v>
      </c>
      <c r="B318" s="5" t="s">
        <v>483</v>
      </c>
      <c r="C318" s="5" t="s">
        <v>718</v>
      </c>
      <c r="D318" s="5" t="s">
        <v>416</v>
      </c>
      <c r="E318" s="5">
        <v>57</v>
      </c>
      <c r="F318" s="50">
        <v>22436</v>
      </c>
      <c r="G318" s="5">
        <v>351205</v>
      </c>
      <c r="H318" s="50">
        <v>30281</v>
      </c>
      <c r="I318" s="5" t="s">
        <v>417</v>
      </c>
    </row>
    <row r="319" spans="1:9" x14ac:dyDescent="0.25">
      <c r="A319" s="5" t="s">
        <v>408</v>
      </c>
      <c r="B319" s="5" t="s">
        <v>719</v>
      </c>
      <c r="C319" s="5" t="s">
        <v>550</v>
      </c>
      <c r="D319" s="5" t="s">
        <v>460</v>
      </c>
      <c r="E319" s="5">
        <v>61</v>
      </c>
      <c r="F319" s="50">
        <v>20915</v>
      </c>
      <c r="G319" s="5">
        <v>560443</v>
      </c>
      <c r="H319" s="50">
        <v>30404</v>
      </c>
      <c r="I319" s="5" t="s">
        <v>417</v>
      </c>
    </row>
    <row r="320" spans="1:9" x14ac:dyDescent="0.25">
      <c r="A320" s="5" t="s">
        <v>413</v>
      </c>
      <c r="B320" s="5" t="s">
        <v>479</v>
      </c>
      <c r="C320" s="5" t="s">
        <v>441</v>
      </c>
      <c r="D320" s="5" t="s">
        <v>668</v>
      </c>
      <c r="E320" s="5">
        <v>61</v>
      </c>
      <c r="F320" s="50">
        <v>20975</v>
      </c>
      <c r="G320" s="5">
        <v>561640</v>
      </c>
      <c r="H320" s="50">
        <v>30535</v>
      </c>
      <c r="I320" s="5" t="s">
        <v>417</v>
      </c>
    </row>
    <row r="321" spans="1:9" x14ac:dyDescent="0.25">
      <c r="A321" s="5" t="s">
        <v>413</v>
      </c>
      <c r="B321" s="5" t="s">
        <v>569</v>
      </c>
      <c r="C321" s="5" t="s">
        <v>591</v>
      </c>
      <c r="D321" s="5" t="s">
        <v>460</v>
      </c>
      <c r="E321" s="5">
        <v>57</v>
      </c>
      <c r="F321" s="50">
        <v>22276</v>
      </c>
      <c r="G321" s="5">
        <v>560564</v>
      </c>
      <c r="H321" s="50">
        <v>30571</v>
      </c>
      <c r="I321" s="5" t="s">
        <v>417</v>
      </c>
    </row>
    <row r="322" spans="1:9" x14ac:dyDescent="0.25">
      <c r="A322" s="5" t="s">
        <v>413</v>
      </c>
      <c r="B322" s="5" t="s">
        <v>645</v>
      </c>
      <c r="C322" s="5" t="s">
        <v>720</v>
      </c>
      <c r="D322" s="5" t="s">
        <v>460</v>
      </c>
      <c r="E322" s="5">
        <v>58</v>
      </c>
      <c r="F322" s="50">
        <v>22004</v>
      </c>
      <c r="G322" s="5">
        <v>351148</v>
      </c>
      <c r="H322" s="50">
        <v>30500</v>
      </c>
      <c r="I322" s="5" t="s">
        <v>417</v>
      </c>
    </row>
    <row r="323" spans="1:9" x14ac:dyDescent="0.25">
      <c r="A323" s="5" t="s">
        <v>413</v>
      </c>
      <c r="B323" s="5" t="s">
        <v>481</v>
      </c>
      <c r="C323" s="5" t="s">
        <v>706</v>
      </c>
      <c r="D323" s="5" t="s">
        <v>416</v>
      </c>
      <c r="E323" s="5">
        <v>57</v>
      </c>
      <c r="F323" s="50">
        <v>22430</v>
      </c>
      <c r="G323" s="5">
        <v>350936</v>
      </c>
      <c r="H323" s="50">
        <v>30396</v>
      </c>
      <c r="I323" s="5" t="s">
        <v>417</v>
      </c>
    </row>
    <row r="324" spans="1:9" x14ac:dyDescent="0.25">
      <c r="A324" s="5" t="s">
        <v>408</v>
      </c>
      <c r="B324" s="5" t="s">
        <v>429</v>
      </c>
      <c r="C324" s="5" t="s">
        <v>533</v>
      </c>
      <c r="D324" s="5" t="s">
        <v>422</v>
      </c>
      <c r="E324" s="5">
        <v>57</v>
      </c>
      <c r="F324" s="50">
        <v>22512</v>
      </c>
      <c r="G324" s="5">
        <v>350380</v>
      </c>
      <c r="H324" s="50">
        <v>30611</v>
      </c>
      <c r="I324" s="5" t="s">
        <v>417</v>
      </c>
    </row>
    <row r="325" spans="1:9" x14ac:dyDescent="0.25">
      <c r="A325" s="5" t="s">
        <v>408</v>
      </c>
      <c r="B325" s="5" t="s">
        <v>610</v>
      </c>
      <c r="C325" s="5" t="s">
        <v>157</v>
      </c>
      <c r="D325" s="5" t="s">
        <v>619</v>
      </c>
      <c r="E325" s="5">
        <v>61</v>
      </c>
      <c r="F325" s="50">
        <v>20856</v>
      </c>
      <c r="G325" s="5">
        <v>350223</v>
      </c>
      <c r="H325" s="50">
        <v>30426</v>
      </c>
      <c r="I325" s="5" t="s">
        <v>417</v>
      </c>
    </row>
    <row r="326" spans="1:9" x14ac:dyDescent="0.25">
      <c r="A326" s="5" t="s">
        <v>413</v>
      </c>
      <c r="B326" s="5" t="s">
        <v>639</v>
      </c>
      <c r="C326" s="5" t="s">
        <v>427</v>
      </c>
      <c r="D326" s="5" t="s">
        <v>416</v>
      </c>
      <c r="E326" s="5">
        <v>60</v>
      </c>
      <c r="F326" s="50">
        <v>21136</v>
      </c>
      <c r="G326" s="5">
        <v>560450</v>
      </c>
      <c r="H326" s="50">
        <v>30414</v>
      </c>
      <c r="I326" s="5" t="s">
        <v>417</v>
      </c>
    </row>
    <row r="327" spans="1:9" x14ac:dyDescent="0.25">
      <c r="A327" s="5" t="s">
        <v>413</v>
      </c>
      <c r="B327" s="5" t="s">
        <v>553</v>
      </c>
      <c r="C327" s="5" t="s">
        <v>721</v>
      </c>
      <c r="D327" s="5" t="s">
        <v>425</v>
      </c>
      <c r="E327" s="5">
        <v>59</v>
      </c>
      <c r="F327" s="50">
        <v>21675</v>
      </c>
      <c r="G327" s="5">
        <v>350765</v>
      </c>
      <c r="H327" s="50">
        <v>30439</v>
      </c>
      <c r="I327" s="5" t="s">
        <v>417</v>
      </c>
    </row>
    <row r="328" spans="1:9" x14ac:dyDescent="0.25">
      <c r="A328" s="5" t="s">
        <v>413</v>
      </c>
      <c r="B328" s="5" t="s">
        <v>485</v>
      </c>
      <c r="C328" s="5" t="s">
        <v>722</v>
      </c>
      <c r="D328" s="5" t="s">
        <v>416</v>
      </c>
      <c r="E328" s="5">
        <v>57</v>
      </c>
      <c r="F328" s="50">
        <v>22245</v>
      </c>
      <c r="G328" s="5">
        <v>561167</v>
      </c>
      <c r="H328" s="50">
        <v>30563</v>
      </c>
      <c r="I328" s="5" t="s">
        <v>417</v>
      </c>
    </row>
    <row r="329" spans="1:9" x14ac:dyDescent="0.25">
      <c r="A329" s="5" t="s">
        <v>413</v>
      </c>
      <c r="B329" s="5" t="s">
        <v>705</v>
      </c>
      <c r="C329" s="5" t="s">
        <v>480</v>
      </c>
      <c r="D329" s="5" t="s">
        <v>460</v>
      </c>
      <c r="E329" s="5">
        <v>57</v>
      </c>
      <c r="F329" s="50">
        <v>22474</v>
      </c>
      <c r="G329" s="5">
        <v>350982</v>
      </c>
      <c r="H329" s="50">
        <v>30456</v>
      </c>
      <c r="I329" s="5" t="s">
        <v>417</v>
      </c>
    </row>
    <row r="330" spans="1:9" x14ac:dyDescent="0.25">
      <c r="A330" s="5" t="s">
        <v>413</v>
      </c>
      <c r="B330" s="5" t="s">
        <v>608</v>
      </c>
      <c r="C330" s="5" t="s">
        <v>515</v>
      </c>
      <c r="D330" s="5" t="s">
        <v>457</v>
      </c>
      <c r="E330" s="5">
        <v>59</v>
      </c>
      <c r="F330" s="50">
        <v>21772</v>
      </c>
      <c r="G330" s="5">
        <v>560446</v>
      </c>
      <c r="H330" s="50">
        <v>30569</v>
      </c>
      <c r="I330" s="5" t="s">
        <v>417</v>
      </c>
    </row>
    <row r="331" spans="1:9" x14ac:dyDescent="0.25">
      <c r="A331" s="5" t="s">
        <v>413</v>
      </c>
      <c r="B331" s="5" t="s">
        <v>681</v>
      </c>
      <c r="C331" s="5" t="s">
        <v>723</v>
      </c>
      <c r="D331" s="5" t="s">
        <v>416</v>
      </c>
      <c r="E331" s="5">
        <v>58</v>
      </c>
      <c r="F331" s="50">
        <v>22071</v>
      </c>
      <c r="G331" s="5">
        <v>350708</v>
      </c>
      <c r="H331" s="50">
        <v>30321</v>
      </c>
      <c r="I331" s="5" t="s">
        <v>421</v>
      </c>
    </row>
    <row r="332" spans="1:9" x14ac:dyDescent="0.25">
      <c r="A332" s="5" t="s">
        <v>408</v>
      </c>
      <c r="B332" s="5" t="s">
        <v>608</v>
      </c>
      <c r="C332" s="5" t="s">
        <v>552</v>
      </c>
      <c r="D332" s="5" t="s">
        <v>607</v>
      </c>
      <c r="E332" s="5">
        <v>63</v>
      </c>
      <c r="F332" s="50">
        <v>20257</v>
      </c>
      <c r="G332" s="5">
        <v>351074</v>
      </c>
      <c r="H332" s="50">
        <v>30448</v>
      </c>
      <c r="I332" s="5" t="s">
        <v>421</v>
      </c>
    </row>
    <row r="333" spans="1:9" x14ac:dyDescent="0.25">
      <c r="A333" s="5" t="s">
        <v>408</v>
      </c>
      <c r="B333" s="5" t="s">
        <v>623</v>
      </c>
      <c r="C333" s="5" t="s">
        <v>724</v>
      </c>
      <c r="D333" s="5" t="s">
        <v>536</v>
      </c>
      <c r="E333" s="5">
        <v>60</v>
      </c>
      <c r="F333" s="50">
        <v>21270</v>
      </c>
      <c r="G333" s="5">
        <v>350335</v>
      </c>
      <c r="H333" s="50">
        <v>30378</v>
      </c>
      <c r="I333" s="5" t="s">
        <v>421</v>
      </c>
    </row>
    <row r="334" spans="1:9" x14ac:dyDescent="0.25">
      <c r="A334" s="5" t="s">
        <v>408</v>
      </c>
      <c r="B334" s="5" t="s">
        <v>157</v>
      </c>
      <c r="C334" s="5" t="s">
        <v>621</v>
      </c>
      <c r="D334" s="5" t="s">
        <v>442</v>
      </c>
      <c r="E334" s="5">
        <v>60</v>
      </c>
      <c r="F334" s="50">
        <v>21432</v>
      </c>
      <c r="G334" s="5">
        <v>350943</v>
      </c>
      <c r="H334" s="50">
        <v>30646</v>
      </c>
      <c r="I334" s="5" t="s">
        <v>421</v>
      </c>
    </row>
    <row r="335" spans="1:9" x14ac:dyDescent="0.25">
      <c r="A335" s="5" t="s">
        <v>413</v>
      </c>
      <c r="B335" s="5" t="s">
        <v>461</v>
      </c>
      <c r="C335" s="5" t="s">
        <v>441</v>
      </c>
      <c r="D335" s="5" t="s">
        <v>442</v>
      </c>
      <c r="E335" s="5">
        <v>60</v>
      </c>
      <c r="F335" s="50">
        <v>21369</v>
      </c>
      <c r="G335" s="5">
        <v>351272</v>
      </c>
      <c r="H335" s="50">
        <v>30660</v>
      </c>
      <c r="I335" s="5" t="s">
        <v>421</v>
      </c>
    </row>
    <row r="336" spans="1:9" x14ac:dyDescent="0.25">
      <c r="A336" s="5" t="s">
        <v>413</v>
      </c>
      <c r="B336" s="5" t="s">
        <v>155</v>
      </c>
      <c r="C336" s="5" t="s">
        <v>441</v>
      </c>
      <c r="D336" s="5" t="s">
        <v>457</v>
      </c>
      <c r="E336" s="5">
        <v>58</v>
      </c>
      <c r="F336" s="50">
        <v>22171</v>
      </c>
      <c r="G336" s="5">
        <v>351290</v>
      </c>
      <c r="H336" s="50">
        <v>30604</v>
      </c>
      <c r="I336" s="5" t="s">
        <v>421</v>
      </c>
    </row>
    <row r="337" spans="1:9" x14ac:dyDescent="0.25">
      <c r="A337" s="5" t="s">
        <v>413</v>
      </c>
      <c r="B337" s="5" t="s">
        <v>586</v>
      </c>
      <c r="C337" s="5" t="s">
        <v>432</v>
      </c>
      <c r="D337" s="5" t="s">
        <v>416</v>
      </c>
      <c r="E337" s="5">
        <v>57</v>
      </c>
      <c r="F337" s="50">
        <v>22307</v>
      </c>
      <c r="G337" s="5">
        <v>351261</v>
      </c>
      <c r="H337" s="50">
        <v>30341</v>
      </c>
      <c r="I337" s="5" t="s">
        <v>421</v>
      </c>
    </row>
    <row r="338" spans="1:9" x14ac:dyDescent="0.25">
      <c r="A338" s="5" t="s">
        <v>408</v>
      </c>
      <c r="B338" s="5" t="s">
        <v>570</v>
      </c>
      <c r="C338" s="5" t="s">
        <v>453</v>
      </c>
      <c r="D338" s="5" t="s">
        <v>425</v>
      </c>
      <c r="E338" s="5">
        <v>56</v>
      </c>
      <c r="F338" s="50">
        <v>22651</v>
      </c>
      <c r="G338" s="5">
        <v>350973</v>
      </c>
      <c r="H338" s="50">
        <v>30456</v>
      </c>
      <c r="I338" s="5" t="s">
        <v>421</v>
      </c>
    </row>
    <row r="339" spans="1:9" x14ac:dyDescent="0.25">
      <c r="A339" s="5" t="s">
        <v>408</v>
      </c>
      <c r="B339" s="5" t="s">
        <v>469</v>
      </c>
      <c r="C339" s="5" t="s">
        <v>725</v>
      </c>
      <c r="D339" s="5" t="s">
        <v>726</v>
      </c>
      <c r="E339" s="5">
        <v>61</v>
      </c>
      <c r="F339" s="50">
        <v>20887</v>
      </c>
      <c r="G339" s="5">
        <v>350560</v>
      </c>
      <c r="H339" s="50">
        <v>30571</v>
      </c>
      <c r="I339" s="5" t="s">
        <v>421</v>
      </c>
    </row>
    <row r="340" spans="1:9" x14ac:dyDescent="0.25">
      <c r="A340" s="5" t="s">
        <v>408</v>
      </c>
      <c r="B340" s="5" t="s">
        <v>434</v>
      </c>
      <c r="C340" s="5" t="s">
        <v>185</v>
      </c>
      <c r="D340" s="5" t="s">
        <v>727</v>
      </c>
      <c r="E340" s="5">
        <v>58</v>
      </c>
      <c r="F340" s="50">
        <v>22011</v>
      </c>
      <c r="G340" s="5">
        <v>350664</v>
      </c>
      <c r="H340" s="50">
        <v>30409</v>
      </c>
      <c r="I340" s="5" t="s">
        <v>421</v>
      </c>
    </row>
    <row r="341" spans="1:9" x14ac:dyDescent="0.25">
      <c r="A341" s="5" t="s">
        <v>408</v>
      </c>
      <c r="B341" s="5" t="s">
        <v>602</v>
      </c>
      <c r="C341" s="5" t="s">
        <v>715</v>
      </c>
      <c r="D341" s="5" t="s">
        <v>422</v>
      </c>
      <c r="E341" s="5">
        <v>58</v>
      </c>
      <c r="F341" s="50">
        <v>22140</v>
      </c>
      <c r="G341" s="5">
        <v>350919</v>
      </c>
      <c r="H341" s="50">
        <v>30363</v>
      </c>
      <c r="I341" s="5" t="s">
        <v>466</v>
      </c>
    </row>
    <row r="342" spans="1:9" x14ac:dyDescent="0.25">
      <c r="A342" s="5" t="s">
        <v>413</v>
      </c>
      <c r="B342" s="5" t="s">
        <v>681</v>
      </c>
      <c r="C342" s="5" t="s">
        <v>728</v>
      </c>
      <c r="D342" s="5" t="s">
        <v>416</v>
      </c>
      <c r="E342" s="5">
        <v>57</v>
      </c>
      <c r="F342" s="50">
        <v>22230</v>
      </c>
      <c r="G342" s="5">
        <v>351086</v>
      </c>
      <c r="H342" s="50">
        <v>30404</v>
      </c>
      <c r="I342" s="5" t="s">
        <v>466</v>
      </c>
    </row>
    <row r="343" spans="1:9" x14ac:dyDescent="0.25">
      <c r="A343" s="5" t="s">
        <v>413</v>
      </c>
      <c r="B343" s="5" t="s">
        <v>437</v>
      </c>
      <c r="C343" s="5" t="s">
        <v>167</v>
      </c>
      <c r="D343" s="5" t="s">
        <v>416</v>
      </c>
      <c r="E343" s="5">
        <v>56</v>
      </c>
      <c r="F343" s="50">
        <v>22908</v>
      </c>
      <c r="G343" s="5">
        <v>351292</v>
      </c>
      <c r="H343" s="50">
        <v>30540</v>
      </c>
      <c r="I343" s="5" t="s">
        <v>466</v>
      </c>
    </row>
    <row r="344" spans="1:9" x14ac:dyDescent="0.25">
      <c r="A344" s="5" t="s">
        <v>408</v>
      </c>
      <c r="B344" s="5" t="s">
        <v>705</v>
      </c>
      <c r="C344" s="5" t="s">
        <v>676</v>
      </c>
      <c r="D344" s="5" t="s">
        <v>445</v>
      </c>
      <c r="E344" s="5">
        <v>57</v>
      </c>
      <c r="F344" s="50">
        <v>22536</v>
      </c>
      <c r="G344" s="5">
        <v>351002</v>
      </c>
      <c r="H344" s="50">
        <v>30470</v>
      </c>
      <c r="I344" s="5" t="s">
        <v>466</v>
      </c>
    </row>
    <row r="345" spans="1:9" x14ac:dyDescent="0.25">
      <c r="A345" s="5" t="s">
        <v>408</v>
      </c>
      <c r="B345" s="5" t="s">
        <v>713</v>
      </c>
      <c r="C345" s="5" t="s">
        <v>729</v>
      </c>
      <c r="D345" s="5" t="s">
        <v>442</v>
      </c>
      <c r="E345" s="5">
        <v>56</v>
      </c>
      <c r="F345" s="50">
        <v>22672</v>
      </c>
      <c r="G345" s="5">
        <v>350209</v>
      </c>
      <c r="H345" s="50">
        <v>30401</v>
      </c>
      <c r="I345" s="5" t="s">
        <v>466</v>
      </c>
    </row>
    <row r="346" spans="1:9" x14ac:dyDescent="0.25">
      <c r="A346" s="5" t="s">
        <v>408</v>
      </c>
      <c r="B346" s="5" t="s">
        <v>448</v>
      </c>
      <c r="C346" s="5" t="s">
        <v>599</v>
      </c>
      <c r="D346" s="5" t="s">
        <v>470</v>
      </c>
      <c r="E346" s="5">
        <v>55</v>
      </c>
      <c r="F346" s="50">
        <v>23245</v>
      </c>
      <c r="G346" s="5">
        <v>350489</v>
      </c>
      <c r="H346" s="50">
        <v>30342</v>
      </c>
      <c r="I346" s="5" t="s">
        <v>466</v>
      </c>
    </row>
    <row r="347" spans="1:9" x14ac:dyDescent="0.25">
      <c r="A347" s="5" t="s">
        <v>408</v>
      </c>
      <c r="B347" s="5" t="s">
        <v>602</v>
      </c>
      <c r="C347" s="5" t="s">
        <v>444</v>
      </c>
      <c r="D347" s="5" t="s">
        <v>425</v>
      </c>
      <c r="E347" s="5">
        <v>54</v>
      </c>
      <c r="F347" s="50">
        <v>23341</v>
      </c>
      <c r="G347" s="5">
        <v>350676</v>
      </c>
      <c r="H347" s="50">
        <v>30596</v>
      </c>
      <c r="I347" s="5" t="s">
        <v>466</v>
      </c>
    </row>
    <row r="348" spans="1:9" x14ac:dyDescent="0.25">
      <c r="A348" s="5" t="s">
        <v>408</v>
      </c>
      <c r="B348" s="5" t="s">
        <v>602</v>
      </c>
      <c r="C348" s="5" t="s">
        <v>152</v>
      </c>
      <c r="D348" s="5" t="s">
        <v>460</v>
      </c>
      <c r="E348" s="5">
        <v>60</v>
      </c>
      <c r="F348" s="50">
        <v>21358</v>
      </c>
      <c r="G348" s="5">
        <v>560464</v>
      </c>
      <c r="H348" s="50">
        <v>30658</v>
      </c>
      <c r="I348" s="5" t="s">
        <v>466</v>
      </c>
    </row>
    <row r="349" spans="1:9" x14ac:dyDescent="0.25">
      <c r="A349" s="5" t="s">
        <v>413</v>
      </c>
      <c r="B349" s="5" t="s">
        <v>730</v>
      </c>
      <c r="C349" s="5" t="s">
        <v>415</v>
      </c>
      <c r="D349" s="5" t="s">
        <v>460</v>
      </c>
      <c r="E349" s="5">
        <v>59</v>
      </c>
      <c r="F349" s="50">
        <v>21682</v>
      </c>
      <c r="G349" s="5">
        <v>560444</v>
      </c>
      <c r="H349" s="50">
        <v>30630</v>
      </c>
      <c r="I349" s="5" t="s">
        <v>466</v>
      </c>
    </row>
    <row r="350" spans="1:9" x14ac:dyDescent="0.25">
      <c r="A350" s="5" t="s">
        <v>408</v>
      </c>
      <c r="B350" s="5" t="s">
        <v>464</v>
      </c>
      <c r="C350" s="5" t="s">
        <v>453</v>
      </c>
      <c r="D350" s="5" t="s">
        <v>636</v>
      </c>
      <c r="E350" s="5">
        <v>56</v>
      </c>
      <c r="F350" s="50">
        <v>22908</v>
      </c>
      <c r="G350" s="5">
        <v>350653</v>
      </c>
      <c r="H350" s="50">
        <v>30540</v>
      </c>
      <c r="I350" s="5" t="s">
        <v>412</v>
      </c>
    </row>
    <row r="351" spans="1:9" x14ac:dyDescent="0.25">
      <c r="A351" s="5" t="s">
        <v>413</v>
      </c>
      <c r="B351" s="5" t="s">
        <v>437</v>
      </c>
      <c r="C351" s="5" t="s">
        <v>491</v>
      </c>
      <c r="D351" s="5" t="s">
        <v>457</v>
      </c>
      <c r="E351" s="5">
        <v>56</v>
      </c>
      <c r="F351" s="50">
        <v>22899</v>
      </c>
      <c r="G351" s="5">
        <v>350150</v>
      </c>
      <c r="H351" s="50">
        <v>30465</v>
      </c>
      <c r="I351" s="5" t="s">
        <v>412</v>
      </c>
    </row>
    <row r="352" spans="1:9" x14ac:dyDescent="0.25">
      <c r="A352" s="5" t="s">
        <v>408</v>
      </c>
      <c r="B352" s="5" t="s">
        <v>414</v>
      </c>
      <c r="C352" s="5" t="s">
        <v>676</v>
      </c>
      <c r="D352" s="5" t="s">
        <v>548</v>
      </c>
      <c r="E352" s="5">
        <v>55</v>
      </c>
      <c r="F352" s="50">
        <v>23179</v>
      </c>
      <c r="G352" s="5">
        <v>350453</v>
      </c>
      <c r="H352" s="50">
        <v>30645</v>
      </c>
      <c r="I352" s="5" t="s">
        <v>412</v>
      </c>
    </row>
    <row r="353" spans="1:9" x14ac:dyDescent="0.25">
      <c r="A353" s="5" t="s">
        <v>408</v>
      </c>
      <c r="B353" s="5" t="s">
        <v>434</v>
      </c>
      <c r="C353" s="5" t="s">
        <v>157</v>
      </c>
      <c r="D353" s="5" t="s">
        <v>416</v>
      </c>
      <c r="E353" s="5">
        <v>60</v>
      </c>
      <c r="F353" s="50">
        <v>21135</v>
      </c>
      <c r="G353" s="5">
        <v>560470</v>
      </c>
      <c r="H353" s="50">
        <v>30658</v>
      </c>
      <c r="I353" s="5" t="s">
        <v>412</v>
      </c>
    </row>
    <row r="354" spans="1:9" x14ac:dyDescent="0.25">
      <c r="A354" s="5" t="s">
        <v>413</v>
      </c>
      <c r="B354" s="5" t="s">
        <v>431</v>
      </c>
      <c r="C354" s="5" t="s">
        <v>532</v>
      </c>
      <c r="D354" s="5" t="s">
        <v>428</v>
      </c>
      <c r="E354" s="5">
        <v>60</v>
      </c>
      <c r="F354" s="50">
        <v>21278</v>
      </c>
      <c r="G354" s="5">
        <v>560471</v>
      </c>
      <c r="H354" s="50">
        <v>30581</v>
      </c>
      <c r="I354" s="5" t="s">
        <v>412</v>
      </c>
    </row>
    <row r="355" spans="1:9" x14ac:dyDescent="0.25">
      <c r="A355" s="5" t="s">
        <v>413</v>
      </c>
      <c r="B355" s="5" t="s">
        <v>544</v>
      </c>
      <c r="C355" s="5" t="s">
        <v>489</v>
      </c>
      <c r="D355" s="5" t="s">
        <v>439</v>
      </c>
      <c r="E355" s="5">
        <v>57</v>
      </c>
      <c r="F355" s="50">
        <v>22200</v>
      </c>
      <c r="G355" s="5">
        <v>351150</v>
      </c>
      <c r="H355" s="50">
        <v>30357</v>
      </c>
      <c r="I355" s="5" t="s">
        <v>412</v>
      </c>
    </row>
    <row r="356" spans="1:9" x14ac:dyDescent="0.25">
      <c r="A356" s="5" t="s">
        <v>408</v>
      </c>
      <c r="B356" s="5" t="s">
        <v>652</v>
      </c>
      <c r="C356" s="5" t="s">
        <v>542</v>
      </c>
      <c r="D356" s="5" t="s">
        <v>731</v>
      </c>
      <c r="E356" s="5">
        <v>59</v>
      </c>
      <c r="F356" s="50">
        <v>21477</v>
      </c>
      <c r="G356" s="5">
        <v>351302</v>
      </c>
      <c r="H356" s="50">
        <v>30409</v>
      </c>
      <c r="I356" s="5" t="s">
        <v>412</v>
      </c>
    </row>
    <row r="357" spans="1:9" x14ac:dyDescent="0.25">
      <c r="A357" s="5" t="s">
        <v>408</v>
      </c>
      <c r="B357" s="5" t="s">
        <v>704</v>
      </c>
      <c r="C357" s="5" t="s">
        <v>535</v>
      </c>
      <c r="D357" s="5" t="s">
        <v>425</v>
      </c>
      <c r="E357" s="5">
        <v>56</v>
      </c>
      <c r="F357" s="50">
        <v>22595</v>
      </c>
      <c r="G357" s="5">
        <v>351183</v>
      </c>
      <c r="H357" s="50">
        <v>30453</v>
      </c>
      <c r="I357" s="5" t="s">
        <v>412</v>
      </c>
    </row>
    <row r="358" spans="1:9" x14ac:dyDescent="0.25">
      <c r="A358" s="5" t="s">
        <v>408</v>
      </c>
      <c r="B358" s="5" t="s">
        <v>450</v>
      </c>
      <c r="C358" s="5" t="s">
        <v>599</v>
      </c>
      <c r="D358" s="5" t="s">
        <v>460</v>
      </c>
      <c r="E358" s="5">
        <v>57</v>
      </c>
      <c r="F358" s="50">
        <v>22322</v>
      </c>
      <c r="G358" s="5">
        <v>351186</v>
      </c>
      <c r="H358" s="50">
        <v>30470</v>
      </c>
      <c r="I358" s="5" t="s">
        <v>412</v>
      </c>
    </row>
    <row r="359" spans="1:9" x14ac:dyDescent="0.25">
      <c r="A359" s="5" t="s">
        <v>408</v>
      </c>
      <c r="B359" s="5" t="s">
        <v>602</v>
      </c>
      <c r="C359" s="5" t="s">
        <v>535</v>
      </c>
      <c r="D359" s="5" t="s">
        <v>416</v>
      </c>
      <c r="E359" s="5">
        <v>56</v>
      </c>
      <c r="F359" s="50">
        <v>22870</v>
      </c>
      <c r="G359" s="5">
        <v>560469</v>
      </c>
      <c r="H359" s="50">
        <v>30441</v>
      </c>
      <c r="I359" s="5" t="s">
        <v>412</v>
      </c>
    </row>
    <row r="360" spans="1:9" x14ac:dyDescent="0.25">
      <c r="A360" s="5" t="s">
        <v>413</v>
      </c>
      <c r="B360" s="5" t="s">
        <v>499</v>
      </c>
      <c r="C360" s="5" t="s">
        <v>515</v>
      </c>
      <c r="D360" s="5" t="s">
        <v>422</v>
      </c>
      <c r="E360" s="5">
        <v>55</v>
      </c>
      <c r="F360" s="50">
        <v>23052</v>
      </c>
      <c r="G360" s="5">
        <v>350301</v>
      </c>
      <c r="H360" s="50">
        <v>30660</v>
      </c>
      <c r="I360" s="5" t="s">
        <v>412</v>
      </c>
    </row>
    <row r="361" spans="1:9" x14ac:dyDescent="0.25">
      <c r="A361" s="5" t="s">
        <v>408</v>
      </c>
      <c r="B361" s="5" t="s">
        <v>634</v>
      </c>
      <c r="C361" s="5" t="s">
        <v>451</v>
      </c>
      <c r="D361" s="5" t="s">
        <v>732</v>
      </c>
      <c r="E361" s="5">
        <v>63</v>
      </c>
      <c r="F361" s="50">
        <v>20274</v>
      </c>
      <c r="G361" s="5">
        <v>560478</v>
      </c>
      <c r="H361" s="50">
        <v>30324</v>
      </c>
      <c r="I361" s="5" t="s">
        <v>417</v>
      </c>
    </row>
    <row r="362" spans="1:9" x14ac:dyDescent="0.25">
      <c r="A362" s="5" t="s">
        <v>408</v>
      </c>
      <c r="B362" s="5" t="s">
        <v>492</v>
      </c>
      <c r="C362" s="5" t="s">
        <v>533</v>
      </c>
      <c r="D362" s="5" t="s">
        <v>445</v>
      </c>
      <c r="E362" s="5">
        <v>61</v>
      </c>
      <c r="F362" s="50">
        <v>20939</v>
      </c>
      <c r="G362" s="5">
        <v>560476</v>
      </c>
      <c r="H362" s="50">
        <v>30458</v>
      </c>
      <c r="I362" s="5" t="s">
        <v>417</v>
      </c>
    </row>
    <row r="363" spans="1:9" x14ac:dyDescent="0.25">
      <c r="A363" s="5" t="s">
        <v>413</v>
      </c>
      <c r="B363" s="5" t="s">
        <v>611</v>
      </c>
      <c r="C363" s="5" t="s">
        <v>510</v>
      </c>
      <c r="D363" s="5" t="s">
        <v>416</v>
      </c>
      <c r="E363" s="5">
        <v>60</v>
      </c>
      <c r="F363" s="50">
        <v>21308</v>
      </c>
      <c r="G363" s="5">
        <v>350917</v>
      </c>
      <c r="H363" s="50">
        <v>30479</v>
      </c>
      <c r="I363" s="5" t="s">
        <v>417</v>
      </c>
    </row>
    <row r="364" spans="1:9" x14ac:dyDescent="0.25">
      <c r="A364" s="5" t="s">
        <v>408</v>
      </c>
      <c r="B364" s="5" t="s">
        <v>553</v>
      </c>
      <c r="C364" s="5" t="s">
        <v>679</v>
      </c>
      <c r="D364" s="5" t="s">
        <v>482</v>
      </c>
      <c r="E364" s="5">
        <v>58</v>
      </c>
      <c r="F364" s="50">
        <v>21866</v>
      </c>
      <c r="G364" s="5">
        <v>560472</v>
      </c>
      <c r="H364" s="50">
        <v>30439</v>
      </c>
      <c r="I364" s="5" t="s">
        <v>417</v>
      </c>
    </row>
    <row r="365" spans="1:9" x14ac:dyDescent="0.25">
      <c r="A365" s="5" t="s">
        <v>408</v>
      </c>
      <c r="B365" s="5" t="s">
        <v>623</v>
      </c>
      <c r="C365" s="5" t="s">
        <v>532</v>
      </c>
      <c r="D365" s="5" t="s">
        <v>416</v>
      </c>
      <c r="E365" s="5">
        <v>59</v>
      </c>
      <c r="F365" s="50">
        <v>21591</v>
      </c>
      <c r="G365" s="5">
        <v>560477</v>
      </c>
      <c r="H365" s="50">
        <v>30675</v>
      </c>
      <c r="I365" s="5" t="s">
        <v>417</v>
      </c>
    </row>
    <row r="366" spans="1:9" x14ac:dyDescent="0.25">
      <c r="A366" s="5" t="s">
        <v>413</v>
      </c>
      <c r="B366" s="5" t="s">
        <v>511</v>
      </c>
      <c r="C366" s="5" t="s">
        <v>571</v>
      </c>
      <c r="D366" s="5" t="s">
        <v>473</v>
      </c>
      <c r="E366" s="5">
        <v>58</v>
      </c>
      <c r="F366" s="50">
        <v>21967</v>
      </c>
      <c r="G366" s="5">
        <v>351367</v>
      </c>
      <c r="H366" s="50">
        <v>30509</v>
      </c>
      <c r="I366" s="5" t="s">
        <v>417</v>
      </c>
    </row>
    <row r="367" spans="1:9" x14ac:dyDescent="0.25">
      <c r="A367" s="5" t="s">
        <v>413</v>
      </c>
      <c r="B367" s="5" t="s">
        <v>488</v>
      </c>
      <c r="C367" s="5" t="s">
        <v>606</v>
      </c>
      <c r="D367" s="5" t="s">
        <v>416</v>
      </c>
      <c r="E367" s="5">
        <v>57</v>
      </c>
      <c r="F367" s="50">
        <v>22361</v>
      </c>
      <c r="G367" s="5">
        <v>351369</v>
      </c>
      <c r="H367" s="50">
        <v>30378</v>
      </c>
      <c r="I367" s="5" t="s">
        <v>417</v>
      </c>
    </row>
    <row r="368" spans="1:9" x14ac:dyDescent="0.25">
      <c r="A368" s="5" t="s">
        <v>408</v>
      </c>
      <c r="B368" s="5" t="s">
        <v>503</v>
      </c>
      <c r="C368" s="5" t="s">
        <v>547</v>
      </c>
      <c r="D368" s="5" t="s">
        <v>733</v>
      </c>
      <c r="E368" s="5">
        <v>56</v>
      </c>
      <c r="F368" s="50">
        <v>22893</v>
      </c>
      <c r="G368" s="5">
        <v>351366</v>
      </c>
      <c r="H368" s="50">
        <v>30600</v>
      </c>
      <c r="I368" s="5" t="s">
        <v>417</v>
      </c>
    </row>
    <row r="369" spans="1:9" x14ac:dyDescent="0.25">
      <c r="A369" s="5" t="s">
        <v>413</v>
      </c>
      <c r="B369" s="5" t="s">
        <v>730</v>
      </c>
      <c r="C369" s="5" t="s">
        <v>489</v>
      </c>
      <c r="D369" s="5" t="s">
        <v>734</v>
      </c>
      <c r="E369" s="5">
        <v>56</v>
      </c>
      <c r="F369" s="50">
        <v>22830</v>
      </c>
      <c r="G369" s="5">
        <v>560475</v>
      </c>
      <c r="H369" s="50">
        <v>30514</v>
      </c>
      <c r="I369" s="5" t="s">
        <v>417</v>
      </c>
    </row>
    <row r="370" spans="1:9" x14ac:dyDescent="0.25">
      <c r="A370" s="5" t="s">
        <v>408</v>
      </c>
      <c r="B370" s="5" t="s">
        <v>446</v>
      </c>
      <c r="C370" s="5" t="s">
        <v>735</v>
      </c>
      <c r="D370" s="5" t="s">
        <v>736</v>
      </c>
      <c r="E370" s="5">
        <v>57</v>
      </c>
      <c r="F370" s="50">
        <v>22333</v>
      </c>
      <c r="G370" s="5">
        <v>560484</v>
      </c>
      <c r="H370" s="50">
        <v>30581</v>
      </c>
      <c r="I370" s="5" t="s">
        <v>417</v>
      </c>
    </row>
    <row r="371" spans="1:9" x14ac:dyDescent="0.25">
      <c r="A371" s="5" t="s">
        <v>413</v>
      </c>
      <c r="B371" s="5" t="s">
        <v>528</v>
      </c>
      <c r="C371" s="5" t="s">
        <v>737</v>
      </c>
      <c r="D371" s="5" t="s">
        <v>416</v>
      </c>
      <c r="E371" s="5">
        <v>59</v>
      </c>
      <c r="F371" s="50">
        <v>21477</v>
      </c>
      <c r="G371" s="5">
        <v>350910</v>
      </c>
      <c r="H371" s="50">
        <v>30409</v>
      </c>
      <c r="I371" s="5" t="s">
        <v>417</v>
      </c>
    </row>
    <row r="372" spans="1:9" x14ac:dyDescent="0.25">
      <c r="A372" s="5" t="s">
        <v>408</v>
      </c>
      <c r="B372" s="5" t="s">
        <v>500</v>
      </c>
      <c r="C372" s="5" t="s">
        <v>535</v>
      </c>
      <c r="D372" s="5" t="s">
        <v>416</v>
      </c>
      <c r="E372" s="5">
        <v>59</v>
      </c>
      <c r="F372" s="50">
        <v>21781</v>
      </c>
      <c r="G372" s="5">
        <v>560486</v>
      </c>
      <c r="H372" s="50">
        <v>30676</v>
      </c>
      <c r="I372" s="5" t="s">
        <v>417</v>
      </c>
    </row>
    <row r="373" spans="1:9" x14ac:dyDescent="0.25">
      <c r="A373" s="5" t="s">
        <v>413</v>
      </c>
      <c r="B373" s="5" t="s">
        <v>648</v>
      </c>
      <c r="C373" s="5" t="s">
        <v>691</v>
      </c>
      <c r="D373" s="5" t="s">
        <v>416</v>
      </c>
      <c r="E373" s="5">
        <v>57</v>
      </c>
      <c r="F373" s="50">
        <v>22201</v>
      </c>
      <c r="G373" s="5">
        <v>351110</v>
      </c>
      <c r="H373" s="50">
        <v>30631</v>
      </c>
      <c r="I373" s="5" t="s">
        <v>417</v>
      </c>
    </row>
    <row r="374" spans="1:9" x14ac:dyDescent="0.25">
      <c r="A374" s="5" t="s">
        <v>408</v>
      </c>
      <c r="B374" s="5" t="s">
        <v>547</v>
      </c>
      <c r="C374" s="5" t="s">
        <v>527</v>
      </c>
      <c r="D374" s="5" t="s">
        <v>738</v>
      </c>
      <c r="E374" s="5">
        <v>59</v>
      </c>
      <c r="F374" s="50">
        <v>21470</v>
      </c>
      <c r="G374" s="5">
        <v>560487</v>
      </c>
      <c r="H374" s="50">
        <v>30646</v>
      </c>
      <c r="I374" s="5" t="s">
        <v>417</v>
      </c>
    </row>
    <row r="375" spans="1:9" x14ac:dyDescent="0.25">
      <c r="A375" s="5" t="s">
        <v>408</v>
      </c>
      <c r="B375" s="5" t="s">
        <v>155</v>
      </c>
      <c r="C375" s="5" t="s">
        <v>459</v>
      </c>
      <c r="D375" s="5" t="s">
        <v>505</v>
      </c>
      <c r="E375" s="5">
        <v>63</v>
      </c>
      <c r="F375" s="50">
        <v>20038</v>
      </c>
      <c r="G375" s="5">
        <v>560491</v>
      </c>
      <c r="H375" s="50">
        <v>30770</v>
      </c>
      <c r="I375" s="5" t="s">
        <v>417</v>
      </c>
    </row>
    <row r="376" spans="1:9" x14ac:dyDescent="0.25">
      <c r="A376" s="5" t="s">
        <v>413</v>
      </c>
      <c r="B376" s="5" t="s">
        <v>719</v>
      </c>
      <c r="C376" s="5" t="s">
        <v>739</v>
      </c>
      <c r="D376" s="5" t="s">
        <v>439</v>
      </c>
      <c r="E376" s="5">
        <v>60</v>
      </c>
      <c r="F376" s="50">
        <v>21134</v>
      </c>
      <c r="G376" s="5">
        <v>560460</v>
      </c>
      <c r="H376" s="50">
        <v>30901</v>
      </c>
      <c r="I376" s="5" t="s">
        <v>417</v>
      </c>
    </row>
    <row r="377" spans="1:9" x14ac:dyDescent="0.25">
      <c r="A377" s="5" t="s">
        <v>413</v>
      </c>
      <c r="B377" s="5" t="s">
        <v>652</v>
      </c>
      <c r="C377" s="5" t="s">
        <v>441</v>
      </c>
      <c r="D377" s="5" t="s">
        <v>740</v>
      </c>
      <c r="E377" s="5">
        <v>60</v>
      </c>
      <c r="F377" s="50">
        <v>21224</v>
      </c>
      <c r="G377" s="5">
        <v>560569</v>
      </c>
      <c r="H377" s="50">
        <v>30937</v>
      </c>
      <c r="I377" s="5" t="s">
        <v>421</v>
      </c>
    </row>
    <row r="378" spans="1:9" x14ac:dyDescent="0.25">
      <c r="A378" s="5" t="s">
        <v>408</v>
      </c>
      <c r="B378" s="5" t="s">
        <v>452</v>
      </c>
      <c r="C378" s="5" t="s">
        <v>550</v>
      </c>
      <c r="D378" s="5" t="s">
        <v>619</v>
      </c>
      <c r="E378" s="5">
        <v>57</v>
      </c>
      <c r="F378" s="50">
        <v>22260</v>
      </c>
      <c r="G378" s="5">
        <v>560490</v>
      </c>
      <c r="H378" s="50">
        <v>30866</v>
      </c>
      <c r="I378" s="5" t="s">
        <v>421</v>
      </c>
    </row>
    <row r="379" spans="1:9" x14ac:dyDescent="0.25">
      <c r="A379" s="5" t="s">
        <v>413</v>
      </c>
      <c r="B379" s="5" t="s">
        <v>631</v>
      </c>
      <c r="C379" s="5" t="s">
        <v>453</v>
      </c>
      <c r="D379" s="5" t="s">
        <v>416</v>
      </c>
      <c r="E379" s="5">
        <v>56</v>
      </c>
      <c r="F379" s="50">
        <v>22641</v>
      </c>
      <c r="G379" s="5">
        <v>560489</v>
      </c>
      <c r="H379" s="50">
        <v>30762</v>
      </c>
      <c r="I379" s="5" t="s">
        <v>421</v>
      </c>
    </row>
    <row r="380" spans="1:9" x14ac:dyDescent="0.25">
      <c r="A380" s="5" t="s">
        <v>413</v>
      </c>
      <c r="B380" s="5" t="s">
        <v>493</v>
      </c>
      <c r="C380" s="5" t="s">
        <v>513</v>
      </c>
      <c r="D380" s="5" t="s">
        <v>416</v>
      </c>
      <c r="E380" s="5">
        <v>60</v>
      </c>
      <c r="F380" s="50">
        <v>21105</v>
      </c>
      <c r="G380" s="5">
        <v>560494</v>
      </c>
      <c r="H380" s="50">
        <v>30977</v>
      </c>
      <c r="I380" s="5" t="s">
        <v>421</v>
      </c>
    </row>
    <row r="381" spans="1:9" x14ac:dyDescent="0.25">
      <c r="A381" s="5" t="s">
        <v>408</v>
      </c>
      <c r="B381" s="5" t="s">
        <v>431</v>
      </c>
      <c r="C381" s="5" t="s">
        <v>453</v>
      </c>
      <c r="D381" s="5" t="s">
        <v>741</v>
      </c>
      <c r="E381" s="5">
        <v>61</v>
      </c>
      <c r="F381" s="50">
        <v>20991</v>
      </c>
      <c r="G381" s="5">
        <v>351357</v>
      </c>
      <c r="H381" s="50">
        <v>30792</v>
      </c>
      <c r="I381" s="5" t="s">
        <v>421</v>
      </c>
    </row>
    <row r="382" spans="1:9" x14ac:dyDescent="0.25">
      <c r="A382" s="5" t="s">
        <v>408</v>
      </c>
      <c r="B382" s="5" t="s">
        <v>423</v>
      </c>
      <c r="C382" s="5" t="s">
        <v>459</v>
      </c>
      <c r="D382" s="5" t="s">
        <v>742</v>
      </c>
      <c r="E382" s="5">
        <v>61</v>
      </c>
      <c r="F382" s="50">
        <v>20861</v>
      </c>
      <c r="G382" s="5">
        <v>350258</v>
      </c>
      <c r="H382" s="50">
        <v>30780</v>
      </c>
      <c r="I382" s="5" t="s">
        <v>421</v>
      </c>
    </row>
    <row r="383" spans="1:9" x14ac:dyDescent="0.25">
      <c r="A383" s="5" t="s">
        <v>408</v>
      </c>
      <c r="B383" s="5" t="s">
        <v>673</v>
      </c>
      <c r="C383" s="5" t="s">
        <v>550</v>
      </c>
      <c r="D383" s="5" t="s">
        <v>536</v>
      </c>
      <c r="E383" s="5">
        <v>60</v>
      </c>
      <c r="F383" s="50">
        <v>21447</v>
      </c>
      <c r="G383" s="5">
        <v>560501</v>
      </c>
      <c r="H383" s="50">
        <v>30805</v>
      </c>
      <c r="I383" s="5" t="s">
        <v>421</v>
      </c>
    </row>
    <row r="384" spans="1:9" x14ac:dyDescent="0.25">
      <c r="A384" s="5" t="s">
        <v>408</v>
      </c>
      <c r="B384" s="5" t="s">
        <v>629</v>
      </c>
      <c r="C384" s="5" t="s">
        <v>621</v>
      </c>
      <c r="D384" s="5" t="s">
        <v>536</v>
      </c>
      <c r="E384" s="5">
        <v>59</v>
      </c>
      <c r="F384" s="50">
        <v>21499</v>
      </c>
      <c r="G384" s="5">
        <v>560500</v>
      </c>
      <c r="H384" s="50">
        <v>30929</v>
      </c>
      <c r="I384" s="5" t="s">
        <v>421</v>
      </c>
    </row>
    <row r="385" spans="1:9" x14ac:dyDescent="0.25">
      <c r="A385" s="5" t="s">
        <v>413</v>
      </c>
      <c r="B385" s="5" t="s">
        <v>185</v>
      </c>
      <c r="C385" s="5" t="s">
        <v>558</v>
      </c>
      <c r="D385" s="5" t="s">
        <v>743</v>
      </c>
      <c r="E385" s="5">
        <v>56</v>
      </c>
      <c r="F385" s="50">
        <v>22726</v>
      </c>
      <c r="G385" s="5">
        <v>350385</v>
      </c>
      <c r="H385" s="50">
        <v>30822</v>
      </c>
      <c r="I385" s="5" t="s">
        <v>421</v>
      </c>
    </row>
    <row r="386" spans="1:9" x14ac:dyDescent="0.25">
      <c r="A386" s="5" t="s">
        <v>413</v>
      </c>
      <c r="B386" s="5" t="s">
        <v>646</v>
      </c>
      <c r="C386" s="5" t="s">
        <v>580</v>
      </c>
      <c r="D386" s="5" t="s">
        <v>460</v>
      </c>
      <c r="E386" s="5">
        <v>56</v>
      </c>
      <c r="F386" s="50">
        <v>22757</v>
      </c>
      <c r="G386" s="5">
        <v>350055</v>
      </c>
      <c r="H386" s="50">
        <v>30935</v>
      </c>
      <c r="I386" s="5" t="s">
        <v>421</v>
      </c>
    </row>
    <row r="387" spans="1:9" x14ac:dyDescent="0.25">
      <c r="A387" s="5" t="s">
        <v>413</v>
      </c>
      <c r="B387" s="5" t="s">
        <v>458</v>
      </c>
      <c r="C387" s="5" t="s">
        <v>744</v>
      </c>
      <c r="D387" s="5" t="s">
        <v>457</v>
      </c>
      <c r="E387" s="5">
        <v>60</v>
      </c>
      <c r="F387" s="50">
        <v>21252</v>
      </c>
      <c r="G387" s="5">
        <v>560505</v>
      </c>
      <c r="H387" s="50">
        <v>30686</v>
      </c>
      <c r="I387" s="5" t="s">
        <v>466</v>
      </c>
    </row>
    <row r="388" spans="1:9" x14ac:dyDescent="0.25">
      <c r="A388" s="5" t="s">
        <v>408</v>
      </c>
      <c r="B388" s="5" t="s">
        <v>553</v>
      </c>
      <c r="C388" s="5" t="s">
        <v>532</v>
      </c>
      <c r="D388" s="5" t="s">
        <v>536</v>
      </c>
      <c r="E388" s="5">
        <v>61</v>
      </c>
      <c r="F388" s="50">
        <v>21070</v>
      </c>
      <c r="G388" s="5">
        <v>560506</v>
      </c>
      <c r="H388" s="50">
        <v>30814</v>
      </c>
      <c r="I388" s="5" t="s">
        <v>466</v>
      </c>
    </row>
    <row r="389" spans="1:9" x14ac:dyDescent="0.25">
      <c r="A389" s="5" t="s">
        <v>413</v>
      </c>
      <c r="B389" s="5" t="s">
        <v>476</v>
      </c>
      <c r="C389" s="5" t="s">
        <v>496</v>
      </c>
      <c r="D389" s="5" t="s">
        <v>442</v>
      </c>
      <c r="E389" s="5">
        <v>58</v>
      </c>
      <c r="F389" s="50">
        <v>21892</v>
      </c>
      <c r="G389" s="5">
        <v>560447</v>
      </c>
      <c r="H389" s="50">
        <v>30744</v>
      </c>
      <c r="I389" s="5" t="s">
        <v>466</v>
      </c>
    </row>
    <row r="390" spans="1:9" x14ac:dyDescent="0.25">
      <c r="A390" s="5" t="s">
        <v>408</v>
      </c>
      <c r="B390" s="5" t="s">
        <v>673</v>
      </c>
      <c r="C390" s="5" t="s">
        <v>459</v>
      </c>
      <c r="D390" s="5" t="s">
        <v>428</v>
      </c>
      <c r="E390" s="5">
        <v>59</v>
      </c>
      <c r="F390" s="50">
        <v>21766</v>
      </c>
      <c r="G390" s="5">
        <v>560512</v>
      </c>
      <c r="H390" s="50">
        <v>31012</v>
      </c>
      <c r="I390" s="5" t="s">
        <v>466</v>
      </c>
    </row>
    <row r="391" spans="1:9" x14ac:dyDescent="0.25">
      <c r="A391" s="5" t="s">
        <v>408</v>
      </c>
      <c r="B391" s="5" t="s">
        <v>434</v>
      </c>
      <c r="C391" s="5" t="s">
        <v>745</v>
      </c>
      <c r="D391" s="5" t="s">
        <v>445</v>
      </c>
      <c r="E391" s="5">
        <v>60</v>
      </c>
      <c r="F391" s="50">
        <v>21383</v>
      </c>
      <c r="G391" s="5">
        <v>560515</v>
      </c>
      <c r="H391" s="50">
        <v>31026</v>
      </c>
      <c r="I391" s="5" t="s">
        <v>466</v>
      </c>
    </row>
    <row r="392" spans="1:9" x14ac:dyDescent="0.25">
      <c r="A392" s="5" t="s">
        <v>408</v>
      </c>
      <c r="B392" s="5" t="s">
        <v>152</v>
      </c>
      <c r="C392" s="5" t="s">
        <v>746</v>
      </c>
      <c r="D392" s="5" t="s">
        <v>747</v>
      </c>
      <c r="E392" s="5">
        <v>58</v>
      </c>
      <c r="F392" s="50">
        <v>22132</v>
      </c>
      <c r="G392" s="5">
        <v>560522</v>
      </c>
      <c r="H392" s="50">
        <v>30970</v>
      </c>
      <c r="I392" s="5" t="s">
        <v>466</v>
      </c>
    </row>
    <row r="393" spans="1:9" x14ac:dyDescent="0.25">
      <c r="A393" s="5" t="s">
        <v>413</v>
      </c>
      <c r="B393" s="5" t="s">
        <v>490</v>
      </c>
      <c r="C393" s="5" t="s">
        <v>427</v>
      </c>
      <c r="D393" s="5" t="s">
        <v>416</v>
      </c>
      <c r="E393" s="5">
        <v>56</v>
      </c>
      <c r="F393" s="50">
        <v>22627</v>
      </c>
      <c r="G393" s="5">
        <v>560523</v>
      </c>
      <c r="H393" s="50">
        <v>30706</v>
      </c>
      <c r="I393" s="5" t="s">
        <v>466</v>
      </c>
    </row>
    <row r="394" spans="1:9" x14ac:dyDescent="0.25">
      <c r="A394" s="5" t="s">
        <v>413</v>
      </c>
      <c r="B394" s="5" t="s">
        <v>612</v>
      </c>
      <c r="C394" s="5" t="s">
        <v>633</v>
      </c>
      <c r="D394" s="5" t="s">
        <v>460</v>
      </c>
      <c r="E394" s="5">
        <v>55</v>
      </c>
      <c r="F394" s="50">
        <v>23153</v>
      </c>
      <c r="G394" s="5">
        <v>560520</v>
      </c>
      <c r="H394" s="50">
        <v>30822</v>
      </c>
      <c r="I394" s="5" t="s">
        <v>466</v>
      </c>
    </row>
    <row r="395" spans="1:9" x14ac:dyDescent="0.25">
      <c r="A395" s="5" t="s">
        <v>413</v>
      </c>
      <c r="B395" s="5" t="s">
        <v>528</v>
      </c>
      <c r="C395" s="5" t="s">
        <v>682</v>
      </c>
      <c r="D395" s="5" t="s">
        <v>731</v>
      </c>
      <c r="E395" s="5">
        <v>54</v>
      </c>
      <c r="F395" s="50">
        <v>23371</v>
      </c>
      <c r="G395" s="5">
        <v>560521</v>
      </c>
      <c r="H395" s="50">
        <v>30937</v>
      </c>
      <c r="I395" s="5" t="s">
        <v>466</v>
      </c>
    </row>
    <row r="396" spans="1:9" x14ac:dyDescent="0.25">
      <c r="A396" s="5" t="s">
        <v>413</v>
      </c>
      <c r="B396" s="5" t="s">
        <v>448</v>
      </c>
      <c r="C396" s="5" t="s">
        <v>468</v>
      </c>
      <c r="D396" s="5" t="s">
        <v>422</v>
      </c>
      <c r="E396" s="5">
        <v>56</v>
      </c>
      <c r="F396" s="50">
        <v>22831</v>
      </c>
      <c r="G396" s="5">
        <v>560462</v>
      </c>
      <c r="H396" s="50">
        <v>30775</v>
      </c>
      <c r="I396" s="5" t="s">
        <v>412</v>
      </c>
    </row>
    <row r="397" spans="1:9" x14ac:dyDescent="0.25">
      <c r="A397" s="5" t="s">
        <v>408</v>
      </c>
      <c r="B397" s="5" t="s">
        <v>748</v>
      </c>
      <c r="C397" s="5" t="s">
        <v>155</v>
      </c>
      <c r="D397" s="5" t="s">
        <v>422</v>
      </c>
      <c r="E397" s="5">
        <v>55</v>
      </c>
      <c r="F397" s="50">
        <v>22990</v>
      </c>
      <c r="G397" s="5">
        <v>560526</v>
      </c>
      <c r="H397" s="50">
        <v>30728</v>
      </c>
      <c r="I397" s="5" t="s">
        <v>412</v>
      </c>
    </row>
    <row r="398" spans="1:9" x14ac:dyDescent="0.25">
      <c r="A398" s="5" t="s">
        <v>413</v>
      </c>
      <c r="B398" s="5" t="s">
        <v>418</v>
      </c>
      <c r="C398" s="5" t="s">
        <v>468</v>
      </c>
      <c r="D398" s="5" t="s">
        <v>749</v>
      </c>
      <c r="E398" s="5">
        <v>58</v>
      </c>
      <c r="F398" s="50">
        <v>21978</v>
      </c>
      <c r="G398" s="5">
        <v>560527</v>
      </c>
      <c r="H398" s="50">
        <v>30770</v>
      </c>
      <c r="I398" s="5" t="s">
        <v>412</v>
      </c>
    </row>
    <row r="399" spans="1:9" x14ac:dyDescent="0.25">
      <c r="A399" s="5" t="s">
        <v>454</v>
      </c>
      <c r="B399" s="5" t="s">
        <v>534</v>
      </c>
      <c r="C399" s="5" t="s">
        <v>427</v>
      </c>
      <c r="D399" s="5" t="s">
        <v>416</v>
      </c>
      <c r="E399" s="5">
        <v>57</v>
      </c>
      <c r="F399" s="50">
        <v>22500</v>
      </c>
      <c r="G399" s="5">
        <v>560535</v>
      </c>
      <c r="H399" s="50">
        <v>30777</v>
      </c>
      <c r="I399" s="5" t="s">
        <v>412</v>
      </c>
    </row>
    <row r="400" spans="1:9" x14ac:dyDescent="0.25">
      <c r="A400" s="5" t="s">
        <v>413</v>
      </c>
      <c r="B400" s="5" t="s">
        <v>467</v>
      </c>
      <c r="C400" s="5" t="s">
        <v>750</v>
      </c>
      <c r="D400" s="5" t="s">
        <v>416</v>
      </c>
      <c r="E400" s="5">
        <v>56</v>
      </c>
      <c r="F400" s="50">
        <v>22786</v>
      </c>
      <c r="G400" s="5">
        <v>560533</v>
      </c>
      <c r="H400" s="50">
        <v>30836</v>
      </c>
      <c r="I400" s="5" t="s">
        <v>412</v>
      </c>
    </row>
    <row r="401" spans="1:9" x14ac:dyDescent="0.25">
      <c r="A401" s="5" t="s">
        <v>408</v>
      </c>
      <c r="B401" s="5" t="s">
        <v>410</v>
      </c>
      <c r="C401" s="5" t="s">
        <v>554</v>
      </c>
      <c r="D401" s="5" t="s">
        <v>482</v>
      </c>
      <c r="E401" s="5">
        <v>56</v>
      </c>
      <c r="F401" s="50">
        <v>22901</v>
      </c>
      <c r="G401" s="5">
        <v>560530</v>
      </c>
      <c r="H401" s="50">
        <v>30767</v>
      </c>
      <c r="I401" s="5" t="s">
        <v>412</v>
      </c>
    </row>
    <row r="402" spans="1:9" x14ac:dyDescent="0.25">
      <c r="A402" s="5" t="s">
        <v>454</v>
      </c>
      <c r="B402" s="5" t="s">
        <v>467</v>
      </c>
      <c r="C402" s="5" t="s">
        <v>456</v>
      </c>
      <c r="D402" s="5" t="s">
        <v>628</v>
      </c>
      <c r="E402" s="5">
        <v>58</v>
      </c>
      <c r="F402" s="50">
        <v>21909</v>
      </c>
      <c r="G402" s="5">
        <v>560532</v>
      </c>
      <c r="H402" s="50">
        <v>30707</v>
      </c>
      <c r="I402" s="5" t="s">
        <v>412</v>
      </c>
    </row>
    <row r="403" spans="1:9" x14ac:dyDescent="0.25">
      <c r="A403" s="5" t="s">
        <v>413</v>
      </c>
      <c r="B403" s="5" t="s">
        <v>709</v>
      </c>
      <c r="C403" s="5" t="s">
        <v>571</v>
      </c>
      <c r="D403" s="5" t="s">
        <v>439</v>
      </c>
      <c r="E403" s="5">
        <v>60</v>
      </c>
      <c r="F403" s="50">
        <v>21370</v>
      </c>
      <c r="G403" s="5">
        <v>560537</v>
      </c>
      <c r="H403" s="50">
        <v>30962</v>
      </c>
      <c r="I403" s="5" t="s">
        <v>412</v>
      </c>
    </row>
    <row r="404" spans="1:9" x14ac:dyDescent="0.25">
      <c r="A404" s="5" t="s">
        <v>408</v>
      </c>
      <c r="B404" s="5" t="s">
        <v>648</v>
      </c>
      <c r="C404" s="5" t="s">
        <v>533</v>
      </c>
      <c r="D404" s="5" t="s">
        <v>460</v>
      </c>
      <c r="E404" s="5">
        <v>57</v>
      </c>
      <c r="F404" s="50">
        <v>22379</v>
      </c>
      <c r="G404" s="5">
        <v>560535</v>
      </c>
      <c r="H404" s="50">
        <v>31024</v>
      </c>
      <c r="I404" s="5" t="s">
        <v>412</v>
      </c>
    </row>
    <row r="405" spans="1:9" x14ac:dyDescent="0.25">
      <c r="A405" s="5" t="s">
        <v>413</v>
      </c>
      <c r="B405" s="5" t="s">
        <v>574</v>
      </c>
      <c r="C405" s="5" t="s">
        <v>609</v>
      </c>
      <c r="D405" s="5" t="s">
        <v>457</v>
      </c>
      <c r="E405" s="5">
        <v>55</v>
      </c>
      <c r="F405" s="50">
        <v>23184</v>
      </c>
      <c r="G405" s="5">
        <v>560536</v>
      </c>
      <c r="H405" s="50">
        <v>30996</v>
      </c>
      <c r="I405" s="5" t="s">
        <v>412</v>
      </c>
    </row>
    <row r="406" spans="1:9" x14ac:dyDescent="0.25">
      <c r="A406" s="5" t="s">
        <v>413</v>
      </c>
      <c r="B406" s="5" t="s">
        <v>611</v>
      </c>
      <c r="C406" s="5" t="s">
        <v>510</v>
      </c>
      <c r="D406" s="5" t="s">
        <v>416</v>
      </c>
      <c r="E406" s="5">
        <v>57</v>
      </c>
      <c r="F406" s="50">
        <v>22435</v>
      </c>
      <c r="G406" s="5">
        <v>560511</v>
      </c>
      <c r="H406" s="50">
        <v>30906</v>
      </c>
      <c r="I406" s="5" t="s">
        <v>412</v>
      </c>
    </row>
    <row r="407" spans="1:9" x14ac:dyDescent="0.25">
      <c r="A407" s="5" t="s">
        <v>413</v>
      </c>
      <c r="B407" s="5" t="s">
        <v>429</v>
      </c>
      <c r="C407" s="5" t="s">
        <v>751</v>
      </c>
      <c r="D407" s="5" t="s">
        <v>416</v>
      </c>
      <c r="E407" s="5">
        <v>56</v>
      </c>
      <c r="F407" s="50">
        <v>22837</v>
      </c>
      <c r="G407" s="5">
        <v>560556</v>
      </c>
      <c r="H407" s="50">
        <v>30831</v>
      </c>
      <c r="I407" s="5" t="s">
        <v>417</v>
      </c>
    </row>
    <row r="408" spans="1:9" x14ac:dyDescent="0.25">
      <c r="A408" s="5" t="s">
        <v>413</v>
      </c>
      <c r="B408" s="5" t="s">
        <v>579</v>
      </c>
      <c r="C408" s="5" t="s">
        <v>441</v>
      </c>
      <c r="D408" s="5" t="s">
        <v>460</v>
      </c>
      <c r="E408" s="5">
        <v>61</v>
      </c>
      <c r="F408" s="50">
        <v>20766</v>
      </c>
      <c r="G408" s="5">
        <v>560547</v>
      </c>
      <c r="H408" s="50">
        <v>31011</v>
      </c>
      <c r="I408" s="5" t="s">
        <v>417</v>
      </c>
    </row>
    <row r="409" spans="1:9" x14ac:dyDescent="0.25">
      <c r="A409" s="5" t="s">
        <v>408</v>
      </c>
      <c r="B409" s="5" t="s">
        <v>512</v>
      </c>
      <c r="C409" s="5" t="s">
        <v>535</v>
      </c>
      <c r="D409" s="5" t="s">
        <v>425</v>
      </c>
      <c r="E409" s="5">
        <v>59</v>
      </c>
      <c r="F409" s="50">
        <v>21648</v>
      </c>
      <c r="G409" s="5">
        <v>560548</v>
      </c>
      <c r="H409" s="50">
        <v>31389</v>
      </c>
      <c r="I409" s="5" t="s">
        <v>417</v>
      </c>
    </row>
    <row r="410" spans="1:9" x14ac:dyDescent="0.25">
      <c r="A410" s="5" t="s">
        <v>413</v>
      </c>
      <c r="B410" s="5" t="s">
        <v>157</v>
      </c>
      <c r="C410" s="5" t="s">
        <v>752</v>
      </c>
      <c r="D410" s="5" t="s">
        <v>577</v>
      </c>
      <c r="E410" s="5">
        <v>57</v>
      </c>
      <c r="F410" s="50">
        <v>22435</v>
      </c>
      <c r="G410" s="5">
        <v>560517</v>
      </c>
      <c r="H410" s="50">
        <v>31312</v>
      </c>
      <c r="I410" s="5" t="s">
        <v>417</v>
      </c>
    </row>
    <row r="411" spans="1:9" x14ac:dyDescent="0.25">
      <c r="A411" s="5" t="s">
        <v>413</v>
      </c>
      <c r="B411" s="5" t="s">
        <v>611</v>
      </c>
      <c r="C411" s="5" t="s">
        <v>753</v>
      </c>
      <c r="D411" s="5" t="s">
        <v>754</v>
      </c>
      <c r="E411" s="5">
        <v>56</v>
      </c>
      <c r="F411" s="50">
        <v>22734</v>
      </c>
      <c r="G411" s="5">
        <v>560546</v>
      </c>
      <c r="H411" s="50">
        <v>31088</v>
      </c>
      <c r="I411" s="5" t="s">
        <v>417</v>
      </c>
    </row>
    <row r="412" spans="1:9" x14ac:dyDescent="0.25">
      <c r="A412" s="5" t="s">
        <v>413</v>
      </c>
      <c r="B412" s="5" t="s">
        <v>610</v>
      </c>
      <c r="C412" s="5" t="s">
        <v>558</v>
      </c>
      <c r="D412" s="5" t="s">
        <v>457</v>
      </c>
      <c r="E412" s="5">
        <v>55</v>
      </c>
      <c r="F412" s="50">
        <v>23148</v>
      </c>
      <c r="G412" s="5">
        <v>560550</v>
      </c>
      <c r="H412" s="50">
        <v>31202</v>
      </c>
      <c r="I412" s="5" t="s">
        <v>417</v>
      </c>
    </row>
    <row r="413" spans="1:9" x14ac:dyDescent="0.25">
      <c r="A413" s="5" t="s">
        <v>413</v>
      </c>
      <c r="B413" s="5" t="s">
        <v>648</v>
      </c>
      <c r="C413" s="5" t="s">
        <v>755</v>
      </c>
      <c r="D413" s="5" t="s">
        <v>622</v>
      </c>
      <c r="E413" s="5">
        <v>59</v>
      </c>
      <c r="F413" s="50">
        <v>21687</v>
      </c>
      <c r="G413" s="5">
        <v>560554</v>
      </c>
      <c r="H413" s="50">
        <v>31184</v>
      </c>
      <c r="I413" s="5" t="s">
        <v>417</v>
      </c>
    </row>
    <row r="414" spans="1:9" x14ac:dyDescent="0.25">
      <c r="A414" s="5" t="s">
        <v>454</v>
      </c>
      <c r="B414" s="5" t="s">
        <v>645</v>
      </c>
      <c r="C414" s="5" t="s">
        <v>756</v>
      </c>
      <c r="D414" s="5" t="s">
        <v>416</v>
      </c>
      <c r="E414" s="5">
        <v>55</v>
      </c>
      <c r="F414" s="50">
        <v>23165</v>
      </c>
      <c r="G414" s="5">
        <v>560553</v>
      </c>
      <c r="H414" s="50">
        <v>31201</v>
      </c>
      <c r="I414" s="5" t="s">
        <v>417</v>
      </c>
    </row>
    <row r="415" spans="1:9" x14ac:dyDescent="0.25">
      <c r="A415" s="5" t="s">
        <v>408</v>
      </c>
      <c r="B415" s="5" t="s">
        <v>550</v>
      </c>
      <c r="C415" s="5" t="s">
        <v>625</v>
      </c>
      <c r="D415" s="5" t="s">
        <v>416</v>
      </c>
      <c r="E415" s="5">
        <v>63</v>
      </c>
      <c r="F415" s="50">
        <v>20164</v>
      </c>
      <c r="G415" s="5">
        <v>560557</v>
      </c>
      <c r="H415" s="50">
        <v>31172</v>
      </c>
      <c r="I415" s="5" t="s">
        <v>417</v>
      </c>
    </row>
    <row r="416" spans="1:9" x14ac:dyDescent="0.25">
      <c r="A416" s="5" t="s">
        <v>413</v>
      </c>
      <c r="B416" s="5" t="s">
        <v>587</v>
      </c>
      <c r="C416" s="5" t="s">
        <v>757</v>
      </c>
      <c r="D416" s="5" t="s">
        <v>442</v>
      </c>
      <c r="E416" s="5">
        <v>54</v>
      </c>
      <c r="F416" s="50">
        <v>23296</v>
      </c>
      <c r="G416" s="5">
        <v>560558</v>
      </c>
      <c r="H416" s="50">
        <v>31391</v>
      </c>
      <c r="I416" s="5" t="s">
        <v>417</v>
      </c>
    </row>
    <row r="417" spans="1:9" x14ac:dyDescent="0.25">
      <c r="A417" s="5" t="s">
        <v>413</v>
      </c>
      <c r="B417" s="5" t="s">
        <v>592</v>
      </c>
      <c r="C417" s="5" t="s">
        <v>486</v>
      </c>
      <c r="D417" s="5" t="s">
        <v>536</v>
      </c>
      <c r="E417" s="5">
        <v>58</v>
      </c>
      <c r="F417" s="50">
        <v>22001</v>
      </c>
      <c r="G417" s="5">
        <v>560556</v>
      </c>
      <c r="H417" s="50">
        <v>31055</v>
      </c>
      <c r="I417" s="5" t="s">
        <v>417</v>
      </c>
    </row>
    <row r="418" spans="1:9" x14ac:dyDescent="0.25">
      <c r="A418" s="5" t="s">
        <v>408</v>
      </c>
      <c r="B418" s="5" t="s">
        <v>503</v>
      </c>
      <c r="C418" s="5" t="s">
        <v>542</v>
      </c>
      <c r="D418" s="5" t="s">
        <v>758</v>
      </c>
      <c r="E418" s="5">
        <v>58</v>
      </c>
      <c r="F418" s="50">
        <v>22009</v>
      </c>
      <c r="G418" s="5">
        <v>560559</v>
      </c>
      <c r="H418" s="50">
        <v>31189</v>
      </c>
      <c r="I418" s="5" t="s">
        <v>417</v>
      </c>
    </row>
    <row r="419" spans="1:9" x14ac:dyDescent="0.25">
      <c r="A419" s="5" t="s">
        <v>413</v>
      </c>
      <c r="B419" s="5" t="s">
        <v>464</v>
      </c>
      <c r="C419" s="5" t="s">
        <v>432</v>
      </c>
      <c r="D419" s="5" t="s">
        <v>622</v>
      </c>
      <c r="E419" s="5">
        <v>56</v>
      </c>
      <c r="F419" s="50">
        <v>22778</v>
      </c>
      <c r="G419" s="5">
        <v>560563</v>
      </c>
      <c r="H419" s="50">
        <v>31210</v>
      </c>
      <c r="I419" s="5" t="s">
        <v>417</v>
      </c>
    </row>
    <row r="420" spans="1:9" x14ac:dyDescent="0.25">
      <c r="A420" s="5" t="s">
        <v>413</v>
      </c>
      <c r="B420" s="5" t="s">
        <v>730</v>
      </c>
      <c r="C420" s="5" t="s">
        <v>520</v>
      </c>
      <c r="D420" s="5" t="s">
        <v>439</v>
      </c>
      <c r="E420" s="5">
        <v>59</v>
      </c>
      <c r="F420" s="50">
        <v>21499</v>
      </c>
      <c r="G420" s="5">
        <v>560566</v>
      </c>
      <c r="H420" s="50">
        <v>31170</v>
      </c>
      <c r="I420" s="5" t="s">
        <v>417</v>
      </c>
    </row>
    <row r="421" spans="1:9" x14ac:dyDescent="0.25">
      <c r="A421" s="5" t="s">
        <v>413</v>
      </c>
      <c r="B421" s="5" t="s">
        <v>639</v>
      </c>
      <c r="C421" s="5" t="s">
        <v>739</v>
      </c>
      <c r="D421" s="5" t="s">
        <v>457</v>
      </c>
      <c r="E421" s="5">
        <v>60</v>
      </c>
      <c r="F421" s="50">
        <v>21260</v>
      </c>
      <c r="G421" s="5">
        <v>560572</v>
      </c>
      <c r="H421" s="50">
        <v>31406</v>
      </c>
      <c r="I421" s="5" t="s">
        <v>417</v>
      </c>
    </row>
    <row r="422" spans="1:9" x14ac:dyDescent="0.25">
      <c r="A422" s="5" t="s">
        <v>413</v>
      </c>
      <c r="B422" s="5" t="s">
        <v>561</v>
      </c>
      <c r="C422" s="5" t="s">
        <v>750</v>
      </c>
      <c r="D422" s="5" t="s">
        <v>460</v>
      </c>
      <c r="E422" s="5">
        <v>56</v>
      </c>
      <c r="F422" s="50">
        <v>22765</v>
      </c>
      <c r="G422" s="5">
        <v>560569</v>
      </c>
      <c r="H422" s="50">
        <v>31240</v>
      </c>
      <c r="I422" s="5" t="s">
        <v>417</v>
      </c>
    </row>
    <row r="423" spans="1:9" x14ac:dyDescent="0.25">
      <c r="A423" s="5" t="s">
        <v>408</v>
      </c>
      <c r="B423" s="5" t="s">
        <v>704</v>
      </c>
      <c r="C423" s="5" t="s">
        <v>575</v>
      </c>
      <c r="D423" s="5" t="s">
        <v>433</v>
      </c>
      <c r="E423" s="5">
        <v>58</v>
      </c>
      <c r="F423" s="50">
        <v>21941</v>
      </c>
      <c r="G423" s="5">
        <v>560570</v>
      </c>
      <c r="H423" s="50">
        <v>31109</v>
      </c>
      <c r="I423" s="5" t="s">
        <v>421</v>
      </c>
    </row>
    <row r="424" spans="1:9" x14ac:dyDescent="0.25">
      <c r="A424" s="5" t="s">
        <v>408</v>
      </c>
      <c r="B424" s="5" t="s">
        <v>635</v>
      </c>
      <c r="C424" s="5" t="s">
        <v>419</v>
      </c>
      <c r="D424" s="5" t="s">
        <v>759</v>
      </c>
      <c r="E424" s="5">
        <v>59</v>
      </c>
      <c r="F424" s="50">
        <v>21721</v>
      </c>
      <c r="G424" s="5">
        <v>560524</v>
      </c>
      <c r="H424" s="50">
        <v>31331</v>
      </c>
      <c r="I424" s="5" t="s">
        <v>421</v>
      </c>
    </row>
    <row r="425" spans="1:9" x14ac:dyDescent="0.25">
      <c r="A425" s="5" t="s">
        <v>413</v>
      </c>
      <c r="B425" s="5" t="s">
        <v>705</v>
      </c>
      <c r="C425" s="5" t="s">
        <v>489</v>
      </c>
      <c r="D425" s="5" t="s">
        <v>678</v>
      </c>
      <c r="E425" s="5">
        <v>48</v>
      </c>
      <c r="F425" s="50">
        <v>25625</v>
      </c>
      <c r="G425" s="5">
        <v>560579</v>
      </c>
      <c r="H425" s="50">
        <v>33022</v>
      </c>
      <c r="I425" s="5" t="s">
        <v>421</v>
      </c>
    </row>
    <row r="426" spans="1:9" x14ac:dyDescent="0.25">
      <c r="A426" s="5" t="s">
        <v>408</v>
      </c>
      <c r="B426" s="5" t="s">
        <v>541</v>
      </c>
      <c r="C426" s="5" t="s">
        <v>532</v>
      </c>
      <c r="D426" s="5" t="s">
        <v>439</v>
      </c>
      <c r="E426" s="5">
        <v>57</v>
      </c>
      <c r="F426" s="50">
        <v>22338</v>
      </c>
      <c r="G426" s="5">
        <v>350147</v>
      </c>
      <c r="H426" s="50">
        <v>33202</v>
      </c>
      <c r="I426" s="5" t="s">
        <v>421</v>
      </c>
    </row>
    <row r="427" spans="1:9" x14ac:dyDescent="0.25">
      <c r="A427" s="5" t="s">
        <v>413</v>
      </c>
      <c r="B427" s="5" t="s">
        <v>629</v>
      </c>
      <c r="C427" s="5" t="s">
        <v>532</v>
      </c>
      <c r="D427" s="5" t="s">
        <v>428</v>
      </c>
      <c r="E427" s="5">
        <v>53</v>
      </c>
      <c r="F427" s="50">
        <v>23976</v>
      </c>
      <c r="G427" s="5">
        <v>560589</v>
      </c>
      <c r="H427" s="50">
        <v>33215</v>
      </c>
      <c r="I427" s="5" t="s">
        <v>421</v>
      </c>
    </row>
    <row r="428" spans="1:9" x14ac:dyDescent="0.25">
      <c r="A428" s="5" t="s">
        <v>413</v>
      </c>
      <c r="B428" s="5" t="s">
        <v>578</v>
      </c>
      <c r="C428" s="5" t="s">
        <v>760</v>
      </c>
      <c r="D428" s="5" t="s">
        <v>439</v>
      </c>
      <c r="E428" s="5">
        <v>50</v>
      </c>
      <c r="F428" s="50">
        <v>25041</v>
      </c>
      <c r="G428" s="5">
        <v>560571</v>
      </c>
      <c r="H428" s="50">
        <v>33138</v>
      </c>
      <c r="I428" s="5" t="s">
        <v>421</v>
      </c>
    </row>
    <row r="429" spans="1:9" x14ac:dyDescent="0.25">
      <c r="A429" s="5" t="s">
        <v>413</v>
      </c>
      <c r="B429" s="5" t="s">
        <v>652</v>
      </c>
      <c r="C429" s="5" t="s">
        <v>600</v>
      </c>
      <c r="D429" s="5" t="s">
        <v>422</v>
      </c>
      <c r="E429" s="5">
        <v>56</v>
      </c>
      <c r="F429" s="50">
        <v>22731</v>
      </c>
      <c r="G429" s="5">
        <v>560595</v>
      </c>
      <c r="H429" s="50">
        <v>32914</v>
      </c>
      <c r="I429" s="5" t="s">
        <v>421</v>
      </c>
    </row>
    <row r="430" spans="1:9" x14ac:dyDescent="0.25">
      <c r="A430" s="5" t="s">
        <v>408</v>
      </c>
      <c r="B430" s="5" t="s">
        <v>549</v>
      </c>
      <c r="C430" s="5" t="s">
        <v>533</v>
      </c>
      <c r="D430" s="5" t="s">
        <v>636</v>
      </c>
      <c r="E430" s="5">
        <v>51</v>
      </c>
      <c r="F430" s="50">
        <v>24727</v>
      </c>
      <c r="G430" s="5">
        <v>351443</v>
      </c>
      <c r="H430" s="50">
        <v>33028</v>
      </c>
      <c r="I430" s="5" t="s">
        <v>421</v>
      </c>
    </row>
    <row r="431" spans="1:9" x14ac:dyDescent="0.25">
      <c r="A431" s="5" t="s">
        <v>413</v>
      </c>
      <c r="B431" s="5" t="s">
        <v>603</v>
      </c>
      <c r="C431" s="5" t="s">
        <v>761</v>
      </c>
      <c r="D431" s="5" t="s">
        <v>460</v>
      </c>
      <c r="E431" s="5">
        <v>51</v>
      </c>
      <c r="F431" s="50">
        <v>24539</v>
      </c>
      <c r="G431" s="5">
        <v>560592</v>
      </c>
      <c r="H431" s="50">
        <v>33010</v>
      </c>
      <c r="I431" s="5" t="s">
        <v>421</v>
      </c>
    </row>
    <row r="432" spans="1:9" x14ac:dyDescent="0.25">
      <c r="A432" s="5" t="s">
        <v>413</v>
      </c>
      <c r="B432" s="5" t="s">
        <v>547</v>
      </c>
      <c r="C432" s="5" t="s">
        <v>438</v>
      </c>
      <c r="D432" s="5" t="s">
        <v>703</v>
      </c>
      <c r="E432" s="5">
        <v>52</v>
      </c>
      <c r="F432" s="50">
        <v>24298</v>
      </c>
      <c r="G432" s="5">
        <v>560596</v>
      </c>
      <c r="H432" s="50">
        <v>33027</v>
      </c>
      <c r="I432" s="5" t="s">
        <v>421</v>
      </c>
    </row>
    <row r="433" spans="1:9" x14ac:dyDescent="0.25">
      <c r="A433" s="5" t="s">
        <v>408</v>
      </c>
      <c r="B433" s="5" t="s">
        <v>440</v>
      </c>
      <c r="C433" s="5" t="s">
        <v>762</v>
      </c>
      <c r="D433" s="5" t="s">
        <v>422</v>
      </c>
      <c r="E433" s="5">
        <v>55</v>
      </c>
      <c r="F433" s="50">
        <v>22992</v>
      </c>
      <c r="G433" s="5">
        <v>560602</v>
      </c>
      <c r="H433" s="50">
        <v>32998</v>
      </c>
      <c r="I433" s="5" t="s">
        <v>466</v>
      </c>
    </row>
    <row r="434" spans="1:9" x14ac:dyDescent="0.25">
      <c r="A434" s="5" t="s">
        <v>408</v>
      </c>
      <c r="B434" s="5" t="s">
        <v>748</v>
      </c>
      <c r="C434" s="5" t="s">
        <v>444</v>
      </c>
      <c r="D434" s="5" t="s">
        <v>763</v>
      </c>
      <c r="E434" s="5">
        <v>51</v>
      </c>
      <c r="F434" s="50">
        <v>24421</v>
      </c>
      <c r="G434" s="5">
        <v>560606</v>
      </c>
      <c r="H434" s="50">
        <v>33217</v>
      </c>
      <c r="I434" s="5" t="s">
        <v>466</v>
      </c>
    </row>
    <row r="435" spans="1:9" x14ac:dyDescent="0.25">
      <c r="A435" s="5" t="s">
        <v>454</v>
      </c>
      <c r="B435" s="5" t="s">
        <v>562</v>
      </c>
      <c r="C435" s="5" t="s">
        <v>764</v>
      </c>
      <c r="D435" s="5" t="s">
        <v>765</v>
      </c>
      <c r="E435" s="5">
        <v>55</v>
      </c>
      <c r="F435" s="50">
        <v>23273</v>
      </c>
      <c r="G435" s="5">
        <v>351319</v>
      </c>
      <c r="H435" s="50">
        <v>31127</v>
      </c>
      <c r="I435" s="5" t="s">
        <v>466</v>
      </c>
    </row>
    <row r="436" spans="1:9" x14ac:dyDescent="0.25">
      <c r="A436" s="5" t="s">
        <v>408</v>
      </c>
      <c r="B436" s="5" t="s">
        <v>713</v>
      </c>
      <c r="C436" s="5" t="s">
        <v>459</v>
      </c>
      <c r="D436" s="5" t="s">
        <v>422</v>
      </c>
      <c r="E436" s="5">
        <v>56</v>
      </c>
      <c r="F436" s="50">
        <v>22771</v>
      </c>
      <c r="G436" s="5">
        <v>560603</v>
      </c>
      <c r="H436" s="50">
        <v>31342</v>
      </c>
      <c r="I436" s="5" t="s">
        <v>466</v>
      </c>
    </row>
    <row r="437" spans="1:9" x14ac:dyDescent="0.25">
      <c r="A437" s="5" t="s">
        <v>408</v>
      </c>
      <c r="B437" s="5" t="s">
        <v>766</v>
      </c>
      <c r="C437" s="5" t="s">
        <v>556</v>
      </c>
      <c r="D437" s="5" t="s">
        <v>767</v>
      </c>
      <c r="E437" s="5">
        <v>56</v>
      </c>
      <c r="F437" s="50">
        <v>22573</v>
      </c>
      <c r="G437" s="5">
        <v>560540</v>
      </c>
      <c r="H437" s="50">
        <v>31157</v>
      </c>
      <c r="I437" s="5" t="s">
        <v>466</v>
      </c>
    </row>
    <row r="438" spans="1:9" x14ac:dyDescent="0.25">
      <c r="A438" s="5" t="s">
        <v>408</v>
      </c>
      <c r="B438" s="5" t="s">
        <v>490</v>
      </c>
      <c r="C438" s="5" t="s">
        <v>641</v>
      </c>
      <c r="D438" s="5" t="s">
        <v>425</v>
      </c>
      <c r="E438" s="5">
        <v>57</v>
      </c>
      <c r="F438" s="50">
        <v>22536</v>
      </c>
      <c r="G438" s="5">
        <v>560607</v>
      </c>
      <c r="H438" s="50">
        <v>31145</v>
      </c>
      <c r="I438" s="5" t="s">
        <v>466</v>
      </c>
    </row>
    <row r="439" spans="1:9" x14ac:dyDescent="0.25">
      <c r="A439" s="5" t="s">
        <v>408</v>
      </c>
      <c r="B439" s="5" t="s">
        <v>694</v>
      </c>
      <c r="C439" s="5" t="s">
        <v>527</v>
      </c>
      <c r="D439" s="5" t="s">
        <v>619</v>
      </c>
      <c r="E439" s="5">
        <v>57</v>
      </c>
      <c r="F439" s="50">
        <v>22374</v>
      </c>
      <c r="G439" s="5">
        <v>560612</v>
      </c>
      <c r="H439" s="50">
        <v>31170</v>
      </c>
      <c r="I439" s="5" t="s">
        <v>466</v>
      </c>
    </row>
    <row r="440" spans="1:9" x14ac:dyDescent="0.25">
      <c r="A440" s="5" t="s">
        <v>408</v>
      </c>
      <c r="B440" s="5" t="s">
        <v>592</v>
      </c>
      <c r="C440" s="5" t="s">
        <v>453</v>
      </c>
      <c r="D440" s="5" t="s">
        <v>445</v>
      </c>
      <c r="E440" s="5">
        <v>56</v>
      </c>
      <c r="F440" s="50">
        <v>22752</v>
      </c>
      <c r="G440" s="5">
        <v>560609</v>
      </c>
      <c r="H440" s="50">
        <v>31294</v>
      </c>
      <c r="I440" s="5" t="s">
        <v>466</v>
      </c>
    </row>
    <row r="441" spans="1:9" x14ac:dyDescent="0.25">
      <c r="A441" s="5" t="s">
        <v>413</v>
      </c>
      <c r="B441" s="5" t="s">
        <v>665</v>
      </c>
      <c r="C441" s="5" t="s">
        <v>513</v>
      </c>
      <c r="D441" s="5" t="s">
        <v>731</v>
      </c>
      <c r="E441" s="5">
        <v>55</v>
      </c>
      <c r="F441" s="50">
        <v>23073</v>
      </c>
      <c r="G441" s="5">
        <v>560611</v>
      </c>
      <c r="H441" s="50">
        <v>31187</v>
      </c>
      <c r="I441" s="5" t="s">
        <v>466</v>
      </c>
    </row>
    <row r="442" spans="1:9" x14ac:dyDescent="0.25">
      <c r="A442" s="5" t="s">
        <v>408</v>
      </c>
      <c r="B442" s="5" t="s">
        <v>492</v>
      </c>
      <c r="C442" s="5" t="s">
        <v>724</v>
      </c>
      <c r="D442" s="5" t="s">
        <v>619</v>
      </c>
      <c r="E442" s="5">
        <v>55</v>
      </c>
      <c r="F442" s="50">
        <v>23209</v>
      </c>
      <c r="G442" s="5">
        <v>560608</v>
      </c>
      <c r="H442" s="50">
        <v>31300</v>
      </c>
      <c r="I442" s="5" t="s">
        <v>412</v>
      </c>
    </row>
    <row r="443" spans="1:9" x14ac:dyDescent="0.25">
      <c r="A443" s="5" t="s">
        <v>408</v>
      </c>
      <c r="B443" s="5" t="s">
        <v>544</v>
      </c>
      <c r="C443" s="5" t="s">
        <v>550</v>
      </c>
      <c r="D443" s="5" t="s">
        <v>416</v>
      </c>
      <c r="E443" s="5">
        <v>61</v>
      </c>
      <c r="F443" s="50">
        <v>21036</v>
      </c>
      <c r="G443" s="5">
        <v>560932</v>
      </c>
      <c r="H443" s="50">
        <v>31552</v>
      </c>
      <c r="I443" s="5" t="s">
        <v>412</v>
      </c>
    </row>
    <row r="444" spans="1:9" x14ac:dyDescent="0.25">
      <c r="A444" s="5" t="s">
        <v>408</v>
      </c>
      <c r="B444" s="5" t="s">
        <v>495</v>
      </c>
      <c r="C444" s="5" t="s">
        <v>532</v>
      </c>
      <c r="D444" s="5" t="s">
        <v>416</v>
      </c>
      <c r="E444" s="5">
        <v>59</v>
      </c>
      <c r="F444" s="50">
        <v>21555</v>
      </c>
      <c r="G444" s="5">
        <v>560615</v>
      </c>
      <c r="H444" s="50">
        <v>31544</v>
      </c>
      <c r="I444" s="5" t="s">
        <v>412</v>
      </c>
    </row>
    <row r="445" spans="1:9" x14ac:dyDescent="0.25">
      <c r="A445" s="5" t="s">
        <v>413</v>
      </c>
      <c r="B445" s="5" t="s">
        <v>437</v>
      </c>
      <c r="C445" s="5" t="s">
        <v>489</v>
      </c>
      <c r="D445" s="5" t="s">
        <v>416</v>
      </c>
      <c r="E445" s="5">
        <v>56</v>
      </c>
      <c r="F445" s="50">
        <v>22623</v>
      </c>
      <c r="G445" s="5">
        <v>560613</v>
      </c>
      <c r="H445" s="50">
        <v>31474</v>
      </c>
      <c r="I445" s="5" t="s">
        <v>412</v>
      </c>
    </row>
    <row r="446" spans="1:9" x14ac:dyDescent="0.25">
      <c r="A446" s="5" t="s">
        <v>413</v>
      </c>
      <c r="B446" s="5" t="s">
        <v>544</v>
      </c>
      <c r="C446" s="5" t="s">
        <v>682</v>
      </c>
      <c r="D446" s="5" t="s">
        <v>416</v>
      </c>
      <c r="E446" s="5">
        <v>56</v>
      </c>
      <c r="F446" s="50">
        <v>22809</v>
      </c>
      <c r="G446" s="5">
        <v>560617</v>
      </c>
      <c r="H446" s="50">
        <v>31742</v>
      </c>
      <c r="I446" s="5" t="s">
        <v>412</v>
      </c>
    </row>
    <row r="447" spans="1:9" x14ac:dyDescent="0.25">
      <c r="A447" s="5" t="s">
        <v>408</v>
      </c>
      <c r="B447" s="5" t="s">
        <v>495</v>
      </c>
      <c r="C447" s="5" t="s">
        <v>444</v>
      </c>
      <c r="D447" s="5" t="s">
        <v>768</v>
      </c>
      <c r="E447" s="5">
        <v>58</v>
      </c>
      <c r="F447" s="50">
        <v>22169</v>
      </c>
      <c r="G447" s="5">
        <v>560621</v>
      </c>
      <c r="H447" s="50">
        <v>31756</v>
      </c>
      <c r="I447" s="5" t="s">
        <v>412</v>
      </c>
    </row>
    <row r="448" spans="1:9" x14ac:dyDescent="0.25">
      <c r="A448" s="5" t="s">
        <v>408</v>
      </c>
      <c r="B448" s="5" t="s">
        <v>611</v>
      </c>
      <c r="C448" s="5" t="s">
        <v>512</v>
      </c>
      <c r="D448" s="5" t="s">
        <v>425</v>
      </c>
      <c r="E448" s="5">
        <v>55</v>
      </c>
      <c r="F448" s="50">
        <v>23019</v>
      </c>
      <c r="G448" s="5">
        <v>560622</v>
      </c>
      <c r="H448" s="50">
        <v>31700</v>
      </c>
      <c r="I448" s="5" t="s">
        <v>412</v>
      </c>
    </row>
    <row r="449" spans="1:9" x14ac:dyDescent="0.25">
      <c r="A449" s="5" t="s">
        <v>408</v>
      </c>
      <c r="B449" s="5" t="s">
        <v>549</v>
      </c>
      <c r="C449" s="5" t="s">
        <v>550</v>
      </c>
      <c r="D449" s="5" t="s">
        <v>769</v>
      </c>
      <c r="E449" s="5">
        <v>58</v>
      </c>
      <c r="F449" s="50">
        <v>21972</v>
      </c>
      <c r="G449" s="5">
        <v>560625</v>
      </c>
      <c r="H449" s="50">
        <v>31437</v>
      </c>
      <c r="I449" s="5" t="s">
        <v>412</v>
      </c>
    </row>
    <row r="450" spans="1:9" x14ac:dyDescent="0.25">
      <c r="A450" s="5" t="s">
        <v>413</v>
      </c>
      <c r="B450" s="5" t="s">
        <v>514</v>
      </c>
      <c r="C450" s="5" t="s">
        <v>609</v>
      </c>
      <c r="D450" s="5" t="s">
        <v>416</v>
      </c>
      <c r="E450" s="5">
        <v>61</v>
      </c>
      <c r="F450" s="50">
        <v>21036</v>
      </c>
      <c r="G450" s="5">
        <v>560539</v>
      </c>
      <c r="H450" s="50">
        <v>31552</v>
      </c>
      <c r="I450" s="5" t="s">
        <v>412</v>
      </c>
    </row>
    <row r="451" spans="1:9" x14ac:dyDescent="0.25">
      <c r="A451" s="5" t="s">
        <v>413</v>
      </c>
      <c r="B451" s="5" t="s">
        <v>594</v>
      </c>
      <c r="C451" s="5" t="s">
        <v>539</v>
      </c>
      <c r="D451" s="5" t="s">
        <v>416</v>
      </c>
      <c r="E451" s="5">
        <v>60</v>
      </c>
      <c r="F451" s="50">
        <v>21211</v>
      </c>
      <c r="G451" s="5">
        <v>560626</v>
      </c>
      <c r="H451" s="50">
        <v>31667</v>
      </c>
      <c r="I451" s="5" t="s">
        <v>412</v>
      </c>
    </row>
    <row r="452" spans="1:9" x14ac:dyDescent="0.25">
      <c r="A452" s="5" t="s">
        <v>413</v>
      </c>
      <c r="B452" s="5" t="s">
        <v>450</v>
      </c>
      <c r="C452" s="5" t="s">
        <v>761</v>
      </c>
      <c r="D452" s="5" t="s">
        <v>416</v>
      </c>
      <c r="E452" s="5">
        <v>53</v>
      </c>
      <c r="F452" s="50">
        <v>23662</v>
      </c>
      <c r="G452" s="5">
        <v>560631</v>
      </c>
      <c r="H452" s="50">
        <v>31505</v>
      </c>
      <c r="I452" s="5" t="s">
        <v>412</v>
      </c>
    </row>
    <row r="453" spans="1:9" x14ac:dyDescent="0.25">
      <c r="A453" s="5" t="s">
        <v>413</v>
      </c>
      <c r="B453" s="5" t="s">
        <v>681</v>
      </c>
      <c r="C453" s="5" t="s">
        <v>770</v>
      </c>
      <c r="D453" s="5" t="s">
        <v>416</v>
      </c>
      <c r="E453" s="5">
        <v>60</v>
      </c>
      <c r="F453" s="50">
        <v>21450</v>
      </c>
      <c r="G453" s="5">
        <v>560667</v>
      </c>
      <c r="H453" s="50">
        <v>31459</v>
      </c>
      <c r="I453" s="5" t="s">
        <v>417</v>
      </c>
    </row>
    <row r="454" spans="1:9" x14ac:dyDescent="0.25">
      <c r="A454" s="5" t="s">
        <v>413</v>
      </c>
      <c r="B454" s="5" t="s">
        <v>662</v>
      </c>
      <c r="C454" s="5" t="s">
        <v>721</v>
      </c>
      <c r="D454" s="5" t="s">
        <v>416</v>
      </c>
      <c r="E454" s="5">
        <v>58</v>
      </c>
      <c r="F454" s="50">
        <v>21983</v>
      </c>
      <c r="G454" s="5">
        <v>560583</v>
      </c>
      <c r="H454" s="50">
        <v>31500</v>
      </c>
      <c r="I454" s="5" t="s">
        <v>417</v>
      </c>
    </row>
    <row r="455" spans="1:9" x14ac:dyDescent="0.25">
      <c r="A455" s="5" t="s">
        <v>408</v>
      </c>
      <c r="B455" s="5" t="s">
        <v>546</v>
      </c>
      <c r="C455" s="5" t="s">
        <v>185</v>
      </c>
      <c r="D455" s="5" t="s">
        <v>771</v>
      </c>
      <c r="E455" s="5">
        <v>64</v>
      </c>
      <c r="F455" s="50">
        <v>19765</v>
      </c>
      <c r="G455" s="5">
        <v>560635</v>
      </c>
      <c r="H455" s="50">
        <v>31507</v>
      </c>
      <c r="I455" s="5" t="s">
        <v>417</v>
      </c>
    </row>
    <row r="456" spans="1:9" x14ac:dyDescent="0.25">
      <c r="A456" s="5" t="s">
        <v>408</v>
      </c>
      <c r="B456" s="5" t="s">
        <v>730</v>
      </c>
      <c r="C456" s="5" t="s">
        <v>533</v>
      </c>
      <c r="D456" s="5" t="s">
        <v>482</v>
      </c>
      <c r="E456" s="5">
        <v>53</v>
      </c>
      <c r="F456" s="50">
        <v>23879</v>
      </c>
      <c r="G456" s="5">
        <v>560640</v>
      </c>
      <c r="H456" s="50">
        <v>31537</v>
      </c>
      <c r="I456" s="5" t="s">
        <v>417</v>
      </c>
    </row>
    <row r="457" spans="1:9" x14ac:dyDescent="0.25">
      <c r="A457" s="5" t="s">
        <v>408</v>
      </c>
      <c r="B457" s="5" t="s">
        <v>652</v>
      </c>
      <c r="C457" s="5" t="s">
        <v>459</v>
      </c>
      <c r="D457" s="5" t="s">
        <v>772</v>
      </c>
      <c r="E457" s="5">
        <v>55</v>
      </c>
      <c r="F457" s="50">
        <v>22938</v>
      </c>
      <c r="G457" s="5">
        <v>560574</v>
      </c>
      <c r="H457" s="50">
        <v>31497</v>
      </c>
      <c r="I457" s="5" t="s">
        <v>417</v>
      </c>
    </row>
    <row r="458" spans="1:9" x14ac:dyDescent="0.25">
      <c r="A458" s="5" t="s">
        <v>413</v>
      </c>
      <c r="B458" s="5" t="s">
        <v>521</v>
      </c>
      <c r="C458" s="5" t="s">
        <v>773</v>
      </c>
      <c r="D458" s="5" t="s">
        <v>416</v>
      </c>
      <c r="E458" s="5">
        <v>55</v>
      </c>
      <c r="F458" s="50">
        <v>23160</v>
      </c>
      <c r="G458" s="5">
        <v>560649</v>
      </c>
      <c r="H458" s="50">
        <v>31438</v>
      </c>
      <c r="I458" s="5" t="s">
        <v>417</v>
      </c>
    </row>
    <row r="459" spans="1:9" x14ac:dyDescent="0.25">
      <c r="A459" s="5" t="s">
        <v>408</v>
      </c>
      <c r="B459" s="5" t="s">
        <v>662</v>
      </c>
      <c r="C459" s="5" t="s">
        <v>774</v>
      </c>
      <c r="D459" s="5" t="s">
        <v>460</v>
      </c>
      <c r="E459" s="5">
        <v>55</v>
      </c>
      <c r="F459" s="50">
        <v>23261</v>
      </c>
      <c r="G459" s="5">
        <v>560645</v>
      </c>
      <c r="H459" s="50">
        <v>31692</v>
      </c>
      <c r="I459" s="5" t="s">
        <v>417</v>
      </c>
    </row>
    <row r="460" spans="1:9" x14ac:dyDescent="0.25">
      <c r="A460" s="5" t="s">
        <v>408</v>
      </c>
      <c r="B460" s="5" t="s">
        <v>626</v>
      </c>
      <c r="C460" s="5" t="s">
        <v>444</v>
      </c>
      <c r="D460" s="5" t="s">
        <v>416</v>
      </c>
      <c r="E460" s="5">
        <v>55</v>
      </c>
      <c r="F460" s="50">
        <v>23036</v>
      </c>
      <c r="G460" s="5">
        <v>560646</v>
      </c>
      <c r="H460" s="50">
        <v>31754</v>
      </c>
      <c r="I460" s="5" t="s">
        <v>417</v>
      </c>
    </row>
    <row r="461" spans="1:9" x14ac:dyDescent="0.25">
      <c r="A461" s="5" t="s">
        <v>408</v>
      </c>
      <c r="B461" s="5" t="s">
        <v>499</v>
      </c>
      <c r="C461" s="5" t="s">
        <v>155</v>
      </c>
      <c r="D461" s="5" t="s">
        <v>460</v>
      </c>
      <c r="E461" s="5">
        <v>54</v>
      </c>
      <c r="F461" s="50">
        <v>23433</v>
      </c>
      <c r="G461" s="5">
        <v>560575</v>
      </c>
      <c r="H461" s="50">
        <v>31726</v>
      </c>
      <c r="I461" s="5" t="s">
        <v>417</v>
      </c>
    </row>
    <row r="462" spans="1:9" x14ac:dyDescent="0.25">
      <c r="A462" s="5" t="s">
        <v>408</v>
      </c>
      <c r="B462" s="5" t="s">
        <v>671</v>
      </c>
      <c r="C462" s="5" t="s">
        <v>641</v>
      </c>
      <c r="D462" s="5" t="s">
        <v>775</v>
      </c>
      <c r="E462" s="5">
        <v>54</v>
      </c>
      <c r="F462" s="50">
        <v>23548</v>
      </c>
      <c r="G462" s="5">
        <v>560573</v>
      </c>
      <c r="H462" s="50">
        <v>31636</v>
      </c>
      <c r="I462" s="5" t="s">
        <v>417</v>
      </c>
    </row>
    <row r="463" spans="1:9" x14ac:dyDescent="0.25">
      <c r="A463" s="5" t="s">
        <v>408</v>
      </c>
      <c r="B463" s="5" t="s">
        <v>712</v>
      </c>
      <c r="C463" s="5" t="s">
        <v>776</v>
      </c>
      <c r="D463" s="5" t="s">
        <v>460</v>
      </c>
      <c r="E463" s="5">
        <v>54</v>
      </c>
      <c r="F463" s="50">
        <v>23630</v>
      </c>
      <c r="G463" s="5">
        <v>560650</v>
      </c>
      <c r="H463" s="50">
        <v>31561</v>
      </c>
      <c r="I463" s="5" t="s">
        <v>417</v>
      </c>
    </row>
    <row r="464" spans="1:9" x14ac:dyDescent="0.25">
      <c r="A464" s="5" t="s">
        <v>408</v>
      </c>
      <c r="B464" s="5" t="s">
        <v>452</v>
      </c>
      <c r="C464" s="5" t="s">
        <v>444</v>
      </c>
      <c r="D464" s="5" t="s">
        <v>425</v>
      </c>
      <c r="E464" s="5">
        <v>53</v>
      </c>
      <c r="F464" s="50">
        <v>23997</v>
      </c>
      <c r="G464" s="5">
        <v>560654</v>
      </c>
      <c r="H464" s="50">
        <v>31741</v>
      </c>
      <c r="I464" s="5" t="s">
        <v>417</v>
      </c>
    </row>
    <row r="465" spans="1:9" x14ac:dyDescent="0.25">
      <c r="A465" s="5" t="s">
        <v>408</v>
      </c>
      <c r="B465" s="5" t="s">
        <v>517</v>
      </c>
      <c r="C465" s="5" t="s">
        <v>716</v>
      </c>
      <c r="D465" s="5" t="s">
        <v>636</v>
      </c>
      <c r="E465" s="5">
        <v>59</v>
      </c>
      <c r="F465" s="50">
        <v>21500</v>
      </c>
      <c r="G465" s="5">
        <v>560663</v>
      </c>
      <c r="H465" s="50">
        <v>31754</v>
      </c>
      <c r="I465" s="5" t="s">
        <v>417</v>
      </c>
    </row>
    <row r="466" spans="1:9" x14ac:dyDescent="0.25">
      <c r="A466" s="5" t="s">
        <v>408</v>
      </c>
      <c r="B466" s="5" t="s">
        <v>450</v>
      </c>
      <c r="C466" s="5" t="s">
        <v>459</v>
      </c>
      <c r="D466" s="5" t="s">
        <v>777</v>
      </c>
      <c r="E466" s="5">
        <v>60</v>
      </c>
      <c r="F466" s="50">
        <v>21356</v>
      </c>
      <c r="G466" s="5">
        <v>560664</v>
      </c>
      <c r="H466" s="50">
        <v>31677</v>
      </c>
      <c r="I466" s="5" t="s">
        <v>417</v>
      </c>
    </row>
    <row r="467" spans="1:9" x14ac:dyDescent="0.25">
      <c r="A467" s="5" t="s">
        <v>408</v>
      </c>
      <c r="B467" s="5" t="s">
        <v>587</v>
      </c>
      <c r="C467" s="5" t="s">
        <v>185</v>
      </c>
      <c r="D467" s="5" t="s">
        <v>460</v>
      </c>
      <c r="E467" s="5">
        <v>55</v>
      </c>
      <c r="F467" s="50">
        <v>23276</v>
      </c>
      <c r="G467" s="5">
        <v>560588</v>
      </c>
      <c r="H467" s="50">
        <v>31453</v>
      </c>
      <c r="I467" s="5" t="s">
        <v>417</v>
      </c>
    </row>
    <row r="468" spans="1:9" x14ac:dyDescent="0.25">
      <c r="A468" s="5" t="s">
        <v>408</v>
      </c>
      <c r="B468" s="5" t="s">
        <v>544</v>
      </c>
      <c r="C468" s="5" t="s">
        <v>95</v>
      </c>
      <c r="D468" s="5" t="s">
        <v>741</v>
      </c>
      <c r="E468" s="5">
        <v>57</v>
      </c>
      <c r="F468" s="50">
        <v>22503</v>
      </c>
      <c r="G468" s="5">
        <v>560666</v>
      </c>
      <c r="H468" s="50">
        <v>31567</v>
      </c>
      <c r="I468" s="5" t="s">
        <v>417</v>
      </c>
    </row>
    <row r="469" spans="1:9" x14ac:dyDescent="0.25">
      <c r="A469" s="5" t="s">
        <v>408</v>
      </c>
      <c r="B469" s="5" t="s">
        <v>511</v>
      </c>
      <c r="C469" s="5" t="s">
        <v>540</v>
      </c>
      <c r="D469" s="5" t="s">
        <v>460</v>
      </c>
      <c r="E469" s="5">
        <v>54</v>
      </c>
      <c r="F469" s="50">
        <v>23517</v>
      </c>
      <c r="G469" s="5">
        <v>560668</v>
      </c>
      <c r="H469" s="50">
        <v>31549</v>
      </c>
      <c r="I469" s="5" t="s">
        <v>421</v>
      </c>
    </row>
    <row r="470" spans="1:9" x14ac:dyDescent="0.25">
      <c r="A470" s="5" t="s">
        <v>408</v>
      </c>
      <c r="B470" s="5" t="s">
        <v>152</v>
      </c>
      <c r="C470" s="5" t="s">
        <v>774</v>
      </c>
      <c r="D470" s="5" t="s">
        <v>778</v>
      </c>
      <c r="E470" s="5">
        <v>55</v>
      </c>
      <c r="F470" s="50">
        <v>22988</v>
      </c>
      <c r="G470" s="5">
        <v>560672</v>
      </c>
      <c r="H470" s="50">
        <v>31566</v>
      </c>
      <c r="I470" s="5" t="s">
        <v>421</v>
      </c>
    </row>
    <row r="471" spans="1:9" x14ac:dyDescent="0.25">
      <c r="A471" s="5" t="s">
        <v>413</v>
      </c>
      <c r="B471" s="5" t="s">
        <v>572</v>
      </c>
      <c r="C471" s="5" t="s">
        <v>532</v>
      </c>
      <c r="D471" s="5" t="s">
        <v>741</v>
      </c>
      <c r="E471" s="5">
        <v>53</v>
      </c>
      <c r="F471" s="50">
        <v>23879</v>
      </c>
      <c r="G471" s="5">
        <v>560673</v>
      </c>
      <c r="H471" s="50">
        <v>31537</v>
      </c>
      <c r="I471" s="5" t="s">
        <v>421</v>
      </c>
    </row>
    <row r="472" spans="1:9" x14ac:dyDescent="0.25">
      <c r="A472" s="5" t="s">
        <v>413</v>
      </c>
      <c r="B472" s="5" t="s">
        <v>587</v>
      </c>
      <c r="C472" s="5" t="s">
        <v>441</v>
      </c>
      <c r="D472" s="5" t="s">
        <v>416</v>
      </c>
      <c r="E472" s="5">
        <v>61</v>
      </c>
      <c r="F472" s="50">
        <v>20859</v>
      </c>
      <c r="G472" s="5">
        <v>560599</v>
      </c>
      <c r="H472" s="50">
        <v>31756</v>
      </c>
      <c r="I472" s="5" t="s">
        <v>421</v>
      </c>
    </row>
    <row r="473" spans="1:9" x14ac:dyDescent="0.25">
      <c r="A473" s="5" t="s">
        <v>408</v>
      </c>
      <c r="B473" s="5" t="s">
        <v>471</v>
      </c>
      <c r="C473" s="5" t="s">
        <v>152</v>
      </c>
      <c r="D473" s="5" t="s">
        <v>457</v>
      </c>
      <c r="E473" s="5">
        <v>58</v>
      </c>
      <c r="F473" s="50">
        <v>22048</v>
      </c>
      <c r="G473" s="5">
        <v>560676</v>
      </c>
      <c r="H473" s="50">
        <v>31420</v>
      </c>
      <c r="I473" s="5" t="s">
        <v>421</v>
      </c>
    </row>
    <row r="474" spans="1:9" x14ac:dyDescent="0.25">
      <c r="A474" s="5" t="s">
        <v>413</v>
      </c>
      <c r="B474" s="5" t="s">
        <v>562</v>
      </c>
      <c r="C474" s="5" t="s">
        <v>532</v>
      </c>
      <c r="D474" s="5" t="s">
        <v>460</v>
      </c>
      <c r="E474" s="5">
        <v>61</v>
      </c>
      <c r="F474" s="50">
        <v>21013</v>
      </c>
      <c r="G474" s="5">
        <v>560674</v>
      </c>
      <c r="H474" s="50">
        <v>31554</v>
      </c>
      <c r="I474" s="5" t="s">
        <v>421</v>
      </c>
    </row>
    <row r="475" spans="1:9" x14ac:dyDescent="0.25">
      <c r="A475" s="5" t="s">
        <v>408</v>
      </c>
      <c r="B475" s="5" t="s">
        <v>450</v>
      </c>
      <c r="C475" s="5" t="s">
        <v>779</v>
      </c>
      <c r="D475" s="5" t="s">
        <v>442</v>
      </c>
      <c r="E475" s="5">
        <v>60</v>
      </c>
      <c r="F475" s="50">
        <v>21237</v>
      </c>
      <c r="G475" s="5">
        <v>350172</v>
      </c>
      <c r="H475" s="50">
        <v>31575</v>
      </c>
      <c r="I475" s="5" t="s">
        <v>421</v>
      </c>
    </row>
    <row r="476" spans="1:9" x14ac:dyDescent="0.25">
      <c r="A476" s="5" t="s">
        <v>408</v>
      </c>
      <c r="B476" s="5" t="s">
        <v>157</v>
      </c>
      <c r="C476" s="5" t="s">
        <v>410</v>
      </c>
      <c r="D476" s="5" t="s">
        <v>537</v>
      </c>
      <c r="E476" s="5">
        <v>54</v>
      </c>
      <c r="F476" s="50">
        <v>23340</v>
      </c>
      <c r="G476" s="5">
        <v>560680</v>
      </c>
      <c r="H476" s="50">
        <v>31535</v>
      </c>
      <c r="I476" s="5" t="s">
        <v>421</v>
      </c>
    </row>
    <row r="477" spans="1:9" x14ac:dyDescent="0.25">
      <c r="A477" s="5" t="s">
        <v>413</v>
      </c>
      <c r="B477" s="5" t="s">
        <v>485</v>
      </c>
      <c r="C477" s="5" t="s">
        <v>707</v>
      </c>
      <c r="D477" s="5" t="s">
        <v>473</v>
      </c>
      <c r="E477" s="5">
        <v>53</v>
      </c>
      <c r="F477" s="50">
        <v>24007</v>
      </c>
      <c r="G477" s="5">
        <v>560681</v>
      </c>
      <c r="H477" s="50">
        <v>31771</v>
      </c>
      <c r="I477" s="5" t="s">
        <v>421</v>
      </c>
    </row>
    <row r="478" spans="1:9" x14ac:dyDescent="0.25">
      <c r="A478" s="5" t="s">
        <v>413</v>
      </c>
      <c r="B478" s="5" t="s">
        <v>612</v>
      </c>
      <c r="C478" s="5" t="s">
        <v>468</v>
      </c>
      <c r="D478" s="5" t="s">
        <v>473</v>
      </c>
      <c r="E478" s="5">
        <v>57</v>
      </c>
      <c r="F478" s="50">
        <v>22369</v>
      </c>
      <c r="G478" s="5">
        <v>560545</v>
      </c>
      <c r="H478" s="50">
        <v>31605</v>
      </c>
      <c r="I478" s="5" t="s">
        <v>421</v>
      </c>
    </row>
    <row r="479" spans="1:9" x14ac:dyDescent="0.25">
      <c r="A479" s="5" t="s">
        <v>408</v>
      </c>
      <c r="B479" s="5" t="s">
        <v>443</v>
      </c>
      <c r="C479" s="5" t="s">
        <v>444</v>
      </c>
      <c r="D479" s="5" t="s">
        <v>780</v>
      </c>
      <c r="E479" s="5">
        <v>60</v>
      </c>
      <c r="F479" s="50">
        <v>21388</v>
      </c>
      <c r="G479" s="5">
        <v>560683</v>
      </c>
      <c r="H479" s="50">
        <v>31839</v>
      </c>
      <c r="I479" s="5" t="s">
        <v>466</v>
      </c>
    </row>
    <row r="480" spans="1:9" x14ac:dyDescent="0.25">
      <c r="A480" s="5" t="s">
        <v>413</v>
      </c>
      <c r="B480" s="5" t="s">
        <v>673</v>
      </c>
      <c r="C480" s="5" t="s">
        <v>781</v>
      </c>
      <c r="D480" s="5" t="s">
        <v>678</v>
      </c>
      <c r="E480" s="5">
        <v>51</v>
      </c>
      <c r="F480" s="50">
        <v>24466</v>
      </c>
      <c r="G480" s="5">
        <v>560684</v>
      </c>
      <c r="H480" s="50">
        <v>32061</v>
      </c>
      <c r="I480" s="5" t="s">
        <v>466</v>
      </c>
    </row>
    <row r="481" spans="1:9" x14ac:dyDescent="0.25">
      <c r="A481" s="5" t="s">
        <v>413</v>
      </c>
      <c r="B481" s="5" t="s">
        <v>559</v>
      </c>
      <c r="C481" s="5" t="s">
        <v>633</v>
      </c>
      <c r="D481" s="5" t="s">
        <v>457</v>
      </c>
      <c r="E481" s="5">
        <v>55</v>
      </c>
      <c r="F481" s="50">
        <v>23214</v>
      </c>
      <c r="G481" s="5">
        <v>560685</v>
      </c>
      <c r="H481" s="50">
        <v>31975</v>
      </c>
      <c r="I481" s="5" t="s">
        <v>466</v>
      </c>
    </row>
    <row r="482" spans="1:9" x14ac:dyDescent="0.25">
      <c r="A482" s="5" t="s">
        <v>413</v>
      </c>
      <c r="B482" s="5" t="s">
        <v>562</v>
      </c>
      <c r="C482" s="5" t="s">
        <v>782</v>
      </c>
      <c r="D482" s="5" t="s">
        <v>416</v>
      </c>
      <c r="E482" s="5">
        <v>54</v>
      </c>
      <c r="F482" s="50">
        <v>23502</v>
      </c>
      <c r="G482" s="5">
        <v>560659</v>
      </c>
      <c r="H482" s="50">
        <v>32042</v>
      </c>
      <c r="I482" s="5" t="s">
        <v>466</v>
      </c>
    </row>
    <row r="483" spans="1:9" x14ac:dyDescent="0.25">
      <c r="A483" s="5" t="s">
        <v>408</v>
      </c>
      <c r="B483" s="5" t="s">
        <v>492</v>
      </c>
      <c r="C483" s="5" t="s">
        <v>641</v>
      </c>
      <c r="D483" s="5" t="s">
        <v>473</v>
      </c>
      <c r="E483" s="5">
        <v>59</v>
      </c>
      <c r="F483" s="50">
        <v>21769</v>
      </c>
      <c r="G483" s="5">
        <v>560687</v>
      </c>
      <c r="H483" s="50">
        <v>31870</v>
      </c>
      <c r="I483" s="5" t="s">
        <v>466</v>
      </c>
    </row>
    <row r="484" spans="1:9" x14ac:dyDescent="0.25">
      <c r="A484" s="5" t="s">
        <v>408</v>
      </c>
      <c r="B484" s="5" t="s">
        <v>410</v>
      </c>
      <c r="C484" s="5" t="s">
        <v>556</v>
      </c>
      <c r="D484" s="5" t="s">
        <v>460</v>
      </c>
      <c r="E484" s="5">
        <v>56</v>
      </c>
      <c r="F484" s="50">
        <v>22877</v>
      </c>
      <c r="G484" s="5">
        <v>560688</v>
      </c>
      <c r="H484" s="50">
        <v>32137</v>
      </c>
      <c r="I484" s="5" t="s">
        <v>466</v>
      </c>
    </row>
    <row r="485" spans="1:9" x14ac:dyDescent="0.25">
      <c r="A485" s="5" t="s">
        <v>413</v>
      </c>
      <c r="B485" s="5" t="s">
        <v>534</v>
      </c>
      <c r="C485" s="5" t="s">
        <v>596</v>
      </c>
      <c r="D485" s="5" t="s">
        <v>425</v>
      </c>
      <c r="E485" s="5">
        <v>55</v>
      </c>
      <c r="F485" s="50">
        <v>23122</v>
      </c>
      <c r="G485" s="5">
        <v>560691</v>
      </c>
      <c r="H485" s="50">
        <v>32092</v>
      </c>
      <c r="I485" s="5" t="s">
        <v>466</v>
      </c>
    </row>
    <row r="486" spans="1:9" x14ac:dyDescent="0.25">
      <c r="A486" s="5" t="s">
        <v>408</v>
      </c>
      <c r="B486" s="5" t="s">
        <v>458</v>
      </c>
      <c r="C486" s="5" t="s">
        <v>608</v>
      </c>
      <c r="D486" s="5" t="s">
        <v>658</v>
      </c>
      <c r="E486" s="5">
        <v>56</v>
      </c>
      <c r="F486" s="50">
        <v>22865</v>
      </c>
      <c r="G486" s="5">
        <v>560693</v>
      </c>
      <c r="H486" s="50">
        <v>32107</v>
      </c>
      <c r="I486" s="5" t="s">
        <v>466</v>
      </c>
    </row>
    <row r="487" spans="1:9" x14ac:dyDescent="0.25">
      <c r="A487" s="5" t="s">
        <v>408</v>
      </c>
      <c r="B487" s="5" t="s">
        <v>481</v>
      </c>
      <c r="C487" s="5" t="s">
        <v>191</v>
      </c>
      <c r="D487" s="5" t="s">
        <v>416</v>
      </c>
      <c r="E487" s="5">
        <v>54</v>
      </c>
      <c r="F487" s="50">
        <v>23306</v>
      </c>
      <c r="G487" s="5">
        <v>560697</v>
      </c>
      <c r="H487" s="50">
        <v>31865</v>
      </c>
      <c r="I487" s="5" t="s">
        <v>466</v>
      </c>
    </row>
    <row r="488" spans="1:9" x14ac:dyDescent="0.25">
      <c r="A488" s="5" t="s">
        <v>413</v>
      </c>
      <c r="B488" s="5" t="s">
        <v>611</v>
      </c>
      <c r="C488" s="5" t="s">
        <v>139</v>
      </c>
      <c r="D488" s="5" t="s">
        <v>445</v>
      </c>
      <c r="E488" s="5">
        <v>55</v>
      </c>
      <c r="F488" s="50">
        <v>23068</v>
      </c>
      <c r="G488" s="5">
        <v>560699</v>
      </c>
      <c r="H488" s="50">
        <v>31996</v>
      </c>
      <c r="I488" s="5" t="s">
        <v>412</v>
      </c>
    </row>
    <row r="489" spans="1:9" x14ac:dyDescent="0.25">
      <c r="A489" s="5" t="s">
        <v>413</v>
      </c>
      <c r="B489" s="5" t="s">
        <v>709</v>
      </c>
      <c r="C489" s="5" t="s">
        <v>468</v>
      </c>
      <c r="D489" s="5" t="s">
        <v>473</v>
      </c>
      <c r="E489" s="5">
        <v>54</v>
      </c>
      <c r="F489" s="50">
        <v>23322</v>
      </c>
      <c r="G489" s="5">
        <v>560702</v>
      </c>
      <c r="H489" s="50">
        <v>32032</v>
      </c>
      <c r="I489" s="5" t="s">
        <v>412</v>
      </c>
    </row>
    <row r="490" spans="1:9" x14ac:dyDescent="0.25">
      <c r="A490" s="5" t="s">
        <v>413</v>
      </c>
      <c r="B490" s="5" t="s">
        <v>646</v>
      </c>
      <c r="C490" s="5" t="s">
        <v>783</v>
      </c>
      <c r="D490" s="5" t="s">
        <v>577</v>
      </c>
      <c r="E490" s="5">
        <v>54</v>
      </c>
      <c r="F490" s="50">
        <v>23325</v>
      </c>
      <c r="G490" s="5">
        <v>560704</v>
      </c>
      <c r="H490" s="50">
        <v>31961</v>
      </c>
      <c r="I490" s="5" t="s">
        <v>412</v>
      </c>
    </row>
    <row r="491" spans="1:9" x14ac:dyDescent="0.25">
      <c r="A491" s="5" t="s">
        <v>413</v>
      </c>
      <c r="B491" s="5" t="s">
        <v>492</v>
      </c>
      <c r="C491" s="5" t="s">
        <v>438</v>
      </c>
      <c r="D491" s="5" t="s">
        <v>416</v>
      </c>
      <c r="E491" s="5">
        <v>55</v>
      </c>
      <c r="F491" s="50">
        <v>23037</v>
      </c>
      <c r="G491" s="5">
        <v>560696</v>
      </c>
      <c r="H491" s="50">
        <v>31857</v>
      </c>
      <c r="I491" s="5" t="s">
        <v>412</v>
      </c>
    </row>
    <row r="492" spans="1:9" x14ac:dyDescent="0.25">
      <c r="A492" s="5" t="s">
        <v>408</v>
      </c>
      <c r="B492" s="5" t="s">
        <v>497</v>
      </c>
      <c r="C492" s="5" t="s">
        <v>735</v>
      </c>
      <c r="D492" s="5" t="s">
        <v>642</v>
      </c>
      <c r="E492" s="5">
        <v>60</v>
      </c>
      <c r="F492" s="50">
        <v>21339</v>
      </c>
      <c r="G492" s="5">
        <v>560707</v>
      </c>
      <c r="H492" s="50">
        <v>32072</v>
      </c>
      <c r="I492" s="5" t="s">
        <v>412</v>
      </c>
    </row>
    <row r="493" spans="1:9" x14ac:dyDescent="0.25">
      <c r="A493" s="5" t="s">
        <v>413</v>
      </c>
      <c r="B493" s="5" t="s">
        <v>705</v>
      </c>
      <c r="C493" s="5" t="s">
        <v>764</v>
      </c>
      <c r="D493" s="5" t="s">
        <v>442</v>
      </c>
      <c r="E493" s="5">
        <v>62</v>
      </c>
      <c r="F493" s="50">
        <v>20705</v>
      </c>
      <c r="G493" s="5">
        <v>560710</v>
      </c>
      <c r="H493" s="50">
        <v>31887</v>
      </c>
      <c r="I493" s="5" t="s">
        <v>412</v>
      </c>
    </row>
    <row r="494" spans="1:9" x14ac:dyDescent="0.25">
      <c r="A494" s="5" t="s">
        <v>413</v>
      </c>
      <c r="B494" s="5" t="s">
        <v>784</v>
      </c>
      <c r="C494" s="5" t="s">
        <v>785</v>
      </c>
      <c r="D494" s="5" t="s">
        <v>460</v>
      </c>
      <c r="E494" s="5">
        <v>53</v>
      </c>
      <c r="F494" s="50">
        <v>23958</v>
      </c>
      <c r="G494" s="5">
        <v>560705</v>
      </c>
      <c r="H494" s="50">
        <v>31875</v>
      </c>
      <c r="I494" s="5" t="s">
        <v>412</v>
      </c>
    </row>
    <row r="495" spans="1:9" x14ac:dyDescent="0.25">
      <c r="A495" s="5" t="s">
        <v>408</v>
      </c>
      <c r="B495" s="5" t="s">
        <v>574</v>
      </c>
      <c r="C495" s="5" t="s">
        <v>746</v>
      </c>
      <c r="D495" s="5" t="s">
        <v>470</v>
      </c>
      <c r="E495" s="5">
        <v>55</v>
      </c>
      <c r="F495" s="50">
        <v>23165</v>
      </c>
      <c r="G495" s="5">
        <v>560711</v>
      </c>
      <c r="H495" s="50">
        <v>31900</v>
      </c>
      <c r="I495" s="5" t="s">
        <v>412</v>
      </c>
    </row>
    <row r="496" spans="1:9" x14ac:dyDescent="0.25">
      <c r="A496" s="5" t="s">
        <v>408</v>
      </c>
      <c r="B496" s="5" t="s">
        <v>611</v>
      </c>
      <c r="C496" s="5" t="s">
        <v>465</v>
      </c>
      <c r="D496" s="5" t="s">
        <v>636</v>
      </c>
      <c r="E496" s="5">
        <v>56</v>
      </c>
      <c r="F496" s="50">
        <v>22862</v>
      </c>
      <c r="G496" s="5">
        <v>350201</v>
      </c>
      <c r="H496" s="50">
        <v>32024</v>
      </c>
      <c r="I496" s="5" t="s">
        <v>412</v>
      </c>
    </row>
    <row r="497" spans="1:9" x14ac:dyDescent="0.25">
      <c r="A497" s="5" t="s">
        <v>413</v>
      </c>
      <c r="B497" s="5" t="s">
        <v>618</v>
      </c>
      <c r="C497" s="5" t="s">
        <v>682</v>
      </c>
      <c r="D497" s="5" t="s">
        <v>416</v>
      </c>
      <c r="E497" s="5">
        <v>50</v>
      </c>
      <c r="F497" s="50">
        <v>24757</v>
      </c>
      <c r="G497" s="5">
        <v>560714</v>
      </c>
      <c r="H497" s="50">
        <v>31917</v>
      </c>
      <c r="I497" s="5" t="s">
        <v>412</v>
      </c>
    </row>
    <row r="498" spans="1:9" x14ac:dyDescent="0.25">
      <c r="A498" s="5" t="s">
        <v>408</v>
      </c>
      <c r="B498" s="5" t="s">
        <v>602</v>
      </c>
      <c r="C498" s="5" t="s">
        <v>786</v>
      </c>
      <c r="D498" s="5" t="s">
        <v>536</v>
      </c>
      <c r="E498" s="5">
        <v>52</v>
      </c>
      <c r="F498" s="50">
        <v>24102</v>
      </c>
      <c r="G498" s="5">
        <v>560639</v>
      </c>
      <c r="H498" s="50">
        <v>32030</v>
      </c>
      <c r="I498" s="5" t="s">
        <v>412</v>
      </c>
    </row>
    <row r="499" spans="1:9" x14ac:dyDescent="0.25">
      <c r="A499" s="5" t="s">
        <v>408</v>
      </c>
      <c r="B499" s="5" t="s">
        <v>660</v>
      </c>
      <c r="C499" s="5" t="s">
        <v>191</v>
      </c>
      <c r="D499" s="5" t="s">
        <v>445</v>
      </c>
      <c r="E499" s="5">
        <v>54</v>
      </c>
      <c r="F499" s="50">
        <v>23381</v>
      </c>
      <c r="G499" s="5">
        <v>560642</v>
      </c>
      <c r="H499" s="50">
        <v>31782</v>
      </c>
      <c r="I499" s="5" t="s">
        <v>417</v>
      </c>
    </row>
    <row r="500" spans="1:9" x14ac:dyDescent="0.25">
      <c r="A500" s="5" t="s">
        <v>413</v>
      </c>
      <c r="B500" s="5" t="s">
        <v>639</v>
      </c>
      <c r="C500" s="5" t="s">
        <v>787</v>
      </c>
      <c r="D500" s="5" t="s">
        <v>457</v>
      </c>
      <c r="E500" s="5">
        <v>55</v>
      </c>
      <c r="F500" s="50">
        <v>23242</v>
      </c>
      <c r="G500" s="5">
        <v>560715</v>
      </c>
      <c r="H500" s="50">
        <v>31909</v>
      </c>
      <c r="I500" s="5" t="s">
        <v>417</v>
      </c>
    </row>
    <row r="501" spans="1:9" x14ac:dyDescent="0.25">
      <c r="A501" s="5" t="s">
        <v>408</v>
      </c>
      <c r="B501" s="5" t="s">
        <v>493</v>
      </c>
      <c r="C501" s="5" t="s">
        <v>459</v>
      </c>
      <c r="D501" s="5" t="s">
        <v>536</v>
      </c>
      <c r="E501" s="5">
        <v>53</v>
      </c>
      <c r="F501" s="50">
        <v>23896</v>
      </c>
      <c r="G501" s="5">
        <v>560655</v>
      </c>
      <c r="H501" s="50">
        <v>31839</v>
      </c>
      <c r="I501" s="5" t="s">
        <v>417</v>
      </c>
    </row>
    <row r="502" spans="1:9" x14ac:dyDescent="0.25">
      <c r="A502" s="5" t="s">
        <v>413</v>
      </c>
      <c r="B502" s="5" t="s">
        <v>547</v>
      </c>
      <c r="C502" s="5" t="s">
        <v>489</v>
      </c>
      <c r="D502" s="5" t="s">
        <v>416</v>
      </c>
      <c r="E502" s="5">
        <v>53</v>
      </c>
      <c r="F502" s="50">
        <v>23940</v>
      </c>
      <c r="G502" s="5">
        <v>560717</v>
      </c>
      <c r="H502" s="50">
        <v>32107</v>
      </c>
      <c r="I502" s="5" t="s">
        <v>417</v>
      </c>
    </row>
    <row r="503" spans="1:9" x14ac:dyDescent="0.25">
      <c r="A503" s="5" t="s">
        <v>413</v>
      </c>
      <c r="B503" s="5" t="s">
        <v>681</v>
      </c>
      <c r="C503" s="5" t="s">
        <v>640</v>
      </c>
      <c r="D503" s="5" t="s">
        <v>460</v>
      </c>
      <c r="E503" s="5">
        <v>53</v>
      </c>
      <c r="F503" s="50">
        <v>23768</v>
      </c>
      <c r="G503" s="5">
        <v>560820</v>
      </c>
      <c r="H503" s="50">
        <v>32121</v>
      </c>
      <c r="I503" s="5" t="s">
        <v>417</v>
      </c>
    </row>
    <row r="504" spans="1:9" x14ac:dyDescent="0.25">
      <c r="A504" s="5" t="s">
        <v>413</v>
      </c>
      <c r="B504" s="5" t="s">
        <v>521</v>
      </c>
      <c r="C504" s="5" t="s">
        <v>633</v>
      </c>
      <c r="D504" s="5" t="s">
        <v>731</v>
      </c>
      <c r="E504" s="5">
        <v>54</v>
      </c>
      <c r="F504" s="50">
        <v>23370</v>
      </c>
      <c r="G504" s="5">
        <v>560725</v>
      </c>
      <c r="H504" s="50">
        <v>32065</v>
      </c>
      <c r="I504" s="5" t="s">
        <v>417</v>
      </c>
    </row>
    <row r="505" spans="1:9" x14ac:dyDescent="0.25">
      <c r="A505" s="5" t="s">
        <v>408</v>
      </c>
      <c r="B505" s="5" t="s">
        <v>509</v>
      </c>
      <c r="C505" s="5" t="s">
        <v>685</v>
      </c>
      <c r="D505" s="5" t="s">
        <v>788</v>
      </c>
      <c r="E505" s="5">
        <v>54</v>
      </c>
      <c r="F505" s="50">
        <v>23444</v>
      </c>
      <c r="G505" s="5">
        <v>560679</v>
      </c>
      <c r="H505" s="50">
        <v>31802</v>
      </c>
      <c r="I505" s="5" t="s">
        <v>417</v>
      </c>
    </row>
    <row r="506" spans="1:9" x14ac:dyDescent="0.25">
      <c r="A506" s="5" t="s">
        <v>413</v>
      </c>
      <c r="B506" s="5" t="s">
        <v>631</v>
      </c>
      <c r="C506" s="5" t="s">
        <v>529</v>
      </c>
      <c r="D506" s="5" t="s">
        <v>416</v>
      </c>
      <c r="E506" s="5">
        <v>54</v>
      </c>
      <c r="F506" s="50">
        <v>23568</v>
      </c>
      <c r="G506" s="5">
        <v>560733</v>
      </c>
      <c r="H506" s="50">
        <v>31917</v>
      </c>
      <c r="I506" s="5" t="s">
        <v>417</v>
      </c>
    </row>
    <row r="507" spans="1:9" x14ac:dyDescent="0.25">
      <c r="A507" s="5" t="s">
        <v>413</v>
      </c>
      <c r="B507" s="5" t="s">
        <v>506</v>
      </c>
      <c r="C507" s="5" t="s">
        <v>563</v>
      </c>
      <c r="D507" s="5" t="s">
        <v>416</v>
      </c>
      <c r="E507" s="5">
        <v>55</v>
      </c>
      <c r="F507" s="50">
        <v>23258</v>
      </c>
      <c r="G507" s="5">
        <v>560739</v>
      </c>
      <c r="H507" s="50">
        <v>32032</v>
      </c>
      <c r="I507" s="5" t="s">
        <v>417</v>
      </c>
    </row>
    <row r="508" spans="1:9" x14ac:dyDescent="0.25">
      <c r="A508" s="5" t="s">
        <v>454</v>
      </c>
      <c r="B508" s="5" t="s">
        <v>526</v>
      </c>
      <c r="C508" s="5" t="s">
        <v>789</v>
      </c>
      <c r="D508" s="5" t="s">
        <v>436</v>
      </c>
      <c r="E508" s="5">
        <v>54</v>
      </c>
      <c r="F508" s="50">
        <v>23415</v>
      </c>
      <c r="G508" s="5">
        <v>560736</v>
      </c>
      <c r="H508" s="50">
        <v>31870</v>
      </c>
      <c r="I508" s="5" t="s">
        <v>417</v>
      </c>
    </row>
    <row r="509" spans="1:9" x14ac:dyDescent="0.25">
      <c r="A509" s="5" t="s">
        <v>413</v>
      </c>
      <c r="B509" s="5" t="s">
        <v>521</v>
      </c>
      <c r="C509" s="5" t="s">
        <v>596</v>
      </c>
      <c r="D509" s="5" t="s">
        <v>460</v>
      </c>
      <c r="E509" s="5">
        <v>53</v>
      </c>
      <c r="F509" s="50">
        <v>23691</v>
      </c>
      <c r="G509" s="5">
        <v>560756</v>
      </c>
      <c r="H509" s="50">
        <v>31824</v>
      </c>
      <c r="I509" s="5" t="s">
        <v>417</v>
      </c>
    </row>
    <row r="510" spans="1:9" x14ac:dyDescent="0.25">
      <c r="A510" s="5" t="s">
        <v>413</v>
      </c>
      <c r="B510" s="5" t="s">
        <v>590</v>
      </c>
      <c r="C510" s="5" t="s">
        <v>532</v>
      </c>
      <c r="D510" s="5" t="s">
        <v>442</v>
      </c>
      <c r="E510" s="5">
        <v>56</v>
      </c>
      <c r="F510" s="50">
        <v>22783</v>
      </c>
      <c r="G510" s="5">
        <v>560742</v>
      </c>
      <c r="H510" s="50">
        <v>31865</v>
      </c>
      <c r="I510" s="5" t="s">
        <v>417</v>
      </c>
    </row>
    <row r="511" spans="1:9" x14ac:dyDescent="0.25">
      <c r="A511" s="5" t="s">
        <v>413</v>
      </c>
      <c r="B511" s="5" t="s">
        <v>455</v>
      </c>
      <c r="C511" s="5" t="s">
        <v>435</v>
      </c>
      <c r="D511" s="5" t="s">
        <v>460</v>
      </c>
      <c r="E511" s="5">
        <v>58</v>
      </c>
      <c r="F511" s="50">
        <v>22114</v>
      </c>
      <c r="G511" s="5">
        <v>560745</v>
      </c>
      <c r="H511" s="50">
        <v>31872</v>
      </c>
      <c r="I511" s="5" t="s">
        <v>417</v>
      </c>
    </row>
    <row r="512" spans="1:9" x14ac:dyDescent="0.25">
      <c r="A512" s="5" t="s">
        <v>413</v>
      </c>
      <c r="B512" s="5" t="s">
        <v>426</v>
      </c>
      <c r="C512" s="5" t="s">
        <v>790</v>
      </c>
      <c r="D512" s="5" t="s">
        <v>425</v>
      </c>
      <c r="E512" s="5">
        <v>52</v>
      </c>
      <c r="F512" s="50">
        <v>24357</v>
      </c>
      <c r="G512" s="5">
        <v>560744</v>
      </c>
      <c r="H512" s="50">
        <v>31931</v>
      </c>
      <c r="I512" s="5" t="s">
        <v>417</v>
      </c>
    </row>
    <row r="513" spans="1:9" x14ac:dyDescent="0.25">
      <c r="A513" s="5" t="s">
        <v>413</v>
      </c>
      <c r="B513" s="5" t="s">
        <v>791</v>
      </c>
      <c r="C513" s="5" t="s">
        <v>792</v>
      </c>
      <c r="D513" s="5" t="s">
        <v>425</v>
      </c>
      <c r="E513" s="5">
        <v>52</v>
      </c>
      <c r="F513" s="50">
        <v>24247</v>
      </c>
      <c r="G513" s="5">
        <v>560749</v>
      </c>
      <c r="H513" s="50">
        <v>32228</v>
      </c>
      <c r="I513" s="5" t="s">
        <v>417</v>
      </c>
    </row>
    <row r="514" spans="1:9" x14ac:dyDescent="0.25">
      <c r="A514" s="5" t="s">
        <v>413</v>
      </c>
      <c r="B514" s="5" t="s">
        <v>455</v>
      </c>
      <c r="C514" s="5" t="s">
        <v>793</v>
      </c>
      <c r="D514" s="5" t="s">
        <v>416</v>
      </c>
      <c r="E514" s="5">
        <v>52</v>
      </c>
      <c r="F514" s="50">
        <v>24218</v>
      </c>
      <c r="G514" s="5">
        <v>560751</v>
      </c>
      <c r="H514" s="50">
        <v>32168</v>
      </c>
      <c r="I514" s="5" t="s">
        <v>417</v>
      </c>
    </row>
    <row r="515" spans="1:9" x14ac:dyDescent="0.25">
      <c r="A515" s="5" t="s">
        <v>413</v>
      </c>
      <c r="B515" s="5" t="s">
        <v>562</v>
      </c>
      <c r="C515" s="5" t="s">
        <v>472</v>
      </c>
      <c r="D515" s="5" t="s">
        <v>460</v>
      </c>
      <c r="E515" s="5">
        <v>59</v>
      </c>
      <c r="F515" s="50">
        <v>21797</v>
      </c>
      <c r="G515" s="5">
        <v>560690</v>
      </c>
      <c r="H515" s="50">
        <v>32423</v>
      </c>
      <c r="I515" s="5" t="s">
        <v>421</v>
      </c>
    </row>
    <row r="516" spans="1:9" x14ac:dyDescent="0.25">
      <c r="A516" s="5" t="s">
        <v>408</v>
      </c>
      <c r="B516" s="5" t="s">
        <v>568</v>
      </c>
      <c r="C516" s="5" t="s">
        <v>419</v>
      </c>
      <c r="D516" s="5" t="s">
        <v>548</v>
      </c>
      <c r="E516" s="5">
        <v>55</v>
      </c>
      <c r="F516" s="50">
        <v>22929</v>
      </c>
      <c r="G516" s="5">
        <v>561223</v>
      </c>
      <c r="H516" s="50">
        <v>32485</v>
      </c>
      <c r="I516" s="5" t="s">
        <v>421</v>
      </c>
    </row>
    <row r="517" spans="1:9" x14ac:dyDescent="0.25">
      <c r="A517" s="5" t="s">
        <v>413</v>
      </c>
      <c r="B517" s="5" t="s">
        <v>660</v>
      </c>
      <c r="C517" s="5" t="s">
        <v>794</v>
      </c>
      <c r="D517" s="5" t="s">
        <v>460</v>
      </c>
      <c r="E517" s="5">
        <v>52</v>
      </c>
      <c r="F517" s="50">
        <v>24326</v>
      </c>
      <c r="G517" s="5">
        <v>560738</v>
      </c>
      <c r="H517" s="50">
        <v>32457</v>
      </c>
      <c r="I517" s="5" t="s">
        <v>421</v>
      </c>
    </row>
    <row r="518" spans="1:9" x14ac:dyDescent="0.25">
      <c r="A518" s="5" t="s">
        <v>408</v>
      </c>
      <c r="B518" s="5" t="s">
        <v>766</v>
      </c>
      <c r="C518" s="5" t="s">
        <v>621</v>
      </c>
      <c r="D518" s="5" t="s">
        <v>658</v>
      </c>
      <c r="E518" s="5">
        <v>53</v>
      </c>
      <c r="F518" s="50">
        <v>23723</v>
      </c>
      <c r="G518" s="5">
        <v>560764</v>
      </c>
      <c r="H518" s="50">
        <v>32367</v>
      </c>
      <c r="I518" s="5" t="s">
        <v>421</v>
      </c>
    </row>
    <row r="519" spans="1:9" x14ac:dyDescent="0.25">
      <c r="A519" s="5" t="s">
        <v>408</v>
      </c>
      <c r="B519" s="5" t="s">
        <v>572</v>
      </c>
      <c r="C519" s="5" t="s">
        <v>621</v>
      </c>
      <c r="D519" s="5" t="s">
        <v>478</v>
      </c>
      <c r="E519" s="5">
        <v>58</v>
      </c>
      <c r="F519" s="50">
        <v>22107</v>
      </c>
      <c r="G519" s="5">
        <v>560770</v>
      </c>
      <c r="H519" s="50">
        <v>32292</v>
      </c>
      <c r="I519" s="5" t="s">
        <v>421</v>
      </c>
    </row>
    <row r="520" spans="1:9" x14ac:dyDescent="0.25">
      <c r="A520" s="5" t="s">
        <v>413</v>
      </c>
      <c r="B520" s="5" t="s">
        <v>660</v>
      </c>
      <c r="C520" s="5" t="s">
        <v>795</v>
      </c>
      <c r="D520" s="5" t="s">
        <v>457</v>
      </c>
      <c r="E520" s="5">
        <v>56</v>
      </c>
      <c r="F520" s="50">
        <v>22710</v>
      </c>
      <c r="G520" s="5">
        <v>560698</v>
      </c>
      <c r="H520" s="50">
        <v>32472</v>
      </c>
      <c r="I520" s="5" t="s">
        <v>421</v>
      </c>
    </row>
    <row r="521" spans="1:9" x14ac:dyDescent="0.25">
      <c r="A521" s="5" t="s">
        <v>408</v>
      </c>
      <c r="B521" s="5" t="s">
        <v>455</v>
      </c>
      <c r="C521" s="5" t="s">
        <v>776</v>
      </c>
      <c r="D521" s="5" t="s">
        <v>473</v>
      </c>
      <c r="E521" s="5">
        <v>52</v>
      </c>
      <c r="F521" s="50">
        <v>24329</v>
      </c>
      <c r="G521" s="5">
        <v>351381</v>
      </c>
      <c r="H521" s="50">
        <v>32485</v>
      </c>
      <c r="I521" s="5" t="s">
        <v>421</v>
      </c>
    </row>
    <row r="522" spans="1:9" x14ac:dyDescent="0.25">
      <c r="A522" s="5" t="s">
        <v>413</v>
      </c>
      <c r="B522" s="5" t="s">
        <v>564</v>
      </c>
      <c r="C522" s="5" t="s">
        <v>453</v>
      </c>
      <c r="D522" s="5" t="s">
        <v>416</v>
      </c>
      <c r="E522" s="5">
        <v>61</v>
      </c>
      <c r="F522" s="50">
        <v>20735</v>
      </c>
      <c r="G522" s="5">
        <v>560776</v>
      </c>
      <c r="H522" s="50">
        <v>32408</v>
      </c>
      <c r="I522" s="5" t="s">
        <v>421</v>
      </c>
    </row>
    <row r="523" spans="1:9" x14ac:dyDescent="0.25">
      <c r="A523" s="5" t="s">
        <v>413</v>
      </c>
      <c r="B523" s="5" t="s">
        <v>664</v>
      </c>
      <c r="C523" s="5" t="s">
        <v>596</v>
      </c>
      <c r="D523" s="5" t="s">
        <v>439</v>
      </c>
      <c r="E523" s="5">
        <v>54</v>
      </c>
      <c r="F523" s="50">
        <v>23353</v>
      </c>
      <c r="G523" s="5">
        <v>560735</v>
      </c>
      <c r="H523" s="50">
        <v>32183</v>
      </c>
      <c r="I523" s="5" t="s">
        <v>421</v>
      </c>
    </row>
    <row r="524" spans="1:9" x14ac:dyDescent="0.25">
      <c r="A524" s="5" t="s">
        <v>413</v>
      </c>
      <c r="B524" s="5" t="s">
        <v>431</v>
      </c>
      <c r="C524" s="5" t="s">
        <v>432</v>
      </c>
      <c r="D524" s="5" t="s">
        <v>457</v>
      </c>
      <c r="E524" s="5">
        <v>51</v>
      </c>
      <c r="F524" s="50">
        <v>24387</v>
      </c>
      <c r="G524" s="5">
        <v>560794</v>
      </c>
      <c r="H524" s="50">
        <v>32298</v>
      </c>
      <c r="I524" s="5" t="s">
        <v>421</v>
      </c>
    </row>
    <row r="525" spans="1:9" x14ac:dyDescent="0.25">
      <c r="A525" s="5" t="s">
        <v>413</v>
      </c>
      <c r="B525" s="5" t="s">
        <v>506</v>
      </c>
      <c r="C525" s="5" t="s">
        <v>576</v>
      </c>
      <c r="D525" s="5" t="s">
        <v>473</v>
      </c>
      <c r="E525" s="5">
        <v>57</v>
      </c>
      <c r="F525" s="50">
        <v>22466</v>
      </c>
      <c r="G525" s="5">
        <v>560797</v>
      </c>
      <c r="H525" s="50">
        <v>32280</v>
      </c>
      <c r="I525" s="5" t="s">
        <v>466</v>
      </c>
    </row>
    <row r="526" spans="1:9" x14ac:dyDescent="0.25">
      <c r="A526" s="5" t="s">
        <v>408</v>
      </c>
      <c r="B526" s="5" t="s">
        <v>709</v>
      </c>
      <c r="C526" s="5" t="s">
        <v>550</v>
      </c>
      <c r="D526" s="5" t="s">
        <v>482</v>
      </c>
      <c r="E526" s="5">
        <v>55</v>
      </c>
      <c r="F526" s="50">
        <v>23196</v>
      </c>
      <c r="G526" s="5">
        <v>561474</v>
      </c>
      <c r="H526" s="50">
        <v>32297</v>
      </c>
      <c r="I526" s="5" t="s">
        <v>466</v>
      </c>
    </row>
    <row r="527" spans="1:9" x14ac:dyDescent="0.25">
      <c r="A527" s="5" t="s">
        <v>413</v>
      </c>
      <c r="B527" s="5" t="s">
        <v>431</v>
      </c>
      <c r="C527" s="5" t="s">
        <v>796</v>
      </c>
      <c r="D527" s="5" t="s">
        <v>749</v>
      </c>
      <c r="E527" s="5">
        <v>53</v>
      </c>
      <c r="F527" s="50">
        <v>23830</v>
      </c>
      <c r="G527" s="5">
        <v>560801</v>
      </c>
      <c r="H527" s="50">
        <v>32268</v>
      </c>
      <c r="I527" s="5" t="s">
        <v>466</v>
      </c>
    </row>
    <row r="528" spans="1:9" x14ac:dyDescent="0.25">
      <c r="A528" s="5" t="s">
        <v>413</v>
      </c>
      <c r="B528" s="5" t="s">
        <v>652</v>
      </c>
      <c r="C528" s="5" t="s">
        <v>489</v>
      </c>
      <c r="D528" s="5" t="s">
        <v>460</v>
      </c>
      <c r="E528" s="5">
        <v>52</v>
      </c>
      <c r="F528" s="50">
        <v>24360</v>
      </c>
      <c r="G528" s="5">
        <v>560802</v>
      </c>
      <c r="H528" s="50">
        <v>32487</v>
      </c>
      <c r="I528" s="5" t="s">
        <v>466</v>
      </c>
    </row>
    <row r="529" spans="1:9" x14ac:dyDescent="0.25">
      <c r="A529" s="5" t="s">
        <v>413</v>
      </c>
      <c r="B529" s="5" t="s">
        <v>479</v>
      </c>
      <c r="C529" s="5" t="s">
        <v>563</v>
      </c>
      <c r="D529" s="5" t="s">
        <v>797</v>
      </c>
      <c r="E529" s="5">
        <v>51</v>
      </c>
      <c r="F529" s="50">
        <v>24727</v>
      </c>
      <c r="G529" s="5">
        <v>560796</v>
      </c>
      <c r="H529" s="50">
        <v>32150</v>
      </c>
      <c r="I529" s="5" t="s">
        <v>466</v>
      </c>
    </row>
    <row r="530" spans="1:9" x14ac:dyDescent="0.25">
      <c r="A530" s="5" t="s">
        <v>413</v>
      </c>
      <c r="B530" s="5" t="s">
        <v>493</v>
      </c>
      <c r="C530" s="5" t="s">
        <v>752</v>
      </c>
      <c r="D530" s="5" t="s">
        <v>536</v>
      </c>
      <c r="E530" s="5">
        <v>51</v>
      </c>
      <c r="F530" s="50">
        <v>24565</v>
      </c>
      <c r="G530" s="5">
        <v>560800</v>
      </c>
      <c r="H530" s="50">
        <v>32285</v>
      </c>
      <c r="I530" s="5" t="s">
        <v>466</v>
      </c>
    </row>
    <row r="531" spans="1:9" x14ac:dyDescent="0.25">
      <c r="A531" s="5" t="s">
        <v>413</v>
      </c>
      <c r="B531" s="5" t="s">
        <v>512</v>
      </c>
      <c r="C531" s="5" t="s">
        <v>518</v>
      </c>
      <c r="D531" s="5" t="s">
        <v>798</v>
      </c>
      <c r="E531" s="5">
        <v>58</v>
      </c>
      <c r="F531" s="50">
        <v>21865</v>
      </c>
      <c r="G531" s="5">
        <v>350116</v>
      </c>
      <c r="H531" s="50">
        <v>32306</v>
      </c>
      <c r="I531" s="5" t="s">
        <v>466</v>
      </c>
    </row>
    <row r="532" spans="1:9" x14ac:dyDescent="0.25">
      <c r="A532" s="5" t="s">
        <v>454</v>
      </c>
      <c r="B532" s="5" t="s">
        <v>660</v>
      </c>
      <c r="C532" s="5" t="s">
        <v>773</v>
      </c>
      <c r="D532" s="5" t="s">
        <v>799</v>
      </c>
      <c r="E532" s="5">
        <v>54</v>
      </c>
      <c r="F532" s="50">
        <v>23295</v>
      </c>
      <c r="G532" s="5">
        <v>351173</v>
      </c>
      <c r="H532" s="50">
        <v>32266</v>
      </c>
      <c r="I532" s="5" t="s">
        <v>466</v>
      </c>
    </row>
    <row r="533" spans="1:9" x14ac:dyDescent="0.25">
      <c r="A533" s="5" t="s">
        <v>408</v>
      </c>
      <c r="B533" s="5" t="s">
        <v>541</v>
      </c>
      <c r="C533" s="5" t="s">
        <v>550</v>
      </c>
      <c r="D533" s="5" t="s">
        <v>763</v>
      </c>
      <c r="E533" s="5">
        <v>54</v>
      </c>
      <c r="F533" s="50">
        <v>23632</v>
      </c>
      <c r="G533" s="5">
        <v>350274</v>
      </c>
      <c r="H533" s="50">
        <v>32502</v>
      </c>
      <c r="I533" s="5" t="s">
        <v>466</v>
      </c>
    </row>
    <row r="534" spans="1:9" x14ac:dyDescent="0.25">
      <c r="A534" s="5" t="s">
        <v>408</v>
      </c>
      <c r="B534" s="5" t="s">
        <v>461</v>
      </c>
      <c r="C534" s="5" t="s">
        <v>774</v>
      </c>
      <c r="D534" s="5" t="s">
        <v>800</v>
      </c>
      <c r="E534" s="5">
        <v>53</v>
      </c>
      <c r="F534" s="50">
        <v>23840</v>
      </c>
      <c r="G534" s="5">
        <v>560719</v>
      </c>
      <c r="H534" s="50">
        <v>32336</v>
      </c>
      <c r="I534" s="5" t="s">
        <v>412</v>
      </c>
    </row>
    <row r="535" spans="1:9" x14ac:dyDescent="0.25">
      <c r="A535" s="5" t="s">
        <v>413</v>
      </c>
      <c r="B535" s="5" t="s">
        <v>526</v>
      </c>
      <c r="C535" s="5" t="s">
        <v>801</v>
      </c>
      <c r="D535" s="5" t="s">
        <v>416</v>
      </c>
      <c r="E535" s="5">
        <v>53</v>
      </c>
      <c r="F535" s="50">
        <v>23927</v>
      </c>
      <c r="G535" s="5">
        <v>560806</v>
      </c>
      <c r="H535" s="50">
        <v>32205</v>
      </c>
      <c r="I535" s="5" t="s">
        <v>412</v>
      </c>
    </row>
    <row r="536" spans="1:9" x14ac:dyDescent="0.25">
      <c r="A536" s="5" t="s">
        <v>408</v>
      </c>
      <c r="B536" s="5" t="s">
        <v>667</v>
      </c>
      <c r="C536" s="5" t="s">
        <v>779</v>
      </c>
      <c r="D536" s="5" t="s">
        <v>536</v>
      </c>
      <c r="E536" s="5">
        <v>53</v>
      </c>
      <c r="F536" s="50">
        <v>23789</v>
      </c>
      <c r="G536" s="5">
        <v>560722</v>
      </c>
      <c r="H536" s="50">
        <v>32427</v>
      </c>
      <c r="I536" s="5" t="s">
        <v>412</v>
      </c>
    </row>
    <row r="537" spans="1:9" x14ac:dyDescent="0.25">
      <c r="A537" s="5" t="s">
        <v>413</v>
      </c>
      <c r="B537" s="5" t="s">
        <v>410</v>
      </c>
      <c r="C537" s="5" t="s">
        <v>721</v>
      </c>
      <c r="D537" s="5" t="s">
        <v>802</v>
      </c>
      <c r="E537" s="5">
        <v>53</v>
      </c>
      <c r="F537" s="50">
        <v>23848</v>
      </c>
      <c r="G537" s="5">
        <v>350277</v>
      </c>
      <c r="H537" s="50">
        <v>32341</v>
      </c>
      <c r="I537" s="5" t="s">
        <v>412</v>
      </c>
    </row>
    <row r="538" spans="1:9" x14ac:dyDescent="0.25">
      <c r="A538" s="5" t="s">
        <v>413</v>
      </c>
      <c r="B538" s="5" t="s">
        <v>512</v>
      </c>
      <c r="C538" s="5" t="s">
        <v>803</v>
      </c>
      <c r="D538" s="5" t="s">
        <v>622</v>
      </c>
      <c r="E538" s="5">
        <v>53</v>
      </c>
      <c r="F538" s="50">
        <v>23865</v>
      </c>
      <c r="G538" s="5">
        <v>560813</v>
      </c>
      <c r="H538" s="50">
        <v>32408</v>
      </c>
      <c r="I538" s="5" t="s">
        <v>412</v>
      </c>
    </row>
    <row r="539" spans="1:9" x14ac:dyDescent="0.25">
      <c r="A539" s="5" t="s">
        <v>413</v>
      </c>
      <c r="B539" s="5" t="s">
        <v>791</v>
      </c>
      <c r="C539" s="5" t="s">
        <v>804</v>
      </c>
      <c r="D539" s="5" t="s">
        <v>622</v>
      </c>
      <c r="E539" s="5">
        <v>52</v>
      </c>
      <c r="F539" s="50">
        <v>24115</v>
      </c>
      <c r="G539" s="5">
        <v>560815</v>
      </c>
      <c r="H539" s="50">
        <v>32236</v>
      </c>
      <c r="I539" s="5" t="s">
        <v>412</v>
      </c>
    </row>
    <row r="540" spans="1:9" x14ac:dyDescent="0.25">
      <c r="A540" s="5" t="s">
        <v>413</v>
      </c>
      <c r="B540" s="5" t="s">
        <v>648</v>
      </c>
      <c r="C540" s="5" t="s">
        <v>91</v>
      </c>
      <c r="D540" s="5" t="s">
        <v>622</v>
      </c>
      <c r="E540" s="5">
        <v>52</v>
      </c>
      <c r="F540" s="50">
        <v>24217</v>
      </c>
      <c r="G540" s="5">
        <v>560821</v>
      </c>
      <c r="H540" s="50">
        <v>32503</v>
      </c>
      <c r="I540" s="5" t="s">
        <v>412</v>
      </c>
    </row>
    <row r="541" spans="1:9" x14ac:dyDescent="0.25">
      <c r="A541" s="5" t="s">
        <v>408</v>
      </c>
      <c r="B541" s="5" t="s">
        <v>629</v>
      </c>
      <c r="C541" s="5" t="s">
        <v>444</v>
      </c>
      <c r="D541" s="5" t="s">
        <v>780</v>
      </c>
      <c r="E541" s="5">
        <v>53</v>
      </c>
      <c r="F541" s="50">
        <v>23935</v>
      </c>
      <c r="G541" s="5">
        <v>560734</v>
      </c>
      <c r="H541" s="50">
        <v>32458</v>
      </c>
      <c r="I541" s="5" t="s">
        <v>412</v>
      </c>
    </row>
    <row r="542" spans="1:9" x14ac:dyDescent="0.25">
      <c r="A542" s="5" t="s">
        <v>413</v>
      </c>
      <c r="B542" s="5" t="s">
        <v>730</v>
      </c>
      <c r="C542" s="5" t="s">
        <v>609</v>
      </c>
      <c r="D542" s="5" t="s">
        <v>805</v>
      </c>
      <c r="E542" s="5">
        <v>53</v>
      </c>
      <c r="F542" s="50">
        <v>23874</v>
      </c>
      <c r="G542" s="5">
        <v>560824</v>
      </c>
      <c r="H542" s="50">
        <v>32473</v>
      </c>
      <c r="I542" s="5" t="s">
        <v>412</v>
      </c>
    </row>
    <row r="543" spans="1:9" x14ac:dyDescent="0.25">
      <c r="A543" s="5" t="s">
        <v>454</v>
      </c>
      <c r="B543" s="5" t="s">
        <v>568</v>
      </c>
      <c r="C543" s="5" t="s">
        <v>438</v>
      </c>
      <c r="D543" s="5" t="s">
        <v>806</v>
      </c>
      <c r="E543" s="5">
        <v>52</v>
      </c>
      <c r="F543" s="50">
        <v>24280</v>
      </c>
      <c r="G543" s="5">
        <v>560825</v>
      </c>
      <c r="H543" s="50">
        <v>32606</v>
      </c>
      <c r="I543" s="5" t="s">
        <v>412</v>
      </c>
    </row>
    <row r="544" spans="1:9" x14ac:dyDescent="0.25">
      <c r="A544" s="5" t="s">
        <v>413</v>
      </c>
      <c r="B544" s="5" t="s">
        <v>568</v>
      </c>
      <c r="C544" s="5" t="s">
        <v>472</v>
      </c>
      <c r="D544" s="5" t="s">
        <v>470</v>
      </c>
      <c r="E544" s="5">
        <v>52</v>
      </c>
      <c r="F544" s="50">
        <v>24261</v>
      </c>
      <c r="G544" s="5">
        <v>560826</v>
      </c>
      <c r="H544" s="50">
        <v>32362</v>
      </c>
      <c r="I544" s="5" t="s">
        <v>412</v>
      </c>
    </row>
    <row r="545" spans="1:9" x14ac:dyDescent="0.25">
      <c r="A545" s="5" t="s">
        <v>413</v>
      </c>
      <c r="B545" s="5" t="s">
        <v>559</v>
      </c>
      <c r="C545" s="5" t="s">
        <v>91</v>
      </c>
      <c r="D545" s="5" t="s">
        <v>460</v>
      </c>
      <c r="E545" s="5">
        <v>51</v>
      </c>
      <c r="F545" s="50">
        <v>24418</v>
      </c>
      <c r="G545" s="5">
        <v>560835</v>
      </c>
      <c r="H545" s="50">
        <v>32398</v>
      </c>
      <c r="I545" s="5" t="s">
        <v>417</v>
      </c>
    </row>
    <row r="546" spans="1:9" x14ac:dyDescent="0.25">
      <c r="A546" s="5" t="s">
        <v>413</v>
      </c>
      <c r="B546" s="5" t="s">
        <v>541</v>
      </c>
      <c r="C546" s="5" t="s">
        <v>807</v>
      </c>
      <c r="D546" s="5" t="s">
        <v>508</v>
      </c>
      <c r="E546" s="5">
        <v>65</v>
      </c>
      <c r="F546" s="50">
        <v>19426</v>
      </c>
      <c r="G546" s="5">
        <v>560831</v>
      </c>
      <c r="H546" s="50">
        <v>32327</v>
      </c>
      <c r="I546" s="5" t="s">
        <v>417</v>
      </c>
    </row>
    <row r="547" spans="1:9" x14ac:dyDescent="0.25">
      <c r="A547" s="5" t="s">
        <v>413</v>
      </c>
      <c r="B547" s="5" t="s">
        <v>414</v>
      </c>
      <c r="C547" s="5" t="s">
        <v>808</v>
      </c>
      <c r="D547" s="5" t="s">
        <v>460</v>
      </c>
      <c r="E547" s="5">
        <v>52</v>
      </c>
      <c r="F547" s="50">
        <v>24338</v>
      </c>
      <c r="G547" s="5">
        <v>560827</v>
      </c>
      <c r="H547" s="50">
        <v>32223</v>
      </c>
      <c r="I547" s="5" t="s">
        <v>417</v>
      </c>
    </row>
    <row r="548" spans="1:9" x14ac:dyDescent="0.25">
      <c r="A548" s="5" t="s">
        <v>408</v>
      </c>
      <c r="B548" s="5" t="s">
        <v>784</v>
      </c>
      <c r="C548" s="5" t="s">
        <v>152</v>
      </c>
      <c r="D548" s="5" t="s">
        <v>536</v>
      </c>
      <c r="E548" s="5">
        <v>53</v>
      </c>
      <c r="F548" s="50">
        <v>23783</v>
      </c>
      <c r="G548" s="5">
        <v>560747</v>
      </c>
      <c r="H548" s="50">
        <v>32803</v>
      </c>
      <c r="I548" s="5" t="s">
        <v>417</v>
      </c>
    </row>
    <row r="549" spans="1:9" x14ac:dyDescent="0.25">
      <c r="A549" s="5" t="s">
        <v>408</v>
      </c>
      <c r="B549" s="5" t="s">
        <v>586</v>
      </c>
      <c r="C549" s="5" t="s">
        <v>535</v>
      </c>
      <c r="D549" s="5" t="s">
        <v>445</v>
      </c>
      <c r="E549" s="5">
        <v>55</v>
      </c>
      <c r="F549" s="50">
        <v>23091</v>
      </c>
      <c r="G549" s="5">
        <v>560838</v>
      </c>
      <c r="H549" s="50">
        <v>32618</v>
      </c>
      <c r="I549" s="5" t="s">
        <v>417</v>
      </c>
    </row>
    <row r="550" spans="1:9" x14ac:dyDescent="0.25">
      <c r="A550" s="5" t="s">
        <v>408</v>
      </c>
      <c r="B550" s="5" t="s">
        <v>634</v>
      </c>
      <c r="C550" s="5" t="s">
        <v>630</v>
      </c>
      <c r="D550" s="5" t="s">
        <v>473</v>
      </c>
      <c r="E550" s="5">
        <v>52</v>
      </c>
      <c r="F550" s="50">
        <v>24280</v>
      </c>
      <c r="G550" s="5">
        <v>560842</v>
      </c>
      <c r="H550" s="50">
        <v>32606</v>
      </c>
      <c r="I550" s="5" t="s">
        <v>417</v>
      </c>
    </row>
    <row r="551" spans="1:9" x14ac:dyDescent="0.25">
      <c r="A551" s="5" t="s">
        <v>413</v>
      </c>
      <c r="B551" s="5" t="s">
        <v>730</v>
      </c>
      <c r="C551" s="5" t="s">
        <v>441</v>
      </c>
      <c r="D551" s="5" t="s">
        <v>460</v>
      </c>
      <c r="E551" s="5">
        <v>51</v>
      </c>
      <c r="F551" s="50">
        <v>24570</v>
      </c>
      <c r="G551" s="5">
        <v>560837</v>
      </c>
      <c r="H551" s="50">
        <v>32631</v>
      </c>
      <c r="I551" s="5" t="s">
        <v>417</v>
      </c>
    </row>
    <row r="552" spans="1:9" x14ac:dyDescent="0.25">
      <c r="A552" s="5" t="s">
        <v>408</v>
      </c>
      <c r="B552" s="5" t="s">
        <v>719</v>
      </c>
      <c r="C552" s="5" t="s">
        <v>465</v>
      </c>
      <c r="D552" s="5" t="s">
        <v>470</v>
      </c>
      <c r="E552" s="5">
        <v>58</v>
      </c>
      <c r="F552" s="50">
        <v>22065</v>
      </c>
      <c r="G552" s="5">
        <v>350371</v>
      </c>
      <c r="H552" s="50">
        <v>32755</v>
      </c>
      <c r="I552" s="5" t="s">
        <v>417</v>
      </c>
    </row>
    <row r="553" spans="1:9" x14ac:dyDescent="0.25">
      <c r="A553" s="5" t="s">
        <v>408</v>
      </c>
      <c r="B553" s="5" t="s">
        <v>665</v>
      </c>
      <c r="C553" s="5" t="s">
        <v>155</v>
      </c>
      <c r="D553" s="5" t="s">
        <v>726</v>
      </c>
      <c r="E553" s="5">
        <v>53</v>
      </c>
      <c r="F553" s="50">
        <v>23660</v>
      </c>
      <c r="G553" s="5">
        <v>560765</v>
      </c>
      <c r="H553" s="50">
        <v>32648</v>
      </c>
      <c r="I553" s="5" t="s">
        <v>417</v>
      </c>
    </row>
    <row r="554" spans="1:9" x14ac:dyDescent="0.25">
      <c r="A554" s="5" t="s">
        <v>408</v>
      </c>
      <c r="B554" s="5" t="s">
        <v>618</v>
      </c>
      <c r="C554" s="5" t="s">
        <v>685</v>
      </c>
      <c r="D554" s="5" t="s">
        <v>442</v>
      </c>
      <c r="E554" s="5">
        <v>55</v>
      </c>
      <c r="F554" s="50">
        <v>22961</v>
      </c>
      <c r="G554" s="5">
        <v>560850</v>
      </c>
      <c r="H554" s="50">
        <v>32761</v>
      </c>
      <c r="I554" s="5" t="s">
        <v>417</v>
      </c>
    </row>
    <row r="555" spans="1:9" x14ac:dyDescent="0.25">
      <c r="A555" s="5" t="s">
        <v>408</v>
      </c>
      <c r="B555" s="5" t="s">
        <v>531</v>
      </c>
      <c r="C555" s="5" t="s">
        <v>621</v>
      </c>
      <c r="D555" s="5" t="s">
        <v>449</v>
      </c>
      <c r="E555" s="5">
        <v>54</v>
      </c>
      <c r="F555" s="50">
        <v>23562</v>
      </c>
      <c r="G555" s="5">
        <v>560851</v>
      </c>
      <c r="H555" s="50">
        <v>32513</v>
      </c>
      <c r="I555" s="5" t="s">
        <v>417</v>
      </c>
    </row>
    <row r="556" spans="1:9" x14ac:dyDescent="0.25">
      <c r="A556" s="5" t="s">
        <v>413</v>
      </c>
      <c r="B556" s="5" t="s">
        <v>497</v>
      </c>
      <c r="C556" s="5" t="s">
        <v>706</v>
      </c>
      <c r="D556" s="5" t="s">
        <v>473</v>
      </c>
      <c r="E556" s="5">
        <v>53</v>
      </c>
      <c r="F556" s="50">
        <v>23799</v>
      </c>
      <c r="G556" s="5">
        <v>351446</v>
      </c>
      <c r="H556" s="50">
        <v>33153</v>
      </c>
      <c r="I556" s="5" t="s">
        <v>417</v>
      </c>
    </row>
    <row r="557" spans="1:9" x14ac:dyDescent="0.25">
      <c r="A557" s="5" t="s">
        <v>413</v>
      </c>
      <c r="B557" s="5" t="s">
        <v>476</v>
      </c>
      <c r="C557" s="5" t="s">
        <v>583</v>
      </c>
      <c r="D557" s="5" t="s">
        <v>416</v>
      </c>
      <c r="E557" s="5">
        <v>55</v>
      </c>
      <c r="F557" s="50">
        <v>23230</v>
      </c>
      <c r="G557" s="5">
        <v>560856</v>
      </c>
      <c r="H557" s="50">
        <v>32570</v>
      </c>
      <c r="I557" s="5" t="s">
        <v>417</v>
      </c>
    </row>
    <row r="558" spans="1:9" x14ac:dyDescent="0.25">
      <c r="A558" s="5" t="s">
        <v>408</v>
      </c>
      <c r="B558" s="5" t="s">
        <v>639</v>
      </c>
      <c r="C558" s="5" t="s">
        <v>776</v>
      </c>
      <c r="D558" s="5" t="s">
        <v>425</v>
      </c>
      <c r="E558" s="5">
        <v>52</v>
      </c>
      <c r="F558" s="50">
        <v>24310</v>
      </c>
      <c r="G558" s="5">
        <v>560803</v>
      </c>
      <c r="H558" s="50">
        <v>32838</v>
      </c>
      <c r="I558" s="5" t="s">
        <v>417</v>
      </c>
    </row>
    <row r="559" spans="1:9" x14ac:dyDescent="0.25">
      <c r="A559" s="5" t="s">
        <v>408</v>
      </c>
      <c r="B559" s="5" t="s">
        <v>471</v>
      </c>
      <c r="C559" s="5" t="s">
        <v>532</v>
      </c>
      <c r="D559" s="5" t="s">
        <v>416</v>
      </c>
      <c r="E559" s="5">
        <v>52</v>
      </c>
      <c r="F559" s="50">
        <v>24202</v>
      </c>
      <c r="G559" s="5">
        <v>560795</v>
      </c>
      <c r="H559" s="50">
        <v>32852</v>
      </c>
      <c r="I559" s="5" t="s">
        <v>417</v>
      </c>
    </row>
    <row r="560" spans="1:9" x14ac:dyDescent="0.25">
      <c r="A560" s="5" t="s">
        <v>413</v>
      </c>
      <c r="B560" s="5" t="s">
        <v>570</v>
      </c>
      <c r="C560" s="5" t="s">
        <v>515</v>
      </c>
      <c r="D560" s="5" t="s">
        <v>638</v>
      </c>
      <c r="E560" s="5">
        <v>54</v>
      </c>
      <c r="F560" s="50">
        <v>23441</v>
      </c>
      <c r="G560" s="5">
        <v>351492</v>
      </c>
      <c r="H560" s="50">
        <v>32796</v>
      </c>
      <c r="I560" s="5" t="s">
        <v>417</v>
      </c>
    </row>
    <row r="561" spans="1:9" x14ac:dyDescent="0.25">
      <c r="A561" s="5" t="s">
        <v>408</v>
      </c>
      <c r="B561" s="5" t="s">
        <v>431</v>
      </c>
      <c r="C561" s="5" t="s">
        <v>155</v>
      </c>
      <c r="D561" s="5" t="s">
        <v>536</v>
      </c>
      <c r="E561" s="5">
        <v>51</v>
      </c>
      <c r="F561" s="50">
        <v>24436</v>
      </c>
      <c r="G561" s="5">
        <v>350735</v>
      </c>
      <c r="H561" s="50">
        <v>32533</v>
      </c>
      <c r="I561" s="5" t="s">
        <v>421</v>
      </c>
    </row>
    <row r="562" spans="1:9" x14ac:dyDescent="0.25">
      <c r="A562" s="5" t="s">
        <v>408</v>
      </c>
      <c r="B562" s="5" t="s">
        <v>625</v>
      </c>
      <c r="C562" s="5" t="s">
        <v>444</v>
      </c>
      <c r="D562" s="5" t="s">
        <v>619</v>
      </c>
      <c r="E562" s="5">
        <v>54</v>
      </c>
      <c r="F562" s="50">
        <v>23472</v>
      </c>
      <c r="G562" s="5">
        <v>350740</v>
      </c>
      <c r="H562" s="50">
        <v>32648</v>
      </c>
      <c r="I562" s="5" t="s">
        <v>421</v>
      </c>
    </row>
    <row r="563" spans="1:9" x14ac:dyDescent="0.25">
      <c r="A563" s="5" t="s">
        <v>413</v>
      </c>
      <c r="B563" s="5" t="s">
        <v>528</v>
      </c>
      <c r="C563" s="5" t="s">
        <v>809</v>
      </c>
      <c r="D563" s="5" t="s">
        <v>473</v>
      </c>
      <c r="E563" s="5">
        <v>52</v>
      </c>
      <c r="F563" s="50">
        <v>24159</v>
      </c>
      <c r="G563" s="5">
        <v>560856</v>
      </c>
      <c r="H563" s="50">
        <v>32763</v>
      </c>
      <c r="I563" s="5" t="s">
        <v>421</v>
      </c>
    </row>
    <row r="564" spans="1:9" x14ac:dyDescent="0.25">
      <c r="A564" s="5" t="s">
        <v>408</v>
      </c>
      <c r="B564" s="5" t="s">
        <v>506</v>
      </c>
      <c r="C564" s="5" t="s">
        <v>465</v>
      </c>
      <c r="D564" s="5" t="s">
        <v>422</v>
      </c>
      <c r="E564" s="5">
        <v>52</v>
      </c>
      <c r="F564" s="50">
        <v>24132</v>
      </c>
      <c r="G564" s="5">
        <v>350742</v>
      </c>
      <c r="H564" s="50">
        <v>32601</v>
      </c>
      <c r="I564" s="5" t="s">
        <v>421</v>
      </c>
    </row>
    <row r="565" spans="1:9" x14ac:dyDescent="0.25">
      <c r="A565" s="5" t="s">
        <v>408</v>
      </c>
      <c r="B565" s="5" t="s">
        <v>503</v>
      </c>
      <c r="C565" s="5" t="s">
        <v>810</v>
      </c>
      <c r="D565" s="5" t="s">
        <v>811</v>
      </c>
      <c r="E565" s="5">
        <v>60</v>
      </c>
      <c r="F565" s="50">
        <v>21407</v>
      </c>
      <c r="G565" s="5">
        <v>350770</v>
      </c>
      <c r="H565" s="50">
        <v>32920</v>
      </c>
      <c r="I565" s="5" t="s">
        <v>421</v>
      </c>
    </row>
    <row r="566" spans="1:9" x14ac:dyDescent="0.25">
      <c r="A566" s="5" t="s">
        <v>413</v>
      </c>
      <c r="B566" s="5" t="s">
        <v>528</v>
      </c>
      <c r="C566" s="5" t="s">
        <v>472</v>
      </c>
      <c r="D566" s="5" t="s">
        <v>457</v>
      </c>
      <c r="E566" s="5">
        <v>52</v>
      </c>
      <c r="F566" s="50">
        <v>24249</v>
      </c>
      <c r="G566" s="5">
        <v>350756</v>
      </c>
      <c r="H566" s="50">
        <v>32961</v>
      </c>
      <c r="I566" s="5" t="s">
        <v>421</v>
      </c>
    </row>
    <row r="567" spans="1:9" x14ac:dyDescent="0.25">
      <c r="A567" s="5" t="s">
        <v>413</v>
      </c>
      <c r="B567" s="5" t="s">
        <v>443</v>
      </c>
      <c r="C567" s="5" t="s">
        <v>812</v>
      </c>
      <c r="D567" s="5" t="s">
        <v>813</v>
      </c>
      <c r="E567" s="5">
        <v>56</v>
      </c>
      <c r="F567" s="50">
        <v>22693</v>
      </c>
      <c r="G567" s="5">
        <v>350561</v>
      </c>
      <c r="H567" s="50">
        <v>32968</v>
      </c>
      <c r="I567" s="5" t="s">
        <v>421</v>
      </c>
    </row>
    <row r="568" spans="1:9" x14ac:dyDescent="0.25">
      <c r="A568" s="5" t="s">
        <v>413</v>
      </c>
      <c r="B568" s="5" t="s">
        <v>521</v>
      </c>
      <c r="C568" s="5" t="s">
        <v>750</v>
      </c>
      <c r="D568" s="5" t="s">
        <v>416</v>
      </c>
      <c r="E568" s="5">
        <v>52</v>
      </c>
      <c r="F568" s="50">
        <v>24112</v>
      </c>
      <c r="G568" s="5">
        <v>351375</v>
      </c>
      <c r="H568" s="50">
        <v>33027</v>
      </c>
      <c r="I568" s="5" t="s">
        <v>421</v>
      </c>
    </row>
    <row r="569" spans="1:9" x14ac:dyDescent="0.25">
      <c r="A569" s="5" t="s">
        <v>413</v>
      </c>
      <c r="B569" s="5" t="s">
        <v>615</v>
      </c>
      <c r="C569" s="5" t="s">
        <v>764</v>
      </c>
      <c r="D569" s="5" t="s">
        <v>738</v>
      </c>
      <c r="E569" s="5">
        <v>52</v>
      </c>
      <c r="F569" s="50">
        <v>24262</v>
      </c>
      <c r="G569" s="5">
        <v>350715</v>
      </c>
      <c r="H569" s="50">
        <v>32958</v>
      </c>
      <c r="I569" s="5" t="s">
        <v>421</v>
      </c>
    </row>
    <row r="570" spans="1:9" x14ac:dyDescent="0.25">
      <c r="A570" s="5" t="s">
        <v>408</v>
      </c>
      <c r="B570" s="5" t="s">
        <v>559</v>
      </c>
      <c r="C570" s="5" t="s">
        <v>410</v>
      </c>
      <c r="D570" s="5" t="s">
        <v>442</v>
      </c>
      <c r="E570" s="5">
        <v>55</v>
      </c>
      <c r="F570" s="50">
        <v>22926</v>
      </c>
      <c r="G570" s="5">
        <v>350782</v>
      </c>
      <c r="H570" s="50">
        <v>32899</v>
      </c>
      <c r="I570" s="5" t="s">
        <v>421</v>
      </c>
    </row>
    <row r="571" spans="1:9" x14ac:dyDescent="0.25">
      <c r="A571" s="5" t="s">
        <v>413</v>
      </c>
      <c r="B571" s="5" t="s">
        <v>526</v>
      </c>
      <c r="C571" s="5" t="s">
        <v>507</v>
      </c>
      <c r="D571" s="5" t="s">
        <v>473</v>
      </c>
      <c r="E571" s="5">
        <v>53</v>
      </c>
      <c r="F571" s="50">
        <v>23799</v>
      </c>
      <c r="G571" s="5">
        <v>350535</v>
      </c>
      <c r="H571" s="50">
        <v>33153</v>
      </c>
      <c r="I571" s="5" t="s">
        <v>466</v>
      </c>
    </row>
    <row r="572" spans="1:9" x14ac:dyDescent="0.25">
      <c r="A572" s="5" t="s">
        <v>454</v>
      </c>
      <c r="B572" s="5" t="s">
        <v>471</v>
      </c>
      <c r="C572" s="5" t="s">
        <v>491</v>
      </c>
      <c r="D572" s="5" t="s">
        <v>658</v>
      </c>
      <c r="E572" s="5">
        <v>52</v>
      </c>
      <c r="F572" s="50">
        <v>24369</v>
      </c>
      <c r="G572" s="5">
        <v>350684</v>
      </c>
      <c r="H572" s="50">
        <v>33215</v>
      </c>
      <c r="I572" s="5" t="s">
        <v>466</v>
      </c>
    </row>
    <row r="573" spans="1:9" x14ac:dyDescent="0.25">
      <c r="A573" s="5" t="s">
        <v>413</v>
      </c>
      <c r="B573" s="5" t="s">
        <v>612</v>
      </c>
      <c r="C573" s="5" t="s">
        <v>737</v>
      </c>
      <c r="D573" s="5" t="s">
        <v>460</v>
      </c>
      <c r="E573" s="5">
        <v>50</v>
      </c>
      <c r="F573" s="50">
        <v>24894</v>
      </c>
      <c r="G573" s="5">
        <v>350502</v>
      </c>
      <c r="H573" s="50">
        <v>33187</v>
      </c>
      <c r="I573" s="5" t="s">
        <v>466</v>
      </c>
    </row>
    <row r="574" spans="1:9" x14ac:dyDescent="0.25">
      <c r="A574" s="5" t="s">
        <v>408</v>
      </c>
      <c r="B574" s="5" t="s">
        <v>531</v>
      </c>
      <c r="C574" s="5" t="s">
        <v>604</v>
      </c>
      <c r="D574" s="5" t="s">
        <v>814</v>
      </c>
      <c r="E574" s="5">
        <v>50</v>
      </c>
      <c r="F574" s="50">
        <v>24845</v>
      </c>
      <c r="G574" s="5">
        <v>350606</v>
      </c>
      <c r="H574" s="50">
        <v>33097</v>
      </c>
      <c r="I574" s="5" t="s">
        <v>466</v>
      </c>
    </row>
    <row r="575" spans="1:9" x14ac:dyDescent="0.25">
      <c r="A575" s="5" t="s">
        <v>413</v>
      </c>
      <c r="B575" s="5" t="s">
        <v>631</v>
      </c>
      <c r="C575" s="5" t="s">
        <v>640</v>
      </c>
      <c r="D575" s="5" t="s">
        <v>442</v>
      </c>
      <c r="E575" s="5">
        <v>48</v>
      </c>
      <c r="F575" s="50">
        <v>25625</v>
      </c>
      <c r="G575" s="5">
        <v>350648</v>
      </c>
      <c r="H575" s="50">
        <v>33022</v>
      </c>
      <c r="I575" s="5" t="s">
        <v>466</v>
      </c>
    </row>
    <row r="576" spans="1:9" x14ac:dyDescent="0.25">
      <c r="A576" s="5" t="s">
        <v>413</v>
      </c>
      <c r="B576" s="5" t="s">
        <v>476</v>
      </c>
      <c r="C576" s="5" t="s">
        <v>815</v>
      </c>
      <c r="D576" s="5" t="s">
        <v>460</v>
      </c>
      <c r="E576" s="5">
        <v>57</v>
      </c>
      <c r="F576" s="50">
        <v>22338</v>
      </c>
      <c r="G576" s="5">
        <v>560886</v>
      </c>
      <c r="H576" s="50">
        <v>33202</v>
      </c>
      <c r="I576" s="5" t="s">
        <v>466</v>
      </c>
    </row>
    <row r="577" spans="1:9" x14ac:dyDescent="0.25">
      <c r="A577" s="5" t="s">
        <v>408</v>
      </c>
      <c r="B577" s="5" t="s">
        <v>712</v>
      </c>
      <c r="C577" s="5" t="s">
        <v>453</v>
      </c>
      <c r="D577" s="5" t="s">
        <v>555</v>
      </c>
      <c r="E577" s="5">
        <v>53</v>
      </c>
      <c r="F577" s="50">
        <v>23976</v>
      </c>
      <c r="G577" s="5">
        <v>561222</v>
      </c>
      <c r="H577" s="50">
        <v>33215</v>
      </c>
      <c r="I577" s="5" t="s">
        <v>466</v>
      </c>
    </row>
    <row r="578" spans="1:9" x14ac:dyDescent="0.25">
      <c r="A578" s="5" t="s">
        <v>413</v>
      </c>
      <c r="B578" s="5" t="s">
        <v>511</v>
      </c>
      <c r="C578" s="5" t="s">
        <v>816</v>
      </c>
      <c r="D578" s="5" t="s">
        <v>457</v>
      </c>
      <c r="E578" s="5">
        <v>50</v>
      </c>
      <c r="F578" s="50">
        <v>25041</v>
      </c>
      <c r="G578" s="5">
        <v>350510</v>
      </c>
      <c r="H578" s="50">
        <v>33138</v>
      </c>
      <c r="I578" s="5" t="s">
        <v>466</v>
      </c>
    </row>
    <row r="579" spans="1:9" x14ac:dyDescent="0.25">
      <c r="A579" s="5" t="s">
        <v>413</v>
      </c>
      <c r="B579" s="5" t="s">
        <v>817</v>
      </c>
      <c r="C579" s="5" t="s">
        <v>513</v>
      </c>
      <c r="D579" s="5" t="s">
        <v>416</v>
      </c>
      <c r="E579" s="5">
        <v>56</v>
      </c>
      <c r="F579" s="50">
        <v>22731</v>
      </c>
      <c r="G579" s="5">
        <v>350389</v>
      </c>
      <c r="H579" s="50">
        <v>32914</v>
      </c>
      <c r="I579" s="5" t="s">
        <v>466</v>
      </c>
    </row>
    <row r="580" spans="1:9" x14ac:dyDescent="0.25">
      <c r="A580" s="5" t="s">
        <v>408</v>
      </c>
      <c r="B580" s="5" t="s">
        <v>673</v>
      </c>
      <c r="C580" s="5" t="s">
        <v>621</v>
      </c>
      <c r="D580" s="5" t="s">
        <v>536</v>
      </c>
      <c r="E580" s="5">
        <v>51</v>
      </c>
      <c r="F580" s="50">
        <v>24727</v>
      </c>
      <c r="G580" s="5">
        <v>560894</v>
      </c>
      <c r="H580" s="50">
        <v>33028</v>
      </c>
      <c r="I580" s="5" t="s">
        <v>412</v>
      </c>
    </row>
    <row r="581" spans="1:9" x14ac:dyDescent="0.25">
      <c r="A581" s="5" t="s">
        <v>413</v>
      </c>
      <c r="B581" s="5" t="s">
        <v>549</v>
      </c>
      <c r="C581" s="5" t="s">
        <v>707</v>
      </c>
      <c r="D581" s="5" t="s">
        <v>457</v>
      </c>
      <c r="E581" s="5">
        <v>51</v>
      </c>
      <c r="F581" s="50">
        <v>24539</v>
      </c>
      <c r="G581" s="5">
        <v>350866</v>
      </c>
      <c r="H581" s="50">
        <v>33010</v>
      </c>
      <c r="I581" s="5" t="s">
        <v>412</v>
      </c>
    </row>
    <row r="582" spans="1:9" x14ac:dyDescent="0.25">
      <c r="A582" s="5" t="s">
        <v>413</v>
      </c>
      <c r="B582" s="5" t="s">
        <v>546</v>
      </c>
      <c r="C582" s="5" t="s">
        <v>818</v>
      </c>
      <c r="D582" s="5" t="s">
        <v>416</v>
      </c>
      <c r="E582" s="5">
        <v>52</v>
      </c>
      <c r="F582" s="50">
        <v>24298</v>
      </c>
      <c r="G582" s="5">
        <v>560908</v>
      </c>
      <c r="H582" s="50">
        <v>33027</v>
      </c>
      <c r="I582" s="5" t="s">
        <v>412</v>
      </c>
    </row>
    <row r="583" spans="1:9" x14ac:dyDescent="0.25">
      <c r="A583" s="5" t="s">
        <v>408</v>
      </c>
      <c r="B583" s="5" t="s">
        <v>461</v>
      </c>
      <c r="C583" s="5" t="s">
        <v>746</v>
      </c>
      <c r="D583" s="5" t="s">
        <v>445</v>
      </c>
      <c r="E583" s="5">
        <v>55</v>
      </c>
      <c r="F583" s="50">
        <v>22992</v>
      </c>
      <c r="G583" s="5">
        <v>561090</v>
      </c>
      <c r="H583" s="50">
        <v>32998</v>
      </c>
      <c r="I583" s="5" t="s">
        <v>412</v>
      </c>
    </row>
    <row r="584" spans="1:9" x14ac:dyDescent="0.25">
      <c r="A584" s="5" t="s">
        <v>408</v>
      </c>
      <c r="B584" s="5" t="s">
        <v>547</v>
      </c>
      <c r="C584" s="5" t="s">
        <v>444</v>
      </c>
      <c r="D584" s="5" t="s">
        <v>411</v>
      </c>
      <c r="E584" s="5">
        <v>51</v>
      </c>
      <c r="F584" s="50">
        <v>24421</v>
      </c>
      <c r="G584" s="5">
        <v>560819</v>
      </c>
      <c r="H584" s="50">
        <v>33217</v>
      </c>
      <c r="I584" s="5" t="s">
        <v>412</v>
      </c>
    </row>
    <row r="585" spans="1:9" x14ac:dyDescent="0.25">
      <c r="A585" s="5" t="s">
        <v>413</v>
      </c>
      <c r="B585" s="5" t="s">
        <v>418</v>
      </c>
      <c r="C585" s="5" t="s">
        <v>453</v>
      </c>
      <c r="D585" s="5" t="s">
        <v>460</v>
      </c>
      <c r="E585" s="5">
        <v>52</v>
      </c>
      <c r="F585" s="50">
        <v>24171</v>
      </c>
      <c r="G585" s="5">
        <v>560835</v>
      </c>
      <c r="H585" s="50">
        <v>32881</v>
      </c>
      <c r="I585" s="5" t="s">
        <v>412</v>
      </c>
    </row>
    <row r="586" spans="1:9" x14ac:dyDescent="0.25">
      <c r="A586" s="5" t="s">
        <v>413</v>
      </c>
      <c r="B586" s="5" t="s">
        <v>712</v>
      </c>
      <c r="C586" s="5" t="s">
        <v>489</v>
      </c>
      <c r="D586" s="5" t="s">
        <v>622</v>
      </c>
      <c r="E586" s="5">
        <v>49</v>
      </c>
      <c r="F586" s="50">
        <v>25149</v>
      </c>
      <c r="G586" s="5">
        <v>560901</v>
      </c>
      <c r="H586" s="50">
        <v>33015</v>
      </c>
      <c r="I586" s="5" t="s">
        <v>412</v>
      </c>
    </row>
    <row r="587" spans="1:9" x14ac:dyDescent="0.25">
      <c r="A587" s="5" t="s">
        <v>408</v>
      </c>
      <c r="B587" s="5" t="s">
        <v>410</v>
      </c>
      <c r="C587" s="5" t="s">
        <v>542</v>
      </c>
      <c r="D587" s="5" t="s">
        <v>473</v>
      </c>
      <c r="E587" s="5">
        <v>52</v>
      </c>
      <c r="F587" s="50">
        <v>24232</v>
      </c>
      <c r="G587" s="5">
        <v>560907</v>
      </c>
      <c r="H587" s="50">
        <v>33036</v>
      </c>
      <c r="I587" s="5" t="s">
        <v>412</v>
      </c>
    </row>
    <row r="588" spans="1:9" x14ac:dyDescent="0.25">
      <c r="A588" s="5" t="s">
        <v>408</v>
      </c>
      <c r="B588" s="5" t="s">
        <v>431</v>
      </c>
      <c r="C588" s="5" t="s">
        <v>410</v>
      </c>
      <c r="D588" s="5" t="s">
        <v>482</v>
      </c>
      <c r="E588" s="5">
        <v>52</v>
      </c>
      <c r="F588" s="50">
        <v>24226</v>
      </c>
      <c r="G588" s="5">
        <v>560857</v>
      </c>
      <c r="H588" s="50">
        <v>32996</v>
      </c>
      <c r="I588" s="5" t="s">
        <v>412</v>
      </c>
    </row>
    <row r="589" spans="1:9" x14ac:dyDescent="0.25">
      <c r="A589" s="5" t="s">
        <v>408</v>
      </c>
      <c r="B589" s="5" t="s">
        <v>713</v>
      </c>
      <c r="C589" s="5" t="s">
        <v>155</v>
      </c>
      <c r="D589" s="5" t="s">
        <v>445</v>
      </c>
      <c r="E589" s="5">
        <v>52</v>
      </c>
      <c r="F589" s="50">
        <v>24143</v>
      </c>
      <c r="G589" s="5">
        <v>560916</v>
      </c>
      <c r="H589" s="50">
        <v>33232</v>
      </c>
      <c r="I589" s="5" t="s">
        <v>412</v>
      </c>
    </row>
    <row r="590" spans="1:9" x14ac:dyDescent="0.25">
      <c r="A590" s="5" t="s">
        <v>413</v>
      </c>
      <c r="B590" s="5" t="s">
        <v>437</v>
      </c>
      <c r="C590" s="5" t="s">
        <v>819</v>
      </c>
      <c r="D590" s="5" t="s">
        <v>457</v>
      </c>
      <c r="E590" s="5">
        <v>50</v>
      </c>
      <c r="F590" s="50">
        <v>24975</v>
      </c>
      <c r="G590" s="5">
        <v>350755</v>
      </c>
      <c r="H590" s="50">
        <v>33066</v>
      </c>
      <c r="I590" s="5" t="s">
        <v>412</v>
      </c>
    </row>
    <row r="591" spans="1:9" x14ac:dyDescent="0.25">
      <c r="A591" s="5" t="s">
        <v>408</v>
      </c>
      <c r="B591" s="5" t="s">
        <v>574</v>
      </c>
      <c r="C591" s="5" t="s">
        <v>550</v>
      </c>
      <c r="D591" s="5" t="s">
        <v>460</v>
      </c>
      <c r="E591" s="5">
        <v>50</v>
      </c>
      <c r="F591" s="50">
        <v>24786</v>
      </c>
      <c r="G591" s="5">
        <v>560927</v>
      </c>
      <c r="H591" s="50">
        <v>32935</v>
      </c>
      <c r="I591" s="5" t="s">
        <v>417</v>
      </c>
    </row>
    <row r="592" spans="1:9" x14ac:dyDescent="0.25">
      <c r="A592" s="5" t="s">
        <v>413</v>
      </c>
      <c r="B592" s="5" t="s">
        <v>469</v>
      </c>
      <c r="C592" s="5" t="s">
        <v>820</v>
      </c>
      <c r="D592" s="5" t="s">
        <v>422</v>
      </c>
      <c r="E592" s="5">
        <v>51</v>
      </c>
      <c r="F592" s="50">
        <v>24449</v>
      </c>
      <c r="G592" s="5">
        <v>560925</v>
      </c>
      <c r="H592" s="50">
        <v>33157</v>
      </c>
      <c r="I592" s="5" t="s">
        <v>417</v>
      </c>
    </row>
    <row r="593" spans="1:9" x14ac:dyDescent="0.25">
      <c r="A593" s="5" t="s">
        <v>413</v>
      </c>
      <c r="B593" s="5" t="s">
        <v>511</v>
      </c>
      <c r="C593" s="5" t="s">
        <v>682</v>
      </c>
      <c r="D593" s="5" t="s">
        <v>416</v>
      </c>
      <c r="E593" s="5">
        <v>51</v>
      </c>
      <c r="F593" s="50">
        <v>24657</v>
      </c>
      <c r="G593" s="5">
        <v>350061</v>
      </c>
      <c r="H593" s="50">
        <v>33071</v>
      </c>
      <c r="I593" s="5" t="s">
        <v>417</v>
      </c>
    </row>
    <row r="594" spans="1:9" x14ac:dyDescent="0.25">
      <c r="A594" s="5" t="s">
        <v>408</v>
      </c>
      <c r="B594" s="5" t="s">
        <v>492</v>
      </c>
      <c r="C594" s="5" t="s">
        <v>532</v>
      </c>
      <c r="D594" s="5" t="s">
        <v>821</v>
      </c>
      <c r="E594" s="5">
        <v>55</v>
      </c>
      <c r="F594" s="50">
        <v>23227</v>
      </c>
      <c r="G594" s="5">
        <v>350902</v>
      </c>
      <c r="H594" s="50">
        <v>33138</v>
      </c>
      <c r="I594" s="5" t="s">
        <v>417</v>
      </c>
    </row>
    <row r="595" spans="1:9" x14ac:dyDescent="0.25">
      <c r="A595" s="5" t="s">
        <v>408</v>
      </c>
      <c r="B595" s="5" t="s">
        <v>817</v>
      </c>
      <c r="C595" s="5" t="s">
        <v>822</v>
      </c>
      <c r="D595" s="5" t="s">
        <v>619</v>
      </c>
      <c r="E595" s="5">
        <v>52</v>
      </c>
      <c r="F595" s="50">
        <v>24278</v>
      </c>
      <c r="G595" s="5">
        <v>350903</v>
      </c>
      <c r="H595" s="50">
        <v>32966</v>
      </c>
      <c r="I595" s="5" t="s">
        <v>417</v>
      </c>
    </row>
    <row r="596" spans="1:9" x14ac:dyDescent="0.25">
      <c r="A596" s="5" t="s">
        <v>408</v>
      </c>
      <c r="B596" s="5" t="s">
        <v>521</v>
      </c>
      <c r="C596" s="5" t="s">
        <v>776</v>
      </c>
      <c r="D596" s="5" t="s">
        <v>445</v>
      </c>
      <c r="E596" s="5">
        <v>50</v>
      </c>
      <c r="F596" s="50">
        <v>25006</v>
      </c>
      <c r="G596" s="5">
        <v>350899</v>
      </c>
      <c r="H596" s="50">
        <v>33233</v>
      </c>
      <c r="I596" s="5" t="s">
        <v>417</v>
      </c>
    </row>
    <row r="597" spans="1:9" x14ac:dyDescent="0.25">
      <c r="A597" s="5" t="s">
        <v>413</v>
      </c>
      <c r="B597" s="5" t="s">
        <v>448</v>
      </c>
      <c r="C597" s="5" t="s">
        <v>633</v>
      </c>
      <c r="D597" s="5" t="s">
        <v>460</v>
      </c>
      <c r="E597" s="5">
        <v>50</v>
      </c>
      <c r="F597" s="50">
        <v>24913</v>
      </c>
      <c r="G597" s="5">
        <v>350450</v>
      </c>
      <c r="H597" s="50">
        <v>33188</v>
      </c>
      <c r="I597" s="5" t="s">
        <v>417</v>
      </c>
    </row>
    <row r="598" spans="1:9" x14ac:dyDescent="0.25">
      <c r="A598" s="5" t="s">
        <v>408</v>
      </c>
      <c r="B598" s="5" t="s">
        <v>784</v>
      </c>
      <c r="C598" s="5" t="s">
        <v>444</v>
      </c>
      <c r="D598" s="5" t="s">
        <v>445</v>
      </c>
      <c r="E598" s="5">
        <v>54</v>
      </c>
      <c r="F598" s="50">
        <v>23487</v>
      </c>
      <c r="G598" s="5">
        <v>560956</v>
      </c>
      <c r="H598" s="50">
        <v>33568</v>
      </c>
      <c r="I598" s="5" t="s">
        <v>417</v>
      </c>
    </row>
    <row r="599" spans="1:9" x14ac:dyDescent="0.25">
      <c r="A599" s="5" t="s">
        <v>413</v>
      </c>
      <c r="B599" s="5" t="s">
        <v>603</v>
      </c>
      <c r="C599" s="5" t="s">
        <v>640</v>
      </c>
      <c r="D599" s="5" t="s">
        <v>457</v>
      </c>
      <c r="E599" s="5">
        <v>48</v>
      </c>
      <c r="F599" s="50">
        <v>25691</v>
      </c>
      <c r="G599" s="5">
        <v>350219</v>
      </c>
      <c r="H599" s="50">
        <v>33326</v>
      </c>
      <c r="I599" s="5" t="s">
        <v>417</v>
      </c>
    </row>
    <row r="600" spans="1:9" x14ac:dyDescent="0.25">
      <c r="A600" s="5" t="s">
        <v>408</v>
      </c>
      <c r="B600" s="5" t="s">
        <v>569</v>
      </c>
      <c r="C600" s="5" t="s">
        <v>444</v>
      </c>
      <c r="D600" s="5" t="s">
        <v>619</v>
      </c>
      <c r="E600" s="5">
        <v>50</v>
      </c>
      <c r="F600" s="50">
        <v>24949</v>
      </c>
      <c r="G600" s="5">
        <v>350459</v>
      </c>
      <c r="H600" s="50">
        <v>33457</v>
      </c>
      <c r="I600" s="5" t="s">
        <v>417</v>
      </c>
    </row>
    <row r="601" spans="1:9" x14ac:dyDescent="0.25">
      <c r="A601" s="5" t="s">
        <v>413</v>
      </c>
      <c r="B601" s="5" t="s">
        <v>531</v>
      </c>
      <c r="C601" s="5" t="s">
        <v>510</v>
      </c>
      <c r="D601" s="5" t="s">
        <v>577</v>
      </c>
      <c r="E601" s="5">
        <v>50</v>
      </c>
      <c r="F601" s="50">
        <v>25072</v>
      </c>
      <c r="G601" s="5">
        <v>560920</v>
      </c>
      <c r="H601" s="50">
        <v>33493</v>
      </c>
      <c r="I601" s="5" t="s">
        <v>417</v>
      </c>
    </row>
    <row r="602" spans="1:9" x14ac:dyDescent="0.25">
      <c r="A602" s="5" t="s">
        <v>408</v>
      </c>
      <c r="B602" s="5" t="s">
        <v>524</v>
      </c>
      <c r="C602" s="5" t="s">
        <v>679</v>
      </c>
      <c r="D602" s="5" t="s">
        <v>619</v>
      </c>
      <c r="E602" s="5">
        <v>52</v>
      </c>
      <c r="F602" s="50">
        <v>24056</v>
      </c>
      <c r="G602" s="5">
        <v>350956</v>
      </c>
      <c r="H602" s="50">
        <v>33422</v>
      </c>
      <c r="I602" s="5" t="s">
        <v>417</v>
      </c>
    </row>
    <row r="603" spans="1:9" x14ac:dyDescent="0.25">
      <c r="A603" s="5" t="s">
        <v>413</v>
      </c>
      <c r="B603" s="5" t="s">
        <v>673</v>
      </c>
      <c r="C603" s="5" t="s">
        <v>510</v>
      </c>
      <c r="D603" s="5" t="s">
        <v>416</v>
      </c>
      <c r="E603" s="5">
        <v>59</v>
      </c>
      <c r="F603" s="50">
        <v>21645</v>
      </c>
      <c r="G603" s="5">
        <v>350949</v>
      </c>
      <c r="H603" s="50">
        <v>33318</v>
      </c>
      <c r="I603" s="5" t="s">
        <v>417</v>
      </c>
    </row>
    <row r="604" spans="1:9" x14ac:dyDescent="0.25">
      <c r="A604" s="5" t="s">
        <v>413</v>
      </c>
      <c r="B604" s="5" t="s">
        <v>549</v>
      </c>
      <c r="C604" s="5" t="s">
        <v>633</v>
      </c>
      <c r="D604" s="5" t="s">
        <v>473</v>
      </c>
      <c r="E604" s="5">
        <v>50</v>
      </c>
      <c r="F604" s="50">
        <v>25088</v>
      </c>
      <c r="G604" s="5">
        <v>560929</v>
      </c>
      <c r="H604" s="50">
        <v>33533</v>
      </c>
      <c r="I604" s="5" t="s">
        <v>417</v>
      </c>
    </row>
    <row r="605" spans="1:9" x14ac:dyDescent="0.25">
      <c r="A605" s="5" t="s">
        <v>413</v>
      </c>
      <c r="B605" s="5" t="s">
        <v>423</v>
      </c>
      <c r="C605" s="5" t="s">
        <v>823</v>
      </c>
      <c r="D605" s="5" t="s">
        <v>416</v>
      </c>
      <c r="E605" s="5">
        <v>50</v>
      </c>
      <c r="F605" s="50">
        <v>24918</v>
      </c>
      <c r="G605" s="5">
        <v>560858</v>
      </c>
      <c r="H605" s="50">
        <v>33348</v>
      </c>
      <c r="I605" s="5" t="s">
        <v>417</v>
      </c>
    </row>
    <row r="606" spans="1:9" x14ac:dyDescent="0.25">
      <c r="A606" s="5" t="s">
        <v>413</v>
      </c>
      <c r="B606" s="5" t="s">
        <v>673</v>
      </c>
      <c r="C606" s="5" t="s">
        <v>640</v>
      </c>
      <c r="D606" s="5" t="s">
        <v>508</v>
      </c>
      <c r="E606" s="5">
        <v>52</v>
      </c>
      <c r="F606" s="50">
        <v>24027</v>
      </c>
      <c r="G606" s="5">
        <v>351435</v>
      </c>
      <c r="H606" s="50">
        <v>33336</v>
      </c>
      <c r="I606" s="5" t="s">
        <v>417</v>
      </c>
    </row>
    <row r="607" spans="1:9" x14ac:dyDescent="0.25">
      <c r="A607" s="5" t="s">
        <v>413</v>
      </c>
      <c r="B607" s="5" t="s">
        <v>646</v>
      </c>
      <c r="C607" s="5" t="s">
        <v>565</v>
      </c>
      <c r="D607" s="5" t="s">
        <v>460</v>
      </c>
      <c r="E607" s="5">
        <v>53</v>
      </c>
      <c r="F607" s="50">
        <v>23989</v>
      </c>
      <c r="G607" s="5">
        <v>350977</v>
      </c>
      <c r="H607" s="50">
        <v>33361</v>
      </c>
      <c r="I607" s="5" t="s">
        <v>421</v>
      </c>
    </row>
    <row r="608" spans="1:9" x14ac:dyDescent="0.25">
      <c r="A608" s="5" t="s">
        <v>413</v>
      </c>
      <c r="B608" s="5" t="s">
        <v>503</v>
      </c>
      <c r="C608" s="5" t="s">
        <v>819</v>
      </c>
      <c r="D608" s="5" t="s">
        <v>460</v>
      </c>
      <c r="E608" s="5">
        <v>49</v>
      </c>
      <c r="F608" s="50">
        <v>25313</v>
      </c>
      <c r="G608" s="5">
        <v>350221</v>
      </c>
      <c r="H608" s="50">
        <v>33485</v>
      </c>
      <c r="I608" s="5" t="s">
        <v>421</v>
      </c>
    </row>
    <row r="609" spans="1:9" x14ac:dyDescent="0.25">
      <c r="A609" s="5" t="s">
        <v>413</v>
      </c>
      <c r="B609" s="5" t="s">
        <v>452</v>
      </c>
      <c r="C609" s="5" t="s">
        <v>781</v>
      </c>
      <c r="D609" s="5" t="s">
        <v>460</v>
      </c>
      <c r="E609" s="5">
        <v>51</v>
      </c>
      <c r="F609" s="50">
        <v>24635</v>
      </c>
      <c r="G609" s="5">
        <v>350993</v>
      </c>
      <c r="H609" s="50">
        <v>33378</v>
      </c>
      <c r="I609" s="5" t="s">
        <v>421</v>
      </c>
    </row>
    <row r="610" spans="1:9" x14ac:dyDescent="0.25">
      <c r="A610" s="5" t="s">
        <v>408</v>
      </c>
      <c r="B610" s="5" t="s">
        <v>512</v>
      </c>
      <c r="C610" s="5" t="s">
        <v>724</v>
      </c>
      <c r="D610" s="5" t="s">
        <v>686</v>
      </c>
      <c r="E610" s="5">
        <v>48</v>
      </c>
      <c r="F610" s="50">
        <v>25532</v>
      </c>
      <c r="G610" s="5">
        <v>350560</v>
      </c>
      <c r="H610" s="50">
        <v>33491</v>
      </c>
      <c r="I610" s="5" t="s">
        <v>421</v>
      </c>
    </row>
    <row r="611" spans="1:9" x14ac:dyDescent="0.25">
      <c r="A611" s="5" t="s">
        <v>413</v>
      </c>
      <c r="B611" s="5" t="s">
        <v>664</v>
      </c>
      <c r="C611" s="5" t="s">
        <v>435</v>
      </c>
      <c r="D611" s="5" t="s">
        <v>460</v>
      </c>
      <c r="E611" s="5">
        <v>48</v>
      </c>
      <c r="F611" s="50">
        <v>25517</v>
      </c>
      <c r="G611" s="5">
        <v>350666</v>
      </c>
      <c r="H611" s="50">
        <v>33243</v>
      </c>
      <c r="I611" s="5" t="s">
        <v>421</v>
      </c>
    </row>
    <row r="612" spans="1:9" x14ac:dyDescent="0.25">
      <c r="A612" s="5" t="s">
        <v>413</v>
      </c>
      <c r="B612" s="5" t="s">
        <v>634</v>
      </c>
      <c r="C612" s="5" t="s">
        <v>824</v>
      </c>
      <c r="D612" s="5" t="s">
        <v>411</v>
      </c>
      <c r="E612" s="5">
        <v>49</v>
      </c>
      <c r="F612" s="50">
        <v>25328</v>
      </c>
      <c r="G612" s="5">
        <v>561573</v>
      </c>
      <c r="H612" s="50">
        <v>33370</v>
      </c>
      <c r="I612" s="5" t="s">
        <v>421</v>
      </c>
    </row>
    <row r="613" spans="1:9" x14ac:dyDescent="0.25">
      <c r="A613" s="5" t="s">
        <v>408</v>
      </c>
      <c r="B613" s="5" t="s">
        <v>578</v>
      </c>
      <c r="C613" s="5" t="s">
        <v>155</v>
      </c>
      <c r="D613" s="5" t="s">
        <v>802</v>
      </c>
      <c r="E613" s="5">
        <v>53</v>
      </c>
      <c r="F613" s="50">
        <v>23804</v>
      </c>
      <c r="G613" s="5">
        <v>351001</v>
      </c>
      <c r="H613" s="50">
        <v>33300</v>
      </c>
      <c r="I613" s="5" t="s">
        <v>421</v>
      </c>
    </row>
    <row r="614" spans="1:9" x14ac:dyDescent="0.25">
      <c r="A614" s="5" t="s">
        <v>408</v>
      </c>
      <c r="B614" s="5" t="s">
        <v>503</v>
      </c>
      <c r="C614" s="5" t="s">
        <v>676</v>
      </c>
      <c r="D614" s="5" t="s">
        <v>445</v>
      </c>
      <c r="E614" s="5">
        <v>51</v>
      </c>
      <c r="F614" s="50">
        <v>24513</v>
      </c>
      <c r="G614" s="5">
        <v>350452</v>
      </c>
      <c r="H614" s="50">
        <v>33568</v>
      </c>
      <c r="I614" s="5" t="s">
        <v>421</v>
      </c>
    </row>
    <row r="615" spans="1:9" x14ac:dyDescent="0.25">
      <c r="A615" s="5" t="s">
        <v>413</v>
      </c>
      <c r="B615" s="5" t="s">
        <v>784</v>
      </c>
      <c r="C615" s="5" t="s">
        <v>475</v>
      </c>
      <c r="D615" s="5" t="s">
        <v>457</v>
      </c>
      <c r="E615" s="5">
        <v>50</v>
      </c>
      <c r="F615" s="50">
        <v>25011</v>
      </c>
      <c r="G615" s="5">
        <v>350460</v>
      </c>
      <c r="H615" s="50">
        <v>33582</v>
      </c>
      <c r="I615" s="5" t="s">
        <v>421</v>
      </c>
    </row>
    <row r="616" spans="1:9" x14ac:dyDescent="0.25">
      <c r="A616" s="5" t="s">
        <v>408</v>
      </c>
      <c r="B616" s="5" t="s">
        <v>446</v>
      </c>
      <c r="C616" s="5" t="s">
        <v>825</v>
      </c>
      <c r="D616" s="5" t="s">
        <v>445</v>
      </c>
      <c r="E616" s="5">
        <v>50</v>
      </c>
      <c r="F616" s="50">
        <v>24980</v>
      </c>
      <c r="G616" s="5">
        <v>568164</v>
      </c>
      <c r="H616" s="50">
        <v>33526</v>
      </c>
      <c r="I616" s="5" t="s">
        <v>421</v>
      </c>
    </row>
    <row r="617" spans="1:9" x14ac:dyDescent="0.25">
      <c r="A617" s="5" t="s">
        <v>408</v>
      </c>
      <c r="B617" s="5" t="s">
        <v>434</v>
      </c>
      <c r="C617" s="5" t="s">
        <v>826</v>
      </c>
      <c r="D617" s="5" t="s">
        <v>763</v>
      </c>
      <c r="E617" s="5">
        <v>50</v>
      </c>
      <c r="F617" s="50">
        <v>25100</v>
      </c>
      <c r="G617" s="5">
        <v>560899</v>
      </c>
      <c r="H617" s="50">
        <v>33263</v>
      </c>
      <c r="I617" s="5" t="s">
        <v>466</v>
      </c>
    </row>
    <row r="618" spans="1:9" x14ac:dyDescent="0.25">
      <c r="A618" s="5" t="s">
        <v>413</v>
      </c>
      <c r="B618" s="5" t="s">
        <v>574</v>
      </c>
      <c r="C618" s="5" t="s">
        <v>640</v>
      </c>
      <c r="D618" s="5" t="s">
        <v>457</v>
      </c>
      <c r="E618" s="5">
        <v>49</v>
      </c>
      <c r="F618" s="50">
        <v>25456</v>
      </c>
      <c r="G618" s="5">
        <v>350591</v>
      </c>
      <c r="H618" s="50">
        <v>33378</v>
      </c>
      <c r="I618" s="5" t="s">
        <v>466</v>
      </c>
    </row>
    <row r="619" spans="1:9" x14ac:dyDescent="0.25">
      <c r="A619" s="5" t="s">
        <v>413</v>
      </c>
      <c r="B619" s="5" t="s">
        <v>791</v>
      </c>
      <c r="C619" s="5" t="s">
        <v>827</v>
      </c>
      <c r="D619" s="5" t="s">
        <v>457</v>
      </c>
      <c r="E619" s="5">
        <v>48</v>
      </c>
      <c r="F619" s="50">
        <v>25486</v>
      </c>
      <c r="G619" s="5">
        <v>568168</v>
      </c>
      <c r="H619" s="50">
        <v>33859</v>
      </c>
      <c r="I619" s="5" t="s">
        <v>466</v>
      </c>
    </row>
    <row r="620" spans="1:9" x14ac:dyDescent="0.25">
      <c r="A620" s="5" t="s">
        <v>413</v>
      </c>
      <c r="B620" s="5" t="s">
        <v>578</v>
      </c>
      <c r="C620" s="5" t="s">
        <v>513</v>
      </c>
      <c r="D620" s="5" t="s">
        <v>416</v>
      </c>
      <c r="E620" s="5">
        <v>48</v>
      </c>
      <c r="F620" s="50">
        <v>25823</v>
      </c>
      <c r="G620" s="5">
        <v>350557</v>
      </c>
      <c r="H620" s="50">
        <v>33697</v>
      </c>
      <c r="I620" s="5" t="s">
        <v>466</v>
      </c>
    </row>
    <row r="621" spans="1:9" x14ac:dyDescent="0.25">
      <c r="A621" s="5" t="s">
        <v>413</v>
      </c>
      <c r="B621" s="5" t="s">
        <v>506</v>
      </c>
      <c r="C621" s="5" t="s">
        <v>539</v>
      </c>
      <c r="D621" s="5" t="s">
        <v>460</v>
      </c>
      <c r="E621" s="5">
        <v>61</v>
      </c>
      <c r="F621" s="50">
        <v>20750</v>
      </c>
      <c r="G621" s="5">
        <v>350486</v>
      </c>
      <c r="H621" s="50">
        <v>33650</v>
      </c>
      <c r="I621" s="5" t="s">
        <v>466</v>
      </c>
    </row>
    <row r="622" spans="1:9" x14ac:dyDescent="0.25">
      <c r="A622" s="5" t="s">
        <v>408</v>
      </c>
      <c r="B622" s="5" t="s">
        <v>590</v>
      </c>
      <c r="C622" s="5" t="s">
        <v>828</v>
      </c>
      <c r="D622" s="5" t="s">
        <v>460</v>
      </c>
      <c r="E622" s="5">
        <v>49</v>
      </c>
      <c r="F622" s="50">
        <v>25419</v>
      </c>
      <c r="G622" s="5">
        <v>351016</v>
      </c>
      <c r="H622" s="50">
        <v>33692</v>
      </c>
      <c r="I622" s="5" t="s">
        <v>466</v>
      </c>
    </row>
    <row r="623" spans="1:9" x14ac:dyDescent="0.25">
      <c r="A623" s="5" t="s">
        <v>408</v>
      </c>
      <c r="B623" s="5" t="s">
        <v>635</v>
      </c>
      <c r="C623" s="5" t="s">
        <v>453</v>
      </c>
      <c r="D623" s="5" t="s">
        <v>460</v>
      </c>
      <c r="E623" s="5">
        <v>48</v>
      </c>
      <c r="F623" s="50">
        <v>25488</v>
      </c>
      <c r="G623" s="5">
        <v>350853</v>
      </c>
      <c r="H623" s="50">
        <v>33699</v>
      </c>
      <c r="I623" s="5" t="s">
        <v>466</v>
      </c>
    </row>
    <row r="624" spans="1:9" x14ac:dyDescent="0.25">
      <c r="A624" s="5" t="s">
        <v>413</v>
      </c>
      <c r="B624" s="5" t="s">
        <v>464</v>
      </c>
      <c r="C624" s="5" t="s">
        <v>532</v>
      </c>
      <c r="D624" s="5" t="s">
        <v>738</v>
      </c>
      <c r="E624" s="5">
        <v>55</v>
      </c>
      <c r="F624" s="50">
        <v>23099</v>
      </c>
      <c r="G624" s="5">
        <v>560978</v>
      </c>
      <c r="H624" s="50">
        <v>33758</v>
      </c>
      <c r="I624" s="5" t="s">
        <v>466</v>
      </c>
    </row>
    <row r="625" spans="1:9" x14ac:dyDescent="0.25">
      <c r="A625" s="5" t="s">
        <v>408</v>
      </c>
      <c r="B625" s="5" t="s">
        <v>409</v>
      </c>
      <c r="C625" s="5" t="s">
        <v>155</v>
      </c>
      <c r="D625" s="5" t="s">
        <v>482</v>
      </c>
      <c r="E625" s="5">
        <v>50</v>
      </c>
      <c r="F625" s="50">
        <v>25057</v>
      </c>
      <c r="G625" s="5">
        <v>350132</v>
      </c>
      <c r="H625" s="50">
        <v>33689</v>
      </c>
      <c r="I625" s="5" t="s">
        <v>466</v>
      </c>
    </row>
    <row r="626" spans="1:9" x14ac:dyDescent="0.25">
      <c r="A626" s="5" t="s">
        <v>408</v>
      </c>
      <c r="B626" s="5" t="s">
        <v>667</v>
      </c>
      <c r="C626" s="5" t="s">
        <v>621</v>
      </c>
      <c r="D626" s="5" t="s">
        <v>473</v>
      </c>
      <c r="E626" s="5">
        <v>49</v>
      </c>
      <c r="F626" s="50">
        <v>25228</v>
      </c>
      <c r="G626" s="5">
        <v>350013</v>
      </c>
      <c r="H626" s="50">
        <v>33629</v>
      </c>
      <c r="I626" s="5" t="s">
        <v>412</v>
      </c>
    </row>
    <row r="627" spans="1:9" x14ac:dyDescent="0.25">
      <c r="A627" s="5" t="s">
        <v>408</v>
      </c>
      <c r="B627" s="5" t="s">
        <v>766</v>
      </c>
      <c r="C627" s="5" t="s">
        <v>535</v>
      </c>
      <c r="D627" s="5" t="s">
        <v>425</v>
      </c>
      <c r="E627" s="5">
        <v>53</v>
      </c>
      <c r="F627" s="50">
        <v>23835</v>
      </c>
      <c r="G627" s="5">
        <v>560992</v>
      </c>
      <c r="H627" s="50">
        <v>33884</v>
      </c>
      <c r="I627" s="5" t="s">
        <v>412</v>
      </c>
    </row>
    <row r="628" spans="1:9" x14ac:dyDescent="0.25">
      <c r="A628" s="5" t="s">
        <v>413</v>
      </c>
      <c r="B628" s="5" t="s">
        <v>458</v>
      </c>
      <c r="C628" s="5" t="s">
        <v>824</v>
      </c>
      <c r="D628" s="5" t="s">
        <v>439</v>
      </c>
      <c r="E628" s="5">
        <v>51</v>
      </c>
      <c r="F628" s="50">
        <v>24719</v>
      </c>
      <c r="G628" s="5">
        <v>560926</v>
      </c>
      <c r="H628" s="50">
        <v>33946</v>
      </c>
      <c r="I628" s="5" t="s">
        <v>412</v>
      </c>
    </row>
    <row r="629" spans="1:9" x14ac:dyDescent="0.25">
      <c r="A629" s="5" t="s">
        <v>413</v>
      </c>
      <c r="B629" s="5" t="s">
        <v>512</v>
      </c>
      <c r="C629" s="5" t="s">
        <v>90</v>
      </c>
      <c r="D629" s="5" t="s">
        <v>457</v>
      </c>
      <c r="E629" s="5">
        <v>51</v>
      </c>
      <c r="F629" s="50">
        <v>24688</v>
      </c>
      <c r="G629" s="5">
        <v>351125</v>
      </c>
      <c r="H629" s="50">
        <v>33918</v>
      </c>
      <c r="I629" s="5" t="s">
        <v>412</v>
      </c>
    </row>
    <row r="630" spans="1:9" x14ac:dyDescent="0.25">
      <c r="A630" s="5" t="s">
        <v>454</v>
      </c>
      <c r="B630" s="5" t="s">
        <v>521</v>
      </c>
      <c r="C630" s="5" t="s">
        <v>757</v>
      </c>
      <c r="D630" s="5" t="s">
        <v>457</v>
      </c>
      <c r="E630" s="5">
        <v>48</v>
      </c>
      <c r="F630" s="50">
        <v>25562</v>
      </c>
      <c r="G630" s="5">
        <v>560999</v>
      </c>
      <c r="H630" s="50">
        <v>33828</v>
      </c>
      <c r="I630" s="5" t="s">
        <v>412</v>
      </c>
    </row>
    <row r="631" spans="1:9" x14ac:dyDescent="0.25">
      <c r="A631" s="5" t="s">
        <v>413</v>
      </c>
      <c r="B631" s="5" t="s">
        <v>410</v>
      </c>
      <c r="C631" s="5" t="s">
        <v>563</v>
      </c>
      <c r="D631" s="5" t="s">
        <v>460</v>
      </c>
      <c r="E631" s="5">
        <v>58</v>
      </c>
      <c r="F631" s="50">
        <v>22178</v>
      </c>
      <c r="G631" s="5">
        <v>568219</v>
      </c>
      <c r="H631" s="50">
        <v>33753</v>
      </c>
      <c r="I631" s="5" t="s">
        <v>412</v>
      </c>
    </row>
    <row r="632" spans="1:9" x14ac:dyDescent="0.25">
      <c r="A632" s="5" t="s">
        <v>413</v>
      </c>
      <c r="B632" s="5" t="s">
        <v>474</v>
      </c>
      <c r="C632" s="5" t="s">
        <v>640</v>
      </c>
      <c r="D632" s="5" t="s">
        <v>829</v>
      </c>
      <c r="E632" s="5">
        <v>49</v>
      </c>
      <c r="F632" s="50">
        <v>25335</v>
      </c>
      <c r="G632" s="5">
        <v>350614</v>
      </c>
      <c r="H632" s="50">
        <v>33933</v>
      </c>
      <c r="I632" s="5" t="s">
        <v>412</v>
      </c>
    </row>
    <row r="633" spans="1:9" x14ac:dyDescent="0.25">
      <c r="A633" s="5" t="s">
        <v>408</v>
      </c>
      <c r="B633" s="5" t="s">
        <v>629</v>
      </c>
      <c r="C633" s="5" t="s">
        <v>444</v>
      </c>
      <c r="D633" s="5" t="s">
        <v>830</v>
      </c>
      <c r="E633" s="5">
        <v>50</v>
      </c>
      <c r="F633" s="50">
        <v>24884</v>
      </c>
      <c r="G633" s="5">
        <v>350019</v>
      </c>
      <c r="H633" s="50">
        <v>33946</v>
      </c>
      <c r="I633" s="5" t="s">
        <v>412</v>
      </c>
    </row>
    <row r="634" spans="1:9" x14ac:dyDescent="0.25">
      <c r="A634" s="5" t="s">
        <v>408</v>
      </c>
      <c r="B634" s="5" t="s">
        <v>550</v>
      </c>
      <c r="C634" s="5" t="s">
        <v>550</v>
      </c>
      <c r="D634" s="5" t="s">
        <v>749</v>
      </c>
      <c r="E634" s="5">
        <v>50</v>
      </c>
      <c r="F634" s="50">
        <v>24889</v>
      </c>
      <c r="G634" s="5">
        <v>350344</v>
      </c>
      <c r="H634" s="50">
        <v>33869</v>
      </c>
      <c r="I634" s="5" t="s">
        <v>412</v>
      </c>
    </row>
    <row r="635" spans="1:9" x14ac:dyDescent="0.25">
      <c r="A635" s="5" t="s">
        <v>413</v>
      </c>
      <c r="B635" s="5" t="s">
        <v>553</v>
      </c>
      <c r="C635" s="5" t="s">
        <v>456</v>
      </c>
      <c r="D635" s="5" t="s">
        <v>416</v>
      </c>
      <c r="E635" s="5">
        <v>49</v>
      </c>
      <c r="F635" s="50">
        <v>25239</v>
      </c>
      <c r="G635" s="5">
        <v>350703</v>
      </c>
      <c r="H635" s="50">
        <v>33644</v>
      </c>
      <c r="I635" s="5" t="s">
        <v>412</v>
      </c>
    </row>
    <row r="636" spans="1:9" x14ac:dyDescent="0.25">
      <c r="A636" s="5" t="s">
        <v>408</v>
      </c>
      <c r="B636" s="5" t="s">
        <v>561</v>
      </c>
      <c r="C636" s="5" t="s">
        <v>459</v>
      </c>
      <c r="D636" s="5" t="s">
        <v>536</v>
      </c>
      <c r="E636" s="5">
        <v>49</v>
      </c>
      <c r="F636" s="50">
        <v>25458</v>
      </c>
      <c r="G636" s="5">
        <v>350373</v>
      </c>
      <c r="H636" s="50">
        <v>33759</v>
      </c>
      <c r="I636" s="5" t="s">
        <v>412</v>
      </c>
    </row>
    <row r="637" spans="1:9" x14ac:dyDescent="0.25">
      <c r="A637" s="5" t="s">
        <v>408</v>
      </c>
      <c r="B637" s="5" t="s">
        <v>614</v>
      </c>
      <c r="C637" s="5" t="s">
        <v>831</v>
      </c>
      <c r="D637" s="5" t="s">
        <v>731</v>
      </c>
      <c r="E637" s="5">
        <v>54</v>
      </c>
      <c r="F637" s="50">
        <v>23291</v>
      </c>
      <c r="G637" s="5">
        <v>568135</v>
      </c>
      <c r="H637" s="50">
        <v>33741</v>
      </c>
      <c r="I637" s="5" t="s">
        <v>417</v>
      </c>
    </row>
    <row r="638" spans="1:9" x14ac:dyDescent="0.25">
      <c r="A638" s="5" t="s">
        <v>408</v>
      </c>
      <c r="B638" s="5" t="s">
        <v>448</v>
      </c>
      <c r="C638" s="5" t="s">
        <v>527</v>
      </c>
      <c r="D638" s="5" t="s">
        <v>473</v>
      </c>
      <c r="E638" s="5">
        <v>49</v>
      </c>
      <c r="F638" s="50">
        <v>25118</v>
      </c>
      <c r="G638" s="5">
        <v>560986</v>
      </c>
      <c r="H638" s="50">
        <v>33758</v>
      </c>
      <c r="I638" s="5" t="s">
        <v>417</v>
      </c>
    </row>
    <row r="639" spans="1:9" x14ac:dyDescent="0.25">
      <c r="A639" s="5" t="s">
        <v>413</v>
      </c>
      <c r="B639" s="5" t="s">
        <v>574</v>
      </c>
      <c r="C639" s="5" t="s">
        <v>790</v>
      </c>
      <c r="D639" s="5" t="s">
        <v>482</v>
      </c>
      <c r="E639" s="5">
        <v>48</v>
      </c>
      <c r="F639" s="50">
        <v>25753</v>
      </c>
      <c r="G639" s="5">
        <v>561396</v>
      </c>
      <c r="H639" s="50">
        <v>34094</v>
      </c>
      <c r="I639" s="5" t="s">
        <v>417</v>
      </c>
    </row>
    <row r="640" spans="1:9" x14ac:dyDescent="0.25">
      <c r="A640" s="5" t="s">
        <v>413</v>
      </c>
      <c r="B640" s="5" t="s">
        <v>429</v>
      </c>
      <c r="C640" s="5" t="s">
        <v>682</v>
      </c>
      <c r="D640" s="5" t="s">
        <v>416</v>
      </c>
      <c r="E640" s="5">
        <v>46</v>
      </c>
      <c r="F640" s="50">
        <v>26277</v>
      </c>
      <c r="G640" s="5">
        <v>350196</v>
      </c>
      <c r="H640" s="50">
        <v>34313</v>
      </c>
      <c r="I640" s="5" t="s">
        <v>417</v>
      </c>
    </row>
    <row r="641" spans="1:9" x14ac:dyDescent="0.25">
      <c r="A641" s="5" t="s">
        <v>413</v>
      </c>
      <c r="B641" s="5" t="s">
        <v>614</v>
      </c>
      <c r="C641" s="5" t="s">
        <v>545</v>
      </c>
      <c r="D641" s="5" t="s">
        <v>460</v>
      </c>
      <c r="E641" s="5">
        <v>48</v>
      </c>
      <c r="F641" s="50">
        <v>25766</v>
      </c>
      <c r="G641" s="5">
        <v>350206</v>
      </c>
      <c r="H641" s="50">
        <v>33977</v>
      </c>
      <c r="I641" s="5" t="s">
        <v>417</v>
      </c>
    </row>
    <row r="642" spans="1:9" x14ac:dyDescent="0.25">
      <c r="A642" s="5" t="s">
        <v>454</v>
      </c>
      <c r="B642" s="5" t="s">
        <v>694</v>
      </c>
      <c r="C642" s="5" t="s">
        <v>432</v>
      </c>
      <c r="D642" s="5" t="s">
        <v>628</v>
      </c>
      <c r="E642" s="5">
        <v>61</v>
      </c>
      <c r="F642" s="50">
        <v>21005</v>
      </c>
      <c r="G642" s="5">
        <v>561445</v>
      </c>
      <c r="H642" s="50">
        <v>34111</v>
      </c>
      <c r="I642" s="5" t="s">
        <v>417</v>
      </c>
    </row>
    <row r="643" spans="1:9" x14ac:dyDescent="0.25">
      <c r="A643" s="5" t="s">
        <v>413</v>
      </c>
      <c r="B643" s="5" t="s">
        <v>553</v>
      </c>
      <c r="C643" s="5" t="s">
        <v>793</v>
      </c>
      <c r="D643" s="5" t="s">
        <v>832</v>
      </c>
      <c r="E643" s="5">
        <v>50</v>
      </c>
      <c r="F643" s="50">
        <v>25103</v>
      </c>
      <c r="G643" s="5">
        <v>351465</v>
      </c>
      <c r="H643" s="50">
        <v>34234</v>
      </c>
      <c r="I643" s="5" t="s">
        <v>417</v>
      </c>
    </row>
    <row r="644" spans="1:9" x14ac:dyDescent="0.25">
      <c r="A644" s="5" t="s">
        <v>413</v>
      </c>
      <c r="B644" s="5" t="s">
        <v>526</v>
      </c>
      <c r="C644" s="5" t="s">
        <v>833</v>
      </c>
      <c r="D644" s="5" t="s">
        <v>832</v>
      </c>
      <c r="E644" s="5">
        <v>55</v>
      </c>
      <c r="F644" s="50">
        <v>23086</v>
      </c>
      <c r="G644" s="5">
        <v>350922</v>
      </c>
      <c r="H644" s="50">
        <v>34092</v>
      </c>
      <c r="I644" s="5" t="s">
        <v>417</v>
      </c>
    </row>
    <row r="645" spans="1:9" x14ac:dyDescent="0.25">
      <c r="A645" s="5" t="s">
        <v>413</v>
      </c>
      <c r="B645" s="5" t="s">
        <v>483</v>
      </c>
      <c r="C645" s="5" t="s">
        <v>510</v>
      </c>
      <c r="D645" s="5" t="s">
        <v>832</v>
      </c>
      <c r="E645" s="5">
        <v>54</v>
      </c>
      <c r="F645" s="50">
        <v>23303</v>
      </c>
      <c r="G645" s="5">
        <v>350926</v>
      </c>
      <c r="H645" s="50">
        <v>34328</v>
      </c>
      <c r="I645" s="5" t="s">
        <v>417</v>
      </c>
    </row>
    <row r="646" spans="1:9" x14ac:dyDescent="0.25">
      <c r="A646" s="5" t="s">
        <v>408</v>
      </c>
      <c r="B646" s="5" t="s">
        <v>155</v>
      </c>
      <c r="C646" s="5" t="s">
        <v>776</v>
      </c>
      <c r="D646" s="5" t="s">
        <v>548</v>
      </c>
      <c r="E646" s="5">
        <v>50</v>
      </c>
      <c r="F646" s="50">
        <v>24944</v>
      </c>
      <c r="G646" s="5">
        <v>350395</v>
      </c>
      <c r="H646" s="50">
        <v>34162</v>
      </c>
      <c r="I646" s="5" t="s">
        <v>417</v>
      </c>
    </row>
    <row r="647" spans="1:9" x14ac:dyDescent="0.25">
      <c r="A647" s="5" t="s">
        <v>413</v>
      </c>
      <c r="B647" s="5" t="s">
        <v>635</v>
      </c>
      <c r="C647" s="5" t="s">
        <v>520</v>
      </c>
      <c r="D647" s="5" t="s">
        <v>738</v>
      </c>
      <c r="E647" s="5">
        <v>50</v>
      </c>
      <c r="F647" s="50">
        <v>24863</v>
      </c>
      <c r="G647" s="5">
        <v>350393</v>
      </c>
      <c r="H647" s="50">
        <v>34031</v>
      </c>
      <c r="I647" s="5" t="s">
        <v>417</v>
      </c>
    </row>
    <row r="648" spans="1:9" x14ac:dyDescent="0.25">
      <c r="A648" s="5" t="s">
        <v>413</v>
      </c>
      <c r="B648" s="5" t="s">
        <v>634</v>
      </c>
      <c r="C648" s="5" t="s">
        <v>834</v>
      </c>
      <c r="D648" s="5" t="s">
        <v>460</v>
      </c>
      <c r="E648" s="5">
        <v>48</v>
      </c>
      <c r="F648" s="50">
        <v>25549</v>
      </c>
      <c r="G648" s="5">
        <v>350224</v>
      </c>
      <c r="H648" s="50">
        <v>34253</v>
      </c>
      <c r="I648" s="5" t="s">
        <v>417</v>
      </c>
    </row>
    <row r="649" spans="1:9" x14ac:dyDescent="0.25">
      <c r="A649" s="5" t="s">
        <v>408</v>
      </c>
      <c r="B649" s="5" t="s">
        <v>511</v>
      </c>
      <c r="C649" s="5" t="s">
        <v>735</v>
      </c>
      <c r="D649" s="5" t="s">
        <v>460</v>
      </c>
      <c r="E649" s="5">
        <v>48</v>
      </c>
      <c r="F649" s="50">
        <v>25576</v>
      </c>
      <c r="G649" s="5">
        <v>561012</v>
      </c>
      <c r="H649" s="50">
        <v>34167</v>
      </c>
      <c r="I649" s="5" t="s">
        <v>417</v>
      </c>
    </row>
    <row r="650" spans="1:9" x14ac:dyDescent="0.25">
      <c r="A650" s="5" t="s">
        <v>408</v>
      </c>
      <c r="B650" s="5" t="s">
        <v>709</v>
      </c>
      <c r="C650" s="5" t="s">
        <v>509</v>
      </c>
      <c r="D650" s="5" t="s">
        <v>536</v>
      </c>
      <c r="E650" s="5">
        <v>50</v>
      </c>
      <c r="F650" s="50">
        <v>25103</v>
      </c>
      <c r="G650" s="5">
        <v>561011</v>
      </c>
      <c r="H650" s="50">
        <v>34234</v>
      </c>
      <c r="I650" s="5" t="s">
        <v>417</v>
      </c>
    </row>
    <row r="651" spans="1:9" x14ac:dyDescent="0.25">
      <c r="A651" s="5" t="s">
        <v>408</v>
      </c>
      <c r="B651" s="5" t="s">
        <v>544</v>
      </c>
      <c r="C651" s="5" t="s">
        <v>835</v>
      </c>
      <c r="D651" s="5" t="s">
        <v>836</v>
      </c>
      <c r="E651" s="5">
        <v>51</v>
      </c>
      <c r="F651" s="50">
        <v>24626</v>
      </c>
      <c r="G651" s="5">
        <v>561401</v>
      </c>
      <c r="H651" s="50">
        <v>34062</v>
      </c>
      <c r="I651" s="5" t="s">
        <v>417</v>
      </c>
    </row>
    <row r="652" spans="1:9" x14ac:dyDescent="0.25">
      <c r="A652" s="5" t="s">
        <v>454</v>
      </c>
      <c r="B652" s="5" t="s">
        <v>547</v>
      </c>
      <c r="C652" s="5" t="s">
        <v>532</v>
      </c>
      <c r="D652" s="5" t="s">
        <v>837</v>
      </c>
      <c r="E652" s="5">
        <v>50</v>
      </c>
      <c r="F652" s="50">
        <v>24926</v>
      </c>
      <c r="G652" s="5">
        <v>351116</v>
      </c>
      <c r="H652" s="50">
        <v>34329</v>
      </c>
      <c r="I652" s="5" t="s">
        <v>417</v>
      </c>
    </row>
    <row r="653" spans="1:9" x14ac:dyDescent="0.25">
      <c r="A653" s="5" t="s">
        <v>413</v>
      </c>
      <c r="B653" s="5" t="s">
        <v>157</v>
      </c>
      <c r="C653" s="5" t="s">
        <v>707</v>
      </c>
      <c r="D653" s="5" t="s">
        <v>703</v>
      </c>
      <c r="E653" s="5">
        <v>51</v>
      </c>
      <c r="F653" s="50">
        <v>24390</v>
      </c>
      <c r="G653" s="5">
        <v>350547</v>
      </c>
      <c r="H653" s="50">
        <v>34284</v>
      </c>
      <c r="I653" s="5" t="s">
        <v>421</v>
      </c>
    </row>
    <row r="654" spans="1:9" x14ac:dyDescent="0.25">
      <c r="A654" s="5" t="s">
        <v>413</v>
      </c>
      <c r="B654" s="5" t="s">
        <v>664</v>
      </c>
      <c r="C654" s="5" t="s">
        <v>515</v>
      </c>
      <c r="D654" s="5" t="s">
        <v>416</v>
      </c>
      <c r="E654" s="5">
        <v>49</v>
      </c>
      <c r="F654" s="50">
        <v>25133</v>
      </c>
      <c r="G654" s="5">
        <v>350533</v>
      </c>
      <c r="H654" s="50">
        <v>34299</v>
      </c>
      <c r="I654" s="5" t="s">
        <v>421</v>
      </c>
    </row>
    <row r="655" spans="1:9" x14ac:dyDescent="0.25">
      <c r="A655" s="5" t="s">
        <v>408</v>
      </c>
      <c r="B655" s="5" t="s">
        <v>493</v>
      </c>
      <c r="C655" s="5" t="s">
        <v>838</v>
      </c>
      <c r="D655" s="5" t="s">
        <v>482</v>
      </c>
      <c r="E655" s="5">
        <v>49</v>
      </c>
      <c r="F655" s="50">
        <v>25198</v>
      </c>
      <c r="G655" s="5">
        <v>568026</v>
      </c>
      <c r="H655" s="50">
        <v>34057</v>
      </c>
      <c r="I655" s="5" t="s">
        <v>421</v>
      </c>
    </row>
    <row r="656" spans="1:9" x14ac:dyDescent="0.25">
      <c r="A656" s="5" t="s">
        <v>413</v>
      </c>
      <c r="B656" s="5" t="s">
        <v>608</v>
      </c>
      <c r="C656" s="5" t="s">
        <v>441</v>
      </c>
      <c r="D656" s="5" t="s">
        <v>416</v>
      </c>
      <c r="E656" s="5">
        <v>46</v>
      </c>
      <c r="F656" s="50">
        <v>26262</v>
      </c>
      <c r="G656" s="5">
        <v>351119</v>
      </c>
      <c r="H656" s="50">
        <v>34313</v>
      </c>
      <c r="I656" s="5" t="s">
        <v>421</v>
      </c>
    </row>
    <row r="657" spans="1:9" x14ac:dyDescent="0.25">
      <c r="A657" s="5" t="s">
        <v>408</v>
      </c>
      <c r="B657" s="5" t="s">
        <v>519</v>
      </c>
      <c r="C657" s="5" t="s">
        <v>459</v>
      </c>
      <c r="D657" s="5" t="s">
        <v>749</v>
      </c>
      <c r="E657" s="5">
        <v>50</v>
      </c>
      <c r="F657" s="50">
        <v>24756</v>
      </c>
      <c r="G657" s="5">
        <v>560912</v>
      </c>
      <c r="H657" s="50">
        <v>34224</v>
      </c>
      <c r="I657" s="5" t="s">
        <v>421</v>
      </c>
    </row>
    <row r="658" spans="1:9" x14ac:dyDescent="0.25">
      <c r="A658" s="5" t="s">
        <v>408</v>
      </c>
      <c r="B658" s="5" t="s">
        <v>635</v>
      </c>
      <c r="C658" s="5" t="s">
        <v>776</v>
      </c>
      <c r="D658" s="5" t="s">
        <v>470</v>
      </c>
      <c r="E658" s="5">
        <v>49</v>
      </c>
      <c r="F658" s="50">
        <v>25374</v>
      </c>
      <c r="G658" s="5">
        <v>350423</v>
      </c>
      <c r="H658" s="50">
        <v>34153</v>
      </c>
      <c r="I658" s="5" t="s">
        <v>421</v>
      </c>
    </row>
    <row r="659" spans="1:9" x14ac:dyDescent="0.25">
      <c r="A659" s="5" t="s">
        <v>413</v>
      </c>
      <c r="B659" s="5" t="s">
        <v>634</v>
      </c>
      <c r="C659" s="5" t="s">
        <v>523</v>
      </c>
      <c r="D659" s="5" t="s">
        <v>460</v>
      </c>
      <c r="E659" s="5">
        <v>47</v>
      </c>
      <c r="F659" s="50">
        <v>25958</v>
      </c>
      <c r="G659" s="5">
        <v>350381</v>
      </c>
      <c r="H659" s="50">
        <v>34049</v>
      </c>
      <c r="I659" s="5" t="s">
        <v>421</v>
      </c>
    </row>
    <row r="660" spans="1:9" x14ac:dyDescent="0.25">
      <c r="A660" s="5" t="s">
        <v>454</v>
      </c>
      <c r="B660" s="5" t="s">
        <v>594</v>
      </c>
      <c r="C660" s="5" t="s">
        <v>91</v>
      </c>
      <c r="D660" s="5" t="s">
        <v>457</v>
      </c>
      <c r="E660" s="5">
        <v>48</v>
      </c>
      <c r="F660" s="50">
        <v>25609</v>
      </c>
      <c r="G660" s="5">
        <v>351133</v>
      </c>
      <c r="H660" s="50">
        <v>34264</v>
      </c>
      <c r="I660" s="5" t="s">
        <v>421</v>
      </c>
    </row>
    <row r="661" spans="1:9" x14ac:dyDescent="0.25">
      <c r="A661" s="5" t="s">
        <v>413</v>
      </c>
      <c r="B661" s="5" t="s">
        <v>488</v>
      </c>
      <c r="C661" s="5" t="s">
        <v>796</v>
      </c>
      <c r="D661" s="5" t="s">
        <v>482</v>
      </c>
      <c r="E661" s="5">
        <v>47</v>
      </c>
      <c r="F661" s="50">
        <v>26118</v>
      </c>
      <c r="G661" s="5">
        <v>350574</v>
      </c>
      <c r="H661" s="50">
        <v>34079</v>
      </c>
      <c r="I661" s="5" t="s">
        <v>421</v>
      </c>
    </row>
    <row r="662" spans="1:9" x14ac:dyDescent="0.25">
      <c r="A662" s="5" t="s">
        <v>413</v>
      </c>
      <c r="B662" s="5" t="s">
        <v>499</v>
      </c>
      <c r="C662" s="5" t="s">
        <v>539</v>
      </c>
      <c r="D662" s="5" t="s">
        <v>802</v>
      </c>
      <c r="E662" s="5">
        <v>58</v>
      </c>
      <c r="F662" s="50">
        <v>21923</v>
      </c>
      <c r="G662" s="5">
        <v>350870</v>
      </c>
      <c r="H662" s="50">
        <v>34067</v>
      </c>
      <c r="I662" s="5" t="s">
        <v>421</v>
      </c>
    </row>
    <row r="663" spans="1:9" x14ac:dyDescent="0.25">
      <c r="A663" s="5" t="s">
        <v>413</v>
      </c>
      <c r="B663" s="5" t="s">
        <v>618</v>
      </c>
      <c r="C663" s="5" t="s">
        <v>839</v>
      </c>
      <c r="D663" s="5" t="s">
        <v>416</v>
      </c>
      <c r="E663" s="5">
        <v>46</v>
      </c>
      <c r="F663" s="50">
        <v>26216</v>
      </c>
      <c r="G663" s="5">
        <v>350610</v>
      </c>
      <c r="H663" s="50">
        <v>34092</v>
      </c>
      <c r="I663" s="5" t="s">
        <v>466</v>
      </c>
    </row>
    <row r="664" spans="1:9" x14ac:dyDescent="0.25">
      <c r="A664" s="5" t="s">
        <v>454</v>
      </c>
      <c r="B664" s="5" t="s">
        <v>437</v>
      </c>
      <c r="C664" s="5" t="s">
        <v>523</v>
      </c>
      <c r="D664" s="5" t="s">
        <v>457</v>
      </c>
      <c r="E664" s="5">
        <v>57</v>
      </c>
      <c r="F664" s="50">
        <v>22286</v>
      </c>
      <c r="G664" s="5">
        <v>351100</v>
      </c>
      <c r="H664" s="50">
        <v>34216</v>
      </c>
      <c r="I664" s="5" t="s">
        <v>466</v>
      </c>
    </row>
    <row r="665" spans="1:9" x14ac:dyDescent="0.25">
      <c r="A665" s="5" t="s">
        <v>413</v>
      </c>
      <c r="B665" s="5" t="s">
        <v>664</v>
      </c>
      <c r="C665" s="5" t="s">
        <v>840</v>
      </c>
      <c r="D665" s="5" t="s">
        <v>457</v>
      </c>
      <c r="E665" s="5">
        <v>52</v>
      </c>
      <c r="F665" s="50">
        <v>24164</v>
      </c>
      <c r="G665" s="5">
        <v>350750</v>
      </c>
      <c r="H665" s="50">
        <v>34109</v>
      </c>
      <c r="I665" s="5" t="s">
        <v>466</v>
      </c>
    </row>
    <row r="666" spans="1:9" x14ac:dyDescent="0.25">
      <c r="A666" s="5" t="s">
        <v>413</v>
      </c>
      <c r="B666" s="5" t="s">
        <v>611</v>
      </c>
      <c r="C666" s="5" t="s">
        <v>841</v>
      </c>
      <c r="D666" s="5" t="s">
        <v>416</v>
      </c>
      <c r="E666" s="5">
        <v>48</v>
      </c>
      <c r="F666" s="50">
        <v>25547</v>
      </c>
      <c r="G666" s="5">
        <v>351036</v>
      </c>
      <c r="H666" s="50">
        <v>34222</v>
      </c>
      <c r="I666" s="5" t="s">
        <v>466</v>
      </c>
    </row>
    <row r="667" spans="1:9" x14ac:dyDescent="0.25">
      <c r="A667" s="5" t="s">
        <v>413</v>
      </c>
      <c r="B667" s="5" t="s">
        <v>614</v>
      </c>
      <c r="C667" s="5" t="s">
        <v>842</v>
      </c>
      <c r="D667" s="5" t="s">
        <v>416</v>
      </c>
      <c r="E667" s="5">
        <v>46</v>
      </c>
      <c r="F667" s="50">
        <v>26397</v>
      </c>
      <c r="G667" s="5">
        <v>350637</v>
      </c>
      <c r="H667" s="50">
        <v>33974</v>
      </c>
      <c r="I667" s="5" t="s">
        <v>466</v>
      </c>
    </row>
    <row r="668" spans="1:9" x14ac:dyDescent="0.25">
      <c r="A668" s="5" t="s">
        <v>413</v>
      </c>
      <c r="B668" s="5" t="s">
        <v>791</v>
      </c>
      <c r="C668" s="5" t="s">
        <v>532</v>
      </c>
      <c r="D668" s="5" t="s">
        <v>416</v>
      </c>
      <c r="E668" s="5">
        <v>49</v>
      </c>
      <c r="F668" s="50">
        <v>25288</v>
      </c>
      <c r="G668" s="5">
        <v>561026</v>
      </c>
      <c r="H668" s="50">
        <v>34101</v>
      </c>
      <c r="I668" s="5" t="s">
        <v>466</v>
      </c>
    </row>
    <row r="669" spans="1:9" x14ac:dyDescent="0.25">
      <c r="A669" s="5" t="s">
        <v>413</v>
      </c>
      <c r="B669" s="5" t="s">
        <v>185</v>
      </c>
      <c r="C669" s="5" t="s">
        <v>843</v>
      </c>
      <c r="D669" s="5" t="s">
        <v>577</v>
      </c>
      <c r="E669" s="5">
        <v>49</v>
      </c>
      <c r="F669" s="50">
        <v>25396</v>
      </c>
      <c r="G669" s="5">
        <v>561035</v>
      </c>
      <c r="H669" s="50">
        <v>34031</v>
      </c>
      <c r="I669" s="5" t="s">
        <v>466</v>
      </c>
    </row>
    <row r="670" spans="1:9" x14ac:dyDescent="0.25">
      <c r="A670" s="5" t="s">
        <v>413</v>
      </c>
      <c r="B670" s="5" t="s">
        <v>578</v>
      </c>
      <c r="C670" s="5" t="s">
        <v>844</v>
      </c>
      <c r="D670" s="5" t="s">
        <v>845</v>
      </c>
      <c r="E670" s="5">
        <v>51</v>
      </c>
      <c r="F670" s="50">
        <v>24511</v>
      </c>
      <c r="G670" s="5">
        <v>561029</v>
      </c>
      <c r="H670" s="50">
        <v>34299</v>
      </c>
      <c r="I670" s="5" t="s">
        <v>466</v>
      </c>
    </row>
    <row r="671" spans="1:9" x14ac:dyDescent="0.25">
      <c r="A671" s="5" t="s">
        <v>413</v>
      </c>
      <c r="B671" s="5" t="s">
        <v>443</v>
      </c>
      <c r="C671" s="5" t="s">
        <v>441</v>
      </c>
      <c r="D671" s="5" t="s">
        <v>460</v>
      </c>
      <c r="E671" s="5">
        <v>46</v>
      </c>
      <c r="F671" s="50">
        <v>26262</v>
      </c>
      <c r="G671" s="5">
        <v>350751</v>
      </c>
      <c r="H671" s="50">
        <v>34313</v>
      </c>
      <c r="I671" s="5" t="s">
        <v>466</v>
      </c>
    </row>
    <row r="672" spans="1:9" x14ac:dyDescent="0.25">
      <c r="A672" s="5" t="s">
        <v>413</v>
      </c>
      <c r="B672" s="5" t="s">
        <v>623</v>
      </c>
      <c r="C672" s="5" t="s">
        <v>462</v>
      </c>
      <c r="D672" s="5" t="s">
        <v>460</v>
      </c>
      <c r="E672" s="5">
        <v>49</v>
      </c>
      <c r="F672" s="50">
        <v>25343</v>
      </c>
      <c r="G672" s="5">
        <v>350487</v>
      </c>
      <c r="H672" s="50">
        <v>34257</v>
      </c>
      <c r="I672" s="5" t="s">
        <v>412</v>
      </c>
    </row>
    <row r="673" spans="1:9" x14ac:dyDescent="0.25">
      <c r="A673" s="5" t="s">
        <v>454</v>
      </c>
      <c r="B673" s="5" t="s">
        <v>426</v>
      </c>
      <c r="C673" s="5" t="s">
        <v>472</v>
      </c>
      <c r="D673" s="5" t="s">
        <v>846</v>
      </c>
      <c r="E673" s="5">
        <v>52</v>
      </c>
      <c r="F673" s="50">
        <v>24187</v>
      </c>
      <c r="G673" s="5">
        <v>350399</v>
      </c>
      <c r="H673" s="50">
        <v>33994</v>
      </c>
      <c r="I673" s="5" t="s">
        <v>412</v>
      </c>
    </row>
    <row r="674" spans="1:9" x14ac:dyDescent="0.25">
      <c r="A674" s="5" t="s">
        <v>413</v>
      </c>
      <c r="B674" s="5" t="s">
        <v>586</v>
      </c>
      <c r="C674" s="5" t="s">
        <v>596</v>
      </c>
      <c r="D674" s="5" t="s">
        <v>411</v>
      </c>
      <c r="E674" s="5">
        <v>49</v>
      </c>
      <c r="F674" s="50">
        <v>25358</v>
      </c>
      <c r="G674" s="5">
        <v>350618</v>
      </c>
      <c r="H674" s="50">
        <v>34109</v>
      </c>
      <c r="I674" s="5" t="s">
        <v>412</v>
      </c>
    </row>
    <row r="675" spans="1:9" x14ac:dyDescent="0.25">
      <c r="A675" s="5" t="s">
        <v>413</v>
      </c>
      <c r="B675" s="5" t="s">
        <v>531</v>
      </c>
      <c r="C675" s="5" t="s">
        <v>477</v>
      </c>
      <c r="D675" s="5" t="s">
        <v>743</v>
      </c>
      <c r="E675" s="5">
        <v>48</v>
      </c>
      <c r="F675" s="50">
        <v>25752</v>
      </c>
      <c r="G675" s="5">
        <v>350590</v>
      </c>
      <c r="H675" s="50">
        <v>34224</v>
      </c>
      <c r="I675" s="5" t="s">
        <v>412</v>
      </c>
    </row>
    <row r="676" spans="1:9" x14ac:dyDescent="0.25">
      <c r="A676" s="5" t="s">
        <v>408</v>
      </c>
      <c r="B676" s="5" t="s">
        <v>511</v>
      </c>
      <c r="C676" s="5" t="s">
        <v>556</v>
      </c>
      <c r="D676" s="5" t="s">
        <v>536</v>
      </c>
      <c r="E676" s="5">
        <v>52</v>
      </c>
      <c r="F676" s="50">
        <v>24256</v>
      </c>
      <c r="G676" s="5">
        <v>350372</v>
      </c>
      <c r="H676" s="50">
        <v>34062</v>
      </c>
      <c r="I676" s="5" t="s">
        <v>412</v>
      </c>
    </row>
    <row r="677" spans="1:9" x14ac:dyDescent="0.25">
      <c r="A677" s="5" t="s">
        <v>454</v>
      </c>
      <c r="B677" s="5" t="s">
        <v>526</v>
      </c>
      <c r="C677" s="5" t="s">
        <v>752</v>
      </c>
      <c r="D677" s="5" t="s">
        <v>601</v>
      </c>
      <c r="E677" s="5">
        <v>48</v>
      </c>
      <c r="F677" s="50">
        <v>25792</v>
      </c>
      <c r="G677" s="5">
        <v>350483</v>
      </c>
      <c r="H677" s="50">
        <v>34016</v>
      </c>
      <c r="I677" s="5" t="s">
        <v>412</v>
      </c>
    </row>
    <row r="678" spans="1:9" x14ac:dyDescent="0.25">
      <c r="A678" s="5" t="s">
        <v>413</v>
      </c>
      <c r="B678" s="5" t="s">
        <v>626</v>
      </c>
      <c r="C678" s="5" t="s">
        <v>847</v>
      </c>
      <c r="D678" s="5" t="s">
        <v>473</v>
      </c>
      <c r="E678" s="5">
        <v>46</v>
      </c>
      <c r="F678" s="50">
        <v>26554</v>
      </c>
      <c r="G678" s="5">
        <v>561039</v>
      </c>
      <c r="H678" s="50">
        <v>34057</v>
      </c>
      <c r="I678" s="5" t="s">
        <v>412</v>
      </c>
    </row>
    <row r="679" spans="1:9" x14ac:dyDescent="0.25">
      <c r="A679" s="5" t="s">
        <v>413</v>
      </c>
      <c r="B679" s="5" t="s">
        <v>488</v>
      </c>
      <c r="C679" s="5" t="s">
        <v>790</v>
      </c>
      <c r="D679" s="5" t="s">
        <v>778</v>
      </c>
      <c r="E679" s="5">
        <v>46</v>
      </c>
      <c r="F679" s="50">
        <v>26422</v>
      </c>
      <c r="G679" s="5">
        <v>351051</v>
      </c>
      <c r="H679" s="50">
        <v>34064</v>
      </c>
      <c r="I679" s="5" t="s">
        <v>412</v>
      </c>
    </row>
    <row r="680" spans="1:9" x14ac:dyDescent="0.25">
      <c r="A680" s="5" t="s">
        <v>413</v>
      </c>
      <c r="B680" s="5" t="s">
        <v>503</v>
      </c>
      <c r="C680" s="5" t="s">
        <v>824</v>
      </c>
      <c r="D680" s="5" t="s">
        <v>433</v>
      </c>
      <c r="E680" s="5">
        <v>49</v>
      </c>
      <c r="F680" s="50">
        <v>25242</v>
      </c>
      <c r="G680" s="5">
        <v>561036</v>
      </c>
      <c r="H680" s="50">
        <v>34123</v>
      </c>
      <c r="I680" s="5" t="s">
        <v>412</v>
      </c>
    </row>
    <row r="681" spans="1:9" x14ac:dyDescent="0.25">
      <c r="A681" s="5" t="s">
        <v>408</v>
      </c>
      <c r="B681" s="5" t="s">
        <v>499</v>
      </c>
      <c r="C681" s="5" t="s">
        <v>630</v>
      </c>
      <c r="D681" s="5" t="s">
        <v>416</v>
      </c>
      <c r="E681" s="5">
        <v>52</v>
      </c>
      <c r="F681" s="50">
        <v>24192</v>
      </c>
      <c r="G681" s="5">
        <v>561040</v>
      </c>
      <c r="H681" s="50">
        <v>34054</v>
      </c>
      <c r="I681" s="5" t="s">
        <v>412</v>
      </c>
    </row>
    <row r="682" spans="1:9" x14ac:dyDescent="0.25">
      <c r="A682" s="5" t="s">
        <v>408</v>
      </c>
      <c r="B682" s="5" t="s">
        <v>526</v>
      </c>
      <c r="C682" s="5" t="s">
        <v>542</v>
      </c>
      <c r="D682" s="5" t="s">
        <v>747</v>
      </c>
      <c r="E682" s="5">
        <v>51</v>
      </c>
      <c r="F682" s="50">
        <v>24688</v>
      </c>
      <c r="G682" s="5">
        <v>561056</v>
      </c>
      <c r="H682" s="50">
        <v>33995</v>
      </c>
      <c r="I682" s="5" t="s">
        <v>412</v>
      </c>
    </row>
    <row r="683" spans="1:9" x14ac:dyDescent="0.25">
      <c r="A683" s="5" t="s">
        <v>413</v>
      </c>
      <c r="B683" s="5" t="s">
        <v>652</v>
      </c>
      <c r="C683" s="5" t="s">
        <v>633</v>
      </c>
      <c r="D683" s="5" t="s">
        <v>837</v>
      </c>
      <c r="E683" s="5">
        <v>49</v>
      </c>
      <c r="F683" s="50">
        <v>25270</v>
      </c>
      <c r="G683" s="5">
        <v>350121</v>
      </c>
      <c r="H683" s="50">
        <v>34249</v>
      </c>
      <c r="I683" s="5" t="s">
        <v>417</v>
      </c>
    </row>
    <row r="684" spans="1:9" x14ac:dyDescent="0.25">
      <c r="A684" s="5" t="s">
        <v>413</v>
      </c>
      <c r="B684" s="5" t="s">
        <v>694</v>
      </c>
      <c r="C684" s="5" t="s">
        <v>472</v>
      </c>
      <c r="D684" s="5" t="s">
        <v>473</v>
      </c>
      <c r="E684" s="5">
        <v>47</v>
      </c>
      <c r="F684" s="50">
        <v>26044</v>
      </c>
      <c r="G684" s="5">
        <v>350701</v>
      </c>
      <c r="H684" s="50">
        <v>34311</v>
      </c>
      <c r="I684" s="5" t="s">
        <v>417</v>
      </c>
    </row>
    <row r="685" spans="1:9" x14ac:dyDescent="0.25">
      <c r="A685" s="5" t="s">
        <v>454</v>
      </c>
      <c r="B685" s="5" t="s">
        <v>481</v>
      </c>
      <c r="C685" s="5" t="s">
        <v>844</v>
      </c>
      <c r="D685" s="5" t="s">
        <v>473</v>
      </c>
      <c r="E685" s="5">
        <v>47</v>
      </c>
      <c r="F685" s="50">
        <v>26028</v>
      </c>
      <c r="G685" s="5">
        <v>350856</v>
      </c>
      <c r="H685" s="50">
        <v>34283</v>
      </c>
      <c r="I685" s="5" t="s">
        <v>417</v>
      </c>
    </row>
    <row r="686" spans="1:9" x14ac:dyDescent="0.25">
      <c r="A686" s="5" t="s">
        <v>413</v>
      </c>
      <c r="B686" s="5" t="s">
        <v>550</v>
      </c>
      <c r="C686" s="5" t="s">
        <v>844</v>
      </c>
      <c r="D686" s="5" t="s">
        <v>457</v>
      </c>
      <c r="E686" s="5">
        <v>48</v>
      </c>
      <c r="F686" s="50">
        <v>25722</v>
      </c>
      <c r="G686" s="5">
        <v>350556</v>
      </c>
      <c r="H686" s="50">
        <v>34193</v>
      </c>
      <c r="I686" s="5" t="s">
        <v>417</v>
      </c>
    </row>
    <row r="687" spans="1:9" x14ac:dyDescent="0.25">
      <c r="A687" s="5" t="s">
        <v>413</v>
      </c>
      <c r="B687" s="5" t="s">
        <v>564</v>
      </c>
      <c r="C687" s="5" t="s">
        <v>523</v>
      </c>
      <c r="D687" s="5" t="s">
        <v>439</v>
      </c>
      <c r="E687" s="5">
        <v>47</v>
      </c>
      <c r="F687" s="50">
        <v>26136</v>
      </c>
      <c r="G687" s="5">
        <v>350558</v>
      </c>
      <c r="H687" s="50">
        <v>34118</v>
      </c>
      <c r="I687" s="5" t="s">
        <v>417</v>
      </c>
    </row>
    <row r="688" spans="1:9" x14ac:dyDescent="0.25">
      <c r="A688" s="5" t="s">
        <v>413</v>
      </c>
      <c r="B688" s="5" t="s">
        <v>705</v>
      </c>
      <c r="C688" s="5" t="s">
        <v>848</v>
      </c>
      <c r="D688" s="5" t="s">
        <v>416</v>
      </c>
      <c r="E688" s="5">
        <v>46</v>
      </c>
      <c r="F688" s="50">
        <v>26361</v>
      </c>
      <c r="G688" s="5">
        <v>350752</v>
      </c>
      <c r="H688" s="50">
        <v>34298</v>
      </c>
      <c r="I688" s="5" t="s">
        <v>417</v>
      </c>
    </row>
    <row r="689" spans="1:9" x14ac:dyDescent="0.25">
      <c r="A689" s="5" t="s">
        <v>413</v>
      </c>
      <c r="B689" s="5" t="s">
        <v>461</v>
      </c>
      <c r="C689" s="5" t="s">
        <v>472</v>
      </c>
      <c r="D689" s="5" t="s">
        <v>845</v>
      </c>
      <c r="E689" s="5">
        <v>48</v>
      </c>
      <c r="F689" s="50">
        <v>25661</v>
      </c>
      <c r="G689" s="5">
        <v>560989</v>
      </c>
      <c r="H689" s="50">
        <v>34311</v>
      </c>
      <c r="I689" s="5" t="s">
        <v>417</v>
      </c>
    </row>
    <row r="690" spans="1:9" x14ac:dyDescent="0.25">
      <c r="A690" s="5" t="s">
        <v>413</v>
      </c>
      <c r="B690" s="5" t="s">
        <v>418</v>
      </c>
      <c r="C690" s="5" t="s">
        <v>781</v>
      </c>
      <c r="D690" s="5" t="s">
        <v>622</v>
      </c>
      <c r="E690" s="5">
        <v>47</v>
      </c>
      <c r="F690" s="50">
        <v>25928</v>
      </c>
      <c r="G690" s="5">
        <v>350562</v>
      </c>
      <c r="H690" s="50">
        <v>34234</v>
      </c>
      <c r="I690" s="5" t="s">
        <v>417</v>
      </c>
    </row>
    <row r="691" spans="1:9" x14ac:dyDescent="0.25">
      <c r="A691" s="5" t="s">
        <v>413</v>
      </c>
      <c r="B691" s="5" t="s">
        <v>440</v>
      </c>
      <c r="C691" s="5" t="s">
        <v>510</v>
      </c>
      <c r="D691" s="5" t="s">
        <v>416</v>
      </c>
      <c r="E691" s="5">
        <v>50</v>
      </c>
      <c r="F691" s="50">
        <v>24757</v>
      </c>
      <c r="G691" s="5">
        <v>350230</v>
      </c>
      <c r="H691" s="50">
        <v>34010</v>
      </c>
      <c r="I691" s="5" t="s">
        <v>417</v>
      </c>
    </row>
    <row r="692" spans="1:9" x14ac:dyDescent="0.25">
      <c r="A692" s="5" t="s">
        <v>413</v>
      </c>
      <c r="B692" s="5" t="s">
        <v>615</v>
      </c>
      <c r="C692" s="5" t="s">
        <v>669</v>
      </c>
      <c r="D692" s="5" t="s">
        <v>416</v>
      </c>
      <c r="E692" s="5">
        <v>49</v>
      </c>
      <c r="F692" s="50">
        <v>25298</v>
      </c>
      <c r="G692" s="5">
        <v>350786</v>
      </c>
      <c r="H692" s="50">
        <v>34124</v>
      </c>
      <c r="I692" s="5" t="s">
        <v>417</v>
      </c>
    </row>
    <row r="693" spans="1:9" x14ac:dyDescent="0.25">
      <c r="A693" s="5" t="s">
        <v>413</v>
      </c>
      <c r="B693" s="5" t="s">
        <v>625</v>
      </c>
      <c r="C693" s="5" t="s">
        <v>475</v>
      </c>
      <c r="D693" s="5" t="s">
        <v>442</v>
      </c>
      <c r="E693" s="5">
        <v>48</v>
      </c>
      <c r="F693" s="50">
        <v>25643</v>
      </c>
      <c r="G693" s="5">
        <v>350115</v>
      </c>
      <c r="H693" s="50">
        <v>34106</v>
      </c>
      <c r="I693" s="5" t="s">
        <v>417</v>
      </c>
    </row>
    <row r="694" spans="1:9" x14ac:dyDescent="0.25">
      <c r="A694" s="5" t="s">
        <v>408</v>
      </c>
      <c r="B694" s="5" t="s">
        <v>639</v>
      </c>
      <c r="C694" s="5" t="s">
        <v>191</v>
      </c>
      <c r="D694" s="5" t="s">
        <v>470</v>
      </c>
      <c r="E694" s="5">
        <v>53</v>
      </c>
      <c r="F694" s="50">
        <v>23905</v>
      </c>
      <c r="G694" s="5">
        <v>350388</v>
      </c>
      <c r="H694" s="50">
        <v>34123</v>
      </c>
      <c r="I694" s="5" t="s">
        <v>417</v>
      </c>
    </row>
    <row r="695" spans="1:9" x14ac:dyDescent="0.25">
      <c r="A695" s="5" t="s">
        <v>413</v>
      </c>
      <c r="B695" s="5" t="s">
        <v>544</v>
      </c>
      <c r="C695" s="5" t="s">
        <v>640</v>
      </c>
      <c r="D695" s="5" t="s">
        <v>846</v>
      </c>
      <c r="E695" s="5">
        <v>48</v>
      </c>
      <c r="F695" s="50">
        <v>25594</v>
      </c>
      <c r="G695" s="5">
        <v>350816</v>
      </c>
      <c r="H695" s="50">
        <v>34094</v>
      </c>
      <c r="I695" s="5" t="s">
        <v>417</v>
      </c>
    </row>
    <row r="696" spans="1:9" x14ac:dyDescent="0.25">
      <c r="A696" s="5" t="s">
        <v>413</v>
      </c>
      <c r="B696" s="5" t="s">
        <v>483</v>
      </c>
      <c r="C696" s="5" t="s">
        <v>849</v>
      </c>
      <c r="D696" s="5" t="s">
        <v>416</v>
      </c>
      <c r="E696" s="5">
        <v>48</v>
      </c>
      <c r="F696" s="50">
        <v>25722</v>
      </c>
      <c r="G696" s="5">
        <v>350119</v>
      </c>
      <c r="H696" s="50">
        <v>34678</v>
      </c>
      <c r="I696" s="5" t="s">
        <v>417</v>
      </c>
    </row>
    <row r="697" spans="1:9" x14ac:dyDescent="0.25">
      <c r="A697" s="5" t="s">
        <v>413</v>
      </c>
      <c r="B697" s="5" t="s">
        <v>511</v>
      </c>
      <c r="C697" s="5" t="s">
        <v>588</v>
      </c>
      <c r="D697" s="5" t="s">
        <v>850</v>
      </c>
      <c r="E697" s="5">
        <v>51</v>
      </c>
      <c r="F697" s="50">
        <v>24604</v>
      </c>
      <c r="G697" s="5">
        <v>350819</v>
      </c>
      <c r="H697" s="50">
        <v>34342</v>
      </c>
      <c r="I697" s="5" t="s">
        <v>417</v>
      </c>
    </row>
    <row r="698" spans="1:9" x14ac:dyDescent="0.25">
      <c r="A698" s="5" t="s">
        <v>413</v>
      </c>
      <c r="B698" s="5" t="s">
        <v>645</v>
      </c>
      <c r="C698" s="5" t="s">
        <v>750</v>
      </c>
      <c r="D698" s="5" t="s">
        <v>433</v>
      </c>
      <c r="E698" s="5">
        <v>48</v>
      </c>
      <c r="F698" s="50">
        <v>25656</v>
      </c>
      <c r="G698" s="5">
        <v>350624</v>
      </c>
      <c r="H698" s="50">
        <v>34476</v>
      </c>
      <c r="I698" s="5" t="s">
        <v>417</v>
      </c>
    </row>
    <row r="699" spans="1:9" x14ac:dyDescent="0.25">
      <c r="A699" s="5" t="s">
        <v>413</v>
      </c>
      <c r="B699" s="5" t="s">
        <v>448</v>
      </c>
      <c r="C699" s="5" t="s">
        <v>840</v>
      </c>
      <c r="D699" s="5" t="s">
        <v>601</v>
      </c>
      <c r="E699" s="5">
        <v>44</v>
      </c>
      <c r="F699" s="50">
        <v>27024</v>
      </c>
      <c r="G699" s="5">
        <v>350823</v>
      </c>
      <c r="H699" s="50">
        <v>34497</v>
      </c>
      <c r="I699" s="5" t="s">
        <v>466</v>
      </c>
    </row>
    <row r="700" spans="1:9" x14ac:dyDescent="0.25">
      <c r="A700" s="5" t="s">
        <v>413</v>
      </c>
      <c r="B700" s="5" t="s">
        <v>490</v>
      </c>
      <c r="C700" s="5" t="s">
        <v>848</v>
      </c>
      <c r="D700" s="5" t="s">
        <v>457</v>
      </c>
      <c r="E700" s="5">
        <v>46</v>
      </c>
      <c r="F700" s="50">
        <v>26554</v>
      </c>
      <c r="G700" s="5">
        <v>351049</v>
      </c>
      <c r="H700" s="50">
        <v>34457</v>
      </c>
      <c r="I700" s="5" t="s">
        <v>466</v>
      </c>
    </row>
    <row r="701" spans="1:9" x14ac:dyDescent="0.25">
      <c r="A701" s="5" t="s">
        <v>454</v>
      </c>
      <c r="B701" s="5" t="s">
        <v>474</v>
      </c>
      <c r="C701" s="5" t="s">
        <v>640</v>
      </c>
      <c r="D701" s="5" t="s">
        <v>439</v>
      </c>
      <c r="E701" s="5">
        <v>48</v>
      </c>
      <c r="F701" s="50">
        <v>25736</v>
      </c>
      <c r="G701" s="5">
        <v>350018</v>
      </c>
      <c r="H701" s="50">
        <v>34693</v>
      </c>
      <c r="I701" s="5" t="s">
        <v>412</v>
      </c>
    </row>
    <row r="702" spans="1:9" x14ac:dyDescent="0.25">
      <c r="A702" s="5" t="s">
        <v>454</v>
      </c>
      <c r="B702" s="5" t="s">
        <v>524</v>
      </c>
      <c r="C702" s="5" t="s">
        <v>757</v>
      </c>
      <c r="D702" s="5" t="s">
        <v>851</v>
      </c>
      <c r="E702" s="5">
        <v>51</v>
      </c>
      <c r="F702" s="50">
        <v>24451</v>
      </c>
      <c r="G702" s="5">
        <v>561057</v>
      </c>
      <c r="H702" s="50">
        <v>34527</v>
      </c>
      <c r="I702" s="5" t="s">
        <v>417</v>
      </c>
    </row>
    <row r="703" spans="1:9" x14ac:dyDescent="0.25">
      <c r="A703" s="5" t="s">
        <v>413</v>
      </c>
      <c r="B703" s="5" t="s">
        <v>709</v>
      </c>
      <c r="C703" s="5" t="s">
        <v>515</v>
      </c>
      <c r="D703" s="5" t="s">
        <v>460</v>
      </c>
      <c r="E703" s="5">
        <v>48</v>
      </c>
      <c r="F703" s="50">
        <v>25787</v>
      </c>
      <c r="G703" s="5">
        <v>568140</v>
      </c>
      <c r="H703" s="50">
        <v>34396</v>
      </c>
      <c r="I703" s="5" t="s">
        <v>421</v>
      </c>
    </row>
    <row r="704" spans="1:9" x14ac:dyDescent="0.25">
      <c r="A704" s="5" t="s">
        <v>413</v>
      </c>
      <c r="B704" s="5" t="s">
        <v>524</v>
      </c>
      <c r="C704" s="5" t="s">
        <v>682</v>
      </c>
      <c r="D704" s="5" t="s">
        <v>460</v>
      </c>
      <c r="E704" s="5">
        <v>49</v>
      </c>
      <c r="F704" s="50">
        <v>25267</v>
      </c>
      <c r="G704" s="5">
        <v>351132</v>
      </c>
      <c r="H704" s="50">
        <v>34618</v>
      </c>
      <c r="I704" s="5" t="s">
        <v>412</v>
      </c>
    </row>
    <row r="705" spans="1:9" x14ac:dyDescent="0.25">
      <c r="A705" s="5" t="s">
        <v>408</v>
      </c>
      <c r="B705" s="5" t="s">
        <v>512</v>
      </c>
      <c r="C705" s="5" t="s">
        <v>527</v>
      </c>
      <c r="D705" s="5" t="s">
        <v>536</v>
      </c>
      <c r="E705" s="5">
        <v>54</v>
      </c>
      <c r="F705" s="50">
        <v>23532</v>
      </c>
      <c r="G705" s="5">
        <v>351346</v>
      </c>
      <c r="H705" s="50">
        <v>34532</v>
      </c>
      <c r="I705" s="5" t="s">
        <v>417</v>
      </c>
    </row>
    <row r="706" spans="1:9" x14ac:dyDescent="0.25">
      <c r="A706" s="5" t="s">
        <v>413</v>
      </c>
      <c r="B706" s="5" t="s">
        <v>592</v>
      </c>
      <c r="C706" s="5" t="s">
        <v>566</v>
      </c>
      <c r="D706" s="5" t="s">
        <v>416</v>
      </c>
      <c r="E706" s="5">
        <v>47</v>
      </c>
      <c r="F706" s="50">
        <v>25879</v>
      </c>
      <c r="G706" s="5">
        <v>350702</v>
      </c>
      <c r="H706" s="50">
        <v>34599</v>
      </c>
      <c r="I706" s="5" t="s">
        <v>421</v>
      </c>
    </row>
    <row r="707" spans="1:9" x14ac:dyDescent="0.25">
      <c r="A707" s="5" t="s">
        <v>413</v>
      </c>
      <c r="B707" s="5" t="s">
        <v>766</v>
      </c>
      <c r="C707" s="5" t="s">
        <v>824</v>
      </c>
      <c r="D707" s="5" t="s">
        <v>416</v>
      </c>
      <c r="E707" s="5">
        <v>45</v>
      </c>
      <c r="F707" s="50">
        <v>26645</v>
      </c>
      <c r="G707" s="5">
        <v>561065</v>
      </c>
      <c r="H707" s="50">
        <v>34427</v>
      </c>
      <c r="I707" s="5" t="s">
        <v>466</v>
      </c>
    </row>
    <row r="708" spans="1:9" x14ac:dyDescent="0.25">
      <c r="A708" s="5" t="s">
        <v>408</v>
      </c>
      <c r="B708" s="5" t="s">
        <v>574</v>
      </c>
      <c r="C708" s="5" t="s">
        <v>779</v>
      </c>
      <c r="D708" s="5" t="s">
        <v>460</v>
      </c>
      <c r="E708" s="5">
        <v>47</v>
      </c>
      <c r="F708" s="50">
        <v>26075</v>
      </c>
      <c r="G708" s="5">
        <v>350440</v>
      </c>
      <c r="H708" s="50">
        <v>34694</v>
      </c>
      <c r="I708" s="5" t="s">
        <v>466</v>
      </c>
    </row>
    <row r="709" spans="1:9" x14ac:dyDescent="0.25">
      <c r="A709" s="5" t="s">
        <v>413</v>
      </c>
      <c r="B709" s="5" t="s">
        <v>568</v>
      </c>
      <c r="C709" s="5" t="s">
        <v>475</v>
      </c>
      <c r="D709" s="5" t="s">
        <v>470</v>
      </c>
      <c r="E709" s="5">
        <v>48</v>
      </c>
      <c r="F709" s="50">
        <v>25620</v>
      </c>
      <c r="G709" s="5">
        <v>561037</v>
      </c>
      <c r="H709" s="50">
        <v>34649</v>
      </c>
      <c r="I709" s="5" t="s">
        <v>412</v>
      </c>
    </row>
    <row r="710" spans="1:9" x14ac:dyDescent="0.25">
      <c r="A710" s="5" t="s">
        <v>413</v>
      </c>
      <c r="B710" s="5" t="s">
        <v>492</v>
      </c>
      <c r="C710" s="5" t="s">
        <v>456</v>
      </c>
      <c r="D710" s="5" t="s">
        <v>619</v>
      </c>
      <c r="E710" s="5">
        <v>46</v>
      </c>
      <c r="F710" s="50">
        <v>26453</v>
      </c>
      <c r="G710" s="5">
        <v>561063</v>
      </c>
      <c r="H710" s="50">
        <v>34664</v>
      </c>
      <c r="I710" s="5" t="s">
        <v>466</v>
      </c>
    </row>
    <row r="711" spans="1:9" x14ac:dyDescent="0.25">
      <c r="A711" s="5" t="s">
        <v>413</v>
      </c>
      <c r="B711" s="5" t="s">
        <v>713</v>
      </c>
      <c r="C711" s="5" t="s">
        <v>529</v>
      </c>
      <c r="D711" s="5" t="s">
        <v>460</v>
      </c>
      <c r="E711" s="5">
        <v>59</v>
      </c>
      <c r="F711" s="50">
        <v>21469</v>
      </c>
      <c r="G711" s="5">
        <v>560957</v>
      </c>
      <c r="H711" s="50">
        <v>34422</v>
      </c>
      <c r="I711" s="5" t="s">
        <v>417</v>
      </c>
    </row>
    <row r="712" spans="1:9" x14ac:dyDescent="0.25">
      <c r="A712" s="5" t="s">
        <v>408</v>
      </c>
      <c r="B712" s="5" t="s">
        <v>499</v>
      </c>
      <c r="C712" s="5" t="s">
        <v>621</v>
      </c>
      <c r="D712" s="5" t="s">
        <v>416</v>
      </c>
      <c r="E712" s="5">
        <v>56</v>
      </c>
      <c r="F712" s="50">
        <v>22795</v>
      </c>
      <c r="G712" s="5">
        <v>561058</v>
      </c>
      <c r="H712" s="50">
        <v>34553</v>
      </c>
      <c r="I712" s="5" t="s">
        <v>417</v>
      </c>
    </row>
    <row r="713" spans="1:9" x14ac:dyDescent="0.25">
      <c r="A713" s="5" t="s">
        <v>413</v>
      </c>
      <c r="B713" s="5" t="s">
        <v>553</v>
      </c>
      <c r="C713" s="5" t="s">
        <v>750</v>
      </c>
      <c r="D713" s="5" t="s">
        <v>442</v>
      </c>
      <c r="E713" s="5">
        <v>56</v>
      </c>
      <c r="F713" s="50">
        <v>22911</v>
      </c>
      <c r="G713" s="5">
        <v>561061</v>
      </c>
      <c r="H713" s="50">
        <v>34589</v>
      </c>
      <c r="I713" s="5" t="s">
        <v>417</v>
      </c>
    </row>
    <row r="714" spans="1:9" x14ac:dyDescent="0.25">
      <c r="A714" s="5" t="s">
        <v>413</v>
      </c>
      <c r="B714" s="5" t="s">
        <v>646</v>
      </c>
      <c r="C714" s="5" t="s">
        <v>88</v>
      </c>
      <c r="D714" s="5" t="s">
        <v>460</v>
      </c>
      <c r="E714" s="5">
        <v>46</v>
      </c>
      <c r="F714" s="50">
        <v>26515</v>
      </c>
      <c r="G714" s="5">
        <v>561062</v>
      </c>
      <c r="H714" s="50">
        <v>34518</v>
      </c>
      <c r="I714" s="5" t="s">
        <v>417</v>
      </c>
    </row>
    <row r="715" spans="1:9" x14ac:dyDescent="0.25">
      <c r="A715" s="5" t="s">
        <v>413</v>
      </c>
      <c r="B715" s="5" t="s">
        <v>646</v>
      </c>
      <c r="C715" s="5" t="s">
        <v>510</v>
      </c>
      <c r="D715" s="5" t="s">
        <v>442</v>
      </c>
      <c r="E715" s="5">
        <v>57</v>
      </c>
      <c r="F715" s="50">
        <v>22317</v>
      </c>
      <c r="G715" s="5">
        <v>561068</v>
      </c>
      <c r="H715" s="50">
        <v>34414</v>
      </c>
      <c r="I715" s="5" t="s">
        <v>417</v>
      </c>
    </row>
    <row r="716" spans="1:9" x14ac:dyDescent="0.25">
      <c r="A716" s="5" t="s">
        <v>408</v>
      </c>
      <c r="B716" s="5" t="s">
        <v>645</v>
      </c>
      <c r="C716" s="5" t="s">
        <v>573</v>
      </c>
      <c r="D716" s="5" t="s">
        <v>852</v>
      </c>
      <c r="E716" s="5">
        <v>50</v>
      </c>
      <c r="F716" s="50">
        <v>24992</v>
      </c>
      <c r="G716" s="5">
        <v>350493</v>
      </c>
      <c r="H716" s="50">
        <v>34629</v>
      </c>
      <c r="I716" s="5" t="s">
        <v>417</v>
      </c>
    </row>
    <row r="717" spans="1:9" x14ac:dyDescent="0.25">
      <c r="A717" s="5" t="s">
        <v>408</v>
      </c>
      <c r="B717" s="5" t="s">
        <v>594</v>
      </c>
      <c r="C717" s="5" t="s">
        <v>552</v>
      </c>
      <c r="D717" s="5" t="s">
        <v>473</v>
      </c>
      <c r="E717" s="5">
        <v>53</v>
      </c>
      <c r="F717" s="50">
        <v>23817</v>
      </c>
      <c r="G717" s="5">
        <v>350497</v>
      </c>
      <c r="H717" s="50">
        <v>34444</v>
      </c>
      <c r="I717" s="5" t="s">
        <v>417</v>
      </c>
    </row>
    <row r="718" spans="1:9" x14ac:dyDescent="0.25">
      <c r="A718" s="5" t="s">
        <v>408</v>
      </c>
      <c r="B718" s="5" t="s">
        <v>662</v>
      </c>
      <c r="C718" s="5" t="s">
        <v>853</v>
      </c>
      <c r="D718" s="5" t="s">
        <v>473</v>
      </c>
      <c r="E718" s="5">
        <v>49</v>
      </c>
      <c r="F718" s="50">
        <v>25260</v>
      </c>
      <c r="G718" s="5">
        <v>351268</v>
      </c>
      <c r="H718" s="50">
        <v>34432</v>
      </c>
      <c r="I718" s="5" t="s">
        <v>466</v>
      </c>
    </row>
    <row r="719" spans="1:9" x14ac:dyDescent="0.25">
      <c r="A719" s="5" t="s">
        <v>413</v>
      </c>
      <c r="B719" s="5" t="s">
        <v>603</v>
      </c>
      <c r="C719" s="5" t="s">
        <v>532</v>
      </c>
      <c r="D719" s="5" t="s">
        <v>416</v>
      </c>
      <c r="E719" s="5">
        <v>49</v>
      </c>
      <c r="F719" s="50">
        <v>25301</v>
      </c>
      <c r="G719" s="5">
        <v>351221</v>
      </c>
      <c r="H719" s="50">
        <v>34457</v>
      </c>
      <c r="I719" s="5" t="s">
        <v>466</v>
      </c>
    </row>
    <row r="720" spans="1:9" x14ac:dyDescent="0.25">
      <c r="A720" s="5" t="s">
        <v>408</v>
      </c>
      <c r="B720" s="5" t="s">
        <v>681</v>
      </c>
      <c r="C720" s="5" t="s">
        <v>822</v>
      </c>
      <c r="D720" s="5" t="s">
        <v>416</v>
      </c>
      <c r="E720" s="5">
        <v>47</v>
      </c>
      <c r="F720" s="50">
        <v>26155</v>
      </c>
      <c r="G720" s="5">
        <v>351351</v>
      </c>
      <c r="H720" s="50">
        <v>34581</v>
      </c>
      <c r="I720" s="5" t="s">
        <v>466</v>
      </c>
    </row>
    <row r="721" spans="1:9" x14ac:dyDescent="0.25">
      <c r="A721" s="5" t="s">
        <v>413</v>
      </c>
      <c r="B721" s="5" t="s">
        <v>455</v>
      </c>
      <c r="C721" s="5" t="s">
        <v>91</v>
      </c>
      <c r="D721" s="5" t="s">
        <v>457</v>
      </c>
      <c r="E721" s="5">
        <v>48</v>
      </c>
      <c r="F721" s="50">
        <v>25833</v>
      </c>
      <c r="G721" s="5">
        <v>568357</v>
      </c>
      <c r="H721" s="50">
        <v>34474</v>
      </c>
      <c r="I721" s="5" t="s">
        <v>412</v>
      </c>
    </row>
    <row r="722" spans="1:9" x14ac:dyDescent="0.25">
      <c r="A722" s="5" t="s">
        <v>413</v>
      </c>
      <c r="B722" s="5" t="s">
        <v>705</v>
      </c>
      <c r="C722" s="5" t="s">
        <v>682</v>
      </c>
      <c r="D722" s="5" t="s">
        <v>457</v>
      </c>
      <c r="E722" s="5">
        <v>57</v>
      </c>
      <c r="F722" s="50">
        <v>22211</v>
      </c>
      <c r="G722" s="5">
        <v>561077</v>
      </c>
      <c r="H722" s="50">
        <v>34587</v>
      </c>
      <c r="I722" s="5" t="s">
        <v>417</v>
      </c>
    </row>
    <row r="723" spans="1:9" x14ac:dyDescent="0.25">
      <c r="A723" s="5" t="s">
        <v>408</v>
      </c>
      <c r="B723" s="5" t="s">
        <v>631</v>
      </c>
      <c r="C723" s="5" t="s">
        <v>776</v>
      </c>
      <c r="D723" s="5" t="s">
        <v>854</v>
      </c>
      <c r="E723" s="5">
        <v>55</v>
      </c>
      <c r="F723" s="50">
        <v>23005</v>
      </c>
      <c r="G723" s="5">
        <v>350503</v>
      </c>
      <c r="H723" s="50">
        <v>34339</v>
      </c>
      <c r="I723" s="5" t="s">
        <v>855</v>
      </c>
    </row>
    <row r="724" spans="1:9" x14ac:dyDescent="0.25">
      <c r="A724" s="5" t="s">
        <v>408</v>
      </c>
      <c r="B724" s="5" t="s">
        <v>528</v>
      </c>
      <c r="C724" s="5" t="s">
        <v>512</v>
      </c>
      <c r="D724" s="5" t="s">
        <v>416</v>
      </c>
      <c r="E724" s="5">
        <v>56</v>
      </c>
      <c r="F724" s="50">
        <v>22868</v>
      </c>
      <c r="G724" s="5">
        <v>561080</v>
      </c>
      <c r="H724" s="50">
        <v>34466</v>
      </c>
      <c r="I724" s="5" t="s">
        <v>417</v>
      </c>
    </row>
    <row r="725" spans="1:9" x14ac:dyDescent="0.25">
      <c r="A725" s="5" t="s">
        <v>413</v>
      </c>
      <c r="B725" s="5" t="s">
        <v>629</v>
      </c>
      <c r="C725" s="5" t="s">
        <v>91</v>
      </c>
      <c r="D725" s="5" t="s">
        <v>457</v>
      </c>
      <c r="E725" s="5">
        <v>48</v>
      </c>
      <c r="F725" s="50">
        <v>25815</v>
      </c>
      <c r="G725" s="5">
        <v>350811</v>
      </c>
      <c r="H725" s="50">
        <v>34396</v>
      </c>
      <c r="I725" s="5" t="s">
        <v>421</v>
      </c>
    </row>
    <row r="726" spans="1:9" x14ac:dyDescent="0.25">
      <c r="A726" s="5" t="s">
        <v>408</v>
      </c>
      <c r="B726" s="5" t="s">
        <v>629</v>
      </c>
      <c r="C726" s="5" t="s">
        <v>679</v>
      </c>
      <c r="D726" s="5" t="s">
        <v>856</v>
      </c>
      <c r="E726" s="5">
        <v>48</v>
      </c>
      <c r="F726" s="50">
        <v>25802</v>
      </c>
      <c r="G726" s="5">
        <v>350435</v>
      </c>
      <c r="H726" s="50">
        <v>34664</v>
      </c>
      <c r="I726" s="5" t="s">
        <v>857</v>
      </c>
    </row>
    <row r="727" spans="1:9" x14ac:dyDescent="0.25">
      <c r="A727" s="5" t="s">
        <v>408</v>
      </c>
      <c r="B727" s="5" t="s">
        <v>631</v>
      </c>
      <c r="C727" s="5" t="s">
        <v>779</v>
      </c>
      <c r="D727" s="5" t="s">
        <v>738</v>
      </c>
      <c r="E727" s="5">
        <v>47</v>
      </c>
      <c r="F727" s="50">
        <v>25898</v>
      </c>
      <c r="G727" s="5">
        <v>350424</v>
      </c>
      <c r="H727" s="50">
        <v>34678</v>
      </c>
      <c r="I727" s="5" t="s">
        <v>857</v>
      </c>
    </row>
    <row r="728" spans="1:9" x14ac:dyDescent="0.25">
      <c r="A728" s="5" t="s">
        <v>454</v>
      </c>
      <c r="B728" s="5" t="s">
        <v>704</v>
      </c>
      <c r="C728" s="5" t="s">
        <v>640</v>
      </c>
      <c r="D728" s="5" t="s">
        <v>726</v>
      </c>
      <c r="E728" s="5">
        <v>47</v>
      </c>
      <c r="F728" s="50">
        <v>26073</v>
      </c>
      <c r="G728" s="5">
        <v>350443</v>
      </c>
      <c r="H728" s="50">
        <v>34622</v>
      </c>
      <c r="I728" s="5" t="s">
        <v>466</v>
      </c>
    </row>
    <row r="729" spans="1:9" x14ac:dyDescent="0.25">
      <c r="A729" s="5" t="s">
        <v>408</v>
      </c>
      <c r="B729" s="5" t="s">
        <v>512</v>
      </c>
      <c r="C729" s="5" t="s">
        <v>444</v>
      </c>
      <c r="D729" s="5" t="s">
        <v>425</v>
      </c>
      <c r="E729" s="5">
        <v>57</v>
      </c>
      <c r="F729" s="50">
        <v>22345</v>
      </c>
      <c r="G729" s="5">
        <v>350507</v>
      </c>
      <c r="H729" s="50">
        <v>34359</v>
      </c>
      <c r="I729" s="5" t="s">
        <v>417</v>
      </c>
    </row>
    <row r="730" spans="1:9" x14ac:dyDescent="0.25">
      <c r="A730" s="5" t="s">
        <v>413</v>
      </c>
      <c r="B730" s="5" t="s">
        <v>461</v>
      </c>
      <c r="C730" s="5" t="s">
        <v>438</v>
      </c>
      <c r="D730" s="5" t="s">
        <v>638</v>
      </c>
      <c r="E730" s="5">
        <v>50</v>
      </c>
      <c r="F730" s="50">
        <v>24987</v>
      </c>
      <c r="G730" s="5">
        <v>350862</v>
      </c>
      <c r="H730" s="50">
        <v>34474</v>
      </c>
      <c r="I730" s="5" t="s">
        <v>858</v>
      </c>
    </row>
    <row r="731" spans="1:9" x14ac:dyDescent="0.25">
      <c r="A731" s="5" t="s">
        <v>454</v>
      </c>
      <c r="B731" s="5" t="s">
        <v>553</v>
      </c>
      <c r="C731" s="5" t="s">
        <v>596</v>
      </c>
      <c r="D731" s="5" t="s">
        <v>416</v>
      </c>
      <c r="E731" s="5">
        <v>47</v>
      </c>
      <c r="F731" s="50">
        <v>25997</v>
      </c>
      <c r="G731" s="5">
        <v>561010</v>
      </c>
      <c r="H731" s="50">
        <v>34589</v>
      </c>
      <c r="I731" s="5" t="s">
        <v>417</v>
      </c>
    </row>
    <row r="732" spans="1:9" x14ac:dyDescent="0.25">
      <c r="A732" s="5" t="s">
        <v>454</v>
      </c>
      <c r="B732" s="5" t="s">
        <v>409</v>
      </c>
      <c r="C732" s="5" t="s">
        <v>859</v>
      </c>
      <c r="D732" s="5" t="s">
        <v>860</v>
      </c>
      <c r="E732" s="5">
        <v>47</v>
      </c>
      <c r="F732" s="50">
        <v>26106</v>
      </c>
      <c r="G732" s="5">
        <v>561089</v>
      </c>
      <c r="H732" s="50">
        <v>34427</v>
      </c>
      <c r="I732" s="5" t="s">
        <v>858</v>
      </c>
    </row>
    <row r="733" spans="1:9" x14ac:dyDescent="0.25">
      <c r="A733" s="5" t="s">
        <v>454</v>
      </c>
      <c r="B733" s="5" t="s">
        <v>587</v>
      </c>
      <c r="C733" s="5" t="s">
        <v>510</v>
      </c>
      <c r="D733" s="5" t="s">
        <v>442</v>
      </c>
      <c r="E733" s="5">
        <v>46</v>
      </c>
      <c r="F733" s="50">
        <v>26345</v>
      </c>
      <c r="G733" s="5">
        <v>350538</v>
      </c>
      <c r="H733" s="50">
        <v>34381</v>
      </c>
      <c r="I733" s="5" t="s">
        <v>417</v>
      </c>
    </row>
    <row r="734" spans="1:9" x14ac:dyDescent="0.25">
      <c r="A734" s="5" t="s">
        <v>413</v>
      </c>
      <c r="B734" s="5" t="s">
        <v>429</v>
      </c>
      <c r="C734" s="5" t="s">
        <v>819</v>
      </c>
      <c r="D734" s="5" t="s">
        <v>622</v>
      </c>
      <c r="E734" s="5">
        <v>50</v>
      </c>
      <c r="F734" s="50">
        <v>25069</v>
      </c>
      <c r="G734" s="5">
        <v>350832</v>
      </c>
      <c r="H734" s="50">
        <v>34422</v>
      </c>
      <c r="I734" s="5" t="s">
        <v>417</v>
      </c>
    </row>
    <row r="735" spans="1:9" x14ac:dyDescent="0.25">
      <c r="A735" s="5" t="s">
        <v>413</v>
      </c>
      <c r="B735" s="5" t="s">
        <v>467</v>
      </c>
      <c r="C735" s="5" t="s">
        <v>489</v>
      </c>
      <c r="D735" s="5" t="s">
        <v>473</v>
      </c>
      <c r="E735" s="5">
        <v>48</v>
      </c>
      <c r="F735" s="50">
        <v>25818</v>
      </c>
      <c r="G735" s="5">
        <v>351234</v>
      </c>
      <c r="H735" s="50">
        <v>34429</v>
      </c>
      <c r="I735" s="5" t="s">
        <v>412</v>
      </c>
    </row>
    <row r="736" spans="1:9" x14ac:dyDescent="0.25">
      <c r="A736" s="5" t="s">
        <v>413</v>
      </c>
      <c r="B736" s="5" t="s">
        <v>503</v>
      </c>
      <c r="C736" s="5" t="s">
        <v>496</v>
      </c>
      <c r="D736" s="5" t="s">
        <v>473</v>
      </c>
      <c r="E736" s="5">
        <v>47</v>
      </c>
      <c r="F736" s="50">
        <v>26186</v>
      </c>
      <c r="G736" s="5">
        <v>351296</v>
      </c>
      <c r="H736" s="50">
        <v>34488</v>
      </c>
      <c r="I736" s="5" t="s">
        <v>858</v>
      </c>
    </row>
    <row r="737" spans="1:9" x14ac:dyDescent="0.25">
      <c r="A737" s="5" t="s">
        <v>413</v>
      </c>
      <c r="B737" s="5" t="s">
        <v>623</v>
      </c>
      <c r="C737" s="5" t="s">
        <v>861</v>
      </c>
      <c r="D737" s="5" t="s">
        <v>460</v>
      </c>
      <c r="E737" s="5">
        <v>50</v>
      </c>
      <c r="F737" s="50">
        <v>24957</v>
      </c>
      <c r="G737" s="5">
        <v>351252</v>
      </c>
      <c r="H737" s="50">
        <v>34419</v>
      </c>
      <c r="I737" s="5" t="s">
        <v>417</v>
      </c>
    </row>
    <row r="738" spans="1:9" x14ac:dyDescent="0.25">
      <c r="A738" s="5" t="s">
        <v>408</v>
      </c>
      <c r="B738" s="5" t="s">
        <v>414</v>
      </c>
      <c r="C738" s="5" t="s">
        <v>862</v>
      </c>
      <c r="D738" s="5" t="s">
        <v>607</v>
      </c>
      <c r="E738" s="5">
        <v>47</v>
      </c>
      <c r="F738" s="50">
        <v>25882</v>
      </c>
      <c r="G738" s="5">
        <v>561099</v>
      </c>
      <c r="H738" s="50">
        <v>34360</v>
      </c>
      <c r="I738" s="5" t="s">
        <v>417</v>
      </c>
    </row>
    <row r="739" spans="1:9" x14ac:dyDescent="0.25">
      <c r="A739" s="5" t="s">
        <v>408</v>
      </c>
      <c r="B739" s="5" t="s">
        <v>461</v>
      </c>
      <c r="C739" s="5" t="s">
        <v>863</v>
      </c>
      <c r="D739" s="5" t="s">
        <v>473</v>
      </c>
      <c r="E739" s="5">
        <v>47</v>
      </c>
      <c r="F739" s="50">
        <v>25852</v>
      </c>
      <c r="G739" s="5">
        <v>351053</v>
      </c>
      <c r="H739" s="50">
        <v>34614</v>
      </c>
      <c r="I739" s="5" t="s">
        <v>417</v>
      </c>
    </row>
    <row r="740" spans="1:9" x14ac:dyDescent="0.25">
      <c r="A740" s="5" t="s">
        <v>408</v>
      </c>
      <c r="B740" s="5" t="s">
        <v>662</v>
      </c>
      <c r="C740" s="5" t="s">
        <v>863</v>
      </c>
      <c r="D740" s="5" t="s">
        <v>445</v>
      </c>
      <c r="E740" s="5">
        <v>47</v>
      </c>
      <c r="F740" s="50">
        <v>25990</v>
      </c>
      <c r="G740" s="5">
        <v>351054</v>
      </c>
      <c r="H740" s="50">
        <v>34676</v>
      </c>
      <c r="I740" s="5" t="s">
        <v>417</v>
      </c>
    </row>
    <row r="741" spans="1:9" x14ac:dyDescent="0.25">
      <c r="A741" s="5" t="s">
        <v>454</v>
      </c>
      <c r="B741" s="5" t="s">
        <v>590</v>
      </c>
      <c r="C741" s="5" t="s">
        <v>513</v>
      </c>
      <c r="D741" s="5" t="s">
        <v>508</v>
      </c>
      <c r="E741" s="5">
        <v>45</v>
      </c>
      <c r="F741" s="50">
        <v>26583</v>
      </c>
      <c r="G741" s="5">
        <v>351243</v>
      </c>
      <c r="H741" s="50">
        <v>34648</v>
      </c>
      <c r="I741" s="5" t="s">
        <v>417</v>
      </c>
    </row>
    <row r="742" spans="1:9" x14ac:dyDescent="0.25">
      <c r="A742" s="5" t="s">
        <v>413</v>
      </c>
      <c r="B742" s="5" t="s">
        <v>152</v>
      </c>
      <c r="C742" s="5" t="s">
        <v>848</v>
      </c>
      <c r="D742" s="5" t="s">
        <v>416</v>
      </c>
      <c r="E742" s="5">
        <v>45</v>
      </c>
      <c r="F742" s="50">
        <v>26614</v>
      </c>
      <c r="G742" s="5">
        <v>350595</v>
      </c>
      <c r="H742" s="50">
        <v>34923</v>
      </c>
      <c r="I742" s="5" t="s">
        <v>417</v>
      </c>
    </row>
    <row r="743" spans="1:9" x14ac:dyDescent="0.25">
      <c r="A743" s="5" t="s">
        <v>408</v>
      </c>
      <c r="B743" s="5" t="s">
        <v>587</v>
      </c>
      <c r="C743" s="5" t="s">
        <v>825</v>
      </c>
      <c r="D743" s="5" t="s">
        <v>463</v>
      </c>
      <c r="E743" s="5">
        <v>46</v>
      </c>
      <c r="F743" s="50">
        <v>26515</v>
      </c>
      <c r="G743" s="5">
        <v>350466</v>
      </c>
      <c r="H743" s="50">
        <v>34853</v>
      </c>
      <c r="I743" s="5" t="s">
        <v>417</v>
      </c>
    </row>
    <row r="744" spans="1:9" x14ac:dyDescent="0.25">
      <c r="A744" s="5" t="s">
        <v>413</v>
      </c>
      <c r="B744" s="5" t="s">
        <v>623</v>
      </c>
      <c r="C744" s="5" t="s">
        <v>707</v>
      </c>
      <c r="D744" s="5" t="s">
        <v>439</v>
      </c>
      <c r="E744" s="5">
        <v>48</v>
      </c>
      <c r="F744" s="50">
        <v>25674</v>
      </c>
      <c r="G744" s="5">
        <v>350148</v>
      </c>
      <c r="H744" s="50">
        <v>35028</v>
      </c>
      <c r="I744" s="5" t="s">
        <v>417</v>
      </c>
    </row>
    <row r="745" spans="1:9" x14ac:dyDescent="0.25">
      <c r="A745" s="5" t="s">
        <v>408</v>
      </c>
      <c r="B745" s="5" t="s">
        <v>569</v>
      </c>
      <c r="C745" s="5" t="s">
        <v>191</v>
      </c>
      <c r="D745" s="5" t="s">
        <v>425</v>
      </c>
      <c r="E745" s="5">
        <v>47</v>
      </c>
      <c r="F745" s="50">
        <v>25910</v>
      </c>
      <c r="G745" s="5">
        <v>561123</v>
      </c>
      <c r="H745" s="50">
        <v>35041</v>
      </c>
      <c r="I745" s="5" t="s">
        <v>417</v>
      </c>
    </row>
    <row r="746" spans="1:9" x14ac:dyDescent="0.25">
      <c r="A746" s="5" t="s">
        <v>408</v>
      </c>
      <c r="B746" s="5" t="s">
        <v>586</v>
      </c>
      <c r="C746" s="5" t="s">
        <v>570</v>
      </c>
      <c r="D746" s="5" t="s">
        <v>536</v>
      </c>
      <c r="E746" s="5">
        <v>46</v>
      </c>
      <c r="F746" s="50">
        <v>26247</v>
      </c>
      <c r="G746" s="5">
        <v>350470</v>
      </c>
      <c r="H746" s="50">
        <v>34964</v>
      </c>
      <c r="I746" s="5" t="s">
        <v>858</v>
      </c>
    </row>
    <row r="747" spans="1:9" x14ac:dyDescent="0.25">
      <c r="A747" s="5" t="s">
        <v>408</v>
      </c>
      <c r="B747" s="5" t="s">
        <v>512</v>
      </c>
      <c r="C747" s="5" t="s">
        <v>471</v>
      </c>
      <c r="D747" s="5" t="s">
        <v>416</v>
      </c>
      <c r="E747" s="5">
        <v>55</v>
      </c>
      <c r="F747" s="50">
        <v>23104</v>
      </c>
      <c r="G747" s="5">
        <v>561115</v>
      </c>
      <c r="H747" s="50">
        <v>34740</v>
      </c>
      <c r="I747" s="5" t="s">
        <v>412</v>
      </c>
    </row>
    <row r="748" spans="1:9" x14ac:dyDescent="0.25">
      <c r="A748" s="5" t="s">
        <v>413</v>
      </c>
      <c r="B748" s="5" t="s">
        <v>579</v>
      </c>
      <c r="C748" s="5" t="s">
        <v>438</v>
      </c>
      <c r="D748" s="5" t="s">
        <v>457</v>
      </c>
      <c r="E748" s="5">
        <v>50</v>
      </c>
      <c r="F748" s="50">
        <v>24788</v>
      </c>
      <c r="G748" s="5">
        <v>561071</v>
      </c>
      <c r="H748" s="50">
        <v>34854</v>
      </c>
      <c r="I748" s="5" t="s">
        <v>412</v>
      </c>
    </row>
    <row r="749" spans="1:9" x14ac:dyDescent="0.25">
      <c r="A749" s="5" t="s">
        <v>408</v>
      </c>
      <c r="B749" s="5" t="s">
        <v>625</v>
      </c>
      <c r="C749" s="5" t="s">
        <v>862</v>
      </c>
      <c r="D749" s="5" t="s">
        <v>425</v>
      </c>
      <c r="E749" s="5">
        <v>45</v>
      </c>
      <c r="F749" s="50">
        <v>26615</v>
      </c>
      <c r="G749" s="5">
        <v>350535</v>
      </c>
      <c r="H749" s="50">
        <v>34836</v>
      </c>
      <c r="I749" s="5" t="s">
        <v>412</v>
      </c>
    </row>
    <row r="750" spans="1:9" x14ac:dyDescent="0.25">
      <c r="A750" s="5" t="s">
        <v>454</v>
      </c>
      <c r="B750" s="5" t="s">
        <v>544</v>
      </c>
      <c r="C750" s="5" t="s">
        <v>523</v>
      </c>
      <c r="D750" s="5" t="s">
        <v>601</v>
      </c>
      <c r="E750" s="5">
        <v>46</v>
      </c>
      <c r="F750" s="50">
        <v>26515</v>
      </c>
      <c r="G750" s="5">
        <v>350474</v>
      </c>
      <c r="H750" s="50">
        <v>34853</v>
      </c>
      <c r="I750" s="5" t="s">
        <v>412</v>
      </c>
    </row>
    <row r="751" spans="1:9" x14ac:dyDescent="0.25">
      <c r="A751" s="5" t="s">
        <v>413</v>
      </c>
      <c r="B751" s="5" t="s">
        <v>550</v>
      </c>
      <c r="C751" s="5" t="s">
        <v>640</v>
      </c>
      <c r="D751" s="5" t="s">
        <v>473</v>
      </c>
      <c r="E751" s="5">
        <v>48</v>
      </c>
      <c r="F751" s="50">
        <v>25495</v>
      </c>
      <c r="G751" s="5">
        <v>351253</v>
      </c>
      <c r="H751" s="50">
        <v>34824</v>
      </c>
      <c r="I751" s="5" t="s">
        <v>412</v>
      </c>
    </row>
    <row r="752" spans="1:9" x14ac:dyDescent="0.25">
      <c r="A752" s="5" t="s">
        <v>413</v>
      </c>
      <c r="B752" s="5" t="s">
        <v>639</v>
      </c>
      <c r="C752" s="5" t="s">
        <v>864</v>
      </c>
      <c r="D752" s="5" t="s">
        <v>473</v>
      </c>
      <c r="E752" s="5">
        <v>47</v>
      </c>
      <c r="F752" s="50">
        <v>25853</v>
      </c>
      <c r="G752" s="5">
        <v>561084</v>
      </c>
      <c r="H752" s="50">
        <v>35043</v>
      </c>
      <c r="I752" s="5" t="s">
        <v>412</v>
      </c>
    </row>
    <row r="753" spans="1:9" x14ac:dyDescent="0.25">
      <c r="A753" s="5" t="s">
        <v>408</v>
      </c>
      <c r="B753" s="5" t="s">
        <v>784</v>
      </c>
      <c r="C753" s="5" t="s">
        <v>556</v>
      </c>
      <c r="D753" s="5" t="s">
        <v>460</v>
      </c>
      <c r="E753" s="5">
        <v>49</v>
      </c>
      <c r="F753" s="50">
        <v>25366</v>
      </c>
      <c r="G753" s="5">
        <v>561140</v>
      </c>
      <c r="H753" s="50">
        <v>34707</v>
      </c>
      <c r="I753" s="5" t="s">
        <v>466</v>
      </c>
    </row>
    <row r="754" spans="1:9" x14ac:dyDescent="0.25">
      <c r="A754" s="5" t="s">
        <v>413</v>
      </c>
      <c r="B754" s="5" t="s">
        <v>648</v>
      </c>
      <c r="C754" s="5" t="s">
        <v>790</v>
      </c>
      <c r="D754" s="5" t="s">
        <v>622</v>
      </c>
      <c r="E754" s="5">
        <v>49</v>
      </c>
      <c r="F754" s="50">
        <v>25394</v>
      </c>
      <c r="G754" s="5">
        <v>561143</v>
      </c>
      <c r="H754" s="50">
        <v>34841</v>
      </c>
      <c r="I754" s="5" t="s">
        <v>466</v>
      </c>
    </row>
    <row r="755" spans="1:9" x14ac:dyDescent="0.25">
      <c r="A755" s="5" t="s">
        <v>413</v>
      </c>
      <c r="B755" s="5" t="s">
        <v>446</v>
      </c>
      <c r="C755" s="5" t="s">
        <v>865</v>
      </c>
      <c r="D755" s="5" t="s">
        <v>866</v>
      </c>
      <c r="E755" s="5">
        <v>47</v>
      </c>
      <c r="F755" s="50">
        <v>26124</v>
      </c>
      <c r="G755" s="5">
        <v>350479</v>
      </c>
      <c r="H755" s="50">
        <v>34862</v>
      </c>
      <c r="I755" s="5" t="s">
        <v>858</v>
      </c>
    </row>
    <row r="756" spans="1:9" x14ac:dyDescent="0.25">
      <c r="A756" s="5" t="s">
        <v>408</v>
      </c>
      <c r="B756" s="5" t="s">
        <v>434</v>
      </c>
      <c r="C756" s="5" t="s">
        <v>776</v>
      </c>
      <c r="D756" s="5" t="s">
        <v>867</v>
      </c>
      <c r="E756" s="5">
        <v>55</v>
      </c>
      <c r="F756" s="50">
        <v>23134</v>
      </c>
      <c r="G756" s="5">
        <v>350211</v>
      </c>
      <c r="H756" s="50">
        <v>35145</v>
      </c>
      <c r="I756" s="5" t="s">
        <v>858</v>
      </c>
    </row>
    <row r="757" spans="1:9" x14ac:dyDescent="0.25">
      <c r="A757" s="5" t="s">
        <v>408</v>
      </c>
      <c r="B757" s="5" t="s">
        <v>615</v>
      </c>
      <c r="C757" s="5" t="s">
        <v>459</v>
      </c>
      <c r="D757" s="5" t="s">
        <v>868</v>
      </c>
      <c r="E757" s="5">
        <v>48</v>
      </c>
      <c r="F757" s="50">
        <v>25519</v>
      </c>
      <c r="G757" s="5">
        <v>351163</v>
      </c>
      <c r="H757" s="50">
        <v>35058</v>
      </c>
      <c r="I757" s="5" t="s">
        <v>412</v>
      </c>
    </row>
    <row r="758" spans="1:9" x14ac:dyDescent="0.25">
      <c r="A758" s="5" t="s">
        <v>413</v>
      </c>
      <c r="B758" s="5" t="s">
        <v>426</v>
      </c>
      <c r="C758" s="5" t="s">
        <v>441</v>
      </c>
      <c r="D758" s="5" t="s">
        <v>731</v>
      </c>
      <c r="E758" s="5">
        <v>46</v>
      </c>
      <c r="F758" s="50">
        <v>26484</v>
      </c>
      <c r="G758" s="5">
        <v>561151</v>
      </c>
      <c r="H758" s="50">
        <v>34892</v>
      </c>
      <c r="I758" s="5" t="s">
        <v>412</v>
      </c>
    </row>
    <row r="759" spans="1:9" x14ac:dyDescent="0.25">
      <c r="A759" s="5" t="s">
        <v>408</v>
      </c>
      <c r="B759" s="5" t="s">
        <v>426</v>
      </c>
      <c r="C759" s="5" t="s">
        <v>724</v>
      </c>
      <c r="D759" s="5" t="s">
        <v>473</v>
      </c>
      <c r="E759" s="5">
        <v>54</v>
      </c>
      <c r="F759" s="50">
        <v>23462</v>
      </c>
      <c r="G759" s="5">
        <v>561159</v>
      </c>
      <c r="H759" s="50">
        <v>34761</v>
      </c>
      <c r="I759" s="5" t="s">
        <v>412</v>
      </c>
    </row>
    <row r="760" spans="1:9" x14ac:dyDescent="0.25">
      <c r="A760" s="5" t="s">
        <v>408</v>
      </c>
      <c r="B760" s="5" t="s">
        <v>458</v>
      </c>
      <c r="C760" s="5" t="s">
        <v>779</v>
      </c>
      <c r="D760" s="5" t="s">
        <v>536</v>
      </c>
      <c r="E760" s="5">
        <v>47</v>
      </c>
      <c r="F760" s="50">
        <v>26195</v>
      </c>
      <c r="G760" s="5">
        <v>568486</v>
      </c>
      <c r="H760" s="50">
        <v>34983</v>
      </c>
      <c r="I760" s="5" t="s">
        <v>412</v>
      </c>
    </row>
    <row r="761" spans="1:9" x14ac:dyDescent="0.25">
      <c r="A761" s="5" t="s">
        <v>413</v>
      </c>
      <c r="B761" s="5" t="s">
        <v>562</v>
      </c>
      <c r="C761" s="5" t="s">
        <v>848</v>
      </c>
      <c r="D761" s="5" t="s">
        <v>416</v>
      </c>
      <c r="E761" s="5">
        <v>46</v>
      </c>
      <c r="F761" s="50">
        <v>26462</v>
      </c>
      <c r="G761" s="5">
        <v>350655</v>
      </c>
      <c r="H761" s="50">
        <v>34897</v>
      </c>
      <c r="I761" s="5" t="s">
        <v>412</v>
      </c>
    </row>
    <row r="762" spans="1:9" x14ac:dyDescent="0.25">
      <c r="A762" s="5" t="s">
        <v>408</v>
      </c>
      <c r="B762" s="5" t="s">
        <v>579</v>
      </c>
      <c r="C762" s="5" t="s">
        <v>410</v>
      </c>
      <c r="D762" s="5" t="s">
        <v>869</v>
      </c>
      <c r="E762" s="5">
        <v>63</v>
      </c>
      <c r="F762" s="50">
        <v>20336</v>
      </c>
      <c r="G762" s="5">
        <v>351168</v>
      </c>
      <c r="H762" s="50">
        <v>35330</v>
      </c>
      <c r="I762" s="5" t="s">
        <v>412</v>
      </c>
    </row>
    <row r="763" spans="1:9" x14ac:dyDescent="0.25">
      <c r="A763" s="5" t="s">
        <v>408</v>
      </c>
      <c r="B763" s="5" t="s">
        <v>471</v>
      </c>
      <c r="C763" s="5" t="s">
        <v>870</v>
      </c>
      <c r="D763" s="5" t="s">
        <v>473</v>
      </c>
      <c r="E763" s="5">
        <v>47</v>
      </c>
      <c r="F763" s="50">
        <v>25969</v>
      </c>
      <c r="G763" s="5">
        <v>561166</v>
      </c>
      <c r="H763" s="50">
        <v>35158</v>
      </c>
      <c r="I763" s="5" t="s">
        <v>412</v>
      </c>
    </row>
    <row r="764" spans="1:9" x14ac:dyDescent="0.25">
      <c r="A764" s="5" t="s">
        <v>408</v>
      </c>
      <c r="B764" s="5" t="s">
        <v>748</v>
      </c>
      <c r="C764" s="5" t="s">
        <v>776</v>
      </c>
      <c r="D764" s="5" t="s">
        <v>749</v>
      </c>
      <c r="E764" s="5">
        <v>46</v>
      </c>
      <c r="F764" s="50">
        <v>26225</v>
      </c>
      <c r="G764" s="5">
        <v>561171</v>
      </c>
      <c r="H764" s="50">
        <v>35425</v>
      </c>
      <c r="I764" s="5" t="s">
        <v>412</v>
      </c>
    </row>
    <row r="765" spans="1:9" x14ac:dyDescent="0.25">
      <c r="A765" s="5" t="s">
        <v>408</v>
      </c>
      <c r="B765" s="5" t="s">
        <v>719</v>
      </c>
      <c r="C765" s="5" t="s">
        <v>471</v>
      </c>
      <c r="D765" s="5" t="s">
        <v>445</v>
      </c>
      <c r="E765" s="5">
        <v>45</v>
      </c>
      <c r="F765" s="50">
        <v>26862</v>
      </c>
      <c r="G765" s="5">
        <v>351244</v>
      </c>
      <c r="H765" s="50">
        <v>35380</v>
      </c>
      <c r="I765" s="5" t="s">
        <v>412</v>
      </c>
    </row>
    <row r="766" spans="1:9" x14ac:dyDescent="0.25">
      <c r="A766" s="5" t="s">
        <v>408</v>
      </c>
      <c r="B766" s="5" t="s">
        <v>618</v>
      </c>
      <c r="C766" s="5" t="s">
        <v>871</v>
      </c>
      <c r="D766" s="5" t="s">
        <v>872</v>
      </c>
      <c r="E766" s="5">
        <v>56</v>
      </c>
      <c r="F766" s="50">
        <v>22741</v>
      </c>
      <c r="G766" s="5">
        <v>351190</v>
      </c>
      <c r="H766" s="50">
        <v>35395</v>
      </c>
      <c r="I766" s="5" t="s">
        <v>412</v>
      </c>
    </row>
    <row r="767" spans="1:9" x14ac:dyDescent="0.25">
      <c r="A767" s="5" t="s">
        <v>408</v>
      </c>
      <c r="B767" s="5" t="s">
        <v>615</v>
      </c>
      <c r="C767" s="5" t="s">
        <v>597</v>
      </c>
      <c r="D767" s="5" t="s">
        <v>873</v>
      </c>
      <c r="E767" s="5">
        <v>52</v>
      </c>
      <c r="F767" s="50">
        <v>24026</v>
      </c>
      <c r="G767" s="5">
        <v>351315</v>
      </c>
      <c r="H767" s="50">
        <v>35153</v>
      </c>
      <c r="I767" s="5" t="s">
        <v>412</v>
      </c>
    </row>
    <row r="768" spans="1:9" x14ac:dyDescent="0.25">
      <c r="A768" s="5" t="s">
        <v>413</v>
      </c>
      <c r="B768" s="5" t="s">
        <v>517</v>
      </c>
      <c r="C768" s="5" t="s">
        <v>489</v>
      </c>
      <c r="D768" s="5" t="s">
        <v>738</v>
      </c>
      <c r="E768" s="5">
        <v>44</v>
      </c>
      <c r="F768" s="50">
        <v>26994</v>
      </c>
      <c r="G768" s="5">
        <v>351273</v>
      </c>
      <c r="H768" s="50">
        <v>35284</v>
      </c>
      <c r="I768" s="5" t="s">
        <v>412</v>
      </c>
    </row>
    <row r="769" spans="1:9" x14ac:dyDescent="0.25">
      <c r="A769" s="5" t="s">
        <v>413</v>
      </c>
      <c r="B769" s="5" t="s">
        <v>784</v>
      </c>
      <c r="C769" s="5" t="s">
        <v>91</v>
      </c>
      <c r="D769" s="5" t="s">
        <v>738</v>
      </c>
      <c r="E769" s="5">
        <v>47</v>
      </c>
      <c r="F769" s="50">
        <v>25863</v>
      </c>
      <c r="G769" s="5">
        <v>351352</v>
      </c>
      <c r="H769" s="50">
        <v>35320</v>
      </c>
      <c r="I769" s="5" t="s">
        <v>412</v>
      </c>
    </row>
    <row r="770" spans="1:9" x14ac:dyDescent="0.25">
      <c r="A770" s="5" t="s">
        <v>408</v>
      </c>
      <c r="B770" s="5" t="s">
        <v>618</v>
      </c>
      <c r="C770" s="5" t="s">
        <v>554</v>
      </c>
      <c r="D770" s="5" t="s">
        <v>874</v>
      </c>
      <c r="E770" s="5">
        <v>59</v>
      </c>
      <c r="F770" s="50">
        <v>21625</v>
      </c>
      <c r="G770" s="5">
        <v>351297</v>
      </c>
      <c r="H770" s="50">
        <v>35249</v>
      </c>
      <c r="I770" s="5" t="s">
        <v>875</v>
      </c>
    </row>
    <row r="771" spans="1:9" x14ac:dyDescent="0.25">
      <c r="A771" s="5" t="s">
        <v>408</v>
      </c>
      <c r="B771" s="5" t="s">
        <v>458</v>
      </c>
      <c r="C771" s="5" t="s">
        <v>570</v>
      </c>
      <c r="D771" s="5" t="s">
        <v>536</v>
      </c>
      <c r="E771" s="5">
        <v>55</v>
      </c>
      <c r="F771" s="50">
        <v>23134</v>
      </c>
      <c r="G771" s="5">
        <v>351293</v>
      </c>
      <c r="H771" s="50">
        <v>35145</v>
      </c>
      <c r="I771" s="5" t="s">
        <v>417</v>
      </c>
    </row>
    <row r="772" spans="1:9" x14ac:dyDescent="0.25">
      <c r="A772" s="5" t="s">
        <v>408</v>
      </c>
      <c r="B772" s="5" t="s">
        <v>614</v>
      </c>
      <c r="C772" s="5" t="s">
        <v>838</v>
      </c>
      <c r="D772" s="5" t="s">
        <v>775</v>
      </c>
      <c r="E772" s="5">
        <v>46</v>
      </c>
      <c r="F772" s="50">
        <v>26523</v>
      </c>
      <c r="G772" s="5">
        <v>561195</v>
      </c>
      <c r="H772" s="50">
        <v>35360</v>
      </c>
      <c r="I772" s="5" t="s">
        <v>417</v>
      </c>
    </row>
    <row r="773" spans="1:9" x14ac:dyDescent="0.25">
      <c r="A773" s="5" t="s">
        <v>408</v>
      </c>
      <c r="B773" s="5" t="s">
        <v>443</v>
      </c>
      <c r="C773" s="5" t="s">
        <v>597</v>
      </c>
      <c r="D773" s="5" t="s">
        <v>876</v>
      </c>
      <c r="E773" s="5">
        <v>48</v>
      </c>
      <c r="F773" s="50">
        <v>25648</v>
      </c>
      <c r="G773" s="5">
        <v>350787</v>
      </c>
      <c r="H773" s="50">
        <v>35540</v>
      </c>
      <c r="I773" s="5" t="s">
        <v>417</v>
      </c>
    </row>
    <row r="774" spans="1:9" x14ac:dyDescent="0.25">
      <c r="A774" s="5" t="s">
        <v>408</v>
      </c>
      <c r="B774" s="5" t="s">
        <v>562</v>
      </c>
      <c r="C774" s="5" t="s">
        <v>735</v>
      </c>
      <c r="D774" s="5" t="s">
        <v>622</v>
      </c>
      <c r="E774" s="5">
        <v>46</v>
      </c>
      <c r="F774" s="50">
        <v>26431</v>
      </c>
      <c r="G774" s="5">
        <v>561242</v>
      </c>
      <c r="H774" s="50">
        <v>35528</v>
      </c>
      <c r="I774" s="5" t="s">
        <v>417</v>
      </c>
    </row>
    <row r="775" spans="1:9" x14ac:dyDescent="0.25">
      <c r="A775" s="5" t="s">
        <v>408</v>
      </c>
      <c r="B775" s="5" t="s">
        <v>569</v>
      </c>
      <c r="C775" s="5" t="s">
        <v>621</v>
      </c>
      <c r="D775" s="5" t="s">
        <v>877</v>
      </c>
      <c r="E775" s="5">
        <v>55</v>
      </c>
      <c r="F775" s="50">
        <v>23117</v>
      </c>
      <c r="G775" s="5">
        <v>561184</v>
      </c>
      <c r="H775" s="50">
        <v>35553</v>
      </c>
      <c r="I775" s="5" t="s">
        <v>417</v>
      </c>
    </row>
    <row r="776" spans="1:9" x14ac:dyDescent="0.25">
      <c r="A776" s="5" t="s">
        <v>408</v>
      </c>
      <c r="B776" s="5" t="s">
        <v>440</v>
      </c>
      <c r="C776" s="5" t="s">
        <v>444</v>
      </c>
      <c r="D776" s="5" t="s">
        <v>628</v>
      </c>
      <c r="E776" s="5">
        <v>46</v>
      </c>
      <c r="F776" s="50">
        <v>26405</v>
      </c>
      <c r="G776" s="5">
        <v>561252</v>
      </c>
      <c r="H776" s="50">
        <v>35677</v>
      </c>
      <c r="I776" s="5" t="s">
        <v>417</v>
      </c>
    </row>
    <row r="777" spans="1:9" x14ac:dyDescent="0.25">
      <c r="A777" s="5" t="s">
        <v>408</v>
      </c>
      <c r="B777" s="5" t="s">
        <v>646</v>
      </c>
      <c r="C777" s="5" t="s">
        <v>471</v>
      </c>
      <c r="D777" s="5" t="s">
        <v>482</v>
      </c>
      <c r="E777" s="5">
        <v>46</v>
      </c>
      <c r="F777" s="50">
        <v>26436</v>
      </c>
      <c r="G777" s="5">
        <v>561257</v>
      </c>
      <c r="H777" s="50">
        <v>35570</v>
      </c>
      <c r="I777" s="5" t="s">
        <v>417</v>
      </c>
    </row>
    <row r="778" spans="1:9" x14ac:dyDescent="0.25">
      <c r="A778" s="5" t="s">
        <v>454</v>
      </c>
      <c r="B778" s="5" t="s">
        <v>426</v>
      </c>
      <c r="C778" s="5" t="s">
        <v>88</v>
      </c>
      <c r="D778" s="5" t="s">
        <v>802</v>
      </c>
      <c r="E778" s="5">
        <v>44</v>
      </c>
      <c r="F778" s="50">
        <v>27291</v>
      </c>
      <c r="G778" s="5">
        <v>351299</v>
      </c>
      <c r="H778" s="50">
        <v>35683</v>
      </c>
      <c r="I778" s="5" t="s">
        <v>417</v>
      </c>
    </row>
    <row r="779" spans="1:9" x14ac:dyDescent="0.25">
      <c r="A779" s="5" t="s">
        <v>408</v>
      </c>
      <c r="B779" s="5" t="s">
        <v>506</v>
      </c>
      <c r="C779" s="5" t="s">
        <v>863</v>
      </c>
      <c r="D779" s="5" t="s">
        <v>738</v>
      </c>
      <c r="E779" s="5">
        <v>49</v>
      </c>
      <c r="F779" s="50">
        <v>25168</v>
      </c>
      <c r="G779" s="5">
        <v>351318</v>
      </c>
      <c r="H779" s="50">
        <v>35435</v>
      </c>
      <c r="I779" s="5" t="s">
        <v>417</v>
      </c>
    </row>
    <row r="780" spans="1:9" x14ac:dyDescent="0.25">
      <c r="A780" s="5" t="s">
        <v>413</v>
      </c>
      <c r="B780" s="5" t="s">
        <v>612</v>
      </c>
      <c r="C780" s="5" t="s">
        <v>878</v>
      </c>
      <c r="D780" s="5" t="s">
        <v>879</v>
      </c>
      <c r="E780" s="5">
        <v>48</v>
      </c>
      <c r="F780" s="50">
        <v>25717</v>
      </c>
      <c r="G780" s="5">
        <v>561270</v>
      </c>
      <c r="H780" s="50">
        <v>35562</v>
      </c>
      <c r="I780" s="5" t="s">
        <v>417</v>
      </c>
    </row>
    <row r="781" spans="1:9" x14ac:dyDescent="0.25">
      <c r="A781" s="5" t="s">
        <v>408</v>
      </c>
      <c r="B781" s="5" t="s">
        <v>664</v>
      </c>
      <c r="C781" s="5" t="s">
        <v>774</v>
      </c>
      <c r="D781" s="5" t="s">
        <v>880</v>
      </c>
      <c r="E781" s="5">
        <v>45</v>
      </c>
      <c r="F781" s="50">
        <v>26584</v>
      </c>
      <c r="G781" s="5">
        <v>561271</v>
      </c>
      <c r="H781" s="50">
        <v>35492</v>
      </c>
      <c r="I781" s="5" t="s">
        <v>417</v>
      </c>
    </row>
    <row r="782" spans="1:9" x14ac:dyDescent="0.25">
      <c r="A782" s="5" t="s">
        <v>408</v>
      </c>
      <c r="B782" s="5" t="s">
        <v>546</v>
      </c>
      <c r="C782" s="5" t="s">
        <v>185</v>
      </c>
      <c r="D782" s="5" t="s">
        <v>881</v>
      </c>
      <c r="E782" s="5">
        <v>58</v>
      </c>
      <c r="F782" s="50">
        <v>22132</v>
      </c>
      <c r="G782" s="5">
        <v>561278</v>
      </c>
      <c r="H782" s="50">
        <v>35760</v>
      </c>
      <c r="I782" s="5" t="s">
        <v>417</v>
      </c>
    </row>
    <row r="783" spans="1:9" x14ac:dyDescent="0.25">
      <c r="A783" s="5" t="s">
        <v>408</v>
      </c>
      <c r="B783" s="5" t="s">
        <v>615</v>
      </c>
      <c r="C783" s="5" t="s">
        <v>882</v>
      </c>
      <c r="D783" s="5" t="s">
        <v>536</v>
      </c>
      <c r="E783" s="5">
        <v>48</v>
      </c>
      <c r="F783" s="50">
        <v>25630</v>
      </c>
      <c r="G783" s="5">
        <v>561350</v>
      </c>
      <c r="H783" s="50">
        <v>35774</v>
      </c>
      <c r="I783" s="5" t="s">
        <v>417</v>
      </c>
    </row>
    <row r="784" spans="1:9" x14ac:dyDescent="0.25">
      <c r="A784" s="5" t="s">
        <v>408</v>
      </c>
      <c r="B784" s="5" t="s">
        <v>440</v>
      </c>
      <c r="C784" s="5" t="s">
        <v>570</v>
      </c>
      <c r="D784" s="5" t="s">
        <v>703</v>
      </c>
      <c r="E784" s="5">
        <v>47</v>
      </c>
      <c r="F784" s="50">
        <v>26058</v>
      </c>
      <c r="G784" s="5">
        <v>561294</v>
      </c>
      <c r="H784" s="50">
        <v>35718</v>
      </c>
      <c r="I784" s="5" t="s">
        <v>417</v>
      </c>
    </row>
    <row r="785" spans="1:9" x14ac:dyDescent="0.25">
      <c r="A785" s="5" t="s">
        <v>408</v>
      </c>
      <c r="B785" s="5" t="s">
        <v>590</v>
      </c>
      <c r="C785" s="5" t="s">
        <v>154</v>
      </c>
      <c r="D785" s="5" t="s">
        <v>883</v>
      </c>
      <c r="E785" s="5">
        <v>47</v>
      </c>
      <c r="F785" s="50">
        <v>26018</v>
      </c>
      <c r="G785" s="5">
        <v>561301</v>
      </c>
      <c r="H785" s="50">
        <v>35455</v>
      </c>
      <c r="I785" s="5" t="s">
        <v>417</v>
      </c>
    </row>
    <row r="786" spans="1:9" x14ac:dyDescent="0.25">
      <c r="A786" s="5" t="s">
        <v>413</v>
      </c>
      <c r="B786" s="5" t="s">
        <v>495</v>
      </c>
      <c r="C786" s="5" t="s">
        <v>884</v>
      </c>
      <c r="D786" s="5" t="s">
        <v>885</v>
      </c>
      <c r="E786" s="5">
        <v>46</v>
      </c>
      <c r="F786" s="50">
        <v>26292</v>
      </c>
      <c r="G786" s="5">
        <v>561311</v>
      </c>
      <c r="H786" s="50">
        <v>35570</v>
      </c>
      <c r="I786" s="5" t="s">
        <v>417</v>
      </c>
    </row>
    <row r="787" spans="1:9" x14ac:dyDescent="0.25">
      <c r="A787" s="5" t="s">
        <v>408</v>
      </c>
      <c r="B787" s="5" t="s">
        <v>526</v>
      </c>
      <c r="C787" s="5" t="s">
        <v>459</v>
      </c>
      <c r="D787" s="5" t="s">
        <v>422</v>
      </c>
      <c r="E787" s="5">
        <v>44</v>
      </c>
      <c r="F787" s="50">
        <v>27037</v>
      </c>
      <c r="G787" s="5">
        <v>561310</v>
      </c>
      <c r="H787" s="50">
        <v>35685</v>
      </c>
      <c r="I787" s="5" t="s">
        <v>417</v>
      </c>
    </row>
    <row r="788" spans="1:9" x14ac:dyDescent="0.25">
      <c r="A788" s="5" t="s">
        <v>413</v>
      </c>
      <c r="B788" s="5" t="s">
        <v>817</v>
      </c>
      <c r="C788" s="5" t="s">
        <v>640</v>
      </c>
      <c r="D788" s="5" t="s">
        <v>886</v>
      </c>
      <c r="E788" s="5">
        <v>46</v>
      </c>
      <c r="F788" s="50">
        <v>26546</v>
      </c>
      <c r="G788" s="5">
        <v>561261</v>
      </c>
      <c r="H788" s="50">
        <v>35523</v>
      </c>
      <c r="I788" s="5" t="s">
        <v>417</v>
      </c>
    </row>
    <row r="789" spans="1:9" x14ac:dyDescent="0.25">
      <c r="A789" s="5" t="s">
        <v>408</v>
      </c>
      <c r="B789" s="5" t="s">
        <v>572</v>
      </c>
      <c r="C789" s="5" t="s">
        <v>556</v>
      </c>
      <c r="D789" s="5" t="s">
        <v>536</v>
      </c>
      <c r="E789" s="5">
        <v>44</v>
      </c>
      <c r="F789" s="50">
        <v>27183</v>
      </c>
      <c r="G789" s="5">
        <v>351434</v>
      </c>
      <c r="H789" s="50">
        <v>35477</v>
      </c>
      <c r="I789" s="5" t="s">
        <v>417</v>
      </c>
    </row>
    <row r="790" spans="1:9" x14ac:dyDescent="0.25">
      <c r="A790" s="5" t="s">
        <v>454</v>
      </c>
      <c r="B790" s="5" t="s">
        <v>461</v>
      </c>
      <c r="C790" s="5" t="s">
        <v>707</v>
      </c>
      <c r="D790" s="5" t="s">
        <v>473</v>
      </c>
      <c r="E790" s="5">
        <v>44</v>
      </c>
      <c r="F790" s="50">
        <v>27109</v>
      </c>
      <c r="G790" s="5">
        <v>568487</v>
      </c>
      <c r="H790" s="50">
        <v>35518</v>
      </c>
      <c r="I790" s="5" t="s">
        <v>417</v>
      </c>
    </row>
    <row r="791" spans="1:9" x14ac:dyDescent="0.25">
      <c r="A791" s="5" t="s">
        <v>413</v>
      </c>
      <c r="B791" s="5" t="s">
        <v>629</v>
      </c>
      <c r="C791" s="5" t="s">
        <v>887</v>
      </c>
      <c r="D791" s="5" t="s">
        <v>856</v>
      </c>
      <c r="E791" s="5">
        <v>50</v>
      </c>
      <c r="F791" s="50">
        <v>25022</v>
      </c>
      <c r="G791" s="5">
        <v>351322</v>
      </c>
      <c r="H791" s="50">
        <v>35525</v>
      </c>
      <c r="I791" s="5" t="s">
        <v>417</v>
      </c>
    </row>
    <row r="792" spans="1:9" x14ac:dyDescent="0.25">
      <c r="A792" s="5" t="s">
        <v>413</v>
      </c>
      <c r="B792" s="5" t="s">
        <v>709</v>
      </c>
      <c r="C792" s="5" t="s">
        <v>831</v>
      </c>
      <c r="D792" s="5" t="s">
        <v>416</v>
      </c>
      <c r="E792" s="5">
        <v>44</v>
      </c>
      <c r="F792" s="50">
        <v>27220</v>
      </c>
      <c r="G792" s="5">
        <v>561162</v>
      </c>
      <c r="H792" s="50">
        <v>35584</v>
      </c>
      <c r="I792" s="5" t="s">
        <v>417</v>
      </c>
    </row>
    <row r="793" spans="1:9" x14ac:dyDescent="0.25">
      <c r="A793" s="5" t="s">
        <v>454</v>
      </c>
      <c r="B793" s="5" t="s">
        <v>467</v>
      </c>
      <c r="C793" s="5" t="s">
        <v>90</v>
      </c>
      <c r="D793" s="5" t="s">
        <v>888</v>
      </c>
      <c r="E793" s="5">
        <v>46</v>
      </c>
      <c r="F793" s="50">
        <v>26339</v>
      </c>
      <c r="G793" s="5">
        <v>351323</v>
      </c>
      <c r="H793" s="50">
        <v>35515</v>
      </c>
      <c r="I793" s="5" t="s">
        <v>417</v>
      </c>
    </row>
    <row r="794" spans="1:9" x14ac:dyDescent="0.25">
      <c r="A794" s="5" t="s">
        <v>454</v>
      </c>
      <c r="B794" s="5" t="s">
        <v>694</v>
      </c>
      <c r="C794" s="5" t="s">
        <v>889</v>
      </c>
      <c r="D794" s="5" t="s">
        <v>628</v>
      </c>
      <c r="E794" s="5">
        <v>49</v>
      </c>
      <c r="F794" s="50">
        <v>25208</v>
      </c>
      <c r="G794" s="5">
        <v>561342</v>
      </c>
      <c r="H794" s="50">
        <v>35456</v>
      </c>
      <c r="I794" s="5" t="s">
        <v>417</v>
      </c>
    </row>
    <row r="795" spans="1:9" x14ac:dyDescent="0.25">
      <c r="A795" s="5" t="s">
        <v>454</v>
      </c>
      <c r="B795" s="5" t="s">
        <v>574</v>
      </c>
      <c r="C795" s="5" t="s">
        <v>91</v>
      </c>
      <c r="D795" s="5" t="s">
        <v>890</v>
      </c>
      <c r="E795" s="5">
        <v>44</v>
      </c>
      <c r="F795" s="50">
        <v>27178</v>
      </c>
      <c r="G795" s="5">
        <v>561356</v>
      </c>
      <c r="H795" s="50">
        <v>35710</v>
      </c>
      <c r="I795" s="5" t="s">
        <v>417</v>
      </c>
    </row>
    <row r="796" spans="1:9" x14ac:dyDescent="0.25">
      <c r="A796" s="5" t="s">
        <v>408</v>
      </c>
      <c r="B796" s="5" t="s">
        <v>592</v>
      </c>
      <c r="C796" s="5" t="s">
        <v>635</v>
      </c>
      <c r="D796" s="5" t="s">
        <v>891</v>
      </c>
      <c r="E796" s="5">
        <v>45</v>
      </c>
      <c r="F796" s="50">
        <v>26721</v>
      </c>
      <c r="G796" s="5">
        <v>351022</v>
      </c>
      <c r="H796" s="50">
        <v>35772</v>
      </c>
      <c r="I796" s="5" t="s">
        <v>417</v>
      </c>
    </row>
    <row r="797" spans="1:9" x14ac:dyDescent="0.25">
      <c r="A797" s="5" t="s">
        <v>408</v>
      </c>
      <c r="B797" s="5" t="s">
        <v>519</v>
      </c>
      <c r="C797" s="5" t="s">
        <v>892</v>
      </c>
      <c r="D797" s="5" t="s">
        <v>619</v>
      </c>
      <c r="E797" s="5">
        <v>45</v>
      </c>
      <c r="F797" s="50">
        <v>26752</v>
      </c>
      <c r="G797" s="5">
        <v>561356</v>
      </c>
      <c r="H797" s="50">
        <v>35744</v>
      </c>
      <c r="I797" s="5" t="s">
        <v>417</v>
      </c>
    </row>
    <row r="798" spans="1:9" x14ac:dyDescent="0.25">
      <c r="A798" s="5" t="s">
        <v>413</v>
      </c>
      <c r="B798" s="5" t="s">
        <v>626</v>
      </c>
      <c r="C798" s="5" t="s">
        <v>640</v>
      </c>
      <c r="D798" s="5" t="s">
        <v>749</v>
      </c>
      <c r="E798" s="5">
        <v>43</v>
      </c>
      <c r="F798" s="50">
        <v>27519</v>
      </c>
      <c r="G798" s="5">
        <v>561352</v>
      </c>
      <c r="H798" s="50">
        <v>35654</v>
      </c>
      <c r="I798" s="5" t="s">
        <v>417</v>
      </c>
    </row>
    <row r="799" spans="1:9" x14ac:dyDescent="0.25">
      <c r="A799" s="5" t="s">
        <v>408</v>
      </c>
      <c r="B799" s="5" t="s">
        <v>450</v>
      </c>
      <c r="C799" s="5" t="s">
        <v>779</v>
      </c>
      <c r="D799" s="5" t="s">
        <v>536</v>
      </c>
      <c r="E799" s="5">
        <v>45</v>
      </c>
      <c r="F799" s="50">
        <v>26690</v>
      </c>
      <c r="G799" s="5">
        <v>561363</v>
      </c>
      <c r="H799" s="50">
        <v>35579</v>
      </c>
      <c r="I799" s="5" t="s">
        <v>417</v>
      </c>
    </row>
    <row r="800" spans="1:9" x14ac:dyDescent="0.25">
      <c r="A800" s="5" t="s">
        <v>408</v>
      </c>
      <c r="B800" s="5" t="s">
        <v>817</v>
      </c>
      <c r="C800" s="5" t="s">
        <v>822</v>
      </c>
      <c r="D800" s="5" t="s">
        <v>536</v>
      </c>
      <c r="E800" s="5">
        <v>44</v>
      </c>
      <c r="F800" s="50">
        <v>27086</v>
      </c>
      <c r="G800" s="5">
        <v>561365</v>
      </c>
      <c r="H800" s="50">
        <v>35759</v>
      </c>
      <c r="I800" s="5" t="s">
        <v>417</v>
      </c>
    </row>
    <row r="801" spans="1:9" x14ac:dyDescent="0.25">
      <c r="A801" s="5" t="s">
        <v>408</v>
      </c>
      <c r="B801" s="5" t="s">
        <v>493</v>
      </c>
      <c r="C801" s="5" t="s">
        <v>410</v>
      </c>
      <c r="D801" s="5" t="s">
        <v>536</v>
      </c>
      <c r="E801" s="5">
        <v>45</v>
      </c>
      <c r="F801" s="50">
        <v>26613</v>
      </c>
      <c r="G801" s="5">
        <v>561362</v>
      </c>
      <c r="H801" s="50">
        <v>35772</v>
      </c>
      <c r="I801" s="5" t="s">
        <v>417</v>
      </c>
    </row>
    <row r="802" spans="1:9" x14ac:dyDescent="0.25">
      <c r="A802" s="5" t="s">
        <v>408</v>
      </c>
      <c r="B802" s="5" t="s">
        <v>429</v>
      </c>
      <c r="C802" s="5" t="s">
        <v>870</v>
      </c>
      <c r="D802" s="5" t="s">
        <v>738</v>
      </c>
      <c r="E802" s="5">
        <v>43</v>
      </c>
      <c r="F802" s="50">
        <v>27321</v>
      </c>
      <c r="G802" s="5">
        <v>351324</v>
      </c>
      <c r="H802" s="50">
        <v>35695</v>
      </c>
      <c r="I802" s="5" t="s">
        <v>417</v>
      </c>
    </row>
    <row r="803" spans="1:9" x14ac:dyDescent="0.25">
      <c r="A803" s="5" t="s">
        <v>413</v>
      </c>
      <c r="B803" s="5" t="s">
        <v>568</v>
      </c>
      <c r="C803" s="5" t="s">
        <v>893</v>
      </c>
      <c r="D803" s="5" t="s">
        <v>473</v>
      </c>
      <c r="E803" s="5">
        <v>42</v>
      </c>
      <c r="F803" s="50">
        <v>27984</v>
      </c>
      <c r="G803" s="5">
        <v>561384</v>
      </c>
      <c r="H803" s="50">
        <v>35836</v>
      </c>
      <c r="I803" s="5" t="s">
        <v>417</v>
      </c>
    </row>
    <row r="804" spans="1:9" x14ac:dyDescent="0.25">
      <c r="A804" s="5" t="s">
        <v>408</v>
      </c>
      <c r="B804" s="5" t="s">
        <v>568</v>
      </c>
      <c r="C804" s="5" t="s">
        <v>679</v>
      </c>
      <c r="D804" s="5" t="s">
        <v>416</v>
      </c>
      <c r="E804" s="5">
        <v>46</v>
      </c>
      <c r="F804" s="50">
        <v>26337</v>
      </c>
      <c r="G804" s="5">
        <v>561386</v>
      </c>
      <c r="H804" s="50">
        <v>35950</v>
      </c>
      <c r="I804" s="5" t="s">
        <v>417</v>
      </c>
    </row>
    <row r="805" spans="1:9" x14ac:dyDescent="0.25">
      <c r="A805" s="5" t="s">
        <v>413</v>
      </c>
      <c r="B805" s="5" t="s">
        <v>526</v>
      </c>
      <c r="C805" s="5" t="s">
        <v>596</v>
      </c>
      <c r="D805" s="5" t="s">
        <v>460</v>
      </c>
      <c r="E805" s="5">
        <v>43</v>
      </c>
      <c r="F805" s="50">
        <v>27489</v>
      </c>
      <c r="G805" s="5">
        <v>561345</v>
      </c>
      <c r="H805" s="50">
        <v>35932</v>
      </c>
      <c r="I805" s="5" t="s">
        <v>466</v>
      </c>
    </row>
    <row r="806" spans="1:9" x14ac:dyDescent="0.25">
      <c r="A806" s="5" t="s">
        <v>408</v>
      </c>
      <c r="B806" s="5" t="s">
        <v>712</v>
      </c>
      <c r="C806" s="5" t="s">
        <v>894</v>
      </c>
      <c r="D806" s="5" t="s">
        <v>778</v>
      </c>
      <c r="E806" s="5">
        <v>44</v>
      </c>
      <c r="F806" s="50">
        <v>27081</v>
      </c>
      <c r="G806" s="5">
        <v>561389</v>
      </c>
      <c r="H806" s="50">
        <v>35949</v>
      </c>
      <c r="I806" s="5" t="s">
        <v>466</v>
      </c>
    </row>
    <row r="807" spans="1:9" x14ac:dyDescent="0.25">
      <c r="A807" s="5" t="s">
        <v>408</v>
      </c>
      <c r="B807" s="5" t="s">
        <v>476</v>
      </c>
      <c r="C807" s="5" t="s">
        <v>835</v>
      </c>
      <c r="D807" s="5" t="s">
        <v>895</v>
      </c>
      <c r="E807" s="5">
        <v>44</v>
      </c>
      <c r="F807" s="50">
        <v>27232</v>
      </c>
      <c r="G807" s="5">
        <v>561393</v>
      </c>
      <c r="H807" s="50">
        <v>35920</v>
      </c>
      <c r="I807" s="5" t="s">
        <v>466</v>
      </c>
    </row>
    <row r="808" spans="1:9" x14ac:dyDescent="0.25">
      <c r="A808" s="5" t="s">
        <v>413</v>
      </c>
      <c r="B808" s="5" t="s">
        <v>618</v>
      </c>
      <c r="C808" s="5" t="s">
        <v>896</v>
      </c>
      <c r="D808" s="5" t="s">
        <v>460</v>
      </c>
      <c r="E808" s="5">
        <v>42</v>
      </c>
      <c r="F808" s="50">
        <v>27710</v>
      </c>
      <c r="G808" s="5">
        <v>561394</v>
      </c>
      <c r="H808" s="50">
        <v>36139</v>
      </c>
      <c r="I808" s="5" t="s">
        <v>466</v>
      </c>
    </row>
    <row r="809" spans="1:9" x14ac:dyDescent="0.25">
      <c r="A809" s="5" t="s">
        <v>413</v>
      </c>
      <c r="B809" s="5" t="s">
        <v>481</v>
      </c>
      <c r="C809" s="5" t="s">
        <v>472</v>
      </c>
      <c r="D809" s="5" t="s">
        <v>897</v>
      </c>
      <c r="E809" s="5">
        <v>55</v>
      </c>
      <c r="F809" s="50">
        <v>23195</v>
      </c>
      <c r="G809" s="5">
        <v>561130</v>
      </c>
      <c r="H809" s="50">
        <v>35803</v>
      </c>
      <c r="I809" s="5" t="s">
        <v>466</v>
      </c>
    </row>
    <row r="810" spans="1:9" x14ac:dyDescent="0.25">
      <c r="A810" s="5" t="s">
        <v>413</v>
      </c>
      <c r="B810" s="5" t="s">
        <v>469</v>
      </c>
      <c r="C810" s="5" t="s">
        <v>898</v>
      </c>
      <c r="D810" s="5" t="s">
        <v>473</v>
      </c>
      <c r="E810" s="5">
        <v>41</v>
      </c>
      <c r="F810" s="50">
        <v>28375</v>
      </c>
      <c r="G810" s="5">
        <v>568857</v>
      </c>
      <c r="H810" s="50">
        <v>35937</v>
      </c>
      <c r="I810" s="5" t="s">
        <v>466</v>
      </c>
    </row>
    <row r="811" spans="1:9" x14ac:dyDescent="0.25">
      <c r="A811" s="5" t="s">
        <v>408</v>
      </c>
      <c r="B811" s="5" t="s">
        <v>448</v>
      </c>
      <c r="C811" s="5" t="s">
        <v>679</v>
      </c>
      <c r="D811" s="5" t="s">
        <v>445</v>
      </c>
      <c r="E811" s="5">
        <v>56</v>
      </c>
      <c r="F811" s="50">
        <v>22880</v>
      </c>
      <c r="G811" s="5">
        <v>351331</v>
      </c>
      <c r="H811" s="50">
        <v>35958</v>
      </c>
      <c r="I811" s="5" t="s">
        <v>417</v>
      </c>
    </row>
    <row r="812" spans="1:9" x14ac:dyDescent="0.25">
      <c r="A812" s="5" t="s">
        <v>408</v>
      </c>
      <c r="B812" s="5" t="s">
        <v>559</v>
      </c>
      <c r="C812" s="5" t="s">
        <v>892</v>
      </c>
      <c r="D812" s="5" t="s">
        <v>899</v>
      </c>
      <c r="E812" s="5">
        <v>45</v>
      </c>
      <c r="F812" s="50">
        <v>26584</v>
      </c>
      <c r="G812" s="5">
        <v>351254</v>
      </c>
      <c r="H812" s="50">
        <v>35918</v>
      </c>
      <c r="I812" s="5" t="s">
        <v>900</v>
      </c>
    </row>
    <row r="813" spans="1:9" x14ac:dyDescent="0.25">
      <c r="A813" s="5" t="s">
        <v>408</v>
      </c>
      <c r="B813" s="5" t="s">
        <v>443</v>
      </c>
      <c r="C813" s="5" t="s">
        <v>863</v>
      </c>
      <c r="D813" s="5" t="s">
        <v>428</v>
      </c>
      <c r="E813" s="5">
        <v>44</v>
      </c>
      <c r="F813" s="50">
        <v>27054</v>
      </c>
      <c r="G813" s="5">
        <v>561563</v>
      </c>
      <c r="H813" s="50">
        <v>36154</v>
      </c>
      <c r="I813" s="5" t="s">
        <v>858</v>
      </c>
    </row>
    <row r="814" spans="1:9" x14ac:dyDescent="0.25">
      <c r="A814" s="5" t="s">
        <v>408</v>
      </c>
      <c r="B814" s="5" t="s">
        <v>645</v>
      </c>
      <c r="C814" s="5" t="s">
        <v>901</v>
      </c>
      <c r="D814" s="5" t="s">
        <v>902</v>
      </c>
      <c r="E814" s="5">
        <v>48</v>
      </c>
      <c r="F814" s="50">
        <v>25615</v>
      </c>
      <c r="G814" s="5">
        <v>561568</v>
      </c>
      <c r="H814" s="50">
        <v>35988</v>
      </c>
      <c r="I814" s="5" t="s">
        <v>903</v>
      </c>
    </row>
    <row r="815" spans="1:9" x14ac:dyDescent="0.25">
      <c r="A815" s="5" t="s">
        <v>408</v>
      </c>
      <c r="B815" s="5" t="s">
        <v>817</v>
      </c>
      <c r="C815" s="5" t="s">
        <v>542</v>
      </c>
      <c r="D815" s="5" t="s">
        <v>749</v>
      </c>
      <c r="E815" s="5">
        <v>42</v>
      </c>
      <c r="F815" s="50">
        <v>27923</v>
      </c>
      <c r="G815" s="5">
        <v>561420</v>
      </c>
      <c r="H815" s="50">
        <v>35857</v>
      </c>
      <c r="I815" s="5" t="s">
        <v>417</v>
      </c>
    </row>
    <row r="816" spans="1:9" x14ac:dyDescent="0.25">
      <c r="A816" s="5" t="s">
        <v>408</v>
      </c>
      <c r="B816" s="5" t="s">
        <v>709</v>
      </c>
      <c r="C816" s="5" t="s">
        <v>904</v>
      </c>
      <c r="D816" s="5" t="s">
        <v>601</v>
      </c>
      <c r="E816" s="5">
        <v>46</v>
      </c>
      <c r="F816" s="50">
        <v>26392</v>
      </c>
      <c r="G816" s="5">
        <v>561426</v>
      </c>
      <c r="H816" s="50">
        <v>36079</v>
      </c>
      <c r="I816" s="5" t="s">
        <v>417</v>
      </c>
    </row>
    <row r="817" spans="1:9" x14ac:dyDescent="0.25">
      <c r="A817" s="5" t="s">
        <v>413</v>
      </c>
      <c r="B817" s="5" t="s">
        <v>587</v>
      </c>
      <c r="C817" s="5" t="s">
        <v>475</v>
      </c>
      <c r="D817" s="5" t="s">
        <v>460</v>
      </c>
      <c r="E817" s="5">
        <v>43</v>
      </c>
      <c r="F817" s="50">
        <v>27309</v>
      </c>
      <c r="G817" s="5">
        <v>561429</v>
      </c>
      <c r="H817" s="50">
        <v>35993</v>
      </c>
      <c r="I817" s="5" t="s">
        <v>417</v>
      </c>
    </row>
    <row r="818" spans="1:9" x14ac:dyDescent="0.25">
      <c r="A818" s="5" t="s">
        <v>408</v>
      </c>
      <c r="B818" s="5" t="s">
        <v>662</v>
      </c>
      <c r="C818" s="5" t="s">
        <v>863</v>
      </c>
      <c r="D818" s="5" t="s">
        <v>749</v>
      </c>
      <c r="E818" s="5">
        <v>43</v>
      </c>
      <c r="F818" s="50">
        <v>27610</v>
      </c>
      <c r="G818" s="5">
        <v>350255</v>
      </c>
      <c r="H818" s="50">
        <v>36060</v>
      </c>
      <c r="I818" s="5" t="s">
        <v>417</v>
      </c>
    </row>
    <row r="819" spans="1:9" x14ac:dyDescent="0.25">
      <c r="A819" s="5" t="s">
        <v>408</v>
      </c>
      <c r="B819" s="5" t="s">
        <v>629</v>
      </c>
      <c r="C819" s="5" t="s">
        <v>735</v>
      </c>
      <c r="D819" s="5" t="s">
        <v>449</v>
      </c>
      <c r="E819" s="5">
        <v>48</v>
      </c>
      <c r="F819" s="50">
        <v>25705</v>
      </c>
      <c r="G819" s="5">
        <v>561434</v>
      </c>
      <c r="H819" s="50">
        <v>35888</v>
      </c>
      <c r="I819" s="5" t="s">
        <v>421</v>
      </c>
    </row>
    <row r="820" spans="1:9" x14ac:dyDescent="0.25">
      <c r="A820" s="5" t="s">
        <v>408</v>
      </c>
      <c r="B820" s="5" t="s">
        <v>648</v>
      </c>
      <c r="C820" s="5" t="s">
        <v>621</v>
      </c>
      <c r="D820" s="5" t="s">
        <v>473</v>
      </c>
      <c r="E820" s="5">
        <v>51</v>
      </c>
      <c r="F820" s="50">
        <v>24657</v>
      </c>
      <c r="G820" s="5">
        <v>561437</v>
      </c>
      <c r="H820" s="50">
        <v>36155</v>
      </c>
      <c r="I820" s="5" t="s">
        <v>466</v>
      </c>
    </row>
    <row r="821" spans="1:9" x14ac:dyDescent="0.25">
      <c r="A821" s="5" t="s">
        <v>408</v>
      </c>
      <c r="B821" s="5" t="s">
        <v>730</v>
      </c>
      <c r="C821" s="5" t="s">
        <v>905</v>
      </c>
      <c r="D821" s="5" t="s">
        <v>619</v>
      </c>
      <c r="E821" s="5">
        <v>43</v>
      </c>
      <c r="F821" s="50">
        <v>27649</v>
      </c>
      <c r="G821" s="5">
        <v>561440</v>
      </c>
      <c r="H821" s="50">
        <v>36110</v>
      </c>
      <c r="I821" s="5" t="s">
        <v>466</v>
      </c>
    </row>
    <row r="822" spans="1:9" x14ac:dyDescent="0.25">
      <c r="A822" s="5" t="s">
        <v>408</v>
      </c>
      <c r="B822" s="5" t="s">
        <v>645</v>
      </c>
      <c r="C822" s="5" t="s">
        <v>863</v>
      </c>
      <c r="D822" s="5" t="s">
        <v>778</v>
      </c>
      <c r="E822" s="5">
        <v>43</v>
      </c>
      <c r="F822" s="50">
        <v>27388</v>
      </c>
      <c r="G822" s="5">
        <v>561442</v>
      </c>
      <c r="H822" s="50">
        <v>36125</v>
      </c>
      <c r="I822" s="5" t="s">
        <v>466</v>
      </c>
    </row>
    <row r="823" spans="1:9" x14ac:dyDescent="0.25">
      <c r="A823" s="5" t="s">
        <v>408</v>
      </c>
      <c r="B823" s="5" t="s">
        <v>481</v>
      </c>
      <c r="C823" s="5" t="s">
        <v>657</v>
      </c>
      <c r="D823" s="5" t="s">
        <v>482</v>
      </c>
      <c r="E823" s="5">
        <v>43</v>
      </c>
      <c r="F823" s="50">
        <v>27579</v>
      </c>
      <c r="G823" s="5">
        <v>561453</v>
      </c>
      <c r="H823" s="50">
        <v>35883</v>
      </c>
      <c r="I823" s="5" t="s">
        <v>466</v>
      </c>
    </row>
    <row r="824" spans="1:9" x14ac:dyDescent="0.25">
      <c r="A824" s="5" t="s">
        <v>413</v>
      </c>
      <c r="B824" s="5" t="s">
        <v>155</v>
      </c>
      <c r="C824" s="5" t="s">
        <v>848</v>
      </c>
      <c r="D824" s="5" t="s">
        <v>906</v>
      </c>
      <c r="E824" s="5">
        <v>44</v>
      </c>
      <c r="F824" s="50">
        <v>27140</v>
      </c>
      <c r="G824" s="5">
        <v>561456</v>
      </c>
      <c r="H824" s="50">
        <v>36014</v>
      </c>
      <c r="I824" s="5" t="s">
        <v>466</v>
      </c>
    </row>
    <row r="825" spans="1:9" x14ac:dyDescent="0.25">
      <c r="A825" s="5" t="s">
        <v>408</v>
      </c>
      <c r="B825" s="5" t="s">
        <v>612</v>
      </c>
      <c r="C825" s="5" t="s">
        <v>451</v>
      </c>
      <c r="D825" s="5" t="s">
        <v>607</v>
      </c>
      <c r="E825" s="5">
        <v>43</v>
      </c>
      <c r="F825" s="50">
        <v>27430</v>
      </c>
      <c r="G825" s="5">
        <v>561462</v>
      </c>
      <c r="H825" s="50">
        <v>36050</v>
      </c>
      <c r="I825" s="5" t="s">
        <v>858</v>
      </c>
    </row>
    <row r="826" spans="1:9" x14ac:dyDescent="0.25">
      <c r="A826" s="5" t="s">
        <v>413</v>
      </c>
      <c r="B826" s="5" t="s">
        <v>660</v>
      </c>
      <c r="C826" s="5" t="s">
        <v>907</v>
      </c>
      <c r="D826" s="5" t="s">
        <v>416</v>
      </c>
      <c r="E826" s="5">
        <v>42</v>
      </c>
      <c r="F826" s="50">
        <v>27822</v>
      </c>
      <c r="G826" s="5">
        <v>561463</v>
      </c>
      <c r="H826" s="50">
        <v>35979</v>
      </c>
      <c r="I826" s="5" t="s">
        <v>466</v>
      </c>
    </row>
    <row r="827" spans="1:9" x14ac:dyDescent="0.25">
      <c r="A827" s="5" t="s">
        <v>454</v>
      </c>
      <c r="B827" s="5" t="s">
        <v>667</v>
      </c>
      <c r="C827" s="5" t="s">
        <v>510</v>
      </c>
      <c r="D827" s="5" t="s">
        <v>436</v>
      </c>
      <c r="E827" s="5">
        <v>44</v>
      </c>
      <c r="F827" s="50">
        <v>27114</v>
      </c>
      <c r="G827" s="5">
        <v>561368</v>
      </c>
      <c r="H827" s="50">
        <v>35875</v>
      </c>
      <c r="I827" s="5" t="s">
        <v>466</v>
      </c>
    </row>
    <row r="828" spans="1:9" x14ac:dyDescent="0.25">
      <c r="A828" s="5" t="s">
        <v>454</v>
      </c>
      <c r="B828" s="5" t="s">
        <v>152</v>
      </c>
      <c r="C828" s="5" t="s">
        <v>796</v>
      </c>
      <c r="D828" s="5" t="s">
        <v>622</v>
      </c>
      <c r="E828" s="5">
        <v>40</v>
      </c>
      <c r="F828" s="50">
        <v>28485</v>
      </c>
      <c r="G828" s="5">
        <v>561470</v>
      </c>
      <c r="H828" s="50">
        <v>36090</v>
      </c>
      <c r="I828" s="5" t="s">
        <v>466</v>
      </c>
    </row>
    <row r="829" spans="1:9" x14ac:dyDescent="0.25">
      <c r="A829" s="5" t="s">
        <v>408</v>
      </c>
      <c r="B829" s="5" t="s">
        <v>570</v>
      </c>
      <c r="C829" s="5" t="s">
        <v>621</v>
      </c>
      <c r="D829" s="5" t="s">
        <v>482</v>
      </c>
      <c r="E829" s="5">
        <v>45</v>
      </c>
      <c r="F829" s="50">
        <v>26929</v>
      </c>
      <c r="G829" s="5">
        <v>561473</v>
      </c>
      <c r="H829" s="50">
        <v>35905</v>
      </c>
      <c r="I829" s="5" t="s">
        <v>412</v>
      </c>
    </row>
    <row r="830" spans="1:9" x14ac:dyDescent="0.25">
      <c r="A830" s="5" t="s">
        <v>408</v>
      </c>
      <c r="B830" s="5" t="s">
        <v>524</v>
      </c>
      <c r="C830" s="5" t="s">
        <v>908</v>
      </c>
      <c r="D830" s="5" t="s">
        <v>482</v>
      </c>
      <c r="E830" s="5">
        <v>41</v>
      </c>
      <c r="F830" s="50">
        <v>28075</v>
      </c>
      <c r="G830" s="5">
        <v>350130</v>
      </c>
      <c r="H830" s="50">
        <v>32971</v>
      </c>
      <c r="I830" s="5" t="s">
        <v>909</v>
      </c>
    </row>
    <row r="831" spans="1:9" x14ac:dyDescent="0.25">
      <c r="A831" s="5" t="s">
        <v>408</v>
      </c>
      <c r="B831" s="5" t="s">
        <v>608</v>
      </c>
      <c r="C831" s="5" t="s">
        <v>621</v>
      </c>
      <c r="D831" s="5" t="s">
        <v>445</v>
      </c>
      <c r="E831" s="5">
        <v>45</v>
      </c>
      <c r="F831" s="50">
        <v>26898</v>
      </c>
      <c r="G831" s="5">
        <v>561478</v>
      </c>
      <c r="H831" s="50">
        <v>32996</v>
      </c>
      <c r="I831" s="5" t="s">
        <v>909</v>
      </c>
    </row>
    <row r="832" spans="1:9" x14ac:dyDescent="0.25">
      <c r="A832" s="5" t="s">
        <v>408</v>
      </c>
      <c r="B832" s="5" t="s">
        <v>541</v>
      </c>
      <c r="C832" s="5" t="s">
        <v>155</v>
      </c>
      <c r="D832" s="5" t="s">
        <v>422</v>
      </c>
      <c r="E832" s="5">
        <v>44</v>
      </c>
      <c r="F832" s="50">
        <v>27169</v>
      </c>
      <c r="G832" s="5">
        <v>351342</v>
      </c>
      <c r="H832" s="50">
        <v>33120</v>
      </c>
      <c r="I832" s="5" t="s">
        <v>909</v>
      </c>
    </row>
    <row r="833" spans="1:9" x14ac:dyDescent="0.25">
      <c r="A833" s="5" t="s">
        <v>408</v>
      </c>
      <c r="B833" s="5" t="s">
        <v>434</v>
      </c>
      <c r="C833" s="5" t="s">
        <v>776</v>
      </c>
      <c r="D833" s="5" t="s">
        <v>622</v>
      </c>
      <c r="E833" s="5">
        <v>40</v>
      </c>
      <c r="F833" s="50">
        <v>28436</v>
      </c>
      <c r="G833" s="5">
        <v>561482</v>
      </c>
      <c r="H833" s="50">
        <v>33013</v>
      </c>
      <c r="I833" s="5" t="s">
        <v>909</v>
      </c>
    </row>
    <row r="834" spans="1:9" x14ac:dyDescent="0.25">
      <c r="A834" s="5" t="s">
        <v>408</v>
      </c>
      <c r="B834" s="5" t="s">
        <v>665</v>
      </c>
      <c r="C834" s="5" t="s">
        <v>86</v>
      </c>
      <c r="D834" s="5" t="s">
        <v>910</v>
      </c>
      <c r="E834" s="5">
        <v>45</v>
      </c>
      <c r="F834" s="50">
        <v>26783</v>
      </c>
      <c r="G834" s="5">
        <v>561483</v>
      </c>
      <c r="H834" s="50">
        <v>33126</v>
      </c>
      <c r="I834" s="5" t="s">
        <v>909</v>
      </c>
    </row>
    <row r="835" spans="1:9" x14ac:dyDescent="0.25">
      <c r="A835" s="5" t="s">
        <v>408</v>
      </c>
      <c r="B835" s="5" t="s">
        <v>748</v>
      </c>
      <c r="C835" s="5" t="s">
        <v>550</v>
      </c>
      <c r="D835" s="5" t="s">
        <v>473</v>
      </c>
      <c r="E835" s="5">
        <v>42</v>
      </c>
      <c r="F835" s="50">
        <v>27827</v>
      </c>
      <c r="G835" s="5">
        <v>568812</v>
      </c>
      <c r="H835" s="50">
        <v>32878</v>
      </c>
      <c r="I835" s="5" t="s">
        <v>909</v>
      </c>
    </row>
    <row r="836" spans="1:9" x14ac:dyDescent="0.25">
      <c r="A836" s="5" t="s">
        <v>408</v>
      </c>
      <c r="B836" s="5" t="s">
        <v>562</v>
      </c>
      <c r="C836" s="5" t="s">
        <v>185</v>
      </c>
      <c r="D836" s="5" t="s">
        <v>911</v>
      </c>
      <c r="E836" s="5">
        <v>61</v>
      </c>
      <c r="F836" s="50">
        <v>20988</v>
      </c>
      <c r="G836" s="5">
        <v>351343</v>
      </c>
      <c r="H836" s="50">
        <v>33005</v>
      </c>
      <c r="I836" s="5" t="s">
        <v>909</v>
      </c>
    </row>
    <row r="837" spans="1:9" x14ac:dyDescent="0.25">
      <c r="A837" s="5" t="s">
        <v>413</v>
      </c>
      <c r="B837" s="5" t="s">
        <v>437</v>
      </c>
      <c r="C837" s="5" t="s">
        <v>781</v>
      </c>
      <c r="D837" s="5" t="s">
        <v>439</v>
      </c>
      <c r="E837" s="5">
        <v>46</v>
      </c>
      <c r="F837" s="50">
        <v>26374</v>
      </c>
      <c r="G837" s="5">
        <v>561213</v>
      </c>
      <c r="H837" s="50">
        <v>35857</v>
      </c>
      <c r="I837" s="5" t="s">
        <v>909</v>
      </c>
    </row>
    <row r="838" spans="1:9" x14ac:dyDescent="0.25">
      <c r="A838" s="5" t="s">
        <v>454</v>
      </c>
      <c r="B838" s="5" t="s">
        <v>568</v>
      </c>
      <c r="C838" s="5" t="s">
        <v>808</v>
      </c>
      <c r="D838" s="5" t="s">
        <v>577</v>
      </c>
      <c r="E838" s="5">
        <v>43</v>
      </c>
      <c r="F838" s="50">
        <v>27399</v>
      </c>
      <c r="G838" s="5">
        <v>561227</v>
      </c>
      <c r="H838" s="50">
        <v>36125</v>
      </c>
      <c r="I838" s="5" t="s">
        <v>909</v>
      </c>
    </row>
    <row r="839" spans="1:9" x14ac:dyDescent="0.25">
      <c r="A839" s="5" t="s">
        <v>408</v>
      </c>
      <c r="B839" s="5" t="s">
        <v>481</v>
      </c>
      <c r="C839" s="5" t="s">
        <v>161</v>
      </c>
      <c r="D839" s="5" t="s">
        <v>537</v>
      </c>
      <c r="E839" s="5">
        <v>41</v>
      </c>
      <c r="F839" s="50">
        <v>28106</v>
      </c>
      <c r="G839" s="5">
        <v>561491</v>
      </c>
      <c r="H839" s="50">
        <v>36139</v>
      </c>
      <c r="I839" s="5" t="s">
        <v>909</v>
      </c>
    </row>
    <row r="840" spans="1:9" x14ac:dyDescent="0.25">
      <c r="A840" s="5" t="s">
        <v>413</v>
      </c>
      <c r="B840" s="5" t="s">
        <v>564</v>
      </c>
      <c r="C840" s="5" t="s">
        <v>596</v>
      </c>
      <c r="D840" s="5" t="s">
        <v>439</v>
      </c>
      <c r="E840" s="5">
        <v>42</v>
      </c>
      <c r="F840" s="50">
        <v>27738</v>
      </c>
      <c r="G840" s="5">
        <v>561646</v>
      </c>
      <c r="H840" s="50">
        <v>36083</v>
      </c>
      <c r="I840" s="5" t="s">
        <v>909</v>
      </c>
    </row>
    <row r="841" spans="1:9" x14ac:dyDescent="0.25">
      <c r="A841" s="5" t="s">
        <v>408</v>
      </c>
      <c r="B841" s="5" t="s">
        <v>586</v>
      </c>
      <c r="C841" s="5" t="s">
        <v>713</v>
      </c>
      <c r="D841" s="5" t="s">
        <v>482</v>
      </c>
      <c r="E841" s="5">
        <v>42</v>
      </c>
      <c r="F841" s="50">
        <v>27853</v>
      </c>
      <c r="G841" s="5">
        <v>561565</v>
      </c>
      <c r="H841" s="50">
        <v>35820</v>
      </c>
      <c r="I841" s="5" t="s">
        <v>909</v>
      </c>
    </row>
    <row r="842" spans="1:9" x14ac:dyDescent="0.25">
      <c r="A842" s="5" t="s">
        <v>413</v>
      </c>
      <c r="B842" s="5" t="s">
        <v>766</v>
      </c>
      <c r="C842" s="5" t="s">
        <v>563</v>
      </c>
      <c r="D842" s="5" t="s">
        <v>439</v>
      </c>
      <c r="E842" s="5">
        <v>39</v>
      </c>
      <c r="F842" s="50">
        <v>28896</v>
      </c>
      <c r="G842" s="5">
        <v>351472</v>
      </c>
      <c r="H842" s="50">
        <v>35935</v>
      </c>
      <c r="I842" s="5" t="s">
        <v>909</v>
      </c>
    </row>
    <row r="843" spans="1:9" x14ac:dyDescent="0.25">
      <c r="A843" s="5" t="s">
        <v>408</v>
      </c>
      <c r="B843" s="5" t="s">
        <v>443</v>
      </c>
      <c r="C843" s="5" t="s">
        <v>161</v>
      </c>
      <c r="D843" s="5" t="s">
        <v>473</v>
      </c>
      <c r="E843" s="5">
        <v>53</v>
      </c>
      <c r="F843" s="50">
        <v>23721</v>
      </c>
      <c r="G843" s="5">
        <v>561496</v>
      </c>
      <c r="H843" s="50">
        <v>32899</v>
      </c>
      <c r="I843" s="5" t="s">
        <v>909</v>
      </c>
    </row>
    <row r="844" spans="1:9" x14ac:dyDescent="0.25">
      <c r="A844" s="5" t="s">
        <v>408</v>
      </c>
      <c r="B844" s="5" t="s">
        <v>503</v>
      </c>
      <c r="C844" s="5" t="s">
        <v>155</v>
      </c>
      <c r="D844" s="5" t="s">
        <v>536</v>
      </c>
      <c r="E844" s="5">
        <v>41</v>
      </c>
      <c r="F844" s="50">
        <v>28262</v>
      </c>
      <c r="G844" s="5">
        <v>561498</v>
      </c>
      <c r="H844" s="50">
        <v>36253</v>
      </c>
      <c r="I844" s="5" t="s">
        <v>909</v>
      </c>
    </row>
    <row r="845" spans="1:9" x14ac:dyDescent="0.25">
      <c r="A845" s="5" t="s">
        <v>413</v>
      </c>
      <c r="B845" s="5" t="s">
        <v>569</v>
      </c>
      <c r="C845" s="5" t="s">
        <v>523</v>
      </c>
      <c r="D845" s="5" t="s">
        <v>460</v>
      </c>
      <c r="E845" s="5">
        <v>40</v>
      </c>
      <c r="F845" s="50">
        <v>28721</v>
      </c>
      <c r="G845" s="5">
        <v>561635</v>
      </c>
      <c r="H845" s="50">
        <v>36207</v>
      </c>
      <c r="I845" s="5" t="s">
        <v>909</v>
      </c>
    </row>
    <row r="846" spans="1:9" x14ac:dyDescent="0.25">
      <c r="A846" s="5" t="s">
        <v>413</v>
      </c>
      <c r="B846" s="5" t="s">
        <v>564</v>
      </c>
      <c r="C846" s="5" t="s">
        <v>489</v>
      </c>
      <c r="D846" s="5" t="s">
        <v>869</v>
      </c>
      <c r="E846" s="5">
        <v>51</v>
      </c>
      <c r="F846" s="50">
        <v>24534</v>
      </c>
      <c r="G846" s="5">
        <v>350025</v>
      </c>
      <c r="H846" s="50">
        <v>32961</v>
      </c>
      <c r="I846" s="5" t="s">
        <v>909</v>
      </c>
    </row>
    <row r="847" spans="1:9" x14ac:dyDescent="0.25">
      <c r="A847" s="5" t="s">
        <v>408</v>
      </c>
      <c r="B847" s="5" t="s">
        <v>423</v>
      </c>
      <c r="C847" s="5" t="s">
        <v>912</v>
      </c>
      <c r="D847" s="5" t="s">
        <v>433</v>
      </c>
      <c r="E847" s="5">
        <v>48</v>
      </c>
      <c r="F847" s="50">
        <v>25784</v>
      </c>
      <c r="G847" s="5">
        <v>351351</v>
      </c>
      <c r="H847" s="50">
        <v>32968</v>
      </c>
      <c r="I847" s="5" t="s">
        <v>909</v>
      </c>
    </row>
    <row r="848" spans="1:9" x14ac:dyDescent="0.25">
      <c r="A848" s="5" t="s">
        <v>408</v>
      </c>
      <c r="B848" s="5" t="s">
        <v>569</v>
      </c>
      <c r="C848" s="5" t="s">
        <v>161</v>
      </c>
      <c r="D848" s="5" t="s">
        <v>536</v>
      </c>
      <c r="E848" s="5">
        <v>40</v>
      </c>
      <c r="F848" s="50">
        <v>28405</v>
      </c>
      <c r="G848" s="5">
        <v>351487</v>
      </c>
      <c r="H848" s="50">
        <v>33027</v>
      </c>
      <c r="I848" s="5" t="s">
        <v>858</v>
      </c>
    </row>
    <row r="849" spans="1:9" x14ac:dyDescent="0.25">
      <c r="A849" s="5" t="s">
        <v>413</v>
      </c>
      <c r="B849" s="5" t="s">
        <v>766</v>
      </c>
      <c r="C849" s="5" t="s">
        <v>515</v>
      </c>
      <c r="D849" s="5" t="s">
        <v>856</v>
      </c>
      <c r="E849" s="5">
        <v>47</v>
      </c>
      <c r="F849" s="50">
        <v>25848</v>
      </c>
      <c r="G849" s="5">
        <v>351352</v>
      </c>
      <c r="H849" s="50">
        <v>32958</v>
      </c>
      <c r="I849" s="5" t="s">
        <v>909</v>
      </c>
    </row>
    <row r="850" spans="1:9" x14ac:dyDescent="0.25">
      <c r="A850" s="5" t="s">
        <v>413</v>
      </c>
      <c r="B850" s="5" t="s">
        <v>713</v>
      </c>
      <c r="C850" s="5" t="s">
        <v>438</v>
      </c>
      <c r="D850" s="5" t="s">
        <v>802</v>
      </c>
      <c r="E850" s="5">
        <v>53</v>
      </c>
      <c r="F850" s="50">
        <v>23721</v>
      </c>
      <c r="G850" s="5">
        <v>351353</v>
      </c>
      <c r="H850" s="50">
        <v>32899</v>
      </c>
      <c r="I850" s="5" t="s">
        <v>909</v>
      </c>
    </row>
    <row r="851" spans="1:9" x14ac:dyDescent="0.25">
      <c r="A851" s="5" t="s">
        <v>408</v>
      </c>
      <c r="B851" s="5" t="s">
        <v>665</v>
      </c>
      <c r="C851" s="5" t="s">
        <v>542</v>
      </c>
      <c r="D851" s="5" t="s">
        <v>749</v>
      </c>
      <c r="E851" s="5">
        <v>42</v>
      </c>
      <c r="F851" s="50">
        <v>28007</v>
      </c>
      <c r="G851" s="5">
        <v>561521</v>
      </c>
      <c r="H851" s="50">
        <v>33153</v>
      </c>
      <c r="I851" s="5" t="s">
        <v>909</v>
      </c>
    </row>
    <row r="852" spans="1:9" x14ac:dyDescent="0.25">
      <c r="A852" s="5" t="s">
        <v>408</v>
      </c>
      <c r="B852" s="5" t="s">
        <v>791</v>
      </c>
      <c r="C852" s="5" t="s">
        <v>913</v>
      </c>
      <c r="D852" s="5" t="s">
        <v>425</v>
      </c>
      <c r="E852" s="5">
        <v>40</v>
      </c>
      <c r="F852" s="50">
        <v>28661</v>
      </c>
      <c r="G852" s="5">
        <v>561520</v>
      </c>
      <c r="H852" s="50">
        <v>33215</v>
      </c>
      <c r="I852" s="5" t="s">
        <v>909</v>
      </c>
    </row>
    <row r="853" spans="1:9" x14ac:dyDescent="0.25">
      <c r="A853" s="5" t="s">
        <v>408</v>
      </c>
      <c r="B853" s="5" t="s">
        <v>704</v>
      </c>
      <c r="C853" s="5" t="s">
        <v>679</v>
      </c>
      <c r="D853" s="5" t="s">
        <v>439</v>
      </c>
      <c r="E853" s="5">
        <v>49</v>
      </c>
      <c r="F853" s="50">
        <v>25425</v>
      </c>
      <c r="G853" s="5">
        <v>561581</v>
      </c>
      <c r="H853" s="50">
        <v>33187</v>
      </c>
      <c r="I853" s="5" t="s">
        <v>909</v>
      </c>
    </row>
    <row r="854" spans="1:9" x14ac:dyDescent="0.25">
      <c r="A854" s="5" t="s">
        <v>408</v>
      </c>
      <c r="B854" s="5" t="s">
        <v>469</v>
      </c>
      <c r="C854" s="5" t="s">
        <v>191</v>
      </c>
      <c r="D854" s="5" t="s">
        <v>560</v>
      </c>
      <c r="E854" s="5">
        <v>41</v>
      </c>
      <c r="F854" s="50">
        <v>28274</v>
      </c>
      <c r="G854" s="5">
        <v>561529</v>
      </c>
      <c r="H854" s="50">
        <v>36750</v>
      </c>
      <c r="I854" s="5" t="s">
        <v>466</v>
      </c>
    </row>
    <row r="855" spans="1:9" x14ac:dyDescent="0.25">
      <c r="A855" s="5" t="s">
        <v>408</v>
      </c>
      <c r="B855" s="5" t="s">
        <v>817</v>
      </c>
      <c r="C855" s="5" t="s">
        <v>191</v>
      </c>
      <c r="D855" s="5" t="s">
        <v>470</v>
      </c>
      <c r="E855" s="5">
        <v>40</v>
      </c>
      <c r="F855" s="50">
        <v>28693</v>
      </c>
      <c r="G855" s="5">
        <v>561527</v>
      </c>
      <c r="H855" s="50">
        <v>36675</v>
      </c>
      <c r="I855" s="5" t="s">
        <v>466</v>
      </c>
    </row>
    <row r="856" spans="1:9" x14ac:dyDescent="0.25">
      <c r="A856" s="5" t="s">
        <v>413</v>
      </c>
      <c r="B856" s="5" t="s">
        <v>603</v>
      </c>
      <c r="C856" s="5" t="s">
        <v>914</v>
      </c>
      <c r="D856" s="5" t="s">
        <v>915</v>
      </c>
      <c r="E856" s="5">
        <v>44</v>
      </c>
      <c r="F856" s="50">
        <v>27279</v>
      </c>
      <c r="G856" s="5">
        <v>561533</v>
      </c>
      <c r="H856" s="50">
        <v>36953</v>
      </c>
      <c r="I856" s="5" t="s">
        <v>466</v>
      </c>
    </row>
    <row r="857" spans="1:9" x14ac:dyDescent="0.25">
      <c r="A857" s="5" t="s">
        <v>408</v>
      </c>
      <c r="B857" s="5" t="s">
        <v>784</v>
      </c>
      <c r="C857" s="5" t="s">
        <v>169</v>
      </c>
      <c r="D857" s="5" t="s">
        <v>473</v>
      </c>
      <c r="E857" s="5">
        <v>41</v>
      </c>
      <c r="F857" s="50">
        <v>28390</v>
      </c>
      <c r="G857" s="5">
        <v>561536</v>
      </c>
      <c r="H857" s="50">
        <v>36868</v>
      </c>
      <c r="I857" s="5" t="s">
        <v>466</v>
      </c>
    </row>
    <row r="858" spans="1:9" x14ac:dyDescent="0.25">
      <c r="A858" s="5" t="s">
        <v>408</v>
      </c>
      <c r="B858" s="5" t="s">
        <v>426</v>
      </c>
      <c r="C858" s="5" t="s">
        <v>916</v>
      </c>
      <c r="D858" s="5" t="s">
        <v>658</v>
      </c>
      <c r="E858" s="5">
        <v>40</v>
      </c>
      <c r="F858" s="50">
        <v>28601</v>
      </c>
      <c r="G858" s="5">
        <v>568890</v>
      </c>
      <c r="H858" s="50">
        <v>36791</v>
      </c>
      <c r="I858" s="5" t="s">
        <v>466</v>
      </c>
    </row>
    <row r="859" spans="1:9" x14ac:dyDescent="0.25">
      <c r="A859" s="5" t="s">
        <v>408</v>
      </c>
      <c r="B859" s="5" t="s">
        <v>559</v>
      </c>
      <c r="C859" s="5" t="s">
        <v>863</v>
      </c>
      <c r="D859" s="5" t="s">
        <v>445</v>
      </c>
      <c r="E859" s="5">
        <v>46</v>
      </c>
      <c r="F859" s="50">
        <v>26366</v>
      </c>
      <c r="G859" s="5">
        <v>351357</v>
      </c>
      <c r="H859" s="50">
        <v>36566</v>
      </c>
      <c r="I859" s="5" t="s">
        <v>909</v>
      </c>
    </row>
    <row r="860" spans="1:9" x14ac:dyDescent="0.25">
      <c r="A860" s="5" t="s">
        <v>408</v>
      </c>
      <c r="B860" s="5" t="s">
        <v>474</v>
      </c>
      <c r="C860" s="5" t="s">
        <v>465</v>
      </c>
      <c r="D860" s="5" t="s">
        <v>445</v>
      </c>
      <c r="E860" s="5">
        <v>53</v>
      </c>
      <c r="F860" s="50">
        <v>23910</v>
      </c>
      <c r="G860" s="5">
        <v>351359</v>
      </c>
      <c r="H860" s="50">
        <v>33028</v>
      </c>
      <c r="I860" s="5" t="s">
        <v>909</v>
      </c>
    </row>
    <row r="861" spans="1:9" x14ac:dyDescent="0.25">
      <c r="A861" s="5" t="s">
        <v>408</v>
      </c>
      <c r="B861" s="5" t="s">
        <v>467</v>
      </c>
      <c r="C861" s="5" t="s">
        <v>870</v>
      </c>
      <c r="D861" s="5" t="s">
        <v>416</v>
      </c>
      <c r="E861" s="5">
        <v>43</v>
      </c>
      <c r="F861" s="50">
        <v>27549</v>
      </c>
      <c r="G861" s="5">
        <v>568602</v>
      </c>
      <c r="H861" s="50">
        <v>36663</v>
      </c>
      <c r="I861" s="5" t="s">
        <v>909</v>
      </c>
    </row>
    <row r="862" spans="1:9" x14ac:dyDescent="0.25">
      <c r="A862" s="5" t="s">
        <v>454</v>
      </c>
      <c r="B862" s="5" t="s">
        <v>500</v>
      </c>
      <c r="C862" s="5" t="s">
        <v>523</v>
      </c>
      <c r="D862" s="5" t="s">
        <v>416</v>
      </c>
      <c r="E862" s="5">
        <v>44</v>
      </c>
      <c r="F862" s="50">
        <v>27200</v>
      </c>
      <c r="G862" s="5">
        <v>561331</v>
      </c>
      <c r="H862" s="50">
        <v>36680</v>
      </c>
      <c r="I862" s="5" t="s">
        <v>909</v>
      </c>
    </row>
    <row r="863" spans="1:9" x14ac:dyDescent="0.25">
      <c r="A863" s="5" t="s">
        <v>408</v>
      </c>
      <c r="B863" s="5" t="s">
        <v>730</v>
      </c>
      <c r="C863" s="5" t="s">
        <v>735</v>
      </c>
      <c r="D863" s="5" t="s">
        <v>917</v>
      </c>
      <c r="E863" s="5">
        <v>52</v>
      </c>
      <c r="F863" s="50">
        <v>24037</v>
      </c>
      <c r="G863" s="5">
        <v>561590</v>
      </c>
      <c r="H863" s="50">
        <v>33363</v>
      </c>
      <c r="I863" s="5" t="s">
        <v>421</v>
      </c>
    </row>
    <row r="864" spans="1:9" x14ac:dyDescent="0.25">
      <c r="A864" s="5" t="s">
        <v>408</v>
      </c>
      <c r="B864" s="5" t="s">
        <v>572</v>
      </c>
      <c r="C864" s="5" t="s">
        <v>161</v>
      </c>
      <c r="D864" s="5" t="s">
        <v>502</v>
      </c>
      <c r="E864" s="5">
        <v>40</v>
      </c>
      <c r="F864" s="50">
        <v>28630</v>
      </c>
      <c r="G864" s="5">
        <v>561556</v>
      </c>
      <c r="H864" s="50">
        <v>37235</v>
      </c>
      <c r="I864" s="5" t="s">
        <v>918</v>
      </c>
    </row>
    <row r="865" spans="1:9" x14ac:dyDescent="0.25">
      <c r="A865" s="5" t="s">
        <v>413</v>
      </c>
      <c r="B865" s="5" t="s">
        <v>610</v>
      </c>
      <c r="C865" s="5" t="s">
        <v>844</v>
      </c>
      <c r="D865" s="5" t="s">
        <v>726</v>
      </c>
      <c r="E865" s="5">
        <v>42</v>
      </c>
      <c r="F865" s="50">
        <v>27883</v>
      </c>
      <c r="G865" s="5">
        <v>561589</v>
      </c>
      <c r="H865" s="50">
        <v>36899</v>
      </c>
      <c r="I865" s="5" t="s">
        <v>466</v>
      </c>
    </row>
    <row r="866" spans="1:9" x14ac:dyDescent="0.25">
      <c r="A866" s="5" t="s">
        <v>454</v>
      </c>
      <c r="B866" s="5" t="s">
        <v>157</v>
      </c>
      <c r="C866" s="5" t="s">
        <v>167</v>
      </c>
      <c r="D866" s="5" t="s">
        <v>919</v>
      </c>
      <c r="E866" s="5">
        <v>42</v>
      </c>
      <c r="F866" s="50">
        <v>27798</v>
      </c>
      <c r="G866" s="5">
        <v>561543</v>
      </c>
      <c r="H866" s="50">
        <v>37033</v>
      </c>
      <c r="I866" s="5" t="s">
        <v>900</v>
      </c>
    </row>
    <row r="867" spans="1:9" x14ac:dyDescent="0.25">
      <c r="A867" s="5" t="s">
        <v>413</v>
      </c>
      <c r="B867" s="5" t="s">
        <v>784</v>
      </c>
      <c r="C867" s="5" t="s">
        <v>539</v>
      </c>
      <c r="D867" s="5" t="s">
        <v>457</v>
      </c>
      <c r="E867" s="5">
        <v>43</v>
      </c>
      <c r="F867" s="50">
        <v>27647</v>
      </c>
      <c r="G867" s="5">
        <v>561549</v>
      </c>
      <c r="H867" s="50">
        <v>37054</v>
      </c>
      <c r="I867" s="5" t="s">
        <v>466</v>
      </c>
    </row>
    <row r="868" spans="1:9" x14ac:dyDescent="0.25">
      <c r="A868" s="5" t="s">
        <v>408</v>
      </c>
      <c r="B868" s="5" t="s">
        <v>579</v>
      </c>
      <c r="C868" s="5" t="s">
        <v>822</v>
      </c>
      <c r="D868" s="5" t="s">
        <v>920</v>
      </c>
      <c r="E868" s="5">
        <v>53</v>
      </c>
      <c r="F868" s="50">
        <v>23966</v>
      </c>
      <c r="G868" s="5">
        <v>351363</v>
      </c>
      <c r="H868" s="50">
        <v>37014</v>
      </c>
      <c r="I868" s="5" t="s">
        <v>858</v>
      </c>
    </row>
    <row r="869" spans="1:9" x14ac:dyDescent="0.25">
      <c r="A869" s="5" t="s">
        <v>413</v>
      </c>
      <c r="B869" s="5" t="s">
        <v>631</v>
      </c>
      <c r="C869" s="5" t="s">
        <v>480</v>
      </c>
      <c r="D869" s="5" t="s">
        <v>749</v>
      </c>
      <c r="E869" s="5">
        <v>41</v>
      </c>
      <c r="F869" s="50">
        <v>28044</v>
      </c>
      <c r="G869" s="5">
        <v>568944</v>
      </c>
      <c r="H869" s="50">
        <v>37250</v>
      </c>
      <c r="I869" s="5" t="s">
        <v>412</v>
      </c>
    </row>
    <row r="870" spans="1:9" x14ac:dyDescent="0.25">
      <c r="A870" s="5" t="s">
        <v>408</v>
      </c>
      <c r="B870" s="5" t="s">
        <v>610</v>
      </c>
      <c r="C870" s="5" t="s">
        <v>713</v>
      </c>
      <c r="D870" s="5" t="s">
        <v>425</v>
      </c>
      <c r="E870" s="5">
        <v>40</v>
      </c>
      <c r="F870" s="50">
        <v>28600</v>
      </c>
      <c r="G870" s="5">
        <v>561558</v>
      </c>
      <c r="H870" s="50">
        <v>37084</v>
      </c>
      <c r="I870" s="5" t="s">
        <v>412</v>
      </c>
    </row>
    <row r="871" spans="1:9" x14ac:dyDescent="0.25">
      <c r="A871" s="5" t="s">
        <v>408</v>
      </c>
      <c r="B871" s="5" t="s">
        <v>455</v>
      </c>
      <c r="C871" s="5" t="s">
        <v>921</v>
      </c>
      <c r="D871" s="5" t="s">
        <v>619</v>
      </c>
      <c r="E871" s="5">
        <v>44</v>
      </c>
      <c r="F871" s="50">
        <v>27279</v>
      </c>
      <c r="G871" s="5">
        <v>561560</v>
      </c>
      <c r="H871" s="50">
        <v>36953</v>
      </c>
      <c r="I871" s="5" t="s">
        <v>412</v>
      </c>
    </row>
    <row r="872" spans="1:9" x14ac:dyDescent="0.25">
      <c r="A872" s="5" t="s">
        <v>413</v>
      </c>
      <c r="B872" s="5" t="s">
        <v>645</v>
      </c>
      <c r="C872" s="5" t="s">
        <v>922</v>
      </c>
      <c r="D872" s="5" t="s">
        <v>460</v>
      </c>
      <c r="E872" s="5">
        <v>39</v>
      </c>
      <c r="F872" s="50">
        <v>28782</v>
      </c>
      <c r="G872" s="5">
        <v>561564</v>
      </c>
      <c r="H872" s="50">
        <v>37175</v>
      </c>
      <c r="I872" s="5" t="s">
        <v>412</v>
      </c>
    </row>
    <row r="873" spans="1:9" x14ac:dyDescent="0.25">
      <c r="A873" s="5" t="s">
        <v>454</v>
      </c>
      <c r="B873" s="5" t="s">
        <v>546</v>
      </c>
      <c r="C873" s="5" t="s">
        <v>801</v>
      </c>
      <c r="D873" s="5" t="s">
        <v>778</v>
      </c>
      <c r="E873" s="5">
        <v>37</v>
      </c>
      <c r="F873" s="50">
        <v>29643</v>
      </c>
      <c r="G873" s="5">
        <v>561563</v>
      </c>
      <c r="H873" s="50">
        <v>37089</v>
      </c>
      <c r="I873" s="5" t="s">
        <v>412</v>
      </c>
    </row>
    <row r="874" spans="1:9" x14ac:dyDescent="0.25">
      <c r="A874" s="5" t="s">
        <v>454</v>
      </c>
      <c r="B874" s="5" t="s">
        <v>623</v>
      </c>
      <c r="C874" s="5" t="s">
        <v>790</v>
      </c>
      <c r="D874" s="5" t="s">
        <v>741</v>
      </c>
      <c r="E874" s="5">
        <v>39</v>
      </c>
      <c r="F874" s="50">
        <v>28950</v>
      </c>
      <c r="G874" s="5">
        <v>561567</v>
      </c>
      <c r="H874" s="50">
        <v>37156</v>
      </c>
      <c r="I874" s="5" t="s">
        <v>858</v>
      </c>
    </row>
    <row r="875" spans="1:9" x14ac:dyDescent="0.25">
      <c r="A875" s="5" t="s">
        <v>408</v>
      </c>
      <c r="B875" s="5" t="s">
        <v>564</v>
      </c>
      <c r="C875" s="5" t="s">
        <v>838</v>
      </c>
      <c r="D875" s="5" t="s">
        <v>445</v>
      </c>
      <c r="E875" s="5">
        <v>41</v>
      </c>
      <c r="F875" s="50">
        <v>28323</v>
      </c>
      <c r="G875" s="5">
        <v>561572</v>
      </c>
      <c r="H875" s="50">
        <v>36984</v>
      </c>
      <c r="I875" s="5" t="s">
        <v>858</v>
      </c>
    </row>
    <row r="876" spans="1:9" x14ac:dyDescent="0.25">
      <c r="A876" s="5" t="s">
        <v>413</v>
      </c>
      <c r="B876" s="5" t="s">
        <v>426</v>
      </c>
      <c r="C876" s="5" t="s">
        <v>819</v>
      </c>
      <c r="D876" s="5" t="s">
        <v>439</v>
      </c>
      <c r="E876" s="5">
        <v>51</v>
      </c>
      <c r="F876" s="50">
        <v>24399</v>
      </c>
      <c r="G876" s="5">
        <v>561499</v>
      </c>
      <c r="H876" s="50">
        <v>33964</v>
      </c>
      <c r="I876" s="5" t="s">
        <v>412</v>
      </c>
    </row>
    <row r="877" spans="1:9" x14ac:dyDescent="0.25">
      <c r="A877" s="5" t="s">
        <v>413</v>
      </c>
      <c r="B877" s="5" t="s">
        <v>409</v>
      </c>
      <c r="C877" s="5" t="s">
        <v>91</v>
      </c>
      <c r="D877" s="5" t="s">
        <v>439</v>
      </c>
      <c r="E877" s="5">
        <v>40</v>
      </c>
      <c r="F877" s="50">
        <v>28632</v>
      </c>
      <c r="G877" s="5">
        <v>561576</v>
      </c>
      <c r="H877" s="50">
        <v>37206</v>
      </c>
      <c r="I877" s="5" t="s">
        <v>909</v>
      </c>
    </row>
    <row r="878" spans="1:9" x14ac:dyDescent="0.25">
      <c r="A878" s="5" t="s">
        <v>408</v>
      </c>
      <c r="B878" s="5" t="s">
        <v>455</v>
      </c>
      <c r="C878" s="5" t="s">
        <v>923</v>
      </c>
      <c r="D878" s="5" t="s">
        <v>460</v>
      </c>
      <c r="E878" s="5">
        <v>40</v>
      </c>
      <c r="F878" s="50">
        <v>28681</v>
      </c>
      <c r="G878" s="5">
        <v>561574</v>
      </c>
      <c r="H878" s="50">
        <v>37221</v>
      </c>
      <c r="I878" s="5" t="s">
        <v>924</v>
      </c>
    </row>
    <row r="879" spans="1:9" x14ac:dyDescent="0.25">
      <c r="A879" s="5" t="s">
        <v>408</v>
      </c>
      <c r="B879" s="5" t="s">
        <v>564</v>
      </c>
      <c r="C879" s="5" t="s">
        <v>92</v>
      </c>
      <c r="D879" s="5" t="s">
        <v>925</v>
      </c>
      <c r="E879" s="5">
        <v>49</v>
      </c>
      <c r="F879" s="50">
        <v>25180</v>
      </c>
      <c r="G879" s="5">
        <v>561578</v>
      </c>
      <c r="H879" s="50">
        <v>33692</v>
      </c>
      <c r="I879" s="5" t="s">
        <v>926</v>
      </c>
    </row>
    <row r="880" spans="1:9" x14ac:dyDescent="0.25">
      <c r="A880" s="5" t="s">
        <v>408</v>
      </c>
      <c r="B880" s="5" t="s">
        <v>418</v>
      </c>
      <c r="C880" s="5" t="s">
        <v>927</v>
      </c>
      <c r="D880" s="5" t="s">
        <v>473</v>
      </c>
      <c r="E880" s="5">
        <v>41</v>
      </c>
      <c r="F880" s="50">
        <v>28231</v>
      </c>
      <c r="G880" s="5">
        <v>561595</v>
      </c>
      <c r="H880" s="50">
        <v>37475</v>
      </c>
      <c r="I880" s="5" t="s">
        <v>858</v>
      </c>
    </row>
    <row r="881" spans="1:9" x14ac:dyDescent="0.25">
      <c r="A881" s="5" t="s">
        <v>413</v>
      </c>
      <c r="B881" s="5" t="s">
        <v>467</v>
      </c>
      <c r="C881" s="5" t="s">
        <v>523</v>
      </c>
      <c r="D881" s="5" t="s">
        <v>622</v>
      </c>
      <c r="E881" s="5">
        <v>40</v>
      </c>
      <c r="F881" s="50">
        <v>28526</v>
      </c>
      <c r="G881" s="5">
        <v>561594</v>
      </c>
      <c r="H881" s="50">
        <v>37511</v>
      </c>
      <c r="I881" s="5" t="s">
        <v>858</v>
      </c>
    </row>
    <row r="882" spans="1:9" x14ac:dyDescent="0.25">
      <c r="A882" s="5" t="s">
        <v>413</v>
      </c>
      <c r="B882" s="5" t="s">
        <v>495</v>
      </c>
      <c r="C882" s="5" t="s">
        <v>848</v>
      </c>
      <c r="D882" s="5" t="s">
        <v>473</v>
      </c>
      <c r="E882" s="5">
        <v>40</v>
      </c>
      <c r="F882" s="50">
        <v>28495</v>
      </c>
      <c r="G882" s="5">
        <v>561545</v>
      </c>
      <c r="H882" s="50">
        <v>37440</v>
      </c>
      <c r="I882" s="5" t="s">
        <v>858</v>
      </c>
    </row>
    <row r="883" spans="1:9" x14ac:dyDescent="0.25">
      <c r="A883" s="5" t="s">
        <v>454</v>
      </c>
      <c r="B883" s="5" t="s">
        <v>667</v>
      </c>
      <c r="C883" s="5" t="s">
        <v>928</v>
      </c>
      <c r="D883" s="5" t="s">
        <v>460</v>
      </c>
      <c r="E883" s="5">
        <v>42</v>
      </c>
      <c r="F883" s="50">
        <v>27976</v>
      </c>
      <c r="G883" s="5">
        <v>561577</v>
      </c>
      <c r="H883" s="50">
        <v>37336</v>
      </c>
      <c r="I883" s="5" t="s">
        <v>858</v>
      </c>
    </row>
    <row r="884" spans="1:9" x14ac:dyDescent="0.25">
      <c r="A884" s="5" t="s">
        <v>408</v>
      </c>
      <c r="B884" s="5" t="s">
        <v>635</v>
      </c>
      <c r="C884" s="5" t="s">
        <v>929</v>
      </c>
      <c r="D884" s="5" t="s">
        <v>425</v>
      </c>
      <c r="E884" s="5">
        <v>41</v>
      </c>
      <c r="F884" s="50">
        <v>28133</v>
      </c>
      <c r="G884" s="5">
        <v>568748</v>
      </c>
      <c r="H884" s="50">
        <v>37551</v>
      </c>
      <c r="I884" s="5" t="s">
        <v>858</v>
      </c>
    </row>
    <row r="885" spans="1:9" x14ac:dyDescent="0.25">
      <c r="A885" s="5" t="s">
        <v>454</v>
      </c>
      <c r="B885" s="5" t="s">
        <v>625</v>
      </c>
      <c r="C885" s="5" t="s">
        <v>930</v>
      </c>
      <c r="D885" s="5" t="s">
        <v>741</v>
      </c>
      <c r="E885" s="5">
        <v>37</v>
      </c>
      <c r="F885" s="50">
        <v>29817</v>
      </c>
      <c r="G885" s="5">
        <v>561619</v>
      </c>
      <c r="H885" s="50">
        <v>37366</v>
      </c>
      <c r="I885" s="5" t="s">
        <v>858</v>
      </c>
    </row>
    <row r="886" spans="1:9" x14ac:dyDescent="0.25">
      <c r="A886" s="5" t="s">
        <v>413</v>
      </c>
      <c r="B886" s="5" t="s">
        <v>431</v>
      </c>
      <c r="C886" s="5" t="s">
        <v>751</v>
      </c>
      <c r="D886" s="5" t="s">
        <v>473</v>
      </c>
      <c r="E886" s="5">
        <v>37</v>
      </c>
      <c r="F886" s="50">
        <v>29650</v>
      </c>
      <c r="G886" s="5">
        <v>566456</v>
      </c>
      <c r="H886" s="50">
        <v>37354</v>
      </c>
      <c r="I886" s="5" t="s">
        <v>858</v>
      </c>
    </row>
    <row r="887" spans="1:9" x14ac:dyDescent="0.25">
      <c r="A887" s="5" t="s">
        <v>413</v>
      </c>
      <c r="B887" s="5" t="s">
        <v>550</v>
      </c>
      <c r="C887" s="5" t="s">
        <v>88</v>
      </c>
      <c r="D887" s="5" t="s">
        <v>460</v>
      </c>
      <c r="E887" s="5">
        <v>39</v>
      </c>
      <c r="F887" s="50">
        <v>28804</v>
      </c>
      <c r="G887" s="5">
        <v>566077</v>
      </c>
      <c r="H887" s="50">
        <v>37379</v>
      </c>
      <c r="I887" s="5" t="s">
        <v>858</v>
      </c>
    </row>
    <row r="888" spans="1:9" x14ac:dyDescent="0.25">
      <c r="A888" s="5" t="s">
        <v>408</v>
      </c>
      <c r="B888" s="5" t="s">
        <v>648</v>
      </c>
      <c r="C888" s="5" t="s">
        <v>443</v>
      </c>
      <c r="D888" s="5" t="s">
        <v>460</v>
      </c>
      <c r="E888" s="5">
        <v>34</v>
      </c>
      <c r="F888" s="50">
        <v>30853</v>
      </c>
      <c r="G888" s="5">
        <v>566566</v>
      </c>
      <c r="H888" s="50">
        <v>37503</v>
      </c>
      <c r="I888" s="5" t="s">
        <v>858</v>
      </c>
    </row>
    <row r="889" spans="1:9" x14ac:dyDescent="0.25">
      <c r="A889" s="5" t="s">
        <v>454</v>
      </c>
      <c r="B889" s="5" t="s">
        <v>426</v>
      </c>
      <c r="C889" s="5" t="s">
        <v>931</v>
      </c>
      <c r="D889" s="5" t="s">
        <v>932</v>
      </c>
      <c r="E889" s="5">
        <v>39</v>
      </c>
      <c r="F889" s="50">
        <v>28819</v>
      </c>
      <c r="G889" s="5">
        <v>566422</v>
      </c>
      <c r="H889" s="50">
        <v>37396</v>
      </c>
      <c r="I889" s="5" t="s">
        <v>858</v>
      </c>
    </row>
    <row r="890" spans="1:9" x14ac:dyDescent="0.25">
      <c r="A890" s="5" t="s">
        <v>408</v>
      </c>
      <c r="B890" s="5" t="s">
        <v>509</v>
      </c>
      <c r="C890" s="5" t="s">
        <v>490</v>
      </c>
      <c r="D890" s="5" t="s">
        <v>439</v>
      </c>
      <c r="E890" s="5">
        <v>41</v>
      </c>
      <c r="F890" s="50">
        <v>28200</v>
      </c>
      <c r="G890" s="5">
        <v>561635</v>
      </c>
      <c r="H890" s="50">
        <v>37509</v>
      </c>
      <c r="I890" s="5" t="s">
        <v>858</v>
      </c>
    </row>
    <row r="891" spans="1:9" x14ac:dyDescent="0.25">
      <c r="A891" s="5" t="s">
        <v>413</v>
      </c>
      <c r="B891" s="5" t="s">
        <v>534</v>
      </c>
      <c r="C891" s="5" t="s">
        <v>640</v>
      </c>
      <c r="D891" s="5" t="s">
        <v>933</v>
      </c>
      <c r="E891" s="5">
        <v>41</v>
      </c>
      <c r="F891" s="50">
        <v>28177</v>
      </c>
      <c r="G891" s="5">
        <v>561631</v>
      </c>
      <c r="H891" s="50">
        <v>37261</v>
      </c>
      <c r="I891" s="5" t="s">
        <v>858</v>
      </c>
    </row>
    <row r="892" spans="1:9" x14ac:dyDescent="0.25">
      <c r="A892" s="5" t="s">
        <v>408</v>
      </c>
      <c r="B892" s="5" t="s">
        <v>629</v>
      </c>
      <c r="C892" s="5" t="s">
        <v>679</v>
      </c>
      <c r="D892" s="5" t="s">
        <v>460</v>
      </c>
      <c r="E892" s="5">
        <v>39</v>
      </c>
      <c r="F892" s="50">
        <v>28834</v>
      </c>
      <c r="G892" s="5">
        <v>561639</v>
      </c>
      <c r="H892" s="50">
        <v>37388</v>
      </c>
      <c r="I892" s="5" t="s">
        <v>858</v>
      </c>
    </row>
    <row r="893" spans="1:9" x14ac:dyDescent="0.25">
      <c r="A893" s="5" t="s">
        <v>408</v>
      </c>
      <c r="B893" s="5" t="s">
        <v>561</v>
      </c>
      <c r="C893" s="5" t="s">
        <v>934</v>
      </c>
      <c r="D893" s="5" t="s">
        <v>473</v>
      </c>
      <c r="E893" s="5">
        <v>37</v>
      </c>
      <c r="F893" s="50">
        <v>29551</v>
      </c>
      <c r="G893" s="5">
        <v>350161</v>
      </c>
      <c r="H893" s="50">
        <v>37318</v>
      </c>
      <c r="I893" s="5" t="s">
        <v>858</v>
      </c>
    </row>
    <row r="894" spans="1:9" x14ac:dyDescent="0.25">
      <c r="A894" s="5" t="s">
        <v>408</v>
      </c>
      <c r="B894" s="5" t="s">
        <v>631</v>
      </c>
      <c r="C894" s="5" t="s">
        <v>776</v>
      </c>
      <c r="D894" s="5" t="s">
        <v>473</v>
      </c>
      <c r="E894" s="5">
        <v>40</v>
      </c>
      <c r="F894" s="50">
        <v>28575</v>
      </c>
      <c r="G894" s="5">
        <v>561643</v>
      </c>
      <c r="H894" s="50">
        <v>37586</v>
      </c>
      <c r="I894" s="5" t="s">
        <v>858</v>
      </c>
    </row>
    <row r="895" spans="1:9" x14ac:dyDescent="0.25">
      <c r="A895" s="5" t="s">
        <v>408</v>
      </c>
      <c r="B895" s="5" t="s">
        <v>497</v>
      </c>
      <c r="C895" s="5" t="s">
        <v>935</v>
      </c>
      <c r="D895" s="5" t="s">
        <v>936</v>
      </c>
      <c r="E895" s="5">
        <v>39</v>
      </c>
      <c r="F895" s="50">
        <v>28980</v>
      </c>
      <c r="G895" s="5">
        <v>561592</v>
      </c>
      <c r="H895" s="50">
        <v>37600</v>
      </c>
      <c r="I895" s="5" t="s">
        <v>858</v>
      </c>
    </row>
    <row r="896" spans="1:9" x14ac:dyDescent="0.25">
      <c r="A896" s="5" t="s">
        <v>413</v>
      </c>
      <c r="B896" s="5" t="s">
        <v>559</v>
      </c>
      <c r="C896" s="5" t="s">
        <v>937</v>
      </c>
      <c r="D896" s="5" t="s">
        <v>473</v>
      </c>
      <c r="E896" s="5">
        <v>37</v>
      </c>
      <c r="F896" s="50">
        <v>29839</v>
      </c>
      <c r="G896" s="5">
        <v>561610</v>
      </c>
      <c r="H896" s="50">
        <v>37544</v>
      </c>
      <c r="I896" s="5" t="s">
        <v>858</v>
      </c>
    </row>
    <row r="897" spans="1:9" x14ac:dyDescent="0.25">
      <c r="A897" s="5" t="s">
        <v>454</v>
      </c>
      <c r="B897" s="5" t="s">
        <v>443</v>
      </c>
      <c r="C897" s="5" t="s">
        <v>884</v>
      </c>
      <c r="D897" s="5" t="s">
        <v>482</v>
      </c>
      <c r="E897" s="5">
        <v>39</v>
      </c>
      <c r="F897" s="50">
        <v>29110</v>
      </c>
      <c r="G897" s="5">
        <v>351295</v>
      </c>
      <c r="H897" s="50">
        <v>37281</v>
      </c>
      <c r="I897" s="5" t="s">
        <v>858</v>
      </c>
    </row>
    <row r="898" spans="1:9" x14ac:dyDescent="0.25">
      <c r="A898" s="5" t="s">
        <v>454</v>
      </c>
      <c r="B898" s="5" t="s">
        <v>652</v>
      </c>
      <c r="C898" s="5" t="s">
        <v>938</v>
      </c>
      <c r="D898" s="5" t="s">
        <v>939</v>
      </c>
      <c r="E898" s="5">
        <v>46</v>
      </c>
      <c r="F898" s="50">
        <v>26467</v>
      </c>
      <c r="G898" s="5">
        <v>351300</v>
      </c>
      <c r="H898" s="50">
        <v>37396</v>
      </c>
      <c r="I898" s="5" t="s">
        <v>858</v>
      </c>
    </row>
    <row r="899" spans="1:9" x14ac:dyDescent="0.25">
      <c r="A899" s="5" t="s">
        <v>454</v>
      </c>
      <c r="B899" s="5" t="s">
        <v>506</v>
      </c>
      <c r="C899" s="5" t="s">
        <v>840</v>
      </c>
      <c r="D899" s="5" t="s">
        <v>411</v>
      </c>
      <c r="E899" s="5">
        <v>40</v>
      </c>
      <c r="F899" s="50">
        <v>28743</v>
      </c>
      <c r="G899" s="5">
        <v>351312</v>
      </c>
      <c r="H899" s="50">
        <v>37876</v>
      </c>
      <c r="I899" s="5" t="s">
        <v>858</v>
      </c>
    </row>
    <row r="900" spans="1:9" x14ac:dyDescent="0.25">
      <c r="A900" s="5" t="s">
        <v>413</v>
      </c>
      <c r="B900" s="5" t="s">
        <v>458</v>
      </c>
      <c r="C900" s="5" t="s">
        <v>907</v>
      </c>
      <c r="D900" s="5" t="s">
        <v>473</v>
      </c>
      <c r="E900" s="5">
        <v>38</v>
      </c>
      <c r="F900" s="50">
        <v>29405</v>
      </c>
      <c r="G900" s="5">
        <v>561649</v>
      </c>
      <c r="H900" s="50">
        <v>37714</v>
      </c>
      <c r="I900" s="5" t="s">
        <v>858</v>
      </c>
    </row>
    <row r="901" spans="1:9" x14ac:dyDescent="0.25">
      <c r="A901" s="5" t="s">
        <v>408</v>
      </c>
      <c r="B901" s="5" t="s">
        <v>626</v>
      </c>
      <c r="C901" s="5" t="s">
        <v>713</v>
      </c>
      <c r="D901" s="5" t="s">
        <v>482</v>
      </c>
      <c r="E901" s="5">
        <v>42</v>
      </c>
      <c r="F901" s="50">
        <v>27858</v>
      </c>
      <c r="G901" s="5">
        <v>351401</v>
      </c>
      <c r="H901" s="50">
        <v>37668</v>
      </c>
      <c r="I901" s="5" t="s">
        <v>858</v>
      </c>
    </row>
    <row r="902" spans="1:9" x14ac:dyDescent="0.25">
      <c r="A902" s="5" t="s">
        <v>454</v>
      </c>
      <c r="B902" s="5" t="s">
        <v>474</v>
      </c>
      <c r="C902" s="5" t="s">
        <v>640</v>
      </c>
      <c r="D902" s="5" t="s">
        <v>482</v>
      </c>
      <c r="E902" s="5">
        <v>41</v>
      </c>
      <c r="F902" s="50">
        <v>28045</v>
      </c>
      <c r="G902" s="5">
        <v>351384</v>
      </c>
      <c r="H902" s="50">
        <v>37709</v>
      </c>
      <c r="I902" s="5" t="s">
        <v>858</v>
      </c>
    </row>
    <row r="903" spans="1:9" x14ac:dyDescent="0.25">
      <c r="A903" s="5" t="s">
        <v>413</v>
      </c>
      <c r="B903" s="5" t="s">
        <v>550</v>
      </c>
      <c r="C903" s="5" t="s">
        <v>907</v>
      </c>
      <c r="D903" s="5" t="s">
        <v>548</v>
      </c>
      <c r="E903" s="5">
        <v>38</v>
      </c>
      <c r="F903" s="50">
        <v>29169</v>
      </c>
      <c r="G903" s="5">
        <v>351560</v>
      </c>
      <c r="H903" s="50">
        <v>37716</v>
      </c>
      <c r="I903" s="5" t="s">
        <v>858</v>
      </c>
    </row>
    <row r="904" spans="1:9" x14ac:dyDescent="0.25">
      <c r="A904" s="5" t="s">
        <v>413</v>
      </c>
      <c r="B904" s="5" t="s">
        <v>534</v>
      </c>
      <c r="C904" s="5" t="s">
        <v>847</v>
      </c>
      <c r="D904" s="5" t="s">
        <v>445</v>
      </c>
      <c r="E904" s="5">
        <v>38</v>
      </c>
      <c r="F904" s="50">
        <v>29246</v>
      </c>
      <c r="G904" s="5">
        <v>351383</v>
      </c>
      <c r="H904" s="50">
        <v>37775</v>
      </c>
      <c r="I904" s="5" t="s">
        <v>858</v>
      </c>
    </row>
    <row r="905" spans="1:9" x14ac:dyDescent="0.25">
      <c r="A905" s="5" t="s">
        <v>413</v>
      </c>
      <c r="B905" s="5" t="s">
        <v>587</v>
      </c>
      <c r="C905" s="5" t="s">
        <v>801</v>
      </c>
      <c r="D905" s="5" t="s">
        <v>868</v>
      </c>
      <c r="E905" s="5">
        <v>47</v>
      </c>
      <c r="F905" s="50">
        <v>26164</v>
      </c>
      <c r="G905" s="5">
        <v>561655</v>
      </c>
      <c r="H905" s="50">
        <v>34054</v>
      </c>
      <c r="I905" s="5" t="s">
        <v>909</v>
      </c>
    </row>
    <row r="906" spans="1:9" x14ac:dyDescent="0.25">
      <c r="A906" s="5" t="s">
        <v>454</v>
      </c>
      <c r="B906" s="5" t="s">
        <v>570</v>
      </c>
      <c r="C906" s="5" t="s">
        <v>435</v>
      </c>
      <c r="D906" s="5" t="s">
        <v>940</v>
      </c>
      <c r="E906" s="5">
        <v>55</v>
      </c>
      <c r="F906" s="50">
        <v>22957</v>
      </c>
      <c r="G906" s="5">
        <v>351380</v>
      </c>
      <c r="H906" s="50">
        <v>33995</v>
      </c>
      <c r="I906" s="5" t="s">
        <v>924</v>
      </c>
    </row>
    <row r="907" spans="1:9" x14ac:dyDescent="0.25">
      <c r="A907" s="5" t="s">
        <v>413</v>
      </c>
      <c r="B907" s="5" t="s">
        <v>418</v>
      </c>
      <c r="C907" s="5" t="s">
        <v>808</v>
      </c>
      <c r="D907" s="5" t="s">
        <v>741</v>
      </c>
      <c r="E907" s="5">
        <v>38</v>
      </c>
      <c r="F907" s="50">
        <v>29201</v>
      </c>
      <c r="G907" s="5">
        <v>351420</v>
      </c>
      <c r="H907" s="50">
        <v>37901</v>
      </c>
      <c r="I907" s="5" t="s">
        <v>858</v>
      </c>
    </row>
    <row r="908" spans="1:9" x14ac:dyDescent="0.25">
      <c r="A908" s="5" t="s">
        <v>413</v>
      </c>
      <c r="B908" s="5" t="s">
        <v>626</v>
      </c>
      <c r="C908" s="5" t="s">
        <v>88</v>
      </c>
      <c r="D908" s="5" t="s">
        <v>416</v>
      </c>
      <c r="E908" s="5">
        <v>37</v>
      </c>
      <c r="F908" s="50">
        <v>29808</v>
      </c>
      <c r="G908" s="5">
        <v>351568</v>
      </c>
      <c r="H908" s="50">
        <v>37963</v>
      </c>
      <c r="I908" s="5" t="s">
        <v>858</v>
      </c>
    </row>
    <row r="909" spans="1:9" x14ac:dyDescent="0.25">
      <c r="A909" s="5" t="s">
        <v>454</v>
      </c>
      <c r="B909" s="5" t="s">
        <v>618</v>
      </c>
      <c r="C909" s="5" t="s">
        <v>710</v>
      </c>
      <c r="D909" s="5" t="s">
        <v>473</v>
      </c>
      <c r="E909" s="5">
        <v>39</v>
      </c>
      <c r="F909" s="50">
        <v>28894</v>
      </c>
      <c r="G909" s="5">
        <v>566429</v>
      </c>
      <c r="H909" s="50">
        <v>37935</v>
      </c>
      <c r="I909" s="5" t="s">
        <v>858</v>
      </c>
    </row>
    <row r="910" spans="1:9" x14ac:dyDescent="0.25">
      <c r="A910" s="5" t="s">
        <v>454</v>
      </c>
      <c r="B910" s="5" t="s">
        <v>562</v>
      </c>
      <c r="C910" s="5" t="s">
        <v>907</v>
      </c>
      <c r="D910" s="5" t="s">
        <v>473</v>
      </c>
      <c r="E910" s="5">
        <v>38</v>
      </c>
      <c r="F910" s="50">
        <v>29406</v>
      </c>
      <c r="G910" s="5">
        <v>568868</v>
      </c>
      <c r="H910" s="50">
        <v>37845</v>
      </c>
      <c r="I910" s="5" t="s">
        <v>858</v>
      </c>
    </row>
    <row r="911" spans="1:9" x14ac:dyDescent="0.25">
      <c r="A911" s="5" t="s">
        <v>413</v>
      </c>
      <c r="B911" s="5" t="s">
        <v>474</v>
      </c>
      <c r="C911" s="5" t="s">
        <v>848</v>
      </c>
      <c r="D911" s="5" t="s">
        <v>460</v>
      </c>
      <c r="E911" s="5">
        <v>38</v>
      </c>
      <c r="F911" s="50">
        <v>29171</v>
      </c>
      <c r="G911" s="5">
        <v>561662</v>
      </c>
      <c r="H911" s="50">
        <v>37770</v>
      </c>
      <c r="I911" s="5" t="s">
        <v>858</v>
      </c>
    </row>
    <row r="912" spans="1:9" x14ac:dyDescent="0.25">
      <c r="A912" s="5" t="s">
        <v>413</v>
      </c>
      <c r="B912" s="5" t="s">
        <v>623</v>
      </c>
      <c r="C912" s="5" t="s">
        <v>907</v>
      </c>
      <c r="D912" s="5" t="s">
        <v>473</v>
      </c>
      <c r="E912" s="5">
        <v>36</v>
      </c>
      <c r="F912" s="50">
        <v>29902</v>
      </c>
      <c r="G912" s="5">
        <v>566560</v>
      </c>
      <c r="H912" s="50">
        <v>37950</v>
      </c>
      <c r="I912" s="5" t="s">
        <v>858</v>
      </c>
    </row>
    <row r="913" spans="1:9" x14ac:dyDescent="0.25">
      <c r="A913" s="5" t="s">
        <v>413</v>
      </c>
      <c r="B913" s="5" t="s">
        <v>559</v>
      </c>
      <c r="C913" s="5" t="s">
        <v>941</v>
      </c>
      <c r="D913" s="5" t="s">
        <v>473</v>
      </c>
      <c r="E913" s="5">
        <v>38</v>
      </c>
      <c r="F913" s="50">
        <v>29140</v>
      </c>
      <c r="G913" s="5">
        <v>350070</v>
      </c>
      <c r="H913" s="50">
        <v>37963</v>
      </c>
      <c r="I913" s="5" t="s">
        <v>858</v>
      </c>
    </row>
    <row r="914" spans="1:9" x14ac:dyDescent="0.25">
      <c r="A914" s="5" t="s">
        <v>454</v>
      </c>
      <c r="B914" s="5" t="s">
        <v>521</v>
      </c>
      <c r="C914" s="5" t="s">
        <v>928</v>
      </c>
      <c r="D914" s="5" t="s">
        <v>473</v>
      </c>
      <c r="E914" s="5">
        <v>37</v>
      </c>
      <c r="F914" s="50">
        <v>29505</v>
      </c>
      <c r="G914" s="5">
        <v>350090</v>
      </c>
      <c r="H914" s="50">
        <v>37886</v>
      </c>
      <c r="I914" s="5" t="s">
        <v>858</v>
      </c>
    </row>
    <row r="915" spans="1:9" x14ac:dyDescent="0.25">
      <c r="A915" s="5" t="s">
        <v>413</v>
      </c>
      <c r="B915" s="5" t="s">
        <v>671</v>
      </c>
      <c r="C915" s="5" t="s">
        <v>942</v>
      </c>
      <c r="D915" s="5" t="s">
        <v>473</v>
      </c>
      <c r="E915" s="5">
        <v>38</v>
      </c>
      <c r="F915" s="50">
        <v>29370</v>
      </c>
      <c r="G915" s="5">
        <v>350088</v>
      </c>
      <c r="H915" s="50">
        <v>37662</v>
      </c>
      <c r="I915" s="5" t="s">
        <v>858</v>
      </c>
    </row>
    <row r="916" spans="1:9" x14ac:dyDescent="0.25">
      <c r="A916" s="5" t="s">
        <v>413</v>
      </c>
      <c r="B916" s="5" t="s">
        <v>594</v>
      </c>
      <c r="C916" s="5" t="s">
        <v>844</v>
      </c>
      <c r="D916" s="5" t="s">
        <v>433</v>
      </c>
      <c r="E916" s="5">
        <v>37</v>
      </c>
      <c r="F916" s="50">
        <v>29611</v>
      </c>
      <c r="G916" s="5">
        <v>351431</v>
      </c>
      <c r="H916" s="50">
        <v>37776</v>
      </c>
      <c r="I916" s="5" t="s">
        <v>858</v>
      </c>
    </row>
    <row r="917" spans="1:9" x14ac:dyDescent="0.25">
      <c r="A917" s="5" t="s">
        <v>413</v>
      </c>
      <c r="B917" s="5" t="s">
        <v>625</v>
      </c>
      <c r="C917" s="5" t="s">
        <v>943</v>
      </c>
      <c r="D917" s="5" t="s">
        <v>416</v>
      </c>
      <c r="E917" s="5">
        <v>36</v>
      </c>
      <c r="F917" s="50">
        <v>29900</v>
      </c>
      <c r="G917" s="5">
        <v>561702</v>
      </c>
      <c r="H917" s="50">
        <v>37758</v>
      </c>
      <c r="I917" s="5" t="s">
        <v>858</v>
      </c>
    </row>
    <row r="918" spans="1:9" x14ac:dyDescent="0.25">
      <c r="A918" s="5" t="s">
        <v>413</v>
      </c>
      <c r="B918" s="5" t="s">
        <v>719</v>
      </c>
      <c r="C918" s="5" t="s">
        <v>844</v>
      </c>
      <c r="D918" s="5" t="s">
        <v>846</v>
      </c>
      <c r="E918" s="5">
        <v>36</v>
      </c>
      <c r="F918" s="50">
        <v>30088</v>
      </c>
      <c r="G918" s="5">
        <v>350114</v>
      </c>
      <c r="H918" s="50">
        <v>38141</v>
      </c>
      <c r="I918" s="5" t="s">
        <v>858</v>
      </c>
    </row>
    <row r="919" spans="1:9" x14ac:dyDescent="0.25">
      <c r="A919" s="5" t="s">
        <v>413</v>
      </c>
      <c r="B919" s="5" t="s">
        <v>578</v>
      </c>
      <c r="C919" s="5" t="s">
        <v>847</v>
      </c>
      <c r="D919" s="5" t="s">
        <v>416</v>
      </c>
      <c r="E919" s="5">
        <v>36</v>
      </c>
      <c r="F919" s="50">
        <v>30149</v>
      </c>
      <c r="G919" s="5">
        <v>351429</v>
      </c>
      <c r="H919" s="50">
        <v>38112</v>
      </c>
      <c r="I919" s="5" t="s">
        <v>858</v>
      </c>
    </row>
    <row r="920" spans="1:9" x14ac:dyDescent="0.25">
      <c r="A920" s="5" t="s">
        <v>413</v>
      </c>
      <c r="B920" s="5" t="s">
        <v>719</v>
      </c>
      <c r="C920" s="5" t="s">
        <v>438</v>
      </c>
      <c r="D920" s="5" t="s">
        <v>473</v>
      </c>
      <c r="E920" s="5">
        <v>41</v>
      </c>
      <c r="F920" s="50">
        <v>28309</v>
      </c>
      <c r="G920" s="5">
        <v>350124</v>
      </c>
      <c r="H920" s="50">
        <v>38331</v>
      </c>
      <c r="I920" s="5" t="s">
        <v>858</v>
      </c>
    </row>
    <row r="921" spans="1:9" x14ac:dyDescent="0.25">
      <c r="A921" s="5" t="s">
        <v>413</v>
      </c>
      <c r="B921" s="5" t="s">
        <v>664</v>
      </c>
      <c r="C921" s="5" t="s">
        <v>944</v>
      </c>
      <c r="D921" s="5" t="s">
        <v>548</v>
      </c>
      <c r="E921" s="5">
        <v>37</v>
      </c>
      <c r="F921" s="50">
        <v>29625</v>
      </c>
      <c r="G921" s="5">
        <v>350107</v>
      </c>
      <c r="H921" s="50">
        <v>37994</v>
      </c>
      <c r="I921" s="5" t="s">
        <v>858</v>
      </c>
    </row>
    <row r="922" spans="1:9" x14ac:dyDescent="0.25">
      <c r="A922" s="5" t="s">
        <v>413</v>
      </c>
      <c r="B922" s="5" t="s">
        <v>511</v>
      </c>
      <c r="C922" s="5" t="s">
        <v>930</v>
      </c>
      <c r="D922" s="5" t="s">
        <v>416</v>
      </c>
      <c r="E922" s="5">
        <v>38</v>
      </c>
      <c r="F922" s="50">
        <v>29419</v>
      </c>
      <c r="G922" s="5">
        <v>561630</v>
      </c>
      <c r="H922" s="50">
        <v>38129</v>
      </c>
      <c r="I922" s="5" t="s">
        <v>858</v>
      </c>
    </row>
    <row r="923" spans="1:9" x14ac:dyDescent="0.25">
      <c r="A923" s="5" t="s">
        <v>408</v>
      </c>
      <c r="B923" s="5" t="s">
        <v>634</v>
      </c>
      <c r="C923" s="5" t="s">
        <v>155</v>
      </c>
      <c r="D923" s="5" t="s">
        <v>460</v>
      </c>
      <c r="E923" s="5">
        <v>41</v>
      </c>
      <c r="F923" s="50">
        <v>28293</v>
      </c>
      <c r="G923" s="5">
        <v>351427</v>
      </c>
      <c r="H923" s="50">
        <v>38150</v>
      </c>
      <c r="I923" s="5" t="s">
        <v>858</v>
      </c>
    </row>
    <row r="924" spans="1:9" x14ac:dyDescent="0.25">
      <c r="A924" s="5" t="s">
        <v>408</v>
      </c>
      <c r="B924" s="5" t="s">
        <v>586</v>
      </c>
      <c r="C924" s="5" t="s">
        <v>471</v>
      </c>
      <c r="D924" s="5" t="s">
        <v>749</v>
      </c>
      <c r="E924" s="5">
        <v>38</v>
      </c>
      <c r="F924" s="50">
        <v>29140</v>
      </c>
      <c r="G924" s="5">
        <v>561645</v>
      </c>
      <c r="H924" s="50">
        <v>38110</v>
      </c>
      <c r="I924" s="5" t="s">
        <v>858</v>
      </c>
    </row>
    <row r="925" spans="1:9" x14ac:dyDescent="0.25">
      <c r="A925" s="5" t="s">
        <v>408</v>
      </c>
      <c r="B925" s="5" t="s">
        <v>673</v>
      </c>
      <c r="C925" s="5" t="s">
        <v>86</v>
      </c>
      <c r="D925" s="5" t="s">
        <v>945</v>
      </c>
      <c r="E925" s="5">
        <v>51</v>
      </c>
      <c r="F925" s="50">
        <v>24665</v>
      </c>
      <c r="G925" s="5">
        <v>351569</v>
      </c>
      <c r="H925" s="50">
        <v>35058</v>
      </c>
      <c r="I925" s="5" t="s">
        <v>909</v>
      </c>
    </row>
    <row r="926" spans="1:9" x14ac:dyDescent="0.25">
      <c r="A926" s="5" t="s">
        <v>413</v>
      </c>
      <c r="B926" s="5" t="s">
        <v>492</v>
      </c>
      <c r="C926" s="5" t="s">
        <v>523</v>
      </c>
      <c r="D926" s="5" t="s">
        <v>416</v>
      </c>
      <c r="E926" s="5">
        <v>43</v>
      </c>
      <c r="F926" s="50">
        <v>27458</v>
      </c>
      <c r="G926" s="5">
        <v>561599</v>
      </c>
      <c r="H926" s="50">
        <v>38180</v>
      </c>
      <c r="I926" s="5" t="s">
        <v>924</v>
      </c>
    </row>
    <row r="927" spans="1:9" x14ac:dyDescent="0.25">
      <c r="A927" s="5" t="s">
        <v>413</v>
      </c>
      <c r="B927" s="5" t="s">
        <v>626</v>
      </c>
      <c r="C927" s="5" t="s">
        <v>707</v>
      </c>
      <c r="D927" s="5" t="s">
        <v>457</v>
      </c>
      <c r="E927" s="5">
        <v>52</v>
      </c>
      <c r="F927" s="50">
        <v>24072</v>
      </c>
      <c r="G927" s="5">
        <v>561598</v>
      </c>
      <c r="H927" s="50">
        <v>34761</v>
      </c>
      <c r="I927" s="5" t="s">
        <v>926</v>
      </c>
    </row>
    <row r="928" spans="1:9" x14ac:dyDescent="0.25">
      <c r="A928" s="5" t="s">
        <v>413</v>
      </c>
      <c r="B928" s="5" t="s">
        <v>730</v>
      </c>
      <c r="C928" s="5" t="s">
        <v>946</v>
      </c>
      <c r="D928" s="5" t="s">
        <v>460</v>
      </c>
      <c r="E928" s="5">
        <v>37</v>
      </c>
      <c r="F928" s="50">
        <v>29516</v>
      </c>
      <c r="G928" s="5">
        <v>561660</v>
      </c>
      <c r="H928" s="50">
        <v>38271</v>
      </c>
      <c r="I928" s="5" t="s">
        <v>858</v>
      </c>
    </row>
    <row r="929" spans="1:9" x14ac:dyDescent="0.25">
      <c r="A929" s="5" t="s">
        <v>413</v>
      </c>
      <c r="B929" s="5" t="s">
        <v>541</v>
      </c>
      <c r="C929" s="5" t="s">
        <v>523</v>
      </c>
      <c r="D929" s="5" t="s">
        <v>850</v>
      </c>
      <c r="E929" s="5">
        <v>38</v>
      </c>
      <c r="F929" s="50">
        <v>29486</v>
      </c>
      <c r="G929" s="5">
        <v>350175</v>
      </c>
      <c r="H929" s="50">
        <v>38185</v>
      </c>
      <c r="I929" s="5" t="s">
        <v>858</v>
      </c>
    </row>
    <row r="930" spans="1:9" x14ac:dyDescent="0.25">
      <c r="A930" s="5" t="s">
        <v>408</v>
      </c>
      <c r="B930" s="5" t="s">
        <v>519</v>
      </c>
      <c r="C930" s="5" t="s">
        <v>828</v>
      </c>
      <c r="D930" s="5" t="s">
        <v>473</v>
      </c>
      <c r="E930" s="5">
        <v>34</v>
      </c>
      <c r="F930" s="50">
        <v>30937</v>
      </c>
      <c r="G930" s="5">
        <v>350187</v>
      </c>
      <c r="H930" s="50">
        <v>38252</v>
      </c>
      <c r="I930" s="5" t="s">
        <v>858</v>
      </c>
    </row>
    <row r="931" spans="1:9" x14ac:dyDescent="0.25">
      <c r="A931" s="5" t="s">
        <v>454</v>
      </c>
      <c r="B931" s="5" t="s">
        <v>546</v>
      </c>
      <c r="C931" s="5" t="s">
        <v>529</v>
      </c>
      <c r="D931" s="5" t="s">
        <v>548</v>
      </c>
      <c r="E931" s="5">
        <v>39</v>
      </c>
      <c r="F931" s="50">
        <v>28953</v>
      </c>
      <c r="G931" s="5">
        <v>350192</v>
      </c>
      <c r="H931" s="50">
        <v>38080</v>
      </c>
      <c r="I931" s="5" t="s">
        <v>858</v>
      </c>
    </row>
    <row r="932" spans="1:9" x14ac:dyDescent="0.25">
      <c r="A932" s="5" t="s">
        <v>408</v>
      </c>
      <c r="B932" s="5" t="s">
        <v>705</v>
      </c>
      <c r="C932" s="5" t="s">
        <v>471</v>
      </c>
      <c r="D932" s="5" t="s">
        <v>947</v>
      </c>
      <c r="E932" s="5">
        <v>39</v>
      </c>
      <c r="F932" s="50">
        <v>29018</v>
      </c>
      <c r="G932" s="5">
        <v>566544</v>
      </c>
      <c r="H932" s="50">
        <v>38347</v>
      </c>
      <c r="I932" s="5" t="s">
        <v>858</v>
      </c>
    </row>
    <row r="933" spans="1:9" x14ac:dyDescent="0.25">
      <c r="A933" s="5" t="s">
        <v>454</v>
      </c>
      <c r="B933" s="5" t="s">
        <v>667</v>
      </c>
      <c r="C933" s="5" t="s">
        <v>928</v>
      </c>
      <c r="D933" s="5" t="s">
        <v>678</v>
      </c>
      <c r="E933" s="5">
        <v>37</v>
      </c>
      <c r="F933" s="50">
        <v>29726</v>
      </c>
      <c r="G933" s="5">
        <v>561677</v>
      </c>
      <c r="H933" s="50">
        <v>38302</v>
      </c>
      <c r="I933" s="5" t="s">
        <v>858</v>
      </c>
    </row>
    <row r="934" spans="1:9" x14ac:dyDescent="0.25">
      <c r="A934" s="5" t="s">
        <v>408</v>
      </c>
      <c r="B934" s="5" t="s">
        <v>612</v>
      </c>
      <c r="C934" s="5" t="s">
        <v>835</v>
      </c>
      <c r="D934" s="5" t="s">
        <v>628</v>
      </c>
      <c r="E934" s="5">
        <v>38</v>
      </c>
      <c r="F934" s="50">
        <v>29394</v>
      </c>
      <c r="G934" s="5">
        <v>561675</v>
      </c>
      <c r="H934" s="50">
        <v>38317</v>
      </c>
      <c r="I934" s="5" t="s">
        <v>858</v>
      </c>
    </row>
    <row r="935" spans="1:9" x14ac:dyDescent="0.25">
      <c r="A935" s="5" t="s">
        <v>408</v>
      </c>
      <c r="B935" s="5" t="s">
        <v>499</v>
      </c>
      <c r="C935" s="5" t="s">
        <v>453</v>
      </c>
      <c r="D935" s="5" t="s">
        <v>619</v>
      </c>
      <c r="E935" s="5">
        <v>40</v>
      </c>
      <c r="F935" s="50">
        <v>28515</v>
      </c>
      <c r="G935" s="5">
        <v>561679</v>
      </c>
      <c r="H935" s="50">
        <v>38075</v>
      </c>
      <c r="I935" s="5" t="s">
        <v>858</v>
      </c>
    </row>
    <row r="936" spans="1:9" x14ac:dyDescent="0.25">
      <c r="A936" s="5" t="s">
        <v>408</v>
      </c>
      <c r="B936" s="5" t="s">
        <v>664</v>
      </c>
      <c r="C936" s="5" t="s">
        <v>161</v>
      </c>
      <c r="D936" s="5" t="s">
        <v>473</v>
      </c>
      <c r="E936" s="5">
        <v>38</v>
      </c>
      <c r="F936" s="50">
        <v>29468</v>
      </c>
      <c r="G936" s="5">
        <v>561744</v>
      </c>
      <c r="H936" s="50">
        <v>38206</v>
      </c>
      <c r="I936" s="5" t="s">
        <v>858</v>
      </c>
    </row>
    <row r="937" spans="1:9" x14ac:dyDescent="0.25">
      <c r="A937" s="5" t="s">
        <v>454</v>
      </c>
      <c r="B937" s="5" t="s">
        <v>784</v>
      </c>
      <c r="C937" s="5" t="s">
        <v>489</v>
      </c>
      <c r="D937" s="5" t="s">
        <v>457</v>
      </c>
      <c r="E937" s="5">
        <v>50</v>
      </c>
      <c r="F937" s="50">
        <v>24818</v>
      </c>
      <c r="G937" s="5">
        <v>561684</v>
      </c>
      <c r="H937" s="50">
        <v>36050</v>
      </c>
      <c r="I937" s="5" t="s">
        <v>909</v>
      </c>
    </row>
    <row r="938" spans="1:9" x14ac:dyDescent="0.25">
      <c r="A938" s="5" t="s">
        <v>413</v>
      </c>
      <c r="B938" s="5" t="s">
        <v>748</v>
      </c>
      <c r="C938" s="5" t="s">
        <v>91</v>
      </c>
      <c r="D938" s="5" t="s">
        <v>457</v>
      </c>
      <c r="E938" s="5">
        <v>41</v>
      </c>
      <c r="F938" s="50">
        <v>28244</v>
      </c>
      <c r="G938" s="5">
        <v>566203</v>
      </c>
      <c r="H938" s="50">
        <v>38171</v>
      </c>
      <c r="I938" s="5" t="s">
        <v>466</v>
      </c>
    </row>
    <row r="939" spans="1:9" x14ac:dyDescent="0.25">
      <c r="A939" s="5" t="s">
        <v>413</v>
      </c>
      <c r="B939" s="5" t="s">
        <v>514</v>
      </c>
      <c r="C939" s="5" t="s">
        <v>523</v>
      </c>
      <c r="D939" s="5" t="s">
        <v>416</v>
      </c>
      <c r="E939" s="5">
        <v>35</v>
      </c>
      <c r="F939" s="50">
        <v>30246</v>
      </c>
      <c r="G939" s="5">
        <v>561666</v>
      </c>
      <c r="H939" s="50">
        <v>38067</v>
      </c>
      <c r="I939" s="5" t="s">
        <v>858</v>
      </c>
    </row>
    <row r="940" spans="1:9" x14ac:dyDescent="0.25">
      <c r="A940" s="5" t="s">
        <v>413</v>
      </c>
      <c r="B940" s="5" t="s">
        <v>561</v>
      </c>
      <c r="C940" s="5" t="s">
        <v>893</v>
      </c>
      <c r="D940" s="5" t="s">
        <v>473</v>
      </c>
      <c r="E940" s="5">
        <v>35</v>
      </c>
      <c r="F940" s="50">
        <v>30535</v>
      </c>
      <c r="G940" s="5">
        <v>561668</v>
      </c>
      <c r="H940" s="50">
        <v>38647</v>
      </c>
      <c r="I940" s="5" t="s">
        <v>909</v>
      </c>
    </row>
    <row r="941" spans="1:9" x14ac:dyDescent="0.25">
      <c r="A941" s="5" t="s">
        <v>413</v>
      </c>
      <c r="B941" s="5" t="s">
        <v>602</v>
      </c>
      <c r="C941" s="5" t="s">
        <v>896</v>
      </c>
      <c r="D941" s="5" t="s">
        <v>473</v>
      </c>
      <c r="E941" s="5">
        <v>43</v>
      </c>
      <c r="F941" s="50">
        <v>27358</v>
      </c>
      <c r="G941" s="5">
        <v>561688</v>
      </c>
      <c r="H941" s="50">
        <v>38462</v>
      </c>
      <c r="I941" s="5" t="s">
        <v>909</v>
      </c>
    </row>
    <row r="942" spans="1:9" x14ac:dyDescent="0.25">
      <c r="A942" s="5" t="s">
        <v>408</v>
      </c>
      <c r="B942" s="5" t="s">
        <v>572</v>
      </c>
      <c r="C942" s="5" t="s">
        <v>453</v>
      </c>
      <c r="D942" s="5" t="s">
        <v>642</v>
      </c>
      <c r="E942" s="5">
        <v>42</v>
      </c>
      <c r="F942" s="50">
        <v>27800</v>
      </c>
      <c r="G942" s="5">
        <v>350199</v>
      </c>
      <c r="H942" s="50">
        <v>38450</v>
      </c>
      <c r="I942" s="5" t="s">
        <v>909</v>
      </c>
    </row>
    <row r="943" spans="1:9" x14ac:dyDescent="0.25">
      <c r="A943" s="5" t="s">
        <v>408</v>
      </c>
      <c r="B943" s="5" t="s">
        <v>671</v>
      </c>
      <c r="C943" s="5" t="s">
        <v>892</v>
      </c>
      <c r="D943" s="5" t="s">
        <v>460</v>
      </c>
      <c r="E943" s="5">
        <v>64</v>
      </c>
      <c r="F943" s="50">
        <v>19948</v>
      </c>
      <c r="G943" s="5">
        <v>350257</v>
      </c>
      <c r="H943" s="50">
        <v>29916</v>
      </c>
      <c r="I943" s="5" t="s">
        <v>909</v>
      </c>
    </row>
    <row r="944" spans="1:9" x14ac:dyDescent="0.25">
      <c r="A944" s="5" t="s">
        <v>408</v>
      </c>
      <c r="B944" s="5" t="s">
        <v>574</v>
      </c>
      <c r="C944" s="5" t="s">
        <v>570</v>
      </c>
      <c r="D944" s="5" t="s">
        <v>460</v>
      </c>
      <c r="E944" s="5">
        <v>36</v>
      </c>
      <c r="F944" s="50">
        <v>29932</v>
      </c>
      <c r="G944" s="5">
        <v>561689</v>
      </c>
      <c r="H944" s="50">
        <v>38599</v>
      </c>
      <c r="I944" s="5" t="s">
        <v>858</v>
      </c>
    </row>
    <row r="945" spans="1:9" x14ac:dyDescent="0.25">
      <c r="A945" s="5" t="s">
        <v>413</v>
      </c>
      <c r="B945" s="5" t="s">
        <v>578</v>
      </c>
      <c r="C945" s="5" t="s">
        <v>840</v>
      </c>
      <c r="D945" s="5" t="s">
        <v>416</v>
      </c>
      <c r="E945" s="5">
        <v>35</v>
      </c>
      <c r="F945" s="50">
        <v>30489</v>
      </c>
      <c r="G945" s="5">
        <v>566403</v>
      </c>
      <c r="H945" s="50">
        <v>38492</v>
      </c>
      <c r="I945" s="5" t="s">
        <v>858</v>
      </c>
    </row>
    <row r="946" spans="1:9" x14ac:dyDescent="0.25">
      <c r="A946" s="5" t="s">
        <v>413</v>
      </c>
      <c r="B946" s="5" t="s">
        <v>667</v>
      </c>
      <c r="C946" s="5" t="s">
        <v>640</v>
      </c>
      <c r="D946" s="5" t="s">
        <v>457</v>
      </c>
      <c r="E946" s="5">
        <v>54</v>
      </c>
      <c r="F946" s="50">
        <v>23412</v>
      </c>
      <c r="G946" s="5">
        <v>561505</v>
      </c>
      <c r="H946" s="50">
        <v>34952</v>
      </c>
      <c r="I946" s="5" t="s">
        <v>909</v>
      </c>
    </row>
    <row r="947" spans="1:9" x14ac:dyDescent="0.25">
      <c r="A947" s="5" t="s">
        <v>454</v>
      </c>
      <c r="B947" s="5" t="s">
        <v>614</v>
      </c>
      <c r="C947" s="5" t="s">
        <v>930</v>
      </c>
      <c r="D947" s="5" t="s">
        <v>460</v>
      </c>
      <c r="E947" s="5">
        <v>35</v>
      </c>
      <c r="F947" s="50">
        <v>30373</v>
      </c>
      <c r="G947" s="5">
        <v>566546</v>
      </c>
      <c r="H947" s="50">
        <v>38357</v>
      </c>
      <c r="I947" s="5" t="s">
        <v>909</v>
      </c>
    </row>
    <row r="948" spans="1:9" x14ac:dyDescent="0.25">
      <c r="A948" s="5" t="s">
        <v>408</v>
      </c>
      <c r="B948" s="5" t="s">
        <v>485</v>
      </c>
      <c r="C948" s="5" t="s">
        <v>822</v>
      </c>
      <c r="D948" s="5" t="s">
        <v>482</v>
      </c>
      <c r="E948" s="5">
        <v>39</v>
      </c>
      <c r="F948" s="50">
        <v>29010</v>
      </c>
      <c r="G948" s="5">
        <v>350200</v>
      </c>
      <c r="H948" s="50">
        <v>38484</v>
      </c>
      <c r="I948" s="5" t="s">
        <v>858</v>
      </c>
    </row>
    <row r="949" spans="1:9" x14ac:dyDescent="0.25">
      <c r="A949" s="5" t="s">
        <v>408</v>
      </c>
      <c r="B949" s="5" t="s">
        <v>570</v>
      </c>
      <c r="C949" s="5" t="s">
        <v>948</v>
      </c>
      <c r="D949" s="5" t="s">
        <v>749</v>
      </c>
      <c r="E949" s="5">
        <v>36</v>
      </c>
      <c r="F949" s="50">
        <v>29945</v>
      </c>
      <c r="G949" s="5">
        <v>350340</v>
      </c>
      <c r="H949" s="50">
        <v>38414</v>
      </c>
      <c r="I949" s="5" t="s">
        <v>858</v>
      </c>
    </row>
    <row r="950" spans="1:9" x14ac:dyDescent="0.25">
      <c r="A950" s="5" t="s">
        <v>413</v>
      </c>
      <c r="B950" s="5" t="s">
        <v>662</v>
      </c>
      <c r="C950" s="5" t="s">
        <v>930</v>
      </c>
      <c r="D950" s="5" t="s">
        <v>439</v>
      </c>
      <c r="E950" s="5">
        <v>64</v>
      </c>
      <c r="F950" s="50">
        <v>19948</v>
      </c>
      <c r="G950" s="5">
        <v>561696</v>
      </c>
      <c r="H950" s="50">
        <v>29916</v>
      </c>
      <c r="I950" s="5" t="s">
        <v>909</v>
      </c>
    </row>
    <row r="951" spans="1:9" x14ac:dyDescent="0.25">
      <c r="A951" s="5" t="s">
        <v>408</v>
      </c>
      <c r="B951" s="5" t="s">
        <v>561</v>
      </c>
      <c r="C951" s="5" t="s">
        <v>410</v>
      </c>
      <c r="D951" s="5" t="s">
        <v>473</v>
      </c>
      <c r="E951" s="5">
        <v>39</v>
      </c>
      <c r="F951" s="50">
        <v>29040</v>
      </c>
      <c r="G951" s="5">
        <v>561697</v>
      </c>
      <c r="H951" s="50">
        <v>38696</v>
      </c>
      <c r="I951" s="5" t="s">
        <v>858</v>
      </c>
    </row>
    <row r="952" spans="1:9" x14ac:dyDescent="0.25">
      <c r="A952" s="5" t="s">
        <v>408</v>
      </c>
      <c r="B952" s="5" t="s">
        <v>631</v>
      </c>
      <c r="C952" s="5" t="s">
        <v>465</v>
      </c>
      <c r="D952" s="5" t="s">
        <v>460</v>
      </c>
      <c r="E952" s="5">
        <v>38</v>
      </c>
      <c r="F952" s="50">
        <v>29389</v>
      </c>
      <c r="G952" s="5">
        <v>350236</v>
      </c>
      <c r="H952" s="50">
        <v>38640</v>
      </c>
      <c r="I952" s="5" t="s">
        <v>858</v>
      </c>
    </row>
    <row r="953" spans="1:9" x14ac:dyDescent="0.25">
      <c r="A953" s="5" t="s">
        <v>413</v>
      </c>
      <c r="B953" s="5" t="s">
        <v>509</v>
      </c>
      <c r="C953" s="5" t="s">
        <v>949</v>
      </c>
      <c r="D953" s="5" t="s">
        <v>947</v>
      </c>
      <c r="E953" s="5">
        <v>38</v>
      </c>
      <c r="F953" s="50">
        <v>29272</v>
      </c>
      <c r="G953" s="5">
        <v>350638</v>
      </c>
      <c r="H953" s="50">
        <v>38377</v>
      </c>
      <c r="I953" s="5" t="s">
        <v>858</v>
      </c>
    </row>
    <row r="954" spans="1:9" x14ac:dyDescent="0.25">
      <c r="A954" s="5" t="s">
        <v>408</v>
      </c>
      <c r="B954" s="5" t="s">
        <v>461</v>
      </c>
      <c r="C954" s="5" t="s">
        <v>621</v>
      </c>
      <c r="D954" s="5" t="s">
        <v>416</v>
      </c>
      <c r="E954" s="5">
        <v>39</v>
      </c>
      <c r="F954" s="50">
        <v>29079</v>
      </c>
      <c r="G954" s="5">
        <v>561700</v>
      </c>
      <c r="H954" s="50">
        <v>38492</v>
      </c>
      <c r="I954" s="5" t="s">
        <v>858</v>
      </c>
    </row>
    <row r="955" spans="1:9" x14ac:dyDescent="0.25">
      <c r="A955" s="5" t="s">
        <v>408</v>
      </c>
      <c r="B955" s="5" t="s">
        <v>625</v>
      </c>
      <c r="C955" s="5" t="s">
        <v>950</v>
      </c>
      <c r="D955" s="5" t="s">
        <v>473</v>
      </c>
      <c r="E955" s="5">
        <v>39</v>
      </c>
      <c r="F955" s="50">
        <v>28773</v>
      </c>
      <c r="G955" s="5">
        <v>350705</v>
      </c>
      <c r="H955" s="50">
        <v>38607</v>
      </c>
      <c r="I955" s="5" t="s">
        <v>858</v>
      </c>
    </row>
    <row r="956" spans="1:9" x14ac:dyDescent="0.25">
      <c r="A956" s="5" t="s">
        <v>408</v>
      </c>
      <c r="B956" s="5" t="s">
        <v>665</v>
      </c>
      <c r="C956" s="5" t="s">
        <v>951</v>
      </c>
      <c r="D956" s="5" t="s">
        <v>802</v>
      </c>
      <c r="E956" s="5">
        <v>37</v>
      </c>
      <c r="F956" s="50">
        <v>29711</v>
      </c>
      <c r="G956" s="5">
        <v>350530</v>
      </c>
      <c r="H956" s="50">
        <v>38758</v>
      </c>
      <c r="I956" s="5" t="s">
        <v>858</v>
      </c>
    </row>
    <row r="957" spans="1:9" x14ac:dyDescent="0.25">
      <c r="A957" s="5" t="s">
        <v>408</v>
      </c>
      <c r="B957" s="5" t="s">
        <v>526</v>
      </c>
      <c r="C957" s="5" t="s">
        <v>835</v>
      </c>
      <c r="D957" s="5" t="s">
        <v>734</v>
      </c>
      <c r="E957" s="5">
        <v>36</v>
      </c>
      <c r="F957" s="50">
        <v>29869</v>
      </c>
      <c r="G957" s="5">
        <v>350523</v>
      </c>
      <c r="H957" s="50">
        <v>38399</v>
      </c>
      <c r="I957" s="5" t="s">
        <v>858</v>
      </c>
    </row>
    <row r="958" spans="1:9" x14ac:dyDescent="0.25">
      <c r="A958" s="5" t="s">
        <v>413</v>
      </c>
      <c r="B958" s="5" t="s">
        <v>185</v>
      </c>
      <c r="C958" s="5" t="s">
        <v>952</v>
      </c>
      <c r="D958" s="5" t="s">
        <v>473</v>
      </c>
      <c r="E958" s="5">
        <v>39</v>
      </c>
      <c r="F958" s="50">
        <v>29110</v>
      </c>
      <c r="G958" s="5">
        <v>566037</v>
      </c>
      <c r="H958" s="50">
        <v>38805</v>
      </c>
      <c r="I958" s="5" t="s">
        <v>858</v>
      </c>
    </row>
    <row r="959" spans="1:9" x14ac:dyDescent="0.25">
      <c r="A959" s="5" t="s">
        <v>454</v>
      </c>
      <c r="B959" s="5" t="s">
        <v>694</v>
      </c>
      <c r="C959" s="5" t="s">
        <v>844</v>
      </c>
      <c r="D959" s="5" t="s">
        <v>460</v>
      </c>
      <c r="E959" s="5">
        <v>36</v>
      </c>
      <c r="F959" s="50">
        <v>30057</v>
      </c>
      <c r="G959" s="5">
        <v>350869</v>
      </c>
      <c r="H959" s="50">
        <v>38812</v>
      </c>
      <c r="I959" s="5" t="s">
        <v>858</v>
      </c>
    </row>
    <row r="960" spans="1:9" x14ac:dyDescent="0.25">
      <c r="A960" s="5" t="s">
        <v>413</v>
      </c>
      <c r="B960" s="5" t="s">
        <v>490</v>
      </c>
      <c r="C960" s="5" t="s">
        <v>640</v>
      </c>
      <c r="D960" s="5" t="s">
        <v>439</v>
      </c>
      <c r="E960" s="5">
        <v>38</v>
      </c>
      <c r="F960" s="50">
        <v>29296</v>
      </c>
      <c r="G960" s="5">
        <v>566326</v>
      </c>
      <c r="H960" s="50">
        <v>38871</v>
      </c>
      <c r="I960" s="5" t="s">
        <v>858</v>
      </c>
    </row>
    <row r="961" spans="1:9" x14ac:dyDescent="0.25">
      <c r="A961" s="5" t="s">
        <v>413</v>
      </c>
      <c r="B961" s="5" t="s">
        <v>594</v>
      </c>
      <c r="C961" s="5" t="s">
        <v>596</v>
      </c>
      <c r="D961" s="5" t="s">
        <v>439</v>
      </c>
      <c r="E961" s="5">
        <v>35</v>
      </c>
      <c r="F961" s="50">
        <v>30236</v>
      </c>
      <c r="G961" s="5">
        <v>561735</v>
      </c>
      <c r="H961" s="50">
        <v>38802</v>
      </c>
      <c r="I961" s="5" t="s">
        <v>858</v>
      </c>
    </row>
    <row r="962" spans="1:9" x14ac:dyDescent="0.25">
      <c r="A962" s="5" t="s">
        <v>413</v>
      </c>
      <c r="B962" s="5" t="s">
        <v>541</v>
      </c>
      <c r="C962" s="5" t="s">
        <v>640</v>
      </c>
      <c r="D962" s="5" t="s">
        <v>953</v>
      </c>
      <c r="E962" s="5">
        <v>48</v>
      </c>
      <c r="F962" s="50">
        <v>25687</v>
      </c>
      <c r="G962" s="5">
        <v>561654</v>
      </c>
      <c r="H962" s="50">
        <v>34725</v>
      </c>
      <c r="I962" s="5" t="s">
        <v>909</v>
      </c>
    </row>
    <row r="963" spans="1:9" x14ac:dyDescent="0.25">
      <c r="A963" s="5" t="s">
        <v>408</v>
      </c>
      <c r="B963" s="5" t="s">
        <v>446</v>
      </c>
      <c r="C963" s="5" t="s">
        <v>954</v>
      </c>
      <c r="D963" s="5" t="s">
        <v>411</v>
      </c>
      <c r="E963" s="5">
        <v>41</v>
      </c>
      <c r="F963" s="50">
        <v>28359</v>
      </c>
      <c r="G963" s="5">
        <v>561757</v>
      </c>
      <c r="H963" s="50">
        <v>38997</v>
      </c>
      <c r="I963" s="5" t="s">
        <v>858</v>
      </c>
    </row>
    <row r="964" spans="1:9" x14ac:dyDescent="0.25">
      <c r="A964" s="5" t="s">
        <v>454</v>
      </c>
      <c r="B964" s="5" t="s">
        <v>493</v>
      </c>
      <c r="C964" s="5" t="s">
        <v>796</v>
      </c>
      <c r="D964" s="5" t="s">
        <v>955</v>
      </c>
      <c r="E964" s="5">
        <v>36</v>
      </c>
      <c r="F964" s="50">
        <v>29878</v>
      </c>
      <c r="G964" s="5">
        <v>351771</v>
      </c>
      <c r="H964" s="50">
        <v>39059</v>
      </c>
      <c r="I964" s="5" t="s">
        <v>858</v>
      </c>
    </row>
    <row r="965" spans="1:9" x14ac:dyDescent="0.25">
      <c r="A965" s="5" t="s">
        <v>408</v>
      </c>
      <c r="B965" s="5" t="s">
        <v>611</v>
      </c>
      <c r="C965" s="5" t="s">
        <v>629</v>
      </c>
      <c r="D965" s="5" t="s">
        <v>416</v>
      </c>
      <c r="E965" s="5">
        <v>38</v>
      </c>
      <c r="F965" s="50">
        <v>29267</v>
      </c>
      <c r="G965" s="5">
        <v>561698</v>
      </c>
      <c r="H965" s="50">
        <v>39031</v>
      </c>
      <c r="I965" s="5" t="s">
        <v>858</v>
      </c>
    </row>
    <row r="966" spans="1:9" x14ac:dyDescent="0.25">
      <c r="A966" s="5" t="s">
        <v>413</v>
      </c>
      <c r="B966" s="5" t="s">
        <v>561</v>
      </c>
      <c r="C966" s="5" t="s">
        <v>893</v>
      </c>
      <c r="D966" s="5" t="s">
        <v>416</v>
      </c>
      <c r="E966" s="5">
        <v>35</v>
      </c>
      <c r="F966" s="50">
        <v>30341</v>
      </c>
      <c r="G966" s="5">
        <v>561663</v>
      </c>
      <c r="H966" s="50">
        <v>38941</v>
      </c>
      <c r="I966" s="5" t="s">
        <v>858</v>
      </c>
    </row>
    <row r="967" spans="1:9" x14ac:dyDescent="0.25">
      <c r="A967" s="5" t="s">
        <v>408</v>
      </c>
      <c r="B967" s="5" t="s">
        <v>614</v>
      </c>
      <c r="C967" s="5" t="s">
        <v>161</v>
      </c>
      <c r="D967" s="5" t="s">
        <v>482</v>
      </c>
      <c r="E967" s="5">
        <v>36</v>
      </c>
      <c r="F967" s="50">
        <v>29871</v>
      </c>
      <c r="G967" s="5">
        <v>351787</v>
      </c>
      <c r="H967" s="50">
        <v>38866</v>
      </c>
      <c r="I967" s="5" t="s">
        <v>858</v>
      </c>
    </row>
    <row r="968" spans="1:9" x14ac:dyDescent="0.25">
      <c r="A968" s="5" t="s">
        <v>413</v>
      </c>
      <c r="B968" s="5" t="s">
        <v>471</v>
      </c>
      <c r="C968" s="5" t="s">
        <v>956</v>
      </c>
      <c r="D968" s="5" t="s">
        <v>433</v>
      </c>
      <c r="E968" s="5">
        <v>38</v>
      </c>
      <c r="F968" s="50">
        <v>29283</v>
      </c>
      <c r="G968" s="5">
        <v>561789</v>
      </c>
      <c r="H968" s="50">
        <v>39046</v>
      </c>
      <c r="I968" s="5" t="s">
        <v>858</v>
      </c>
    </row>
    <row r="969" spans="1:9" x14ac:dyDescent="0.25">
      <c r="A969" s="5" t="s">
        <v>408</v>
      </c>
      <c r="B969" s="5" t="s">
        <v>519</v>
      </c>
      <c r="C969" s="5" t="s">
        <v>490</v>
      </c>
      <c r="D969" s="5" t="s">
        <v>536</v>
      </c>
      <c r="E969" s="5">
        <v>36</v>
      </c>
      <c r="F969" s="50">
        <v>29915</v>
      </c>
      <c r="G969" s="5">
        <v>351795</v>
      </c>
      <c r="H969" s="50">
        <v>39059</v>
      </c>
      <c r="I969" s="5" t="s">
        <v>858</v>
      </c>
    </row>
    <row r="970" spans="1:9" x14ac:dyDescent="0.25">
      <c r="A970" s="5" t="s">
        <v>413</v>
      </c>
      <c r="B970" s="5" t="s">
        <v>791</v>
      </c>
      <c r="C970" s="5" t="s">
        <v>898</v>
      </c>
      <c r="D970" s="5" t="s">
        <v>460</v>
      </c>
      <c r="E970" s="5">
        <v>38</v>
      </c>
      <c r="F970" s="50">
        <v>29437</v>
      </c>
      <c r="G970" s="5">
        <v>351805</v>
      </c>
      <c r="H970" s="50">
        <v>38982</v>
      </c>
      <c r="I970" s="5" t="s">
        <v>858</v>
      </c>
    </row>
    <row r="971" spans="1:9" x14ac:dyDescent="0.25">
      <c r="A971" s="5" t="s">
        <v>413</v>
      </c>
      <c r="B971" s="5" t="s">
        <v>155</v>
      </c>
      <c r="C971" s="5" t="s">
        <v>640</v>
      </c>
      <c r="D971" s="5" t="s">
        <v>411</v>
      </c>
      <c r="E971" s="5">
        <v>37</v>
      </c>
      <c r="F971" s="50">
        <v>29711</v>
      </c>
      <c r="G971" s="5">
        <v>561808</v>
      </c>
      <c r="H971" s="50">
        <v>38758</v>
      </c>
      <c r="I971" s="5" t="s">
        <v>858</v>
      </c>
    </row>
    <row r="972" spans="1:9" x14ac:dyDescent="0.25">
      <c r="A972" s="5" t="s">
        <v>408</v>
      </c>
      <c r="B972" s="5" t="s">
        <v>476</v>
      </c>
      <c r="C972" s="5" t="s">
        <v>901</v>
      </c>
      <c r="D972" s="5" t="s">
        <v>734</v>
      </c>
      <c r="E972" s="5">
        <v>38</v>
      </c>
      <c r="F972" s="50">
        <v>29424</v>
      </c>
      <c r="G972" s="5">
        <v>561812</v>
      </c>
      <c r="H972" s="50">
        <v>38872</v>
      </c>
      <c r="I972" s="5" t="s">
        <v>858</v>
      </c>
    </row>
    <row r="973" spans="1:9" x14ac:dyDescent="0.25">
      <c r="A973" s="5" t="s">
        <v>413</v>
      </c>
      <c r="B973" s="5" t="s">
        <v>673</v>
      </c>
      <c r="C973" s="5" t="s">
        <v>824</v>
      </c>
      <c r="D973" s="5" t="s">
        <v>617</v>
      </c>
      <c r="E973" s="5">
        <v>38</v>
      </c>
      <c r="F973" s="50">
        <v>29314</v>
      </c>
      <c r="G973" s="5">
        <v>561810</v>
      </c>
      <c r="H973" s="50">
        <v>38854</v>
      </c>
      <c r="I973" s="5" t="s">
        <v>858</v>
      </c>
    </row>
    <row r="974" spans="1:9" x14ac:dyDescent="0.25">
      <c r="A974" s="5" t="s">
        <v>413</v>
      </c>
      <c r="B974" s="5" t="s">
        <v>490</v>
      </c>
      <c r="C974" s="5" t="s">
        <v>640</v>
      </c>
      <c r="D974" s="5" t="s">
        <v>416</v>
      </c>
      <c r="E974" s="5">
        <v>38</v>
      </c>
      <c r="F974" s="50">
        <v>29344</v>
      </c>
      <c r="G974" s="5">
        <v>561629</v>
      </c>
      <c r="H974" s="50">
        <v>38871</v>
      </c>
      <c r="I974" s="5" t="s">
        <v>858</v>
      </c>
    </row>
    <row r="975" spans="1:9" x14ac:dyDescent="0.25">
      <c r="A975" s="5" t="s">
        <v>408</v>
      </c>
      <c r="B975" s="5" t="s">
        <v>603</v>
      </c>
      <c r="C975" s="5" t="s">
        <v>957</v>
      </c>
      <c r="D975" s="5" t="s">
        <v>958</v>
      </c>
      <c r="E975" s="5">
        <v>36</v>
      </c>
      <c r="F975" s="50">
        <v>30136</v>
      </c>
      <c r="G975" s="5">
        <v>561817</v>
      </c>
      <c r="H975" s="50">
        <v>38842</v>
      </c>
      <c r="I975" s="5" t="s">
        <v>858</v>
      </c>
    </row>
    <row r="976" spans="1:9" x14ac:dyDescent="0.25">
      <c r="A976" s="5" t="s">
        <v>413</v>
      </c>
      <c r="B976" s="5" t="s">
        <v>517</v>
      </c>
      <c r="C976" s="5" t="s">
        <v>91</v>
      </c>
      <c r="D976" s="5" t="s">
        <v>416</v>
      </c>
      <c r="E976" s="5">
        <v>36</v>
      </c>
      <c r="F976" s="50">
        <v>30114</v>
      </c>
      <c r="G976" s="5">
        <v>351844</v>
      </c>
      <c r="H976" s="50">
        <v>39061</v>
      </c>
      <c r="I976" s="5" t="s">
        <v>858</v>
      </c>
    </row>
    <row r="977" spans="1:9" x14ac:dyDescent="0.25">
      <c r="A977" s="5" t="s">
        <v>408</v>
      </c>
      <c r="B977" s="5" t="s">
        <v>511</v>
      </c>
      <c r="C977" s="5" t="s">
        <v>959</v>
      </c>
      <c r="D977" s="5" t="s">
        <v>428</v>
      </c>
      <c r="E977" s="5">
        <v>40</v>
      </c>
      <c r="F977" s="50">
        <v>28712</v>
      </c>
      <c r="G977" s="5">
        <v>561830</v>
      </c>
      <c r="H977" s="50">
        <v>38725</v>
      </c>
      <c r="I977" s="5" t="s">
        <v>858</v>
      </c>
    </row>
    <row r="978" spans="1:9" x14ac:dyDescent="0.25">
      <c r="A978" s="5" t="s">
        <v>454</v>
      </c>
      <c r="B978" s="5" t="s">
        <v>500</v>
      </c>
      <c r="C978" s="5" t="s">
        <v>88</v>
      </c>
      <c r="D978" s="5" t="s">
        <v>439</v>
      </c>
      <c r="E978" s="5">
        <v>36</v>
      </c>
      <c r="F978" s="50">
        <v>30175</v>
      </c>
      <c r="G978" s="5">
        <v>356663</v>
      </c>
      <c r="H978" s="50">
        <v>38859</v>
      </c>
      <c r="I978" s="5" t="s">
        <v>858</v>
      </c>
    </row>
    <row r="979" spans="1:9" x14ac:dyDescent="0.25">
      <c r="A979" s="5" t="s">
        <v>454</v>
      </c>
      <c r="B979" s="5" t="s">
        <v>464</v>
      </c>
      <c r="C979" s="5" t="s">
        <v>893</v>
      </c>
      <c r="D979" s="5" t="s">
        <v>460</v>
      </c>
      <c r="E979" s="5">
        <v>33</v>
      </c>
      <c r="F979" s="50">
        <v>31170</v>
      </c>
      <c r="G979" s="5">
        <v>356715</v>
      </c>
      <c r="H979" s="50">
        <v>38880</v>
      </c>
      <c r="I979" s="5" t="s">
        <v>858</v>
      </c>
    </row>
    <row r="980" spans="1:9" x14ac:dyDescent="0.25">
      <c r="A980" s="5" t="s">
        <v>408</v>
      </c>
      <c r="B980" s="5" t="s">
        <v>713</v>
      </c>
      <c r="C980" s="5" t="s">
        <v>471</v>
      </c>
      <c r="D980" s="5" t="s">
        <v>749</v>
      </c>
      <c r="E980" s="5">
        <v>39</v>
      </c>
      <c r="F980" s="50">
        <v>28922</v>
      </c>
      <c r="G980" s="5">
        <v>351857</v>
      </c>
      <c r="H980" s="50">
        <v>38840</v>
      </c>
      <c r="I980" s="5" t="s">
        <v>858</v>
      </c>
    </row>
    <row r="981" spans="1:9" x14ac:dyDescent="0.25">
      <c r="A981" s="5" t="s">
        <v>413</v>
      </c>
      <c r="B981" s="5" t="s">
        <v>610</v>
      </c>
      <c r="C981" s="5" t="s">
        <v>960</v>
      </c>
      <c r="D981" s="5" t="s">
        <v>460</v>
      </c>
      <c r="E981" s="5">
        <v>32</v>
      </c>
      <c r="F981" s="50">
        <v>31362</v>
      </c>
      <c r="G981" s="5">
        <v>566646</v>
      </c>
      <c r="H981" s="50">
        <v>39076</v>
      </c>
      <c r="I981" s="5" t="s">
        <v>858</v>
      </c>
    </row>
    <row r="982" spans="1:9" x14ac:dyDescent="0.25">
      <c r="A982" s="5" t="s">
        <v>454</v>
      </c>
      <c r="B982" s="5" t="s">
        <v>524</v>
      </c>
      <c r="C982" s="5" t="s">
        <v>796</v>
      </c>
      <c r="D982" s="5" t="s">
        <v>536</v>
      </c>
      <c r="E982" s="5">
        <v>36</v>
      </c>
      <c r="F982" s="50">
        <v>29992</v>
      </c>
      <c r="G982" s="5">
        <v>351859</v>
      </c>
      <c r="H982" s="50">
        <v>38910</v>
      </c>
      <c r="I982" s="5" t="s">
        <v>858</v>
      </c>
    </row>
    <row r="983" spans="1:9" x14ac:dyDescent="0.25">
      <c r="A983" s="5" t="s">
        <v>408</v>
      </c>
      <c r="B983" s="5" t="s">
        <v>493</v>
      </c>
      <c r="C983" s="5" t="s">
        <v>961</v>
      </c>
      <c r="D983" s="5" t="s">
        <v>457</v>
      </c>
      <c r="E983" s="5">
        <v>41</v>
      </c>
      <c r="F983" s="50">
        <v>28344</v>
      </c>
      <c r="G983" s="5">
        <v>350490</v>
      </c>
      <c r="H983" s="50">
        <v>38779</v>
      </c>
      <c r="I983" s="5" t="s">
        <v>858</v>
      </c>
    </row>
    <row r="984" spans="1:9" x14ac:dyDescent="0.25">
      <c r="A984" s="5" t="s">
        <v>413</v>
      </c>
      <c r="B984" s="5" t="s">
        <v>534</v>
      </c>
      <c r="C984" s="5" t="s">
        <v>930</v>
      </c>
      <c r="D984" s="5" t="s">
        <v>678</v>
      </c>
      <c r="E984" s="5">
        <v>35</v>
      </c>
      <c r="F984" s="50">
        <v>30519</v>
      </c>
      <c r="G984" s="5">
        <v>566476</v>
      </c>
      <c r="H984" s="50">
        <v>39001</v>
      </c>
      <c r="I984" s="5" t="s">
        <v>858</v>
      </c>
    </row>
    <row r="985" spans="1:9" x14ac:dyDescent="0.25">
      <c r="A985" s="5" t="s">
        <v>413</v>
      </c>
      <c r="B985" s="5" t="s">
        <v>603</v>
      </c>
      <c r="C985" s="5" t="s">
        <v>523</v>
      </c>
      <c r="D985" s="5" t="s">
        <v>962</v>
      </c>
      <c r="E985" s="5">
        <v>38</v>
      </c>
      <c r="F985" s="50">
        <v>29228</v>
      </c>
      <c r="G985" s="5">
        <v>351871</v>
      </c>
      <c r="H985" s="50">
        <v>38915</v>
      </c>
      <c r="I985" s="5" t="s">
        <v>858</v>
      </c>
    </row>
    <row r="986" spans="1:9" x14ac:dyDescent="0.25">
      <c r="A986" s="5" t="s">
        <v>413</v>
      </c>
      <c r="B986" s="5" t="s">
        <v>499</v>
      </c>
      <c r="C986" s="5" t="s">
        <v>928</v>
      </c>
      <c r="D986" s="5" t="s">
        <v>416</v>
      </c>
      <c r="E986" s="5">
        <v>38</v>
      </c>
      <c r="F986" s="50">
        <v>29301</v>
      </c>
      <c r="G986" s="5">
        <v>561882</v>
      </c>
      <c r="H986" s="50">
        <v>38982</v>
      </c>
      <c r="I986" s="5" t="s">
        <v>858</v>
      </c>
    </row>
    <row r="987" spans="1:9" x14ac:dyDescent="0.25">
      <c r="A987" s="5" t="s">
        <v>454</v>
      </c>
      <c r="B987" s="5" t="s">
        <v>506</v>
      </c>
      <c r="C987" s="5" t="s">
        <v>710</v>
      </c>
      <c r="D987" s="5" t="s">
        <v>460</v>
      </c>
      <c r="E987" s="5">
        <v>36</v>
      </c>
      <c r="F987" s="50">
        <v>30105</v>
      </c>
      <c r="G987" s="5">
        <v>351897</v>
      </c>
      <c r="H987" s="50">
        <v>38810</v>
      </c>
      <c r="I987" s="5" t="s">
        <v>858</v>
      </c>
    </row>
    <row r="988" spans="1:9" x14ac:dyDescent="0.25">
      <c r="A988" s="5" t="s">
        <v>454</v>
      </c>
      <c r="B988" s="5" t="s">
        <v>514</v>
      </c>
      <c r="C988" s="5" t="s">
        <v>893</v>
      </c>
      <c r="D988" s="5" t="s">
        <v>460</v>
      </c>
      <c r="E988" s="5">
        <v>36</v>
      </c>
      <c r="F988" s="50">
        <v>30119</v>
      </c>
      <c r="G988" s="5">
        <v>351886</v>
      </c>
      <c r="H988" s="50">
        <v>39077</v>
      </c>
      <c r="I988" s="5" t="s">
        <v>858</v>
      </c>
    </row>
    <row r="989" spans="1:9" x14ac:dyDescent="0.25">
      <c r="A989" s="5" t="s">
        <v>413</v>
      </c>
      <c r="B989" s="5" t="s">
        <v>483</v>
      </c>
      <c r="C989" s="5" t="s">
        <v>801</v>
      </c>
      <c r="D989" s="5" t="s">
        <v>460</v>
      </c>
      <c r="E989" s="5">
        <v>35</v>
      </c>
      <c r="F989" s="50">
        <v>30342</v>
      </c>
      <c r="G989" s="5">
        <v>561883</v>
      </c>
      <c r="H989" s="50">
        <v>39032</v>
      </c>
      <c r="I989" s="5" t="s">
        <v>858</v>
      </c>
    </row>
    <row r="990" spans="1:9" x14ac:dyDescent="0.25">
      <c r="A990" s="5" t="s">
        <v>413</v>
      </c>
      <c r="B990" s="5" t="s">
        <v>547</v>
      </c>
      <c r="C990" s="5" t="s">
        <v>928</v>
      </c>
      <c r="D990" s="5" t="s">
        <v>460</v>
      </c>
      <c r="E990" s="5">
        <v>35</v>
      </c>
      <c r="F990" s="50">
        <v>30404</v>
      </c>
      <c r="G990" s="5">
        <v>350455</v>
      </c>
      <c r="H990" s="50">
        <v>39047</v>
      </c>
      <c r="I990" s="5" t="s">
        <v>858</v>
      </c>
    </row>
    <row r="991" spans="1:9" x14ac:dyDescent="0.25">
      <c r="A991" s="5" t="s">
        <v>454</v>
      </c>
      <c r="B991" s="5" t="s">
        <v>446</v>
      </c>
      <c r="C991" s="5" t="s">
        <v>963</v>
      </c>
      <c r="D991" s="5" t="s">
        <v>416</v>
      </c>
      <c r="E991" s="5">
        <v>33</v>
      </c>
      <c r="F991" s="50">
        <v>31263</v>
      </c>
      <c r="G991" s="5">
        <v>351890</v>
      </c>
      <c r="H991" s="50">
        <v>38805</v>
      </c>
      <c r="I991" s="5" t="s">
        <v>858</v>
      </c>
    </row>
    <row r="992" spans="1:9" x14ac:dyDescent="0.25">
      <c r="A992" s="5" t="s">
        <v>408</v>
      </c>
      <c r="B992" s="5" t="s">
        <v>635</v>
      </c>
      <c r="C992" s="5" t="s">
        <v>964</v>
      </c>
      <c r="D992" s="5" t="s">
        <v>747</v>
      </c>
      <c r="E992" s="5">
        <v>44</v>
      </c>
      <c r="F992" s="50">
        <v>27213</v>
      </c>
      <c r="G992" s="5">
        <v>351879</v>
      </c>
      <c r="H992" s="50">
        <v>38936</v>
      </c>
      <c r="I992" s="5" t="s">
        <v>900</v>
      </c>
    </row>
    <row r="993" spans="1:9" x14ac:dyDescent="0.25">
      <c r="A993" s="5" t="s">
        <v>454</v>
      </c>
      <c r="B993" s="5" t="s">
        <v>594</v>
      </c>
      <c r="C993" s="5" t="s">
        <v>965</v>
      </c>
      <c r="D993" s="5" t="s">
        <v>749</v>
      </c>
      <c r="E993" s="5">
        <v>36</v>
      </c>
      <c r="F993" s="50">
        <v>30049</v>
      </c>
      <c r="G993" s="5">
        <v>561885</v>
      </c>
      <c r="H993" s="50">
        <v>38972</v>
      </c>
      <c r="I993" s="5" t="s">
        <v>858</v>
      </c>
    </row>
    <row r="994" spans="1:9" x14ac:dyDescent="0.25">
      <c r="A994" s="5" t="s">
        <v>454</v>
      </c>
      <c r="B994" s="5" t="s">
        <v>469</v>
      </c>
      <c r="C994" s="5" t="s">
        <v>88</v>
      </c>
      <c r="D994" s="5" t="s">
        <v>460</v>
      </c>
      <c r="E994" s="5">
        <v>38</v>
      </c>
      <c r="F994" s="50">
        <v>29363</v>
      </c>
      <c r="G994" s="5">
        <v>352012</v>
      </c>
      <c r="H994" s="50">
        <v>38901</v>
      </c>
      <c r="I994" s="5" t="s">
        <v>858</v>
      </c>
    </row>
    <row r="995" spans="1:9" x14ac:dyDescent="0.25">
      <c r="A995" s="5" t="s">
        <v>408</v>
      </c>
      <c r="B995" s="5" t="s">
        <v>452</v>
      </c>
      <c r="C995" s="5" t="s">
        <v>954</v>
      </c>
      <c r="D995" s="5" t="s">
        <v>622</v>
      </c>
      <c r="E995" s="5">
        <v>38</v>
      </c>
      <c r="F995" s="50">
        <v>29340</v>
      </c>
      <c r="G995" s="5">
        <v>352017</v>
      </c>
      <c r="H995" s="50">
        <v>38797</v>
      </c>
      <c r="I995" s="5" t="s">
        <v>858</v>
      </c>
    </row>
    <row r="996" spans="1:9" x14ac:dyDescent="0.25">
      <c r="A996" s="5" t="s">
        <v>454</v>
      </c>
      <c r="B996" s="5" t="s">
        <v>587</v>
      </c>
      <c r="C996" s="5" t="s">
        <v>907</v>
      </c>
      <c r="D996" s="5" t="s">
        <v>741</v>
      </c>
      <c r="E996" s="5">
        <v>34</v>
      </c>
      <c r="F996" s="50">
        <v>30898</v>
      </c>
      <c r="G996" s="5">
        <v>351869</v>
      </c>
      <c r="H996" s="50">
        <v>39012</v>
      </c>
      <c r="I996" s="5" t="s">
        <v>858</v>
      </c>
    </row>
    <row r="997" spans="1:9" x14ac:dyDescent="0.25">
      <c r="A997" s="5" t="s">
        <v>408</v>
      </c>
      <c r="B997" s="5" t="s">
        <v>719</v>
      </c>
      <c r="C997" s="5" t="s">
        <v>966</v>
      </c>
      <c r="D997" s="5" t="s">
        <v>457</v>
      </c>
      <c r="E997" s="5">
        <v>37</v>
      </c>
      <c r="F997" s="50">
        <v>29671</v>
      </c>
      <c r="G997" s="5">
        <v>352053</v>
      </c>
      <c r="H997" s="50">
        <v>38827</v>
      </c>
      <c r="I997" s="5" t="s">
        <v>858</v>
      </c>
    </row>
    <row r="998" spans="1:9" x14ac:dyDescent="0.25">
      <c r="A998" s="5" t="s">
        <v>454</v>
      </c>
      <c r="B998" s="5" t="s">
        <v>587</v>
      </c>
      <c r="C998" s="5" t="s">
        <v>808</v>
      </c>
      <c r="D998" s="5" t="s">
        <v>460</v>
      </c>
      <c r="E998" s="5">
        <v>33</v>
      </c>
      <c r="F998" s="50">
        <v>30967</v>
      </c>
      <c r="G998" s="5">
        <v>352051</v>
      </c>
      <c r="H998" s="50">
        <v>38815</v>
      </c>
      <c r="I998" s="5" t="s">
        <v>858</v>
      </c>
    </row>
    <row r="999" spans="1:9" x14ac:dyDescent="0.25">
      <c r="A999" s="5" t="s">
        <v>408</v>
      </c>
      <c r="B999" s="5" t="s">
        <v>469</v>
      </c>
      <c r="C999" s="5" t="s">
        <v>967</v>
      </c>
      <c r="D999" s="5" t="s">
        <v>460</v>
      </c>
      <c r="E999" s="5">
        <v>36</v>
      </c>
      <c r="F999" s="50">
        <v>30083</v>
      </c>
      <c r="G999" s="5">
        <v>561797</v>
      </c>
      <c r="H999" s="50">
        <v>39205</v>
      </c>
      <c r="I999" s="5" t="s">
        <v>858</v>
      </c>
    </row>
    <row r="1000" spans="1:9" x14ac:dyDescent="0.25">
      <c r="A1000" s="5" t="s">
        <v>454</v>
      </c>
      <c r="B1000" s="5" t="s">
        <v>665</v>
      </c>
      <c r="C1000" s="5" t="s">
        <v>847</v>
      </c>
      <c r="D1000" s="5" t="s">
        <v>622</v>
      </c>
      <c r="E1000" s="5">
        <v>35</v>
      </c>
      <c r="F1000" s="50">
        <v>30266</v>
      </c>
      <c r="G1000" s="5">
        <v>352068</v>
      </c>
      <c r="H1000" s="50">
        <v>39329</v>
      </c>
      <c r="I1000" s="5" t="s">
        <v>858</v>
      </c>
    </row>
    <row r="1001" spans="1:9" x14ac:dyDescent="0.25">
      <c r="A1001" s="5" t="s">
        <v>408</v>
      </c>
      <c r="B1001" s="5" t="s">
        <v>626</v>
      </c>
      <c r="C1001" s="5" t="s">
        <v>512</v>
      </c>
      <c r="D1001" s="5" t="s">
        <v>738</v>
      </c>
      <c r="E1001" s="5">
        <v>46</v>
      </c>
      <c r="F1001" s="50">
        <v>26492</v>
      </c>
      <c r="G1001" s="5">
        <v>352073</v>
      </c>
      <c r="H1001" s="50">
        <v>34109</v>
      </c>
      <c r="I1001" s="5" t="s">
        <v>918</v>
      </c>
    </row>
    <row r="1002" spans="1:9" x14ac:dyDescent="0.25">
      <c r="A1002" s="5" t="s">
        <v>413</v>
      </c>
      <c r="B1002" s="5" t="s">
        <v>526</v>
      </c>
      <c r="C1002" s="5" t="s">
        <v>149</v>
      </c>
      <c r="D1002" s="5" t="s">
        <v>460</v>
      </c>
      <c r="E1002" s="5">
        <v>32</v>
      </c>
      <c r="F1002" s="50">
        <v>31566</v>
      </c>
      <c r="G1002" s="5">
        <v>356686</v>
      </c>
      <c r="H1002" s="50">
        <v>39335</v>
      </c>
      <c r="I1002" s="5" t="s">
        <v>858</v>
      </c>
    </row>
    <row r="1003" spans="1:9" x14ac:dyDescent="0.25">
      <c r="A1003" s="5" t="s">
        <v>408</v>
      </c>
      <c r="B1003" s="5" t="s">
        <v>766</v>
      </c>
      <c r="C1003" s="5" t="s">
        <v>838</v>
      </c>
      <c r="D1003" s="5" t="s">
        <v>726</v>
      </c>
      <c r="E1003" s="5">
        <v>49</v>
      </c>
      <c r="F1003" s="50">
        <v>25388</v>
      </c>
      <c r="G1003" s="5">
        <v>562092</v>
      </c>
      <c r="H1003" s="50">
        <v>34704</v>
      </c>
      <c r="I1003" s="5" t="s">
        <v>412</v>
      </c>
    </row>
    <row r="1004" spans="1:9" x14ac:dyDescent="0.25">
      <c r="A1004" s="5" t="s">
        <v>454</v>
      </c>
      <c r="B1004" s="5" t="s">
        <v>608</v>
      </c>
      <c r="C1004" s="5" t="s">
        <v>968</v>
      </c>
      <c r="D1004" s="5" t="s">
        <v>460</v>
      </c>
      <c r="E1004" s="5">
        <v>36</v>
      </c>
      <c r="F1004" s="50">
        <v>30026</v>
      </c>
      <c r="G1004" s="5">
        <v>562097</v>
      </c>
      <c r="H1004" s="50">
        <v>39214</v>
      </c>
      <c r="I1004" s="5" t="s">
        <v>858</v>
      </c>
    </row>
    <row r="1005" spans="1:9" x14ac:dyDescent="0.25">
      <c r="A1005" s="5" t="s">
        <v>408</v>
      </c>
      <c r="B1005" s="5" t="s">
        <v>791</v>
      </c>
      <c r="C1005" s="5" t="s">
        <v>835</v>
      </c>
      <c r="D1005" s="5" t="s">
        <v>473</v>
      </c>
      <c r="E1005" s="5">
        <v>37</v>
      </c>
      <c r="F1005" s="50">
        <v>29848</v>
      </c>
      <c r="G1005" s="5">
        <v>352098</v>
      </c>
      <c r="H1005" s="50">
        <v>34031</v>
      </c>
      <c r="I1005" s="5" t="s">
        <v>858</v>
      </c>
    </row>
    <row r="1006" spans="1:9" x14ac:dyDescent="0.25">
      <c r="A1006" s="5" t="s">
        <v>413</v>
      </c>
      <c r="B1006" s="5" t="s">
        <v>625</v>
      </c>
      <c r="C1006" s="5" t="s">
        <v>969</v>
      </c>
      <c r="D1006" s="5" t="s">
        <v>460</v>
      </c>
      <c r="E1006" s="5">
        <v>35</v>
      </c>
      <c r="F1006" s="50">
        <v>30235</v>
      </c>
      <c r="G1006" s="5">
        <v>350009</v>
      </c>
      <c r="H1006" s="50">
        <v>39412</v>
      </c>
      <c r="I1006" s="5" t="s">
        <v>858</v>
      </c>
    </row>
    <row r="1007" spans="1:9" x14ac:dyDescent="0.25">
      <c r="A1007" s="5" t="s">
        <v>454</v>
      </c>
      <c r="B1007" s="5" t="s">
        <v>694</v>
      </c>
      <c r="C1007" s="5" t="s">
        <v>896</v>
      </c>
      <c r="D1007" s="5" t="s">
        <v>439</v>
      </c>
      <c r="E1007" s="5">
        <v>30</v>
      </c>
      <c r="F1007" s="50">
        <v>32060</v>
      </c>
      <c r="G1007" s="5">
        <v>356743</v>
      </c>
      <c r="H1007" s="50">
        <v>39426</v>
      </c>
      <c r="I1007" s="5" t="s">
        <v>858</v>
      </c>
    </row>
    <row r="1008" spans="1:9" x14ac:dyDescent="0.25">
      <c r="A1008" s="5" t="s">
        <v>408</v>
      </c>
      <c r="B1008" s="5" t="s">
        <v>579</v>
      </c>
      <c r="C1008" s="5" t="s">
        <v>641</v>
      </c>
      <c r="D1008" s="5" t="s">
        <v>738</v>
      </c>
      <c r="E1008" s="5">
        <v>44</v>
      </c>
      <c r="F1008" s="50">
        <v>27139</v>
      </c>
      <c r="G1008" s="5">
        <v>352090</v>
      </c>
      <c r="H1008" s="50">
        <v>39370</v>
      </c>
      <c r="I1008" s="5" t="s">
        <v>918</v>
      </c>
    </row>
    <row r="1009" spans="1:9" x14ac:dyDescent="0.25">
      <c r="A1009" s="5" t="s">
        <v>413</v>
      </c>
      <c r="B1009" s="5" t="s">
        <v>681</v>
      </c>
      <c r="C1009" s="5" t="s">
        <v>949</v>
      </c>
      <c r="D1009" s="5" t="s">
        <v>416</v>
      </c>
      <c r="E1009" s="5">
        <v>31</v>
      </c>
      <c r="F1009" s="50">
        <v>31707</v>
      </c>
      <c r="G1009" s="5">
        <v>356780</v>
      </c>
      <c r="H1009" s="50">
        <v>39107</v>
      </c>
      <c r="I1009" s="5" t="s">
        <v>858</v>
      </c>
    </row>
    <row r="1010" spans="1:9" x14ac:dyDescent="0.25">
      <c r="A1010" s="5" t="s">
        <v>454</v>
      </c>
      <c r="B1010" s="5" t="s">
        <v>635</v>
      </c>
      <c r="C1010" s="5" t="s">
        <v>970</v>
      </c>
      <c r="D1010" s="5" t="s">
        <v>460</v>
      </c>
      <c r="E1010" s="5">
        <v>33</v>
      </c>
      <c r="F1010" s="50">
        <v>31028</v>
      </c>
      <c r="G1010" s="5">
        <v>352336</v>
      </c>
      <c r="H1010" s="50">
        <v>39222</v>
      </c>
      <c r="I1010" s="5" t="s">
        <v>858</v>
      </c>
    </row>
    <row r="1011" spans="1:9" x14ac:dyDescent="0.25">
      <c r="A1011" s="5" t="s">
        <v>454</v>
      </c>
      <c r="B1011" s="5" t="s">
        <v>618</v>
      </c>
      <c r="C1011" s="5" t="s">
        <v>971</v>
      </c>
      <c r="D1011" s="5" t="s">
        <v>439</v>
      </c>
      <c r="E1011" s="5">
        <v>30</v>
      </c>
      <c r="F1011" s="50">
        <v>32205</v>
      </c>
      <c r="G1011" s="5">
        <v>566787</v>
      </c>
      <c r="H1011" s="50">
        <v>39337</v>
      </c>
      <c r="I1011" s="5" t="s">
        <v>858</v>
      </c>
    </row>
    <row r="1012" spans="1:9" x14ac:dyDescent="0.25">
      <c r="A1012" s="5" t="s">
        <v>454</v>
      </c>
      <c r="B1012" s="5" t="s">
        <v>561</v>
      </c>
      <c r="C1012" s="5" t="s">
        <v>640</v>
      </c>
      <c r="D1012" s="5" t="s">
        <v>868</v>
      </c>
      <c r="E1012" s="5">
        <v>38</v>
      </c>
      <c r="F1012" s="50">
        <v>29455</v>
      </c>
      <c r="G1012" s="5">
        <v>352335</v>
      </c>
      <c r="H1012" s="50">
        <v>39175</v>
      </c>
      <c r="I1012" s="5" t="s">
        <v>858</v>
      </c>
    </row>
    <row r="1013" spans="1:9" x14ac:dyDescent="0.25">
      <c r="A1013" s="5" t="s">
        <v>413</v>
      </c>
      <c r="B1013" s="5" t="s">
        <v>713</v>
      </c>
      <c r="C1013" s="5" t="s">
        <v>972</v>
      </c>
      <c r="D1013" s="5" t="s">
        <v>457</v>
      </c>
      <c r="E1013" s="5">
        <v>34</v>
      </c>
      <c r="F1013" s="50">
        <v>30627</v>
      </c>
      <c r="G1013" s="5">
        <v>562356</v>
      </c>
      <c r="H1013" s="50">
        <v>39129</v>
      </c>
      <c r="I1013" s="5" t="s">
        <v>858</v>
      </c>
    </row>
    <row r="1014" spans="1:9" x14ac:dyDescent="0.25">
      <c r="A1014" s="5" t="s">
        <v>413</v>
      </c>
      <c r="B1014" s="5" t="s">
        <v>495</v>
      </c>
      <c r="C1014" s="5" t="s">
        <v>914</v>
      </c>
      <c r="D1014" s="5" t="s">
        <v>460</v>
      </c>
      <c r="E1014" s="5">
        <v>35</v>
      </c>
      <c r="F1014" s="50">
        <v>30396</v>
      </c>
      <c r="G1014" s="5">
        <v>352072</v>
      </c>
      <c r="H1014" s="50">
        <v>39170</v>
      </c>
      <c r="I1014" s="5" t="s">
        <v>858</v>
      </c>
    </row>
    <row r="1015" spans="1:9" x14ac:dyDescent="0.25">
      <c r="A1015" s="5" t="s">
        <v>454</v>
      </c>
      <c r="B1015" s="5" t="s">
        <v>681</v>
      </c>
      <c r="C1015" s="5" t="s">
        <v>973</v>
      </c>
      <c r="D1015" s="5" t="s">
        <v>416</v>
      </c>
      <c r="E1015" s="5">
        <v>33</v>
      </c>
      <c r="F1015" s="50">
        <v>30965</v>
      </c>
      <c r="G1015" s="5">
        <v>562340</v>
      </c>
      <c r="H1015" s="50">
        <v>39177</v>
      </c>
      <c r="I1015" s="5" t="s">
        <v>858</v>
      </c>
    </row>
    <row r="1016" spans="1:9" x14ac:dyDescent="0.25">
      <c r="A1016" s="5" t="s">
        <v>413</v>
      </c>
      <c r="B1016" s="5" t="s">
        <v>544</v>
      </c>
      <c r="C1016" s="5" t="s">
        <v>974</v>
      </c>
      <c r="D1016" s="5" t="s">
        <v>416</v>
      </c>
      <c r="E1016" s="5">
        <v>32</v>
      </c>
      <c r="F1016" s="50">
        <v>31677</v>
      </c>
      <c r="G1016" s="5">
        <v>352344</v>
      </c>
      <c r="H1016" s="50">
        <v>39236</v>
      </c>
      <c r="I1016" s="5" t="s">
        <v>858</v>
      </c>
    </row>
    <row r="1017" spans="1:9" x14ac:dyDescent="0.25">
      <c r="A1017" s="5" t="s">
        <v>413</v>
      </c>
      <c r="B1017" s="5" t="s">
        <v>455</v>
      </c>
      <c r="C1017" s="5" t="s">
        <v>975</v>
      </c>
      <c r="D1017" s="5" t="s">
        <v>460</v>
      </c>
      <c r="E1017" s="5">
        <v>34</v>
      </c>
      <c r="F1017" s="50">
        <v>30646</v>
      </c>
      <c r="G1017" s="5">
        <v>562346</v>
      </c>
      <c r="H1017" s="50">
        <v>39167</v>
      </c>
      <c r="I1017" s="5" t="s">
        <v>858</v>
      </c>
    </row>
    <row r="1018" spans="1:9" x14ac:dyDescent="0.25">
      <c r="A1018" s="5" t="s">
        <v>413</v>
      </c>
      <c r="B1018" s="5" t="s">
        <v>524</v>
      </c>
      <c r="C1018" s="5" t="s">
        <v>523</v>
      </c>
      <c r="D1018" s="5" t="s">
        <v>622</v>
      </c>
      <c r="E1018" s="5">
        <v>42</v>
      </c>
      <c r="F1018" s="50">
        <v>27914</v>
      </c>
      <c r="G1018" s="5">
        <v>562352</v>
      </c>
      <c r="H1018" s="50">
        <v>39108</v>
      </c>
      <c r="I1018" s="5" t="s">
        <v>858</v>
      </c>
    </row>
    <row r="1019" spans="1:9" x14ac:dyDescent="0.25">
      <c r="A1019" s="5" t="s">
        <v>454</v>
      </c>
      <c r="B1019" s="5" t="s">
        <v>662</v>
      </c>
      <c r="C1019" s="5" t="s">
        <v>976</v>
      </c>
      <c r="D1019" s="5" t="s">
        <v>622</v>
      </c>
      <c r="E1019" s="5">
        <v>34</v>
      </c>
      <c r="F1019" s="50">
        <v>30777</v>
      </c>
      <c r="G1019" s="5">
        <v>562347</v>
      </c>
      <c r="H1019" s="50">
        <v>39362</v>
      </c>
      <c r="I1019" s="5" t="s">
        <v>858</v>
      </c>
    </row>
    <row r="1020" spans="1:9" x14ac:dyDescent="0.25">
      <c r="A1020" s="5" t="s">
        <v>454</v>
      </c>
      <c r="B1020" s="5" t="s">
        <v>458</v>
      </c>
      <c r="C1020" s="5" t="s">
        <v>848</v>
      </c>
      <c r="D1020" s="5" t="s">
        <v>439</v>
      </c>
      <c r="E1020" s="5">
        <v>34</v>
      </c>
      <c r="F1020" s="50">
        <v>30596</v>
      </c>
      <c r="G1020" s="5">
        <v>562349</v>
      </c>
      <c r="H1020" s="50">
        <v>39424</v>
      </c>
      <c r="I1020" s="5" t="s">
        <v>858</v>
      </c>
    </row>
    <row r="1021" spans="1:9" x14ac:dyDescent="0.25">
      <c r="A1021" s="5" t="s">
        <v>408</v>
      </c>
      <c r="B1021" s="5" t="s">
        <v>608</v>
      </c>
      <c r="C1021" s="5" t="s">
        <v>608</v>
      </c>
      <c r="D1021" s="5" t="s">
        <v>460</v>
      </c>
      <c r="E1021" s="5">
        <v>37</v>
      </c>
      <c r="F1021" s="50">
        <v>29536</v>
      </c>
      <c r="G1021" s="5">
        <v>562355</v>
      </c>
      <c r="H1021" s="50">
        <v>39396</v>
      </c>
      <c r="I1021" s="5" t="s">
        <v>858</v>
      </c>
    </row>
    <row r="1022" spans="1:9" x14ac:dyDescent="0.25">
      <c r="A1022" s="5" t="s">
        <v>408</v>
      </c>
      <c r="B1022" s="5" t="s">
        <v>662</v>
      </c>
      <c r="C1022" s="5" t="s">
        <v>977</v>
      </c>
      <c r="D1022" s="5" t="s">
        <v>619</v>
      </c>
      <c r="E1022" s="5">
        <v>37</v>
      </c>
      <c r="F1022" s="50">
        <v>29757</v>
      </c>
      <c r="G1022" s="5">
        <v>352358</v>
      </c>
      <c r="H1022" s="50">
        <v>39306</v>
      </c>
      <c r="I1022" s="5" t="s">
        <v>858</v>
      </c>
    </row>
    <row r="1023" spans="1:9" x14ac:dyDescent="0.25">
      <c r="A1023" s="5" t="s">
        <v>413</v>
      </c>
      <c r="B1023" s="5" t="s">
        <v>429</v>
      </c>
      <c r="C1023" s="5" t="s">
        <v>796</v>
      </c>
      <c r="D1023" s="5" t="s">
        <v>439</v>
      </c>
      <c r="E1023" s="5">
        <v>40</v>
      </c>
      <c r="F1023" s="50">
        <v>28752</v>
      </c>
      <c r="G1023" s="5">
        <v>352060</v>
      </c>
      <c r="H1023" s="50">
        <v>39231</v>
      </c>
      <c r="I1023" s="5" t="s">
        <v>858</v>
      </c>
    </row>
    <row r="1024" spans="1:9" x14ac:dyDescent="0.25">
      <c r="A1024" s="5" t="s">
        <v>413</v>
      </c>
      <c r="B1024" s="5" t="s">
        <v>452</v>
      </c>
      <c r="C1024" s="5" t="s">
        <v>978</v>
      </c>
      <c r="D1024" s="5" t="s">
        <v>416</v>
      </c>
      <c r="E1024" s="5">
        <v>36</v>
      </c>
      <c r="F1024" s="50">
        <v>30167</v>
      </c>
      <c r="G1024" s="5">
        <v>562365</v>
      </c>
      <c r="H1024" s="50">
        <v>39411</v>
      </c>
      <c r="I1024" s="5" t="s">
        <v>858</v>
      </c>
    </row>
    <row r="1025" spans="1:9" x14ac:dyDescent="0.25">
      <c r="A1025" s="5" t="s">
        <v>408</v>
      </c>
      <c r="B1025" s="5" t="s">
        <v>185</v>
      </c>
      <c r="C1025" s="5" t="s">
        <v>191</v>
      </c>
      <c r="D1025" s="5" t="s">
        <v>979</v>
      </c>
      <c r="E1025" s="5">
        <v>55</v>
      </c>
      <c r="F1025" s="50">
        <v>23130</v>
      </c>
      <c r="G1025" s="5">
        <v>562366</v>
      </c>
      <c r="H1025" s="50">
        <v>36137</v>
      </c>
      <c r="I1025" s="5" t="s">
        <v>466</v>
      </c>
    </row>
    <row r="1026" spans="1:9" x14ac:dyDescent="0.25">
      <c r="A1026" s="5" t="s">
        <v>408</v>
      </c>
      <c r="B1026" s="5" t="s">
        <v>694</v>
      </c>
      <c r="C1026" s="5" t="s">
        <v>451</v>
      </c>
      <c r="D1026" s="5" t="s">
        <v>980</v>
      </c>
      <c r="E1026" s="5">
        <v>55</v>
      </c>
      <c r="F1026" s="50">
        <v>22960</v>
      </c>
      <c r="G1026" s="5">
        <v>352371</v>
      </c>
      <c r="H1026" s="50">
        <v>36060</v>
      </c>
      <c r="I1026" s="5" t="s">
        <v>466</v>
      </c>
    </row>
    <row r="1027" spans="1:9" x14ac:dyDescent="0.25">
      <c r="A1027" s="5" t="s">
        <v>413</v>
      </c>
      <c r="B1027" s="5" t="s">
        <v>578</v>
      </c>
      <c r="C1027" s="5" t="s">
        <v>632</v>
      </c>
      <c r="D1027" s="5" t="s">
        <v>439</v>
      </c>
      <c r="E1027" s="5">
        <v>56</v>
      </c>
      <c r="F1027" s="50">
        <v>22839</v>
      </c>
      <c r="G1027" s="5">
        <v>352369</v>
      </c>
      <c r="H1027" s="50">
        <v>35836</v>
      </c>
      <c r="I1027" s="5" t="s">
        <v>417</v>
      </c>
    </row>
    <row r="1028" spans="1:9" x14ac:dyDescent="0.25">
      <c r="A1028" s="5" t="s">
        <v>408</v>
      </c>
      <c r="B1028" s="5" t="s">
        <v>608</v>
      </c>
      <c r="C1028" s="5" t="s">
        <v>629</v>
      </c>
      <c r="D1028" s="5" t="s">
        <v>460</v>
      </c>
      <c r="E1028" s="5">
        <v>34</v>
      </c>
      <c r="F1028" s="50">
        <v>30686</v>
      </c>
      <c r="G1028" s="5">
        <v>352375</v>
      </c>
      <c r="H1028" s="50">
        <v>39237</v>
      </c>
      <c r="I1028" s="5" t="s">
        <v>858</v>
      </c>
    </row>
    <row r="1029" spans="1:9" x14ac:dyDescent="0.25">
      <c r="A1029" s="5" t="s">
        <v>408</v>
      </c>
      <c r="B1029" s="5" t="s">
        <v>497</v>
      </c>
      <c r="C1029" s="5" t="s">
        <v>786</v>
      </c>
      <c r="D1029" s="5" t="s">
        <v>460</v>
      </c>
      <c r="E1029" s="5">
        <v>42</v>
      </c>
      <c r="F1029" s="50">
        <v>27892</v>
      </c>
      <c r="G1029" s="5">
        <v>352379</v>
      </c>
      <c r="H1029" s="50">
        <v>39219</v>
      </c>
      <c r="I1029" s="5" t="s">
        <v>858</v>
      </c>
    </row>
    <row r="1030" spans="1:9" x14ac:dyDescent="0.25">
      <c r="A1030" s="5" t="s">
        <v>413</v>
      </c>
      <c r="B1030" s="5" t="s">
        <v>547</v>
      </c>
      <c r="C1030" s="5" t="s">
        <v>981</v>
      </c>
      <c r="D1030" s="5" t="s">
        <v>982</v>
      </c>
      <c r="E1030" s="5">
        <v>36</v>
      </c>
      <c r="F1030" s="50">
        <v>30216</v>
      </c>
      <c r="G1030" s="5">
        <v>352383</v>
      </c>
      <c r="H1030" s="50">
        <v>39236</v>
      </c>
      <c r="I1030" s="5" t="s">
        <v>903</v>
      </c>
    </row>
    <row r="1031" spans="1:9" x14ac:dyDescent="0.25">
      <c r="A1031" s="5" t="s">
        <v>454</v>
      </c>
      <c r="B1031" s="5" t="s">
        <v>594</v>
      </c>
      <c r="C1031" s="5" t="s">
        <v>983</v>
      </c>
      <c r="D1031" s="5" t="s">
        <v>460</v>
      </c>
      <c r="E1031" s="5">
        <v>37</v>
      </c>
      <c r="F1031" s="50">
        <v>29622</v>
      </c>
      <c r="G1031" s="5">
        <v>562400</v>
      </c>
      <c r="H1031" s="50">
        <v>39207</v>
      </c>
      <c r="I1031" s="5" t="s">
        <v>858</v>
      </c>
    </row>
    <row r="1032" spans="1:9" x14ac:dyDescent="0.25">
      <c r="A1032" s="5" t="s">
        <v>454</v>
      </c>
      <c r="B1032" s="5" t="s">
        <v>719</v>
      </c>
      <c r="C1032" s="5" t="s">
        <v>930</v>
      </c>
      <c r="D1032" s="5" t="s">
        <v>416</v>
      </c>
      <c r="E1032" s="5">
        <v>33</v>
      </c>
      <c r="F1032" s="50">
        <v>31094</v>
      </c>
      <c r="G1032" s="5">
        <v>566961</v>
      </c>
      <c r="H1032" s="50">
        <v>39426</v>
      </c>
      <c r="I1032" s="5" t="s">
        <v>858</v>
      </c>
    </row>
    <row r="1033" spans="1:9" x14ac:dyDescent="0.25">
      <c r="A1033" s="5" t="s">
        <v>454</v>
      </c>
      <c r="B1033" s="5" t="s">
        <v>509</v>
      </c>
      <c r="C1033" s="5" t="s">
        <v>984</v>
      </c>
      <c r="D1033" s="5" t="s">
        <v>439</v>
      </c>
      <c r="E1033" s="5">
        <v>28</v>
      </c>
      <c r="F1033" s="50">
        <v>32819</v>
      </c>
      <c r="G1033" s="5">
        <v>566900</v>
      </c>
      <c r="H1033" s="50">
        <v>39090</v>
      </c>
      <c r="I1033" s="5" t="s">
        <v>858</v>
      </c>
    </row>
    <row r="1034" spans="1:9" x14ac:dyDescent="0.25">
      <c r="A1034" s="5" t="s">
        <v>454</v>
      </c>
      <c r="B1034" s="5" t="s">
        <v>570</v>
      </c>
      <c r="C1034" s="5" t="s">
        <v>985</v>
      </c>
      <c r="D1034" s="5" t="s">
        <v>457</v>
      </c>
      <c r="E1034" s="5">
        <v>34</v>
      </c>
      <c r="F1034" s="50">
        <v>30749</v>
      </c>
      <c r="G1034" s="5">
        <v>562409</v>
      </c>
      <c r="H1034" s="50">
        <v>39224</v>
      </c>
      <c r="I1034" s="5" t="s">
        <v>858</v>
      </c>
    </row>
    <row r="1035" spans="1:9" x14ac:dyDescent="0.25">
      <c r="A1035" s="5" t="s">
        <v>413</v>
      </c>
      <c r="B1035" s="5" t="s">
        <v>517</v>
      </c>
      <c r="C1035" s="5" t="s">
        <v>986</v>
      </c>
      <c r="D1035" s="5" t="s">
        <v>416</v>
      </c>
      <c r="E1035" s="5">
        <v>36</v>
      </c>
      <c r="F1035" s="50">
        <v>30185</v>
      </c>
      <c r="G1035" s="5">
        <v>356905</v>
      </c>
      <c r="H1035" s="50">
        <v>39245</v>
      </c>
      <c r="I1035" s="5" t="s">
        <v>858</v>
      </c>
    </row>
    <row r="1036" spans="1:9" x14ac:dyDescent="0.25">
      <c r="A1036" s="5" t="s">
        <v>454</v>
      </c>
      <c r="B1036" s="5" t="s">
        <v>579</v>
      </c>
      <c r="C1036" s="5" t="s">
        <v>987</v>
      </c>
      <c r="D1036" s="5" t="s">
        <v>460</v>
      </c>
      <c r="E1036" s="5">
        <v>31</v>
      </c>
      <c r="F1036" s="50">
        <v>31813</v>
      </c>
      <c r="G1036" s="5">
        <v>356943</v>
      </c>
      <c r="H1036" s="50">
        <v>39205</v>
      </c>
      <c r="I1036" s="5" t="s">
        <v>858</v>
      </c>
    </row>
    <row r="1037" spans="1:9" x14ac:dyDescent="0.25">
      <c r="A1037" s="5" t="s">
        <v>454</v>
      </c>
      <c r="B1037" s="5" t="s">
        <v>446</v>
      </c>
      <c r="C1037" s="5" t="s">
        <v>988</v>
      </c>
      <c r="D1037" s="5" t="s">
        <v>439</v>
      </c>
      <c r="E1037" s="5">
        <v>31</v>
      </c>
      <c r="F1037" s="50">
        <v>31902</v>
      </c>
      <c r="G1037" s="5">
        <v>566906</v>
      </c>
      <c r="H1037" s="50">
        <v>39441</v>
      </c>
      <c r="I1037" s="5" t="s">
        <v>858</v>
      </c>
    </row>
    <row r="1038" spans="1:9" x14ac:dyDescent="0.25">
      <c r="A1038" s="5" t="s">
        <v>413</v>
      </c>
      <c r="B1038" s="5" t="s">
        <v>648</v>
      </c>
      <c r="C1038" s="5" t="s">
        <v>984</v>
      </c>
      <c r="D1038" s="5" t="s">
        <v>460</v>
      </c>
      <c r="E1038" s="5">
        <v>32</v>
      </c>
      <c r="F1038" s="50">
        <v>31331</v>
      </c>
      <c r="G1038" s="5">
        <v>562424</v>
      </c>
      <c r="H1038" s="50">
        <v>39275</v>
      </c>
      <c r="I1038" s="5" t="s">
        <v>858</v>
      </c>
    </row>
    <row r="1039" spans="1:9" x14ac:dyDescent="0.25">
      <c r="A1039" s="5" t="s">
        <v>408</v>
      </c>
      <c r="B1039" s="5" t="s">
        <v>492</v>
      </c>
      <c r="C1039" s="5" t="s">
        <v>989</v>
      </c>
      <c r="D1039" s="5" t="s">
        <v>460</v>
      </c>
      <c r="E1039" s="5">
        <v>29</v>
      </c>
      <c r="F1039" s="50">
        <v>32627</v>
      </c>
      <c r="G1039" s="5">
        <v>352569</v>
      </c>
      <c r="H1039" s="50">
        <v>39144</v>
      </c>
      <c r="I1039" s="5" t="s">
        <v>858</v>
      </c>
    </row>
    <row r="1040" spans="1:9" x14ac:dyDescent="0.25">
      <c r="A1040" s="5" t="s">
        <v>454</v>
      </c>
      <c r="B1040" s="5" t="s">
        <v>629</v>
      </c>
      <c r="C1040" s="5" t="s">
        <v>990</v>
      </c>
      <c r="D1040" s="5" t="s">
        <v>460</v>
      </c>
      <c r="E1040" s="5">
        <v>29</v>
      </c>
      <c r="F1040" s="50">
        <v>32739</v>
      </c>
      <c r="G1040" s="5">
        <v>562566</v>
      </c>
      <c r="H1040" s="50">
        <v>39366</v>
      </c>
      <c r="I1040" s="5" t="s">
        <v>858</v>
      </c>
    </row>
    <row r="1041" spans="1:9" x14ac:dyDescent="0.25">
      <c r="A1041" s="5" t="s">
        <v>454</v>
      </c>
      <c r="B1041" s="5" t="s">
        <v>483</v>
      </c>
      <c r="C1041" s="5" t="s">
        <v>956</v>
      </c>
      <c r="D1041" s="5" t="s">
        <v>502</v>
      </c>
      <c r="E1041" s="5">
        <v>34</v>
      </c>
      <c r="F1041" s="50">
        <v>30780</v>
      </c>
      <c r="G1041" s="5">
        <v>562439</v>
      </c>
      <c r="H1041" s="50">
        <v>39280</v>
      </c>
      <c r="I1041" s="5" t="s">
        <v>858</v>
      </c>
    </row>
    <row r="1042" spans="1:9" x14ac:dyDescent="0.25">
      <c r="A1042" s="5" t="s">
        <v>408</v>
      </c>
      <c r="B1042" s="5" t="s">
        <v>157</v>
      </c>
      <c r="C1042" s="5" t="s">
        <v>991</v>
      </c>
      <c r="D1042" s="5" t="s">
        <v>473</v>
      </c>
      <c r="E1042" s="5">
        <v>37</v>
      </c>
      <c r="F1042" s="50">
        <v>29741</v>
      </c>
      <c r="G1042" s="5">
        <v>562440</v>
      </c>
      <c r="H1042" s="50">
        <v>39347</v>
      </c>
      <c r="I1042" s="5" t="s">
        <v>858</v>
      </c>
    </row>
    <row r="1043" spans="1:9" x14ac:dyDescent="0.25">
      <c r="A1043" s="5" t="s">
        <v>408</v>
      </c>
      <c r="B1043" s="5" t="s">
        <v>495</v>
      </c>
      <c r="C1043" s="5" t="s">
        <v>992</v>
      </c>
      <c r="D1043" s="5" t="s">
        <v>473</v>
      </c>
      <c r="E1043" s="5">
        <v>31</v>
      </c>
      <c r="F1043" s="50">
        <v>31917</v>
      </c>
      <c r="G1043" s="5">
        <v>562447</v>
      </c>
      <c r="H1043" s="50">
        <v>39266</v>
      </c>
      <c r="I1043" s="5" t="s">
        <v>858</v>
      </c>
    </row>
    <row r="1044" spans="1:9" x14ac:dyDescent="0.25">
      <c r="A1044" s="5" t="s">
        <v>413</v>
      </c>
      <c r="B1044" s="5" t="s">
        <v>409</v>
      </c>
      <c r="C1044" s="5" t="s">
        <v>993</v>
      </c>
      <c r="D1044" s="5" t="s">
        <v>460</v>
      </c>
      <c r="E1044" s="5">
        <v>32</v>
      </c>
      <c r="F1044" s="50">
        <v>31662</v>
      </c>
      <c r="G1044" s="5">
        <v>562446</v>
      </c>
      <c r="H1044" s="50">
        <v>39442</v>
      </c>
      <c r="I1044" s="5" t="s">
        <v>858</v>
      </c>
    </row>
    <row r="1045" spans="1:9" x14ac:dyDescent="0.25">
      <c r="A1045" s="5" t="s">
        <v>454</v>
      </c>
      <c r="B1045" s="5" t="s">
        <v>485</v>
      </c>
      <c r="C1045" s="5" t="s">
        <v>523</v>
      </c>
      <c r="D1045" s="5" t="s">
        <v>416</v>
      </c>
      <c r="E1045" s="5">
        <v>35</v>
      </c>
      <c r="F1045" s="50">
        <v>30324</v>
      </c>
      <c r="G1045" s="5">
        <v>352451</v>
      </c>
      <c r="H1045" s="50">
        <v>39397</v>
      </c>
      <c r="I1045" s="5" t="s">
        <v>858</v>
      </c>
    </row>
    <row r="1046" spans="1:9" x14ac:dyDescent="0.25">
      <c r="A1046" s="5" t="s">
        <v>408</v>
      </c>
      <c r="B1046" s="5" t="s">
        <v>572</v>
      </c>
      <c r="C1046" s="5" t="s">
        <v>679</v>
      </c>
      <c r="D1046" s="5" t="s">
        <v>741</v>
      </c>
      <c r="E1046" s="5">
        <v>40</v>
      </c>
      <c r="F1046" s="50">
        <v>28554</v>
      </c>
      <c r="G1046" s="5">
        <v>562453</v>
      </c>
      <c r="H1046" s="50">
        <v>39412</v>
      </c>
      <c r="I1046" s="5" t="s">
        <v>858</v>
      </c>
    </row>
    <row r="1047" spans="1:9" x14ac:dyDescent="0.25">
      <c r="A1047" s="5" t="s">
        <v>408</v>
      </c>
      <c r="B1047" s="5" t="s">
        <v>625</v>
      </c>
      <c r="C1047" s="5" t="s">
        <v>161</v>
      </c>
      <c r="D1047" s="5" t="s">
        <v>749</v>
      </c>
      <c r="E1047" s="5">
        <v>37</v>
      </c>
      <c r="F1047" s="50">
        <v>29501</v>
      </c>
      <c r="G1047" s="5">
        <v>352454</v>
      </c>
      <c r="H1047" s="50">
        <v>39170</v>
      </c>
      <c r="I1047" s="5" t="s">
        <v>858</v>
      </c>
    </row>
    <row r="1048" spans="1:9" x14ac:dyDescent="0.25">
      <c r="A1048" s="5" t="s">
        <v>454</v>
      </c>
      <c r="B1048" s="5" t="s">
        <v>665</v>
      </c>
      <c r="C1048" s="5" t="s">
        <v>994</v>
      </c>
      <c r="D1048" s="5" t="s">
        <v>473</v>
      </c>
      <c r="E1048" s="5">
        <v>36</v>
      </c>
      <c r="F1048" s="50">
        <v>30013</v>
      </c>
      <c r="G1048" s="5">
        <v>562456</v>
      </c>
      <c r="H1048" s="50">
        <v>39301</v>
      </c>
      <c r="I1048" s="5" t="s">
        <v>858</v>
      </c>
    </row>
    <row r="1049" spans="1:9" x14ac:dyDescent="0.25">
      <c r="A1049" s="5" t="s">
        <v>454</v>
      </c>
      <c r="B1049" s="5" t="s">
        <v>437</v>
      </c>
      <c r="C1049" s="5" t="s">
        <v>596</v>
      </c>
      <c r="D1049" s="5" t="s">
        <v>473</v>
      </c>
      <c r="E1049" s="5">
        <v>35</v>
      </c>
      <c r="F1049" s="50">
        <v>30500</v>
      </c>
      <c r="G1049" s="5">
        <v>352461</v>
      </c>
      <c r="H1049" s="50">
        <v>39337</v>
      </c>
      <c r="I1049" s="5" t="s">
        <v>858</v>
      </c>
    </row>
    <row r="1050" spans="1:9" x14ac:dyDescent="0.25">
      <c r="A1050" s="5" t="s">
        <v>454</v>
      </c>
      <c r="B1050" s="5" t="s">
        <v>452</v>
      </c>
      <c r="C1050" s="5" t="s">
        <v>844</v>
      </c>
      <c r="D1050" s="5" t="s">
        <v>460</v>
      </c>
      <c r="E1050" s="5">
        <v>31</v>
      </c>
      <c r="F1050" s="50">
        <v>31917</v>
      </c>
      <c r="G1050" s="5">
        <v>352464</v>
      </c>
      <c r="H1050" s="50">
        <v>39266</v>
      </c>
      <c r="I1050" s="5" t="s">
        <v>858</v>
      </c>
    </row>
    <row r="1051" spans="1:9" x14ac:dyDescent="0.25">
      <c r="A1051" s="5" t="s">
        <v>413</v>
      </c>
      <c r="B1051" s="5" t="s">
        <v>485</v>
      </c>
      <c r="C1051" s="5" t="s">
        <v>640</v>
      </c>
      <c r="D1051" s="5" t="s">
        <v>439</v>
      </c>
      <c r="E1051" s="5">
        <v>42</v>
      </c>
      <c r="F1051" s="50">
        <v>27708</v>
      </c>
      <c r="G1051" s="5">
        <v>562467</v>
      </c>
      <c r="H1051" s="50">
        <v>39162</v>
      </c>
      <c r="I1051" s="5" t="s">
        <v>858</v>
      </c>
    </row>
    <row r="1052" spans="1:9" x14ac:dyDescent="0.25">
      <c r="A1052" s="5" t="s">
        <v>413</v>
      </c>
      <c r="B1052" s="5" t="s">
        <v>455</v>
      </c>
      <c r="C1052" s="5" t="s">
        <v>995</v>
      </c>
      <c r="D1052" s="5" t="s">
        <v>996</v>
      </c>
      <c r="E1052" s="5">
        <v>35</v>
      </c>
      <c r="F1052" s="50">
        <v>30265</v>
      </c>
      <c r="G1052" s="5">
        <v>352468</v>
      </c>
      <c r="H1052" s="50">
        <v>39377</v>
      </c>
      <c r="I1052" s="5" t="s">
        <v>903</v>
      </c>
    </row>
    <row r="1053" spans="1:9" x14ac:dyDescent="0.25">
      <c r="A1053" s="5" t="s">
        <v>413</v>
      </c>
      <c r="B1053" s="5" t="s">
        <v>570</v>
      </c>
      <c r="C1053" s="5" t="s">
        <v>847</v>
      </c>
      <c r="D1053" s="5" t="s">
        <v>439</v>
      </c>
      <c r="E1053" s="5">
        <v>44</v>
      </c>
      <c r="F1053" s="50">
        <v>26959</v>
      </c>
      <c r="G1053" s="5">
        <v>352488</v>
      </c>
      <c r="H1053" s="50">
        <v>35175</v>
      </c>
      <c r="I1053" s="5" t="s">
        <v>417</v>
      </c>
    </row>
    <row r="1054" spans="1:9" x14ac:dyDescent="0.25">
      <c r="A1054" s="5" t="s">
        <v>454</v>
      </c>
      <c r="B1054" s="5" t="s">
        <v>570</v>
      </c>
      <c r="C1054" s="5" t="s">
        <v>942</v>
      </c>
      <c r="D1054" s="5" t="s">
        <v>460</v>
      </c>
      <c r="E1054" s="5">
        <v>38</v>
      </c>
      <c r="F1054" s="50">
        <v>29309</v>
      </c>
      <c r="G1054" s="5">
        <v>352493</v>
      </c>
      <c r="H1054" s="50">
        <v>39180</v>
      </c>
      <c r="I1054" s="5" t="s">
        <v>858</v>
      </c>
    </row>
    <row r="1055" spans="1:9" x14ac:dyDescent="0.25">
      <c r="A1055" s="5" t="s">
        <v>454</v>
      </c>
      <c r="B1055" s="5" t="s">
        <v>568</v>
      </c>
      <c r="C1055" s="5" t="s">
        <v>722</v>
      </c>
      <c r="D1055" s="5" t="s">
        <v>460</v>
      </c>
      <c r="E1055" s="5">
        <v>35</v>
      </c>
      <c r="F1055" s="50">
        <v>30547</v>
      </c>
      <c r="G1055" s="5">
        <v>562491</v>
      </c>
      <c r="H1055" s="50">
        <v>39205</v>
      </c>
      <c r="I1055" s="5" t="s">
        <v>858</v>
      </c>
    </row>
    <row r="1056" spans="1:9" x14ac:dyDescent="0.25">
      <c r="A1056" s="5" t="s">
        <v>454</v>
      </c>
      <c r="B1056" s="5" t="s">
        <v>464</v>
      </c>
      <c r="C1056" s="5" t="s">
        <v>943</v>
      </c>
      <c r="D1056" s="5" t="s">
        <v>622</v>
      </c>
      <c r="E1056" s="5">
        <v>44</v>
      </c>
      <c r="F1056" s="50">
        <v>27171</v>
      </c>
      <c r="G1056" s="5">
        <v>562497</v>
      </c>
      <c r="H1056" s="50">
        <v>35160</v>
      </c>
      <c r="I1056" s="5" t="s">
        <v>858</v>
      </c>
    </row>
    <row r="1057" spans="1:9" x14ac:dyDescent="0.25">
      <c r="A1057" s="5" t="s">
        <v>454</v>
      </c>
      <c r="B1057" s="5" t="s">
        <v>561</v>
      </c>
      <c r="C1057" s="5" t="s">
        <v>969</v>
      </c>
      <c r="D1057" s="5" t="s">
        <v>439</v>
      </c>
      <c r="E1057" s="5">
        <v>34</v>
      </c>
      <c r="F1057" s="50">
        <v>30875</v>
      </c>
      <c r="G1057" s="5">
        <v>562505</v>
      </c>
      <c r="H1057" s="50">
        <v>39222</v>
      </c>
      <c r="I1057" s="5" t="s">
        <v>858</v>
      </c>
    </row>
    <row r="1058" spans="1:9" x14ac:dyDescent="0.25">
      <c r="A1058" s="5" t="s">
        <v>413</v>
      </c>
      <c r="B1058" s="5" t="s">
        <v>592</v>
      </c>
      <c r="C1058" s="5" t="s">
        <v>942</v>
      </c>
      <c r="D1058" s="5" t="s">
        <v>439</v>
      </c>
      <c r="E1058" s="5">
        <v>37</v>
      </c>
      <c r="F1058" s="50">
        <v>29581</v>
      </c>
      <c r="G1058" s="5">
        <v>352507</v>
      </c>
      <c r="H1058" s="50">
        <v>39335</v>
      </c>
      <c r="I1058" s="5" t="s">
        <v>858</v>
      </c>
    </row>
    <row r="1059" spans="1:9" x14ac:dyDescent="0.25">
      <c r="A1059" s="5" t="s">
        <v>454</v>
      </c>
      <c r="B1059" s="5" t="s">
        <v>490</v>
      </c>
      <c r="C1059" s="5" t="s">
        <v>984</v>
      </c>
      <c r="D1059" s="5" t="s">
        <v>439</v>
      </c>
      <c r="E1059" s="5">
        <v>32</v>
      </c>
      <c r="F1059" s="50">
        <v>31361</v>
      </c>
      <c r="G1059" s="5">
        <v>352512</v>
      </c>
      <c r="H1059" s="50">
        <v>39087</v>
      </c>
      <c r="I1059" s="5" t="s">
        <v>858</v>
      </c>
    </row>
    <row r="1060" spans="1:9" x14ac:dyDescent="0.25">
      <c r="A1060" s="5" t="s">
        <v>413</v>
      </c>
      <c r="B1060" s="5" t="s">
        <v>429</v>
      </c>
      <c r="C1060" s="5" t="s">
        <v>893</v>
      </c>
      <c r="D1060" s="5" t="s">
        <v>749</v>
      </c>
      <c r="E1060" s="5">
        <v>34</v>
      </c>
      <c r="F1060" s="50">
        <v>30645</v>
      </c>
      <c r="G1060" s="5">
        <v>350930</v>
      </c>
      <c r="H1060" s="50">
        <v>39214</v>
      </c>
      <c r="I1060" s="5" t="s">
        <v>858</v>
      </c>
    </row>
    <row r="1061" spans="1:9" x14ac:dyDescent="0.25">
      <c r="A1061" s="5" t="s">
        <v>408</v>
      </c>
      <c r="B1061" s="5" t="s">
        <v>434</v>
      </c>
      <c r="C1061" s="5" t="s">
        <v>901</v>
      </c>
      <c r="D1061" s="5" t="s">
        <v>482</v>
      </c>
      <c r="E1061" s="5">
        <v>38</v>
      </c>
      <c r="F1061" s="50">
        <v>29327</v>
      </c>
      <c r="G1061" s="5">
        <v>352618</v>
      </c>
      <c r="H1061" s="50">
        <v>36222</v>
      </c>
      <c r="I1061" s="5" t="s">
        <v>858</v>
      </c>
    </row>
    <row r="1062" spans="1:9" x14ac:dyDescent="0.25">
      <c r="A1062" s="5" t="s">
        <v>413</v>
      </c>
      <c r="B1062" s="5" t="s">
        <v>546</v>
      </c>
      <c r="C1062" s="5" t="s">
        <v>907</v>
      </c>
      <c r="D1062" s="5" t="s">
        <v>460</v>
      </c>
      <c r="E1062" s="5">
        <v>31</v>
      </c>
      <c r="F1062" s="50">
        <v>31948</v>
      </c>
      <c r="G1062" s="5">
        <v>352613</v>
      </c>
      <c r="H1062" s="50">
        <v>39412</v>
      </c>
      <c r="I1062" s="5" t="s">
        <v>858</v>
      </c>
    </row>
    <row r="1063" spans="1:9" x14ac:dyDescent="0.25">
      <c r="A1063" s="5" t="s">
        <v>454</v>
      </c>
      <c r="B1063" s="5" t="s">
        <v>471</v>
      </c>
      <c r="C1063" s="5" t="s">
        <v>922</v>
      </c>
      <c r="D1063" s="5" t="s">
        <v>460</v>
      </c>
      <c r="E1063" s="5">
        <v>32</v>
      </c>
      <c r="F1063" s="50">
        <v>31332</v>
      </c>
      <c r="G1063" s="5">
        <v>562627</v>
      </c>
      <c r="H1063" s="50">
        <v>39426</v>
      </c>
      <c r="I1063" s="5" t="s">
        <v>858</v>
      </c>
    </row>
    <row r="1064" spans="1:9" x14ac:dyDescent="0.25">
      <c r="A1064" s="5" t="s">
        <v>408</v>
      </c>
      <c r="B1064" s="5" t="s">
        <v>458</v>
      </c>
      <c r="C1064" s="5" t="s">
        <v>997</v>
      </c>
      <c r="D1064" s="5" t="s">
        <v>460</v>
      </c>
      <c r="E1064" s="5">
        <v>31</v>
      </c>
      <c r="F1064" s="50">
        <v>31844</v>
      </c>
      <c r="G1064" s="5">
        <v>562630</v>
      </c>
      <c r="H1064" s="50">
        <v>39370</v>
      </c>
      <c r="I1064" s="5" t="s">
        <v>858</v>
      </c>
    </row>
    <row r="1065" spans="1:9" x14ac:dyDescent="0.25">
      <c r="A1065" s="5" t="s">
        <v>408</v>
      </c>
      <c r="B1065" s="5" t="s">
        <v>500</v>
      </c>
      <c r="C1065" s="5" t="s">
        <v>913</v>
      </c>
      <c r="D1065" s="5" t="s">
        <v>460</v>
      </c>
      <c r="E1065" s="5">
        <v>37</v>
      </c>
      <c r="F1065" s="50">
        <v>29777</v>
      </c>
      <c r="G1065" s="5">
        <v>352501</v>
      </c>
      <c r="H1065" s="50">
        <v>39107</v>
      </c>
      <c r="I1065" s="5" t="s">
        <v>858</v>
      </c>
    </row>
    <row r="1066" spans="1:9" x14ac:dyDescent="0.25">
      <c r="A1066" s="5" t="s">
        <v>454</v>
      </c>
      <c r="B1066" s="5" t="s">
        <v>671</v>
      </c>
      <c r="C1066" s="5" t="s">
        <v>998</v>
      </c>
      <c r="D1066" s="5" t="s">
        <v>439</v>
      </c>
      <c r="E1066" s="5">
        <v>30</v>
      </c>
      <c r="F1066" s="50">
        <v>32341</v>
      </c>
      <c r="G1066" s="5">
        <v>562648</v>
      </c>
      <c r="H1066" s="50">
        <v>39222</v>
      </c>
      <c r="I1066" s="5" t="s">
        <v>858</v>
      </c>
    </row>
    <row r="1067" spans="1:9" x14ac:dyDescent="0.25">
      <c r="A1067" s="5" t="s">
        <v>408</v>
      </c>
      <c r="B1067" s="5" t="s">
        <v>614</v>
      </c>
      <c r="C1067" s="5" t="s">
        <v>835</v>
      </c>
      <c r="D1067" s="5" t="s">
        <v>470</v>
      </c>
      <c r="E1067" s="5">
        <v>38</v>
      </c>
      <c r="F1067" s="50">
        <v>29277</v>
      </c>
      <c r="G1067" s="5">
        <v>562626</v>
      </c>
      <c r="H1067" s="50">
        <v>39337</v>
      </c>
      <c r="I1067" s="5" t="s">
        <v>858</v>
      </c>
    </row>
    <row r="1068" spans="1:9" x14ac:dyDescent="0.25">
      <c r="A1068" s="5" t="s">
        <v>413</v>
      </c>
      <c r="B1068" s="5" t="s">
        <v>748</v>
      </c>
      <c r="C1068" s="5" t="s">
        <v>600</v>
      </c>
      <c r="D1068" s="5" t="s">
        <v>416</v>
      </c>
      <c r="E1068" s="5">
        <v>40</v>
      </c>
      <c r="F1068" s="50">
        <v>28455</v>
      </c>
      <c r="G1068" s="5">
        <v>352642</v>
      </c>
      <c r="H1068" s="50">
        <v>39175</v>
      </c>
      <c r="I1068" s="5" t="s">
        <v>858</v>
      </c>
    </row>
    <row r="1069" spans="1:9" x14ac:dyDescent="0.25">
      <c r="A1069" s="5" t="s">
        <v>413</v>
      </c>
      <c r="B1069" s="5" t="s">
        <v>185</v>
      </c>
      <c r="C1069" s="5" t="s">
        <v>907</v>
      </c>
      <c r="D1069" s="5" t="s">
        <v>416</v>
      </c>
      <c r="E1069" s="5">
        <v>33</v>
      </c>
      <c r="F1069" s="50">
        <v>31215</v>
      </c>
      <c r="G1069" s="5">
        <v>352660</v>
      </c>
      <c r="H1069" s="50">
        <v>39129</v>
      </c>
      <c r="I1069" s="5" t="s">
        <v>858</v>
      </c>
    </row>
    <row r="1070" spans="1:9" x14ac:dyDescent="0.25">
      <c r="A1070" s="5" t="s">
        <v>454</v>
      </c>
      <c r="B1070" s="5" t="s">
        <v>521</v>
      </c>
      <c r="C1070" s="5" t="s">
        <v>983</v>
      </c>
      <c r="D1070" s="5" t="s">
        <v>460</v>
      </c>
      <c r="E1070" s="5">
        <v>31</v>
      </c>
      <c r="F1070" s="50">
        <v>31782</v>
      </c>
      <c r="G1070" s="5">
        <v>352667</v>
      </c>
      <c r="H1070" s="50">
        <v>39170</v>
      </c>
      <c r="I1070" s="5" t="s">
        <v>858</v>
      </c>
    </row>
    <row r="1071" spans="1:9" x14ac:dyDescent="0.25">
      <c r="A1071" s="5" t="s">
        <v>408</v>
      </c>
      <c r="B1071" s="5" t="s">
        <v>625</v>
      </c>
      <c r="C1071" s="5" t="s">
        <v>542</v>
      </c>
      <c r="D1071" s="5" t="s">
        <v>868</v>
      </c>
      <c r="E1071" s="5">
        <v>44</v>
      </c>
      <c r="F1071" s="50">
        <v>27171</v>
      </c>
      <c r="G1071" s="5">
        <v>562656</v>
      </c>
      <c r="H1071" s="50">
        <v>35160</v>
      </c>
      <c r="I1071" s="5" t="s">
        <v>858</v>
      </c>
    </row>
    <row r="1072" spans="1:9" x14ac:dyDescent="0.25">
      <c r="A1072" s="5" t="s">
        <v>408</v>
      </c>
      <c r="B1072" s="5" t="s">
        <v>446</v>
      </c>
      <c r="C1072" s="5" t="s">
        <v>999</v>
      </c>
      <c r="D1072" s="5" t="s">
        <v>445</v>
      </c>
      <c r="E1072" s="5">
        <v>42</v>
      </c>
      <c r="F1072" s="50">
        <v>27679</v>
      </c>
      <c r="G1072" s="5">
        <v>352650</v>
      </c>
      <c r="H1072" s="50">
        <v>35219</v>
      </c>
      <c r="I1072" s="5" t="s">
        <v>858</v>
      </c>
    </row>
    <row r="1073" spans="1:9" x14ac:dyDescent="0.25">
      <c r="A1073" s="5" t="s">
        <v>413</v>
      </c>
      <c r="B1073" s="5" t="s">
        <v>730</v>
      </c>
      <c r="C1073" s="5" t="s">
        <v>175</v>
      </c>
      <c r="D1073" s="5" t="s">
        <v>460</v>
      </c>
      <c r="E1073" s="5">
        <v>40</v>
      </c>
      <c r="F1073" s="50">
        <v>28663</v>
      </c>
      <c r="G1073" s="5">
        <v>562635</v>
      </c>
      <c r="H1073" s="50">
        <v>39167</v>
      </c>
      <c r="I1073" s="5" t="s">
        <v>858</v>
      </c>
    </row>
    <row r="1074" spans="1:9" x14ac:dyDescent="0.25">
      <c r="A1074" s="5" t="s">
        <v>408</v>
      </c>
      <c r="B1074" s="5" t="s">
        <v>578</v>
      </c>
      <c r="C1074" s="5" t="s">
        <v>629</v>
      </c>
      <c r="D1074" s="5" t="s">
        <v>473</v>
      </c>
      <c r="E1074" s="5">
        <v>35</v>
      </c>
      <c r="F1074" s="50">
        <v>30566</v>
      </c>
      <c r="G1074" s="5">
        <v>562658</v>
      </c>
      <c r="H1074" s="50">
        <v>39108</v>
      </c>
      <c r="I1074" s="5" t="s">
        <v>858</v>
      </c>
    </row>
    <row r="1075" spans="1:9" x14ac:dyDescent="0.25">
      <c r="A1075" s="5" t="s">
        <v>413</v>
      </c>
      <c r="B1075" s="5" t="s">
        <v>817</v>
      </c>
      <c r="C1075" s="5" t="s">
        <v>1000</v>
      </c>
      <c r="D1075" s="5" t="s">
        <v>473</v>
      </c>
      <c r="E1075" s="5">
        <v>34</v>
      </c>
      <c r="F1075" s="50">
        <v>30822</v>
      </c>
      <c r="G1075" s="5">
        <v>562657</v>
      </c>
      <c r="H1075" s="50">
        <v>39362</v>
      </c>
      <c r="I1075" s="5" t="s">
        <v>858</v>
      </c>
    </row>
    <row r="1076" spans="1:9" x14ac:dyDescent="0.25">
      <c r="A1076" s="5" t="s">
        <v>454</v>
      </c>
      <c r="B1076" s="5" t="s">
        <v>479</v>
      </c>
      <c r="C1076" s="5" t="s">
        <v>523</v>
      </c>
      <c r="D1076" s="5" t="s">
        <v>460</v>
      </c>
      <c r="E1076" s="5">
        <v>34</v>
      </c>
      <c r="F1076" s="50">
        <v>30867</v>
      </c>
      <c r="G1076" s="5">
        <v>352679</v>
      </c>
      <c r="H1076" s="50">
        <v>39424</v>
      </c>
      <c r="I1076" s="5" t="s">
        <v>858</v>
      </c>
    </row>
    <row r="1077" spans="1:9" x14ac:dyDescent="0.25">
      <c r="A1077" s="5" t="s">
        <v>413</v>
      </c>
      <c r="B1077" s="5" t="s">
        <v>667</v>
      </c>
      <c r="C1077" s="5" t="s">
        <v>993</v>
      </c>
      <c r="D1077" s="5" t="s">
        <v>460</v>
      </c>
      <c r="E1077" s="5">
        <v>33</v>
      </c>
      <c r="F1077" s="50">
        <v>31109</v>
      </c>
      <c r="G1077" s="5">
        <v>562665</v>
      </c>
      <c r="H1077" s="50">
        <v>39396</v>
      </c>
      <c r="I1077" s="5" t="s">
        <v>858</v>
      </c>
    </row>
    <row r="1078" spans="1:9" x14ac:dyDescent="0.25">
      <c r="A1078" s="5" t="s">
        <v>408</v>
      </c>
      <c r="B1078" s="5" t="s">
        <v>521</v>
      </c>
      <c r="C1078" s="5" t="s">
        <v>1001</v>
      </c>
      <c r="D1078" s="5" t="s">
        <v>460</v>
      </c>
      <c r="E1078" s="5">
        <v>37</v>
      </c>
      <c r="F1078" s="50">
        <v>29681</v>
      </c>
      <c r="G1078" s="5">
        <v>562654</v>
      </c>
      <c r="H1078" s="50">
        <v>39306</v>
      </c>
      <c r="I1078" s="5" t="s">
        <v>858</v>
      </c>
    </row>
    <row r="1079" spans="1:9" x14ac:dyDescent="0.25">
      <c r="A1079" s="5" t="s">
        <v>413</v>
      </c>
      <c r="B1079" s="5" t="s">
        <v>476</v>
      </c>
      <c r="C1079" s="5" t="s">
        <v>1002</v>
      </c>
      <c r="D1079" s="5" t="s">
        <v>411</v>
      </c>
      <c r="E1079" s="5">
        <v>47</v>
      </c>
      <c r="F1079" s="50">
        <v>26104</v>
      </c>
      <c r="G1079" s="5">
        <v>352637</v>
      </c>
      <c r="H1079" s="50">
        <v>35214</v>
      </c>
      <c r="I1079" s="5" t="s">
        <v>918</v>
      </c>
    </row>
    <row r="1080" spans="1:9" x14ac:dyDescent="0.25">
      <c r="A1080" s="5" t="s">
        <v>413</v>
      </c>
      <c r="B1080" s="5" t="s">
        <v>648</v>
      </c>
      <c r="C1080" s="5" t="s">
        <v>849</v>
      </c>
      <c r="D1080" s="5" t="s">
        <v>416</v>
      </c>
      <c r="E1080" s="5">
        <v>32</v>
      </c>
      <c r="F1080" s="50">
        <v>31561</v>
      </c>
      <c r="G1080" s="5">
        <v>352690</v>
      </c>
      <c r="H1080" s="50">
        <v>39411</v>
      </c>
      <c r="I1080" s="5" t="s">
        <v>858</v>
      </c>
    </row>
    <row r="1081" spans="1:9" x14ac:dyDescent="0.25">
      <c r="A1081" s="5" t="s">
        <v>413</v>
      </c>
      <c r="B1081" s="5" t="s">
        <v>534</v>
      </c>
      <c r="C1081" s="5" t="s">
        <v>896</v>
      </c>
      <c r="D1081" s="5" t="s">
        <v>416</v>
      </c>
      <c r="E1081" s="5">
        <v>44</v>
      </c>
      <c r="F1081" s="50">
        <v>27248</v>
      </c>
      <c r="G1081" s="5">
        <v>562692</v>
      </c>
      <c r="H1081" s="50">
        <v>39424</v>
      </c>
      <c r="I1081" s="5" t="s">
        <v>858</v>
      </c>
    </row>
    <row r="1082" spans="1:9" x14ac:dyDescent="0.25">
      <c r="A1082" s="5" t="s">
        <v>408</v>
      </c>
      <c r="B1082" s="5" t="s">
        <v>681</v>
      </c>
      <c r="C1082" s="5" t="s">
        <v>862</v>
      </c>
      <c r="D1082" s="5" t="s">
        <v>439</v>
      </c>
      <c r="E1082" s="5">
        <v>34</v>
      </c>
      <c r="F1082" s="50">
        <v>30792</v>
      </c>
      <c r="G1082" s="5">
        <v>352670</v>
      </c>
      <c r="H1082" s="50">
        <v>39347</v>
      </c>
      <c r="I1082" s="5" t="s">
        <v>858</v>
      </c>
    </row>
    <row r="1083" spans="1:9" x14ac:dyDescent="0.25">
      <c r="A1083" s="5" t="s">
        <v>454</v>
      </c>
      <c r="B1083" s="5" t="s">
        <v>517</v>
      </c>
      <c r="C1083" s="5" t="s">
        <v>984</v>
      </c>
      <c r="D1083" s="5" t="s">
        <v>460</v>
      </c>
      <c r="E1083" s="5">
        <v>32</v>
      </c>
      <c r="F1083" s="50">
        <v>31531</v>
      </c>
      <c r="G1083" s="5">
        <v>352671</v>
      </c>
      <c r="H1083" s="50">
        <v>39123</v>
      </c>
      <c r="I1083" s="5" t="s">
        <v>858</v>
      </c>
    </row>
    <row r="1084" spans="1:9" x14ac:dyDescent="0.25">
      <c r="A1084" s="5" t="s">
        <v>454</v>
      </c>
      <c r="B1084" s="5" t="s">
        <v>479</v>
      </c>
      <c r="C1084" s="5" t="s">
        <v>1003</v>
      </c>
      <c r="D1084" s="5" t="s">
        <v>460</v>
      </c>
      <c r="E1084" s="5">
        <v>30</v>
      </c>
      <c r="F1084" s="50">
        <v>32091</v>
      </c>
      <c r="G1084" s="5">
        <v>352704</v>
      </c>
      <c r="H1084" s="50">
        <v>39237</v>
      </c>
      <c r="I1084" s="5" t="s">
        <v>858</v>
      </c>
    </row>
    <row r="1085" spans="1:9" x14ac:dyDescent="0.25">
      <c r="A1085" s="5" t="s">
        <v>454</v>
      </c>
      <c r="B1085" s="5" t="s">
        <v>550</v>
      </c>
      <c r="C1085" s="5" t="s">
        <v>893</v>
      </c>
      <c r="D1085" s="5" t="s">
        <v>416</v>
      </c>
      <c r="E1085" s="5">
        <v>32</v>
      </c>
      <c r="F1085" s="50">
        <v>31646</v>
      </c>
      <c r="G1085" s="5">
        <v>352683</v>
      </c>
      <c r="H1085" s="50">
        <v>39219</v>
      </c>
      <c r="I1085" s="5" t="s">
        <v>858</v>
      </c>
    </row>
    <row r="1086" spans="1:9" x14ac:dyDescent="0.25">
      <c r="A1086" s="5" t="s">
        <v>413</v>
      </c>
      <c r="B1086" s="5" t="s">
        <v>483</v>
      </c>
      <c r="C1086" s="5" t="s">
        <v>640</v>
      </c>
      <c r="D1086" s="5" t="s">
        <v>411</v>
      </c>
      <c r="E1086" s="5">
        <v>39</v>
      </c>
      <c r="F1086" s="50">
        <v>28849</v>
      </c>
      <c r="G1086" s="5">
        <v>562647</v>
      </c>
      <c r="H1086" s="50">
        <v>39236</v>
      </c>
      <c r="I1086" s="5" t="s">
        <v>858</v>
      </c>
    </row>
    <row r="1087" spans="1:9" x14ac:dyDescent="0.25">
      <c r="A1087" s="5" t="s">
        <v>413</v>
      </c>
      <c r="B1087" s="5" t="s">
        <v>481</v>
      </c>
      <c r="C1087" s="5" t="s">
        <v>986</v>
      </c>
      <c r="D1087" s="5" t="s">
        <v>439</v>
      </c>
      <c r="E1087" s="5">
        <v>31</v>
      </c>
      <c r="F1087" s="50">
        <v>31754</v>
      </c>
      <c r="G1087" s="5">
        <v>562720</v>
      </c>
      <c r="H1087" s="50">
        <v>39207</v>
      </c>
      <c r="I1087" s="5" t="s">
        <v>858</v>
      </c>
    </row>
    <row r="1088" spans="1:9" x14ac:dyDescent="0.25">
      <c r="A1088" s="5" t="s">
        <v>408</v>
      </c>
      <c r="B1088" s="5" t="s">
        <v>452</v>
      </c>
      <c r="C1088" s="5" t="s">
        <v>870</v>
      </c>
      <c r="D1088" s="5" t="s">
        <v>416</v>
      </c>
      <c r="E1088" s="5">
        <v>37</v>
      </c>
      <c r="F1088" s="50">
        <v>29802</v>
      </c>
      <c r="G1088" s="5">
        <v>352731</v>
      </c>
      <c r="H1088" s="50">
        <v>39426</v>
      </c>
      <c r="I1088" s="5" t="s">
        <v>858</v>
      </c>
    </row>
    <row r="1089" spans="1:9" x14ac:dyDescent="0.25">
      <c r="A1089" s="5" t="s">
        <v>454</v>
      </c>
      <c r="B1089" s="5" t="s">
        <v>766</v>
      </c>
      <c r="C1089" s="5" t="s">
        <v>847</v>
      </c>
      <c r="D1089" s="5" t="s">
        <v>416</v>
      </c>
      <c r="E1089" s="5">
        <v>33</v>
      </c>
      <c r="F1089" s="50">
        <v>31302</v>
      </c>
      <c r="G1089" s="5">
        <v>562732</v>
      </c>
      <c r="H1089" s="50">
        <v>39090</v>
      </c>
      <c r="I1089" s="5" t="s">
        <v>858</v>
      </c>
    </row>
    <row r="1090" spans="1:9" x14ac:dyDescent="0.25">
      <c r="A1090" s="5" t="s">
        <v>454</v>
      </c>
      <c r="B1090" s="5" t="s">
        <v>517</v>
      </c>
      <c r="C1090" s="5" t="s">
        <v>847</v>
      </c>
      <c r="D1090" s="5" t="s">
        <v>958</v>
      </c>
      <c r="E1090" s="5">
        <v>34</v>
      </c>
      <c r="F1090" s="50">
        <v>30807</v>
      </c>
      <c r="G1090" s="5">
        <v>562737</v>
      </c>
      <c r="H1090" s="50">
        <v>36668</v>
      </c>
      <c r="I1090" s="5" t="s">
        <v>858</v>
      </c>
    </row>
    <row r="1091" spans="1:9" x14ac:dyDescent="0.25">
      <c r="A1091" s="5" t="s">
        <v>408</v>
      </c>
      <c r="B1091" s="5" t="s">
        <v>748</v>
      </c>
      <c r="C1091" s="5" t="s">
        <v>1004</v>
      </c>
      <c r="D1091" s="5" t="s">
        <v>416</v>
      </c>
      <c r="E1091" s="5">
        <v>31</v>
      </c>
      <c r="F1091" s="50">
        <v>31723</v>
      </c>
      <c r="G1091" s="5">
        <v>352738</v>
      </c>
      <c r="H1091" s="50">
        <v>36689</v>
      </c>
      <c r="I1091" s="5" t="s">
        <v>858</v>
      </c>
    </row>
    <row r="1092" spans="1:9" x14ac:dyDescent="0.25">
      <c r="A1092" s="5" t="s">
        <v>454</v>
      </c>
      <c r="B1092" s="5" t="s">
        <v>667</v>
      </c>
      <c r="C1092" s="5" t="s">
        <v>1005</v>
      </c>
      <c r="D1092" s="5" t="s">
        <v>439</v>
      </c>
      <c r="E1092" s="5">
        <v>31</v>
      </c>
      <c r="F1092" s="50">
        <v>31875</v>
      </c>
      <c r="G1092" s="5">
        <v>352744</v>
      </c>
      <c r="H1092" s="50">
        <v>36649</v>
      </c>
      <c r="I1092" s="5" t="s">
        <v>858</v>
      </c>
    </row>
    <row r="1093" spans="1:9" x14ac:dyDescent="0.25">
      <c r="A1093" s="5" t="s">
        <v>408</v>
      </c>
      <c r="B1093" s="5" t="s">
        <v>646</v>
      </c>
      <c r="C1093" s="5" t="s">
        <v>715</v>
      </c>
      <c r="D1093" s="5" t="s">
        <v>668</v>
      </c>
      <c r="E1093" s="5">
        <v>43</v>
      </c>
      <c r="F1093" s="50">
        <v>27371</v>
      </c>
      <c r="G1093" s="5">
        <v>352747</v>
      </c>
      <c r="H1093" s="50">
        <v>36885</v>
      </c>
      <c r="I1093" s="5" t="s">
        <v>858</v>
      </c>
    </row>
    <row r="1094" spans="1:9" x14ac:dyDescent="0.25">
      <c r="A1094" s="5" t="s">
        <v>408</v>
      </c>
      <c r="B1094" s="5" t="s">
        <v>467</v>
      </c>
      <c r="C1094" s="5" t="s">
        <v>1006</v>
      </c>
      <c r="D1094" s="5" t="s">
        <v>416</v>
      </c>
      <c r="E1094" s="5">
        <v>30</v>
      </c>
      <c r="F1094" s="50">
        <v>32328</v>
      </c>
      <c r="G1094" s="5">
        <v>562748</v>
      </c>
      <c r="H1094" s="50">
        <v>36719</v>
      </c>
      <c r="I1094" s="5" t="s">
        <v>858</v>
      </c>
    </row>
    <row r="1095" spans="1:9" x14ac:dyDescent="0.25">
      <c r="A1095" s="5" t="s">
        <v>454</v>
      </c>
      <c r="B1095" s="5" t="s">
        <v>712</v>
      </c>
      <c r="C1095" s="5" t="s">
        <v>596</v>
      </c>
      <c r="D1095" s="5" t="s">
        <v>749</v>
      </c>
      <c r="E1095" s="5">
        <v>34</v>
      </c>
      <c r="F1095" s="50">
        <v>30717</v>
      </c>
      <c r="G1095" s="5">
        <v>352739</v>
      </c>
      <c r="H1095" s="50">
        <v>36588</v>
      </c>
      <c r="I1095" s="5" t="s">
        <v>858</v>
      </c>
    </row>
    <row r="1096" spans="1:9" x14ac:dyDescent="0.25">
      <c r="A1096" s="5" t="s">
        <v>454</v>
      </c>
      <c r="B1096" s="5" t="s">
        <v>512</v>
      </c>
      <c r="C1096" s="5" t="s">
        <v>973</v>
      </c>
      <c r="D1096" s="5" t="s">
        <v>416</v>
      </c>
      <c r="E1096" s="5">
        <v>34</v>
      </c>
      <c r="F1096" s="50">
        <v>30935</v>
      </c>
      <c r="G1096" s="5">
        <v>352750</v>
      </c>
      <c r="H1096" s="50">
        <v>36810</v>
      </c>
      <c r="I1096" s="5" t="s">
        <v>858</v>
      </c>
    </row>
    <row r="1097" spans="1:9" x14ac:dyDescent="0.25">
      <c r="A1097" s="5" t="s">
        <v>408</v>
      </c>
      <c r="B1097" s="5" t="s">
        <v>434</v>
      </c>
      <c r="C1097" s="5" t="s">
        <v>535</v>
      </c>
      <c r="D1097" s="5" t="s">
        <v>460</v>
      </c>
      <c r="E1097" s="5">
        <v>36</v>
      </c>
      <c r="F1097" s="50">
        <v>29930</v>
      </c>
      <c r="G1097" s="5">
        <v>352752</v>
      </c>
      <c r="H1097" s="50">
        <v>36724</v>
      </c>
      <c r="I1097" s="5" t="s">
        <v>858</v>
      </c>
    </row>
    <row r="1098" spans="1:9" x14ac:dyDescent="0.25">
      <c r="A1098" s="5" t="s">
        <v>408</v>
      </c>
      <c r="B1098" s="5" t="s">
        <v>500</v>
      </c>
      <c r="C1098" s="5" t="s">
        <v>954</v>
      </c>
      <c r="D1098" s="5" t="s">
        <v>416</v>
      </c>
      <c r="E1098" s="5">
        <v>37</v>
      </c>
      <c r="F1098" s="50">
        <v>29653</v>
      </c>
      <c r="G1098" s="5">
        <v>352757</v>
      </c>
      <c r="H1098" s="50">
        <v>36791</v>
      </c>
      <c r="I1098" s="5" t="s">
        <v>858</v>
      </c>
    </row>
    <row r="1099" spans="1:9" x14ac:dyDescent="0.25">
      <c r="A1099" s="5" t="s">
        <v>408</v>
      </c>
      <c r="B1099" s="5" t="s">
        <v>547</v>
      </c>
      <c r="C1099" s="5" t="s">
        <v>870</v>
      </c>
      <c r="D1099" s="5" t="s">
        <v>416</v>
      </c>
      <c r="E1099" s="5">
        <v>35</v>
      </c>
      <c r="F1099" s="50">
        <v>30427</v>
      </c>
      <c r="G1099" s="5">
        <v>352751</v>
      </c>
      <c r="H1099" s="50">
        <v>36619</v>
      </c>
      <c r="I1099" s="5" t="s">
        <v>858</v>
      </c>
    </row>
    <row r="1100" spans="1:9" x14ac:dyDescent="0.25">
      <c r="A1100" s="5" t="s">
        <v>454</v>
      </c>
      <c r="B1100" s="5" t="s">
        <v>503</v>
      </c>
      <c r="C1100" s="5" t="s">
        <v>893</v>
      </c>
      <c r="D1100" s="5" t="s">
        <v>460</v>
      </c>
      <c r="E1100" s="5">
        <v>33</v>
      </c>
      <c r="F1100" s="50">
        <v>31026</v>
      </c>
      <c r="G1100" s="5">
        <v>566506</v>
      </c>
      <c r="H1100" s="50">
        <v>36886</v>
      </c>
      <c r="I1100" s="5" t="s">
        <v>858</v>
      </c>
    </row>
    <row r="1101" spans="1:9" x14ac:dyDescent="0.25">
      <c r="A1101" s="5" t="s">
        <v>413</v>
      </c>
      <c r="B1101" s="5" t="s">
        <v>586</v>
      </c>
      <c r="C1101" s="5" t="s">
        <v>600</v>
      </c>
      <c r="D1101" s="5" t="s">
        <v>439</v>
      </c>
      <c r="E1101" s="5">
        <v>37</v>
      </c>
      <c r="F1101" s="50">
        <v>29841</v>
      </c>
      <c r="G1101" s="5">
        <v>352767</v>
      </c>
      <c r="H1101" s="50">
        <v>36110</v>
      </c>
      <c r="I1101" s="5" t="s">
        <v>858</v>
      </c>
    </row>
    <row r="1102" spans="1:9" x14ac:dyDescent="0.25">
      <c r="A1102" s="5" t="s">
        <v>413</v>
      </c>
      <c r="B1102" s="5" t="s">
        <v>673</v>
      </c>
      <c r="C1102" s="5" t="s">
        <v>498</v>
      </c>
      <c r="D1102" s="5" t="s">
        <v>442</v>
      </c>
      <c r="E1102" s="5">
        <v>58</v>
      </c>
      <c r="F1102" s="50">
        <v>22109</v>
      </c>
      <c r="G1102" s="5">
        <v>562749</v>
      </c>
      <c r="H1102" s="50">
        <v>32838</v>
      </c>
      <c r="I1102" s="5" t="s">
        <v>421</v>
      </c>
    </row>
    <row r="1103" spans="1:9" x14ac:dyDescent="0.25">
      <c r="A1103" s="5" t="s">
        <v>413</v>
      </c>
      <c r="B1103" s="5" t="s">
        <v>791</v>
      </c>
      <c r="C1103" s="5" t="s">
        <v>889</v>
      </c>
      <c r="D1103" s="5" t="s">
        <v>473</v>
      </c>
      <c r="E1103" s="5">
        <v>33</v>
      </c>
      <c r="F1103" s="50">
        <v>31184</v>
      </c>
      <c r="G1103" s="5">
        <v>352756</v>
      </c>
      <c r="H1103" s="50">
        <v>36979</v>
      </c>
      <c r="I1103" s="5" t="s">
        <v>858</v>
      </c>
    </row>
    <row r="1104" spans="1:9" x14ac:dyDescent="0.25">
      <c r="A1104" s="5" t="s">
        <v>408</v>
      </c>
      <c r="B1104" s="5" t="s">
        <v>497</v>
      </c>
      <c r="C1104" s="5" t="s">
        <v>870</v>
      </c>
      <c r="D1104" s="5" t="s">
        <v>749</v>
      </c>
      <c r="E1104" s="5">
        <v>44</v>
      </c>
      <c r="F1104" s="50">
        <v>27251</v>
      </c>
      <c r="G1104" s="5">
        <v>562740</v>
      </c>
      <c r="H1104" s="50">
        <v>37110</v>
      </c>
      <c r="I1104" s="5" t="s">
        <v>417</v>
      </c>
    </row>
    <row r="1105" spans="1:9" x14ac:dyDescent="0.25">
      <c r="A1105" s="5" t="s">
        <v>454</v>
      </c>
      <c r="B1105" s="5" t="s">
        <v>429</v>
      </c>
      <c r="C1105" s="5" t="s">
        <v>1007</v>
      </c>
      <c r="D1105" s="5" t="s">
        <v>439</v>
      </c>
      <c r="E1105" s="5">
        <v>30</v>
      </c>
      <c r="F1105" s="50">
        <v>32069</v>
      </c>
      <c r="G1105" s="5">
        <v>562773</v>
      </c>
      <c r="H1105" s="50">
        <v>37146</v>
      </c>
      <c r="I1105" s="5" t="s">
        <v>858</v>
      </c>
    </row>
    <row r="1106" spans="1:9" x14ac:dyDescent="0.25">
      <c r="A1106" s="5" t="s">
        <v>408</v>
      </c>
      <c r="B1106" s="5" t="s">
        <v>155</v>
      </c>
      <c r="C1106" s="5" t="s">
        <v>1008</v>
      </c>
      <c r="D1106" s="5" t="s">
        <v>668</v>
      </c>
      <c r="E1106" s="5">
        <v>47</v>
      </c>
      <c r="F1106" s="50">
        <v>26088</v>
      </c>
      <c r="G1106" s="5">
        <v>562772</v>
      </c>
      <c r="H1106" s="50">
        <v>37075</v>
      </c>
      <c r="I1106" s="5" t="s">
        <v>858</v>
      </c>
    </row>
    <row r="1107" spans="1:9" x14ac:dyDescent="0.25">
      <c r="A1107" s="5" t="s">
        <v>408</v>
      </c>
      <c r="B1107" s="5" t="s">
        <v>549</v>
      </c>
      <c r="C1107" s="5" t="s">
        <v>870</v>
      </c>
      <c r="D1107" s="5" t="s">
        <v>460</v>
      </c>
      <c r="E1107" s="5">
        <v>35</v>
      </c>
      <c r="F1107" s="50">
        <v>30401</v>
      </c>
      <c r="G1107" s="5">
        <v>562762</v>
      </c>
      <c r="H1107" s="50">
        <v>36971</v>
      </c>
      <c r="I1107" s="5" t="s">
        <v>858</v>
      </c>
    </row>
    <row r="1108" spans="1:9" x14ac:dyDescent="0.25">
      <c r="A1108" s="5" t="s">
        <v>454</v>
      </c>
      <c r="B1108" s="5" t="s">
        <v>610</v>
      </c>
      <c r="C1108" s="5" t="s">
        <v>827</v>
      </c>
      <c r="D1108" s="5" t="s">
        <v>460</v>
      </c>
      <c r="E1108" s="5">
        <v>31</v>
      </c>
      <c r="F1108" s="50">
        <v>31999</v>
      </c>
      <c r="G1108" s="5">
        <v>562761</v>
      </c>
      <c r="H1108" s="50">
        <v>37186</v>
      </c>
      <c r="I1108" s="5" t="s">
        <v>858</v>
      </c>
    </row>
    <row r="1109" spans="1:9" x14ac:dyDescent="0.25">
      <c r="A1109" s="5" t="s">
        <v>454</v>
      </c>
      <c r="B1109" s="5" t="s">
        <v>506</v>
      </c>
      <c r="C1109" s="5" t="s">
        <v>930</v>
      </c>
      <c r="D1109" s="5" t="s">
        <v>622</v>
      </c>
      <c r="E1109" s="5">
        <v>34</v>
      </c>
      <c r="F1109" s="50">
        <v>30675</v>
      </c>
      <c r="G1109" s="5">
        <v>562754</v>
      </c>
      <c r="H1109" s="50">
        <v>37001</v>
      </c>
      <c r="I1109" s="5" t="s">
        <v>858</v>
      </c>
    </row>
    <row r="1110" spans="1:9" x14ac:dyDescent="0.25">
      <c r="A1110" s="5" t="s">
        <v>408</v>
      </c>
      <c r="B1110" s="5" t="s">
        <v>471</v>
      </c>
      <c r="C1110" s="5" t="s">
        <v>608</v>
      </c>
      <c r="D1110" s="5" t="s">
        <v>439</v>
      </c>
      <c r="E1110" s="5">
        <v>31</v>
      </c>
      <c r="F1110" s="50">
        <v>31834</v>
      </c>
      <c r="G1110" s="5">
        <v>352785</v>
      </c>
      <c r="H1110" s="50">
        <v>36989</v>
      </c>
      <c r="I1110" s="5" t="s">
        <v>858</v>
      </c>
    </row>
    <row r="1111" spans="1:9" x14ac:dyDescent="0.25">
      <c r="A1111" s="5" t="s">
        <v>454</v>
      </c>
      <c r="B1111" s="5" t="s">
        <v>506</v>
      </c>
      <c r="C1111" s="5" t="s">
        <v>983</v>
      </c>
      <c r="D1111" s="5" t="s">
        <v>439</v>
      </c>
      <c r="E1111" s="5">
        <v>31</v>
      </c>
      <c r="F1111" s="50">
        <v>31887</v>
      </c>
      <c r="G1111" s="5">
        <v>562787</v>
      </c>
      <c r="H1111" s="50">
        <v>37379</v>
      </c>
      <c r="I1111" s="5" t="s">
        <v>858</v>
      </c>
    </row>
    <row r="1112" spans="1:9" x14ac:dyDescent="0.25">
      <c r="A1112" s="5" t="s">
        <v>408</v>
      </c>
      <c r="B1112" s="5" t="s">
        <v>452</v>
      </c>
      <c r="C1112" s="5" t="s">
        <v>934</v>
      </c>
      <c r="D1112" s="5" t="s">
        <v>1009</v>
      </c>
      <c r="E1112" s="5">
        <v>41</v>
      </c>
      <c r="F1112" s="50">
        <v>28172</v>
      </c>
      <c r="G1112" s="5">
        <v>562766</v>
      </c>
      <c r="H1112" s="50">
        <v>37503</v>
      </c>
      <c r="I1112" s="5" t="s">
        <v>858</v>
      </c>
    </row>
    <row r="1113" spans="1:9" x14ac:dyDescent="0.25">
      <c r="A1113" s="5" t="s">
        <v>454</v>
      </c>
      <c r="B1113" s="5" t="s">
        <v>528</v>
      </c>
      <c r="C1113" s="5" t="s">
        <v>984</v>
      </c>
      <c r="D1113" s="5" t="s">
        <v>439</v>
      </c>
      <c r="E1113" s="5">
        <v>32</v>
      </c>
      <c r="F1113" s="50">
        <v>31492</v>
      </c>
      <c r="G1113" s="5">
        <v>353507</v>
      </c>
      <c r="H1113" s="50">
        <v>37396</v>
      </c>
      <c r="I1113" s="5" t="s">
        <v>858</v>
      </c>
    </row>
    <row r="1114" spans="1:9" x14ac:dyDescent="0.25">
      <c r="A1114" s="5" t="s">
        <v>454</v>
      </c>
      <c r="B1114" s="5" t="s">
        <v>590</v>
      </c>
      <c r="C1114" s="5" t="s">
        <v>984</v>
      </c>
      <c r="D1114" s="5" t="s">
        <v>439</v>
      </c>
      <c r="E1114" s="5">
        <v>28</v>
      </c>
      <c r="F1114" s="50">
        <v>32838</v>
      </c>
      <c r="G1114" s="5">
        <v>352792</v>
      </c>
      <c r="H1114" s="50">
        <v>37509</v>
      </c>
      <c r="I1114" s="5" t="s">
        <v>858</v>
      </c>
    </row>
    <row r="1115" spans="1:9" x14ac:dyDescent="0.25">
      <c r="A1115" s="5" t="s">
        <v>454</v>
      </c>
      <c r="B1115" s="5" t="s">
        <v>748</v>
      </c>
      <c r="C1115" s="5" t="s">
        <v>163</v>
      </c>
      <c r="D1115" s="5" t="s">
        <v>439</v>
      </c>
      <c r="E1115" s="5">
        <v>28</v>
      </c>
      <c r="F1115" s="50">
        <v>32868</v>
      </c>
      <c r="G1115" s="5">
        <v>562797</v>
      </c>
      <c r="H1115" s="50">
        <v>37261</v>
      </c>
      <c r="I1115" s="5" t="s">
        <v>858</v>
      </c>
    </row>
    <row r="1116" spans="1:9" x14ac:dyDescent="0.25">
      <c r="A1116" s="5" t="s">
        <v>408</v>
      </c>
      <c r="B1116" s="5" t="s">
        <v>817</v>
      </c>
      <c r="C1116" s="5" t="s">
        <v>1010</v>
      </c>
      <c r="D1116" s="5" t="s">
        <v>439</v>
      </c>
      <c r="E1116" s="5">
        <v>29</v>
      </c>
      <c r="F1116" s="50">
        <v>32516</v>
      </c>
      <c r="G1116" s="5">
        <v>353501</v>
      </c>
      <c r="H1116" s="50">
        <v>37388</v>
      </c>
      <c r="I1116" s="5" t="s">
        <v>858</v>
      </c>
    </row>
    <row r="1117" spans="1:9" x14ac:dyDescent="0.25">
      <c r="A1117" s="5" t="s">
        <v>408</v>
      </c>
      <c r="B1117" s="5" t="s">
        <v>499</v>
      </c>
      <c r="C1117" s="5" t="s">
        <v>999</v>
      </c>
      <c r="D1117" s="5" t="s">
        <v>439</v>
      </c>
      <c r="E1117" s="5">
        <v>28</v>
      </c>
      <c r="F1117" s="50">
        <v>32878</v>
      </c>
      <c r="G1117" s="5">
        <v>563505</v>
      </c>
      <c r="H1117" s="50">
        <v>37318</v>
      </c>
      <c r="I1117" s="5" t="s">
        <v>858</v>
      </c>
    </row>
    <row r="1118" spans="1:9" x14ac:dyDescent="0.25">
      <c r="A1118" s="5" t="s">
        <v>408</v>
      </c>
      <c r="B1118" s="5" t="s">
        <v>694</v>
      </c>
      <c r="C1118" s="5" t="s">
        <v>490</v>
      </c>
      <c r="D1118" s="5" t="s">
        <v>439</v>
      </c>
      <c r="E1118" s="5">
        <v>29</v>
      </c>
      <c r="F1118" s="50">
        <v>32596</v>
      </c>
      <c r="G1118" s="5">
        <v>563511</v>
      </c>
      <c r="H1118" s="50">
        <v>37586</v>
      </c>
      <c r="I1118" s="5" t="s">
        <v>858</v>
      </c>
    </row>
    <row r="1119" spans="1:9" x14ac:dyDescent="0.25">
      <c r="A1119" s="5" t="s">
        <v>413</v>
      </c>
      <c r="B1119" s="5" t="s">
        <v>464</v>
      </c>
      <c r="C1119" s="5" t="s">
        <v>985</v>
      </c>
      <c r="D1119" s="5" t="s">
        <v>439</v>
      </c>
      <c r="E1119" s="5">
        <v>31</v>
      </c>
      <c r="F1119" s="50">
        <v>31962</v>
      </c>
      <c r="G1119" s="5">
        <v>353512</v>
      </c>
      <c r="H1119" s="50">
        <v>37600</v>
      </c>
      <c r="I1119" s="5" t="s">
        <v>858</v>
      </c>
    </row>
    <row r="1120" spans="1:9" x14ac:dyDescent="0.25">
      <c r="A1120" s="5" t="s">
        <v>408</v>
      </c>
      <c r="B1120" s="5" t="s">
        <v>671</v>
      </c>
      <c r="C1120" s="5" t="s">
        <v>950</v>
      </c>
      <c r="D1120" s="5" t="s">
        <v>416</v>
      </c>
      <c r="E1120" s="5">
        <v>31</v>
      </c>
      <c r="F1120" s="50">
        <v>32008</v>
      </c>
      <c r="G1120" s="5">
        <v>352791</v>
      </c>
      <c r="H1120" s="50">
        <v>37544</v>
      </c>
      <c r="I1120" s="5" t="s">
        <v>858</v>
      </c>
    </row>
    <row r="1121" spans="1:9" x14ac:dyDescent="0.25">
      <c r="A1121" s="5" t="s">
        <v>408</v>
      </c>
      <c r="B1121" s="5" t="s">
        <v>614</v>
      </c>
      <c r="C1121" s="5" t="s">
        <v>471</v>
      </c>
      <c r="D1121" s="5" t="s">
        <v>411</v>
      </c>
      <c r="E1121" s="5">
        <v>33</v>
      </c>
      <c r="F1121" s="50">
        <v>30996</v>
      </c>
      <c r="G1121" s="5">
        <v>563520</v>
      </c>
      <c r="H1121" s="50">
        <v>37281</v>
      </c>
      <c r="I1121" s="5" t="s">
        <v>858</v>
      </c>
    </row>
    <row r="1122" spans="1:9" x14ac:dyDescent="0.25">
      <c r="A1122" s="5" t="s">
        <v>413</v>
      </c>
      <c r="B1122" s="5" t="s">
        <v>488</v>
      </c>
      <c r="C1122" s="5" t="s">
        <v>1011</v>
      </c>
      <c r="D1122" s="5" t="s">
        <v>439</v>
      </c>
      <c r="E1122" s="5">
        <v>31</v>
      </c>
      <c r="F1122" s="50">
        <v>31802</v>
      </c>
      <c r="G1122" s="5">
        <v>563532</v>
      </c>
      <c r="H1122" s="50">
        <v>37396</v>
      </c>
      <c r="I1122" s="5" t="s">
        <v>858</v>
      </c>
    </row>
    <row r="1123" spans="1:9" x14ac:dyDescent="0.25">
      <c r="A1123" s="5" t="s">
        <v>413</v>
      </c>
      <c r="B1123" s="5" t="s">
        <v>423</v>
      </c>
      <c r="C1123" s="5" t="s">
        <v>893</v>
      </c>
      <c r="D1123" s="5" t="s">
        <v>439</v>
      </c>
      <c r="E1123" s="5">
        <v>30</v>
      </c>
      <c r="F1123" s="50">
        <v>32377</v>
      </c>
      <c r="G1123" s="5">
        <v>353534</v>
      </c>
      <c r="H1123" s="50">
        <v>37511</v>
      </c>
      <c r="I1123" s="5" t="s">
        <v>858</v>
      </c>
    </row>
    <row r="1124" spans="1:9" x14ac:dyDescent="0.25">
      <c r="A1124" s="5" t="s">
        <v>408</v>
      </c>
      <c r="B1124" s="5" t="s">
        <v>791</v>
      </c>
      <c r="C1124" s="5" t="s">
        <v>161</v>
      </c>
      <c r="D1124" s="5" t="s">
        <v>460</v>
      </c>
      <c r="E1124" s="5">
        <v>41</v>
      </c>
      <c r="F1124" s="50">
        <v>28205</v>
      </c>
      <c r="G1124" s="5">
        <v>563556</v>
      </c>
      <c r="H1124" s="50">
        <v>37349</v>
      </c>
      <c r="I1124" s="5" t="s">
        <v>858</v>
      </c>
    </row>
    <row r="1125" spans="1:9" x14ac:dyDescent="0.25">
      <c r="A1125" s="5" t="s">
        <v>454</v>
      </c>
      <c r="B1125" s="5" t="s">
        <v>423</v>
      </c>
      <c r="C1125" s="5" t="s">
        <v>930</v>
      </c>
      <c r="D1125" s="5" t="s">
        <v>439</v>
      </c>
      <c r="E1125" s="5">
        <v>32</v>
      </c>
      <c r="F1125" s="50">
        <v>31523</v>
      </c>
      <c r="G1125" s="5">
        <v>353547</v>
      </c>
      <c r="H1125" s="50">
        <v>37303</v>
      </c>
      <c r="I1125" s="5" t="s">
        <v>858</v>
      </c>
    </row>
    <row r="1126" spans="1:9" x14ac:dyDescent="0.25">
      <c r="A1126" s="5" t="s">
        <v>454</v>
      </c>
      <c r="B1126" s="5" t="s">
        <v>665</v>
      </c>
      <c r="C1126" s="5" t="s">
        <v>1012</v>
      </c>
      <c r="D1126" s="5" t="s">
        <v>577</v>
      </c>
      <c r="E1126" s="5">
        <v>33</v>
      </c>
      <c r="F1126" s="50">
        <v>31153</v>
      </c>
      <c r="G1126" s="5">
        <v>563545</v>
      </c>
      <c r="H1126" s="50">
        <v>37344</v>
      </c>
      <c r="I1126" s="5" t="s">
        <v>858</v>
      </c>
    </row>
    <row r="1127" spans="1:9" x14ac:dyDescent="0.25">
      <c r="A1127" s="5" t="s">
        <v>413</v>
      </c>
      <c r="B1127" s="5" t="s">
        <v>590</v>
      </c>
      <c r="C1127" s="5" t="s">
        <v>523</v>
      </c>
      <c r="D1127" s="5" t="s">
        <v>473</v>
      </c>
      <c r="E1127" s="5">
        <v>41</v>
      </c>
      <c r="F1127" s="50">
        <v>28074</v>
      </c>
      <c r="G1127" s="5">
        <v>353544</v>
      </c>
      <c r="H1127" s="50">
        <v>37351</v>
      </c>
      <c r="I1127" s="5" t="s">
        <v>858</v>
      </c>
    </row>
    <row r="1128" spans="1:9" x14ac:dyDescent="0.25">
      <c r="A1128" s="5" t="s">
        <v>454</v>
      </c>
      <c r="B1128" s="5" t="s">
        <v>500</v>
      </c>
      <c r="C1128" s="5" t="s">
        <v>973</v>
      </c>
      <c r="D1128" s="5" t="s">
        <v>416</v>
      </c>
      <c r="E1128" s="5">
        <v>35</v>
      </c>
      <c r="F1128" s="50">
        <v>30458</v>
      </c>
      <c r="G1128" s="5">
        <v>563560</v>
      </c>
      <c r="H1128" s="50">
        <v>37410</v>
      </c>
      <c r="I1128" s="5" t="s">
        <v>858</v>
      </c>
    </row>
    <row r="1129" spans="1:9" x14ac:dyDescent="0.25">
      <c r="A1129" s="5" t="s">
        <v>408</v>
      </c>
      <c r="B1129" s="5" t="s">
        <v>592</v>
      </c>
      <c r="C1129" s="5" t="s">
        <v>828</v>
      </c>
      <c r="D1129" s="5" t="s">
        <v>439</v>
      </c>
      <c r="E1129" s="5">
        <v>34</v>
      </c>
      <c r="F1129" s="50">
        <v>30720</v>
      </c>
      <c r="G1129" s="5">
        <v>563559</v>
      </c>
      <c r="H1129" s="50">
        <v>37341</v>
      </c>
      <c r="I1129" s="5" t="s">
        <v>858</v>
      </c>
    </row>
    <row r="1130" spans="1:9" x14ac:dyDescent="0.25">
      <c r="A1130" s="5" t="s">
        <v>454</v>
      </c>
      <c r="B1130" s="5" t="s">
        <v>450</v>
      </c>
      <c r="C1130" s="5" t="s">
        <v>1013</v>
      </c>
      <c r="D1130" s="5" t="s">
        <v>439</v>
      </c>
      <c r="E1130" s="5">
        <v>31</v>
      </c>
      <c r="F1130" s="50">
        <v>31742</v>
      </c>
      <c r="G1130" s="5">
        <v>353556</v>
      </c>
      <c r="H1130" s="50">
        <v>37282</v>
      </c>
      <c r="I1130" s="5" t="s">
        <v>858</v>
      </c>
    </row>
    <row r="1131" spans="1:9" x14ac:dyDescent="0.25">
      <c r="A1131" s="5" t="s">
        <v>408</v>
      </c>
      <c r="B1131" s="5" t="s">
        <v>414</v>
      </c>
      <c r="C1131" s="5" t="s">
        <v>863</v>
      </c>
      <c r="D1131" s="5" t="s">
        <v>536</v>
      </c>
      <c r="E1131" s="5">
        <v>44</v>
      </c>
      <c r="F1131" s="50">
        <v>27260</v>
      </c>
      <c r="G1131" s="5">
        <v>353557</v>
      </c>
      <c r="H1131" s="50">
        <v>37536</v>
      </c>
      <c r="I1131" s="5" t="s">
        <v>858</v>
      </c>
    </row>
    <row r="1132" spans="1:9" x14ac:dyDescent="0.25">
      <c r="A1132" s="5" t="s">
        <v>413</v>
      </c>
      <c r="B1132" s="5" t="s">
        <v>615</v>
      </c>
      <c r="C1132" s="5" t="s">
        <v>680</v>
      </c>
      <c r="D1132" s="5" t="s">
        <v>439</v>
      </c>
      <c r="E1132" s="5">
        <v>40</v>
      </c>
      <c r="F1132" s="50">
        <v>28547</v>
      </c>
      <c r="G1132" s="5">
        <v>353572</v>
      </c>
      <c r="H1132" s="50">
        <v>37598</v>
      </c>
      <c r="I1132" s="5" t="s">
        <v>858</v>
      </c>
    </row>
    <row r="1133" spans="1:9" x14ac:dyDescent="0.25">
      <c r="A1133" s="5" t="s">
        <v>408</v>
      </c>
      <c r="B1133" s="5" t="s">
        <v>639</v>
      </c>
      <c r="C1133" s="5" t="s">
        <v>410</v>
      </c>
      <c r="D1133" s="5" t="s">
        <v>702</v>
      </c>
      <c r="E1133" s="5">
        <v>54</v>
      </c>
      <c r="F1133" s="50">
        <v>23593</v>
      </c>
      <c r="G1133" s="5">
        <v>563548</v>
      </c>
      <c r="H1133" s="50">
        <v>37205</v>
      </c>
      <c r="I1133" s="5" t="s">
        <v>858</v>
      </c>
    </row>
    <row r="1134" spans="1:9" x14ac:dyDescent="0.25">
      <c r="A1134" s="5" t="s">
        <v>413</v>
      </c>
      <c r="B1134" s="5" t="s">
        <v>705</v>
      </c>
      <c r="C1134" s="5" t="s">
        <v>596</v>
      </c>
      <c r="D1134" s="5" t="s">
        <v>445</v>
      </c>
      <c r="E1134" s="5">
        <v>44</v>
      </c>
      <c r="F1134" s="50">
        <v>27202</v>
      </c>
      <c r="G1134" s="5">
        <v>353550</v>
      </c>
      <c r="H1134" s="50">
        <v>37115</v>
      </c>
      <c r="I1134" s="5" t="s">
        <v>858</v>
      </c>
    </row>
    <row r="1135" spans="1:9" x14ac:dyDescent="0.25">
      <c r="A1135" s="5" t="s">
        <v>408</v>
      </c>
      <c r="B1135" s="5" t="s">
        <v>469</v>
      </c>
      <c r="C1135" s="5" t="s">
        <v>863</v>
      </c>
      <c r="D1135" s="5" t="s">
        <v>658</v>
      </c>
      <c r="E1135" s="5">
        <v>41</v>
      </c>
      <c r="F1135" s="50">
        <v>28182</v>
      </c>
      <c r="G1135" s="5">
        <v>353568</v>
      </c>
      <c r="H1135" s="50">
        <v>37040</v>
      </c>
      <c r="I1135" s="5" t="s">
        <v>858</v>
      </c>
    </row>
    <row r="1136" spans="1:9" x14ac:dyDescent="0.25">
      <c r="A1136" s="5" t="s">
        <v>408</v>
      </c>
      <c r="B1136" s="5" t="s">
        <v>766</v>
      </c>
      <c r="C1136" s="5" t="s">
        <v>954</v>
      </c>
      <c r="D1136" s="5" t="s">
        <v>416</v>
      </c>
      <c r="E1136" s="5">
        <v>33</v>
      </c>
      <c r="F1136" s="50">
        <v>31294</v>
      </c>
      <c r="G1136" s="5">
        <v>563573</v>
      </c>
      <c r="H1136" s="50">
        <v>37220</v>
      </c>
      <c r="I1136" s="5" t="s">
        <v>858</v>
      </c>
    </row>
    <row r="1137" spans="1:9" x14ac:dyDescent="0.25">
      <c r="A1137" s="5" t="s">
        <v>454</v>
      </c>
      <c r="B1137" s="5" t="s">
        <v>434</v>
      </c>
      <c r="C1137" s="5" t="s">
        <v>995</v>
      </c>
      <c r="D1137" s="5" t="s">
        <v>416</v>
      </c>
      <c r="E1137" s="5">
        <v>35</v>
      </c>
      <c r="F1137" s="50">
        <v>30435</v>
      </c>
      <c r="G1137" s="5">
        <v>563575</v>
      </c>
      <c r="H1137" s="50">
        <v>37233</v>
      </c>
      <c r="I1137" s="5" t="s">
        <v>858</v>
      </c>
    </row>
    <row r="1138" spans="1:9" x14ac:dyDescent="0.25">
      <c r="A1138" s="5" t="s">
        <v>408</v>
      </c>
      <c r="B1138" s="5" t="s">
        <v>615</v>
      </c>
      <c r="C1138" s="5" t="s">
        <v>713</v>
      </c>
      <c r="D1138" s="5" t="s">
        <v>439</v>
      </c>
      <c r="E1138" s="5">
        <v>40</v>
      </c>
      <c r="F1138" s="50">
        <v>28467</v>
      </c>
      <c r="G1138" s="5">
        <v>353578</v>
      </c>
      <c r="H1138" s="50">
        <v>37156</v>
      </c>
      <c r="I1138" s="5" t="s">
        <v>858</v>
      </c>
    </row>
    <row r="1139" spans="1:9" x14ac:dyDescent="0.25">
      <c r="A1139" s="5" t="s">
        <v>413</v>
      </c>
      <c r="B1139" s="5" t="s">
        <v>611</v>
      </c>
      <c r="C1139" s="5" t="s">
        <v>896</v>
      </c>
      <c r="D1139" s="5" t="s">
        <v>460</v>
      </c>
      <c r="E1139" s="5">
        <v>39</v>
      </c>
      <c r="F1139" s="50">
        <v>29071</v>
      </c>
      <c r="G1139" s="5">
        <v>563577</v>
      </c>
      <c r="H1139" s="50">
        <v>36932</v>
      </c>
      <c r="I1139" s="5" t="s">
        <v>858</v>
      </c>
    </row>
    <row r="1140" spans="1:9" x14ac:dyDescent="0.25">
      <c r="A1140" s="5" t="s">
        <v>413</v>
      </c>
      <c r="B1140" s="5" t="s">
        <v>514</v>
      </c>
      <c r="C1140" s="5" t="s">
        <v>844</v>
      </c>
      <c r="D1140" s="5" t="s">
        <v>439</v>
      </c>
      <c r="E1140" s="5">
        <v>36</v>
      </c>
      <c r="F1140" s="50">
        <v>30074</v>
      </c>
      <c r="G1140" s="5">
        <v>353583</v>
      </c>
      <c r="H1140" s="50">
        <v>37046</v>
      </c>
      <c r="I1140" s="5" t="s">
        <v>858</v>
      </c>
    </row>
    <row r="1141" spans="1:9" x14ac:dyDescent="0.25">
      <c r="A1141" s="5" t="s">
        <v>454</v>
      </c>
      <c r="B1141" s="5" t="s">
        <v>152</v>
      </c>
      <c r="C1141" s="5" t="s">
        <v>1014</v>
      </c>
      <c r="D1141" s="5" t="s">
        <v>416</v>
      </c>
      <c r="E1141" s="5">
        <v>34</v>
      </c>
      <c r="F1141" s="50">
        <v>30904</v>
      </c>
      <c r="G1141" s="5">
        <v>563582</v>
      </c>
      <c r="H1141" s="50">
        <v>37028</v>
      </c>
      <c r="I1141" s="5" t="s">
        <v>858</v>
      </c>
    </row>
    <row r="1142" spans="1:9" x14ac:dyDescent="0.25">
      <c r="A1142" s="5" t="s">
        <v>454</v>
      </c>
      <c r="B1142" s="5" t="s">
        <v>712</v>
      </c>
      <c r="C1142" s="5" t="s">
        <v>984</v>
      </c>
      <c r="D1142" s="5" t="s">
        <v>439</v>
      </c>
      <c r="E1142" s="5">
        <v>28</v>
      </c>
      <c r="F1142" s="50">
        <v>32850</v>
      </c>
      <c r="G1142" s="5">
        <v>563588</v>
      </c>
      <c r="H1142" s="50">
        <v>37045</v>
      </c>
      <c r="I1142" s="5" t="s">
        <v>858</v>
      </c>
    </row>
    <row r="1143" spans="1:9" x14ac:dyDescent="0.25">
      <c r="A1143" s="5" t="s">
        <v>413</v>
      </c>
      <c r="B1143" s="5" t="s">
        <v>483</v>
      </c>
      <c r="C1143" s="5" t="s">
        <v>90</v>
      </c>
      <c r="D1143" s="5" t="s">
        <v>439</v>
      </c>
      <c r="E1143" s="5">
        <v>30</v>
      </c>
      <c r="F1143" s="50">
        <v>32367</v>
      </c>
      <c r="G1143" s="5">
        <v>563591</v>
      </c>
      <c r="H1143" s="50">
        <v>38545</v>
      </c>
      <c r="I1143" s="5" t="s">
        <v>858</v>
      </c>
    </row>
    <row r="1144" spans="1:9" x14ac:dyDescent="0.25">
      <c r="A1144" s="5" t="s">
        <v>408</v>
      </c>
      <c r="B1144" s="5" t="s">
        <v>705</v>
      </c>
      <c r="C1144" s="5" t="s">
        <v>892</v>
      </c>
      <c r="D1144" s="5" t="s">
        <v>829</v>
      </c>
      <c r="E1144" s="5">
        <v>35</v>
      </c>
      <c r="F1144" s="50">
        <v>30373</v>
      </c>
      <c r="G1144" s="5">
        <v>353558</v>
      </c>
      <c r="H1144" s="50">
        <v>37235</v>
      </c>
      <c r="I1144" s="5" t="s">
        <v>858</v>
      </c>
    </row>
    <row r="1145" spans="1:9" x14ac:dyDescent="0.25">
      <c r="A1145" s="5" t="s">
        <v>413</v>
      </c>
      <c r="B1145" s="5" t="s">
        <v>495</v>
      </c>
      <c r="C1145" s="5" t="s">
        <v>1015</v>
      </c>
      <c r="D1145" s="5" t="s">
        <v>416</v>
      </c>
      <c r="E1145" s="5">
        <v>34</v>
      </c>
      <c r="F1145" s="50">
        <v>30814</v>
      </c>
      <c r="G1145" s="5">
        <v>563592</v>
      </c>
      <c r="H1145" s="50">
        <v>36899</v>
      </c>
      <c r="I1145" s="5" t="s">
        <v>858</v>
      </c>
    </row>
    <row r="1146" spans="1:9" x14ac:dyDescent="0.25">
      <c r="A1146" s="5" t="s">
        <v>413</v>
      </c>
      <c r="B1146" s="5" t="s">
        <v>704</v>
      </c>
      <c r="C1146" s="5" t="s">
        <v>707</v>
      </c>
      <c r="D1146" s="5" t="s">
        <v>439</v>
      </c>
      <c r="E1146" s="5">
        <v>29</v>
      </c>
      <c r="F1146" s="50">
        <v>32458</v>
      </c>
      <c r="G1146" s="5">
        <v>563596</v>
      </c>
      <c r="H1146" s="50">
        <v>38494</v>
      </c>
      <c r="I1146" s="5" t="s">
        <v>858</v>
      </c>
    </row>
    <row r="1147" spans="1:9" x14ac:dyDescent="0.25">
      <c r="A1147" s="5" t="s">
        <v>408</v>
      </c>
      <c r="B1147" s="5" t="s">
        <v>594</v>
      </c>
      <c r="C1147" s="5" t="s">
        <v>999</v>
      </c>
      <c r="D1147" s="5" t="s">
        <v>439</v>
      </c>
      <c r="E1147" s="5">
        <v>28</v>
      </c>
      <c r="F1147" s="50">
        <v>32788</v>
      </c>
      <c r="G1147" s="5">
        <v>562901</v>
      </c>
      <c r="H1147" s="50">
        <v>38515</v>
      </c>
      <c r="I1147" s="5" t="s">
        <v>858</v>
      </c>
    </row>
    <row r="1148" spans="1:9" x14ac:dyDescent="0.25">
      <c r="A1148" s="5" t="s">
        <v>408</v>
      </c>
      <c r="B1148" s="5" t="s">
        <v>671</v>
      </c>
      <c r="C1148" s="5" t="s">
        <v>443</v>
      </c>
      <c r="D1148" s="5" t="s">
        <v>460</v>
      </c>
      <c r="E1148" s="5">
        <v>35</v>
      </c>
      <c r="F1148" s="50">
        <v>30470</v>
      </c>
      <c r="G1148" s="5">
        <v>352908</v>
      </c>
      <c r="H1148" s="50">
        <v>38475</v>
      </c>
      <c r="I1148" s="5" t="s">
        <v>858</v>
      </c>
    </row>
    <row r="1149" spans="1:9" x14ac:dyDescent="0.25">
      <c r="A1149" s="5" t="s">
        <v>454</v>
      </c>
      <c r="B1149" s="5" t="s">
        <v>528</v>
      </c>
      <c r="C1149" s="5" t="s">
        <v>88</v>
      </c>
      <c r="D1149" s="5" t="s">
        <v>439</v>
      </c>
      <c r="E1149" s="5">
        <v>29</v>
      </c>
      <c r="F1149" s="50">
        <v>32534</v>
      </c>
      <c r="G1149" s="5">
        <v>562905</v>
      </c>
      <c r="H1149" s="50">
        <v>38711</v>
      </c>
      <c r="I1149" s="5" t="s">
        <v>858</v>
      </c>
    </row>
    <row r="1150" spans="1:9" x14ac:dyDescent="0.25">
      <c r="A1150" s="5" t="s">
        <v>408</v>
      </c>
      <c r="B1150" s="5" t="s">
        <v>705</v>
      </c>
      <c r="C1150" s="5" t="s">
        <v>1016</v>
      </c>
      <c r="D1150" s="5" t="s">
        <v>749</v>
      </c>
      <c r="E1150" s="5">
        <v>30</v>
      </c>
      <c r="F1150" s="50">
        <v>32367</v>
      </c>
      <c r="G1150" s="5">
        <v>352904</v>
      </c>
      <c r="H1150" s="50">
        <v>38545</v>
      </c>
      <c r="I1150" s="5" t="s">
        <v>858</v>
      </c>
    </row>
    <row r="1151" spans="1:9" x14ac:dyDescent="0.25">
      <c r="A1151" s="5" t="s">
        <v>454</v>
      </c>
      <c r="B1151" s="5" t="s">
        <v>671</v>
      </c>
      <c r="C1151" s="5" t="s">
        <v>968</v>
      </c>
      <c r="D1151" s="5" t="s">
        <v>439</v>
      </c>
      <c r="E1151" s="5">
        <v>28</v>
      </c>
      <c r="F1151" s="50">
        <v>33064</v>
      </c>
      <c r="G1151" s="5">
        <v>562911</v>
      </c>
      <c r="H1151" s="50">
        <v>38414</v>
      </c>
      <c r="I1151" s="5" t="s">
        <v>858</v>
      </c>
    </row>
    <row r="1152" spans="1:9" x14ac:dyDescent="0.25">
      <c r="A1152" s="5" t="s">
        <v>408</v>
      </c>
      <c r="B1152" s="5" t="s">
        <v>524</v>
      </c>
      <c r="C1152" s="5" t="s">
        <v>1017</v>
      </c>
      <c r="D1152" s="5" t="s">
        <v>416</v>
      </c>
      <c r="E1152" s="5">
        <v>30</v>
      </c>
      <c r="F1152" s="50">
        <v>32266</v>
      </c>
      <c r="G1152" s="5">
        <v>562910</v>
      </c>
      <c r="H1152" s="50">
        <v>38636</v>
      </c>
      <c r="I1152" s="5" t="s">
        <v>858</v>
      </c>
    </row>
    <row r="1153" spans="1:9" x14ac:dyDescent="0.25">
      <c r="A1153" s="5" t="s">
        <v>408</v>
      </c>
      <c r="B1153" s="5" t="s">
        <v>712</v>
      </c>
      <c r="C1153" s="5" t="s">
        <v>992</v>
      </c>
      <c r="D1153" s="5" t="s">
        <v>439</v>
      </c>
      <c r="E1153" s="5">
        <v>28</v>
      </c>
      <c r="F1153" s="50">
        <v>32958</v>
      </c>
      <c r="G1153" s="5">
        <v>357191</v>
      </c>
      <c r="H1153" s="50">
        <v>38550</v>
      </c>
      <c r="I1153" s="5" t="s">
        <v>858</v>
      </c>
    </row>
    <row r="1154" spans="1:9" x14ac:dyDescent="0.25">
      <c r="A1154" s="5" t="s">
        <v>454</v>
      </c>
      <c r="B1154" s="5" t="s">
        <v>440</v>
      </c>
      <c r="C1154" s="5" t="s">
        <v>1018</v>
      </c>
      <c r="D1154" s="5" t="s">
        <v>439</v>
      </c>
      <c r="E1154" s="5">
        <v>27</v>
      </c>
      <c r="F1154" s="50">
        <v>33493</v>
      </c>
      <c r="G1154" s="5">
        <v>567254</v>
      </c>
      <c r="H1154" s="50">
        <v>38617</v>
      </c>
      <c r="I1154" s="5" t="s">
        <v>858</v>
      </c>
    </row>
    <row r="1155" spans="1:9" x14ac:dyDescent="0.25">
      <c r="A1155" s="5" t="s">
        <v>454</v>
      </c>
      <c r="B1155" s="5" t="s">
        <v>660</v>
      </c>
      <c r="C1155" s="5" t="s">
        <v>930</v>
      </c>
      <c r="D1155" s="5" t="s">
        <v>439</v>
      </c>
      <c r="E1155" s="5">
        <v>27</v>
      </c>
      <c r="F1155" s="50">
        <v>33333</v>
      </c>
      <c r="G1155" s="5">
        <v>357190</v>
      </c>
      <c r="H1155" s="50">
        <v>38445</v>
      </c>
      <c r="I1155" s="5" t="s">
        <v>858</v>
      </c>
    </row>
    <row r="1156" spans="1:9" x14ac:dyDescent="0.25">
      <c r="A1156" s="5" t="s">
        <v>413</v>
      </c>
      <c r="B1156" s="5" t="s">
        <v>612</v>
      </c>
      <c r="C1156" s="5" t="s">
        <v>849</v>
      </c>
      <c r="D1156" s="5" t="s">
        <v>1019</v>
      </c>
      <c r="E1156" s="5">
        <v>30</v>
      </c>
      <c r="F1156" s="50">
        <v>32306</v>
      </c>
      <c r="G1156" s="5">
        <v>353598</v>
      </c>
      <c r="H1156" s="50">
        <v>38722</v>
      </c>
      <c r="I1156" s="5" t="s">
        <v>417</v>
      </c>
    </row>
    <row r="1157" spans="1:9" x14ac:dyDescent="0.25">
      <c r="A1157" s="5" t="s">
        <v>413</v>
      </c>
      <c r="B1157" s="5" t="s">
        <v>594</v>
      </c>
      <c r="C1157" s="5" t="s">
        <v>435</v>
      </c>
      <c r="D1157" s="5" t="s">
        <v>877</v>
      </c>
      <c r="E1157" s="5">
        <v>42</v>
      </c>
      <c r="F1157" s="50">
        <v>27953</v>
      </c>
      <c r="G1157" s="5">
        <v>563599</v>
      </c>
      <c r="H1157" s="50">
        <v>38667</v>
      </c>
      <c r="I1157" s="5" t="s">
        <v>858</v>
      </c>
    </row>
    <row r="1158" spans="1:9" x14ac:dyDescent="0.25">
      <c r="A1158" s="5" t="s">
        <v>408</v>
      </c>
      <c r="B1158" s="5" t="s">
        <v>547</v>
      </c>
      <c r="C1158" s="5" t="s">
        <v>645</v>
      </c>
      <c r="D1158" s="5" t="s">
        <v>1020</v>
      </c>
      <c r="E1158" s="5">
        <v>28</v>
      </c>
      <c r="F1158" s="50">
        <v>33126</v>
      </c>
      <c r="G1158" s="5">
        <v>352915</v>
      </c>
      <c r="H1158" s="50">
        <v>38682</v>
      </c>
      <c r="I1158" s="5" t="s">
        <v>858</v>
      </c>
    </row>
    <row r="1159" spans="1:9" x14ac:dyDescent="0.25">
      <c r="A1159" s="5" t="s">
        <v>408</v>
      </c>
      <c r="B1159" s="5" t="s">
        <v>506</v>
      </c>
      <c r="C1159" s="5" t="s">
        <v>892</v>
      </c>
      <c r="D1159" s="5" t="s">
        <v>1021</v>
      </c>
      <c r="E1159" s="5">
        <v>41</v>
      </c>
      <c r="F1159" s="50">
        <v>28213</v>
      </c>
      <c r="G1159" s="5">
        <v>353589</v>
      </c>
      <c r="H1159" s="50">
        <v>38440</v>
      </c>
      <c r="I1159" s="5" t="s">
        <v>858</v>
      </c>
    </row>
    <row r="1160" spans="1:9" x14ac:dyDescent="0.25">
      <c r="A1160" s="5" t="s">
        <v>413</v>
      </c>
      <c r="B1160" s="5" t="s">
        <v>152</v>
      </c>
      <c r="C1160" s="5" t="s">
        <v>847</v>
      </c>
      <c r="D1160" s="5" t="s">
        <v>714</v>
      </c>
      <c r="E1160" s="5">
        <v>38</v>
      </c>
      <c r="F1160" s="50">
        <v>29440</v>
      </c>
      <c r="G1160" s="5">
        <v>352900</v>
      </c>
      <c r="H1160" s="50">
        <v>38571</v>
      </c>
      <c r="I1160" s="5" t="s">
        <v>858</v>
      </c>
    </row>
    <row r="1161" spans="1:9" x14ac:dyDescent="0.25">
      <c r="A1161" s="5" t="s">
        <v>408</v>
      </c>
      <c r="B1161" s="5" t="s">
        <v>664</v>
      </c>
      <c r="C1161" s="5" t="s">
        <v>1022</v>
      </c>
      <c r="D1161" s="5" t="s">
        <v>439</v>
      </c>
      <c r="E1161" s="5">
        <v>31</v>
      </c>
      <c r="F1161" s="50">
        <v>31862</v>
      </c>
      <c r="G1161" s="5">
        <v>562916</v>
      </c>
      <c r="H1161" s="50">
        <v>38972</v>
      </c>
      <c r="I1161" s="5" t="s">
        <v>858</v>
      </c>
    </row>
    <row r="1162" spans="1:9" x14ac:dyDescent="0.25">
      <c r="A1162" s="5" t="s">
        <v>454</v>
      </c>
      <c r="B1162" s="5" t="s">
        <v>660</v>
      </c>
      <c r="C1162" s="5" t="s">
        <v>1023</v>
      </c>
      <c r="D1162" s="5" t="s">
        <v>439</v>
      </c>
      <c r="E1162" s="5">
        <v>29</v>
      </c>
      <c r="F1162" s="50">
        <v>32770</v>
      </c>
      <c r="G1162" s="5">
        <v>562914</v>
      </c>
      <c r="H1162" s="50">
        <v>38901</v>
      </c>
      <c r="I1162" s="5" t="s">
        <v>858</v>
      </c>
    </row>
    <row r="1163" spans="1:9" x14ac:dyDescent="0.25">
      <c r="A1163" s="5" t="s">
        <v>454</v>
      </c>
      <c r="B1163" s="5" t="s">
        <v>586</v>
      </c>
      <c r="C1163" s="5" t="s">
        <v>973</v>
      </c>
      <c r="D1163" s="5" t="s">
        <v>439</v>
      </c>
      <c r="E1163" s="5">
        <v>28</v>
      </c>
      <c r="F1163" s="50">
        <v>33013</v>
      </c>
      <c r="G1163" s="5">
        <v>562919</v>
      </c>
      <c r="H1163" s="50">
        <v>38797</v>
      </c>
      <c r="I1163" s="5" t="s">
        <v>858</v>
      </c>
    </row>
    <row r="1164" spans="1:9" x14ac:dyDescent="0.25">
      <c r="A1164" s="5" t="s">
        <v>408</v>
      </c>
      <c r="B1164" s="5" t="s">
        <v>157</v>
      </c>
      <c r="C1164" s="5" t="s">
        <v>1024</v>
      </c>
      <c r="D1164" s="5" t="s">
        <v>439</v>
      </c>
      <c r="E1164" s="5">
        <v>29</v>
      </c>
      <c r="F1164" s="50">
        <v>32560</v>
      </c>
      <c r="G1164" s="5">
        <v>352921</v>
      </c>
      <c r="H1164" s="50">
        <v>39012</v>
      </c>
      <c r="I1164" s="5" t="s">
        <v>858</v>
      </c>
    </row>
    <row r="1165" spans="1:9" x14ac:dyDescent="0.25">
      <c r="A1165" s="5" t="s">
        <v>454</v>
      </c>
      <c r="B1165" s="5" t="s">
        <v>564</v>
      </c>
      <c r="C1165" s="5" t="s">
        <v>1025</v>
      </c>
      <c r="D1165" s="5" t="s">
        <v>439</v>
      </c>
      <c r="E1165" s="5">
        <v>29</v>
      </c>
      <c r="F1165" s="50">
        <v>32711</v>
      </c>
      <c r="G1165" s="5">
        <v>562920</v>
      </c>
      <c r="H1165" s="50">
        <v>38827</v>
      </c>
      <c r="I1165" s="5" t="s">
        <v>858</v>
      </c>
    </row>
    <row r="1166" spans="1:9" x14ac:dyDescent="0.25">
      <c r="A1166" s="5" t="s">
        <v>408</v>
      </c>
      <c r="B1166" s="5" t="s">
        <v>634</v>
      </c>
      <c r="C1166" s="5" t="s">
        <v>1026</v>
      </c>
      <c r="D1166" s="5" t="s">
        <v>439</v>
      </c>
      <c r="E1166" s="5">
        <v>30</v>
      </c>
      <c r="F1166" s="50">
        <v>32106</v>
      </c>
      <c r="G1166" s="5">
        <v>562925</v>
      </c>
      <c r="H1166" s="50">
        <v>38815</v>
      </c>
      <c r="I1166" s="5" t="s">
        <v>858</v>
      </c>
    </row>
    <row r="1167" spans="1:9" x14ac:dyDescent="0.25">
      <c r="A1167" s="5" t="s">
        <v>454</v>
      </c>
      <c r="B1167" s="5" t="s">
        <v>485</v>
      </c>
      <c r="C1167" s="5" t="s">
        <v>1027</v>
      </c>
      <c r="D1167" s="5" t="s">
        <v>416</v>
      </c>
      <c r="E1167" s="5">
        <v>31</v>
      </c>
      <c r="F1167" s="50">
        <v>31816</v>
      </c>
      <c r="G1167" s="5">
        <v>562926</v>
      </c>
      <c r="H1167" s="50">
        <v>38840</v>
      </c>
      <c r="I1167" s="5" t="s">
        <v>858</v>
      </c>
    </row>
    <row r="1168" spans="1:9" x14ac:dyDescent="0.25">
      <c r="A1168" s="5" t="s">
        <v>408</v>
      </c>
      <c r="B1168" s="5" t="s">
        <v>612</v>
      </c>
      <c r="C1168" s="5" t="s">
        <v>1028</v>
      </c>
      <c r="D1168" s="5" t="s">
        <v>460</v>
      </c>
      <c r="E1168" s="5">
        <v>34</v>
      </c>
      <c r="F1168" s="50">
        <v>30873</v>
      </c>
      <c r="G1168" s="5">
        <v>562931</v>
      </c>
      <c r="H1168" s="50">
        <v>38964</v>
      </c>
      <c r="I1168" s="5" t="s">
        <v>858</v>
      </c>
    </row>
    <row r="1169" spans="1:9" x14ac:dyDescent="0.25">
      <c r="A1169" s="5" t="s">
        <v>454</v>
      </c>
      <c r="B1169" s="5" t="s">
        <v>652</v>
      </c>
      <c r="C1169" s="5" t="s">
        <v>1029</v>
      </c>
      <c r="D1169" s="5" t="s">
        <v>439</v>
      </c>
      <c r="E1169" s="5">
        <v>33</v>
      </c>
      <c r="F1169" s="50">
        <v>31201</v>
      </c>
      <c r="G1169" s="5">
        <v>352930</v>
      </c>
      <c r="H1169" s="50">
        <v>38857</v>
      </c>
      <c r="I1169" s="5" t="s">
        <v>858</v>
      </c>
    </row>
    <row r="1170" spans="1:9" x14ac:dyDescent="0.25">
      <c r="A1170" s="5" t="s">
        <v>454</v>
      </c>
      <c r="B1170" s="5" t="s">
        <v>766</v>
      </c>
      <c r="C1170" s="5" t="s">
        <v>896</v>
      </c>
      <c r="D1170" s="5" t="s">
        <v>439</v>
      </c>
      <c r="E1170" s="5">
        <v>32</v>
      </c>
      <c r="F1170" s="50">
        <v>31420</v>
      </c>
      <c r="G1170" s="5">
        <v>562932</v>
      </c>
      <c r="H1170" s="50">
        <v>38970</v>
      </c>
      <c r="I1170" s="5" t="s">
        <v>858</v>
      </c>
    </row>
    <row r="1171" spans="1:9" x14ac:dyDescent="0.25">
      <c r="A1171" s="5" t="s">
        <v>454</v>
      </c>
      <c r="B1171" s="5" t="s">
        <v>152</v>
      </c>
      <c r="C1171" s="5" t="s">
        <v>943</v>
      </c>
      <c r="D1171" s="5" t="s">
        <v>416</v>
      </c>
      <c r="E1171" s="5">
        <v>30</v>
      </c>
      <c r="F1171" s="50">
        <v>32306</v>
      </c>
      <c r="G1171" s="5">
        <v>562927</v>
      </c>
      <c r="H1171" s="50">
        <v>38722</v>
      </c>
      <c r="I1171" s="5" t="s">
        <v>858</v>
      </c>
    </row>
    <row r="1172" spans="1:9" x14ac:dyDescent="0.25">
      <c r="A1172" s="5" t="s">
        <v>408</v>
      </c>
      <c r="B1172" s="5" t="s">
        <v>681</v>
      </c>
      <c r="C1172" s="5" t="s">
        <v>950</v>
      </c>
      <c r="D1172" s="5" t="s">
        <v>439</v>
      </c>
      <c r="E1172" s="5">
        <v>29</v>
      </c>
      <c r="F1172" s="50">
        <v>32727</v>
      </c>
      <c r="G1172" s="5">
        <v>352936</v>
      </c>
      <c r="H1172" s="50">
        <v>38849</v>
      </c>
      <c r="I1172" s="5" t="s">
        <v>858</v>
      </c>
    </row>
    <row r="1173" spans="1:9" x14ac:dyDescent="0.25">
      <c r="A1173" s="5" t="s">
        <v>408</v>
      </c>
      <c r="B1173" s="5" t="s">
        <v>704</v>
      </c>
      <c r="C1173" s="5" t="s">
        <v>959</v>
      </c>
      <c r="D1173" s="5" t="s">
        <v>439</v>
      </c>
      <c r="E1173" s="5">
        <v>31</v>
      </c>
      <c r="F1173" s="50">
        <v>32032</v>
      </c>
      <c r="G1173" s="5">
        <v>352935</v>
      </c>
      <c r="H1173" s="50">
        <v>38779</v>
      </c>
      <c r="I1173" s="5" t="s">
        <v>858</v>
      </c>
    </row>
    <row r="1174" spans="1:9" x14ac:dyDescent="0.25">
      <c r="A1174" s="5" t="s">
        <v>408</v>
      </c>
      <c r="B1174" s="5" t="s">
        <v>709</v>
      </c>
      <c r="C1174" s="5" t="s">
        <v>948</v>
      </c>
      <c r="D1174" s="5" t="s">
        <v>439</v>
      </c>
      <c r="E1174" s="5">
        <v>30</v>
      </c>
      <c r="F1174" s="50">
        <v>32236</v>
      </c>
      <c r="G1174" s="5">
        <v>352934</v>
      </c>
      <c r="H1174" s="50">
        <v>39047</v>
      </c>
      <c r="I1174" s="5" t="s">
        <v>858</v>
      </c>
    </row>
    <row r="1175" spans="1:9" x14ac:dyDescent="0.25">
      <c r="A1175" s="5" t="s">
        <v>454</v>
      </c>
      <c r="B1175" s="5" t="s">
        <v>817</v>
      </c>
      <c r="C1175" s="5" t="s">
        <v>1030</v>
      </c>
      <c r="D1175" s="5" t="s">
        <v>442</v>
      </c>
      <c r="E1175" s="5">
        <v>29</v>
      </c>
      <c r="F1175" s="50">
        <v>32662</v>
      </c>
      <c r="G1175" s="5">
        <v>352938</v>
      </c>
      <c r="H1175" s="50">
        <v>39061</v>
      </c>
      <c r="I1175" s="5" t="s">
        <v>858</v>
      </c>
    </row>
    <row r="1176" spans="1:9" x14ac:dyDescent="0.25">
      <c r="A1176" s="5" t="s">
        <v>454</v>
      </c>
      <c r="B1176" s="5" t="s">
        <v>440</v>
      </c>
      <c r="C1176" s="5" t="s">
        <v>1031</v>
      </c>
      <c r="D1176" s="5" t="s">
        <v>416</v>
      </c>
      <c r="E1176" s="5">
        <v>30</v>
      </c>
      <c r="F1176" s="50">
        <v>32123</v>
      </c>
      <c r="G1176" s="5">
        <v>352956</v>
      </c>
      <c r="H1176" s="50">
        <v>39005</v>
      </c>
      <c r="I1176" s="5" t="s">
        <v>858</v>
      </c>
    </row>
    <row r="1177" spans="1:9" x14ac:dyDescent="0.25">
      <c r="A1177" s="5" t="s">
        <v>454</v>
      </c>
      <c r="B1177" s="5" t="s">
        <v>553</v>
      </c>
      <c r="C1177" s="5" t="s">
        <v>90</v>
      </c>
      <c r="D1177" s="5" t="s">
        <v>439</v>
      </c>
      <c r="E1177" s="5">
        <v>28</v>
      </c>
      <c r="F1177" s="50">
        <v>32898</v>
      </c>
      <c r="G1177" s="5">
        <v>562939</v>
      </c>
      <c r="H1177" s="50">
        <v>38742</v>
      </c>
      <c r="I1177" s="5" t="s">
        <v>858</v>
      </c>
    </row>
    <row r="1178" spans="1:9" x14ac:dyDescent="0.25">
      <c r="A1178" s="5" t="s">
        <v>413</v>
      </c>
      <c r="B1178" s="5" t="s">
        <v>562</v>
      </c>
      <c r="C1178" s="5" t="s">
        <v>942</v>
      </c>
      <c r="D1178" s="5" t="s">
        <v>741</v>
      </c>
      <c r="E1178" s="5">
        <v>34</v>
      </c>
      <c r="F1178" s="50">
        <v>30676</v>
      </c>
      <c r="G1178" s="5">
        <v>562940</v>
      </c>
      <c r="H1178" s="50">
        <v>38857</v>
      </c>
      <c r="I1178" s="5" t="s">
        <v>858</v>
      </c>
    </row>
    <row r="1179" spans="1:9" x14ac:dyDescent="0.25">
      <c r="A1179" s="5" t="s">
        <v>408</v>
      </c>
      <c r="B1179" s="5" t="s">
        <v>497</v>
      </c>
      <c r="C1179" s="5" t="s">
        <v>784</v>
      </c>
      <c r="D1179" s="5" t="s">
        <v>439</v>
      </c>
      <c r="E1179" s="5">
        <v>33</v>
      </c>
      <c r="F1179" s="50">
        <v>30998</v>
      </c>
      <c r="G1179" s="5">
        <v>352942</v>
      </c>
      <c r="H1179" s="50">
        <v>38972</v>
      </c>
      <c r="I1179" s="5" t="s">
        <v>858</v>
      </c>
    </row>
    <row r="1180" spans="1:9" x14ac:dyDescent="0.25">
      <c r="A1180" s="5" t="s">
        <v>413</v>
      </c>
      <c r="B1180" s="5" t="s">
        <v>531</v>
      </c>
      <c r="C1180" s="5" t="s">
        <v>720</v>
      </c>
      <c r="D1180" s="5" t="s">
        <v>457</v>
      </c>
      <c r="E1180" s="5">
        <v>36</v>
      </c>
      <c r="F1180" s="50">
        <v>30206</v>
      </c>
      <c r="G1180" s="5">
        <v>562933</v>
      </c>
      <c r="H1180" s="50">
        <v>38810</v>
      </c>
      <c r="I1180" s="5" t="s">
        <v>858</v>
      </c>
    </row>
    <row r="1181" spans="1:9" x14ac:dyDescent="0.25">
      <c r="A1181" s="5" t="s">
        <v>413</v>
      </c>
      <c r="B1181" s="5" t="s">
        <v>561</v>
      </c>
      <c r="C1181" s="5" t="s">
        <v>1032</v>
      </c>
      <c r="D1181" s="5" t="s">
        <v>850</v>
      </c>
      <c r="E1181" s="5">
        <v>39</v>
      </c>
      <c r="F1181" s="50">
        <v>28987</v>
      </c>
      <c r="G1181" s="5">
        <v>352948</v>
      </c>
      <c r="H1181" s="50">
        <v>38764</v>
      </c>
      <c r="I1181" s="5" t="s">
        <v>858</v>
      </c>
    </row>
    <row r="1182" spans="1:9" x14ac:dyDescent="0.25">
      <c r="A1182" s="5" t="s">
        <v>408</v>
      </c>
      <c r="B1182" s="5" t="s">
        <v>646</v>
      </c>
      <c r="C1182" s="5" t="s">
        <v>1033</v>
      </c>
      <c r="D1182" s="5" t="s">
        <v>439</v>
      </c>
      <c r="E1182" s="5">
        <v>29</v>
      </c>
      <c r="F1182" s="50">
        <v>32428</v>
      </c>
      <c r="G1182" s="5">
        <v>352947</v>
      </c>
      <c r="H1182" s="50">
        <v>38805</v>
      </c>
      <c r="I1182" s="5" t="s">
        <v>858</v>
      </c>
    </row>
    <row r="1183" spans="1:9" x14ac:dyDescent="0.25">
      <c r="A1183" s="5" t="s">
        <v>408</v>
      </c>
      <c r="B1183" s="5" t="s">
        <v>652</v>
      </c>
      <c r="C1183" s="5" t="s">
        <v>155</v>
      </c>
      <c r="D1183" s="5" t="s">
        <v>439</v>
      </c>
      <c r="E1183" s="5">
        <v>29</v>
      </c>
      <c r="F1183" s="50">
        <v>32457</v>
      </c>
      <c r="G1183" s="5">
        <v>352950</v>
      </c>
      <c r="H1183" s="50">
        <v>38812</v>
      </c>
      <c r="I1183" s="5" t="s">
        <v>858</v>
      </c>
    </row>
    <row r="1184" spans="1:9" x14ac:dyDescent="0.25">
      <c r="A1184" s="5" t="s">
        <v>413</v>
      </c>
      <c r="B1184" s="5" t="s">
        <v>503</v>
      </c>
      <c r="C1184" s="5" t="s">
        <v>475</v>
      </c>
      <c r="D1184" s="5" t="s">
        <v>439</v>
      </c>
      <c r="E1184" s="5">
        <v>41</v>
      </c>
      <c r="F1184" s="50">
        <v>28151</v>
      </c>
      <c r="G1184" s="5">
        <v>352952</v>
      </c>
      <c r="H1184" s="50">
        <v>38871</v>
      </c>
      <c r="I1184" s="5" t="s">
        <v>858</v>
      </c>
    </row>
    <row r="1185" spans="1:9" x14ac:dyDescent="0.25">
      <c r="A1185" s="5" t="s">
        <v>454</v>
      </c>
      <c r="B1185" s="5" t="s">
        <v>546</v>
      </c>
      <c r="C1185" s="5" t="s">
        <v>914</v>
      </c>
      <c r="D1185" s="5" t="s">
        <v>439</v>
      </c>
      <c r="E1185" s="5">
        <v>30</v>
      </c>
      <c r="F1185" s="50">
        <v>32136</v>
      </c>
      <c r="G1185" s="5">
        <v>352958</v>
      </c>
      <c r="H1185" s="50">
        <v>38802</v>
      </c>
      <c r="I1185" s="5" t="s">
        <v>858</v>
      </c>
    </row>
    <row r="1186" spans="1:9" x14ac:dyDescent="0.25">
      <c r="A1186" s="5" t="s">
        <v>408</v>
      </c>
      <c r="B1186" s="5" t="s">
        <v>569</v>
      </c>
      <c r="C1186" s="5" t="s">
        <v>713</v>
      </c>
      <c r="D1186" s="5" t="s">
        <v>749</v>
      </c>
      <c r="E1186" s="5">
        <v>30</v>
      </c>
      <c r="F1186" s="50">
        <v>32121</v>
      </c>
      <c r="G1186" s="5">
        <v>562955</v>
      </c>
      <c r="H1186" s="50">
        <v>38743</v>
      </c>
      <c r="I1186" s="5" t="s">
        <v>858</v>
      </c>
    </row>
    <row r="1187" spans="1:9" x14ac:dyDescent="0.25">
      <c r="A1187" s="5" t="s">
        <v>408</v>
      </c>
      <c r="B1187" s="5" t="s">
        <v>497</v>
      </c>
      <c r="C1187" s="5" t="s">
        <v>1034</v>
      </c>
      <c r="D1187" s="5" t="s">
        <v>1020</v>
      </c>
      <c r="E1187" s="5">
        <v>31</v>
      </c>
      <c r="F1187" s="50">
        <v>31872</v>
      </c>
      <c r="G1187" s="5">
        <v>562964</v>
      </c>
      <c r="H1187" s="50">
        <v>38997</v>
      </c>
      <c r="I1187" s="5" t="s">
        <v>858</v>
      </c>
    </row>
    <row r="1188" spans="1:9" x14ac:dyDescent="0.25">
      <c r="A1188" s="5" t="s">
        <v>454</v>
      </c>
      <c r="B1188" s="5" t="s">
        <v>791</v>
      </c>
      <c r="C1188" s="5" t="s">
        <v>1035</v>
      </c>
      <c r="D1188" s="5" t="s">
        <v>1020</v>
      </c>
      <c r="E1188" s="5">
        <v>30</v>
      </c>
      <c r="F1188" s="50">
        <v>32359</v>
      </c>
      <c r="G1188" s="5">
        <v>352962</v>
      </c>
      <c r="H1188" s="50">
        <v>39059</v>
      </c>
      <c r="I1188" s="5" t="s">
        <v>858</v>
      </c>
    </row>
    <row r="1189" spans="1:9" x14ac:dyDescent="0.25">
      <c r="A1189" s="5" t="s">
        <v>454</v>
      </c>
      <c r="B1189" s="5" t="s">
        <v>414</v>
      </c>
      <c r="C1189" s="5" t="s">
        <v>984</v>
      </c>
      <c r="D1189" s="5" t="s">
        <v>1020</v>
      </c>
      <c r="E1189" s="5">
        <v>30</v>
      </c>
      <c r="F1189" s="50">
        <v>32311</v>
      </c>
      <c r="G1189" s="5">
        <v>352961</v>
      </c>
      <c r="H1189" s="50">
        <v>39031</v>
      </c>
      <c r="I1189" s="5" t="s">
        <v>858</v>
      </c>
    </row>
    <row r="1190" spans="1:9" x14ac:dyDescent="0.25">
      <c r="A1190" s="5" t="s">
        <v>408</v>
      </c>
      <c r="B1190" s="5" t="s">
        <v>610</v>
      </c>
      <c r="C1190" s="5" t="s">
        <v>1026</v>
      </c>
      <c r="D1190" s="5" t="s">
        <v>1020</v>
      </c>
      <c r="E1190" s="5">
        <v>29</v>
      </c>
      <c r="F1190" s="50">
        <v>32681</v>
      </c>
      <c r="G1190" s="5">
        <v>562963</v>
      </c>
      <c r="H1190" s="50">
        <v>38941</v>
      </c>
      <c r="I1190" s="5" t="s">
        <v>858</v>
      </c>
    </row>
    <row r="1191" spans="1:9" x14ac:dyDescent="0.25">
      <c r="A1191" s="5" t="s">
        <v>454</v>
      </c>
      <c r="B1191" s="5" t="s">
        <v>500</v>
      </c>
      <c r="C1191" s="5" t="s">
        <v>985</v>
      </c>
      <c r="D1191" s="5" t="s">
        <v>1020</v>
      </c>
      <c r="E1191" s="5">
        <v>28</v>
      </c>
      <c r="F1191" s="50">
        <v>32909</v>
      </c>
      <c r="G1191" s="5">
        <v>562965</v>
      </c>
      <c r="H1191" s="50">
        <v>38866</v>
      </c>
      <c r="I1191" s="5" t="s">
        <v>858</v>
      </c>
    </row>
    <row r="1192" spans="1:9" x14ac:dyDescent="0.25">
      <c r="A1192" s="5" t="s">
        <v>454</v>
      </c>
      <c r="B1192" s="5" t="s">
        <v>481</v>
      </c>
      <c r="C1192" s="5" t="s">
        <v>942</v>
      </c>
      <c r="D1192" s="5" t="s">
        <v>749</v>
      </c>
      <c r="E1192" s="5">
        <v>32</v>
      </c>
      <c r="F1192" s="50">
        <v>31585</v>
      </c>
      <c r="G1192" s="5">
        <v>352960</v>
      </c>
      <c r="H1192" s="50">
        <v>39046</v>
      </c>
      <c r="I1192" s="5" t="s">
        <v>858</v>
      </c>
    </row>
    <row r="1193" spans="1:9" x14ac:dyDescent="0.25">
      <c r="A1193" s="5" t="s">
        <v>408</v>
      </c>
      <c r="B1193" s="5" t="s">
        <v>712</v>
      </c>
      <c r="C1193" s="5" t="s">
        <v>959</v>
      </c>
      <c r="D1193" s="5" t="s">
        <v>622</v>
      </c>
      <c r="E1193" s="5">
        <v>32</v>
      </c>
      <c r="F1193" s="50">
        <v>31554</v>
      </c>
      <c r="G1193" s="5">
        <v>562966</v>
      </c>
      <c r="H1193" s="50">
        <v>39059</v>
      </c>
      <c r="I1193" s="5" t="s">
        <v>858</v>
      </c>
    </row>
    <row r="1194" spans="1:9" x14ac:dyDescent="0.25">
      <c r="A1194" s="5" t="s">
        <v>413</v>
      </c>
      <c r="B1194" s="5" t="s">
        <v>157</v>
      </c>
      <c r="C1194" s="5" t="s">
        <v>896</v>
      </c>
      <c r="D1194" s="5" t="s">
        <v>460</v>
      </c>
      <c r="E1194" s="5">
        <v>42</v>
      </c>
      <c r="F1194" s="50">
        <v>28015</v>
      </c>
      <c r="G1194" s="5">
        <v>352956</v>
      </c>
      <c r="H1194" s="50">
        <v>38982</v>
      </c>
      <c r="I1194" s="5" t="s">
        <v>858</v>
      </c>
    </row>
    <row r="1195" spans="1:9" x14ac:dyDescent="0.25">
      <c r="A1195" s="5" t="s">
        <v>454</v>
      </c>
      <c r="B1195" s="5" t="s">
        <v>497</v>
      </c>
      <c r="C1195" s="5" t="s">
        <v>1036</v>
      </c>
      <c r="D1195" s="5" t="s">
        <v>460</v>
      </c>
      <c r="E1195" s="5">
        <v>30</v>
      </c>
      <c r="F1195" s="50">
        <v>32398</v>
      </c>
      <c r="G1195" s="5">
        <v>352954</v>
      </c>
      <c r="H1195" s="50">
        <v>38758</v>
      </c>
      <c r="I1195" s="5" t="s">
        <v>858</v>
      </c>
    </row>
    <row r="1196" spans="1:9" x14ac:dyDescent="0.25">
      <c r="A1196" s="5" t="s">
        <v>454</v>
      </c>
      <c r="B1196" s="5" t="s">
        <v>155</v>
      </c>
      <c r="C1196" s="5" t="s">
        <v>796</v>
      </c>
      <c r="D1196" s="5" t="s">
        <v>1037</v>
      </c>
      <c r="E1196" s="5">
        <v>42</v>
      </c>
      <c r="F1196" s="50">
        <v>27677</v>
      </c>
      <c r="G1196" s="5">
        <v>562967</v>
      </c>
      <c r="H1196" s="50">
        <v>38872</v>
      </c>
      <c r="I1196" s="5" t="s">
        <v>858</v>
      </c>
    </row>
    <row r="1197" spans="1:9" x14ac:dyDescent="0.25">
      <c r="A1197" s="5" t="s">
        <v>413</v>
      </c>
      <c r="B1197" s="5" t="s">
        <v>534</v>
      </c>
      <c r="C1197" s="5" t="s">
        <v>942</v>
      </c>
      <c r="D1197" s="5" t="s">
        <v>416</v>
      </c>
      <c r="E1197" s="5">
        <v>32</v>
      </c>
      <c r="F1197" s="50">
        <v>31631</v>
      </c>
      <c r="G1197" s="5">
        <v>562968</v>
      </c>
      <c r="H1197" s="50">
        <v>38854</v>
      </c>
      <c r="I1197" s="5" t="s">
        <v>858</v>
      </c>
    </row>
    <row r="1198" spans="1:9" x14ac:dyDescent="0.25">
      <c r="A1198" s="5" t="s">
        <v>454</v>
      </c>
      <c r="B1198" s="5" t="s">
        <v>559</v>
      </c>
      <c r="C1198" s="5" t="s">
        <v>942</v>
      </c>
      <c r="D1198" s="5" t="s">
        <v>439</v>
      </c>
      <c r="E1198" s="5">
        <v>29</v>
      </c>
      <c r="F1198" s="50">
        <v>32427</v>
      </c>
      <c r="G1198" s="5">
        <v>562969</v>
      </c>
      <c r="H1198" s="50">
        <v>38871</v>
      </c>
      <c r="I1198" s="5" t="s">
        <v>858</v>
      </c>
    </row>
    <row r="1199" spans="1:9" x14ac:dyDescent="0.25">
      <c r="A1199" s="5" t="s">
        <v>413</v>
      </c>
      <c r="B1199" s="5" t="s">
        <v>662</v>
      </c>
      <c r="C1199" s="5" t="s">
        <v>1038</v>
      </c>
      <c r="D1199" s="5" t="s">
        <v>439</v>
      </c>
      <c r="E1199" s="5">
        <v>37</v>
      </c>
      <c r="F1199" s="50">
        <v>29771</v>
      </c>
      <c r="G1199" s="5">
        <v>562970</v>
      </c>
      <c r="H1199" s="50">
        <v>38842</v>
      </c>
      <c r="I1199" s="5" t="s">
        <v>858</v>
      </c>
    </row>
    <row r="1200" spans="1:9" x14ac:dyDescent="0.25">
      <c r="A1200" s="5" t="s">
        <v>454</v>
      </c>
      <c r="B1200" s="5" t="s">
        <v>152</v>
      </c>
      <c r="C1200" s="5" t="s">
        <v>175</v>
      </c>
      <c r="D1200" s="5" t="s">
        <v>416</v>
      </c>
      <c r="E1200" s="5">
        <v>33</v>
      </c>
      <c r="F1200" s="50">
        <v>31122</v>
      </c>
      <c r="G1200" s="5">
        <v>562985</v>
      </c>
      <c r="H1200" s="50">
        <v>39061</v>
      </c>
      <c r="I1200" s="5" t="s">
        <v>858</v>
      </c>
    </row>
    <row r="1201" spans="1:9" x14ac:dyDescent="0.25">
      <c r="A1201" s="5" t="s">
        <v>413</v>
      </c>
      <c r="B1201" s="5" t="s">
        <v>817</v>
      </c>
      <c r="C1201" s="5" t="s">
        <v>937</v>
      </c>
      <c r="D1201" s="5" t="s">
        <v>749</v>
      </c>
      <c r="E1201" s="5">
        <v>34</v>
      </c>
      <c r="F1201" s="50">
        <v>30845</v>
      </c>
      <c r="G1201" s="5">
        <v>352981</v>
      </c>
      <c r="H1201" s="50">
        <v>38725</v>
      </c>
      <c r="I1201" s="5" t="s">
        <v>858</v>
      </c>
    </row>
    <row r="1202" spans="1:9" x14ac:dyDescent="0.25">
      <c r="A1202" s="5" t="s">
        <v>408</v>
      </c>
      <c r="B1202" s="5" t="s">
        <v>528</v>
      </c>
      <c r="C1202" s="5" t="s">
        <v>1039</v>
      </c>
      <c r="D1202" s="5" t="s">
        <v>439</v>
      </c>
      <c r="E1202" s="5">
        <v>32</v>
      </c>
      <c r="F1202" s="50">
        <v>31610</v>
      </c>
      <c r="G1202" s="5">
        <v>562990</v>
      </c>
      <c r="H1202" s="50">
        <v>38859</v>
      </c>
      <c r="I1202" s="5" t="s">
        <v>858</v>
      </c>
    </row>
    <row r="1203" spans="1:9" x14ac:dyDescent="0.25">
      <c r="A1203" s="5" t="s">
        <v>454</v>
      </c>
      <c r="B1203" s="5" t="s">
        <v>766</v>
      </c>
      <c r="C1203" s="5" t="s">
        <v>969</v>
      </c>
      <c r="D1203" s="5" t="s">
        <v>439</v>
      </c>
      <c r="E1203" s="5">
        <v>31</v>
      </c>
      <c r="F1203" s="50">
        <v>31968</v>
      </c>
      <c r="G1203" s="5">
        <v>562992</v>
      </c>
      <c r="H1203" s="50">
        <v>38880</v>
      </c>
      <c r="I1203" s="5" t="s">
        <v>858</v>
      </c>
    </row>
    <row r="1204" spans="1:9" x14ac:dyDescent="0.25">
      <c r="A1204" s="5" t="s">
        <v>408</v>
      </c>
      <c r="B1204" s="5" t="s">
        <v>511</v>
      </c>
      <c r="C1204" s="5" t="s">
        <v>779</v>
      </c>
      <c r="D1204" s="5" t="s">
        <v>439</v>
      </c>
      <c r="E1204" s="5">
        <v>29</v>
      </c>
      <c r="F1204" s="50">
        <v>32619</v>
      </c>
      <c r="G1204" s="5">
        <v>352999</v>
      </c>
      <c r="H1204" s="50">
        <v>39205</v>
      </c>
      <c r="I1204" s="5" t="s">
        <v>858</v>
      </c>
    </row>
    <row r="1205" spans="1:9" x14ac:dyDescent="0.25">
      <c r="A1205" s="5" t="s">
        <v>413</v>
      </c>
      <c r="B1205" s="5" t="s">
        <v>528</v>
      </c>
      <c r="C1205" s="5" t="s">
        <v>984</v>
      </c>
      <c r="D1205" s="5" t="s">
        <v>439</v>
      </c>
      <c r="E1205" s="5">
        <v>32</v>
      </c>
      <c r="F1205" s="50">
        <v>31615</v>
      </c>
      <c r="G1205" s="5">
        <v>352991</v>
      </c>
      <c r="H1205" s="50">
        <v>39441</v>
      </c>
      <c r="I1205" s="5" t="s">
        <v>858</v>
      </c>
    </row>
    <row r="1206" spans="1:9" x14ac:dyDescent="0.25">
      <c r="A1206" s="5" t="s">
        <v>454</v>
      </c>
      <c r="B1206" s="5" t="s">
        <v>434</v>
      </c>
      <c r="C1206" s="5" t="s">
        <v>1040</v>
      </c>
      <c r="D1206" s="5" t="s">
        <v>439</v>
      </c>
      <c r="E1206" s="5">
        <v>32</v>
      </c>
      <c r="F1206" s="50">
        <v>31469</v>
      </c>
      <c r="G1206" s="5">
        <v>563003</v>
      </c>
      <c r="H1206" s="50">
        <v>39275</v>
      </c>
      <c r="I1206" s="5" t="s">
        <v>858</v>
      </c>
    </row>
    <row r="1207" spans="1:9" x14ac:dyDescent="0.25">
      <c r="A1207" s="5" t="s">
        <v>413</v>
      </c>
      <c r="B1207" s="5" t="s">
        <v>519</v>
      </c>
      <c r="C1207" s="5" t="s">
        <v>914</v>
      </c>
      <c r="D1207" s="5" t="s">
        <v>416</v>
      </c>
      <c r="E1207" s="5">
        <v>36</v>
      </c>
      <c r="F1207" s="50">
        <v>30144</v>
      </c>
      <c r="G1207" s="5">
        <v>353002</v>
      </c>
      <c r="H1207" s="50">
        <v>39144</v>
      </c>
      <c r="I1207" s="5" t="s">
        <v>858</v>
      </c>
    </row>
    <row r="1208" spans="1:9" x14ac:dyDescent="0.25">
      <c r="A1208" s="5" t="s">
        <v>454</v>
      </c>
      <c r="B1208" s="5" t="s">
        <v>448</v>
      </c>
      <c r="C1208" s="5" t="s">
        <v>1041</v>
      </c>
      <c r="D1208" s="5" t="s">
        <v>439</v>
      </c>
      <c r="E1208" s="5">
        <v>37</v>
      </c>
      <c r="F1208" s="50">
        <v>29532</v>
      </c>
      <c r="G1208" s="5">
        <v>562971</v>
      </c>
      <c r="H1208" s="50">
        <v>39366</v>
      </c>
      <c r="I1208" s="5" t="s">
        <v>858</v>
      </c>
    </row>
    <row r="1209" spans="1:9" x14ac:dyDescent="0.25">
      <c r="A1209" s="5" t="s">
        <v>408</v>
      </c>
      <c r="B1209" s="5" t="s">
        <v>590</v>
      </c>
      <c r="C1209" s="5" t="s">
        <v>828</v>
      </c>
      <c r="D1209" s="5" t="s">
        <v>439</v>
      </c>
      <c r="E1209" s="5">
        <v>34</v>
      </c>
      <c r="F1209" s="50">
        <v>30608</v>
      </c>
      <c r="G1209" s="5">
        <v>353000</v>
      </c>
      <c r="H1209" s="50">
        <v>39280</v>
      </c>
      <c r="I1209" s="5" t="s">
        <v>858</v>
      </c>
    </row>
    <row r="1210" spans="1:9" x14ac:dyDescent="0.25">
      <c r="A1210" s="5" t="s">
        <v>454</v>
      </c>
      <c r="B1210" s="5" t="s">
        <v>553</v>
      </c>
      <c r="C1210" s="5" t="s">
        <v>928</v>
      </c>
      <c r="D1210" s="5" t="s">
        <v>416</v>
      </c>
      <c r="E1210" s="5">
        <v>32</v>
      </c>
      <c r="F1210" s="50">
        <v>31438</v>
      </c>
      <c r="G1210" s="5">
        <v>352988</v>
      </c>
      <c r="H1210" s="50">
        <v>39347</v>
      </c>
      <c r="I1210" s="5" t="s">
        <v>858</v>
      </c>
    </row>
    <row r="1211" spans="1:9" x14ac:dyDescent="0.25">
      <c r="A1211" s="5" t="s">
        <v>454</v>
      </c>
      <c r="B1211" s="5" t="s">
        <v>553</v>
      </c>
      <c r="C1211" s="5" t="s">
        <v>907</v>
      </c>
      <c r="D1211" s="5" t="s">
        <v>439</v>
      </c>
      <c r="E1211" s="5">
        <v>30</v>
      </c>
      <c r="F1211" s="50">
        <v>32093</v>
      </c>
      <c r="G1211" s="5">
        <v>563007</v>
      </c>
      <c r="H1211" s="50">
        <v>39175</v>
      </c>
      <c r="I1211" s="5" t="s">
        <v>858</v>
      </c>
    </row>
    <row r="1212" spans="1:9" x14ac:dyDescent="0.25">
      <c r="A1212" s="5" t="s">
        <v>454</v>
      </c>
      <c r="B1212" s="5" t="s">
        <v>623</v>
      </c>
      <c r="C1212" s="5" t="s">
        <v>928</v>
      </c>
      <c r="D1212" s="5" t="s">
        <v>439</v>
      </c>
      <c r="E1212" s="5">
        <v>31</v>
      </c>
      <c r="F1212" s="50">
        <v>31932</v>
      </c>
      <c r="G1212" s="5">
        <v>563009</v>
      </c>
      <c r="H1212" s="50">
        <v>39442</v>
      </c>
      <c r="I1212" s="5" t="s">
        <v>858</v>
      </c>
    </row>
    <row r="1213" spans="1:9" x14ac:dyDescent="0.25">
      <c r="A1213" s="5" t="s">
        <v>408</v>
      </c>
      <c r="B1213" s="5" t="s">
        <v>414</v>
      </c>
      <c r="C1213" s="5" t="s">
        <v>950</v>
      </c>
      <c r="D1213" s="5" t="s">
        <v>1042</v>
      </c>
      <c r="E1213" s="5">
        <v>32</v>
      </c>
      <c r="F1213" s="50">
        <v>31464</v>
      </c>
      <c r="G1213" s="5">
        <v>352980</v>
      </c>
      <c r="H1213" s="50">
        <v>39397</v>
      </c>
      <c r="I1213" s="5" t="s">
        <v>858</v>
      </c>
    </row>
    <row r="1214" spans="1:9" x14ac:dyDescent="0.25">
      <c r="A1214" s="5" t="s">
        <v>408</v>
      </c>
      <c r="B1214" s="5" t="s">
        <v>464</v>
      </c>
      <c r="C1214" s="5" t="s">
        <v>828</v>
      </c>
      <c r="D1214" s="5" t="s">
        <v>868</v>
      </c>
      <c r="E1214" s="5">
        <v>43</v>
      </c>
      <c r="F1214" s="50">
        <v>27340</v>
      </c>
      <c r="G1214" s="5">
        <v>353013</v>
      </c>
      <c r="H1214" s="50">
        <v>39412</v>
      </c>
      <c r="I1214" s="5" t="s">
        <v>858</v>
      </c>
    </row>
    <row r="1215" spans="1:9" x14ac:dyDescent="0.25">
      <c r="A1215" s="5" t="s">
        <v>413</v>
      </c>
      <c r="B1215" s="5" t="s">
        <v>704</v>
      </c>
      <c r="C1215" s="5" t="s">
        <v>539</v>
      </c>
      <c r="D1215" s="5" t="s">
        <v>442</v>
      </c>
      <c r="E1215" s="5">
        <v>47</v>
      </c>
      <c r="F1215" s="50">
        <v>25883</v>
      </c>
      <c r="G1215" s="5">
        <v>353018</v>
      </c>
      <c r="H1215" s="50">
        <v>39170</v>
      </c>
      <c r="I1215" s="5" t="s">
        <v>858</v>
      </c>
    </row>
    <row r="1216" spans="1:9" x14ac:dyDescent="0.25">
      <c r="A1216" s="5" t="s">
        <v>408</v>
      </c>
      <c r="B1216" s="5" t="s">
        <v>157</v>
      </c>
      <c r="C1216" s="5" t="s">
        <v>913</v>
      </c>
      <c r="D1216" s="5" t="s">
        <v>439</v>
      </c>
      <c r="E1216" s="5">
        <v>38</v>
      </c>
      <c r="F1216" s="50">
        <v>29358</v>
      </c>
      <c r="G1216" s="5">
        <v>353015</v>
      </c>
      <c r="H1216" s="50">
        <v>39301</v>
      </c>
      <c r="I1216" s="5" t="s">
        <v>858</v>
      </c>
    </row>
    <row r="1217" spans="1:9" x14ac:dyDescent="0.25">
      <c r="A1217" s="5" t="s">
        <v>454</v>
      </c>
      <c r="B1217" s="5" t="s">
        <v>157</v>
      </c>
      <c r="C1217" s="5" t="s">
        <v>922</v>
      </c>
      <c r="D1217" s="5" t="s">
        <v>958</v>
      </c>
      <c r="E1217" s="5">
        <v>34</v>
      </c>
      <c r="F1217" s="50">
        <v>30746</v>
      </c>
      <c r="G1217" s="5">
        <v>562994</v>
      </c>
      <c r="H1217" s="50">
        <v>39337</v>
      </c>
      <c r="I1217" s="5" t="s">
        <v>858</v>
      </c>
    </row>
    <row r="1218" spans="1:9" x14ac:dyDescent="0.25">
      <c r="A1218" s="5" t="s">
        <v>454</v>
      </c>
      <c r="B1218" s="5" t="s">
        <v>719</v>
      </c>
      <c r="C1218" s="5" t="s">
        <v>973</v>
      </c>
      <c r="D1218" s="5" t="s">
        <v>439</v>
      </c>
      <c r="E1218" s="5">
        <v>31</v>
      </c>
      <c r="F1218" s="50">
        <v>31909</v>
      </c>
      <c r="G1218" s="5">
        <v>563019</v>
      </c>
      <c r="H1218" s="50">
        <v>39266</v>
      </c>
      <c r="I1218" s="5" t="s">
        <v>858</v>
      </c>
    </row>
    <row r="1219" spans="1:9" x14ac:dyDescent="0.25">
      <c r="A1219" s="5" t="s">
        <v>413</v>
      </c>
      <c r="B1219" s="5" t="s">
        <v>437</v>
      </c>
      <c r="C1219" s="5" t="s">
        <v>510</v>
      </c>
      <c r="D1219" s="5" t="s">
        <v>678</v>
      </c>
      <c r="E1219" s="5">
        <v>47</v>
      </c>
      <c r="F1219" s="50">
        <v>25938</v>
      </c>
      <c r="G1219" s="5">
        <v>563012</v>
      </c>
      <c r="H1219" s="50">
        <v>39162</v>
      </c>
      <c r="I1219" s="5" t="s">
        <v>466</v>
      </c>
    </row>
    <row r="1220" spans="1:9" x14ac:dyDescent="0.25">
      <c r="A1220" s="5" t="s">
        <v>413</v>
      </c>
      <c r="B1220" s="5" t="s">
        <v>485</v>
      </c>
      <c r="C1220" s="5" t="s">
        <v>1043</v>
      </c>
      <c r="D1220" s="5" t="s">
        <v>447</v>
      </c>
      <c r="E1220" s="5">
        <v>50</v>
      </c>
      <c r="F1220" s="50">
        <v>24787</v>
      </c>
      <c r="G1220" s="5">
        <v>562995</v>
      </c>
      <c r="H1220" s="50">
        <v>39377</v>
      </c>
      <c r="I1220" s="5" t="s">
        <v>466</v>
      </c>
    </row>
    <row r="1221" spans="1:9" x14ac:dyDescent="0.25">
      <c r="A1221" s="5" t="s">
        <v>408</v>
      </c>
      <c r="B1221" s="5" t="s">
        <v>784</v>
      </c>
      <c r="C1221" s="5" t="s">
        <v>870</v>
      </c>
      <c r="D1221" s="5" t="s">
        <v>560</v>
      </c>
      <c r="E1221" s="5">
        <v>39</v>
      </c>
      <c r="F1221" s="50">
        <v>29048</v>
      </c>
      <c r="G1221" s="5">
        <v>353005</v>
      </c>
      <c r="H1221" s="50">
        <v>39192</v>
      </c>
      <c r="I1221" s="5" t="s">
        <v>858</v>
      </c>
    </row>
    <row r="1222" spans="1:9" x14ac:dyDescent="0.25">
      <c r="A1222" s="5" t="s">
        <v>454</v>
      </c>
      <c r="B1222" s="5" t="s">
        <v>541</v>
      </c>
      <c r="C1222" s="5" t="s">
        <v>1044</v>
      </c>
      <c r="D1222" s="5" t="s">
        <v>439</v>
      </c>
      <c r="E1222" s="5">
        <v>26</v>
      </c>
      <c r="F1222" s="50">
        <v>33523</v>
      </c>
      <c r="G1222" s="5">
        <v>563021</v>
      </c>
      <c r="H1222" s="50">
        <v>39180</v>
      </c>
      <c r="I1222" s="5" t="s">
        <v>858</v>
      </c>
    </row>
    <row r="1223" spans="1:9" x14ac:dyDescent="0.25">
      <c r="A1223" s="5" t="s">
        <v>454</v>
      </c>
      <c r="B1223" s="5" t="s">
        <v>719</v>
      </c>
      <c r="C1223" s="5" t="s">
        <v>847</v>
      </c>
      <c r="D1223" s="5" t="s">
        <v>439</v>
      </c>
      <c r="E1223" s="5">
        <v>38</v>
      </c>
      <c r="F1223" s="50">
        <v>29375</v>
      </c>
      <c r="G1223" s="5">
        <v>563026</v>
      </c>
      <c r="H1223" s="50">
        <v>39205</v>
      </c>
      <c r="I1223" s="5" t="s">
        <v>858</v>
      </c>
    </row>
    <row r="1224" spans="1:9" x14ac:dyDescent="0.25">
      <c r="A1224" s="5" t="s">
        <v>454</v>
      </c>
      <c r="B1224" s="5" t="s">
        <v>712</v>
      </c>
      <c r="C1224" s="5" t="s">
        <v>970</v>
      </c>
      <c r="D1224" s="5" t="s">
        <v>622</v>
      </c>
      <c r="E1224" s="5">
        <v>31</v>
      </c>
      <c r="F1224" s="50">
        <v>32039</v>
      </c>
      <c r="G1224" s="5">
        <v>563024</v>
      </c>
      <c r="H1224" s="50">
        <v>39329</v>
      </c>
      <c r="I1224" s="5" t="s">
        <v>858</v>
      </c>
    </row>
    <row r="1225" spans="1:9" x14ac:dyDescent="0.25">
      <c r="A1225" s="5" t="s">
        <v>408</v>
      </c>
      <c r="B1225" s="5" t="s">
        <v>713</v>
      </c>
      <c r="C1225" s="5" t="s">
        <v>1026</v>
      </c>
      <c r="D1225" s="5" t="s">
        <v>577</v>
      </c>
      <c r="E1225" s="5">
        <v>30</v>
      </c>
      <c r="F1225" s="50">
        <v>32183</v>
      </c>
      <c r="G1225" s="5">
        <v>353035</v>
      </c>
      <c r="H1225" s="50">
        <v>39588</v>
      </c>
      <c r="I1225" s="5" t="s">
        <v>858</v>
      </c>
    </row>
    <row r="1226" spans="1:9" x14ac:dyDescent="0.25">
      <c r="A1226" s="5" t="s">
        <v>408</v>
      </c>
      <c r="B1226" s="5" t="s">
        <v>590</v>
      </c>
      <c r="C1226" s="5" t="s">
        <v>608</v>
      </c>
      <c r="D1226" s="5" t="s">
        <v>439</v>
      </c>
      <c r="E1226" s="5">
        <v>26</v>
      </c>
      <c r="F1226" s="50">
        <v>33584</v>
      </c>
      <c r="G1226" s="5">
        <v>567331</v>
      </c>
      <c r="H1226" s="50">
        <v>39701</v>
      </c>
      <c r="I1226" s="5" t="s">
        <v>858</v>
      </c>
    </row>
    <row r="1227" spans="1:9" x14ac:dyDescent="0.25">
      <c r="A1227" s="5" t="s">
        <v>408</v>
      </c>
      <c r="B1227" s="5" t="s">
        <v>488</v>
      </c>
      <c r="C1227" s="5" t="s">
        <v>459</v>
      </c>
      <c r="D1227" s="5" t="s">
        <v>548</v>
      </c>
      <c r="E1227" s="5">
        <v>35</v>
      </c>
      <c r="F1227" s="50">
        <v>30368</v>
      </c>
      <c r="G1227" s="5">
        <v>563029</v>
      </c>
      <c r="H1227" s="50">
        <v>39452</v>
      </c>
      <c r="I1227" s="5" t="s">
        <v>858</v>
      </c>
    </row>
    <row r="1228" spans="1:9" x14ac:dyDescent="0.25">
      <c r="A1228" s="5" t="s">
        <v>408</v>
      </c>
      <c r="B1228" s="5" t="s">
        <v>665</v>
      </c>
      <c r="C1228" s="5" t="s">
        <v>490</v>
      </c>
      <c r="D1228" s="5" t="s">
        <v>439</v>
      </c>
      <c r="E1228" s="5">
        <v>28</v>
      </c>
      <c r="F1228" s="50">
        <v>33095</v>
      </c>
      <c r="G1228" s="5">
        <v>357336</v>
      </c>
      <c r="H1228" s="50">
        <v>39580</v>
      </c>
      <c r="I1228" s="5" t="s">
        <v>858</v>
      </c>
    </row>
    <row r="1229" spans="1:9" x14ac:dyDescent="0.25">
      <c r="A1229" s="5" t="s">
        <v>408</v>
      </c>
      <c r="B1229" s="5" t="s">
        <v>645</v>
      </c>
      <c r="C1229" s="5" t="s">
        <v>471</v>
      </c>
      <c r="D1229" s="5" t="s">
        <v>439</v>
      </c>
      <c r="E1229" s="5">
        <v>26</v>
      </c>
      <c r="F1229" s="50">
        <v>33554</v>
      </c>
      <c r="G1229" s="5">
        <v>563030</v>
      </c>
      <c r="H1229" s="50">
        <v>39510</v>
      </c>
      <c r="I1229" s="5" t="s">
        <v>858</v>
      </c>
    </row>
    <row r="1230" spans="1:9" x14ac:dyDescent="0.25">
      <c r="A1230" s="5" t="s">
        <v>408</v>
      </c>
      <c r="B1230" s="5" t="s">
        <v>660</v>
      </c>
      <c r="C1230" s="5" t="s">
        <v>679</v>
      </c>
      <c r="D1230" s="5" t="s">
        <v>536</v>
      </c>
      <c r="E1230" s="5">
        <v>42</v>
      </c>
      <c r="F1230" s="50">
        <v>27945</v>
      </c>
      <c r="G1230" s="5">
        <v>353008</v>
      </c>
      <c r="H1230" s="50">
        <v>39778</v>
      </c>
      <c r="I1230" s="5" t="s">
        <v>858</v>
      </c>
    </row>
    <row r="1231" spans="1:9" x14ac:dyDescent="0.25">
      <c r="A1231" s="5" t="s">
        <v>413</v>
      </c>
      <c r="B1231" s="5" t="s">
        <v>719</v>
      </c>
      <c r="C1231" s="5" t="s">
        <v>1045</v>
      </c>
      <c r="D1231" s="5" t="s">
        <v>428</v>
      </c>
      <c r="E1231" s="5">
        <v>33</v>
      </c>
      <c r="F1231" s="50">
        <v>31140</v>
      </c>
      <c r="G1231" s="5">
        <v>563023</v>
      </c>
      <c r="H1231" s="50">
        <v>39792</v>
      </c>
      <c r="I1231" s="5" t="s">
        <v>858</v>
      </c>
    </row>
    <row r="1232" spans="1:9" x14ac:dyDescent="0.25">
      <c r="A1232" s="5" t="s">
        <v>454</v>
      </c>
      <c r="B1232" s="5" t="s">
        <v>509</v>
      </c>
      <c r="C1232" s="5" t="s">
        <v>640</v>
      </c>
      <c r="D1232" s="5" t="s">
        <v>1046</v>
      </c>
      <c r="E1232" s="5">
        <v>50</v>
      </c>
      <c r="F1232" s="50">
        <v>25036</v>
      </c>
      <c r="G1232" s="5">
        <v>563031</v>
      </c>
      <c r="H1232" s="50">
        <v>39736</v>
      </c>
      <c r="I1232" s="5" t="s">
        <v>858</v>
      </c>
    </row>
    <row r="1233" spans="1:9" x14ac:dyDescent="0.25">
      <c r="A1233" s="5" t="s">
        <v>408</v>
      </c>
      <c r="B1233" s="5" t="s">
        <v>488</v>
      </c>
      <c r="C1233" s="5" t="s">
        <v>1034</v>
      </c>
      <c r="D1233" s="5" t="s">
        <v>1046</v>
      </c>
      <c r="E1233" s="5">
        <v>34</v>
      </c>
      <c r="F1233" s="50">
        <v>30658</v>
      </c>
      <c r="G1233" s="5">
        <v>353033</v>
      </c>
      <c r="H1233" s="50">
        <v>39472</v>
      </c>
      <c r="I1233" s="5" t="s">
        <v>858</v>
      </c>
    </row>
    <row r="1234" spans="1:9" x14ac:dyDescent="0.25">
      <c r="A1234" s="5" t="s">
        <v>408</v>
      </c>
      <c r="B1234" s="5" t="s">
        <v>185</v>
      </c>
      <c r="C1234" s="5" t="s">
        <v>155</v>
      </c>
      <c r="D1234" s="5" t="s">
        <v>478</v>
      </c>
      <c r="E1234" s="5">
        <v>37</v>
      </c>
      <c r="F1234" s="50">
        <v>29591</v>
      </c>
      <c r="G1234" s="5">
        <v>353020</v>
      </c>
      <c r="H1234" s="50">
        <v>39588</v>
      </c>
      <c r="I1234" s="5" t="s">
        <v>858</v>
      </c>
    </row>
    <row r="1235" spans="1:9" x14ac:dyDescent="0.25">
      <c r="A1235" s="5" t="s">
        <v>454</v>
      </c>
      <c r="B1235" s="5" t="s">
        <v>547</v>
      </c>
      <c r="C1235" s="5" t="s">
        <v>1047</v>
      </c>
      <c r="D1235" s="5" t="s">
        <v>1048</v>
      </c>
      <c r="E1235" s="5">
        <v>33</v>
      </c>
      <c r="F1235" s="50">
        <v>31271</v>
      </c>
      <c r="G1235" s="5">
        <v>353032</v>
      </c>
      <c r="H1235" s="50">
        <v>40068</v>
      </c>
      <c r="I1235" s="5" t="s">
        <v>858</v>
      </c>
    </row>
    <row r="1236" spans="1:9" x14ac:dyDescent="0.25">
      <c r="A1236" s="5" t="s">
        <v>454</v>
      </c>
      <c r="B1236" s="5" t="s">
        <v>572</v>
      </c>
      <c r="C1236" s="5" t="s">
        <v>976</v>
      </c>
      <c r="D1236" s="5" t="s">
        <v>442</v>
      </c>
      <c r="E1236" s="5">
        <v>28</v>
      </c>
      <c r="F1236" s="50">
        <v>33044</v>
      </c>
      <c r="G1236" s="5">
        <v>563039</v>
      </c>
      <c r="H1236" s="50">
        <v>39906</v>
      </c>
      <c r="I1236" s="5" t="s">
        <v>858</v>
      </c>
    </row>
    <row r="1237" spans="1:9" x14ac:dyDescent="0.25">
      <c r="A1237" s="5" t="s">
        <v>454</v>
      </c>
      <c r="B1237" s="5" t="s">
        <v>564</v>
      </c>
      <c r="C1237" s="5" t="s">
        <v>893</v>
      </c>
      <c r="D1237" s="5" t="s">
        <v>439</v>
      </c>
      <c r="E1237" s="5">
        <v>32</v>
      </c>
      <c r="F1237" s="50">
        <v>31596</v>
      </c>
      <c r="G1237" s="5">
        <v>563047</v>
      </c>
      <c r="H1237" s="50">
        <v>39860</v>
      </c>
      <c r="I1237" s="5" t="s">
        <v>858</v>
      </c>
    </row>
    <row r="1238" spans="1:9" x14ac:dyDescent="0.25">
      <c r="A1238" s="5" t="s">
        <v>408</v>
      </c>
      <c r="B1238" s="5" t="s">
        <v>660</v>
      </c>
      <c r="C1238" s="5" t="s">
        <v>784</v>
      </c>
      <c r="D1238" s="5" t="s">
        <v>439</v>
      </c>
      <c r="E1238" s="5">
        <v>29</v>
      </c>
      <c r="F1238" s="50">
        <v>32657</v>
      </c>
      <c r="G1238" s="5">
        <v>563049</v>
      </c>
      <c r="H1238" s="50">
        <v>39901</v>
      </c>
      <c r="I1238" s="5" t="s">
        <v>858</v>
      </c>
    </row>
    <row r="1239" spans="1:9" x14ac:dyDescent="0.25">
      <c r="A1239" s="5" t="s">
        <v>408</v>
      </c>
      <c r="B1239" s="5" t="s">
        <v>514</v>
      </c>
      <c r="C1239" s="5" t="s">
        <v>870</v>
      </c>
      <c r="D1239" s="5" t="s">
        <v>439</v>
      </c>
      <c r="E1239" s="5">
        <v>29</v>
      </c>
      <c r="F1239" s="50">
        <v>32588</v>
      </c>
      <c r="G1239" s="5">
        <v>353053</v>
      </c>
      <c r="H1239" s="50">
        <v>39908</v>
      </c>
      <c r="I1239" s="5" t="s">
        <v>858</v>
      </c>
    </row>
    <row r="1240" spans="1:9" x14ac:dyDescent="0.25">
      <c r="A1240" s="5" t="s">
        <v>454</v>
      </c>
      <c r="B1240" s="5" t="s">
        <v>664</v>
      </c>
      <c r="C1240" s="5" t="s">
        <v>1049</v>
      </c>
      <c r="D1240" s="5" t="s">
        <v>439</v>
      </c>
      <c r="E1240" s="5">
        <v>27</v>
      </c>
      <c r="F1240" s="50">
        <v>33202</v>
      </c>
      <c r="G1240" s="5">
        <v>563073</v>
      </c>
      <c r="H1240" s="50">
        <v>39967</v>
      </c>
      <c r="I1240" s="5" t="s">
        <v>858</v>
      </c>
    </row>
    <row r="1241" spans="1:9" x14ac:dyDescent="0.25">
      <c r="A1241" s="5" t="s">
        <v>408</v>
      </c>
      <c r="B1241" s="5" t="s">
        <v>652</v>
      </c>
      <c r="C1241" s="5" t="s">
        <v>645</v>
      </c>
      <c r="D1241" s="5" t="s">
        <v>439</v>
      </c>
      <c r="E1241" s="5">
        <v>28</v>
      </c>
      <c r="F1241" s="50">
        <v>32930</v>
      </c>
      <c r="G1241" s="5">
        <v>353051</v>
      </c>
      <c r="H1241" s="50">
        <v>39898</v>
      </c>
      <c r="I1241" s="5" t="s">
        <v>858</v>
      </c>
    </row>
    <row r="1242" spans="1:9" x14ac:dyDescent="0.25">
      <c r="A1242" s="5" t="s">
        <v>454</v>
      </c>
      <c r="B1242" s="5" t="s">
        <v>429</v>
      </c>
      <c r="C1242" s="5" t="s">
        <v>139</v>
      </c>
      <c r="D1242" s="5" t="s">
        <v>439</v>
      </c>
      <c r="E1242" s="5">
        <v>28</v>
      </c>
      <c r="F1242" s="50">
        <v>32983</v>
      </c>
      <c r="G1242" s="5">
        <v>563044</v>
      </c>
      <c r="H1242" s="50">
        <v>40204</v>
      </c>
      <c r="I1242" s="5" t="s">
        <v>858</v>
      </c>
    </row>
    <row r="1243" spans="1:9" x14ac:dyDescent="0.25">
      <c r="A1243" s="5" t="s">
        <v>454</v>
      </c>
      <c r="B1243" s="5" t="s">
        <v>564</v>
      </c>
      <c r="C1243" s="5" t="s">
        <v>677</v>
      </c>
      <c r="D1243" s="5" t="s">
        <v>439</v>
      </c>
      <c r="E1243" s="5">
        <v>27</v>
      </c>
      <c r="F1243" s="50">
        <v>33336</v>
      </c>
      <c r="G1243" s="5">
        <v>563045</v>
      </c>
      <c r="H1243" s="50">
        <v>40443</v>
      </c>
      <c r="I1243" s="5" t="s">
        <v>858</v>
      </c>
    </row>
    <row r="1244" spans="1:9" x14ac:dyDescent="0.25">
      <c r="A1244" s="5" t="s">
        <v>454</v>
      </c>
      <c r="B1244" s="5" t="s">
        <v>615</v>
      </c>
      <c r="C1244" s="5" t="s">
        <v>1050</v>
      </c>
      <c r="D1244" s="5" t="s">
        <v>439</v>
      </c>
      <c r="E1244" s="5">
        <v>27</v>
      </c>
      <c r="F1244" s="50">
        <v>33363</v>
      </c>
      <c r="G1244" s="5">
        <v>353052</v>
      </c>
      <c r="H1244" s="50">
        <v>40520</v>
      </c>
      <c r="I1244" s="5" t="s">
        <v>858</v>
      </c>
    </row>
    <row r="1245" spans="1:9" x14ac:dyDescent="0.25">
      <c r="A1245" s="5" t="s">
        <v>454</v>
      </c>
      <c r="B1245" s="5" t="s">
        <v>517</v>
      </c>
      <c r="C1245" s="5" t="s">
        <v>163</v>
      </c>
      <c r="D1245" s="5" t="s">
        <v>439</v>
      </c>
      <c r="E1245" s="5">
        <v>27</v>
      </c>
      <c r="F1245" s="50">
        <v>33393</v>
      </c>
      <c r="G1245" s="5">
        <v>353054</v>
      </c>
      <c r="H1245" s="50">
        <v>40492</v>
      </c>
      <c r="I1245" s="5" t="s">
        <v>858</v>
      </c>
    </row>
    <row r="1246" spans="1:9" x14ac:dyDescent="0.25">
      <c r="A1246" s="5" t="s">
        <v>454</v>
      </c>
      <c r="B1246" s="5" t="s">
        <v>572</v>
      </c>
      <c r="C1246" s="5" t="s">
        <v>1051</v>
      </c>
      <c r="D1246" s="5" t="s">
        <v>439</v>
      </c>
      <c r="E1246" s="5">
        <v>27</v>
      </c>
      <c r="F1246" s="50">
        <v>33423</v>
      </c>
      <c r="G1246" s="5">
        <v>353067</v>
      </c>
      <c r="H1246" s="50">
        <v>40402</v>
      </c>
      <c r="I1246" s="5" t="s">
        <v>858</v>
      </c>
    </row>
    <row r="1247" spans="1:9" x14ac:dyDescent="0.25">
      <c r="A1247" s="5" t="s">
        <v>408</v>
      </c>
      <c r="B1247" s="5" t="s">
        <v>602</v>
      </c>
      <c r="C1247" s="5" t="s">
        <v>870</v>
      </c>
      <c r="D1247" s="5" t="s">
        <v>416</v>
      </c>
      <c r="E1247" s="5">
        <v>27</v>
      </c>
      <c r="F1247" s="50">
        <v>33454</v>
      </c>
      <c r="G1247" s="5">
        <v>353070</v>
      </c>
      <c r="H1247" s="50">
        <v>40327</v>
      </c>
      <c r="I1247" s="5" t="s">
        <v>858</v>
      </c>
    </row>
    <row r="1248" spans="1:9" x14ac:dyDescent="0.25">
      <c r="A1248" s="5" t="s">
        <v>454</v>
      </c>
      <c r="B1248" s="5" t="s">
        <v>626</v>
      </c>
      <c r="C1248" s="5" t="s">
        <v>1052</v>
      </c>
      <c r="D1248" s="5" t="s">
        <v>439</v>
      </c>
      <c r="E1248" s="5">
        <v>27</v>
      </c>
      <c r="F1248" s="50">
        <v>33277</v>
      </c>
      <c r="G1248" s="5">
        <v>563040</v>
      </c>
      <c r="H1248" s="50">
        <v>40507</v>
      </c>
      <c r="I1248" s="5" t="s">
        <v>858</v>
      </c>
    </row>
    <row r="1249" spans="1:9" x14ac:dyDescent="0.25">
      <c r="A1249" s="5" t="s">
        <v>454</v>
      </c>
      <c r="B1249" s="5" t="s">
        <v>618</v>
      </c>
      <c r="C1249" s="5" t="s">
        <v>1053</v>
      </c>
      <c r="D1249" s="5" t="s">
        <v>439</v>
      </c>
      <c r="E1249" s="5">
        <v>27</v>
      </c>
      <c r="F1249" s="50">
        <v>33305</v>
      </c>
      <c r="G1249" s="5">
        <v>353058</v>
      </c>
      <c r="H1249" s="50">
        <v>40520</v>
      </c>
      <c r="I1249" s="5" t="s">
        <v>858</v>
      </c>
    </row>
    <row r="1250" spans="1:9" x14ac:dyDescent="0.25">
      <c r="A1250" s="5" t="s">
        <v>408</v>
      </c>
      <c r="B1250" s="5" t="s">
        <v>713</v>
      </c>
      <c r="C1250" s="5" t="s">
        <v>964</v>
      </c>
      <c r="D1250" s="5" t="s">
        <v>439</v>
      </c>
      <c r="E1250" s="5">
        <v>27</v>
      </c>
      <c r="F1250" s="50">
        <v>33336</v>
      </c>
      <c r="G1250" s="5">
        <v>353059</v>
      </c>
      <c r="H1250" s="50">
        <v>40443</v>
      </c>
      <c r="I1250" s="5" t="s">
        <v>858</v>
      </c>
    </row>
    <row r="1251" spans="1:9" x14ac:dyDescent="0.25">
      <c r="A1251" s="5" t="s">
        <v>454</v>
      </c>
      <c r="B1251" s="5" t="s">
        <v>791</v>
      </c>
      <c r="C1251" s="5" t="s">
        <v>983</v>
      </c>
      <c r="D1251" s="5" t="s">
        <v>439</v>
      </c>
      <c r="E1251" s="5">
        <v>27</v>
      </c>
      <c r="F1251" s="50">
        <v>33370</v>
      </c>
      <c r="G1251" s="5">
        <v>563063</v>
      </c>
      <c r="H1251" s="50">
        <v>40949</v>
      </c>
      <c r="I1251" s="5" t="s">
        <v>858</v>
      </c>
    </row>
    <row r="1252" spans="1:9" x14ac:dyDescent="0.25">
      <c r="A1252" s="5" t="s">
        <v>408</v>
      </c>
      <c r="B1252" s="5" t="s">
        <v>426</v>
      </c>
      <c r="C1252" s="5" t="s">
        <v>490</v>
      </c>
      <c r="D1252" s="5" t="s">
        <v>439</v>
      </c>
      <c r="E1252" s="5">
        <v>27</v>
      </c>
      <c r="F1252" s="50">
        <v>33431</v>
      </c>
      <c r="G1252" s="5">
        <v>353064</v>
      </c>
      <c r="H1252" s="50">
        <v>41064</v>
      </c>
      <c r="I1252" s="5" t="s">
        <v>858</v>
      </c>
    </row>
    <row r="1253" spans="1:9" x14ac:dyDescent="0.25">
      <c r="A1253" s="5" t="s">
        <v>454</v>
      </c>
      <c r="B1253" s="5" t="s">
        <v>664</v>
      </c>
      <c r="C1253" s="5" t="s">
        <v>984</v>
      </c>
      <c r="D1253" s="5" t="s">
        <v>439</v>
      </c>
      <c r="E1253" s="5">
        <v>27</v>
      </c>
      <c r="F1253" s="50">
        <v>33462</v>
      </c>
      <c r="G1253" s="5">
        <v>353061</v>
      </c>
      <c r="H1253" s="50">
        <v>41046</v>
      </c>
      <c r="I1253" s="5" t="s">
        <v>858</v>
      </c>
    </row>
    <row r="1254" spans="1:9" x14ac:dyDescent="0.25">
      <c r="A1254" s="5" t="s">
        <v>408</v>
      </c>
      <c r="B1254" s="5" t="s">
        <v>709</v>
      </c>
      <c r="C1254" s="5" t="s">
        <v>1054</v>
      </c>
      <c r="D1254" s="5" t="s">
        <v>439</v>
      </c>
      <c r="E1254" s="5">
        <v>26</v>
      </c>
      <c r="F1254" s="50">
        <v>33859</v>
      </c>
      <c r="G1254" s="5">
        <v>563043</v>
      </c>
      <c r="H1254" s="50">
        <v>41063</v>
      </c>
      <c r="I1254" s="5" t="s">
        <v>466</v>
      </c>
    </row>
    <row r="1255" spans="1:9" x14ac:dyDescent="0.25">
      <c r="A1255" s="5" t="s">
        <v>454</v>
      </c>
      <c r="B1255" s="5" t="s">
        <v>623</v>
      </c>
      <c r="C1255" s="5" t="s">
        <v>632</v>
      </c>
      <c r="D1255" s="5" t="s">
        <v>439</v>
      </c>
      <c r="E1255" s="5">
        <v>25</v>
      </c>
      <c r="F1255" s="50">
        <v>33889</v>
      </c>
      <c r="G1255" s="5">
        <v>353069</v>
      </c>
      <c r="H1255" s="50">
        <v>41034</v>
      </c>
      <c r="I1255" s="5" t="s">
        <v>466</v>
      </c>
    </row>
    <row r="1256" spans="1:9" x14ac:dyDescent="0.25">
      <c r="A1256" s="5" t="s">
        <v>454</v>
      </c>
      <c r="B1256" s="5" t="s">
        <v>474</v>
      </c>
      <c r="C1256" s="5" t="s">
        <v>710</v>
      </c>
      <c r="D1256" s="5" t="s">
        <v>439</v>
      </c>
      <c r="E1256" s="5">
        <v>31</v>
      </c>
      <c r="F1256" s="50">
        <v>31772</v>
      </c>
      <c r="G1256" s="5">
        <v>353055</v>
      </c>
      <c r="H1256" s="50">
        <v>40631</v>
      </c>
      <c r="I1256" s="5" t="s">
        <v>466</v>
      </c>
    </row>
    <row r="1257" spans="1:9" x14ac:dyDescent="0.25">
      <c r="A1257" s="5" t="s">
        <v>454</v>
      </c>
      <c r="B1257" s="5" t="s">
        <v>534</v>
      </c>
      <c r="C1257" s="5" t="s">
        <v>884</v>
      </c>
      <c r="D1257" s="5" t="s">
        <v>439</v>
      </c>
      <c r="E1257" s="5">
        <v>26</v>
      </c>
      <c r="F1257" s="50">
        <v>33644</v>
      </c>
      <c r="G1257" s="5">
        <v>353056</v>
      </c>
      <c r="H1257" s="50">
        <v>40916</v>
      </c>
      <c r="I1257" s="5" t="s">
        <v>466</v>
      </c>
    </row>
    <row r="1258" spans="1:9" x14ac:dyDescent="0.25">
      <c r="A1258" s="5" t="s">
        <v>454</v>
      </c>
      <c r="B1258" s="5" t="s">
        <v>531</v>
      </c>
      <c r="C1258" s="5" t="s">
        <v>1055</v>
      </c>
      <c r="D1258" s="5" t="s">
        <v>439</v>
      </c>
      <c r="E1258" s="5">
        <v>26</v>
      </c>
      <c r="F1258" s="50">
        <v>33666</v>
      </c>
      <c r="G1258" s="5">
        <v>353057</v>
      </c>
      <c r="H1258" s="50">
        <v>41051</v>
      </c>
      <c r="I1258" s="5" t="s">
        <v>466</v>
      </c>
    </row>
    <row r="1259" spans="1:9" x14ac:dyDescent="0.25">
      <c r="A1259" s="5" t="s">
        <v>454</v>
      </c>
      <c r="B1259" s="5" t="s">
        <v>574</v>
      </c>
      <c r="C1259" s="5" t="s">
        <v>922</v>
      </c>
      <c r="D1259" s="5" t="s">
        <v>439</v>
      </c>
      <c r="E1259" s="5">
        <v>26</v>
      </c>
      <c r="F1259" s="50">
        <v>33697</v>
      </c>
      <c r="G1259" s="5">
        <v>563056</v>
      </c>
      <c r="H1259" s="50">
        <v>41072</v>
      </c>
      <c r="I1259" s="5" t="s">
        <v>466</v>
      </c>
    </row>
    <row r="1260" spans="1:9" x14ac:dyDescent="0.25">
      <c r="A1260" s="5" t="s">
        <v>454</v>
      </c>
      <c r="B1260" s="5" t="s">
        <v>550</v>
      </c>
      <c r="C1260" s="5" t="s">
        <v>1056</v>
      </c>
      <c r="D1260" s="5" t="s">
        <v>439</v>
      </c>
      <c r="E1260" s="5">
        <v>26</v>
      </c>
      <c r="F1260" s="50">
        <v>33727</v>
      </c>
      <c r="G1260" s="5">
        <v>563042</v>
      </c>
      <c r="H1260" s="50">
        <v>41032</v>
      </c>
      <c r="I1260" s="5" t="s">
        <v>466</v>
      </c>
    </row>
    <row r="1261" spans="1:9" x14ac:dyDescent="0.25">
      <c r="A1261" s="5" t="s">
        <v>454</v>
      </c>
      <c r="B1261" s="5" t="s">
        <v>562</v>
      </c>
      <c r="C1261" s="5" t="s">
        <v>972</v>
      </c>
      <c r="D1261" s="5" t="s">
        <v>439</v>
      </c>
      <c r="E1261" s="5">
        <v>26</v>
      </c>
      <c r="F1261" s="50">
        <v>33789</v>
      </c>
      <c r="G1261" s="5">
        <v>353060</v>
      </c>
      <c r="H1261" s="50">
        <v>41268</v>
      </c>
      <c r="I1261" s="5" t="s">
        <v>466</v>
      </c>
    </row>
    <row r="1262" spans="1:9" x14ac:dyDescent="0.25">
      <c r="A1262" s="5" t="s">
        <v>454</v>
      </c>
      <c r="B1262" s="5" t="s">
        <v>594</v>
      </c>
      <c r="C1262" s="5" t="s">
        <v>1057</v>
      </c>
      <c r="D1262" s="5" t="s">
        <v>439</v>
      </c>
      <c r="E1262" s="5">
        <v>26</v>
      </c>
      <c r="F1262" s="50">
        <v>33820</v>
      </c>
      <c r="G1262" s="5">
        <v>353062</v>
      </c>
      <c r="H1262" s="50">
        <v>41102</v>
      </c>
      <c r="I1262" s="5" t="s">
        <v>466</v>
      </c>
    </row>
    <row r="1263" spans="1:9" x14ac:dyDescent="0.25">
      <c r="A1263" s="5" t="s">
        <v>454</v>
      </c>
      <c r="B1263" s="5" t="s">
        <v>467</v>
      </c>
      <c r="C1263" s="5" t="s">
        <v>563</v>
      </c>
      <c r="D1263" s="5" t="s">
        <v>439</v>
      </c>
      <c r="E1263" s="5">
        <v>25</v>
      </c>
      <c r="F1263" s="50">
        <v>34216</v>
      </c>
      <c r="G1263" s="5">
        <v>353068</v>
      </c>
      <c r="H1263" s="50">
        <v>40971</v>
      </c>
      <c r="I1263" s="5" t="s">
        <v>466</v>
      </c>
    </row>
    <row r="1264" spans="1:9" x14ac:dyDescent="0.25">
      <c r="A1264" s="5" t="s">
        <v>454</v>
      </c>
      <c r="B1264" s="5" t="s">
        <v>185</v>
      </c>
      <c r="C1264" s="5" t="s">
        <v>1058</v>
      </c>
      <c r="D1264" s="5" t="s">
        <v>439</v>
      </c>
      <c r="E1264" s="5">
        <v>24</v>
      </c>
      <c r="F1264" s="50">
        <v>34253</v>
      </c>
      <c r="G1264" s="5">
        <v>563046</v>
      </c>
      <c r="H1264" s="50">
        <v>40797</v>
      </c>
      <c r="I1264" s="5" t="s">
        <v>466</v>
      </c>
    </row>
    <row r="1265" spans="1:9" x14ac:dyDescent="0.25">
      <c r="A1265" s="5" t="s">
        <v>454</v>
      </c>
      <c r="B1265" s="5" t="s">
        <v>155</v>
      </c>
      <c r="C1265" s="5" t="s">
        <v>523</v>
      </c>
      <c r="D1265" s="5" t="s">
        <v>439</v>
      </c>
      <c r="E1265" s="5">
        <v>24</v>
      </c>
      <c r="F1265" s="50">
        <v>34284</v>
      </c>
      <c r="G1265" s="5">
        <v>353066</v>
      </c>
      <c r="H1265" s="50">
        <v>40741</v>
      </c>
      <c r="I1265" s="5" t="s">
        <v>466</v>
      </c>
    </row>
    <row r="1266" spans="1:9" x14ac:dyDescent="0.25">
      <c r="A1266" s="5" t="s">
        <v>454</v>
      </c>
      <c r="B1266" s="5" t="s">
        <v>409</v>
      </c>
      <c r="C1266" s="5" t="s">
        <v>943</v>
      </c>
      <c r="D1266" s="5" t="s">
        <v>439</v>
      </c>
      <c r="E1266" s="5">
        <v>26</v>
      </c>
      <c r="F1266" s="50">
        <v>33758</v>
      </c>
      <c r="G1266" s="5">
        <v>353074</v>
      </c>
      <c r="H1266" s="50">
        <v>40808</v>
      </c>
      <c r="I1266" s="5" t="s">
        <v>466</v>
      </c>
    </row>
    <row r="1267" spans="1:9" x14ac:dyDescent="0.25">
      <c r="A1267" s="5" t="s">
        <v>408</v>
      </c>
      <c r="B1267" s="5" t="s">
        <v>673</v>
      </c>
      <c r="C1267" s="5" t="s">
        <v>997</v>
      </c>
      <c r="D1267" s="5" t="s">
        <v>850</v>
      </c>
      <c r="E1267" s="5">
        <v>30</v>
      </c>
      <c r="F1267" s="50">
        <v>32408</v>
      </c>
      <c r="G1267" s="5">
        <v>563034</v>
      </c>
      <c r="H1267" s="50">
        <v>40636</v>
      </c>
      <c r="I1267" s="5" t="s">
        <v>858</v>
      </c>
    </row>
    <row r="1268" spans="1:9" x14ac:dyDescent="0.25">
      <c r="A1268" s="5" t="s">
        <v>408</v>
      </c>
      <c r="B1268" s="5" t="s">
        <v>467</v>
      </c>
      <c r="C1268" s="5" t="s">
        <v>901</v>
      </c>
      <c r="D1268" s="5" t="s">
        <v>439</v>
      </c>
      <c r="E1268" s="5">
        <v>27</v>
      </c>
      <c r="F1268" s="50">
        <v>33165</v>
      </c>
      <c r="G1268" s="5">
        <v>353076</v>
      </c>
      <c r="H1268" s="50">
        <v>40903</v>
      </c>
      <c r="I1268" s="5" t="s">
        <v>466</v>
      </c>
    </row>
    <row r="1269" spans="1:9" x14ac:dyDescent="0.25">
      <c r="A1269" s="5" t="s">
        <v>454</v>
      </c>
      <c r="B1269" s="5" t="s">
        <v>464</v>
      </c>
      <c r="C1269" s="5" t="s">
        <v>680</v>
      </c>
      <c r="D1269" s="5" t="s">
        <v>439</v>
      </c>
      <c r="E1269" s="5">
        <v>27</v>
      </c>
      <c r="F1269" s="50">
        <v>33232</v>
      </c>
      <c r="G1269" s="5">
        <v>353075</v>
      </c>
      <c r="H1269" s="50">
        <v>40858</v>
      </c>
      <c r="I1269" s="5" t="s">
        <v>466</v>
      </c>
    </row>
    <row r="1270" spans="1:9" x14ac:dyDescent="0.25">
      <c r="A1270" s="5" t="s">
        <v>454</v>
      </c>
      <c r="B1270" s="5" t="s">
        <v>559</v>
      </c>
      <c r="C1270" s="5" t="s">
        <v>984</v>
      </c>
      <c r="D1270" s="5" t="s">
        <v>439</v>
      </c>
      <c r="E1270" s="5">
        <v>31</v>
      </c>
      <c r="F1270" s="50">
        <v>31993</v>
      </c>
      <c r="G1270" s="5">
        <v>353079</v>
      </c>
      <c r="H1270" s="50">
        <v>40873</v>
      </c>
      <c r="I1270" s="5" t="s">
        <v>858</v>
      </c>
    </row>
    <row r="1271" spans="1:9" x14ac:dyDescent="0.25">
      <c r="A1271" s="5" t="s">
        <v>408</v>
      </c>
      <c r="B1271" s="5" t="s">
        <v>500</v>
      </c>
      <c r="C1271" s="5" t="s">
        <v>950</v>
      </c>
      <c r="D1271" s="5" t="s">
        <v>460</v>
      </c>
      <c r="E1271" s="5">
        <v>31</v>
      </c>
      <c r="F1271" s="50">
        <v>31772</v>
      </c>
      <c r="G1271" s="5">
        <v>563078</v>
      </c>
      <c r="H1271" s="50">
        <v>40631</v>
      </c>
      <c r="I1271" s="5" t="s">
        <v>858</v>
      </c>
    </row>
    <row r="1272" spans="1:9" x14ac:dyDescent="0.25">
      <c r="A1272" s="5" t="s">
        <v>454</v>
      </c>
      <c r="B1272" s="5" t="s">
        <v>185</v>
      </c>
      <c r="C1272" s="5" t="s">
        <v>1014</v>
      </c>
      <c r="D1272" s="5" t="s">
        <v>439</v>
      </c>
      <c r="E1272" s="5">
        <v>32</v>
      </c>
      <c r="F1272" s="50">
        <v>31500</v>
      </c>
      <c r="G1272" s="5">
        <v>563084</v>
      </c>
      <c r="H1272" s="50">
        <v>40762</v>
      </c>
      <c r="I1272" s="5" t="s">
        <v>858</v>
      </c>
    </row>
    <row r="1273" spans="1:9" x14ac:dyDescent="0.25">
      <c r="A1273" s="5" t="s">
        <v>408</v>
      </c>
      <c r="B1273" s="5" t="s">
        <v>452</v>
      </c>
      <c r="C1273" s="5" t="s">
        <v>1059</v>
      </c>
      <c r="D1273" s="5" t="s">
        <v>439</v>
      </c>
      <c r="E1273" s="5">
        <v>30</v>
      </c>
      <c r="F1273" s="50">
        <v>32280</v>
      </c>
      <c r="G1273" s="5">
        <v>563081</v>
      </c>
      <c r="H1273" s="50">
        <v>40798</v>
      </c>
      <c r="I1273" s="5" t="s">
        <v>858</v>
      </c>
    </row>
    <row r="1274" spans="1:9" x14ac:dyDescent="0.25">
      <c r="A1274" s="5" t="s">
        <v>408</v>
      </c>
      <c r="B1274" s="5" t="s">
        <v>476</v>
      </c>
      <c r="C1274" s="5" t="s">
        <v>822</v>
      </c>
      <c r="D1274" s="5" t="s">
        <v>439</v>
      </c>
      <c r="E1274" s="5">
        <v>27</v>
      </c>
      <c r="F1274" s="50">
        <v>33217</v>
      </c>
      <c r="G1274" s="5">
        <v>353082</v>
      </c>
      <c r="H1274" s="50">
        <v>40727</v>
      </c>
      <c r="I1274" s="5" t="s">
        <v>858</v>
      </c>
    </row>
    <row r="1275" spans="1:9" x14ac:dyDescent="0.25">
      <c r="A1275" s="5" t="s">
        <v>408</v>
      </c>
      <c r="B1275" s="5" t="s">
        <v>645</v>
      </c>
      <c r="C1275" s="5" t="s">
        <v>527</v>
      </c>
      <c r="D1275" s="5" t="s">
        <v>433</v>
      </c>
      <c r="E1275" s="5">
        <v>35</v>
      </c>
      <c r="F1275" s="50">
        <v>30578</v>
      </c>
      <c r="G1275" s="5">
        <v>563036</v>
      </c>
      <c r="H1275" s="50">
        <v>41354</v>
      </c>
      <c r="I1275" s="5" t="s">
        <v>858</v>
      </c>
    </row>
    <row r="1276" spans="1:9" x14ac:dyDescent="0.25">
      <c r="A1276" s="5" t="s">
        <v>454</v>
      </c>
      <c r="B1276" s="5" t="s">
        <v>471</v>
      </c>
      <c r="C1276" s="5" t="s">
        <v>922</v>
      </c>
      <c r="D1276" s="5" t="s">
        <v>460</v>
      </c>
      <c r="E1276" s="5">
        <v>31</v>
      </c>
      <c r="F1276" s="50">
        <v>32030</v>
      </c>
      <c r="G1276" s="5">
        <v>563085</v>
      </c>
      <c r="H1276" s="50">
        <v>41569</v>
      </c>
      <c r="I1276" s="5" t="s">
        <v>858</v>
      </c>
    </row>
    <row r="1277" spans="1:9" x14ac:dyDescent="0.25">
      <c r="A1277" s="5" t="s">
        <v>454</v>
      </c>
      <c r="B1277" s="5" t="s">
        <v>784</v>
      </c>
      <c r="C1277" s="5" t="s">
        <v>1060</v>
      </c>
      <c r="D1277" s="5" t="s">
        <v>416</v>
      </c>
      <c r="E1277" s="5">
        <v>30</v>
      </c>
      <c r="F1277" s="50">
        <v>32218</v>
      </c>
      <c r="G1277" s="5">
        <v>353087</v>
      </c>
      <c r="H1277" s="50">
        <v>41384</v>
      </c>
      <c r="I1277" s="5" t="s">
        <v>858</v>
      </c>
    </row>
    <row r="1278" spans="1:9" x14ac:dyDescent="0.25">
      <c r="A1278" s="5" t="s">
        <v>454</v>
      </c>
      <c r="B1278" s="5" t="s">
        <v>817</v>
      </c>
      <c r="C1278" s="5" t="s">
        <v>640</v>
      </c>
      <c r="D1278" s="5" t="s">
        <v>439</v>
      </c>
      <c r="E1278" s="5">
        <v>33</v>
      </c>
      <c r="F1278" s="50">
        <v>31088</v>
      </c>
      <c r="G1278" s="5">
        <v>563091</v>
      </c>
      <c r="H1278" s="50">
        <v>41372</v>
      </c>
      <c r="I1278" s="5" t="s">
        <v>858</v>
      </c>
    </row>
    <row r="1279" spans="1:9" x14ac:dyDescent="0.25">
      <c r="A1279" s="5" t="s">
        <v>413</v>
      </c>
      <c r="B1279" s="5" t="s">
        <v>509</v>
      </c>
      <c r="C1279" s="5" t="s">
        <v>848</v>
      </c>
      <c r="D1279" s="5" t="s">
        <v>411</v>
      </c>
      <c r="E1279" s="5">
        <v>34</v>
      </c>
      <c r="F1279" s="50">
        <v>30837</v>
      </c>
      <c r="G1279" s="5">
        <v>563096</v>
      </c>
      <c r="H1279" s="50">
        <v>41397</v>
      </c>
      <c r="I1279" s="5" t="s">
        <v>858</v>
      </c>
    </row>
    <row r="1280" spans="1:9" x14ac:dyDescent="0.25">
      <c r="A1280" s="5" t="s">
        <v>408</v>
      </c>
      <c r="B1280" s="5" t="s">
        <v>410</v>
      </c>
      <c r="C1280" s="5" t="s">
        <v>86</v>
      </c>
      <c r="D1280" s="5" t="s">
        <v>439</v>
      </c>
      <c r="E1280" s="5">
        <v>31</v>
      </c>
      <c r="F1280" s="50">
        <v>31841</v>
      </c>
      <c r="G1280" s="5">
        <v>563095</v>
      </c>
      <c r="H1280" s="50">
        <v>41521</v>
      </c>
      <c r="I1280" s="5" t="s">
        <v>858</v>
      </c>
    </row>
    <row r="1281" spans="1:9" x14ac:dyDescent="0.25">
      <c r="A1281" s="5" t="s">
        <v>454</v>
      </c>
      <c r="B1281" s="5" t="s">
        <v>635</v>
      </c>
      <c r="C1281" s="5" t="s">
        <v>975</v>
      </c>
      <c r="D1281" s="5" t="s">
        <v>416</v>
      </c>
      <c r="E1281" s="5">
        <v>30</v>
      </c>
      <c r="F1281" s="50">
        <v>32189</v>
      </c>
      <c r="G1281" s="5">
        <v>353098</v>
      </c>
      <c r="H1281" s="50">
        <v>41414</v>
      </c>
      <c r="I1281" s="5" t="s">
        <v>858</v>
      </c>
    </row>
    <row r="1282" spans="1:9" x14ac:dyDescent="0.25">
      <c r="A1282" s="5" t="s">
        <v>454</v>
      </c>
      <c r="B1282" s="5" t="s">
        <v>528</v>
      </c>
      <c r="C1282" s="5" t="s">
        <v>90</v>
      </c>
      <c r="D1282" s="5" t="s">
        <v>442</v>
      </c>
      <c r="E1282" s="5">
        <v>27</v>
      </c>
      <c r="F1282" s="50">
        <v>33187</v>
      </c>
      <c r="G1282" s="5">
        <v>353100</v>
      </c>
      <c r="H1282" s="50">
        <v>41527</v>
      </c>
      <c r="I1282" s="5" t="s">
        <v>858</v>
      </c>
    </row>
    <row r="1283" spans="1:9" x14ac:dyDescent="0.25">
      <c r="A1283" s="5" t="s">
        <v>413</v>
      </c>
      <c r="B1283" s="5" t="s">
        <v>476</v>
      </c>
      <c r="C1283" s="5" t="s">
        <v>928</v>
      </c>
      <c r="D1283" s="5" t="s">
        <v>439</v>
      </c>
      <c r="E1283" s="5">
        <v>36</v>
      </c>
      <c r="F1283" s="50">
        <v>30044</v>
      </c>
      <c r="G1283" s="5">
        <v>353089</v>
      </c>
      <c r="H1283" s="50">
        <v>41279</v>
      </c>
      <c r="I1283" s="5" t="s">
        <v>858</v>
      </c>
    </row>
    <row r="1284" spans="1:9" x14ac:dyDescent="0.25">
      <c r="A1284" s="5" t="s">
        <v>408</v>
      </c>
      <c r="B1284" s="5" t="s">
        <v>748</v>
      </c>
      <c r="C1284" s="5" t="s">
        <v>552</v>
      </c>
      <c r="D1284" s="5" t="s">
        <v>439</v>
      </c>
      <c r="E1284" s="5">
        <v>29</v>
      </c>
      <c r="F1284" s="50">
        <v>32650</v>
      </c>
      <c r="G1284" s="5">
        <v>563093</v>
      </c>
      <c r="H1284" s="50">
        <v>41406</v>
      </c>
      <c r="I1284" s="5" t="s">
        <v>858</v>
      </c>
    </row>
    <row r="1285" spans="1:9" x14ac:dyDescent="0.25">
      <c r="A1285" s="5" t="s">
        <v>408</v>
      </c>
      <c r="B1285" s="5" t="s">
        <v>639</v>
      </c>
      <c r="C1285" s="5" t="s">
        <v>1061</v>
      </c>
      <c r="D1285" s="5" t="s">
        <v>1062</v>
      </c>
      <c r="E1285" s="5">
        <v>36</v>
      </c>
      <c r="F1285" s="50">
        <v>30198</v>
      </c>
      <c r="G1285" s="5">
        <v>563077</v>
      </c>
      <c r="H1285" s="50">
        <v>41336</v>
      </c>
      <c r="I1285" s="5" t="s">
        <v>858</v>
      </c>
    </row>
    <row r="1286" spans="1:9" x14ac:dyDescent="0.25">
      <c r="A1286" s="5" t="s">
        <v>408</v>
      </c>
      <c r="B1286" s="5" t="s">
        <v>626</v>
      </c>
      <c r="C1286" s="5" t="s">
        <v>828</v>
      </c>
      <c r="D1286" s="5" t="s">
        <v>460</v>
      </c>
      <c r="E1286" s="5">
        <v>30</v>
      </c>
      <c r="F1286" s="50">
        <v>32336</v>
      </c>
      <c r="G1286" s="5">
        <v>353099</v>
      </c>
      <c r="H1286" s="50">
        <v>41969</v>
      </c>
      <c r="I1286" s="5" t="s">
        <v>858</v>
      </c>
    </row>
    <row r="1287" spans="1:9" x14ac:dyDescent="0.25">
      <c r="A1287" s="5" t="s">
        <v>413</v>
      </c>
      <c r="B1287" s="5" t="s">
        <v>667</v>
      </c>
      <c r="C1287" s="5" t="s">
        <v>984</v>
      </c>
      <c r="D1287" s="5" t="s">
        <v>439</v>
      </c>
      <c r="E1287" s="5">
        <v>29</v>
      </c>
      <c r="F1287" s="50">
        <v>32692</v>
      </c>
      <c r="G1287" s="5">
        <v>563088</v>
      </c>
      <c r="H1287" s="50">
        <v>41983</v>
      </c>
      <c r="I1287" s="5" t="s">
        <v>858</v>
      </c>
    </row>
    <row r="1288" spans="1:9" x14ac:dyDescent="0.25">
      <c r="A1288" s="5" t="s">
        <v>454</v>
      </c>
      <c r="B1288" s="5" t="s">
        <v>704</v>
      </c>
      <c r="C1288" s="5" t="s">
        <v>1063</v>
      </c>
      <c r="D1288" s="5" t="s">
        <v>439</v>
      </c>
      <c r="E1288" s="5">
        <v>30</v>
      </c>
      <c r="F1288" s="50">
        <v>32249</v>
      </c>
      <c r="G1288" s="5">
        <v>563105</v>
      </c>
      <c r="H1288" s="50">
        <v>41927</v>
      </c>
      <c r="I1288" s="5" t="s">
        <v>858</v>
      </c>
    </row>
    <row r="1289" spans="1:9" x14ac:dyDescent="0.25">
      <c r="A1289" s="5" t="s">
        <v>454</v>
      </c>
      <c r="B1289" s="5" t="s">
        <v>671</v>
      </c>
      <c r="C1289" s="5" t="s">
        <v>1058</v>
      </c>
      <c r="D1289" s="5" t="s">
        <v>416</v>
      </c>
      <c r="E1289" s="5">
        <v>30</v>
      </c>
      <c r="F1289" s="50">
        <v>32297</v>
      </c>
      <c r="G1289" s="5">
        <v>353094</v>
      </c>
      <c r="H1289" s="50">
        <v>41664</v>
      </c>
      <c r="I1289" s="5" t="s">
        <v>858</v>
      </c>
    </row>
    <row r="1290" spans="1:9" x14ac:dyDescent="0.25">
      <c r="A1290" s="5" t="s">
        <v>454</v>
      </c>
      <c r="B1290" s="5" t="s">
        <v>635</v>
      </c>
      <c r="C1290" s="5" t="s">
        <v>995</v>
      </c>
      <c r="D1290" s="5" t="s">
        <v>442</v>
      </c>
      <c r="E1290" s="5">
        <v>29</v>
      </c>
      <c r="F1290" s="50">
        <v>32565</v>
      </c>
      <c r="G1290" s="5">
        <v>563106</v>
      </c>
      <c r="H1290" s="50">
        <v>41779</v>
      </c>
      <c r="I1290" s="5" t="s">
        <v>858</v>
      </c>
    </row>
    <row r="1291" spans="1:9" x14ac:dyDescent="0.25">
      <c r="A1291" s="5" t="s">
        <v>454</v>
      </c>
      <c r="B1291" s="5" t="s">
        <v>495</v>
      </c>
      <c r="C1291" s="5" t="s">
        <v>922</v>
      </c>
      <c r="D1291" s="5" t="s">
        <v>439</v>
      </c>
      <c r="E1291" s="5">
        <v>27</v>
      </c>
      <c r="F1291" s="50">
        <v>33401</v>
      </c>
      <c r="G1291" s="5">
        <v>353108</v>
      </c>
      <c r="H1291" s="50">
        <v>41894</v>
      </c>
      <c r="I1291" s="5" t="s">
        <v>858</v>
      </c>
    </row>
    <row r="1292" spans="1:9" x14ac:dyDescent="0.25">
      <c r="A1292" s="5" t="s">
        <v>454</v>
      </c>
      <c r="B1292" s="5" t="s">
        <v>660</v>
      </c>
      <c r="C1292" s="5" t="s">
        <v>1064</v>
      </c>
      <c r="D1292" s="5" t="s">
        <v>439</v>
      </c>
      <c r="E1292" s="5">
        <v>27</v>
      </c>
      <c r="F1292" s="50">
        <v>33156</v>
      </c>
      <c r="G1292" s="5">
        <v>563107</v>
      </c>
      <c r="H1292" s="50">
        <v>41732</v>
      </c>
      <c r="I1292" s="5" t="s">
        <v>858</v>
      </c>
    </row>
    <row r="1293" spans="1:9" x14ac:dyDescent="0.25">
      <c r="A1293" s="5" t="s">
        <v>454</v>
      </c>
      <c r="B1293" s="5" t="s">
        <v>509</v>
      </c>
      <c r="C1293" s="5" t="s">
        <v>975</v>
      </c>
      <c r="D1293" s="5" t="s">
        <v>442</v>
      </c>
      <c r="E1293" s="5">
        <v>30</v>
      </c>
      <c r="F1293" s="50">
        <v>32062</v>
      </c>
      <c r="G1293" s="5">
        <v>563113</v>
      </c>
      <c r="H1293" s="50">
        <v>41686</v>
      </c>
      <c r="I1293" s="5" t="s">
        <v>858</v>
      </c>
    </row>
    <row r="1294" spans="1:9" x14ac:dyDescent="0.25">
      <c r="A1294" s="5" t="s">
        <v>454</v>
      </c>
      <c r="B1294" s="5" t="s">
        <v>694</v>
      </c>
      <c r="C1294" s="5" t="s">
        <v>840</v>
      </c>
      <c r="D1294" s="5" t="s">
        <v>460</v>
      </c>
      <c r="E1294" s="5">
        <v>36</v>
      </c>
      <c r="F1294" s="50">
        <v>29998</v>
      </c>
      <c r="G1294" s="5">
        <v>563110</v>
      </c>
      <c r="H1294" s="50">
        <v>41727</v>
      </c>
      <c r="I1294" s="5" t="s">
        <v>858</v>
      </c>
    </row>
    <row r="1295" spans="1:9" x14ac:dyDescent="0.25">
      <c r="A1295" s="5" t="s">
        <v>454</v>
      </c>
      <c r="B1295" s="5" t="s">
        <v>437</v>
      </c>
      <c r="C1295" s="5" t="s">
        <v>1065</v>
      </c>
      <c r="D1295" s="5" t="s">
        <v>439</v>
      </c>
      <c r="E1295" s="5">
        <v>33</v>
      </c>
      <c r="F1295" s="50">
        <v>31232</v>
      </c>
      <c r="G1295" s="5">
        <v>563124</v>
      </c>
      <c r="H1295" s="50">
        <v>41734</v>
      </c>
      <c r="I1295" s="5" t="s">
        <v>858</v>
      </c>
    </row>
    <row r="1296" spans="1:9" x14ac:dyDescent="0.25">
      <c r="A1296" s="5" t="s">
        <v>413</v>
      </c>
      <c r="B1296" s="5" t="s">
        <v>646</v>
      </c>
      <c r="C1296" s="5" t="s">
        <v>896</v>
      </c>
      <c r="D1296" s="5" t="s">
        <v>442</v>
      </c>
      <c r="E1296" s="5">
        <v>38</v>
      </c>
      <c r="F1296" s="50">
        <v>29332</v>
      </c>
      <c r="G1296" s="5">
        <v>563112</v>
      </c>
      <c r="H1296" s="50">
        <v>41793</v>
      </c>
      <c r="I1296" s="5" t="s">
        <v>858</v>
      </c>
    </row>
    <row r="1297" spans="1:9" x14ac:dyDescent="0.25">
      <c r="A1297" s="5" t="s">
        <v>454</v>
      </c>
      <c r="B1297" s="5" t="s">
        <v>448</v>
      </c>
      <c r="C1297" s="5" t="s">
        <v>1066</v>
      </c>
      <c r="D1297" s="5" t="s">
        <v>439</v>
      </c>
      <c r="E1297" s="5">
        <v>30</v>
      </c>
      <c r="F1297" s="50">
        <v>32390</v>
      </c>
      <c r="G1297" s="5">
        <v>563121</v>
      </c>
      <c r="H1297" s="50">
        <v>42089</v>
      </c>
      <c r="I1297" s="5" t="s">
        <v>858</v>
      </c>
    </row>
    <row r="1298" spans="1:9" x14ac:dyDescent="0.25">
      <c r="A1298" s="5" t="s">
        <v>454</v>
      </c>
      <c r="B1298" s="5" t="s">
        <v>569</v>
      </c>
      <c r="C1298" s="5" t="s">
        <v>90</v>
      </c>
      <c r="D1298" s="5" t="s">
        <v>439</v>
      </c>
      <c r="E1298" s="5">
        <v>31</v>
      </c>
      <c r="F1298" s="50">
        <v>31692</v>
      </c>
      <c r="G1298" s="5">
        <v>563130</v>
      </c>
      <c r="H1298" s="50">
        <v>42030</v>
      </c>
      <c r="I1298" s="5" t="s">
        <v>858</v>
      </c>
    </row>
    <row r="1299" spans="1:9" x14ac:dyDescent="0.25">
      <c r="A1299" s="5" t="s">
        <v>408</v>
      </c>
      <c r="B1299" s="5" t="s">
        <v>748</v>
      </c>
      <c r="C1299" s="5" t="s">
        <v>1067</v>
      </c>
      <c r="D1299" s="5" t="s">
        <v>439</v>
      </c>
      <c r="E1299" s="5">
        <v>29</v>
      </c>
      <c r="F1299" s="50">
        <v>32758</v>
      </c>
      <c r="G1299" s="5">
        <v>353109</v>
      </c>
      <c r="H1299" s="50">
        <v>42284</v>
      </c>
      <c r="I1299" s="5" t="s">
        <v>858</v>
      </c>
    </row>
    <row r="1300" spans="1:9" x14ac:dyDescent="0.25">
      <c r="A1300" s="5" t="s">
        <v>454</v>
      </c>
      <c r="B1300" s="5" t="s">
        <v>730</v>
      </c>
      <c r="C1300" s="5" t="s">
        <v>942</v>
      </c>
      <c r="D1300" s="5" t="s">
        <v>442</v>
      </c>
      <c r="E1300" s="5">
        <v>29</v>
      </c>
      <c r="F1300" s="50">
        <v>32438</v>
      </c>
      <c r="G1300" s="5">
        <v>563134</v>
      </c>
      <c r="H1300" s="50">
        <v>42346</v>
      </c>
      <c r="I1300" s="5" t="s">
        <v>858</v>
      </c>
    </row>
  </sheetData>
  <autoFilter ref="A16:I1300" xr:uid="{00000000-0009-0000-0000-000014000000}"/>
  <mergeCells count="7">
    <mergeCell ref="N29:AA29"/>
    <mergeCell ref="O31:Q32"/>
    <mergeCell ref="B13:H14"/>
    <mergeCell ref="L1:P4"/>
    <mergeCell ref="M6:Q6"/>
    <mergeCell ref="M12:Q12"/>
    <mergeCell ref="M27:Q27"/>
  </mergeCells>
  <conditionalFormatting sqref="A16:I16 A1:G1 A2:K5 A6:E7 A8:F8 H8 A12:K12 A9:G11 G7:H7 G6:J6 I7:J11 AC1:XFD15 A15:K15 A13:A14 I13:K14">
    <cfRule type="expression" dxfId="766" priority="33">
      <formula>A1&lt;&gt;""</formula>
    </cfRule>
  </conditionalFormatting>
  <conditionalFormatting sqref="A18:I1300 A17:E17 G17:I17">
    <cfRule type="expression" dxfId="765" priority="32">
      <formula>A17&lt;&gt;""</formula>
    </cfRule>
  </conditionalFormatting>
  <conditionalFormatting sqref="F17">
    <cfRule type="expression" dxfId="764" priority="31">
      <formula>F17&lt;&gt;""</formula>
    </cfRule>
  </conditionalFormatting>
  <conditionalFormatting sqref="J16:K1048576 AC16:BS1048576">
    <cfRule type="expression" dxfId="763" priority="30">
      <formula>J16&lt;&gt;""</formula>
    </cfRule>
  </conditionalFormatting>
  <conditionalFormatting sqref="L9:AB11 L5:AB5 L6 R6:AB6 L7:M8 R8:AB8 R12:AB12 R15:AB15 L1 Q1:AB4 L33:AB35 L31:M31 L32:N32 R32:AB32 L12 L13:AB13 L14:M15 L16:AB26 L28:AB28 L27 R27:AB27 L30:AB30 L29:M29 AB29 L38:AB43 L36:N37 R36:AB37 R31:V31 AB31 L45:AB1048576 L44:V44 AA44:AB44 Q7:AB7 P14:AB14">
    <cfRule type="expression" dxfId="762" priority="28">
      <formula>L1&lt;&gt;""</formula>
    </cfRule>
  </conditionalFormatting>
  <conditionalFormatting sqref="M6">
    <cfRule type="expression" dxfId="761" priority="27">
      <formula>M6&lt;&gt;""</formula>
    </cfRule>
  </conditionalFormatting>
  <conditionalFormatting sqref="N7">
    <cfRule type="expression" dxfId="760" priority="26">
      <formula>N7&lt;&gt;""</formula>
    </cfRule>
  </conditionalFormatting>
  <conditionalFormatting sqref="O7">
    <cfRule type="expression" dxfId="759" priority="25">
      <formula>O7&lt;&gt;""</formula>
    </cfRule>
  </conditionalFormatting>
  <conditionalFormatting sqref="P7">
    <cfRule type="expression" dxfId="758" priority="24">
      <formula>P7&lt;&gt;""</formula>
    </cfRule>
  </conditionalFormatting>
  <conditionalFormatting sqref="N8">
    <cfRule type="expression" dxfId="757" priority="23">
      <formula>N8&lt;&gt;""</formula>
    </cfRule>
  </conditionalFormatting>
  <conditionalFormatting sqref="O8">
    <cfRule type="expression" dxfId="756" priority="22">
      <formula>O8&lt;&gt;""</formula>
    </cfRule>
  </conditionalFormatting>
  <conditionalFormatting sqref="P8">
    <cfRule type="expression" dxfId="755" priority="21">
      <formula>P8&lt;&gt;""</formula>
    </cfRule>
  </conditionalFormatting>
  <conditionalFormatting sqref="Q8">
    <cfRule type="expression" dxfId="754" priority="20">
      <formula>Q8&lt;&gt;""</formula>
    </cfRule>
  </conditionalFormatting>
  <conditionalFormatting sqref="N14:O14">
    <cfRule type="expression" dxfId="753" priority="19">
      <formula>N14&lt;&gt;""</formula>
    </cfRule>
  </conditionalFormatting>
  <conditionalFormatting sqref="N15:Q15">
    <cfRule type="expression" dxfId="752" priority="18">
      <formula>N15&lt;&gt;""</formula>
    </cfRule>
  </conditionalFormatting>
  <conditionalFormatting sqref="M12">
    <cfRule type="expression" dxfId="751" priority="17">
      <formula>M12&lt;&gt;""</formula>
    </cfRule>
  </conditionalFormatting>
  <conditionalFormatting sqref="M27">
    <cfRule type="expression" dxfId="750" priority="16">
      <formula>M27&lt;&gt;""</formula>
    </cfRule>
  </conditionalFormatting>
  <conditionalFormatting sqref="N29">
    <cfRule type="expression" dxfId="749" priority="15">
      <formula>N29&lt;&gt;""</formula>
    </cfRule>
  </conditionalFormatting>
  <conditionalFormatting sqref="O31">
    <cfRule type="expression" dxfId="748" priority="14">
      <formula>O31&lt;&gt;""</formula>
    </cfRule>
  </conditionalFormatting>
  <conditionalFormatting sqref="O36:Q36">
    <cfRule type="expression" dxfId="747" priority="13">
      <formula>O36&lt;&gt;""</formula>
    </cfRule>
  </conditionalFormatting>
  <conditionalFormatting sqref="O37:Q37">
    <cfRule type="expression" dxfId="746" priority="12">
      <formula>O37&lt;&gt;""</formula>
    </cfRule>
  </conditionalFormatting>
  <conditionalFormatting sqref="W31 Y31:AA31">
    <cfRule type="expression" dxfId="745" priority="11">
      <formula>W31&lt;&gt;""</formula>
    </cfRule>
  </conditionalFormatting>
  <conditionalFormatting sqref="X31">
    <cfRule type="expression" dxfId="744" priority="10">
      <formula>X31&lt;&gt;""</formula>
    </cfRule>
  </conditionalFormatting>
  <conditionalFormatting sqref="W44:Z44">
    <cfRule type="expression" dxfId="743" priority="9">
      <formula>W44&lt;&gt;""</formula>
    </cfRule>
  </conditionalFormatting>
  <conditionalFormatting sqref="B13">
    <cfRule type="expression" dxfId="742" priority="8">
      <formula>B13&lt;&gt;""</formula>
    </cfRule>
  </conditionalFormatting>
  <conditionalFormatting sqref="H1">
    <cfRule type="expression" dxfId="741" priority="6">
      <formula>H1&lt;&gt;""</formula>
    </cfRule>
  </conditionalFormatting>
  <conditionalFormatting sqref="H1">
    <cfRule type="expression" dxfId="740" priority="7">
      <formula>H1&lt;&gt;""</formula>
    </cfRule>
  </conditionalFormatting>
  <conditionalFormatting sqref="K6:K11">
    <cfRule type="expression" dxfId="739" priority="4">
      <formula>K6&lt;&gt;""</formula>
    </cfRule>
  </conditionalFormatting>
  <conditionalFormatting sqref="K6:K11">
    <cfRule type="expression" dxfId="738" priority="3">
      <formula>K6=J6</formula>
    </cfRule>
  </conditionalFormatting>
  <conditionalFormatting sqref="K1">
    <cfRule type="expression" dxfId="737" priority="1">
      <formula>K1&lt;&gt;""</formula>
    </cfRule>
  </conditionalFormatting>
  <hyperlinks>
    <hyperlink ref="H1" location="ACCUEIL!A1" display="ACCUEIL" xr:uid="{CA441E3A-1605-44D6-93B9-24FC9258E7CE}"/>
    <hyperlink ref="I1" location="Gérer_liste!A1" display="SUJET" xr:uid="{65E704ED-FBA0-4856-93E1-237821C4B2CC}"/>
    <hyperlink ref="J1" location="'Gérer_liste Corr'!W1" display="Aide" xr:uid="{39A7D46C-90CE-42DF-9A51-91E6FDA8E836}"/>
    <hyperlink ref="K1" r:id="rId1" xr:uid="{C08AEBCC-929A-4FD1-8638-8DFF29DE2186}"/>
  </hyperlinks>
  <pageMargins left="0.7" right="0.7" top="0.75" bottom="0.75" header="0.3" footer="0.3"/>
  <pageSetup paperSize="9" orientation="portrait" verticalDpi="0"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BC1289"/>
  <sheetViews>
    <sheetView showGridLines="0" topLeftCell="K1" workbookViewId="0">
      <selection activeCell="P29" sqref="P29:S29"/>
    </sheetView>
  </sheetViews>
  <sheetFormatPr baseColWidth="10" defaultColWidth="11.42578125" defaultRowHeight="15" x14ac:dyDescent="0.25"/>
  <cols>
    <col min="1" max="1" width="7" bestFit="1" customWidth="1"/>
    <col min="2" max="2" width="10.42578125" bestFit="1" customWidth="1"/>
    <col min="3" max="3" width="15.28515625" bestFit="1" customWidth="1"/>
    <col min="4" max="4" width="15.28515625" customWidth="1"/>
    <col min="5" max="5" width="32.28515625" bestFit="1" customWidth="1"/>
    <col min="6" max="6" width="5.7109375" bestFit="1" customWidth="1"/>
    <col min="7" max="9" width="17.7109375" customWidth="1"/>
    <col min="10" max="10" width="22.85546875" bestFit="1" customWidth="1"/>
    <col min="11" max="11" width="1.28515625" style="1" customWidth="1"/>
    <col min="12" max="12" width="33.42578125" style="1" bestFit="1" customWidth="1"/>
    <col min="13" max="13" width="12.140625" style="1" bestFit="1" customWidth="1"/>
    <col min="14" max="14" width="1.28515625" style="1" customWidth="1"/>
    <col min="15" max="15" width="22.85546875" style="1" bestFit="1" customWidth="1"/>
    <col min="16" max="16" width="13.42578125" style="1" bestFit="1" customWidth="1"/>
    <col min="17" max="17" width="0.7109375" style="1" customWidth="1"/>
    <col min="18" max="18" width="11.42578125" style="1"/>
    <col min="19" max="19" width="17.28515625" style="1" bestFit="1" customWidth="1"/>
    <col min="20" max="21" width="2" style="1" customWidth="1"/>
    <col min="22" max="23" width="11.42578125" style="1"/>
    <col min="24" max="24" width="1.85546875" style="1" customWidth="1"/>
    <col min="25" max="33" width="11.42578125" style="1"/>
    <col min="34" max="34" width="2.28515625" style="1" customWidth="1"/>
    <col min="35" max="36" width="11.42578125" style="1"/>
    <col min="37" max="37" width="1.85546875" style="1" customWidth="1"/>
    <col min="38" max="55" width="11.42578125" style="1"/>
  </cols>
  <sheetData>
    <row r="1" spans="1:37" s="1" customFormat="1" ht="30" customHeight="1" x14ac:dyDescent="0.25">
      <c r="A1" s="25" t="s">
        <v>399</v>
      </c>
      <c r="B1" s="26" t="s">
        <v>400</v>
      </c>
      <c r="C1" s="27" t="s">
        <v>401</v>
      </c>
      <c r="D1" s="51" t="s">
        <v>1068</v>
      </c>
      <c r="E1" s="25" t="s">
        <v>402</v>
      </c>
      <c r="F1" s="26" t="s">
        <v>403</v>
      </c>
      <c r="G1" s="27" t="s">
        <v>404</v>
      </c>
      <c r="H1" s="25" t="s">
        <v>405</v>
      </c>
      <c r="I1" s="26" t="s">
        <v>406</v>
      </c>
      <c r="J1" s="27" t="s">
        <v>407</v>
      </c>
      <c r="L1" s="136" t="s">
        <v>16</v>
      </c>
      <c r="M1" s="141" t="s">
        <v>2</v>
      </c>
      <c r="O1" s="152" t="s">
        <v>1474</v>
      </c>
      <c r="P1" s="176" t="s">
        <v>1719</v>
      </c>
      <c r="R1" s="404" t="s">
        <v>1721</v>
      </c>
      <c r="S1" s="404"/>
      <c r="V1" s="401" t="s">
        <v>1474</v>
      </c>
      <c r="W1" s="401"/>
      <c r="X1" s="401"/>
      <c r="Y1" s="401"/>
      <c r="Z1" s="401"/>
      <c r="AA1" s="401"/>
      <c r="AB1" s="401"/>
      <c r="AC1" s="401"/>
      <c r="AD1" s="401"/>
      <c r="AE1" s="401"/>
      <c r="AF1" s="401"/>
      <c r="AG1" s="401"/>
      <c r="AH1" s="126"/>
      <c r="AI1" s="126"/>
      <c r="AJ1" s="126"/>
      <c r="AK1" s="126"/>
    </row>
    <row r="2" spans="1:37" s="1" customFormat="1" ht="15.75" customHeight="1" thickBot="1" x14ac:dyDescent="0.3">
      <c r="A2" s="5" t="s">
        <v>408</v>
      </c>
      <c r="B2" s="5" t="s">
        <v>409</v>
      </c>
      <c r="C2" s="5" t="s">
        <v>410</v>
      </c>
      <c r="D2" s="52">
        <f ca="1">RANDBETWEEN(1500,2600)*12</f>
        <v>24384</v>
      </c>
      <c r="E2" s="5" t="s">
        <v>411</v>
      </c>
      <c r="F2" s="5">
        <v>62</v>
      </c>
      <c r="G2" s="50">
        <v>20658</v>
      </c>
      <c r="H2" s="5">
        <v>351222</v>
      </c>
      <c r="I2" s="50">
        <v>28102</v>
      </c>
      <c r="J2" s="5" t="s">
        <v>412</v>
      </c>
      <c r="M2" s="1" t="s">
        <v>1475</v>
      </c>
      <c r="O2" s="403" t="s">
        <v>1720</v>
      </c>
      <c r="P2" s="403"/>
      <c r="Q2" s="403"/>
      <c r="R2" s="403"/>
      <c r="S2" s="403"/>
      <c r="V2" s="126"/>
      <c r="W2" s="126"/>
      <c r="X2" s="126"/>
      <c r="Y2" s="126"/>
      <c r="Z2" s="126"/>
      <c r="AA2" s="126"/>
      <c r="AB2" s="126"/>
      <c r="AC2" s="126"/>
      <c r="AD2" s="126"/>
      <c r="AE2" s="126"/>
      <c r="AF2" s="126"/>
      <c r="AG2" s="126"/>
      <c r="AH2" s="126"/>
      <c r="AI2" s="126"/>
      <c r="AJ2" s="126"/>
      <c r="AK2" s="126"/>
    </row>
    <row r="3" spans="1:37" s="1" customFormat="1" ht="18.75" customHeight="1" x14ac:dyDescent="0.3">
      <c r="A3" s="5" t="s">
        <v>413</v>
      </c>
      <c r="B3" s="5" t="s">
        <v>414</v>
      </c>
      <c r="C3" s="5" t="s">
        <v>415</v>
      </c>
      <c r="D3" s="52">
        <f t="shared" ref="D3:D66" ca="1" si="0">RANDBETWEEN(1500,2600)*12</f>
        <v>29364</v>
      </c>
      <c r="E3" s="5" t="s">
        <v>416</v>
      </c>
      <c r="F3" s="5">
        <v>65</v>
      </c>
      <c r="G3" s="50">
        <v>19522</v>
      </c>
      <c r="H3" s="5">
        <v>350855</v>
      </c>
      <c r="I3" s="50">
        <v>28025</v>
      </c>
      <c r="J3" s="5" t="s">
        <v>417</v>
      </c>
      <c r="L3" s="25" t="s">
        <v>1069</v>
      </c>
      <c r="M3" s="46"/>
      <c r="O3" s="403"/>
      <c r="P3" s="403"/>
      <c r="Q3" s="403"/>
      <c r="R3" s="403"/>
      <c r="S3" s="403"/>
      <c r="V3" s="56" t="s">
        <v>1476</v>
      </c>
      <c r="W3" s="56"/>
      <c r="X3" s="132"/>
      <c r="Y3" s="133" t="s">
        <v>1480</v>
      </c>
      <c r="Z3" s="134"/>
      <c r="AA3" s="134"/>
      <c r="AB3" s="134"/>
      <c r="AC3" s="134"/>
      <c r="AD3" s="134"/>
      <c r="AE3" s="134"/>
      <c r="AF3" s="134"/>
      <c r="AG3" s="134"/>
      <c r="AH3" s="126"/>
      <c r="AI3" s="126"/>
      <c r="AJ3" s="126"/>
      <c r="AK3" s="126"/>
    </row>
    <row r="4" spans="1:37" s="1" customFormat="1" ht="15.75" thickBot="1" x14ac:dyDescent="0.3">
      <c r="A4" s="5" t="s">
        <v>408</v>
      </c>
      <c r="B4" s="5" t="s">
        <v>418</v>
      </c>
      <c r="C4" s="5" t="s">
        <v>419</v>
      </c>
      <c r="D4" s="52">
        <f t="shared" ca="1" si="0"/>
        <v>26520</v>
      </c>
      <c r="E4" s="5" t="s">
        <v>420</v>
      </c>
      <c r="F4" s="5">
        <v>63</v>
      </c>
      <c r="G4" s="50">
        <v>20212</v>
      </c>
      <c r="H4" s="5">
        <v>351350</v>
      </c>
      <c r="I4" s="50">
        <v>27800</v>
      </c>
      <c r="J4" s="5" t="s">
        <v>421</v>
      </c>
      <c r="M4" s="1" t="s">
        <v>1465</v>
      </c>
      <c r="O4" s="402" t="s">
        <v>1468</v>
      </c>
      <c r="P4" s="402"/>
      <c r="Q4" s="402"/>
      <c r="R4" s="402"/>
      <c r="S4" s="402"/>
      <c r="V4" s="126"/>
      <c r="W4" s="126"/>
      <c r="X4" s="126"/>
      <c r="Y4" s="126"/>
      <c r="Z4" s="126"/>
      <c r="AA4" s="126"/>
      <c r="AB4" s="126"/>
      <c r="AC4" s="126"/>
      <c r="AD4" s="126"/>
      <c r="AE4" s="126"/>
      <c r="AF4" s="126"/>
      <c r="AG4" s="126"/>
      <c r="AH4" s="126"/>
      <c r="AI4" s="126"/>
      <c r="AJ4" s="126"/>
      <c r="AK4" s="126"/>
    </row>
    <row r="5" spans="1:37" s="1" customFormat="1" ht="18.75" x14ac:dyDescent="0.3">
      <c r="A5" s="5" t="s">
        <v>408</v>
      </c>
      <c r="B5" s="5" t="s">
        <v>185</v>
      </c>
      <c r="C5" s="5" t="s">
        <v>185</v>
      </c>
      <c r="D5" s="52">
        <f t="shared" ca="1" si="0"/>
        <v>23688</v>
      </c>
      <c r="E5" s="5" t="s">
        <v>422</v>
      </c>
      <c r="F5" s="5">
        <v>60</v>
      </c>
      <c r="G5" s="50">
        <v>21179</v>
      </c>
      <c r="H5" s="5">
        <v>350054</v>
      </c>
      <c r="I5" s="50">
        <v>27915</v>
      </c>
      <c r="J5" s="5" t="s">
        <v>412</v>
      </c>
      <c r="L5" s="25" t="s">
        <v>402</v>
      </c>
      <c r="M5" s="25" t="s">
        <v>1070</v>
      </c>
      <c r="O5" s="402"/>
      <c r="P5" s="402"/>
      <c r="Q5" s="402"/>
      <c r="R5" s="402"/>
      <c r="S5" s="402"/>
      <c r="V5" s="56" t="s">
        <v>1477</v>
      </c>
      <c r="W5" s="56"/>
      <c r="X5" s="132"/>
      <c r="Y5" s="133" t="s">
        <v>1481</v>
      </c>
      <c r="Z5" s="134"/>
      <c r="AA5" s="134"/>
      <c r="AB5" s="134"/>
      <c r="AC5" s="134"/>
      <c r="AD5" s="134"/>
      <c r="AE5" s="134"/>
      <c r="AF5" s="134"/>
      <c r="AG5" s="134"/>
      <c r="AH5" s="126"/>
      <c r="AI5" s="126"/>
      <c r="AJ5" s="126"/>
      <c r="AK5" s="126"/>
    </row>
    <row r="6" spans="1:37" s="1" customFormat="1" x14ac:dyDescent="0.25">
      <c r="A6" s="5" t="s">
        <v>413</v>
      </c>
      <c r="B6" s="5" t="s">
        <v>423</v>
      </c>
      <c r="C6" s="5" t="s">
        <v>424</v>
      </c>
      <c r="D6" s="52">
        <f t="shared" ca="1" si="0"/>
        <v>18144</v>
      </c>
      <c r="E6" s="5" t="s">
        <v>425</v>
      </c>
      <c r="F6" s="5">
        <v>64</v>
      </c>
      <c r="G6" s="50">
        <v>19917</v>
      </c>
      <c r="H6" s="5">
        <v>350127</v>
      </c>
      <c r="I6" s="50">
        <v>27897</v>
      </c>
      <c r="J6" s="5" t="s">
        <v>417</v>
      </c>
      <c r="L6" s="5" t="s">
        <v>411</v>
      </c>
      <c r="O6" s="402"/>
      <c r="P6" s="402"/>
      <c r="Q6" s="402"/>
      <c r="R6" s="402"/>
      <c r="S6" s="402"/>
      <c r="V6" s="126"/>
      <c r="W6" s="126"/>
      <c r="X6" s="126"/>
      <c r="Y6" s="126"/>
      <c r="Z6" s="126"/>
      <c r="AA6" s="126"/>
      <c r="AB6" s="126"/>
      <c r="AC6" s="126"/>
      <c r="AD6" s="126"/>
      <c r="AE6" s="126"/>
      <c r="AF6" s="126"/>
      <c r="AG6" s="126"/>
      <c r="AH6" s="126"/>
      <c r="AI6" s="126"/>
      <c r="AJ6" s="126"/>
      <c r="AK6" s="126"/>
    </row>
    <row r="7" spans="1:37" s="1" customFormat="1" ht="19.5" thickBot="1" x14ac:dyDescent="0.35">
      <c r="A7" s="5" t="s">
        <v>413</v>
      </c>
      <c r="B7" s="5" t="s">
        <v>426</v>
      </c>
      <c r="C7" s="5" t="s">
        <v>427</v>
      </c>
      <c r="D7" s="52">
        <f t="shared" ca="1" si="0"/>
        <v>30528</v>
      </c>
      <c r="E7" s="5" t="s">
        <v>428</v>
      </c>
      <c r="F7" s="5">
        <v>64</v>
      </c>
      <c r="G7" s="50">
        <v>19786</v>
      </c>
      <c r="H7" s="5">
        <v>560195</v>
      </c>
      <c r="I7" s="50">
        <v>27914</v>
      </c>
      <c r="J7" s="5" t="s">
        <v>421</v>
      </c>
      <c r="L7" s="5" t="s">
        <v>416</v>
      </c>
      <c r="P7" s="1" t="s">
        <v>1466</v>
      </c>
      <c r="S7" s="1" t="s">
        <v>1467</v>
      </c>
      <c r="V7" s="56" t="s">
        <v>1478</v>
      </c>
      <c r="W7" s="56"/>
      <c r="X7" s="132"/>
      <c r="Y7" s="133" t="s">
        <v>1482</v>
      </c>
      <c r="Z7" s="134"/>
      <c r="AA7" s="134"/>
      <c r="AB7" s="134"/>
      <c r="AC7" s="134"/>
      <c r="AD7" s="134"/>
      <c r="AE7" s="134"/>
      <c r="AF7" s="134"/>
      <c r="AG7" s="134"/>
      <c r="AK7" s="126"/>
    </row>
    <row r="8" spans="1:37" s="1" customFormat="1" x14ac:dyDescent="0.25">
      <c r="A8" s="5" t="s">
        <v>413</v>
      </c>
      <c r="B8" s="5" t="s">
        <v>429</v>
      </c>
      <c r="C8" s="5" t="s">
        <v>430</v>
      </c>
      <c r="D8" s="52">
        <f t="shared" ca="1" si="0"/>
        <v>28392</v>
      </c>
      <c r="E8" s="5" t="s">
        <v>416</v>
      </c>
      <c r="F8" s="5">
        <v>62</v>
      </c>
      <c r="G8" s="50">
        <v>20373</v>
      </c>
      <c r="H8" s="5">
        <v>350521</v>
      </c>
      <c r="I8" s="50">
        <v>27885</v>
      </c>
      <c r="J8" s="5" t="s">
        <v>412</v>
      </c>
      <c r="L8" s="5" t="s">
        <v>420</v>
      </c>
      <c r="O8" s="27" t="s">
        <v>407</v>
      </c>
      <c r="P8" s="25" t="s">
        <v>1072</v>
      </c>
      <c r="R8" s="25" t="s">
        <v>1071</v>
      </c>
      <c r="S8" s="25" t="s">
        <v>1073</v>
      </c>
      <c r="V8" s="126"/>
      <c r="W8" s="126"/>
      <c r="X8" s="126"/>
      <c r="Y8" s="126"/>
      <c r="Z8" s="126"/>
      <c r="AA8" s="126"/>
      <c r="AB8" s="126"/>
      <c r="AC8" s="126"/>
      <c r="AD8" s="126"/>
      <c r="AE8" s="126"/>
      <c r="AF8" s="126"/>
      <c r="AG8" s="126"/>
      <c r="AH8" s="126"/>
      <c r="AI8" s="126"/>
      <c r="AJ8" s="126"/>
      <c r="AK8" s="126"/>
    </row>
    <row r="9" spans="1:37" s="1" customFormat="1" ht="18.75" x14ac:dyDescent="0.3">
      <c r="A9" s="5" t="s">
        <v>413</v>
      </c>
      <c r="B9" s="5" t="s">
        <v>431</v>
      </c>
      <c r="C9" s="5" t="s">
        <v>432</v>
      </c>
      <c r="D9" s="52">
        <f t="shared" ca="1" si="0"/>
        <v>29028</v>
      </c>
      <c r="E9" s="5" t="s">
        <v>433</v>
      </c>
      <c r="F9" s="5">
        <v>63</v>
      </c>
      <c r="G9" s="50">
        <v>20287</v>
      </c>
      <c r="H9" s="5">
        <v>560196</v>
      </c>
      <c r="I9" s="50">
        <v>28104</v>
      </c>
      <c r="J9" s="5" t="s">
        <v>417</v>
      </c>
      <c r="L9" s="5" t="s">
        <v>422</v>
      </c>
      <c r="O9" s="5" t="s">
        <v>412</v>
      </c>
      <c r="P9" s="53"/>
      <c r="R9" s="5" t="s">
        <v>408</v>
      </c>
      <c r="S9" s="53"/>
      <c r="V9" s="56" t="s">
        <v>1479</v>
      </c>
      <c r="W9" s="56"/>
      <c r="X9" s="132"/>
      <c r="Y9" s="133" t="s">
        <v>1483</v>
      </c>
      <c r="Z9" s="134"/>
      <c r="AA9" s="134"/>
      <c r="AB9" s="134"/>
      <c r="AC9" s="134"/>
      <c r="AD9" s="134"/>
      <c r="AE9" s="134"/>
      <c r="AF9" s="134"/>
      <c r="AG9" s="134"/>
      <c r="AK9" s="126"/>
    </row>
    <row r="10" spans="1:37" s="1" customFormat="1" x14ac:dyDescent="0.25">
      <c r="A10" s="5" t="s">
        <v>413</v>
      </c>
      <c r="B10" s="5" t="s">
        <v>434</v>
      </c>
      <c r="C10" s="5" t="s">
        <v>435</v>
      </c>
      <c r="D10" s="52">
        <f t="shared" ca="1" si="0"/>
        <v>25056</v>
      </c>
      <c r="E10" s="5" t="s">
        <v>436</v>
      </c>
      <c r="F10" s="5">
        <v>62</v>
      </c>
      <c r="G10" s="50">
        <v>20720</v>
      </c>
      <c r="H10" s="5">
        <v>560194</v>
      </c>
      <c r="I10" s="50">
        <v>27767</v>
      </c>
      <c r="J10" s="5" t="s">
        <v>421</v>
      </c>
      <c r="L10" s="5" t="s">
        <v>425</v>
      </c>
      <c r="O10" s="5" t="s">
        <v>417</v>
      </c>
      <c r="P10" s="53"/>
      <c r="R10" s="5" t="s">
        <v>413</v>
      </c>
      <c r="S10" s="53"/>
      <c r="V10" s="126"/>
      <c r="W10" s="126"/>
      <c r="X10" s="126"/>
      <c r="Y10" s="126"/>
      <c r="Z10" s="126"/>
      <c r="AA10" s="126"/>
      <c r="AB10" s="126"/>
      <c r="AC10" s="126"/>
      <c r="AD10" s="126"/>
      <c r="AE10" s="126"/>
      <c r="AF10" s="126"/>
      <c r="AG10" s="126"/>
      <c r="AH10" s="126"/>
      <c r="AI10" s="126"/>
      <c r="AJ10" s="126"/>
      <c r="AK10" s="126"/>
    </row>
    <row r="11" spans="1:37" s="1" customFormat="1" x14ac:dyDescent="0.25">
      <c r="A11" s="5" t="s">
        <v>413</v>
      </c>
      <c r="B11" s="5" t="s">
        <v>437</v>
      </c>
      <c r="C11" s="5" t="s">
        <v>438</v>
      </c>
      <c r="D11" s="52">
        <f t="shared" ca="1" si="0"/>
        <v>24888</v>
      </c>
      <c r="E11" s="5" t="s">
        <v>439</v>
      </c>
      <c r="F11" s="5">
        <v>63</v>
      </c>
      <c r="G11" s="50">
        <v>20182</v>
      </c>
      <c r="H11" s="5">
        <v>350060</v>
      </c>
      <c r="I11" s="50">
        <v>27902</v>
      </c>
      <c r="J11" s="5" t="s">
        <v>412</v>
      </c>
      <c r="L11" s="5" t="s">
        <v>428</v>
      </c>
      <c r="O11" s="5" t="s">
        <v>421</v>
      </c>
      <c r="P11" s="53"/>
    </row>
    <row r="12" spans="1:37" s="1" customFormat="1" x14ac:dyDescent="0.25">
      <c r="A12" s="5" t="s">
        <v>413</v>
      </c>
      <c r="B12" s="5" t="s">
        <v>440</v>
      </c>
      <c r="C12" s="5" t="s">
        <v>441</v>
      </c>
      <c r="D12" s="52">
        <f t="shared" ca="1" si="0"/>
        <v>27156</v>
      </c>
      <c r="E12" s="5" t="s">
        <v>442</v>
      </c>
      <c r="F12" s="5">
        <v>61</v>
      </c>
      <c r="G12" s="50">
        <v>20815</v>
      </c>
      <c r="H12" s="5">
        <v>350165</v>
      </c>
      <c r="I12" s="50">
        <v>27923</v>
      </c>
      <c r="J12" s="5" t="s">
        <v>417</v>
      </c>
      <c r="L12" s="5" t="s">
        <v>433</v>
      </c>
      <c r="O12" s="5" t="s">
        <v>466</v>
      </c>
      <c r="P12" s="53"/>
    </row>
    <row r="13" spans="1:37" s="1" customFormat="1" x14ac:dyDescent="0.25">
      <c r="A13" s="5" t="s">
        <v>408</v>
      </c>
      <c r="B13" s="5" t="s">
        <v>443</v>
      </c>
      <c r="C13" s="5" t="s">
        <v>444</v>
      </c>
      <c r="D13" s="52">
        <f t="shared" ca="1" si="0"/>
        <v>20676</v>
      </c>
      <c r="E13" s="5" t="s">
        <v>445</v>
      </c>
      <c r="F13" s="5">
        <v>62</v>
      </c>
      <c r="G13" s="50">
        <v>20404</v>
      </c>
      <c r="H13" s="5">
        <v>350695</v>
      </c>
      <c r="I13" s="50">
        <v>27883</v>
      </c>
      <c r="J13" s="5" t="s">
        <v>421</v>
      </c>
      <c r="L13" s="5" t="s">
        <v>436</v>
      </c>
      <c r="O13" s="5" t="s">
        <v>855</v>
      </c>
      <c r="P13" s="53"/>
    </row>
    <row r="14" spans="1:37" s="1" customFormat="1" x14ac:dyDescent="0.25">
      <c r="A14" s="5" t="s">
        <v>413</v>
      </c>
      <c r="B14" s="5" t="s">
        <v>446</v>
      </c>
      <c r="C14" s="5" t="s">
        <v>432</v>
      </c>
      <c r="D14" s="52">
        <f t="shared" ca="1" si="0"/>
        <v>19032</v>
      </c>
      <c r="E14" s="5" t="s">
        <v>447</v>
      </c>
      <c r="F14" s="5">
        <v>61</v>
      </c>
      <c r="G14" s="50">
        <v>20785</v>
      </c>
      <c r="H14" s="5">
        <v>350635</v>
      </c>
      <c r="I14" s="50">
        <v>28119</v>
      </c>
      <c r="J14" s="5" t="s">
        <v>412</v>
      </c>
      <c r="L14" s="5" t="s">
        <v>439</v>
      </c>
      <c r="O14" s="5" t="s">
        <v>857</v>
      </c>
      <c r="P14" s="53"/>
    </row>
    <row r="15" spans="1:37" s="1" customFormat="1" x14ac:dyDescent="0.25">
      <c r="A15" s="5" t="s">
        <v>408</v>
      </c>
      <c r="B15" s="5" t="s">
        <v>448</v>
      </c>
      <c r="C15" s="5" t="s">
        <v>419</v>
      </c>
      <c r="D15" s="52">
        <f t="shared" ca="1" si="0"/>
        <v>28464</v>
      </c>
      <c r="E15" s="5" t="s">
        <v>449</v>
      </c>
      <c r="F15" s="5">
        <v>62</v>
      </c>
      <c r="G15" s="50">
        <v>20543</v>
      </c>
      <c r="H15" s="5">
        <v>350355</v>
      </c>
      <c r="I15" s="50">
        <v>28318</v>
      </c>
      <c r="J15" s="5" t="s">
        <v>412</v>
      </c>
      <c r="L15" s="5" t="s">
        <v>442</v>
      </c>
      <c r="O15" s="5" t="s">
        <v>858</v>
      </c>
      <c r="P15" s="53"/>
    </row>
    <row r="16" spans="1:37" s="1" customFormat="1" x14ac:dyDescent="0.25">
      <c r="A16" s="5" t="s">
        <v>408</v>
      </c>
      <c r="B16" s="5" t="s">
        <v>450</v>
      </c>
      <c r="C16" s="5" t="s">
        <v>451</v>
      </c>
      <c r="D16" s="52">
        <f t="shared" ca="1" si="0"/>
        <v>27384</v>
      </c>
      <c r="E16" s="5" t="s">
        <v>445</v>
      </c>
      <c r="F16" s="5">
        <v>61</v>
      </c>
      <c r="G16" s="50">
        <v>20797</v>
      </c>
      <c r="H16" s="5">
        <v>560225</v>
      </c>
      <c r="I16" s="50">
        <v>28187</v>
      </c>
      <c r="J16" s="5" t="s">
        <v>417</v>
      </c>
      <c r="L16" s="5" t="s">
        <v>445</v>
      </c>
      <c r="O16" s="5" t="s">
        <v>875</v>
      </c>
      <c r="P16" s="53"/>
    </row>
    <row r="17" spans="1:19" s="1" customFormat="1" x14ac:dyDescent="0.25">
      <c r="A17" s="5" t="s">
        <v>408</v>
      </c>
      <c r="B17" s="5" t="s">
        <v>452</v>
      </c>
      <c r="C17" s="5" t="s">
        <v>453</v>
      </c>
      <c r="D17" s="52">
        <f t="shared" ca="1" si="0"/>
        <v>24228</v>
      </c>
      <c r="E17" s="5" t="s">
        <v>439</v>
      </c>
      <c r="F17" s="5">
        <v>61</v>
      </c>
      <c r="G17" s="50">
        <v>21085</v>
      </c>
      <c r="H17" s="5">
        <v>350955</v>
      </c>
      <c r="I17" s="50">
        <v>28409</v>
      </c>
      <c r="J17" s="5" t="s">
        <v>421</v>
      </c>
      <c r="L17" s="5" t="s">
        <v>447</v>
      </c>
      <c r="O17" s="5" t="s">
        <v>900</v>
      </c>
      <c r="P17" s="53"/>
    </row>
    <row r="18" spans="1:19" s="1" customFormat="1" x14ac:dyDescent="0.25">
      <c r="A18" s="5" t="s">
        <v>454</v>
      </c>
      <c r="B18" s="5" t="s">
        <v>455</v>
      </c>
      <c r="C18" s="5" t="s">
        <v>456</v>
      </c>
      <c r="D18" s="52">
        <f t="shared" ca="1" si="0"/>
        <v>21024</v>
      </c>
      <c r="E18" s="5" t="s">
        <v>457</v>
      </c>
      <c r="F18" s="5">
        <v>60</v>
      </c>
      <c r="G18" s="50">
        <v>21226</v>
      </c>
      <c r="H18" s="5">
        <v>350871</v>
      </c>
      <c r="I18" s="50">
        <v>28323</v>
      </c>
      <c r="J18" s="5" t="s">
        <v>412</v>
      </c>
      <c r="L18" s="5" t="s">
        <v>449</v>
      </c>
      <c r="O18" s="5" t="s">
        <v>903</v>
      </c>
      <c r="P18" s="53"/>
    </row>
    <row r="19" spans="1:19" s="1" customFormat="1" x14ac:dyDescent="0.25">
      <c r="A19" s="5" t="s">
        <v>408</v>
      </c>
      <c r="B19" s="5" t="s">
        <v>458</v>
      </c>
      <c r="C19" s="5" t="s">
        <v>459</v>
      </c>
      <c r="D19" s="52">
        <f t="shared" ca="1" si="0"/>
        <v>28824</v>
      </c>
      <c r="E19" s="5" t="s">
        <v>460</v>
      </c>
      <c r="F19" s="5">
        <v>60</v>
      </c>
      <c r="G19" s="50">
        <v>21340</v>
      </c>
      <c r="H19" s="5">
        <v>350689</v>
      </c>
      <c r="I19" s="50">
        <v>28390</v>
      </c>
      <c r="J19" s="5" t="s">
        <v>417</v>
      </c>
      <c r="L19" s="5" t="s">
        <v>457</v>
      </c>
      <c r="O19" s="5" t="s">
        <v>909</v>
      </c>
      <c r="P19" s="53"/>
    </row>
    <row r="20" spans="1:19" s="1" customFormat="1" x14ac:dyDescent="0.25">
      <c r="A20" s="5" t="s">
        <v>413</v>
      </c>
      <c r="B20" s="5" t="s">
        <v>461</v>
      </c>
      <c r="C20" s="5" t="s">
        <v>462</v>
      </c>
      <c r="D20" s="52">
        <f t="shared" ca="1" si="0"/>
        <v>24024</v>
      </c>
      <c r="E20" s="5" t="s">
        <v>463</v>
      </c>
      <c r="F20" s="5">
        <v>63</v>
      </c>
      <c r="G20" s="50">
        <v>20226</v>
      </c>
      <c r="H20" s="5">
        <v>350807</v>
      </c>
      <c r="I20" s="50">
        <v>28218</v>
      </c>
      <c r="J20" s="5" t="s">
        <v>421</v>
      </c>
      <c r="L20" s="5" t="s">
        <v>460</v>
      </c>
      <c r="O20" s="5" t="s">
        <v>924</v>
      </c>
      <c r="P20" s="53"/>
    </row>
    <row r="21" spans="1:19" s="1" customFormat="1" x14ac:dyDescent="0.25">
      <c r="A21" s="5" t="s">
        <v>408</v>
      </c>
      <c r="B21" s="5" t="s">
        <v>464</v>
      </c>
      <c r="C21" s="5" t="s">
        <v>465</v>
      </c>
      <c r="D21" s="52">
        <f t="shared" ca="1" si="0"/>
        <v>23988</v>
      </c>
      <c r="E21" s="5" t="s">
        <v>457</v>
      </c>
      <c r="F21" s="5">
        <v>61</v>
      </c>
      <c r="G21" s="50">
        <v>20974</v>
      </c>
      <c r="H21" s="5">
        <v>351146</v>
      </c>
      <c r="I21" s="50">
        <v>28485</v>
      </c>
      <c r="J21" s="5" t="s">
        <v>466</v>
      </c>
      <c r="L21" s="5" t="s">
        <v>463</v>
      </c>
      <c r="O21" s="5" t="s">
        <v>926</v>
      </c>
      <c r="P21" s="53"/>
    </row>
    <row r="22" spans="1:19" s="1" customFormat="1" x14ac:dyDescent="0.25">
      <c r="A22" s="5" t="s">
        <v>413</v>
      </c>
      <c r="B22" s="5" t="s">
        <v>467</v>
      </c>
      <c r="C22" s="5" t="s">
        <v>468</v>
      </c>
      <c r="D22" s="52">
        <f t="shared" ca="1" si="0"/>
        <v>27264</v>
      </c>
      <c r="E22" s="5" t="s">
        <v>416</v>
      </c>
      <c r="F22" s="5">
        <v>61</v>
      </c>
      <c r="G22" s="50">
        <v>20945</v>
      </c>
      <c r="H22" s="5">
        <v>350711</v>
      </c>
      <c r="I22" s="50">
        <v>28440</v>
      </c>
      <c r="J22" s="5" t="s">
        <v>412</v>
      </c>
      <c r="L22" s="5" t="s">
        <v>470</v>
      </c>
    </row>
    <row r="23" spans="1:19" s="1" customFormat="1" x14ac:dyDescent="0.25">
      <c r="A23" s="5" t="s">
        <v>408</v>
      </c>
      <c r="B23" s="5" t="s">
        <v>469</v>
      </c>
      <c r="C23" s="5" t="s">
        <v>459</v>
      </c>
      <c r="D23" s="52">
        <f t="shared" ca="1" si="0"/>
        <v>22092</v>
      </c>
      <c r="E23" s="5" t="s">
        <v>470</v>
      </c>
      <c r="F23" s="5">
        <v>60</v>
      </c>
      <c r="G23" s="50">
        <v>21164</v>
      </c>
      <c r="H23" s="5">
        <v>350204</v>
      </c>
      <c r="I23" s="50">
        <v>28455</v>
      </c>
      <c r="J23" s="5" t="s">
        <v>417</v>
      </c>
      <c r="L23" s="5" t="s">
        <v>473</v>
      </c>
    </row>
    <row r="24" spans="1:19" s="1" customFormat="1" ht="18.75" x14ac:dyDescent="0.25">
      <c r="A24" s="5" t="s">
        <v>454</v>
      </c>
      <c r="B24" s="5" t="s">
        <v>471</v>
      </c>
      <c r="C24" s="5" t="s">
        <v>472</v>
      </c>
      <c r="D24" s="52">
        <f t="shared" ca="1" si="0"/>
        <v>27468</v>
      </c>
      <c r="E24" s="5" t="s">
        <v>473</v>
      </c>
      <c r="F24" s="5">
        <v>62</v>
      </c>
      <c r="G24" s="50">
        <v>20462</v>
      </c>
      <c r="H24" s="5">
        <v>350739</v>
      </c>
      <c r="I24" s="50">
        <v>28213</v>
      </c>
      <c r="J24" s="5" t="s">
        <v>421</v>
      </c>
      <c r="L24" s="5" t="s">
        <v>478</v>
      </c>
      <c r="O24" s="131" t="s">
        <v>1473</v>
      </c>
      <c r="P24" s="131"/>
      <c r="Q24" s="131"/>
      <c r="R24" s="131"/>
      <c r="S24" s="131"/>
    </row>
    <row r="25" spans="1:19" s="1" customFormat="1" x14ac:dyDescent="0.25">
      <c r="A25" s="5" t="s">
        <v>454</v>
      </c>
      <c r="B25" s="5" t="s">
        <v>474</v>
      </c>
      <c r="C25" s="5" t="s">
        <v>475</v>
      </c>
      <c r="D25" s="52">
        <f t="shared" ca="1" si="0"/>
        <v>30192</v>
      </c>
      <c r="E25" s="5" t="s">
        <v>425</v>
      </c>
      <c r="F25" s="5">
        <v>62</v>
      </c>
      <c r="G25" s="50">
        <v>20597</v>
      </c>
      <c r="H25" s="5">
        <v>351106</v>
      </c>
      <c r="I25" s="50">
        <v>28344</v>
      </c>
      <c r="J25" s="5" t="s">
        <v>412</v>
      </c>
      <c r="L25" s="5" t="s">
        <v>482</v>
      </c>
      <c r="O25" s="1" t="s">
        <v>1469</v>
      </c>
    </row>
    <row r="26" spans="1:19" s="1" customFormat="1" x14ac:dyDescent="0.25">
      <c r="A26" s="5" t="s">
        <v>413</v>
      </c>
      <c r="B26" s="5" t="s">
        <v>476</v>
      </c>
      <c r="C26" s="5" t="s">
        <v>477</v>
      </c>
      <c r="D26" s="52">
        <f t="shared" ca="1" si="0"/>
        <v>28344</v>
      </c>
      <c r="E26" s="5" t="s">
        <v>478</v>
      </c>
      <c r="F26" s="5">
        <v>61</v>
      </c>
      <c r="G26" s="50">
        <v>20845</v>
      </c>
      <c r="H26" s="5">
        <v>350562</v>
      </c>
      <c r="I26" s="50">
        <v>28380</v>
      </c>
      <c r="J26" s="5" t="s">
        <v>417</v>
      </c>
      <c r="L26" s="5" t="s">
        <v>487</v>
      </c>
      <c r="O26" s="1" t="s">
        <v>1470</v>
      </c>
    </row>
    <row r="27" spans="1:19" s="1" customFormat="1" x14ac:dyDescent="0.25">
      <c r="A27" s="5" t="s">
        <v>413</v>
      </c>
      <c r="B27" s="5" t="s">
        <v>479</v>
      </c>
      <c r="C27" s="5" t="s">
        <v>480</v>
      </c>
      <c r="D27" s="52">
        <f t="shared" ca="1" si="0"/>
        <v>25128</v>
      </c>
      <c r="E27" s="5" t="s">
        <v>425</v>
      </c>
      <c r="F27" s="5">
        <v>61</v>
      </c>
      <c r="G27" s="50">
        <v>20960</v>
      </c>
      <c r="H27" s="5">
        <v>350129</v>
      </c>
      <c r="I27" s="50">
        <v>28309</v>
      </c>
      <c r="J27" s="5" t="s">
        <v>421</v>
      </c>
      <c r="L27" s="5" t="s">
        <v>502</v>
      </c>
      <c r="O27" s="1" t="s">
        <v>1471</v>
      </c>
    </row>
    <row r="28" spans="1:19" s="1" customFormat="1" x14ac:dyDescent="0.25">
      <c r="A28" s="5" t="s">
        <v>413</v>
      </c>
      <c r="B28" s="5" t="s">
        <v>481</v>
      </c>
      <c r="C28" s="5" t="s">
        <v>427</v>
      </c>
      <c r="D28" s="52">
        <f t="shared" ca="1" si="0"/>
        <v>25164</v>
      </c>
      <c r="E28" s="5" t="s">
        <v>482</v>
      </c>
      <c r="F28" s="5">
        <v>61</v>
      </c>
      <c r="G28" s="50">
        <v>20846</v>
      </c>
      <c r="H28" s="5">
        <v>560242</v>
      </c>
      <c r="I28" s="50">
        <v>28378</v>
      </c>
      <c r="J28" s="5" t="s">
        <v>412</v>
      </c>
      <c r="L28" s="5" t="s">
        <v>505</v>
      </c>
      <c r="O28" s="1" t="s">
        <v>1472</v>
      </c>
    </row>
    <row r="29" spans="1:19" s="1" customFormat="1" x14ac:dyDescent="0.25">
      <c r="A29" s="5" t="s">
        <v>413</v>
      </c>
      <c r="B29" s="5" t="s">
        <v>483</v>
      </c>
      <c r="C29" s="5" t="s">
        <v>484</v>
      </c>
      <c r="D29" s="52">
        <f t="shared" ca="1" si="0"/>
        <v>22872</v>
      </c>
      <c r="E29" s="5" t="s">
        <v>473</v>
      </c>
      <c r="F29" s="5">
        <v>61</v>
      </c>
      <c r="G29" s="50">
        <v>20913</v>
      </c>
      <c r="H29" s="5">
        <v>350101</v>
      </c>
      <c r="I29" s="50">
        <v>28420</v>
      </c>
      <c r="J29" s="5" t="s">
        <v>417</v>
      </c>
      <c r="L29" s="5" t="s">
        <v>508</v>
      </c>
    </row>
    <row r="30" spans="1:19" s="1" customFormat="1" x14ac:dyDescent="0.25">
      <c r="A30" s="5" t="s">
        <v>413</v>
      </c>
      <c r="B30" s="5" t="s">
        <v>485</v>
      </c>
      <c r="C30" s="5" t="s">
        <v>486</v>
      </c>
      <c r="D30" s="52">
        <f t="shared" ca="1" si="0"/>
        <v>19788</v>
      </c>
      <c r="E30" s="5" t="s">
        <v>487</v>
      </c>
      <c r="F30" s="5">
        <v>61</v>
      </c>
      <c r="G30" s="50">
        <v>20867</v>
      </c>
      <c r="H30" s="5">
        <v>350783</v>
      </c>
      <c r="I30" s="50">
        <v>28235</v>
      </c>
      <c r="J30" s="5" t="s">
        <v>421</v>
      </c>
      <c r="L30" s="5" t="s">
        <v>516</v>
      </c>
    </row>
    <row r="31" spans="1:19" s="1" customFormat="1" x14ac:dyDescent="0.25">
      <c r="A31" s="5" t="s">
        <v>413</v>
      </c>
      <c r="B31" s="5" t="s">
        <v>488</v>
      </c>
      <c r="C31" s="5" t="s">
        <v>489</v>
      </c>
      <c r="D31" s="52">
        <f t="shared" ca="1" si="0"/>
        <v>29976</v>
      </c>
      <c r="E31" s="5" t="s">
        <v>460</v>
      </c>
      <c r="F31" s="5">
        <v>61</v>
      </c>
      <c r="G31" s="50">
        <v>20908</v>
      </c>
      <c r="H31" s="5">
        <v>350095</v>
      </c>
      <c r="I31" s="50">
        <v>28223</v>
      </c>
      <c r="J31" s="5" t="s">
        <v>412</v>
      </c>
      <c r="L31" s="5" t="s">
        <v>522</v>
      </c>
    </row>
    <row r="32" spans="1:19" s="1" customFormat="1" x14ac:dyDescent="0.25">
      <c r="A32" s="5" t="s">
        <v>413</v>
      </c>
      <c r="B32" s="5" t="s">
        <v>490</v>
      </c>
      <c r="C32" s="5" t="s">
        <v>468</v>
      </c>
      <c r="D32" s="52">
        <f t="shared" ca="1" si="0"/>
        <v>28764</v>
      </c>
      <c r="E32" s="5" t="s">
        <v>460</v>
      </c>
      <c r="F32" s="5">
        <v>60</v>
      </c>
      <c r="G32" s="50">
        <v>21280</v>
      </c>
      <c r="H32" s="5">
        <v>351094</v>
      </c>
      <c r="I32" s="50">
        <v>28248</v>
      </c>
      <c r="J32" s="5" t="s">
        <v>417</v>
      </c>
      <c r="L32" s="5" t="s">
        <v>525</v>
      </c>
    </row>
    <row r="33" spans="1:12" s="1" customFormat="1" x14ac:dyDescent="0.25">
      <c r="A33" s="5" t="s">
        <v>413</v>
      </c>
      <c r="B33" s="5" t="s">
        <v>481</v>
      </c>
      <c r="C33" s="5" t="s">
        <v>491</v>
      </c>
      <c r="D33" s="52">
        <f t="shared" ca="1" si="0"/>
        <v>29556</v>
      </c>
      <c r="E33" s="5" t="s">
        <v>416</v>
      </c>
      <c r="F33" s="5">
        <v>62</v>
      </c>
      <c r="G33" s="50">
        <v>20609</v>
      </c>
      <c r="H33" s="5">
        <v>350526</v>
      </c>
      <c r="I33" s="50">
        <v>28372</v>
      </c>
      <c r="J33" s="5" t="s">
        <v>421</v>
      </c>
      <c r="L33" s="5" t="s">
        <v>530</v>
      </c>
    </row>
    <row r="34" spans="1:12" s="1" customFormat="1" x14ac:dyDescent="0.25">
      <c r="A34" s="5" t="s">
        <v>413</v>
      </c>
      <c r="B34" s="5" t="s">
        <v>492</v>
      </c>
      <c r="C34" s="5" t="s">
        <v>432</v>
      </c>
      <c r="D34" s="52">
        <f t="shared" ca="1" si="0"/>
        <v>19980</v>
      </c>
      <c r="E34" s="5" t="s">
        <v>457</v>
      </c>
      <c r="F34" s="5">
        <v>61</v>
      </c>
      <c r="G34" s="50">
        <v>20905</v>
      </c>
      <c r="H34" s="5">
        <v>350122</v>
      </c>
      <c r="I34" s="50">
        <v>28265</v>
      </c>
      <c r="J34" s="5" t="s">
        <v>412</v>
      </c>
      <c r="L34" s="5" t="s">
        <v>536</v>
      </c>
    </row>
    <row r="35" spans="1:12" s="1" customFormat="1" x14ac:dyDescent="0.25">
      <c r="A35" s="5" t="s">
        <v>454</v>
      </c>
      <c r="B35" s="5" t="s">
        <v>185</v>
      </c>
      <c r="C35" s="5" t="s">
        <v>438</v>
      </c>
      <c r="D35" s="52">
        <f t="shared" ca="1" si="0"/>
        <v>30948</v>
      </c>
      <c r="E35" s="5" t="s">
        <v>457</v>
      </c>
      <c r="F35" s="5">
        <v>61</v>
      </c>
      <c r="G35" s="50">
        <v>20846</v>
      </c>
      <c r="H35" s="5">
        <v>351043</v>
      </c>
      <c r="I35" s="50">
        <v>28378</v>
      </c>
      <c r="J35" s="5" t="s">
        <v>412</v>
      </c>
      <c r="L35" s="5" t="s">
        <v>537</v>
      </c>
    </row>
    <row r="36" spans="1:12" s="1" customFormat="1" x14ac:dyDescent="0.25">
      <c r="A36" s="5" t="s">
        <v>413</v>
      </c>
      <c r="B36" s="5" t="s">
        <v>493</v>
      </c>
      <c r="C36" s="5" t="s">
        <v>494</v>
      </c>
      <c r="D36" s="52">
        <f t="shared" ca="1" si="0"/>
        <v>23256</v>
      </c>
      <c r="E36" s="5" t="s">
        <v>457</v>
      </c>
      <c r="F36" s="5">
        <v>60</v>
      </c>
      <c r="G36" s="50">
        <v>21100</v>
      </c>
      <c r="H36" s="5">
        <v>351265</v>
      </c>
      <c r="I36" s="50">
        <v>28130</v>
      </c>
      <c r="J36" s="5" t="s">
        <v>417</v>
      </c>
      <c r="L36" s="5" t="s">
        <v>543</v>
      </c>
    </row>
    <row r="37" spans="1:12" s="1" customFormat="1" x14ac:dyDescent="0.25">
      <c r="A37" s="5" t="s">
        <v>413</v>
      </c>
      <c r="B37" s="5" t="s">
        <v>479</v>
      </c>
      <c r="C37" s="5" t="s">
        <v>472</v>
      </c>
      <c r="D37" s="52">
        <f t="shared" ca="1" si="0"/>
        <v>23268</v>
      </c>
      <c r="E37" s="5" t="s">
        <v>460</v>
      </c>
      <c r="F37" s="5">
        <v>59</v>
      </c>
      <c r="G37" s="50">
        <v>21527</v>
      </c>
      <c r="H37" s="5">
        <v>350024</v>
      </c>
      <c r="I37" s="50">
        <v>28257</v>
      </c>
      <c r="J37" s="5" t="s">
        <v>421</v>
      </c>
      <c r="L37" s="5" t="s">
        <v>548</v>
      </c>
    </row>
    <row r="38" spans="1:12" s="1" customFormat="1" x14ac:dyDescent="0.25">
      <c r="A38" s="5" t="s">
        <v>413</v>
      </c>
      <c r="B38" s="5" t="s">
        <v>495</v>
      </c>
      <c r="C38" s="5" t="s">
        <v>496</v>
      </c>
      <c r="D38" s="52">
        <f t="shared" ca="1" si="0"/>
        <v>19284</v>
      </c>
      <c r="E38" s="5" t="s">
        <v>457</v>
      </c>
      <c r="F38" s="5">
        <v>60</v>
      </c>
      <c r="G38" s="50">
        <v>21134</v>
      </c>
      <c r="H38" s="5">
        <v>350193</v>
      </c>
      <c r="I38" s="50">
        <v>28187</v>
      </c>
      <c r="J38" s="5" t="s">
        <v>412</v>
      </c>
      <c r="L38" s="5" t="s">
        <v>555</v>
      </c>
    </row>
    <row r="39" spans="1:12" s="1" customFormat="1" x14ac:dyDescent="0.25">
      <c r="A39" s="5" t="s">
        <v>413</v>
      </c>
      <c r="B39" s="5" t="s">
        <v>497</v>
      </c>
      <c r="C39" s="5" t="s">
        <v>498</v>
      </c>
      <c r="D39" s="52">
        <f t="shared" ca="1" si="0"/>
        <v>19092</v>
      </c>
      <c r="E39" s="5" t="s">
        <v>473</v>
      </c>
      <c r="F39" s="5">
        <v>61</v>
      </c>
      <c r="G39" s="50">
        <v>21044</v>
      </c>
      <c r="H39" s="5">
        <v>350514</v>
      </c>
      <c r="I39" s="50">
        <v>28455</v>
      </c>
      <c r="J39" s="5" t="s">
        <v>417</v>
      </c>
      <c r="L39" s="5" t="s">
        <v>557</v>
      </c>
    </row>
    <row r="40" spans="1:12" s="1" customFormat="1" x14ac:dyDescent="0.25">
      <c r="A40" s="5" t="s">
        <v>413</v>
      </c>
      <c r="B40" s="5" t="s">
        <v>499</v>
      </c>
      <c r="C40" s="5" t="s">
        <v>435</v>
      </c>
      <c r="D40" s="52">
        <f t="shared" ca="1" si="0"/>
        <v>25572</v>
      </c>
      <c r="E40" s="5" t="s">
        <v>416</v>
      </c>
      <c r="F40" s="5">
        <v>60</v>
      </c>
      <c r="G40" s="50">
        <v>21334</v>
      </c>
      <c r="H40" s="5">
        <v>351238</v>
      </c>
      <c r="I40" s="50">
        <v>28469</v>
      </c>
      <c r="J40" s="5" t="s">
        <v>421</v>
      </c>
      <c r="L40" s="5" t="s">
        <v>560</v>
      </c>
    </row>
    <row r="41" spans="1:12" s="1" customFormat="1" x14ac:dyDescent="0.25">
      <c r="A41" s="5" t="s">
        <v>413</v>
      </c>
      <c r="B41" s="5" t="s">
        <v>500</v>
      </c>
      <c r="C41" s="5" t="s">
        <v>501</v>
      </c>
      <c r="D41" s="52">
        <f t="shared" ca="1" si="0"/>
        <v>18876</v>
      </c>
      <c r="E41" s="5" t="s">
        <v>502</v>
      </c>
      <c r="F41" s="5">
        <v>59</v>
      </c>
      <c r="G41" s="50">
        <v>21515</v>
      </c>
      <c r="H41" s="5">
        <v>350036</v>
      </c>
      <c r="I41" s="50">
        <v>28639</v>
      </c>
      <c r="J41" s="5" t="s">
        <v>421</v>
      </c>
      <c r="L41" s="5" t="s">
        <v>567</v>
      </c>
    </row>
    <row r="42" spans="1:12" s="1" customFormat="1" x14ac:dyDescent="0.25">
      <c r="A42" s="5" t="s">
        <v>408</v>
      </c>
      <c r="B42" s="5" t="s">
        <v>503</v>
      </c>
      <c r="C42" s="5" t="s">
        <v>504</v>
      </c>
      <c r="D42" s="52">
        <f t="shared" ca="1" si="0"/>
        <v>24780</v>
      </c>
      <c r="E42" s="5" t="s">
        <v>422</v>
      </c>
      <c r="F42" s="5">
        <v>61</v>
      </c>
      <c r="G42" s="50">
        <v>21039</v>
      </c>
      <c r="H42" s="5">
        <v>351231</v>
      </c>
      <c r="I42" s="50">
        <v>28150</v>
      </c>
      <c r="J42" s="5" t="s">
        <v>421</v>
      </c>
      <c r="L42" s="5" t="s">
        <v>577</v>
      </c>
    </row>
    <row r="43" spans="1:12" s="1" customFormat="1" x14ac:dyDescent="0.25">
      <c r="A43" s="5" t="s">
        <v>408</v>
      </c>
      <c r="B43" s="5" t="s">
        <v>492</v>
      </c>
      <c r="C43" s="5" t="s">
        <v>157</v>
      </c>
      <c r="D43" s="52">
        <f t="shared" ca="1" si="0"/>
        <v>28020</v>
      </c>
      <c r="E43" s="5" t="s">
        <v>473</v>
      </c>
      <c r="F43" s="5">
        <v>60</v>
      </c>
      <c r="G43" s="50">
        <v>21440</v>
      </c>
      <c r="H43" s="5">
        <v>350857</v>
      </c>
      <c r="I43" s="50">
        <v>28630</v>
      </c>
      <c r="J43" s="5" t="s">
        <v>421</v>
      </c>
      <c r="L43" s="5" t="s">
        <v>584</v>
      </c>
    </row>
    <row r="44" spans="1:12" s="1" customFormat="1" x14ac:dyDescent="0.25">
      <c r="A44" s="5" t="s">
        <v>408</v>
      </c>
      <c r="B44" s="5" t="s">
        <v>418</v>
      </c>
      <c r="C44" s="5" t="s">
        <v>444</v>
      </c>
      <c r="D44" s="52">
        <f t="shared" ca="1" si="0"/>
        <v>20844</v>
      </c>
      <c r="E44" s="5" t="s">
        <v>505</v>
      </c>
      <c r="F44" s="5">
        <v>62</v>
      </c>
      <c r="G44" s="50">
        <v>20639</v>
      </c>
      <c r="H44" s="5">
        <v>350604</v>
      </c>
      <c r="I44" s="50">
        <v>28745</v>
      </c>
      <c r="J44" s="5" t="s">
        <v>421</v>
      </c>
      <c r="L44" s="5" t="s">
        <v>589</v>
      </c>
    </row>
    <row r="45" spans="1:12" s="1" customFormat="1" x14ac:dyDescent="0.25">
      <c r="A45" s="5" t="s">
        <v>413</v>
      </c>
      <c r="B45" s="5" t="s">
        <v>506</v>
      </c>
      <c r="C45" s="5" t="s">
        <v>507</v>
      </c>
      <c r="D45" s="52">
        <f t="shared" ca="1" si="0"/>
        <v>29268</v>
      </c>
      <c r="E45" s="5" t="s">
        <v>416</v>
      </c>
      <c r="F45" s="5">
        <v>62</v>
      </c>
      <c r="G45" s="50">
        <v>20535</v>
      </c>
      <c r="H45" s="5">
        <v>350925</v>
      </c>
      <c r="I45" s="50">
        <v>28583</v>
      </c>
      <c r="J45" s="5" t="s">
        <v>421</v>
      </c>
      <c r="L45" s="5" t="s">
        <v>595</v>
      </c>
    </row>
    <row r="46" spans="1:12" s="1" customFormat="1" x14ac:dyDescent="0.25">
      <c r="A46" s="5" t="s">
        <v>413</v>
      </c>
      <c r="B46" s="5" t="s">
        <v>471</v>
      </c>
      <c r="C46" s="5" t="s">
        <v>486</v>
      </c>
      <c r="D46" s="52">
        <f t="shared" ca="1" si="0"/>
        <v>24276</v>
      </c>
      <c r="E46" s="5" t="s">
        <v>508</v>
      </c>
      <c r="F46" s="5">
        <v>60</v>
      </c>
      <c r="G46" s="50">
        <v>21115</v>
      </c>
      <c r="H46" s="5">
        <v>350990</v>
      </c>
      <c r="I46" s="50">
        <v>28537</v>
      </c>
      <c r="J46" s="5" t="s">
        <v>421</v>
      </c>
      <c r="L46" s="5" t="s">
        <v>598</v>
      </c>
    </row>
    <row r="47" spans="1:12" s="1" customFormat="1" x14ac:dyDescent="0.25">
      <c r="A47" s="5" t="s">
        <v>413</v>
      </c>
      <c r="B47" s="5" t="s">
        <v>509</v>
      </c>
      <c r="C47" s="5" t="s">
        <v>510</v>
      </c>
      <c r="D47" s="52">
        <f t="shared" ca="1" si="0"/>
        <v>21024</v>
      </c>
      <c r="E47" s="5" t="s">
        <v>460</v>
      </c>
      <c r="F47" s="5">
        <v>60</v>
      </c>
      <c r="G47" s="50">
        <v>21295</v>
      </c>
      <c r="H47" s="5">
        <v>350110</v>
      </c>
      <c r="I47" s="50">
        <v>28578</v>
      </c>
      <c r="J47" s="5" t="s">
        <v>421</v>
      </c>
      <c r="L47" s="5" t="s">
        <v>601</v>
      </c>
    </row>
    <row r="48" spans="1:12" s="1" customFormat="1" x14ac:dyDescent="0.25">
      <c r="A48" s="5" t="s">
        <v>413</v>
      </c>
      <c r="B48" s="5" t="s">
        <v>488</v>
      </c>
      <c r="C48" s="5" t="s">
        <v>489</v>
      </c>
      <c r="D48" s="52">
        <f t="shared" ca="1" si="0"/>
        <v>21876</v>
      </c>
      <c r="E48" s="5" t="s">
        <v>473</v>
      </c>
      <c r="F48" s="5">
        <v>61</v>
      </c>
      <c r="G48" s="50">
        <v>20918</v>
      </c>
      <c r="H48" s="5">
        <v>350442</v>
      </c>
      <c r="I48" s="50">
        <v>28585</v>
      </c>
      <c r="J48" s="5" t="s">
        <v>421</v>
      </c>
      <c r="L48" s="5" t="s">
        <v>605</v>
      </c>
    </row>
    <row r="49" spans="1:12" s="1" customFormat="1" x14ac:dyDescent="0.25">
      <c r="A49" s="5" t="s">
        <v>408</v>
      </c>
      <c r="B49" s="5" t="s">
        <v>511</v>
      </c>
      <c r="C49" s="5" t="s">
        <v>444</v>
      </c>
      <c r="D49" s="52">
        <f t="shared" ca="1" si="0"/>
        <v>24372</v>
      </c>
      <c r="E49" s="5" t="s">
        <v>460</v>
      </c>
      <c r="F49" s="5">
        <v>61</v>
      </c>
      <c r="G49" s="50">
        <v>20943</v>
      </c>
      <c r="H49" s="5">
        <v>350678</v>
      </c>
      <c r="I49" s="50">
        <v>28644</v>
      </c>
      <c r="J49" s="5" t="s">
        <v>421</v>
      </c>
      <c r="L49" s="5" t="s">
        <v>607</v>
      </c>
    </row>
    <row r="50" spans="1:12" s="1" customFormat="1" x14ac:dyDescent="0.25">
      <c r="A50" s="5" t="s">
        <v>413</v>
      </c>
      <c r="B50" s="5" t="s">
        <v>431</v>
      </c>
      <c r="C50" s="5" t="s">
        <v>510</v>
      </c>
      <c r="D50" s="52">
        <f t="shared" ca="1" si="0"/>
        <v>19092</v>
      </c>
      <c r="E50" s="5" t="s">
        <v>457</v>
      </c>
      <c r="F50" s="5">
        <v>61</v>
      </c>
      <c r="G50" s="50">
        <v>21067</v>
      </c>
      <c r="H50" s="5">
        <v>350748</v>
      </c>
      <c r="I50" s="50">
        <v>28575</v>
      </c>
      <c r="J50" s="5" t="s">
        <v>466</v>
      </c>
      <c r="L50" s="5" t="s">
        <v>617</v>
      </c>
    </row>
    <row r="51" spans="1:12" s="1" customFormat="1" x14ac:dyDescent="0.25">
      <c r="A51" s="5" t="s">
        <v>413</v>
      </c>
      <c r="B51" s="5" t="s">
        <v>512</v>
      </c>
      <c r="C51" s="5" t="s">
        <v>510</v>
      </c>
      <c r="D51" s="52">
        <f t="shared" ca="1" si="0"/>
        <v>20928</v>
      </c>
      <c r="E51" s="5" t="s">
        <v>460</v>
      </c>
      <c r="F51" s="5">
        <v>60</v>
      </c>
      <c r="G51" s="50">
        <v>21325</v>
      </c>
      <c r="H51" s="5">
        <v>350402</v>
      </c>
      <c r="I51" s="50">
        <v>28516</v>
      </c>
      <c r="J51" s="5" t="s">
        <v>466</v>
      </c>
      <c r="L51" s="5" t="s">
        <v>619</v>
      </c>
    </row>
    <row r="52" spans="1:12" s="1" customFormat="1" x14ac:dyDescent="0.25">
      <c r="A52" s="5" t="s">
        <v>413</v>
      </c>
      <c r="B52" s="5" t="s">
        <v>483</v>
      </c>
      <c r="C52" s="5" t="s">
        <v>513</v>
      </c>
      <c r="D52" s="52">
        <f t="shared" ca="1" si="0"/>
        <v>27276</v>
      </c>
      <c r="E52" s="5" t="s">
        <v>457</v>
      </c>
      <c r="F52" s="5">
        <v>60</v>
      </c>
      <c r="G52" s="50">
        <v>21438</v>
      </c>
      <c r="H52" s="5">
        <v>350536</v>
      </c>
      <c r="I52" s="50">
        <v>28770</v>
      </c>
      <c r="J52" s="5" t="s">
        <v>466</v>
      </c>
      <c r="L52" s="5" t="s">
        <v>622</v>
      </c>
    </row>
    <row r="53" spans="1:12" s="1" customFormat="1" x14ac:dyDescent="0.25">
      <c r="A53" s="5" t="s">
        <v>413</v>
      </c>
      <c r="B53" s="5" t="s">
        <v>514</v>
      </c>
      <c r="C53" s="5" t="s">
        <v>515</v>
      </c>
      <c r="D53" s="52">
        <f t="shared" ca="1" si="0"/>
        <v>30792</v>
      </c>
      <c r="E53" s="5" t="s">
        <v>516</v>
      </c>
      <c r="F53" s="5">
        <v>60</v>
      </c>
      <c r="G53" s="50">
        <v>21190</v>
      </c>
      <c r="H53" s="5">
        <v>350643</v>
      </c>
      <c r="I53" s="50">
        <v>28832</v>
      </c>
      <c r="J53" s="5" t="s">
        <v>466</v>
      </c>
      <c r="L53" s="5" t="s">
        <v>628</v>
      </c>
    </row>
    <row r="54" spans="1:12" s="1" customFormat="1" x14ac:dyDescent="0.25">
      <c r="A54" s="5" t="s">
        <v>413</v>
      </c>
      <c r="B54" s="5" t="s">
        <v>517</v>
      </c>
      <c r="C54" s="5" t="s">
        <v>441</v>
      </c>
      <c r="D54" s="52">
        <f t="shared" ca="1" si="0"/>
        <v>25944</v>
      </c>
      <c r="E54" s="5" t="s">
        <v>447</v>
      </c>
      <c r="F54" s="5">
        <v>60</v>
      </c>
      <c r="G54" s="50">
        <v>21317</v>
      </c>
      <c r="H54" s="5">
        <v>350191</v>
      </c>
      <c r="I54" s="50">
        <v>28804</v>
      </c>
      <c r="J54" s="5" t="s">
        <v>466</v>
      </c>
      <c r="L54" s="5" t="s">
        <v>636</v>
      </c>
    </row>
    <row r="55" spans="1:12" s="1" customFormat="1" x14ac:dyDescent="0.25">
      <c r="A55" s="5" t="s">
        <v>413</v>
      </c>
      <c r="B55" s="5" t="s">
        <v>479</v>
      </c>
      <c r="C55" s="5" t="s">
        <v>518</v>
      </c>
      <c r="D55" s="52">
        <f t="shared" ca="1" si="0"/>
        <v>20280</v>
      </c>
      <c r="E55" s="5" t="s">
        <v>425</v>
      </c>
      <c r="F55" s="5">
        <v>60</v>
      </c>
      <c r="G55" s="50">
        <v>21247</v>
      </c>
      <c r="H55" s="5">
        <v>350874</v>
      </c>
      <c r="I55" s="50">
        <v>28714</v>
      </c>
      <c r="J55" s="5" t="s">
        <v>466</v>
      </c>
      <c r="L55" s="5" t="s">
        <v>638</v>
      </c>
    </row>
    <row r="56" spans="1:12" s="1" customFormat="1" x14ac:dyDescent="0.25">
      <c r="A56" s="5" t="s">
        <v>454</v>
      </c>
      <c r="B56" s="5" t="s">
        <v>519</v>
      </c>
      <c r="C56" s="5" t="s">
        <v>520</v>
      </c>
      <c r="D56" s="52">
        <f t="shared" ca="1" si="0"/>
        <v>26520</v>
      </c>
      <c r="E56" s="5" t="s">
        <v>416</v>
      </c>
      <c r="F56" s="5">
        <v>59</v>
      </c>
      <c r="G56" s="50">
        <v>21515</v>
      </c>
      <c r="H56" s="5">
        <v>351111</v>
      </c>
      <c r="I56" s="50">
        <v>28639</v>
      </c>
      <c r="J56" s="5" t="s">
        <v>466</v>
      </c>
      <c r="L56" s="5" t="s">
        <v>642</v>
      </c>
    </row>
    <row r="57" spans="1:12" s="1" customFormat="1" x14ac:dyDescent="0.25">
      <c r="A57" s="5" t="s">
        <v>413</v>
      </c>
      <c r="B57" s="5" t="s">
        <v>521</v>
      </c>
      <c r="C57" s="5" t="s">
        <v>438</v>
      </c>
      <c r="D57" s="52">
        <f t="shared" ca="1" si="0"/>
        <v>30900</v>
      </c>
      <c r="E57" s="5" t="s">
        <v>522</v>
      </c>
      <c r="F57" s="5">
        <v>58</v>
      </c>
      <c r="G57" s="50">
        <v>21894</v>
      </c>
      <c r="H57" s="5">
        <v>350945</v>
      </c>
      <c r="I57" s="50">
        <v>28819</v>
      </c>
      <c r="J57" s="5" t="s">
        <v>466</v>
      </c>
      <c r="L57" s="5" t="s">
        <v>643</v>
      </c>
    </row>
    <row r="58" spans="1:12" s="1" customFormat="1" x14ac:dyDescent="0.25">
      <c r="A58" s="5" t="s">
        <v>413</v>
      </c>
      <c r="B58" s="5" t="s">
        <v>450</v>
      </c>
      <c r="C58" s="5" t="s">
        <v>523</v>
      </c>
      <c r="D58" s="52">
        <f t="shared" ca="1" si="0"/>
        <v>28356</v>
      </c>
      <c r="E58" s="5" t="s">
        <v>502</v>
      </c>
      <c r="F58" s="5">
        <v>58</v>
      </c>
      <c r="G58" s="50">
        <v>22058</v>
      </c>
      <c r="H58" s="5">
        <v>351126</v>
      </c>
      <c r="I58" s="50">
        <v>28832</v>
      </c>
      <c r="J58" s="5" t="s">
        <v>466</v>
      </c>
      <c r="L58" s="5" t="s">
        <v>650</v>
      </c>
    </row>
    <row r="59" spans="1:12" s="1" customFormat="1" x14ac:dyDescent="0.25">
      <c r="A59" s="5" t="s">
        <v>408</v>
      </c>
      <c r="B59" s="5" t="s">
        <v>524</v>
      </c>
      <c r="C59" s="5" t="s">
        <v>459</v>
      </c>
      <c r="D59" s="52">
        <f t="shared" ca="1" si="0"/>
        <v>21720</v>
      </c>
      <c r="E59" s="5" t="s">
        <v>470</v>
      </c>
      <c r="F59" s="5">
        <v>60</v>
      </c>
      <c r="G59" s="50">
        <v>21150</v>
      </c>
      <c r="H59" s="5">
        <v>351025</v>
      </c>
      <c r="I59" s="50">
        <v>28755</v>
      </c>
      <c r="J59" s="5" t="s">
        <v>412</v>
      </c>
      <c r="L59" s="5" t="s">
        <v>651</v>
      </c>
    </row>
    <row r="60" spans="1:12" s="1" customFormat="1" x14ac:dyDescent="0.25">
      <c r="A60" s="5" t="s">
        <v>413</v>
      </c>
      <c r="B60" s="5" t="s">
        <v>458</v>
      </c>
      <c r="C60" s="5" t="s">
        <v>438</v>
      </c>
      <c r="D60" s="52">
        <f t="shared" ca="1" si="0"/>
        <v>21024</v>
      </c>
      <c r="E60" s="5" t="s">
        <v>525</v>
      </c>
      <c r="F60" s="5">
        <v>60</v>
      </c>
      <c r="G60" s="50">
        <v>21131</v>
      </c>
      <c r="H60" s="5">
        <v>351270</v>
      </c>
      <c r="I60" s="50">
        <v>28531</v>
      </c>
      <c r="J60" s="5" t="s">
        <v>412</v>
      </c>
      <c r="L60" s="5" t="s">
        <v>653</v>
      </c>
    </row>
    <row r="61" spans="1:12" s="1" customFormat="1" x14ac:dyDescent="0.25">
      <c r="A61" s="5" t="s">
        <v>408</v>
      </c>
      <c r="B61" s="5" t="s">
        <v>526</v>
      </c>
      <c r="C61" s="5" t="s">
        <v>527</v>
      </c>
      <c r="D61" s="52">
        <f t="shared" ca="1" si="0"/>
        <v>23364</v>
      </c>
      <c r="E61" s="5" t="s">
        <v>473</v>
      </c>
      <c r="F61" s="5">
        <v>60</v>
      </c>
      <c r="G61" s="50">
        <v>21291</v>
      </c>
      <c r="H61" s="5">
        <v>350984</v>
      </c>
      <c r="I61" s="50">
        <v>28645</v>
      </c>
      <c r="J61" s="5" t="s">
        <v>412</v>
      </c>
      <c r="L61" s="5" t="s">
        <v>655</v>
      </c>
    </row>
    <row r="62" spans="1:12" s="1" customFormat="1" x14ac:dyDescent="0.25">
      <c r="A62" s="5" t="s">
        <v>413</v>
      </c>
      <c r="B62" s="5" t="s">
        <v>450</v>
      </c>
      <c r="C62" s="5" t="s">
        <v>441</v>
      </c>
      <c r="D62" s="52">
        <f t="shared" ca="1" si="0"/>
        <v>19680</v>
      </c>
      <c r="E62" s="5" t="s">
        <v>416</v>
      </c>
      <c r="F62" s="5">
        <v>59</v>
      </c>
      <c r="G62" s="50">
        <v>21480</v>
      </c>
      <c r="H62" s="5">
        <v>351006</v>
      </c>
      <c r="I62" s="50">
        <v>28627</v>
      </c>
      <c r="J62" s="5" t="s">
        <v>412</v>
      </c>
      <c r="L62" s="5" t="s">
        <v>658</v>
      </c>
    </row>
    <row r="63" spans="1:12" s="1" customFormat="1" x14ac:dyDescent="0.25">
      <c r="A63" s="5" t="s">
        <v>413</v>
      </c>
      <c r="B63" s="5" t="s">
        <v>528</v>
      </c>
      <c r="C63" s="5" t="s">
        <v>529</v>
      </c>
      <c r="D63" s="52">
        <f t="shared" ca="1" si="0"/>
        <v>27396</v>
      </c>
      <c r="E63" s="5" t="s">
        <v>439</v>
      </c>
      <c r="F63" s="5">
        <v>60</v>
      </c>
      <c r="G63" s="50">
        <v>21242</v>
      </c>
      <c r="H63" s="5">
        <v>351202</v>
      </c>
      <c r="I63" s="50">
        <v>28644</v>
      </c>
      <c r="J63" s="5" t="s">
        <v>412</v>
      </c>
      <c r="L63" s="5" t="s">
        <v>663</v>
      </c>
    </row>
    <row r="64" spans="1:12" s="1" customFormat="1" x14ac:dyDescent="0.25">
      <c r="A64" s="5" t="s">
        <v>408</v>
      </c>
      <c r="B64" s="5" t="s">
        <v>521</v>
      </c>
      <c r="C64" s="5" t="s">
        <v>95</v>
      </c>
      <c r="D64" s="52">
        <f t="shared" ca="1" si="0"/>
        <v>28584</v>
      </c>
      <c r="E64" s="5" t="s">
        <v>530</v>
      </c>
      <c r="F64" s="5">
        <v>59</v>
      </c>
      <c r="G64" s="50">
        <v>21743</v>
      </c>
      <c r="H64" s="5">
        <v>350944</v>
      </c>
      <c r="I64" s="50">
        <v>28615</v>
      </c>
      <c r="J64" s="5" t="s">
        <v>412</v>
      </c>
      <c r="L64" s="5" t="s">
        <v>666</v>
      </c>
    </row>
    <row r="65" spans="1:12" s="1" customFormat="1" x14ac:dyDescent="0.25">
      <c r="A65" s="5" t="s">
        <v>413</v>
      </c>
      <c r="B65" s="5" t="s">
        <v>531</v>
      </c>
      <c r="C65" s="5" t="s">
        <v>532</v>
      </c>
      <c r="D65" s="52">
        <f t="shared" ca="1" si="0"/>
        <v>21720</v>
      </c>
      <c r="E65" s="5" t="s">
        <v>416</v>
      </c>
      <c r="F65" s="5">
        <v>60</v>
      </c>
      <c r="G65" s="50">
        <v>21265</v>
      </c>
      <c r="H65" s="5">
        <v>350923</v>
      </c>
      <c r="I65" s="50">
        <v>28834</v>
      </c>
      <c r="J65" s="5" t="s">
        <v>412</v>
      </c>
      <c r="L65" s="5" t="s">
        <v>668</v>
      </c>
    </row>
    <row r="66" spans="1:12" s="1" customFormat="1" x14ac:dyDescent="0.25">
      <c r="A66" s="5" t="s">
        <v>408</v>
      </c>
      <c r="B66" s="5" t="s">
        <v>514</v>
      </c>
      <c r="C66" s="5" t="s">
        <v>533</v>
      </c>
      <c r="D66" s="52">
        <f t="shared" ca="1" si="0"/>
        <v>20976</v>
      </c>
      <c r="E66" s="5" t="s">
        <v>439</v>
      </c>
      <c r="F66" s="5">
        <v>59</v>
      </c>
      <c r="G66" s="50">
        <v>21501</v>
      </c>
      <c r="H66" s="5">
        <v>350761</v>
      </c>
      <c r="I66" s="50">
        <v>28498</v>
      </c>
      <c r="J66" s="5" t="s">
        <v>412</v>
      </c>
      <c r="L66" s="5" t="s">
        <v>670</v>
      </c>
    </row>
    <row r="67" spans="1:12" s="1" customFormat="1" x14ac:dyDescent="0.25">
      <c r="A67" s="5" t="s">
        <v>408</v>
      </c>
      <c r="B67" s="5" t="s">
        <v>534</v>
      </c>
      <c r="C67" s="5" t="s">
        <v>535</v>
      </c>
      <c r="D67" s="52">
        <f t="shared" ref="D67:D130" ca="1" si="1">RANDBETWEEN(1500,2600)*12</f>
        <v>23724</v>
      </c>
      <c r="E67" s="5" t="s">
        <v>536</v>
      </c>
      <c r="F67" s="5">
        <v>58</v>
      </c>
      <c r="G67" s="50">
        <v>21879</v>
      </c>
      <c r="H67" s="5">
        <v>350456</v>
      </c>
      <c r="I67" s="50">
        <v>28632</v>
      </c>
      <c r="J67" s="5" t="s">
        <v>412</v>
      </c>
      <c r="L67" s="5" t="s">
        <v>674</v>
      </c>
    </row>
    <row r="68" spans="1:12" s="1" customFormat="1" x14ac:dyDescent="0.25">
      <c r="A68" s="5" t="s">
        <v>408</v>
      </c>
      <c r="B68" s="5" t="s">
        <v>490</v>
      </c>
      <c r="C68" s="5" t="s">
        <v>185</v>
      </c>
      <c r="D68" s="52">
        <f t="shared" ca="1" si="1"/>
        <v>20016</v>
      </c>
      <c r="E68" s="5" t="s">
        <v>537</v>
      </c>
      <c r="F68" s="5">
        <v>60</v>
      </c>
      <c r="G68" s="50">
        <v>21104</v>
      </c>
      <c r="H68" s="5">
        <v>350774</v>
      </c>
      <c r="I68" s="50">
        <v>28653</v>
      </c>
      <c r="J68" s="5" t="s">
        <v>412</v>
      </c>
      <c r="L68" s="5" t="s">
        <v>678</v>
      </c>
    </row>
    <row r="69" spans="1:12" s="1" customFormat="1" x14ac:dyDescent="0.25">
      <c r="A69" s="5" t="s">
        <v>408</v>
      </c>
      <c r="B69" s="5" t="s">
        <v>499</v>
      </c>
      <c r="C69" s="5" t="s">
        <v>538</v>
      </c>
      <c r="D69" s="52">
        <f t="shared" ca="1" si="1"/>
        <v>28308</v>
      </c>
      <c r="E69" s="5" t="s">
        <v>473</v>
      </c>
      <c r="F69" s="5">
        <v>60</v>
      </c>
      <c r="G69" s="50">
        <v>21249</v>
      </c>
      <c r="H69" s="5">
        <v>350660</v>
      </c>
      <c r="I69" s="50">
        <v>28613</v>
      </c>
      <c r="J69" s="5" t="s">
        <v>412</v>
      </c>
      <c r="L69" s="5" t="s">
        <v>683</v>
      </c>
    </row>
    <row r="70" spans="1:12" s="1" customFormat="1" x14ac:dyDescent="0.25">
      <c r="A70" s="5" t="s">
        <v>413</v>
      </c>
      <c r="B70" s="5" t="s">
        <v>514</v>
      </c>
      <c r="C70" s="5" t="s">
        <v>539</v>
      </c>
      <c r="D70" s="52">
        <f t="shared" ca="1" si="1"/>
        <v>21384</v>
      </c>
      <c r="E70" s="5" t="s">
        <v>460</v>
      </c>
      <c r="F70" s="5">
        <v>61</v>
      </c>
      <c r="G70" s="50">
        <v>21011</v>
      </c>
      <c r="H70" s="5">
        <v>351071</v>
      </c>
      <c r="I70" s="50">
        <v>28849</v>
      </c>
      <c r="J70" s="5" t="s">
        <v>417</v>
      </c>
      <c r="L70" s="5" t="s">
        <v>684</v>
      </c>
    </row>
    <row r="71" spans="1:12" s="1" customFormat="1" x14ac:dyDescent="0.25">
      <c r="A71" s="5" t="s">
        <v>408</v>
      </c>
      <c r="B71" s="5" t="s">
        <v>519</v>
      </c>
      <c r="C71" s="5" t="s">
        <v>540</v>
      </c>
      <c r="D71" s="52">
        <f t="shared" ca="1" si="1"/>
        <v>26892</v>
      </c>
      <c r="E71" s="5" t="s">
        <v>470</v>
      </c>
      <c r="F71" s="5">
        <v>61</v>
      </c>
      <c r="G71" s="50">
        <v>21036</v>
      </c>
      <c r="H71" s="5">
        <v>350721</v>
      </c>
      <c r="I71" s="50">
        <v>28683</v>
      </c>
      <c r="J71" s="5" t="s">
        <v>417</v>
      </c>
      <c r="L71" s="5" t="s">
        <v>686</v>
      </c>
    </row>
    <row r="72" spans="1:12" s="1" customFormat="1" x14ac:dyDescent="0.25">
      <c r="A72" s="5" t="s">
        <v>408</v>
      </c>
      <c r="B72" s="5" t="s">
        <v>541</v>
      </c>
      <c r="C72" s="5" t="s">
        <v>542</v>
      </c>
      <c r="D72" s="52">
        <f t="shared" ca="1" si="1"/>
        <v>21132</v>
      </c>
      <c r="E72" s="5" t="s">
        <v>543</v>
      </c>
      <c r="F72" s="5">
        <v>60</v>
      </c>
      <c r="G72" s="50">
        <v>21304</v>
      </c>
      <c r="H72" s="5">
        <v>351199</v>
      </c>
      <c r="I72" s="50">
        <v>28552</v>
      </c>
      <c r="J72" s="5" t="s">
        <v>417</v>
      </c>
      <c r="L72" s="5" t="s">
        <v>688</v>
      </c>
    </row>
    <row r="73" spans="1:12" s="1" customFormat="1" x14ac:dyDescent="0.25">
      <c r="A73" s="5" t="s">
        <v>413</v>
      </c>
      <c r="B73" s="5" t="s">
        <v>544</v>
      </c>
      <c r="C73" s="5" t="s">
        <v>545</v>
      </c>
      <c r="D73" s="52">
        <f t="shared" ca="1" si="1"/>
        <v>27696</v>
      </c>
      <c r="E73" s="5" t="s">
        <v>460</v>
      </c>
      <c r="F73" s="5">
        <v>59</v>
      </c>
      <c r="G73" s="50">
        <v>21690</v>
      </c>
      <c r="H73" s="5">
        <v>350511</v>
      </c>
      <c r="I73" s="50">
        <v>28774</v>
      </c>
      <c r="J73" s="5" t="s">
        <v>417</v>
      </c>
      <c r="L73" s="5" t="s">
        <v>689</v>
      </c>
    </row>
    <row r="74" spans="1:12" s="1" customFormat="1" x14ac:dyDescent="0.25">
      <c r="A74" s="5" t="s">
        <v>413</v>
      </c>
      <c r="B74" s="5" t="s">
        <v>546</v>
      </c>
      <c r="C74" s="5" t="s">
        <v>441</v>
      </c>
      <c r="D74" s="52">
        <f t="shared" ca="1" si="1"/>
        <v>25308</v>
      </c>
      <c r="E74" s="5" t="s">
        <v>473</v>
      </c>
      <c r="F74" s="5">
        <v>59</v>
      </c>
      <c r="G74" s="50">
        <v>21718</v>
      </c>
      <c r="H74" s="5">
        <v>351194</v>
      </c>
      <c r="I74" s="50">
        <v>28688</v>
      </c>
      <c r="J74" s="5" t="s">
        <v>417</v>
      </c>
      <c r="L74" s="5" t="s">
        <v>692</v>
      </c>
    </row>
    <row r="75" spans="1:12" s="1" customFormat="1" x14ac:dyDescent="0.25">
      <c r="A75" s="5" t="s">
        <v>408</v>
      </c>
      <c r="B75" s="5" t="s">
        <v>519</v>
      </c>
      <c r="C75" s="5" t="s">
        <v>547</v>
      </c>
      <c r="D75" s="52">
        <f t="shared" ca="1" si="1"/>
        <v>28464</v>
      </c>
      <c r="E75" s="5" t="s">
        <v>548</v>
      </c>
      <c r="F75" s="5">
        <v>63</v>
      </c>
      <c r="G75" s="50">
        <v>20305</v>
      </c>
      <c r="H75" s="5">
        <v>350335</v>
      </c>
      <c r="I75" s="50">
        <v>28755</v>
      </c>
      <c r="J75" s="5" t="s">
        <v>417</v>
      </c>
      <c r="L75" s="5" t="s">
        <v>695</v>
      </c>
    </row>
    <row r="76" spans="1:12" s="1" customFormat="1" x14ac:dyDescent="0.25">
      <c r="A76" s="5" t="s">
        <v>408</v>
      </c>
      <c r="B76" s="5" t="s">
        <v>549</v>
      </c>
      <c r="C76" s="5" t="s">
        <v>550</v>
      </c>
      <c r="D76" s="52">
        <f t="shared" ca="1" si="1"/>
        <v>27840</v>
      </c>
      <c r="E76" s="5" t="s">
        <v>416</v>
      </c>
      <c r="F76" s="5">
        <v>61</v>
      </c>
      <c r="G76" s="50">
        <v>21073</v>
      </c>
      <c r="H76" s="5">
        <v>350167</v>
      </c>
      <c r="I76" s="50">
        <v>28583</v>
      </c>
      <c r="J76" s="5" t="s">
        <v>417</v>
      </c>
      <c r="L76" s="5" t="s">
        <v>696</v>
      </c>
    </row>
    <row r="77" spans="1:12" s="1" customFormat="1" x14ac:dyDescent="0.25">
      <c r="A77" s="5" t="s">
        <v>408</v>
      </c>
      <c r="B77" s="5" t="s">
        <v>551</v>
      </c>
      <c r="C77" s="5" t="s">
        <v>552</v>
      </c>
      <c r="D77" s="52">
        <f t="shared" ca="1" si="1"/>
        <v>23892</v>
      </c>
      <c r="E77" s="5" t="s">
        <v>460</v>
      </c>
      <c r="F77" s="5">
        <v>61</v>
      </c>
      <c r="G77" s="50">
        <v>20884</v>
      </c>
      <c r="H77" s="5">
        <v>350227</v>
      </c>
      <c r="I77" s="50">
        <v>28850</v>
      </c>
      <c r="J77" s="5" t="s">
        <v>417</v>
      </c>
      <c r="L77" s="5" t="s">
        <v>698</v>
      </c>
    </row>
    <row r="78" spans="1:12" s="1" customFormat="1" x14ac:dyDescent="0.25">
      <c r="A78" s="5" t="s">
        <v>408</v>
      </c>
      <c r="B78" s="5" t="s">
        <v>426</v>
      </c>
      <c r="C78" s="5" t="s">
        <v>550</v>
      </c>
      <c r="D78" s="52">
        <f t="shared" ca="1" si="1"/>
        <v>29940</v>
      </c>
      <c r="E78" s="5" t="s">
        <v>411</v>
      </c>
      <c r="F78" s="5">
        <v>61</v>
      </c>
      <c r="G78" s="50">
        <v>20926</v>
      </c>
      <c r="H78" s="5">
        <v>350873</v>
      </c>
      <c r="I78" s="50">
        <v>28805</v>
      </c>
      <c r="J78" s="5" t="s">
        <v>417</v>
      </c>
      <c r="L78" s="5" t="s">
        <v>700</v>
      </c>
    </row>
    <row r="79" spans="1:12" s="1" customFormat="1" x14ac:dyDescent="0.25">
      <c r="A79" s="5" t="s">
        <v>408</v>
      </c>
      <c r="B79" s="5" t="s">
        <v>553</v>
      </c>
      <c r="C79" s="5" t="s">
        <v>554</v>
      </c>
      <c r="D79" s="52">
        <f t="shared" ca="1" si="1"/>
        <v>18684</v>
      </c>
      <c r="E79" s="5" t="s">
        <v>555</v>
      </c>
      <c r="F79" s="5">
        <v>62</v>
      </c>
      <c r="G79" s="50">
        <v>20604</v>
      </c>
      <c r="H79" s="5">
        <v>350506</v>
      </c>
      <c r="I79" s="50">
        <v>29185</v>
      </c>
      <c r="J79" s="5" t="s">
        <v>417</v>
      </c>
      <c r="L79" s="5" t="s">
        <v>701</v>
      </c>
    </row>
    <row r="80" spans="1:12" s="1" customFormat="1" x14ac:dyDescent="0.25">
      <c r="A80" s="5" t="s">
        <v>408</v>
      </c>
      <c r="B80" s="5" t="s">
        <v>443</v>
      </c>
      <c r="C80" s="5" t="s">
        <v>556</v>
      </c>
      <c r="D80" s="52">
        <f t="shared" ca="1" si="1"/>
        <v>18456</v>
      </c>
      <c r="E80" s="5" t="s">
        <v>557</v>
      </c>
      <c r="F80" s="5">
        <v>66</v>
      </c>
      <c r="G80" s="50">
        <v>19032</v>
      </c>
      <c r="H80" s="5">
        <v>560261</v>
      </c>
      <c r="I80" s="50">
        <v>28943</v>
      </c>
      <c r="J80" s="5" t="s">
        <v>417</v>
      </c>
      <c r="L80" s="5" t="s">
        <v>702</v>
      </c>
    </row>
    <row r="81" spans="1:12" s="1" customFormat="1" x14ac:dyDescent="0.25">
      <c r="A81" s="5" t="s">
        <v>454</v>
      </c>
      <c r="B81" s="5" t="s">
        <v>455</v>
      </c>
      <c r="C81" s="5" t="s">
        <v>558</v>
      </c>
      <c r="D81" s="52">
        <f t="shared" ca="1" si="1"/>
        <v>24816</v>
      </c>
      <c r="E81" s="5" t="s">
        <v>457</v>
      </c>
      <c r="F81" s="5">
        <v>59</v>
      </c>
      <c r="G81" s="50">
        <v>21704</v>
      </c>
      <c r="H81" s="5">
        <v>351137</v>
      </c>
      <c r="I81" s="50">
        <v>29074</v>
      </c>
      <c r="J81" s="5" t="s">
        <v>417</v>
      </c>
      <c r="L81" s="5" t="s">
        <v>703</v>
      </c>
    </row>
    <row r="82" spans="1:12" s="1" customFormat="1" x14ac:dyDescent="0.25">
      <c r="A82" s="5" t="s">
        <v>413</v>
      </c>
      <c r="B82" s="5" t="s">
        <v>559</v>
      </c>
      <c r="C82" s="5" t="s">
        <v>441</v>
      </c>
      <c r="D82" s="52">
        <f t="shared" ca="1" si="1"/>
        <v>25452</v>
      </c>
      <c r="E82" s="5" t="s">
        <v>560</v>
      </c>
      <c r="F82" s="5">
        <v>59</v>
      </c>
      <c r="G82" s="50">
        <v>21529</v>
      </c>
      <c r="H82" s="5">
        <v>350883</v>
      </c>
      <c r="I82" s="50">
        <v>29110</v>
      </c>
      <c r="J82" s="5" t="s">
        <v>417</v>
      </c>
      <c r="L82" s="5" t="s">
        <v>711</v>
      </c>
    </row>
    <row r="83" spans="1:12" s="1" customFormat="1" x14ac:dyDescent="0.25">
      <c r="A83" s="5" t="s">
        <v>408</v>
      </c>
      <c r="B83" s="5" t="s">
        <v>561</v>
      </c>
      <c r="C83" s="5" t="s">
        <v>444</v>
      </c>
      <c r="D83" s="52">
        <f t="shared" ca="1" si="1"/>
        <v>27756</v>
      </c>
      <c r="E83" s="5" t="s">
        <v>536</v>
      </c>
      <c r="F83" s="5">
        <v>62</v>
      </c>
      <c r="G83" s="50">
        <v>20480</v>
      </c>
      <c r="H83" s="5">
        <v>350197</v>
      </c>
      <c r="I83" s="50">
        <v>29039</v>
      </c>
      <c r="J83" s="5" t="s">
        <v>417</v>
      </c>
      <c r="L83" s="5" t="s">
        <v>714</v>
      </c>
    </row>
    <row r="84" spans="1:12" s="1" customFormat="1" x14ac:dyDescent="0.25">
      <c r="A84" s="5" t="s">
        <v>413</v>
      </c>
      <c r="B84" s="5" t="s">
        <v>152</v>
      </c>
      <c r="C84" s="5" t="s">
        <v>496</v>
      </c>
      <c r="D84" s="52">
        <f t="shared" ca="1" si="1"/>
        <v>26160</v>
      </c>
      <c r="E84" s="5" t="s">
        <v>416</v>
      </c>
      <c r="F84" s="5">
        <v>61</v>
      </c>
      <c r="G84" s="50">
        <v>21051</v>
      </c>
      <c r="H84" s="5">
        <v>351027</v>
      </c>
      <c r="I84" s="50">
        <v>28935</v>
      </c>
      <c r="J84" s="5" t="s">
        <v>417</v>
      </c>
      <c r="L84" s="5" t="s">
        <v>717</v>
      </c>
    </row>
    <row r="85" spans="1:12" s="1" customFormat="1" x14ac:dyDescent="0.25">
      <c r="A85" s="5" t="s">
        <v>413</v>
      </c>
      <c r="B85" s="5" t="s">
        <v>562</v>
      </c>
      <c r="C85" s="5" t="s">
        <v>563</v>
      </c>
      <c r="D85" s="52">
        <f t="shared" ca="1" si="1"/>
        <v>20676</v>
      </c>
      <c r="E85" s="5" t="s">
        <v>416</v>
      </c>
      <c r="F85" s="5">
        <v>59</v>
      </c>
      <c r="G85" s="50">
        <v>21531</v>
      </c>
      <c r="H85" s="5">
        <v>350766</v>
      </c>
      <c r="I85" s="50">
        <v>29150</v>
      </c>
      <c r="J85" s="5" t="s">
        <v>417</v>
      </c>
      <c r="L85" s="5" t="s">
        <v>726</v>
      </c>
    </row>
    <row r="86" spans="1:12" s="1" customFormat="1" x14ac:dyDescent="0.25">
      <c r="A86" s="5" t="s">
        <v>408</v>
      </c>
      <c r="B86" s="5" t="s">
        <v>509</v>
      </c>
      <c r="C86" s="5" t="s">
        <v>410</v>
      </c>
      <c r="D86" s="52">
        <f t="shared" ca="1" si="1"/>
        <v>28284</v>
      </c>
      <c r="E86" s="5" t="s">
        <v>425</v>
      </c>
      <c r="F86" s="5">
        <v>59</v>
      </c>
      <c r="G86" s="50">
        <v>21470</v>
      </c>
      <c r="H86" s="5">
        <v>560270</v>
      </c>
      <c r="I86" s="50">
        <v>28965</v>
      </c>
      <c r="J86" s="5" t="s">
        <v>421</v>
      </c>
      <c r="L86" s="5" t="s">
        <v>727</v>
      </c>
    </row>
    <row r="87" spans="1:12" s="1" customFormat="1" x14ac:dyDescent="0.25">
      <c r="A87" s="5" t="s">
        <v>408</v>
      </c>
      <c r="B87" s="5" t="s">
        <v>479</v>
      </c>
      <c r="C87" s="5" t="s">
        <v>453</v>
      </c>
      <c r="D87" s="52">
        <f t="shared" ca="1" si="1"/>
        <v>21828</v>
      </c>
      <c r="E87" s="5" t="s">
        <v>470</v>
      </c>
      <c r="F87" s="5">
        <v>60</v>
      </c>
      <c r="G87" s="50">
        <v>21353</v>
      </c>
      <c r="H87" s="5">
        <v>560271</v>
      </c>
      <c r="I87" s="50">
        <v>28953</v>
      </c>
      <c r="J87" s="5" t="s">
        <v>421</v>
      </c>
      <c r="L87" s="5" t="s">
        <v>731</v>
      </c>
    </row>
    <row r="88" spans="1:12" s="1" customFormat="1" x14ac:dyDescent="0.25">
      <c r="A88" s="5" t="s">
        <v>413</v>
      </c>
      <c r="B88" s="5" t="s">
        <v>564</v>
      </c>
      <c r="C88" s="5" t="s">
        <v>565</v>
      </c>
      <c r="D88" s="52">
        <f t="shared" ca="1" si="1"/>
        <v>19404</v>
      </c>
      <c r="E88" s="5" t="s">
        <v>416</v>
      </c>
      <c r="F88" s="5">
        <v>60</v>
      </c>
      <c r="G88" s="50">
        <v>21419</v>
      </c>
      <c r="H88" s="5">
        <v>351139</v>
      </c>
      <c r="I88" s="50">
        <v>28978</v>
      </c>
      <c r="J88" s="5" t="s">
        <v>421</v>
      </c>
      <c r="L88" s="5" t="s">
        <v>732</v>
      </c>
    </row>
    <row r="89" spans="1:12" s="1" customFormat="1" x14ac:dyDescent="0.25">
      <c r="A89" s="5" t="s">
        <v>413</v>
      </c>
      <c r="B89" s="5" t="s">
        <v>410</v>
      </c>
      <c r="C89" s="5" t="s">
        <v>566</v>
      </c>
      <c r="D89" s="52">
        <f t="shared" ca="1" si="1"/>
        <v>25632</v>
      </c>
      <c r="E89" s="5" t="s">
        <v>439</v>
      </c>
      <c r="F89" s="5">
        <v>59</v>
      </c>
      <c r="G89" s="50">
        <v>21800</v>
      </c>
      <c r="H89" s="5">
        <v>350030</v>
      </c>
      <c r="I89" s="50">
        <v>29102</v>
      </c>
      <c r="J89" s="5" t="s">
        <v>421</v>
      </c>
      <c r="L89" s="5" t="s">
        <v>733</v>
      </c>
    </row>
    <row r="90" spans="1:12" s="1" customFormat="1" x14ac:dyDescent="0.25">
      <c r="A90" s="5" t="s">
        <v>413</v>
      </c>
      <c r="B90" s="5" t="s">
        <v>490</v>
      </c>
      <c r="C90" s="5" t="s">
        <v>539</v>
      </c>
      <c r="D90" s="52">
        <f t="shared" ca="1" si="1"/>
        <v>18612</v>
      </c>
      <c r="E90" s="5" t="s">
        <v>567</v>
      </c>
      <c r="F90" s="5">
        <v>59</v>
      </c>
      <c r="G90" s="50">
        <v>21589</v>
      </c>
      <c r="H90" s="5">
        <v>351040</v>
      </c>
      <c r="I90" s="50">
        <v>28995</v>
      </c>
      <c r="J90" s="5" t="s">
        <v>421</v>
      </c>
      <c r="L90" s="5" t="s">
        <v>734</v>
      </c>
    </row>
    <row r="91" spans="1:12" s="1" customFormat="1" x14ac:dyDescent="0.25">
      <c r="A91" s="5" t="s">
        <v>413</v>
      </c>
      <c r="B91" s="5" t="s">
        <v>461</v>
      </c>
      <c r="C91" s="5" t="s">
        <v>167</v>
      </c>
      <c r="D91" s="52">
        <f t="shared" ca="1" si="1"/>
        <v>23052</v>
      </c>
      <c r="E91" s="5" t="s">
        <v>473</v>
      </c>
      <c r="F91" s="5">
        <v>59</v>
      </c>
      <c r="G91" s="50">
        <v>21713</v>
      </c>
      <c r="H91" s="5">
        <v>350940</v>
      </c>
      <c r="I91" s="50">
        <v>29108</v>
      </c>
      <c r="J91" s="5" t="s">
        <v>421</v>
      </c>
      <c r="L91" s="5" t="s">
        <v>736</v>
      </c>
    </row>
    <row r="92" spans="1:12" s="1" customFormat="1" x14ac:dyDescent="0.25">
      <c r="A92" s="5" t="s">
        <v>408</v>
      </c>
      <c r="B92" s="5" t="s">
        <v>568</v>
      </c>
      <c r="C92" s="5" t="s">
        <v>419</v>
      </c>
      <c r="D92" s="52">
        <f t="shared" ca="1" si="1"/>
        <v>29664</v>
      </c>
      <c r="E92" s="5" t="s">
        <v>473</v>
      </c>
      <c r="F92" s="5">
        <v>59</v>
      </c>
      <c r="G92" s="50">
        <v>21735</v>
      </c>
      <c r="H92" s="5">
        <v>350804</v>
      </c>
      <c r="I92" s="50">
        <v>28860</v>
      </c>
      <c r="J92" s="5" t="s">
        <v>421</v>
      </c>
      <c r="L92" s="5" t="s">
        <v>738</v>
      </c>
    </row>
    <row r="93" spans="1:12" s="1" customFormat="1" x14ac:dyDescent="0.25">
      <c r="A93" s="5" t="s">
        <v>408</v>
      </c>
      <c r="B93" s="5" t="s">
        <v>569</v>
      </c>
      <c r="C93" s="5" t="s">
        <v>410</v>
      </c>
      <c r="D93" s="52">
        <f t="shared" ca="1" si="1"/>
        <v>21648</v>
      </c>
      <c r="E93" s="5" t="s">
        <v>536</v>
      </c>
      <c r="F93" s="5">
        <v>58</v>
      </c>
      <c r="G93" s="50">
        <v>21896</v>
      </c>
      <c r="H93" s="5">
        <v>350905</v>
      </c>
      <c r="I93" s="50">
        <v>28987</v>
      </c>
      <c r="J93" s="5" t="s">
        <v>421</v>
      </c>
      <c r="L93" s="5" t="s">
        <v>740</v>
      </c>
    </row>
    <row r="94" spans="1:12" s="1" customFormat="1" x14ac:dyDescent="0.25">
      <c r="A94" s="5" t="s">
        <v>413</v>
      </c>
      <c r="B94" s="5" t="s">
        <v>570</v>
      </c>
      <c r="C94" s="5" t="s">
        <v>571</v>
      </c>
      <c r="D94" s="52">
        <f t="shared" ca="1" si="1"/>
        <v>25056</v>
      </c>
      <c r="E94" s="5" t="s">
        <v>457</v>
      </c>
      <c r="F94" s="5">
        <v>58</v>
      </c>
      <c r="G94" s="50">
        <v>22084</v>
      </c>
      <c r="H94" s="5">
        <v>351209</v>
      </c>
      <c r="I94" s="50">
        <v>28917</v>
      </c>
      <c r="J94" s="5" t="s">
        <v>421</v>
      </c>
      <c r="L94" s="5" t="s">
        <v>741</v>
      </c>
    </row>
    <row r="95" spans="1:12" s="1" customFormat="1" x14ac:dyDescent="0.25">
      <c r="A95" s="5" t="s">
        <v>408</v>
      </c>
      <c r="B95" s="5" t="s">
        <v>541</v>
      </c>
      <c r="C95" s="5" t="s">
        <v>542</v>
      </c>
      <c r="D95" s="52">
        <f t="shared" ca="1" si="1"/>
        <v>22068</v>
      </c>
      <c r="E95" s="5" t="s">
        <v>416</v>
      </c>
      <c r="F95" s="5">
        <v>61</v>
      </c>
      <c r="G95" s="50">
        <v>20952</v>
      </c>
      <c r="H95" s="5">
        <v>350447</v>
      </c>
      <c r="I95" s="50">
        <v>29185</v>
      </c>
      <c r="J95" s="5" t="s">
        <v>421</v>
      </c>
      <c r="L95" s="5" t="s">
        <v>742</v>
      </c>
    </row>
    <row r="96" spans="1:12" s="1" customFormat="1" x14ac:dyDescent="0.25">
      <c r="A96" s="5" t="s">
        <v>408</v>
      </c>
      <c r="B96" s="5" t="s">
        <v>549</v>
      </c>
      <c r="C96" s="5" t="s">
        <v>86</v>
      </c>
      <c r="D96" s="52">
        <f t="shared" ca="1" si="1"/>
        <v>18648</v>
      </c>
      <c r="E96" s="5" t="s">
        <v>473</v>
      </c>
      <c r="F96" s="5">
        <v>61</v>
      </c>
      <c r="G96" s="50">
        <v>20877</v>
      </c>
      <c r="H96" s="5">
        <v>351048</v>
      </c>
      <c r="I96" s="50">
        <v>29199</v>
      </c>
      <c r="J96" s="5" t="s">
        <v>466</v>
      </c>
      <c r="L96" s="5" t="s">
        <v>743</v>
      </c>
    </row>
    <row r="97" spans="1:12" s="1" customFormat="1" x14ac:dyDescent="0.25">
      <c r="A97" s="5" t="s">
        <v>408</v>
      </c>
      <c r="B97" s="5" t="s">
        <v>572</v>
      </c>
      <c r="C97" s="5" t="s">
        <v>157</v>
      </c>
      <c r="D97" s="52">
        <f t="shared" ca="1" si="1"/>
        <v>29904</v>
      </c>
      <c r="E97" s="5" t="s">
        <v>473</v>
      </c>
      <c r="F97" s="5">
        <v>61</v>
      </c>
      <c r="G97" s="50">
        <v>21004</v>
      </c>
      <c r="H97" s="5">
        <v>351149</v>
      </c>
      <c r="I97" s="50">
        <v>29143</v>
      </c>
      <c r="J97" s="5" t="s">
        <v>466</v>
      </c>
      <c r="L97" s="5" t="s">
        <v>747</v>
      </c>
    </row>
    <row r="98" spans="1:12" s="1" customFormat="1" x14ac:dyDescent="0.25">
      <c r="A98" s="5" t="s">
        <v>408</v>
      </c>
      <c r="B98" s="5" t="s">
        <v>474</v>
      </c>
      <c r="C98" s="5" t="s">
        <v>451</v>
      </c>
      <c r="D98" s="52">
        <f t="shared" ca="1" si="1"/>
        <v>28848</v>
      </c>
      <c r="E98" s="5" t="s">
        <v>473</v>
      </c>
      <c r="F98" s="5">
        <v>60</v>
      </c>
      <c r="G98" s="50">
        <v>21210</v>
      </c>
      <c r="H98" s="5">
        <v>350317</v>
      </c>
      <c r="I98" s="50">
        <v>28880</v>
      </c>
      <c r="J98" s="5" t="s">
        <v>466</v>
      </c>
      <c r="L98" s="5" t="s">
        <v>749</v>
      </c>
    </row>
    <row r="99" spans="1:12" s="1" customFormat="1" x14ac:dyDescent="0.25">
      <c r="A99" s="5" t="s">
        <v>413</v>
      </c>
      <c r="B99" s="5" t="s">
        <v>570</v>
      </c>
      <c r="C99" s="5" t="s">
        <v>472</v>
      </c>
      <c r="D99" s="52">
        <f t="shared" ca="1" si="1"/>
        <v>21264</v>
      </c>
      <c r="E99" s="5" t="s">
        <v>416</v>
      </c>
      <c r="F99" s="5">
        <v>60</v>
      </c>
      <c r="G99" s="50">
        <v>21409</v>
      </c>
      <c r="H99" s="5">
        <v>350220</v>
      </c>
      <c r="I99" s="50">
        <v>28995</v>
      </c>
      <c r="J99" s="5" t="s">
        <v>466</v>
      </c>
      <c r="L99" s="5" t="s">
        <v>754</v>
      </c>
    </row>
    <row r="100" spans="1:12" s="1" customFormat="1" x14ac:dyDescent="0.25">
      <c r="A100" s="5" t="s">
        <v>408</v>
      </c>
      <c r="B100" s="5" t="s">
        <v>431</v>
      </c>
      <c r="C100" s="5" t="s">
        <v>573</v>
      </c>
      <c r="D100" s="52">
        <f t="shared" ca="1" si="1"/>
        <v>18588</v>
      </c>
      <c r="E100" s="5" t="s">
        <v>473</v>
      </c>
      <c r="F100" s="5">
        <v>59</v>
      </c>
      <c r="G100" s="50">
        <v>21635</v>
      </c>
      <c r="H100" s="5">
        <v>350484</v>
      </c>
      <c r="I100" s="50">
        <v>29110</v>
      </c>
      <c r="J100" s="5" t="s">
        <v>466</v>
      </c>
      <c r="L100" s="5" t="s">
        <v>758</v>
      </c>
    </row>
    <row r="101" spans="1:12" s="1" customFormat="1" x14ac:dyDescent="0.25">
      <c r="A101" s="5" t="s">
        <v>408</v>
      </c>
      <c r="B101" s="5" t="s">
        <v>574</v>
      </c>
      <c r="C101" s="5" t="s">
        <v>575</v>
      </c>
      <c r="D101" s="52">
        <f t="shared" ca="1" si="1"/>
        <v>26760</v>
      </c>
      <c r="E101" s="5" t="s">
        <v>416</v>
      </c>
      <c r="F101" s="5">
        <v>60</v>
      </c>
      <c r="G101" s="50">
        <v>21322</v>
      </c>
      <c r="H101" s="5">
        <v>560277</v>
      </c>
      <c r="I101" s="50">
        <v>28948</v>
      </c>
      <c r="J101" s="5" t="s">
        <v>466</v>
      </c>
      <c r="L101" s="5" t="s">
        <v>759</v>
      </c>
    </row>
    <row r="102" spans="1:12" s="1" customFormat="1" x14ac:dyDescent="0.25">
      <c r="A102" s="5" t="s">
        <v>408</v>
      </c>
      <c r="B102" s="5" t="s">
        <v>524</v>
      </c>
      <c r="C102" s="5" t="s">
        <v>93</v>
      </c>
      <c r="D102" s="52">
        <f t="shared" ca="1" si="1"/>
        <v>25620</v>
      </c>
      <c r="E102" s="5" t="s">
        <v>439</v>
      </c>
      <c r="F102" s="5">
        <v>61</v>
      </c>
      <c r="G102" s="50">
        <v>21042</v>
      </c>
      <c r="H102" s="5">
        <v>350149</v>
      </c>
      <c r="I102" s="50">
        <v>28902</v>
      </c>
      <c r="J102" s="5" t="s">
        <v>466</v>
      </c>
      <c r="L102" s="5" t="s">
        <v>763</v>
      </c>
    </row>
    <row r="103" spans="1:12" s="1" customFormat="1" x14ac:dyDescent="0.25">
      <c r="A103" s="5" t="s">
        <v>413</v>
      </c>
      <c r="B103" s="5" t="s">
        <v>409</v>
      </c>
      <c r="C103" s="5" t="s">
        <v>576</v>
      </c>
      <c r="D103" s="52">
        <f t="shared" ca="1" si="1"/>
        <v>25260</v>
      </c>
      <c r="E103" s="5" t="s">
        <v>577</v>
      </c>
      <c r="F103" s="5">
        <v>61</v>
      </c>
      <c r="G103" s="50">
        <v>21005</v>
      </c>
      <c r="H103" s="5">
        <v>350663</v>
      </c>
      <c r="I103" s="50">
        <v>28943</v>
      </c>
      <c r="J103" s="5" t="s">
        <v>466</v>
      </c>
      <c r="L103" s="5" t="s">
        <v>765</v>
      </c>
    </row>
    <row r="104" spans="1:12" s="1" customFormat="1" x14ac:dyDescent="0.25">
      <c r="A104" s="5" t="s">
        <v>408</v>
      </c>
      <c r="B104" s="5" t="s">
        <v>578</v>
      </c>
      <c r="C104" s="5" t="s">
        <v>419</v>
      </c>
      <c r="D104" s="52">
        <f t="shared" ca="1" si="1"/>
        <v>30240</v>
      </c>
      <c r="E104" s="5" t="s">
        <v>416</v>
      </c>
      <c r="F104" s="5">
        <v>59</v>
      </c>
      <c r="G104" s="50">
        <v>21705</v>
      </c>
      <c r="H104" s="5">
        <v>350784</v>
      </c>
      <c r="I104" s="50">
        <v>28950</v>
      </c>
      <c r="J104" s="5" t="s">
        <v>466</v>
      </c>
      <c r="L104" s="5" t="s">
        <v>767</v>
      </c>
    </row>
    <row r="105" spans="1:12" s="1" customFormat="1" x14ac:dyDescent="0.25">
      <c r="A105" s="5" t="s">
        <v>413</v>
      </c>
      <c r="B105" s="5" t="s">
        <v>579</v>
      </c>
      <c r="C105" s="5" t="s">
        <v>580</v>
      </c>
      <c r="D105" s="52">
        <f t="shared" ca="1" si="1"/>
        <v>26424</v>
      </c>
      <c r="E105" s="5" t="s">
        <v>457</v>
      </c>
      <c r="F105" s="5">
        <v>62</v>
      </c>
      <c r="G105" s="50">
        <v>20506</v>
      </c>
      <c r="H105" s="5">
        <v>560356</v>
      </c>
      <c r="I105" s="50">
        <v>29009</v>
      </c>
      <c r="J105" s="5" t="s">
        <v>412</v>
      </c>
      <c r="L105" s="5" t="s">
        <v>768</v>
      </c>
    </row>
    <row r="106" spans="1:12" s="1" customFormat="1" x14ac:dyDescent="0.25">
      <c r="A106" s="5" t="s">
        <v>413</v>
      </c>
      <c r="B106" s="5" t="s">
        <v>495</v>
      </c>
      <c r="C106" s="5" t="s">
        <v>581</v>
      </c>
      <c r="D106" s="52">
        <f t="shared" ca="1" si="1"/>
        <v>20856</v>
      </c>
      <c r="E106" s="5" t="s">
        <v>416</v>
      </c>
      <c r="F106" s="5">
        <v>59</v>
      </c>
      <c r="G106" s="50">
        <v>21544</v>
      </c>
      <c r="H106" s="5">
        <v>560357</v>
      </c>
      <c r="I106" s="50">
        <v>28940</v>
      </c>
      <c r="J106" s="5" t="s">
        <v>412</v>
      </c>
      <c r="L106" s="5" t="s">
        <v>769</v>
      </c>
    </row>
    <row r="107" spans="1:12" s="1" customFormat="1" x14ac:dyDescent="0.25">
      <c r="A107" s="5" t="s">
        <v>408</v>
      </c>
      <c r="B107" s="5" t="s">
        <v>437</v>
      </c>
      <c r="C107" s="5" t="s">
        <v>535</v>
      </c>
      <c r="D107" s="52">
        <f t="shared" ca="1" si="1"/>
        <v>29964</v>
      </c>
      <c r="E107" s="5" t="s">
        <v>416</v>
      </c>
      <c r="F107" s="5">
        <v>60</v>
      </c>
      <c r="G107" s="50">
        <v>21310</v>
      </c>
      <c r="H107" s="5">
        <v>350677</v>
      </c>
      <c r="I107" s="50">
        <v>28881</v>
      </c>
      <c r="J107" s="5" t="s">
        <v>412</v>
      </c>
      <c r="L107" s="5" t="s">
        <v>771</v>
      </c>
    </row>
    <row r="108" spans="1:12" s="1" customFormat="1" x14ac:dyDescent="0.25">
      <c r="A108" s="5" t="s">
        <v>408</v>
      </c>
      <c r="B108" s="5" t="s">
        <v>483</v>
      </c>
      <c r="C108" s="5" t="s">
        <v>547</v>
      </c>
      <c r="D108" s="52">
        <f t="shared" ca="1" si="1"/>
        <v>25164</v>
      </c>
      <c r="E108" s="5" t="s">
        <v>482</v>
      </c>
      <c r="F108" s="5">
        <v>63</v>
      </c>
      <c r="G108" s="50">
        <v>20195</v>
      </c>
      <c r="H108" s="5">
        <v>560358</v>
      </c>
      <c r="I108" s="50">
        <v>29501</v>
      </c>
      <c r="J108" s="5" t="s">
        <v>412</v>
      </c>
      <c r="L108" s="5" t="s">
        <v>772</v>
      </c>
    </row>
    <row r="109" spans="1:12" s="1" customFormat="1" x14ac:dyDescent="0.25">
      <c r="A109" s="5" t="s">
        <v>413</v>
      </c>
      <c r="B109" s="5" t="s">
        <v>455</v>
      </c>
      <c r="C109" s="5" t="s">
        <v>582</v>
      </c>
      <c r="D109" s="52">
        <f t="shared" ca="1" si="1"/>
        <v>29616</v>
      </c>
      <c r="E109" s="5" t="s">
        <v>457</v>
      </c>
      <c r="F109" s="5">
        <v>59</v>
      </c>
      <c r="G109" s="50">
        <v>21723</v>
      </c>
      <c r="H109" s="5">
        <v>351037</v>
      </c>
      <c r="I109" s="50">
        <v>29563</v>
      </c>
      <c r="J109" s="5" t="s">
        <v>412</v>
      </c>
      <c r="L109" s="5" t="s">
        <v>775</v>
      </c>
    </row>
    <row r="110" spans="1:12" s="1" customFormat="1" x14ac:dyDescent="0.25">
      <c r="A110" s="5" t="s">
        <v>413</v>
      </c>
      <c r="B110" s="5" t="s">
        <v>479</v>
      </c>
      <c r="C110" s="5" t="s">
        <v>583</v>
      </c>
      <c r="D110" s="52">
        <f t="shared" ca="1" si="1"/>
        <v>29304</v>
      </c>
      <c r="E110" s="5" t="s">
        <v>457</v>
      </c>
      <c r="F110" s="5">
        <v>59</v>
      </c>
      <c r="G110" s="50">
        <v>21735</v>
      </c>
      <c r="H110" s="5">
        <v>351170</v>
      </c>
      <c r="I110" s="50">
        <v>29535</v>
      </c>
      <c r="J110" s="5" t="s">
        <v>412</v>
      </c>
      <c r="L110" s="5" t="s">
        <v>777</v>
      </c>
    </row>
    <row r="111" spans="1:12" s="1" customFormat="1" x14ac:dyDescent="0.25">
      <c r="A111" s="5" t="s">
        <v>408</v>
      </c>
      <c r="B111" s="5" t="s">
        <v>514</v>
      </c>
      <c r="C111" s="5" t="s">
        <v>157</v>
      </c>
      <c r="D111" s="52">
        <f t="shared" ca="1" si="1"/>
        <v>28092</v>
      </c>
      <c r="E111" s="5" t="s">
        <v>584</v>
      </c>
      <c r="F111" s="5">
        <v>62</v>
      </c>
      <c r="G111" s="50">
        <v>20574</v>
      </c>
      <c r="H111" s="5">
        <v>560293</v>
      </c>
      <c r="I111" s="50">
        <v>29445</v>
      </c>
      <c r="J111" s="5" t="s">
        <v>412</v>
      </c>
      <c r="L111" s="5" t="s">
        <v>778</v>
      </c>
    </row>
    <row r="112" spans="1:12" s="1" customFormat="1" x14ac:dyDescent="0.25">
      <c r="A112" s="5" t="s">
        <v>413</v>
      </c>
      <c r="B112" s="5" t="s">
        <v>440</v>
      </c>
      <c r="C112" s="5" t="s">
        <v>585</v>
      </c>
      <c r="D112" s="52">
        <f t="shared" ca="1" si="1"/>
        <v>29208</v>
      </c>
      <c r="E112" s="5" t="s">
        <v>460</v>
      </c>
      <c r="F112" s="5">
        <v>61</v>
      </c>
      <c r="G112" s="50">
        <v>21075</v>
      </c>
      <c r="H112" s="5">
        <v>350435</v>
      </c>
      <c r="I112" s="50">
        <v>29370</v>
      </c>
      <c r="J112" s="5" t="s">
        <v>412</v>
      </c>
      <c r="L112" s="5" t="s">
        <v>780</v>
      </c>
    </row>
    <row r="113" spans="1:12" s="1" customFormat="1" x14ac:dyDescent="0.25">
      <c r="A113" s="5" t="s">
        <v>413</v>
      </c>
      <c r="B113" s="5" t="s">
        <v>586</v>
      </c>
      <c r="C113" s="5" t="s">
        <v>565</v>
      </c>
      <c r="D113" s="52">
        <f t="shared" ca="1" si="1"/>
        <v>21456</v>
      </c>
      <c r="E113" s="5" t="s">
        <v>457</v>
      </c>
      <c r="F113" s="5">
        <v>60</v>
      </c>
      <c r="G113" s="50">
        <v>21105</v>
      </c>
      <c r="H113" s="5">
        <v>350594</v>
      </c>
      <c r="I113" s="50">
        <v>29550</v>
      </c>
      <c r="J113" s="5" t="s">
        <v>412</v>
      </c>
      <c r="L113" s="5" t="s">
        <v>788</v>
      </c>
    </row>
    <row r="114" spans="1:12" s="1" customFormat="1" x14ac:dyDescent="0.25">
      <c r="A114" s="5" t="s">
        <v>413</v>
      </c>
      <c r="B114" s="5" t="s">
        <v>587</v>
      </c>
      <c r="C114" s="5" t="s">
        <v>435</v>
      </c>
      <c r="D114" s="52">
        <f t="shared" ca="1" si="1"/>
        <v>18684</v>
      </c>
      <c r="E114" s="5" t="s">
        <v>457</v>
      </c>
      <c r="F114" s="5">
        <v>60</v>
      </c>
      <c r="G114" s="50">
        <v>21221</v>
      </c>
      <c r="H114" s="5">
        <v>350649</v>
      </c>
      <c r="I114" s="50">
        <v>29563</v>
      </c>
      <c r="J114" s="5" t="s">
        <v>412</v>
      </c>
      <c r="L114" s="5" t="s">
        <v>797</v>
      </c>
    </row>
    <row r="115" spans="1:12" s="1" customFormat="1" x14ac:dyDescent="0.25">
      <c r="A115" s="5" t="s">
        <v>413</v>
      </c>
      <c r="B115" s="5" t="s">
        <v>547</v>
      </c>
      <c r="C115" s="5" t="s">
        <v>588</v>
      </c>
      <c r="D115" s="52">
        <f t="shared" ca="1" si="1"/>
        <v>26136</v>
      </c>
      <c r="E115" s="5" t="s">
        <v>589</v>
      </c>
      <c r="F115" s="5">
        <v>59</v>
      </c>
      <c r="G115" s="50">
        <v>21630</v>
      </c>
      <c r="H115" s="5">
        <v>350246</v>
      </c>
      <c r="I115" s="50">
        <v>29486</v>
      </c>
      <c r="J115" s="5" t="s">
        <v>412</v>
      </c>
      <c r="L115" s="5" t="s">
        <v>798</v>
      </c>
    </row>
    <row r="116" spans="1:12" s="1" customFormat="1" x14ac:dyDescent="0.25">
      <c r="A116" s="5" t="s">
        <v>413</v>
      </c>
      <c r="B116" s="5" t="s">
        <v>590</v>
      </c>
      <c r="C116" s="5" t="s">
        <v>591</v>
      </c>
      <c r="D116" s="52">
        <f t="shared" ca="1" si="1"/>
        <v>21660</v>
      </c>
      <c r="E116" s="5" t="s">
        <v>416</v>
      </c>
      <c r="F116" s="5">
        <v>58</v>
      </c>
      <c r="G116" s="50">
        <v>21864</v>
      </c>
      <c r="H116" s="5">
        <v>350978</v>
      </c>
      <c r="I116" s="50">
        <v>29261</v>
      </c>
      <c r="J116" s="5" t="s">
        <v>417</v>
      </c>
      <c r="L116" s="5" t="s">
        <v>799</v>
      </c>
    </row>
    <row r="117" spans="1:12" s="1" customFormat="1" x14ac:dyDescent="0.25">
      <c r="A117" s="5" t="s">
        <v>454</v>
      </c>
      <c r="B117" s="5" t="s">
        <v>592</v>
      </c>
      <c r="C117" s="5" t="s">
        <v>563</v>
      </c>
      <c r="D117" s="52">
        <f t="shared" ca="1" si="1"/>
        <v>26052</v>
      </c>
      <c r="E117" s="5" t="s">
        <v>439</v>
      </c>
      <c r="F117" s="5">
        <v>60</v>
      </c>
      <c r="G117" s="50">
        <v>21348</v>
      </c>
      <c r="H117" s="5">
        <v>350835</v>
      </c>
      <c r="I117" s="50">
        <v>29376</v>
      </c>
      <c r="J117" s="5" t="s">
        <v>417</v>
      </c>
      <c r="L117" s="5" t="s">
        <v>800</v>
      </c>
    </row>
    <row r="118" spans="1:12" s="1" customFormat="1" x14ac:dyDescent="0.25">
      <c r="A118" s="5" t="s">
        <v>413</v>
      </c>
      <c r="B118" s="5" t="s">
        <v>157</v>
      </c>
      <c r="C118" s="5" t="s">
        <v>593</v>
      </c>
      <c r="D118" s="52">
        <f t="shared" ca="1" si="1"/>
        <v>28356</v>
      </c>
      <c r="E118" s="5" t="s">
        <v>416</v>
      </c>
      <c r="F118" s="5">
        <v>59</v>
      </c>
      <c r="G118" s="50">
        <v>21514</v>
      </c>
      <c r="H118" s="5">
        <v>560307</v>
      </c>
      <c r="I118" s="50">
        <v>29358</v>
      </c>
      <c r="J118" s="5" t="s">
        <v>417</v>
      </c>
      <c r="L118" s="5" t="s">
        <v>802</v>
      </c>
    </row>
    <row r="119" spans="1:12" s="1" customFormat="1" x14ac:dyDescent="0.25">
      <c r="A119" s="5" t="s">
        <v>413</v>
      </c>
      <c r="B119" s="5" t="s">
        <v>458</v>
      </c>
      <c r="C119" s="5" t="s">
        <v>565</v>
      </c>
      <c r="D119" s="52">
        <f t="shared" ca="1" si="1"/>
        <v>24072</v>
      </c>
      <c r="E119" s="5" t="s">
        <v>439</v>
      </c>
      <c r="F119" s="5">
        <v>58</v>
      </c>
      <c r="G119" s="50">
        <v>21861</v>
      </c>
      <c r="H119" s="5">
        <v>350359</v>
      </c>
      <c r="I119" s="50">
        <v>29375</v>
      </c>
      <c r="J119" s="5" t="s">
        <v>417</v>
      </c>
      <c r="L119" s="5" t="s">
        <v>805</v>
      </c>
    </row>
    <row r="120" spans="1:12" s="1" customFormat="1" x14ac:dyDescent="0.25">
      <c r="A120" s="5" t="s">
        <v>408</v>
      </c>
      <c r="B120" s="5" t="s">
        <v>594</v>
      </c>
      <c r="C120" s="5" t="s">
        <v>550</v>
      </c>
      <c r="D120" s="52">
        <f t="shared" ca="1" si="1"/>
        <v>19356</v>
      </c>
      <c r="E120" s="5" t="s">
        <v>595</v>
      </c>
      <c r="F120" s="5">
        <v>65</v>
      </c>
      <c r="G120" s="50">
        <v>19491</v>
      </c>
      <c r="H120" s="5">
        <v>560310</v>
      </c>
      <c r="I120" s="50">
        <v>29346</v>
      </c>
      <c r="J120" s="5" t="s">
        <v>417</v>
      </c>
      <c r="L120" s="5" t="s">
        <v>806</v>
      </c>
    </row>
    <row r="121" spans="1:12" s="1" customFormat="1" x14ac:dyDescent="0.25">
      <c r="A121" s="5" t="s">
        <v>413</v>
      </c>
      <c r="B121" s="5" t="s">
        <v>549</v>
      </c>
      <c r="C121" s="5" t="s">
        <v>596</v>
      </c>
      <c r="D121" s="52">
        <f t="shared" ca="1" si="1"/>
        <v>27516</v>
      </c>
      <c r="E121" s="5" t="s">
        <v>457</v>
      </c>
      <c r="F121" s="5">
        <v>61</v>
      </c>
      <c r="G121" s="50">
        <v>20974</v>
      </c>
      <c r="H121" s="5">
        <v>351075</v>
      </c>
      <c r="I121" s="50">
        <v>29565</v>
      </c>
      <c r="J121" s="5" t="s">
        <v>417</v>
      </c>
      <c r="L121" s="5" t="s">
        <v>811</v>
      </c>
    </row>
    <row r="122" spans="1:12" s="1" customFormat="1" x14ac:dyDescent="0.25">
      <c r="A122" s="5" t="s">
        <v>408</v>
      </c>
      <c r="B122" s="5" t="s">
        <v>519</v>
      </c>
      <c r="C122" s="5" t="s">
        <v>527</v>
      </c>
      <c r="D122" s="52">
        <f t="shared" ca="1" si="1"/>
        <v>29592</v>
      </c>
      <c r="E122" s="5" t="s">
        <v>473</v>
      </c>
      <c r="F122" s="5">
        <v>60</v>
      </c>
      <c r="G122" s="50">
        <v>21376</v>
      </c>
      <c r="H122" s="5">
        <v>350448</v>
      </c>
      <c r="I122" s="50">
        <v>29228</v>
      </c>
      <c r="J122" s="5" t="s">
        <v>417</v>
      </c>
      <c r="L122" s="5" t="s">
        <v>813</v>
      </c>
    </row>
    <row r="123" spans="1:12" s="1" customFormat="1" x14ac:dyDescent="0.25">
      <c r="A123" s="5" t="s">
        <v>408</v>
      </c>
      <c r="B123" s="5" t="s">
        <v>534</v>
      </c>
      <c r="C123" s="5" t="s">
        <v>597</v>
      </c>
      <c r="D123" s="52">
        <f t="shared" ca="1" si="1"/>
        <v>27024</v>
      </c>
      <c r="E123" s="5" t="s">
        <v>598</v>
      </c>
      <c r="F123" s="5">
        <v>60</v>
      </c>
      <c r="G123" s="50">
        <v>21378</v>
      </c>
      <c r="H123" s="5">
        <v>350844</v>
      </c>
      <c r="I123" s="50">
        <v>29363</v>
      </c>
      <c r="J123" s="5" t="s">
        <v>417</v>
      </c>
      <c r="L123" s="5" t="s">
        <v>814</v>
      </c>
    </row>
    <row r="124" spans="1:12" s="1" customFormat="1" x14ac:dyDescent="0.25">
      <c r="A124" s="5" t="s">
        <v>413</v>
      </c>
      <c r="B124" s="5" t="s">
        <v>423</v>
      </c>
      <c r="C124" s="5" t="s">
        <v>438</v>
      </c>
      <c r="D124" s="52">
        <f t="shared" ca="1" si="1"/>
        <v>19500</v>
      </c>
      <c r="E124" s="5" t="s">
        <v>416</v>
      </c>
      <c r="F124" s="5">
        <v>60</v>
      </c>
      <c r="G124" s="50">
        <v>21440</v>
      </c>
      <c r="H124" s="5">
        <v>350756</v>
      </c>
      <c r="I124" s="50">
        <v>29384</v>
      </c>
      <c r="J124" s="5" t="s">
        <v>417</v>
      </c>
      <c r="L124" s="5" t="s">
        <v>821</v>
      </c>
    </row>
    <row r="125" spans="1:12" s="1" customFormat="1" x14ac:dyDescent="0.25">
      <c r="A125" s="5" t="s">
        <v>408</v>
      </c>
      <c r="B125" s="5" t="s">
        <v>493</v>
      </c>
      <c r="C125" s="5" t="s">
        <v>599</v>
      </c>
      <c r="D125" s="52">
        <f t="shared" ca="1" si="1"/>
        <v>24504</v>
      </c>
      <c r="E125" s="5" t="s">
        <v>548</v>
      </c>
      <c r="F125" s="5">
        <v>59</v>
      </c>
      <c r="G125" s="50">
        <v>21558</v>
      </c>
      <c r="H125" s="5">
        <v>350182</v>
      </c>
      <c r="I125" s="50">
        <v>29344</v>
      </c>
      <c r="J125" s="5" t="s">
        <v>417</v>
      </c>
      <c r="L125" s="5" t="s">
        <v>829</v>
      </c>
    </row>
    <row r="126" spans="1:12" s="1" customFormat="1" x14ac:dyDescent="0.25">
      <c r="A126" s="5" t="s">
        <v>413</v>
      </c>
      <c r="B126" s="5" t="s">
        <v>429</v>
      </c>
      <c r="C126" s="5" t="s">
        <v>600</v>
      </c>
      <c r="D126" s="52">
        <f t="shared" ca="1" si="1"/>
        <v>25896</v>
      </c>
      <c r="E126" s="5" t="s">
        <v>601</v>
      </c>
      <c r="F126" s="5">
        <v>57</v>
      </c>
      <c r="G126" s="50">
        <v>22534</v>
      </c>
      <c r="H126" s="5">
        <v>350850</v>
      </c>
      <c r="I126" s="50">
        <v>29580</v>
      </c>
      <c r="J126" s="5" t="s">
        <v>417</v>
      </c>
      <c r="L126" s="5" t="s">
        <v>830</v>
      </c>
    </row>
    <row r="127" spans="1:12" s="1" customFormat="1" x14ac:dyDescent="0.25">
      <c r="A127" s="5" t="s">
        <v>413</v>
      </c>
      <c r="B127" s="5" t="s">
        <v>602</v>
      </c>
      <c r="C127" s="5" t="s">
        <v>600</v>
      </c>
      <c r="D127" s="52">
        <f t="shared" ca="1" si="1"/>
        <v>24600</v>
      </c>
      <c r="E127" s="5" t="s">
        <v>457</v>
      </c>
      <c r="F127" s="5">
        <v>57</v>
      </c>
      <c r="G127" s="50">
        <v>22275</v>
      </c>
      <c r="H127" s="5">
        <v>350112</v>
      </c>
      <c r="I127" s="50">
        <v>29414</v>
      </c>
      <c r="J127" s="5" t="s">
        <v>417</v>
      </c>
      <c r="L127" s="5" t="s">
        <v>832</v>
      </c>
    </row>
    <row r="128" spans="1:12" s="1" customFormat="1" x14ac:dyDescent="0.25">
      <c r="A128" s="5" t="s">
        <v>413</v>
      </c>
      <c r="B128" s="5" t="s">
        <v>493</v>
      </c>
      <c r="C128" s="5" t="s">
        <v>529</v>
      </c>
      <c r="D128" s="52">
        <f t="shared" ca="1" si="1"/>
        <v>20436</v>
      </c>
      <c r="E128" s="5" t="s">
        <v>442</v>
      </c>
      <c r="F128" s="5">
        <v>60</v>
      </c>
      <c r="G128" s="50">
        <v>21232</v>
      </c>
      <c r="H128" s="5">
        <v>560317</v>
      </c>
      <c r="I128" s="50">
        <v>29551</v>
      </c>
      <c r="J128" s="5" t="s">
        <v>417</v>
      </c>
      <c r="L128" s="5" t="s">
        <v>836</v>
      </c>
    </row>
    <row r="129" spans="1:12" s="1" customFormat="1" x14ac:dyDescent="0.25">
      <c r="A129" s="5" t="s">
        <v>413</v>
      </c>
      <c r="B129" s="5" t="s">
        <v>549</v>
      </c>
      <c r="C129" s="5" t="s">
        <v>486</v>
      </c>
      <c r="D129" s="52">
        <f t="shared" ca="1" si="1"/>
        <v>28128</v>
      </c>
      <c r="E129" s="5" t="s">
        <v>422</v>
      </c>
      <c r="F129" s="5">
        <v>58</v>
      </c>
      <c r="G129" s="50">
        <v>21830</v>
      </c>
      <c r="H129" s="5">
        <v>560314</v>
      </c>
      <c r="I129" s="50">
        <v>29505</v>
      </c>
      <c r="J129" s="5" t="s">
        <v>417</v>
      </c>
      <c r="L129" s="5" t="s">
        <v>837</v>
      </c>
    </row>
    <row r="130" spans="1:12" s="1" customFormat="1" x14ac:dyDescent="0.25">
      <c r="A130" s="5" t="s">
        <v>408</v>
      </c>
      <c r="B130" s="5" t="s">
        <v>483</v>
      </c>
      <c r="C130" s="5" t="s">
        <v>533</v>
      </c>
      <c r="D130" s="52">
        <f t="shared" ca="1" si="1"/>
        <v>27864</v>
      </c>
      <c r="E130" s="5" t="s">
        <v>460</v>
      </c>
      <c r="F130" s="5">
        <v>59</v>
      </c>
      <c r="G130" s="50">
        <v>21692</v>
      </c>
      <c r="H130" s="5">
        <v>350350</v>
      </c>
      <c r="I130" s="50">
        <v>29419</v>
      </c>
      <c r="J130" s="5" t="s">
        <v>417</v>
      </c>
      <c r="L130" s="5" t="s">
        <v>845</v>
      </c>
    </row>
    <row r="131" spans="1:12" s="1" customFormat="1" x14ac:dyDescent="0.25">
      <c r="A131" s="5" t="s">
        <v>408</v>
      </c>
      <c r="B131" s="5" t="s">
        <v>603</v>
      </c>
      <c r="C131" s="5" t="s">
        <v>604</v>
      </c>
      <c r="D131" s="52">
        <f t="shared" ref="D131:D194" ca="1" si="2">RANDBETWEEN(1500,2600)*12</f>
        <v>21180</v>
      </c>
      <c r="E131" s="5" t="s">
        <v>536</v>
      </c>
      <c r="F131" s="5">
        <v>59</v>
      </c>
      <c r="G131" s="50">
        <v>21812</v>
      </c>
      <c r="H131" s="5">
        <v>350421</v>
      </c>
      <c r="I131" s="50">
        <v>29486</v>
      </c>
      <c r="J131" s="5" t="s">
        <v>417</v>
      </c>
      <c r="L131" s="5" t="s">
        <v>846</v>
      </c>
    </row>
    <row r="132" spans="1:12" s="1" customFormat="1" x14ac:dyDescent="0.25">
      <c r="A132" s="5" t="s">
        <v>413</v>
      </c>
      <c r="B132" s="5" t="s">
        <v>410</v>
      </c>
      <c r="C132" s="5" t="s">
        <v>456</v>
      </c>
      <c r="D132" s="52">
        <f t="shared" ca="1" si="2"/>
        <v>30072</v>
      </c>
      <c r="E132" s="5" t="s">
        <v>605</v>
      </c>
      <c r="F132" s="5">
        <v>59</v>
      </c>
      <c r="G132" s="50">
        <v>21660</v>
      </c>
      <c r="H132" s="5">
        <v>350394</v>
      </c>
      <c r="I132" s="50">
        <v>29314</v>
      </c>
      <c r="J132" s="5" t="s">
        <v>421</v>
      </c>
      <c r="L132" s="5" t="s">
        <v>850</v>
      </c>
    </row>
    <row r="133" spans="1:12" s="1" customFormat="1" x14ac:dyDescent="0.25">
      <c r="A133" s="5" t="s">
        <v>413</v>
      </c>
      <c r="B133" s="5" t="s">
        <v>592</v>
      </c>
      <c r="C133" s="5" t="s">
        <v>432</v>
      </c>
      <c r="D133" s="52">
        <f t="shared" ca="1" si="2"/>
        <v>30864</v>
      </c>
      <c r="E133" s="5" t="s">
        <v>439</v>
      </c>
      <c r="F133" s="5">
        <v>59</v>
      </c>
      <c r="G133" s="50">
        <v>21803</v>
      </c>
      <c r="H133" s="5">
        <v>350661</v>
      </c>
      <c r="I133" s="50">
        <v>29581</v>
      </c>
      <c r="J133" s="5" t="s">
        <v>421</v>
      </c>
      <c r="L133" s="5" t="s">
        <v>851</v>
      </c>
    </row>
    <row r="134" spans="1:12" s="1" customFormat="1" x14ac:dyDescent="0.25">
      <c r="A134" s="5" t="s">
        <v>413</v>
      </c>
      <c r="B134" s="5" t="s">
        <v>603</v>
      </c>
      <c r="C134" s="5" t="s">
        <v>606</v>
      </c>
      <c r="D134" s="52">
        <f t="shared" ca="1" si="2"/>
        <v>23088</v>
      </c>
      <c r="E134" s="5" t="s">
        <v>607</v>
      </c>
      <c r="F134" s="5">
        <v>59</v>
      </c>
      <c r="G134" s="50">
        <v>21805</v>
      </c>
      <c r="H134" s="5">
        <v>560316</v>
      </c>
      <c r="I134" s="50">
        <v>29536</v>
      </c>
      <c r="J134" s="5" t="s">
        <v>421</v>
      </c>
      <c r="L134" s="5" t="s">
        <v>852</v>
      </c>
    </row>
    <row r="135" spans="1:12" s="1" customFormat="1" x14ac:dyDescent="0.25">
      <c r="A135" s="5" t="s">
        <v>413</v>
      </c>
      <c r="B135" s="5" t="s">
        <v>446</v>
      </c>
      <c r="C135" s="5" t="s">
        <v>510</v>
      </c>
      <c r="D135" s="52">
        <f t="shared" ca="1" si="2"/>
        <v>22752</v>
      </c>
      <c r="E135" s="5" t="s">
        <v>416</v>
      </c>
      <c r="F135" s="5">
        <v>60</v>
      </c>
      <c r="G135" s="50">
        <v>21232</v>
      </c>
      <c r="H135" s="5">
        <v>350957</v>
      </c>
      <c r="I135" s="50">
        <v>29551</v>
      </c>
      <c r="J135" s="5" t="s">
        <v>421</v>
      </c>
      <c r="L135" s="5" t="s">
        <v>854</v>
      </c>
    </row>
    <row r="136" spans="1:12" s="1" customFormat="1" x14ac:dyDescent="0.25">
      <c r="A136" s="5" t="s">
        <v>413</v>
      </c>
      <c r="B136" s="5" t="s">
        <v>608</v>
      </c>
      <c r="C136" s="5" t="s">
        <v>609</v>
      </c>
      <c r="D136" s="52">
        <f t="shared" ca="1" si="2"/>
        <v>30696</v>
      </c>
      <c r="E136" s="5" t="s">
        <v>439</v>
      </c>
      <c r="F136" s="5">
        <v>59</v>
      </c>
      <c r="G136" s="50">
        <v>21602</v>
      </c>
      <c r="H136" s="5">
        <v>350208</v>
      </c>
      <c r="I136" s="50">
        <v>29309</v>
      </c>
      <c r="J136" s="5" t="s">
        <v>421</v>
      </c>
      <c r="L136" s="5" t="s">
        <v>856</v>
      </c>
    </row>
    <row r="137" spans="1:12" s="1" customFormat="1" x14ac:dyDescent="0.25">
      <c r="A137" s="5" t="s">
        <v>408</v>
      </c>
      <c r="B137" s="5" t="s">
        <v>610</v>
      </c>
      <c r="C137" s="5" t="s">
        <v>86</v>
      </c>
      <c r="D137" s="52">
        <f t="shared" ca="1" si="2"/>
        <v>30000</v>
      </c>
      <c r="E137" s="5" t="s">
        <v>536</v>
      </c>
      <c r="F137" s="5">
        <v>58</v>
      </c>
      <c r="G137" s="50">
        <v>21835</v>
      </c>
      <c r="H137" s="5">
        <v>350967</v>
      </c>
      <c r="I137" s="50">
        <v>29440</v>
      </c>
      <c r="J137" s="5" t="s">
        <v>421</v>
      </c>
      <c r="L137" s="5" t="s">
        <v>860</v>
      </c>
    </row>
    <row r="138" spans="1:12" s="1" customFormat="1" x14ac:dyDescent="0.25">
      <c r="A138" s="5" t="s">
        <v>413</v>
      </c>
      <c r="B138" s="5" t="s">
        <v>611</v>
      </c>
      <c r="C138" s="5" t="s">
        <v>489</v>
      </c>
      <c r="D138" s="52">
        <f t="shared" ca="1" si="2"/>
        <v>30792</v>
      </c>
      <c r="E138" s="5" t="s">
        <v>457</v>
      </c>
      <c r="F138" s="5">
        <v>60</v>
      </c>
      <c r="G138" s="50">
        <v>21112</v>
      </c>
      <c r="H138" s="5">
        <v>350938</v>
      </c>
      <c r="I138" s="50">
        <v>29841</v>
      </c>
      <c r="J138" s="5" t="s">
        <v>421</v>
      </c>
      <c r="L138" s="5" t="s">
        <v>866</v>
      </c>
    </row>
    <row r="139" spans="1:12" s="1" customFormat="1" x14ac:dyDescent="0.25">
      <c r="A139" s="5" t="s">
        <v>413</v>
      </c>
      <c r="B139" s="5" t="s">
        <v>612</v>
      </c>
      <c r="C139" s="5" t="s">
        <v>613</v>
      </c>
      <c r="D139" s="52">
        <f t="shared" ca="1" si="2"/>
        <v>25392</v>
      </c>
      <c r="E139" s="5" t="s">
        <v>416</v>
      </c>
      <c r="F139" s="5">
        <v>58</v>
      </c>
      <c r="G139" s="50">
        <v>22101</v>
      </c>
      <c r="H139" s="5">
        <v>350254</v>
      </c>
      <c r="I139" s="50">
        <v>29770</v>
      </c>
      <c r="J139" s="5" t="s">
        <v>421</v>
      </c>
      <c r="L139" s="5" t="s">
        <v>867</v>
      </c>
    </row>
    <row r="140" spans="1:12" s="1" customFormat="1" x14ac:dyDescent="0.25">
      <c r="A140" s="5" t="s">
        <v>408</v>
      </c>
      <c r="B140" s="5" t="s">
        <v>602</v>
      </c>
      <c r="C140" s="5" t="s">
        <v>185</v>
      </c>
      <c r="D140" s="52">
        <f t="shared" ca="1" si="2"/>
        <v>30996</v>
      </c>
      <c r="E140" s="5" t="s">
        <v>473</v>
      </c>
      <c r="F140" s="5">
        <v>60</v>
      </c>
      <c r="G140" s="50">
        <v>21193</v>
      </c>
      <c r="H140" s="5">
        <v>350043</v>
      </c>
      <c r="I140" s="50">
        <v>29666</v>
      </c>
      <c r="J140" s="5" t="s">
        <v>421</v>
      </c>
      <c r="L140" s="5" t="s">
        <v>868</v>
      </c>
    </row>
    <row r="141" spans="1:12" s="1" customFormat="1" x14ac:dyDescent="0.25">
      <c r="A141" s="5" t="s">
        <v>408</v>
      </c>
      <c r="B141" s="5" t="s">
        <v>614</v>
      </c>
      <c r="C141" s="5" t="s">
        <v>533</v>
      </c>
      <c r="D141" s="52">
        <f t="shared" ca="1" si="2"/>
        <v>27480</v>
      </c>
      <c r="E141" s="5" t="s">
        <v>536</v>
      </c>
      <c r="F141" s="5">
        <v>57</v>
      </c>
      <c r="G141" s="50">
        <v>22199</v>
      </c>
      <c r="H141" s="5">
        <v>560329</v>
      </c>
      <c r="I141" s="50">
        <v>29841</v>
      </c>
      <c r="J141" s="5" t="s">
        <v>421</v>
      </c>
      <c r="L141" s="5" t="s">
        <v>869</v>
      </c>
    </row>
    <row r="142" spans="1:12" s="1" customFormat="1" x14ac:dyDescent="0.25">
      <c r="A142" s="5" t="s">
        <v>408</v>
      </c>
      <c r="B142" s="5" t="s">
        <v>517</v>
      </c>
      <c r="C142" s="5" t="s">
        <v>527</v>
      </c>
      <c r="D142" s="52">
        <f t="shared" ca="1" si="2"/>
        <v>26604</v>
      </c>
      <c r="E142" s="5" t="s">
        <v>439</v>
      </c>
      <c r="F142" s="5">
        <v>63</v>
      </c>
      <c r="G142" s="50">
        <v>20136</v>
      </c>
      <c r="H142" s="5">
        <v>560335</v>
      </c>
      <c r="I142" s="50">
        <v>29696</v>
      </c>
      <c r="J142" s="5" t="s">
        <v>466</v>
      </c>
      <c r="L142" s="5" t="s">
        <v>872</v>
      </c>
    </row>
    <row r="143" spans="1:12" s="1" customFormat="1" x14ac:dyDescent="0.25">
      <c r="A143" s="5" t="s">
        <v>413</v>
      </c>
      <c r="B143" s="5" t="s">
        <v>615</v>
      </c>
      <c r="C143" s="5" t="s">
        <v>616</v>
      </c>
      <c r="D143" s="52">
        <f t="shared" ca="1" si="2"/>
        <v>25044</v>
      </c>
      <c r="E143" s="5" t="s">
        <v>617</v>
      </c>
      <c r="F143" s="5">
        <v>61</v>
      </c>
      <c r="G143" s="50">
        <v>21054</v>
      </c>
      <c r="H143" s="5">
        <v>560356</v>
      </c>
      <c r="I143" s="50">
        <v>29684</v>
      </c>
      <c r="J143" s="5" t="s">
        <v>466</v>
      </c>
      <c r="L143" s="5" t="s">
        <v>873</v>
      </c>
    </row>
    <row r="144" spans="1:12" s="1" customFormat="1" x14ac:dyDescent="0.25">
      <c r="A144" s="5" t="s">
        <v>408</v>
      </c>
      <c r="B144" s="5" t="s">
        <v>618</v>
      </c>
      <c r="C144" s="5" t="s">
        <v>410</v>
      </c>
      <c r="D144" s="52">
        <f t="shared" ca="1" si="2"/>
        <v>25392</v>
      </c>
      <c r="E144" s="5" t="s">
        <v>619</v>
      </c>
      <c r="F144" s="5">
        <v>58</v>
      </c>
      <c r="G144" s="50">
        <v>21864</v>
      </c>
      <c r="H144" s="5">
        <v>560340</v>
      </c>
      <c r="I144" s="50">
        <v>29709</v>
      </c>
      <c r="J144" s="5" t="s">
        <v>466</v>
      </c>
      <c r="L144" s="5" t="s">
        <v>874</v>
      </c>
    </row>
    <row r="145" spans="1:12" s="1" customFormat="1" x14ac:dyDescent="0.25">
      <c r="A145" s="5" t="s">
        <v>413</v>
      </c>
      <c r="B145" s="5" t="s">
        <v>495</v>
      </c>
      <c r="C145" s="5" t="s">
        <v>489</v>
      </c>
      <c r="D145" s="52">
        <f t="shared" ca="1" si="2"/>
        <v>18312</v>
      </c>
      <c r="E145" s="5" t="s">
        <v>416</v>
      </c>
      <c r="F145" s="5">
        <v>59</v>
      </c>
      <c r="G145" s="50">
        <v>21774</v>
      </c>
      <c r="H145" s="5">
        <v>560336</v>
      </c>
      <c r="I145" s="50">
        <v>29833</v>
      </c>
      <c r="J145" s="5" t="s">
        <v>466</v>
      </c>
      <c r="L145" s="5" t="s">
        <v>876</v>
      </c>
    </row>
    <row r="146" spans="1:12" s="1" customFormat="1" x14ac:dyDescent="0.25">
      <c r="A146" s="5" t="s">
        <v>413</v>
      </c>
      <c r="B146" s="5" t="s">
        <v>610</v>
      </c>
      <c r="C146" s="5" t="s">
        <v>620</v>
      </c>
      <c r="D146" s="52">
        <f t="shared" ca="1" si="2"/>
        <v>18564</v>
      </c>
      <c r="E146" s="5" t="s">
        <v>457</v>
      </c>
      <c r="F146" s="5">
        <v>58</v>
      </c>
      <c r="G146" s="50">
        <v>22035</v>
      </c>
      <c r="H146" s="5">
        <v>351083</v>
      </c>
      <c r="I146" s="50">
        <v>29726</v>
      </c>
      <c r="J146" s="5" t="s">
        <v>466</v>
      </c>
      <c r="L146" s="5" t="s">
        <v>877</v>
      </c>
    </row>
    <row r="147" spans="1:12" s="1" customFormat="1" x14ac:dyDescent="0.25">
      <c r="A147" s="5" t="s">
        <v>408</v>
      </c>
      <c r="B147" s="5" t="s">
        <v>524</v>
      </c>
      <c r="C147" s="5" t="s">
        <v>621</v>
      </c>
      <c r="D147" s="52">
        <f t="shared" ca="1" si="2"/>
        <v>20124</v>
      </c>
      <c r="E147" s="5" t="s">
        <v>470</v>
      </c>
      <c r="F147" s="5">
        <v>57</v>
      </c>
      <c r="G147" s="50">
        <v>22201</v>
      </c>
      <c r="H147" s="5">
        <v>560339</v>
      </c>
      <c r="I147" s="50">
        <v>29839</v>
      </c>
      <c r="J147" s="5" t="s">
        <v>466</v>
      </c>
      <c r="L147" s="5" t="s">
        <v>879</v>
      </c>
    </row>
    <row r="148" spans="1:12" s="1" customFormat="1" x14ac:dyDescent="0.25">
      <c r="A148" s="5" t="s">
        <v>413</v>
      </c>
      <c r="B148" s="5" t="s">
        <v>464</v>
      </c>
      <c r="C148" s="5" t="s">
        <v>441</v>
      </c>
      <c r="D148" s="52">
        <f t="shared" ca="1" si="2"/>
        <v>29712</v>
      </c>
      <c r="E148" s="5" t="s">
        <v>622</v>
      </c>
      <c r="F148" s="5">
        <v>61</v>
      </c>
      <c r="G148" s="50">
        <v>20983</v>
      </c>
      <c r="H148" s="5">
        <v>560346</v>
      </c>
      <c r="I148" s="50">
        <v>29591</v>
      </c>
      <c r="J148" s="5" t="s">
        <v>466</v>
      </c>
      <c r="L148" s="5" t="s">
        <v>880</v>
      </c>
    </row>
    <row r="149" spans="1:12" s="1" customFormat="1" x14ac:dyDescent="0.25">
      <c r="A149" s="5" t="s">
        <v>413</v>
      </c>
      <c r="B149" s="5" t="s">
        <v>474</v>
      </c>
      <c r="C149" s="5" t="s">
        <v>472</v>
      </c>
      <c r="D149" s="52">
        <f t="shared" ca="1" si="2"/>
        <v>28164</v>
      </c>
      <c r="E149" s="5" t="s">
        <v>460</v>
      </c>
      <c r="F149" s="5">
        <v>61</v>
      </c>
      <c r="G149" s="50">
        <v>20895</v>
      </c>
      <c r="H149" s="5">
        <v>350444</v>
      </c>
      <c r="I149" s="50">
        <v>29718</v>
      </c>
      <c r="J149" s="5" t="s">
        <v>466</v>
      </c>
      <c r="L149" s="5" t="s">
        <v>881</v>
      </c>
    </row>
    <row r="150" spans="1:12" s="1" customFormat="1" x14ac:dyDescent="0.25">
      <c r="A150" s="5" t="s">
        <v>408</v>
      </c>
      <c r="B150" s="5" t="s">
        <v>623</v>
      </c>
      <c r="C150" s="5" t="s">
        <v>570</v>
      </c>
      <c r="D150" s="52">
        <f t="shared" ca="1" si="2"/>
        <v>21804</v>
      </c>
      <c r="E150" s="5" t="s">
        <v>460</v>
      </c>
      <c r="F150" s="5">
        <v>61</v>
      </c>
      <c r="G150" s="50">
        <v>20969</v>
      </c>
      <c r="H150" s="5">
        <v>560342</v>
      </c>
      <c r="I150" s="50">
        <v>29648</v>
      </c>
      <c r="J150" s="5" t="s">
        <v>466</v>
      </c>
      <c r="L150" s="5" t="s">
        <v>883</v>
      </c>
    </row>
    <row r="151" spans="1:12" s="1" customFormat="1" x14ac:dyDescent="0.25">
      <c r="A151" s="5" t="s">
        <v>454</v>
      </c>
      <c r="B151" s="5" t="s">
        <v>414</v>
      </c>
      <c r="C151" s="5" t="s">
        <v>583</v>
      </c>
      <c r="D151" s="52">
        <f t="shared" ca="1" si="2"/>
        <v>19968</v>
      </c>
      <c r="E151" s="5" t="s">
        <v>442</v>
      </c>
      <c r="F151" s="5">
        <v>60</v>
      </c>
      <c r="G151" s="50">
        <v>21242</v>
      </c>
      <c r="H151" s="5">
        <v>350334</v>
      </c>
      <c r="I151" s="50">
        <v>29916</v>
      </c>
      <c r="J151" s="5" t="s">
        <v>412</v>
      </c>
      <c r="L151" s="5" t="s">
        <v>885</v>
      </c>
    </row>
    <row r="152" spans="1:12" s="1" customFormat="1" x14ac:dyDescent="0.25">
      <c r="A152" s="5" t="s">
        <v>454</v>
      </c>
      <c r="B152" s="5" t="s">
        <v>586</v>
      </c>
      <c r="C152" s="5" t="s">
        <v>624</v>
      </c>
      <c r="D152" s="52">
        <f t="shared" ca="1" si="2"/>
        <v>24048</v>
      </c>
      <c r="E152" s="5" t="s">
        <v>460</v>
      </c>
      <c r="F152" s="5">
        <v>58</v>
      </c>
      <c r="G152" s="50">
        <v>21842</v>
      </c>
      <c r="H152" s="5">
        <v>350438</v>
      </c>
      <c r="I152" s="50">
        <v>29930</v>
      </c>
      <c r="J152" s="5" t="s">
        <v>412</v>
      </c>
      <c r="L152" s="5" t="s">
        <v>886</v>
      </c>
    </row>
    <row r="153" spans="1:12" s="1" customFormat="1" x14ac:dyDescent="0.25">
      <c r="A153" s="5" t="s">
        <v>413</v>
      </c>
      <c r="B153" s="5" t="s">
        <v>493</v>
      </c>
      <c r="C153" s="5" t="s">
        <v>438</v>
      </c>
      <c r="D153" s="52">
        <f t="shared" ca="1" si="2"/>
        <v>20976</v>
      </c>
      <c r="E153" s="5" t="s">
        <v>473</v>
      </c>
      <c r="F153" s="5">
        <v>59</v>
      </c>
      <c r="G153" s="50">
        <v>21597</v>
      </c>
      <c r="H153" s="5">
        <v>351167</v>
      </c>
      <c r="I153" s="50">
        <v>29874</v>
      </c>
      <c r="J153" s="5" t="s">
        <v>412</v>
      </c>
      <c r="L153" s="5" t="s">
        <v>888</v>
      </c>
    </row>
    <row r="154" spans="1:12" s="1" customFormat="1" x14ac:dyDescent="0.25">
      <c r="A154" s="5" t="s">
        <v>408</v>
      </c>
      <c r="B154" s="5" t="s">
        <v>603</v>
      </c>
      <c r="C154" s="5" t="s">
        <v>444</v>
      </c>
      <c r="D154" s="52">
        <f t="shared" ca="1" si="2"/>
        <v>29268</v>
      </c>
      <c r="E154" s="5" t="s">
        <v>442</v>
      </c>
      <c r="F154" s="5">
        <v>59</v>
      </c>
      <c r="G154" s="50">
        <v>21586</v>
      </c>
      <c r="H154" s="5">
        <v>560351</v>
      </c>
      <c r="I154" s="50">
        <v>29611</v>
      </c>
      <c r="J154" s="5" t="s">
        <v>412</v>
      </c>
      <c r="L154" s="5" t="s">
        <v>890</v>
      </c>
    </row>
    <row r="155" spans="1:12" s="1" customFormat="1" x14ac:dyDescent="0.25">
      <c r="A155" s="5" t="s">
        <v>413</v>
      </c>
      <c r="B155" s="5" t="s">
        <v>625</v>
      </c>
      <c r="C155" s="5" t="s">
        <v>489</v>
      </c>
      <c r="D155" s="52">
        <f t="shared" ca="1" si="2"/>
        <v>22836</v>
      </c>
      <c r="E155" s="5" t="s">
        <v>457</v>
      </c>
      <c r="F155" s="5">
        <v>59</v>
      </c>
      <c r="G155" s="50">
        <v>21748</v>
      </c>
      <c r="H155" s="5">
        <v>350872</v>
      </c>
      <c r="I155" s="50">
        <v>29726</v>
      </c>
      <c r="J155" s="5" t="s">
        <v>412</v>
      </c>
      <c r="L155" s="5" t="s">
        <v>891</v>
      </c>
    </row>
    <row r="156" spans="1:12" s="1" customFormat="1" x14ac:dyDescent="0.25">
      <c r="A156" s="5" t="s">
        <v>413</v>
      </c>
      <c r="B156" s="5" t="s">
        <v>626</v>
      </c>
      <c r="C156" s="5" t="s">
        <v>510</v>
      </c>
      <c r="D156" s="52">
        <f t="shared" ca="1" si="2"/>
        <v>21876</v>
      </c>
      <c r="E156" s="5" t="s">
        <v>622</v>
      </c>
      <c r="F156" s="5">
        <v>57</v>
      </c>
      <c r="G156" s="50">
        <v>22199</v>
      </c>
      <c r="H156" s="5">
        <v>560348</v>
      </c>
      <c r="I156" s="50">
        <v>29841</v>
      </c>
      <c r="J156" s="5" t="s">
        <v>412</v>
      </c>
      <c r="L156" s="5" t="s">
        <v>895</v>
      </c>
    </row>
    <row r="157" spans="1:12" s="1" customFormat="1" x14ac:dyDescent="0.25">
      <c r="A157" s="5" t="s">
        <v>413</v>
      </c>
      <c r="B157" s="5" t="s">
        <v>611</v>
      </c>
      <c r="C157" s="5" t="s">
        <v>627</v>
      </c>
      <c r="D157" s="52">
        <f t="shared" ca="1" si="2"/>
        <v>27684</v>
      </c>
      <c r="E157" s="5" t="s">
        <v>628</v>
      </c>
      <c r="F157" s="5">
        <v>62</v>
      </c>
      <c r="G157" s="50">
        <v>20674</v>
      </c>
      <c r="H157" s="5">
        <v>350981</v>
      </c>
      <c r="I157" s="50">
        <v>29679</v>
      </c>
      <c r="J157" s="5" t="s">
        <v>412</v>
      </c>
      <c r="L157" s="5" t="s">
        <v>897</v>
      </c>
    </row>
    <row r="158" spans="1:12" s="1" customFormat="1" x14ac:dyDescent="0.25">
      <c r="A158" s="5" t="s">
        <v>408</v>
      </c>
      <c r="B158" s="5" t="s">
        <v>629</v>
      </c>
      <c r="C158" s="5" t="s">
        <v>630</v>
      </c>
      <c r="D158" s="52">
        <f t="shared" ca="1" si="2"/>
        <v>27336</v>
      </c>
      <c r="E158" s="5" t="s">
        <v>619</v>
      </c>
      <c r="F158" s="5">
        <v>61</v>
      </c>
      <c r="G158" s="50">
        <v>20930</v>
      </c>
      <c r="H158" s="5">
        <v>560360</v>
      </c>
      <c r="I158" s="50">
        <v>29633</v>
      </c>
      <c r="J158" s="5" t="s">
        <v>412</v>
      </c>
      <c r="L158" s="5" t="s">
        <v>899</v>
      </c>
    </row>
    <row r="159" spans="1:12" s="1" customFormat="1" x14ac:dyDescent="0.25">
      <c r="A159" s="5" t="s">
        <v>454</v>
      </c>
      <c r="B159" s="5" t="s">
        <v>602</v>
      </c>
      <c r="C159" s="5" t="s">
        <v>435</v>
      </c>
      <c r="D159" s="52">
        <f t="shared" ca="1" si="2"/>
        <v>18804</v>
      </c>
      <c r="E159" s="5" t="s">
        <v>457</v>
      </c>
      <c r="F159" s="5">
        <v>60</v>
      </c>
      <c r="G159" s="50">
        <v>21180</v>
      </c>
      <c r="H159" s="5">
        <v>560363</v>
      </c>
      <c r="I159" s="50">
        <v>29674</v>
      </c>
      <c r="J159" s="5" t="s">
        <v>412</v>
      </c>
      <c r="L159" s="5" t="s">
        <v>902</v>
      </c>
    </row>
    <row r="160" spans="1:12" s="1" customFormat="1" x14ac:dyDescent="0.25">
      <c r="A160" s="5" t="s">
        <v>413</v>
      </c>
      <c r="B160" s="5" t="s">
        <v>469</v>
      </c>
      <c r="C160" s="5" t="s">
        <v>415</v>
      </c>
      <c r="D160" s="52">
        <f t="shared" ca="1" si="2"/>
        <v>22584</v>
      </c>
      <c r="E160" s="5" t="s">
        <v>416</v>
      </c>
      <c r="F160" s="5">
        <v>59</v>
      </c>
      <c r="G160" s="50">
        <v>21741</v>
      </c>
      <c r="H160" s="5">
        <v>560368</v>
      </c>
      <c r="I160" s="50">
        <v>29681</v>
      </c>
      <c r="J160" s="5" t="s">
        <v>412</v>
      </c>
      <c r="L160" s="5" t="s">
        <v>906</v>
      </c>
    </row>
    <row r="161" spans="1:12" s="1" customFormat="1" x14ac:dyDescent="0.25">
      <c r="A161" s="5" t="s">
        <v>413</v>
      </c>
      <c r="B161" s="5" t="s">
        <v>631</v>
      </c>
      <c r="C161" s="5" t="s">
        <v>632</v>
      </c>
      <c r="D161" s="52">
        <f t="shared" ca="1" si="2"/>
        <v>18588</v>
      </c>
      <c r="E161" s="5" t="s">
        <v>460</v>
      </c>
      <c r="F161" s="5">
        <v>59</v>
      </c>
      <c r="G161" s="50">
        <v>21612</v>
      </c>
      <c r="H161" s="5">
        <v>350969</v>
      </c>
      <c r="I161" s="50">
        <v>29740</v>
      </c>
      <c r="J161" s="5" t="s">
        <v>412</v>
      </c>
      <c r="L161" s="5" t="s">
        <v>910</v>
      </c>
    </row>
    <row r="162" spans="1:12" s="1" customFormat="1" x14ac:dyDescent="0.25">
      <c r="A162" s="5" t="s">
        <v>408</v>
      </c>
      <c r="B162" s="5" t="s">
        <v>568</v>
      </c>
      <c r="C162" s="5" t="s">
        <v>185</v>
      </c>
      <c r="D162" s="52">
        <f t="shared" ca="1" si="2"/>
        <v>28560</v>
      </c>
      <c r="E162" s="5" t="s">
        <v>536</v>
      </c>
      <c r="F162" s="5">
        <v>59</v>
      </c>
      <c r="G162" s="50">
        <v>21656</v>
      </c>
      <c r="H162" s="5">
        <v>351175</v>
      </c>
      <c r="I162" s="50">
        <v>29671</v>
      </c>
      <c r="J162" s="5" t="s">
        <v>417</v>
      </c>
      <c r="L162" s="5" t="s">
        <v>911</v>
      </c>
    </row>
    <row r="163" spans="1:12" s="1" customFormat="1" x14ac:dyDescent="0.25">
      <c r="A163" s="5" t="s">
        <v>413</v>
      </c>
      <c r="B163" s="5" t="s">
        <v>490</v>
      </c>
      <c r="C163" s="5" t="s">
        <v>456</v>
      </c>
      <c r="D163" s="52">
        <f t="shared" ca="1" si="2"/>
        <v>26952</v>
      </c>
      <c r="E163" s="5" t="s">
        <v>416</v>
      </c>
      <c r="F163" s="5">
        <v>59</v>
      </c>
      <c r="G163" s="50">
        <v>21784</v>
      </c>
      <c r="H163" s="5">
        <v>560345</v>
      </c>
      <c r="I163" s="50">
        <v>29612</v>
      </c>
      <c r="J163" s="5" t="s">
        <v>417</v>
      </c>
      <c r="L163" s="5" t="s">
        <v>915</v>
      </c>
    </row>
    <row r="164" spans="1:12" s="1" customFormat="1" x14ac:dyDescent="0.25">
      <c r="A164" s="5" t="s">
        <v>408</v>
      </c>
      <c r="B164" s="5" t="s">
        <v>618</v>
      </c>
      <c r="C164" s="5" t="s">
        <v>444</v>
      </c>
      <c r="D164" s="52">
        <f t="shared" ca="1" si="2"/>
        <v>24660</v>
      </c>
      <c r="E164" s="5" t="s">
        <v>416</v>
      </c>
      <c r="F164" s="5">
        <v>58</v>
      </c>
      <c r="G164" s="50">
        <v>21996</v>
      </c>
      <c r="H164" s="5">
        <v>350291</v>
      </c>
      <c r="I164" s="50">
        <v>29866</v>
      </c>
      <c r="J164" s="5" t="s">
        <v>417</v>
      </c>
      <c r="L164" s="5" t="s">
        <v>917</v>
      </c>
    </row>
    <row r="165" spans="1:12" s="1" customFormat="1" x14ac:dyDescent="0.25">
      <c r="A165" s="5" t="s">
        <v>413</v>
      </c>
      <c r="B165" s="5" t="s">
        <v>550</v>
      </c>
      <c r="C165" s="5" t="s">
        <v>571</v>
      </c>
      <c r="D165" s="52">
        <f t="shared" ca="1" si="2"/>
        <v>28008</v>
      </c>
      <c r="E165" s="5" t="s">
        <v>416</v>
      </c>
      <c r="F165" s="5">
        <v>58</v>
      </c>
      <c r="G165" s="50">
        <v>22119</v>
      </c>
      <c r="H165" s="5">
        <v>350854</v>
      </c>
      <c r="I165" s="50">
        <v>29928</v>
      </c>
      <c r="J165" s="5" t="s">
        <v>417</v>
      </c>
      <c r="L165" s="5" t="s">
        <v>919</v>
      </c>
    </row>
    <row r="166" spans="1:12" s="1" customFormat="1" x14ac:dyDescent="0.25">
      <c r="A166" s="5" t="s">
        <v>413</v>
      </c>
      <c r="B166" s="5" t="s">
        <v>440</v>
      </c>
      <c r="C166" s="5" t="s">
        <v>435</v>
      </c>
      <c r="D166" s="52">
        <f t="shared" ca="1" si="2"/>
        <v>24048</v>
      </c>
      <c r="E166" s="5" t="s">
        <v>416</v>
      </c>
      <c r="F166" s="5">
        <v>57</v>
      </c>
      <c r="G166" s="50">
        <v>22262</v>
      </c>
      <c r="H166" s="5">
        <v>350920</v>
      </c>
      <c r="I166" s="50">
        <v>29900</v>
      </c>
      <c r="J166" s="5" t="s">
        <v>417</v>
      </c>
      <c r="L166" s="5" t="s">
        <v>920</v>
      </c>
    </row>
    <row r="167" spans="1:12" s="1" customFormat="1" x14ac:dyDescent="0.25">
      <c r="A167" s="5" t="s">
        <v>413</v>
      </c>
      <c r="B167" s="5" t="s">
        <v>579</v>
      </c>
      <c r="C167" s="5" t="s">
        <v>633</v>
      </c>
      <c r="D167" s="52">
        <f t="shared" ca="1" si="2"/>
        <v>19872</v>
      </c>
      <c r="E167" s="5" t="s">
        <v>416</v>
      </c>
      <c r="F167" s="5">
        <v>58</v>
      </c>
      <c r="G167" s="50">
        <v>21956</v>
      </c>
      <c r="H167" s="5">
        <v>350953</v>
      </c>
      <c r="I167" s="50">
        <v>29810</v>
      </c>
      <c r="J167" s="5" t="s">
        <v>417</v>
      </c>
      <c r="L167" s="5" t="s">
        <v>925</v>
      </c>
    </row>
    <row r="168" spans="1:12" s="1" customFormat="1" x14ac:dyDescent="0.25">
      <c r="A168" s="5" t="s">
        <v>454</v>
      </c>
      <c r="B168" s="5" t="s">
        <v>626</v>
      </c>
      <c r="C168" s="5" t="s">
        <v>565</v>
      </c>
      <c r="D168" s="52">
        <f t="shared" ca="1" si="2"/>
        <v>18732</v>
      </c>
      <c r="E168" s="5" t="s">
        <v>473</v>
      </c>
      <c r="F168" s="5">
        <v>58</v>
      </c>
      <c r="G168" s="50">
        <v>21962</v>
      </c>
      <c r="H168" s="5">
        <v>351176</v>
      </c>
      <c r="I168" s="50">
        <v>29735</v>
      </c>
      <c r="J168" s="5" t="s">
        <v>417</v>
      </c>
      <c r="L168" s="5" t="s">
        <v>932</v>
      </c>
    </row>
    <row r="169" spans="1:12" s="1" customFormat="1" x14ac:dyDescent="0.25">
      <c r="A169" s="5" t="s">
        <v>413</v>
      </c>
      <c r="B169" s="5" t="s">
        <v>634</v>
      </c>
      <c r="C169" s="5" t="s">
        <v>432</v>
      </c>
      <c r="D169" s="52">
        <f t="shared" ca="1" si="2"/>
        <v>25812</v>
      </c>
      <c r="E169" s="5" t="s">
        <v>460</v>
      </c>
      <c r="F169" s="5">
        <v>58</v>
      </c>
      <c r="G169" s="50">
        <v>21991</v>
      </c>
      <c r="H169" s="5">
        <v>351180</v>
      </c>
      <c r="I169" s="50">
        <v>29915</v>
      </c>
      <c r="J169" s="5" t="s">
        <v>417</v>
      </c>
      <c r="L169" s="5" t="s">
        <v>933</v>
      </c>
    </row>
    <row r="170" spans="1:12" s="1" customFormat="1" x14ac:dyDescent="0.25">
      <c r="A170" s="5" t="s">
        <v>408</v>
      </c>
      <c r="B170" s="5" t="s">
        <v>635</v>
      </c>
      <c r="C170" s="5" t="s">
        <v>527</v>
      </c>
      <c r="D170" s="52">
        <f t="shared" ca="1" si="2"/>
        <v>26556</v>
      </c>
      <c r="E170" s="5" t="s">
        <v>636</v>
      </c>
      <c r="F170" s="5">
        <v>57</v>
      </c>
      <c r="G170" s="50">
        <v>22211</v>
      </c>
      <c r="H170" s="5">
        <v>560358</v>
      </c>
      <c r="I170" s="50">
        <v>29928</v>
      </c>
      <c r="J170" s="5" t="s">
        <v>417</v>
      </c>
      <c r="L170" s="5" t="s">
        <v>936</v>
      </c>
    </row>
    <row r="171" spans="1:12" s="1" customFormat="1" x14ac:dyDescent="0.25">
      <c r="A171" s="5" t="s">
        <v>413</v>
      </c>
      <c r="B171" s="5" t="s">
        <v>418</v>
      </c>
      <c r="C171" s="5" t="s">
        <v>489</v>
      </c>
      <c r="D171" s="52">
        <f t="shared" ca="1" si="2"/>
        <v>18408</v>
      </c>
      <c r="E171" s="5" t="s">
        <v>460</v>
      </c>
      <c r="F171" s="5">
        <v>57</v>
      </c>
      <c r="G171" s="50">
        <v>22392</v>
      </c>
      <c r="H171" s="5">
        <v>350615</v>
      </c>
      <c r="I171" s="50">
        <v>29851</v>
      </c>
      <c r="J171" s="5" t="s">
        <v>417</v>
      </c>
      <c r="L171" s="5" t="s">
        <v>939</v>
      </c>
    </row>
    <row r="172" spans="1:12" s="1" customFormat="1" x14ac:dyDescent="0.25">
      <c r="A172" s="5" t="s">
        <v>413</v>
      </c>
      <c r="B172" s="5" t="s">
        <v>550</v>
      </c>
      <c r="C172" s="5" t="s">
        <v>637</v>
      </c>
      <c r="D172" s="52">
        <f t="shared" ca="1" si="2"/>
        <v>26184</v>
      </c>
      <c r="E172" s="5" t="s">
        <v>638</v>
      </c>
      <c r="F172" s="5">
        <v>57</v>
      </c>
      <c r="G172" s="50">
        <v>22421</v>
      </c>
      <c r="H172" s="5">
        <v>350358</v>
      </c>
      <c r="I172" s="50">
        <v>29627</v>
      </c>
      <c r="J172" s="5" t="s">
        <v>417</v>
      </c>
      <c r="L172" s="5" t="s">
        <v>940</v>
      </c>
    </row>
    <row r="173" spans="1:12" s="1" customFormat="1" x14ac:dyDescent="0.25">
      <c r="A173" s="5" t="s">
        <v>413</v>
      </c>
      <c r="B173" s="5" t="s">
        <v>639</v>
      </c>
      <c r="C173" s="5" t="s">
        <v>515</v>
      </c>
      <c r="D173" s="52">
        <f t="shared" ca="1" si="2"/>
        <v>30204</v>
      </c>
      <c r="E173" s="5" t="s">
        <v>416</v>
      </c>
      <c r="F173" s="5">
        <v>57</v>
      </c>
      <c r="G173" s="50">
        <v>22444</v>
      </c>
      <c r="H173" s="5">
        <v>350194</v>
      </c>
      <c r="I173" s="50">
        <v>29741</v>
      </c>
      <c r="J173" s="5" t="s">
        <v>417</v>
      </c>
      <c r="L173" s="5" t="s">
        <v>945</v>
      </c>
    </row>
    <row r="174" spans="1:12" s="1" customFormat="1" x14ac:dyDescent="0.25">
      <c r="A174" s="5" t="s">
        <v>413</v>
      </c>
      <c r="B174" s="5" t="s">
        <v>610</v>
      </c>
      <c r="C174" s="5" t="s">
        <v>640</v>
      </c>
      <c r="D174" s="52">
        <f t="shared" ca="1" si="2"/>
        <v>23040</v>
      </c>
      <c r="E174" s="5" t="s">
        <v>416</v>
      </c>
      <c r="F174" s="5">
        <v>57</v>
      </c>
      <c r="G174" s="50">
        <v>22404</v>
      </c>
      <c r="H174" s="5">
        <v>351084</v>
      </c>
      <c r="I174" s="50">
        <v>29723</v>
      </c>
      <c r="J174" s="5" t="s">
        <v>417</v>
      </c>
      <c r="L174" s="5" t="s">
        <v>947</v>
      </c>
    </row>
    <row r="175" spans="1:12" s="1" customFormat="1" x14ac:dyDescent="0.25">
      <c r="A175" s="5" t="s">
        <v>413</v>
      </c>
      <c r="B175" s="5" t="s">
        <v>541</v>
      </c>
      <c r="C175" s="5" t="s">
        <v>596</v>
      </c>
      <c r="D175" s="52">
        <f t="shared" ca="1" si="2"/>
        <v>28824</v>
      </c>
      <c r="E175" s="5" t="s">
        <v>622</v>
      </c>
      <c r="F175" s="5">
        <v>59</v>
      </c>
      <c r="G175" s="50">
        <v>21614</v>
      </c>
      <c r="H175" s="5">
        <v>560366</v>
      </c>
      <c r="I175" s="50">
        <v>29740</v>
      </c>
      <c r="J175" s="5" t="s">
        <v>417</v>
      </c>
      <c r="L175" s="5" t="s">
        <v>953</v>
      </c>
    </row>
    <row r="176" spans="1:12" s="1" customFormat="1" x14ac:dyDescent="0.25">
      <c r="A176" s="5" t="s">
        <v>408</v>
      </c>
      <c r="B176" s="5" t="s">
        <v>152</v>
      </c>
      <c r="C176" s="5" t="s">
        <v>527</v>
      </c>
      <c r="D176" s="52">
        <f t="shared" ca="1" si="2"/>
        <v>20844</v>
      </c>
      <c r="E176" s="5" t="s">
        <v>422</v>
      </c>
      <c r="F176" s="5">
        <v>59</v>
      </c>
      <c r="G176" s="50">
        <v>21673</v>
      </c>
      <c r="H176" s="5">
        <v>351121</v>
      </c>
      <c r="I176" s="50">
        <v>29711</v>
      </c>
      <c r="J176" s="5" t="s">
        <v>417</v>
      </c>
      <c r="L176" s="5" t="s">
        <v>955</v>
      </c>
    </row>
    <row r="177" spans="1:12" s="1" customFormat="1" x14ac:dyDescent="0.25">
      <c r="A177" s="5" t="s">
        <v>408</v>
      </c>
      <c r="B177" s="5" t="s">
        <v>569</v>
      </c>
      <c r="C177" s="5" t="s">
        <v>641</v>
      </c>
      <c r="D177" s="52">
        <f t="shared" ca="1" si="2"/>
        <v>23172</v>
      </c>
      <c r="E177" s="5" t="s">
        <v>642</v>
      </c>
      <c r="F177" s="5">
        <v>57</v>
      </c>
      <c r="G177" s="50">
        <v>22232</v>
      </c>
      <c r="H177" s="5">
        <v>350768</v>
      </c>
      <c r="I177" s="50">
        <v>29930</v>
      </c>
      <c r="J177" s="5" t="s">
        <v>417</v>
      </c>
      <c r="L177" s="5" t="s">
        <v>958</v>
      </c>
    </row>
    <row r="178" spans="1:12" s="1" customFormat="1" x14ac:dyDescent="0.25">
      <c r="A178" s="5" t="s">
        <v>413</v>
      </c>
      <c r="B178" s="5" t="s">
        <v>531</v>
      </c>
      <c r="C178" s="5" t="s">
        <v>435</v>
      </c>
      <c r="D178" s="52">
        <f t="shared" ca="1" si="2"/>
        <v>21696</v>
      </c>
      <c r="E178" s="5" t="s">
        <v>457</v>
      </c>
      <c r="F178" s="5">
        <v>58</v>
      </c>
      <c r="G178" s="50">
        <v>22053</v>
      </c>
      <c r="H178" s="5">
        <v>350155</v>
      </c>
      <c r="I178" s="50">
        <v>29594</v>
      </c>
      <c r="J178" s="5" t="s">
        <v>421</v>
      </c>
      <c r="L178" s="5" t="s">
        <v>962</v>
      </c>
    </row>
    <row r="179" spans="1:12" s="1" customFormat="1" x14ac:dyDescent="0.25">
      <c r="A179" s="5" t="s">
        <v>413</v>
      </c>
      <c r="B179" s="5" t="s">
        <v>461</v>
      </c>
      <c r="C179" s="5" t="s">
        <v>435</v>
      </c>
      <c r="D179" s="52">
        <f t="shared" ca="1" si="2"/>
        <v>20208</v>
      </c>
      <c r="E179" s="5" t="s">
        <v>643</v>
      </c>
      <c r="F179" s="5">
        <v>57</v>
      </c>
      <c r="G179" s="50">
        <v>22366</v>
      </c>
      <c r="H179" s="5">
        <v>350554</v>
      </c>
      <c r="I179" s="50">
        <v>29728</v>
      </c>
      <c r="J179" s="5" t="s">
        <v>421</v>
      </c>
      <c r="L179" s="5" t="s">
        <v>979</v>
      </c>
    </row>
    <row r="180" spans="1:12" s="1" customFormat="1" x14ac:dyDescent="0.25">
      <c r="A180" s="5" t="s">
        <v>413</v>
      </c>
      <c r="B180" s="5" t="s">
        <v>450</v>
      </c>
      <c r="C180" s="5" t="s">
        <v>585</v>
      </c>
      <c r="D180" s="52">
        <f t="shared" ca="1" si="2"/>
        <v>29700</v>
      </c>
      <c r="E180" s="5" t="s">
        <v>416</v>
      </c>
      <c r="F180" s="5">
        <v>57</v>
      </c>
      <c r="G180" s="50">
        <v>22391</v>
      </c>
      <c r="H180" s="5">
        <v>350299</v>
      </c>
      <c r="I180" s="50">
        <v>29749</v>
      </c>
      <c r="J180" s="5" t="s">
        <v>421</v>
      </c>
      <c r="L180" s="5" t="s">
        <v>980</v>
      </c>
    </row>
    <row r="181" spans="1:12" s="1" customFormat="1" x14ac:dyDescent="0.25">
      <c r="A181" s="5" t="s">
        <v>413</v>
      </c>
      <c r="B181" s="5" t="s">
        <v>410</v>
      </c>
      <c r="C181" s="5" t="s">
        <v>644</v>
      </c>
      <c r="D181" s="52">
        <f t="shared" ca="1" si="2"/>
        <v>25680</v>
      </c>
      <c r="E181" s="5" t="s">
        <v>422</v>
      </c>
      <c r="F181" s="5">
        <v>57</v>
      </c>
      <c r="G181" s="50">
        <v>22497</v>
      </c>
      <c r="H181" s="5">
        <v>351064</v>
      </c>
      <c r="I181" s="50">
        <v>29709</v>
      </c>
      <c r="J181" s="5" t="s">
        <v>421</v>
      </c>
      <c r="L181" s="5" t="s">
        <v>982</v>
      </c>
    </row>
    <row r="182" spans="1:12" s="1" customFormat="1" x14ac:dyDescent="0.25">
      <c r="A182" s="5" t="s">
        <v>413</v>
      </c>
      <c r="B182" s="5" t="s">
        <v>645</v>
      </c>
      <c r="C182" s="5" t="s">
        <v>489</v>
      </c>
      <c r="D182" s="52">
        <f t="shared" ca="1" si="2"/>
        <v>27468</v>
      </c>
      <c r="E182" s="5" t="s">
        <v>457</v>
      </c>
      <c r="F182" s="5">
        <v>57</v>
      </c>
      <c r="G182" s="50">
        <v>22343</v>
      </c>
      <c r="H182" s="5">
        <v>350987</v>
      </c>
      <c r="I182" s="50">
        <v>29945</v>
      </c>
      <c r="J182" s="5" t="s">
        <v>421</v>
      </c>
      <c r="L182" s="5" t="s">
        <v>996</v>
      </c>
    </row>
    <row r="183" spans="1:12" s="1" customFormat="1" x14ac:dyDescent="0.25">
      <c r="A183" s="5" t="s">
        <v>408</v>
      </c>
      <c r="B183" s="5" t="s">
        <v>423</v>
      </c>
      <c r="C183" s="5" t="s">
        <v>169</v>
      </c>
      <c r="D183" s="52">
        <f t="shared" ca="1" si="2"/>
        <v>19368</v>
      </c>
      <c r="E183" s="5" t="s">
        <v>619</v>
      </c>
      <c r="F183" s="5">
        <v>61</v>
      </c>
      <c r="G183" s="50">
        <v>21082</v>
      </c>
      <c r="H183" s="5">
        <v>350021</v>
      </c>
      <c r="I183" s="50">
        <v>29779</v>
      </c>
      <c r="J183" s="5" t="s">
        <v>421</v>
      </c>
      <c r="L183" s="5" t="s">
        <v>1009</v>
      </c>
    </row>
    <row r="184" spans="1:12" s="1" customFormat="1" x14ac:dyDescent="0.25">
      <c r="A184" s="5" t="s">
        <v>408</v>
      </c>
      <c r="B184" s="5" t="s">
        <v>646</v>
      </c>
      <c r="C184" s="5" t="s">
        <v>152</v>
      </c>
      <c r="D184" s="52">
        <f t="shared" ca="1" si="2"/>
        <v>23664</v>
      </c>
      <c r="E184" s="5" t="s">
        <v>470</v>
      </c>
      <c r="F184" s="5">
        <v>60</v>
      </c>
      <c r="G184" s="50">
        <v>21370</v>
      </c>
      <c r="H184" s="5">
        <v>350933</v>
      </c>
      <c r="I184" s="50">
        <v>29648</v>
      </c>
      <c r="J184" s="5" t="s">
        <v>421</v>
      </c>
      <c r="L184" s="5" t="s">
        <v>1019</v>
      </c>
    </row>
    <row r="185" spans="1:12" s="1" customFormat="1" x14ac:dyDescent="0.25">
      <c r="A185" s="5" t="s">
        <v>408</v>
      </c>
      <c r="B185" s="5" t="s">
        <v>564</v>
      </c>
      <c r="C185" s="5" t="s">
        <v>535</v>
      </c>
      <c r="D185" s="52">
        <f t="shared" ca="1" si="2"/>
        <v>28380</v>
      </c>
      <c r="E185" s="5" t="s">
        <v>463</v>
      </c>
      <c r="F185" s="5">
        <v>60</v>
      </c>
      <c r="G185" s="50">
        <v>21339</v>
      </c>
      <c r="H185" s="5">
        <v>351247</v>
      </c>
      <c r="I185" s="50">
        <v>29870</v>
      </c>
      <c r="J185" s="5" t="s">
        <v>421</v>
      </c>
      <c r="L185" s="5" t="s">
        <v>1020</v>
      </c>
    </row>
    <row r="186" spans="1:12" s="1" customFormat="1" x14ac:dyDescent="0.25">
      <c r="A186" s="5" t="s">
        <v>408</v>
      </c>
      <c r="B186" s="5" t="s">
        <v>423</v>
      </c>
      <c r="C186" s="5" t="s">
        <v>527</v>
      </c>
      <c r="D186" s="52">
        <f t="shared" ca="1" si="2"/>
        <v>18864</v>
      </c>
      <c r="E186" s="5" t="s">
        <v>536</v>
      </c>
      <c r="F186" s="5">
        <v>59</v>
      </c>
      <c r="G186" s="50">
        <v>21607</v>
      </c>
      <c r="H186" s="5">
        <v>350463</v>
      </c>
      <c r="I186" s="50">
        <v>29784</v>
      </c>
      <c r="J186" s="5" t="s">
        <v>421</v>
      </c>
      <c r="L186" s="5" t="s">
        <v>1021</v>
      </c>
    </row>
    <row r="187" spans="1:12" s="1" customFormat="1" x14ac:dyDescent="0.25">
      <c r="A187" s="5" t="s">
        <v>413</v>
      </c>
      <c r="B187" s="5" t="s">
        <v>464</v>
      </c>
      <c r="C187" s="5" t="s">
        <v>600</v>
      </c>
      <c r="D187" s="52">
        <f t="shared" ca="1" si="2"/>
        <v>21564</v>
      </c>
      <c r="E187" s="5" t="s">
        <v>416</v>
      </c>
      <c r="F187" s="5">
        <v>57</v>
      </c>
      <c r="G187" s="50">
        <v>22258</v>
      </c>
      <c r="H187" s="5">
        <v>350405</v>
      </c>
      <c r="I187" s="50">
        <v>29851</v>
      </c>
      <c r="J187" s="5" t="s">
        <v>421</v>
      </c>
      <c r="L187" s="5" t="s">
        <v>1037</v>
      </c>
    </row>
    <row r="188" spans="1:12" s="1" customFormat="1" x14ac:dyDescent="0.25">
      <c r="A188" s="5" t="s">
        <v>408</v>
      </c>
      <c r="B188" s="5" t="s">
        <v>499</v>
      </c>
      <c r="C188" s="5" t="s">
        <v>527</v>
      </c>
      <c r="D188" s="52">
        <f t="shared" ca="1" si="2"/>
        <v>18696</v>
      </c>
      <c r="E188" s="5" t="s">
        <v>445</v>
      </c>
      <c r="F188" s="5">
        <v>58</v>
      </c>
      <c r="G188" s="50">
        <v>22101</v>
      </c>
      <c r="H188" s="5">
        <v>351009</v>
      </c>
      <c r="I188" s="50">
        <v>29679</v>
      </c>
      <c r="J188" s="5" t="s">
        <v>466</v>
      </c>
      <c r="L188" s="5" t="s">
        <v>1042</v>
      </c>
    </row>
    <row r="189" spans="1:12" s="1" customFormat="1" x14ac:dyDescent="0.25">
      <c r="A189" s="5" t="s">
        <v>413</v>
      </c>
      <c r="B189" s="5" t="s">
        <v>568</v>
      </c>
      <c r="C189" s="5" t="s">
        <v>496</v>
      </c>
      <c r="D189" s="52">
        <f t="shared" ca="1" si="2"/>
        <v>30924</v>
      </c>
      <c r="E189" s="5" t="s">
        <v>460</v>
      </c>
      <c r="F189" s="5">
        <v>56</v>
      </c>
      <c r="G189" s="50">
        <v>22610</v>
      </c>
      <c r="H189" s="5">
        <v>350983</v>
      </c>
      <c r="I189" s="50">
        <v>29946</v>
      </c>
      <c r="J189" s="5" t="s">
        <v>466</v>
      </c>
      <c r="L189" s="5" t="s">
        <v>1046</v>
      </c>
    </row>
    <row r="190" spans="1:12" s="1" customFormat="1" x14ac:dyDescent="0.25">
      <c r="A190" s="5" t="s">
        <v>413</v>
      </c>
      <c r="B190" s="5" t="s">
        <v>500</v>
      </c>
      <c r="C190" s="5" t="s">
        <v>647</v>
      </c>
      <c r="D190" s="52">
        <f t="shared" ca="1" si="2"/>
        <v>24288</v>
      </c>
      <c r="E190" s="5" t="s">
        <v>508</v>
      </c>
      <c r="F190" s="5">
        <v>56</v>
      </c>
      <c r="G190" s="50">
        <v>22640</v>
      </c>
      <c r="H190" s="5">
        <v>350006</v>
      </c>
      <c r="I190" s="50">
        <v>29901</v>
      </c>
      <c r="J190" s="5" t="s">
        <v>466</v>
      </c>
      <c r="L190" s="5" t="s">
        <v>1048</v>
      </c>
    </row>
    <row r="191" spans="1:12" s="1" customFormat="1" x14ac:dyDescent="0.25">
      <c r="A191" s="5" t="s">
        <v>413</v>
      </c>
      <c r="B191" s="5" t="s">
        <v>512</v>
      </c>
      <c r="C191" s="5" t="s">
        <v>91</v>
      </c>
      <c r="D191" s="52">
        <f t="shared" ca="1" si="2"/>
        <v>22740</v>
      </c>
      <c r="E191" s="5" t="s">
        <v>530</v>
      </c>
      <c r="F191" s="5">
        <v>56</v>
      </c>
      <c r="G191" s="50">
        <v>22901</v>
      </c>
      <c r="H191" s="5">
        <v>350727</v>
      </c>
      <c r="I191" s="50">
        <v>29916</v>
      </c>
      <c r="J191" s="5" t="s">
        <v>466</v>
      </c>
      <c r="L191" s="5" t="s">
        <v>1062</v>
      </c>
    </row>
    <row r="192" spans="1:12" s="1" customFormat="1" x14ac:dyDescent="0.25">
      <c r="A192" s="5" t="s">
        <v>408</v>
      </c>
      <c r="B192" s="5" t="s">
        <v>549</v>
      </c>
      <c r="C192" s="5" t="s">
        <v>459</v>
      </c>
      <c r="D192" s="52">
        <f t="shared" ca="1" si="2"/>
        <v>21852</v>
      </c>
      <c r="E192" s="5" t="s">
        <v>445</v>
      </c>
      <c r="F192" s="5">
        <v>59</v>
      </c>
      <c r="G192" s="50">
        <v>21617</v>
      </c>
      <c r="H192" s="5">
        <v>350931</v>
      </c>
      <c r="I192" s="50">
        <v>29674</v>
      </c>
      <c r="J192" s="5" t="s">
        <v>466</v>
      </c>
      <c r="L192"/>
    </row>
    <row r="193" spans="1:12" s="1" customFormat="1" x14ac:dyDescent="0.25">
      <c r="A193" s="5" t="s">
        <v>408</v>
      </c>
      <c r="B193" s="5" t="s">
        <v>648</v>
      </c>
      <c r="C193" s="5" t="s">
        <v>649</v>
      </c>
      <c r="D193" s="52">
        <f t="shared" ca="1" si="2"/>
        <v>27264</v>
      </c>
      <c r="E193" s="5" t="s">
        <v>449</v>
      </c>
      <c r="F193" s="5">
        <v>57</v>
      </c>
      <c r="G193" s="50">
        <v>22230</v>
      </c>
      <c r="H193" s="5">
        <v>560375</v>
      </c>
      <c r="I193" s="50">
        <v>29805</v>
      </c>
      <c r="J193" s="5" t="s">
        <v>466</v>
      </c>
      <c r="L193"/>
    </row>
    <row r="194" spans="1:12" s="1" customFormat="1" x14ac:dyDescent="0.25">
      <c r="A194" s="5" t="s">
        <v>408</v>
      </c>
      <c r="B194" s="5" t="s">
        <v>546</v>
      </c>
      <c r="C194" s="5" t="s">
        <v>547</v>
      </c>
      <c r="D194" s="52">
        <f t="shared" ca="1" si="2"/>
        <v>28884</v>
      </c>
      <c r="E194" s="5" t="s">
        <v>650</v>
      </c>
      <c r="F194" s="5">
        <v>58</v>
      </c>
      <c r="G194" s="50">
        <v>21920</v>
      </c>
      <c r="H194" s="5">
        <v>350586</v>
      </c>
      <c r="I194" s="50">
        <v>29841</v>
      </c>
      <c r="J194" s="5" t="s">
        <v>466</v>
      </c>
      <c r="L194"/>
    </row>
    <row r="195" spans="1:12" s="1" customFormat="1" x14ac:dyDescent="0.25">
      <c r="A195" s="5" t="s">
        <v>413</v>
      </c>
      <c r="B195" s="5" t="s">
        <v>531</v>
      </c>
      <c r="C195" s="5" t="s">
        <v>539</v>
      </c>
      <c r="D195" s="52">
        <f t="shared" ref="D195:D258" ca="1" si="3">RANDBETWEEN(1500,2600)*12</f>
        <v>19476</v>
      </c>
      <c r="E195" s="5" t="s">
        <v>460</v>
      </c>
      <c r="F195" s="5">
        <v>58</v>
      </c>
      <c r="G195" s="50">
        <v>21951</v>
      </c>
      <c r="H195" s="5">
        <v>560376</v>
      </c>
      <c r="I195" s="50">
        <v>29770</v>
      </c>
      <c r="J195" s="5" t="s">
        <v>466</v>
      </c>
      <c r="L195"/>
    </row>
    <row r="196" spans="1:12" s="1" customFormat="1" x14ac:dyDescent="0.25">
      <c r="A196" s="5" t="s">
        <v>413</v>
      </c>
      <c r="B196" s="5" t="s">
        <v>479</v>
      </c>
      <c r="C196" s="5" t="s">
        <v>472</v>
      </c>
      <c r="D196" s="52">
        <f t="shared" ca="1" si="3"/>
        <v>26004</v>
      </c>
      <c r="E196" s="5" t="s">
        <v>651</v>
      </c>
      <c r="F196" s="5">
        <v>58</v>
      </c>
      <c r="G196" s="50">
        <v>22150</v>
      </c>
      <c r="H196" s="5">
        <v>351156</v>
      </c>
      <c r="I196" s="50">
        <v>29666</v>
      </c>
      <c r="J196" s="5" t="s">
        <v>466</v>
      </c>
      <c r="L196"/>
    </row>
    <row r="197" spans="1:12" s="1" customFormat="1" x14ac:dyDescent="0.25">
      <c r="A197" s="5" t="s">
        <v>408</v>
      </c>
      <c r="B197" s="5" t="s">
        <v>652</v>
      </c>
      <c r="C197" s="5" t="s">
        <v>155</v>
      </c>
      <c r="D197" s="52">
        <f t="shared" ca="1" si="3"/>
        <v>25620</v>
      </c>
      <c r="E197" s="5" t="s">
        <v>653</v>
      </c>
      <c r="F197" s="5">
        <v>60</v>
      </c>
      <c r="G197" s="50">
        <v>21103</v>
      </c>
      <c r="H197" s="5">
        <v>350174</v>
      </c>
      <c r="I197" s="50">
        <v>29881</v>
      </c>
      <c r="J197" s="5" t="s">
        <v>412</v>
      </c>
      <c r="L197"/>
    </row>
    <row r="198" spans="1:12" s="1" customFormat="1" x14ac:dyDescent="0.25">
      <c r="A198" s="5" t="s">
        <v>413</v>
      </c>
      <c r="B198" s="5" t="s">
        <v>544</v>
      </c>
      <c r="C198" s="5" t="s">
        <v>654</v>
      </c>
      <c r="D198" s="52">
        <f t="shared" ca="1" si="3"/>
        <v>23268</v>
      </c>
      <c r="E198" s="5" t="s">
        <v>436</v>
      </c>
      <c r="F198" s="5">
        <v>58</v>
      </c>
      <c r="G198" s="50">
        <v>22171</v>
      </c>
      <c r="H198" s="5">
        <v>560380</v>
      </c>
      <c r="I198" s="50">
        <v>29696</v>
      </c>
      <c r="J198" s="5" t="s">
        <v>412</v>
      </c>
      <c r="L198"/>
    </row>
    <row r="199" spans="1:12" s="1" customFormat="1" x14ac:dyDescent="0.25">
      <c r="A199" s="5" t="s">
        <v>413</v>
      </c>
      <c r="B199" s="5" t="s">
        <v>569</v>
      </c>
      <c r="C199" s="5" t="s">
        <v>432</v>
      </c>
      <c r="D199" s="52">
        <f t="shared" ca="1" si="3"/>
        <v>23988</v>
      </c>
      <c r="E199" s="5" t="s">
        <v>416</v>
      </c>
      <c r="F199" s="5">
        <v>55</v>
      </c>
      <c r="G199" s="50">
        <v>22941</v>
      </c>
      <c r="H199" s="5">
        <v>350309</v>
      </c>
      <c r="I199" s="50">
        <v>29684</v>
      </c>
      <c r="J199" s="5" t="s">
        <v>412</v>
      </c>
      <c r="L199"/>
    </row>
    <row r="200" spans="1:12" s="1" customFormat="1" x14ac:dyDescent="0.25">
      <c r="A200" s="5" t="s">
        <v>408</v>
      </c>
      <c r="B200" s="5" t="s">
        <v>479</v>
      </c>
      <c r="C200" s="5" t="s">
        <v>459</v>
      </c>
      <c r="D200" s="52">
        <f t="shared" ca="1" si="3"/>
        <v>30960</v>
      </c>
      <c r="E200" s="5" t="s">
        <v>655</v>
      </c>
      <c r="F200" s="5">
        <v>58</v>
      </c>
      <c r="G200" s="50">
        <v>22147</v>
      </c>
      <c r="H200" s="5">
        <v>350342</v>
      </c>
      <c r="I200" s="50">
        <v>29709</v>
      </c>
      <c r="J200" s="5" t="s">
        <v>412</v>
      </c>
      <c r="L200"/>
    </row>
    <row r="201" spans="1:12" s="1" customFormat="1" x14ac:dyDescent="0.25">
      <c r="A201" s="5" t="s">
        <v>413</v>
      </c>
      <c r="B201" s="5" t="s">
        <v>572</v>
      </c>
      <c r="C201" s="5" t="s">
        <v>656</v>
      </c>
      <c r="D201" s="52">
        <f t="shared" ca="1" si="3"/>
        <v>21840</v>
      </c>
      <c r="E201" s="5" t="s">
        <v>457</v>
      </c>
      <c r="F201" s="5">
        <v>56</v>
      </c>
      <c r="G201" s="50">
        <v>22597</v>
      </c>
      <c r="H201" s="5">
        <v>350351</v>
      </c>
      <c r="I201" s="50">
        <v>29833</v>
      </c>
      <c r="J201" s="5" t="s">
        <v>412</v>
      </c>
      <c r="L201"/>
    </row>
    <row r="202" spans="1:12" s="1" customFormat="1" x14ac:dyDescent="0.25">
      <c r="A202" s="5" t="s">
        <v>408</v>
      </c>
      <c r="B202" s="5" t="s">
        <v>485</v>
      </c>
      <c r="C202" s="5" t="s">
        <v>657</v>
      </c>
      <c r="D202" s="52">
        <f t="shared" ca="1" si="3"/>
        <v>26112</v>
      </c>
      <c r="E202" s="5" t="s">
        <v>658</v>
      </c>
      <c r="F202" s="5">
        <v>61</v>
      </c>
      <c r="G202" s="50">
        <v>21018</v>
      </c>
      <c r="H202" s="5">
        <v>560383</v>
      </c>
      <c r="I202" s="50">
        <v>30091</v>
      </c>
      <c r="J202" s="5" t="s">
        <v>412</v>
      </c>
      <c r="L202"/>
    </row>
    <row r="203" spans="1:12" s="1" customFormat="1" x14ac:dyDescent="0.25">
      <c r="A203" s="5" t="s">
        <v>413</v>
      </c>
      <c r="B203" s="5" t="s">
        <v>485</v>
      </c>
      <c r="C203" s="5" t="s">
        <v>596</v>
      </c>
      <c r="D203" s="52">
        <f t="shared" ca="1" si="3"/>
        <v>27312</v>
      </c>
      <c r="E203" s="5" t="s">
        <v>442</v>
      </c>
      <c r="F203" s="5">
        <v>60</v>
      </c>
      <c r="G203" s="50">
        <v>21327</v>
      </c>
      <c r="H203" s="5">
        <v>560378</v>
      </c>
      <c r="I203" s="50">
        <v>30204</v>
      </c>
      <c r="J203" s="5" t="s">
        <v>412</v>
      </c>
      <c r="L203"/>
    </row>
    <row r="204" spans="1:12" s="1" customFormat="1" x14ac:dyDescent="0.25">
      <c r="A204" s="5" t="s">
        <v>413</v>
      </c>
      <c r="B204" s="5" t="s">
        <v>519</v>
      </c>
      <c r="C204" s="5" t="s">
        <v>659</v>
      </c>
      <c r="D204" s="52">
        <f t="shared" ca="1" si="3"/>
        <v>23652</v>
      </c>
      <c r="E204" s="5" t="s">
        <v>473</v>
      </c>
      <c r="F204" s="5">
        <v>58</v>
      </c>
      <c r="G204" s="50">
        <v>21833</v>
      </c>
      <c r="H204" s="5">
        <v>350491</v>
      </c>
      <c r="I204" s="50">
        <v>29956</v>
      </c>
      <c r="J204" s="5" t="s">
        <v>412</v>
      </c>
      <c r="L204"/>
    </row>
    <row r="205" spans="1:12" s="1" customFormat="1" x14ac:dyDescent="0.25">
      <c r="A205" s="5" t="s">
        <v>413</v>
      </c>
      <c r="B205" s="5" t="s">
        <v>660</v>
      </c>
      <c r="C205" s="5" t="s">
        <v>661</v>
      </c>
      <c r="D205" s="52">
        <f t="shared" ca="1" si="3"/>
        <v>25560</v>
      </c>
      <c r="E205" s="5" t="s">
        <v>416</v>
      </c>
      <c r="F205" s="5">
        <v>56</v>
      </c>
      <c r="G205" s="50">
        <v>22566</v>
      </c>
      <c r="H205" s="5">
        <v>350889</v>
      </c>
      <c r="I205" s="50">
        <v>30083</v>
      </c>
      <c r="J205" s="5" t="s">
        <v>412</v>
      </c>
      <c r="L205"/>
    </row>
    <row r="206" spans="1:12" s="1" customFormat="1" x14ac:dyDescent="0.25">
      <c r="A206" s="5" t="s">
        <v>413</v>
      </c>
      <c r="B206" s="5" t="s">
        <v>662</v>
      </c>
      <c r="C206" s="5" t="s">
        <v>462</v>
      </c>
      <c r="D206" s="52">
        <f t="shared" ca="1" si="3"/>
        <v>25176</v>
      </c>
      <c r="E206" s="5" t="s">
        <v>663</v>
      </c>
      <c r="F206" s="5">
        <v>61</v>
      </c>
      <c r="G206" s="50">
        <v>20825</v>
      </c>
      <c r="H206" s="5">
        <v>560392</v>
      </c>
      <c r="I206" s="50">
        <v>30013</v>
      </c>
      <c r="J206" s="5" t="s">
        <v>412</v>
      </c>
      <c r="L206"/>
    </row>
    <row r="207" spans="1:12" s="1" customFormat="1" x14ac:dyDescent="0.25">
      <c r="A207" s="5" t="s">
        <v>408</v>
      </c>
      <c r="B207" s="5" t="s">
        <v>664</v>
      </c>
      <c r="C207" s="5" t="s">
        <v>453</v>
      </c>
      <c r="D207" s="52">
        <f t="shared" ca="1" si="3"/>
        <v>31020</v>
      </c>
      <c r="E207" s="5" t="s">
        <v>416</v>
      </c>
      <c r="F207" s="5">
        <v>61</v>
      </c>
      <c r="G207" s="50">
        <v>20957</v>
      </c>
      <c r="H207" s="5">
        <v>560388</v>
      </c>
      <c r="I207" s="50">
        <v>30281</v>
      </c>
      <c r="J207" s="5" t="s">
        <v>412</v>
      </c>
      <c r="L207"/>
    </row>
    <row r="208" spans="1:12" s="1" customFormat="1" x14ac:dyDescent="0.25">
      <c r="A208" s="5" t="s">
        <v>413</v>
      </c>
      <c r="B208" s="5" t="s">
        <v>665</v>
      </c>
      <c r="C208" s="5" t="s">
        <v>563</v>
      </c>
      <c r="D208" s="52">
        <f t="shared" ca="1" si="3"/>
        <v>22452</v>
      </c>
      <c r="E208" s="5" t="s">
        <v>666</v>
      </c>
      <c r="F208" s="5">
        <v>57</v>
      </c>
      <c r="G208" s="50">
        <v>22246</v>
      </c>
      <c r="H208" s="5">
        <v>560384</v>
      </c>
      <c r="I208" s="50">
        <v>30295</v>
      </c>
      <c r="J208" s="5" t="s">
        <v>417</v>
      </c>
      <c r="L208"/>
    </row>
    <row r="209" spans="1:12" s="1" customFormat="1" x14ac:dyDescent="0.25">
      <c r="A209" s="5" t="s">
        <v>413</v>
      </c>
      <c r="B209" s="5" t="s">
        <v>639</v>
      </c>
      <c r="C209" s="5" t="s">
        <v>462</v>
      </c>
      <c r="D209" s="52">
        <f t="shared" ca="1" si="3"/>
        <v>27876</v>
      </c>
      <c r="E209" s="5" t="s">
        <v>416</v>
      </c>
      <c r="F209" s="5">
        <v>58</v>
      </c>
      <c r="G209" s="50">
        <v>22026</v>
      </c>
      <c r="H209" s="5">
        <v>350813</v>
      </c>
      <c r="I209" s="50">
        <v>30239</v>
      </c>
      <c r="J209" s="5" t="s">
        <v>417</v>
      </c>
      <c r="L209"/>
    </row>
    <row r="210" spans="1:12" s="1" customFormat="1" x14ac:dyDescent="0.25">
      <c r="A210" s="5" t="s">
        <v>408</v>
      </c>
      <c r="B210" s="5" t="s">
        <v>667</v>
      </c>
      <c r="C210" s="5" t="s">
        <v>410</v>
      </c>
      <c r="D210" s="52">
        <f t="shared" ca="1" si="3"/>
        <v>23520</v>
      </c>
      <c r="E210" s="5" t="s">
        <v>668</v>
      </c>
      <c r="F210" s="5">
        <v>63</v>
      </c>
      <c r="G210" s="50">
        <v>20243</v>
      </c>
      <c r="H210" s="5">
        <v>351336</v>
      </c>
      <c r="I210" s="50">
        <v>29976</v>
      </c>
      <c r="J210" s="5" t="s">
        <v>417</v>
      </c>
      <c r="L210"/>
    </row>
    <row r="211" spans="1:12" s="1" customFormat="1" x14ac:dyDescent="0.25">
      <c r="A211" s="5" t="s">
        <v>413</v>
      </c>
      <c r="B211" s="5" t="s">
        <v>481</v>
      </c>
      <c r="C211" s="5" t="s">
        <v>669</v>
      </c>
      <c r="D211" s="52">
        <f t="shared" ca="1" si="3"/>
        <v>28956</v>
      </c>
      <c r="E211" s="5" t="s">
        <v>670</v>
      </c>
      <c r="F211" s="5">
        <v>57</v>
      </c>
      <c r="G211" s="50">
        <v>22543</v>
      </c>
      <c r="H211" s="5">
        <v>350809</v>
      </c>
      <c r="I211" s="50">
        <v>30091</v>
      </c>
      <c r="J211" s="5" t="s">
        <v>417</v>
      </c>
      <c r="L211"/>
    </row>
    <row r="212" spans="1:12" s="1" customFormat="1" x14ac:dyDescent="0.25">
      <c r="A212" s="5" t="s">
        <v>413</v>
      </c>
      <c r="B212" s="5" t="s">
        <v>671</v>
      </c>
      <c r="C212" s="5" t="s">
        <v>672</v>
      </c>
      <c r="D212" s="52">
        <f t="shared" ca="1" si="3"/>
        <v>29976</v>
      </c>
      <c r="E212" s="5" t="s">
        <v>416</v>
      </c>
      <c r="F212" s="5">
        <v>56</v>
      </c>
      <c r="G212" s="50">
        <v>22814</v>
      </c>
      <c r="H212" s="5">
        <v>350995</v>
      </c>
      <c r="I212" s="50">
        <v>30206</v>
      </c>
      <c r="J212" s="5" t="s">
        <v>417</v>
      </c>
      <c r="L212"/>
    </row>
    <row r="213" spans="1:12" s="1" customFormat="1" x14ac:dyDescent="0.25">
      <c r="A213" s="5" t="s">
        <v>413</v>
      </c>
      <c r="B213" s="5" t="s">
        <v>418</v>
      </c>
      <c r="C213" s="5" t="s">
        <v>468</v>
      </c>
      <c r="D213" s="52">
        <f t="shared" ca="1" si="3"/>
        <v>23124</v>
      </c>
      <c r="E213" s="5" t="s">
        <v>416</v>
      </c>
      <c r="F213" s="5">
        <v>62</v>
      </c>
      <c r="G213" s="50">
        <v>20628</v>
      </c>
      <c r="H213" s="5">
        <v>560400</v>
      </c>
      <c r="I213" s="50">
        <v>30044</v>
      </c>
      <c r="J213" s="5" t="s">
        <v>417</v>
      </c>
      <c r="L213"/>
    </row>
    <row r="214" spans="1:12" s="1" customFormat="1" x14ac:dyDescent="0.25">
      <c r="A214" s="5" t="s">
        <v>413</v>
      </c>
      <c r="B214" s="5" t="s">
        <v>155</v>
      </c>
      <c r="C214" s="5" t="s">
        <v>438</v>
      </c>
      <c r="D214" s="52">
        <f t="shared" ca="1" si="3"/>
        <v>26088</v>
      </c>
      <c r="E214" s="5" t="s">
        <v>457</v>
      </c>
      <c r="F214" s="5">
        <v>59</v>
      </c>
      <c r="G214" s="50">
        <v>21766</v>
      </c>
      <c r="H214" s="5">
        <v>560404</v>
      </c>
      <c r="I214" s="50">
        <v>29998</v>
      </c>
      <c r="J214" s="5" t="s">
        <v>417</v>
      </c>
      <c r="L214"/>
    </row>
    <row r="215" spans="1:12" s="1" customFormat="1" x14ac:dyDescent="0.25">
      <c r="A215" s="5" t="s">
        <v>454</v>
      </c>
      <c r="B215" s="5" t="s">
        <v>514</v>
      </c>
      <c r="C215" s="5" t="s">
        <v>438</v>
      </c>
      <c r="D215" s="52">
        <f t="shared" ca="1" si="3"/>
        <v>19668</v>
      </c>
      <c r="E215" s="5" t="s">
        <v>416</v>
      </c>
      <c r="F215" s="5">
        <v>58</v>
      </c>
      <c r="G215" s="50">
        <v>22181</v>
      </c>
      <c r="H215" s="5">
        <v>350029</v>
      </c>
      <c r="I215" s="50">
        <v>30039</v>
      </c>
      <c r="J215" s="5" t="s">
        <v>417</v>
      </c>
      <c r="L215"/>
    </row>
    <row r="216" spans="1:12" s="1" customFormat="1" x14ac:dyDescent="0.25">
      <c r="A216" s="5" t="s">
        <v>413</v>
      </c>
      <c r="B216" s="5" t="s">
        <v>443</v>
      </c>
      <c r="C216" s="5" t="s">
        <v>515</v>
      </c>
      <c r="D216" s="52">
        <f t="shared" ca="1" si="3"/>
        <v>22704</v>
      </c>
      <c r="E216" s="5" t="s">
        <v>457</v>
      </c>
      <c r="F216" s="5">
        <v>58</v>
      </c>
      <c r="G216" s="50">
        <v>22027</v>
      </c>
      <c r="H216" s="5">
        <v>350251</v>
      </c>
      <c r="I216" s="50">
        <v>30046</v>
      </c>
      <c r="J216" s="5" t="s">
        <v>417</v>
      </c>
      <c r="L216"/>
    </row>
    <row r="217" spans="1:12" s="1" customFormat="1" x14ac:dyDescent="0.25">
      <c r="A217" s="5" t="s">
        <v>408</v>
      </c>
      <c r="B217" s="5" t="s">
        <v>673</v>
      </c>
      <c r="C217" s="5" t="s">
        <v>157</v>
      </c>
      <c r="D217" s="52">
        <f t="shared" ca="1" si="3"/>
        <v>20916</v>
      </c>
      <c r="E217" s="5" t="s">
        <v>674</v>
      </c>
      <c r="F217" s="5">
        <v>58</v>
      </c>
      <c r="G217" s="50">
        <v>22039</v>
      </c>
      <c r="H217" s="5">
        <v>560406</v>
      </c>
      <c r="I217" s="50">
        <v>30105</v>
      </c>
      <c r="J217" s="5" t="s">
        <v>417</v>
      </c>
      <c r="L217"/>
    </row>
    <row r="218" spans="1:12" s="1" customFormat="1" x14ac:dyDescent="0.25">
      <c r="A218" s="5" t="s">
        <v>413</v>
      </c>
      <c r="B218" s="5" t="s">
        <v>614</v>
      </c>
      <c r="C218" s="5" t="s">
        <v>661</v>
      </c>
      <c r="D218" s="52">
        <f t="shared" ca="1" si="3"/>
        <v>26376</v>
      </c>
      <c r="E218" s="5" t="s">
        <v>425</v>
      </c>
      <c r="F218" s="5">
        <v>59</v>
      </c>
      <c r="G218" s="50">
        <v>21643</v>
      </c>
      <c r="H218" s="5">
        <v>351108</v>
      </c>
      <c r="I218" s="50">
        <v>30036</v>
      </c>
      <c r="J218" s="5" t="s">
        <v>417</v>
      </c>
      <c r="L218"/>
    </row>
    <row r="219" spans="1:12" s="1" customFormat="1" x14ac:dyDescent="0.25">
      <c r="A219" s="5" t="s">
        <v>413</v>
      </c>
      <c r="B219" s="5" t="s">
        <v>612</v>
      </c>
      <c r="C219" s="5" t="s">
        <v>491</v>
      </c>
      <c r="D219" s="52">
        <f t="shared" ca="1" si="3"/>
        <v>20076</v>
      </c>
      <c r="E219" s="5" t="s">
        <v>460</v>
      </c>
      <c r="F219" s="5">
        <v>58</v>
      </c>
      <c r="G219" s="50">
        <v>22089</v>
      </c>
      <c r="H219" s="5">
        <v>560407</v>
      </c>
      <c r="I219" s="50">
        <v>29977</v>
      </c>
      <c r="J219" s="5" t="s">
        <v>417</v>
      </c>
      <c r="L219"/>
    </row>
    <row r="220" spans="1:12" s="1" customFormat="1" x14ac:dyDescent="0.25">
      <c r="A220" s="5" t="s">
        <v>413</v>
      </c>
      <c r="B220" s="5" t="s">
        <v>549</v>
      </c>
      <c r="C220" s="5" t="s">
        <v>675</v>
      </c>
      <c r="D220" s="52">
        <f t="shared" ca="1" si="3"/>
        <v>19680</v>
      </c>
      <c r="E220" s="5" t="s">
        <v>457</v>
      </c>
      <c r="F220" s="5">
        <v>58</v>
      </c>
      <c r="G220" s="50">
        <v>22138</v>
      </c>
      <c r="H220" s="5">
        <v>350798</v>
      </c>
      <c r="I220" s="50">
        <v>30231</v>
      </c>
      <c r="J220" s="5" t="s">
        <v>417</v>
      </c>
      <c r="L220"/>
    </row>
    <row r="221" spans="1:12" s="1" customFormat="1" x14ac:dyDescent="0.25">
      <c r="A221" s="5" t="s">
        <v>413</v>
      </c>
      <c r="B221" s="5" t="s">
        <v>409</v>
      </c>
      <c r="C221" s="5" t="s">
        <v>632</v>
      </c>
      <c r="D221" s="52">
        <f t="shared" ca="1" si="3"/>
        <v>25056</v>
      </c>
      <c r="E221" s="5" t="s">
        <v>622</v>
      </c>
      <c r="F221" s="5">
        <v>58</v>
      </c>
      <c r="G221" s="50">
        <v>22056</v>
      </c>
      <c r="H221" s="5">
        <v>350482</v>
      </c>
      <c r="I221" s="50">
        <v>30293</v>
      </c>
      <c r="J221" s="5" t="s">
        <v>417</v>
      </c>
      <c r="L221"/>
    </row>
    <row r="222" spans="1:12" s="1" customFormat="1" x14ac:dyDescent="0.25">
      <c r="A222" s="5" t="s">
        <v>408</v>
      </c>
      <c r="B222" s="5" t="s">
        <v>497</v>
      </c>
      <c r="C222" s="5" t="s">
        <v>676</v>
      </c>
      <c r="D222" s="52">
        <f t="shared" ca="1" si="3"/>
        <v>24468</v>
      </c>
      <c r="E222" s="5" t="s">
        <v>445</v>
      </c>
      <c r="F222" s="5">
        <v>58</v>
      </c>
      <c r="G222" s="50">
        <v>21980</v>
      </c>
      <c r="H222" s="5">
        <v>350662</v>
      </c>
      <c r="I222" s="50">
        <v>30265</v>
      </c>
      <c r="J222" s="5" t="s">
        <v>417</v>
      </c>
      <c r="L222"/>
    </row>
    <row r="223" spans="1:12" s="1" customFormat="1" x14ac:dyDescent="0.25">
      <c r="A223" s="5" t="s">
        <v>413</v>
      </c>
      <c r="B223" s="5" t="s">
        <v>509</v>
      </c>
      <c r="C223" s="5" t="s">
        <v>677</v>
      </c>
      <c r="D223" s="52">
        <f t="shared" ca="1" si="3"/>
        <v>22788</v>
      </c>
      <c r="E223" s="5" t="s">
        <v>678</v>
      </c>
      <c r="F223" s="5">
        <v>56</v>
      </c>
      <c r="G223" s="50">
        <v>22611</v>
      </c>
      <c r="H223" s="5">
        <v>350022</v>
      </c>
      <c r="I223" s="50">
        <v>30175</v>
      </c>
      <c r="J223" s="5" t="s">
        <v>417</v>
      </c>
      <c r="L223"/>
    </row>
    <row r="224" spans="1:12" s="1" customFormat="1" x14ac:dyDescent="0.25">
      <c r="A224" s="5" t="s">
        <v>408</v>
      </c>
      <c r="B224" s="5" t="s">
        <v>476</v>
      </c>
      <c r="C224" s="5" t="s">
        <v>679</v>
      </c>
      <c r="D224" s="52">
        <f t="shared" ca="1" si="3"/>
        <v>24720</v>
      </c>
      <c r="E224" s="5" t="s">
        <v>473</v>
      </c>
      <c r="F224" s="5">
        <v>57</v>
      </c>
      <c r="G224" s="50">
        <v>22320</v>
      </c>
      <c r="H224" s="5">
        <v>351047</v>
      </c>
      <c r="I224" s="50">
        <v>30100</v>
      </c>
      <c r="J224" s="5" t="s">
        <v>421</v>
      </c>
      <c r="L224"/>
    </row>
    <row r="225" spans="1:12" s="1" customFormat="1" x14ac:dyDescent="0.25">
      <c r="A225" s="5" t="s">
        <v>413</v>
      </c>
      <c r="B225" s="5" t="s">
        <v>646</v>
      </c>
      <c r="C225" s="5" t="s">
        <v>583</v>
      </c>
      <c r="D225" s="52">
        <f t="shared" ca="1" si="3"/>
        <v>22308</v>
      </c>
      <c r="E225" s="5" t="s">
        <v>457</v>
      </c>
      <c r="F225" s="5">
        <v>56</v>
      </c>
      <c r="G225" s="50">
        <v>22800</v>
      </c>
      <c r="H225" s="5">
        <v>351073</v>
      </c>
      <c r="I225" s="50">
        <v>30280</v>
      </c>
      <c r="J225" s="5" t="s">
        <v>421</v>
      </c>
      <c r="L225"/>
    </row>
    <row r="226" spans="1:12" s="1" customFormat="1" x14ac:dyDescent="0.25">
      <c r="A226" s="5" t="s">
        <v>413</v>
      </c>
      <c r="B226" s="5" t="s">
        <v>485</v>
      </c>
      <c r="C226" s="5" t="s">
        <v>680</v>
      </c>
      <c r="D226" s="52">
        <f t="shared" ca="1" si="3"/>
        <v>21132</v>
      </c>
      <c r="E226" s="5" t="s">
        <v>473</v>
      </c>
      <c r="F226" s="5">
        <v>56</v>
      </c>
      <c r="G226" s="50">
        <v>22698</v>
      </c>
      <c r="H226" s="5">
        <v>351203</v>
      </c>
      <c r="I226" s="50">
        <v>30293</v>
      </c>
      <c r="J226" s="5" t="s">
        <v>421</v>
      </c>
      <c r="L226"/>
    </row>
    <row r="227" spans="1:12" s="1" customFormat="1" x14ac:dyDescent="0.25">
      <c r="A227" s="5" t="s">
        <v>413</v>
      </c>
      <c r="B227" s="5" t="s">
        <v>681</v>
      </c>
      <c r="C227" s="5" t="s">
        <v>510</v>
      </c>
      <c r="D227" s="52">
        <f t="shared" ca="1" si="3"/>
        <v>18660</v>
      </c>
      <c r="E227" s="5" t="s">
        <v>416</v>
      </c>
      <c r="F227" s="5">
        <v>56</v>
      </c>
      <c r="G227" s="50">
        <v>22819</v>
      </c>
      <c r="H227" s="5">
        <v>350518</v>
      </c>
      <c r="I227" s="50">
        <v>30216</v>
      </c>
      <c r="J227" s="5" t="s">
        <v>421</v>
      </c>
      <c r="L227"/>
    </row>
    <row r="228" spans="1:12" s="1" customFormat="1" x14ac:dyDescent="0.25">
      <c r="A228" s="5" t="s">
        <v>413</v>
      </c>
      <c r="B228" s="5" t="s">
        <v>635</v>
      </c>
      <c r="C228" s="5" t="s">
        <v>682</v>
      </c>
      <c r="D228" s="52">
        <f t="shared" ca="1" si="3"/>
        <v>27936</v>
      </c>
      <c r="E228" s="5" t="s">
        <v>442</v>
      </c>
      <c r="F228" s="5">
        <v>58</v>
      </c>
      <c r="G228" s="50">
        <v>22079</v>
      </c>
      <c r="H228" s="5">
        <v>351204</v>
      </c>
      <c r="I228" s="50">
        <v>30093</v>
      </c>
      <c r="J228" s="5" t="s">
        <v>421</v>
      </c>
      <c r="L228"/>
    </row>
    <row r="229" spans="1:12" s="1" customFormat="1" x14ac:dyDescent="0.25">
      <c r="A229" s="5" t="s">
        <v>408</v>
      </c>
      <c r="B229" s="5" t="s">
        <v>409</v>
      </c>
      <c r="C229" s="5" t="s">
        <v>676</v>
      </c>
      <c r="D229" s="52">
        <f t="shared" ca="1" si="3"/>
        <v>27180</v>
      </c>
      <c r="E229" s="5" t="s">
        <v>683</v>
      </c>
      <c r="F229" s="5">
        <v>56</v>
      </c>
      <c r="G229" s="50">
        <v>22817</v>
      </c>
      <c r="H229" s="5">
        <v>350877</v>
      </c>
      <c r="I229" s="50">
        <v>30106</v>
      </c>
      <c r="J229" s="5" t="s">
        <v>421</v>
      </c>
      <c r="L229"/>
    </row>
    <row r="230" spans="1:12" s="1" customFormat="1" x14ac:dyDescent="0.25">
      <c r="A230" s="5" t="s">
        <v>413</v>
      </c>
      <c r="B230" s="5" t="s">
        <v>665</v>
      </c>
      <c r="C230" s="5" t="s">
        <v>515</v>
      </c>
      <c r="D230" s="52">
        <f t="shared" ca="1" si="3"/>
        <v>30264</v>
      </c>
      <c r="E230" s="5" t="s">
        <v>684</v>
      </c>
      <c r="F230" s="5">
        <v>56</v>
      </c>
      <c r="G230" s="50">
        <v>22682</v>
      </c>
      <c r="H230" s="5">
        <v>350968</v>
      </c>
      <c r="I230" s="50">
        <v>30088</v>
      </c>
      <c r="J230" s="5" t="s">
        <v>421</v>
      </c>
      <c r="L230"/>
    </row>
    <row r="231" spans="1:12" s="1" customFormat="1" x14ac:dyDescent="0.25">
      <c r="A231" s="5" t="s">
        <v>408</v>
      </c>
      <c r="B231" s="5" t="s">
        <v>476</v>
      </c>
      <c r="C231" s="5" t="s">
        <v>685</v>
      </c>
      <c r="D231" s="52">
        <f t="shared" ca="1" si="3"/>
        <v>21624</v>
      </c>
      <c r="E231" s="5" t="s">
        <v>686</v>
      </c>
      <c r="F231" s="5">
        <v>55</v>
      </c>
      <c r="G231" s="50">
        <v>22962</v>
      </c>
      <c r="H231" s="5">
        <v>351161</v>
      </c>
      <c r="I231" s="50">
        <v>30105</v>
      </c>
      <c r="J231" s="5" t="s">
        <v>421</v>
      </c>
      <c r="L231"/>
    </row>
    <row r="232" spans="1:12" s="1" customFormat="1" x14ac:dyDescent="0.25">
      <c r="A232" s="5" t="s">
        <v>413</v>
      </c>
      <c r="B232" s="5" t="s">
        <v>414</v>
      </c>
      <c r="C232" s="5" t="s">
        <v>510</v>
      </c>
      <c r="D232" s="52">
        <f t="shared" ca="1" si="3"/>
        <v>27924</v>
      </c>
      <c r="E232" s="5" t="s">
        <v>457</v>
      </c>
      <c r="F232" s="5">
        <v>59</v>
      </c>
      <c r="G232" s="50">
        <v>21545</v>
      </c>
      <c r="H232" s="5">
        <v>560560</v>
      </c>
      <c r="I232" s="50">
        <v>30076</v>
      </c>
      <c r="J232" s="5" t="s">
        <v>421</v>
      </c>
      <c r="L232"/>
    </row>
    <row r="233" spans="1:12" s="1" customFormat="1" x14ac:dyDescent="0.25">
      <c r="A233" s="5" t="s">
        <v>413</v>
      </c>
      <c r="B233" s="5" t="s">
        <v>440</v>
      </c>
      <c r="C233" s="5" t="s">
        <v>510</v>
      </c>
      <c r="D233" s="52">
        <f t="shared" ca="1" si="3"/>
        <v>21408</v>
      </c>
      <c r="E233" s="5" t="s">
        <v>428</v>
      </c>
      <c r="F233" s="5">
        <v>58</v>
      </c>
      <c r="G233" s="50">
        <v>21940</v>
      </c>
      <c r="H233" s="5">
        <v>350913</v>
      </c>
      <c r="I233" s="50">
        <v>30295</v>
      </c>
      <c r="J233" s="5" t="s">
        <v>421</v>
      </c>
      <c r="L233"/>
    </row>
    <row r="234" spans="1:12" s="1" customFormat="1" x14ac:dyDescent="0.25">
      <c r="A234" s="5" t="s">
        <v>413</v>
      </c>
      <c r="B234" s="5" t="s">
        <v>634</v>
      </c>
      <c r="C234" s="5" t="s">
        <v>687</v>
      </c>
      <c r="D234" s="52">
        <f t="shared" ca="1" si="3"/>
        <v>26652</v>
      </c>
      <c r="E234" s="5" t="s">
        <v>425</v>
      </c>
      <c r="F234" s="5">
        <v>58</v>
      </c>
      <c r="G234" s="50">
        <v>21954</v>
      </c>
      <c r="H234" s="5">
        <v>351182</v>
      </c>
      <c r="I234" s="50">
        <v>29959</v>
      </c>
      <c r="J234" s="5" t="s">
        <v>466</v>
      </c>
      <c r="L234"/>
    </row>
    <row r="235" spans="1:12" s="1" customFormat="1" x14ac:dyDescent="0.25">
      <c r="A235" s="5" t="s">
        <v>413</v>
      </c>
      <c r="B235" s="5" t="s">
        <v>423</v>
      </c>
      <c r="C235" s="5" t="s">
        <v>583</v>
      </c>
      <c r="D235" s="52">
        <f t="shared" ca="1" si="3"/>
        <v>19188</v>
      </c>
      <c r="E235" s="5" t="s">
        <v>416</v>
      </c>
      <c r="F235" s="5">
        <v>58</v>
      </c>
      <c r="G235" s="50">
        <v>22079</v>
      </c>
      <c r="H235" s="5">
        <v>351246</v>
      </c>
      <c r="I235" s="50">
        <v>30093</v>
      </c>
      <c r="J235" s="5" t="s">
        <v>466</v>
      </c>
      <c r="L235"/>
    </row>
    <row r="236" spans="1:12" s="1" customFormat="1" x14ac:dyDescent="0.25">
      <c r="A236" s="5" t="s">
        <v>454</v>
      </c>
      <c r="B236" s="5" t="s">
        <v>608</v>
      </c>
      <c r="C236" s="5" t="s">
        <v>558</v>
      </c>
      <c r="D236" s="52">
        <f t="shared" ca="1" si="3"/>
        <v>19920</v>
      </c>
      <c r="E236" s="5" t="s">
        <v>688</v>
      </c>
      <c r="F236" s="5">
        <v>58</v>
      </c>
      <c r="G236" s="50">
        <v>22022</v>
      </c>
      <c r="H236" s="5">
        <v>351179</v>
      </c>
      <c r="I236" s="50">
        <v>30114</v>
      </c>
      <c r="J236" s="5" t="s">
        <v>466</v>
      </c>
      <c r="L236"/>
    </row>
    <row r="237" spans="1:12" s="1" customFormat="1" x14ac:dyDescent="0.25">
      <c r="A237" s="5" t="s">
        <v>413</v>
      </c>
      <c r="B237" s="5" t="s">
        <v>625</v>
      </c>
      <c r="C237" s="5" t="s">
        <v>430</v>
      </c>
      <c r="D237" s="52">
        <f t="shared" ca="1" si="3"/>
        <v>19896</v>
      </c>
      <c r="E237" s="5" t="s">
        <v>416</v>
      </c>
      <c r="F237" s="5">
        <v>56</v>
      </c>
      <c r="G237" s="50">
        <v>22561</v>
      </c>
      <c r="H237" s="5">
        <v>351181</v>
      </c>
      <c r="I237" s="50">
        <v>30074</v>
      </c>
      <c r="J237" s="5" t="s">
        <v>466</v>
      </c>
      <c r="L237"/>
    </row>
    <row r="238" spans="1:12" s="1" customFormat="1" x14ac:dyDescent="0.25">
      <c r="A238" s="5" t="s">
        <v>454</v>
      </c>
      <c r="B238" s="5" t="s">
        <v>509</v>
      </c>
      <c r="C238" s="5" t="s">
        <v>609</v>
      </c>
      <c r="D238" s="52">
        <f t="shared" ca="1" si="3"/>
        <v>23952</v>
      </c>
      <c r="E238" s="5" t="s">
        <v>683</v>
      </c>
      <c r="F238" s="5">
        <v>57</v>
      </c>
      <c r="G238" s="50">
        <v>22452</v>
      </c>
      <c r="H238" s="5">
        <v>350635</v>
      </c>
      <c r="I238" s="50">
        <v>30310</v>
      </c>
      <c r="J238" s="5" t="s">
        <v>466</v>
      </c>
      <c r="L238"/>
    </row>
    <row r="239" spans="1:12" s="1" customFormat="1" x14ac:dyDescent="0.25">
      <c r="A239" s="5" t="s">
        <v>454</v>
      </c>
      <c r="B239" s="5" t="s">
        <v>574</v>
      </c>
      <c r="C239" s="5" t="s">
        <v>438</v>
      </c>
      <c r="D239" s="52">
        <f t="shared" ca="1" si="3"/>
        <v>23688</v>
      </c>
      <c r="E239" s="5" t="s">
        <v>689</v>
      </c>
      <c r="F239" s="5">
        <v>57</v>
      </c>
      <c r="G239" s="50">
        <v>22472</v>
      </c>
      <c r="H239" s="5">
        <v>350629</v>
      </c>
      <c r="I239" s="50">
        <v>30144</v>
      </c>
      <c r="J239" s="5" t="s">
        <v>466</v>
      </c>
      <c r="L239"/>
    </row>
    <row r="240" spans="1:12" s="1" customFormat="1" x14ac:dyDescent="0.25">
      <c r="A240" s="5" t="s">
        <v>413</v>
      </c>
      <c r="B240" s="5" t="s">
        <v>578</v>
      </c>
      <c r="C240" s="5" t="s">
        <v>462</v>
      </c>
      <c r="D240" s="52">
        <f t="shared" ca="1" si="3"/>
        <v>23904</v>
      </c>
      <c r="E240" s="5" t="s">
        <v>457</v>
      </c>
      <c r="F240" s="5">
        <v>56</v>
      </c>
      <c r="G240" s="50">
        <v>22564</v>
      </c>
      <c r="H240" s="5">
        <v>350427</v>
      </c>
      <c r="I240" s="50">
        <v>30013</v>
      </c>
      <c r="J240" s="5" t="s">
        <v>466</v>
      </c>
      <c r="L240"/>
    </row>
    <row r="241" spans="1:12" s="1" customFormat="1" x14ac:dyDescent="0.25">
      <c r="A241" s="5" t="s">
        <v>413</v>
      </c>
      <c r="B241" s="5" t="s">
        <v>671</v>
      </c>
      <c r="C241" s="5" t="s">
        <v>475</v>
      </c>
      <c r="D241" s="52">
        <f t="shared" ca="1" si="3"/>
        <v>22356</v>
      </c>
      <c r="E241" s="5" t="s">
        <v>416</v>
      </c>
      <c r="F241" s="5">
        <v>57</v>
      </c>
      <c r="G241" s="50">
        <v>22196</v>
      </c>
      <c r="H241" s="5">
        <v>351033</v>
      </c>
      <c r="I241" s="50">
        <v>30074</v>
      </c>
      <c r="J241" s="5" t="s">
        <v>466</v>
      </c>
      <c r="L241"/>
    </row>
    <row r="242" spans="1:12" s="1" customFormat="1" x14ac:dyDescent="0.25">
      <c r="A242" s="5" t="s">
        <v>413</v>
      </c>
      <c r="B242" s="5" t="s">
        <v>623</v>
      </c>
      <c r="C242" s="5" t="s">
        <v>510</v>
      </c>
      <c r="D242" s="52">
        <f t="shared" ca="1" si="3"/>
        <v>18540</v>
      </c>
      <c r="E242" s="5" t="s">
        <v>473</v>
      </c>
      <c r="F242" s="5">
        <v>56</v>
      </c>
      <c r="G242" s="50">
        <v>22625</v>
      </c>
      <c r="H242" s="5">
        <v>351187</v>
      </c>
      <c r="I242" s="50">
        <v>30149</v>
      </c>
      <c r="J242" s="5" t="s">
        <v>466</v>
      </c>
      <c r="L242"/>
    </row>
    <row r="243" spans="1:12" s="1" customFormat="1" x14ac:dyDescent="0.25">
      <c r="A243" s="5" t="s">
        <v>408</v>
      </c>
      <c r="B243" s="5" t="s">
        <v>443</v>
      </c>
      <c r="C243" s="5" t="s">
        <v>550</v>
      </c>
      <c r="D243" s="52">
        <f t="shared" ca="1" si="3"/>
        <v>21444</v>
      </c>
      <c r="E243" s="5" t="s">
        <v>460</v>
      </c>
      <c r="F243" s="5">
        <v>57</v>
      </c>
      <c r="G243" s="50">
        <v>22376</v>
      </c>
      <c r="H243" s="5">
        <v>560566</v>
      </c>
      <c r="I243" s="50">
        <v>30216</v>
      </c>
      <c r="J243" s="5" t="s">
        <v>412</v>
      </c>
      <c r="L243"/>
    </row>
    <row r="244" spans="1:12" s="1" customFormat="1" x14ac:dyDescent="0.25">
      <c r="A244" s="5" t="s">
        <v>413</v>
      </c>
      <c r="B244" s="5" t="s">
        <v>561</v>
      </c>
      <c r="C244" s="5" t="s">
        <v>486</v>
      </c>
      <c r="D244" s="52">
        <f t="shared" ca="1" si="3"/>
        <v>22716</v>
      </c>
      <c r="E244" s="5" t="s">
        <v>473</v>
      </c>
      <c r="F244" s="5">
        <v>57</v>
      </c>
      <c r="G244" s="50">
        <v>22348</v>
      </c>
      <c r="H244" s="5">
        <v>350265</v>
      </c>
      <c r="I244" s="50">
        <v>30044</v>
      </c>
      <c r="J244" s="5" t="s">
        <v>412</v>
      </c>
      <c r="L244"/>
    </row>
    <row r="245" spans="1:12" s="1" customFormat="1" x14ac:dyDescent="0.25">
      <c r="A245" s="5" t="s">
        <v>413</v>
      </c>
      <c r="B245" s="5" t="s">
        <v>587</v>
      </c>
      <c r="C245" s="5" t="s">
        <v>690</v>
      </c>
      <c r="D245" s="52">
        <f t="shared" ca="1" si="3"/>
        <v>25380</v>
      </c>
      <c r="E245" s="5" t="s">
        <v>473</v>
      </c>
      <c r="F245" s="5">
        <v>57</v>
      </c>
      <c r="G245" s="50">
        <v>22505</v>
      </c>
      <c r="H245" s="5">
        <v>351156</v>
      </c>
      <c r="I245" s="50">
        <v>30311</v>
      </c>
      <c r="J245" s="5" t="s">
        <v>412</v>
      </c>
      <c r="L245"/>
    </row>
    <row r="246" spans="1:12" s="1" customFormat="1" x14ac:dyDescent="0.25">
      <c r="A246" s="5" t="s">
        <v>413</v>
      </c>
      <c r="B246" s="5" t="s">
        <v>467</v>
      </c>
      <c r="C246" s="5" t="s">
        <v>566</v>
      </c>
      <c r="D246" s="52">
        <f t="shared" ca="1" si="3"/>
        <v>18036</v>
      </c>
      <c r="E246" s="5" t="s">
        <v>473</v>
      </c>
      <c r="F246" s="5">
        <v>56</v>
      </c>
      <c r="G246" s="50">
        <v>22844</v>
      </c>
      <c r="H246" s="5">
        <v>350861</v>
      </c>
      <c r="I246" s="50">
        <v>30266</v>
      </c>
      <c r="J246" s="5" t="s">
        <v>412</v>
      </c>
      <c r="L246"/>
    </row>
    <row r="247" spans="1:12" s="1" customFormat="1" x14ac:dyDescent="0.25">
      <c r="A247" s="5" t="s">
        <v>413</v>
      </c>
      <c r="B247" s="5" t="s">
        <v>490</v>
      </c>
      <c r="C247" s="5" t="s">
        <v>691</v>
      </c>
      <c r="D247" s="52">
        <f t="shared" ca="1" si="3"/>
        <v>29304</v>
      </c>
      <c r="E247" s="5" t="s">
        <v>416</v>
      </c>
      <c r="F247" s="5">
        <v>55</v>
      </c>
      <c r="G247" s="50">
        <v>22976</v>
      </c>
      <c r="H247" s="5">
        <v>350996</v>
      </c>
      <c r="I247" s="50">
        <v>30281</v>
      </c>
      <c r="J247" s="5" t="s">
        <v>412</v>
      </c>
      <c r="L247"/>
    </row>
    <row r="248" spans="1:12" s="1" customFormat="1" x14ac:dyDescent="0.25">
      <c r="A248" s="5" t="s">
        <v>413</v>
      </c>
      <c r="B248" s="5" t="s">
        <v>155</v>
      </c>
      <c r="C248" s="5" t="s">
        <v>477</v>
      </c>
      <c r="D248" s="52">
        <f t="shared" ca="1" si="3"/>
        <v>23964</v>
      </c>
      <c r="E248" s="5" t="s">
        <v>416</v>
      </c>
      <c r="F248" s="5">
        <v>56</v>
      </c>
      <c r="G248" s="50">
        <v>22896</v>
      </c>
      <c r="H248" s="5">
        <v>350300</v>
      </c>
      <c r="I248" s="50">
        <v>30039</v>
      </c>
      <c r="J248" s="5" t="s">
        <v>412</v>
      </c>
      <c r="L248"/>
    </row>
    <row r="249" spans="1:12" s="1" customFormat="1" x14ac:dyDescent="0.25">
      <c r="A249" s="5" t="s">
        <v>413</v>
      </c>
      <c r="B249" s="5" t="s">
        <v>550</v>
      </c>
      <c r="C249" s="5" t="s">
        <v>456</v>
      </c>
      <c r="D249" s="52">
        <f t="shared" ca="1" si="3"/>
        <v>22884</v>
      </c>
      <c r="E249" s="5" t="s">
        <v>460</v>
      </c>
      <c r="F249" s="5">
        <v>56</v>
      </c>
      <c r="G249" s="50">
        <v>22654</v>
      </c>
      <c r="H249" s="5">
        <v>350757</v>
      </c>
      <c r="I249" s="50">
        <v>30170</v>
      </c>
      <c r="J249" s="5" t="s">
        <v>412</v>
      </c>
      <c r="L249"/>
    </row>
    <row r="250" spans="1:12" s="1" customFormat="1" x14ac:dyDescent="0.25">
      <c r="A250" s="5" t="s">
        <v>413</v>
      </c>
      <c r="B250" s="5" t="s">
        <v>531</v>
      </c>
      <c r="C250" s="5" t="s">
        <v>677</v>
      </c>
      <c r="D250" s="52">
        <f t="shared" ca="1" si="3"/>
        <v>28584</v>
      </c>
      <c r="E250" s="5" t="s">
        <v>692</v>
      </c>
      <c r="F250" s="5">
        <v>56</v>
      </c>
      <c r="G250" s="50">
        <v>22671</v>
      </c>
      <c r="H250" s="5">
        <v>350293</v>
      </c>
      <c r="I250" s="50">
        <v>30206</v>
      </c>
      <c r="J250" s="5" t="s">
        <v>412</v>
      </c>
      <c r="L250"/>
    </row>
    <row r="251" spans="1:12" s="1" customFormat="1" x14ac:dyDescent="0.25">
      <c r="A251" s="5" t="s">
        <v>413</v>
      </c>
      <c r="B251" s="5" t="s">
        <v>409</v>
      </c>
      <c r="C251" s="5" t="s">
        <v>475</v>
      </c>
      <c r="D251" s="52">
        <f t="shared" ca="1" si="3"/>
        <v>25380</v>
      </c>
      <c r="E251" s="5" t="s">
        <v>473</v>
      </c>
      <c r="F251" s="5">
        <v>56</v>
      </c>
      <c r="G251" s="50">
        <v>22801</v>
      </c>
      <c r="H251" s="5">
        <v>350918</v>
      </c>
      <c r="I251" s="50">
        <v>30135</v>
      </c>
      <c r="J251" s="5" t="s">
        <v>412</v>
      </c>
      <c r="L251"/>
    </row>
    <row r="252" spans="1:12" s="1" customFormat="1" x14ac:dyDescent="0.25">
      <c r="A252" s="5" t="s">
        <v>413</v>
      </c>
      <c r="B252" s="5" t="s">
        <v>497</v>
      </c>
      <c r="C252" s="5" t="s">
        <v>472</v>
      </c>
      <c r="D252" s="52">
        <f t="shared" ca="1" si="3"/>
        <v>23220</v>
      </c>
      <c r="E252" s="5" t="s">
        <v>678</v>
      </c>
      <c r="F252" s="5">
        <v>55</v>
      </c>
      <c r="G252" s="50">
        <v>22931</v>
      </c>
      <c r="H252" s="5">
        <v>351085</v>
      </c>
      <c r="I252" s="50">
        <v>30031</v>
      </c>
      <c r="J252" s="5" t="s">
        <v>412</v>
      </c>
      <c r="L252"/>
    </row>
    <row r="253" spans="1:12" s="1" customFormat="1" x14ac:dyDescent="0.25">
      <c r="A253" s="5" t="s">
        <v>413</v>
      </c>
      <c r="B253" s="5" t="s">
        <v>579</v>
      </c>
      <c r="C253" s="5" t="s">
        <v>693</v>
      </c>
      <c r="D253" s="52">
        <f t="shared" ca="1" si="3"/>
        <v>23580</v>
      </c>
      <c r="E253" s="5" t="s">
        <v>439</v>
      </c>
      <c r="F253" s="5">
        <v>56</v>
      </c>
      <c r="G253" s="50">
        <v>22685</v>
      </c>
      <c r="H253" s="5">
        <v>350222</v>
      </c>
      <c r="I253" s="50">
        <v>30246</v>
      </c>
      <c r="J253" s="5" t="s">
        <v>412</v>
      </c>
      <c r="L253"/>
    </row>
    <row r="254" spans="1:12" s="1" customFormat="1" x14ac:dyDescent="0.25">
      <c r="A254" s="5" t="s">
        <v>408</v>
      </c>
      <c r="B254" s="5" t="s">
        <v>492</v>
      </c>
      <c r="C254" s="5" t="s">
        <v>532</v>
      </c>
      <c r="D254" s="52">
        <f t="shared" ca="1" si="3"/>
        <v>29952</v>
      </c>
      <c r="E254" s="5" t="s">
        <v>416</v>
      </c>
      <c r="F254" s="5">
        <v>56</v>
      </c>
      <c r="G254" s="50">
        <v>22713</v>
      </c>
      <c r="H254" s="5">
        <v>351212</v>
      </c>
      <c r="I254" s="50">
        <v>30061</v>
      </c>
      <c r="J254" s="5" t="s">
        <v>417</v>
      </c>
      <c r="L254"/>
    </row>
    <row r="255" spans="1:12" s="1" customFormat="1" x14ac:dyDescent="0.25">
      <c r="A255" s="5" t="s">
        <v>413</v>
      </c>
      <c r="B255" s="5" t="s">
        <v>448</v>
      </c>
      <c r="C255" s="5" t="s">
        <v>472</v>
      </c>
      <c r="D255" s="52">
        <f t="shared" ca="1" si="3"/>
        <v>28140</v>
      </c>
      <c r="E255" s="5" t="s">
        <v>422</v>
      </c>
      <c r="F255" s="5">
        <v>56</v>
      </c>
      <c r="G255" s="50">
        <v>22744</v>
      </c>
      <c r="H255" s="5">
        <v>350226</v>
      </c>
      <c r="I255" s="50">
        <v>30049</v>
      </c>
      <c r="J255" s="5" t="s">
        <v>417</v>
      </c>
      <c r="L255"/>
    </row>
    <row r="256" spans="1:12" s="1" customFormat="1" x14ac:dyDescent="0.25">
      <c r="A256" s="5" t="s">
        <v>413</v>
      </c>
      <c r="B256" s="5" t="s">
        <v>694</v>
      </c>
      <c r="C256" s="5" t="s">
        <v>616</v>
      </c>
      <c r="D256" s="52">
        <f t="shared" ca="1" si="3"/>
        <v>23688</v>
      </c>
      <c r="E256" s="5" t="s">
        <v>695</v>
      </c>
      <c r="F256" s="5">
        <v>57</v>
      </c>
      <c r="G256" s="50">
        <v>22196</v>
      </c>
      <c r="H256" s="5">
        <v>560562</v>
      </c>
      <c r="I256" s="50">
        <v>30074</v>
      </c>
      <c r="J256" s="5" t="s">
        <v>417</v>
      </c>
      <c r="L256"/>
    </row>
    <row r="257" spans="1:12" s="1" customFormat="1" x14ac:dyDescent="0.25">
      <c r="A257" s="5" t="s">
        <v>408</v>
      </c>
      <c r="B257" s="5" t="s">
        <v>524</v>
      </c>
      <c r="C257" s="5" t="s">
        <v>152</v>
      </c>
      <c r="D257" s="52">
        <f t="shared" ca="1" si="3"/>
        <v>24696</v>
      </c>
      <c r="E257" s="5" t="s">
        <v>696</v>
      </c>
      <c r="F257" s="5">
        <v>62</v>
      </c>
      <c r="G257" s="50">
        <v>20689</v>
      </c>
      <c r="H257" s="5">
        <v>560563</v>
      </c>
      <c r="I257" s="50">
        <v>30198</v>
      </c>
      <c r="J257" s="5" t="s">
        <v>417</v>
      </c>
      <c r="L257"/>
    </row>
    <row r="258" spans="1:12" s="1" customFormat="1" x14ac:dyDescent="0.25">
      <c r="A258" s="5" t="s">
        <v>408</v>
      </c>
      <c r="B258" s="5" t="s">
        <v>185</v>
      </c>
      <c r="C258" s="5" t="s">
        <v>697</v>
      </c>
      <c r="D258" s="52">
        <f t="shared" ca="1" si="3"/>
        <v>26472</v>
      </c>
      <c r="E258" s="5" t="s">
        <v>698</v>
      </c>
      <c r="F258" s="5">
        <v>64</v>
      </c>
      <c r="G258" s="50">
        <v>19979</v>
      </c>
      <c r="H258" s="5">
        <v>350392</v>
      </c>
      <c r="I258" s="50">
        <v>30091</v>
      </c>
      <c r="J258" s="5" t="s">
        <v>417</v>
      </c>
      <c r="L258"/>
    </row>
    <row r="259" spans="1:12" s="1" customFormat="1" x14ac:dyDescent="0.25">
      <c r="A259" s="5" t="s">
        <v>408</v>
      </c>
      <c r="B259" s="5" t="s">
        <v>634</v>
      </c>
      <c r="C259" s="5" t="s">
        <v>556</v>
      </c>
      <c r="D259" s="52">
        <f t="shared" ref="D259:D322" ca="1" si="4">RANDBETWEEN(1500,2600)*12</f>
        <v>26544</v>
      </c>
      <c r="E259" s="5" t="s">
        <v>442</v>
      </c>
      <c r="F259" s="5">
        <v>59</v>
      </c>
      <c r="G259" s="50">
        <v>21805</v>
      </c>
      <c r="H259" s="5">
        <v>351325</v>
      </c>
      <c r="I259" s="50">
        <v>30204</v>
      </c>
      <c r="J259" s="5" t="s">
        <v>417</v>
      </c>
      <c r="L259"/>
    </row>
    <row r="260" spans="1:12" s="1" customFormat="1" x14ac:dyDescent="0.25">
      <c r="A260" s="5" t="s">
        <v>413</v>
      </c>
      <c r="B260" s="5" t="s">
        <v>603</v>
      </c>
      <c r="C260" s="5" t="s">
        <v>699</v>
      </c>
      <c r="D260" s="52">
        <f t="shared" ca="1" si="4"/>
        <v>30888</v>
      </c>
      <c r="E260" s="5" t="s">
        <v>670</v>
      </c>
      <c r="F260" s="5">
        <v>58</v>
      </c>
      <c r="G260" s="50">
        <v>21972</v>
      </c>
      <c r="H260" s="5">
        <v>350847</v>
      </c>
      <c r="I260" s="50">
        <v>29956</v>
      </c>
      <c r="J260" s="5" t="s">
        <v>417</v>
      </c>
      <c r="L260"/>
    </row>
    <row r="261" spans="1:12" s="1" customFormat="1" x14ac:dyDescent="0.25">
      <c r="A261" s="5" t="s">
        <v>408</v>
      </c>
      <c r="B261" s="5" t="s">
        <v>592</v>
      </c>
      <c r="C261" s="5" t="s">
        <v>535</v>
      </c>
      <c r="D261" s="52">
        <f t="shared" ca="1" si="4"/>
        <v>27636</v>
      </c>
      <c r="E261" s="5" t="s">
        <v>700</v>
      </c>
      <c r="F261" s="5">
        <v>58</v>
      </c>
      <c r="G261" s="50">
        <v>22166</v>
      </c>
      <c r="H261" s="5">
        <v>350217</v>
      </c>
      <c r="I261" s="50">
        <v>30083</v>
      </c>
      <c r="J261" s="5" t="s">
        <v>417</v>
      </c>
      <c r="L261"/>
    </row>
    <row r="262" spans="1:12" s="1" customFormat="1" x14ac:dyDescent="0.25">
      <c r="A262" s="5" t="s">
        <v>408</v>
      </c>
      <c r="B262" s="5" t="s">
        <v>514</v>
      </c>
      <c r="C262" s="5" t="s">
        <v>621</v>
      </c>
      <c r="D262" s="52">
        <f t="shared" ca="1" si="4"/>
        <v>25404</v>
      </c>
      <c r="E262" s="5" t="s">
        <v>502</v>
      </c>
      <c r="F262" s="5">
        <v>58</v>
      </c>
      <c r="G262" s="50">
        <v>22070</v>
      </c>
      <c r="H262" s="5">
        <v>351003</v>
      </c>
      <c r="I262" s="50">
        <v>30013</v>
      </c>
      <c r="J262" s="5" t="s">
        <v>417</v>
      </c>
      <c r="L262"/>
    </row>
    <row r="263" spans="1:12" s="1" customFormat="1" x14ac:dyDescent="0.25">
      <c r="A263" s="5" t="s">
        <v>413</v>
      </c>
      <c r="B263" s="5" t="s">
        <v>446</v>
      </c>
      <c r="C263" s="5" t="s">
        <v>472</v>
      </c>
      <c r="D263" s="52">
        <f t="shared" ca="1" si="4"/>
        <v>25164</v>
      </c>
      <c r="E263" s="5" t="s">
        <v>457</v>
      </c>
      <c r="F263" s="5">
        <v>57</v>
      </c>
      <c r="G263" s="50">
        <v>22465</v>
      </c>
      <c r="H263" s="5">
        <v>350710</v>
      </c>
      <c r="I263" s="50">
        <v>30281</v>
      </c>
      <c r="J263" s="5" t="s">
        <v>417</v>
      </c>
      <c r="L263"/>
    </row>
    <row r="264" spans="1:12" s="1" customFormat="1" x14ac:dyDescent="0.25">
      <c r="A264" s="5" t="s">
        <v>408</v>
      </c>
      <c r="B264" s="5" t="s">
        <v>410</v>
      </c>
      <c r="C264" s="5" t="s">
        <v>185</v>
      </c>
      <c r="D264" s="52">
        <f t="shared" ca="1" si="4"/>
        <v>19452</v>
      </c>
      <c r="E264" s="5" t="s">
        <v>460</v>
      </c>
      <c r="F264" s="5">
        <v>56</v>
      </c>
      <c r="G264" s="50">
        <v>22592</v>
      </c>
      <c r="H264" s="5">
        <v>350247</v>
      </c>
      <c r="I264" s="50">
        <v>30295</v>
      </c>
      <c r="J264" s="5" t="s">
        <v>417</v>
      </c>
      <c r="L264"/>
    </row>
    <row r="265" spans="1:12" s="1" customFormat="1" x14ac:dyDescent="0.25">
      <c r="A265" s="5" t="s">
        <v>408</v>
      </c>
      <c r="B265" s="5" t="s">
        <v>440</v>
      </c>
      <c r="C265" s="5" t="s">
        <v>410</v>
      </c>
      <c r="D265" s="52">
        <f t="shared" ca="1" si="4"/>
        <v>29616</v>
      </c>
      <c r="E265" s="5" t="s">
        <v>422</v>
      </c>
      <c r="F265" s="5">
        <v>55</v>
      </c>
      <c r="G265" s="50">
        <v>22930</v>
      </c>
      <c r="H265" s="5">
        <v>350063</v>
      </c>
      <c r="I265" s="50">
        <v>30239</v>
      </c>
      <c r="J265" s="5" t="s">
        <v>417</v>
      </c>
      <c r="L265"/>
    </row>
    <row r="266" spans="1:12" s="1" customFormat="1" x14ac:dyDescent="0.25">
      <c r="A266" s="5" t="s">
        <v>408</v>
      </c>
      <c r="B266" s="5" t="s">
        <v>155</v>
      </c>
      <c r="C266" s="5" t="s">
        <v>697</v>
      </c>
      <c r="D266" s="52">
        <f t="shared" ca="1" si="4"/>
        <v>18780</v>
      </c>
      <c r="E266" s="5" t="s">
        <v>416</v>
      </c>
      <c r="F266" s="5">
        <v>56</v>
      </c>
      <c r="G266" s="50">
        <v>22788</v>
      </c>
      <c r="H266" s="5">
        <v>350569</v>
      </c>
      <c r="I266" s="50">
        <v>29976</v>
      </c>
      <c r="J266" s="5" t="s">
        <v>417</v>
      </c>
      <c r="L266"/>
    </row>
    <row r="267" spans="1:12" s="1" customFormat="1" x14ac:dyDescent="0.25">
      <c r="A267" s="5" t="s">
        <v>408</v>
      </c>
      <c r="B267" s="5" t="s">
        <v>615</v>
      </c>
      <c r="C267" s="5" t="s">
        <v>451</v>
      </c>
      <c r="D267" s="52">
        <f t="shared" ca="1" si="4"/>
        <v>24576</v>
      </c>
      <c r="E267" s="5" t="s">
        <v>473</v>
      </c>
      <c r="F267" s="5">
        <v>54</v>
      </c>
      <c r="G267" s="50">
        <v>23326</v>
      </c>
      <c r="H267" s="5">
        <v>350355</v>
      </c>
      <c r="I267" s="50">
        <v>30091</v>
      </c>
      <c r="J267" s="5" t="s">
        <v>417</v>
      </c>
      <c r="L267"/>
    </row>
    <row r="268" spans="1:12" s="1" customFormat="1" x14ac:dyDescent="0.25">
      <c r="A268" s="5" t="s">
        <v>413</v>
      </c>
      <c r="B268" s="5" t="s">
        <v>671</v>
      </c>
      <c r="C268" s="5" t="s">
        <v>486</v>
      </c>
      <c r="D268" s="52">
        <f t="shared" ca="1" si="4"/>
        <v>21060</v>
      </c>
      <c r="E268" s="5" t="s">
        <v>457</v>
      </c>
      <c r="F268" s="5">
        <v>58</v>
      </c>
      <c r="G268" s="50">
        <v>22163</v>
      </c>
      <c r="H268" s="5">
        <v>560421</v>
      </c>
      <c r="I268" s="50">
        <v>30206</v>
      </c>
      <c r="J268" s="5" t="s">
        <v>417</v>
      </c>
      <c r="L268"/>
    </row>
    <row r="269" spans="1:12" s="1" customFormat="1" x14ac:dyDescent="0.25">
      <c r="A269" s="5" t="s">
        <v>408</v>
      </c>
      <c r="B269" s="5" t="s">
        <v>546</v>
      </c>
      <c r="C269" s="5" t="s">
        <v>685</v>
      </c>
      <c r="D269" s="52">
        <f t="shared" ca="1" si="4"/>
        <v>18972</v>
      </c>
      <c r="E269" s="5" t="s">
        <v>701</v>
      </c>
      <c r="F269" s="5">
        <v>57</v>
      </c>
      <c r="G269" s="50">
        <v>22289</v>
      </c>
      <c r="H269" s="5">
        <v>560422</v>
      </c>
      <c r="I269" s="50">
        <v>30044</v>
      </c>
      <c r="J269" s="5" t="s">
        <v>417</v>
      </c>
      <c r="L269"/>
    </row>
    <row r="270" spans="1:12" s="1" customFormat="1" x14ac:dyDescent="0.25">
      <c r="A270" s="5" t="s">
        <v>408</v>
      </c>
      <c r="B270" s="5" t="s">
        <v>423</v>
      </c>
      <c r="C270" s="5" t="s">
        <v>535</v>
      </c>
      <c r="D270" s="52">
        <f t="shared" ca="1" si="4"/>
        <v>20820</v>
      </c>
      <c r="E270" s="5" t="s">
        <v>457</v>
      </c>
      <c r="F270" s="5">
        <v>65</v>
      </c>
      <c r="G270" s="50">
        <v>19457</v>
      </c>
      <c r="H270" s="5">
        <v>350233</v>
      </c>
      <c r="I270" s="50">
        <v>29998</v>
      </c>
      <c r="J270" s="5" t="s">
        <v>421</v>
      </c>
      <c r="L270"/>
    </row>
    <row r="271" spans="1:12" s="1" customFormat="1" x14ac:dyDescent="0.25">
      <c r="A271" s="5" t="s">
        <v>408</v>
      </c>
      <c r="B271" s="5" t="s">
        <v>500</v>
      </c>
      <c r="C271" s="5" t="s">
        <v>575</v>
      </c>
      <c r="D271" s="52">
        <f t="shared" ca="1" si="4"/>
        <v>28680</v>
      </c>
      <c r="E271" s="5" t="s">
        <v>702</v>
      </c>
      <c r="F271" s="5">
        <v>61</v>
      </c>
      <c r="G271" s="50">
        <v>20882</v>
      </c>
      <c r="H271" s="5">
        <v>561366</v>
      </c>
      <c r="I271" s="50">
        <v>30039</v>
      </c>
      <c r="J271" s="5" t="s">
        <v>421</v>
      </c>
      <c r="L271"/>
    </row>
    <row r="272" spans="1:12" s="1" customFormat="1" x14ac:dyDescent="0.25">
      <c r="A272" s="5" t="s">
        <v>413</v>
      </c>
      <c r="B272" s="5" t="s">
        <v>631</v>
      </c>
      <c r="C272" s="5" t="s">
        <v>472</v>
      </c>
      <c r="D272" s="52">
        <f t="shared" ca="1" si="4"/>
        <v>20436</v>
      </c>
      <c r="E272" s="5" t="s">
        <v>416</v>
      </c>
      <c r="F272" s="5">
        <v>60</v>
      </c>
      <c r="G272" s="50">
        <v>21416</v>
      </c>
      <c r="H272" s="5">
        <v>350215</v>
      </c>
      <c r="I272" s="50">
        <v>30046</v>
      </c>
      <c r="J272" s="5" t="s">
        <v>421</v>
      </c>
      <c r="L272"/>
    </row>
    <row r="273" spans="1:12" s="1" customFormat="1" x14ac:dyDescent="0.25">
      <c r="A273" s="5" t="s">
        <v>413</v>
      </c>
      <c r="B273" s="5" t="s">
        <v>418</v>
      </c>
      <c r="C273" s="5" t="s">
        <v>518</v>
      </c>
      <c r="D273" s="52">
        <f t="shared" ca="1" si="4"/>
        <v>19548</v>
      </c>
      <c r="E273" s="5" t="s">
        <v>703</v>
      </c>
      <c r="F273" s="5">
        <v>60</v>
      </c>
      <c r="G273" s="50">
        <v>21401</v>
      </c>
      <c r="H273" s="5">
        <v>560401</v>
      </c>
      <c r="I273" s="50">
        <v>30105</v>
      </c>
      <c r="J273" s="5" t="s">
        <v>421</v>
      </c>
      <c r="L273"/>
    </row>
    <row r="274" spans="1:12" s="1" customFormat="1" x14ac:dyDescent="0.25">
      <c r="A274" s="5" t="s">
        <v>413</v>
      </c>
      <c r="B274" s="5" t="s">
        <v>544</v>
      </c>
      <c r="C274" s="5" t="s">
        <v>438</v>
      </c>
      <c r="D274" s="52">
        <f t="shared" ca="1" si="4"/>
        <v>24888</v>
      </c>
      <c r="E274" s="5" t="s">
        <v>425</v>
      </c>
      <c r="F274" s="5">
        <v>59</v>
      </c>
      <c r="G274" s="50">
        <v>21661</v>
      </c>
      <c r="H274" s="5">
        <v>351032</v>
      </c>
      <c r="I274" s="50">
        <v>30036</v>
      </c>
      <c r="J274" s="5" t="s">
        <v>421</v>
      </c>
      <c r="L274"/>
    </row>
    <row r="275" spans="1:12" s="1" customFormat="1" x14ac:dyDescent="0.25">
      <c r="A275" s="5" t="s">
        <v>413</v>
      </c>
      <c r="B275" s="5" t="s">
        <v>471</v>
      </c>
      <c r="C275" s="5" t="s">
        <v>472</v>
      </c>
      <c r="D275" s="52">
        <f t="shared" ca="1" si="4"/>
        <v>20088</v>
      </c>
      <c r="E275" s="5" t="s">
        <v>457</v>
      </c>
      <c r="F275" s="5">
        <v>59</v>
      </c>
      <c r="G275" s="50">
        <v>21575</v>
      </c>
      <c r="H275" s="5">
        <v>350952</v>
      </c>
      <c r="I275" s="50">
        <v>29977</v>
      </c>
      <c r="J275" s="5" t="s">
        <v>421</v>
      </c>
      <c r="L275"/>
    </row>
    <row r="276" spans="1:12" s="1" customFormat="1" x14ac:dyDescent="0.25">
      <c r="A276" s="5" t="s">
        <v>408</v>
      </c>
      <c r="B276" s="5" t="s">
        <v>410</v>
      </c>
      <c r="C276" s="5" t="s">
        <v>185</v>
      </c>
      <c r="D276" s="52">
        <f t="shared" ca="1" si="4"/>
        <v>25632</v>
      </c>
      <c r="E276" s="5" t="s">
        <v>445</v>
      </c>
      <c r="F276" s="5">
        <v>58</v>
      </c>
      <c r="G276" s="50">
        <v>22070</v>
      </c>
      <c r="H276" s="5">
        <v>350139</v>
      </c>
      <c r="I276" s="50">
        <v>30231</v>
      </c>
      <c r="J276" s="5" t="s">
        <v>421</v>
      </c>
      <c r="L276"/>
    </row>
    <row r="277" spans="1:12" s="1" customFormat="1" x14ac:dyDescent="0.25">
      <c r="A277" s="5" t="s">
        <v>413</v>
      </c>
      <c r="B277" s="5" t="s">
        <v>704</v>
      </c>
      <c r="C277" s="5" t="s">
        <v>600</v>
      </c>
      <c r="D277" s="52">
        <f t="shared" ca="1" si="4"/>
        <v>25896</v>
      </c>
      <c r="E277" s="5" t="s">
        <v>636</v>
      </c>
      <c r="F277" s="5">
        <v>58</v>
      </c>
      <c r="G277" s="50">
        <v>22135</v>
      </c>
      <c r="H277" s="5">
        <v>560426</v>
      </c>
      <c r="I277" s="50">
        <v>30293</v>
      </c>
      <c r="J277" s="5" t="s">
        <v>421</v>
      </c>
      <c r="L277"/>
    </row>
    <row r="278" spans="1:12" s="1" customFormat="1" x14ac:dyDescent="0.25">
      <c r="A278" s="5" t="s">
        <v>408</v>
      </c>
      <c r="B278" s="5" t="s">
        <v>705</v>
      </c>
      <c r="C278" s="5" t="s">
        <v>155</v>
      </c>
      <c r="D278" s="52">
        <f t="shared" ca="1" si="4"/>
        <v>24864</v>
      </c>
      <c r="E278" s="5" t="s">
        <v>460</v>
      </c>
      <c r="F278" s="5">
        <v>58</v>
      </c>
      <c r="G278" s="50">
        <v>22087</v>
      </c>
      <c r="H278" s="5">
        <v>350496</v>
      </c>
      <c r="I278" s="50">
        <v>30265</v>
      </c>
      <c r="J278" s="5" t="s">
        <v>421</v>
      </c>
      <c r="L278"/>
    </row>
    <row r="279" spans="1:12" s="1" customFormat="1" x14ac:dyDescent="0.25">
      <c r="A279" s="5" t="s">
        <v>413</v>
      </c>
      <c r="B279" s="5" t="s">
        <v>704</v>
      </c>
      <c r="C279" s="5" t="s">
        <v>456</v>
      </c>
      <c r="D279" s="52">
        <f t="shared" ca="1" si="4"/>
        <v>21072</v>
      </c>
      <c r="E279" s="5" t="s">
        <v>457</v>
      </c>
      <c r="F279" s="5">
        <v>58</v>
      </c>
      <c r="G279" s="50">
        <v>22014</v>
      </c>
      <c r="H279" s="5">
        <v>350939</v>
      </c>
      <c r="I279" s="50">
        <v>30175</v>
      </c>
      <c r="J279" s="5" t="s">
        <v>421</v>
      </c>
      <c r="L279"/>
    </row>
    <row r="280" spans="1:12" s="1" customFormat="1" x14ac:dyDescent="0.25">
      <c r="A280" s="5" t="s">
        <v>408</v>
      </c>
      <c r="B280" s="5" t="s">
        <v>474</v>
      </c>
      <c r="C280" s="5" t="s">
        <v>532</v>
      </c>
      <c r="D280" s="52">
        <f t="shared" ca="1" si="4"/>
        <v>28164</v>
      </c>
      <c r="E280" s="5" t="s">
        <v>607</v>
      </c>
      <c r="F280" s="5">
        <v>59</v>
      </c>
      <c r="G280" s="50">
        <v>21591</v>
      </c>
      <c r="H280" s="5">
        <v>350109</v>
      </c>
      <c r="I280" s="50">
        <v>30675</v>
      </c>
      <c r="J280" s="5" t="s">
        <v>466</v>
      </c>
      <c r="L280"/>
    </row>
    <row r="281" spans="1:12" s="1" customFormat="1" x14ac:dyDescent="0.25">
      <c r="A281" s="5" t="s">
        <v>413</v>
      </c>
      <c r="B281" s="5" t="s">
        <v>409</v>
      </c>
      <c r="C281" s="5" t="s">
        <v>706</v>
      </c>
      <c r="D281" s="52">
        <f t="shared" ca="1" si="4"/>
        <v>28764</v>
      </c>
      <c r="E281" s="5" t="s">
        <v>457</v>
      </c>
      <c r="F281" s="5">
        <v>58</v>
      </c>
      <c r="G281" s="50">
        <v>21967</v>
      </c>
      <c r="H281" s="5">
        <v>350351</v>
      </c>
      <c r="I281" s="50">
        <v>30509</v>
      </c>
      <c r="J281" s="5" t="s">
        <v>466</v>
      </c>
      <c r="L281"/>
    </row>
    <row r="282" spans="1:12" s="1" customFormat="1" x14ac:dyDescent="0.25">
      <c r="A282" s="5" t="s">
        <v>413</v>
      </c>
      <c r="B282" s="5" t="s">
        <v>602</v>
      </c>
      <c r="C282" s="5" t="s">
        <v>566</v>
      </c>
      <c r="D282" s="52">
        <f t="shared" ca="1" si="4"/>
        <v>19668</v>
      </c>
      <c r="E282" s="5" t="s">
        <v>473</v>
      </c>
      <c r="F282" s="5">
        <v>57</v>
      </c>
      <c r="G282" s="50">
        <v>22361</v>
      </c>
      <c r="H282" s="5">
        <v>350789</v>
      </c>
      <c r="I282" s="50">
        <v>30378</v>
      </c>
      <c r="J282" s="5" t="s">
        <v>466</v>
      </c>
      <c r="L282"/>
    </row>
    <row r="283" spans="1:12" s="1" customFormat="1" x14ac:dyDescent="0.25">
      <c r="A283" s="5" t="s">
        <v>413</v>
      </c>
      <c r="B283" s="5" t="s">
        <v>469</v>
      </c>
      <c r="C283" s="5" t="s">
        <v>707</v>
      </c>
      <c r="D283" s="52">
        <f t="shared" ca="1" si="4"/>
        <v>30840</v>
      </c>
      <c r="E283" s="5" t="s">
        <v>457</v>
      </c>
      <c r="F283" s="5">
        <v>56</v>
      </c>
      <c r="G283" s="50">
        <v>22893</v>
      </c>
      <c r="H283" s="5">
        <v>350203</v>
      </c>
      <c r="I283" s="50">
        <v>30600</v>
      </c>
      <c r="J283" s="5" t="s">
        <v>466</v>
      </c>
      <c r="L283"/>
    </row>
    <row r="284" spans="1:12" s="1" customFormat="1" x14ac:dyDescent="0.25">
      <c r="A284" s="5" t="s">
        <v>413</v>
      </c>
      <c r="B284" s="5" t="s">
        <v>667</v>
      </c>
      <c r="C284" s="5" t="s">
        <v>708</v>
      </c>
      <c r="D284" s="52">
        <f t="shared" ca="1" si="4"/>
        <v>19116</v>
      </c>
      <c r="E284" s="5" t="s">
        <v>416</v>
      </c>
      <c r="F284" s="5">
        <v>56</v>
      </c>
      <c r="G284" s="50">
        <v>22830</v>
      </c>
      <c r="H284" s="5">
        <v>350833</v>
      </c>
      <c r="I284" s="50">
        <v>30514</v>
      </c>
      <c r="J284" s="5" t="s">
        <v>466</v>
      </c>
      <c r="L284"/>
    </row>
    <row r="285" spans="1:12" s="1" customFormat="1" x14ac:dyDescent="0.25">
      <c r="A285" s="5" t="s">
        <v>413</v>
      </c>
      <c r="B285" s="5" t="s">
        <v>579</v>
      </c>
      <c r="C285" s="5" t="s">
        <v>141</v>
      </c>
      <c r="D285" s="52">
        <f t="shared" ca="1" si="4"/>
        <v>27144</v>
      </c>
      <c r="E285" s="5" t="s">
        <v>416</v>
      </c>
      <c r="F285" s="5">
        <v>57</v>
      </c>
      <c r="G285" s="50">
        <v>22333</v>
      </c>
      <c r="H285" s="5">
        <v>350609</v>
      </c>
      <c r="I285" s="50">
        <v>30581</v>
      </c>
      <c r="J285" s="5" t="s">
        <v>466</v>
      </c>
      <c r="L285"/>
    </row>
    <row r="286" spans="1:12" s="1" customFormat="1" x14ac:dyDescent="0.25">
      <c r="A286" s="5" t="s">
        <v>413</v>
      </c>
      <c r="B286" s="5" t="s">
        <v>578</v>
      </c>
      <c r="C286" s="5" t="s">
        <v>472</v>
      </c>
      <c r="D286" s="52">
        <f t="shared" ca="1" si="4"/>
        <v>19320</v>
      </c>
      <c r="E286" s="5" t="s">
        <v>460</v>
      </c>
      <c r="F286" s="5">
        <v>59</v>
      </c>
      <c r="G286" s="50">
        <v>21477</v>
      </c>
      <c r="H286" s="5">
        <v>351353</v>
      </c>
      <c r="I286" s="50">
        <v>30409</v>
      </c>
      <c r="J286" s="5" t="s">
        <v>466</v>
      </c>
      <c r="L286"/>
    </row>
    <row r="287" spans="1:12" s="1" customFormat="1" x14ac:dyDescent="0.25">
      <c r="A287" s="5" t="s">
        <v>413</v>
      </c>
      <c r="B287" s="5" t="s">
        <v>448</v>
      </c>
      <c r="C287" s="5" t="s">
        <v>558</v>
      </c>
      <c r="D287" s="52">
        <f t="shared" ca="1" si="4"/>
        <v>27144</v>
      </c>
      <c r="E287" s="5" t="s">
        <v>439</v>
      </c>
      <c r="F287" s="5">
        <v>59</v>
      </c>
      <c r="G287" s="50">
        <v>21781</v>
      </c>
      <c r="H287" s="5">
        <v>350123</v>
      </c>
      <c r="I287" s="50">
        <v>30676</v>
      </c>
      <c r="J287" s="5" t="s">
        <v>466</v>
      </c>
      <c r="L287"/>
    </row>
    <row r="288" spans="1:12" s="1" customFormat="1" x14ac:dyDescent="0.25">
      <c r="A288" s="5" t="s">
        <v>413</v>
      </c>
      <c r="B288" s="5" t="s">
        <v>709</v>
      </c>
      <c r="C288" s="5" t="s">
        <v>710</v>
      </c>
      <c r="D288" s="52">
        <f t="shared" ca="1" si="4"/>
        <v>28128</v>
      </c>
      <c r="E288" s="5" t="s">
        <v>711</v>
      </c>
      <c r="F288" s="5">
        <v>57</v>
      </c>
      <c r="G288" s="50">
        <v>22201</v>
      </c>
      <c r="H288" s="5">
        <v>350603</v>
      </c>
      <c r="I288" s="50">
        <v>30631</v>
      </c>
      <c r="J288" s="5" t="s">
        <v>466</v>
      </c>
      <c r="L288"/>
    </row>
    <row r="289" spans="1:12" s="1" customFormat="1" x14ac:dyDescent="0.25">
      <c r="A289" s="5" t="s">
        <v>413</v>
      </c>
      <c r="B289" s="5" t="s">
        <v>712</v>
      </c>
      <c r="C289" s="5" t="s">
        <v>432</v>
      </c>
      <c r="D289" s="52">
        <f t="shared" ca="1" si="4"/>
        <v>24228</v>
      </c>
      <c r="E289" s="5" t="s">
        <v>457</v>
      </c>
      <c r="F289" s="5">
        <v>59</v>
      </c>
      <c r="G289" s="50">
        <v>21470</v>
      </c>
      <c r="H289" s="5">
        <v>351356</v>
      </c>
      <c r="I289" s="50">
        <v>30646</v>
      </c>
      <c r="J289" s="5" t="s">
        <v>412</v>
      </c>
      <c r="L289"/>
    </row>
    <row r="290" spans="1:12" s="1" customFormat="1" x14ac:dyDescent="0.25">
      <c r="A290" s="5" t="s">
        <v>413</v>
      </c>
      <c r="B290" s="5" t="s">
        <v>713</v>
      </c>
      <c r="C290" s="5" t="s">
        <v>415</v>
      </c>
      <c r="D290" s="52">
        <f t="shared" ca="1" si="4"/>
        <v>27912</v>
      </c>
      <c r="E290" s="5" t="s">
        <v>425</v>
      </c>
      <c r="F290" s="5">
        <v>61</v>
      </c>
      <c r="G290" s="50">
        <v>20877</v>
      </c>
      <c r="H290" s="5">
        <v>350100</v>
      </c>
      <c r="I290" s="50">
        <v>29959</v>
      </c>
      <c r="J290" s="5" t="s">
        <v>412</v>
      </c>
      <c r="L290"/>
    </row>
    <row r="291" spans="1:12" s="1" customFormat="1" x14ac:dyDescent="0.25">
      <c r="A291" s="5" t="s">
        <v>413</v>
      </c>
      <c r="B291" s="5" t="s">
        <v>572</v>
      </c>
      <c r="C291" s="5" t="s">
        <v>600</v>
      </c>
      <c r="D291" s="52">
        <f t="shared" ca="1" si="4"/>
        <v>18060</v>
      </c>
      <c r="E291" s="5" t="s">
        <v>460</v>
      </c>
      <c r="F291" s="5">
        <v>58</v>
      </c>
      <c r="G291" s="50">
        <v>22100</v>
      </c>
      <c r="H291" s="5">
        <v>350143</v>
      </c>
      <c r="I291" s="50">
        <v>30093</v>
      </c>
      <c r="J291" s="5" t="s">
        <v>412</v>
      </c>
      <c r="L291"/>
    </row>
    <row r="292" spans="1:12" s="1" customFormat="1" x14ac:dyDescent="0.25">
      <c r="A292" s="5" t="s">
        <v>413</v>
      </c>
      <c r="B292" s="5" t="s">
        <v>414</v>
      </c>
      <c r="C292" s="5" t="s">
        <v>435</v>
      </c>
      <c r="D292" s="52">
        <f t="shared" ca="1" si="4"/>
        <v>26112</v>
      </c>
      <c r="E292" s="5" t="s">
        <v>457</v>
      </c>
      <c r="F292" s="5">
        <v>57</v>
      </c>
      <c r="G292" s="50">
        <v>22531</v>
      </c>
      <c r="H292" s="5">
        <v>350225</v>
      </c>
      <c r="I292" s="50">
        <v>30114</v>
      </c>
      <c r="J292" s="5" t="s">
        <v>412</v>
      </c>
      <c r="L292"/>
    </row>
    <row r="293" spans="1:12" s="1" customFormat="1" x14ac:dyDescent="0.25">
      <c r="A293" s="5" t="s">
        <v>413</v>
      </c>
      <c r="B293" s="5" t="s">
        <v>590</v>
      </c>
      <c r="C293" s="5" t="s">
        <v>510</v>
      </c>
      <c r="D293" s="52">
        <f t="shared" ca="1" si="4"/>
        <v>29400</v>
      </c>
      <c r="E293" s="5" t="s">
        <v>416</v>
      </c>
      <c r="F293" s="5">
        <v>57</v>
      </c>
      <c r="G293" s="50">
        <v>22423</v>
      </c>
      <c r="H293" s="5">
        <v>351115</v>
      </c>
      <c r="I293" s="50">
        <v>30074</v>
      </c>
      <c r="J293" s="5" t="s">
        <v>412</v>
      </c>
      <c r="L293"/>
    </row>
    <row r="294" spans="1:12" s="1" customFormat="1" x14ac:dyDescent="0.25">
      <c r="A294" s="5" t="s">
        <v>413</v>
      </c>
      <c r="B294" s="5" t="s">
        <v>517</v>
      </c>
      <c r="C294" s="5" t="s">
        <v>441</v>
      </c>
      <c r="D294" s="52">
        <f t="shared" ca="1" si="4"/>
        <v>24684</v>
      </c>
      <c r="E294" s="5" t="s">
        <v>460</v>
      </c>
      <c r="F294" s="5">
        <v>57</v>
      </c>
      <c r="G294" s="50">
        <v>22413</v>
      </c>
      <c r="H294" s="5">
        <v>350171</v>
      </c>
      <c r="I294" s="50">
        <v>30310</v>
      </c>
      <c r="J294" s="5" t="s">
        <v>412</v>
      </c>
      <c r="L294"/>
    </row>
    <row r="295" spans="1:12" s="1" customFormat="1" x14ac:dyDescent="0.25">
      <c r="A295" s="5" t="s">
        <v>408</v>
      </c>
      <c r="B295" s="5" t="s">
        <v>488</v>
      </c>
      <c r="C295" s="5" t="s">
        <v>679</v>
      </c>
      <c r="D295" s="52">
        <f t="shared" ca="1" si="4"/>
        <v>18192</v>
      </c>
      <c r="E295" s="5" t="s">
        <v>460</v>
      </c>
      <c r="F295" s="5">
        <v>56</v>
      </c>
      <c r="G295" s="50">
        <v>22756</v>
      </c>
      <c r="H295" s="5">
        <v>350843</v>
      </c>
      <c r="I295" s="50">
        <v>30144</v>
      </c>
      <c r="J295" s="5" t="s">
        <v>412</v>
      </c>
      <c r="L295"/>
    </row>
    <row r="296" spans="1:12" s="1" customFormat="1" x14ac:dyDescent="0.25">
      <c r="A296" s="5" t="s">
        <v>408</v>
      </c>
      <c r="B296" s="5" t="s">
        <v>615</v>
      </c>
      <c r="C296" s="5" t="s">
        <v>676</v>
      </c>
      <c r="D296" s="52">
        <f t="shared" ca="1" si="4"/>
        <v>28572</v>
      </c>
      <c r="E296" s="5" t="s">
        <v>714</v>
      </c>
      <c r="F296" s="5">
        <v>63</v>
      </c>
      <c r="G296" s="50">
        <v>20009</v>
      </c>
      <c r="H296" s="5">
        <v>560438</v>
      </c>
      <c r="I296" s="50">
        <v>30013</v>
      </c>
      <c r="J296" s="5" t="s">
        <v>412</v>
      </c>
      <c r="L296"/>
    </row>
    <row r="297" spans="1:12" s="1" customFormat="1" x14ac:dyDescent="0.25">
      <c r="A297" s="5" t="s">
        <v>408</v>
      </c>
      <c r="B297" s="5" t="s">
        <v>592</v>
      </c>
      <c r="C297" s="5" t="s">
        <v>556</v>
      </c>
      <c r="D297" s="52">
        <f t="shared" ca="1" si="4"/>
        <v>30468</v>
      </c>
      <c r="E297" s="5" t="s">
        <v>411</v>
      </c>
      <c r="F297" s="5">
        <v>62</v>
      </c>
      <c r="G297" s="50">
        <v>20511</v>
      </c>
      <c r="H297" s="5">
        <v>560435</v>
      </c>
      <c r="I297" s="50">
        <v>30235</v>
      </c>
      <c r="J297" s="5" t="s">
        <v>412</v>
      </c>
      <c r="L297"/>
    </row>
    <row r="298" spans="1:12" s="1" customFormat="1" x14ac:dyDescent="0.25">
      <c r="A298" s="5" t="s">
        <v>408</v>
      </c>
      <c r="B298" s="5" t="s">
        <v>152</v>
      </c>
      <c r="C298" s="5" t="s">
        <v>715</v>
      </c>
      <c r="D298" s="52">
        <f t="shared" ca="1" si="4"/>
        <v>30060</v>
      </c>
      <c r="E298" s="5" t="s">
        <v>460</v>
      </c>
      <c r="F298" s="5">
        <v>60</v>
      </c>
      <c r="G298" s="50">
        <v>21166</v>
      </c>
      <c r="H298" s="5">
        <v>560437</v>
      </c>
      <c r="I298" s="50">
        <v>30149</v>
      </c>
      <c r="J298" s="5" t="s">
        <v>412</v>
      </c>
      <c r="L298"/>
    </row>
    <row r="299" spans="1:12" s="1" customFormat="1" x14ac:dyDescent="0.25">
      <c r="A299" s="5" t="s">
        <v>408</v>
      </c>
      <c r="B299" s="5" t="s">
        <v>608</v>
      </c>
      <c r="C299" s="5" t="s">
        <v>716</v>
      </c>
      <c r="D299" s="52">
        <f t="shared" ca="1" si="4"/>
        <v>30912</v>
      </c>
      <c r="E299" s="5" t="s">
        <v>422</v>
      </c>
      <c r="F299" s="5">
        <v>60</v>
      </c>
      <c r="G299" s="50">
        <v>21283</v>
      </c>
      <c r="H299" s="5">
        <v>560433</v>
      </c>
      <c r="I299" s="50">
        <v>30216</v>
      </c>
      <c r="J299" s="5" t="s">
        <v>412</v>
      </c>
      <c r="L299"/>
    </row>
    <row r="300" spans="1:12" s="1" customFormat="1" x14ac:dyDescent="0.25">
      <c r="A300" s="5" t="s">
        <v>408</v>
      </c>
      <c r="B300" s="5" t="s">
        <v>431</v>
      </c>
      <c r="C300" s="5" t="s">
        <v>155</v>
      </c>
      <c r="D300" s="52">
        <f t="shared" ca="1" si="4"/>
        <v>22260</v>
      </c>
      <c r="E300" s="5" t="s">
        <v>473</v>
      </c>
      <c r="F300" s="5">
        <v>59</v>
      </c>
      <c r="G300" s="50">
        <v>21753</v>
      </c>
      <c r="H300" s="5">
        <v>350345</v>
      </c>
      <c r="I300" s="50">
        <v>30044</v>
      </c>
      <c r="J300" s="5" t="s">
        <v>417</v>
      </c>
      <c r="L300"/>
    </row>
    <row r="301" spans="1:12" s="1" customFormat="1" x14ac:dyDescent="0.25">
      <c r="A301" s="5" t="s">
        <v>408</v>
      </c>
      <c r="B301" s="5" t="s">
        <v>712</v>
      </c>
      <c r="C301" s="5" t="s">
        <v>444</v>
      </c>
      <c r="D301" s="52">
        <f t="shared" ca="1" si="4"/>
        <v>27096</v>
      </c>
      <c r="E301" s="5" t="s">
        <v>422</v>
      </c>
      <c r="F301" s="5">
        <v>58</v>
      </c>
      <c r="G301" s="50">
        <v>22181</v>
      </c>
      <c r="H301" s="5">
        <v>351236</v>
      </c>
      <c r="I301" s="50">
        <v>30311</v>
      </c>
      <c r="J301" s="5" t="s">
        <v>417</v>
      </c>
      <c r="L301"/>
    </row>
    <row r="302" spans="1:12" s="1" customFormat="1" x14ac:dyDescent="0.25">
      <c r="A302" s="5" t="s">
        <v>408</v>
      </c>
      <c r="B302" s="5" t="s">
        <v>488</v>
      </c>
      <c r="C302" s="5" t="s">
        <v>621</v>
      </c>
      <c r="D302" s="52">
        <f t="shared" ca="1" si="4"/>
        <v>27840</v>
      </c>
      <c r="E302" s="5" t="s">
        <v>717</v>
      </c>
      <c r="F302" s="5">
        <v>57</v>
      </c>
      <c r="G302" s="50">
        <v>22227</v>
      </c>
      <c r="H302" s="5">
        <v>560456</v>
      </c>
      <c r="I302" s="50">
        <v>30266</v>
      </c>
      <c r="J302" s="5" t="s">
        <v>417</v>
      </c>
      <c r="L302"/>
    </row>
    <row r="303" spans="1:12" s="1" customFormat="1" x14ac:dyDescent="0.25">
      <c r="A303" s="5" t="s">
        <v>413</v>
      </c>
      <c r="B303" s="5" t="s">
        <v>483</v>
      </c>
      <c r="C303" s="5" t="s">
        <v>718</v>
      </c>
      <c r="D303" s="52">
        <f t="shared" ca="1" si="4"/>
        <v>26832</v>
      </c>
      <c r="E303" s="5" t="s">
        <v>416</v>
      </c>
      <c r="F303" s="5">
        <v>57</v>
      </c>
      <c r="G303" s="50">
        <v>22436</v>
      </c>
      <c r="H303" s="5">
        <v>351205</v>
      </c>
      <c r="I303" s="50">
        <v>30281</v>
      </c>
      <c r="J303" s="5" t="s">
        <v>417</v>
      </c>
      <c r="L303"/>
    </row>
    <row r="304" spans="1:12" s="1" customFormat="1" x14ac:dyDescent="0.25">
      <c r="A304" s="5" t="s">
        <v>408</v>
      </c>
      <c r="B304" s="5" t="s">
        <v>719</v>
      </c>
      <c r="C304" s="5" t="s">
        <v>550</v>
      </c>
      <c r="D304" s="52">
        <f t="shared" ca="1" si="4"/>
        <v>22116</v>
      </c>
      <c r="E304" s="5" t="s">
        <v>460</v>
      </c>
      <c r="F304" s="5">
        <v>61</v>
      </c>
      <c r="G304" s="50">
        <v>20915</v>
      </c>
      <c r="H304" s="5">
        <v>560443</v>
      </c>
      <c r="I304" s="50">
        <v>30404</v>
      </c>
      <c r="J304" s="5" t="s">
        <v>417</v>
      </c>
      <c r="L304"/>
    </row>
    <row r="305" spans="1:12" s="1" customFormat="1" x14ac:dyDescent="0.25">
      <c r="A305" s="5" t="s">
        <v>413</v>
      </c>
      <c r="B305" s="5" t="s">
        <v>479</v>
      </c>
      <c r="C305" s="5" t="s">
        <v>441</v>
      </c>
      <c r="D305" s="52">
        <f t="shared" ca="1" si="4"/>
        <v>22428</v>
      </c>
      <c r="E305" s="5" t="s">
        <v>668</v>
      </c>
      <c r="F305" s="5">
        <v>61</v>
      </c>
      <c r="G305" s="50">
        <v>20975</v>
      </c>
      <c r="H305" s="5">
        <v>561640</v>
      </c>
      <c r="I305" s="50">
        <v>30535</v>
      </c>
      <c r="J305" s="5" t="s">
        <v>417</v>
      </c>
      <c r="L305"/>
    </row>
    <row r="306" spans="1:12" s="1" customFormat="1" x14ac:dyDescent="0.25">
      <c r="A306" s="5" t="s">
        <v>413</v>
      </c>
      <c r="B306" s="5" t="s">
        <v>569</v>
      </c>
      <c r="C306" s="5" t="s">
        <v>591</v>
      </c>
      <c r="D306" s="52">
        <f t="shared" ca="1" si="4"/>
        <v>18744</v>
      </c>
      <c r="E306" s="5" t="s">
        <v>460</v>
      </c>
      <c r="F306" s="5">
        <v>57</v>
      </c>
      <c r="G306" s="50">
        <v>22276</v>
      </c>
      <c r="H306" s="5">
        <v>560564</v>
      </c>
      <c r="I306" s="50">
        <v>30571</v>
      </c>
      <c r="J306" s="5" t="s">
        <v>417</v>
      </c>
      <c r="L306"/>
    </row>
    <row r="307" spans="1:12" s="1" customFormat="1" x14ac:dyDescent="0.25">
      <c r="A307" s="5" t="s">
        <v>413</v>
      </c>
      <c r="B307" s="5" t="s">
        <v>645</v>
      </c>
      <c r="C307" s="5" t="s">
        <v>720</v>
      </c>
      <c r="D307" s="52">
        <f t="shared" ca="1" si="4"/>
        <v>18924</v>
      </c>
      <c r="E307" s="5" t="s">
        <v>460</v>
      </c>
      <c r="F307" s="5">
        <v>58</v>
      </c>
      <c r="G307" s="50">
        <v>22004</v>
      </c>
      <c r="H307" s="5">
        <v>351148</v>
      </c>
      <c r="I307" s="50">
        <v>30500</v>
      </c>
      <c r="J307" s="5" t="s">
        <v>417</v>
      </c>
      <c r="L307"/>
    </row>
    <row r="308" spans="1:12" s="1" customFormat="1" x14ac:dyDescent="0.25">
      <c r="A308" s="5" t="s">
        <v>413</v>
      </c>
      <c r="B308" s="5" t="s">
        <v>481</v>
      </c>
      <c r="C308" s="5" t="s">
        <v>706</v>
      </c>
      <c r="D308" s="52">
        <f t="shared" ca="1" si="4"/>
        <v>29292</v>
      </c>
      <c r="E308" s="5" t="s">
        <v>416</v>
      </c>
      <c r="F308" s="5">
        <v>57</v>
      </c>
      <c r="G308" s="50">
        <v>22430</v>
      </c>
      <c r="H308" s="5">
        <v>350936</v>
      </c>
      <c r="I308" s="50">
        <v>30396</v>
      </c>
      <c r="J308" s="5" t="s">
        <v>417</v>
      </c>
      <c r="L308"/>
    </row>
    <row r="309" spans="1:12" s="1" customFormat="1" x14ac:dyDescent="0.25">
      <c r="A309" s="5" t="s">
        <v>408</v>
      </c>
      <c r="B309" s="5" t="s">
        <v>429</v>
      </c>
      <c r="C309" s="5" t="s">
        <v>533</v>
      </c>
      <c r="D309" s="52">
        <f t="shared" ca="1" si="4"/>
        <v>28776</v>
      </c>
      <c r="E309" s="5" t="s">
        <v>422</v>
      </c>
      <c r="F309" s="5">
        <v>57</v>
      </c>
      <c r="G309" s="50">
        <v>22512</v>
      </c>
      <c r="H309" s="5">
        <v>350380</v>
      </c>
      <c r="I309" s="50">
        <v>30611</v>
      </c>
      <c r="J309" s="5" t="s">
        <v>417</v>
      </c>
      <c r="L309"/>
    </row>
    <row r="310" spans="1:12" s="1" customFormat="1" x14ac:dyDescent="0.25">
      <c r="A310" s="5" t="s">
        <v>408</v>
      </c>
      <c r="B310" s="5" t="s">
        <v>610</v>
      </c>
      <c r="C310" s="5" t="s">
        <v>157</v>
      </c>
      <c r="D310" s="52">
        <f t="shared" ca="1" si="4"/>
        <v>23376</v>
      </c>
      <c r="E310" s="5" t="s">
        <v>619</v>
      </c>
      <c r="F310" s="5">
        <v>61</v>
      </c>
      <c r="G310" s="50">
        <v>20856</v>
      </c>
      <c r="H310" s="5">
        <v>350223</v>
      </c>
      <c r="I310" s="50">
        <v>30426</v>
      </c>
      <c r="J310" s="5" t="s">
        <v>417</v>
      </c>
      <c r="L310"/>
    </row>
    <row r="311" spans="1:12" s="1" customFormat="1" x14ac:dyDescent="0.25">
      <c r="A311" s="5" t="s">
        <v>413</v>
      </c>
      <c r="B311" s="5" t="s">
        <v>639</v>
      </c>
      <c r="C311" s="5" t="s">
        <v>427</v>
      </c>
      <c r="D311" s="52">
        <f t="shared" ca="1" si="4"/>
        <v>30084</v>
      </c>
      <c r="E311" s="5" t="s">
        <v>416</v>
      </c>
      <c r="F311" s="5">
        <v>60</v>
      </c>
      <c r="G311" s="50">
        <v>21136</v>
      </c>
      <c r="H311" s="5">
        <v>560450</v>
      </c>
      <c r="I311" s="50">
        <v>30414</v>
      </c>
      <c r="J311" s="5" t="s">
        <v>417</v>
      </c>
      <c r="L311"/>
    </row>
    <row r="312" spans="1:12" s="1" customFormat="1" x14ac:dyDescent="0.25">
      <c r="A312" s="5" t="s">
        <v>413</v>
      </c>
      <c r="B312" s="5" t="s">
        <v>553</v>
      </c>
      <c r="C312" s="5" t="s">
        <v>721</v>
      </c>
      <c r="D312" s="52">
        <f t="shared" ca="1" si="4"/>
        <v>28428</v>
      </c>
      <c r="E312" s="5" t="s">
        <v>425</v>
      </c>
      <c r="F312" s="5">
        <v>59</v>
      </c>
      <c r="G312" s="50">
        <v>21675</v>
      </c>
      <c r="H312" s="5">
        <v>350765</v>
      </c>
      <c r="I312" s="50">
        <v>30439</v>
      </c>
      <c r="J312" s="5" t="s">
        <v>417</v>
      </c>
      <c r="L312"/>
    </row>
    <row r="313" spans="1:12" s="1" customFormat="1" x14ac:dyDescent="0.25">
      <c r="A313" s="5" t="s">
        <v>413</v>
      </c>
      <c r="B313" s="5" t="s">
        <v>485</v>
      </c>
      <c r="C313" s="5" t="s">
        <v>722</v>
      </c>
      <c r="D313" s="52">
        <f t="shared" ca="1" si="4"/>
        <v>20004</v>
      </c>
      <c r="E313" s="5" t="s">
        <v>416</v>
      </c>
      <c r="F313" s="5">
        <v>57</v>
      </c>
      <c r="G313" s="50">
        <v>22245</v>
      </c>
      <c r="H313" s="5">
        <v>561167</v>
      </c>
      <c r="I313" s="50">
        <v>30563</v>
      </c>
      <c r="J313" s="5" t="s">
        <v>417</v>
      </c>
      <c r="L313"/>
    </row>
    <row r="314" spans="1:12" s="1" customFormat="1" x14ac:dyDescent="0.25">
      <c r="A314" s="5" t="s">
        <v>413</v>
      </c>
      <c r="B314" s="5" t="s">
        <v>705</v>
      </c>
      <c r="C314" s="5" t="s">
        <v>480</v>
      </c>
      <c r="D314" s="52">
        <f t="shared" ca="1" si="4"/>
        <v>23796</v>
      </c>
      <c r="E314" s="5" t="s">
        <v>460</v>
      </c>
      <c r="F314" s="5">
        <v>57</v>
      </c>
      <c r="G314" s="50">
        <v>22474</v>
      </c>
      <c r="H314" s="5">
        <v>350982</v>
      </c>
      <c r="I314" s="50">
        <v>30456</v>
      </c>
      <c r="J314" s="5" t="s">
        <v>417</v>
      </c>
      <c r="L314"/>
    </row>
    <row r="315" spans="1:12" s="1" customFormat="1" x14ac:dyDescent="0.25">
      <c r="A315" s="5" t="s">
        <v>413</v>
      </c>
      <c r="B315" s="5" t="s">
        <v>608</v>
      </c>
      <c r="C315" s="5" t="s">
        <v>515</v>
      </c>
      <c r="D315" s="52">
        <f t="shared" ca="1" si="4"/>
        <v>21468</v>
      </c>
      <c r="E315" s="5" t="s">
        <v>457</v>
      </c>
      <c r="F315" s="5">
        <v>59</v>
      </c>
      <c r="G315" s="50">
        <v>21772</v>
      </c>
      <c r="H315" s="5">
        <v>560446</v>
      </c>
      <c r="I315" s="50">
        <v>30569</v>
      </c>
      <c r="J315" s="5" t="s">
        <v>417</v>
      </c>
      <c r="L315"/>
    </row>
    <row r="316" spans="1:12" s="1" customFormat="1" x14ac:dyDescent="0.25">
      <c r="A316" s="5" t="s">
        <v>413</v>
      </c>
      <c r="B316" s="5" t="s">
        <v>681</v>
      </c>
      <c r="C316" s="5" t="s">
        <v>723</v>
      </c>
      <c r="D316" s="52">
        <f t="shared" ca="1" si="4"/>
        <v>22608</v>
      </c>
      <c r="E316" s="5" t="s">
        <v>416</v>
      </c>
      <c r="F316" s="5">
        <v>58</v>
      </c>
      <c r="G316" s="50">
        <v>22071</v>
      </c>
      <c r="H316" s="5">
        <v>350708</v>
      </c>
      <c r="I316" s="50">
        <v>30321</v>
      </c>
      <c r="J316" s="5" t="s">
        <v>421</v>
      </c>
      <c r="L316"/>
    </row>
    <row r="317" spans="1:12" s="1" customFormat="1" x14ac:dyDescent="0.25">
      <c r="A317" s="5" t="s">
        <v>408</v>
      </c>
      <c r="B317" s="5" t="s">
        <v>608</v>
      </c>
      <c r="C317" s="5" t="s">
        <v>552</v>
      </c>
      <c r="D317" s="52">
        <f t="shared" ca="1" si="4"/>
        <v>24708</v>
      </c>
      <c r="E317" s="5" t="s">
        <v>607</v>
      </c>
      <c r="F317" s="5">
        <v>63</v>
      </c>
      <c r="G317" s="50">
        <v>20257</v>
      </c>
      <c r="H317" s="5">
        <v>351074</v>
      </c>
      <c r="I317" s="50">
        <v>30448</v>
      </c>
      <c r="J317" s="5" t="s">
        <v>421</v>
      </c>
      <c r="L317"/>
    </row>
    <row r="318" spans="1:12" s="1" customFormat="1" x14ac:dyDescent="0.25">
      <c r="A318" s="5" t="s">
        <v>408</v>
      </c>
      <c r="B318" s="5" t="s">
        <v>623</v>
      </c>
      <c r="C318" s="5" t="s">
        <v>724</v>
      </c>
      <c r="D318" s="52">
        <f t="shared" ca="1" si="4"/>
        <v>20100</v>
      </c>
      <c r="E318" s="5" t="s">
        <v>536</v>
      </c>
      <c r="F318" s="5">
        <v>60</v>
      </c>
      <c r="G318" s="50">
        <v>21270</v>
      </c>
      <c r="H318" s="5">
        <v>350335</v>
      </c>
      <c r="I318" s="50">
        <v>30378</v>
      </c>
      <c r="J318" s="5" t="s">
        <v>421</v>
      </c>
      <c r="L318"/>
    </row>
    <row r="319" spans="1:12" s="1" customFormat="1" x14ac:dyDescent="0.25">
      <c r="A319" s="5" t="s">
        <v>408</v>
      </c>
      <c r="B319" s="5" t="s">
        <v>157</v>
      </c>
      <c r="C319" s="5" t="s">
        <v>621</v>
      </c>
      <c r="D319" s="52">
        <f t="shared" ca="1" si="4"/>
        <v>19800</v>
      </c>
      <c r="E319" s="5" t="s">
        <v>442</v>
      </c>
      <c r="F319" s="5">
        <v>60</v>
      </c>
      <c r="G319" s="50">
        <v>21432</v>
      </c>
      <c r="H319" s="5">
        <v>350943</v>
      </c>
      <c r="I319" s="50">
        <v>30646</v>
      </c>
      <c r="J319" s="5" t="s">
        <v>421</v>
      </c>
      <c r="L319"/>
    </row>
    <row r="320" spans="1:12" s="1" customFormat="1" x14ac:dyDescent="0.25">
      <c r="A320" s="5" t="s">
        <v>413</v>
      </c>
      <c r="B320" s="5" t="s">
        <v>461</v>
      </c>
      <c r="C320" s="5" t="s">
        <v>441</v>
      </c>
      <c r="D320" s="52">
        <f t="shared" ca="1" si="4"/>
        <v>24264</v>
      </c>
      <c r="E320" s="5" t="s">
        <v>442</v>
      </c>
      <c r="F320" s="5">
        <v>60</v>
      </c>
      <c r="G320" s="50">
        <v>21369</v>
      </c>
      <c r="H320" s="5">
        <v>351272</v>
      </c>
      <c r="I320" s="50">
        <v>30660</v>
      </c>
      <c r="J320" s="5" t="s">
        <v>421</v>
      </c>
      <c r="L320"/>
    </row>
    <row r="321" spans="1:12" s="1" customFormat="1" x14ac:dyDescent="0.25">
      <c r="A321" s="5" t="s">
        <v>413</v>
      </c>
      <c r="B321" s="5" t="s">
        <v>155</v>
      </c>
      <c r="C321" s="5" t="s">
        <v>441</v>
      </c>
      <c r="D321" s="52">
        <f t="shared" ca="1" si="4"/>
        <v>28980</v>
      </c>
      <c r="E321" s="5" t="s">
        <v>457</v>
      </c>
      <c r="F321" s="5">
        <v>58</v>
      </c>
      <c r="G321" s="50">
        <v>22171</v>
      </c>
      <c r="H321" s="5">
        <v>351290</v>
      </c>
      <c r="I321" s="50">
        <v>30604</v>
      </c>
      <c r="J321" s="5" t="s">
        <v>421</v>
      </c>
      <c r="L321"/>
    </row>
    <row r="322" spans="1:12" s="1" customFormat="1" x14ac:dyDescent="0.25">
      <c r="A322" s="5" t="s">
        <v>413</v>
      </c>
      <c r="B322" s="5" t="s">
        <v>586</v>
      </c>
      <c r="C322" s="5" t="s">
        <v>432</v>
      </c>
      <c r="D322" s="52">
        <f t="shared" ca="1" si="4"/>
        <v>31200</v>
      </c>
      <c r="E322" s="5" t="s">
        <v>416</v>
      </c>
      <c r="F322" s="5">
        <v>57</v>
      </c>
      <c r="G322" s="50">
        <v>22307</v>
      </c>
      <c r="H322" s="5">
        <v>351261</v>
      </c>
      <c r="I322" s="50">
        <v>30341</v>
      </c>
      <c r="J322" s="5" t="s">
        <v>421</v>
      </c>
      <c r="L322"/>
    </row>
    <row r="323" spans="1:12" s="1" customFormat="1" x14ac:dyDescent="0.25">
      <c r="A323" s="5" t="s">
        <v>408</v>
      </c>
      <c r="B323" s="5" t="s">
        <v>570</v>
      </c>
      <c r="C323" s="5" t="s">
        <v>453</v>
      </c>
      <c r="D323" s="52">
        <f t="shared" ref="D323:D386" ca="1" si="5">RANDBETWEEN(1500,2600)*12</f>
        <v>21804</v>
      </c>
      <c r="E323" s="5" t="s">
        <v>425</v>
      </c>
      <c r="F323" s="5">
        <v>56</v>
      </c>
      <c r="G323" s="50">
        <v>22651</v>
      </c>
      <c r="H323" s="5">
        <v>350973</v>
      </c>
      <c r="I323" s="50">
        <v>30456</v>
      </c>
      <c r="J323" s="5" t="s">
        <v>421</v>
      </c>
      <c r="L323"/>
    </row>
    <row r="324" spans="1:12" s="1" customFormat="1" x14ac:dyDescent="0.25">
      <c r="A324" s="5" t="s">
        <v>408</v>
      </c>
      <c r="B324" s="5" t="s">
        <v>469</v>
      </c>
      <c r="C324" s="5" t="s">
        <v>725</v>
      </c>
      <c r="D324" s="52">
        <f t="shared" ca="1" si="5"/>
        <v>19776</v>
      </c>
      <c r="E324" s="5" t="s">
        <v>726</v>
      </c>
      <c r="F324" s="5">
        <v>61</v>
      </c>
      <c r="G324" s="50">
        <v>20887</v>
      </c>
      <c r="H324" s="5">
        <v>350560</v>
      </c>
      <c r="I324" s="50">
        <v>30571</v>
      </c>
      <c r="J324" s="5" t="s">
        <v>421</v>
      </c>
      <c r="L324"/>
    </row>
    <row r="325" spans="1:12" s="1" customFormat="1" x14ac:dyDescent="0.25">
      <c r="A325" s="5" t="s">
        <v>408</v>
      </c>
      <c r="B325" s="5" t="s">
        <v>434</v>
      </c>
      <c r="C325" s="5" t="s">
        <v>185</v>
      </c>
      <c r="D325" s="52">
        <f t="shared" ca="1" si="5"/>
        <v>28512</v>
      </c>
      <c r="E325" s="5" t="s">
        <v>727</v>
      </c>
      <c r="F325" s="5">
        <v>58</v>
      </c>
      <c r="G325" s="50">
        <v>22011</v>
      </c>
      <c r="H325" s="5">
        <v>350664</v>
      </c>
      <c r="I325" s="50">
        <v>30409</v>
      </c>
      <c r="J325" s="5" t="s">
        <v>421</v>
      </c>
      <c r="L325"/>
    </row>
    <row r="326" spans="1:12" s="1" customFormat="1" x14ac:dyDescent="0.25">
      <c r="A326" s="5" t="s">
        <v>408</v>
      </c>
      <c r="B326" s="5" t="s">
        <v>602</v>
      </c>
      <c r="C326" s="5" t="s">
        <v>715</v>
      </c>
      <c r="D326" s="52">
        <f t="shared" ca="1" si="5"/>
        <v>19824</v>
      </c>
      <c r="E326" s="5" t="s">
        <v>422</v>
      </c>
      <c r="F326" s="5">
        <v>58</v>
      </c>
      <c r="G326" s="50">
        <v>22140</v>
      </c>
      <c r="H326" s="5">
        <v>350919</v>
      </c>
      <c r="I326" s="50">
        <v>30363</v>
      </c>
      <c r="J326" s="5" t="s">
        <v>466</v>
      </c>
      <c r="L326"/>
    </row>
    <row r="327" spans="1:12" s="1" customFormat="1" x14ac:dyDescent="0.25">
      <c r="A327" s="5" t="s">
        <v>413</v>
      </c>
      <c r="B327" s="5" t="s">
        <v>681</v>
      </c>
      <c r="C327" s="5" t="s">
        <v>728</v>
      </c>
      <c r="D327" s="52">
        <f t="shared" ca="1" si="5"/>
        <v>30336</v>
      </c>
      <c r="E327" s="5" t="s">
        <v>416</v>
      </c>
      <c r="F327" s="5">
        <v>57</v>
      </c>
      <c r="G327" s="50">
        <v>22230</v>
      </c>
      <c r="H327" s="5">
        <v>351086</v>
      </c>
      <c r="I327" s="50">
        <v>30404</v>
      </c>
      <c r="J327" s="5" t="s">
        <v>466</v>
      </c>
      <c r="L327"/>
    </row>
    <row r="328" spans="1:12" s="1" customFormat="1" x14ac:dyDescent="0.25">
      <c r="A328" s="5" t="s">
        <v>413</v>
      </c>
      <c r="B328" s="5" t="s">
        <v>437</v>
      </c>
      <c r="C328" s="5" t="s">
        <v>167</v>
      </c>
      <c r="D328" s="52">
        <f t="shared" ca="1" si="5"/>
        <v>26892</v>
      </c>
      <c r="E328" s="5" t="s">
        <v>416</v>
      </c>
      <c r="F328" s="5">
        <v>56</v>
      </c>
      <c r="G328" s="50">
        <v>22908</v>
      </c>
      <c r="H328" s="5">
        <v>351292</v>
      </c>
      <c r="I328" s="50">
        <v>30540</v>
      </c>
      <c r="J328" s="5" t="s">
        <v>466</v>
      </c>
      <c r="L328"/>
    </row>
    <row r="329" spans="1:12" s="1" customFormat="1" x14ac:dyDescent="0.25">
      <c r="A329" s="5" t="s">
        <v>408</v>
      </c>
      <c r="B329" s="5" t="s">
        <v>705</v>
      </c>
      <c r="C329" s="5" t="s">
        <v>676</v>
      </c>
      <c r="D329" s="52">
        <f t="shared" ca="1" si="5"/>
        <v>29268</v>
      </c>
      <c r="E329" s="5" t="s">
        <v>445</v>
      </c>
      <c r="F329" s="5">
        <v>57</v>
      </c>
      <c r="G329" s="50">
        <v>22536</v>
      </c>
      <c r="H329" s="5">
        <v>351002</v>
      </c>
      <c r="I329" s="50">
        <v>30470</v>
      </c>
      <c r="J329" s="5" t="s">
        <v>466</v>
      </c>
      <c r="L329"/>
    </row>
    <row r="330" spans="1:12" s="1" customFormat="1" x14ac:dyDescent="0.25">
      <c r="A330" s="5" t="s">
        <v>408</v>
      </c>
      <c r="B330" s="5" t="s">
        <v>713</v>
      </c>
      <c r="C330" s="5" t="s">
        <v>729</v>
      </c>
      <c r="D330" s="52">
        <f t="shared" ca="1" si="5"/>
        <v>28560</v>
      </c>
      <c r="E330" s="5" t="s">
        <v>442</v>
      </c>
      <c r="F330" s="5">
        <v>56</v>
      </c>
      <c r="G330" s="50">
        <v>22672</v>
      </c>
      <c r="H330" s="5">
        <v>350209</v>
      </c>
      <c r="I330" s="50">
        <v>30401</v>
      </c>
      <c r="J330" s="5" t="s">
        <v>466</v>
      </c>
      <c r="L330"/>
    </row>
    <row r="331" spans="1:12" s="1" customFormat="1" x14ac:dyDescent="0.25">
      <c r="A331" s="5" t="s">
        <v>408</v>
      </c>
      <c r="B331" s="5" t="s">
        <v>448</v>
      </c>
      <c r="C331" s="5" t="s">
        <v>599</v>
      </c>
      <c r="D331" s="52">
        <f t="shared" ca="1" si="5"/>
        <v>22440</v>
      </c>
      <c r="E331" s="5" t="s">
        <v>470</v>
      </c>
      <c r="F331" s="5">
        <v>55</v>
      </c>
      <c r="G331" s="50">
        <v>23245</v>
      </c>
      <c r="H331" s="5">
        <v>350489</v>
      </c>
      <c r="I331" s="50">
        <v>30342</v>
      </c>
      <c r="J331" s="5" t="s">
        <v>466</v>
      </c>
      <c r="L331"/>
    </row>
    <row r="332" spans="1:12" s="1" customFormat="1" x14ac:dyDescent="0.25">
      <c r="A332" s="5" t="s">
        <v>408</v>
      </c>
      <c r="B332" s="5" t="s">
        <v>602</v>
      </c>
      <c r="C332" s="5" t="s">
        <v>444</v>
      </c>
      <c r="D332" s="52">
        <f t="shared" ca="1" si="5"/>
        <v>26220</v>
      </c>
      <c r="E332" s="5" t="s">
        <v>425</v>
      </c>
      <c r="F332" s="5">
        <v>54</v>
      </c>
      <c r="G332" s="50">
        <v>23341</v>
      </c>
      <c r="H332" s="5">
        <v>350676</v>
      </c>
      <c r="I332" s="50">
        <v>30596</v>
      </c>
      <c r="J332" s="5" t="s">
        <v>466</v>
      </c>
      <c r="L332"/>
    </row>
    <row r="333" spans="1:12" s="1" customFormat="1" x14ac:dyDescent="0.25">
      <c r="A333" s="5" t="s">
        <v>408</v>
      </c>
      <c r="B333" s="5" t="s">
        <v>602</v>
      </c>
      <c r="C333" s="5" t="s">
        <v>152</v>
      </c>
      <c r="D333" s="52">
        <f t="shared" ca="1" si="5"/>
        <v>25644</v>
      </c>
      <c r="E333" s="5" t="s">
        <v>460</v>
      </c>
      <c r="F333" s="5">
        <v>60</v>
      </c>
      <c r="G333" s="50">
        <v>21358</v>
      </c>
      <c r="H333" s="5">
        <v>560464</v>
      </c>
      <c r="I333" s="50">
        <v>30658</v>
      </c>
      <c r="J333" s="5" t="s">
        <v>466</v>
      </c>
      <c r="L333"/>
    </row>
    <row r="334" spans="1:12" s="1" customFormat="1" x14ac:dyDescent="0.25">
      <c r="A334" s="5" t="s">
        <v>413</v>
      </c>
      <c r="B334" s="5" t="s">
        <v>730</v>
      </c>
      <c r="C334" s="5" t="s">
        <v>415</v>
      </c>
      <c r="D334" s="52">
        <f t="shared" ca="1" si="5"/>
        <v>18636</v>
      </c>
      <c r="E334" s="5" t="s">
        <v>460</v>
      </c>
      <c r="F334" s="5">
        <v>59</v>
      </c>
      <c r="G334" s="50">
        <v>21682</v>
      </c>
      <c r="H334" s="5">
        <v>560444</v>
      </c>
      <c r="I334" s="50">
        <v>30630</v>
      </c>
      <c r="J334" s="5" t="s">
        <v>466</v>
      </c>
      <c r="L334"/>
    </row>
    <row r="335" spans="1:12" s="1" customFormat="1" x14ac:dyDescent="0.25">
      <c r="A335" s="5" t="s">
        <v>408</v>
      </c>
      <c r="B335" s="5" t="s">
        <v>464</v>
      </c>
      <c r="C335" s="5" t="s">
        <v>453</v>
      </c>
      <c r="D335" s="52">
        <f t="shared" ca="1" si="5"/>
        <v>20520</v>
      </c>
      <c r="E335" s="5" t="s">
        <v>636</v>
      </c>
      <c r="F335" s="5">
        <v>56</v>
      </c>
      <c r="G335" s="50">
        <v>22908</v>
      </c>
      <c r="H335" s="5">
        <v>350653</v>
      </c>
      <c r="I335" s="50">
        <v>30540</v>
      </c>
      <c r="J335" s="5" t="s">
        <v>412</v>
      </c>
      <c r="L335"/>
    </row>
    <row r="336" spans="1:12" s="1" customFormat="1" x14ac:dyDescent="0.25">
      <c r="A336" s="5" t="s">
        <v>413</v>
      </c>
      <c r="B336" s="5" t="s">
        <v>437</v>
      </c>
      <c r="C336" s="5" t="s">
        <v>491</v>
      </c>
      <c r="D336" s="52">
        <f t="shared" ca="1" si="5"/>
        <v>21288</v>
      </c>
      <c r="E336" s="5" t="s">
        <v>457</v>
      </c>
      <c r="F336" s="5">
        <v>56</v>
      </c>
      <c r="G336" s="50">
        <v>22899</v>
      </c>
      <c r="H336" s="5">
        <v>350150</v>
      </c>
      <c r="I336" s="50">
        <v>30465</v>
      </c>
      <c r="J336" s="5" t="s">
        <v>412</v>
      </c>
      <c r="L336"/>
    </row>
    <row r="337" spans="1:12" s="1" customFormat="1" x14ac:dyDescent="0.25">
      <c r="A337" s="5" t="s">
        <v>408</v>
      </c>
      <c r="B337" s="5" t="s">
        <v>414</v>
      </c>
      <c r="C337" s="5" t="s">
        <v>676</v>
      </c>
      <c r="D337" s="52">
        <f t="shared" ca="1" si="5"/>
        <v>21420</v>
      </c>
      <c r="E337" s="5" t="s">
        <v>548</v>
      </c>
      <c r="F337" s="5">
        <v>55</v>
      </c>
      <c r="G337" s="50">
        <v>23179</v>
      </c>
      <c r="H337" s="5">
        <v>350453</v>
      </c>
      <c r="I337" s="50">
        <v>30645</v>
      </c>
      <c r="J337" s="5" t="s">
        <v>412</v>
      </c>
      <c r="L337"/>
    </row>
    <row r="338" spans="1:12" s="1" customFormat="1" x14ac:dyDescent="0.25">
      <c r="A338" s="5" t="s">
        <v>408</v>
      </c>
      <c r="B338" s="5" t="s">
        <v>434</v>
      </c>
      <c r="C338" s="5" t="s">
        <v>157</v>
      </c>
      <c r="D338" s="52">
        <f t="shared" ca="1" si="5"/>
        <v>22080</v>
      </c>
      <c r="E338" s="5" t="s">
        <v>416</v>
      </c>
      <c r="F338" s="5">
        <v>60</v>
      </c>
      <c r="G338" s="50">
        <v>21135</v>
      </c>
      <c r="H338" s="5">
        <v>560470</v>
      </c>
      <c r="I338" s="50">
        <v>30658</v>
      </c>
      <c r="J338" s="5" t="s">
        <v>412</v>
      </c>
      <c r="L338"/>
    </row>
    <row r="339" spans="1:12" s="1" customFormat="1" x14ac:dyDescent="0.25">
      <c r="A339" s="5" t="s">
        <v>413</v>
      </c>
      <c r="B339" s="5" t="s">
        <v>431</v>
      </c>
      <c r="C339" s="5" t="s">
        <v>532</v>
      </c>
      <c r="D339" s="52">
        <f t="shared" ca="1" si="5"/>
        <v>28896</v>
      </c>
      <c r="E339" s="5" t="s">
        <v>428</v>
      </c>
      <c r="F339" s="5">
        <v>60</v>
      </c>
      <c r="G339" s="50">
        <v>21278</v>
      </c>
      <c r="H339" s="5">
        <v>560471</v>
      </c>
      <c r="I339" s="50">
        <v>30581</v>
      </c>
      <c r="J339" s="5" t="s">
        <v>412</v>
      </c>
      <c r="L339"/>
    </row>
    <row r="340" spans="1:12" s="1" customFormat="1" x14ac:dyDescent="0.25">
      <c r="A340" s="5" t="s">
        <v>413</v>
      </c>
      <c r="B340" s="5" t="s">
        <v>544</v>
      </c>
      <c r="C340" s="5" t="s">
        <v>489</v>
      </c>
      <c r="D340" s="52">
        <f t="shared" ca="1" si="5"/>
        <v>20100</v>
      </c>
      <c r="E340" s="5" t="s">
        <v>439</v>
      </c>
      <c r="F340" s="5">
        <v>57</v>
      </c>
      <c r="G340" s="50">
        <v>22200</v>
      </c>
      <c r="H340" s="5">
        <v>351150</v>
      </c>
      <c r="I340" s="50">
        <v>30357</v>
      </c>
      <c r="J340" s="5" t="s">
        <v>412</v>
      </c>
      <c r="L340"/>
    </row>
    <row r="341" spans="1:12" s="1" customFormat="1" x14ac:dyDescent="0.25">
      <c r="A341" s="5" t="s">
        <v>408</v>
      </c>
      <c r="B341" s="5" t="s">
        <v>652</v>
      </c>
      <c r="C341" s="5" t="s">
        <v>542</v>
      </c>
      <c r="D341" s="52">
        <f t="shared" ca="1" si="5"/>
        <v>25116</v>
      </c>
      <c r="E341" s="5" t="s">
        <v>731</v>
      </c>
      <c r="F341" s="5">
        <v>59</v>
      </c>
      <c r="G341" s="50">
        <v>21477</v>
      </c>
      <c r="H341" s="5">
        <v>351302</v>
      </c>
      <c r="I341" s="50">
        <v>30409</v>
      </c>
      <c r="J341" s="5" t="s">
        <v>412</v>
      </c>
      <c r="L341"/>
    </row>
    <row r="342" spans="1:12" s="1" customFormat="1" x14ac:dyDescent="0.25">
      <c r="A342" s="5" t="s">
        <v>408</v>
      </c>
      <c r="B342" s="5" t="s">
        <v>704</v>
      </c>
      <c r="C342" s="5" t="s">
        <v>535</v>
      </c>
      <c r="D342" s="52">
        <f t="shared" ca="1" si="5"/>
        <v>25368</v>
      </c>
      <c r="E342" s="5" t="s">
        <v>425</v>
      </c>
      <c r="F342" s="5">
        <v>56</v>
      </c>
      <c r="G342" s="50">
        <v>22595</v>
      </c>
      <c r="H342" s="5">
        <v>351183</v>
      </c>
      <c r="I342" s="50">
        <v>30453</v>
      </c>
      <c r="J342" s="5" t="s">
        <v>412</v>
      </c>
      <c r="L342"/>
    </row>
    <row r="343" spans="1:12" s="1" customFormat="1" x14ac:dyDescent="0.25">
      <c r="A343" s="5" t="s">
        <v>408</v>
      </c>
      <c r="B343" s="5" t="s">
        <v>450</v>
      </c>
      <c r="C343" s="5" t="s">
        <v>599</v>
      </c>
      <c r="D343" s="52">
        <f t="shared" ca="1" si="5"/>
        <v>22764</v>
      </c>
      <c r="E343" s="5" t="s">
        <v>460</v>
      </c>
      <c r="F343" s="5">
        <v>57</v>
      </c>
      <c r="G343" s="50">
        <v>22322</v>
      </c>
      <c r="H343" s="5">
        <v>351186</v>
      </c>
      <c r="I343" s="50">
        <v>30470</v>
      </c>
      <c r="J343" s="5" t="s">
        <v>412</v>
      </c>
      <c r="L343"/>
    </row>
    <row r="344" spans="1:12" s="1" customFormat="1" x14ac:dyDescent="0.25">
      <c r="A344" s="5" t="s">
        <v>408</v>
      </c>
      <c r="B344" s="5" t="s">
        <v>602</v>
      </c>
      <c r="C344" s="5" t="s">
        <v>535</v>
      </c>
      <c r="D344" s="52">
        <f t="shared" ca="1" si="5"/>
        <v>18552</v>
      </c>
      <c r="E344" s="5" t="s">
        <v>416</v>
      </c>
      <c r="F344" s="5">
        <v>56</v>
      </c>
      <c r="G344" s="50">
        <v>22870</v>
      </c>
      <c r="H344" s="5">
        <v>560469</v>
      </c>
      <c r="I344" s="50">
        <v>30441</v>
      </c>
      <c r="J344" s="5" t="s">
        <v>412</v>
      </c>
      <c r="L344"/>
    </row>
    <row r="345" spans="1:12" s="1" customFormat="1" x14ac:dyDescent="0.25">
      <c r="A345" s="5" t="s">
        <v>413</v>
      </c>
      <c r="B345" s="5" t="s">
        <v>499</v>
      </c>
      <c r="C345" s="5" t="s">
        <v>515</v>
      </c>
      <c r="D345" s="52">
        <f t="shared" ca="1" si="5"/>
        <v>22164</v>
      </c>
      <c r="E345" s="5" t="s">
        <v>422</v>
      </c>
      <c r="F345" s="5">
        <v>55</v>
      </c>
      <c r="G345" s="50">
        <v>23052</v>
      </c>
      <c r="H345" s="5">
        <v>350301</v>
      </c>
      <c r="I345" s="50">
        <v>30660</v>
      </c>
      <c r="J345" s="5" t="s">
        <v>412</v>
      </c>
      <c r="L345"/>
    </row>
    <row r="346" spans="1:12" s="1" customFormat="1" x14ac:dyDescent="0.25">
      <c r="A346" s="5" t="s">
        <v>408</v>
      </c>
      <c r="B346" s="5" t="s">
        <v>634</v>
      </c>
      <c r="C346" s="5" t="s">
        <v>451</v>
      </c>
      <c r="D346" s="52">
        <f t="shared" ca="1" si="5"/>
        <v>22620</v>
      </c>
      <c r="E346" s="5" t="s">
        <v>732</v>
      </c>
      <c r="F346" s="5">
        <v>63</v>
      </c>
      <c r="G346" s="50">
        <v>20274</v>
      </c>
      <c r="H346" s="5">
        <v>560478</v>
      </c>
      <c r="I346" s="50">
        <v>30324</v>
      </c>
      <c r="J346" s="5" t="s">
        <v>417</v>
      </c>
      <c r="L346"/>
    </row>
    <row r="347" spans="1:12" s="1" customFormat="1" x14ac:dyDescent="0.25">
      <c r="A347" s="5" t="s">
        <v>408</v>
      </c>
      <c r="B347" s="5" t="s">
        <v>492</v>
      </c>
      <c r="C347" s="5" t="s">
        <v>533</v>
      </c>
      <c r="D347" s="52">
        <f t="shared" ca="1" si="5"/>
        <v>28260</v>
      </c>
      <c r="E347" s="5" t="s">
        <v>445</v>
      </c>
      <c r="F347" s="5">
        <v>61</v>
      </c>
      <c r="G347" s="50">
        <v>20939</v>
      </c>
      <c r="H347" s="5">
        <v>560476</v>
      </c>
      <c r="I347" s="50">
        <v>30458</v>
      </c>
      <c r="J347" s="5" t="s">
        <v>417</v>
      </c>
      <c r="L347"/>
    </row>
    <row r="348" spans="1:12" s="1" customFormat="1" x14ac:dyDescent="0.25">
      <c r="A348" s="5" t="s">
        <v>413</v>
      </c>
      <c r="B348" s="5" t="s">
        <v>611</v>
      </c>
      <c r="C348" s="5" t="s">
        <v>510</v>
      </c>
      <c r="D348" s="52">
        <f t="shared" ca="1" si="5"/>
        <v>29484</v>
      </c>
      <c r="E348" s="5" t="s">
        <v>416</v>
      </c>
      <c r="F348" s="5">
        <v>60</v>
      </c>
      <c r="G348" s="50">
        <v>21308</v>
      </c>
      <c r="H348" s="5">
        <v>350917</v>
      </c>
      <c r="I348" s="50">
        <v>30479</v>
      </c>
      <c r="J348" s="5" t="s">
        <v>417</v>
      </c>
      <c r="L348"/>
    </row>
    <row r="349" spans="1:12" s="1" customFormat="1" x14ac:dyDescent="0.25">
      <c r="A349" s="5" t="s">
        <v>408</v>
      </c>
      <c r="B349" s="5" t="s">
        <v>553</v>
      </c>
      <c r="C349" s="5" t="s">
        <v>679</v>
      </c>
      <c r="D349" s="52">
        <f t="shared" ca="1" si="5"/>
        <v>19800</v>
      </c>
      <c r="E349" s="5" t="s">
        <v>482</v>
      </c>
      <c r="F349" s="5">
        <v>58</v>
      </c>
      <c r="G349" s="50">
        <v>21866</v>
      </c>
      <c r="H349" s="5">
        <v>560472</v>
      </c>
      <c r="I349" s="50">
        <v>30439</v>
      </c>
      <c r="J349" s="5" t="s">
        <v>417</v>
      </c>
      <c r="L349"/>
    </row>
    <row r="350" spans="1:12" s="1" customFormat="1" x14ac:dyDescent="0.25">
      <c r="A350" s="5" t="s">
        <v>408</v>
      </c>
      <c r="B350" s="5" t="s">
        <v>623</v>
      </c>
      <c r="C350" s="5" t="s">
        <v>532</v>
      </c>
      <c r="D350" s="52">
        <f t="shared" ca="1" si="5"/>
        <v>27948</v>
      </c>
      <c r="E350" s="5" t="s">
        <v>416</v>
      </c>
      <c r="F350" s="5">
        <v>59</v>
      </c>
      <c r="G350" s="50">
        <v>21591</v>
      </c>
      <c r="H350" s="5">
        <v>560477</v>
      </c>
      <c r="I350" s="50">
        <v>30675</v>
      </c>
      <c r="J350" s="5" t="s">
        <v>417</v>
      </c>
      <c r="L350"/>
    </row>
    <row r="351" spans="1:12" s="1" customFormat="1" x14ac:dyDescent="0.25">
      <c r="A351" s="5" t="s">
        <v>413</v>
      </c>
      <c r="B351" s="5" t="s">
        <v>511</v>
      </c>
      <c r="C351" s="5" t="s">
        <v>571</v>
      </c>
      <c r="D351" s="52">
        <f t="shared" ca="1" si="5"/>
        <v>25848</v>
      </c>
      <c r="E351" s="5" t="s">
        <v>473</v>
      </c>
      <c r="F351" s="5">
        <v>58</v>
      </c>
      <c r="G351" s="50">
        <v>21967</v>
      </c>
      <c r="H351" s="5">
        <v>351367</v>
      </c>
      <c r="I351" s="50">
        <v>30509</v>
      </c>
      <c r="J351" s="5" t="s">
        <v>417</v>
      </c>
      <c r="L351"/>
    </row>
    <row r="352" spans="1:12" s="1" customFormat="1" x14ac:dyDescent="0.25">
      <c r="A352" s="5" t="s">
        <v>413</v>
      </c>
      <c r="B352" s="5" t="s">
        <v>488</v>
      </c>
      <c r="C352" s="5" t="s">
        <v>606</v>
      </c>
      <c r="D352" s="52">
        <f t="shared" ca="1" si="5"/>
        <v>25632</v>
      </c>
      <c r="E352" s="5" t="s">
        <v>416</v>
      </c>
      <c r="F352" s="5">
        <v>57</v>
      </c>
      <c r="G352" s="50">
        <v>22361</v>
      </c>
      <c r="H352" s="5">
        <v>351369</v>
      </c>
      <c r="I352" s="50">
        <v>30378</v>
      </c>
      <c r="J352" s="5" t="s">
        <v>417</v>
      </c>
      <c r="L352"/>
    </row>
    <row r="353" spans="1:12" s="1" customFormat="1" x14ac:dyDescent="0.25">
      <c r="A353" s="5" t="s">
        <v>408</v>
      </c>
      <c r="B353" s="5" t="s">
        <v>503</v>
      </c>
      <c r="C353" s="5" t="s">
        <v>547</v>
      </c>
      <c r="D353" s="52">
        <f t="shared" ca="1" si="5"/>
        <v>30636</v>
      </c>
      <c r="E353" s="5" t="s">
        <v>733</v>
      </c>
      <c r="F353" s="5">
        <v>56</v>
      </c>
      <c r="G353" s="50">
        <v>22893</v>
      </c>
      <c r="H353" s="5">
        <v>351366</v>
      </c>
      <c r="I353" s="50">
        <v>30600</v>
      </c>
      <c r="J353" s="5" t="s">
        <v>417</v>
      </c>
      <c r="L353"/>
    </row>
    <row r="354" spans="1:12" s="1" customFormat="1" x14ac:dyDescent="0.25">
      <c r="A354" s="5" t="s">
        <v>413</v>
      </c>
      <c r="B354" s="5" t="s">
        <v>730</v>
      </c>
      <c r="C354" s="5" t="s">
        <v>489</v>
      </c>
      <c r="D354" s="52">
        <f t="shared" ca="1" si="5"/>
        <v>23172</v>
      </c>
      <c r="E354" s="5" t="s">
        <v>734</v>
      </c>
      <c r="F354" s="5">
        <v>56</v>
      </c>
      <c r="G354" s="50">
        <v>22830</v>
      </c>
      <c r="H354" s="5">
        <v>560475</v>
      </c>
      <c r="I354" s="50">
        <v>30514</v>
      </c>
      <c r="J354" s="5" t="s">
        <v>417</v>
      </c>
      <c r="L354"/>
    </row>
    <row r="355" spans="1:12" s="1" customFormat="1" x14ac:dyDescent="0.25">
      <c r="A355" s="5" t="s">
        <v>408</v>
      </c>
      <c r="B355" s="5" t="s">
        <v>446</v>
      </c>
      <c r="C355" s="5" t="s">
        <v>735</v>
      </c>
      <c r="D355" s="52">
        <f t="shared" ca="1" si="5"/>
        <v>22764</v>
      </c>
      <c r="E355" s="5" t="s">
        <v>736</v>
      </c>
      <c r="F355" s="5">
        <v>57</v>
      </c>
      <c r="G355" s="50">
        <v>22333</v>
      </c>
      <c r="H355" s="5">
        <v>560484</v>
      </c>
      <c r="I355" s="50">
        <v>30581</v>
      </c>
      <c r="J355" s="5" t="s">
        <v>417</v>
      </c>
      <c r="L355"/>
    </row>
    <row r="356" spans="1:12" s="1" customFormat="1" x14ac:dyDescent="0.25">
      <c r="A356" s="5" t="s">
        <v>413</v>
      </c>
      <c r="B356" s="5" t="s">
        <v>528</v>
      </c>
      <c r="C356" s="5" t="s">
        <v>737</v>
      </c>
      <c r="D356" s="52">
        <f t="shared" ca="1" si="5"/>
        <v>24132</v>
      </c>
      <c r="E356" s="5" t="s">
        <v>416</v>
      </c>
      <c r="F356" s="5">
        <v>59</v>
      </c>
      <c r="G356" s="50">
        <v>21477</v>
      </c>
      <c r="H356" s="5">
        <v>350910</v>
      </c>
      <c r="I356" s="50">
        <v>30409</v>
      </c>
      <c r="J356" s="5" t="s">
        <v>417</v>
      </c>
      <c r="L356"/>
    </row>
    <row r="357" spans="1:12" s="1" customFormat="1" x14ac:dyDescent="0.25">
      <c r="A357" s="5" t="s">
        <v>408</v>
      </c>
      <c r="B357" s="5" t="s">
        <v>500</v>
      </c>
      <c r="C357" s="5" t="s">
        <v>535</v>
      </c>
      <c r="D357" s="52">
        <f t="shared" ca="1" si="5"/>
        <v>24816</v>
      </c>
      <c r="E357" s="5" t="s">
        <v>416</v>
      </c>
      <c r="F357" s="5">
        <v>59</v>
      </c>
      <c r="G357" s="50">
        <v>21781</v>
      </c>
      <c r="H357" s="5">
        <v>560486</v>
      </c>
      <c r="I357" s="50">
        <v>30676</v>
      </c>
      <c r="J357" s="5" t="s">
        <v>417</v>
      </c>
      <c r="L357"/>
    </row>
    <row r="358" spans="1:12" s="1" customFormat="1" x14ac:dyDescent="0.25">
      <c r="A358" s="5" t="s">
        <v>413</v>
      </c>
      <c r="B358" s="5" t="s">
        <v>648</v>
      </c>
      <c r="C358" s="5" t="s">
        <v>691</v>
      </c>
      <c r="D358" s="52">
        <f t="shared" ca="1" si="5"/>
        <v>18360</v>
      </c>
      <c r="E358" s="5" t="s">
        <v>416</v>
      </c>
      <c r="F358" s="5">
        <v>57</v>
      </c>
      <c r="G358" s="50">
        <v>22201</v>
      </c>
      <c r="H358" s="5">
        <v>351110</v>
      </c>
      <c r="I358" s="50">
        <v>30631</v>
      </c>
      <c r="J358" s="5" t="s">
        <v>417</v>
      </c>
      <c r="L358"/>
    </row>
    <row r="359" spans="1:12" s="1" customFormat="1" x14ac:dyDescent="0.25">
      <c r="A359" s="5" t="s">
        <v>408</v>
      </c>
      <c r="B359" s="5" t="s">
        <v>547</v>
      </c>
      <c r="C359" s="5" t="s">
        <v>527</v>
      </c>
      <c r="D359" s="52">
        <f t="shared" ca="1" si="5"/>
        <v>30696</v>
      </c>
      <c r="E359" s="5" t="s">
        <v>738</v>
      </c>
      <c r="F359" s="5">
        <v>59</v>
      </c>
      <c r="G359" s="50">
        <v>21470</v>
      </c>
      <c r="H359" s="5">
        <v>560487</v>
      </c>
      <c r="I359" s="50">
        <v>30646</v>
      </c>
      <c r="J359" s="5" t="s">
        <v>417</v>
      </c>
      <c r="L359"/>
    </row>
    <row r="360" spans="1:12" s="1" customFormat="1" x14ac:dyDescent="0.25">
      <c r="A360" s="5" t="s">
        <v>408</v>
      </c>
      <c r="B360" s="5" t="s">
        <v>155</v>
      </c>
      <c r="C360" s="5" t="s">
        <v>459</v>
      </c>
      <c r="D360" s="52">
        <f t="shared" ca="1" si="5"/>
        <v>30780</v>
      </c>
      <c r="E360" s="5" t="s">
        <v>505</v>
      </c>
      <c r="F360" s="5">
        <v>63</v>
      </c>
      <c r="G360" s="50">
        <v>20038</v>
      </c>
      <c r="H360" s="5">
        <v>560491</v>
      </c>
      <c r="I360" s="50">
        <v>30770</v>
      </c>
      <c r="J360" s="5" t="s">
        <v>417</v>
      </c>
      <c r="L360"/>
    </row>
    <row r="361" spans="1:12" s="1" customFormat="1" x14ac:dyDescent="0.25">
      <c r="A361" s="5" t="s">
        <v>413</v>
      </c>
      <c r="B361" s="5" t="s">
        <v>719</v>
      </c>
      <c r="C361" s="5" t="s">
        <v>739</v>
      </c>
      <c r="D361" s="52">
        <f t="shared" ca="1" si="5"/>
        <v>27720</v>
      </c>
      <c r="E361" s="5" t="s">
        <v>439</v>
      </c>
      <c r="F361" s="5">
        <v>60</v>
      </c>
      <c r="G361" s="50">
        <v>21134</v>
      </c>
      <c r="H361" s="5">
        <v>560460</v>
      </c>
      <c r="I361" s="50">
        <v>30901</v>
      </c>
      <c r="J361" s="5" t="s">
        <v>417</v>
      </c>
      <c r="L361"/>
    </row>
    <row r="362" spans="1:12" s="1" customFormat="1" x14ac:dyDescent="0.25">
      <c r="A362" s="5" t="s">
        <v>413</v>
      </c>
      <c r="B362" s="5" t="s">
        <v>652</v>
      </c>
      <c r="C362" s="5" t="s">
        <v>441</v>
      </c>
      <c r="D362" s="52">
        <f t="shared" ca="1" si="5"/>
        <v>25404</v>
      </c>
      <c r="E362" s="5" t="s">
        <v>740</v>
      </c>
      <c r="F362" s="5">
        <v>60</v>
      </c>
      <c r="G362" s="50">
        <v>21224</v>
      </c>
      <c r="H362" s="5">
        <v>560569</v>
      </c>
      <c r="I362" s="50">
        <v>30937</v>
      </c>
      <c r="J362" s="5" t="s">
        <v>421</v>
      </c>
      <c r="L362"/>
    </row>
    <row r="363" spans="1:12" s="1" customFormat="1" x14ac:dyDescent="0.25">
      <c r="A363" s="5" t="s">
        <v>408</v>
      </c>
      <c r="B363" s="5" t="s">
        <v>452</v>
      </c>
      <c r="C363" s="5" t="s">
        <v>550</v>
      </c>
      <c r="D363" s="52">
        <f t="shared" ca="1" si="5"/>
        <v>31044</v>
      </c>
      <c r="E363" s="5" t="s">
        <v>619</v>
      </c>
      <c r="F363" s="5">
        <v>57</v>
      </c>
      <c r="G363" s="50">
        <v>22260</v>
      </c>
      <c r="H363" s="5">
        <v>560490</v>
      </c>
      <c r="I363" s="50">
        <v>30866</v>
      </c>
      <c r="J363" s="5" t="s">
        <v>421</v>
      </c>
      <c r="L363"/>
    </row>
    <row r="364" spans="1:12" s="1" customFormat="1" x14ac:dyDescent="0.25">
      <c r="A364" s="5" t="s">
        <v>413</v>
      </c>
      <c r="B364" s="5" t="s">
        <v>631</v>
      </c>
      <c r="C364" s="5" t="s">
        <v>453</v>
      </c>
      <c r="D364" s="52">
        <f t="shared" ca="1" si="5"/>
        <v>24588</v>
      </c>
      <c r="E364" s="5" t="s">
        <v>416</v>
      </c>
      <c r="F364" s="5">
        <v>56</v>
      </c>
      <c r="G364" s="50">
        <v>22641</v>
      </c>
      <c r="H364" s="5">
        <v>560489</v>
      </c>
      <c r="I364" s="50">
        <v>30762</v>
      </c>
      <c r="J364" s="5" t="s">
        <v>421</v>
      </c>
      <c r="L364"/>
    </row>
    <row r="365" spans="1:12" s="1" customFormat="1" x14ac:dyDescent="0.25">
      <c r="A365" s="5" t="s">
        <v>413</v>
      </c>
      <c r="B365" s="5" t="s">
        <v>493</v>
      </c>
      <c r="C365" s="5" t="s">
        <v>513</v>
      </c>
      <c r="D365" s="52">
        <f t="shared" ca="1" si="5"/>
        <v>28212</v>
      </c>
      <c r="E365" s="5" t="s">
        <v>416</v>
      </c>
      <c r="F365" s="5">
        <v>60</v>
      </c>
      <c r="G365" s="50">
        <v>21105</v>
      </c>
      <c r="H365" s="5">
        <v>560494</v>
      </c>
      <c r="I365" s="50">
        <v>30977</v>
      </c>
      <c r="J365" s="5" t="s">
        <v>421</v>
      </c>
      <c r="L365"/>
    </row>
    <row r="366" spans="1:12" s="1" customFormat="1" x14ac:dyDescent="0.25">
      <c r="A366" s="5" t="s">
        <v>408</v>
      </c>
      <c r="B366" s="5" t="s">
        <v>431</v>
      </c>
      <c r="C366" s="5" t="s">
        <v>453</v>
      </c>
      <c r="D366" s="52">
        <f t="shared" ca="1" si="5"/>
        <v>25164</v>
      </c>
      <c r="E366" s="5" t="s">
        <v>741</v>
      </c>
      <c r="F366" s="5">
        <v>61</v>
      </c>
      <c r="G366" s="50">
        <v>20991</v>
      </c>
      <c r="H366" s="5">
        <v>351357</v>
      </c>
      <c r="I366" s="50">
        <v>30792</v>
      </c>
      <c r="J366" s="5" t="s">
        <v>421</v>
      </c>
      <c r="L366"/>
    </row>
    <row r="367" spans="1:12" s="1" customFormat="1" x14ac:dyDescent="0.25">
      <c r="A367" s="5" t="s">
        <v>408</v>
      </c>
      <c r="B367" s="5" t="s">
        <v>423</v>
      </c>
      <c r="C367" s="5" t="s">
        <v>459</v>
      </c>
      <c r="D367" s="52">
        <f t="shared" ca="1" si="5"/>
        <v>23472</v>
      </c>
      <c r="E367" s="5" t="s">
        <v>742</v>
      </c>
      <c r="F367" s="5">
        <v>61</v>
      </c>
      <c r="G367" s="50">
        <v>20861</v>
      </c>
      <c r="H367" s="5">
        <v>350258</v>
      </c>
      <c r="I367" s="50">
        <v>30780</v>
      </c>
      <c r="J367" s="5" t="s">
        <v>421</v>
      </c>
      <c r="L367"/>
    </row>
    <row r="368" spans="1:12" s="1" customFormat="1" x14ac:dyDescent="0.25">
      <c r="A368" s="5" t="s">
        <v>408</v>
      </c>
      <c r="B368" s="5" t="s">
        <v>673</v>
      </c>
      <c r="C368" s="5" t="s">
        <v>550</v>
      </c>
      <c r="D368" s="52">
        <f t="shared" ca="1" si="5"/>
        <v>23796</v>
      </c>
      <c r="E368" s="5" t="s">
        <v>536</v>
      </c>
      <c r="F368" s="5">
        <v>60</v>
      </c>
      <c r="G368" s="50">
        <v>21447</v>
      </c>
      <c r="H368" s="5">
        <v>560501</v>
      </c>
      <c r="I368" s="50">
        <v>30805</v>
      </c>
      <c r="J368" s="5" t="s">
        <v>421</v>
      </c>
      <c r="L368"/>
    </row>
    <row r="369" spans="1:12" s="1" customFormat="1" x14ac:dyDescent="0.25">
      <c r="A369" s="5" t="s">
        <v>408</v>
      </c>
      <c r="B369" s="5" t="s">
        <v>629</v>
      </c>
      <c r="C369" s="5" t="s">
        <v>621</v>
      </c>
      <c r="D369" s="52">
        <f t="shared" ca="1" si="5"/>
        <v>21276</v>
      </c>
      <c r="E369" s="5" t="s">
        <v>536</v>
      </c>
      <c r="F369" s="5">
        <v>59</v>
      </c>
      <c r="G369" s="50">
        <v>21499</v>
      </c>
      <c r="H369" s="5">
        <v>560500</v>
      </c>
      <c r="I369" s="50">
        <v>30929</v>
      </c>
      <c r="J369" s="5" t="s">
        <v>421</v>
      </c>
      <c r="L369"/>
    </row>
    <row r="370" spans="1:12" s="1" customFormat="1" x14ac:dyDescent="0.25">
      <c r="A370" s="5" t="s">
        <v>413</v>
      </c>
      <c r="B370" s="5" t="s">
        <v>185</v>
      </c>
      <c r="C370" s="5" t="s">
        <v>558</v>
      </c>
      <c r="D370" s="52">
        <f t="shared" ca="1" si="5"/>
        <v>30024</v>
      </c>
      <c r="E370" s="5" t="s">
        <v>743</v>
      </c>
      <c r="F370" s="5">
        <v>56</v>
      </c>
      <c r="G370" s="50">
        <v>22726</v>
      </c>
      <c r="H370" s="5">
        <v>350385</v>
      </c>
      <c r="I370" s="50">
        <v>30822</v>
      </c>
      <c r="J370" s="5" t="s">
        <v>421</v>
      </c>
      <c r="L370"/>
    </row>
    <row r="371" spans="1:12" s="1" customFormat="1" x14ac:dyDescent="0.25">
      <c r="A371" s="5" t="s">
        <v>413</v>
      </c>
      <c r="B371" s="5" t="s">
        <v>646</v>
      </c>
      <c r="C371" s="5" t="s">
        <v>580</v>
      </c>
      <c r="D371" s="52">
        <f t="shared" ca="1" si="5"/>
        <v>23856</v>
      </c>
      <c r="E371" s="5" t="s">
        <v>460</v>
      </c>
      <c r="F371" s="5">
        <v>56</v>
      </c>
      <c r="G371" s="50">
        <v>22757</v>
      </c>
      <c r="H371" s="5">
        <v>350055</v>
      </c>
      <c r="I371" s="50">
        <v>30935</v>
      </c>
      <c r="J371" s="5" t="s">
        <v>421</v>
      </c>
      <c r="L371"/>
    </row>
    <row r="372" spans="1:12" s="1" customFormat="1" x14ac:dyDescent="0.25">
      <c r="A372" s="5" t="s">
        <v>413</v>
      </c>
      <c r="B372" s="5" t="s">
        <v>458</v>
      </c>
      <c r="C372" s="5" t="s">
        <v>744</v>
      </c>
      <c r="D372" s="52">
        <f t="shared" ca="1" si="5"/>
        <v>20832</v>
      </c>
      <c r="E372" s="5" t="s">
        <v>457</v>
      </c>
      <c r="F372" s="5">
        <v>60</v>
      </c>
      <c r="G372" s="50">
        <v>21252</v>
      </c>
      <c r="H372" s="5">
        <v>560505</v>
      </c>
      <c r="I372" s="50">
        <v>30686</v>
      </c>
      <c r="J372" s="5" t="s">
        <v>466</v>
      </c>
      <c r="L372"/>
    </row>
    <row r="373" spans="1:12" s="1" customFormat="1" x14ac:dyDescent="0.25">
      <c r="A373" s="5" t="s">
        <v>408</v>
      </c>
      <c r="B373" s="5" t="s">
        <v>553</v>
      </c>
      <c r="C373" s="5" t="s">
        <v>532</v>
      </c>
      <c r="D373" s="52">
        <f t="shared" ca="1" si="5"/>
        <v>30984</v>
      </c>
      <c r="E373" s="5" t="s">
        <v>536</v>
      </c>
      <c r="F373" s="5">
        <v>61</v>
      </c>
      <c r="G373" s="50">
        <v>21070</v>
      </c>
      <c r="H373" s="5">
        <v>560506</v>
      </c>
      <c r="I373" s="50">
        <v>30814</v>
      </c>
      <c r="J373" s="5" t="s">
        <v>466</v>
      </c>
      <c r="L373"/>
    </row>
    <row r="374" spans="1:12" s="1" customFormat="1" x14ac:dyDescent="0.25">
      <c r="A374" s="5" t="s">
        <v>413</v>
      </c>
      <c r="B374" s="5" t="s">
        <v>476</v>
      </c>
      <c r="C374" s="5" t="s">
        <v>496</v>
      </c>
      <c r="D374" s="52">
        <f t="shared" ca="1" si="5"/>
        <v>29880</v>
      </c>
      <c r="E374" s="5" t="s">
        <v>442</v>
      </c>
      <c r="F374" s="5">
        <v>58</v>
      </c>
      <c r="G374" s="50">
        <v>21892</v>
      </c>
      <c r="H374" s="5">
        <v>560447</v>
      </c>
      <c r="I374" s="50">
        <v>30744</v>
      </c>
      <c r="J374" s="5" t="s">
        <v>466</v>
      </c>
      <c r="L374"/>
    </row>
    <row r="375" spans="1:12" s="1" customFormat="1" x14ac:dyDescent="0.25">
      <c r="A375" s="5" t="s">
        <v>408</v>
      </c>
      <c r="B375" s="5" t="s">
        <v>673</v>
      </c>
      <c r="C375" s="5" t="s">
        <v>459</v>
      </c>
      <c r="D375" s="52">
        <f t="shared" ca="1" si="5"/>
        <v>24444</v>
      </c>
      <c r="E375" s="5" t="s">
        <v>428</v>
      </c>
      <c r="F375" s="5">
        <v>59</v>
      </c>
      <c r="G375" s="50">
        <v>21766</v>
      </c>
      <c r="H375" s="5">
        <v>560512</v>
      </c>
      <c r="I375" s="50">
        <v>31012</v>
      </c>
      <c r="J375" s="5" t="s">
        <v>466</v>
      </c>
      <c r="L375"/>
    </row>
    <row r="376" spans="1:12" s="1" customFormat="1" x14ac:dyDescent="0.25">
      <c r="A376" s="5" t="s">
        <v>408</v>
      </c>
      <c r="B376" s="5" t="s">
        <v>434</v>
      </c>
      <c r="C376" s="5" t="s">
        <v>745</v>
      </c>
      <c r="D376" s="52">
        <f t="shared" ca="1" si="5"/>
        <v>24804</v>
      </c>
      <c r="E376" s="5" t="s">
        <v>445</v>
      </c>
      <c r="F376" s="5">
        <v>60</v>
      </c>
      <c r="G376" s="50">
        <v>21383</v>
      </c>
      <c r="H376" s="5">
        <v>560515</v>
      </c>
      <c r="I376" s="50">
        <v>31026</v>
      </c>
      <c r="J376" s="5" t="s">
        <v>466</v>
      </c>
      <c r="L376"/>
    </row>
    <row r="377" spans="1:12" s="1" customFormat="1" x14ac:dyDescent="0.25">
      <c r="A377" s="5" t="s">
        <v>408</v>
      </c>
      <c r="B377" s="5" t="s">
        <v>152</v>
      </c>
      <c r="C377" s="5" t="s">
        <v>746</v>
      </c>
      <c r="D377" s="52">
        <f t="shared" ca="1" si="5"/>
        <v>30636</v>
      </c>
      <c r="E377" s="5" t="s">
        <v>747</v>
      </c>
      <c r="F377" s="5">
        <v>58</v>
      </c>
      <c r="G377" s="50">
        <v>22132</v>
      </c>
      <c r="H377" s="5">
        <v>560522</v>
      </c>
      <c r="I377" s="50">
        <v>30970</v>
      </c>
      <c r="J377" s="5" t="s">
        <v>466</v>
      </c>
      <c r="L377"/>
    </row>
    <row r="378" spans="1:12" s="1" customFormat="1" x14ac:dyDescent="0.25">
      <c r="A378" s="5" t="s">
        <v>413</v>
      </c>
      <c r="B378" s="5" t="s">
        <v>490</v>
      </c>
      <c r="C378" s="5" t="s">
        <v>427</v>
      </c>
      <c r="D378" s="52">
        <f t="shared" ca="1" si="5"/>
        <v>24240</v>
      </c>
      <c r="E378" s="5" t="s">
        <v>416</v>
      </c>
      <c r="F378" s="5">
        <v>56</v>
      </c>
      <c r="G378" s="50">
        <v>22627</v>
      </c>
      <c r="H378" s="5">
        <v>560523</v>
      </c>
      <c r="I378" s="50">
        <v>30706</v>
      </c>
      <c r="J378" s="5" t="s">
        <v>466</v>
      </c>
      <c r="L378"/>
    </row>
    <row r="379" spans="1:12" s="1" customFormat="1" x14ac:dyDescent="0.25">
      <c r="A379" s="5" t="s">
        <v>413</v>
      </c>
      <c r="B379" s="5" t="s">
        <v>612</v>
      </c>
      <c r="C379" s="5" t="s">
        <v>633</v>
      </c>
      <c r="D379" s="52">
        <f t="shared" ca="1" si="5"/>
        <v>27912</v>
      </c>
      <c r="E379" s="5" t="s">
        <v>460</v>
      </c>
      <c r="F379" s="5">
        <v>55</v>
      </c>
      <c r="G379" s="50">
        <v>23153</v>
      </c>
      <c r="H379" s="5">
        <v>560520</v>
      </c>
      <c r="I379" s="50">
        <v>30822</v>
      </c>
      <c r="J379" s="5" t="s">
        <v>466</v>
      </c>
      <c r="L379"/>
    </row>
    <row r="380" spans="1:12" s="1" customFormat="1" x14ac:dyDescent="0.25">
      <c r="A380" s="5" t="s">
        <v>413</v>
      </c>
      <c r="B380" s="5" t="s">
        <v>528</v>
      </c>
      <c r="C380" s="5" t="s">
        <v>682</v>
      </c>
      <c r="D380" s="52">
        <f t="shared" ca="1" si="5"/>
        <v>27984</v>
      </c>
      <c r="E380" s="5" t="s">
        <v>731</v>
      </c>
      <c r="F380" s="5">
        <v>54</v>
      </c>
      <c r="G380" s="50">
        <v>23371</v>
      </c>
      <c r="H380" s="5">
        <v>560521</v>
      </c>
      <c r="I380" s="50">
        <v>30937</v>
      </c>
      <c r="J380" s="5" t="s">
        <v>466</v>
      </c>
      <c r="L380"/>
    </row>
    <row r="381" spans="1:12" s="1" customFormat="1" x14ac:dyDescent="0.25">
      <c r="A381" s="5" t="s">
        <v>413</v>
      </c>
      <c r="B381" s="5" t="s">
        <v>448</v>
      </c>
      <c r="C381" s="5" t="s">
        <v>468</v>
      </c>
      <c r="D381" s="52">
        <f t="shared" ca="1" si="5"/>
        <v>30528</v>
      </c>
      <c r="E381" s="5" t="s">
        <v>422</v>
      </c>
      <c r="F381" s="5">
        <v>56</v>
      </c>
      <c r="G381" s="50">
        <v>22831</v>
      </c>
      <c r="H381" s="5">
        <v>560462</v>
      </c>
      <c r="I381" s="50">
        <v>30775</v>
      </c>
      <c r="J381" s="5" t="s">
        <v>412</v>
      </c>
      <c r="L381"/>
    </row>
    <row r="382" spans="1:12" s="1" customFormat="1" x14ac:dyDescent="0.25">
      <c r="A382" s="5" t="s">
        <v>408</v>
      </c>
      <c r="B382" s="5" t="s">
        <v>748</v>
      </c>
      <c r="C382" s="5" t="s">
        <v>155</v>
      </c>
      <c r="D382" s="52">
        <f t="shared" ca="1" si="5"/>
        <v>25368</v>
      </c>
      <c r="E382" s="5" t="s">
        <v>422</v>
      </c>
      <c r="F382" s="5">
        <v>55</v>
      </c>
      <c r="G382" s="50">
        <v>22990</v>
      </c>
      <c r="H382" s="5">
        <v>560526</v>
      </c>
      <c r="I382" s="50">
        <v>30728</v>
      </c>
      <c r="J382" s="5" t="s">
        <v>412</v>
      </c>
      <c r="L382"/>
    </row>
    <row r="383" spans="1:12" s="1" customFormat="1" x14ac:dyDescent="0.25">
      <c r="A383" s="5" t="s">
        <v>413</v>
      </c>
      <c r="B383" s="5" t="s">
        <v>418</v>
      </c>
      <c r="C383" s="5" t="s">
        <v>468</v>
      </c>
      <c r="D383" s="52">
        <f t="shared" ca="1" si="5"/>
        <v>19968</v>
      </c>
      <c r="E383" s="5" t="s">
        <v>749</v>
      </c>
      <c r="F383" s="5">
        <v>58</v>
      </c>
      <c r="G383" s="50">
        <v>21978</v>
      </c>
      <c r="H383" s="5">
        <v>560527</v>
      </c>
      <c r="I383" s="50">
        <v>30770</v>
      </c>
      <c r="J383" s="5" t="s">
        <v>412</v>
      </c>
      <c r="L383"/>
    </row>
    <row r="384" spans="1:12" s="1" customFormat="1" x14ac:dyDescent="0.25">
      <c r="A384" s="5" t="s">
        <v>454</v>
      </c>
      <c r="B384" s="5" t="s">
        <v>534</v>
      </c>
      <c r="C384" s="5" t="s">
        <v>427</v>
      </c>
      <c r="D384" s="52">
        <f t="shared" ca="1" si="5"/>
        <v>26436</v>
      </c>
      <c r="E384" s="5" t="s">
        <v>416</v>
      </c>
      <c r="F384" s="5">
        <v>57</v>
      </c>
      <c r="G384" s="50">
        <v>22500</v>
      </c>
      <c r="H384" s="5">
        <v>560535</v>
      </c>
      <c r="I384" s="50">
        <v>30777</v>
      </c>
      <c r="J384" s="5" t="s">
        <v>412</v>
      </c>
      <c r="L384"/>
    </row>
    <row r="385" spans="1:12" s="1" customFormat="1" x14ac:dyDescent="0.25">
      <c r="A385" s="5" t="s">
        <v>413</v>
      </c>
      <c r="B385" s="5" t="s">
        <v>467</v>
      </c>
      <c r="C385" s="5" t="s">
        <v>750</v>
      </c>
      <c r="D385" s="52">
        <f t="shared" ca="1" si="5"/>
        <v>27552</v>
      </c>
      <c r="E385" s="5" t="s">
        <v>416</v>
      </c>
      <c r="F385" s="5">
        <v>56</v>
      </c>
      <c r="G385" s="50">
        <v>22786</v>
      </c>
      <c r="H385" s="5">
        <v>560533</v>
      </c>
      <c r="I385" s="50">
        <v>30836</v>
      </c>
      <c r="J385" s="5" t="s">
        <v>412</v>
      </c>
      <c r="L385"/>
    </row>
    <row r="386" spans="1:12" s="1" customFormat="1" x14ac:dyDescent="0.25">
      <c r="A386" s="5" t="s">
        <v>408</v>
      </c>
      <c r="B386" s="5" t="s">
        <v>410</v>
      </c>
      <c r="C386" s="5" t="s">
        <v>554</v>
      </c>
      <c r="D386" s="52">
        <f t="shared" ca="1" si="5"/>
        <v>30528</v>
      </c>
      <c r="E386" s="5" t="s">
        <v>482</v>
      </c>
      <c r="F386" s="5">
        <v>56</v>
      </c>
      <c r="G386" s="50">
        <v>22901</v>
      </c>
      <c r="H386" s="5">
        <v>560530</v>
      </c>
      <c r="I386" s="50">
        <v>30767</v>
      </c>
      <c r="J386" s="5" t="s">
        <v>412</v>
      </c>
      <c r="L386"/>
    </row>
    <row r="387" spans="1:12" s="1" customFormat="1" x14ac:dyDescent="0.25">
      <c r="A387" s="5" t="s">
        <v>454</v>
      </c>
      <c r="B387" s="5" t="s">
        <v>467</v>
      </c>
      <c r="C387" s="5" t="s">
        <v>456</v>
      </c>
      <c r="D387" s="52">
        <f t="shared" ref="D387:D450" ca="1" si="6">RANDBETWEEN(1500,2600)*12</f>
        <v>27492</v>
      </c>
      <c r="E387" s="5" t="s">
        <v>628</v>
      </c>
      <c r="F387" s="5">
        <v>58</v>
      </c>
      <c r="G387" s="50">
        <v>21909</v>
      </c>
      <c r="H387" s="5">
        <v>560532</v>
      </c>
      <c r="I387" s="50">
        <v>30707</v>
      </c>
      <c r="J387" s="5" t="s">
        <v>412</v>
      </c>
      <c r="L387"/>
    </row>
    <row r="388" spans="1:12" s="1" customFormat="1" x14ac:dyDescent="0.25">
      <c r="A388" s="5" t="s">
        <v>413</v>
      </c>
      <c r="B388" s="5" t="s">
        <v>709</v>
      </c>
      <c r="C388" s="5" t="s">
        <v>571</v>
      </c>
      <c r="D388" s="52">
        <f t="shared" ca="1" si="6"/>
        <v>28812</v>
      </c>
      <c r="E388" s="5" t="s">
        <v>439</v>
      </c>
      <c r="F388" s="5">
        <v>60</v>
      </c>
      <c r="G388" s="50">
        <v>21370</v>
      </c>
      <c r="H388" s="5">
        <v>560537</v>
      </c>
      <c r="I388" s="50">
        <v>30962</v>
      </c>
      <c r="J388" s="5" t="s">
        <v>412</v>
      </c>
      <c r="L388"/>
    </row>
    <row r="389" spans="1:12" s="1" customFormat="1" x14ac:dyDescent="0.25">
      <c r="A389" s="5" t="s">
        <v>408</v>
      </c>
      <c r="B389" s="5" t="s">
        <v>648</v>
      </c>
      <c r="C389" s="5" t="s">
        <v>533</v>
      </c>
      <c r="D389" s="52">
        <f t="shared" ca="1" si="6"/>
        <v>21780</v>
      </c>
      <c r="E389" s="5" t="s">
        <v>460</v>
      </c>
      <c r="F389" s="5">
        <v>57</v>
      </c>
      <c r="G389" s="50">
        <v>22379</v>
      </c>
      <c r="H389" s="5">
        <v>560535</v>
      </c>
      <c r="I389" s="50">
        <v>31024</v>
      </c>
      <c r="J389" s="5" t="s">
        <v>412</v>
      </c>
      <c r="L389"/>
    </row>
    <row r="390" spans="1:12" s="1" customFormat="1" x14ac:dyDescent="0.25">
      <c r="A390" s="5" t="s">
        <v>413</v>
      </c>
      <c r="B390" s="5" t="s">
        <v>574</v>
      </c>
      <c r="C390" s="5" t="s">
        <v>609</v>
      </c>
      <c r="D390" s="52">
        <f t="shared" ca="1" si="6"/>
        <v>29040</v>
      </c>
      <c r="E390" s="5" t="s">
        <v>457</v>
      </c>
      <c r="F390" s="5">
        <v>55</v>
      </c>
      <c r="G390" s="50">
        <v>23184</v>
      </c>
      <c r="H390" s="5">
        <v>560536</v>
      </c>
      <c r="I390" s="50">
        <v>30996</v>
      </c>
      <c r="J390" s="5" t="s">
        <v>412</v>
      </c>
      <c r="L390"/>
    </row>
    <row r="391" spans="1:12" s="1" customFormat="1" x14ac:dyDescent="0.25">
      <c r="A391" s="5" t="s">
        <v>413</v>
      </c>
      <c r="B391" s="5" t="s">
        <v>611</v>
      </c>
      <c r="C391" s="5" t="s">
        <v>510</v>
      </c>
      <c r="D391" s="52">
        <f t="shared" ca="1" si="6"/>
        <v>22260</v>
      </c>
      <c r="E391" s="5" t="s">
        <v>416</v>
      </c>
      <c r="F391" s="5">
        <v>57</v>
      </c>
      <c r="G391" s="50">
        <v>22435</v>
      </c>
      <c r="H391" s="5">
        <v>560511</v>
      </c>
      <c r="I391" s="50">
        <v>30906</v>
      </c>
      <c r="J391" s="5" t="s">
        <v>412</v>
      </c>
      <c r="L391"/>
    </row>
    <row r="392" spans="1:12" s="1" customFormat="1" x14ac:dyDescent="0.25">
      <c r="A392" s="5" t="s">
        <v>413</v>
      </c>
      <c r="B392" s="5" t="s">
        <v>429</v>
      </c>
      <c r="C392" s="5" t="s">
        <v>751</v>
      </c>
      <c r="D392" s="52">
        <f t="shared" ca="1" si="6"/>
        <v>21900</v>
      </c>
      <c r="E392" s="5" t="s">
        <v>416</v>
      </c>
      <c r="F392" s="5">
        <v>56</v>
      </c>
      <c r="G392" s="50">
        <v>22837</v>
      </c>
      <c r="H392" s="5">
        <v>560556</v>
      </c>
      <c r="I392" s="50">
        <v>30831</v>
      </c>
      <c r="J392" s="5" t="s">
        <v>417</v>
      </c>
      <c r="L392"/>
    </row>
    <row r="393" spans="1:12" s="1" customFormat="1" x14ac:dyDescent="0.25">
      <c r="A393" s="5" t="s">
        <v>413</v>
      </c>
      <c r="B393" s="5" t="s">
        <v>579</v>
      </c>
      <c r="C393" s="5" t="s">
        <v>441</v>
      </c>
      <c r="D393" s="52">
        <f t="shared" ca="1" si="6"/>
        <v>28212</v>
      </c>
      <c r="E393" s="5" t="s">
        <v>460</v>
      </c>
      <c r="F393" s="5">
        <v>61</v>
      </c>
      <c r="G393" s="50">
        <v>20766</v>
      </c>
      <c r="H393" s="5">
        <v>560547</v>
      </c>
      <c r="I393" s="50">
        <v>31011</v>
      </c>
      <c r="J393" s="5" t="s">
        <v>417</v>
      </c>
      <c r="L393"/>
    </row>
    <row r="394" spans="1:12" s="1" customFormat="1" x14ac:dyDescent="0.25">
      <c r="A394" s="5" t="s">
        <v>408</v>
      </c>
      <c r="B394" s="5" t="s">
        <v>512</v>
      </c>
      <c r="C394" s="5" t="s">
        <v>535</v>
      </c>
      <c r="D394" s="52">
        <f t="shared" ca="1" si="6"/>
        <v>26964</v>
      </c>
      <c r="E394" s="5" t="s">
        <v>425</v>
      </c>
      <c r="F394" s="5">
        <v>59</v>
      </c>
      <c r="G394" s="50">
        <v>21648</v>
      </c>
      <c r="H394" s="5">
        <v>560548</v>
      </c>
      <c r="I394" s="50">
        <v>31389</v>
      </c>
      <c r="J394" s="5" t="s">
        <v>417</v>
      </c>
      <c r="L394"/>
    </row>
    <row r="395" spans="1:12" s="1" customFormat="1" x14ac:dyDescent="0.25">
      <c r="A395" s="5" t="s">
        <v>413</v>
      </c>
      <c r="B395" s="5" t="s">
        <v>157</v>
      </c>
      <c r="C395" s="5" t="s">
        <v>752</v>
      </c>
      <c r="D395" s="52">
        <f t="shared" ca="1" si="6"/>
        <v>19944</v>
      </c>
      <c r="E395" s="5" t="s">
        <v>577</v>
      </c>
      <c r="F395" s="5">
        <v>57</v>
      </c>
      <c r="G395" s="50">
        <v>22435</v>
      </c>
      <c r="H395" s="5">
        <v>560517</v>
      </c>
      <c r="I395" s="50">
        <v>31312</v>
      </c>
      <c r="J395" s="5" t="s">
        <v>417</v>
      </c>
      <c r="L395"/>
    </row>
    <row r="396" spans="1:12" s="1" customFormat="1" x14ac:dyDescent="0.25">
      <c r="A396" s="5" t="s">
        <v>413</v>
      </c>
      <c r="B396" s="5" t="s">
        <v>611</v>
      </c>
      <c r="C396" s="5" t="s">
        <v>753</v>
      </c>
      <c r="D396" s="52">
        <f t="shared" ca="1" si="6"/>
        <v>25044</v>
      </c>
      <c r="E396" s="5" t="s">
        <v>754</v>
      </c>
      <c r="F396" s="5">
        <v>56</v>
      </c>
      <c r="G396" s="50">
        <v>22734</v>
      </c>
      <c r="H396" s="5">
        <v>560546</v>
      </c>
      <c r="I396" s="50">
        <v>31088</v>
      </c>
      <c r="J396" s="5" t="s">
        <v>417</v>
      </c>
      <c r="L396"/>
    </row>
    <row r="397" spans="1:12" s="1" customFormat="1" x14ac:dyDescent="0.25">
      <c r="A397" s="5" t="s">
        <v>413</v>
      </c>
      <c r="B397" s="5" t="s">
        <v>610</v>
      </c>
      <c r="C397" s="5" t="s">
        <v>558</v>
      </c>
      <c r="D397" s="52">
        <f t="shared" ca="1" si="6"/>
        <v>30396</v>
      </c>
      <c r="E397" s="5" t="s">
        <v>457</v>
      </c>
      <c r="F397" s="5">
        <v>55</v>
      </c>
      <c r="G397" s="50">
        <v>23148</v>
      </c>
      <c r="H397" s="5">
        <v>560550</v>
      </c>
      <c r="I397" s="50">
        <v>31202</v>
      </c>
      <c r="J397" s="5" t="s">
        <v>417</v>
      </c>
      <c r="L397"/>
    </row>
    <row r="398" spans="1:12" s="1" customFormat="1" x14ac:dyDescent="0.25">
      <c r="A398" s="5" t="s">
        <v>413</v>
      </c>
      <c r="B398" s="5" t="s">
        <v>648</v>
      </c>
      <c r="C398" s="5" t="s">
        <v>755</v>
      </c>
      <c r="D398" s="52">
        <f t="shared" ca="1" si="6"/>
        <v>22644</v>
      </c>
      <c r="E398" s="5" t="s">
        <v>622</v>
      </c>
      <c r="F398" s="5">
        <v>59</v>
      </c>
      <c r="G398" s="50">
        <v>21687</v>
      </c>
      <c r="H398" s="5">
        <v>560554</v>
      </c>
      <c r="I398" s="50">
        <v>31184</v>
      </c>
      <c r="J398" s="5" t="s">
        <v>417</v>
      </c>
      <c r="L398"/>
    </row>
    <row r="399" spans="1:12" s="1" customFormat="1" x14ac:dyDescent="0.25">
      <c r="A399" s="5" t="s">
        <v>454</v>
      </c>
      <c r="B399" s="5" t="s">
        <v>645</v>
      </c>
      <c r="C399" s="5" t="s">
        <v>756</v>
      </c>
      <c r="D399" s="52">
        <f t="shared" ca="1" si="6"/>
        <v>21432</v>
      </c>
      <c r="E399" s="5" t="s">
        <v>416</v>
      </c>
      <c r="F399" s="5">
        <v>55</v>
      </c>
      <c r="G399" s="50">
        <v>23165</v>
      </c>
      <c r="H399" s="5">
        <v>560553</v>
      </c>
      <c r="I399" s="50">
        <v>31201</v>
      </c>
      <c r="J399" s="5" t="s">
        <v>417</v>
      </c>
      <c r="L399"/>
    </row>
    <row r="400" spans="1:12" s="1" customFormat="1" x14ac:dyDescent="0.25">
      <c r="A400" s="5" t="s">
        <v>408</v>
      </c>
      <c r="B400" s="5" t="s">
        <v>550</v>
      </c>
      <c r="C400" s="5" t="s">
        <v>625</v>
      </c>
      <c r="D400" s="52">
        <f t="shared" ca="1" si="6"/>
        <v>23652</v>
      </c>
      <c r="E400" s="5" t="s">
        <v>416</v>
      </c>
      <c r="F400" s="5">
        <v>63</v>
      </c>
      <c r="G400" s="50">
        <v>20164</v>
      </c>
      <c r="H400" s="5">
        <v>560557</v>
      </c>
      <c r="I400" s="50">
        <v>31172</v>
      </c>
      <c r="J400" s="5" t="s">
        <v>417</v>
      </c>
      <c r="L400"/>
    </row>
    <row r="401" spans="1:12" s="1" customFormat="1" x14ac:dyDescent="0.25">
      <c r="A401" s="5" t="s">
        <v>413</v>
      </c>
      <c r="B401" s="5" t="s">
        <v>587</v>
      </c>
      <c r="C401" s="5" t="s">
        <v>757</v>
      </c>
      <c r="D401" s="52">
        <f t="shared" ca="1" si="6"/>
        <v>18696</v>
      </c>
      <c r="E401" s="5" t="s">
        <v>442</v>
      </c>
      <c r="F401" s="5">
        <v>54</v>
      </c>
      <c r="G401" s="50">
        <v>23296</v>
      </c>
      <c r="H401" s="5">
        <v>560558</v>
      </c>
      <c r="I401" s="50">
        <v>31391</v>
      </c>
      <c r="J401" s="5" t="s">
        <v>417</v>
      </c>
      <c r="L401"/>
    </row>
    <row r="402" spans="1:12" s="1" customFormat="1" x14ac:dyDescent="0.25">
      <c r="A402" s="5" t="s">
        <v>413</v>
      </c>
      <c r="B402" s="5" t="s">
        <v>592</v>
      </c>
      <c r="C402" s="5" t="s">
        <v>486</v>
      </c>
      <c r="D402" s="52">
        <f t="shared" ca="1" si="6"/>
        <v>27816</v>
      </c>
      <c r="E402" s="5" t="s">
        <v>536</v>
      </c>
      <c r="F402" s="5">
        <v>58</v>
      </c>
      <c r="G402" s="50">
        <v>22001</v>
      </c>
      <c r="H402" s="5">
        <v>560556</v>
      </c>
      <c r="I402" s="50">
        <v>31055</v>
      </c>
      <c r="J402" s="5" t="s">
        <v>417</v>
      </c>
      <c r="L402"/>
    </row>
    <row r="403" spans="1:12" s="1" customFormat="1" x14ac:dyDescent="0.25">
      <c r="A403" s="5" t="s">
        <v>408</v>
      </c>
      <c r="B403" s="5" t="s">
        <v>503</v>
      </c>
      <c r="C403" s="5" t="s">
        <v>542</v>
      </c>
      <c r="D403" s="52">
        <f t="shared" ca="1" si="6"/>
        <v>19260</v>
      </c>
      <c r="E403" s="5" t="s">
        <v>758</v>
      </c>
      <c r="F403" s="5">
        <v>58</v>
      </c>
      <c r="G403" s="50">
        <v>22009</v>
      </c>
      <c r="H403" s="5">
        <v>560559</v>
      </c>
      <c r="I403" s="50">
        <v>31189</v>
      </c>
      <c r="J403" s="5" t="s">
        <v>417</v>
      </c>
      <c r="L403"/>
    </row>
    <row r="404" spans="1:12" s="1" customFormat="1" x14ac:dyDescent="0.25">
      <c r="A404" s="5" t="s">
        <v>413</v>
      </c>
      <c r="B404" s="5" t="s">
        <v>464</v>
      </c>
      <c r="C404" s="5" t="s">
        <v>432</v>
      </c>
      <c r="D404" s="52">
        <f t="shared" ca="1" si="6"/>
        <v>18012</v>
      </c>
      <c r="E404" s="5" t="s">
        <v>622</v>
      </c>
      <c r="F404" s="5">
        <v>56</v>
      </c>
      <c r="G404" s="50">
        <v>22778</v>
      </c>
      <c r="H404" s="5">
        <v>560563</v>
      </c>
      <c r="I404" s="50">
        <v>31210</v>
      </c>
      <c r="J404" s="5" t="s">
        <v>417</v>
      </c>
      <c r="L404"/>
    </row>
    <row r="405" spans="1:12" s="1" customFormat="1" x14ac:dyDescent="0.25">
      <c r="A405" s="5" t="s">
        <v>413</v>
      </c>
      <c r="B405" s="5" t="s">
        <v>730</v>
      </c>
      <c r="C405" s="5" t="s">
        <v>520</v>
      </c>
      <c r="D405" s="52">
        <f t="shared" ca="1" si="6"/>
        <v>25524</v>
      </c>
      <c r="E405" s="5" t="s">
        <v>439</v>
      </c>
      <c r="F405" s="5">
        <v>59</v>
      </c>
      <c r="G405" s="50">
        <v>21499</v>
      </c>
      <c r="H405" s="5">
        <v>560566</v>
      </c>
      <c r="I405" s="50">
        <v>31170</v>
      </c>
      <c r="J405" s="5" t="s">
        <v>417</v>
      </c>
      <c r="L405"/>
    </row>
    <row r="406" spans="1:12" s="1" customFormat="1" x14ac:dyDescent="0.25">
      <c r="A406" s="5" t="s">
        <v>413</v>
      </c>
      <c r="B406" s="5" t="s">
        <v>639</v>
      </c>
      <c r="C406" s="5" t="s">
        <v>739</v>
      </c>
      <c r="D406" s="52">
        <f t="shared" ca="1" si="6"/>
        <v>20304</v>
      </c>
      <c r="E406" s="5" t="s">
        <v>457</v>
      </c>
      <c r="F406" s="5">
        <v>60</v>
      </c>
      <c r="G406" s="50">
        <v>21260</v>
      </c>
      <c r="H406" s="5">
        <v>560572</v>
      </c>
      <c r="I406" s="50">
        <v>31406</v>
      </c>
      <c r="J406" s="5" t="s">
        <v>417</v>
      </c>
      <c r="L406"/>
    </row>
    <row r="407" spans="1:12" s="1" customFormat="1" x14ac:dyDescent="0.25">
      <c r="A407" s="5" t="s">
        <v>413</v>
      </c>
      <c r="B407" s="5" t="s">
        <v>561</v>
      </c>
      <c r="C407" s="5" t="s">
        <v>750</v>
      </c>
      <c r="D407" s="52">
        <f t="shared" ca="1" si="6"/>
        <v>23316</v>
      </c>
      <c r="E407" s="5" t="s">
        <v>460</v>
      </c>
      <c r="F407" s="5">
        <v>56</v>
      </c>
      <c r="G407" s="50">
        <v>22765</v>
      </c>
      <c r="H407" s="5">
        <v>560569</v>
      </c>
      <c r="I407" s="50">
        <v>31240</v>
      </c>
      <c r="J407" s="5" t="s">
        <v>417</v>
      </c>
      <c r="L407"/>
    </row>
    <row r="408" spans="1:12" s="1" customFormat="1" x14ac:dyDescent="0.25">
      <c r="A408" s="5" t="s">
        <v>408</v>
      </c>
      <c r="B408" s="5" t="s">
        <v>704</v>
      </c>
      <c r="C408" s="5" t="s">
        <v>575</v>
      </c>
      <c r="D408" s="52">
        <f t="shared" ca="1" si="6"/>
        <v>23904</v>
      </c>
      <c r="E408" s="5" t="s">
        <v>433</v>
      </c>
      <c r="F408" s="5">
        <v>58</v>
      </c>
      <c r="G408" s="50">
        <v>21941</v>
      </c>
      <c r="H408" s="5">
        <v>560570</v>
      </c>
      <c r="I408" s="50">
        <v>31109</v>
      </c>
      <c r="J408" s="5" t="s">
        <v>421</v>
      </c>
      <c r="L408"/>
    </row>
    <row r="409" spans="1:12" s="1" customFormat="1" x14ac:dyDescent="0.25">
      <c r="A409" s="5" t="s">
        <v>408</v>
      </c>
      <c r="B409" s="5" t="s">
        <v>635</v>
      </c>
      <c r="C409" s="5" t="s">
        <v>419</v>
      </c>
      <c r="D409" s="52">
        <f t="shared" ca="1" si="6"/>
        <v>25560</v>
      </c>
      <c r="E409" s="5" t="s">
        <v>759</v>
      </c>
      <c r="F409" s="5">
        <v>59</v>
      </c>
      <c r="G409" s="50">
        <v>21721</v>
      </c>
      <c r="H409" s="5">
        <v>560524</v>
      </c>
      <c r="I409" s="50">
        <v>31331</v>
      </c>
      <c r="J409" s="5" t="s">
        <v>421</v>
      </c>
      <c r="L409"/>
    </row>
    <row r="410" spans="1:12" s="1" customFormat="1" x14ac:dyDescent="0.25">
      <c r="A410" s="5" t="s">
        <v>413</v>
      </c>
      <c r="B410" s="5" t="s">
        <v>705</v>
      </c>
      <c r="C410" s="5" t="s">
        <v>489</v>
      </c>
      <c r="D410" s="52">
        <f t="shared" ca="1" si="6"/>
        <v>28620</v>
      </c>
      <c r="E410" s="5" t="s">
        <v>678</v>
      </c>
      <c r="F410" s="5">
        <v>48</v>
      </c>
      <c r="G410" s="50">
        <v>25625</v>
      </c>
      <c r="H410" s="5">
        <v>560579</v>
      </c>
      <c r="I410" s="50">
        <v>33022</v>
      </c>
      <c r="J410" s="5" t="s">
        <v>421</v>
      </c>
      <c r="L410"/>
    </row>
    <row r="411" spans="1:12" s="1" customFormat="1" x14ac:dyDescent="0.25">
      <c r="A411" s="5" t="s">
        <v>408</v>
      </c>
      <c r="B411" s="5" t="s">
        <v>541</v>
      </c>
      <c r="C411" s="5" t="s">
        <v>532</v>
      </c>
      <c r="D411" s="52">
        <f t="shared" ca="1" si="6"/>
        <v>23208</v>
      </c>
      <c r="E411" s="5" t="s">
        <v>439</v>
      </c>
      <c r="F411" s="5">
        <v>57</v>
      </c>
      <c r="G411" s="50">
        <v>22338</v>
      </c>
      <c r="H411" s="5">
        <v>350147</v>
      </c>
      <c r="I411" s="50">
        <v>33202</v>
      </c>
      <c r="J411" s="5" t="s">
        <v>421</v>
      </c>
      <c r="L411"/>
    </row>
    <row r="412" spans="1:12" s="1" customFormat="1" x14ac:dyDescent="0.25">
      <c r="A412" s="5" t="s">
        <v>413</v>
      </c>
      <c r="B412" s="5" t="s">
        <v>629</v>
      </c>
      <c r="C412" s="5" t="s">
        <v>532</v>
      </c>
      <c r="D412" s="52">
        <f t="shared" ca="1" si="6"/>
        <v>23628</v>
      </c>
      <c r="E412" s="5" t="s">
        <v>428</v>
      </c>
      <c r="F412" s="5">
        <v>53</v>
      </c>
      <c r="G412" s="50">
        <v>23976</v>
      </c>
      <c r="H412" s="5">
        <v>560589</v>
      </c>
      <c r="I412" s="50">
        <v>33215</v>
      </c>
      <c r="J412" s="5" t="s">
        <v>421</v>
      </c>
      <c r="L412"/>
    </row>
    <row r="413" spans="1:12" s="1" customFormat="1" x14ac:dyDescent="0.25">
      <c r="A413" s="5" t="s">
        <v>413</v>
      </c>
      <c r="B413" s="5" t="s">
        <v>578</v>
      </c>
      <c r="C413" s="5" t="s">
        <v>760</v>
      </c>
      <c r="D413" s="52">
        <f t="shared" ca="1" si="6"/>
        <v>22320</v>
      </c>
      <c r="E413" s="5" t="s">
        <v>439</v>
      </c>
      <c r="F413" s="5">
        <v>50</v>
      </c>
      <c r="G413" s="50">
        <v>25041</v>
      </c>
      <c r="H413" s="5">
        <v>560571</v>
      </c>
      <c r="I413" s="50">
        <v>33138</v>
      </c>
      <c r="J413" s="5" t="s">
        <v>421</v>
      </c>
      <c r="L413"/>
    </row>
    <row r="414" spans="1:12" s="1" customFormat="1" x14ac:dyDescent="0.25">
      <c r="A414" s="5" t="s">
        <v>413</v>
      </c>
      <c r="B414" s="5" t="s">
        <v>652</v>
      </c>
      <c r="C414" s="5" t="s">
        <v>600</v>
      </c>
      <c r="D414" s="52">
        <f t="shared" ca="1" si="6"/>
        <v>20208</v>
      </c>
      <c r="E414" s="5" t="s">
        <v>422</v>
      </c>
      <c r="F414" s="5">
        <v>56</v>
      </c>
      <c r="G414" s="50">
        <v>22731</v>
      </c>
      <c r="H414" s="5">
        <v>560595</v>
      </c>
      <c r="I414" s="50">
        <v>32914</v>
      </c>
      <c r="J414" s="5" t="s">
        <v>421</v>
      </c>
      <c r="L414"/>
    </row>
    <row r="415" spans="1:12" s="1" customFormat="1" x14ac:dyDescent="0.25">
      <c r="A415" s="5" t="s">
        <v>408</v>
      </c>
      <c r="B415" s="5" t="s">
        <v>549</v>
      </c>
      <c r="C415" s="5" t="s">
        <v>533</v>
      </c>
      <c r="D415" s="52">
        <f t="shared" ca="1" si="6"/>
        <v>28392</v>
      </c>
      <c r="E415" s="5" t="s">
        <v>636</v>
      </c>
      <c r="F415" s="5">
        <v>51</v>
      </c>
      <c r="G415" s="50">
        <v>24727</v>
      </c>
      <c r="H415" s="5">
        <v>351443</v>
      </c>
      <c r="I415" s="50">
        <v>33028</v>
      </c>
      <c r="J415" s="5" t="s">
        <v>421</v>
      </c>
      <c r="L415"/>
    </row>
    <row r="416" spans="1:12" s="1" customFormat="1" x14ac:dyDescent="0.25">
      <c r="A416" s="5" t="s">
        <v>413</v>
      </c>
      <c r="B416" s="5" t="s">
        <v>603</v>
      </c>
      <c r="C416" s="5" t="s">
        <v>761</v>
      </c>
      <c r="D416" s="52">
        <f t="shared" ca="1" si="6"/>
        <v>21324</v>
      </c>
      <c r="E416" s="5" t="s">
        <v>460</v>
      </c>
      <c r="F416" s="5">
        <v>51</v>
      </c>
      <c r="G416" s="50">
        <v>24539</v>
      </c>
      <c r="H416" s="5">
        <v>560592</v>
      </c>
      <c r="I416" s="50">
        <v>33010</v>
      </c>
      <c r="J416" s="5" t="s">
        <v>421</v>
      </c>
      <c r="L416"/>
    </row>
    <row r="417" spans="1:12" s="1" customFormat="1" x14ac:dyDescent="0.25">
      <c r="A417" s="5" t="s">
        <v>413</v>
      </c>
      <c r="B417" s="5" t="s">
        <v>547</v>
      </c>
      <c r="C417" s="5" t="s">
        <v>438</v>
      </c>
      <c r="D417" s="52">
        <f t="shared" ca="1" si="6"/>
        <v>18696</v>
      </c>
      <c r="E417" s="5" t="s">
        <v>703</v>
      </c>
      <c r="F417" s="5">
        <v>52</v>
      </c>
      <c r="G417" s="50">
        <v>24298</v>
      </c>
      <c r="H417" s="5">
        <v>560596</v>
      </c>
      <c r="I417" s="50">
        <v>33027</v>
      </c>
      <c r="J417" s="5" t="s">
        <v>421</v>
      </c>
      <c r="L417"/>
    </row>
    <row r="418" spans="1:12" s="1" customFormat="1" x14ac:dyDescent="0.25">
      <c r="A418" s="5" t="s">
        <v>408</v>
      </c>
      <c r="B418" s="5" t="s">
        <v>440</v>
      </c>
      <c r="C418" s="5" t="s">
        <v>762</v>
      </c>
      <c r="D418" s="52">
        <f t="shared" ca="1" si="6"/>
        <v>21936</v>
      </c>
      <c r="E418" s="5" t="s">
        <v>422</v>
      </c>
      <c r="F418" s="5">
        <v>55</v>
      </c>
      <c r="G418" s="50">
        <v>22992</v>
      </c>
      <c r="H418" s="5">
        <v>560602</v>
      </c>
      <c r="I418" s="50">
        <v>32998</v>
      </c>
      <c r="J418" s="5" t="s">
        <v>466</v>
      </c>
      <c r="L418"/>
    </row>
    <row r="419" spans="1:12" s="1" customFormat="1" x14ac:dyDescent="0.25">
      <c r="A419" s="5" t="s">
        <v>408</v>
      </c>
      <c r="B419" s="5" t="s">
        <v>748</v>
      </c>
      <c r="C419" s="5" t="s">
        <v>444</v>
      </c>
      <c r="D419" s="52">
        <f t="shared" ca="1" si="6"/>
        <v>18816</v>
      </c>
      <c r="E419" s="5" t="s">
        <v>763</v>
      </c>
      <c r="F419" s="5">
        <v>51</v>
      </c>
      <c r="G419" s="50">
        <v>24421</v>
      </c>
      <c r="H419" s="5">
        <v>560606</v>
      </c>
      <c r="I419" s="50">
        <v>33217</v>
      </c>
      <c r="J419" s="5" t="s">
        <v>466</v>
      </c>
      <c r="L419"/>
    </row>
    <row r="420" spans="1:12" s="1" customFormat="1" x14ac:dyDescent="0.25">
      <c r="A420" s="5" t="s">
        <v>454</v>
      </c>
      <c r="B420" s="5" t="s">
        <v>562</v>
      </c>
      <c r="C420" s="5" t="s">
        <v>764</v>
      </c>
      <c r="D420" s="52">
        <f t="shared" ca="1" si="6"/>
        <v>28692</v>
      </c>
      <c r="E420" s="5" t="s">
        <v>765</v>
      </c>
      <c r="F420" s="5">
        <v>55</v>
      </c>
      <c r="G420" s="50">
        <v>23273</v>
      </c>
      <c r="H420" s="5">
        <v>351319</v>
      </c>
      <c r="I420" s="50">
        <v>31127</v>
      </c>
      <c r="J420" s="5" t="s">
        <v>466</v>
      </c>
      <c r="L420"/>
    </row>
    <row r="421" spans="1:12" s="1" customFormat="1" x14ac:dyDescent="0.25">
      <c r="A421" s="5" t="s">
        <v>408</v>
      </c>
      <c r="B421" s="5" t="s">
        <v>713</v>
      </c>
      <c r="C421" s="5" t="s">
        <v>459</v>
      </c>
      <c r="D421" s="52">
        <f t="shared" ca="1" si="6"/>
        <v>23568</v>
      </c>
      <c r="E421" s="5" t="s">
        <v>422</v>
      </c>
      <c r="F421" s="5">
        <v>56</v>
      </c>
      <c r="G421" s="50">
        <v>22771</v>
      </c>
      <c r="H421" s="5">
        <v>560603</v>
      </c>
      <c r="I421" s="50">
        <v>31342</v>
      </c>
      <c r="J421" s="5" t="s">
        <v>466</v>
      </c>
      <c r="L421"/>
    </row>
    <row r="422" spans="1:12" s="1" customFormat="1" x14ac:dyDescent="0.25">
      <c r="A422" s="5" t="s">
        <v>408</v>
      </c>
      <c r="B422" s="5" t="s">
        <v>766</v>
      </c>
      <c r="C422" s="5" t="s">
        <v>556</v>
      </c>
      <c r="D422" s="52">
        <f t="shared" ca="1" si="6"/>
        <v>26496</v>
      </c>
      <c r="E422" s="5" t="s">
        <v>767</v>
      </c>
      <c r="F422" s="5">
        <v>56</v>
      </c>
      <c r="G422" s="50">
        <v>22573</v>
      </c>
      <c r="H422" s="5">
        <v>560540</v>
      </c>
      <c r="I422" s="50">
        <v>31157</v>
      </c>
      <c r="J422" s="5" t="s">
        <v>466</v>
      </c>
      <c r="L422"/>
    </row>
    <row r="423" spans="1:12" s="1" customFormat="1" x14ac:dyDescent="0.25">
      <c r="A423" s="5" t="s">
        <v>408</v>
      </c>
      <c r="B423" s="5" t="s">
        <v>490</v>
      </c>
      <c r="C423" s="5" t="s">
        <v>641</v>
      </c>
      <c r="D423" s="52">
        <f t="shared" ca="1" si="6"/>
        <v>20520</v>
      </c>
      <c r="E423" s="5" t="s">
        <v>425</v>
      </c>
      <c r="F423" s="5">
        <v>57</v>
      </c>
      <c r="G423" s="50">
        <v>22536</v>
      </c>
      <c r="H423" s="5">
        <v>560607</v>
      </c>
      <c r="I423" s="50">
        <v>31145</v>
      </c>
      <c r="J423" s="5" t="s">
        <v>466</v>
      </c>
      <c r="L423"/>
    </row>
    <row r="424" spans="1:12" s="1" customFormat="1" x14ac:dyDescent="0.25">
      <c r="A424" s="5" t="s">
        <v>408</v>
      </c>
      <c r="B424" s="5" t="s">
        <v>694</v>
      </c>
      <c r="C424" s="5" t="s">
        <v>527</v>
      </c>
      <c r="D424" s="52">
        <f t="shared" ca="1" si="6"/>
        <v>23196</v>
      </c>
      <c r="E424" s="5" t="s">
        <v>619</v>
      </c>
      <c r="F424" s="5">
        <v>57</v>
      </c>
      <c r="G424" s="50">
        <v>22374</v>
      </c>
      <c r="H424" s="5">
        <v>560612</v>
      </c>
      <c r="I424" s="50">
        <v>31170</v>
      </c>
      <c r="J424" s="5" t="s">
        <v>466</v>
      </c>
      <c r="L424"/>
    </row>
    <row r="425" spans="1:12" s="1" customFormat="1" x14ac:dyDescent="0.25">
      <c r="A425" s="5" t="s">
        <v>408</v>
      </c>
      <c r="B425" s="5" t="s">
        <v>592</v>
      </c>
      <c r="C425" s="5" t="s">
        <v>453</v>
      </c>
      <c r="D425" s="52">
        <f t="shared" ca="1" si="6"/>
        <v>25632</v>
      </c>
      <c r="E425" s="5" t="s">
        <v>445</v>
      </c>
      <c r="F425" s="5">
        <v>56</v>
      </c>
      <c r="G425" s="50">
        <v>22752</v>
      </c>
      <c r="H425" s="5">
        <v>560609</v>
      </c>
      <c r="I425" s="50">
        <v>31294</v>
      </c>
      <c r="J425" s="5" t="s">
        <v>466</v>
      </c>
      <c r="L425"/>
    </row>
    <row r="426" spans="1:12" s="1" customFormat="1" x14ac:dyDescent="0.25">
      <c r="A426" s="5" t="s">
        <v>413</v>
      </c>
      <c r="B426" s="5" t="s">
        <v>665</v>
      </c>
      <c r="C426" s="5" t="s">
        <v>513</v>
      </c>
      <c r="D426" s="52">
        <f t="shared" ca="1" si="6"/>
        <v>18456</v>
      </c>
      <c r="E426" s="5" t="s">
        <v>731</v>
      </c>
      <c r="F426" s="5">
        <v>55</v>
      </c>
      <c r="G426" s="50">
        <v>23073</v>
      </c>
      <c r="H426" s="5">
        <v>560611</v>
      </c>
      <c r="I426" s="50">
        <v>31187</v>
      </c>
      <c r="J426" s="5" t="s">
        <v>466</v>
      </c>
      <c r="L426"/>
    </row>
    <row r="427" spans="1:12" s="1" customFormat="1" x14ac:dyDescent="0.25">
      <c r="A427" s="5" t="s">
        <v>408</v>
      </c>
      <c r="B427" s="5" t="s">
        <v>492</v>
      </c>
      <c r="C427" s="5" t="s">
        <v>724</v>
      </c>
      <c r="D427" s="52">
        <f t="shared" ca="1" si="6"/>
        <v>18516</v>
      </c>
      <c r="E427" s="5" t="s">
        <v>619</v>
      </c>
      <c r="F427" s="5">
        <v>55</v>
      </c>
      <c r="G427" s="50">
        <v>23209</v>
      </c>
      <c r="H427" s="5">
        <v>560608</v>
      </c>
      <c r="I427" s="50">
        <v>31300</v>
      </c>
      <c r="J427" s="5" t="s">
        <v>412</v>
      </c>
      <c r="L427"/>
    </row>
    <row r="428" spans="1:12" s="1" customFormat="1" x14ac:dyDescent="0.25">
      <c r="A428" s="5" t="s">
        <v>408</v>
      </c>
      <c r="B428" s="5" t="s">
        <v>544</v>
      </c>
      <c r="C428" s="5" t="s">
        <v>550</v>
      </c>
      <c r="D428" s="52">
        <f t="shared" ca="1" si="6"/>
        <v>27660</v>
      </c>
      <c r="E428" s="5" t="s">
        <v>416</v>
      </c>
      <c r="F428" s="5">
        <v>61</v>
      </c>
      <c r="G428" s="50">
        <v>21036</v>
      </c>
      <c r="H428" s="5">
        <v>560932</v>
      </c>
      <c r="I428" s="50">
        <v>31552</v>
      </c>
      <c r="J428" s="5" t="s">
        <v>412</v>
      </c>
      <c r="L428"/>
    </row>
    <row r="429" spans="1:12" s="1" customFormat="1" x14ac:dyDescent="0.25">
      <c r="A429" s="5" t="s">
        <v>408</v>
      </c>
      <c r="B429" s="5" t="s">
        <v>495</v>
      </c>
      <c r="C429" s="5" t="s">
        <v>532</v>
      </c>
      <c r="D429" s="52">
        <f t="shared" ca="1" si="6"/>
        <v>24648</v>
      </c>
      <c r="E429" s="5" t="s">
        <v>416</v>
      </c>
      <c r="F429" s="5">
        <v>59</v>
      </c>
      <c r="G429" s="50">
        <v>21555</v>
      </c>
      <c r="H429" s="5">
        <v>560615</v>
      </c>
      <c r="I429" s="50">
        <v>31544</v>
      </c>
      <c r="J429" s="5" t="s">
        <v>412</v>
      </c>
      <c r="L429"/>
    </row>
    <row r="430" spans="1:12" s="1" customFormat="1" x14ac:dyDescent="0.25">
      <c r="A430" s="5" t="s">
        <v>413</v>
      </c>
      <c r="B430" s="5" t="s">
        <v>437</v>
      </c>
      <c r="C430" s="5" t="s">
        <v>489</v>
      </c>
      <c r="D430" s="52">
        <f t="shared" ca="1" si="6"/>
        <v>26748</v>
      </c>
      <c r="E430" s="5" t="s">
        <v>416</v>
      </c>
      <c r="F430" s="5">
        <v>56</v>
      </c>
      <c r="G430" s="50">
        <v>22623</v>
      </c>
      <c r="H430" s="5">
        <v>560613</v>
      </c>
      <c r="I430" s="50">
        <v>31474</v>
      </c>
      <c r="J430" s="5" t="s">
        <v>412</v>
      </c>
      <c r="L430"/>
    </row>
    <row r="431" spans="1:12" s="1" customFormat="1" x14ac:dyDescent="0.25">
      <c r="A431" s="5" t="s">
        <v>413</v>
      </c>
      <c r="B431" s="5" t="s">
        <v>544</v>
      </c>
      <c r="C431" s="5" t="s">
        <v>682</v>
      </c>
      <c r="D431" s="52">
        <f t="shared" ca="1" si="6"/>
        <v>28296</v>
      </c>
      <c r="E431" s="5" t="s">
        <v>416</v>
      </c>
      <c r="F431" s="5">
        <v>56</v>
      </c>
      <c r="G431" s="50">
        <v>22809</v>
      </c>
      <c r="H431" s="5">
        <v>560617</v>
      </c>
      <c r="I431" s="50">
        <v>31742</v>
      </c>
      <c r="J431" s="5" t="s">
        <v>412</v>
      </c>
      <c r="L431"/>
    </row>
    <row r="432" spans="1:12" s="1" customFormat="1" x14ac:dyDescent="0.25">
      <c r="A432" s="5" t="s">
        <v>408</v>
      </c>
      <c r="B432" s="5" t="s">
        <v>495</v>
      </c>
      <c r="C432" s="5" t="s">
        <v>444</v>
      </c>
      <c r="D432" s="52">
        <f t="shared" ca="1" si="6"/>
        <v>20724</v>
      </c>
      <c r="E432" s="5" t="s">
        <v>768</v>
      </c>
      <c r="F432" s="5">
        <v>58</v>
      </c>
      <c r="G432" s="50">
        <v>22169</v>
      </c>
      <c r="H432" s="5">
        <v>560621</v>
      </c>
      <c r="I432" s="50">
        <v>31756</v>
      </c>
      <c r="J432" s="5" t="s">
        <v>412</v>
      </c>
      <c r="L432"/>
    </row>
    <row r="433" spans="1:12" s="1" customFormat="1" x14ac:dyDescent="0.25">
      <c r="A433" s="5" t="s">
        <v>408</v>
      </c>
      <c r="B433" s="5" t="s">
        <v>611</v>
      </c>
      <c r="C433" s="5" t="s">
        <v>512</v>
      </c>
      <c r="D433" s="52">
        <f t="shared" ca="1" si="6"/>
        <v>20688</v>
      </c>
      <c r="E433" s="5" t="s">
        <v>425</v>
      </c>
      <c r="F433" s="5">
        <v>55</v>
      </c>
      <c r="G433" s="50">
        <v>23019</v>
      </c>
      <c r="H433" s="5">
        <v>560622</v>
      </c>
      <c r="I433" s="50">
        <v>31700</v>
      </c>
      <c r="J433" s="5" t="s">
        <v>412</v>
      </c>
      <c r="L433"/>
    </row>
    <row r="434" spans="1:12" s="1" customFormat="1" x14ac:dyDescent="0.25">
      <c r="A434" s="5" t="s">
        <v>408</v>
      </c>
      <c r="B434" s="5" t="s">
        <v>549</v>
      </c>
      <c r="C434" s="5" t="s">
        <v>550</v>
      </c>
      <c r="D434" s="52">
        <f t="shared" ca="1" si="6"/>
        <v>30036</v>
      </c>
      <c r="E434" s="5" t="s">
        <v>769</v>
      </c>
      <c r="F434" s="5">
        <v>58</v>
      </c>
      <c r="G434" s="50">
        <v>21972</v>
      </c>
      <c r="H434" s="5">
        <v>560625</v>
      </c>
      <c r="I434" s="50">
        <v>31437</v>
      </c>
      <c r="J434" s="5" t="s">
        <v>412</v>
      </c>
      <c r="L434"/>
    </row>
    <row r="435" spans="1:12" s="1" customFormat="1" x14ac:dyDescent="0.25">
      <c r="A435" s="5" t="s">
        <v>413</v>
      </c>
      <c r="B435" s="5" t="s">
        <v>514</v>
      </c>
      <c r="C435" s="5" t="s">
        <v>609</v>
      </c>
      <c r="D435" s="52">
        <f t="shared" ca="1" si="6"/>
        <v>29292</v>
      </c>
      <c r="E435" s="5" t="s">
        <v>416</v>
      </c>
      <c r="F435" s="5">
        <v>61</v>
      </c>
      <c r="G435" s="50">
        <v>21036</v>
      </c>
      <c r="H435" s="5">
        <v>560539</v>
      </c>
      <c r="I435" s="50">
        <v>31552</v>
      </c>
      <c r="J435" s="5" t="s">
        <v>412</v>
      </c>
      <c r="L435"/>
    </row>
    <row r="436" spans="1:12" s="1" customFormat="1" x14ac:dyDescent="0.25">
      <c r="A436" s="5" t="s">
        <v>413</v>
      </c>
      <c r="B436" s="5" t="s">
        <v>594</v>
      </c>
      <c r="C436" s="5" t="s">
        <v>539</v>
      </c>
      <c r="D436" s="52">
        <f t="shared" ca="1" si="6"/>
        <v>26532</v>
      </c>
      <c r="E436" s="5" t="s">
        <v>416</v>
      </c>
      <c r="F436" s="5">
        <v>60</v>
      </c>
      <c r="G436" s="50">
        <v>21211</v>
      </c>
      <c r="H436" s="5">
        <v>560626</v>
      </c>
      <c r="I436" s="50">
        <v>31667</v>
      </c>
      <c r="J436" s="5" t="s">
        <v>412</v>
      </c>
      <c r="L436"/>
    </row>
    <row r="437" spans="1:12" s="1" customFormat="1" x14ac:dyDescent="0.25">
      <c r="A437" s="5" t="s">
        <v>413</v>
      </c>
      <c r="B437" s="5" t="s">
        <v>450</v>
      </c>
      <c r="C437" s="5" t="s">
        <v>761</v>
      </c>
      <c r="D437" s="52">
        <f t="shared" ca="1" si="6"/>
        <v>24528</v>
      </c>
      <c r="E437" s="5" t="s">
        <v>416</v>
      </c>
      <c r="F437" s="5">
        <v>53</v>
      </c>
      <c r="G437" s="50">
        <v>23662</v>
      </c>
      <c r="H437" s="5">
        <v>560631</v>
      </c>
      <c r="I437" s="50">
        <v>31505</v>
      </c>
      <c r="J437" s="5" t="s">
        <v>412</v>
      </c>
      <c r="L437"/>
    </row>
    <row r="438" spans="1:12" s="1" customFormat="1" x14ac:dyDescent="0.25">
      <c r="A438" s="5" t="s">
        <v>413</v>
      </c>
      <c r="B438" s="5" t="s">
        <v>681</v>
      </c>
      <c r="C438" s="5" t="s">
        <v>770</v>
      </c>
      <c r="D438" s="52">
        <f t="shared" ca="1" si="6"/>
        <v>24312</v>
      </c>
      <c r="E438" s="5" t="s">
        <v>416</v>
      </c>
      <c r="F438" s="5">
        <v>60</v>
      </c>
      <c r="G438" s="50">
        <v>21450</v>
      </c>
      <c r="H438" s="5">
        <v>560667</v>
      </c>
      <c r="I438" s="50">
        <v>31459</v>
      </c>
      <c r="J438" s="5" t="s">
        <v>417</v>
      </c>
      <c r="L438"/>
    </row>
    <row r="439" spans="1:12" s="1" customFormat="1" x14ac:dyDescent="0.25">
      <c r="A439" s="5" t="s">
        <v>413</v>
      </c>
      <c r="B439" s="5" t="s">
        <v>662</v>
      </c>
      <c r="C439" s="5" t="s">
        <v>721</v>
      </c>
      <c r="D439" s="52">
        <f t="shared" ca="1" si="6"/>
        <v>18624</v>
      </c>
      <c r="E439" s="5" t="s">
        <v>416</v>
      </c>
      <c r="F439" s="5">
        <v>58</v>
      </c>
      <c r="G439" s="50">
        <v>21983</v>
      </c>
      <c r="H439" s="5">
        <v>560583</v>
      </c>
      <c r="I439" s="50">
        <v>31500</v>
      </c>
      <c r="J439" s="5" t="s">
        <v>417</v>
      </c>
      <c r="L439"/>
    </row>
    <row r="440" spans="1:12" s="1" customFormat="1" x14ac:dyDescent="0.25">
      <c r="A440" s="5" t="s">
        <v>408</v>
      </c>
      <c r="B440" s="5" t="s">
        <v>546</v>
      </c>
      <c r="C440" s="5" t="s">
        <v>185</v>
      </c>
      <c r="D440" s="52">
        <f t="shared" ca="1" si="6"/>
        <v>23472</v>
      </c>
      <c r="E440" s="5" t="s">
        <v>771</v>
      </c>
      <c r="F440" s="5">
        <v>64</v>
      </c>
      <c r="G440" s="50">
        <v>19765</v>
      </c>
      <c r="H440" s="5">
        <v>560635</v>
      </c>
      <c r="I440" s="50">
        <v>31507</v>
      </c>
      <c r="J440" s="5" t="s">
        <v>417</v>
      </c>
      <c r="L440"/>
    </row>
    <row r="441" spans="1:12" s="1" customFormat="1" x14ac:dyDescent="0.25">
      <c r="A441" s="5" t="s">
        <v>408</v>
      </c>
      <c r="B441" s="5" t="s">
        <v>730</v>
      </c>
      <c r="C441" s="5" t="s">
        <v>533</v>
      </c>
      <c r="D441" s="52">
        <f t="shared" ca="1" si="6"/>
        <v>22272</v>
      </c>
      <c r="E441" s="5" t="s">
        <v>482</v>
      </c>
      <c r="F441" s="5">
        <v>53</v>
      </c>
      <c r="G441" s="50">
        <v>23879</v>
      </c>
      <c r="H441" s="5">
        <v>560640</v>
      </c>
      <c r="I441" s="50">
        <v>31537</v>
      </c>
      <c r="J441" s="5" t="s">
        <v>417</v>
      </c>
      <c r="L441"/>
    </row>
    <row r="442" spans="1:12" s="1" customFormat="1" x14ac:dyDescent="0.25">
      <c r="A442" s="5" t="s">
        <v>408</v>
      </c>
      <c r="B442" s="5" t="s">
        <v>652</v>
      </c>
      <c r="C442" s="5" t="s">
        <v>459</v>
      </c>
      <c r="D442" s="52">
        <f t="shared" ca="1" si="6"/>
        <v>26172</v>
      </c>
      <c r="E442" s="5" t="s">
        <v>772</v>
      </c>
      <c r="F442" s="5">
        <v>55</v>
      </c>
      <c r="G442" s="50">
        <v>22938</v>
      </c>
      <c r="H442" s="5">
        <v>560574</v>
      </c>
      <c r="I442" s="50">
        <v>31497</v>
      </c>
      <c r="J442" s="5" t="s">
        <v>417</v>
      </c>
      <c r="L442"/>
    </row>
    <row r="443" spans="1:12" s="1" customFormat="1" x14ac:dyDescent="0.25">
      <c r="A443" s="5" t="s">
        <v>413</v>
      </c>
      <c r="B443" s="5" t="s">
        <v>521</v>
      </c>
      <c r="C443" s="5" t="s">
        <v>773</v>
      </c>
      <c r="D443" s="52">
        <f t="shared" ca="1" si="6"/>
        <v>26556</v>
      </c>
      <c r="E443" s="5" t="s">
        <v>416</v>
      </c>
      <c r="F443" s="5">
        <v>55</v>
      </c>
      <c r="G443" s="50">
        <v>23160</v>
      </c>
      <c r="H443" s="5">
        <v>560649</v>
      </c>
      <c r="I443" s="50">
        <v>31438</v>
      </c>
      <c r="J443" s="5" t="s">
        <v>417</v>
      </c>
      <c r="L443"/>
    </row>
    <row r="444" spans="1:12" s="1" customFormat="1" x14ac:dyDescent="0.25">
      <c r="A444" s="5" t="s">
        <v>408</v>
      </c>
      <c r="B444" s="5" t="s">
        <v>662</v>
      </c>
      <c r="C444" s="5" t="s">
        <v>774</v>
      </c>
      <c r="D444" s="52">
        <f t="shared" ca="1" si="6"/>
        <v>21636</v>
      </c>
      <c r="E444" s="5" t="s">
        <v>460</v>
      </c>
      <c r="F444" s="5">
        <v>55</v>
      </c>
      <c r="G444" s="50">
        <v>23261</v>
      </c>
      <c r="H444" s="5">
        <v>560645</v>
      </c>
      <c r="I444" s="50">
        <v>31692</v>
      </c>
      <c r="J444" s="5" t="s">
        <v>417</v>
      </c>
      <c r="L444"/>
    </row>
    <row r="445" spans="1:12" s="1" customFormat="1" x14ac:dyDescent="0.25">
      <c r="A445" s="5" t="s">
        <v>408</v>
      </c>
      <c r="B445" s="5" t="s">
        <v>626</v>
      </c>
      <c r="C445" s="5" t="s">
        <v>444</v>
      </c>
      <c r="D445" s="52">
        <f t="shared" ca="1" si="6"/>
        <v>30768</v>
      </c>
      <c r="E445" s="5" t="s">
        <v>416</v>
      </c>
      <c r="F445" s="5">
        <v>55</v>
      </c>
      <c r="G445" s="50">
        <v>23036</v>
      </c>
      <c r="H445" s="5">
        <v>560646</v>
      </c>
      <c r="I445" s="50">
        <v>31754</v>
      </c>
      <c r="J445" s="5" t="s">
        <v>417</v>
      </c>
      <c r="L445"/>
    </row>
    <row r="446" spans="1:12" s="1" customFormat="1" x14ac:dyDescent="0.25">
      <c r="A446" s="5" t="s">
        <v>408</v>
      </c>
      <c r="B446" s="5" t="s">
        <v>499</v>
      </c>
      <c r="C446" s="5" t="s">
        <v>155</v>
      </c>
      <c r="D446" s="52">
        <f t="shared" ca="1" si="6"/>
        <v>22764</v>
      </c>
      <c r="E446" s="5" t="s">
        <v>460</v>
      </c>
      <c r="F446" s="5">
        <v>54</v>
      </c>
      <c r="G446" s="50">
        <v>23433</v>
      </c>
      <c r="H446" s="5">
        <v>560575</v>
      </c>
      <c r="I446" s="50">
        <v>31726</v>
      </c>
      <c r="J446" s="5" t="s">
        <v>417</v>
      </c>
      <c r="L446"/>
    </row>
    <row r="447" spans="1:12" s="1" customFormat="1" x14ac:dyDescent="0.25">
      <c r="A447" s="5" t="s">
        <v>408</v>
      </c>
      <c r="B447" s="5" t="s">
        <v>671</v>
      </c>
      <c r="C447" s="5" t="s">
        <v>641</v>
      </c>
      <c r="D447" s="52">
        <f t="shared" ca="1" si="6"/>
        <v>27936</v>
      </c>
      <c r="E447" s="5" t="s">
        <v>775</v>
      </c>
      <c r="F447" s="5">
        <v>54</v>
      </c>
      <c r="G447" s="50">
        <v>23548</v>
      </c>
      <c r="H447" s="5">
        <v>560573</v>
      </c>
      <c r="I447" s="50">
        <v>31636</v>
      </c>
      <c r="J447" s="5" t="s">
        <v>417</v>
      </c>
      <c r="L447"/>
    </row>
    <row r="448" spans="1:12" s="1" customFormat="1" x14ac:dyDescent="0.25">
      <c r="A448" s="5" t="s">
        <v>408</v>
      </c>
      <c r="B448" s="5" t="s">
        <v>712</v>
      </c>
      <c r="C448" s="5" t="s">
        <v>776</v>
      </c>
      <c r="D448" s="52">
        <f t="shared" ca="1" si="6"/>
        <v>20736</v>
      </c>
      <c r="E448" s="5" t="s">
        <v>460</v>
      </c>
      <c r="F448" s="5">
        <v>54</v>
      </c>
      <c r="G448" s="50">
        <v>23630</v>
      </c>
      <c r="H448" s="5">
        <v>560650</v>
      </c>
      <c r="I448" s="50">
        <v>31561</v>
      </c>
      <c r="J448" s="5" t="s">
        <v>417</v>
      </c>
      <c r="L448"/>
    </row>
    <row r="449" spans="1:12" s="1" customFormat="1" x14ac:dyDescent="0.25">
      <c r="A449" s="5" t="s">
        <v>408</v>
      </c>
      <c r="B449" s="5" t="s">
        <v>452</v>
      </c>
      <c r="C449" s="5" t="s">
        <v>444</v>
      </c>
      <c r="D449" s="52">
        <f t="shared" ca="1" si="6"/>
        <v>30864</v>
      </c>
      <c r="E449" s="5" t="s">
        <v>425</v>
      </c>
      <c r="F449" s="5">
        <v>53</v>
      </c>
      <c r="G449" s="50">
        <v>23997</v>
      </c>
      <c r="H449" s="5">
        <v>560654</v>
      </c>
      <c r="I449" s="50">
        <v>31741</v>
      </c>
      <c r="J449" s="5" t="s">
        <v>417</v>
      </c>
      <c r="L449"/>
    </row>
    <row r="450" spans="1:12" s="1" customFormat="1" x14ac:dyDescent="0.25">
      <c r="A450" s="5" t="s">
        <v>408</v>
      </c>
      <c r="B450" s="5" t="s">
        <v>517</v>
      </c>
      <c r="C450" s="5" t="s">
        <v>716</v>
      </c>
      <c r="D450" s="52">
        <f t="shared" ca="1" si="6"/>
        <v>28344</v>
      </c>
      <c r="E450" s="5" t="s">
        <v>636</v>
      </c>
      <c r="F450" s="5">
        <v>59</v>
      </c>
      <c r="G450" s="50">
        <v>21500</v>
      </c>
      <c r="H450" s="5">
        <v>560663</v>
      </c>
      <c r="I450" s="50">
        <v>31754</v>
      </c>
      <c r="J450" s="5" t="s">
        <v>417</v>
      </c>
      <c r="L450"/>
    </row>
    <row r="451" spans="1:12" s="1" customFormat="1" x14ac:dyDescent="0.25">
      <c r="A451" s="5" t="s">
        <v>408</v>
      </c>
      <c r="B451" s="5" t="s">
        <v>450</v>
      </c>
      <c r="C451" s="5" t="s">
        <v>459</v>
      </c>
      <c r="D451" s="52">
        <f t="shared" ref="D451:D514" ca="1" si="7">RANDBETWEEN(1500,2600)*12</f>
        <v>19452</v>
      </c>
      <c r="E451" s="5" t="s">
        <v>777</v>
      </c>
      <c r="F451" s="5">
        <v>60</v>
      </c>
      <c r="G451" s="50">
        <v>21356</v>
      </c>
      <c r="H451" s="5">
        <v>560664</v>
      </c>
      <c r="I451" s="50">
        <v>31677</v>
      </c>
      <c r="J451" s="5" t="s">
        <v>417</v>
      </c>
      <c r="L451"/>
    </row>
    <row r="452" spans="1:12" s="1" customFormat="1" x14ac:dyDescent="0.25">
      <c r="A452" s="5" t="s">
        <v>408</v>
      </c>
      <c r="B452" s="5" t="s">
        <v>587</v>
      </c>
      <c r="C452" s="5" t="s">
        <v>185</v>
      </c>
      <c r="D452" s="52">
        <f t="shared" ca="1" si="7"/>
        <v>27096</v>
      </c>
      <c r="E452" s="5" t="s">
        <v>460</v>
      </c>
      <c r="F452" s="5">
        <v>55</v>
      </c>
      <c r="G452" s="50">
        <v>23276</v>
      </c>
      <c r="H452" s="5">
        <v>560588</v>
      </c>
      <c r="I452" s="50">
        <v>31453</v>
      </c>
      <c r="J452" s="5" t="s">
        <v>417</v>
      </c>
      <c r="L452"/>
    </row>
    <row r="453" spans="1:12" s="1" customFormat="1" x14ac:dyDescent="0.25">
      <c r="A453" s="5" t="s">
        <v>408</v>
      </c>
      <c r="B453" s="5" t="s">
        <v>544</v>
      </c>
      <c r="C453" s="5" t="s">
        <v>95</v>
      </c>
      <c r="D453" s="52">
        <f t="shared" ca="1" si="7"/>
        <v>27360</v>
      </c>
      <c r="E453" s="5" t="s">
        <v>741</v>
      </c>
      <c r="F453" s="5">
        <v>57</v>
      </c>
      <c r="G453" s="50">
        <v>22503</v>
      </c>
      <c r="H453" s="5">
        <v>560666</v>
      </c>
      <c r="I453" s="50">
        <v>31567</v>
      </c>
      <c r="J453" s="5" t="s">
        <v>417</v>
      </c>
      <c r="L453"/>
    </row>
    <row r="454" spans="1:12" s="1" customFormat="1" x14ac:dyDescent="0.25">
      <c r="A454" s="5" t="s">
        <v>408</v>
      </c>
      <c r="B454" s="5" t="s">
        <v>511</v>
      </c>
      <c r="C454" s="5" t="s">
        <v>540</v>
      </c>
      <c r="D454" s="52">
        <f t="shared" ca="1" si="7"/>
        <v>20160</v>
      </c>
      <c r="E454" s="5" t="s">
        <v>460</v>
      </c>
      <c r="F454" s="5">
        <v>54</v>
      </c>
      <c r="G454" s="50">
        <v>23517</v>
      </c>
      <c r="H454" s="5">
        <v>560668</v>
      </c>
      <c r="I454" s="50">
        <v>31549</v>
      </c>
      <c r="J454" s="5" t="s">
        <v>421</v>
      </c>
      <c r="L454"/>
    </row>
    <row r="455" spans="1:12" s="1" customFormat="1" x14ac:dyDescent="0.25">
      <c r="A455" s="5" t="s">
        <v>408</v>
      </c>
      <c r="B455" s="5" t="s">
        <v>152</v>
      </c>
      <c r="C455" s="5" t="s">
        <v>774</v>
      </c>
      <c r="D455" s="52">
        <f t="shared" ca="1" si="7"/>
        <v>25884</v>
      </c>
      <c r="E455" s="5" t="s">
        <v>778</v>
      </c>
      <c r="F455" s="5">
        <v>55</v>
      </c>
      <c r="G455" s="50">
        <v>22988</v>
      </c>
      <c r="H455" s="5">
        <v>560672</v>
      </c>
      <c r="I455" s="50">
        <v>31566</v>
      </c>
      <c r="J455" s="5" t="s">
        <v>421</v>
      </c>
      <c r="L455"/>
    </row>
    <row r="456" spans="1:12" s="1" customFormat="1" x14ac:dyDescent="0.25">
      <c r="A456" s="5" t="s">
        <v>413</v>
      </c>
      <c r="B456" s="5" t="s">
        <v>572</v>
      </c>
      <c r="C456" s="5" t="s">
        <v>532</v>
      </c>
      <c r="D456" s="52">
        <f t="shared" ca="1" si="7"/>
        <v>26484</v>
      </c>
      <c r="E456" s="5" t="s">
        <v>741</v>
      </c>
      <c r="F456" s="5">
        <v>53</v>
      </c>
      <c r="G456" s="50">
        <v>23879</v>
      </c>
      <c r="H456" s="5">
        <v>560673</v>
      </c>
      <c r="I456" s="50">
        <v>31537</v>
      </c>
      <c r="J456" s="5" t="s">
        <v>421</v>
      </c>
      <c r="L456"/>
    </row>
    <row r="457" spans="1:12" s="1" customFormat="1" x14ac:dyDescent="0.25">
      <c r="A457" s="5" t="s">
        <v>413</v>
      </c>
      <c r="B457" s="5" t="s">
        <v>587</v>
      </c>
      <c r="C457" s="5" t="s">
        <v>441</v>
      </c>
      <c r="D457" s="52">
        <f t="shared" ca="1" si="7"/>
        <v>22296</v>
      </c>
      <c r="E457" s="5" t="s">
        <v>416</v>
      </c>
      <c r="F457" s="5">
        <v>61</v>
      </c>
      <c r="G457" s="50">
        <v>20859</v>
      </c>
      <c r="H457" s="5">
        <v>560599</v>
      </c>
      <c r="I457" s="50">
        <v>31756</v>
      </c>
      <c r="J457" s="5" t="s">
        <v>421</v>
      </c>
      <c r="L457"/>
    </row>
    <row r="458" spans="1:12" s="1" customFormat="1" x14ac:dyDescent="0.25">
      <c r="A458" s="5" t="s">
        <v>408</v>
      </c>
      <c r="B458" s="5" t="s">
        <v>471</v>
      </c>
      <c r="C458" s="5" t="s">
        <v>152</v>
      </c>
      <c r="D458" s="52">
        <f t="shared" ca="1" si="7"/>
        <v>30984</v>
      </c>
      <c r="E458" s="5" t="s">
        <v>457</v>
      </c>
      <c r="F458" s="5">
        <v>58</v>
      </c>
      <c r="G458" s="50">
        <v>22048</v>
      </c>
      <c r="H458" s="5">
        <v>560676</v>
      </c>
      <c r="I458" s="50">
        <v>31420</v>
      </c>
      <c r="J458" s="5" t="s">
        <v>421</v>
      </c>
      <c r="L458"/>
    </row>
    <row r="459" spans="1:12" s="1" customFormat="1" x14ac:dyDescent="0.25">
      <c r="A459" s="5" t="s">
        <v>413</v>
      </c>
      <c r="B459" s="5" t="s">
        <v>562</v>
      </c>
      <c r="C459" s="5" t="s">
        <v>532</v>
      </c>
      <c r="D459" s="52">
        <f t="shared" ca="1" si="7"/>
        <v>22128</v>
      </c>
      <c r="E459" s="5" t="s">
        <v>460</v>
      </c>
      <c r="F459" s="5">
        <v>61</v>
      </c>
      <c r="G459" s="50">
        <v>21013</v>
      </c>
      <c r="H459" s="5">
        <v>560674</v>
      </c>
      <c r="I459" s="50">
        <v>31554</v>
      </c>
      <c r="J459" s="5" t="s">
        <v>421</v>
      </c>
      <c r="L459"/>
    </row>
    <row r="460" spans="1:12" s="1" customFormat="1" x14ac:dyDescent="0.25">
      <c r="A460" s="5" t="s">
        <v>408</v>
      </c>
      <c r="B460" s="5" t="s">
        <v>450</v>
      </c>
      <c r="C460" s="5" t="s">
        <v>779</v>
      </c>
      <c r="D460" s="52">
        <f t="shared" ca="1" si="7"/>
        <v>30264</v>
      </c>
      <c r="E460" s="5" t="s">
        <v>442</v>
      </c>
      <c r="F460" s="5">
        <v>60</v>
      </c>
      <c r="G460" s="50">
        <v>21237</v>
      </c>
      <c r="H460" s="5">
        <v>350172</v>
      </c>
      <c r="I460" s="50">
        <v>31575</v>
      </c>
      <c r="J460" s="5" t="s">
        <v>421</v>
      </c>
      <c r="L460"/>
    </row>
    <row r="461" spans="1:12" s="1" customFormat="1" x14ac:dyDescent="0.25">
      <c r="A461" s="5" t="s">
        <v>408</v>
      </c>
      <c r="B461" s="5" t="s">
        <v>157</v>
      </c>
      <c r="C461" s="5" t="s">
        <v>410</v>
      </c>
      <c r="D461" s="52">
        <f t="shared" ca="1" si="7"/>
        <v>28164</v>
      </c>
      <c r="E461" s="5" t="s">
        <v>537</v>
      </c>
      <c r="F461" s="5">
        <v>54</v>
      </c>
      <c r="G461" s="50">
        <v>23340</v>
      </c>
      <c r="H461" s="5">
        <v>560680</v>
      </c>
      <c r="I461" s="50">
        <v>31535</v>
      </c>
      <c r="J461" s="5" t="s">
        <v>421</v>
      </c>
      <c r="L461"/>
    </row>
    <row r="462" spans="1:12" s="1" customFormat="1" x14ac:dyDescent="0.25">
      <c r="A462" s="5" t="s">
        <v>413</v>
      </c>
      <c r="B462" s="5" t="s">
        <v>485</v>
      </c>
      <c r="C462" s="5" t="s">
        <v>707</v>
      </c>
      <c r="D462" s="52">
        <f t="shared" ca="1" si="7"/>
        <v>27612</v>
      </c>
      <c r="E462" s="5" t="s">
        <v>473</v>
      </c>
      <c r="F462" s="5">
        <v>53</v>
      </c>
      <c r="G462" s="50">
        <v>24007</v>
      </c>
      <c r="H462" s="5">
        <v>560681</v>
      </c>
      <c r="I462" s="50">
        <v>31771</v>
      </c>
      <c r="J462" s="5" t="s">
        <v>421</v>
      </c>
      <c r="L462"/>
    </row>
    <row r="463" spans="1:12" s="1" customFormat="1" x14ac:dyDescent="0.25">
      <c r="A463" s="5" t="s">
        <v>413</v>
      </c>
      <c r="B463" s="5" t="s">
        <v>612</v>
      </c>
      <c r="C463" s="5" t="s">
        <v>468</v>
      </c>
      <c r="D463" s="52">
        <f t="shared" ca="1" si="7"/>
        <v>26916</v>
      </c>
      <c r="E463" s="5" t="s">
        <v>473</v>
      </c>
      <c r="F463" s="5">
        <v>57</v>
      </c>
      <c r="G463" s="50">
        <v>22369</v>
      </c>
      <c r="H463" s="5">
        <v>560545</v>
      </c>
      <c r="I463" s="50">
        <v>31605</v>
      </c>
      <c r="J463" s="5" t="s">
        <v>421</v>
      </c>
      <c r="L463"/>
    </row>
    <row r="464" spans="1:12" s="1" customFormat="1" x14ac:dyDescent="0.25">
      <c r="A464" s="5" t="s">
        <v>408</v>
      </c>
      <c r="B464" s="5" t="s">
        <v>443</v>
      </c>
      <c r="C464" s="5" t="s">
        <v>444</v>
      </c>
      <c r="D464" s="52">
        <f t="shared" ca="1" si="7"/>
        <v>20676</v>
      </c>
      <c r="E464" s="5" t="s">
        <v>780</v>
      </c>
      <c r="F464" s="5">
        <v>60</v>
      </c>
      <c r="G464" s="50">
        <v>21388</v>
      </c>
      <c r="H464" s="5">
        <v>560683</v>
      </c>
      <c r="I464" s="50">
        <v>31839</v>
      </c>
      <c r="J464" s="5" t="s">
        <v>466</v>
      </c>
      <c r="L464"/>
    </row>
    <row r="465" spans="1:12" s="1" customFormat="1" x14ac:dyDescent="0.25">
      <c r="A465" s="5" t="s">
        <v>413</v>
      </c>
      <c r="B465" s="5" t="s">
        <v>673</v>
      </c>
      <c r="C465" s="5" t="s">
        <v>781</v>
      </c>
      <c r="D465" s="52">
        <f t="shared" ca="1" si="7"/>
        <v>23784</v>
      </c>
      <c r="E465" s="5" t="s">
        <v>678</v>
      </c>
      <c r="F465" s="5">
        <v>51</v>
      </c>
      <c r="G465" s="50">
        <v>24466</v>
      </c>
      <c r="H465" s="5">
        <v>560684</v>
      </c>
      <c r="I465" s="50">
        <v>32061</v>
      </c>
      <c r="J465" s="5" t="s">
        <v>466</v>
      </c>
      <c r="L465"/>
    </row>
    <row r="466" spans="1:12" s="1" customFormat="1" x14ac:dyDescent="0.25">
      <c r="A466" s="5" t="s">
        <v>413</v>
      </c>
      <c r="B466" s="5" t="s">
        <v>559</v>
      </c>
      <c r="C466" s="5" t="s">
        <v>633</v>
      </c>
      <c r="D466" s="52">
        <f t="shared" ca="1" si="7"/>
        <v>22872</v>
      </c>
      <c r="E466" s="5" t="s">
        <v>457</v>
      </c>
      <c r="F466" s="5">
        <v>55</v>
      </c>
      <c r="G466" s="50">
        <v>23214</v>
      </c>
      <c r="H466" s="5">
        <v>560685</v>
      </c>
      <c r="I466" s="50">
        <v>31975</v>
      </c>
      <c r="J466" s="5" t="s">
        <v>466</v>
      </c>
      <c r="L466"/>
    </row>
    <row r="467" spans="1:12" s="1" customFormat="1" x14ac:dyDescent="0.25">
      <c r="A467" s="5" t="s">
        <v>413</v>
      </c>
      <c r="B467" s="5" t="s">
        <v>562</v>
      </c>
      <c r="C467" s="5" t="s">
        <v>782</v>
      </c>
      <c r="D467" s="52">
        <f t="shared" ca="1" si="7"/>
        <v>18720</v>
      </c>
      <c r="E467" s="5" t="s">
        <v>416</v>
      </c>
      <c r="F467" s="5">
        <v>54</v>
      </c>
      <c r="G467" s="50">
        <v>23502</v>
      </c>
      <c r="H467" s="5">
        <v>560659</v>
      </c>
      <c r="I467" s="50">
        <v>32042</v>
      </c>
      <c r="J467" s="5" t="s">
        <v>466</v>
      </c>
      <c r="L467"/>
    </row>
    <row r="468" spans="1:12" s="1" customFormat="1" x14ac:dyDescent="0.25">
      <c r="A468" s="5" t="s">
        <v>408</v>
      </c>
      <c r="B468" s="5" t="s">
        <v>492</v>
      </c>
      <c r="C468" s="5" t="s">
        <v>641</v>
      </c>
      <c r="D468" s="52">
        <f t="shared" ca="1" si="7"/>
        <v>25572</v>
      </c>
      <c r="E468" s="5" t="s">
        <v>473</v>
      </c>
      <c r="F468" s="5">
        <v>59</v>
      </c>
      <c r="G468" s="50">
        <v>21769</v>
      </c>
      <c r="H468" s="5">
        <v>560687</v>
      </c>
      <c r="I468" s="50">
        <v>31870</v>
      </c>
      <c r="J468" s="5" t="s">
        <v>466</v>
      </c>
      <c r="L468"/>
    </row>
    <row r="469" spans="1:12" s="1" customFormat="1" x14ac:dyDescent="0.25">
      <c r="A469" s="5" t="s">
        <v>408</v>
      </c>
      <c r="B469" s="5" t="s">
        <v>410</v>
      </c>
      <c r="C469" s="5" t="s">
        <v>556</v>
      </c>
      <c r="D469" s="52">
        <f t="shared" ca="1" si="7"/>
        <v>27372</v>
      </c>
      <c r="E469" s="5" t="s">
        <v>460</v>
      </c>
      <c r="F469" s="5">
        <v>56</v>
      </c>
      <c r="G469" s="50">
        <v>22877</v>
      </c>
      <c r="H469" s="5">
        <v>560688</v>
      </c>
      <c r="I469" s="50">
        <v>32137</v>
      </c>
      <c r="J469" s="5" t="s">
        <v>466</v>
      </c>
      <c r="L469"/>
    </row>
    <row r="470" spans="1:12" s="1" customFormat="1" x14ac:dyDescent="0.25">
      <c r="A470" s="5" t="s">
        <v>413</v>
      </c>
      <c r="B470" s="5" t="s">
        <v>534</v>
      </c>
      <c r="C470" s="5" t="s">
        <v>596</v>
      </c>
      <c r="D470" s="52">
        <f t="shared" ca="1" si="7"/>
        <v>27084</v>
      </c>
      <c r="E470" s="5" t="s">
        <v>425</v>
      </c>
      <c r="F470" s="5">
        <v>55</v>
      </c>
      <c r="G470" s="50">
        <v>23122</v>
      </c>
      <c r="H470" s="5">
        <v>560691</v>
      </c>
      <c r="I470" s="50">
        <v>32092</v>
      </c>
      <c r="J470" s="5" t="s">
        <v>466</v>
      </c>
      <c r="L470"/>
    </row>
    <row r="471" spans="1:12" s="1" customFormat="1" x14ac:dyDescent="0.25">
      <c r="A471" s="5" t="s">
        <v>408</v>
      </c>
      <c r="B471" s="5" t="s">
        <v>458</v>
      </c>
      <c r="C471" s="5" t="s">
        <v>608</v>
      </c>
      <c r="D471" s="52">
        <f t="shared" ca="1" si="7"/>
        <v>20376</v>
      </c>
      <c r="E471" s="5" t="s">
        <v>658</v>
      </c>
      <c r="F471" s="5">
        <v>56</v>
      </c>
      <c r="G471" s="50">
        <v>22865</v>
      </c>
      <c r="H471" s="5">
        <v>560693</v>
      </c>
      <c r="I471" s="50">
        <v>32107</v>
      </c>
      <c r="J471" s="5" t="s">
        <v>466</v>
      </c>
      <c r="L471"/>
    </row>
    <row r="472" spans="1:12" s="1" customFormat="1" x14ac:dyDescent="0.25">
      <c r="A472" s="5" t="s">
        <v>408</v>
      </c>
      <c r="B472" s="5" t="s">
        <v>481</v>
      </c>
      <c r="C472" s="5" t="s">
        <v>191</v>
      </c>
      <c r="D472" s="52">
        <f t="shared" ca="1" si="7"/>
        <v>19896</v>
      </c>
      <c r="E472" s="5" t="s">
        <v>416</v>
      </c>
      <c r="F472" s="5">
        <v>54</v>
      </c>
      <c r="G472" s="50">
        <v>23306</v>
      </c>
      <c r="H472" s="5">
        <v>560697</v>
      </c>
      <c r="I472" s="50">
        <v>31865</v>
      </c>
      <c r="J472" s="5" t="s">
        <v>466</v>
      </c>
      <c r="L472"/>
    </row>
    <row r="473" spans="1:12" s="1" customFormat="1" x14ac:dyDescent="0.25">
      <c r="A473" s="5" t="s">
        <v>413</v>
      </c>
      <c r="B473" s="5" t="s">
        <v>611</v>
      </c>
      <c r="C473" s="5" t="s">
        <v>139</v>
      </c>
      <c r="D473" s="52">
        <f t="shared" ca="1" si="7"/>
        <v>26700</v>
      </c>
      <c r="E473" s="5" t="s">
        <v>445</v>
      </c>
      <c r="F473" s="5">
        <v>55</v>
      </c>
      <c r="G473" s="50">
        <v>23068</v>
      </c>
      <c r="H473" s="5">
        <v>560699</v>
      </c>
      <c r="I473" s="50">
        <v>31996</v>
      </c>
      <c r="J473" s="5" t="s">
        <v>412</v>
      </c>
      <c r="L473"/>
    </row>
    <row r="474" spans="1:12" s="1" customFormat="1" x14ac:dyDescent="0.25">
      <c r="A474" s="5" t="s">
        <v>413</v>
      </c>
      <c r="B474" s="5" t="s">
        <v>709</v>
      </c>
      <c r="C474" s="5" t="s">
        <v>468</v>
      </c>
      <c r="D474" s="52">
        <f t="shared" ca="1" si="7"/>
        <v>18768</v>
      </c>
      <c r="E474" s="5" t="s">
        <v>473</v>
      </c>
      <c r="F474" s="5">
        <v>54</v>
      </c>
      <c r="G474" s="50">
        <v>23322</v>
      </c>
      <c r="H474" s="5">
        <v>560702</v>
      </c>
      <c r="I474" s="50">
        <v>32032</v>
      </c>
      <c r="J474" s="5" t="s">
        <v>412</v>
      </c>
      <c r="L474"/>
    </row>
    <row r="475" spans="1:12" s="1" customFormat="1" x14ac:dyDescent="0.25">
      <c r="A475" s="5" t="s">
        <v>413</v>
      </c>
      <c r="B475" s="5" t="s">
        <v>646</v>
      </c>
      <c r="C475" s="5" t="s">
        <v>783</v>
      </c>
      <c r="D475" s="52">
        <f t="shared" ca="1" si="7"/>
        <v>29376</v>
      </c>
      <c r="E475" s="5" t="s">
        <v>577</v>
      </c>
      <c r="F475" s="5">
        <v>54</v>
      </c>
      <c r="G475" s="50">
        <v>23325</v>
      </c>
      <c r="H475" s="5">
        <v>560704</v>
      </c>
      <c r="I475" s="50">
        <v>31961</v>
      </c>
      <c r="J475" s="5" t="s">
        <v>412</v>
      </c>
      <c r="L475"/>
    </row>
    <row r="476" spans="1:12" s="1" customFormat="1" x14ac:dyDescent="0.25">
      <c r="A476" s="5" t="s">
        <v>413</v>
      </c>
      <c r="B476" s="5" t="s">
        <v>492</v>
      </c>
      <c r="C476" s="5" t="s">
        <v>438</v>
      </c>
      <c r="D476" s="52">
        <f t="shared" ca="1" si="7"/>
        <v>30036</v>
      </c>
      <c r="E476" s="5" t="s">
        <v>416</v>
      </c>
      <c r="F476" s="5">
        <v>55</v>
      </c>
      <c r="G476" s="50">
        <v>23037</v>
      </c>
      <c r="H476" s="5">
        <v>560696</v>
      </c>
      <c r="I476" s="50">
        <v>31857</v>
      </c>
      <c r="J476" s="5" t="s">
        <v>412</v>
      </c>
      <c r="L476"/>
    </row>
    <row r="477" spans="1:12" s="1" customFormat="1" x14ac:dyDescent="0.25">
      <c r="A477" s="5" t="s">
        <v>408</v>
      </c>
      <c r="B477" s="5" t="s">
        <v>497</v>
      </c>
      <c r="C477" s="5" t="s">
        <v>735</v>
      </c>
      <c r="D477" s="52">
        <f t="shared" ca="1" si="7"/>
        <v>19044</v>
      </c>
      <c r="E477" s="5" t="s">
        <v>642</v>
      </c>
      <c r="F477" s="5">
        <v>60</v>
      </c>
      <c r="G477" s="50">
        <v>21339</v>
      </c>
      <c r="H477" s="5">
        <v>560707</v>
      </c>
      <c r="I477" s="50">
        <v>32072</v>
      </c>
      <c r="J477" s="5" t="s">
        <v>412</v>
      </c>
      <c r="L477"/>
    </row>
    <row r="478" spans="1:12" s="1" customFormat="1" x14ac:dyDescent="0.25">
      <c r="A478" s="5" t="s">
        <v>413</v>
      </c>
      <c r="B478" s="5" t="s">
        <v>705</v>
      </c>
      <c r="C478" s="5" t="s">
        <v>764</v>
      </c>
      <c r="D478" s="52">
        <f t="shared" ca="1" si="7"/>
        <v>27564</v>
      </c>
      <c r="E478" s="5" t="s">
        <v>442</v>
      </c>
      <c r="F478" s="5">
        <v>62</v>
      </c>
      <c r="G478" s="50">
        <v>20705</v>
      </c>
      <c r="H478" s="5">
        <v>560710</v>
      </c>
      <c r="I478" s="50">
        <v>31887</v>
      </c>
      <c r="J478" s="5" t="s">
        <v>412</v>
      </c>
      <c r="L478"/>
    </row>
    <row r="479" spans="1:12" s="1" customFormat="1" x14ac:dyDescent="0.25">
      <c r="A479" s="5" t="s">
        <v>413</v>
      </c>
      <c r="B479" s="5" t="s">
        <v>784</v>
      </c>
      <c r="C479" s="5" t="s">
        <v>785</v>
      </c>
      <c r="D479" s="52">
        <f t="shared" ca="1" si="7"/>
        <v>29208</v>
      </c>
      <c r="E479" s="5" t="s">
        <v>460</v>
      </c>
      <c r="F479" s="5">
        <v>53</v>
      </c>
      <c r="G479" s="50">
        <v>23958</v>
      </c>
      <c r="H479" s="5">
        <v>560705</v>
      </c>
      <c r="I479" s="50">
        <v>31875</v>
      </c>
      <c r="J479" s="5" t="s">
        <v>412</v>
      </c>
      <c r="L479"/>
    </row>
    <row r="480" spans="1:12" s="1" customFormat="1" x14ac:dyDescent="0.25">
      <c r="A480" s="5" t="s">
        <v>408</v>
      </c>
      <c r="B480" s="5" t="s">
        <v>574</v>
      </c>
      <c r="C480" s="5" t="s">
        <v>746</v>
      </c>
      <c r="D480" s="52">
        <f t="shared" ca="1" si="7"/>
        <v>28368</v>
      </c>
      <c r="E480" s="5" t="s">
        <v>470</v>
      </c>
      <c r="F480" s="5">
        <v>55</v>
      </c>
      <c r="G480" s="50">
        <v>23165</v>
      </c>
      <c r="H480" s="5">
        <v>560711</v>
      </c>
      <c r="I480" s="50">
        <v>31900</v>
      </c>
      <c r="J480" s="5" t="s">
        <v>412</v>
      </c>
      <c r="L480"/>
    </row>
    <row r="481" spans="1:12" s="1" customFormat="1" x14ac:dyDescent="0.25">
      <c r="A481" s="5" t="s">
        <v>408</v>
      </c>
      <c r="B481" s="5" t="s">
        <v>611</v>
      </c>
      <c r="C481" s="5" t="s">
        <v>465</v>
      </c>
      <c r="D481" s="52">
        <f t="shared" ca="1" si="7"/>
        <v>22068</v>
      </c>
      <c r="E481" s="5" t="s">
        <v>636</v>
      </c>
      <c r="F481" s="5">
        <v>56</v>
      </c>
      <c r="G481" s="50">
        <v>22862</v>
      </c>
      <c r="H481" s="5">
        <v>350201</v>
      </c>
      <c r="I481" s="50">
        <v>32024</v>
      </c>
      <c r="J481" s="5" t="s">
        <v>412</v>
      </c>
      <c r="L481"/>
    </row>
    <row r="482" spans="1:12" s="1" customFormat="1" x14ac:dyDescent="0.25">
      <c r="A482" s="5" t="s">
        <v>413</v>
      </c>
      <c r="B482" s="5" t="s">
        <v>618</v>
      </c>
      <c r="C482" s="5" t="s">
        <v>682</v>
      </c>
      <c r="D482" s="52">
        <f t="shared" ca="1" si="7"/>
        <v>26868</v>
      </c>
      <c r="E482" s="5" t="s">
        <v>416</v>
      </c>
      <c r="F482" s="5">
        <v>50</v>
      </c>
      <c r="G482" s="50">
        <v>24757</v>
      </c>
      <c r="H482" s="5">
        <v>560714</v>
      </c>
      <c r="I482" s="50">
        <v>31917</v>
      </c>
      <c r="J482" s="5" t="s">
        <v>412</v>
      </c>
      <c r="L482"/>
    </row>
    <row r="483" spans="1:12" s="1" customFormat="1" x14ac:dyDescent="0.25">
      <c r="A483" s="5" t="s">
        <v>408</v>
      </c>
      <c r="B483" s="5" t="s">
        <v>602</v>
      </c>
      <c r="C483" s="5" t="s">
        <v>786</v>
      </c>
      <c r="D483" s="52">
        <f t="shared" ca="1" si="7"/>
        <v>20028</v>
      </c>
      <c r="E483" s="5" t="s">
        <v>536</v>
      </c>
      <c r="F483" s="5">
        <v>52</v>
      </c>
      <c r="G483" s="50">
        <v>24102</v>
      </c>
      <c r="H483" s="5">
        <v>560639</v>
      </c>
      <c r="I483" s="50">
        <v>32030</v>
      </c>
      <c r="J483" s="5" t="s">
        <v>412</v>
      </c>
      <c r="L483"/>
    </row>
    <row r="484" spans="1:12" s="1" customFormat="1" x14ac:dyDescent="0.25">
      <c r="A484" s="5" t="s">
        <v>408</v>
      </c>
      <c r="B484" s="5" t="s">
        <v>660</v>
      </c>
      <c r="C484" s="5" t="s">
        <v>191</v>
      </c>
      <c r="D484" s="52">
        <f t="shared" ca="1" si="7"/>
        <v>27048</v>
      </c>
      <c r="E484" s="5" t="s">
        <v>445</v>
      </c>
      <c r="F484" s="5">
        <v>54</v>
      </c>
      <c r="G484" s="50">
        <v>23381</v>
      </c>
      <c r="H484" s="5">
        <v>560642</v>
      </c>
      <c r="I484" s="50">
        <v>31782</v>
      </c>
      <c r="J484" s="5" t="s">
        <v>417</v>
      </c>
      <c r="L484"/>
    </row>
    <row r="485" spans="1:12" s="1" customFormat="1" x14ac:dyDescent="0.25">
      <c r="A485" s="5" t="s">
        <v>413</v>
      </c>
      <c r="B485" s="5" t="s">
        <v>639</v>
      </c>
      <c r="C485" s="5" t="s">
        <v>787</v>
      </c>
      <c r="D485" s="52">
        <f t="shared" ca="1" si="7"/>
        <v>26760</v>
      </c>
      <c r="E485" s="5" t="s">
        <v>457</v>
      </c>
      <c r="F485" s="5">
        <v>55</v>
      </c>
      <c r="G485" s="50">
        <v>23242</v>
      </c>
      <c r="H485" s="5">
        <v>560715</v>
      </c>
      <c r="I485" s="50">
        <v>31909</v>
      </c>
      <c r="J485" s="5" t="s">
        <v>417</v>
      </c>
      <c r="L485"/>
    </row>
    <row r="486" spans="1:12" s="1" customFormat="1" x14ac:dyDescent="0.25">
      <c r="A486" s="5" t="s">
        <v>408</v>
      </c>
      <c r="B486" s="5" t="s">
        <v>493</v>
      </c>
      <c r="C486" s="5" t="s">
        <v>459</v>
      </c>
      <c r="D486" s="52">
        <f t="shared" ca="1" si="7"/>
        <v>24516</v>
      </c>
      <c r="E486" s="5" t="s">
        <v>536</v>
      </c>
      <c r="F486" s="5">
        <v>53</v>
      </c>
      <c r="G486" s="50">
        <v>23896</v>
      </c>
      <c r="H486" s="5">
        <v>560655</v>
      </c>
      <c r="I486" s="50">
        <v>31839</v>
      </c>
      <c r="J486" s="5" t="s">
        <v>417</v>
      </c>
      <c r="L486"/>
    </row>
    <row r="487" spans="1:12" s="1" customFormat="1" x14ac:dyDescent="0.25">
      <c r="A487" s="5" t="s">
        <v>413</v>
      </c>
      <c r="B487" s="5" t="s">
        <v>547</v>
      </c>
      <c r="C487" s="5" t="s">
        <v>489</v>
      </c>
      <c r="D487" s="52">
        <f t="shared" ca="1" si="7"/>
        <v>21660</v>
      </c>
      <c r="E487" s="5" t="s">
        <v>416</v>
      </c>
      <c r="F487" s="5">
        <v>53</v>
      </c>
      <c r="G487" s="50">
        <v>23940</v>
      </c>
      <c r="H487" s="5">
        <v>560717</v>
      </c>
      <c r="I487" s="50">
        <v>32107</v>
      </c>
      <c r="J487" s="5" t="s">
        <v>417</v>
      </c>
      <c r="L487"/>
    </row>
    <row r="488" spans="1:12" s="1" customFormat="1" x14ac:dyDescent="0.25">
      <c r="A488" s="5" t="s">
        <v>413</v>
      </c>
      <c r="B488" s="5" t="s">
        <v>681</v>
      </c>
      <c r="C488" s="5" t="s">
        <v>640</v>
      </c>
      <c r="D488" s="52">
        <f t="shared" ca="1" si="7"/>
        <v>21588</v>
      </c>
      <c r="E488" s="5" t="s">
        <v>460</v>
      </c>
      <c r="F488" s="5">
        <v>53</v>
      </c>
      <c r="G488" s="50">
        <v>23768</v>
      </c>
      <c r="H488" s="5">
        <v>560820</v>
      </c>
      <c r="I488" s="50">
        <v>32121</v>
      </c>
      <c r="J488" s="5" t="s">
        <v>417</v>
      </c>
      <c r="L488"/>
    </row>
    <row r="489" spans="1:12" s="1" customFormat="1" x14ac:dyDescent="0.25">
      <c r="A489" s="5" t="s">
        <v>413</v>
      </c>
      <c r="B489" s="5" t="s">
        <v>521</v>
      </c>
      <c r="C489" s="5" t="s">
        <v>633</v>
      </c>
      <c r="D489" s="52">
        <f t="shared" ca="1" si="7"/>
        <v>30372</v>
      </c>
      <c r="E489" s="5" t="s">
        <v>731</v>
      </c>
      <c r="F489" s="5">
        <v>54</v>
      </c>
      <c r="G489" s="50">
        <v>23370</v>
      </c>
      <c r="H489" s="5">
        <v>560725</v>
      </c>
      <c r="I489" s="50">
        <v>32065</v>
      </c>
      <c r="J489" s="5" t="s">
        <v>417</v>
      </c>
      <c r="L489"/>
    </row>
    <row r="490" spans="1:12" s="1" customFormat="1" x14ac:dyDescent="0.25">
      <c r="A490" s="5" t="s">
        <v>408</v>
      </c>
      <c r="B490" s="5" t="s">
        <v>509</v>
      </c>
      <c r="C490" s="5" t="s">
        <v>685</v>
      </c>
      <c r="D490" s="52">
        <f t="shared" ca="1" si="7"/>
        <v>21516</v>
      </c>
      <c r="E490" s="5" t="s">
        <v>788</v>
      </c>
      <c r="F490" s="5">
        <v>54</v>
      </c>
      <c r="G490" s="50">
        <v>23444</v>
      </c>
      <c r="H490" s="5">
        <v>560679</v>
      </c>
      <c r="I490" s="50">
        <v>31802</v>
      </c>
      <c r="J490" s="5" t="s">
        <v>417</v>
      </c>
      <c r="L490"/>
    </row>
    <row r="491" spans="1:12" s="1" customFormat="1" x14ac:dyDescent="0.25">
      <c r="A491" s="5" t="s">
        <v>413</v>
      </c>
      <c r="B491" s="5" t="s">
        <v>631</v>
      </c>
      <c r="C491" s="5" t="s">
        <v>529</v>
      </c>
      <c r="D491" s="52">
        <f t="shared" ca="1" si="7"/>
        <v>23388</v>
      </c>
      <c r="E491" s="5" t="s">
        <v>416</v>
      </c>
      <c r="F491" s="5">
        <v>54</v>
      </c>
      <c r="G491" s="50">
        <v>23568</v>
      </c>
      <c r="H491" s="5">
        <v>560733</v>
      </c>
      <c r="I491" s="50">
        <v>31917</v>
      </c>
      <c r="J491" s="5" t="s">
        <v>417</v>
      </c>
      <c r="L491"/>
    </row>
    <row r="492" spans="1:12" s="1" customFormat="1" x14ac:dyDescent="0.25">
      <c r="A492" s="5" t="s">
        <v>413</v>
      </c>
      <c r="B492" s="5" t="s">
        <v>506</v>
      </c>
      <c r="C492" s="5" t="s">
        <v>563</v>
      </c>
      <c r="D492" s="52">
        <f t="shared" ca="1" si="7"/>
        <v>28476</v>
      </c>
      <c r="E492" s="5" t="s">
        <v>416</v>
      </c>
      <c r="F492" s="5">
        <v>55</v>
      </c>
      <c r="G492" s="50">
        <v>23258</v>
      </c>
      <c r="H492" s="5">
        <v>560739</v>
      </c>
      <c r="I492" s="50">
        <v>32032</v>
      </c>
      <c r="J492" s="5" t="s">
        <v>417</v>
      </c>
      <c r="L492"/>
    </row>
    <row r="493" spans="1:12" s="1" customFormat="1" x14ac:dyDescent="0.25">
      <c r="A493" s="5" t="s">
        <v>454</v>
      </c>
      <c r="B493" s="5" t="s">
        <v>526</v>
      </c>
      <c r="C493" s="5" t="s">
        <v>789</v>
      </c>
      <c r="D493" s="52">
        <f t="shared" ca="1" si="7"/>
        <v>26688</v>
      </c>
      <c r="E493" s="5" t="s">
        <v>436</v>
      </c>
      <c r="F493" s="5">
        <v>54</v>
      </c>
      <c r="G493" s="50">
        <v>23415</v>
      </c>
      <c r="H493" s="5">
        <v>560736</v>
      </c>
      <c r="I493" s="50">
        <v>31870</v>
      </c>
      <c r="J493" s="5" t="s">
        <v>417</v>
      </c>
      <c r="L493"/>
    </row>
    <row r="494" spans="1:12" s="1" customFormat="1" x14ac:dyDescent="0.25">
      <c r="A494" s="5" t="s">
        <v>413</v>
      </c>
      <c r="B494" s="5" t="s">
        <v>521</v>
      </c>
      <c r="C494" s="5" t="s">
        <v>596</v>
      </c>
      <c r="D494" s="52">
        <f t="shared" ca="1" si="7"/>
        <v>21240</v>
      </c>
      <c r="E494" s="5" t="s">
        <v>460</v>
      </c>
      <c r="F494" s="5">
        <v>53</v>
      </c>
      <c r="G494" s="50">
        <v>23691</v>
      </c>
      <c r="H494" s="5">
        <v>560756</v>
      </c>
      <c r="I494" s="50">
        <v>31824</v>
      </c>
      <c r="J494" s="5" t="s">
        <v>417</v>
      </c>
      <c r="L494"/>
    </row>
    <row r="495" spans="1:12" s="1" customFormat="1" x14ac:dyDescent="0.25">
      <c r="A495" s="5" t="s">
        <v>413</v>
      </c>
      <c r="B495" s="5" t="s">
        <v>590</v>
      </c>
      <c r="C495" s="5" t="s">
        <v>532</v>
      </c>
      <c r="D495" s="52">
        <f t="shared" ca="1" si="7"/>
        <v>25248</v>
      </c>
      <c r="E495" s="5" t="s">
        <v>442</v>
      </c>
      <c r="F495" s="5">
        <v>56</v>
      </c>
      <c r="G495" s="50">
        <v>22783</v>
      </c>
      <c r="H495" s="5">
        <v>560742</v>
      </c>
      <c r="I495" s="50">
        <v>31865</v>
      </c>
      <c r="J495" s="5" t="s">
        <v>417</v>
      </c>
      <c r="L495"/>
    </row>
    <row r="496" spans="1:12" s="1" customFormat="1" x14ac:dyDescent="0.25">
      <c r="A496" s="5" t="s">
        <v>413</v>
      </c>
      <c r="B496" s="5" t="s">
        <v>455</v>
      </c>
      <c r="C496" s="5" t="s">
        <v>435</v>
      </c>
      <c r="D496" s="52">
        <f t="shared" ca="1" si="7"/>
        <v>29208</v>
      </c>
      <c r="E496" s="5" t="s">
        <v>460</v>
      </c>
      <c r="F496" s="5">
        <v>58</v>
      </c>
      <c r="G496" s="50">
        <v>22114</v>
      </c>
      <c r="H496" s="5">
        <v>560745</v>
      </c>
      <c r="I496" s="50">
        <v>31872</v>
      </c>
      <c r="J496" s="5" t="s">
        <v>417</v>
      </c>
      <c r="L496"/>
    </row>
    <row r="497" spans="1:12" s="1" customFormat="1" x14ac:dyDescent="0.25">
      <c r="A497" s="5" t="s">
        <v>413</v>
      </c>
      <c r="B497" s="5" t="s">
        <v>426</v>
      </c>
      <c r="C497" s="5" t="s">
        <v>790</v>
      </c>
      <c r="D497" s="52">
        <f t="shared" ca="1" si="7"/>
        <v>26388</v>
      </c>
      <c r="E497" s="5" t="s">
        <v>425</v>
      </c>
      <c r="F497" s="5">
        <v>52</v>
      </c>
      <c r="G497" s="50">
        <v>24357</v>
      </c>
      <c r="H497" s="5">
        <v>560744</v>
      </c>
      <c r="I497" s="50">
        <v>31931</v>
      </c>
      <c r="J497" s="5" t="s">
        <v>417</v>
      </c>
      <c r="L497"/>
    </row>
    <row r="498" spans="1:12" s="1" customFormat="1" x14ac:dyDescent="0.25">
      <c r="A498" s="5" t="s">
        <v>413</v>
      </c>
      <c r="B498" s="5" t="s">
        <v>791</v>
      </c>
      <c r="C498" s="5" t="s">
        <v>792</v>
      </c>
      <c r="D498" s="52">
        <f t="shared" ca="1" si="7"/>
        <v>30564</v>
      </c>
      <c r="E498" s="5" t="s">
        <v>425</v>
      </c>
      <c r="F498" s="5">
        <v>52</v>
      </c>
      <c r="G498" s="50">
        <v>24247</v>
      </c>
      <c r="H498" s="5">
        <v>560749</v>
      </c>
      <c r="I498" s="50">
        <v>32228</v>
      </c>
      <c r="J498" s="5" t="s">
        <v>417</v>
      </c>
      <c r="L498"/>
    </row>
    <row r="499" spans="1:12" s="1" customFormat="1" x14ac:dyDescent="0.25">
      <c r="A499" s="5" t="s">
        <v>413</v>
      </c>
      <c r="B499" s="5" t="s">
        <v>455</v>
      </c>
      <c r="C499" s="5" t="s">
        <v>793</v>
      </c>
      <c r="D499" s="52">
        <f t="shared" ca="1" si="7"/>
        <v>25680</v>
      </c>
      <c r="E499" s="5" t="s">
        <v>416</v>
      </c>
      <c r="F499" s="5">
        <v>52</v>
      </c>
      <c r="G499" s="50">
        <v>24218</v>
      </c>
      <c r="H499" s="5">
        <v>560751</v>
      </c>
      <c r="I499" s="50">
        <v>32168</v>
      </c>
      <c r="J499" s="5" t="s">
        <v>417</v>
      </c>
      <c r="L499"/>
    </row>
    <row r="500" spans="1:12" s="1" customFormat="1" x14ac:dyDescent="0.25">
      <c r="A500" s="5" t="s">
        <v>413</v>
      </c>
      <c r="B500" s="5" t="s">
        <v>562</v>
      </c>
      <c r="C500" s="5" t="s">
        <v>472</v>
      </c>
      <c r="D500" s="52">
        <f t="shared" ca="1" si="7"/>
        <v>20352</v>
      </c>
      <c r="E500" s="5" t="s">
        <v>460</v>
      </c>
      <c r="F500" s="5">
        <v>59</v>
      </c>
      <c r="G500" s="50">
        <v>21797</v>
      </c>
      <c r="H500" s="5">
        <v>560690</v>
      </c>
      <c r="I500" s="50">
        <v>32423</v>
      </c>
      <c r="J500" s="5" t="s">
        <v>421</v>
      </c>
      <c r="L500"/>
    </row>
    <row r="501" spans="1:12" s="1" customFormat="1" x14ac:dyDescent="0.25">
      <c r="A501" s="5" t="s">
        <v>408</v>
      </c>
      <c r="B501" s="5" t="s">
        <v>568</v>
      </c>
      <c r="C501" s="5" t="s">
        <v>419</v>
      </c>
      <c r="D501" s="52">
        <f t="shared" ca="1" si="7"/>
        <v>26508</v>
      </c>
      <c r="E501" s="5" t="s">
        <v>548</v>
      </c>
      <c r="F501" s="5">
        <v>55</v>
      </c>
      <c r="G501" s="50">
        <v>22929</v>
      </c>
      <c r="H501" s="5">
        <v>561223</v>
      </c>
      <c r="I501" s="50">
        <v>32485</v>
      </c>
      <c r="J501" s="5" t="s">
        <v>421</v>
      </c>
      <c r="L501"/>
    </row>
    <row r="502" spans="1:12" s="1" customFormat="1" x14ac:dyDescent="0.25">
      <c r="A502" s="5" t="s">
        <v>413</v>
      </c>
      <c r="B502" s="5" t="s">
        <v>660</v>
      </c>
      <c r="C502" s="5" t="s">
        <v>794</v>
      </c>
      <c r="D502" s="52">
        <f t="shared" ca="1" si="7"/>
        <v>24348</v>
      </c>
      <c r="E502" s="5" t="s">
        <v>460</v>
      </c>
      <c r="F502" s="5">
        <v>52</v>
      </c>
      <c r="G502" s="50">
        <v>24326</v>
      </c>
      <c r="H502" s="5">
        <v>560738</v>
      </c>
      <c r="I502" s="50">
        <v>32457</v>
      </c>
      <c r="J502" s="5" t="s">
        <v>421</v>
      </c>
      <c r="L502"/>
    </row>
    <row r="503" spans="1:12" s="1" customFormat="1" x14ac:dyDescent="0.25">
      <c r="A503" s="5" t="s">
        <v>408</v>
      </c>
      <c r="B503" s="5" t="s">
        <v>766</v>
      </c>
      <c r="C503" s="5" t="s">
        <v>621</v>
      </c>
      <c r="D503" s="52">
        <f t="shared" ca="1" si="7"/>
        <v>30660</v>
      </c>
      <c r="E503" s="5" t="s">
        <v>658</v>
      </c>
      <c r="F503" s="5">
        <v>53</v>
      </c>
      <c r="G503" s="50">
        <v>23723</v>
      </c>
      <c r="H503" s="5">
        <v>560764</v>
      </c>
      <c r="I503" s="50">
        <v>32367</v>
      </c>
      <c r="J503" s="5" t="s">
        <v>421</v>
      </c>
      <c r="L503"/>
    </row>
    <row r="504" spans="1:12" s="1" customFormat="1" x14ac:dyDescent="0.25">
      <c r="A504" s="5" t="s">
        <v>408</v>
      </c>
      <c r="B504" s="5" t="s">
        <v>572</v>
      </c>
      <c r="C504" s="5" t="s">
        <v>621</v>
      </c>
      <c r="D504" s="52">
        <f t="shared" ca="1" si="7"/>
        <v>28140</v>
      </c>
      <c r="E504" s="5" t="s">
        <v>478</v>
      </c>
      <c r="F504" s="5">
        <v>58</v>
      </c>
      <c r="G504" s="50">
        <v>22107</v>
      </c>
      <c r="H504" s="5">
        <v>560770</v>
      </c>
      <c r="I504" s="50">
        <v>32292</v>
      </c>
      <c r="J504" s="5" t="s">
        <v>421</v>
      </c>
      <c r="L504"/>
    </row>
    <row r="505" spans="1:12" s="1" customFormat="1" x14ac:dyDescent="0.25">
      <c r="A505" s="5" t="s">
        <v>413</v>
      </c>
      <c r="B505" s="5" t="s">
        <v>660</v>
      </c>
      <c r="C505" s="5" t="s">
        <v>795</v>
      </c>
      <c r="D505" s="52">
        <f t="shared" ca="1" si="7"/>
        <v>21852</v>
      </c>
      <c r="E505" s="5" t="s">
        <v>457</v>
      </c>
      <c r="F505" s="5">
        <v>56</v>
      </c>
      <c r="G505" s="50">
        <v>22710</v>
      </c>
      <c r="H505" s="5">
        <v>560698</v>
      </c>
      <c r="I505" s="50">
        <v>32472</v>
      </c>
      <c r="J505" s="5" t="s">
        <v>421</v>
      </c>
      <c r="L505"/>
    </row>
    <row r="506" spans="1:12" s="1" customFormat="1" x14ac:dyDescent="0.25">
      <c r="A506" s="5" t="s">
        <v>408</v>
      </c>
      <c r="B506" s="5" t="s">
        <v>455</v>
      </c>
      <c r="C506" s="5" t="s">
        <v>776</v>
      </c>
      <c r="D506" s="52">
        <f t="shared" ca="1" si="7"/>
        <v>19440</v>
      </c>
      <c r="E506" s="5" t="s">
        <v>473</v>
      </c>
      <c r="F506" s="5">
        <v>52</v>
      </c>
      <c r="G506" s="50">
        <v>24329</v>
      </c>
      <c r="H506" s="5">
        <v>351381</v>
      </c>
      <c r="I506" s="50">
        <v>32485</v>
      </c>
      <c r="J506" s="5" t="s">
        <v>421</v>
      </c>
      <c r="L506"/>
    </row>
    <row r="507" spans="1:12" s="1" customFormat="1" x14ac:dyDescent="0.25">
      <c r="A507" s="5" t="s">
        <v>413</v>
      </c>
      <c r="B507" s="5" t="s">
        <v>564</v>
      </c>
      <c r="C507" s="5" t="s">
        <v>453</v>
      </c>
      <c r="D507" s="52">
        <f t="shared" ca="1" si="7"/>
        <v>28860</v>
      </c>
      <c r="E507" s="5" t="s">
        <v>416</v>
      </c>
      <c r="F507" s="5">
        <v>61</v>
      </c>
      <c r="G507" s="50">
        <v>20735</v>
      </c>
      <c r="H507" s="5">
        <v>560776</v>
      </c>
      <c r="I507" s="50">
        <v>32408</v>
      </c>
      <c r="J507" s="5" t="s">
        <v>421</v>
      </c>
      <c r="L507"/>
    </row>
    <row r="508" spans="1:12" s="1" customFormat="1" x14ac:dyDescent="0.25">
      <c r="A508" s="5" t="s">
        <v>413</v>
      </c>
      <c r="B508" s="5" t="s">
        <v>664</v>
      </c>
      <c r="C508" s="5" t="s">
        <v>596</v>
      </c>
      <c r="D508" s="52">
        <f t="shared" ca="1" si="7"/>
        <v>21084</v>
      </c>
      <c r="E508" s="5" t="s">
        <v>439</v>
      </c>
      <c r="F508" s="5">
        <v>54</v>
      </c>
      <c r="G508" s="50">
        <v>23353</v>
      </c>
      <c r="H508" s="5">
        <v>560735</v>
      </c>
      <c r="I508" s="50">
        <v>32183</v>
      </c>
      <c r="J508" s="5" t="s">
        <v>421</v>
      </c>
      <c r="L508"/>
    </row>
    <row r="509" spans="1:12" s="1" customFormat="1" x14ac:dyDescent="0.25">
      <c r="A509" s="5" t="s">
        <v>413</v>
      </c>
      <c r="B509" s="5" t="s">
        <v>431</v>
      </c>
      <c r="C509" s="5" t="s">
        <v>432</v>
      </c>
      <c r="D509" s="52">
        <f t="shared" ca="1" si="7"/>
        <v>18864</v>
      </c>
      <c r="E509" s="5" t="s">
        <v>457</v>
      </c>
      <c r="F509" s="5">
        <v>51</v>
      </c>
      <c r="G509" s="50">
        <v>24387</v>
      </c>
      <c r="H509" s="5">
        <v>560794</v>
      </c>
      <c r="I509" s="50">
        <v>32298</v>
      </c>
      <c r="J509" s="5" t="s">
        <v>421</v>
      </c>
      <c r="L509"/>
    </row>
    <row r="510" spans="1:12" s="1" customFormat="1" x14ac:dyDescent="0.25">
      <c r="A510" s="5" t="s">
        <v>413</v>
      </c>
      <c r="B510" s="5" t="s">
        <v>506</v>
      </c>
      <c r="C510" s="5" t="s">
        <v>576</v>
      </c>
      <c r="D510" s="52">
        <f t="shared" ca="1" si="7"/>
        <v>23940</v>
      </c>
      <c r="E510" s="5" t="s">
        <v>473</v>
      </c>
      <c r="F510" s="5">
        <v>57</v>
      </c>
      <c r="G510" s="50">
        <v>22466</v>
      </c>
      <c r="H510" s="5">
        <v>560797</v>
      </c>
      <c r="I510" s="50">
        <v>32280</v>
      </c>
      <c r="J510" s="5" t="s">
        <v>466</v>
      </c>
      <c r="L510"/>
    </row>
    <row r="511" spans="1:12" s="1" customFormat="1" x14ac:dyDescent="0.25">
      <c r="A511" s="5" t="s">
        <v>408</v>
      </c>
      <c r="B511" s="5" t="s">
        <v>709</v>
      </c>
      <c r="C511" s="5" t="s">
        <v>550</v>
      </c>
      <c r="D511" s="52">
        <f t="shared" ca="1" si="7"/>
        <v>29976</v>
      </c>
      <c r="E511" s="5" t="s">
        <v>482</v>
      </c>
      <c r="F511" s="5">
        <v>55</v>
      </c>
      <c r="G511" s="50">
        <v>23196</v>
      </c>
      <c r="H511" s="5">
        <v>561474</v>
      </c>
      <c r="I511" s="50">
        <v>32297</v>
      </c>
      <c r="J511" s="5" t="s">
        <v>466</v>
      </c>
      <c r="L511"/>
    </row>
    <row r="512" spans="1:12" s="1" customFormat="1" x14ac:dyDescent="0.25">
      <c r="A512" s="5" t="s">
        <v>413</v>
      </c>
      <c r="B512" s="5" t="s">
        <v>431</v>
      </c>
      <c r="C512" s="5" t="s">
        <v>796</v>
      </c>
      <c r="D512" s="52">
        <f t="shared" ca="1" si="7"/>
        <v>29064</v>
      </c>
      <c r="E512" s="5" t="s">
        <v>749</v>
      </c>
      <c r="F512" s="5">
        <v>53</v>
      </c>
      <c r="G512" s="50">
        <v>23830</v>
      </c>
      <c r="H512" s="5">
        <v>560801</v>
      </c>
      <c r="I512" s="50">
        <v>32268</v>
      </c>
      <c r="J512" s="5" t="s">
        <v>466</v>
      </c>
      <c r="L512"/>
    </row>
    <row r="513" spans="1:12" s="1" customFormat="1" x14ac:dyDescent="0.25">
      <c r="A513" s="5" t="s">
        <v>413</v>
      </c>
      <c r="B513" s="5" t="s">
        <v>652</v>
      </c>
      <c r="C513" s="5" t="s">
        <v>489</v>
      </c>
      <c r="D513" s="52">
        <f t="shared" ca="1" si="7"/>
        <v>26316</v>
      </c>
      <c r="E513" s="5" t="s">
        <v>460</v>
      </c>
      <c r="F513" s="5">
        <v>52</v>
      </c>
      <c r="G513" s="50">
        <v>24360</v>
      </c>
      <c r="H513" s="5">
        <v>560802</v>
      </c>
      <c r="I513" s="50">
        <v>32487</v>
      </c>
      <c r="J513" s="5" t="s">
        <v>466</v>
      </c>
      <c r="L513"/>
    </row>
    <row r="514" spans="1:12" s="1" customFormat="1" x14ac:dyDescent="0.25">
      <c r="A514" s="5" t="s">
        <v>413</v>
      </c>
      <c r="B514" s="5" t="s">
        <v>479</v>
      </c>
      <c r="C514" s="5" t="s">
        <v>563</v>
      </c>
      <c r="D514" s="52">
        <f t="shared" ca="1" si="7"/>
        <v>19188</v>
      </c>
      <c r="E514" s="5" t="s">
        <v>797</v>
      </c>
      <c r="F514" s="5">
        <v>51</v>
      </c>
      <c r="G514" s="50">
        <v>24727</v>
      </c>
      <c r="H514" s="5">
        <v>560796</v>
      </c>
      <c r="I514" s="50">
        <v>32150</v>
      </c>
      <c r="J514" s="5" t="s">
        <v>466</v>
      </c>
      <c r="L514"/>
    </row>
    <row r="515" spans="1:12" s="1" customFormat="1" x14ac:dyDescent="0.25">
      <c r="A515" s="5" t="s">
        <v>413</v>
      </c>
      <c r="B515" s="5" t="s">
        <v>493</v>
      </c>
      <c r="C515" s="5" t="s">
        <v>752</v>
      </c>
      <c r="D515" s="52">
        <f t="shared" ref="D515:D578" ca="1" si="8">RANDBETWEEN(1500,2600)*12</f>
        <v>22152</v>
      </c>
      <c r="E515" s="5" t="s">
        <v>536</v>
      </c>
      <c r="F515" s="5">
        <v>51</v>
      </c>
      <c r="G515" s="50">
        <v>24565</v>
      </c>
      <c r="H515" s="5">
        <v>560800</v>
      </c>
      <c r="I515" s="50">
        <v>32285</v>
      </c>
      <c r="J515" s="5" t="s">
        <v>466</v>
      </c>
      <c r="L515"/>
    </row>
    <row r="516" spans="1:12" s="1" customFormat="1" x14ac:dyDescent="0.25">
      <c r="A516" s="5" t="s">
        <v>413</v>
      </c>
      <c r="B516" s="5" t="s">
        <v>512</v>
      </c>
      <c r="C516" s="5" t="s">
        <v>518</v>
      </c>
      <c r="D516" s="52">
        <f t="shared" ca="1" si="8"/>
        <v>30336</v>
      </c>
      <c r="E516" s="5" t="s">
        <v>798</v>
      </c>
      <c r="F516" s="5">
        <v>58</v>
      </c>
      <c r="G516" s="50">
        <v>21865</v>
      </c>
      <c r="H516" s="5">
        <v>350116</v>
      </c>
      <c r="I516" s="50">
        <v>32306</v>
      </c>
      <c r="J516" s="5" t="s">
        <v>466</v>
      </c>
      <c r="L516"/>
    </row>
    <row r="517" spans="1:12" s="1" customFormat="1" x14ac:dyDescent="0.25">
      <c r="A517" s="5" t="s">
        <v>454</v>
      </c>
      <c r="B517" s="5" t="s">
        <v>660</v>
      </c>
      <c r="C517" s="5" t="s">
        <v>773</v>
      </c>
      <c r="D517" s="52">
        <f t="shared" ca="1" si="8"/>
        <v>19332</v>
      </c>
      <c r="E517" s="5" t="s">
        <v>799</v>
      </c>
      <c r="F517" s="5">
        <v>54</v>
      </c>
      <c r="G517" s="50">
        <v>23295</v>
      </c>
      <c r="H517" s="5">
        <v>351173</v>
      </c>
      <c r="I517" s="50">
        <v>32266</v>
      </c>
      <c r="J517" s="5" t="s">
        <v>466</v>
      </c>
      <c r="L517"/>
    </row>
    <row r="518" spans="1:12" s="1" customFormat="1" x14ac:dyDescent="0.25">
      <c r="A518" s="5" t="s">
        <v>408</v>
      </c>
      <c r="B518" s="5" t="s">
        <v>541</v>
      </c>
      <c r="C518" s="5" t="s">
        <v>550</v>
      </c>
      <c r="D518" s="52">
        <f t="shared" ca="1" si="8"/>
        <v>23196</v>
      </c>
      <c r="E518" s="5" t="s">
        <v>763</v>
      </c>
      <c r="F518" s="5">
        <v>54</v>
      </c>
      <c r="G518" s="50">
        <v>23632</v>
      </c>
      <c r="H518" s="5">
        <v>350274</v>
      </c>
      <c r="I518" s="50">
        <v>32502</v>
      </c>
      <c r="J518" s="5" t="s">
        <v>466</v>
      </c>
      <c r="L518"/>
    </row>
    <row r="519" spans="1:12" s="1" customFormat="1" x14ac:dyDescent="0.25">
      <c r="A519" s="5" t="s">
        <v>408</v>
      </c>
      <c r="B519" s="5" t="s">
        <v>461</v>
      </c>
      <c r="C519" s="5" t="s">
        <v>774</v>
      </c>
      <c r="D519" s="52">
        <f t="shared" ca="1" si="8"/>
        <v>20136</v>
      </c>
      <c r="E519" s="5" t="s">
        <v>800</v>
      </c>
      <c r="F519" s="5">
        <v>53</v>
      </c>
      <c r="G519" s="50">
        <v>23840</v>
      </c>
      <c r="H519" s="5">
        <v>560719</v>
      </c>
      <c r="I519" s="50">
        <v>32336</v>
      </c>
      <c r="J519" s="5" t="s">
        <v>412</v>
      </c>
      <c r="L519"/>
    </row>
    <row r="520" spans="1:12" s="1" customFormat="1" x14ac:dyDescent="0.25">
      <c r="A520" s="5" t="s">
        <v>413</v>
      </c>
      <c r="B520" s="5" t="s">
        <v>526</v>
      </c>
      <c r="C520" s="5" t="s">
        <v>801</v>
      </c>
      <c r="D520" s="52">
        <f t="shared" ca="1" si="8"/>
        <v>24984</v>
      </c>
      <c r="E520" s="5" t="s">
        <v>416</v>
      </c>
      <c r="F520" s="5">
        <v>53</v>
      </c>
      <c r="G520" s="50">
        <v>23927</v>
      </c>
      <c r="H520" s="5">
        <v>560806</v>
      </c>
      <c r="I520" s="50">
        <v>32205</v>
      </c>
      <c r="J520" s="5" t="s">
        <v>412</v>
      </c>
      <c r="L520"/>
    </row>
    <row r="521" spans="1:12" s="1" customFormat="1" x14ac:dyDescent="0.25">
      <c r="A521" s="5" t="s">
        <v>408</v>
      </c>
      <c r="B521" s="5" t="s">
        <v>667</v>
      </c>
      <c r="C521" s="5" t="s">
        <v>779</v>
      </c>
      <c r="D521" s="52">
        <f t="shared" ca="1" si="8"/>
        <v>19380</v>
      </c>
      <c r="E521" s="5" t="s">
        <v>536</v>
      </c>
      <c r="F521" s="5">
        <v>53</v>
      </c>
      <c r="G521" s="50">
        <v>23789</v>
      </c>
      <c r="H521" s="5">
        <v>560722</v>
      </c>
      <c r="I521" s="50">
        <v>32427</v>
      </c>
      <c r="J521" s="5" t="s">
        <v>412</v>
      </c>
      <c r="L521"/>
    </row>
    <row r="522" spans="1:12" s="1" customFormat="1" x14ac:dyDescent="0.25">
      <c r="A522" s="5" t="s">
        <v>413</v>
      </c>
      <c r="B522" s="5" t="s">
        <v>410</v>
      </c>
      <c r="C522" s="5" t="s">
        <v>721</v>
      </c>
      <c r="D522" s="52">
        <f t="shared" ca="1" si="8"/>
        <v>26724</v>
      </c>
      <c r="E522" s="5" t="s">
        <v>802</v>
      </c>
      <c r="F522" s="5">
        <v>53</v>
      </c>
      <c r="G522" s="50">
        <v>23848</v>
      </c>
      <c r="H522" s="5">
        <v>350277</v>
      </c>
      <c r="I522" s="50">
        <v>32341</v>
      </c>
      <c r="J522" s="5" t="s">
        <v>412</v>
      </c>
      <c r="L522"/>
    </row>
    <row r="523" spans="1:12" s="1" customFormat="1" x14ac:dyDescent="0.25">
      <c r="A523" s="5" t="s">
        <v>413</v>
      </c>
      <c r="B523" s="5" t="s">
        <v>512</v>
      </c>
      <c r="C523" s="5" t="s">
        <v>803</v>
      </c>
      <c r="D523" s="52">
        <f t="shared" ca="1" si="8"/>
        <v>26304</v>
      </c>
      <c r="E523" s="5" t="s">
        <v>622</v>
      </c>
      <c r="F523" s="5">
        <v>53</v>
      </c>
      <c r="G523" s="50">
        <v>23865</v>
      </c>
      <c r="H523" s="5">
        <v>560813</v>
      </c>
      <c r="I523" s="50">
        <v>32408</v>
      </c>
      <c r="J523" s="5" t="s">
        <v>412</v>
      </c>
      <c r="L523"/>
    </row>
    <row r="524" spans="1:12" s="1" customFormat="1" x14ac:dyDescent="0.25">
      <c r="A524" s="5" t="s">
        <v>413</v>
      </c>
      <c r="B524" s="5" t="s">
        <v>791</v>
      </c>
      <c r="C524" s="5" t="s">
        <v>804</v>
      </c>
      <c r="D524" s="52">
        <f t="shared" ca="1" si="8"/>
        <v>27540</v>
      </c>
      <c r="E524" s="5" t="s">
        <v>622</v>
      </c>
      <c r="F524" s="5">
        <v>52</v>
      </c>
      <c r="G524" s="50">
        <v>24115</v>
      </c>
      <c r="H524" s="5">
        <v>560815</v>
      </c>
      <c r="I524" s="50">
        <v>32236</v>
      </c>
      <c r="J524" s="5" t="s">
        <v>412</v>
      </c>
      <c r="L524"/>
    </row>
    <row r="525" spans="1:12" s="1" customFormat="1" x14ac:dyDescent="0.25">
      <c r="A525" s="5" t="s">
        <v>413</v>
      </c>
      <c r="B525" s="5" t="s">
        <v>648</v>
      </c>
      <c r="C525" s="5" t="s">
        <v>91</v>
      </c>
      <c r="D525" s="52">
        <f t="shared" ca="1" si="8"/>
        <v>21132</v>
      </c>
      <c r="E525" s="5" t="s">
        <v>622</v>
      </c>
      <c r="F525" s="5">
        <v>52</v>
      </c>
      <c r="G525" s="50">
        <v>24217</v>
      </c>
      <c r="H525" s="5">
        <v>560821</v>
      </c>
      <c r="I525" s="50">
        <v>32503</v>
      </c>
      <c r="J525" s="5" t="s">
        <v>412</v>
      </c>
      <c r="L525"/>
    </row>
    <row r="526" spans="1:12" s="1" customFormat="1" x14ac:dyDescent="0.25">
      <c r="A526" s="5" t="s">
        <v>408</v>
      </c>
      <c r="B526" s="5" t="s">
        <v>629</v>
      </c>
      <c r="C526" s="5" t="s">
        <v>444</v>
      </c>
      <c r="D526" s="52">
        <f t="shared" ca="1" si="8"/>
        <v>28644</v>
      </c>
      <c r="E526" s="5" t="s">
        <v>780</v>
      </c>
      <c r="F526" s="5">
        <v>53</v>
      </c>
      <c r="G526" s="50">
        <v>23935</v>
      </c>
      <c r="H526" s="5">
        <v>560734</v>
      </c>
      <c r="I526" s="50">
        <v>32458</v>
      </c>
      <c r="J526" s="5" t="s">
        <v>412</v>
      </c>
      <c r="L526"/>
    </row>
    <row r="527" spans="1:12" s="1" customFormat="1" x14ac:dyDescent="0.25">
      <c r="A527" s="5" t="s">
        <v>413</v>
      </c>
      <c r="B527" s="5" t="s">
        <v>730</v>
      </c>
      <c r="C527" s="5" t="s">
        <v>609</v>
      </c>
      <c r="D527" s="52">
        <f t="shared" ca="1" si="8"/>
        <v>20556</v>
      </c>
      <c r="E527" s="5" t="s">
        <v>805</v>
      </c>
      <c r="F527" s="5">
        <v>53</v>
      </c>
      <c r="G527" s="50">
        <v>23874</v>
      </c>
      <c r="H527" s="5">
        <v>560824</v>
      </c>
      <c r="I527" s="50">
        <v>32473</v>
      </c>
      <c r="J527" s="5" t="s">
        <v>412</v>
      </c>
      <c r="L527"/>
    </row>
    <row r="528" spans="1:12" s="1" customFormat="1" x14ac:dyDescent="0.25">
      <c r="A528" s="5" t="s">
        <v>454</v>
      </c>
      <c r="B528" s="5" t="s">
        <v>568</v>
      </c>
      <c r="C528" s="5" t="s">
        <v>438</v>
      </c>
      <c r="D528" s="52">
        <f t="shared" ca="1" si="8"/>
        <v>25800</v>
      </c>
      <c r="E528" s="5" t="s">
        <v>806</v>
      </c>
      <c r="F528" s="5">
        <v>52</v>
      </c>
      <c r="G528" s="50">
        <v>24280</v>
      </c>
      <c r="H528" s="5">
        <v>560825</v>
      </c>
      <c r="I528" s="50">
        <v>32606</v>
      </c>
      <c r="J528" s="5" t="s">
        <v>412</v>
      </c>
      <c r="L528"/>
    </row>
    <row r="529" spans="1:12" s="1" customFormat="1" x14ac:dyDescent="0.25">
      <c r="A529" s="5" t="s">
        <v>413</v>
      </c>
      <c r="B529" s="5" t="s">
        <v>568</v>
      </c>
      <c r="C529" s="5" t="s">
        <v>472</v>
      </c>
      <c r="D529" s="52">
        <f t="shared" ca="1" si="8"/>
        <v>24552</v>
      </c>
      <c r="E529" s="5" t="s">
        <v>470</v>
      </c>
      <c r="F529" s="5">
        <v>52</v>
      </c>
      <c r="G529" s="50">
        <v>24261</v>
      </c>
      <c r="H529" s="5">
        <v>560826</v>
      </c>
      <c r="I529" s="50">
        <v>32362</v>
      </c>
      <c r="J529" s="5" t="s">
        <v>412</v>
      </c>
      <c r="L529"/>
    </row>
    <row r="530" spans="1:12" s="1" customFormat="1" x14ac:dyDescent="0.25">
      <c r="A530" s="5" t="s">
        <v>413</v>
      </c>
      <c r="B530" s="5" t="s">
        <v>559</v>
      </c>
      <c r="C530" s="5" t="s">
        <v>91</v>
      </c>
      <c r="D530" s="52">
        <f t="shared" ca="1" si="8"/>
        <v>25104</v>
      </c>
      <c r="E530" s="5" t="s">
        <v>460</v>
      </c>
      <c r="F530" s="5">
        <v>51</v>
      </c>
      <c r="G530" s="50">
        <v>24418</v>
      </c>
      <c r="H530" s="5">
        <v>560835</v>
      </c>
      <c r="I530" s="50">
        <v>32398</v>
      </c>
      <c r="J530" s="5" t="s">
        <v>417</v>
      </c>
      <c r="L530"/>
    </row>
    <row r="531" spans="1:12" s="1" customFormat="1" x14ac:dyDescent="0.25">
      <c r="A531" s="5" t="s">
        <v>413</v>
      </c>
      <c r="B531" s="5" t="s">
        <v>541</v>
      </c>
      <c r="C531" s="5" t="s">
        <v>807</v>
      </c>
      <c r="D531" s="52">
        <f t="shared" ca="1" si="8"/>
        <v>21144</v>
      </c>
      <c r="E531" s="5" t="s">
        <v>508</v>
      </c>
      <c r="F531" s="5">
        <v>65</v>
      </c>
      <c r="G531" s="50">
        <v>19426</v>
      </c>
      <c r="H531" s="5">
        <v>560831</v>
      </c>
      <c r="I531" s="50">
        <v>32327</v>
      </c>
      <c r="J531" s="5" t="s">
        <v>417</v>
      </c>
      <c r="L531"/>
    </row>
    <row r="532" spans="1:12" s="1" customFormat="1" x14ac:dyDescent="0.25">
      <c r="A532" s="5" t="s">
        <v>413</v>
      </c>
      <c r="B532" s="5" t="s">
        <v>414</v>
      </c>
      <c r="C532" s="5" t="s">
        <v>808</v>
      </c>
      <c r="D532" s="52">
        <f t="shared" ca="1" si="8"/>
        <v>22692</v>
      </c>
      <c r="E532" s="5" t="s">
        <v>460</v>
      </c>
      <c r="F532" s="5">
        <v>52</v>
      </c>
      <c r="G532" s="50">
        <v>24338</v>
      </c>
      <c r="H532" s="5">
        <v>560827</v>
      </c>
      <c r="I532" s="50">
        <v>32223</v>
      </c>
      <c r="J532" s="5" t="s">
        <v>417</v>
      </c>
      <c r="L532"/>
    </row>
    <row r="533" spans="1:12" s="1" customFormat="1" x14ac:dyDescent="0.25">
      <c r="A533" s="5" t="s">
        <v>408</v>
      </c>
      <c r="B533" s="5" t="s">
        <v>784</v>
      </c>
      <c r="C533" s="5" t="s">
        <v>152</v>
      </c>
      <c r="D533" s="52">
        <f t="shared" ca="1" si="8"/>
        <v>29136</v>
      </c>
      <c r="E533" s="5" t="s">
        <v>536</v>
      </c>
      <c r="F533" s="5">
        <v>53</v>
      </c>
      <c r="G533" s="50">
        <v>23783</v>
      </c>
      <c r="H533" s="5">
        <v>560747</v>
      </c>
      <c r="I533" s="50">
        <v>32803</v>
      </c>
      <c r="J533" s="5" t="s">
        <v>417</v>
      </c>
      <c r="L533"/>
    </row>
    <row r="534" spans="1:12" s="1" customFormat="1" x14ac:dyDescent="0.25">
      <c r="A534" s="5" t="s">
        <v>408</v>
      </c>
      <c r="B534" s="5" t="s">
        <v>586</v>
      </c>
      <c r="C534" s="5" t="s">
        <v>535</v>
      </c>
      <c r="D534" s="52">
        <f t="shared" ca="1" si="8"/>
        <v>27468</v>
      </c>
      <c r="E534" s="5" t="s">
        <v>445</v>
      </c>
      <c r="F534" s="5">
        <v>55</v>
      </c>
      <c r="G534" s="50">
        <v>23091</v>
      </c>
      <c r="H534" s="5">
        <v>560838</v>
      </c>
      <c r="I534" s="50">
        <v>32618</v>
      </c>
      <c r="J534" s="5" t="s">
        <v>417</v>
      </c>
      <c r="L534"/>
    </row>
    <row r="535" spans="1:12" s="1" customFormat="1" x14ac:dyDescent="0.25">
      <c r="A535" s="5" t="s">
        <v>408</v>
      </c>
      <c r="B535" s="5" t="s">
        <v>634</v>
      </c>
      <c r="C535" s="5" t="s">
        <v>630</v>
      </c>
      <c r="D535" s="52">
        <f t="shared" ca="1" si="8"/>
        <v>23916</v>
      </c>
      <c r="E535" s="5" t="s">
        <v>473</v>
      </c>
      <c r="F535" s="5">
        <v>52</v>
      </c>
      <c r="G535" s="50">
        <v>24280</v>
      </c>
      <c r="H535" s="5">
        <v>560842</v>
      </c>
      <c r="I535" s="50">
        <v>32606</v>
      </c>
      <c r="J535" s="5" t="s">
        <v>417</v>
      </c>
      <c r="L535"/>
    </row>
    <row r="536" spans="1:12" s="1" customFormat="1" x14ac:dyDescent="0.25">
      <c r="A536" s="5" t="s">
        <v>413</v>
      </c>
      <c r="B536" s="5" t="s">
        <v>730</v>
      </c>
      <c r="C536" s="5" t="s">
        <v>441</v>
      </c>
      <c r="D536" s="52">
        <f t="shared" ca="1" si="8"/>
        <v>23544</v>
      </c>
      <c r="E536" s="5" t="s">
        <v>460</v>
      </c>
      <c r="F536" s="5">
        <v>51</v>
      </c>
      <c r="G536" s="50">
        <v>24570</v>
      </c>
      <c r="H536" s="5">
        <v>560837</v>
      </c>
      <c r="I536" s="50">
        <v>32631</v>
      </c>
      <c r="J536" s="5" t="s">
        <v>417</v>
      </c>
      <c r="L536"/>
    </row>
    <row r="537" spans="1:12" s="1" customFormat="1" x14ac:dyDescent="0.25">
      <c r="A537" s="5" t="s">
        <v>408</v>
      </c>
      <c r="B537" s="5" t="s">
        <v>719</v>
      </c>
      <c r="C537" s="5" t="s">
        <v>465</v>
      </c>
      <c r="D537" s="52">
        <f t="shared" ca="1" si="8"/>
        <v>24000</v>
      </c>
      <c r="E537" s="5" t="s">
        <v>470</v>
      </c>
      <c r="F537" s="5">
        <v>58</v>
      </c>
      <c r="G537" s="50">
        <v>22065</v>
      </c>
      <c r="H537" s="5">
        <v>350371</v>
      </c>
      <c r="I537" s="50">
        <v>32755</v>
      </c>
      <c r="J537" s="5" t="s">
        <v>417</v>
      </c>
      <c r="L537"/>
    </row>
    <row r="538" spans="1:12" s="1" customFormat="1" x14ac:dyDescent="0.25">
      <c r="A538" s="5" t="s">
        <v>408</v>
      </c>
      <c r="B538" s="5" t="s">
        <v>665</v>
      </c>
      <c r="C538" s="5" t="s">
        <v>155</v>
      </c>
      <c r="D538" s="52">
        <f t="shared" ca="1" si="8"/>
        <v>29688</v>
      </c>
      <c r="E538" s="5" t="s">
        <v>726</v>
      </c>
      <c r="F538" s="5">
        <v>53</v>
      </c>
      <c r="G538" s="50">
        <v>23660</v>
      </c>
      <c r="H538" s="5">
        <v>560765</v>
      </c>
      <c r="I538" s="50">
        <v>32648</v>
      </c>
      <c r="J538" s="5" t="s">
        <v>417</v>
      </c>
      <c r="L538"/>
    </row>
    <row r="539" spans="1:12" s="1" customFormat="1" x14ac:dyDescent="0.25">
      <c r="A539" s="5" t="s">
        <v>408</v>
      </c>
      <c r="B539" s="5" t="s">
        <v>618</v>
      </c>
      <c r="C539" s="5" t="s">
        <v>685</v>
      </c>
      <c r="D539" s="52">
        <f t="shared" ca="1" si="8"/>
        <v>23964</v>
      </c>
      <c r="E539" s="5" t="s">
        <v>442</v>
      </c>
      <c r="F539" s="5">
        <v>55</v>
      </c>
      <c r="G539" s="50">
        <v>22961</v>
      </c>
      <c r="H539" s="5">
        <v>560850</v>
      </c>
      <c r="I539" s="50">
        <v>32761</v>
      </c>
      <c r="J539" s="5" t="s">
        <v>417</v>
      </c>
      <c r="L539"/>
    </row>
    <row r="540" spans="1:12" s="1" customFormat="1" x14ac:dyDescent="0.25">
      <c r="A540" s="5" t="s">
        <v>408</v>
      </c>
      <c r="B540" s="5" t="s">
        <v>531</v>
      </c>
      <c r="C540" s="5" t="s">
        <v>621</v>
      </c>
      <c r="D540" s="52">
        <f t="shared" ca="1" si="8"/>
        <v>25440</v>
      </c>
      <c r="E540" s="5" t="s">
        <v>449</v>
      </c>
      <c r="F540" s="5">
        <v>54</v>
      </c>
      <c r="G540" s="50">
        <v>23562</v>
      </c>
      <c r="H540" s="5">
        <v>560851</v>
      </c>
      <c r="I540" s="50">
        <v>32513</v>
      </c>
      <c r="J540" s="5" t="s">
        <v>417</v>
      </c>
      <c r="L540"/>
    </row>
    <row r="541" spans="1:12" s="1" customFormat="1" x14ac:dyDescent="0.25">
      <c r="A541" s="5" t="s">
        <v>413</v>
      </c>
      <c r="B541" s="5" t="s">
        <v>497</v>
      </c>
      <c r="C541" s="5" t="s">
        <v>706</v>
      </c>
      <c r="D541" s="52">
        <f t="shared" ca="1" si="8"/>
        <v>24588</v>
      </c>
      <c r="E541" s="5" t="s">
        <v>473</v>
      </c>
      <c r="F541" s="5">
        <v>53</v>
      </c>
      <c r="G541" s="50">
        <v>23799</v>
      </c>
      <c r="H541" s="5">
        <v>351446</v>
      </c>
      <c r="I541" s="50">
        <v>33153</v>
      </c>
      <c r="J541" s="5" t="s">
        <v>417</v>
      </c>
      <c r="L541"/>
    </row>
    <row r="542" spans="1:12" s="1" customFormat="1" x14ac:dyDescent="0.25">
      <c r="A542" s="5" t="s">
        <v>413</v>
      </c>
      <c r="B542" s="5" t="s">
        <v>476</v>
      </c>
      <c r="C542" s="5" t="s">
        <v>583</v>
      </c>
      <c r="D542" s="52">
        <f t="shared" ca="1" si="8"/>
        <v>18948</v>
      </c>
      <c r="E542" s="5" t="s">
        <v>416</v>
      </c>
      <c r="F542" s="5">
        <v>55</v>
      </c>
      <c r="G542" s="50">
        <v>23230</v>
      </c>
      <c r="H542" s="5">
        <v>560856</v>
      </c>
      <c r="I542" s="50">
        <v>32570</v>
      </c>
      <c r="J542" s="5" t="s">
        <v>417</v>
      </c>
      <c r="L542"/>
    </row>
    <row r="543" spans="1:12" s="1" customFormat="1" x14ac:dyDescent="0.25">
      <c r="A543" s="5" t="s">
        <v>408</v>
      </c>
      <c r="B543" s="5" t="s">
        <v>639</v>
      </c>
      <c r="C543" s="5" t="s">
        <v>776</v>
      </c>
      <c r="D543" s="52">
        <f t="shared" ca="1" si="8"/>
        <v>23820</v>
      </c>
      <c r="E543" s="5" t="s">
        <v>425</v>
      </c>
      <c r="F543" s="5">
        <v>52</v>
      </c>
      <c r="G543" s="50">
        <v>24310</v>
      </c>
      <c r="H543" s="5">
        <v>560803</v>
      </c>
      <c r="I543" s="50">
        <v>32838</v>
      </c>
      <c r="J543" s="5" t="s">
        <v>417</v>
      </c>
      <c r="L543"/>
    </row>
    <row r="544" spans="1:12" s="1" customFormat="1" x14ac:dyDescent="0.25">
      <c r="A544" s="5" t="s">
        <v>408</v>
      </c>
      <c r="B544" s="5" t="s">
        <v>471</v>
      </c>
      <c r="C544" s="5" t="s">
        <v>532</v>
      </c>
      <c r="D544" s="52">
        <f t="shared" ca="1" si="8"/>
        <v>18948</v>
      </c>
      <c r="E544" s="5" t="s">
        <v>416</v>
      </c>
      <c r="F544" s="5">
        <v>52</v>
      </c>
      <c r="G544" s="50">
        <v>24202</v>
      </c>
      <c r="H544" s="5">
        <v>560795</v>
      </c>
      <c r="I544" s="50">
        <v>32852</v>
      </c>
      <c r="J544" s="5" t="s">
        <v>417</v>
      </c>
      <c r="L544"/>
    </row>
    <row r="545" spans="1:12" s="1" customFormat="1" x14ac:dyDescent="0.25">
      <c r="A545" s="5" t="s">
        <v>413</v>
      </c>
      <c r="B545" s="5" t="s">
        <v>570</v>
      </c>
      <c r="C545" s="5" t="s">
        <v>515</v>
      </c>
      <c r="D545" s="52">
        <f t="shared" ca="1" si="8"/>
        <v>19260</v>
      </c>
      <c r="E545" s="5" t="s">
        <v>638</v>
      </c>
      <c r="F545" s="5">
        <v>54</v>
      </c>
      <c r="G545" s="50">
        <v>23441</v>
      </c>
      <c r="H545" s="5">
        <v>351492</v>
      </c>
      <c r="I545" s="50">
        <v>32796</v>
      </c>
      <c r="J545" s="5" t="s">
        <v>417</v>
      </c>
      <c r="L545"/>
    </row>
    <row r="546" spans="1:12" s="1" customFormat="1" x14ac:dyDescent="0.25">
      <c r="A546" s="5" t="s">
        <v>408</v>
      </c>
      <c r="B546" s="5" t="s">
        <v>431</v>
      </c>
      <c r="C546" s="5" t="s">
        <v>155</v>
      </c>
      <c r="D546" s="52">
        <f t="shared" ca="1" si="8"/>
        <v>24696</v>
      </c>
      <c r="E546" s="5" t="s">
        <v>536</v>
      </c>
      <c r="F546" s="5">
        <v>51</v>
      </c>
      <c r="G546" s="50">
        <v>24436</v>
      </c>
      <c r="H546" s="5">
        <v>350735</v>
      </c>
      <c r="I546" s="50">
        <v>32533</v>
      </c>
      <c r="J546" s="5" t="s">
        <v>421</v>
      </c>
      <c r="L546"/>
    </row>
    <row r="547" spans="1:12" s="1" customFormat="1" x14ac:dyDescent="0.25">
      <c r="A547" s="5" t="s">
        <v>408</v>
      </c>
      <c r="B547" s="5" t="s">
        <v>625</v>
      </c>
      <c r="C547" s="5" t="s">
        <v>444</v>
      </c>
      <c r="D547" s="52">
        <f t="shared" ca="1" si="8"/>
        <v>27072</v>
      </c>
      <c r="E547" s="5" t="s">
        <v>619</v>
      </c>
      <c r="F547" s="5">
        <v>54</v>
      </c>
      <c r="G547" s="50">
        <v>23472</v>
      </c>
      <c r="H547" s="5">
        <v>350740</v>
      </c>
      <c r="I547" s="50">
        <v>32648</v>
      </c>
      <c r="J547" s="5" t="s">
        <v>421</v>
      </c>
      <c r="L547"/>
    </row>
    <row r="548" spans="1:12" s="1" customFormat="1" x14ac:dyDescent="0.25">
      <c r="A548" s="5" t="s">
        <v>413</v>
      </c>
      <c r="B548" s="5" t="s">
        <v>528</v>
      </c>
      <c r="C548" s="5" t="s">
        <v>809</v>
      </c>
      <c r="D548" s="52">
        <f t="shared" ca="1" si="8"/>
        <v>27360</v>
      </c>
      <c r="E548" s="5" t="s">
        <v>473</v>
      </c>
      <c r="F548" s="5">
        <v>52</v>
      </c>
      <c r="G548" s="50">
        <v>24159</v>
      </c>
      <c r="H548" s="5">
        <v>560856</v>
      </c>
      <c r="I548" s="50">
        <v>32763</v>
      </c>
      <c r="J548" s="5" t="s">
        <v>421</v>
      </c>
      <c r="L548"/>
    </row>
    <row r="549" spans="1:12" s="1" customFormat="1" x14ac:dyDescent="0.25">
      <c r="A549" s="5" t="s">
        <v>408</v>
      </c>
      <c r="B549" s="5" t="s">
        <v>506</v>
      </c>
      <c r="C549" s="5" t="s">
        <v>465</v>
      </c>
      <c r="D549" s="52">
        <f t="shared" ca="1" si="8"/>
        <v>19140</v>
      </c>
      <c r="E549" s="5" t="s">
        <v>422</v>
      </c>
      <c r="F549" s="5">
        <v>52</v>
      </c>
      <c r="G549" s="50">
        <v>24132</v>
      </c>
      <c r="H549" s="5">
        <v>350742</v>
      </c>
      <c r="I549" s="50">
        <v>32601</v>
      </c>
      <c r="J549" s="5" t="s">
        <v>421</v>
      </c>
      <c r="L549"/>
    </row>
    <row r="550" spans="1:12" s="1" customFormat="1" x14ac:dyDescent="0.25">
      <c r="A550" s="5" t="s">
        <v>408</v>
      </c>
      <c r="B550" s="5" t="s">
        <v>503</v>
      </c>
      <c r="C550" s="5" t="s">
        <v>810</v>
      </c>
      <c r="D550" s="52">
        <f t="shared" ca="1" si="8"/>
        <v>21360</v>
      </c>
      <c r="E550" s="5" t="s">
        <v>811</v>
      </c>
      <c r="F550" s="5">
        <v>60</v>
      </c>
      <c r="G550" s="50">
        <v>21407</v>
      </c>
      <c r="H550" s="5">
        <v>350770</v>
      </c>
      <c r="I550" s="50">
        <v>32920</v>
      </c>
      <c r="J550" s="5" t="s">
        <v>421</v>
      </c>
      <c r="L550"/>
    </row>
    <row r="551" spans="1:12" s="1" customFormat="1" x14ac:dyDescent="0.25">
      <c r="A551" s="5" t="s">
        <v>413</v>
      </c>
      <c r="B551" s="5" t="s">
        <v>528</v>
      </c>
      <c r="C551" s="5" t="s">
        <v>472</v>
      </c>
      <c r="D551" s="52">
        <f t="shared" ca="1" si="8"/>
        <v>23004</v>
      </c>
      <c r="E551" s="5" t="s">
        <v>457</v>
      </c>
      <c r="F551" s="5">
        <v>52</v>
      </c>
      <c r="G551" s="50">
        <v>24249</v>
      </c>
      <c r="H551" s="5">
        <v>350756</v>
      </c>
      <c r="I551" s="50">
        <v>32961</v>
      </c>
      <c r="J551" s="5" t="s">
        <v>421</v>
      </c>
      <c r="L551"/>
    </row>
    <row r="552" spans="1:12" s="1" customFormat="1" x14ac:dyDescent="0.25">
      <c r="A552" s="5" t="s">
        <v>413</v>
      </c>
      <c r="B552" s="5" t="s">
        <v>443</v>
      </c>
      <c r="C552" s="5" t="s">
        <v>812</v>
      </c>
      <c r="D552" s="52">
        <f t="shared" ca="1" si="8"/>
        <v>25620</v>
      </c>
      <c r="E552" s="5" t="s">
        <v>813</v>
      </c>
      <c r="F552" s="5">
        <v>56</v>
      </c>
      <c r="G552" s="50">
        <v>22693</v>
      </c>
      <c r="H552" s="5">
        <v>350561</v>
      </c>
      <c r="I552" s="50">
        <v>32968</v>
      </c>
      <c r="J552" s="5" t="s">
        <v>421</v>
      </c>
      <c r="L552"/>
    </row>
    <row r="553" spans="1:12" s="1" customFormat="1" x14ac:dyDescent="0.25">
      <c r="A553" s="5" t="s">
        <v>413</v>
      </c>
      <c r="B553" s="5" t="s">
        <v>521</v>
      </c>
      <c r="C553" s="5" t="s">
        <v>750</v>
      </c>
      <c r="D553" s="52">
        <f t="shared" ca="1" si="8"/>
        <v>27276</v>
      </c>
      <c r="E553" s="5" t="s">
        <v>416</v>
      </c>
      <c r="F553" s="5">
        <v>52</v>
      </c>
      <c r="G553" s="50">
        <v>24112</v>
      </c>
      <c r="H553" s="5">
        <v>351375</v>
      </c>
      <c r="I553" s="50">
        <v>33027</v>
      </c>
      <c r="J553" s="5" t="s">
        <v>421</v>
      </c>
      <c r="L553"/>
    </row>
    <row r="554" spans="1:12" s="1" customFormat="1" x14ac:dyDescent="0.25">
      <c r="A554" s="5" t="s">
        <v>413</v>
      </c>
      <c r="B554" s="5" t="s">
        <v>615</v>
      </c>
      <c r="C554" s="5" t="s">
        <v>764</v>
      </c>
      <c r="D554" s="52">
        <f t="shared" ca="1" si="8"/>
        <v>22884</v>
      </c>
      <c r="E554" s="5" t="s">
        <v>738</v>
      </c>
      <c r="F554" s="5">
        <v>52</v>
      </c>
      <c r="G554" s="50">
        <v>24262</v>
      </c>
      <c r="H554" s="5">
        <v>350715</v>
      </c>
      <c r="I554" s="50">
        <v>32958</v>
      </c>
      <c r="J554" s="5" t="s">
        <v>421</v>
      </c>
      <c r="L554"/>
    </row>
    <row r="555" spans="1:12" s="1" customFormat="1" x14ac:dyDescent="0.25">
      <c r="A555" s="5" t="s">
        <v>408</v>
      </c>
      <c r="B555" s="5" t="s">
        <v>559</v>
      </c>
      <c r="C555" s="5" t="s">
        <v>410</v>
      </c>
      <c r="D555" s="52">
        <f t="shared" ca="1" si="8"/>
        <v>19212</v>
      </c>
      <c r="E555" s="5" t="s">
        <v>442</v>
      </c>
      <c r="F555" s="5">
        <v>55</v>
      </c>
      <c r="G555" s="50">
        <v>22926</v>
      </c>
      <c r="H555" s="5">
        <v>350782</v>
      </c>
      <c r="I555" s="50">
        <v>32899</v>
      </c>
      <c r="J555" s="5" t="s">
        <v>421</v>
      </c>
      <c r="L555"/>
    </row>
    <row r="556" spans="1:12" s="1" customFormat="1" x14ac:dyDescent="0.25">
      <c r="A556" s="5" t="s">
        <v>413</v>
      </c>
      <c r="B556" s="5" t="s">
        <v>526</v>
      </c>
      <c r="C556" s="5" t="s">
        <v>507</v>
      </c>
      <c r="D556" s="52">
        <f t="shared" ca="1" si="8"/>
        <v>28008</v>
      </c>
      <c r="E556" s="5" t="s">
        <v>473</v>
      </c>
      <c r="F556" s="5">
        <v>53</v>
      </c>
      <c r="G556" s="50">
        <v>23799</v>
      </c>
      <c r="H556" s="5">
        <v>350535</v>
      </c>
      <c r="I556" s="50">
        <v>33153</v>
      </c>
      <c r="J556" s="5" t="s">
        <v>466</v>
      </c>
      <c r="L556"/>
    </row>
    <row r="557" spans="1:12" s="1" customFormat="1" x14ac:dyDescent="0.25">
      <c r="A557" s="5" t="s">
        <v>454</v>
      </c>
      <c r="B557" s="5" t="s">
        <v>471</v>
      </c>
      <c r="C557" s="5" t="s">
        <v>491</v>
      </c>
      <c r="D557" s="52">
        <f t="shared" ca="1" si="8"/>
        <v>28740</v>
      </c>
      <c r="E557" s="5" t="s">
        <v>658</v>
      </c>
      <c r="F557" s="5">
        <v>52</v>
      </c>
      <c r="G557" s="50">
        <v>24369</v>
      </c>
      <c r="H557" s="5">
        <v>350684</v>
      </c>
      <c r="I557" s="50">
        <v>33215</v>
      </c>
      <c r="J557" s="5" t="s">
        <v>466</v>
      </c>
      <c r="L557"/>
    </row>
    <row r="558" spans="1:12" s="1" customFormat="1" x14ac:dyDescent="0.25">
      <c r="A558" s="5" t="s">
        <v>413</v>
      </c>
      <c r="B558" s="5" t="s">
        <v>612</v>
      </c>
      <c r="C558" s="5" t="s">
        <v>737</v>
      </c>
      <c r="D558" s="52">
        <f t="shared" ca="1" si="8"/>
        <v>24972</v>
      </c>
      <c r="E558" s="5" t="s">
        <v>460</v>
      </c>
      <c r="F558" s="5">
        <v>50</v>
      </c>
      <c r="G558" s="50">
        <v>24894</v>
      </c>
      <c r="H558" s="5">
        <v>350502</v>
      </c>
      <c r="I558" s="50">
        <v>33187</v>
      </c>
      <c r="J558" s="5" t="s">
        <v>466</v>
      </c>
      <c r="L558"/>
    </row>
    <row r="559" spans="1:12" s="1" customFormat="1" x14ac:dyDescent="0.25">
      <c r="A559" s="5" t="s">
        <v>408</v>
      </c>
      <c r="B559" s="5" t="s">
        <v>531</v>
      </c>
      <c r="C559" s="5" t="s">
        <v>604</v>
      </c>
      <c r="D559" s="52">
        <f t="shared" ca="1" si="8"/>
        <v>23952</v>
      </c>
      <c r="E559" s="5" t="s">
        <v>814</v>
      </c>
      <c r="F559" s="5">
        <v>50</v>
      </c>
      <c r="G559" s="50">
        <v>24845</v>
      </c>
      <c r="H559" s="5">
        <v>350606</v>
      </c>
      <c r="I559" s="50">
        <v>33097</v>
      </c>
      <c r="J559" s="5" t="s">
        <v>466</v>
      </c>
      <c r="L559"/>
    </row>
    <row r="560" spans="1:12" s="1" customFormat="1" x14ac:dyDescent="0.25">
      <c r="A560" s="5" t="s">
        <v>413</v>
      </c>
      <c r="B560" s="5" t="s">
        <v>631</v>
      </c>
      <c r="C560" s="5" t="s">
        <v>640</v>
      </c>
      <c r="D560" s="52">
        <f t="shared" ca="1" si="8"/>
        <v>26148</v>
      </c>
      <c r="E560" s="5" t="s">
        <v>442</v>
      </c>
      <c r="F560" s="5">
        <v>48</v>
      </c>
      <c r="G560" s="50">
        <v>25625</v>
      </c>
      <c r="H560" s="5">
        <v>350648</v>
      </c>
      <c r="I560" s="50">
        <v>33022</v>
      </c>
      <c r="J560" s="5" t="s">
        <v>466</v>
      </c>
      <c r="L560"/>
    </row>
    <row r="561" spans="1:12" s="1" customFormat="1" x14ac:dyDescent="0.25">
      <c r="A561" s="5" t="s">
        <v>413</v>
      </c>
      <c r="B561" s="5" t="s">
        <v>476</v>
      </c>
      <c r="C561" s="5" t="s">
        <v>815</v>
      </c>
      <c r="D561" s="52">
        <f t="shared" ca="1" si="8"/>
        <v>29844</v>
      </c>
      <c r="E561" s="5" t="s">
        <v>460</v>
      </c>
      <c r="F561" s="5">
        <v>57</v>
      </c>
      <c r="G561" s="50">
        <v>22338</v>
      </c>
      <c r="H561" s="5">
        <v>560886</v>
      </c>
      <c r="I561" s="50">
        <v>33202</v>
      </c>
      <c r="J561" s="5" t="s">
        <v>466</v>
      </c>
      <c r="L561"/>
    </row>
    <row r="562" spans="1:12" s="1" customFormat="1" x14ac:dyDescent="0.25">
      <c r="A562" s="5" t="s">
        <v>408</v>
      </c>
      <c r="B562" s="5" t="s">
        <v>712</v>
      </c>
      <c r="C562" s="5" t="s">
        <v>453</v>
      </c>
      <c r="D562" s="52">
        <f t="shared" ca="1" si="8"/>
        <v>21276</v>
      </c>
      <c r="E562" s="5" t="s">
        <v>555</v>
      </c>
      <c r="F562" s="5">
        <v>53</v>
      </c>
      <c r="G562" s="50">
        <v>23976</v>
      </c>
      <c r="H562" s="5">
        <v>561222</v>
      </c>
      <c r="I562" s="50">
        <v>33215</v>
      </c>
      <c r="J562" s="5" t="s">
        <v>466</v>
      </c>
      <c r="L562"/>
    </row>
    <row r="563" spans="1:12" s="1" customFormat="1" x14ac:dyDescent="0.25">
      <c r="A563" s="5" t="s">
        <v>413</v>
      </c>
      <c r="B563" s="5" t="s">
        <v>511</v>
      </c>
      <c r="C563" s="5" t="s">
        <v>816</v>
      </c>
      <c r="D563" s="52">
        <f t="shared" ca="1" si="8"/>
        <v>24804</v>
      </c>
      <c r="E563" s="5" t="s">
        <v>457</v>
      </c>
      <c r="F563" s="5">
        <v>50</v>
      </c>
      <c r="G563" s="50">
        <v>25041</v>
      </c>
      <c r="H563" s="5">
        <v>350510</v>
      </c>
      <c r="I563" s="50">
        <v>33138</v>
      </c>
      <c r="J563" s="5" t="s">
        <v>466</v>
      </c>
      <c r="L563"/>
    </row>
    <row r="564" spans="1:12" s="1" customFormat="1" x14ac:dyDescent="0.25">
      <c r="A564" s="5" t="s">
        <v>413</v>
      </c>
      <c r="B564" s="5" t="s">
        <v>817</v>
      </c>
      <c r="C564" s="5" t="s">
        <v>513</v>
      </c>
      <c r="D564" s="52">
        <f t="shared" ca="1" si="8"/>
        <v>29352</v>
      </c>
      <c r="E564" s="5" t="s">
        <v>416</v>
      </c>
      <c r="F564" s="5">
        <v>56</v>
      </c>
      <c r="G564" s="50">
        <v>22731</v>
      </c>
      <c r="H564" s="5">
        <v>350389</v>
      </c>
      <c r="I564" s="50">
        <v>32914</v>
      </c>
      <c r="J564" s="5" t="s">
        <v>466</v>
      </c>
      <c r="L564"/>
    </row>
    <row r="565" spans="1:12" s="1" customFormat="1" x14ac:dyDescent="0.25">
      <c r="A565" s="5" t="s">
        <v>408</v>
      </c>
      <c r="B565" s="5" t="s">
        <v>673</v>
      </c>
      <c r="C565" s="5" t="s">
        <v>621</v>
      </c>
      <c r="D565" s="52">
        <f t="shared" ca="1" si="8"/>
        <v>20124</v>
      </c>
      <c r="E565" s="5" t="s">
        <v>536</v>
      </c>
      <c r="F565" s="5">
        <v>51</v>
      </c>
      <c r="G565" s="50">
        <v>24727</v>
      </c>
      <c r="H565" s="5">
        <v>560894</v>
      </c>
      <c r="I565" s="50">
        <v>33028</v>
      </c>
      <c r="J565" s="5" t="s">
        <v>412</v>
      </c>
      <c r="L565"/>
    </row>
    <row r="566" spans="1:12" s="1" customFormat="1" x14ac:dyDescent="0.25">
      <c r="A566" s="5" t="s">
        <v>413</v>
      </c>
      <c r="B566" s="5" t="s">
        <v>549</v>
      </c>
      <c r="C566" s="5" t="s">
        <v>707</v>
      </c>
      <c r="D566" s="52">
        <f t="shared" ca="1" si="8"/>
        <v>30480</v>
      </c>
      <c r="E566" s="5" t="s">
        <v>457</v>
      </c>
      <c r="F566" s="5">
        <v>51</v>
      </c>
      <c r="G566" s="50">
        <v>24539</v>
      </c>
      <c r="H566" s="5">
        <v>350866</v>
      </c>
      <c r="I566" s="50">
        <v>33010</v>
      </c>
      <c r="J566" s="5" t="s">
        <v>412</v>
      </c>
      <c r="L566"/>
    </row>
    <row r="567" spans="1:12" s="1" customFormat="1" x14ac:dyDescent="0.25">
      <c r="A567" s="5" t="s">
        <v>413</v>
      </c>
      <c r="B567" s="5" t="s">
        <v>546</v>
      </c>
      <c r="C567" s="5" t="s">
        <v>818</v>
      </c>
      <c r="D567" s="52">
        <f t="shared" ca="1" si="8"/>
        <v>24552</v>
      </c>
      <c r="E567" s="5" t="s">
        <v>416</v>
      </c>
      <c r="F567" s="5">
        <v>52</v>
      </c>
      <c r="G567" s="50">
        <v>24298</v>
      </c>
      <c r="H567" s="5">
        <v>560908</v>
      </c>
      <c r="I567" s="50">
        <v>33027</v>
      </c>
      <c r="J567" s="5" t="s">
        <v>412</v>
      </c>
      <c r="L567"/>
    </row>
    <row r="568" spans="1:12" s="1" customFormat="1" x14ac:dyDescent="0.25">
      <c r="A568" s="5" t="s">
        <v>408</v>
      </c>
      <c r="B568" s="5" t="s">
        <v>461</v>
      </c>
      <c r="C568" s="5" t="s">
        <v>746</v>
      </c>
      <c r="D568" s="52">
        <f t="shared" ca="1" si="8"/>
        <v>26388</v>
      </c>
      <c r="E568" s="5" t="s">
        <v>445</v>
      </c>
      <c r="F568" s="5">
        <v>55</v>
      </c>
      <c r="G568" s="50">
        <v>22992</v>
      </c>
      <c r="H568" s="5">
        <v>561090</v>
      </c>
      <c r="I568" s="50">
        <v>32998</v>
      </c>
      <c r="J568" s="5" t="s">
        <v>412</v>
      </c>
      <c r="L568"/>
    </row>
    <row r="569" spans="1:12" s="1" customFormat="1" x14ac:dyDescent="0.25">
      <c r="A569" s="5" t="s">
        <v>408</v>
      </c>
      <c r="B569" s="5" t="s">
        <v>547</v>
      </c>
      <c r="C569" s="5" t="s">
        <v>444</v>
      </c>
      <c r="D569" s="52">
        <f t="shared" ca="1" si="8"/>
        <v>26952</v>
      </c>
      <c r="E569" s="5" t="s">
        <v>411</v>
      </c>
      <c r="F569" s="5">
        <v>51</v>
      </c>
      <c r="G569" s="50">
        <v>24421</v>
      </c>
      <c r="H569" s="5">
        <v>560819</v>
      </c>
      <c r="I569" s="50">
        <v>33217</v>
      </c>
      <c r="J569" s="5" t="s">
        <v>412</v>
      </c>
      <c r="L569"/>
    </row>
    <row r="570" spans="1:12" s="1" customFormat="1" x14ac:dyDescent="0.25">
      <c r="A570" s="5" t="s">
        <v>413</v>
      </c>
      <c r="B570" s="5" t="s">
        <v>418</v>
      </c>
      <c r="C570" s="5" t="s">
        <v>453</v>
      </c>
      <c r="D570" s="52">
        <f t="shared" ca="1" si="8"/>
        <v>20448</v>
      </c>
      <c r="E570" s="5" t="s">
        <v>460</v>
      </c>
      <c r="F570" s="5">
        <v>52</v>
      </c>
      <c r="G570" s="50">
        <v>24171</v>
      </c>
      <c r="H570" s="5">
        <v>560835</v>
      </c>
      <c r="I570" s="50">
        <v>32881</v>
      </c>
      <c r="J570" s="5" t="s">
        <v>412</v>
      </c>
      <c r="L570"/>
    </row>
    <row r="571" spans="1:12" s="1" customFormat="1" x14ac:dyDescent="0.25">
      <c r="A571" s="5" t="s">
        <v>413</v>
      </c>
      <c r="B571" s="5" t="s">
        <v>712</v>
      </c>
      <c r="C571" s="5" t="s">
        <v>489</v>
      </c>
      <c r="D571" s="52">
        <f t="shared" ca="1" si="8"/>
        <v>21192</v>
      </c>
      <c r="E571" s="5" t="s">
        <v>622</v>
      </c>
      <c r="F571" s="5">
        <v>49</v>
      </c>
      <c r="G571" s="50">
        <v>25149</v>
      </c>
      <c r="H571" s="5">
        <v>560901</v>
      </c>
      <c r="I571" s="50">
        <v>33015</v>
      </c>
      <c r="J571" s="5" t="s">
        <v>412</v>
      </c>
      <c r="L571"/>
    </row>
    <row r="572" spans="1:12" s="1" customFormat="1" x14ac:dyDescent="0.25">
      <c r="A572" s="5" t="s">
        <v>408</v>
      </c>
      <c r="B572" s="5" t="s">
        <v>410</v>
      </c>
      <c r="C572" s="5" t="s">
        <v>542</v>
      </c>
      <c r="D572" s="52">
        <f t="shared" ca="1" si="8"/>
        <v>20880</v>
      </c>
      <c r="E572" s="5" t="s">
        <v>473</v>
      </c>
      <c r="F572" s="5">
        <v>52</v>
      </c>
      <c r="G572" s="50">
        <v>24232</v>
      </c>
      <c r="H572" s="5">
        <v>560907</v>
      </c>
      <c r="I572" s="50">
        <v>33036</v>
      </c>
      <c r="J572" s="5" t="s">
        <v>412</v>
      </c>
      <c r="L572"/>
    </row>
    <row r="573" spans="1:12" s="1" customFormat="1" x14ac:dyDescent="0.25">
      <c r="A573" s="5" t="s">
        <v>408</v>
      </c>
      <c r="B573" s="5" t="s">
        <v>431</v>
      </c>
      <c r="C573" s="5" t="s">
        <v>410</v>
      </c>
      <c r="D573" s="52">
        <f t="shared" ca="1" si="8"/>
        <v>20292</v>
      </c>
      <c r="E573" s="5" t="s">
        <v>482</v>
      </c>
      <c r="F573" s="5">
        <v>52</v>
      </c>
      <c r="G573" s="50">
        <v>24226</v>
      </c>
      <c r="H573" s="5">
        <v>560857</v>
      </c>
      <c r="I573" s="50">
        <v>32996</v>
      </c>
      <c r="J573" s="5" t="s">
        <v>412</v>
      </c>
      <c r="L573"/>
    </row>
    <row r="574" spans="1:12" s="1" customFormat="1" x14ac:dyDescent="0.25">
      <c r="A574" s="5" t="s">
        <v>408</v>
      </c>
      <c r="B574" s="5" t="s">
        <v>713</v>
      </c>
      <c r="C574" s="5" t="s">
        <v>155</v>
      </c>
      <c r="D574" s="52">
        <f t="shared" ca="1" si="8"/>
        <v>18288</v>
      </c>
      <c r="E574" s="5" t="s">
        <v>445</v>
      </c>
      <c r="F574" s="5">
        <v>52</v>
      </c>
      <c r="G574" s="50">
        <v>24143</v>
      </c>
      <c r="H574" s="5">
        <v>560916</v>
      </c>
      <c r="I574" s="50">
        <v>33232</v>
      </c>
      <c r="J574" s="5" t="s">
        <v>412</v>
      </c>
      <c r="L574"/>
    </row>
    <row r="575" spans="1:12" s="1" customFormat="1" x14ac:dyDescent="0.25">
      <c r="A575" s="5" t="s">
        <v>413</v>
      </c>
      <c r="B575" s="5" t="s">
        <v>437</v>
      </c>
      <c r="C575" s="5" t="s">
        <v>819</v>
      </c>
      <c r="D575" s="52">
        <f t="shared" ca="1" si="8"/>
        <v>31152</v>
      </c>
      <c r="E575" s="5" t="s">
        <v>457</v>
      </c>
      <c r="F575" s="5">
        <v>50</v>
      </c>
      <c r="G575" s="50">
        <v>24975</v>
      </c>
      <c r="H575" s="5">
        <v>350755</v>
      </c>
      <c r="I575" s="50">
        <v>33066</v>
      </c>
      <c r="J575" s="5" t="s">
        <v>412</v>
      </c>
      <c r="L575"/>
    </row>
    <row r="576" spans="1:12" s="1" customFormat="1" x14ac:dyDescent="0.25">
      <c r="A576" s="5" t="s">
        <v>408</v>
      </c>
      <c r="B576" s="5" t="s">
        <v>574</v>
      </c>
      <c r="C576" s="5" t="s">
        <v>550</v>
      </c>
      <c r="D576" s="52">
        <f t="shared" ca="1" si="8"/>
        <v>26304</v>
      </c>
      <c r="E576" s="5" t="s">
        <v>460</v>
      </c>
      <c r="F576" s="5">
        <v>50</v>
      </c>
      <c r="G576" s="50">
        <v>24786</v>
      </c>
      <c r="H576" s="5">
        <v>560927</v>
      </c>
      <c r="I576" s="50">
        <v>32935</v>
      </c>
      <c r="J576" s="5" t="s">
        <v>417</v>
      </c>
      <c r="L576"/>
    </row>
    <row r="577" spans="1:12" s="1" customFormat="1" x14ac:dyDescent="0.25">
      <c r="A577" s="5" t="s">
        <v>413</v>
      </c>
      <c r="B577" s="5" t="s">
        <v>469</v>
      </c>
      <c r="C577" s="5" t="s">
        <v>820</v>
      </c>
      <c r="D577" s="52">
        <f t="shared" ca="1" si="8"/>
        <v>22596</v>
      </c>
      <c r="E577" s="5" t="s">
        <v>422</v>
      </c>
      <c r="F577" s="5">
        <v>51</v>
      </c>
      <c r="G577" s="50">
        <v>24449</v>
      </c>
      <c r="H577" s="5">
        <v>560925</v>
      </c>
      <c r="I577" s="50">
        <v>33157</v>
      </c>
      <c r="J577" s="5" t="s">
        <v>417</v>
      </c>
      <c r="L577"/>
    </row>
    <row r="578" spans="1:12" s="1" customFormat="1" x14ac:dyDescent="0.25">
      <c r="A578" s="5" t="s">
        <v>413</v>
      </c>
      <c r="B578" s="5" t="s">
        <v>511</v>
      </c>
      <c r="C578" s="5" t="s">
        <v>682</v>
      </c>
      <c r="D578" s="52">
        <f t="shared" ca="1" si="8"/>
        <v>28800</v>
      </c>
      <c r="E578" s="5" t="s">
        <v>416</v>
      </c>
      <c r="F578" s="5">
        <v>51</v>
      </c>
      <c r="G578" s="50">
        <v>24657</v>
      </c>
      <c r="H578" s="5">
        <v>350061</v>
      </c>
      <c r="I578" s="50">
        <v>33071</v>
      </c>
      <c r="J578" s="5" t="s">
        <v>417</v>
      </c>
      <c r="L578"/>
    </row>
    <row r="579" spans="1:12" s="1" customFormat="1" x14ac:dyDescent="0.25">
      <c r="A579" s="5" t="s">
        <v>408</v>
      </c>
      <c r="B579" s="5" t="s">
        <v>492</v>
      </c>
      <c r="C579" s="5" t="s">
        <v>532</v>
      </c>
      <c r="D579" s="52">
        <f t="shared" ref="D579:D642" ca="1" si="9">RANDBETWEEN(1500,2600)*12</f>
        <v>29868</v>
      </c>
      <c r="E579" s="5" t="s">
        <v>821</v>
      </c>
      <c r="F579" s="5">
        <v>55</v>
      </c>
      <c r="G579" s="50">
        <v>23227</v>
      </c>
      <c r="H579" s="5">
        <v>350902</v>
      </c>
      <c r="I579" s="50">
        <v>33138</v>
      </c>
      <c r="J579" s="5" t="s">
        <v>417</v>
      </c>
      <c r="L579"/>
    </row>
    <row r="580" spans="1:12" s="1" customFormat="1" x14ac:dyDescent="0.25">
      <c r="A580" s="5" t="s">
        <v>408</v>
      </c>
      <c r="B580" s="5" t="s">
        <v>817</v>
      </c>
      <c r="C580" s="5" t="s">
        <v>822</v>
      </c>
      <c r="D580" s="52">
        <f t="shared" ca="1" si="9"/>
        <v>29736</v>
      </c>
      <c r="E580" s="5" t="s">
        <v>619</v>
      </c>
      <c r="F580" s="5">
        <v>52</v>
      </c>
      <c r="G580" s="50">
        <v>24278</v>
      </c>
      <c r="H580" s="5">
        <v>350903</v>
      </c>
      <c r="I580" s="50">
        <v>32966</v>
      </c>
      <c r="J580" s="5" t="s">
        <v>417</v>
      </c>
      <c r="L580"/>
    </row>
    <row r="581" spans="1:12" s="1" customFormat="1" x14ac:dyDescent="0.25">
      <c r="A581" s="5" t="s">
        <v>408</v>
      </c>
      <c r="B581" s="5" t="s">
        <v>521</v>
      </c>
      <c r="C581" s="5" t="s">
        <v>776</v>
      </c>
      <c r="D581" s="52">
        <f t="shared" ca="1" si="9"/>
        <v>29640</v>
      </c>
      <c r="E581" s="5" t="s">
        <v>445</v>
      </c>
      <c r="F581" s="5">
        <v>50</v>
      </c>
      <c r="G581" s="50">
        <v>25006</v>
      </c>
      <c r="H581" s="5">
        <v>350899</v>
      </c>
      <c r="I581" s="50">
        <v>33233</v>
      </c>
      <c r="J581" s="5" t="s">
        <v>417</v>
      </c>
      <c r="L581"/>
    </row>
    <row r="582" spans="1:12" s="1" customFormat="1" x14ac:dyDescent="0.25">
      <c r="A582" s="5" t="s">
        <v>413</v>
      </c>
      <c r="B582" s="5" t="s">
        <v>448</v>
      </c>
      <c r="C582" s="5" t="s">
        <v>633</v>
      </c>
      <c r="D582" s="52">
        <f t="shared" ca="1" si="9"/>
        <v>25692</v>
      </c>
      <c r="E582" s="5" t="s">
        <v>460</v>
      </c>
      <c r="F582" s="5">
        <v>50</v>
      </c>
      <c r="G582" s="50">
        <v>24913</v>
      </c>
      <c r="H582" s="5">
        <v>350450</v>
      </c>
      <c r="I582" s="50">
        <v>33188</v>
      </c>
      <c r="J582" s="5" t="s">
        <v>417</v>
      </c>
      <c r="L582"/>
    </row>
    <row r="583" spans="1:12" s="1" customFormat="1" x14ac:dyDescent="0.25">
      <c r="A583" s="5" t="s">
        <v>408</v>
      </c>
      <c r="B583" s="5" t="s">
        <v>784</v>
      </c>
      <c r="C583" s="5" t="s">
        <v>444</v>
      </c>
      <c r="D583" s="52">
        <f t="shared" ca="1" si="9"/>
        <v>24660</v>
      </c>
      <c r="E583" s="5" t="s">
        <v>445</v>
      </c>
      <c r="F583" s="5">
        <v>54</v>
      </c>
      <c r="G583" s="50">
        <v>23487</v>
      </c>
      <c r="H583" s="5">
        <v>560956</v>
      </c>
      <c r="I583" s="50">
        <v>33568</v>
      </c>
      <c r="J583" s="5" t="s">
        <v>417</v>
      </c>
      <c r="L583"/>
    </row>
    <row r="584" spans="1:12" s="1" customFormat="1" x14ac:dyDescent="0.25">
      <c r="A584" s="5" t="s">
        <v>413</v>
      </c>
      <c r="B584" s="5" t="s">
        <v>603</v>
      </c>
      <c r="C584" s="5" t="s">
        <v>640</v>
      </c>
      <c r="D584" s="52">
        <f t="shared" ca="1" si="9"/>
        <v>28884</v>
      </c>
      <c r="E584" s="5" t="s">
        <v>457</v>
      </c>
      <c r="F584" s="5">
        <v>48</v>
      </c>
      <c r="G584" s="50">
        <v>25691</v>
      </c>
      <c r="H584" s="5">
        <v>350219</v>
      </c>
      <c r="I584" s="50">
        <v>33326</v>
      </c>
      <c r="J584" s="5" t="s">
        <v>417</v>
      </c>
      <c r="L584"/>
    </row>
    <row r="585" spans="1:12" s="1" customFormat="1" x14ac:dyDescent="0.25">
      <c r="A585" s="5" t="s">
        <v>408</v>
      </c>
      <c r="B585" s="5" t="s">
        <v>569</v>
      </c>
      <c r="C585" s="5" t="s">
        <v>444</v>
      </c>
      <c r="D585" s="52">
        <f t="shared" ca="1" si="9"/>
        <v>29592</v>
      </c>
      <c r="E585" s="5" t="s">
        <v>619</v>
      </c>
      <c r="F585" s="5">
        <v>50</v>
      </c>
      <c r="G585" s="50">
        <v>24949</v>
      </c>
      <c r="H585" s="5">
        <v>350459</v>
      </c>
      <c r="I585" s="50">
        <v>33457</v>
      </c>
      <c r="J585" s="5" t="s">
        <v>417</v>
      </c>
      <c r="L585"/>
    </row>
    <row r="586" spans="1:12" s="1" customFormat="1" x14ac:dyDescent="0.25">
      <c r="A586" s="5" t="s">
        <v>413</v>
      </c>
      <c r="B586" s="5" t="s">
        <v>531</v>
      </c>
      <c r="C586" s="5" t="s">
        <v>510</v>
      </c>
      <c r="D586" s="52">
        <f t="shared" ca="1" si="9"/>
        <v>29916</v>
      </c>
      <c r="E586" s="5" t="s">
        <v>577</v>
      </c>
      <c r="F586" s="5">
        <v>50</v>
      </c>
      <c r="G586" s="50">
        <v>25072</v>
      </c>
      <c r="H586" s="5">
        <v>560920</v>
      </c>
      <c r="I586" s="50">
        <v>33493</v>
      </c>
      <c r="J586" s="5" t="s">
        <v>417</v>
      </c>
      <c r="L586"/>
    </row>
    <row r="587" spans="1:12" s="1" customFormat="1" x14ac:dyDescent="0.25">
      <c r="A587" s="5" t="s">
        <v>408</v>
      </c>
      <c r="B587" s="5" t="s">
        <v>524</v>
      </c>
      <c r="C587" s="5" t="s">
        <v>679</v>
      </c>
      <c r="D587" s="52">
        <f t="shared" ca="1" si="9"/>
        <v>24732</v>
      </c>
      <c r="E587" s="5" t="s">
        <v>619</v>
      </c>
      <c r="F587" s="5">
        <v>52</v>
      </c>
      <c r="G587" s="50">
        <v>24056</v>
      </c>
      <c r="H587" s="5">
        <v>350956</v>
      </c>
      <c r="I587" s="50">
        <v>33422</v>
      </c>
      <c r="J587" s="5" t="s">
        <v>417</v>
      </c>
      <c r="L587"/>
    </row>
    <row r="588" spans="1:12" s="1" customFormat="1" x14ac:dyDescent="0.25">
      <c r="A588" s="5" t="s">
        <v>413</v>
      </c>
      <c r="B588" s="5" t="s">
        <v>673</v>
      </c>
      <c r="C588" s="5" t="s">
        <v>510</v>
      </c>
      <c r="D588" s="52">
        <f t="shared" ca="1" si="9"/>
        <v>24096</v>
      </c>
      <c r="E588" s="5" t="s">
        <v>416</v>
      </c>
      <c r="F588" s="5">
        <v>59</v>
      </c>
      <c r="G588" s="50">
        <v>21645</v>
      </c>
      <c r="H588" s="5">
        <v>350949</v>
      </c>
      <c r="I588" s="50">
        <v>33318</v>
      </c>
      <c r="J588" s="5" t="s">
        <v>417</v>
      </c>
      <c r="L588"/>
    </row>
    <row r="589" spans="1:12" s="1" customFormat="1" x14ac:dyDescent="0.25">
      <c r="A589" s="5" t="s">
        <v>413</v>
      </c>
      <c r="B589" s="5" t="s">
        <v>549</v>
      </c>
      <c r="C589" s="5" t="s">
        <v>633</v>
      </c>
      <c r="D589" s="52">
        <f t="shared" ca="1" si="9"/>
        <v>30876</v>
      </c>
      <c r="E589" s="5" t="s">
        <v>473</v>
      </c>
      <c r="F589" s="5">
        <v>50</v>
      </c>
      <c r="G589" s="50">
        <v>25088</v>
      </c>
      <c r="H589" s="5">
        <v>560929</v>
      </c>
      <c r="I589" s="50">
        <v>33533</v>
      </c>
      <c r="J589" s="5" t="s">
        <v>417</v>
      </c>
      <c r="L589"/>
    </row>
    <row r="590" spans="1:12" s="1" customFormat="1" x14ac:dyDescent="0.25">
      <c r="A590" s="5" t="s">
        <v>413</v>
      </c>
      <c r="B590" s="5" t="s">
        <v>423</v>
      </c>
      <c r="C590" s="5" t="s">
        <v>823</v>
      </c>
      <c r="D590" s="52">
        <f t="shared" ca="1" si="9"/>
        <v>24384</v>
      </c>
      <c r="E590" s="5" t="s">
        <v>416</v>
      </c>
      <c r="F590" s="5">
        <v>50</v>
      </c>
      <c r="G590" s="50">
        <v>24918</v>
      </c>
      <c r="H590" s="5">
        <v>560858</v>
      </c>
      <c r="I590" s="50">
        <v>33348</v>
      </c>
      <c r="J590" s="5" t="s">
        <v>417</v>
      </c>
      <c r="L590"/>
    </row>
    <row r="591" spans="1:12" s="1" customFormat="1" x14ac:dyDescent="0.25">
      <c r="A591" s="5" t="s">
        <v>413</v>
      </c>
      <c r="B591" s="5" t="s">
        <v>673</v>
      </c>
      <c r="C591" s="5" t="s">
        <v>640</v>
      </c>
      <c r="D591" s="52">
        <f t="shared" ca="1" si="9"/>
        <v>18504</v>
      </c>
      <c r="E591" s="5" t="s">
        <v>508</v>
      </c>
      <c r="F591" s="5">
        <v>52</v>
      </c>
      <c r="G591" s="50">
        <v>24027</v>
      </c>
      <c r="H591" s="5">
        <v>351435</v>
      </c>
      <c r="I591" s="50">
        <v>33336</v>
      </c>
      <c r="J591" s="5" t="s">
        <v>417</v>
      </c>
      <c r="L591"/>
    </row>
    <row r="592" spans="1:12" s="1" customFormat="1" x14ac:dyDescent="0.25">
      <c r="A592" s="5" t="s">
        <v>413</v>
      </c>
      <c r="B592" s="5" t="s">
        <v>646</v>
      </c>
      <c r="C592" s="5" t="s">
        <v>565</v>
      </c>
      <c r="D592" s="52">
        <f t="shared" ca="1" si="9"/>
        <v>19908</v>
      </c>
      <c r="E592" s="5" t="s">
        <v>460</v>
      </c>
      <c r="F592" s="5">
        <v>53</v>
      </c>
      <c r="G592" s="50">
        <v>23989</v>
      </c>
      <c r="H592" s="5">
        <v>350977</v>
      </c>
      <c r="I592" s="50">
        <v>33361</v>
      </c>
      <c r="J592" s="5" t="s">
        <v>421</v>
      </c>
      <c r="L592"/>
    </row>
    <row r="593" spans="1:12" s="1" customFormat="1" x14ac:dyDescent="0.25">
      <c r="A593" s="5" t="s">
        <v>413</v>
      </c>
      <c r="B593" s="5" t="s">
        <v>503</v>
      </c>
      <c r="C593" s="5" t="s">
        <v>819</v>
      </c>
      <c r="D593" s="52">
        <f t="shared" ca="1" si="9"/>
        <v>28776</v>
      </c>
      <c r="E593" s="5" t="s">
        <v>460</v>
      </c>
      <c r="F593" s="5">
        <v>49</v>
      </c>
      <c r="G593" s="50">
        <v>25313</v>
      </c>
      <c r="H593" s="5">
        <v>350221</v>
      </c>
      <c r="I593" s="50">
        <v>33485</v>
      </c>
      <c r="J593" s="5" t="s">
        <v>421</v>
      </c>
      <c r="L593"/>
    </row>
    <row r="594" spans="1:12" s="1" customFormat="1" x14ac:dyDescent="0.25">
      <c r="A594" s="5" t="s">
        <v>413</v>
      </c>
      <c r="B594" s="5" t="s">
        <v>452</v>
      </c>
      <c r="C594" s="5" t="s">
        <v>781</v>
      </c>
      <c r="D594" s="52">
        <f t="shared" ca="1" si="9"/>
        <v>25308</v>
      </c>
      <c r="E594" s="5" t="s">
        <v>460</v>
      </c>
      <c r="F594" s="5">
        <v>51</v>
      </c>
      <c r="G594" s="50">
        <v>24635</v>
      </c>
      <c r="H594" s="5">
        <v>350993</v>
      </c>
      <c r="I594" s="50">
        <v>33378</v>
      </c>
      <c r="J594" s="5" t="s">
        <v>421</v>
      </c>
      <c r="L594"/>
    </row>
    <row r="595" spans="1:12" s="1" customFormat="1" x14ac:dyDescent="0.25">
      <c r="A595" s="5" t="s">
        <v>408</v>
      </c>
      <c r="B595" s="5" t="s">
        <v>512</v>
      </c>
      <c r="C595" s="5" t="s">
        <v>724</v>
      </c>
      <c r="D595" s="52">
        <f t="shared" ca="1" si="9"/>
        <v>21660</v>
      </c>
      <c r="E595" s="5" t="s">
        <v>686</v>
      </c>
      <c r="F595" s="5">
        <v>48</v>
      </c>
      <c r="G595" s="50">
        <v>25532</v>
      </c>
      <c r="H595" s="5">
        <v>350560</v>
      </c>
      <c r="I595" s="50">
        <v>33491</v>
      </c>
      <c r="J595" s="5" t="s">
        <v>421</v>
      </c>
      <c r="L595"/>
    </row>
    <row r="596" spans="1:12" s="1" customFormat="1" x14ac:dyDescent="0.25">
      <c r="A596" s="5" t="s">
        <v>413</v>
      </c>
      <c r="B596" s="5" t="s">
        <v>664</v>
      </c>
      <c r="C596" s="5" t="s">
        <v>435</v>
      </c>
      <c r="D596" s="52">
        <f t="shared" ca="1" si="9"/>
        <v>26880</v>
      </c>
      <c r="E596" s="5" t="s">
        <v>460</v>
      </c>
      <c r="F596" s="5">
        <v>48</v>
      </c>
      <c r="G596" s="50">
        <v>25517</v>
      </c>
      <c r="H596" s="5">
        <v>350666</v>
      </c>
      <c r="I596" s="50">
        <v>33243</v>
      </c>
      <c r="J596" s="5" t="s">
        <v>421</v>
      </c>
      <c r="L596"/>
    </row>
    <row r="597" spans="1:12" s="1" customFormat="1" x14ac:dyDescent="0.25">
      <c r="A597" s="5" t="s">
        <v>413</v>
      </c>
      <c r="B597" s="5" t="s">
        <v>634</v>
      </c>
      <c r="C597" s="5" t="s">
        <v>824</v>
      </c>
      <c r="D597" s="52">
        <f t="shared" ca="1" si="9"/>
        <v>27384</v>
      </c>
      <c r="E597" s="5" t="s">
        <v>411</v>
      </c>
      <c r="F597" s="5">
        <v>49</v>
      </c>
      <c r="G597" s="50">
        <v>25328</v>
      </c>
      <c r="H597" s="5">
        <v>561573</v>
      </c>
      <c r="I597" s="50">
        <v>33370</v>
      </c>
      <c r="J597" s="5" t="s">
        <v>421</v>
      </c>
      <c r="L597"/>
    </row>
    <row r="598" spans="1:12" s="1" customFormat="1" x14ac:dyDescent="0.25">
      <c r="A598" s="5" t="s">
        <v>408</v>
      </c>
      <c r="B598" s="5" t="s">
        <v>578</v>
      </c>
      <c r="C598" s="5" t="s">
        <v>155</v>
      </c>
      <c r="D598" s="52">
        <f t="shared" ca="1" si="9"/>
        <v>30084</v>
      </c>
      <c r="E598" s="5" t="s">
        <v>802</v>
      </c>
      <c r="F598" s="5">
        <v>53</v>
      </c>
      <c r="G598" s="50">
        <v>23804</v>
      </c>
      <c r="H598" s="5">
        <v>351001</v>
      </c>
      <c r="I598" s="50">
        <v>33300</v>
      </c>
      <c r="J598" s="5" t="s">
        <v>421</v>
      </c>
      <c r="L598"/>
    </row>
    <row r="599" spans="1:12" s="1" customFormat="1" x14ac:dyDescent="0.25">
      <c r="A599" s="5" t="s">
        <v>408</v>
      </c>
      <c r="B599" s="5" t="s">
        <v>503</v>
      </c>
      <c r="C599" s="5" t="s">
        <v>676</v>
      </c>
      <c r="D599" s="52">
        <f t="shared" ca="1" si="9"/>
        <v>26604</v>
      </c>
      <c r="E599" s="5" t="s">
        <v>445</v>
      </c>
      <c r="F599" s="5">
        <v>51</v>
      </c>
      <c r="G599" s="50">
        <v>24513</v>
      </c>
      <c r="H599" s="5">
        <v>350452</v>
      </c>
      <c r="I599" s="50">
        <v>33568</v>
      </c>
      <c r="J599" s="5" t="s">
        <v>421</v>
      </c>
      <c r="L599"/>
    </row>
    <row r="600" spans="1:12" s="1" customFormat="1" x14ac:dyDescent="0.25">
      <c r="A600" s="5" t="s">
        <v>413</v>
      </c>
      <c r="B600" s="5" t="s">
        <v>784</v>
      </c>
      <c r="C600" s="5" t="s">
        <v>475</v>
      </c>
      <c r="D600" s="52">
        <f t="shared" ca="1" si="9"/>
        <v>25764</v>
      </c>
      <c r="E600" s="5" t="s">
        <v>457</v>
      </c>
      <c r="F600" s="5">
        <v>50</v>
      </c>
      <c r="G600" s="50">
        <v>25011</v>
      </c>
      <c r="H600" s="5">
        <v>350460</v>
      </c>
      <c r="I600" s="50">
        <v>33582</v>
      </c>
      <c r="J600" s="5" t="s">
        <v>421</v>
      </c>
      <c r="L600"/>
    </row>
    <row r="601" spans="1:12" s="1" customFormat="1" x14ac:dyDescent="0.25">
      <c r="A601" s="5" t="s">
        <v>408</v>
      </c>
      <c r="B601" s="5" t="s">
        <v>446</v>
      </c>
      <c r="C601" s="5" t="s">
        <v>825</v>
      </c>
      <c r="D601" s="52">
        <f t="shared" ca="1" si="9"/>
        <v>27108</v>
      </c>
      <c r="E601" s="5" t="s">
        <v>445</v>
      </c>
      <c r="F601" s="5">
        <v>50</v>
      </c>
      <c r="G601" s="50">
        <v>24980</v>
      </c>
      <c r="H601" s="5">
        <v>568164</v>
      </c>
      <c r="I601" s="50">
        <v>33526</v>
      </c>
      <c r="J601" s="5" t="s">
        <v>421</v>
      </c>
      <c r="L601"/>
    </row>
    <row r="602" spans="1:12" s="1" customFormat="1" x14ac:dyDescent="0.25">
      <c r="A602" s="5" t="s">
        <v>408</v>
      </c>
      <c r="B602" s="5" t="s">
        <v>434</v>
      </c>
      <c r="C602" s="5" t="s">
        <v>826</v>
      </c>
      <c r="D602" s="52">
        <f t="shared" ca="1" si="9"/>
        <v>27252</v>
      </c>
      <c r="E602" s="5" t="s">
        <v>763</v>
      </c>
      <c r="F602" s="5">
        <v>50</v>
      </c>
      <c r="G602" s="50">
        <v>25100</v>
      </c>
      <c r="H602" s="5">
        <v>560899</v>
      </c>
      <c r="I602" s="50">
        <v>33263</v>
      </c>
      <c r="J602" s="5" t="s">
        <v>466</v>
      </c>
      <c r="L602"/>
    </row>
    <row r="603" spans="1:12" s="1" customFormat="1" x14ac:dyDescent="0.25">
      <c r="A603" s="5" t="s">
        <v>413</v>
      </c>
      <c r="B603" s="5" t="s">
        <v>574</v>
      </c>
      <c r="C603" s="5" t="s">
        <v>640</v>
      </c>
      <c r="D603" s="52">
        <f t="shared" ca="1" si="9"/>
        <v>24528</v>
      </c>
      <c r="E603" s="5" t="s">
        <v>457</v>
      </c>
      <c r="F603" s="5">
        <v>49</v>
      </c>
      <c r="G603" s="50">
        <v>25456</v>
      </c>
      <c r="H603" s="5">
        <v>350591</v>
      </c>
      <c r="I603" s="50">
        <v>33378</v>
      </c>
      <c r="J603" s="5" t="s">
        <v>466</v>
      </c>
      <c r="L603"/>
    </row>
    <row r="604" spans="1:12" s="1" customFormat="1" x14ac:dyDescent="0.25">
      <c r="A604" s="5" t="s">
        <v>413</v>
      </c>
      <c r="B604" s="5" t="s">
        <v>791</v>
      </c>
      <c r="C604" s="5" t="s">
        <v>827</v>
      </c>
      <c r="D604" s="52">
        <f t="shared" ca="1" si="9"/>
        <v>23580</v>
      </c>
      <c r="E604" s="5" t="s">
        <v>457</v>
      </c>
      <c r="F604" s="5">
        <v>48</v>
      </c>
      <c r="G604" s="50">
        <v>25486</v>
      </c>
      <c r="H604" s="5">
        <v>568168</v>
      </c>
      <c r="I604" s="50">
        <v>33859</v>
      </c>
      <c r="J604" s="5" t="s">
        <v>466</v>
      </c>
      <c r="L604"/>
    </row>
    <row r="605" spans="1:12" s="1" customFormat="1" x14ac:dyDescent="0.25">
      <c r="A605" s="5" t="s">
        <v>413</v>
      </c>
      <c r="B605" s="5" t="s">
        <v>578</v>
      </c>
      <c r="C605" s="5" t="s">
        <v>513</v>
      </c>
      <c r="D605" s="52">
        <f t="shared" ca="1" si="9"/>
        <v>29544</v>
      </c>
      <c r="E605" s="5" t="s">
        <v>416</v>
      </c>
      <c r="F605" s="5">
        <v>48</v>
      </c>
      <c r="G605" s="50">
        <v>25823</v>
      </c>
      <c r="H605" s="5">
        <v>350557</v>
      </c>
      <c r="I605" s="50">
        <v>33697</v>
      </c>
      <c r="J605" s="5" t="s">
        <v>466</v>
      </c>
      <c r="L605"/>
    </row>
    <row r="606" spans="1:12" s="1" customFormat="1" x14ac:dyDescent="0.25">
      <c r="A606" s="5" t="s">
        <v>413</v>
      </c>
      <c r="B606" s="5" t="s">
        <v>506</v>
      </c>
      <c r="C606" s="5" t="s">
        <v>539</v>
      </c>
      <c r="D606" s="52">
        <f t="shared" ca="1" si="9"/>
        <v>29664</v>
      </c>
      <c r="E606" s="5" t="s">
        <v>460</v>
      </c>
      <c r="F606" s="5">
        <v>61</v>
      </c>
      <c r="G606" s="50">
        <v>20750</v>
      </c>
      <c r="H606" s="5">
        <v>350486</v>
      </c>
      <c r="I606" s="50">
        <v>33650</v>
      </c>
      <c r="J606" s="5" t="s">
        <v>466</v>
      </c>
      <c r="L606"/>
    </row>
    <row r="607" spans="1:12" s="1" customFormat="1" x14ac:dyDescent="0.25">
      <c r="A607" s="5" t="s">
        <v>408</v>
      </c>
      <c r="B607" s="5" t="s">
        <v>590</v>
      </c>
      <c r="C607" s="5" t="s">
        <v>828</v>
      </c>
      <c r="D607" s="52">
        <f t="shared" ca="1" si="9"/>
        <v>20736</v>
      </c>
      <c r="E607" s="5" t="s">
        <v>460</v>
      </c>
      <c r="F607" s="5">
        <v>49</v>
      </c>
      <c r="G607" s="50">
        <v>25419</v>
      </c>
      <c r="H607" s="5">
        <v>351016</v>
      </c>
      <c r="I607" s="50">
        <v>33692</v>
      </c>
      <c r="J607" s="5" t="s">
        <v>466</v>
      </c>
      <c r="L607"/>
    </row>
    <row r="608" spans="1:12" s="1" customFormat="1" x14ac:dyDescent="0.25">
      <c r="A608" s="5" t="s">
        <v>408</v>
      </c>
      <c r="B608" s="5" t="s">
        <v>635</v>
      </c>
      <c r="C608" s="5" t="s">
        <v>453</v>
      </c>
      <c r="D608" s="52">
        <f t="shared" ca="1" si="9"/>
        <v>25788</v>
      </c>
      <c r="E608" s="5" t="s">
        <v>460</v>
      </c>
      <c r="F608" s="5">
        <v>48</v>
      </c>
      <c r="G608" s="50">
        <v>25488</v>
      </c>
      <c r="H608" s="5">
        <v>350853</v>
      </c>
      <c r="I608" s="50">
        <v>33699</v>
      </c>
      <c r="J608" s="5" t="s">
        <v>466</v>
      </c>
      <c r="L608"/>
    </row>
    <row r="609" spans="1:12" s="1" customFormat="1" x14ac:dyDescent="0.25">
      <c r="A609" s="5" t="s">
        <v>413</v>
      </c>
      <c r="B609" s="5" t="s">
        <v>464</v>
      </c>
      <c r="C609" s="5" t="s">
        <v>532</v>
      </c>
      <c r="D609" s="52">
        <f t="shared" ca="1" si="9"/>
        <v>28908</v>
      </c>
      <c r="E609" s="5" t="s">
        <v>738</v>
      </c>
      <c r="F609" s="5">
        <v>55</v>
      </c>
      <c r="G609" s="50">
        <v>23099</v>
      </c>
      <c r="H609" s="5">
        <v>560978</v>
      </c>
      <c r="I609" s="50">
        <v>33758</v>
      </c>
      <c r="J609" s="5" t="s">
        <v>466</v>
      </c>
      <c r="L609"/>
    </row>
    <row r="610" spans="1:12" s="1" customFormat="1" x14ac:dyDescent="0.25">
      <c r="A610" s="5" t="s">
        <v>408</v>
      </c>
      <c r="B610" s="5" t="s">
        <v>409</v>
      </c>
      <c r="C610" s="5" t="s">
        <v>155</v>
      </c>
      <c r="D610" s="52">
        <f t="shared" ca="1" si="9"/>
        <v>25860</v>
      </c>
      <c r="E610" s="5" t="s">
        <v>482</v>
      </c>
      <c r="F610" s="5">
        <v>50</v>
      </c>
      <c r="G610" s="50">
        <v>25057</v>
      </c>
      <c r="H610" s="5">
        <v>350132</v>
      </c>
      <c r="I610" s="50">
        <v>33689</v>
      </c>
      <c r="J610" s="5" t="s">
        <v>466</v>
      </c>
      <c r="L610"/>
    </row>
    <row r="611" spans="1:12" s="1" customFormat="1" x14ac:dyDescent="0.25">
      <c r="A611" s="5" t="s">
        <v>408</v>
      </c>
      <c r="B611" s="5" t="s">
        <v>667</v>
      </c>
      <c r="C611" s="5" t="s">
        <v>621</v>
      </c>
      <c r="D611" s="52">
        <f t="shared" ca="1" si="9"/>
        <v>18288</v>
      </c>
      <c r="E611" s="5" t="s">
        <v>473</v>
      </c>
      <c r="F611" s="5">
        <v>49</v>
      </c>
      <c r="G611" s="50">
        <v>25228</v>
      </c>
      <c r="H611" s="5">
        <v>350013</v>
      </c>
      <c r="I611" s="50">
        <v>33629</v>
      </c>
      <c r="J611" s="5" t="s">
        <v>412</v>
      </c>
      <c r="L611"/>
    </row>
    <row r="612" spans="1:12" s="1" customFormat="1" x14ac:dyDescent="0.25">
      <c r="A612" s="5" t="s">
        <v>408</v>
      </c>
      <c r="B612" s="5" t="s">
        <v>766</v>
      </c>
      <c r="C612" s="5" t="s">
        <v>535</v>
      </c>
      <c r="D612" s="52">
        <f t="shared" ca="1" si="9"/>
        <v>22512</v>
      </c>
      <c r="E612" s="5" t="s">
        <v>425</v>
      </c>
      <c r="F612" s="5">
        <v>53</v>
      </c>
      <c r="G612" s="50">
        <v>23835</v>
      </c>
      <c r="H612" s="5">
        <v>560992</v>
      </c>
      <c r="I612" s="50">
        <v>33884</v>
      </c>
      <c r="J612" s="5" t="s">
        <v>412</v>
      </c>
      <c r="L612"/>
    </row>
    <row r="613" spans="1:12" s="1" customFormat="1" x14ac:dyDescent="0.25">
      <c r="A613" s="5" t="s">
        <v>413</v>
      </c>
      <c r="B613" s="5" t="s">
        <v>458</v>
      </c>
      <c r="C613" s="5" t="s">
        <v>824</v>
      </c>
      <c r="D613" s="52">
        <f t="shared" ca="1" si="9"/>
        <v>26496</v>
      </c>
      <c r="E613" s="5" t="s">
        <v>439</v>
      </c>
      <c r="F613" s="5">
        <v>51</v>
      </c>
      <c r="G613" s="50">
        <v>24719</v>
      </c>
      <c r="H613" s="5">
        <v>560926</v>
      </c>
      <c r="I613" s="50">
        <v>33946</v>
      </c>
      <c r="J613" s="5" t="s">
        <v>412</v>
      </c>
      <c r="L613"/>
    </row>
    <row r="614" spans="1:12" s="1" customFormat="1" x14ac:dyDescent="0.25">
      <c r="A614" s="5" t="s">
        <v>413</v>
      </c>
      <c r="B614" s="5" t="s">
        <v>512</v>
      </c>
      <c r="C614" s="5" t="s">
        <v>90</v>
      </c>
      <c r="D614" s="52">
        <f t="shared" ca="1" si="9"/>
        <v>29844</v>
      </c>
      <c r="E614" s="5" t="s">
        <v>457</v>
      </c>
      <c r="F614" s="5">
        <v>51</v>
      </c>
      <c r="G614" s="50">
        <v>24688</v>
      </c>
      <c r="H614" s="5">
        <v>351125</v>
      </c>
      <c r="I614" s="50">
        <v>33918</v>
      </c>
      <c r="J614" s="5" t="s">
        <v>412</v>
      </c>
      <c r="L614"/>
    </row>
    <row r="615" spans="1:12" s="1" customFormat="1" x14ac:dyDescent="0.25">
      <c r="A615" s="5" t="s">
        <v>454</v>
      </c>
      <c r="B615" s="5" t="s">
        <v>521</v>
      </c>
      <c r="C615" s="5" t="s">
        <v>757</v>
      </c>
      <c r="D615" s="52">
        <f t="shared" ca="1" si="9"/>
        <v>28596</v>
      </c>
      <c r="E615" s="5" t="s">
        <v>457</v>
      </c>
      <c r="F615" s="5">
        <v>48</v>
      </c>
      <c r="G615" s="50">
        <v>25562</v>
      </c>
      <c r="H615" s="5">
        <v>560999</v>
      </c>
      <c r="I615" s="50">
        <v>33828</v>
      </c>
      <c r="J615" s="5" t="s">
        <v>412</v>
      </c>
      <c r="L615"/>
    </row>
    <row r="616" spans="1:12" s="1" customFormat="1" x14ac:dyDescent="0.25">
      <c r="A616" s="5" t="s">
        <v>413</v>
      </c>
      <c r="B616" s="5" t="s">
        <v>410</v>
      </c>
      <c r="C616" s="5" t="s">
        <v>563</v>
      </c>
      <c r="D616" s="52">
        <f t="shared" ca="1" si="9"/>
        <v>29628</v>
      </c>
      <c r="E616" s="5" t="s">
        <v>460</v>
      </c>
      <c r="F616" s="5">
        <v>58</v>
      </c>
      <c r="G616" s="50">
        <v>22178</v>
      </c>
      <c r="H616" s="5">
        <v>568219</v>
      </c>
      <c r="I616" s="50">
        <v>33753</v>
      </c>
      <c r="J616" s="5" t="s">
        <v>412</v>
      </c>
      <c r="L616"/>
    </row>
    <row r="617" spans="1:12" s="1" customFormat="1" x14ac:dyDescent="0.25">
      <c r="A617" s="5" t="s">
        <v>413</v>
      </c>
      <c r="B617" s="5" t="s">
        <v>474</v>
      </c>
      <c r="C617" s="5" t="s">
        <v>640</v>
      </c>
      <c r="D617" s="52">
        <f t="shared" ca="1" si="9"/>
        <v>22032</v>
      </c>
      <c r="E617" s="5" t="s">
        <v>829</v>
      </c>
      <c r="F617" s="5">
        <v>49</v>
      </c>
      <c r="G617" s="50">
        <v>25335</v>
      </c>
      <c r="H617" s="5">
        <v>350614</v>
      </c>
      <c r="I617" s="50">
        <v>33933</v>
      </c>
      <c r="J617" s="5" t="s">
        <v>412</v>
      </c>
      <c r="L617"/>
    </row>
    <row r="618" spans="1:12" s="1" customFormat="1" x14ac:dyDescent="0.25">
      <c r="A618" s="5" t="s">
        <v>408</v>
      </c>
      <c r="B618" s="5" t="s">
        <v>629</v>
      </c>
      <c r="C618" s="5" t="s">
        <v>444</v>
      </c>
      <c r="D618" s="52">
        <f t="shared" ca="1" si="9"/>
        <v>24432</v>
      </c>
      <c r="E618" s="5" t="s">
        <v>830</v>
      </c>
      <c r="F618" s="5">
        <v>50</v>
      </c>
      <c r="G618" s="50">
        <v>24884</v>
      </c>
      <c r="H618" s="5">
        <v>350019</v>
      </c>
      <c r="I618" s="50">
        <v>33946</v>
      </c>
      <c r="J618" s="5" t="s">
        <v>412</v>
      </c>
      <c r="L618"/>
    </row>
    <row r="619" spans="1:12" s="1" customFormat="1" x14ac:dyDescent="0.25">
      <c r="A619" s="5" t="s">
        <v>408</v>
      </c>
      <c r="B619" s="5" t="s">
        <v>550</v>
      </c>
      <c r="C619" s="5" t="s">
        <v>550</v>
      </c>
      <c r="D619" s="52">
        <f t="shared" ca="1" si="9"/>
        <v>23736</v>
      </c>
      <c r="E619" s="5" t="s">
        <v>749</v>
      </c>
      <c r="F619" s="5">
        <v>50</v>
      </c>
      <c r="G619" s="50">
        <v>24889</v>
      </c>
      <c r="H619" s="5">
        <v>350344</v>
      </c>
      <c r="I619" s="50">
        <v>33869</v>
      </c>
      <c r="J619" s="5" t="s">
        <v>412</v>
      </c>
      <c r="L619"/>
    </row>
    <row r="620" spans="1:12" s="1" customFormat="1" x14ac:dyDescent="0.25">
      <c r="A620" s="5" t="s">
        <v>413</v>
      </c>
      <c r="B620" s="5" t="s">
        <v>553</v>
      </c>
      <c r="C620" s="5" t="s">
        <v>456</v>
      </c>
      <c r="D620" s="52">
        <f t="shared" ca="1" si="9"/>
        <v>20496</v>
      </c>
      <c r="E620" s="5" t="s">
        <v>416</v>
      </c>
      <c r="F620" s="5">
        <v>49</v>
      </c>
      <c r="G620" s="50">
        <v>25239</v>
      </c>
      <c r="H620" s="5">
        <v>350703</v>
      </c>
      <c r="I620" s="50">
        <v>33644</v>
      </c>
      <c r="J620" s="5" t="s">
        <v>412</v>
      </c>
      <c r="L620"/>
    </row>
    <row r="621" spans="1:12" s="1" customFormat="1" x14ac:dyDescent="0.25">
      <c r="A621" s="5" t="s">
        <v>408</v>
      </c>
      <c r="B621" s="5" t="s">
        <v>561</v>
      </c>
      <c r="C621" s="5" t="s">
        <v>459</v>
      </c>
      <c r="D621" s="52">
        <f t="shared" ca="1" si="9"/>
        <v>25896</v>
      </c>
      <c r="E621" s="5" t="s">
        <v>536</v>
      </c>
      <c r="F621" s="5">
        <v>49</v>
      </c>
      <c r="G621" s="50">
        <v>25458</v>
      </c>
      <c r="H621" s="5">
        <v>350373</v>
      </c>
      <c r="I621" s="50">
        <v>33759</v>
      </c>
      <c r="J621" s="5" t="s">
        <v>412</v>
      </c>
      <c r="L621"/>
    </row>
    <row r="622" spans="1:12" s="1" customFormat="1" x14ac:dyDescent="0.25">
      <c r="A622" s="5" t="s">
        <v>408</v>
      </c>
      <c r="B622" s="5" t="s">
        <v>614</v>
      </c>
      <c r="C622" s="5" t="s">
        <v>831</v>
      </c>
      <c r="D622" s="52">
        <f t="shared" ca="1" si="9"/>
        <v>27564</v>
      </c>
      <c r="E622" s="5" t="s">
        <v>731</v>
      </c>
      <c r="F622" s="5">
        <v>54</v>
      </c>
      <c r="G622" s="50">
        <v>23291</v>
      </c>
      <c r="H622" s="5">
        <v>568135</v>
      </c>
      <c r="I622" s="50">
        <v>33741</v>
      </c>
      <c r="J622" s="5" t="s">
        <v>417</v>
      </c>
      <c r="L622"/>
    </row>
    <row r="623" spans="1:12" s="1" customFormat="1" x14ac:dyDescent="0.25">
      <c r="A623" s="5" t="s">
        <v>408</v>
      </c>
      <c r="B623" s="5" t="s">
        <v>448</v>
      </c>
      <c r="C623" s="5" t="s">
        <v>527</v>
      </c>
      <c r="D623" s="52">
        <f t="shared" ca="1" si="9"/>
        <v>23412</v>
      </c>
      <c r="E623" s="5" t="s">
        <v>473</v>
      </c>
      <c r="F623" s="5">
        <v>49</v>
      </c>
      <c r="G623" s="50">
        <v>25118</v>
      </c>
      <c r="H623" s="5">
        <v>560986</v>
      </c>
      <c r="I623" s="50">
        <v>33758</v>
      </c>
      <c r="J623" s="5" t="s">
        <v>417</v>
      </c>
      <c r="L623"/>
    </row>
    <row r="624" spans="1:12" s="1" customFormat="1" x14ac:dyDescent="0.25">
      <c r="A624" s="5" t="s">
        <v>413</v>
      </c>
      <c r="B624" s="5" t="s">
        <v>574</v>
      </c>
      <c r="C624" s="5" t="s">
        <v>790</v>
      </c>
      <c r="D624" s="52">
        <f t="shared" ca="1" si="9"/>
        <v>21576</v>
      </c>
      <c r="E624" s="5" t="s">
        <v>482</v>
      </c>
      <c r="F624" s="5">
        <v>48</v>
      </c>
      <c r="G624" s="50">
        <v>25753</v>
      </c>
      <c r="H624" s="5">
        <v>561396</v>
      </c>
      <c r="I624" s="50">
        <v>34094</v>
      </c>
      <c r="J624" s="5" t="s">
        <v>417</v>
      </c>
      <c r="L624"/>
    </row>
    <row r="625" spans="1:12" s="1" customFormat="1" x14ac:dyDescent="0.25">
      <c r="A625" s="5" t="s">
        <v>413</v>
      </c>
      <c r="B625" s="5" t="s">
        <v>429</v>
      </c>
      <c r="C625" s="5" t="s">
        <v>682</v>
      </c>
      <c r="D625" s="52">
        <f t="shared" ca="1" si="9"/>
        <v>27360</v>
      </c>
      <c r="E625" s="5" t="s">
        <v>416</v>
      </c>
      <c r="F625" s="5">
        <v>46</v>
      </c>
      <c r="G625" s="50">
        <v>26277</v>
      </c>
      <c r="H625" s="5">
        <v>350196</v>
      </c>
      <c r="I625" s="50">
        <v>34313</v>
      </c>
      <c r="J625" s="5" t="s">
        <v>417</v>
      </c>
      <c r="L625"/>
    </row>
    <row r="626" spans="1:12" s="1" customFormat="1" x14ac:dyDescent="0.25">
      <c r="A626" s="5" t="s">
        <v>413</v>
      </c>
      <c r="B626" s="5" t="s">
        <v>614</v>
      </c>
      <c r="C626" s="5" t="s">
        <v>545</v>
      </c>
      <c r="D626" s="52">
        <f t="shared" ca="1" si="9"/>
        <v>21000</v>
      </c>
      <c r="E626" s="5" t="s">
        <v>460</v>
      </c>
      <c r="F626" s="5">
        <v>48</v>
      </c>
      <c r="G626" s="50">
        <v>25766</v>
      </c>
      <c r="H626" s="5">
        <v>350206</v>
      </c>
      <c r="I626" s="50">
        <v>33977</v>
      </c>
      <c r="J626" s="5" t="s">
        <v>417</v>
      </c>
      <c r="L626"/>
    </row>
    <row r="627" spans="1:12" s="1" customFormat="1" x14ac:dyDescent="0.25">
      <c r="A627" s="5" t="s">
        <v>454</v>
      </c>
      <c r="B627" s="5" t="s">
        <v>694</v>
      </c>
      <c r="C627" s="5" t="s">
        <v>432</v>
      </c>
      <c r="D627" s="52">
        <f t="shared" ca="1" si="9"/>
        <v>24480</v>
      </c>
      <c r="E627" s="5" t="s">
        <v>628</v>
      </c>
      <c r="F627" s="5">
        <v>61</v>
      </c>
      <c r="G627" s="50">
        <v>21005</v>
      </c>
      <c r="H627" s="5">
        <v>561445</v>
      </c>
      <c r="I627" s="50">
        <v>34111</v>
      </c>
      <c r="J627" s="5" t="s">
        <v>417</v>
      </c>
      <c r="L627"/>
    </row>
    <row r="628" spans="1:12" s="1" customFormat="1" x14ac:dyDescent="0.25">
      <c r="A628" s="5" t="s">
        <v>413</v>
      </c>
      <c r="B628" s="5" t="s">
        <v>553</v>
      </c>
      <c r="C628" s="5" t="s">
        <v>793</v>
      </c>
      <c r="D628" s="52">
        <f t="shared" ca="1" si="9"/>
        <v>25356</v>
      </c>
      <c r="E628" s="5" t="s">
        <v>832</v>
      </c>
      <c r="F628" s="5">
        <v>50</v>
      </c>
      <c r="G628" s="50">
        <v>25103</v>
      </c>
      <c r="H628" s="5">
        <v>351465</v>
      </c>
      <c r="I628" s="50">
        <v>34234</v>
      </c>
      <c r="J628" s="5" t="s">
        <v>417</v>
      </c>
      <c r="L628"/>
    </row>
    <row r="629" spans="1:12" s="1" customFormat="1" x14ac:dyDescent="0.25">
      <c r="A629" s="5" t="s">
        <v>413</v>
      </c>
      <c r="B629" s="5" t="s">
        <v>526</v>
      </c>
      <c r="C629" s="5" t="s">
        <v>833</v>
      </c>
      <c r="D629" s="52">
        <f t="shared" ca="1" si="9"/>
        <v>20136</v>
      </c>
      <c r="E629" s="5" t="s">
        <v>832</v>
      </c>
      <c r="F629" s="5">
        <v>55</v>
      </c>
      <c r="G629" s="50">
        <v>23086</v>
      </c>
      <c r="H629" s="5">
        <v>350922</v>
      </c>
      <c r="I629" s="50">
        <v>34092</v>
      </c>
      <c r="J629" s="5" t="s">
        <v>417</v>
      </c>
      <c r="L629"/>
    </row>
    <row r="630" spans="1:12" s="1" customFormat="1" x14ac:dyDescent="0.25">
      <c r="A630" s="5" t="s">
        <v>413</v>
      </c>
      <c r="B630" s="5" t="s">
        <v>483</v>
      </c>
      <c r="C630" s="5" t="s">
        <v>510</v>
      </c>
      <c r="D630" s="52">
        <f t="shared" ca="1" si="9"/>
        <v>20892</v>
      </c>
      <c r="E630" s="5" t="s">
        <v>832</v>
      </c>
      <c r="F630" s="5">
        <v>54</v>
      </c>
      <c r="G630" s="50">
        <v>23303</v>
      </c>
      <c r="H630" s="5">
        <v>350926</v>
      </c>
      <c r="I630" s="50">
        <v>34328</v>
      </c>
      <c r="J630" s="5" t="s">
        <v>417</v>
      </c>
      <c r="L630"/>
    </row>
    <row r="631" spans="1:12" s="1" customFormat="1" x14ac:dyDescent="0.25">
      <c r="A631" s="5" t="s">
        <v>408</v>
      </c>
      <c r="B631" s="5" t="s">
        <v>155</v>
      </c>
      <c r="C631" s="5" t="s">
        <v>776</v>
      </c>
      <c r="D631" s="52">
        <f t="shared" ca="1" si="9"/>
        <v>24192</v>
      </c>
      <c r="E631" s="5" t="s">
        <v>548</v>
      </c>
      <c r="F631" s="5">
        <v>50</v>
      </c>
      <c r="G631" s="50">
        <v>24944</v>
      </c>
      <c r="H631" s="5">
        <v>350395</v>
      </c>
      <c r="I631" s="50">
        <v>34162</v>
      </c>
      <c r="J631" s="5" t="s">
        <v>417</v>
      </c>
      <c r="L631"/>
    </row>
    <row r="632" spans="1:12" s="1" customFormat="1" x14ac:dyDescent="0.25">
      <c r="A632" s="5" t="s">
        <v>413</v>
      </c>
      <c r="B632" s="5" t="s">
        <v>635</v>
      </c>
      <c r="C632" s="5" t="s">
        <v>520</v>
      </c>
      <c r="D632" s="52">
        <f t="shared" ca="1" si="9"/>
        <v>20592</v>
      </c>
      <c r="E632" s="5" t="s">
        <v>738</v>
      </c>
      <c r="F632" s="5">
        <v>50</v>
      </c>
      <c r="G632" s="50">
        <v>24863</v>
      </c>
      <c r="H632" s="5">
        <v>350393</v>
      </c>
      <c r="I632" s="50">
        <v>34031</v>
      </c>
      <c r="J632" s="5" t="s">
        <v>417</v>
      </c>
      <c r="L632"/>
    </row>
    <row r="633" spans="1:12" s="1" customFormat="1" x14ac:dyDescent="0.25">
      <c r="A633" s="5" t="s">
        <v>413</v>
      </c>
      <c r="B633" s="5" t="s">
        <v>634</v>
      </c>
      <c r="C633" s="5" t="s">
        <v>834</v>
      </c>
      <c r="D633" s="52">
        <f t="shared" ca="1" si="9"/>
        <v>26292</v>
      </c>
      <c r="E633" s="5" t="s">
        <v>460</v>
      </c>
      <c r="F633" s="5">
        <v>48</v>
      </c>
      <c r="G633" s="50">
        <v>25549</v>
      </c>
      <c r="H633" s="5">
        <v>350224</v>
      </c>
      <c r="I633" s="50">
        <v>34253</v>
      </c>
      <c r="J633" s="5" t="s">
        <v>417</v>
      </c>
      <c r="L633"/>
    </row>
    <row r="634" spans="1:12" s="1" customFormat="1" x14ac:dyDescent="0.25">
      <c r="A634" s="5" t="s">
        <v>408</v>
      </c>
      <c r="B634" s="5" t="s">
        <v>511</v>
      </c>
      <c r="C634" s="5" t="s">
        <v>735</v>
      </c>
      <c r="D634" s="52">
        <f t="shared" ca="1" si="9"/>
        <v>27288</v>
      </c>
      <c r="E634" s="5" t="s">
        <v>460</v>
      </c>
      <c r="F634" s="5">
        <v>48</v>
      </c>
      <c r="G634" s="50">
        <v>25576</v>
      </c>
      <c r="H634" s="5">
        <v>561012</v>
      </c>
      <c r="I634" s="50">
        <v>34167</v>
      </c>
      <c r="J634" s="5" t="s">
        <v>417</v>
      </c>
      <c r="L634"/>
    </row>
    <row r="635" spans="1:12" s="1" customFormat="1" x14ac:dyDescent="0.25">
      <c r="A635" s="5" t="s">
        <v>408</v>
      </c>
      <c r="B635" s="5" t="s">
        <v>709</v>
      </c>
      <c r="C635" s="5" t="s">
        <v>509</v>
      </c>
      <c r="D635" s="52">
        <f t="shared" ca="1" si="9"/>
        <v>31140</v>
      </c>
      <c r="E635" s="5" t="s">
        <v>536</v>
      </c>
      <c r="F635" s="5">
        <v>50</v>
      </c>
      <c r="G635" s="50">
        <v>25103</v>
      </c>
      <c r="H635" s="5">
        <v>561011</v>
      </c>
      <c r="I635" s="50">
        <v>34234</v>
      </c>
      <c r="J635" s="5" t="s">
        <v>417</v>
      </c>
      <c r="L635"/>
    </row>
    <row r="636" spans="1:12" s="1" customFormat="1" x14ac:dyDescent="0.25">
      <c r="A636" s="5" t="s">
        <v>408</v>
      </c>
      <c r="B636" s="5" t="s">
        <v>544</v>
      </c>
      <c r="C636" s="5" t="s">
        <v>835</v>
      </c>
      <c r="D636" s="52">
        <f t="shared" ca="1" si="9"/>
        <v>30336</v>
      </c>
      <c r="E636" s="5" t="s">
        <v>836</v>
      </c>
      <c r="F636" s="5">
        <v>51</v>
      </c>
      <c r="G636" s="50">
        <v>24626</v>
      </c>
      <c r="H636" s="5">
        <v>561401</v>
      </c>
      <c r="I636" s="50">
        <v>34062</v>
      </c>
      <c r="J636" s="5" t="s">
        <v>417</v>
      </c>
      <c r="L636"/>
    </row>
    <row r="637" spans="1:12" s="1" customFormat="1" x14ac:dyDescent="0.25">
      <c r="A637" s="5" t="s">
        <v>454</v>
      </c>
      <c r="B637" s="5" t="s">
        <v>547</v>
      </c>
      <c r="C637" s="5" t="s">
        <v>532</v>
      </c>
      <c r="D637" s="52">
        <f t="shared" ca="1" si="9"/>
        <v>26736</v>
      </c>
      <c r="E637" s="5" t="s">
        <v>837</v>
      </c>
      <c r="F637" s="5">
        <v>50</v>
      </c>
      <c r="G637" s="50">
        <v>24926</v>
      </c>
      <c r="H637" s="5">
        <v>351116</v>
      </c>
      <c r="I637" s="50">
        <v>34329</v>
      </c>
      <c r="J637" s="5" t="s">
        <v>417</v>
      </c>
      <c r="L637"/>
    </row>
    <row r="638" spans="1:12" s="1" customFormat="1" x14ac:dyDescent="0.25">
      <c r="A638" s="5" t="s">
        <v>413</v>
      </c>
      <c r="B638" s="5" t="s">
        <v>157</v>
      </c>
      <c r="C638" s="5" t="s">
        <v>707</v>
      </c>
      <c r="D638" s="52">
        <f t="shared" ca="1" si="9"/>
        <v>30048</v>
      </c>
      <c r="E638" s="5" t="s">
        <v>703</v>
      </c>
      <c r="F638" s="5">
        <v>51</v>
      </c>
      <c r="G638" s="50">
        <v>24390</v>
      </c>
      <c r="H638" s="5">
        <v>350547</v>
      </c>
      <c r="I638" s="50">
        <v>34284</v>
      </c>
      <c r="J638" s="5" t="s">
        <v>421</v>
      </c>
      <c r="L638"/>
    </row>
    <row r="639" spans="1:12" s="1" customFormat="1" x14ac:dyDescent="0.25">
      <c r="A639" s="5" t="s">
        <v>413</v>
      </c>
      <c r="B639" s="5" t="s">
        <v>664</v>
      </c>
      <c r="C639" s="5" t="s">
        <v>515</v>
      </c>
      <c r="D639" s="52">
        <f t="shared" ca="1" si="9"/>
        <v>26472</v>
      </c>
      <c r="E639" s="5" t="s">
        <v>416</v>
      </c>
      <c r="F639" s="5">
        <v>49</v>
      </c>
      <c r="G639" s="50">
        <v>25133</v>
      </c>
      <c r="H639" s="5">
        <v>350533</v>
      </c>
      <c r="I639" s="50">
        <v>34299</v>
      </c>
      <c r="J639" s="5" t="s">
        <v>421</v>
      </c>
      <c r="L639"/>
    </row>
    <row r="640" spans="1:12" s="1" customFormat="1" x14ac:dyDescent="0.25">
      <c r="A640" s="5" t="s">
        <v>408</v>
      </c>
      <c r="B640" s="5" t="s">
        <v>493</v>
      </c>
      <c r="C640" s="5" t="s">
        <v>838</v>
      </c>
      <c r="D640" s="52">
        <f t="shared" ca="1" si="9"/>
        <v>29592</v>
      </c>
      <c r="E640" s="5" t="s">
        <v>482</v>
      </c>
      <c r="F640" s="5">
        <v>49</v>
      </c>
      <c r="G640" s="50">
        <v>25198</v>
      </c>
      <c r="H640" s="5">
        <v>568026</v>
      </c>
      <c r="I640" s="50">
        <v>34057</v>
      </c>
      <c r="J640" s="5" t="s">
        <v>421</v>
      </c>
      <c r="L640"/>
    </row>
    <row r="641" spans="1:12" s="1" customFormat="1" x14ac:dyDescent="0.25">
      <c r="A641" s="5" t="s">
        <v>413</v>
      </c>
      <c r="B641" s="5" t="s">
        <v>608</v>
      </c>
      <c r="C641" s="5" t="s">
        <v>441</v>
      </c>
      <c r="D641" s="52">
        <f t="shared" ca="1" si="9"/>
        <v>25176</v>
      </c>
      <c r="E641" s="5" t="s">
        <v>416</v>
      </c>
      <c r="F641" s="5">
        <v>46</v>
      </c>
      <c r="G641" s="50">
        <v>26262</v>
      </c>
      <c r="H641" s="5">
        <v>351119</v>
      </c>
      <c r="I641" s="50">
        <v>34313</v>
      </c>
      <c r="J641" s="5" t="s">
        <v>421</v>
      </c>
      <c r="L641"/>
    </row>
    <row r="642" spans="1:12" s="1" customFormat="1" x14ac:dyDescent="0.25">
      <c r="A642" s="5" t="s">
        <v>408</v>
      </c>
      <c r="B642" s="5" t="s">
        <v>519</v>
      </c>
      <c r="C642" s="5" t="s">
        <v>459</v>
      </c>
      <c r="D642" s="52">
        <f t="shared" ca="1" si="9"/>
        <v>22728</v>
      </c>
      <c r="E642" s="5" t="s">
        <v>749</v>
      </c>
      <c r="F642" s="5">
        <v>50</v>
      </c>
      <c r="G642" s="50">
        <v>24756</v>
      </c>
      <c r="H642" s="5">
        <v>560912</v>
      </c>
      <c r="I642" s="50">
        <v>34224</v>
      </c>
      <c r="J642" s="5" t="s">
        <v>421</v>
      </c>
      <c r="L642"/>
    </row>
    <row r="643" spans="1:12" s="1" customFormat="1" x14ac:dyDescent="0.25">
      <c r="A643" s="5" t="s">
        <v>408</v>
      </c>
      <c r="B643" s="5" t="s">
        <v>635</v>
      </c>
      <c r="C643" s="5" t="s">
        <v>776</v>
      </c>
      <c r="D643" s="52">
        <f t="shared" ref="D643:D706" ca="1" si="10">RANDBETWEEN(1500,2600)*12</f>
        <v>24576</v>
      </c>
      <c r="E643" s="5" t="s">
        <v>470</v>
      </c>
      <c r="F643" s="5">
        <v>49</v>
      </c>
      <c r="G643" s="50">
        <v>25374</v>
      </c>
      <c r="H643" s="5">
        <v>350423</v>
      </c>
      <c r="I643" s="50">
        <v>34153</v>
      </c>
      <c r="J643" s="5" t="s">
        <v>421</v>
      </c>
      <c r="L643"/>
    </row>
    <row r="644" spans="1:12" s="1" customFormat="1" x14ac:dyDescent="0.25">
      <c r="A644" s="5" t="s">
        <v>413</v>
      </c>
      <c r="B644" s="5" t="s">
        <v>634</v>
      </c>
      <c r="C644" s="5" t="s">
        <v>523</v>
      </c>
      <c r="D644" s="52">
        <f t="shared" ca="1" si="10"/>
        <v>26232</v>
      </c>
      <c r="E644" s="5" t="s">
        <v>460</v>
      </c>
      <c r="F644" s="5">
        <v>47</v>
      </c>
      <c r="G644" s="50">
        <v>25958</v>
      </c>
      <c r="H644" s="5">
        <v>350381</v>
      </c>
      <c r="I644" s="50">
        <v>34049</v>
      </c>
      <c r="J644" s="5" t="s">
        <v>421</v>
      </c>
      <c r="L644"/>
    </row>
    <row r="645" spans="1:12" s="1" customFormat="1" x14ac:dyDescent="0.25">
      <c r="A645" s="5" t="s">
        <v>454</v>
      </c>
      <c r="B645" s="5" t="s">
        <v>594</v>
      </c>
      <c r="C645" s="5" t="s">
        <v>91</v>
      </c>
      <c r="D645" s="52">
        <f t="shared" ca="1" si="10"/>
        <v>30552</v>
      </c>
      <c r="E645" s="5" t="s">
        <v>457</v>
      </c>
      <c r="F645" s="5">
        <v>48</v>
      </c>
      <c r="G645" s="50">
        <v>25609</v>
      </c>
      <c r="H645" s="5">
        <v>351133</v>
      </c>
      <c r="I645" s="50">
        <v>34264</v>
      </c>
      <c r="J645" s="5" t="s">
        <v>421</v>
      </c>
      <c r="L645"/>
    </row>
    <row r="646" spans="1:12" s="1" customFormat="1" x14ac:dyDescent="0.25">
      <c r="A646" s="5" t="s">
        <v>413</v>
      </c>
      <c r="B646" s="5" t="s">
        <v>488</v>
      </c>
      <c r="C646" s="5" t="s">
        <v>796</v>
      </c>
      <c r="D646" s="52">
        <f t="shared" ca="1" si="10"/>
        <v>19476</v>
      </c>
      <c r="E646" s="5" t="s">
        <v>482</v>
      </c>
      <c r="F646" s="5">
        <v>47</v>
      </c>
      <c r="G646" s="50">
        <v>26118</v>
      </c>
      <c r="H646" s="5">
        <v>350574</v>
      </c>
      <c r="I646" s="50">
        <v>34079</v>
      </c>
      <c r="J646" s="5" t="s">
        <v>421</v>
      </c>
      <c r="L646"/>
    </row>
    <row r="647" spans="1:12" s="1" customFormat="1" x14ac:dyDescent="0.25">
      <c r="A647" s="5" t="s">
        <v>413</v>
      </c>
      <c r="B647" s="5" t="s">
        <v>499</v>
      </c>
      <c r="C647" s="5" t="s">
        <v>539</v>
      </c>
      <c r="D647" s="52">
        <f t="shared" ca="1" si="10"/>
        <v>30924</v>
      </c>
      <c r="E647" s="5" t="s">
        <v>802</v>
      </c>
      <c r="F647" s="5">
        <v>58</v>
      </c>
      <c r="G647" s="50">
        <v>21923</v>
      </c>
      <c r="H647" s="5">
        <v>350870</v>
      </c>
      <c r="I647" s="50">
        <v>34067</v>
      </c>
      <c r="J647" s="5" t="s">
        <v>421</v>
      </c>
      <c r="L647"/>
    </row>
    <row r="648" spans="1:12" s="1" customFormat="1" x14ac:dyDescent="0.25">
      <c r="A648" s="5" t="s">
        <v>413</v>
      </c>
      <c r="B648" s="5" t="s">
        <v>618</v>
      </c>
      <c r="C648" s="5" t="s">
        <v>839</v>
      </c>
      <c r="D648" s="52">
        <f t="shared" ca="1" si="10"/>
        <v>19056</v>
      </c>
      <c r="E648" s="5" t="s">
        <v>416</v>
      </c>
      <c r="F648" s="5">
        <v>46</v>
      </c>
      <c r="G648" s="50">
        <v>26216</v>
      </c>
      <c r="H648" s="5">
        <v>350610</v>
      </c>
      <c r="I648" s="50">
        <v>34092</v>
      </c>
      <c r="J648" s="5" t="s">
        <v>466</v>
      </c>
      <c r="L648"/>
    </row>
    <row r="649" spans="1:12" s="1" customFormat="1" x14ac:dyDescent="0.25">
      <c r="A649" s="5" t="s">
        <v>454</v>
      </c>
      <c r="B649" s="5" t="s">
        <v>437</v>
      </c>
      <c r="C649" s="5" t="s">
        <v>523</v>
      </c>
      <c r="D649" s="52">
        <f t="shared" ca="1" si="10"/>
        <v>18972</v>
      </c>
      <c r="E649" s="5" t="s">
        <v>457</v>
      </c>
      <c r="F649" s="5">
        <v>57</v>
      </c>
      <c r="G649" s="50">
        <v>22286</v>
      </c>
      <c r="H649" s="5">
        <v>351100</v>
      </c>
      <c r="I649" s="50">
        <v>34216</v>
      </c>
      <c r="J649" s="5" t="s">
        <v>466</v>
      </c>
      <c r="L649"/>
    </row>
    <row r="650" spans="1:12" s="1" customFormat="1" x14ac:dyDescent="0.25">
      <c r="A650" s="5" t="s">
        <v>413</v>
      </c>
      <c r="B650" s="5" t="s">
        <v>664</v>
      </c>
      <c r="C650" s="5" t="s">
        <v>840</v>
      </c>
      <c r="D650" s="52">
        <f t="shared" ca="1" si="10"/>
        <v>21864</v>
      </c>
      <c r="E650" s="5" t="s">
        <v>457</v>
      </c>
      <c r="F650" s="5">
        <v>52</v>
      </c>
      <c r="G650" s="50">
        <v>24164</v>
      </c>
      <c r="H650" s="5">
        <v>350750</v>
      </c>
      <c r="I650" s="50">
        <v>34109</v>
      </c>
      <c r="J650" s="5" t="s">
        <v>466</v>
      </c>
      <c r="L650"/>
    </row>
    <row r="651" spans="1:12" s="1" customFormat="1" x14ac:dyDescent="0.25">
      <c r="A651" s="5" t="s">
        <v>413</v>
      </c>
      <c r="B651" s="5" t="s">
        <v>611</v>
      </c>
      <c r="C651" s="5" t="s">
        <v>841</v>
      </c>
      <c r="D651" s="52">
        <f t="shared" ca="1" si="10"/>
        <v>23376</v>
      </c>
      <c r="E651" s="5" t="s">
        <v>416</v>
      </c>
      <c r="F651" s="5">
        <v>48</v>
      </c>
      <c r="G651" s="50">
        <v>25547</v>
      </c>
      <c r="H651" s="5">
        <v>351036</v>
      </c>
      <c r="I651" s="50">
        <v>34222</v>
      </c>
      <c r="J651" s="5" t="s">
        <v>466</v>
      </c>
      <c r="L651"/>
    </row>
    <row r="652" spans="1:12" s="1" customFormat="1" x14ac:dyDescent="0.25">
      <c r="A652" s="5" t="s">
        <v>413</v>
      </c>
      <c r="B652" s="5" t="s">
        <v>614</v>
      </c>
      <c r="C652" s="5" t="s">
        <v>842</v>
      </c>
      <c r="D652" s="52">
        <f t="shared" ca="1" si="10"/>
        <v>18888</v>
      </c>
      <c r="E652" s="5" t="s">
        <v>416</v>
      </c>
      <c r="F652" s="5">
        <v>46</v>
      </c>
      <c r="G652" s="50">
        <v>26397</v>
      </c>
      <c r="H652" s="5">
        <v>350637</v>
      </c>
      <c r="I652" s="50">
        <v>33974</v>
      </c>
      <c r="J652" s="5" t="s">
        <v>466</v>
      </c>
      <c r="L652"/>
    </row>
    <row r="653" spans="1:12" s="1" customFormat="1" x14ac:dyDescent="0.25">
      <c r="A653" s="5" t="s">
        <v>413</v>
      </c>
      <c r="B653" s="5" t="s">
        <v>791</v>
      </c>
      <c r="C653" s="5" t="s">
        <v>532</v>
      </c>
      <c r="D653" s="52">
        <f t="shared" ca="1" si="10"/>
        <v>22128</v>
      </c>
      <c r="E653" s="5" t="s">
        <v>416</v>
      </c>
      <c r="F653" s="5">
        <v>49</v>
      </c>
      <c r="G653" s="50">
        <v>25288</v>
      </c>
      <c r="H653" s="5">
        <v>561026</v>
      </c>
      <c r="I653" s="50">
        <v>34101</v>
      </c>
      <c r="J653" s="5" t="s">
        <v>466</v>
      </c>
      <c r="L653"/>
    </row>
    <row r="654" spans="1:12" s="1" customFormat="1" x14ac:dyDescent="0.25">
      <c r="A654" s="5" t="s">
        <v>413</v>
      </c>
      <c r="B654" s="5" t="s">
        <v>185</v>
      </c>
      <c r="C654" s="5" t="s">
        <v>843</v>
      </c>
      <c r="D654" s="52">
        <f t="shared" ca="1" si="10"/>
        <v>30204</v>
      </c>
      <c r="E654" s="5" t="s">
        <v>577</v>
      </c>
      <c r="F654" s="5">
        <v>49</v>
      </c>
      <c r="G654" s="50">
        <v>25396</v>
      </c>
      <c r="H654" s="5">
        <v>561035</v>
      </c>
      <c r="I654" s="50">
        <v>34031</v>
      </c>
      <c r="J654" s="5" t="s">
        <v>466</v>
      </c>
      <c r="L654"/>
    </row>
    <row r="655" spans="1:12" s="1" customFormat="1" x14ac:dyDescent="0.25">
      <c r="A655" s="5" t="s">
        <v>413</v>
      </c>
      <c r="B655" s="5" t="s">
        <v>578</v>
      </c>
      <c r="C655" s="5" t="s">
        <v>844</v>
      </c>
      <c r="D655" s="52">
        <f t="shared" ca="1" si="10"/>
        <v>28248</v>
      </c>
      <c r="E655" s="5" t="s">
        <v>845</v>
      </c>
      <c r="F655" s="5">
        <v>51</v>
      </c>
      <c r="G655" s="50">
        <v>24511</v>
      </c>
      <c r="H655" s="5">
        <v>561029</v>
      </c>
      <c r="I655" s="50">
        <v>34299</v>
      </c>
      <c r="J655" s="5" t="s">
        <v>466</v>
      </c>
      <c r="L655"/>
    </row>
    <row r="656" spans="1:12" s="1" customFormat="1" x14ac:dyDescent="0.25">
      <c r="A656" s="5" t="s">
        <v>413</v>
      </c>
      <c r="B656" s="5" t="s">
        <v>443</v>
      </c>
      <c r="C656" s="5" t="s">
        <v>441</v>
      </c>
      <c r="D656" s="52">
        <f t="shared" ca="1" si="10"/>
        <v>24744</v>
      </c>
      <c r="E656" s="5" t="s">
        <v>460</v>
      </c>
      <c r="F656" s="5">
        <v>46</v>
      </c>
      <c r="G656" s="50">
        <v>26262</v>
      </c>
      <c r="H656" s="5">
        <v>350751</v>
      </c>
      <c r="I656" s="50">
        <v>34313</v>
      </c>
      <c r="J656" s="5" t="s">
        <v>466</v>
      </c>
      <c r="L656"/>
    </row>
    <row r="657" spans="1:12" s="1" customFormat="1" x14ac:dyDescent="0.25">
      <c r="A657" s="5" t="s">
        <v>413</v>
      </c>
      <c r="B657" s="5" t="s">
        <v>623</v>
      </c>
      <c r="C657" s="5" t="s">
        <v>462</v>
      </c>
      <c r="D657" s="52">
        <f t="shared" ca="1" si="10"/>
        <v>28896</v>
      </c>
      <c r="E657" s="5" t="s">
        <v>460</v>
      </c>
      <c r="F657" s="5">
        <v>49</v>
      </c>
      <c r="G657" s="50">
        <v>25343</v>
      </c>
      <c r="H657" s="5">
        <v>350487</v>
      </c>
      <c r="I657" s="50">
        <v>34257</v>
      </c>
      <c r="J657" s="5" t="s">
        <v>412</v>
      </c>
      <c r="L657"/>
    </row>
    <row r="658" spans="1:12" s="1" customFormat="1" x14ac:dyDescent="0.25">
      <c r="A658" s="5" t="s">
        <v>454</v>
      </c>
      <c r="B658" s="5" t="s">
        <v>426</v>
      </c>
      <c r="C658" s="5" t="s">
        <v>472</v>
      </c>
      <c r="D658" s="52">
        <f t="shared" ca="1" si="10"/>
        <v>28788</v>
      </c>
      <c r="E658" s="5" t="s">
        <v>846</v>
      </c>
      <c r="F658" s="5">
        <v>52</v>
      </c>
      <c r="G658" s="50">
        <v>24187</v>
      </c>
      <c r="H658" s="5">
        <v>350399</v>
      </c>
      <c r="I658" s="50">
        <v>33994</v>
      </c>
      <c r="J658" s="5" t="s">
        <v>412</v>
      </c>
      <c r="L658"/>
    </row>
    <row r="659" spans="1:12" s="1" customFormat="1" x14ac:dyDescent="0.25">
      <c r="A659" s="5" t="s">
        <v>413</v>
      </c>
      <c r="B659" s="5" t="s">
        <v>586</v>
      </c>
      <c r="C659" s="5" t="s">
        <v>596</v>
      </c>
      <c r="D659" s="52">
        <f t="shared" ca="1" si="10"/>
        <v>23412</v>
      </c>
      <c r="E659" s="5" t="s">
        <v>411</v>
      </c>
      <c r="F659" s="5">
        <v>49</v>
      </c>
      <c r="G659" s="50">
        <v>25358</v>
      </c>
      <c r="H659" s="5">
        <v>350618</v>
      </c>
      <c r="I659" s="50">
        <v>34109</v>
      </c>
      <c r="J659" s="5" t="s">
        <v>412</v>
      </c>
      <c r="L659"/>
    </row>
    <row r="660" spans="1:12" s="1" customFormat="1" x14ac:dyDescent="0.25">
      <c r="A660" s="5" t="s">
        <v>413</v>
      </c>
      <c r="B660" s="5" t="s">
        <v>531</v>
      </c>
      <c r="C660" s="5" t="s">
        <v>477</v>
      </c>
      <c r="D660" s="52">
        <f t="shared" ca="1" si="10"/>
        <v>27708</v>
      </c>
      <c r="E660" s="5" t="s">
        <v>743</v>
      </c>
      <c r="F660" s="5">
        <v>48</v>
      </c>
      <c r="G660" s="50">
        <v>25752</v>
      </c>
      <c r="H660" s="5">
        <v>350590</v>
      </c>
      <c r="I660" s="50">
        <v>34224</v>
      </c>
      <c r="J660" s="5" t="s">
        <v>412</v>
      </c>
      <c r="L660"/>
    </row>
    <row r="661" spans="1:12" s="1" customFormat="1" x14ac:dyDescent="0.25">
      <c r="A661" s="5" t="s">
        <v>408</v>
      </c>
      <c r="B661" s="5" t="s">
        <v>511</v>
      </c>
      <c r="C661" s="5" t="s">
        <v>556</v>
      </c>
      <c r="D661" s="52">
        <f t="shared" ca="1" si="10"/>
        <v>26196</v>
      </c>
      <c r="E661" s="5" t="s">
        <v>536</v>
      </c>
      <c r="F661" s="5">
        <v>52</v>
      </c>
      <c r="G661" s="50">
        <v>24256</v>
      </c>
      <c r="H661" s="5">
        <v>350372</v>
      </c>
      <c r="I661" s="50">
        <v>34062</v>
      </c>
      <c r="J661" s="5" t="s">
        <v>412</v>
      </c>
      <c r="L661"/>
    </row>
    <row r="662" spans="1:12" s="1" customFormat="1" x14ac:dyDescent="0.25">
      <c r="A662" s="5" t="s">
        <v>454</v>
      </c>
      <c r="B662" s="5" t="s">
        <v>526</v>
      </c>
      <c r="C662" s="5" t="s">
        <v>752</v>
      </c>
      <c r="D662" s="52">
        <f t="shared" ca="1" si="10"/>
        <v>19512</v>
      </c>
      <c r="E662" s="5" t="s">
        <v>601</v>
      </c>
      <c r="F662" s="5">
        <v>48</v>
      </c>
      <c r="G662" s="50">
        <v>25792</v>
      </c>
      <c r="H662" s="5">
        <v>350483</v>
      </c>
      <c r="I662" s="50">
        <v>34016</v>
      </c>
      <c r="J662" s="5" t="s">
        <v>412</v>
      </c>
      <c r="L662"/>
    </row>
    <row r="663" spans="1:12" s="1" customFormat="1" x14ac:dyDescent="0.25">
      <c r="A663" s="5" t="s">
        <v>413</v>
      </c>
      <c r="B663" s="5" t="s">
        <v>626</v>
      </c>
      <c r="C663" s="5" t="s">
        <v>847</v>
      </c>
      <c r="D663" s="52">
        <f t="shared" ca="1" si="10"/>
        <v>20604</v>
      </c>
      <c r="E663" s="5" t="s">
        <v>473</v>
      </c>
      <c r="F663" s="5">
        <v>46</v>
      </c>
      <c r="G663" s="50">
        <v>26554</v>
      </c>
      <c r="H663" s="5">
        <v>561039</v>
      </c>
      <c r="I663" s="50">
        <v>34057</v>
      </c>
      <c r="J663" s="5" t="s">
        <v>412</v>
      </c>
      <c r="L663"/>
    </row>
    <row r="664" spans="1:12" s="1" customFormat="1" x14ac:dyDescent="0.25">
      <c r="A664" s="5" t="s">
        <v>413</v>
      </c>
      <c r="B664" s="5" t="s">
        <v>488</v>
      </c>
      <c r="C664" s="5" t="s">
        <v>790</v>
      </c>
      <c r="D664" s="52">
        <f t="shared" ca="1" si="10"/>
        <v>30312</v>
      </c>
      <c r="E664" s="5" t="s">
        <v>778</v>
      </c>
      <c r="F664" s="5">
        <v>46</v>
      </c>
      <c r="G664" s="50">
        <v>26422</v>
      </c>
      <c r="H664" s="5">
        <v>351051</v>
      </c>
      <c r="I664" s="50">
        <v>34064</v>
      </c>
      <c r="J664" s="5" t="s">
        <v>412</v>
      </c>
      <c r="L664"/>
    </row>
    <row r="665" spans="1:12" s="1" customFormat="1" x14ac:dyDescent="0.25">
      <c r="A665" s="5" t="s">
        <v>413</v>
      </c>
      <c r="B665" s="5" t="s">
        <v>503</v>
      </c>
      <c r="C665" s="5" t="s">
        <v>824</v>
      </c>
      <c r="D665" s="52">
        <f t="shared" ca="1" si="10"/>
        <v>27000</v>
      </c>
      <c r="E665" s="5" t="s">
        <v>433</v>
      </c>
      <c r="F665" s="5">
        <v>49</v>
      </c>
      <c r="G665" s="50">
        <v>25242</v>
      </c>
      <c r="H665" s="5">
        <v>561036</v>
      </c>
      <c r="I665" s="50">
        <v>34123</v>
      </c>
      <c r="J665" s="5" t="s">
        <v>412</v>
      </c>
      <c r="L665"/>
    </row>
    <row r="666" spans="1:12" s="1" customFormat="1" x14ac:dyDescent="0.25">
      <c r="A666" s="5" t="s">
        <v>408</v>
      </c>
      <c r="B666" s="5" t="s">
        <v>499</v>
      </c>
      <c r="C666" s="5" t="s">
        <v>630</v>
      </c>
      <c r="D666" s="52">
        <f t="shared" ca="1" si="10"/>
        <v>26604</v>
      </c>
      <c r="E666" s="5" t="s">
        <v>416</v>
      </c>
      <c r="F666" s="5">
        <v>52</v>
      </c>
      <c r="G666" s="50">
        <v>24192</v>
      </c>
      <c r="H666" s="5">
        <v>561040</v>
      </c>
      <c r="I666" s="50">
        <v>34054</v>
      </c>
      <c r="J666" s="5" t="s">
        <v>412</v>
      </c>
      <c r="L666"/>
    </row>
    <row r="667" spans="1:12" s="1" customFormat="1" x14ac:dyDescent="0.25">
      <c r="A667" s="5" t="s">
        <v>408</v>
      </c>
      <c r="B667" s="5" t="s">
        <v>526</v>
      </c>
      <c r="C667" s="5" t="s">
        <v>542</v>
      </c>
      <c r="D667" s="52">
        <f t="shared" ca="1" si="10"/>
        <v>25104</v>
      </c>
      <c r="E667" s="5" t="s">
        <v>747</v>
      </c>
      <c r="F667" s="5">
        <v>51</v>
      </c>
      <c r="G667" s="50">
        <v>24688</v>
      </c>
      <c r="H667" s="5">
        <v>561056</v>
      </c>
      <c r="I667" s="50">
        <v>33995</v>
      </c>
      <c r="J667" s="5" t="s">
        <v>412</v>
      </c>
      <c r="L667"/>
    </row>
    <row r="668" spans="1:12" s="1" customFormat="1" x14ac:dyDescent="0.25">
      <c r="A668" s="5" t="s">
        <v>413</v>
      </c>
      <c r="B668" s="5" t="s">
        <v>652</v>
      </c>
      <c r="C668" s="5" t="s">
        <v>633</v>
      </c>
      <c r="D668" s="52">
        <f t="shared" ca="1" si="10"/>
        <v>29112</v>
      </c>
      <c r="E668" s="5" t="s">
        <v>837</v>
      </c>
      <c r="F668" s="5">
        <v>49</v>
      </c>
      <c r="G668" s="50">
        <v>25270</v>
      </c>
      <c r="H668" s="5">
        <v>350121</v>
      </c>
      <c r="I668" s="50">
        <v>34249</v>
      </c>
      <c r="J668" s="5" t="s">
        <v>417</v>
      </c>
      <c r="L668"/>
    </row>
    <row r="669" spans="1:12" s="1" customFormat="1" x14ac:dyDescent="0.25">
      <c r="A669" s="5" t="s">
        <v>413</v>
      </c>
      <c r="B669" s="5" t="s">
        <v>694</v>
      </c>
      <c r="C669" s="5" t="s">
        <v>472</v>
      </c>
      <c r="D669" s="52">
        <f t="shared" ca="1" si="10"/>
        <v>18816</v>
      </c>
      <c r="E669" s="5" t="s">
        <v>473</v>
      </c>
      <c r="F669" s="5">
        <v>47</v>
      </c>
      <c r="G669" s="50">
        <v>26044</v>
      </c>
      <c r="H669" s="5">
        <v>350701</v>
      </c>
      <c r="I669" s="50">
        <v>34311</v>
      </c>
      <c r="J669" s="5" t="s">
        <v>417</v>
      </c>
      <c r="L669"/>
    </row>
    <row r="670" spans="1:12" s="1" customFormat="1" x14ac:dyDescent="0.25">
      <c r="A670" s="5" t="s">
        <v>454</v>
      </c>
      <c r="B670" s="5" t="s">
        <v>481</v>
      </c>
      <c r="C670" s="5" t="s">
        <v>844</v>
      </c>
      <c r="D670" s="52">
        <f t="shared" ca="1" si="10"/>
        <v>28236</v>
      </c>
      <c r="E670" s="5" t="s">
        <v>473</v>
      </c>
      <c r="F670" s="5">
        <v>47</v>
      </c>
      <c r="G670" s="50">
        <v>26028</v>
      </c>
      <c r="H670" s="5">
        <v>350856</v>
      </c>
      <c r="I670" s="50">
        <v>34283</v>
      </c>
      <c r="J670" s="5" t="s">
        <v>417</v>
      </c>
      <c r="L670"/>
    </row>
    <row r="671" spans="1:12" s="1" customFormat="1" x14ac:dyDescent="0.25">
      <c r="A671" s="5" t="s">
        <v>413</v>
      </c>
      <c r="B671" s="5" t="s">
        <v>550</v>
      </c>
      <c r="C671" s="5" t="s">
        <v>844</v>
      </c>
      <c r="D671" s="52">
        <f t="shared" ca="1" si="10"/>
        <v>19620</v>
      </c>
      <c r="E671" s="5" t="s">
        <v>457</v>
      </c>
      <c r="F671" s="5">
        <v>48</v>
      </c>
      <c r="G671" s="50">
        <v>25722</v>
      </c>
      <c r="H671" s="5">
        <v>350556</v>
      </c>
      <c r="I671" s="50">
        <v>34193</v>
      </c>
      <c r="J671" s="5" t="s">
        <v>417</v>
      </c>
      <c r="L671"/>
    </row>
    <row r="672" spans="1:12" s="1" customFormat="1" x14ac:dyDescent="0.25">
      <c r="A672" s="5" t="s">
        <v>413</v>
      </c>
      <c r="B672" s="5" t="s">
        <v>564</v>
      </c>
      <c r="C672" s="5" t="s">
        <v>523</v>
      </c>
      <c r="D672" s="52">
        <f t="shared" ca="1" si="10"/>
        <v>26496</v>
      </c>
      <c r="E672" s="5" t="s">
        <v>439</v>
      </c>
      <c r="F672" s="5">
        <v>47</v>
      </c>
      <c r="G672" s="50">
        <v>26136</v>
      </c>
      <c r="H672" s="5">
        <v>350558</v>
      </c>
      <c r="I672" s="50">
        <v>34118</v>
      </c>
      <c r="J672" s="5" t="s">
        <v>417</v>
      </c>
      <c r="L672"/>
    </row>
    <row r="673" spans="1:12" s="1" customFormat="1" x14ac:dyDescent="0.25">
      <c r="A673" s="5" t="s">
        <v>413</v>
      </c>
      <c r="B673" s="5" t="s">
        <v>705</v>
      </c>
      <c r="C673" s="5" t="s">
        <v>848</v>
      </c>
      <c r="D673" s="52">
        <f t="shared" ca="1" si="10"/>
        <v>22092</v>
      </c>
      <c r="E673" s="5" t="s">
        <v>416</v>
      </c>
      <c r="F673" s="5">
        <v>46</v>
      </c>
      <c r="G673" s="50">
        <v>26361</v>
      </c>
      <c r="H673" s="5">
        <v>350752</v>
      </c>
      <c r="I673" s="50">
        <v>34298</v>
      </c>
      <c r="J673" s="5" t="s">
        <v>417</v>
      </c>
      <c r="L673"/>
    </row>
    <row r="674" spans="1:12" s="1" customFormat="1" x14ac:dyDescent="0.25">
      <c r="A674" s="5" t="s">
        <v>413</v>
      </c>
      <c r="B674" s="5" t="s">
        <v>461</v>
      </c>
      <c r="C674" s="5" t="s">
        <v>472</v>
      </c>
      <c r="D674" s="52">
        <f t="shared" ca="1" si="10"/>
        <v>23148</v>
      </c>
      <c r="E674" s="5" t="s">
        <v>845</v>
      </c>
      <c r="F674" s="5">
        <v>48</v>
      </c>
      <c r="G674" s="50">
        <v>25661</v>
      </c>
      <c r="H674" s="5">
        <v>560989</v>
      </c>
      <c r="I674" s="50">
        <v>34311</v>
      </c>
      <c r="J674" s="5" t="s">
        <v>417</v>
      </c>
      <c r="L674"/>
    </row>
    <row r="675" spans="1:12" s="1" customFormat="1" x14ac:dyDescent="0.25">
      <c r="A675" s="5" t="s">
        <v>413</v>
      </c>
      <c r="B675" s="5" t="s">
        <v>418</v>
      </c>
      <c r="C675" s="5" t="s">
        <v>781</v>
      </c>
      <c r="D675" s="52">
        <f t="shared" ca="1" si="10"/>
        <v>20400</v>
      </c>
      <c r="E675" s="5" t="s">
        <v>622</v>
      </c>
      <c r="F675" s="5">
        <v>47</v>
      </c>
      <c r="G675" s="50">
        <v>25928</v>
      </c>
      <c r="H675" s="5">
        <v>350562</v>
      </c>
      <c r="I675" s="50">
        <v>34234</v>
      </c>
      <c r="J675" s="5" t="s">
        <v>417</v>
      </c>
      <c r="L675"/>
    </row>
    <row r="676" spans="1:12" s="1" customFormat="1" x14ac:dyDescent="0.25">
      <c r="A676" s="5" t="s">
        <v>413</v>
      </c>
      <c r="B676" s="5" t="s">
        <v>440</v>
      </c>
      <c r="C676" s="5" t="s">
        <v>510</v>
      </c>
      <c r="D676" s="52">
        <f t="shared" ca="1" si="10"/>
        <v>28140</v>
      </c>
      <c r="E676" s="5" t="s">
        <v>416</v>
      </c>
      <c r="F676" s="5">
        <v>50</v>
      </c>
      <c r="G676" s="50">
        <v>24757</v>
      </c>
      <c r="H676" s="5">
        <v>350230</v>
      </c>
      <c r="I676" s="50">
        <v>34010</v>
      </c>
      <c r="J676" s="5" t="s">
        <v>417</v>
      </c>
      <c r="L676"/>
    </row>
    <row r="677" spans="1:12" s="1" customFormat="1" x14ac:dyDescent="0.25">
      <c r="A677" s="5" t="s">
        <v>413</v>
      </c>
      <c r="B677" s="5" t="s">
        <v>615</v>
      </c>
      <c r="C677" s="5" t="s">
        <v>669</v>
      </c>
      <c r="D677" s="52">
        <f t="shared" ca="1" si="10"/>
        <v>26784</v>
      </c>
      <c r="E677" s="5" t="s">
        <v>416</v>
      </c>
      <c r="F677" s="5">
        <v>49</v>
      </c>
      <c r="G677" s="50">
        <v>25298</v>
      </c>
      <c r="H677" s="5">
        <v>350786</v>
      </c>
      <c r="I677" s="50">
        <v>34124</v>
      </c>
      <c r="J677" s="5" t="s">
        <v>417</v>
      </c>
      <c r="L677"/>
    </row>
    <row r="678" spans="1:12" s="1" customFormat="1" x14ac:dyDescent="0.25">
      <c r="A678" s="5" t="s">
        <v>413</v>
      </c>
      <c r="B678" s="5" t="s">
        <v>625</v>
      </c>
      <c r="C678" s="5" t="s">
        <v>475</v>
      </c>
      <c r="D678" s="52">
        <f t="shared" ca="1" si="10"/>
        <v>23448</v>
      </c>
      <c r="E678" s="5" t="s">
        <v>442</v>
      </c>
      <c r="F678" s="5">
        <v>48</v>
      </c>
      <c r="G678" s="50">
        <v>25643</v>
      </c>
      <c r="H678" s="5">
        <v>350115</v>
      </c>
      <c r="I678" s="50">
        <v>34106</v>
      </c>
      <c r="J678" s="5" t="s">
        <v>417</v>
      </c>
      <c r="L678"/>
    </row>
    <row r="679" spans="1:12" s="1" customFormat="1" x14ac:dyDescent="0.25">
      <c r="A679" s="5" t="s">
        <v>408</v>
      </c>
      <c r="B679" s="5" t="s">
        <v>639</v>
      </c>
      <c r="C679" s="5" t="s">
        <v>191</v>
      </c>
      <c r="D679" s="52">
        <f t="shared" ca="1" si="10"/>
        <v>29160</v>
      </c>
      <c r="E679" s="5" t="s">
        <v>470</v>
      </c>
      <c r="F679" s="5">
        <v>53</v>
      </c>
      <c r="G679" s="50">
        <v>23905</v>
      </c>
      <c r="H679" s="5">
        <v>350388</v>
      </c>
      <c r="I679" s="50">
        <v>34123</v>
      </c>
      <c r="J679" s="5" t="s">
        <v>417</v>
      </c>
      <c r="L679"/>
    </row>
    <row r="680" spans="1:12" s="1" customFormat="1" x14ac:dyDescent="0.25">
      <c r="A680" s="5" t="s">
        <v>413</v>
      </c>
      <c r="B680" s="5" t="s">
        <v>544</v>
      </c>
      <c r="C680" s="5" t="s">
        <v>640</v>
      </c>
      <c r="D680" s="52">
        <f t="shared" ca="1" si="10"/>
        <v>18228</v>
      </c>
      <c r="E680" s="5" t="s">
        <v>846</v>
      </c>
      <c r="F680" s="5">
        <v>48</v>
      </c>
      <c r="G680" s="50">
        <v>25594</v>
      </c>
      <c r="H680" s="5">
        <v>350816</v>
      </c>
      <c r="I680" s="50">
        <v>34094</v>
      </c>
      <c r="J680" s="5" t="s">
        <v>417</v>
      </c>
      <c r="L680"/>
    </row>
    <row r="681" spans="1:12" s="1" customFormat="1" x14ac:dyDescent="0.25">
      <c r="A681" s="5" t="s">
        <v>413</v>
      </c>
      <c r="B681" s="5" t="s">
        <v>483</v>
      </c>
      <c r="C681" s="5" t="s">
        <v>849</v>
      </c>
      <c r="D681" s="52">
        <f t="shared" ca="1" si="10"/>
        <v>26988</v>
      </c>
      <c r="E681" s="5" t="s">
        <v>416</v>
      </c>
      <c r="F681" s="5">
        <v>48</v>
      </c>
      <c r="G681" s="50">
        <v>25722</v>
      </c>
      <c r="H681" s="5">
        <v>350119</v>
      </c>
      <c r="I681" s="50">
        <v>34678</v>
      </c>
      <c r="J681" s="5" t="s">
        <v>417</v>
      </c>
      <c r="L681"/>
    </row>
    <row r="682" spans="1:12" s="1" customFormat="1" x14ac:dyDescent="0.25">
      <c r="A682" s="5" t="s">
        <v>413</v>
      </c>
      <c r="B682" s="5" t="s">
        <v>511</v>
      </c>
      <c r="C682" s="5" t="s">
        <v>588</v>
      </c>
      <c r="D682" s="52">
        <f t="shared" ca="1" si="10"/>
        <v>30060</v>
      </c>
      <c r="E682" s="5" t="s">
        <v>850</v>
      </c>
      <c r="F682" s="5">
        <v>51</v>
      </c>
      <c r="G682" s="50">
        <v>24604</v>
      </c>
      <c r="H682" s="5">
        <v>350819</v>
      </c>
      <c r="I682" s="50">
        <v>34342</v>
      </c>
      <c r="J682" s="5" t="s">
        <v>417</v>
      </c>
      <c r="L682"/>
    </row>
    <row r="683" spans="1:12" s="1" customFormat="1" x14ac:dyDescent="0.25">
      <c r="A683" s="5" t="s">
        <v>413</v>
      </c>
      <c r="B683" s="5" t="s">
        <v>645</v>
      </c>
      <c r="C683" s="5" t="s">
        <v>750</v>
      </c>
      <c r="D683" s="52">
        <f t="shared" ca="1" si="10"/>
        <v>26496</v>
      </c>
      <c r="E683" s="5" t="s">
        <v>433</v>
      </c>
      <c r="F683" s="5">
        <v>48</v>
      </c>
      <c r="G683" s="50">
        <v>25656</v>
      </c>
      <c r="H683" s="5">
        <v>350624</v>
      </c>
      <c r="I683" s="50">
        <v>34476</v>
      </c>
      <c r="J683" s="5" t="s">
        <v>417</v>
      </c>
      <c r="L683"/>
    </row>
    <row r="684" spans="1:12" s="1" customFormat="1" x14ac:dyDescent="0.25">
      <c r="A684" s="5" t="s">
        <v>413</v>
      </c>
      <c r="B684" s="5" t="s">
        <v>448</v>
      </c>
      <c r="C684" s="5" t="s">
        <v>840</v>
      </c>
      <c r="D684" s="52">
        <f t="shared" ca="1" si="10"/>
        <v>30216</v>
      </c>
      <c r="E684" s="5" t="s">
        <v>601</v>
      </c>
      <c r="F684" s="5">
        <v>44</v>
      </c>
      <c r="G684" s="50">
        <v>27024</v>
      </c>
      <c r="H684" s="5">
        <v>350823</v>
      </c>
      <c r="I684" s="50">
        <v>34497</v>
      </c>
      <c r="J684" s="5" t="s">
        <v>466</v>
      </c>
      <c r="L684"/>
    </row>
    <row r="685" spans="1:12" s="1" customFormat="1" x14ac:dyDescent="0.25">
      <c r="A685" s="5" t="s">
        <v>413</v>
      </c>
      <c r="B685" s="5" t="s">
        <v>490</v>
      </c>
      <c r="C685" s="5" t="s">
        <v>848</v>
      </c>
      <c r="D685" s="52">
        <f t="shared" ca="1" si="10"/>
        <v>29352</v>
      </c>
      <c r="E685" s="5" t="s">
        <v>457</v>
      </c>
      <c r="F685" s="5">
        <v>46</v>
      </c>
      <c r="G685" s="50">
        <v>26554</v>
      </c>
      <c r="H685" s="5">
        <v>351049</v>
      </c>
      <c r="I685" s="50">
        <v>34457</v>
      </c>
      <c r="J685" s="5" t="s">
        <v>466</v>
      </c>
      <c r="L685"/>
    </row>
    <row r="686" spans="1:12" s="1" customFormat="1" x14ac:dyDescent="0.25">
      <c r="A686" s="5" t="s">
        <v>454</v>
      </c>
      <c r="B686" s="5" t="s">
        <v>474</v>
      </c>
      <c r="C686" s="5" t="s">
        <v>640</v>
      </c>
      <c r="D686" s="52">
        <f t="shared" ca="1" si="10"/>
        <v>22008</v>
      </c>
      <c r="E686" s="5" t="s">
        <v>439</v>
      </c>
      <c r="F686" s="5">
        <v>48</v>
      </c>
      <c r="G686" s="50">
        <v>25736</v>
      </c>
      <c r="H686" s="5">
        <v>350018</v>
      </c>
      <c r="I686" s="50">
        <v>34693</v>
      </c>
      <c r="J686" s="5" t="s">
        <v>412</v>
      </c>
      <c r="L686"/>
    </row>
    <row r="687" spans="1:12" s="1" customFormat="1" x14ac:dyDescent="0.25">
      <c r="A687" s="5" t="s">
        <v>454</v>
      </c>
      <c r="B687" s="5" t="s">
        <v>524</v>
      </c>
      <c r="C687" s="5" t="s">
        <v>757</v>
      </c>
      <c r="D687" s="52">
        <f t="shared" ca="1" si="10"/>
        <v>20640</v>
      </c>
      <c r="E687" s="5" t="s">
        <v>851</v>
      </c>
      <c r="F687" s="5">
        <v>51</v>
      </c>
      <c r="G687" s="50">
        <v>24451</v>
      </c>
      <c r="H687" s="5">
        <v>561057</v>
      </c>
      <c r="I687" s="50">
        <v>34527</v>
      </c>
      <c r="J687" s="5" t="s">
        <v>417</v>
      </c>
      <c r="L687"/>
    </row>
    <row r="688" spans="1:12" s="1" customFormat="1" x14ac:dyDescent="0.25">
      <c r="A688" s="5" t="s">
        <v>413</v>
      </c>
      <c r="B688" s="5" t="s">
        <v>709</v>
      </c>
      <c r="C688" s="5" t="s">
        <v>515</v>
      </c>
      <c r="D688" s="52">
        <f t="shared" ca="1" si="10"/>
        <v>30960</v>
      </c>
      <c r="E688" s="5" t="s">
        <v>460</v>
      </c>
      <c r="F688" s="5">
        <v>48</v>
      </c>
      <c r="G688" s="50">
        <v>25787</v>
      </c>
      <c r="H688" s="5">
        <v>568140</v>
      </c>
      <c r="I688" s="50">
        <v>34396</v>
      </c>
      <c r="J688" s="5" t="s">
        <v>421</v>
      </c>
      <c r="L688"/>
    </row>
    <row r="689" spans="1:12" s="1" customFormat="1" x14ac:dyDescent="0.25">
      <c r="A689" s="5" t="s">
        <v>413</v>
      </c>
      <c r="B689" s="5" t="s">
        <v>524</v>
      </c>
      <c r="C689" s="5" t="s">
        <v>682</v>
      </c>
      <c r="D689" s="52">
        <f t="shared" ca="1" si="10"/>
        <v>18972</v>
      </c>
      <c r="E689" s="5" t="s">
        <v>460</v>
      </c>
      <c r="F689" s="5">
        <v>49</v>
      </c>
      <c r="G689" s="50">
        <v>25267</v>
      </c>
      <c r="H689" s="5">
        <v>351132</v>
      </c>
      <c r="I689" s="50">
        <v>34618</v>
      </c>
      <c r="J689" s="5" t="s">
        <v>412</v>
      </c>
      <c r="L689"/>
    </row>
    <row r="690" spans="1:12" s="1" customFormat="1" x14ac:dyDescent="0.25">
      <c r="A690" s="5" t="s">
        <v>408</v>
      </c>
      <c r="B690" s="5" t="s">
        <v>512</v>
      </c>
      <c r="C690" s="5" t="s">
        <v>527</v>
      </c>
      <c r="D690" s="52">
        <f t="shared" ca="1" si="10"/>
        <v>23292</v>
      </c>
      <c r="E690" s="5" t="s">
        <v>536</v>
      </c>
      <c r="F690" s="5">
        <v>54</v>
      </c>
      <c r="G690" s="50">
        <v>23532</v>
      </c>
      <c r="H690" s="5">
        <v>351346</v>
      </c>
      <c r="I690" s="50">
        <v>34532</v>
      </c>
      <c r="J690" s="5" t="s">
        <v>417</v>
      </c>
      <c r="L690"/>
    </row>
    <row r="691" spans="1:12" s="1" customFormat="1" x14ac:dyDescent="0.25">
      <c r="A691" s="5" t="s">
        <v>413</v>
      </c>
      <c r="B691" s="5" t="s">
        <v>592</v>
      </c>
      <c r="C691" s="5" t="s">
        <v>566</v>
      </c>
      <c r="D691" s="52">
        <f t="shared" ca="1" si="10"/>
        <v>26760</v>
      </c>
      <c r="E691" s="5" t="s">
        <v>416</v>
      </c>
      <c r="F691" s="5">
        <v>47</v>
      </c>
      <c r="G691" s="50">
        <v>25879</v>
      </c>
      <c r="H691" s="5">
        <v>350702</v>
      </c>
      <c r="I691" s="50">
        <v>34599</v>
      </c>
      <c r="J691" s="5" t="s">
        <v>421</v>
      </c>
      <c r="L691"/>
    </row>
    <row r="692" spans="1:12" s="1" customFormat="1" x14ac:dyDescent="0.25">
      <c r="A692" s="5" t="s">
        <v>413</v>
      </c>
      <c r="B692" s="5" t="s">
        <v>766</v>
      </c>
      <c r="C692" s="5" t="s">
        <v>824</v>
      </c>
      <c r="D692" s="52">
        <f t="shared" ca="1" si="10"/>
        <v>23736</v>
      </c>
      <c r="E692" s="5" t="s">
        <v>416</v>
      </c>
      <c r="F692" s="5">
        <v>45</v>
      </c>
      <c r="G692" s="50">
        <v>26645</v>
      </c>
      <c r="H692" s="5">
        <v>561065</v>
      </c>
      <c r="I692" s="50">
        <v>34427</v>
      </c>
      <c r="J692" s="5" t="s">
        <v>466</v>
      </c>
      <c r="L692"/>
    </row>
    <row r="693" spans="1:12" s="1" customFormat="1" x14ac:dyDescent="0.25">
      <c r="A693" s="5" t="s">
        <v>408</v>
      </c>
      <c r="B693" s="5" t="s">
        <v>574</v>
      </c>
      <c r="C693" s="5" t="s">
        <v>779</v>
      </c>
      <c r="D693" s="52">
        <f t="shared" ca="1" si="10"/>
        <v>24084</v>
      </c>
      <c r="E693" s="5" t="s">
        <v>460</v>
      </c>
      <c r="F693" s="5">
        <v>47</v>
      </c>
      <c r="G693" s="50">
        <v>26075</v>
      </c>
      <c r="H693" s="5">
        <v>350440</v>
      </c>
      <c r="I693" s="50">
        <v>34694</v>
      </c>
      <c r="J693" s="5" t="s">
        <v>466</v>
      </c>
      <c r="L693"/>
    </row>
    <row r="694" spans="1:12" s="1" customFormat="1" x14ac:dyDescent="0.25">
      <c r="A694" s="5" t="s">
        <v>413</v>
      </c>
      <c r="B694" s="5" t="s">
        <v>568</v>
      </c>
      <c r="C694" s="5" t="s">
        <v>475</v>
      </c>
      <c r="D694" s="52">
        <f t="shared" ca="1" si="10"/>
        <v>21672</v>
      </c>
      <c r="E694" s="5" t="s">
        <v>470</v>
      </c>
      <c r="F694" s="5">
        <v>48</v>
      </c>
      <c r="G694" s="50">
        <v>25620</v>
      </c>
      <c r="H694" s="5">
        <v>561037</v>
      </c>
      <c r="I694" s="50">
        <v>34649</v>
      </c>
      <c r="J694" s="5" t="s">
        <v>412</v>
      </c>
      <c r="L694"/>
    </row>
    <row r="695" spans="1:12" s="1" customFormat="1" x14ac:dyDescent="0.25">
      <c r="A695" s="5" t="s">
        <v>413</v>
      </c>
      <c r="B695" s="5" t="s">
        <v>492</v>
      </c>
      <c r="C695" s="5" t="s">
        <v>456</v>
      </c>
      <c r="D695" s="52">
        <f t="shared" ca="1" si="10"/>
        <v>22920</v>
      </c>
      <c r="E695" s="5" t="s">
        <v>619</v>
      </c>
      <c r="F695" s="5">
        <v>46</v>
      </c>
      <c r="G695" s="50">
        <v>26453</v>
      </c>
      <c r="H695" s="5">
        <v>561063</v>
      </c>
      <c r="I695" s="50">
        <v>34664</v>
      </c>
      <c r="J695" s="5" t="s">
        <v>466</v>
      </c>
      <c r="L695"/>
    </row>
    <row r="696" spans="1:12" s="1" customFormat="1" x14ac:dyDescent="0.25">
      <c r="A696" s="5" t="s">
        <v>413</v>
      </c>
      <c r="B696" s="5" t="s">
        <v>713</v>
      </c>
      <c r="C696" s="5" t="s">
        <v>529</v>
      </c>
      <c r="D696" s="52">
        <f t="shared" ca="1" si="10"/>
        <v>22524</v>
      </c>
      <c r="E696" s="5" t="s">
        <v>460</v>
      </c>
      <c r="F696" s="5">
        <v>59</v>
      </c>
      <c r="G696" s="50">
        <v>21469</v>
      </c>
      <c r="H696" s="5">
        <v>560957</v>
      </c>
      <c r="I696" s="50">
        <v>34422</v>
      </c>
      <c r="J696" s="5" t="s">
        <v>417</v>
      </c>
      <c r="L696"/>
    </row>
    <row r="697" spans="1:12" s="1" customFormat="1" x14ac:dyDescent="0.25">
      <c r="A697" s="5" t="s">
        <v>408</v>
      </c>
      <c r="B697" s="5" t="s">
        <v>499</v>
      </c>
      <c r="C697" s="5" t="s">
        <v>621</v>
      </c>
      <c r="D697" s="52">
        <f t="shared" ca="1" si="10"/>
        <v>25548</v>
      </c>
      <c r="E697" s="5" t="s">
        <v>416</v>
      </c>
      <c r="F697" s="5">
        <v>56</v>
      </c>
      <c r="G697" s="50">
        <v>22795</v>
      </c>
      <c r="H697" s="5">
        <v>561058</v>
      </c>
      <c r="I697" s="50">
        <v>34553</v>
      </c>
      <c r="J697" s="5" t="s">
        <v>417</v>
      </c>
      <c r="L697"/>
    </row>
    <row r="698" spans="1:12" s="1" customFormat="1" x14ac:dyDescent="0.25">
      <c r="A698" s="5" t="s">
        <v>413</v>
      </c>
      <c r="B698" s="5" t="s">
        <v>553</v>
      </c>
      <c r="C698" s="5" t="s">
        <v>750</v>
      </c>
      <c r="D698" s="52">
        <f t="shared" ca="1" si="10"/>
        <v>27732</v>
      </c>
      <c r="E698" s="5" t="s">
        <v>442</v>
      </c>
      <c r="F698" s="5">
        <v>56</v>
      </c>
      <c r="G698" s="50">
        <v>22911</v>
      </c>
      <c r="H698" s="5">
        <v>561061</v>
      </c>
      <c r="I698" s="50">
        <v>34589</v>
      </c>
      <c r="J698" s="5" t="s">
        <v>417</v>
      </c>
      <c r="L698"/>
    </row>
    <row r="699" spans="1:12" s="1" customFormat="1" x14ac:dyDescent="0.25">
      <c r="A699" s="5" t="s">
        <v>413</v>
      </c>
      <c r="B699" s="5" t="s">
        <v>646</v>
      </c>
      <c r="C699" s="5" t="s">
        <v>88</v>
      </c>
      <c r="D699" s="52">
        <f t="shared" ca="1" si="10"/>
        <v>29784</v>
      </c>
      <c r="E699" s="5" t="s">
        <v>460</v>
      </c>
      <c r="F699" s="5">
        <v>46</v>
      </c>
      <c r="G699" s="50">
        <v>26515</v>
      </c>
      <c r="H699" s="5">
        <v>561062</v>
      </c>
      <c r="I699" s="50">
        <v>34518</v>
      </c>
      <c r="J699" s="5" t="s">
        <v>417</v>
      </c>
      <c r="L699"/>
    </row>
    <row r="700" spans="1:12" s="1" customFormat="1" x14ac:dyDescent="0.25">
      <c r="A700" s="5" t="s">
        <v>413</v>
      </c>
      <c r="B700" s="5" t="s">
        <v>646</v>
      </c>
      <c r="C700" s="5" t="s">
        <v>510</v>
      </c>
      <c r="D700" s="52">
        <f t="shared" ca="1" si="10"/>
        <v>21888</v>
      </c>
      <c r="E700" s="5" t="s">
        <v>442</v>
      </c>
      <c r="F700" s="5">
        <v>57</v>
      </c>
      <c r="G700" s="50">
        <v>22317</v>
      </c>
      <c r="H700" s="5">
        <v>561068</v>
      </c>
      <c r="I700" s="50">
        <v>34414</v>
      </c>
      <c r="J700" s="5" t="s">
        <v>417</v>
      </c>
      <c r="L700"/>
    </row>
    <row r="701" spans="1:12" s="1" customFormat="1" x14ac:dyDescent="0.25">
      <c r="A701" s="5" t="s">
        <v>408</v>
      </c>
      <c r="B701" s="5" t="s">
        <v>645</v>
      </c>
      <c r="C701" s="5" t="s">
        <v>573</v>
      </c>
      <c r="D701" s="52">
        <f t="shared" ca="1" si="10"/>
        <v>18060</v>
      </c>
      <c r="E701" s="5" t="s">
        <v>852</v>
      </c>
      <c r="F701" s="5">
        <v>50</v>
      </c>
      <c r="G701" s="50">
        <v>24992</v>
      </c>
      <c r="H701" s="5">
        <v>350493</v>
      </c>
      <c r="I701" s="50">
        <v>34629</v>
      </c>
      <c r="J701" s="5" t="s">
        <v>417</v>
      </c>
      <c r="L701"/>
    </row>
    <row r="702" spans="1:12" s="1" customFormat="1" x14ac:dyDescent="0.25">
      <c r="A702" s="5" t="s">
        <v>408</v>
      </c>
      <c r="B702" s="5" t="s">
        <v>594</v>
      </c>
      <c r="C702" s="5" t="s">
        <v>552</v>
      </c>
      <c r="D702" s="52">
        <f t="shared" ca="1" si="10"/>
        <v>28260</v>
      </c>
      <c r="E702" s="5" t="s">
        <v>473</v>
      </c>
      <c r="F702" s="5">
        <v>53</v>
      </c>
      <c r="G702" s="50">
        <v>23817</v>
      </c>
      <c r="H702" s="5">
        <v>350497</v>
      </c>
      <c r="I702" s="50">
        <v>34444</v>
      </c>
      <c r="J702" s="5" t="s">
        <v>417</v>
      </c>
      <c r="L702"/>
    </row>
    <row r="703" spans="1:12" s="1" customFormat="1" x14ac:dyDescent="0.25">
      <c r="A703" s="5" t="s">
        <v>408</v>
      </c>
      <c r="B703" s="5" t="s">
        <v>662</v>
      </c>
      <c r="C703" s="5" t="s">
        <v>853</v>
      </c>
      <c r="D703" s="52">
        <f t="shared" ca="1" si="10"/>
        <v>30432</v>
      </c>
      <c r="E703" s="5" t="s">
        <v>473</v>
      </c>
      <c r="F703" s="5">
        <v>49</v>
      </c>
      <c r="G703" s="50">
        <v>25260</v>
      </c>
      <c r="H703" s="5">
        <v>351268</v>
      </c>
      <c r="I703" s="50">
        <v>34432</v>
      </c>
      <c r="J703" s="5" t="s">
        <v>466</v>
      </c>
      <c r="L703"/>
    </row>
    <row r="704" spans="1:12" s="1" customFormat="1" x14ac:dyDescent="0.25">
      <c r="A704" s="5" t="s">
        <v>413</v>
      </c>
      <c r="B704" s="5" t="s">
        <v>603</v>
      </c>
      <c r="C704" s="5" t="s">
        <v>532</v>
      </c>
      <c r="D704" s="52">
        <f t="shared" ca="1" si="10"/>
        <v>19728</v>
      </c>
      <c r="E704" s="5" t="s">
        <v>416</v>
      </c>
      <c r="F704" s="5">
        <v>49</v>
      </c>
      <c r="G704" s="50">
        <v>25301</v>
      </c>
      <c r="H704" s="5">
        <v>351221</v>
      </c>
      <c r="I704" s="50">
        <v>34457</v>
      </c>
      <c r="J704" s="5" t="s">
        <v>466</v>
      </c>
      <c r="L704"/>
    </row>
    <row r="705" spans="1:12" s="1" customFormat="1" x14ac:dyDescent="0.25">
      <c r="A705" s="5" t="s">
        <v>408</v>
      </c>
      <c r="B705" s="5" t="s">
        <v>681</v>
      </c>
      <c r="C705" s="5" t="s">
        <v>822</v>
      </c>
      <c r="D705" s="52">
        <f t="shared" ca="1" si="10"/>
        <v>26568</v>
      </c>
      <c r="E705" s="5" t="s">
        <v>416</v>
      </c>
      <c r="F705" s="5">
        <v>47</v>
      </c>
      <c r="G705" s="50">
        <v>26155</v>
      </c>
      <c r="H705" s="5">
        <v>351351</v>
      </c>
      <c r="I705" s="50">
        <v>34581</v>
      </c>
      <c r="J705" s="5" t="s">
        <v>466</v>
      </c>
      <c r="L705"/>
    </row>
    <row r="706" spans="1:12" s="1" customFormat="1" x14ac:dyDescent="0.25">
      <c r="A706" s="5" t="s">
        <v>413</v>
      </c>
      <c r="B706" s="5" t="s">
        <v>455</v>
      </c>
      <c r="C706" s="5" t="s">
        <v>91</v>
      </c>
      <c r="D706" s="52">
        <f t="shared" ca="1" si="10"/>
        <v>26964</v>
      </c>
      <c r="E706" s="5" t="s">
        <v>457</v>
      </c>
      <c r="F706" s="5">
        <v>48</v>
      </c>
      <c r="G706" s="50">
        <v>25833</v>
      </c>
      <c r="H706" s="5">
        <v>568357</v>
      </c>
      <c r="I706" s="50">
        <v>34474</v>
      </c>
      <c r="J706" s="5" t="s">
        <v>412</v>
      </c>
      <c r="L706"/>
    </row>
    <row r="707" spans="1:12" s="1" customFormat="1" x14ac:dyDescent="0.25">
      <c r="A707" s="5" t="s">
        <v>413</v>
      </c>
      <c r="B707" s="5" t="s">
        <v>705</v>
      </c>
      <c r="C707" s="5" t="s">
        <v>682</v>
      </c>
      <c r="D707" s="52">
        <f t="shared" ref="D707:D770" ca="1" si="11">RANDBETWEEN(1500,2600)*12</f>
        <v>31068</v>
      </c>
      <c r="E707" s="5" t="s">
        <v>457</v>
      </c>
      <c r="F707" s="5">
        <v>57</v>
      </c>
      <c r="G707" s="50">
        <v>22211</v>
      </c>
      <c r="H707" s="5">
        <v>561077</v>
      </c>
      <c r="I707" s="50">
        <v>34587</v>
      </c>
      <c r="J707" s="5" t="s">
        <v>417</v>
      </c>
      <c r="L707"/>
    </row>
    <row r="708" spans="1:12" s="1" customFormat="1" x14ac:dyDescent="0.25">
      <c r="A708" s="5" t="s">
        <v>408</v>
      </c>
      <c r="B708" s="5" t="s">
        <v>631</v>
      </c>
      <c r="C708" s="5" t="s">
        <v>776</v>
      </c>
      <c r="D708" s="52">
        <f t="shared" ca="1" si="11"/>
        <v>19476</v>
      </c>
      <c r="E708" s="5" t="s">
        <v>854</v>
      </c>
      <c r="F708" s="5">
        <v>55</v>
      </c>
      <c r="G708" s="50">
        <v>23005</v>
      </c>
      <c r="H708" s="5">
        <v>350503</v>
      </c>
      <c r="I708" s="50">
        <v>34339</v>
      </c>
      <c r="J708" s="5" t="s">
        <v>855</v>
      </c>
      <c r="L708"/>
    </row>
    <row r="709" spans="1:12" s="1" customFormat="1" x14ac:dyDescent="0.25">
      <c r="A709" s="5" t="s">
        <v>408</v>
      </c>
      <c r="B709" s="5" t="s">
        <v>528</v>
      </c>
      <c r="C709" s="5" t="s">
        <v>512</v>
      </c>
      <c r="D709" s="52">
        <f t="shared" ca="1" si="11"/>
        <v>20256</v>
      </c>
      <c r="E709" s="5" t="s">
        <v>416</v>
      </c>
      <c r="F709" s="5">
        <v>56</v>
      </c>
      <c r="G709" s="50">
        <v>22868</v>
      </c>
      <c r="H709" s="5">
        <v>561080</v>
      </c>
      <c r="I709" s="50">
        <v>34466</v>
      </c>
      <c r="J709" s="5" t="s">
        <v>417</v>
      </c>
      <c r="L709"/>
    </row>
    <row r="710" spans="1:12" s="1" customFormat="1" x14ac:dyDescent="0.25">
      <c r="A710" s="5" t="s">
        <v>413</v>
      </c>
      <c r="B710" s="5" t="s">
        <v>629</v>
      </c>
      <c r="C710" s="5" t="s">
        <v>91</v>
      </c>
      <c r="D710" s="52">
        <f t="shared" ca="1" si="11"/>
        <v>22884</v>
      </c>
      <c r="E710" s="5" t="s">
        <v>457</v>
      </c>
      <c r="F710" s="5">
        <v>48</v>
      </c>
      <c r="G710" s="50">
        <v>25815</v>
      </c>
      <c r="H710" s="5">
        <v>350811</v>
      </c>
      <c r="I710" s="50">
        <v>34396</v>
      </c>
      <c r="J710" s="5" t="s">
        <v>421</v>
      </c>
      <c r="L710"/>
    </row>
    <row r="711" spans="1:12" s="1" customFormat="1" x14ac:dyDescent="0.25">
      <c r="A711" s="5" t="s">
        <v>408</v>
      </c>
      <c r="B711" s="5" t="s">
        <v>629</v>
      </c>
      <c r="C711" s="5" t="s">
        <v>679</v>
      </c>
      <c r="D711" s="52">
        <f t="shared" ca="1" si="11"/>
        <v>20604</v>
      </c>
      <c r="E711" s="5" t="s">
        <v>856</v>
      </c>
      <c r="F711" s="5">
        <v>48</v>
      </c>
      <c r="G711" s="50">
        <v>25802</v>
      </c>
      <c r="H711" s="5">
        <v>350435</v>
      </c>
      <c r="I711" s="50">
        <v>34664</v>
      </c>
      <c r="J711" s="5" t="s">
        <v>857</v>
      </c>
      <c r="L711"/>
    </row>
    <row r="712" spans="1:12" s="1" customFormat="1" x14ac:dyDescent="0.25">
      <c r="A712" s="5" t="s">
        <v>408</v>
      </c>
      <c r="B712" s="5" t="s">
        <v>631</v>
      </c>
      <c r="C712" s="5" t="s">
        <v>779</v>
      </c>
      <c r="D712" s="52">
        <f t="shared" ca="1" si="11"/>
        <v>23628</v>
      </c>
      <c r="E712" s="5" t="s">
        <v>738</v>
      </c>
      <c r="F712" s="5">
        <v>47</v>
      </c>
      <c r="G712" s="50">
        <v>25898</v>
      </c>
      <c r="H712" s="5">
        <v>350424</v>
      </c>
      <c r="I712" s="50">
        <v>34678</v>
      </c>
      <c r="J712" s="5" t="s">
        <v>857</v>
      </c>
      <c r="L712"/>
    </row>
    <row r="713" spans="1:12" s="1" customFormat="1" x14ac:dyDescent="0.25">
      <c r="A713" s="5" t="s">
        <v>454</v>
      </c>
      <c r="B713" s="5" t="s">
        <v>704</v>
      </c>
      <c r="C713" s="5" t="s">
        <v>640</v>
      </c>
      <c r="D713" s="52">
        <f t="shared" ca="1" si="11"/>
        <v>18984</v>
      </c>
      <c r="E713" s="5" t="s">
        <v>726</v>
      </c>
      <c r="F713" s="5">
        <v>47</v>
      </c>
      <c r="G713" s="50">
        <v>26073</v>
      </c>
      <c r="H713" s="5">
        <v>350443</v>
      </c>
      <c r="I713" s="50">
        <v>34622</v>
      </c>
      <c r="J713" s="5" t="s">
        <v>466</v>
      </c>
      <c r="L713"/>
    </row>
    <row r="714" spans="1:12" s="1" customFormat="1" x14ac:dyDescent="0.25">
      <c r="A714" s="5" t="s">
        <v>408</v>
      </c>
      <c r="B714" s="5" t="s">
        <v>512</v>
      </c>
      <c r="C714" s="5" t="s">
        <v>444</v>
      </c>
      <c r="D714" s="52">
        <f t="shared" ca="1" si="11"/>
        <v>26952</v>
      </c>
      <c r="E714" s="5" t="s">
        <v>425</v>
      </c>
      <c r="F714" s="5">
        <v>57</v>
      </c>
      <c r="G714" s="50">
        <v>22345</v>
      </c>
      <c r="H714" s="5">
        <v>350507</v>
      </c>
      <c r="I714" s="50">
        <v>34359</v>
      </c>
      <c r="J714" s="5" t="s">
        <v>417</v>
      </c>
      <c r="L714"/>
    </row>
    <row r="715" spans="1:12" s="1" customFormat="1" x14ac:dyDescent="0.25">
      <c r="A715" s="5" t="s">
        <v>413</v>
      </c>
      <c r="B715" s="5" t="s">
        <v>461</v>
      </c>
      <c r="C715" s="5" t="s">
        <v>438</v>
      </c>
      <c r="D715" s="52">
        <f t="shared" ca="1" si="11"/>
        <v>27876</v>
      </c>
      <c r="E715" s="5" t="s">
        <v>638</v>
      </c>
      <c r="F715" s="5">
        <v>50</v>
      </c>
      <c r="G715" s="50">
        <v>24987</v>
      </c>
      <c r="H715" s="5">
        <v>350862</v>
      </c>
      <c r="I715" s="50">
        <v>34474</v>
      </c>
      <c r="J715" s="5" t="s">
        <v>858</v>
      </c>
      <c r="L715"/>
    </row>
    <row r="716" spans="1:12" s="1" customFormat="1" x14ac:dyDescent="0.25">
      <c r="A716" s="5" t="s">
        <v>454</v>
      </c>
      <c r="B716" s="5" t="s">
        <v>553</v>
      </c>
      <c r="C716" s="5" t="s">
        <v>596</v>
      </c>
      <c r="D716" s="52">
        <f t="shared" ca="1" si="11"/>
        <v>30732</v>
      </c>
      <c r="E716" s="5" t="s">
        <v>416</v>
      </c>
      <c r="F716" s="5">
        <v>47</v>
      </c>
      <c r="G716" s="50">
        <v>25997</v>
      </c>
      <c r="H716" s="5">
        <v>561010</v>
      </c>
      <c r="I716" s="50">
        <v>34589</v>
      </c>
      <c r="J716" s="5" t="s">
        <v>417</v>
      </c>
      <c r="L716"/>
    </row>
    <row r="717" spans="1:12" s="1" customFormat="1" x14ac:dyDescent="0.25">
      <c r="A717" s="5" t="s">
        <v>454</v>
      </c>
      <c r="B717" s="5" t="s">
        <v>409</v>
      </c>
      <c r="C717" s="5" t="s">
        <v>859</v>
      </c>
      <c r="D717" s="52">
        <f t="shared" ca="1" si="11"/>
        <v>19620</v>
      </c>
      <c r="E717" s="5" t="s">
        <v>860</v>
      </c>
      <c r="F717" s="5">
        <v>47</v>
      </c>
      <c r="G717" s="50">
        <v>26106</v>
      </c>
      <c r="H717" s="5">
        <v>561089</v>
      </c>
      <c r="I717" s="50">
        <v>34427</v>
      </c>
      <c r="J717" s="5" t="s">
        <v>858</v>
      </c>
      <c r="L717"/>
    </row>
    <row r="718" spans="1:12" s="1" customFormat="1" x14ac:dyDescent="0.25">
      <c r="A718" s="5" t="s">
        <v>454</v>
      </c>
      <c r="B718" s="5" t="s">
        <v>587</v>
      </c>
      <c r="C718" s="5" t="s">
        <v>510</v>
      </c>
      <c r="D718" s="52">
        <f t="shared" ca="1" si="11"/>
        <v>18732</v>
      </c>
      <c r="E718" s="5" t="s">
        <v>442</v>
      </c>
      <c r="F718" s="5">
        <v>46</v>
      </c>
      <c r="G718" s="50">
        <v>26345</v>
      </c>
      <c r="H718" s="5">
        <v>350538</v>
      </c>
      <c r="I718" s="50">
        <v>34381</v>
      </c>
      <c r="J718" s="5" t="s">
        <v>417</v>
      </c>
      <c r="L718"/>
    </row>
    <row r="719" spans="1:12" s="1" customFormat="1" x14ac:dyDescent="0.25">
      <c r="A719" s="5" t="s">
        <v>413</v>
      </c>
      <c r="B719" s="5" t="s">
        <v>429</v>
      </c>
      <c r="C719" s="5" t="s">
        <v>819</v>
      </c>
      <c r="D719" s="52">
        <f t="shared" ca="1" si="11"/>
        <v>26952</v>
      </c>
      <c r="E719" s="5" t="s">
        <v>622</v>
      </c>
      <c r="F719" s="5">
        <v>50</v>
      </c>
      <c r="G719" s="50">
        <v>25069</v>
      </c>
      <c r="H719" s="5">
        <v>350832</v>
      </c>
      <c r="I719" s="50">
        <v>34422</v>
      </c>
      <c r="J719" s="5" t="s">
        <v>417</v>
      </c>
      <c r="L719"/>
    </row>
    <row r="720" spans="1:12" s="1" customFormat="1" x14ac:dyDescent="0.25">
      <c r="A720" s="5" t="s">
        <v>413</v>
      </c>
      <c r="B720" s="5" t="s">
        <v>467</v>
      </c>
      <c r="C720" s="5" t="s">
        <v>489</v>
      </c>
      <c r="D720" s="52">
        <f t="shared" ca="1" si="11"/>
        <v>25596</v>
      </c>
      <c r="E720" s="5" t="s">
        <v>473</v>
      </c>
      <c r="F720" s="5">
        <v>48</v>
      </c>
      <c r="G720" s="50">
        <v>25818</v>
      </c>
      <c r="H720" s="5">
        <v>351234</v>
      </c>
      <c r="I720" s="50">
        <v>34429</v>
      </c>
      <c r="J720" s="5" t="s">
        <v>412</v>
      </c>
      <c r="L720"/>
    </row>
    <row r="721" spans="1:12" s="1" customFormat="1" x14ac:dyDescent="0.25">
      <c r="A721" s="5" t="s">
        <v>413</v>
      </c>
      <c r="B721" s="5" t="s">
        <v>503</v>
      </c>
      <c r="C721" s="5" t="s">
        <v>496</v>
      </c>
      <c r="D721" s="52">
        <f t="shared" ca="1" si="11"/>
        <v>29148</v>
      </c>
      <c r="E721" s="5" t="s">
        <v>473</v>
      </c>
      <c r="F721" s="5">
        <v>47</v>
      </c>
      <c r="G721" s="50">
        <v>26186</v>
      </c>
      <c r="H721" s="5">
        <v>351296</v>
      </c>
      <c r="I721" s="50">
        <v>34488</v>
      </c>
      <c r="J721" s="5" t="s">
        <v>858</v>
      </c>
      <c r="L721"/>
    </row>
    <row r="722" spans="1:12" s="1" customFormat="1" x14ac:dyDescent="0.25">
      <c r="A722" s="5" t="s">
        <v>413</v>
      </c>
      <c r="B722" s="5" t="s">
        <v>623</v>
      </c>
      <c r="C722" s="5" t="s">
        <v>861</v>
      </c>
      <c r="D722" s="52">
        <f t="shared" ca="1" si="11"/>
        <v>23568</v>
      </c>
      <c r="E722" s="5" t="s">
        <v>460</v>
      </c>
      <c r="F722" s="5">
        <v>50</v>
      </c>
      <c r="G722" s="50">
        <v>24957</v>
      </c>
      <c r="H722" s="5">
        <v>351252</v>
      </c>
      <c r="I722" s="50">
        <v>34419</v>
      </c>
      <c r="J722" s="5" t="s">
        <v>417</v>
      </c>
      <c r="L722"/>
    </row>
    <row r="723" spans="1:12" s="1" customFormat="1" x14ac:dyDescent="0.25">
      <c r="A723" s="5" t="s">
        <v>408</v>
      </c>
      <c r="B723" s="5" t="s">
        <v>414</v>
      </c>
      <c r="C723" s="5" t="s">
        <v>862</v>
      </c>
      <c r="D723" s="52">
        <f t="shared" ca="1" si="11"/>
        <v>20268</v>
      </c>
      <c r="E723" s="5" t="s">
        <v>607</v>
      </c>
      <c r="F723" s="5">
        <v>47</v>
      </c>
      <c r="G723" s="50">
        <v>25882</v>
      </c>
      <c r="H723" s="5">
        <v>561099</v>
      </c>
      <c r="I723" s="50">
        <v>34360</v>
      </c>
      <c r="J723" s="5" t="s">
        <v>417</v>
      </c>
      <c r="L723"/>
    </row>
    <row r="724" spans="1:12" s="1" customFormat="1" x14ac:dyDescent="0.25">
      <c r="A724" s="5" t="s">
        <v>408</v>
      </c>
      <c r="B724" s="5" t="s">
        <v>461</v>
      </c>
      <c r="C724" s="5" t="s">
        <v>863</v>
      </c>
      <c r="D724" s="52">
        <f t="shared" ca="1" si="11"/>
        <v>19704</v>
      </c>
      <c r="E724" s="5" t="s">
        <v>473</v>
      </c>
      <c r="F724" s="5">
        <v>47</v>
      </c>
      <c r="G724" s="50">
        <v>25852</v>
      </c>
      <c r="H724" s="5">
        <v>351053</v>
      </c>
      <c r="I724" s="50">
        <v>34614</v>
      </c>
      <c r="J724" s="5" t="s">
        <v>417</v>
      </c>
      <c r="L724"/>
    </row>
    <row r="725" spans="1:12" s="1" customFormat="1" x14ac:dyDescent="0.25">
      <c r="A725" s="5" t="s">
        <v>408</v>
      </c>
      <c r="B725" s="5" t="s">
        <v>662</v>
      </c>
      <c r="C725" s="5" t="s">
        <v>863</v>
      </c>
      <c r="D725" s="52">
        <f t="shared" ca="1" si="11"/>
        <v>22320</v>
      </c>
      <c r="E725" s="5" t="s">
        <v>445</v>
      </c>
      <c r="F725" s="5">
        <v>47</v>
      </c>
      <c r="G725" s="50">
        <v>25990</v>
      </c>
      <c r="H725" s="5">
        <v>351054</v>
      </c>
      <c r="I725" s="50">
        <v>34676</v>
      </c>
      <c r="J725" s="5" t="s">
        <v>417</v>
      </c>
      <c r="L725"/>
    </row>
    <row r="726" spans="1:12" s="1" customFormat="1" x14ac:dyDescent="0.25">
      <c r="A726" s="5" t="s">
        <v>454</v>
      </c>
      <c r="B726" s="5" t="s">
        <v>590</v>
      </c>
      <c r="C726" s="5" t="s">
        <v>513</v>
      </c>
      <c r="D726" s="52">
        <f t="shared" ca="1" si="11"/>
        <v>19740</v>
      </c>
      <c r="E726" s="5" t="s">
        <v>508</v>
      </c>
      <c r="F726" s="5">
        <v>45</v>
      </c>
      <c r="G726" s="50">
        <v>26583</v>
      </c>
      <c r="H726" s="5">
        <v>351243</v>
      </c>
      <c r="I726" s="50">
        <v>34648</v>
      </c>
      <c r="J726" s="5" t="s">
        <v>417</v>
      </c>
      <c r="L726"/>
    </row>
    <row r="727" spans="1:12" s="1" customFormat="1" x14ac:dyDescent="0.25">
      <c r="A727" s="5" t="s">
        <v>413</v>
      </c>
      <c r="B727" s="5" t="s">
        <v>152</v>
      </c>
      <c r="C727" s="5" t="s">
        <v>848</v>
      </c>
      <c r="D727" s="52">
        <f t="shared" ca="1" si="11"/>
        <v>18144</v>
      </c>
      <c r="E727" s="5" t="s">
        <v>416</v>
      </c>
      <c r="F727" s="5">
        <v>45</v>
      </c>
      <c r="G727" s="50">
        <v>26614</v>
      </c>
      <c r="H727" s="5">
        <v>350595</v>
      </c>
      <c r="I727" s="50">
        <v>34923</v>
      </c>
      <c r="J727" s="5" t="s">
        <v>417</v>
      </c>
      <c r="L727"/>
    </row>
    <row r="728" spans="1:12" s="1" customFormat="1" x14ac:dyDescent="0.25">
      <c r="A728" s="5" t="s">
        <v>408</v>
      </c>
      <c r="B728" s="5" t="s">
        <v>587</v>
      </c>
      <c r="C728" s="5" t="s">
        <v>825</v>
      </c>
      <c r="D728" s="52">
        <f t="shared" ca="1" si="11"/>
        <v>29256</v>
      </c>
      <c r="E728" s="5" t="s">
        <v>463</v>
      </c>
      <c r="F728" s="5">
        <v>46</v>
      </c>
      <c r="G728" s="50">
        <v>26515</v>
      </c>
      <c r="H728" s="5">
        <v>350466</v>
      </c>
      <c r="I728" s="50">
        <v>34853</v>
      </c>
      <c r="J728" s="5" t="s">
        <v>417</v>
      </c>
      <c r="L728"/>
    </row>
    <row r="729" spans="1:12" s="1" customFormat="1" x14ac:dyDescent="0.25">
      <c r="A729" s="5" t="s">
        <v>413</v>
      </c>
      <c r="B729" s="5" t="s">
        <v>623</v>
      </c>
      <c r="C729" s="5" t="s">
        <v>707</v>
      </c>
      <c r="D729" s="52">
        <f t="shared" ca="1" si="11"/>
        <v>27948</v>
      </c>
      <c r="E729" s="5" t="s">
        <v>439</v>
      </c>
      <c r="F729" s="5">
        <v>48</v>
      </c>
      <c r="G729" s="50">
        <v>25674</v>
      </c>
      <c r="H729" s="5">
        <v>350148</v>
      </c>
      <c r="I729" s="50">
        <v>35028</v>
      </c>
      <c r="J729" s="5" t="s">
        <v>417</v>
      </c>
      <c r="L729"/>
    </row>
    <row r="730" spans="1:12" s="1" customFormat="1" x14ac:dyDescent="0.25">
      <c r="A730" s="5" t="s">
        <v>408</v>
      </c>
      <c r="B730" s="5" t="s">
        <v>569</v>
      </c>
      <c r="C730" s="5" t="s">
        <v>191</v>
      </c>
      <c r="D730" s="52">
        <f t="shared" ca="1" si="11"/>
        <v>27348</v>
      </c>
      <c r="E730" s="5" t="s">
        <v>425</v>
      </c>
      <c r="F730" s="5">
        <v>47</v>
      </c>
      <c r="G730" s="50">
        <v>25910</v>
      </c>
      <c r="H730" s="5">
        <v>561123</v>
      </c>
      <c r="I730" s="50">
        <v>35041</v>
      </c>
      <c r="J730" s="5" t="s">
        <v>417</v>
      </c>
      <c r="L730"/>
    </row>
    <row r="731" spans="1:12" s="1" customFormat="1" x14ac:dyDescent="0.25">
      <c r="A731" s="5" t="s">
        <v>408</v>
      </c>
      <c r="B731" s="5" t="s">
        <v>586</v>
      </c>
      <c r="C731" s="5" t="s">
        <v>570</v>
      </c>
      <c r="D731" s="52">
        <f t="shared" ca="1" si="11"/>
        <v>20784</v>
      </c>
      <c r="E731" s="5" t="s">
        <v>536</v>
      </c>
      <c r="F731" s="5">
        <v>46</v>
      </c>
      <c r="G731" s="50">
        <v>26247</v>
      </c>
      <c r="H731" s="5">
        <v>350470</v>
      </c>
      <c r="I731" s="50">
        <v>34964</v>
      </c>
      <c r="J731" s="5" t="s">
        <v>858</v>
      </c>
      <c r="L731"/>
    </row>
    <row r="732" spans="1:12" s="1" customFormat="1" x14ac:dyDescent="0.25">
      <c r="A732" s="5" t="s">
        <v>408</v>
      </c>
      <c r="B732" s="5" t="s">
        <v>512</v>
      </c>
      <c r="C732" s="5" t="s">
        <v>471</v>
      </c>
      <c r="D732" s="52">
        <f t="shared" ca="1" si="11"/>
        <v>26340</v>
      </c>
      <c r="E732" s="5" t="s">
        <v>416</v>
      </c>
      <c r="F732" s="5">
        <v>55</v>
      </c>
      <c r="G732" s="50">
        <v>23104</v>
      </c>
      <c r="H732" s="5">
        <v>561115</v>
      </c>
      <c r="I732" s="50">
        <v>34740</v>
      </c>
      <c r="J732" s="5" t="s">
        <v>412</v>
      </c>
      <c r="L732"/>
    </row>
    <row r="733" spans="1:12" s="1" customFormat="1" x14ac:dyDescent="0.25">
      <c r="A733" s="5" t="s">
        <v>413</v>
      </c>
      <c r="B733" s="5" t="s">
        <v>579</v>
      </c>
      <c r="C733" s="5" t="s">
        <v>438</v>
      </c>
      <c r="D733" s="52">
        <f t="shared" ca="1" si="11"/>
        <v>20028</v>
      </c>
      <c r="E733" s="5" t="s">
        <v>457</v>
      </c>
      <c r="F733" s="5">
        <v>50</v>
      </c>
      <c r="G733" s="50">
        <v>24788</v>
      </c>
      <c r="H733" s="5">
        <v>561071</v>
      </c>
      <c r="I733" s="50">
        <v>34854</v>
      </c>
      <c r="J733" s="5" t="s">
        <v>412</v>
      </c>
      <c r="L733"/>
    </row>
    <row r="734" spans="1:12" s="1" customFormat="1" x14ac:dyDescent="0.25">
      <c r="A734" s="5" t="s">
        <v>408</v>
      </c>
      <c r="B734" s="5" t="s">
        <v>625</v>
      </c>
      <c r="C734" s="5" t="s">
        <v>862</v>
      </c>
      <c r="D734" s="52">
        <f t="shared" ca="1" si="11"/>
        <v>18492</v>
      </c>
      <c r="E734" s="5" t="s">
        <v>425</v>
      </c>
      <c r="F734" s="5">
        <v>45</v>
      </c>
      <c r="G734" s="50">
        <v>26615</v>
      </c>
      <c r="H734" s="5">
        <v>350535</v>
      </c>
      <c r="I734" s="50">
        <v>34836</v>
      </c>
      <c r="J734" s="5" t="s">
        <v>412</v>
      </c>
      <c r="L734"/>
    </row>
    <row r="735" spans="1:12" s="1" customFormat="1" x14ac:dyDescent="0.25">
      <c r="A735" s="5" t="s">
        <v>454</v>
      </c>
      <c r="B735" s="5" t="s">
        <v>544</v>
      </c>
      <c r="C735" s="5" t="s">
        <v>523</v>
      </c>
      <c r="D735" s="52">
        <f t="shared" ca="1" si="11"/>
        <v>19968</v>
      </c>
      <c r="E735" s="5" t="s">
        <v>601</v>
      </c>
      <c r="F735" s="5">
        <v>46</v>
      </c>
      <c r="G735" s="50">
        <v>26515</v>
      </c>
      <c r="H735" s="5">
        <v>350474</v>
      </c>
      <c r="I735" s="50">
        <v>34853</v>
      </c>
      <c r="J735" s="5" t="s">
        <v>412</v>
      </c>
      <c r="L735"/>
    </row>
    <row r="736" spans="1:12" s="1" customFormat="1" x14ac:dyDescent="0.25">
      <c r="A736" s="5" t="s">
        <v>413</v>
      </c>
      <c r="B736" s="5" t="s">
        <v>550</v>
      </c>
      <c r="C736" s="5" t="s">
        <v>640</v>
      </c>
      <c r="D736" s="52">
        <f t="shared" ca="1" si="11"/>
        <v>21708</v>
      </c>
      <c r="E736" s="5" t="s">
        <v>473</v>
      </c>
      <c r="F736" s="5">
        <v>48</v>
      </c>
      <c r="G736" s="50">
        <v>25495</v>
      </c>
      <c r="H736" s="5">
        <v>351253</v>
      </c>
      <c r="I736" s="50">
        <v>34824</v>
      </c>
      <c r="J736" s="5" t="s">
        <v>412</v>
      </c>
      <c r="L736"/>
    </row>
    <row r="737" spans="1:12" s="1" customFormat="1" x14ac:dyDescent="0.25">
      <c r="A737" s="5" t="s">
        <v>413</v>
      </c>
      <c r="B737" s="5" t="s">
        <v>639</v>
      </c>
      <c r="C737" s="5" t="s">
        <v>864</v>
      </c>
      <c r="D737" s="52">
        <f t="shared" ca="1" si="11"/>
        <v>23580</v>
      </c>
      <c r="E737" s="5" t="s">
        <v>473</v>
      </c>
      <c r="F737" s="5">
        <v>47</v>
      </c>
      <c r="G737" s="50">
        <v>25853</v>
      </c>
      <c r="H737" s="5">
        <v>561084</v>
      </c>
      <c r="I737" s="50">
        <v>35043</v>
      </c>
      <c r="J737" s="5" t="s">
        <v>412</v>
      </c>
      <c r="L737"/>
    </row>
    <row r="738" spans="1:12" s="1" customFormat="1" x14ac:dyDescent="0.25">
      <c r="A738" s="5" t="s">
        <v>408</v>
      </c>
      <c r="B738" s="5" t="s">
        <v>784</v>
      </c>
      <c r="C738" s="5" t="s">
        <v>556</v>
      </c>
      <c r="D738" s="52">
        <f t="shared" ca="1" si="11"/>
        <v>26376</v>
      </c>
      <c r="E738" s="5" t="s">
        <v>460</v>
      </c>
      <c r="F738" s="5">
        <v>49</v>
      </c>
      <c r="G738" s="50">
        <v>25366</v>
      </c>
      <c r="H738" s="5">
        <v>561140</v>
      </c>
      <c r="I738" s="50">
        <v>34707</v>
      </c>
      <c r="J738" s="5" t="s">
        <v>466</v>
      </c>
      <c r="L738"/>
    </row>
    <row r="739" spans="1:12" s="1" customFormat="1" x14ac:dyDescent="0.25">
      <c r="A739" s="5" t="s">
        <v>413</v>
      </c>
      <c r="B739" s="5" t="s">
        <v>648</v>
      </c>
      <c r="C739" s="5" t="s">
        <v>790</v>
      </c>
      <c r="D739" s="52">
        <f t="shared" ca="1" si="11"/>
        <v>25224</v>
      </c>
      <c r="E739" s="5" t="s">
        <v>622</v>
      </c>
      <c r="F739" s="5">
        <v>49</v>
      </c>
      <c r="G739" s="50">
        <v>25394</v>
      </c>
      <c r="H739" s="5">
        <v>561143</v>
      </c>
      <c r="I739" s="50">
        <v>34841</v>
      </c>
      <c r="J739" s="5" t="s">
        <v>466</v>
      </c>
      <c r="L739"/>
    </row>
    <row r="740" spans="1:12" s="1" customFormat="1" x14ac:dyDescent="0.25">
      <c r="A740" s="5" t="s">
        <v>413</v>
      </c>
      <c r="B740" s="5" t="s">
        <v>446</v>
      </c>
      <c r="C740" s="5" t="s">
        <v>865</v>
      </c>
      <c r="D740" s="52">
        <f t="shared" ca="1" si="11"/>
        <v>25224</v>
      </c>
      <c r="E740" s="5" t="s">
        <v>866</v>
      </c>
      <c r="F740" s="5">
        <v>47</v>
      </c>
      <c r="G740" s="50">
        <v>26124</v>
      </c>
      <c r="H740" s="5">
        <v>350479</v>
      </c>
      <c r="I740" s="50">
        <v>34862</v>
      </c>
      <c r="J740" s="5" t="s">
        <v>858</v>
      </c>
      <c r="L740"/>
    </row>
    <row r="741" spans="1:12" s="1" customFormat="1" x14ac:dyDescent="0.25">
      <c r="A741" s="5" t="s">
        <v>408</v>
      </c>
      <c r="B741" s="5" t="s">
        <v>434</v>
      </c>
      <c r="C741" s="5" t="s">
        <v>776</v>
      </c>
      <c r="D741" s="52">
        <f t="shared" ca="1" si="11"/>
        <v>23640</v>
      </c>
      <c r="E741" s="5" t="s">
        <v>867</v>
      </c>
      <c r="F741" s="5">
        <v>55</v>
      </c>
      <c r="G741" s="50">
        <v>23134</v>
      </c>
      <c r="H741" s="5">
        <v>350211</v>
      </c>
      <c r="I741" s="50">
        <v>35145</v>
      </c>
      <c r="J741" s="5" t="s">
        <v>858</v>
      </c>
      <c r="L741"/>
    </row>
    <row r="742" spans="1:12" s="1" customFormat="1" x14ac:dyDescent="0.25">
      <c r="A742" s="5" t="s">
        <v>408</v>
      </c>
      <c r="B742" s="5" t="s">
        <v>615</v>
      </c>
      <c r="C742" s="5" t="s">
        <v>459</v>
      </c>
      <c r="D742" s="52">
        <f t="shared" ca="1" si="11"/>
        <v>23532</v>
      </c>
      <c r="E742" s="5" t="s">
        <v>868</v>
      </c>
      <c r="F742" s="5">
        <v>48</v>
      </c>
      <c r="G742" s="50">
        <v>25519</v>
      </c>
      <c r="H742" s="5">
        <v>351163</v>
      </c>
      <c r="I742" s="50">
        <v>35058</v>
      </c>
      <c r="J742" s="5" t="s">
        <v>412</v>
      </c>
      <c r="L742"/>
    </row>
    <row r="743" spans="1:12" s="1" customFormat="1" x14ac:dyDescent="0.25">
      <c r="A743" s="5" t="s">
        <v>413</v>
      </c>
      <c r="B743" s="5" t="s">
        <v>426</v>
      </c>
      <c r="C743" s="5" t="s">
        <v>441</v>
      </c>
      <c r="D743" s="52">
        <f t="shared" ca="1" si="11"/>
        <v>31140</v>
      </c>
      <c r="E743" s="5" t="s">
        <v>731</v>
      </c>
      <c r="F743" s="5">
        <v>46</v>
      </c>
      <c r="G743" s="50">
        <v>26484</v>
      </c>
      <c r="H743" s="5">
        <v>561151</v>
      </c>
      <c r="I743" s="50">
        <v>34892</v>
      </c>
      <c r="J743" s="5" t="s">
        <v>412</v>
      </c>
      <c r="L743"/>
    </row>
    <row r="744" spans="1:12" s="1" customFormat="1" x14ac:dyDescent="0.25">
      <c r="A744" s="5" t="s">
        <v>408</v>
      </c>
      <c r="B744" s="5" t="s">
        <v>426</v>
      </c>
      <c r="C744" s="5" t="s">
        <v>724</v>
      </c>
      <c r="D744" s="52">
        <f t="shared" ca="1" si="11"/>
        <v>23820</v>
      </c>
      <c r="E744" s="5" t="s">
        <v>473</v>
      </c>
      <c r="F744" s="5">
        <v>54</v>
      </c>
      <c r="G744" s="50">
        <v>23462</v>
      </c>
      <c r="H744" s="5">
        <v>561159</v>
      </c>
      <c r="I744" s="50">
        <v>34761</v>
      </c>
      <c r="J744" s="5" t="s">
        <v>412</v>
      </c>
      <c r="L744"/>
    </row>
    <row r="745" spans="1:12" s="1" customFormat="1" x14ac:dyDescent="0.25">
      <c r="A745" s="5" t="s">
        <v>408</v>
      </c>
      <c r="B745" s="5" t="s">
        <v>458</v>
      </c>
      <c r="C745" s="5" t="s">
        <v>779</v>
      </c>
      <c r="D745" s="52">
        <f t="shared" ca="1" si="11"/>
        <v>21120</v>
      </c>
      <c r="E745" s="5" t="s">
        <v>536</v>
      </c>
      <c r="F745" s="5">
        <v>47</v>
      </c>
      <c r="G745" s="50">
        <v>26195</v>
      </c>
      <c r="H745" s="5">
        <v>568486</v>
      </c>
      <c r="I745" s="50">
        <v>34983</v>
      </c>
      <c r="J745" s="5" t="s">
        <v>412</v>
      </c>
      <c r="L745"/>
    </row>
    <row r="746" spans="1:12" s="1" customFormat="1" x14ac:dyDescent="0.25">
      <c r="A746" s="5" t="s">
        <v>413</v>
      </c>
      <c r="B746" s="5" t="s">
        <v>562</v>
      </c>
      <c r="C746" s="5" t="s">
        <v>848</v>
      </c>
      <c r="D746" s="52">
        <f t="shared" ca="1" si="11"/>
        <v>31008</v>
      </c>
      <c r="E746" s="5" t="s">
        <v>416</v>
      </c>
      <c r="F746" s="5">
        <v>46</v>
      </c>
      <c r="G746" s="50">
        <v>26462</v>
      </c>
      <c r="H746" s="5">
        <v>350655</v>
      </c>
      <c r="I746" s="50">
        <v>34897</v>
      </c>
      <c r="J746" s="5" t="s">
        <v>412</v>
      </c>
      <c r="L746"/>
    </row>
    <row r="747" spans="1:12" s="1" customFormat="1" x14ac:dyDescent="0.25">
      <c r="A747" s="5" t="s">
        <v>408</v>
      </c>
      <c r="B747" s="5" t="s">
        <v>579</v>
      </c>
      <c r="C747" s="5" t="s">
        <v>410</v>
      </c>
      <c r="D747" s="52">
        <f t="shared" ca="1" si="11"/>
        <v>27204</v>
      </c>
      <c r="E747" s="5" t="s">
        <v>869</v>
      </c>
      <c r="F747" s="5">
        <v>63</v>
      </c>
      <c r="G747" s="50">
        <v>20336</v>
      </c>
      <c r="H747" s="5">
        <v>351168</v>
      </c>
      <c r="I747" s="50">
        <v>35330</v>
      </c>
      <c r="J747" s="5" t="s">
        <v>412</v>
      </c>
      <c r="L747"/>
    </row>
    <row r="748" spans="1:12" s="1" customFormat="1" x14ac:dyDescent="0.25">
      <c r="A748" s="5" t="s">
        <v>408</v>
      </c>
      <c r="B748" s="5" t="s">
        <v>471</v>
      </c>
      <c r="C748" s="5" t="s">
        <v>870</v>
      </c>
      <c r="D748" s="52">
        <f t="shared" ca="1" si="11"/>
        <v>22500</v>
      </c>
      <c r="E748" s="5" t="s">
        <v>473</v>
      </c>
      <c r="F748" s="5">
        <v>47</v>
      </c>
      <c r="G748" s="50">
        <v>25969</v>
      </c>
      <c r="H748" s="5">
        <v>561166</v>
      </c>
      <c r="I748" s="50">
        <v>35158</v>
      </c>
      <c r="J748" s="5" t="s">
        <v>412</v>
      </c>
      <c r="L748"/>
    </row>
    <row r="749" spans="1:12" s="1" customFormat="1" x14ac:dyDescent="0.25">
      <c r="A749" s="5" t="s">
        <v>408</v>
      </c>
      <c r="B749" s="5" t="s">
        <v>748</v>
      </c>
      <c r="C749" s="5" t="s">
        <v>776</v>
      </c>
      <c r="D749" s="52">
        <f t="shared" ca="1" si="11"/>
        <v>21468</v>
      </c>
      <c r="E749" s="5" t="s">
        <v>749</v>
      </c>
      <c r="F749" s="5">
        <v>46</v>
      </c>
      <c r="G749" s="50">
        <v>26225</v>
      </c>
      <c r="H749" s="5">
        <v>561171</v>
      </c>
      <c r="I749" s="50">
        <v>35425</v>
      </c>
      <c r="J749" s="5" t="s">
        <v>412</v>
      </c>
      <c r="L749"/>
    </row>
    <row r="750" spans="1:12" s="1" customFormat="1" x14ac:dyDescent="0.25">
      <c r="A750" s="5" t="s">
        <v>408</v>
      </c>
      <c r="B750" s="5" t="s">
        <v>719</v>
      </c>
      <c r="C750" s="5" t="s">
        <v>471</v>
      </c>
      <c r="D750" s="52">
        <f t="shared" ca="1" si="11"/>
        <v>25284</v>
      </c>
      <c r="E750" s="5" t="s">
        <v>445</v>
      </c>
      <c r="F750" s="5">
        <v>45</v>
      </c>
      <c r="G750" s="50">
        <v>26862</v>
      </c>
      <c r="H750" s="5">
        <v>351244</v>
      </c>
      <c r="I750" s="50">
        <v>35380</v>
      </c>
      <c r="J750" s="5" t="s">
        <v>412</v>
      </c>
      <c r="L750"/>
    </row>
    <row r="751" spans="1:12" s="1" customFormat="1" x14ac:dyDescent="0.25">
      <c r="A751" s="5" t="s">
        <v>408</v>
      </c>
      <c r="B751" s="5" t="s">
        <v>618</v>
      </c>
      <c r="C751" s="5" t="s">
        <v>871</v>
      </c>
      <c r="D751" s="52">
        <f t="shared" ca="1" si="11"/>
        <v>29820</v>
      </c>
      <c r="E751" s="5" t="s">
        <v>872</v>
      </c>
      <c r="F751" s="5">
        <v>56</v>
      </c>
      <c r="G751" s="50">
        <v>22741</v>
      </c>
      <c r="H751" s="5">
        <v>351190</v>
      </c>
      <c r="I751" s="50">
        <v>35395</v>
      </c>
      <c r="J751" s="5" t="s">
        <v>412</v>
      </c>
      <c r="L751"/>
    </row>
    <row r="752" spans="1:12" s="1" customFormat="1" x14ac:dyDescent="0.25">
      <c r="A752" s="5" t="s">
        <v>408</v>
      </c>
      <c r="B752" s="5" t="s">
        <v>615</v>
      </c>
      <c r="C752" s="5" t="s">
        <v>597</v>
      </c>
      <c r="D752" s="52">
        <f t="shared" ca="1" si="11"/>
        <v>27384</v>
      </c>
      <c r="E752" s="5" t="s">
        <v>873</v>
      </c>
      <c r="F752" s="5">
        <v>52</v>
      </c>
      <c r="G752" s="50">
        <v>24026</v>
      </c>
      <c r="H752" s="5">
        <v>351315</v>
      </c>
      <c r="I752" s="50">
        <v>35153</v>
      </c>
      <c r="J752" s="5" t="s">
        <v>412</v>
      </c>
      <c r="L752"/>
    </row>
    <row r="753" spans="1:12" s="1" customFormat="1" x14ac:dyDescent="0.25">
      <c r="A753" s="5" t="s">
        <v>413</v>
      </c>
      <c r="B753" s="5" t="s">
        <v>517</v>
      </c>
      <c r="C753" s="5" t="s">
        <v>489</v>
      </c>
      <c r="D753" s="52">
        <f t="shared" ca="1" si="11"/>
        <v>19836</v>
      </c>
      <c r="E753" s="5" t="s">
        <v>738</v>
      </c>
      <c r="F753" s="5">
        <v>44</v>
      </c>
      <c r="G753" s="50">
        <v>26994</v>
      </c>
      <c r="H753" s="5">
        <v>351273</v>
      </c>
      <c r="I753" s="50">
        <v>35284</v>
      </c>
      <c r="J753" s="5" t="s">
        <v>412</v>
      </c>
      <c r="L753"/>
    </row>
    <row r="754" spans="1:12" s="1" customFormat="1" x14ac:dyDescent="0.25">
      <c r="A754" s="5" t="s">
        <v>413</v>
      </c>
      <c r="B754" s="5" t="s">
        <v>784</v>
      </c>
      <c r="C754" s="5" t="s">
        <v>91</v>
      </c>
      <c r="D754" s="52">
        <f t="shared" ca="1" si="11"/>
        <v>23892</v>
      </c>
      <c r="E754" s="5" t="s">
        <v>738</v>
      </c>
      <c r="F754" s="5">
        <v>47</v>
      </c>
      <c r="G754" s="50">
        <v>25863</v>
      </c>
      <c r="H754" s="5">
        <v>351352</v>
      </c>
      <c r="I754" s="50">
        <v>35320</v>
      </c>
      <c r="J754" s="5" t="s">
        <v>412</v>
      </c>
      <c r="L754"/>
    </row>
    <row r="755" spans="1:12" s="1" customFormat="1" x14ac:dyDescent="0.25">
      <c r="A755" s="5" t="s">
        <v>408</v>
      </c>
      <c r="B755" s="5" t="s">
        <v>618</v>
      </c>
      <c r="C755" s="5" t="s">
        <v>554</v>
      </c>
      <c r="D755" s="52">
        <f t="shared" ca="1" si="11"/>
        <v>24672</v>
      </c>
      <c r="E755" s="5" t="s">
        <v>874</v>
      </c>
      <c r="F755" s="5">
        <v>59</v>
      </c>
      <c r="G755" s="50">
        <v>21625</v>
      </c>
      <c r="H755" s="5">
        <v>351297</v>
      </c>
      <c r="I755" s="50">
        <v>35249</v>
      </c>
      <c r="J755" s="5" t="s">
        <v>875</v>
      </c>
      <c r="L755"/>
    </row>
    <row r="756" spans="1:12" s="1" customFormat="1" x14ac:dyDescent="0.25">
      <c r="A756" s="5" t="s">
        <v>408</v>
      </c>
      <c r="B756" s="5" t="s">
        <v>458</v>
      </c>
      <c r="C756" s="5" t="s">
        <v>570</v>
      </c>
      <c r="D756" s="52">
        <f t="shared" ca="1" si="11"/>
        <v>19968</v>
      </c>
      <c r="E756" s="5" t="s">
        <v>536</v>
      </c>
      <c r="F756" s="5">
        <v>55</v>
      </c>
      <c r="G756" s="50">
        <v>23134</v>
      </c>
      <c r="H756" s="5">
        <v>351293</v>
      </c>
      <c r="I756" s="50">
        <v>35145</v>
      </c>
      <c r="J756" s="5" t="s">
        <v>417</v>
      </c>
      <c r="L756"/>
    </row>
    <row r="757" spans="1:12" s="1" customFormat="1" x14ac:dyDescent="0.25">
      <c r="A757" s="5" t="s">
        <v>408</v>
      </c>
      <c r="B757" s="5" t="s">
        <v>614</v>
      </c>
      <c r="C757" s="5" t="s">
        <v>838</v>
      </c>
      <c r="D757" s="52">
        <f t="shared" ca="1" si="11"/>
        <v>26364</v>
      </c>
      <c r="E757" s="5" t="s">
        <v>775</v>
      </c>
      <c r="F757" s="5">
        <v>46</v>
      </c>
      <c r="G757" s="50">
        <v>26523</v>
      </c>
      <c r="H757" s="5">
        <v>561195</v>
      </c>
      <c r="I757" s="50">
        <v>35360</v>
      </c>
      <c r="J757" s="5" t="s">
        <v>417</v>
      </c>
      <c r="L757"/>
    </row>
    <row r="758" spans="1:12" s="1" customFormat="1" x14ac:dyDescent="0.25">
      <c r="A758" s="5" t="s">
        <v>408</v>
      </c>
      <c r="B758" s="5" t="s">
        <v>443</v>
      </c>
      <c r="C758" s="5" t="s">
        <v>597</v>
      </c>
      <c r="D758" s="52">
        <f t="shared" ca="1" si="11"/>
        <v>19320</v>
      </c>
      <c r="E758" s="5" t="s">
        <v>876</v>
      </c>
      <c r="F758" s="5">
        <v>48</v>
      </c>
      <c r="G758" s="50">
        <v>25648</v>
      </c>
      <c r="H758" s="5">
        <v>350787</v>
      </c>
      <c r="I758" s="50">
        <v>35540</v>
      </c>
      <c r="J758" s="5" t="s">
        <v>417</v>
      </c>
      <c r="L758"/>
    </row>
    <row r="759" spans="1:12" s="1" customFormat="1" x14ac:dyDescent="0.25">
      <c r="A759" s="5" t="s">
        <v>408</v>
      </c>
      <c r="B759" s="5" t="s">
        <v>562</v>
      </c>
      <c r="C759" s="5" t="s">
        <v>735</v>
      </c>
      <c r="D759" s="52">
        <f t="shared" ca="1" si="11"/>
        <v>23928</v>
      </c>
      <c r="E759" s="5" t="s">
        <v>622</v>
      </c>
      <c r="F759" s="5">
        <v>46</v>
      </c>
      <c r="G759" s="50">
        <v>26431</v>
      </c>
      <c r="H759" s="5">
        <v>561242</v>
      </c>
      <c r="I759" s="50">
        <v>35528</v>
      </c>
      <c r="J759" s="5" t="s">
        <v>417</v>
      </c>
      <c r="L759"/>
    </row>
    <row r="760" spans="1:12" s="1" customFormat="1" x14ac:dyDescent="0.25">
      <c r="A760" s="5" t="s">
        <v>408</v>
      </c>
      <c r="B760" s="5" t="s">
        <v>569</v>
      </c>
      <c r="C760" s="5" t="s">
        <v>621</v>
      </c>
      <c r="D760" s="52">
        <f t="shared" ca="1" si="11"/>
        <v>28716</v>
      </c>
      <c r="E760" s="5" t="s">
        <v>877</v>
      </c>
      <c r="F760" s="5">
        <v>55</v>
      </c>
      <c r="G760" s="50">
        <v>23117</v>
      </c>
      <c r="H760" s="5">
        <v>561184</v>
      </c>
      <c r="I760" s="50">
        <v>35553</v>
      </c>
      <c r="J760" s="5" t="s">
        <v>417</v>
      </c>
      <c r="L760"/>
    </row>
    <row r="761" spans="1:12" s="1" customFormat="1" x14ac:dyDescent="0.25">
      <c r="A761" s="5" t="s">
        <v>408</v>
      </c>
      <c r="B761" s="5" t="s">
        <v>440</v>
      </c>
      <c r="C761" s="5" t="s">
        <v>444</v>
      </c>
      <c r="D761" s="52">
        <f t="shared" ca="1" si="11"/>
        <v>21648</v>
      </c>
      <c r="E761" s="5" t="s">
        <v>628</v>
      </c>
      <c r="F761" s="5">
        <v>46</v>
      </c>
      <c r="G761" s="50">
        <v>26405</v>
      </c>
      <c r="H761" s="5">
        <v>561252</v>
      </c>
      <c r="I761" s="50">
        <v>35677</v>
      </c>
      <c r="J761" s="5" t="s">
        <v>417</v>
      </c>
      <c r="L761"/>
    </row>
    <row r="762" spans="1:12" s="1" customFormat="1" x14ac:dyDescent="0.25">
      <c r="A762" s="5" t="s">
        <v>408</v>
      </c>
      <c r="B762" s="5" t="s">
        <v>646</v>
      </c>
      <c r="C762" s="5" t="s">
        <v>471</v>
      </c>
      <c r="D762" s="52">
        <f t="shared" ca="1" si="11"/>
        <v>22572</v>
      </c>
      <c r="E762" s="5" t="s">
        <v>482</v>
      </c>
      <c r="F762" s="5">
        <v>46</v>
      </c>
      <c r="G762" s="50">
        <v>26436</v>
      </c>
      <c r="H762" s="5">
        <v>561257</v>
      </c>
      <c r="I762" s="50">
        <v>35570</v>
      </c>
      <c r="J762" s="5" t="s">
        <v>417</v>
      </c>
      <c r="L762"/>
    </row>
    <row r="763" spans="1:12" s="1" customFormat="1" x14ac:dyDescent="0.25">
      <c r="A763" s="5" t="s">
        <v>454</v>
      </c>
      <c r="B763" s="5" t="s">
        <v>426</v>
      </c>
      <c r="C763" s="5" t="s">
        <v>88</v>
      </c>
      <c r="D763" s="52">
        <f t="shared" ca="1" si="11"/>
        <v>18120</v>
      </c>
      <c r="E763" s="5" t="s">
        <v>802</v>
      </c>
      <c r="F763" s="5">
        <v>44</v>
      </c>
      <c r="G763" s="50">
        <v>27291</v>
      </c>
      <c r="H763" s="5">
        <v>351299</v>
      </c>
      <c r="I763" s="50">
        <v>35683</v>
      </c>
      <c r="J763" s="5" t="s">
        <v>417</v>
      </c>
      <c r="L763"/>
    </row>
    <row r="764" spans="1:12" s="1" customFormat="1" x14ac:dyDescent="0.25">
      <c r="A764" s="5" t="s">
        <v>408</v>
      </c>
      <c r="B764" s="5" t="s">
        <v>506</v>
      </c>
      <c r="C764" s="5" t="s">
        <v>863</v>
      </c>
      <c r="D764" s="52">
        <f t="shared" ca="1" si="11"/>
        <v>20832</v>
      </c>
      <c r="E764" s="5" t="s">
        <v>738</v>
      </c>
      <c r="F764" s="5">
        <v>49</v>
      </c>
      <c r="G764" s="50">
        <v>25168</v>
      </c>
      <c r="H764" s="5">
        <v>351318</v>
      </c>
      <c r="I764" s="50">
        <v>35435</v>
      </c>
      <c r="J764" s="5" t="s">
        <v>417</v>
      </c>
      <c r="L764"/>
    </row>
    <row r="765" spans="1:12" s="1" customFormat="1" x14ac:dyDescent="0.25">
      <c r="A765" s="5" t="s">
        <v>413</v>
      </c>
      <c r="B765" s="5" t="s">
        <v>612</v>
      </c>
      <c r="C765" s="5" t="s">
        <v>878</v>
      </c>
      <c r="D765" s="52">
        <f t="shared" ca="1" si="11"/>
        <v>19188</v>
      </c>
      <c r="E765" s="5" t="s">
        <v>879</v>
      </c>
      <c r="F765" s="5">
        <v>48</v>
      </c>
      <c r="G765" s="50">
        <v>25717</v>
      </c>
      <c r="H765" s="5">
        <v>561270</v>
      </c>
      <c r="I765" s="50">
        <v>35562</v>
      </c>
      <c r="J765" s="5" t="s">
        <v>417</v>
      </c>
      <c r="L765"/>
    </row>
    <row r="766" spans="1:12" s="1" customFormat="1" x14ac:dyDescent="0.25">
      <c r="A766" s="5" t="s">
        <v>408</v>
      </c>
      <c r="B766" s="5" t="s">
        <v>664</v>
      </c>
      <c r="C766" s="5" t="s">
        <v>774</v>
      </c>
      <c r="D766" s="52">
        <f t="shared" ca="1" si="11"/>
        <v>22116</v>
      </c>
      <c r="E766" s="5" t="s">
        <v>880</v>
      </c>
      <c r="F766" s="5">
        <v>45</v>
      </c>
      <c r="G766" s="50">
        <v>26584</v>
      </c>
      <c r="H766" s="5">
        <v>561271</v>
      </c>
      <c r="I766" s="50">
        <v>35492</v>
      </c>
      <c r="J766" s="5" t="s">
        <v>417</v>
      </c>
      <c r="L766"/>
    </row>
    <row r="767" spans="1:12" s="1" customFormat="1" x14ac:dyDescent="0.25">
      <c r="A767" s="5" t="s">
        <v>408</v>
      </c>
      <c r="B767" s="5" t="s">
        <v>546</v>
      </c>
      <c r="C767" s="5" t="s">
        <v>185</v>
      </c>
      <c r="D767" s="52">
        <f t="shared" ca="1" si="11"/>
        <v>20916</v>
      </c>
      <c r="E767" s="5" t="s">
        <v>881</v>
      </c>
      <c r="F767" s="5">
        <v>58</v>
      </c>
      <c r="G767" s="50">
        <v>22132</v>
      </c>
      <c r="H767" s="5">
        <v>561278</v>
      </c>
      <c r="I767" s="50">
        <v>35760</v>
      </c>
      <c r="J767" s="5" t="s">
        <v>417</v>
      </c>
      <c r="L767"/>
    </row>
    <row r="768" spans="1:12" s="1" customFormat="1" x14ac:dyDescent="0.25">
      <c r="A768" s="5" t="s">
        <v>408</v>
      </c>
      <c r="B768" s="5" t="s">
        <v>615</v>
      </c>
      <c r="C768" s="5" t="s">
        <v>882</v>
      </c>
      <c r="D768" s="52">
        <f t="shared" ca="1" si="11"/>
        <v>30684</v>
      </c>
      <c r="E768" s="5" t="s">
        <v>536</v>
      </c>
      <c r="F768" s="5">
        <v>48</v>
      </c>
      <c r="G768" s="50">
        <v>25630</v>
      </c>
      <c r="H768" s="5">
        <v>561350</v>
      </c>
      <c r="I768" s="50">
        <v>35774</v>
      </c>
      <c r="J768" s="5" t="s">
        <v>417</v>
      </c>
      <c r="L768"/>
    </row>
    <row r="769" spans="1:12" s="1" customFormat="1" x14ac:dyDescent="0.25">
      <c r="A769" s="5" t="s">
        <v>408</v>
      </c>
      <c r="B769" s="5" t="s">
        <v>440</v>
      </c>
      <c r="C769" s="5" t="s">
        <v>570</v>
      </c>
      <c r="D769" s="52">
        <f t="shared" ca="1" si="11"/>
        <v>28836</v>
      </c>
      <c r="E769" s="5" t="s">
        <v>703</v>
      </c>
      <c r="F769" s="5">
        <v>47</v>
      </c>
      <c r="G769" s="50">
        <v>26058</v>
      </c>
      <c r="H769" s="5">
        <v>561294</v>
      </c>
      <c r="I769" s="50">
        <v>35718</v>
      </c>
      <c r="J769" s="5" t="s">
        <v>417</v>
      </c>
      <c r="L769"/>
    </row>
    <row r="770" spans="1:12" s="1" customFormat="1" x14ac:dyDescent="0.25">
      <c r="A770" s="5" t="s">
        <v>408</v>
      </c>
      <c r="B770" s="5" t="s">
        <v>590</v>
      </c>
      <c r="C770" s="5" t="s">
        <v>154</v>
      </c>
      <c r="D770" s="52">
        <f t="shared" ca="1" si="11"/>
        <v>27264</v>
      </c>
      <c r="E770" s="5" t="s">
        <v>883</v>
      </c>
      <c r="F770" s="5">
        <v>47</v>
      </c>
      <c r="G770" s="50">
        <v>26018</v>
      </c>
      <c r="H770" s="5">
        <v>561301</v>
      </c>
      <c r="I770" s="50">
        <v>35455</v>
      </c>
      <c r="J770" s="5" t="s">
        <v>417</v>
      </c>
      <c r="L770"/>
    </row>
    <row r="771" spans="1:12" s="1" customFormat="1" x14ac:dyDescent="0.25">
      <c r="A771" s="5" t="s">
        <v>413</v>
      </c>
      <c r="B771" s="5" t="s">
        <v>495</v>
      </c>
      <c r="C771" s="5" t="s">
        <v>884</v>
      </c>
      <c r="D771" s="52">
        <f t="shared" ref="D771:D834" ca="1" si="12">RANDBETWEEN(1500,2600)*12</f>
        <v>26280</v>
      </c>
      <c r="E771" s="5" t="s">
        <v>885</v>
      </c>
      <c r="F771" s="5">
        <v>46</v>
      </c>
      <c r="G771" s="50">
        <v>26292</v>
      </c>
      <c r="H771" s="5">
        <v>561311</v>
      </c>
      <c r="I771" s="50">
        <v>35570</v>
      </c>
      <c r="J771" s="5" t="s">
        <v>417</v>
      </c>
      <c r="L771"/>
    </row>
    <row r="772" spans="1:12" s="1" customFormat="1" x14ac:dyDescent="0.25">
      <c r="A772" s="5" t="s">
        <v>408</v>
      </c>
      <c r="B772" s="5" t="s">
        <v>526</v>
      </c>
      <c r="C772" s="5" t="s">
        <v>459</v>
      </c>
      <c r="D772" s="52">
        <f t="shared" ca="1" si="12"/>
        <v>19596</v>
      </c>
      <c r="E772" s="5" t="s">
        <v>422</v>
      </c>
      <c r="F772" s="5">
        <v>44</v>
      </c>
      <c r="G772" s="50">
        <v>27037</v>
      </c>
      <c r="H772" s="5">
        <v>561310</v>
      </c>
      <c r="I772" s="50">
        <v>35685</v>
      </c>
      <c r="J772" s="5" t="s">
        <v>417</v>
      </c>
      <c r="L772"/>
    </row>
    <row r="773" spans="1:12" s="1" customFormat="1" x14ac:dyDescent="0.25">
      <c r="A773" s="5" t="s">
        <v>413</v>
      </c>
      <c r="B773" s="5" t="s">
        <v>817</v>
      </c>
      <c r="C773" s="5" t="s">
        <v>640</v>
      </c>
      <c r="D773" s="52">
        <f t="shared" ca="1" si="12"/>
        <v>18432</v>
      </c>
      <c r="E773" s="5" t="s">
        <v>886</v>
      </c>
      <c r="F773" s="5">
        <v>46</v>
      </c>
      <c r="G773" s="50">
        <v>26546</v>
      </c>
      <c r="H773" s="5">
        <v>561261</v>
      </c>
      <c r="I773" s="50">
        <v>35523</v>
      </c>
      <c r="J773" s="5" t="s">
        <v>417</v>
      </c>
      <c r="L773"/>
    </row>
    <row r="774" spans="1:12" s="1" customFormat="1" x14ac:dyDescent="0.25">
      <c r="A774" s="5" t="s">
        <v>408</v>
      </c>
      <c r="B774" s="5" t="s">
        <v>572</v>
      </c>
      <c r="C774" s="5" t="s">
        <v>556</v>
      </c>
      <c r="D774" s="52">
        <f t="shared" ca="1" si="12"/>
        <v>29016</v>
      </c>
      <c r="E774" s="5" t="s">
        <v>536</v>
      </c>
      <c r="F774" s="5">
        <v>44</v>
      </c>
      <c r="G774" s="50">
        <v>27183</v>
      </c>
      <c r="H774" s="5">
        <v>351434</v>
      </c>
      <c r="I774" s="50">
        <v>35477</v>
      </c>
      <c r="J774" s="5" t="s">
        <v>417</v>
      </c>
      <c r="L774"/>
    </row>
    <row r="775" spans="1:12" s="1" customFormat="1" x14ac:dyDescent="0.25">
      <c r="A775" s="5" t="s">
        <v>454</v>
      </c>
      <c r="B775" s="5" t="s">
        <v>461</v>
      </c>
      <c r="C775" s="5" t="s">
        <v>707</v>
      </c>
      <c r="D775" s="52">
        <f t="shared" ca="1" si="12"/>
        <v>19560</v>
      </c>
      <c r="E775" s="5" t="s">
        <v>473</v>
      </c>
      <c r="F775" s="5">
        <v>44</v>
      </c>
      <c r="G775" s="50">
        <v>27109</v>
      </c>
      <c r="H775" s="5">
        <v>568487</v>
      </c>
      <c r="I775" s="50">
        <v>35518</v>
      </c>
      <c r="J775" s="5" t="s">
        <v>417</v>
      </c>
      <c r="L775"/>
    </row>
    <row r="776" spans="1:12" s="1" customFormat="1" x14ac:dyDescent="0.25">
      <c r="A776" s="5" t="s">
        <v>413</v>
      </c>
      <c r="B776" s="5" t="s">
        <v>629</v>
      </c>
      <c r="C776" s="5" t="s">
        <v>887</v>
      </c>
      <c r="D776" s="52">
        <f t="shared" ca="1" si="12"/>
        <v>25644</v>
      </c>
      <c r="E776" s="5" t="s">
        <v>856</v>
      </c>
      <c r="F776" s="5">
        <v>50</v>
      </c>
      <c r="G776" s="50">
        <v>25022</v>
      </c>
      <c r="H776" s="5">
        <v>351322</v>
      </c>
      <c r="I776" s="50">
        <v>35525</v>
      </c>
      <c r="J776" s="5" t="s">
        <v>417</v>
      </c>
      <c r="L776"/>
    </row>
    <row r="777" spans="1:12" s="1" customFormat="1" x14ac:dyDescent="0.25">
      <c r="A777" s="5" t="s">
        <v>413</v>
      </c>
      <c r="B777" s="5" t="s">
        <v>709</v>
      </c>
      <c r="C777" s="5" t="s">
        <v>831</v>
      </c>
      <c r="D777" s="52">
        <f t="shared" ca="1" si="12"/>
        <v>28596</v>
      </c>
      <c r="E777" s="5" t="s">
        <v>416</v>
      </c>
      <c r="F777" s="5">
        <v>44</v>
      </c>
      <c r="G777" s="50">
        <v>27220</v>
      </c>
      <c r="H777" s="5">
        <v>561162</v>
      </c>
      <c r="I777" s="50">
        <v>35584</v>
      </c>
      <c r="J777" s="5" t="s">
        <v>417</v>
      </c>
      <c r="L777"/>
    </row>
    <row r="778" spans="1:12" s="1" customFormat="1" x14ac:dyDescent="0.25">
      <c r="A778" s="5" t="s">
        <v>454</v>
      </c>
      <c r="B778" s="5" t="s">
        <v>467</v>
      </c>
      <c r="C778" s="5" t="s">
        <v>90</v>
      </c>
      <c r="D778" s="52">
        <f t="shared" ca="1" si="12"/>
        <v>24576</v>
      </c>
      <c r="E778" s="5" t="s">
        <v>888</v>
      </c>
      <c r="F778" s="5">
        <v>46</v>
      </c>
      <c r="G778" s="50">
        <v>26339</v>
      </c>
      <c r="H778" s="5">
        <v>351323</v>
      </c>
      <c r="I778" s="50">
        <v>35515</v>
      </c>
      <c r="J778" s="5" t="s">
        <v>417</v>
      </c>
      <c r="L778"/>
    </row>
    <row r="779" spans="1:12" s="1" customFormat="1" x14ac:dyDescent="0.25">
      <c r="A779" s="5" t="s">
        <v>454</v>
      </c>
      <c r="B779" s="5" t="s">
        <v>694</v>
      </c>
      <c r="C779" s="5" t="s">
        <v>889</v>
      </c>
      <c r="D779" s="52">
        <f t="shared" ca="1" si="12"/>
        <v>30912</v>
      </c>
      <c r="E779" s="5" t="s">
        <v>628</v>
      </c>
      <c r="F779" s="5">
        <v>49</v>
      </c>
      <c r="G779" s="50">
        <v>25208</v>
      </c>
      <c r="H779" s="5">
        <v>561342</v>
      </c>
      <c r="I779" s="50">
        <v>35456</v>
      </c>
      <c r="J779" s="5" t="s">
        <v>417</v>
      </c>
      <c r="L779"/>
    </row>
    <row r="780" spans="1:12" s="1" customFormat="1" x14ac:dyDescent="0.25">
      <c r="A780" s="5" t="s">
        <v>454</v>
      </c>
      <c r="B780" s="5" t="s">
        <v>574</v>
      </c>
      <c r="C780" s="5" t="s">
        <v>91</v>
      </c>
      <c r="D780" s="52">
        <f t="shared" ca="1" si="12"/>
        <v>21888</v>
      </c>
      <c r="E780" s="5" t="s">
        <v>890</v>
      </c>
      <c r="F780" s="5">
        <v>44</v>
      </c>
      <c r="G780" s="50">
        <v>27178</v>
      </c>
      <c r="H780" s="5">
        <v>561356</v>
      </c>
      <c r="I780" s="50">
        <v>35710</v>
      </c>
      <c r="J780" s="5" t="s">
        <v>417</v>
      </c>
      <c r="L780"/>
    </row>
    <row r="781" spans="1:12" s="1" customFormat="1" x14ac:dyDescent="0.25">
      <c r="A781" s="5" t="s">
        <v>408</v>
      </c>
      <c r="B781" s="5" t="s">
        <v>592</v>
      </c>
      <c r="C781" s="5" t="s">
        <v>635</v>
      </c>
      <c r="D781" s="52">
        <f t="shared" ca="1" si="12"/>
        <v>21948</v>
      </c>
      <c r="E781" s="5" t="s">
        <v>891</v>
      </c>
      <c r="F781" s="5">
        <v>45</v>
      </c>
      <c r="G781" s="50">
        <v>26721</v>
      </c>
      <c r="H781" s="5">
        <v>351022</v>
      </c>
      <c r="I781" s="50">
        <v>35772</v>
      </c>
      <c r="J781" s="5" t="s">
        <v>417</v>
      </c>
      <c r="L781"/>
    </row>
    <row r="782" spans="1:12" s="1" customFormat="1" x14ac:dyDescent="0.25">
      <c r="A782" s="5" t="s">
        <v>408</v>
      </c>
      <c r="B782" s="5" t="s">
        <v>519</v>
      </c>
      <c r="C782" s="5" t="s">
        <v>892</v>
      </c>
      <c r="D782" s="52">
        <f t="shared" ca="1" si="12"/>
        <v>30036</v>
      </c>
      <c r="E782" s="5" t="s">
        <v>619</v>
      </c>
      <c r="F782" s="5">
        <v>45</v>
      </c>
      <c r="G782" s="50">
        <v>26752</v>
      </c>
      <c r="H782" s="5">
        <v>561356</v>
      </c>
      <c r="I782" s="50">
        <v>35744</v>
      </c>
      <c r="J782" s="5" t="s">
        <v>417</v>
      </c>
      <c r="L782"/>
    </row>
    <row r="783" spans="1:12" s="1" customFormat="1" x14ac:dyDescent="0.25">
      <c r="A783" s="5" t="s">
        <v>413</v>
      </c>
      <c r="B783" s="5" t="s">
        <v>626</v>
      </c>
      <c r="C783" s="5" t="s">
        <v>640</v>
      </c>
      <c r="D783" s="52">
        <f t="shared" ca="1" si="12"/>
        <v>23412</v>
      </c>
      <c r="E783" s="5" t="s">
        <v>749</v>
      </c>
      <c r="F783" s="5">
        <v>43</v>
      </c>
      <c r="G783" s="50">
        <v>27519</v>
      </c>
      <c r="H783" s="5">
        <v>561352</v>
      </c>
      <c r="I783" s="50">
        <v>35654</v>
      </c>
      <c r="J783" s="5" t="s">
        <v>417</v>
      </c>
      <c r="L783"/>
    </row>
    <row r="784" spans="1:12" s="1" customFormat="1" x14ac:dyDescent="0.25">
      <c r="A784" s="5" t="s">
        <v>408</v>
      </c>
      <c r="B784" s="5" t="s">
        <v>450</v>
      </c>
      <c r="C784" s="5" t="s">
        <v>779</v>
      </c>
      <c r="D784" s="52">
        <f t="shared" ca="1" si="12"/>
        <v>27144</v>
      </c>
      <c r="E784" s="5" t="s">
        <v>536</v>
      </c>
      <c r="F784" s="5">
        <v>45</v>
      </c>
      <c r="G784" s="50">
        <v>26690</v>
      </c>
      <c r="H784" s="5">
        <v>561363</v>
      </c>
      <c r="I784" s="50">
        <v>35579</v>
      </c>
      <c r="J784" s="5" t="s">
        <v>417</v>
      </c>
      <c r="L784"/>
    </row>
    <row r="785" spans="1:12" s="1" customFormat="1" x14ac:dyDescent="0.25">
      <c r="A785" s="5" t="s">
        <v>408</v>
      </c>
      <c r="B785" s="5" t="s">
        <v>817</v>
      </c>
      <c r="C785" s="5" t="s">
        <v>822</v>
      </c>
      <c r="D785" s="52">
        <f t="shared" ca="1" si="12"/>
        <v>23532</v>
      </c>
      <c r="E785" s="5" t="s">
        <v>536</v>
      </c>
      <c r="F785" s="5">
        <v>44</v>
      </c>
      <c r="G785" s="50">
        <v>27086</v>
      </c>
      <c r="H785" s="5">
        <v>561365</v>
      </c>
      <c r="I785" s="50">
        <v>35759</v>
      </c>
      <c r="J785" s="5" t="s">
        <v>417</v>
      </c>
      <c r="L785"/>
    </row>
    <row r="786" spans="1:12" s="1" customFormat="1" x14ac:dyDescent="0.25">
      <c r="A786" s="5" t="s">
        <v>408</v>
      </c>
      <c r="B786" s="5" t="s">
        <v>493</v>
      </c>
      <c r="C786" s="5" t="s">
        <v>410</v>
      </c>
      <c r="D786" s="52">
        <f t="shared" ca="1" si="12"/>
        <v>30372</v>
      </c>
      <c r="E786" s="5" t="s">
        <v>536</v>
      </c>
      <c r="F786" s="5">
        <v>45</v>
      </c>
      <c r="G786" s="50">
        <v>26613</v>
      </c>
      <c r="H786" s="5">
        <v>561362</v>
      </c>
      <c r="I786" s="50">
        <v>35772</v>
      </c>
      <c r="J786" s="5" t="s">
        <v>417</v>
      </c>
      <c r="L786"/>
    </row>
    <row r="787" spans="1:12" s="1" customFormat="1" x14ac:dyDescent="0.25">
      <c r="A787" s="5" t="s">
        <v>408</v>
      </c>
      <c r="B787" s="5" t="s">
        <v>429</v>
      </c>
      <c r="C787" s="5" t="s">
        <v>870</v>
      </c>
      <c r="D787" s="52">
        <f t="shared" ca="1" si="12"/>
        <v>25128</v>
      </c>
      <c r="E787" s="5" t="s">
        <v>738</v>
      </c>
      <c r="F787" s="5">
        <v>43</v>
      </c>
      <c r="G787" s="50">
        <v>27321</v>
      </c>
      <c r="H787" s="5">
        <v>351324</v>
      </c>
      <c r="I787" s="50">
        <v>35695</v>
      </c>
      <c r="J787" s="5" t="s">
        <v>417</v>
      </c>
      <c r="L787"/>
    </row>
    <row r="788" spans="1:12" s="1" customFormat="1" x14ac:dyDescent="0.25">
      <c r="A788" s="5" t="s">
        <v>413</v>
      </c>
      <c r="B788" s="5" t="s">
        <v>568</v>
      </c>
      <c r="C788" s="5" t="s">
        <v>893</v>
      </c>
      <c r="D788" s="52">
        <f t="shared" ca="1" si="12"/>
        <v>24684</v>
      </c>
      <c r="E788" s="5" t="s">
        <v>473</v>
      </c>
      <c r="F788" s="5">
        <v>42</v>
      </c>
      <c r="G788" s="50">
        <v>27984</v>
      </c>
      <c r="H788" s="5">
        <v>561384</v>
      </c>
      <c r="I788" s="50">
        <v>35836</v>
      </c>
      <c r="J788" s="5" t="s">
        <v>417</v>
      </c>
      <c r="L788"/>
    </row>
    <row r="789" spans="1:12" s="1" customFormat="1" x14ac:dyDescent="0.25">
      <c r="A789" s="5" t="s">
        <v>408</v>
      </c>
      <c r="B789" s="5" t="s">
        <v>568</v>
      </c>
      <c r="C789" s="5" t="s">
        <v>679</v>
      </c>
      <c r="D789" s="52">
        <f t="shared" ca="1" si="12"/>
        <v>30504</v>
      </c>
      <c r="E789" s="5" t="s">
        <v>416</v>
      </c>
      <c r="F789" s="5">
        <v>46</v>
      </c>
      <c r="G789" s="50">
        <v>26337</v>
      </c>
      <c r="H789" s="5">
        <v>561386</v>
      </c>
      <c r="I789" s="50">
        <v>35950</v>
      </c>
      <c r="J789" s="5" t="s">
        <v>417</v>
      </c>
      <c r="L789"/>
    </row>
    <row r="790" spans="1:12" s="1" customFormat="1" x14ac:dyDescent="0.25">
      <c r="A790" s="5" t="s">
        <v>413</v>
      </c>
      <c r="B790" s="5" t="s">
        <v>526</v>
      </c>
      <c r="C790" s="5" t="s">
        <v>596</v>
      </c>
      <c r="D790" s="52">
        <f t="shared" ca="1" si="12"/>
        <v>25344</v>
      </c>
      <c r="E790" s="5" t="s">
        <v>460</v>
      </c>
      <c r="F790" s="5">
        <v>43</v>
      </c>
      <c r="G790" s="50">
        <v>27489</v>
      </c>
      <c r="H790" s="5">
        <v>561345</v>
      </c>
      <c r="I790" s="50">
        <v>35932</v>
      </c>
      <c r="J790" s="5" t="s">
        <v>466</v>
      </c>
      <c r="L790"/>
    </row>
    <row r="791" spans="1:12" s="1" customFormat="1" x14ac:dyDescent="0.25">
      <c r="A791" s="5" t="s">
        <v>408</v>
      </c>
      <c r="B791" s="5" t="s">
        <v>712</v>
      </c>
      <c r="C791" s="5" t="s">
        <v>894</v>
      </c>
      <c r="D791" s="52">
        <f t="shared" ca="1" si="12"/>
        <v>21684</v>
      </c>
      <c r="E791" s="5" t="s">
        <v>778</v>
      </c>
      <c r="F791" s="5">
        <v>44</v>
      </c>
      <c r="G791" s="50">
        <v>27081</v>
      </c>
      <c r="H791" s="5">
        <v>561389</v>
      </c>
      <c r="I791" s="50">
        <v>35949</v>
      </c>
      <c r="J791" s="5" t="s">
        <v>466</v>
      </c>
      <c r="L791"/>
    </row>
    <row r="792" spans="1:12" s="1" customFormat="1" x14ac:dyDescent="0.25">
      <c r="A792" s="5" t="s">
        <v>408</v>
      </c>
      <c r="B792" s="5" t="s">
        <v>476</v>
      </c>
      <c r="C792" s="5" t="s">
        <v>835</v>
      </c>
      <c r="D792" s="52">
        <f t="shared" ca="1" si="12"/>
        <v>28368</v>
      </c>
      <c r="E792" s="5" t="s">
        <v>895</v>
      </c>
      <c r="F792" s="5">
        <v>44</v>
      </c>
      <c r="G792" s="50">
        <v>27232</v>
      </c>
      <c r="H792" s="5">
        <v>561393</v>
      </c>
      <c r="I792" s="50">
        <v>35920</v>
      </c>
      <c r="J792" s="5" t="s">
        <v>466</v>
      </c>
      <c r="L792"/>
    </row>
    <row r="793" spans="1:12" s="1" customFormat="1" x14ac:dyDescent="0.25">
      <c r="A793" s="5" t="s">
        <v>413</v>
      </c>
      <c r="B793" s="5" t="s">
        <v>618</v>
      </c>
      <c r="C793" s="5" t="s">
        <v>896</v>
      </c>
      <c r="D793" s="52">
        <f t="shared" ca="1" si="12"/>
        <v>24420</v>
      </c>
      <c r="E793" s="5" t="s">
        <v>460</v>
      </c>
      <c r="F793" s="5">
        <v>42</v>
      </c>
      <c r="G793" s="50">
        <v>27710</v>
      </c>
      <c r="H793" s="5">
        <v>561394</v>
      </c>
      <c r="I793" s="50">
        <v>36139</v>
      </c>
      <c r="J793" s="5" t="s">
        <v>466</v>
      </c>
      <c r="L793"/>
    </row>
    <row r="794" spans="1:12" s="1" customFormat="1" x14ac:dyDescent="0.25">
      <c r="A794" s="5" t="s">
        <v>413</v>
      </c>
      <c r="B794" s="5" t="s">
        <v>481</v>
      </c>
      <c r="C794" s="5" t="s">
        <v>472</v>
      </c>
      <c r="D794" s="52">
        <f t="shared" ca="1" si="12"/>
        <v>31104</v>
      </c>
      <c r="E794" s="5" t="s">
        <v>897</v>
      </c>
      <c r="F794" s="5">
        <v>55</v>
      </c>
      <c r="G794" s="50">
        <v>23195</v>
      </c>
      <c r="H794" s="5">
        <v>561130</v>
      </c>
      <c r="I794" s="50">
        <v>35803</v>
      </c>
      <c r="J794" s="5" t="s">
        <v>466</v>
      </c>
      <c r="L794"/>
    </row>
    <row r="795" spans="1:12" s="1" customFormat="1" x14ac:dyDescent="0.25">
      <c r="A795" s="5" t="s">
        <v>413</v>
      </c>
      <c r="B795" s="5" t="s">
        <v>469</v>
      </c>
      <c r="C795" s="5" t="s">
        <v>898</v>
      </c>
      <c r="D795" s="52">
        <f t="shared" ca="1" si="12"/>
        <v>20064</v>
      </c>
      <c r="E795" s="5" t="s">
        <v>473</v>
      </c>
      <c r="F795" s="5">
        <v>41</v>
      </c>
      <c r="G795" s="50">
        <v>28375</v>
      </c>
      <c r="H795" s="5">
        <v>568857</v>
      </c>
      <c r="I795" s="50">
        <v>35937</v>
      </c>
      <c r="J795" s="5" t="s">
        <v>466</v>
      </c>
      <c r="L795"/>
    </row>
    <row r="796" spans="1:12" s="1" customFormat="1" x14ac:dyDescent="0.25">
      <c r="A796" s="5" t="s">
        <v>408</v>
      </c>
      <c r="B796" s="5" t="s">
        <v>448</v>
      </c>
      <c r="C796" s="5" t="s">
        <v>679</v>
      </c>
      <c r="D796" s="52">
        <f t="shared" ca="1" si="12"/>
        <v>30480</v>
      </c>
      <c r="E796" s="5" t="s">
        <v>445</v>
      </c>
      <c r="F796" s="5">
        <v>56</v>
      </c>
      <c r="G796" s="50">
        <v>22880</v>
      </c>
      <c r="H796" s="5">
        <v>351331</v>
      </c>
      <c r="I796" s="50">
        <v>35958</v>
      </c>
      <c r="J796" s="5" t="s">
        <v>417</v>
      </c>
      <c r="L796"/>
    </row>
    <row r="797" spans="1:12" s="1" customFormat="1" x14ac:dyDescent="0.25">
      <c r="A797" s="5" t="s">
        <v>408</v>
      </c>
      <c r="B797" s="5" t="s">
        <v>559</v>
      </c>
      <c r="C797" s="5" t="s">
        <v>892</v>
      </c>
      <c r="D797" s="52">
        <f t="shared" ca="1" si="12"/>
        <v>21936</v>
      </c>
      <c r="E797" s="5" t="s">
        <v>899</v>
      </c>
      <c r="F797" s="5">
        <v>45</v>
      </c>
      <c r="G797" s="50">
        <v>26584</v>
      </c>
      <c r="H797" s="5">
        <v>351254</v>
      </c>
      <c r="I797" s="50">
        <v>35918</v>
      </c>
      <c r="J797" s="5" t="s">
        <v>900</v>
      </c>
      <c r="L797"/>
    </row>
    <row r="798" spans="1:12" s="1" customFormat="1" x14ac:dyDescent="0.25">
      <c r="A798" s="5" t="s">
        <v>408</v>
      </c>
      <c r="B798" s="5" t="s">
        <v>443</v>
      </c>
      <c r="C798" s="5" t="s">
        <v>863</v>
      </c>
      <c r="D798" s="52">
        <f t="shared" ca="1" si="12"/>
        <v>28824</v>
      </c>
      <c r="E798" s="5" t="s">
        <v>428</v>
      </c>
      <c r="F798" s="5">
        <v>44</v>
      </c>
      <c r="G798" s="50">
        <v>27054</v>
      </c>
      <c r="H798" s="5">
        <v>561563</v>
      </c>
      <c r="I798" s="50">
        <v>36154</v>
      </c>
      <c r="J798" s="5" t="s">
        <v>858</v>
      </c>
      <c r="L798"/>
    </row>
    <row r="799" spans="1:12" s="1" customFormat="1" x14ac:dyDescent="0.25">
      <c r="A799" s="5" t="s">
        <v>408</v>
      </c>
      <c r="B799" s="5" t="s">
        <v>645</v>
      </c>
      <c r="C799" s="5" t="s">
        <v>901</v>
      </c>
      <c r="D799" s="52">
        <f t="shared" ca="1" si="12"/>
        <v>21576</v>
      </c>
      <c r="E799" s="5" t="s">
        <v>902</v>
      </c>
      <c r="F799" s="5">
        <v>48</v>
      </c>
      <c r="G799" s="50">
        <v>25615</v>
      </c>
      <c r="H799" s="5">
        <v>561568</v>
      </c>
      <c r="I799" s="50">
        <v>35988</v>
      </c>
      <c r="J799" s="5" t="s">
        <v>903</v>
      </c>
      <c r="L799"/>
    </row>
    <row r="800" spans="1:12" s="1" customFormat="1" x14ac:dyDescent="0.25">
      <c r="A800" s="5" t="s">
        <v>408</v>
      </c>
      <c r="B800" s="5" t="s">
        <v>817</v>
      </c>
      <c r="C800" s="5" t="s">
        <v>542</v>
      </c>
      <c r="D800" s="52">
        <f t="shared" ca="1" si="12"/>
        <v>22860</v>
      </c>
      <c r="E800" s="5" t="s">
        <v>749</v>
      </c>
      <c r="F800" s="5">
        <v>42</v>
      </c>
      <c r="G800" s="50">
        <v>27923</v>
      </c>
      <c r="H800" s="5">
        <v>561420</v>
      </c>
      <c r="I800" s="50">
        <v>35857</v>
      </c>
      <c r="J800" s="5" t="s">
        <v>417</v>
      </c>
      <c r="L800"/>
    </row>
    <row r="801" spans="1:12" s="1" customFormat="1" x14ac:dyDescent="0.25">
      <c r="A801" s="5" t="s">
        <v>408</v>
      </c>
      <c r="B801" s="5" t="s">
        <v>709</v>
      </c>
      <c r="C801" s="5" t="s">
        <v>904</v>
      </c>
      <c r="D801" s="52">
        <f t="shared" ca="1" si="12"/>
        <v>25872</v>
      </c>
      <c r="E801" s="5" t="s">
        <v>601</v>
      </c>
      <c r="F801" s="5">
        <v>46</v>
      </c>
      <c r="G801" s="50">
        <v>26392</v>
      </c>
      <c r="H801" s="5">
        <v>561426</v>
      </c>
      <c r="I801" s="50">
        <v>36079</v>
      </c>
      <c r="J801" s="5" t="s">
        <v>417</v>
      </c>
      <c r="L801"/>
    </row>
    <row r="802" spans="1:12" s="1" customFormat="1" x14ac:dyDescent="0.25">
      <c r="A802" s="5" t="s">
        <v>413</v>
      </c>
      <c r="B802" s="5" t="s">
        <v>587</v>
      </c>
      <c r="C802" s="5" t="s">
        <v>475</v>
      </c>
      <c r="D802" s="52">
        <f t="shared" ca="1" si="12"/>
        <v>21144</v>
      </c>
      <c r="E802" s="5" t="s">
        <v>460</v>
      </c>
      <c r="F802" s="5">
        <v>43</v>
      </c>
      <c r="G802" s="50">
        <v>27309</v>
      </c>
      <c r="H802" s="5">
        <v>561429</v>
      </c>
      <c r="I802" s="50">
        <v>35993</v>
      </c>
      <c r="J802" s="5" t="s">
        <v>417</v>
      </c>
      <c r="L802"/>
    </row>
    <row r="803" spans="1:12" s="1" customFormat="1" x14ac:dyDescent="0.25">
      <c r="A803" s="5" t="s">
        <v>408</v>
      </c>
      <c r="B803" s="5" t="s">
        <v>662</v>
      </c>
      <c r="C803" s="5" t="s">
        <v>863</v>
      </c>
      <c r="D803" s="52">
        <f t="shared" ca="1" si="12"/>
        <v>19344</v>
      </c>
      <c r="E803" s="5" t="s">
        <v>749</v>
      </c>
      <c r="F803" s="5">
        <v>43</v>
      </c>
      <c r="G803" s="50">
        <v>27610</v>
      </c>
      <c r="H803" s="5">
        <v>350255</v>
      </c>
      <c r="I803" s="50">
        <v>36060</v>
      </c>
      <c r="J803" s="5" t="s">
        <v>417</v>
      </c>
      <c r="L803"/>
    </row>
    <row r="804" spans="1:12" s="1" customFormat="1" x14ac:dyDescent="0.25">
      <c r="A804" s="5" t="s">
        <v>408</v>
      </c>
      <c r="B804" s="5" t="s">
        <v>629</v>
      </c>
      <c r="C804" s="5" t="s">
        <v>735</v>
      </c>
      <c r="D804" s="52">
        <f t="shared" ca="1" si="12"/>
        <v>29556</v>
      </c>
      <c r="E804" s="5" t="s">
        <v>449</v>
      </c>
      <c r="F804" s="5">
        <v>48</v>
      </c>
      <c r="G804" s="50">
        <v>25705</v>
      </c>
      <c r="H804" s="5">
        <v>561434</v>
      </c>
      <c r="I804" s="50">
        <v>35888</v>
      </c>
      <c r="J804" s="5" t="s">
        <v>421</v>
      </c>
      <c r="L804"/>
    </row>
    <row r="805" spans="1:12" s="1" customFormat="1" x14ac:dyDescent="0.25">
      <c r="A805" s="5" t="s">
        <v>408</v>
      </c>
      <c r="B805" s="5" t="s">
        <v>648</v>
      </c>
      <c r="C805" s="5" t="s">
        <v>621</v>
      </c>
      <c r="D805" s="52">
        <f t="shared" ca="1" si="12"/>
        <v>29568</v>
      </c>
      <c r="E805" s="5" t="s">
        <v>473</v>
      </c>
      <c r="F805" s="5">
        <v>51</v>
      </c>
      <c r="G805" s="50">
        <v>24657</v>
      </c>
      <c r="H805" s="5">
        <v>561437</v>
      </c>
      <c r="I805" s="50">
        <v>36155</v>
      </c>
      <c r="J805" s="5" t="s">
        <v>466</v>
      </c>
      <c r="L805"/>
    </row>
    <row r="806" spans="1:12" s="1" customFormat="1" x14ac:dyDescent="0.25">
      <c r="A806" s="5" t="s">
        <v>408</v>
      </c>
      <c r="B806" s="5" t="s">
        <v>730</v>
      </c>
      <c r="C806" s="5" t="s">
        <v>905</v>
      </c>
      <c r="D806" s="52">
        <f t="shared" ca="1" si="12"/>
        <v>25956</v>
      </c>
      <c r="E806" s="5" t="s">
        <v>619</v>
      </c>
      <c r="F806" s="5">
        <v>43</v>
      </c>
      <c r="G806" s="50">
        <v>27649</v>
      </c>
      <c r="H806" s="5">
        <v>561440</v>
      </c>
      <c r="I806" s="50">
        <v>36110</v>
      </c>
      <c r="J806" s="5" t="s">
        <v>466</v>
      </c>
      <c r="L806"/>
    </row>
    <row r="807" spans="1:12" s="1" customFormat="1" x14ac:dyDescent="0.25">
      <c r="A807" s="5" t="s">
        <v>408</v>
      </c>
      <c r="B807" s="5" t="s">
        <v>645</v>
      </c>
      <c r="C807" s="5" t="s">
        <v>863</v>
      </c>
      <c r="D807" s="52">
        <f t="shared" ca="1" si="12"/>
        <v>31200</v>
      </c>
      <c r="E807" s="5" t="s">
        <v>778</v>
      </c>
      <c r="F807" s="5">
        <v>43</v>
      </c>
      <c r="G807" s="50">
        <v>27388</v>
      </c>
      <c r="H807" s="5">
        <v>561442</v>
      </c>
      <c r="I807" s="50">
        <v>36125</v>
      </c>
      <c r="J807" s="5" t="s">
        <v>466</v>
      </c>
      <c r="L807"/>
    </row>
    <row r="808" spans="1:12" s="1" customFormat="1" x14ac:dyDescent="0.25">
      <c r="A808" s="5" t="s">
        <v>408</v>
      </c>
      <c r="B808" s="5" t="s">
        <v>481</v>
      </c>
      <c r="C808" s="5" t="s">
        <v>657</v>
      </c>
      <c r="D808" s="52">
        <f t="shared" ca="1" si="12"/>
        <v>22368</v>
      </c>
      <c r="E808" s="5" t="s">
        <v>482</v>
      </c>
      <c r="F808" s="5">
        <v>43</v>
      </c>
      <c r="G808" s="50">
        <v>27579</v>
      </c>
      <c r="H808" s="5">
        <v>561453</v>
      </c>
      <c r="I808" s="50">
        <v>35883</v>
      </c>
      <c r="J808" s="5" t="s">
        <v>466</v>
      </c>
      <c r="L808"/>
    </row>
    <row r="809" spans="1:12" s="1" customFormat="1" x14ac:dyDescent="0.25">
      <c r="A809" s="5" t="s">
        <v>413</v>
      </c>
      <c r="B809" s="5" t="s">
        <v>155</v>
      </c>
      <c r="C809" s="5" t="s">
        <v>848</v>
      </c>
      <c r="D809" s="52">
        <f t="shared" ca="1" si="12"/>
        <v>18204</v>
      </c>
      <c r="E809" s="5" t="s">
        <v>906</v>
      </c>
      <c r="F809" s="5">
        <v>44</v>
      </c>
      <c r="G809" s="50">
        <v>27140</v>
      </c>
      <c r="H809" s="5">
        <v>561456</v>
      </c>
      <c r="I809" s="50">
        <v>36014</v>
      </c>
      <c r="J809" s="5" t="s">
        <v>466</v>
      </c>
      <c r="L809"/>
    </row>
    <row r="810" spans="1:12" s="1" customFormat="1" x14ac:dyDescent="0.25">
      <c r="A810" s="5" t="s">
        <v>408</v>
      </c>
      <c r="B810" s="5" t="s">
        <v>612</v>
      </c>
      <c r="C810" s="5" t="s">
        <v>451</v>
      </c>
      <c r="D810" s="52">
        <f t="shared" ca="1" si="12"/>
        <v>30216</v>
      </c>
      <c r="E810" s="5" t="s">
        <v>607</v>
      </c>
      <c r="F810" s="5">
        <v>43</v>
      </c>
      <c r="G810" s="50">
        <v>27430</v>
      </c>
      <c r="H810" s="5">
        <v>561462</v>
      </c>
      <c r="I810" s="50">
        <v>36050</v>
      </c>
      <c r="J810" s="5" t="s">
        <v>858</v>
      </c>
      <c r="L810"/>
    </row>
    <row r="811" spans="1:12" s="1" customFormat="1" x14ac:dyDescent="0.25">
      <c r="A811" s="5" t="s">
        <v>413</v>
      </c>
      <c r="B811" s="5" t="s">
        <v>660</v>
      </c>
      <c r="C811" s="5" t="s">
        <v>907</v>
      </c>
      <c r="D811" s="52">
        <f t="shared" ca="1" si="12"/>
        <v>28920</v>
      </c>
      <c r="E811" s="5" t="s">
        <v>416</v>
      </c>
      <c r="F811" s="5">
        <v>42</v>
      </c>
      <c r="G811" s="50">
        <v>27822</v>
      </c>
      <c r="H811" s="5">
        <v>561463</v>
      </c>
      <c r="I811" s="50">
        <v>35979</v>
      </c>
      <c r="J811" s="5" t="s">
        <v>466</v>
      </c>
      <c r="L811"/>
    </row>
    <row r="812" spans="1:12" s="1" customFormat="1" x14ac:dyDescent="0.25">
      <c r="A812" s="5" t="s">
        <v>454</v>
      </c>
      <c r="B812" s="5" t="s">
        <v>667</v>
      </c>
      <c r="C812" s="5" t="s">
        <v>510</v>
      </c>
      <c r="D812" s="52">
        <f t="shared" ca="1" si="12"/>
        <v>18720</v>
      </c>
      <c r="E812" s="5" t="s">
        <v>436</v>
      </c>
      <c r="F812" s="5">
        <v>44</v>
      </c>
      <c r="G812" s="50">
        <v>27114</v>
      </c>
      <c r="H812" s="5">
        <v>561368</v>
      </c>
      <c r="I812" s="50">
        <v>35875</v>
      </c>
      <c r="J812" s="5" t="s">
        <v>466</v>
      </c>
      <c r="L812"/>
    </row>
    <row r="813" spans="1:12" s="1" customFormat="1" x14ac:dyDescent="0.25">
      <c r="A813" s="5" t="s">
        <v>454</v>
      </c>
      <c r="B813" s="5" t="s">
        <v>152</v>
      </c>
      <c r="C813" s="5" t="s">
        <v>796</v>
      </c>
      <c r="D813" s="52">
        <f t="shared" ca="1" si="12"/>
        <v>22896</v>
      </c>
      <c r="E813" s="5" t="s">
        <v>622</v>
      </c>
      <c r="F813" s="5">
        <v>40</v>
      </c>
      <c r="G813" s="50">
        <v>28485</v>
      </c>
      <c r="H813" s="5">
        <v>561470</v>
      </c>
      <c r="I813" s="50">
        <v>36090</v>
      </c>
      <c r="J813" s="5" t="s">
        <v>466</v>
      </c>
      <c r="L813"/>
    </row>
    <row r="814" spans="1:12" s="1" customFormat="1" x14ac:dyDescent="0.25">
      <c r="A814" s="5" t="s">
        <v>408</v>
      </c>
      <c r="B814" s="5" t="s">
        <v>570</v>
      </c>
      <c r="C814" s="5" t="s">
        <v>621</v>
      </c>
      <c r="D814" s="52">
        <f t="shared" ca="1" si="12"/>
        <v>29436</v>
      </c>
      <c r="E814" s="5" t="s">
        <v>482</v>
      </c>
      <c r="F814" s="5">
        <v>45</v>
      </c>
      <c r="G814" s="50">
        <v>26929</v>
      </c>
      <c r="H814" s="5">
        <v>561473</v>
      </c>
      <c r="I814" s="50">
        <v>35905</v>
      </c>
      <c r="J814" s="5" t="s">
        <v>412</v>
      </c>
      <c r="L814"/>
    </row>
    <row r="815" spans="1:12" s="1" customFormat="1" x14ac:dyDescent="0.25">
      <c r="A815" s="5" t="s">
        <v>408</v>
      </c>
      <c r="B815" s="5" t="s">
        <v>524</v>
      </c>
      <c r="C815" s="5" t="s">
        <v>908</v>
      </c>
      <c r="D815" s="52">
        <f t="shared" ca="1" si="12"/>
        <v>22836</v>
      </c>
      <c r="E815" s="5" t="s">
        <v>482</v>
      </c>
      <c r="F815" s="5">
        <v>41</v>
      </c>
      <c r="G815" s="50">
        <v>28075</v>
      </c>
      <c r="H815" s="5">
        <v>350130</v>
      </c>
      <c r="I815" s="50">
        <v>32971</v>
      </c>
      <c r="J815" s="5" t="s">
        <v>909</v>
      </c>
      <c r="L815"/>
    </row>
    <row r="816" spans="1:12" s="1" customFormat="1" x14ac:dyDescent="0.25">
      <c r="A816" s="5" t="s">
        <v>408</v>
      </c>
      <c r="B816" s="5" t="s">
        <v>608</v>
      </c>
      <c r="C816" s="5" t="s">
        <v>621</v>
      </c>
      <c r="D816" s="52">
        <f t="shared" ca="1" si="12"/>
        <v>29604</v>
      </c>
      <c r="E816" s="5" t="s">
        <v>445</v>
      </c>
      <c r="F816" s="5">
        <v>45</v>
      </c>
      <c r="G816" s="50">
        <v>26898</v>
      </c>
      <c r="H816" s="5">
        <v>561478</v>
      </c>
      <c r="I816" s="50">
        <v>32996</v>
      </c>
      <c r="J816" s="5" t="s">
        <v>909</v>
      </c>
      <c r="L816"/>
    </row>
    <row r="817" spans="1:12" s="1" customFormat="1" x14ac:dyDescent="0.25">
      <c r="A817" s="5" t="s">
        <v>408</v>
      </c>
      <c r="B817" s="5" t="s">
        <v>541</v>
      </c>
      <c r="C817" s="5" t="s">
        <v>155</v>
      </c>
      <c r="D817" s="52">
        <f t="shared" ca="1" si="12"/>
        <v>21936</v>
      </c>
      <c r="E817" s="5" t="s">
        <v>422</v>
      </c>
      <c r="F817" s="5">
        <v>44</v>
      </c>
      <c r="G817" s="50">
        <v>27169</v>
      </c>
      <c r="H817" s="5">
        <v>351342</v>
      </c>
      <c r="I817" s="50">
        <v>33120</v>
      </c>
      <c r="J817" s="5" t="s">
        <v>909</v>
      </c>
      <c r="L817"/>
    </row>
    <row r="818" spans="1:12" s="1" customFormat="1" x14ac:dyDescent="0.25">
      <c r="A818" s="5" t="s">
        <v>408</v>
      </c>
      <c r="B818" s="5" t="s">
        <v>434</v>
      </c>
      <c r="C818" s="5" t="s">
        <v>776</v>
      </c>
      <c r="D818" s="52">
        <f t="shared" ca="1" si="12"/>
        <v>30216</v>
      </c>
      <c r="E818" s="5" t="s">
        <v>622</v>
      </c>
      <c r="F818" s="5">
        <v>40</v>
      </c>
      <c r="G818" s="50">
        <v>28436</v>
      </c>
      <c r="H818" s="5">
        <v>561482</v>
      </c>
      <c r="I818" s="50">
        <v>33013</v>
      </c>
      <c r="J818" s="5" t="s">
        <v>909</v>
      </c>
      <c r="L818"/>
    </row>
    <row r="819" spans="1:12" s="1" customFormat="1" x14ac:dyDescent="0.25">
      <c r="A819" s="5" t="s">
        <v>408</v>
      </c>
      <c r="B819" s="5" t="s">
        <v>665</v>
      </c>
      <c r="C819" s="5" t="s">
        <v>86</v>
      </c>
      <c r="D819" s="52">
        <f t="shared" ca="1" si="12"/>
        <v>24528</v>
      </c>
      <c r="E819" s="5" t="s">
        <v>910</v>
      </c>
      <c r="F819" s="5">
        <v>45</v>
      </c>
      <c r="G819" s="50">
        <v>26783</v>
      </c>
      <c r="H819" s="5">
        <v>561483</v>
      </c>
      <c r="I819" s="50">
        <v>33126</v>
      </c>
      <c r="J819" s="5" t="s">
        <v>909</v>
      </c>
      <c r="L819"/>
    </row>
    <row r="820" spans="1:12" s="1" customFormat="1" x14ac:dyDescent="0.25">
      <c r="A820" s="5" t="s">
        <v>408</v>
      </c>
      <c r="B820" s="5" t="s">
        <v>748</v>
      </c>
      <c r="C820" s="5" t="s">
        <v>550</v>
      </c>
      <c r="D820" s="52">
        <f t="shared" ca="1" si="12"/>
        <v>19440</v>
      </c>
      <c r="E820" s="5" t="s">
        <v>473</v>
      </c>
      <c r="F820" s="5">
        <v>42</v>
      </c>
      <c r="G820" s="50">
        <v>27827</v>
      </c>
      <c r="H820" s="5">
        <v>568812</v>
      </c>
      <c r="I820" s="50">
        <v>32878</v>
      </c>
      <c r="J820" s="5" t="s">
        <v>909</v>
      </c>
      <c r="L820"/>
    </row>
    <row r="821" spans="1:12" s="1" customFormat="1" x14ac:dyDescent="0.25">
      <c r="A821" s="5" t="s">
        <v>408</v>
      </c>
      <c r="B821" s="5" t="s">
        <v>562</v>
      </c>
      <c r="C821" s="5" t="s">
        <v>185</v>
      </c>
      <c r="D821" s="52">
        <f t="shared" ca="1" si="12"/>
        <v>28764</v>
      </c>
      <c r="E821" s="5" t="s">
        <v>911</v>
      </c>
      <c r="F821" s="5">
        <v>61</v>
      </c>
      <c r="G821" s="50">
        <v>20988</v>
      </c>
      <c r="H821" s="5">
        <v>351343</v>
      </c>
      <c r="I821" s="50">
        <v>33005</v>
      </c>
      <c r="J821" s="5" t="s">
        <v>909</v>
      </c>
      <c r="L821"/>
    </row>
    <row r="822" spans="1:12" s="1" customFormat="1" x14ac:dyDescent="0.25">
      <c r="A822" s="5" t="s">
        <v>413</v>
      </c>
      <c r="B822" s="5" t="s">
        <v>437</v>
      </c>
      <c r="C822" s="5" t="s">
        <v>781</v>
      </c>
      <c r="D822" s="52">
        <f t="shared" ca="1" si="12"/>
        <v>30324</v>
      </c>
      <c r="E822" s="5" t="s">
        <v>439</v>
      </c>
      <c r="F822" s="5">
        <v>46</v>
      </c>
      <c r="G822" s="50">
        <v>26374</v>
      </c>
      <c r="H822" s="5">
        <v>561213</v>
      </c>
      <c r="I822" s="50">
        <v>35857</v>
      </c>
      <c r="J822" s="5" t="s">
        <v>909</v>
      </c>
      <c r="L822"/>
    </row>
    <row r="823" spans="1:12" s="1" customFormat="1" x14ac:dyDescent="0.25">
      <c r="A823" s="5" t="s">
        <v>454</v>
      </c>
      <c r="B823" s="5" t="s">
        <v>568</v>
      </c>
      <c r="C823" s="5" t="s">
        <v>808</v>
      </c>
      <c r="D823" s="52">
        <f t="shared" ca="1" si="12"/>
        <v>18216</v>
      </c>
      <c r="E823" s="5" t="s">
        <v>577</v>
      </c>
      <c r="F823" s="5">
        <v>43</v>
      </c>
      <c r="G823" s="50">
        <v>27399</v>
      </c>
      <c r="H823" s="5">
        <v>561227</v>
      </c>
      <c r="I823" s="50">
        <v>36125</v>
      </c>
      <c r="J823" s="5" t="s">
        <v>909</v>
      </c>
      <c r="L823"/>
    </row>
    <row r="824" spans="1:12" s="1" customFormat="1" x14ac:dyDescent="0.25">
      <c r="A824" s="5" t="s">
        <v>408</v>
      </c>
      <c r="B824" s="5" t="s">
        <v>481</v>
      </c>
      <c r="C824" s="5" t="s">
        <v>161</v>
      </c>
      <c r="D824" s="52">
        <f t="shared" ca="1" si="12"/>
        <v>18492</v>
      </c>
      <c r="E824" s="5" t="s">
        <v>537</v>
      </c>
      <c r="F824" s="5">
        <v>41</v>
      </c>
      <c r="G824" s="50">
        <v>28106</v>
      </c>
      <c r="H824" s="5">
        <v>561491</v>
      </c>
      <c r="I824" s="50">
        <v>36139</v>
      </c>
      <c r="J824" s="5" t="s">
        <v>909</v>
      </c>
      <c r="L824"/>
    </row>
    <row r="825" spans="1:12" s="1" customFormat="1" x14ac:dyDescent="0.25">
      <c r="A825" s="5" t="s">
        <v>413</v>
      </c>
      <c r="B825" s="5" t="s">
        <v>564</v>
      </c>
      <c r="C825" s="5" t="s">
        <v>596</v>
      </c>
      <c r="D825" s="52">
        <f t="shared" ca="1" si="12"/>
        <v>23220</v>
      </c>
      <c r="E825" s="5" t="s">
        <v>439</v>
      </c>
      <c r="F825" s="5">
        <v>42</v>
      </c>
      <c r="G825" s="50">
        <v>27738</v>
      </c>
      <c r="H825" s="5">
        <v>561646</v>
      </c>
      <c r="I825" s="50">
        <v>36083</v>
      </c>
      <c r="J825" s="5" t="s">
        <v>909</v>
      </c>
      <c r="L825"/>
    </row>
    <row r="826" spans="1:12" s="1" customFormat="1" x14ac:dyDescent="0.25">
      <c r="A826" s="5" t="s">
        <v>408</v>
      </c>
      <c r="B826" s="5" t="s">
        <v>586</v>
      </c>
      <c r="C826" s="5" t="s">
        <v>713</v>
      </c>
      <c r="D826" s="52">
        <f t="shared" ca="1" si="12"/>
        <v>22224</v>
      </c>
      <c r="E826" s="5" t="s">
        <v>482</v>
      </c>
      <c r="F826" s="5">
        <v>42</v>
      </c>
      <c r="G826" s="50">
        <v>27853</v>
      </c>
      <c r="H826" s="5">
        <v>561565</v>
      </c>
      <c r="I826" s="50">
        <v>35820</v>
      </c>
      <c r="J826" s="5" t="s">
        <v>909</v>
      </c>
      <c r="L826"/>
    </row>
    <row r="827" spans="1:12" s="1" customFormat="1" x14ac:dyDescent="0.25">
      <c r="A827" s="5" t="s">
        <v>413</v>
      </c>
      <c r="B827" s="5" t="s">
        <v>766</v>
      </c>
      <c r="C827" s="5" t="s">
        <v>563</v>
      </c>
      <c r="D827" s="52">
        <f t="shared" ca="1" si="12"/>
        <v>27132</v>
      </c>
      <c r="E827" s="5" t="s">
        <v>439</v>
      </c>
      <c r="F827" s="5">
        <v>39</v>
      </c>
      <c r="G827" s="50">
        <v>28896</v>
      </c>
      <c r="H827" s="5">
        <v>351472</v>
      </c>
      <c r="I827" s="50">
        <v>35935</v>
      </c>
      <c r="J827" s="5" t="s">
        <v>909</v>
      </c>
      <c r="L827"/>
    </row>
    <row r="828" spans="1:12" s="1" customFormat="1" x14ac:dyDescent="0.25">
      <c r="A828" s="5" t="s">
        <v>408</v>
      </c>
      <c r="B828" s="5" t="s">
        <v>443</v>
      </c>
      <c r="C828" s="5" t="s">
        <v>161</v>
      </c>
      <c r="D828" s="52">
        <f t="shared" ca="1" si="12"/>
        <v>29064</v>
      </c>
      <c r="E828" s="5" t="s">
        <v>473</v>
      </c>
      <c r="F828" s="5">
        <v>53</v>
      </c>
      <c r="G828" s="50">
        <v>23721</v>
      </c>
      <c r="H828" s="5">
        <v>561496</v>
      </c>
      <c r="I828" s="50">
        <v>32899</v>
      </c>
      <c r="J828" s="5" t="s">
        <v>909</v>
      </c>
      <c r="L828"/>
    </row>
    <row r="829" spans="1:12" s="1" customFormat="1" x14ac:dyDescent="0.25">
      <c r="A829" s="5" t="s">
        <v>408</v>
      </c>
      <c r="B829" s="5" t="s">
        <v>503</v>
      </c>
      <c r="C829" s="5" t="s">
        <v>155</v>
      </c>
      <c r="D829" s="52">
        <f t="shared" ca="1" si="12"/>
        <v>27792</v>
      </c>
      <c r="E829" s="5" t="s">
        <v>536</v>
      </c>
      <c r="F829" s="5">
        <v>41</v>
      </c>
      <c r="G829" s="50">
        <v>28262</v>
      </c>
      <c r="H829" s="5">
        <v>561498</v>
      </c>
      <c r="I829" s="50">
        <v>36253</v>
      </c>
      <c r="J829" s="5" t="s">
        <v>909</v>
      </c>
      <c r="L829"/>
    </row>
    <row r="830" spans="1:12" s="1" customFormat="1" x14ac:dyDescent="0.25">
      <c r="A830" s="5" t="s">
        <v>413</v>
      </c>
      <c r="B830" s="5" t="s">
        <v>569</v>
      </c>
      <c r="C830" s="5" t="s">
        <v>523</v>
      </c>
      <c r="D830" s="52">
        <f t="shared" ca="1" si="12"/>
        <v>23232</v>
      </c>
      <c r="E830" s="5" t="s">
        <v>460</v>
      </c>
      <c r="F830" s="5">
        <v>40</v>
      </c>
      <c r="G830" s="50">
        <v>28721</v>
      </c>
      <c r="H830" s="5">
        <v>561635</v>
      </c>
      <c r="I830" s="50">
        <v>36207</v>
      </c>
      <c r="J830" s="5" t="s">
        <v>909</v>
      </c>
      <c r="L830"/>
    </row>
    <row r="831" spans="1:12" s="1" customFormat="1" x14ac:dyDescent="0.25">
      <c r="A831" s="5" t="s">
        <v>413</v>
      </c>
      <c r="B831" s="5" t="s">
        <v>564</v>
      </c>
      <c r="C831" s="5" t="s">
        <v>489</v>
      </c>
      <c r="D831" s="52">
        <f t="shared" ca="1" si="12"/>
        <v>25140</v>
      </c>
      <c r="E831" s="5" t="s">
        <v>869</v>
      </c>
      <c r="F831" s="5">
        <v>51</v>
      </c>
      <c r="G831" s="50">
        <v>24534</v>
      </c>
      <c r="H831" s="5">
        <v>350025</v>
      </c>
      <c r="I831" s="50">
        <v>32961</v>
      </c>
      <c r="J831" s="5" t="s">
        <v>909</v>
      </c>
      <c r="L831"/>
    </row>
    <row r="832" spans="1:12" s="1" customFormat="1" x14ac:dyDescent="0.25">
      <c r="A832" s="5" t="s">
        <v>408</v>
      </c>
      <c r="B832" s="5" t="s">
        <v>423</v>
      </c>
      <c r="C832" s="5" t="s">
        <v>912</v>
      </c>
      <c r="D832" s="52">
        <f t="shared" ca="1" si="12"/>
        <v>18336</v>
      </c>
      <c r="E832" s="5" t="s">
        <v>433</v>
      </c>
      <c r="F832" s="5">
        <v>48</v>
      </c>
      <c r="G832" s="50">
        <v>25784</v>
      </c>
      <c r="H832" s="5">
        <v>351351</v>
      </c>
      <c r="I832" s="50">
        <v>32968</v>
      </c>
      <c r="J832" s="5" t="s">
        <v>909</v>
      </c>
      <c r="L832"/>
    </row>
    <row r="833" spans="1:12" s="1" customFormat="1" x14ac:dyDescent="0.25">
      <c r="A833" s="5" t="s">
        <v>408</v>
      </c>
      <c r="B833" s="5" t="s">
        <v>569</v>
      </c>
      <c r="C833" s="5" t="s">
        <v>161</v>
      </c>
      <c r="D833" s="52">
        <f t="shared" ca="1" si="12"/>
        <v>28452</v>
      </c>
      <c r="E833" s="5" t="s">
        <v>536</v>
      </c>
      <c r="F833" s="5">
        <v>40</v>
      </c>
      <c r="G833" s="50">
        <v>28405</v>
      </c>
      <c r="H833" s="5">
        <v>351487</v>
      </c>
      <c r="I833" s="50">
        <v>33027</v>
      </c>
      <c r="J833" s="5" t="s">
        <v>858</v>
      </c>
      <c r="L833"/>
    </row>
    <row r="834" spans="1:12" s="1" customFormat="1" x14ac:dyDescent="0.25">
      <c r="A834" s="5" t="s">
        <v>413</v>
      </c>
      <c r="B834" s="5" t="s">
        <v>766</v>
      </c>
      <c r="C834" s="5" t="s">
        <v>515</v>
      </c>
      <c r="D834" s="52">
        <f t="shared" ca="1" si="12"/>
        <v>28656</v>
      </c>
      <c r="E834" s="5" t="s">
        <v>856</v>
      </c>
      <c r="F834" s="5">
        <v>47</v>
      </c>
      <c r="G834" s="50">
        <v>25848</v>
      </c>
      <c r="H834" s="5">
        <v>351352</v>
      </c>
      <c r="I834" s="50">
        <v>32958</v>
      </c>
      <c r="J834" s="5" t="s">
        <v>909</v>
      </c>
      <c r="L834"/>
    </row>
    <row r="835" spans="1:12" s="1" customFormat="1" x14ac:dyDescent="0.25">
      <c r="A835" s="5" t="s">
        <v>413</v>
      </c>
      <c r="B835" s="5" t="s">
        <v>713</v>
      </c>
      <c r="C835" s="5" t="s">
        <v>438</v>
      </c>
      <c r="D835" s="52">
        <f t="shared" ref="D835:D898" ca="1" si="13">RANDBETWEEN(1500,2600)*12</f>
        <v>28632</v>
      </c>
      <c r="E835" s="5" t="s">
        <v>802</v>
      </c>
      <c r="F835" s="5">
        <v>53</v>
      </c>
      <c r="G835" s="50">
        <v>23721</v>
      </c>
      <c r="H835" s="5">
        <v>351353</v>
      </c>
      <c r="I835" s="50">
        <v>32899</v>
      </c>
      <c r="J835" s="5" t="s">
        <v>909</v>
      </c>
      <c r="L835"/>
    </row>
    <row r="836" spans="1:12" s="1" customFormat="1" x14ac:dyDescent="0.25">
      <c r="A836" s="5" t="s">
        <v>408</v>
      </c>
      <c r="B836" s="5" t="s">
        <v>665</v>
      </c>
      <c r="C836" s="5" t="s">
        <v>542</v>
      </c>
      <c r="D836" s="52">
        <f t="shared" ca="1" si="13"/>
        <v>26712</v>
      </c>
      <c r="E836" s="5" t="s">
        <v>749</v>
      </c>
      <c r="F836" s="5">
        <v>42</v>
      </c>
      <c r="G836" s="50">
        <v>28007</v>
      </c>
      <c r="H836" s="5">
        <v>561521</v>
      </c>
      <c r="I836" s="50">
        <v>33153</v>
      </c>
      <c r="J836" s="5" t="s">
        <v>909</v>
      </c>
      <c r="L836"/>
    </row>
    <row r="837" spans="1:12" s="1" customFormat="1" x14ac:dyDescent="0.25">
      <c r="A837" s="5" t="s">
        <v>408</v>
      </c>
      <c r="B837" s="5" t="s">
        <v>791</v>
      </c>
      <c r="C837" s="5" t="s">
        <v>913</v>
      </c>
      <c r="D837" s="52">
        <f t="shared" ca="1" si="13"/>
        <v>19488</v>
      </c>
      <c r="E837" s="5" t="s">
        <v>425</v>
      </c>
      <c r="F837" s="5">
        <v>40</v>
      </c>
      <c r="G837" s="50">
        <v>28661</v>
      </c>
      <c r="H837" s="5">
        <v>561520</v>
      </c>
      <c r="I837" s="50">
        <v>33215</v>
      </c>
      <c r="J837" s="5" t="s">
        <v>909</v>
      </c>
      <c r="L837"/>
    </row>
    <row r="838" spans="1:12" s="1" customFormat="1" x14ac:dyDescent="0.25">
      <c r="A838" s="5" t="s">
        <v>408</v>
      </c>
      <c r="B838" s="5" t="s">
        <v>704</v>
      </c>
      <c r="C838" s="5" t="s">
        <v>679</v>
      </c>
      <c r="D838" s="52">
        <f t="shared" ca="1" si="13"/>
        <v>24132</v>
      </c>
      <c r="E838" s="5" t="s">
        <v>439</v>
      </c>
      <c r="F838" s="5">
        <v>49</v>
      </c>
      <c r="G838" s="50">
        <v>25425</v>
      </c>
      <c r="H838" s="5">
        <v>561581</v>
      </c>
      <c r="I838" s="50">
        <v>33187</v>
      </c>
      <c r="J838" s="5" t="s">
        <v>909</v>
      </c>
      <c r="L838"/>
    </row>
    <row r="839" spans="1:12" s="1" customFormat="1" x14ac:dyDescent="0.25">
      <c r="A839" s="5" t="s">
        <v>408</v>
      </c>
      <c r="B839" s="5" t="s">
        <v>469</v>
      </c>
      <c r="C839" s="5" t="s">
        <v>191</v>
      </c>
      <c r="D839" s="52">
        <f t="shared" ca="1" si="13"/>
        <v>23796</v>
      </c>
      <c r="E839" s="5" t="s">
        <v>560</v>
      </c>
      <c r="F839" s="5">
        <v>41</v>
      </c>
      <c r="G839" s="50">
        <v>28274</v>
      </c>
      <c r="H839" s="5">
        <v>561529</v>
      </c>
      <c r="I839" s="50">
        <v>36750</v>
      </c>
      <c r="J839" s="5" t="s">
        <v>466</v>
      </c>
      <c r="L839"/>
    </row>
    <row r="840" spans="1:12" s="1" customFormat="1" x14ac:dyDescent="0.25">
      <c r="A840" s="5" t="s">
        <v>408</v>
      </c>
      <c r="B840" s="5" t="s">
        <v>817</v>
      </c>
      <c r="C840" s="5" t="s">
        <v>191</v>
      </c>
      <c r="D840" s="52">
        <f t="shared" ca="1" si="13"/>
        <v>27732</v>
      </c>
      <c r="E840" s="5" t="s">
        <v>470</v>
      </c>
      <c r="F840" s="5">
        <v>40</v>
      </c>
      <c r="G840" s="50">
        <v>28693</v>
      </c>
      <c r="H840" s="5">
        <v>561527</v>
      </c>
      <c r="I840" s="50">
        <v>36675</v>
      </c>
      <c r="J840" s="5" t="s">
        <v>466</v>
      </c>
      <c r="L840"/>
    </row>
    <row r="841" spans="1:12" s="1" customFormat="1" x14ac:dyDescent="0.25">
      <c r="A841" s="5" t="s">
        <v>413</v>
      </c>
      <c r="B841" s="5" t="s">
        <v>603</v>
      </c>
      <c r="C841" s="5" t="s">
        <v>914</v>
      </c>
      <c r="D841" s="52">
        <f t="shared" ca="1" si="13"/>
        <v>27432</v>
      </c>
      <c r="E841" s="5" t="s">
        <v>915</v>
      </c>
      <c r="F841" s="5">
        <v>44</v>
      </c>
      <c r="G841" s="50">
        <v>27279</v>
      </c>
      <c r="H841" s="5">
        <v>561533</v>
      </c>
      <c r="I841" s="50">
        <v>36953</v>
      </c>
      <c r="J841" s="5" t="s">
        <v>466</v>
      </c>
      <c r="L841"/>
    </row>
    <row r="842" spans="1:12" s="1" customFormat="1" x14ac:dyDescent="0.25">
      <c r="A842" s="5" t="s">
        <v>408</v>
      </c>
      <c r="B842" s="5" t="s">
        <v>784</v>
      </c>
      <c r="C842" s="5" t="s">
        <v>169</v>
      </c>
      <c r="D842" s="52">
        <f t="shared" ca="1" si="13"/>
        <v>20676</v>
      </c>
      <c r="E842" s="5" t="s">
        <v>473</v>
      </c>
      <c r="F842" s="5">
        <v>41</v>
      </c>
      <c r="G842" s="50">
        <v>28390</v>
      </c>
      <c r="H842" s="5">
        <v>561536</v>
      </c>
      <c r="I842" s="50">
        <v>36868</v>
      </c>
      <c r="J842" s="5" t="s">
        <v>466</v>
      </c>
      <c r="L842"/>
    </row>
    <row r="843" spans="1:12" s="1" customFormat="1" x14ac:dyDescent="0.25">
      <c r="A843" s="5" t="s">
        <v>408</v>
      </c>
      <c r="B843" s="5" t="s">
        <v>426</v>
      </c>
      <c r="C843" s="5" t="s">
        <v>916</v>
      </c>
      <c r="D843" s="52">
        <f t="shared" ca="1" si="13"/>
        <v>22884</v>
      </c>
      <c r="E843" s="5" t="s">
        <v>658</v>
      </c>
      <c r="F843" s="5">
        <v>40</v>
      </c>
      <c r="G843" s="50">
        <v>28601</v>
      </c>
      <c r="H843" s="5">
        <v>568890</v>
      </c>
      <c r="I843" s="50">
        <v>36791</v>
      </c>
      <c r="J843" s="5" t="s">
        <v>466</v>
      </c>
      <c r="L843"/>
    </row>
    <row r="844" spans="1:12" s="1" customFormat="1" x14ac:dyDescent="0.25">
      <c r="A844" s="5" t="s">
        <v>408</v>
      </c>
      <c r="B844" s="5" t="s">
        <v>559</v>
      </c>
      <c r="C844" s="5" t="s">
        <v>863</v>
      </c>
      <c r="D844" s="52">
        <f t="shared" ca="1" si="13"/>
        <v>23580</v>
      </c>
      <c r="E844" s="5" t="s">
        <v>445</v>
      </c>
      <c r="F844" s="5">
        <v>46</v>
      </c>
      <c r="G844" s="50">
        <v>26366</v>
      </c>
      <c r="H844" s="5">
        <v>351357</v>
      </c>
      <c r="I844" s="50">
        <v>36566</v>
      </c>
      <c r="J844" s="5" t="s">
        <v>909</v>
      </c>
      <c r="L844"/>
    </row>
    <row r="845" spans="1:12" s="1" customFormat="1" x14ac:dyDescent="0.25">
      <c r="A845" s="5" t="s">
        <v>408</v>
      </c>
      <c r="B845" s="5" t="s">
        <v>474</v>
      </c>
      <c r="C845" s="5" t="s">
        <v>465</v>
      </c>
      <c r="D845" s="52">
        <f t="shared" ca="1" si="13"/>
        <v>18048</v>
      </c>
      <c r="E845" s="5" t="s">
        <v>445</v>
      </c>
      <c r="F845" s="5">
        <v>53</v>
      </c>
      <c r="G845" s="50">
        <v>23910</v>
      </c>
      <c r="H845" s="5">
        <v>351359</v>
      </c>
      <c r="I845" s="50">
        <v>33028</v>
      </c>
      <c r="J845" s="5" t="s">
        <v>909</v>
      </c>
      <c r="L845"/>
    </row>
    <row r="846" spans="1:12" s="1" customFormat="1" x14ac:dyDescent="0.25">
      <c r="A846" s="5" t="s">
        <v>408</v>
      </c>
      <c r="B846" s="5" t="s">
        <v>467</v>
      </c>
      <c r="C846" s="5" t="s">
        <v>870</v>
      </c>
      <c r="D846" s="52">
        <f t="shared" ca="1" si="13"/>
        <v>21456</v>
      </c>
      <c r="E846" s="5" t="s">
        <v>416</v>
      </c>
      <c r="F846" s="5">
        <v>43</v>
      </c>
      <c r="G846" s="50">
        <v>27549</v>
      </c>
      <c r="H846" s="5">
        <v>568602</v>
      </c>
      <c r="I846" s="50">
        <v>36663</v>
      </c>
      <c r="J846" s="5" t="s">
        <v>909</v>
      </c>
      <c r="L846"/>
    </row>
    <row r="847" spans="1:12" s="1" customFormat="1" x14ac:dyDescent="0.25">
      <c r="A847" s="5" t="s">
        <v>454</v>
      </c>
      <c r="B847" s="5" t="s">
        <v>500</v>
      </c>
      <c r="C847" s="5" t="s">
        <v>523</v>
      </c>
      <c r="D847" s="52">
        <f t="shared" ca="1" si="13"/>
        <v>21108</v>
      </c>
      <c r="E847" s="5" t="s">
        <v>416</v>
      </c>
      <c r="F847" s="5">
        <v>44</v>
      </c>
      <c r="G847" s="50">
        <v>27200</v>
      </c>
      <c r="H847" s="5">
        <v>561331</v>
      </c>
      <c r="I847" s="50">
        <v>36680</v>
      </c>
      <c r="J847" s="5" t="s">
        <v>909</v>
      </c>
      <c r="L847"/>
    </row>
    <row r="848" spans="1:12" s="1" customFormat="1" x14ac:dyDescent="0.25">
      <c r="A848" s="5" t="s">
        <v>408</v>
      </c>
      <c r="B848" s="5" t="s">
        <v>730</v>
      </c>
      <c r="C848" s="5" t="s">
        <v>735</v>
      </c>
      <c r="D848" s="52">
        <f t="shared" ca="1" si="13"/>
        <v>24672</v>
      </c>
      <c r="E848" s="5" t="s">
        <v>917</v>
      </c>
      <c r="F848" s="5">
        <v>52</v>
      </c>
      <c r="G848" s="50">
        <v>24037</v>
      </c>
      <c r="H848" s="5">
        <v>561590</v>
      </c>
      <c r="I848" s="50">
        <v>33363</v>
      </c>
      <c r="J848" s="5" t="s">
        <v>421</v>
      </c>
      <c r="L848"/>
    </row>
    <row r="849" spans="1:12" s="1" customFormat="1" x14ac:dyDescent="0.25">
      <c r="A849" s="5" t="s">
        <v>408</v>
      </c>
      <c r="B849" s="5" t="s">
        <v>572</v>
      </c>
      <c r="C849" s="5" t="s">
        <v>161</v>
      </c>
      <c r="D849" s="52">
        <f t="shared" ca="1" si="13"/>
        <v>20748</v>
      </c>
      <c r="E849" s="5" t="s">
        <v>502</v>
      </c>
      <c r="F849" s="5">
        <v>40</v>
      </c>
      <c r="G849" s="50">
        <v>28630</v>
      </c>
      <c r="H849" s="5">
        <v>561556</v>
      </c>
      <c r="I849" s="50">
        <v>37235</v>
      </c>
      <c r="J849" s="5" t="s">
        <v>918</v>
      </c>
      <c r="L849"/>
    </row>
    <row r="850" spans="1:12" s="1" customFormat="1" x14ac:dyDescent="0.25">
      <c r="A850" s="5" t="s">
        <v>413</v>
      </c>
      <c r="B850" s="5" t="s">
        <v>610</v>
      </c>
      <c r="C850" s="5" t="s">
        <v>844</v>
      </c>
      <c r="D850" s="52">
        <f t="shared" ca="1" si="13"/>
        <v>24612</v>
      </c>
      <c r="E850" s="5" t="s">
        <v>726</v>
      </c>
      <c r="F850" s="5">
        <v>42</v>
      </c>
      <c r="G850" s="50">
        <v>27883</v>
      </c>
      <c r="H850" s="5">
        <v>561589</v>
      </c>
      <c r="I850" s="50">
        <v>36899</v>
      </c>
      <c r="J850" s="5" t="s">
        <v>466</v>
      </c>
      <c r="L850"/>
    </row>
    <row r="851" spans="1:12" s="1" customFormat="1" x14ac:dyDescent="0.25">
      <c r="A851" s="5" t="s">
        <v>454</v>
      </c>
      <c r="B851" s="5" t="s">
        <v>157</v>
      </c>
      <c r="C851" s="5" t="s">
        <v>167</v>
      </c>
      <c r="D851" s="52">
        <f t="shared" ca="1" si="13"/>
        <v>24624</v>
      </c>
      <c r="E851" s="5" t="s">
        <v>919</v>
      </c>
      <c r="F851" s="5">
        <v>42</v>
      </c>
      <c r="G851" s="50">
        <v>27798</v>
      </c>
      <c r="H851" s="5">
        <v>561543</v>
      </c>
      <c r="I851" s="50">
        <v>37033</v>
      </c>
      <c r="J851" s="5" t="s">
        <v>900</v>
      </c>
      <c r="L851"/>
    </row>
    <row r="852" spans="1:12" s="1" customFormat="1" x14ac:dyDescent="0.25">
      <c r="A852" s="5" t="s">
        <v>413</v>
      </c>
      <c r="B852" s="5" t="s">
        <v>784</v>
      </c>
      <c r="C852" s="5" t="s">
        <v>539</v>
      </c>
      <c r="D852" s="52">
        <f t="shared" ca="1" si="13"/>
        <v>18888</v>
      </c>
      <c r="E852" s="5" t="s">
        <v>457</v>
      </c>
      <c r="F852" s="5">
        <v>43</v>
      </c>
      <c r="G852" s="50">
        <v>27647</v>
      </c>
      <c r="H852" s="5">
        <v>561549</v>
      </c>
      <c r="I852" s="50">
        <v>37054</v>
      </c>
      <c r="J852" s="5" t="s">
        <v>466</v>
      </c>
      <c r="L852"/>
    </row>
    <row r="853" spans="1:12" s="1" customFormat="1" x14ac:dyDescent="0.25">
      <c r="A853" s="5" t="s">
        <v>408</v>
      </c>
      <c r="B853" s="5" t="s">
        <v>579</v>
      </c>
      <c r="C853" s="5" t="s">
        <v>822</v>
      </c>
      <c r="D853" s="52">
        <f t="shared" ca="1" si="13"/>
        <v>19956</v>
      </c>
      <c r="E853" s="5" t="s">
        <v>920</v>
      </c>
      <c r="F853" s="5">
        <v>53</v>
      </c>
      <c r="G853" s="50">
        <v>23966</v>
      </c>
      <c r="H853" s="5">
        <v>351363</v>
      </c>
      <c r="I853" s="50">
        <v>37014</v>
      </c>
      <c r="J853" s="5" t="s">
        <v>858</v>
      </c>
      <c r="L853"/>
    </row>
    <row r="854" spans="1:12" s="1" customFormat="1" x14ac:dyDescent="0.25">
      <c r="A854" s="5" t="s">
        <v>413</v>
      </c>
      <c r="B854" s="5" t="s">
        <v>631</v>
      </c>
      <c r="C854" s="5" t="s">
        <v>480</v>
      </c>
      <c r="D854" s="52">
        <f t="shared" ca="1" si="13"/>
        <v>18876</v>
      </c>
      <c r="E854" s="5" t="s">
        <v>749</v>
      </c>
      <c r="F854" s="5">
        <v>41</v>
      </c>
      <c r="G854" s="50">
        <v>28044</v>
      </c>
      <c r="H854" s="5">
        <v>568944</v>
      </c>
      <c r="I854" s="50">
        <v>37250</v>
      </c>
      <c r="J854" s="5" t="s">
        <v>412</v>
      </c>
      <c r="L854"/>
    </row>
    <row r="855" spans="1:12" s="1" customFormat="1" x14ac:dyDescent="0.25">
      <c r="A855" s="5" t="s">
        <v>408</v>
      </c>
      <c r="B855" s="5" t="s">
        <v>610</v>
      </c>
      <c r="C855" s="5" t="s">
        <v>713</v>
      </c>
      <c r="D855" s="52">
        <f t="shared" ca="1" si="13"/>
        <v>22164</v>
      </c>
      <c r="E855" s="5" t="s">
        <v>425</v>
      </c>
      <c r="F855" s="5">
        <v>40</v>
      </c>
      <c r="G855" s="50">
        <v>28600</v>
      </c>
      <c r="H855" s="5">
        <v>561558</v>
      </c>
      <c r="I855" s="50">
        <v>37084</v>
      </c>
      <c r="J855" s="5" t="s">
        <v>412</v>
      </c>
      <c r="L855"/>
    </row>
    <row r="856" spans="1:12" s="1" customFormat="1" x14ac:dyDescent="0.25">
      <c r="A856" s="5" t="s">
        <v>408</v>
      </c>
      <c r="B856" s="5" t="s">
        <v>455</v>
      </c>
      <c r="C856" s="5" t="s">
        <v>921</v>
      </c>
      <c r="D856" s="52">
        <f t="shared" ca="1" si="13"/>
        <v>24240</v>
      </c>
      <c r="E856" s="5" t="s">
        <v>619</v>
      </c>
      <c r="F856" s="5">
        <v>44</v>
      </c>
      <c r="G856" s="50">
        <v>27279</v>
      </c>
      <c r="H856" s="5">
        <v>561560</v>
      </c>
      <c r="I856" s="50">
        <v>36953</v>
      </c>
      <c r="J856" s="5" t="s">
        <v>412</v>
      </c>
      <c r="L856"/>
    </row>
    <row r="857" spans="1:12" s="1" customFormat="1" x14ac:dyDescent="0.25">
      <c r="A857" s="5" t="s">
        <v>413</v>
      </c>
      <c r="B857" s="5" t="s">
        <v>645</v>
      </c>
      <c r="C857" s="5" t="s">
        <v>922</v>
      </c>
      <c r="D857" s="52">
        <f t="shared" ca="1" si="13"/>
        <v>30192</v>
      </c>
      <c r="E857" s="5" t="s">
        <v>460</v>
      </c>
      <c r="F857" s="5">
        <v>39</v>
      </c>
      <c r="G857" s="50">
        <v>28782</v>
      </c>
      <c r="H857" s="5">
        <v>561564</v>
      </c>
      <c r="I857" s="50">
        <v>37175</v>
      </c>
      <c r="J857" s="5" t="s">
        <v>412</v>
      </c>
      <c r="L857"/>
    </row>
    <row r="858" spans="1:12" s="1" customFormat="1" x14ac:dyDescent="0.25">
      <c r="A858" s="5" t="s">
        <v>454</v>
      </c>
      <c r="B858" s="5" t="s">
        <v>546</v>
      </c>
      <c r="C858" s="5" t="s">
        <v>801</v>
      </c>
      <c r="D858" s="52">
        <f t="shared" ca="1" si="13"/>
        <v>21156</v>
      </c>
      <c r="E858" s="5" t="s">
        <v>778</v>
      </c>
      <c r="F858" s="5">
        <v>37</v>
      </c>
      <c r="G858" s="50">
        <v>29643</v>
      </c>
      <c r="H858" s="5">
        <v>561563</v>
      </c>
      <c r="I858" s="50">
        <v>37089</v>
      </c>
      <c r="J858" s="5" t="s">
        <v>412</v>
      </c>
      <c r="L858"/>
    </row>
    <row r="859" spans="1:12" s="1" customFormat="1" x14ac:dyDescent="0.25">
      <c r="A859" s="5" t="s">
        <v>454</v>
      </c>
      <c r="B859" s="5" t="s">
        <v>623</v>
      </c>
      <c r="C859" s="5" t="s">
        <v>790</v>
      </c>
      <c r="D859" s="52">
        <f t="shared" ca="1" si="13"/>
        <v>23328</v>
      </c>
      <c r="E859" s="5" t="s">
        <v>741</v>
      </c>
      <c r="F859" s="5">
        <v>39</v>
      </c>
      <c r="G859" s="50">
        <v>28950</v>
      </c>
      <c r="H859" s="5">
        <v>561567</v>
      </c>
      <c r="I859" s="50">
        <v>37156</v>
      </c>
      <c r="J859" s="5" t="s">
        <v>858</v>
      </c>
      <c r="L859"/>
    </row>
    <row r="860" spans="1:12" s="1" customFormat="1" x14ac:dyDescent="0.25">
      <c r="A860" s="5" t="s">
        <v>408</v>
      </c>
      <c r="B860" s="5" t="s">
        <v>564</v>
      </c>
      <c r="C860" s="5" t="s">
        <v>838</v>
      </c>
      <c r="D860" s="52">
        <f t="shared" ca="1" si="13"/>
        <v>30048</v>
      </c>
      <c r="E860" s="5" t="s">
        <v>445</v>
      </c>
      <c r="F860" s="5">
        <v>41</v>
      </c>
      <c r="G860" s="50">
        <v>28323</v>
      </c>
      <c r="H860" s="5">
        <v>561572</v>
      </c>
      <c r="I860" s="50">
        <v>36984</v>
      </c>
      <c r="J860" s="5" t="s">
        <v>858</v>
      </c>
      <c r="L860"/>
    </row>
    <row r="861" spans="1:12" s="1" customFormat="1" x14ac:dyDescent="0.25">
      <c r="A861" s="5" t="s">
        <v>413</v>
      </c>
      <c r="B861" s="5" t="s">
        <v>426</v>
      </c>
      <c r="C861" s="5" t="s">
        <v>819</v>
      </c>
      <c r="D861" s="52">
        <f t="shared" ca="1" si="13"/>
        <v>24204</v>
      </c>
      <c r="E861" s="5" t="s">
        <v>439</v>
      </c>
      <c r="F861" s="5">
        <v>51</v>
      </c>
      <c r="G861" s="50">
        <v>24399</v>
      </c>
      <c r="H861" s="5">
        <v>561499</v>
      </c>
      <c r="I861" s="50">
        <v>33964</v>
      </c>
      <c r="J861" s="5" t="s">
        <v>412</v>
      </c>
      <c r="L861"/>
    </row>
    <row r="862" spans="1:12" s="1" customFormat="1" x14ac:dyDescent="0.25">
      <c r="A862" s="5" t="s">
        <v>413</v>
      </c>
      <c r="B862" s="5" t="s">
        <v>409</v>
      </c>
      <c r="C862" s="5" t="s">
        <v>91</v>
      </c>
      <c r="D862" s="52">
        <f t="shared" ca="1" si="13"/>
        <v>30552</v>
      </c>
      <c r="E862" s="5" t="s">
        <v>439</v>
      </c>
      <c r="F862" s="5">
        <v>40</v>
      </c>
      <c r="G862" s="50">
        <v>28632</v>
      </c>
      <c r="H862" s="5">
        <v>561576</v>
      </c>
      <c r="I862" s="50">
        <v>37206</v>
      </c>
      <c r="J862" s="5" t="s">
        <v>909</v>
      </c>
      <c r="L862"/>
    </row>
    <row r="863" spans="1:12" s="1" customFormat="1" x14ac:dyDescent="0.25">
      <c r="A863" s="5" t="s">
        <v>408</v>
      </c>
      <c r="B863" s="5" t="s">
        <v>455</v>
      </c>
      <c r="C863" s="5" t="s">
        <v>923</v>
      </c>
      <c r="D863" s="52">
        <f t="shared" ca="1" si="13"/>
        <v>18972</v>
      </c>
      <c r="E863" s="5" t="s">
        <v>460</v>
      </c>
      <c r="F863" s="5">
        <v>40</v>
      </c>
      <c r="G863" s="50">
        <v>28681</v>
      </c>
      <c r="H863" s="5">
        <v>561574</v>
      </c>
      <c r="I863" s="50">
        <v>37221</v>
      </c>
      <c r="J863" s="5" t="s">
        <v>924</v>
      </c>
      <c r="L863"/>
    </row>
    <row r="864" spans="1:12" s="1" customFormat="1" x14ac:dyDescent="0.25">
      <c r="A864" s="5" t="s">
        <v>408</v>
      </c>
      <c r="B864" s="5" t="s">
        <v>564</v>
      </c>
      <c r="C864" s="5" t="s">
        <v>92</v>
      </c>
      <c r="D864" s="52">
        <f t="shared" ca="1" si="13"/>
        <v>19620</v>
      </c>
      <c r="E864" s="5" t="s">
        <v>925</v>
      </c>
      <c r="F864" s="5">
        <v>49</v>
      </c>
      <c r="G864" s="50">
        <v>25180</v>
      </c>
      <c r="H864" s="5">
        <v>561578</v>
      </c>
      <c r="I864" s="50">
        <v>33692</v>
      </c>
      <c r="J864" s="5" t="s">
        <v>926</v>
      </c>
      <c r="L864"/>
    </row>
    <row r="865" spans="1:12" s="1" customFormat="1" x14ac:dyDescent="0.25">
      <c r="A865" s="5" t="s">
        <v>408</v>
      </c>
      <c r="B865" s="5" t="s">
        <v>418</v>
      </c>
      <c r="C865" s="5" t="s">
        <v>927</v>
      </c>
      <c r="D865" s="52">
        <f t="shared" ca="1" si="13"/>
        <v>25740</v>
      </c>
      <c r="E865" s="5" t="s">
        <v>473</v>
      </c>
      <c r="F865" s="5">
        <v>41</v>
      </c>
      <c r="G865" s="50">
        <v>28231</v>
      </c>
      <c r="H865" s="5">
        <v>561595</v>
      </c>
      <c r="I865" s="50">
        <v>37475</v>
      </c>
      <c r="J865" s="5" t="s">
        <v>858</v>
      </c>
      <c r="L865"/>
    </row>
    <row r="866" spans="1:12" s="1" customFormat="1" x14ac:dyDescent="0.25">
      <c r="A866" s="5" t="s">
        <v>413</v>
      </c>
      <c r="B866" s="5" t="s">
        <v>467</v>
      </c>
      <c r="C866" s="5" t="s">
        <v>523</v>
      </c>
      <c r="D866" s="52">
        <f t="shared" ca="1" si="13"/>
        <v>25920</v>
      </c>
      <c r="E866" s="5" t="s">
        <v>622</v>
      </c>
      <c r="F866" s="5">
        <v>40</v>
      </c>
      <c r="G866" s="50">
        <v>28526</v>
      </c>
      <c r="H866" s="5">
        <v>561594</v>
      </c>
      <c r="I866" s="50">
        <v>37511</v>
      </c>
      <c r="J866" s="5" t="s">
        <v>858</v>
      </c>
      <c r="L866"/>
    </row>
    <row r="867" spans="1:12" s="1" customFormat="1" x14ac:dyDescent="0.25">
      <c r="A867" s="5" t="s">
        <v>413</v>
      </c>
      <c r="B867" s="5" t="s">
        <v>495</v>
      </c>
      <c r="C867" s="5" t="s">
        <v>848</v>
      </c>
      <c r="D867" s="52">
        <f t="shared" ca="1" si="13"/>
        <v>18276</v>
      </c>
      <c r="E867" s="5" t="s">
        <v>473</v>
      </c>
      <c r="F867" s="5">
        <v>40</v>
      </c>
      <c r="G867" s="50">
        <v>28495</v>
      </c>
      <c r="H867" s="5">
        <v>561545</v>
      </c>
      <c r="I867" s="50">
        <v>37440</v>
      </c>
      <c r="J867" s="5" t="s">
        <v>858</v>
      </c>
      <c r="L867"/>
    </row>
    <row r="868" spans="1:12" s="1" customFormat="1" x14ac:dyDescent="0.25">
      <c r="A868" s="5" t="s">
        <v>454</v>
      </c>
      <c r="B868" s="5" t="s">
        <v>667</v>
      </c>
      <c r="C868" s="5" t="s">
        <v>928</v>
      </c>
      <c r="D868" s="52">
        <f t="shared" ca="1" si="13"/>
        <v>23484</v>
      </c>
      <c r="E868" s="5" t="s">
        <v>460</v>
      </c>
      <c r="F868" s="5">
        <v>42</v>
      </c>
      <c r="G868" s="50">
        <v>27976</v>
      </c>
      <c r="H868" s="5">
        <v>561577</v>
      </c>
      <c r="I868" s="50">
        <v>37336</v>
      </c>
      <c r="J868" s="5" t="s">
        <v>858</v>
      </c>
      <c r="L868"/>
    </row>
    <row r="869" spans="1:12" s="1" customFormat="1" x14ac:dyDescent="0.25">
      <c r="A869" s="5" t="s">
        <v>408</v>
      </c>
      <c r="B869" s="5" t="s">
        <v>635</v>
      </c>
      <c r="C869" s="5" t="s">
        <v>929</v>
      </c>
      <c r="D869" s="52">
        <f t="shared" ca="1" si="13"/>
        <v>22680</v>
      </c>
      <c r="E869" s="5" t="s">
        <v>425</v>
      </c>
      <c r="F869" s="5">
        <v>41</v>
      </c>
      <c r="G869" s="50">
        <v>28133</v>
      </c>
      <c r="H869" s="5">
        <v>568748</v>
      </c>
      <c r="I869" s="50">
        <v>37551</v>
      </c>
      <c r="J869" s="5" t="s">
        <v>858</v>
      </c>
      <c r="L869"/>
    </row>
    <row r="870" spans="1:12" s="1" customFormat="1" x14ac:dyDescent="0.25">
      <c r="A870" s="5" t="s">
        <v>454</v>
      </c>
      <c r="B870" s="5" t="s">
        <v>625</v>
      </c>
      <c r="C870" s="5" t="s">
        <v>930</v>
      </c>
      <c r="D870" s="52">
        <f t="shared" ca="1" si="13"/>
        <v>26640</v>
      </c>
      <c r="E870" s="5" t="s">
        <v>741</v>
      </c>
      <c r="F870" s="5">
        <v>37</v>
      </c>
      <c r="G870" s="50">
        <v>29817</v>
      </c>
      <c r="H870" s="5">
        <v>561619</v>
      </c>
      <c r="I870" s="50">
        <v>37366</v>
      </c>
      <c r="J870" s="5" t="s">
        <v>858</v>
      </c>
      <c r="L870"/>
    </row>
    <row r="871" spans="1:12" s="1" customFormat="1" x14ac:dyDescent="0.25">
      <c r="A871" s="5" t="s">
        <v>413</v>
      </c>
      <c r="B871" s="5" t="s">
        <v>431</v>
      </c>
      <c r="C871" s="5" t="s">
        <v>751</v>
      </c>
      <c r="D871" s="52">
        <f t="shared" ca="1" si="13"/>
        <v>20424</v>
      </c>
      <c r="E871" s="5" t="s">
        <v>473</v>
      </c>
      <c r="F871" s="5">
        <v>37</v>
      </c>
      <c r="G871" s="50">
        <v>29650</v>
      </c>
      <c r="H871" s="5">
        <v>566456</v>
      </c>
      <c r="I871" s="50">
        <v>37354</v>
      </c>
      <c r="J871" s="5" t="s">
        <v>858</v>
      </c>
      <c r="L871"/>
    </row>
    <row r="872" spans="1:12" s="1" customFormat="1" x14ac:dyDescent="0.25">
      <c r="A872" s="5" t="s">
        <v>413</v>
      </c>
      <c r="B872" s="5" t="s">
        <v>550</v>
      </c>
      <c r="C872" s="5" t="s">
        <v>88</v>
      </c>
      <c r="D872" s="52">
        <f t="shared" ca="1" si="13"/>
        <v>21096</v>
      </c>
      <c r="E872" s="5" t="s">
        <v>460</v>
      </c>
      <c r="F872" s="5">
        <v>39</v>
      </c>
      <c r="G872" s="50">
        <v>28804</v>
      </c>
      <c r="H872" s="5">
        <v>566077</v>
      </c>
      <c r="I872" s="50">
        <v>37379</v>
      </c>
      <c r="J872" s="5" t="s">
        <v>858</v>
      </c>
      <c r="L872"/>
    </row>
    <row r="873" spans="1:12" s="1" customFormat="1" x14ac:dyDescent="0.25">
      <c r="A873" s="5" t="s">
        <v>408</v>
      </c>
      <c r="B873" s="5" t="s">
        <v>648</v>
      </c>
      <c r="C873" s="5" t="s">
        <v>443</v>
      </c>
      <c r="D873" s="52">
        <f t="shared" ca="1" si="13"/>
        <v>22164</v>
      </c>
      <c r="E873" s="5" t="s">
        <v>460</v>
      </c>
      <c r="F873" s="5">
        <v>34</v>
      </c>
      <c r="G873" s="50">
        <v>30853</v>
      </c>
      <c r="H873" s="5">
        <v>566566</v>
      </c>
      <c r="I873" s="50">
        <v>37503</v>
      </c>
      <c r="J873" s="5" t="s">
        <v>858</v>
      </c>
      <c r="L873"/>
    </row>
    <row r="874" spans="1:12" s="1" customFormat="1" x14ac:dyDescent="0.25">
      <c r="A874" s="5" t="s">
        <v>454</v>
      </c>
      <c r="B874" s="5" t="s">
        <v>426</v>
      </c>
      <c r="C874" s="5" t="s">
        <v>931</v>
      </c>
      <c r="D874" s="52">
        <f t="shared" ca="1" si="13"/>
        <v>28512</v>
      </c>
      <c r="E874" s="5" t="s">
        <v>932</v>
      </c>
      <c r="F874" s="5">
        <v>39</v>
      </c>
      <c r="G874" s="50">
        <v>28819</v>
      </c>
      <c r="H874" s="5">
        <v>566422</v>
      </c>
      <c r="I874" s="50">
        <v>37396</v>
      </c>
      <c r="J874" s="5" t="s">
        <v>858</v>
      </c>
      <c r="L874"/>
    </row>
    <row r="875" spans="1:12" s="1" customFormat="1" x14ac:dyDescent="0.25">
      <c r="A875" s="5" t="s">
        <v>408</v>
      </c>
      <c r="B875" s="5" t="s">
        <v>509</v>
      </c>
      <c r="C875" s="5" t="s">
        <v>490</v>
      </c>
      <c r="D875" s="52">
        <f t="shared" ca="1" si="13"/>
        <v>21468</v>
      </c>
      <c r="E875" s="5" t="s">
        <v>439</v>
      </c>
      <c r="F875" s="5">
        <v>41</v>
      </c>
      <c r="G875" s="50">
        <v>28200</v>
      </c>
      <c r="H875" s="5">
        <v>561635</v>
      </c>
      <c r="I875" s="50">
        <v>37509</v>
      </c>
      <c r="J875" s="5" t="s">
        <v>858</v>
      </c>
      <c r="L875"/>
    </row>
    <row r="876" spans="1:12" s="1" customFormat="1" x14ac:dyDescent="0.25">
      <c r="A876" s="5" t="s">
        <v>413</v>
      </c>
      <c r="B876" s="5" t="s">
        <v>534</v>
      </c>
      <c r="C876" s="5" t="s">
        <v>640</v>
      </c>
      <c r="D876" s="52">
        <f t="shared" ca="1" si="13"/>
        <v>23208</v>
      </c>
      <c r="E876" s="5" t="s">
        <v>933</v>
      </c>
      <c r="F876" s="5">
        <v>41</v>
      </c>
      <c r="G876" s="50">
        <v>28177</v>
      </c>
      <c r="H876" s="5">
        <v>561631</v>
      </c>
      <c r="I876" s="50">
        <v>37261</v>
      </c>
      <c r="J876" s="5" t="s">
        <v>858</v>
      </c>
      <c r="L876"/>
    </row>
    <row r="877" spans="1:12" s="1" customFormat="1" x14ac:dyDescent="0.25">
      <c r="A877" s="5" t="s">
        <v>408</v>
      </c>
      <c r="B877" s="5" t="s">
        <v>629</v>
      </c>
      <c r="C877" s="5" t="s">
        <v>679</v>
      </c>
      <c r="D877" s="52">
        <f t="shared" ca="1" si="13"/>
        <v>22452</v>
      </c>
      <c r="E877" s="5" t="s">
        <v>460</v>
      </c>
      <c r="F877" s="5">
        <v>39</v>
      </c>
      <c r="G877" s="50">
        <v>28834</v>
      </c>
      <c r="H877" s="5">
        <v>561639</v>
      </c>
      <c r="I877" s="50">
        <v>37388</v>
      </c>
      <c r="J877" s="5" t="s">
        <v>858</v>
      </c>
      <c r="L877"/>
    </row>
    <row r="878" spans="1:12" s="1" customFormat="1" x14ac:dyDescent="0.25">
      <c r="A878" s="5" t="s">
        <v>408</v>
      </c>
      <c r="B878" s="5" t="s">
        <v>561</v>
      </c>
      <c r="C878" s="5" t="s">
        <v>934</v>
      </c>
      <c r="D878" s="52">
        <f t="shared" ca="1" si="13"/>
        <v>25680</v>
      </c>
      <c r="E878" s="5" t="s">
        <v>473</v>
      </c>
      <c r="F878" s="5">
        <v>37</v>
      </c>
      <c r="G878" s="50">
        <v>29551</v>
      </c>
      <c r="H878" s="5">
        <v>350161</v>
      </c>
      <c r="I878" s="50">
        <v>37318</v>
      </c>
      <c r="J878" s="5" t="s">
        <v>858</v>
      </c>
      <c r="L878"/>
    </row>
    <row r="879" spans="1:12" s="1" customFormat="1" x14ac:dyDescent="0.25">
      <c r="A879" s="5" t="s">
        <v>408</v>
      </c>
      <c r="B879" s="5" t="s">
        <v>631</v>
      </c>
      <c r="C879" s="5" t="s">
        <v>776</v>
      </c>
      <c r="D879" s="52">
        <f t="shared" ca="1" si="13"/>
        <v>25380</v>
      </c>
      <c r="E879" s="5" t="s">
        <v>473</v>
      </c>
      <c r="F879" s="5">
        <v>40</v>
      </c>
      <c r="G879" s="50">
        <v>28575</v>
      </c>
      <c r="H879" s="5">
        <v>561643</v>
      </c>
      <c r="I879" s="50">
        <v>37586</v>
      </c>
      <c r="J879" s="5" t="s">
        <v>858</v>
      </c>
      <c r="L879"/>
    </row>
    <row r="880" spans="1:12" s="1" customFormat="1" x14ac:dyDescent="0.25">
      <c r="A880" s="5" t="s">
        <v>408</v>
      </c>
      <c r="B880" s="5" t="s">
        <v>497</v>
      </c>
      <c r="C880" s="5" t="s">
        <v>935</v>
      </c>
      <c r="D880" s="52">
        <f t="shared" ca="1" si="13"/>
        <v>30072</v>
      </c>
      <c r="E880" s="5" t="s">
        <v>936</v>
      </c>
      <c r="F880" s="5">
        <v>39</v>
      </c>
      <c r="G880" s="50">
        <v>28980</v>
      </c>
      <c r="H880" s="5">
        <v>561592</v>
      </c>
      <c r="I880" s="50">
        <v>37600</v>
      </c>
      <c r="J880" s="5" t="s">
        <v>858</v>
      </c>
      <c r="L880"/>
    </row>
    <row r="881" spans="1:12" s="1" customFormat="1" x14ac:dyDescent="0.25">
      <c r="A881" s="5" t="s">
        <v>413</v>
      </c>
      <c r="B881" s="5" t="s">
        <v>559</v>
      </c>
      <c r="C881" s="5" t="s">
        <v>937</v>
      </c>
      <c r="D881" s="52">
        <f t="shared" ca="1" si="13"/>
        <v>25488</v>
      </c>
      <c r="E881" s="5" t="s">
        <v>473</v>
      </c>
      <c r="F881" s="5">
        <v>37</v>
      </c>
      <c r="G881" s="50">
        <v>29839</v>
      </c>
      <c r="H881" s="5">
        <v>561610</v>
      </c>
      <c r="I881" s="50">
        <v>37544</v>
      </c>
      <c r="J881" s="5" t="s">
        <v>858</v>
      </c>
      <c r="L881"/>
    </row>
    <row r="882" spans="1:12" s="1" customFormat="1" x14ac:dyDescent="0.25">
      <c r="A882" s="5" t="s">
        <v>454</v>
      </c>
      <c r="B882" s="5" t="s">
        <v>443</v>
      </c>
      <c r="C882" s="5" t="s">
        <v>884</v>
      </c>
      <c r="D882" s="52">
        <f t="shared" ca="1" si="13"/>
        <v>19572</v>
      </c>
      <c r="E882" s="5" t="s">
        <v>482</v>
      </c>
      <c r="F882" s="5">
        <v>39</v>
      </c>
      <c r="G882" s="50">
        <v>29110</v>
      </c>
      <c r="H882" s="5">
        <v>351295</v>
      </c>
      <c r="I882" s="50">
        <v>37281</v>
      </c>
      <c r="J882" s="5" t="s">
        <v>858</v>
      </c>
      <c r="L882"/>
    </row>
    <row r="883" spans="1:12" s="1" customFormat="1" x14ac:dyDescent="0.25">
      <c r="A883" s="5" t="s">
        <v>454</v>
      </c>
      <c r="B883" s="5" t="s">
        <v>652</v>
      </c>
      <c r="C883" s="5" t="s">
        <v>938</v>
      </c>
      <c r="D883" s="52">
        <f t="shared" ca="1" si="13"/>
        <v>19680</v>
      </c>
      <c r="E883" s="5" t="s">
        <v>939</v>
      </c>
      <c r="F883" s="5">
        <v>46</v>
      </c>
      <c r="G883" s="50">
        <v>26467</v>
      </c>
      <c r="H883" s="5">
        <v>351300</v>
      </c>
      <c r="I883" s="50">
        <v>37396</v>
      </c>
      <c r="J883" s="5" t="s">
        <v>858</v>
      </c>
      <c r="L883"/>
    </row>
    <row r="884" spans="1:12" s="1" customFormat="1" x14ac:dyDescent="0.25">
      <c r="A884" s="5" t="s">
        <v>454</v>
      </c>
      <c r="B884" s="5" t="s">
        <v>506</v>
      </c>
      <c r="C884" s="5" t="s">
        <v>840</v>
      </c>
      <c r="D884" s="52">
        <f t="shared" ca="1" si="13"/>
        <v>27240</v>
      </c>
      <c r="E884" s="5" t="s">
        <v>411</v>
      </c>
      <c r="F884" s="5">
        <v>40</v>
      </c>
      <c r="G884" s="50">
        <v>28743</v>
      </c>
      <c r="H884" s="5">
        <v>351312</v>
      </c>
      <c r="I884" s="50">
        <v>37876</v>
      </c>
      <c r="J884" s="5" t="s">
        <v>858</v>
      </c>
      <c r="L884"/>
    </row>
    <row r="885" spans="1:12" s="1" customFormat="1" x14ac:dyDescent="0.25">
      <c r="A885" s="5" t="s">
        <v>413</v>
      </c>
      <c r="B885" s="5" t="s">
        <v>458</v>
      </c>
      <c r="C885" s="5" t="s">
        <v>907</v>
      </c>
      <c r="D885" s="52">
        <f t="shared" ca="1" si="13"/>
        <v>20784</v>
      </c>
      <c r="E885" s="5" t="s">
        <v>473</v>
      </c>
      <c r="F885" s="5">
        <v>38</v>
      </c>
      <c r="G885" s="50">
        <v>29405</v>
      </c>
      <c r="H885" s="5">
        <v>561649</v>
      </c>
      <c r="I885" s="50">
        <v>37714</v>
      </c>
      <c r="J885" s="5" t="s">
        <v>858</v>
      </c>
      <c r="L885"/>
    </row>
    <row r="886" spans="1:12" s="1" customFormat="1" x14ac:dyDescent="0.25">
      <c r="A886" s="5" t="s">
        <v>408</v>
      </c>
      <c r="B886" s="5" t="s">
        <v>626</v>
      </c>
      <c r="C886" s="5" t="s">
        <v>713</v>
      </c>
      <c r="D886" s="52">
        <f t="shared" ca="1" si="13"/>
        <v>26484</v>
      </c>
      <c r="E886" s="5" t="s">
        <v>482</v>
      </c>
      <c r="F886" s="5">
        <v>42</v>
      </c>
      <c r="G886" s="50">
        <v>27858</v>
      </c>
      <c r="H886" s="5">
        <v>351401</v>
      </c>
      <c r="I886" s="50">
        <v>37668</v>
      </c>
      <c r="J886" s="5" t="s">
        <v>858</v>
      </c>
      <c r="L886"/>
    </row>
    <row r="887" spans="1:12" s="1" customFormat="1" x14ac:dyDescent="0.25">
      <c r="A887" s="5" t="s">
        <v>454</v>
      </c>
      <c r="B887" s="5" t="s">
        <v>474</v>
      </c>
      <c r="C887" s="5" t="s">
        <v>640</v>
      </c>
      <c r="D887" s="52">
        <f t="shared" ca="1" si="13"/>
        <v>27372</v>
      </c>
      <c r="E887" s="5" t="s">
        <v>482</v>
      </c>
      <c r="F887" s="5">
        <v>41</v>
      </c>
      <c r="G887" s="50">
        <v>28045</v>
      </c>
      <c r="H887" s="5">
        <v>351384</v>
      </c>
      <c r="I887" s="50">
        <v>37709</v>
      </c>
      <c r="J887" s="5" t="s">
        <v>858</v>
      </c>
      <c r="L887"/>
    </row>
    <row r="888" spans="1:12" s="1" customFormat="1" x14ac:dyDescent="0.25">
      <c r="A888" s="5" t="s">
        <v>413</v>
      </c>
      <c r="B888" s="5" t="s">
        <v>550</v>
      </c>
      <c r="C888" s="5" t="s">
        <v>907</v>
      </c>
      <c r="D888" s="52">
        <f t="shared" ca="1" si="13"/>
        <v>28608</v>
      </c>
      <c r="E888" s="5" t="s">
        <v>548</v>
      </c>
      <c r="F888" s="5">
        <v>38</v>
      </c>
      <c r="G888" s="50">
        <v>29169</v>
      </c>
      <c r="H888" s="5">
        <v>351560</v>
      </c>
      <c r="I888" s="50">
        <v>37716</v>
      </c>
      <c r="J888" s="5" t="s">
        <v>858</v>
      </c>
      <c r="L888"/>
    </row>
    <row r="889" spans="1:12" s="1" customFormat="1" x14ac:dyDescent="0.25">
      <c r="A889" s="5" t="s">
        <v>413</v>
      </c>
      <c r="B889" s="5" t="s">
        <v>534</v>
      </c>
      <c r="C889" s="5" t="s">
        <v>847</v>
      </c>
      <c r="D889" s="52">
        <f t="shared" ca="1" si="13"/>
        <v>29304</v>
      </c>
      <c r="E889" s="5" t="s">
        <v>445</v>
      </c>
      <c r="F889" s="5">
        <v>38</v>
      </c>
      <c r="G889" s="50">
        <v>29246</v>
      </c>
      <c r="H889" s="5">
        <v>351383</v>
      </c>
      <c r="I889" s="50">
        <v>37775</v>
      </c>
      <c r="J889" s="5" t="s">
        <v>858</v>
      </c>
      <c r="L889"/>
    </row>
    <row r="890" spans="1:12" s="1" customFormat="1" x14ac:dyDescent="0.25">
      <c r="A890" s="5" t="s">
        <v>413</v>
      </c>
      <c r="B890" s="5" t="s">
        <v>587</v>
      </c>
      <c r="C890" s="5" t="s">
        <v>801</v>
      </c>
      <c r="D890" s="52">
        <f t="shared" ca="1" si="13"/>
        <v>30756</v>
      </c>
      <c r="E890" s="5" t="s">
        <v>868</v>
      </c>
      <c r="F890" s="5">
        <v>47</v>
      </c>
      <c r="G890" s="50">
        <v>26164</v>
      </c>
      <c r="H890" s="5">
        <v>561655</v>
      </c>
      <c r="I890" s="50">
        <v>34054</v>
      </c>
      <c r="J890" s="5" t="s">
        <v>909</v>
      </c>
      <c r="L890"/>
    </row>
    <row r="891" spans="1:12" s="1" customFormat="1" x14ac:dyDescent="0.25">
      <c r="A891" s="5" t="s">
        <v>454</v>
      </c>
      <c r="B891" s="5" t="s">
        <v>570</v>
      </c>
      <c r="C891" s="5" t="s">
        <v>435</v>
      </c>
      <c r="D891" s="52">
        <f t="shared" ca="1" si="13"/>
        <v>23628</v>
      </c>
      <c r="E891" s="5" t="s">
        <v>940</v>
      </c>
      <c r="F891" s="5">
        <v>55</v>
      </c>
      <c r="G891" s="50">
        <v>22957</v>
      </c>
      <c r="H891" s="5">
        <v>351380</v>
      </c>
      <c r="I891" s="50">
        <v>33995</v>
      </c>
      <c r="J891" s="5" t="s">
        <v>924</v>
      </c>
      <c r="L891"/>
    </row>
    <row r="892" spans="1:12" s="1" customFormat="1" x14ac:dyDescent="0.25">
      <c r="A892" s="5" t="s">
        <v>413</v>
      </c>
      <c r="B892" s="5" t="s">
        <v>418</v>
      </c>
      <c r="C892" s="5" t="s">
        <v>808</v>
      </c>
      <c r="D892" s="52">
        <f t="shared" ca="1" si="13"/>
        <v>28848</v>
      </c>
      <c r="E892" s="5" t="s">
        <v>741</v>
      </c>
      <c r="F892" s="5">
        <v>38</v>
      </c>
      <c r="G892" s="50">
        <v>29201</v>
      </c>
      <c r="H892" s="5">
        <v>351420</v>
      </c>
      <c r="I892" s="50">
        <v>37901</v>
      </c>
      <c r="J892" s="5" t="s">
        <v>858</v>
      </c>
      <c r="L892"/>
    </row>
    <row r="893" spans="1:12" s="1" customFormat="1" x14ac:dyDescent="0.25">
      <c r="A893" s="5" t="s">
        <v>413</v>
      </c>
      <c r="B893" s="5" t="s">
        <v>626</v>
      </c>
      <c r="C893" s="5" t="s">
        <v>88</v>
      </c>
      <c r="D893" s="52">
        <f t="shared" ca="1" si="13"/>
        <v>30480</v>
      </c>
      <c r="E893" s="5" t="s">
        <v>416</v>
      </c>
      <c r="F893" s="5">
        <v>37</v>
      </c>
      <c r="G893" s="50">
        <v>29808</v>
      </c>
      <c r="H893" s="5">
        <v>351568</v>
      </c>
      <c r="I893" s="50">
        <v>37963</v>
      </c>
      <c r="J893" s="5" t="s">
        <v>858</v>
      </c>
      <c r="L893"/>
    </row>
    <row r="894" spans="1:12" s="1" customFormat="1" x14ac:dyDescent="0.25">
      <c r="A894" s="5" t="s">
        <v>454</v>
      </c>
      <c r="B894" s="5" t="s">
        <v>618</v>
      </c>
      <c r="C894" s="5" t="s">
        <v>710</v>
      </c>
      <c r="D894" s="52">
        <f t="shared" ca="1" si="13"/>
        <v>26772</v>
      </c>
      <c r="E894" s="5" t="s">
        <v>473</v>
      </c>
      <c r="F894" s="5">
        <v>39</v>
      </c>
      <c r="G894" s="50">
        <v>28894</v>
      </c>
      <c r="H894" s="5">
        <v>566429</v>
      </c>
      <c r="I894" s="50">
        <v>37935</v>
      </c>
      <c r="J894" s="5" t="s">
        <v>858</v>
      </c>
      <c r="L894"/>
    </row>
    <row r="895" spans="1:12" s="1" customFormat="1" x14ac:dyDescent="0.25">
      <c r="A895" s="5" t="s">
        <v>454</v>
      </c>
      <c r="B895" s="5" t="s">
        <v>562</v>
      </c>
      <c r="C895" s="5" t="s">
        <v>907</v>
      </c>
      <c r="D895" s="52">
        <f t="shared" ca="1" si="13"/>
        <v>20316</v>
      </c>
      <c r="E895" s="5" t="s">
        <v>473</v>
      </c>
      <c r="F895" s="5">
        <v>38</v>
      </c>
      <c r="G895" s="50">
        <v>29406</v>
      </c>
      <c r="H895" s="5">
        <v>568868</v>
      </c>
      <c r="I895" s="50">
        <v>37845</v>
      </c>
      <c r="J895" s="5" t="s">
        <v>858</v>
      </c>
      <c r="L895"/>
    </row>
    <row r="896" spans="1:12" s="1" customFormat="1" x14ac:dyDescent="0.25">
      <c r="A896" s="5" t="s">
        <v>413</v>
      </c>
      <c r="B896" s="5" t="s">
        <v>474</v>
      </c>
      <c r="C896" s="5" t="s">
        <v>848</v>
      </c>
      <c r="D896" s="52">
        <f t="shared" ca="1" si="13"/>
        <v>25536</v>
      </c>
      <c r="E896" s="5" t="s">
        <v>460</v>
      </c>
      <c r="F896" s="5">
        <v>38</v>
      </c>
      <c r="G896" s="50">
        <v>29171</v>
      </c>
      <c r="H896" s="5">
        <v>561662</v>
      </c>
      <c r="I896" s="50">
        <v>37770</v>
      </c>
      <c r="J896" s="5" t="s">
        <v>858</v>
      </c>
      <c r="L896"/>
    </row>
    <row r="897" spans="1:12" s="1" customFormat="1" x14ac:dyDescent="0.25">
      <c r="A897" s="5" t="s">
        <v>413</v>
      </c>
      <c r="B897" s="5" t="s">
        <v>623</v>
      </c>
      <c r="C897" s="5" t="s">
        <v>907</v>
      </c>
      <c r="D897" s="52">
        <f t="shared" ca="1" si="13"/>
        <v>21156</v>
      </c>
      <c r="E897" s="5" t="s">
        <v>473</v>
      </c>
      <c r="F897" s="5">
        <v>36</v>
      </c>
      <c r="G897" s="50">
        <v>29902</v>
      </c>
      <c r="H897" s="5">
        <v>566560</v>
      </c>
      <c r="I897" s="50">
        <v>37950</v>
      </c>
      <c r="J897" s="5" t="s">
        <v>858</v>
      </c>
      <c r="L897"/>
    </row>
    <row r="898" spans="1:12" s="1" customFormat="1" x14ac:dyDescent="0.25">
      <c r="A898" s="5" t="s">
        <v>413</v>
      </c>
      <c r="B898" s="5" t="s">
        <v>559</v>
      </c>
      <c r="C898" s="5" t="s">
        <v>941</v>
      </c>
      <c r="D898" s="52">
        <f t="shared" ca="1" si="13"/>
        <v>26472</v>
      </c>
      <c r="E898" s="5" t="s">
        <v>473</v>
      </c>
      <c r="F898" s="5">
        <v>38</v>
      </c>
      <c r="G898" s="50">
        <v>29140</v>
      </c>
      <c r="H898" s="5">
        <v>350070</v>
      </c>
      <c r="I898" s="50">
        <v>37963</v>
      </c>
      <c r="J898" s="5" t="s">
        <v>858</v>
      </c>
      <c r="L898"/>
    </row>
    <row r="899" spans="1:12" s="1" customFormat="1" x14ac:dyDescent="0.25">
      <c r="A899" s="5" t="s">
        <v>454</v>
      </c>
      <c r="B899" s="5" t="s">
        <v>521</v>
      </c>
      <c r="C899" s="5" t="s">
        <v>928</v>
      </c>
      <c r="D899" s="52">
        <f t="shared" ref="D899:D962" ca="1" si="14">RANDBETWEEN(1500,2600)*12</f>
        <v>20556</v>
      </c>
      <c r="E899" s="5" t="s">
        <v>473</v>
      </c>
      <c r="F899" s="5">
        <v>37</v>
      </c>
      <c r="G899" s="50">
        <v>29505</v>
      </c>
      <c r="H899" s="5">
        <v>350090</v>
      </c>
      <c r="I899" s="50">
        <v>37886</v>
      </c>
      <c r="J899" s="5" t="s">
        <v>858</v>
      </c>
      <c r="L899"/>
    </row>
    <row r="900" spans="1:12" s="1" customFormat="1" x14ac:dyDescent="0.25">
      <c r="A900" s="5" t="s">
        <v>413</v>
      </c>
      <c r="B900" s="5" t="s">
        <v>671</v>
      </c>
      <c r="C900" s="5" t="s">
        <v>942</v>
      </c>
      <c r="D900" s="52">
        <f t="shared" ca="1" si="14"/>
        <v>26616</v>
      </c>
      <c r="E900" s="5" t="s">
        <v>473</v>
      </c>
      <c r="F900" s="5">
        <v>38</v>
      </c>
      <c r="G900" s="50">
        <v>29370</v>
      </c>
      <c r="H900" s="5">
        <v>350088</v>
      </c>
      <c r="I900" s="50">
        <v>37662</v>
      </c>
      <c r="J900" s="5" t="s">
        <v>858</v>
      </c>
      <c r="L900"/>
    </row>
    <row r="901" spans="1:12" s="1" customFormat="1" x14ac:dyDescent="0.25">
      <c r="A901" s="5" t="s">
        <v>413</v>
      </c>
      <c r="B901" s="5" t="s">
        <v>594</v>
      </c>
      <c r="C901" s="5" t="s">
        <v>844</v>
      </c>
      <c r="D901" s="52">
        <f t="shared" ca="1" si="14"/>
        <v>22176</v>
      </c>
      <c r="E901" s="5" t="s">
        <v>433</v>
      </c>
      <c r="F901" s="5">
        <v>37</v>
      </c>
      <c r="G901" s="50">
        <v>29611</v>
      </c>
      <c r="H901" s="5">
        <v>351431</v>
      </c>
      <c r="I901" s="50">
        <v>37776</v>
      </c>
      <c r="J901" s="5" t="s">
        <v>858</v>
      </c>
      <c r="L901"/>
    </row>
    <row r="902" spans="1:12" s="1" customFormat="1" x14ac:dyDescent="0.25">
      <c r="A902" s="5" t="s">
        <v>413</v>
      </c>
      <c r="B902" s="5" t="s">
        <v>625</v>
      </c>
      <c r="C902" s="5" t="s">
        <v>943</v>
      </c>
      <c r="D902" s="52">
        <f t="shared" ca="1" si="14"/>
        <v>20712</v>
      </c>
      <c r="E902" s="5" t="s">
        <v>416</v>
      </c>
      <c r="F902" s="5">
        <v>36</v>
      </c>
      <c r="G902" s="50">
        <v>29900</v>
      </c>
      <c r="H902" s="5">
        <v>561702</v>
      </c>
      <c r="I902" s="50">
        <v>37758</v>
      </c>
      <c r="J902" s="5" t="s">
        <v>858</v>
      </c>
      <c r="L902"/>
    </row>
    <row r="903" spans="1:12" s="1" customFormat="1" x14ac:dyDescent="0.25">
      <c r="A903" s="5" t="s">
        <v>413</v>
      </c>
      <c r="B903" s="5" t="s">
        <v>719</v>
      </c>
      <c r="C903" s="5" t="s">
        <v>844</v>
      </c>
      <c r="D903" s="52">
        <f t="shared" ca="1" si="14"/>
        <v>22884</v>
      </c>
      <c r="E903" s="5" t="s">
        <v>846</v>
      </c>
      <c r="F903" s="5">
        <v>36</v>
      </c>
      <c r="G903" s="50">
        <v>30088</v>
      </c>
      <c r="H903" s="5">
        <v>350114</v>
      </c>
      <c r="I903" s="50">
        <v>38141</v>
      </c>
      <c r="J903" s="5" t="s">
        <v>858</v>
      </c>
      <c r="L903"/>
    </row>
    <row r="904" spans="1:12" s="1" customFormat="1" x14ac:dyDescent="0.25">
      <c r="A904" s="5" t="s">
        <v>413</v>
      </c>
      <c r="B904" s="5" t="s">
        <v>578</v>
      </c>
      <c r="C904" s="5" t="s">
        <v>847</v>
      </c>
      <c r="D904" s="52">
        <f t="shared" ca="1" si="14"/>
        <v>27744</v>
      </c>
      <c r="E904" s="5" t="s">
        <v>416</v>
      </c>
      <c r="F904" s="5">
        <v>36</v>
      </c>
      <c r="G904" s="50">
        <v>30149</v>
      </c>
      <c r="H904" s="5">
        <v>351429</v>
      </c>
      <c r="I904" s="50">
        <v>38112</v>
      </c>
      <c r="J904" s="5" t="s">
        <v>858</v>
      </c>
      <c r="L904"/>
    </row>
    <row r="905" spans="1:12" s="1" customFormat="1" x14ac:dyDescent="0.25">
      <c r="A905" s="5" t="s">
        <v>413</v>
      </c>
      <c r="B905" s="5" t="s">
        <v>719</v>
      </c>
      <c r="C905" s="5" t="s">
        <v>438</v>
      </c>
      <c r="D905" s="52">
        <f t="shared" ca="1" si="14"/>
        <v>28320</v>
      </c>
      <c r="E905" s="5" t="s">
        <v>473</v>
      </c>
      <c r="F905" s="5">
        <v>41</v>
      </c>
      <c r="G905" s="50">
        <v>28309</v>
      </c>
      <c r="H905" s="5">
        <v>350124</v>
      </c>
      <c r="I905" s="50">
        <v>38331</v>
      </c>
      <c r="J905" s="5" t="s">
        <v>858</v>
      </c>
      <c r="L905"/>
    </row>
    <row r="906" spans="1:12" s="1" customFormat="1" x14ac:dyDescent="0.25">
      <c r="A906" s="5" t="s">
        <v>413</v>
      </c>
      <c r="B906" s="5" t="s">
        <v>664</v>
      </c>
      <c r="C906" s="5" t="s">
        <v>944</v>
      </c>
      <c r="D906" s="52">
        <f t="shared" ca="1" si="14"/>
        <v>19536</v>
      </c>
      <c r="E906" s="5" t="s">
        <v>548</v>
      </c>
      <c r="F906" s="5">
        <v>37</v>
      </c>
      <c r="G906" s="50">
        <v>29625</v>
      </c>
      <c r="H906" s="5">
        <v>350107</v>
      </c>
      <c r="I906" s="50">
        <v>37994</v>
      </c>
      <c r="J906" s="5" t="s">
        <v>858</v>
      </c>
      <c r="L906"/>
    </row>
    <row r="907" spans="1:12" s="1" customFormat="1" x14ac:dyDescent="0.25">
      <c r="A907" s="5" t="s">
        <v>413</v>
      </c>
      <c r="B907" s="5" t="s">
        <v>511</v>
      </c>
      <c r="C907" s="5" t="s">
        <v>930</v>
      </c>
      <c r="D907" s="52">
        <f t="shared" ca="1" si="14"/>
        <v>26112</v>
      </c>
      <c r="E907" s="5" t="s">
        <v>416</v>
      </c>
      <c r="F907" s="5">
        <v>38</v>
      </c>
      <c r="G907" s="50">
        <v>29419</v>
      </c>
      <c r="H907" s="5">
        <v>561630</v>
      </c>
      <c r="I907" s="50">
        <v>38129</v>
      </c>
      <c r="J907" s="5" t="s">
        <v>858</v>
      </c>
      <c r="L907"/>
    </row>
    <row r="908" spans="1:12" s="1" customFormat="1" x14ac:dyDescent="0.25">
      <c r="A908" s="5" t="s">
        <v>408</v>
      </c>
      <c r="B908" s="5" t="s">
        <v>634</v>
      </c>
      <c r="C908" s="5" t="s">
        <v>155</v>
      </c>
      <c r="D908" s="52">
        <f t="shared" ca="1" si="14"/>
        <v>18732</v>
      </c>
      <c r="E908" s="5" t="s">
        <v>460</v>
      </c>
      <c r="F908" s="5">
        <v>41</v>
      </c>
      <c r="G908" s="50">
        <v>28293</v>
      </c>
      <c r="H908" s="5">
        <v>351427</v>
      </c>
      <c r="I908" s="50">
        <v>38150</v>
      </c>
      <c r="J908" s="5" t="s">
        <v>858</v>
      </c>
      <c r="L908"/>
    </row>
    <row r="909" spans="1:12" s="1" customFormat="1" x14ac:dyDescent="0.25">
      <c r="A909" s="5" t="s">
        <v>408</v>
      </c>
      <c r="B909" s="5" t="s">
        <v>586</v>
      </c>
      <c r="C909" s="5" t="s">
        <v>471</v>
      </c>
      <c r="D909" s="52">
        <f t="shared" ca="1" si="14"/>
        <v>20268</v>
      </c>
      <c r="E909" s="5" t="s">
        <v>749</v>
      </c>
      <c r="F909" s="5">
        <v>38</v>
      </c>
      <c r="G909" s="50">
        <v>29140</v>
      </c>
      <c r="H909" s="5">
        <v>561645</v>
      </c>
      <c r="I909" s="50">
        <v>38110</v>
      </c>
      <c r="J909" s="5" t="s">
        <v>858</v>
      </c>
      <c r="L909"/>
    </row>
    <row r="910" spans="1:12" s="1" customFormat="1" x14ac:dyDescent="0.25">
      <c r="A910" s="5" t="s">
        <v>408</v>
      </c>
      <c r="B910" s="5" t="s">
        <v>673</v>
      </c>
      <c r="C910" s="5" t="s">
        <v>86</v>
      </c>
      <c r="D910" s="52">
        <f t="shared" ca="1" si="14"/>
        <v>29748</v>
      </c>
      <c r="E910" s="5" t="s">
        <v>945</v>
      </c>
      <c r="F910" s="5">
        <v>51</v>
      </c>
      <c r="G910" s="50">
        <v>24665</v>
      </c>
      <c r="H910" s="5">
        <v>351569</v>
      </c>
      <c r="I910" s="50">
        <v>35058</v>
      </c>
      <c r="J910" s="5" t="s">
        <v>909</v>
      </c>
      <c r="L910"/>
    </row>
    <row r="911" spans="1:12" s="1" customFormat="1" x14ac:dyDescent="0.25">
      <c r="A911" s="5" t="s">
        <v>413</v>
      </c>
      <c r="B911" s="5" t="s">
        <v>492</v>
      </c>
      <c r="C911" s="5" t="s">
        <v>523</v>
      </c>
      <c r="D911" s="52">
        <f t="shared" ca="1" si="14"/>
        <v>26484</v>
      </c>
      <c r="E911" s="5" t="s">
        <v>416</v>
      </c>
      <c r="F911" s="5">
        <v>43</v>
      </c>
      <c r="G911" s="50">
        <v>27458</v>
      </c>
      <c r="H911" s="5">
        <v>561599</v>
      </c>
      <c r="I911" s="50">
        <v>38180</v>
      </c>
      <c r="J911" s="5" t="s">
        <v>924</v>
      </c>
      <c r="L911"/>
    </row>
    <row r="912" spans="1:12" s="1" customFormat="1" x14ac:dyDescent="0.25">
      <c r="A912" s="5" t="s">
        <v>413</v>
      </c>
      <c r="B912" s="5" t="s">
        <v>626</v>
      </c>
      <c r="C912" s="5" t="s">
        <v>707</v>
      </c>
      <c r="D912" s="52">
        <f t="shared" ca="1" si="14"/>
        <v>24528</v>
      </c>
      <c r="E912" s="5" t="s">
        <v>457</v>
      </c>
      <c r="F912" s="5">
        <v>52</v>
      </c>
      <c r="G912" s="50">
        <v>24072</v>
      </c>
      <c r="H912" s="5">
        <v>561598</v>
      </c>
      <c r="I912" s="50">
        <v>34761</v>
      </c>
      <c r="J912" s="5" t="s">
        <v>926</v>
      </c>
      <c r="L912"/>
    </row>
    <row r="913" spans="1:12" s="1" customFormat="1" x14ac:dyDescent="0.25">
      <c r="A913" s="5" t="s">
        <v>413</v>
      </c>
      <c r="B913" s="5" t="s">
        <v>730</v>
      </c>
      <c r="C913" s="5" t="s">
        <v>946</v>
      </c>
      <c r="D913" s="52">
        <f t="shared" ca="1" si="14"/>
        <v>29628</v>
      </c>
      <c r="E913" s="5" t="s">
        <v>460</v>
      </c>
      <c r="F913" s="5">
        <v>37</v>
      </c>
      <c r="G913" s="50">
        <v>29516</v>
      </c>
      <c r="H913" s="5">
        <v>561660</v>
      </c>
      <c r="I913" s="50">
        <v>38271</v>
      </c>
      <c r="J913" s="5" t="s">
        <v>858</v>
      </c>
      <c r="L913"/>
    </row>
    <row r="914" spans="1:12" s="1" customFormat="1" x14ac:dyDescent="0.25">
      <c r="A914" s="5" t="s">
        <v>413</v>
      </c>
      <c r="B914" s="5" t="s">
        <v>541</v>
      </c>
      <c r="C914" s="5" t="s">
        <v>523</v>
      </c>
      <c r="D914" s="52">
        <f t="shared" ca="1" si="14"/>
        <v>28116</v>
      </c>
      <c r="E914" s="5" t="s">
        <v>850</v>
      </c>
      <c r="F914" s="5">
        <v>38</v>
      </c>
      <c r="G914" s="50">
        <v>29486</v>
      </c>
      <c r="H914" s="5">
        <v>350175</v>
      </c>
      <c r="I914" s="50">
        <v>38185</v>
      </c>
      <c r="J914" s="5" t="s">
        <v>858</v>
      </c>
      <c r="L914"/>
    </row>
    <row r="915" spans="1:12" s="1" customFormat="1" x14ac:dyDescent="0.25">
      <c r="A915" s="5" t="s">
        <v>408</v>
      </c>
      <c r="B915" s="5" t="s">
        <v>519</v>
      </c>
      <c r="C915" s="5" t="s">
        <v>828</v>
      </c>
      <c r="D915" s="52">
        <f t="shared" ca="1" si="14"/>
        <v>23652</v>
      </c>
      <c r="E915" s="5" t="s">
        <v>473</v>
      </c>
      <c r="F915" s="5">
        <v>34</v>
      </c>
      <c r="G915" s="50">
        <v>30937</v>
      </c>
      <c r="H915" s="5">
        <v>350187</v>
      </c>
      <c r="I915" s="50">
        <v>38252</v>
      </c>
      <c r="J915" s="5" t="s">
        <v>858</v>
      </c>
      <c r="L915"/>
    </row>
    <row r="916" spans="1:12" s="1" customFormat="1" x14ac:dyDescent="0.25">
      <c r="A916" s="5" t="s">
        <v>454</v>
      </c>
      <c r="B916" s="5" t="s">
        <v>546</v>
      </c>
      <c r="C916" s="5" t="s">
        <v>529</v>
      </c>
      <c r="D916" s="52">
        <f t="shared" ca="1" si="14"/>
        <v>25668</v>
      </c>
      <c r="E916" s="5" t="s">
        <v>548</v>
      </c>
      <c r="F916" s="5">
        <v>39</v>
      </c>
      <c r="G916" s="50">
        <v>28953</v>
      </c>
      <c r="H916" s="5">
        <v>350192</v>
      </c>
      <c r="I916" s="50">
        <v>38080</v>
      </c>
      <c r="J916" s="5" t="s">
        <v>858</v>
      </c>
      <c r="L916"/>
    </row>
    <row r="917" spans="1:12" s="1" customFormat="1" x14ac:dyDescent="0.25">
      <c r="A917" s="5" t="s">
        <v>408</v>
      </c>
      <c r="B917" s="5" t="s">
        <v>705</v>
      </c>
      <c r="C917" s="5" t="s">
        <v>471</v>
      </c>
      <c r="D917" s="52">
        <f t="shared" ca="1" si="14"/>
        <v>21912</v>
      </c>
      <c r="E917" s="5" t="s">
        <v>947</v>
      </c>
      <c r="F917" s="5">
        <v>39</v>
      </c>
      <c r="G917" s="50">
        <v>29018</v>
      </c>
      <c r="H917" s="5">
        <v>566544</v>
      </c>
      <c r="I917" s="50">
        <v>38347</v>
      </c>
      <c r="J917" s="5" t="s">
        <v>858</v>
      </c>
      <c r="L917"/>
    </row>
    <row r="918" spans="1:12" s="1" customFormat="1" x14ac:dyDescent="0.25">
      <c r="A918" s="5" t="s">
        <v>454</v>
      </c>
      <c r="B918" s="5" t="s">
        <v>667</v>
      </c>
      <c r="C918" s="5" t="s">
        <v>928</v>
      </c>
      <c r="D918" s="52">
        <f t="shared" ca="1" si="14"/>
        <v>27156</v>
      </c>
      <c r="E918" s="5" t="s">
        <v>678</v>
      </c>
      <c r="F918" s="5">
        <v>37</v>
      </c>
      <c r="G918" s="50">
        <v>29726</v>
      </c>
      <c r="H918" s="5">
        <v>561677</v>
      </c>
      <c r="I918" s="50">
        <v>38302</v>
      </c>
      <c r="J918" s="5" t="s">
        <v>858</v>
      </c>
      <c r="L918"/>
    </row>
    <row r="919" spans="1:12" s="1" customFormat="1" x14ac:dyDescent="0.25">
      <c r="A919" s="5" t="s">
        <v>408</v>
      </c>
      <c r="B919" s="5" t="s">
        <v>612</v>
      </c>
      <c r="C919" s="5" t="s">
        <v>835</v>
      </c>
      <c r="D919" s="52">
        <f t="shared" ca="1" si="14"/>
        <v>28596</v>
      </c>
      <c r="E919" s="5" t="s">
        <v>628</v>
      </c>
      <c r="F919" s="5">
        <v>38</v>
      </c>
      <c r="G919" s="50">
        <v>29394</v>
      </c>
      <c r="H919" s="5">
        <v>561675</v>
      </c>
      <c r="I919" s="50">
        <v>38317</v>
      </c>
      <c r="J919" s="5" t="s">
        <v>858</v>
      </c>
      <c r="L919"/>
    </row>
    <row r="920" spans="1:12" s="1" customFormat="1" x14ac:dyDescent="0.25">
      <c r="A920" s="5" t="s">
        <v>408</v>
      </c>
      <c r="B920" s="5" t="s">
        <v>499</v>
      </c>
      <c r="C920" s="5" t="s">
        <v>453</v>
      </c>
      <c r="D920" s="52">
        <f t="shared" ca="1" si="14"/>
        <v>27408</v>
      </c>
      <c r="E920" s="5" t="s">
        <v>619</v>
      </c>
      <c r="F920" s="5">
        <v>40</v>
      </c>
      <c r="G920" s="50">
        <v>28515</v>
      </c>
      <c r="H920" s="5">
        <v>561679</v>
      </c>
      <c r="I920" s="50">
        <v>38075</v>
      </c>
      <c r="J920" s="5" t="s">
        <v>858</v>
      </c>
      <c r="L920"/>
    </row>
    <row r="921" spans="1:12" s="1" customFormat="1" x14ac:dyDescent="0.25">
      <c r="A921" s="5" t="s">
        <v>408</v>
      </c>
      <c r="B921" s="5" t="s">
        <v>664</v>
      </c>
      <c r="C921" s="5" t="s">
        <v>161</v>
      </c>
      <c r="D921" s="52">
        <f t="shared" ca="1" si="14"/>
        <v>24864</v>
      </c>
      <c r="E921" s="5" t="s">
        <v>473</v>
      </c>
      <c r="F921" s="5">
        <v>38</v>
      </c>
      <c r="G921" s="50">
        <v>29468</v>
      </c>
      <c r="H921" s="5">
        <v>561744</v>
      </c>
      <c r="I921" s="50">
        <v>38206</v>
      </c>
      <c r="J921" s="5" t="s">
        <v>858</v>
      </c>
      <c r="L921"/>
    </row>
    <row r="922" spans="1:12" s="1" customFormat="1" x14ac:dyDescent="0.25">
      <c r="A922" s="5" t="s">
        <v>454</v>
      </c>
      <c r="B922" s="5" t="s">
        <v>784</v>
      </c>
      <c r="C922" s="5" t="s">
        <v>489</v>
      </c>
      <c r="D922" s="52">
        <f t="shared" ca="1" si="14"/>
        <v>29652</v>
      </c>
      <c r="E922" s="5" t="s">
        <v>457</v>
      </c>
      <c r="F922" s="5">
        <v>50</v>
      </c>
      <c r="G922" s="50">
        <v>24818</v>
      </c>
      <c r="H922" s="5">
        <v>561684</v>
      </c>
      <c r="I922" s="50">
        <v>36050</v>
      </c>
      <c r="J922" s="5" t="s">
        <v>909</v>
      </c>
      <c r="L922"/>
    </row>
    <row r="923" spans="1:12" s="1" customFormat="1" x14ac:dyDescent="0.25">
      <c r="A923" s="5" t="s">
        <v>413</v>
      </c>
      <c r="B923" s="5" t="s">
        <v>748</v>
      </c>
      <c r="C923" s="5" t="s">
        <v>91</v>
      </c>
      <c r="D923" s="52">
        <f t="shared" ca="1" si="14"/>
        <v>29688</v>
      </c>
      <c r="E923" s="5" t="s">
        <v>457</v>
      </c>
      <c r="F923" s="5">
        <v>41</v>
      </c>
      <c r="G923" s="50">
        <v>28244</v>
      </c>
      <c r="H923" s="5">
        <v>566203</v>
      </c>
      <c r="I923" s="50">
        <v>38171</v>
      </c>
      <c r="J923" s="5" t="s">
        <v>466</v>
      </c>
      <c r="L923"/>
    </row>
    <row r="924" spans="1:12" s="1" customFormat="1" x14ac:dyDescent="0.25">
      <c r="A924" s="5" t="s">
        <v>413</v>
      </c>
      <c r="B924" s="5" t="s">
        <v>514</v>
      </c>
      <c r="C924" s="5" t="s">
        <v>523</v>
      </c>
      <c r="D924" s="52">
        <f t="shared" ca="1" si="14"/>
        <v>24396</v>
      </c>
      <c r="E924" s="5" t="s">
        <v>416</v>
      </c>
      <c r="F924" s="5">
        <v>35</v>
      </c>
      <c r="G924" s="50">
        <v>30246</v>
      </c>
      <c r="H924" s="5">
        <v>561666</v>
      </c>
      <c r="I924" s="50">
        <v>38067</v>
      </c>
      <c r="J924" s="5" t="s">
        <v>858</v>
      </c>
      <c r="L924"/>
    </row>
    <row r="925" spans="1:12" s="1" customFormat="1" x14ac:dyDescent="0.25">
      <c r="A925" s="5" t="s">
        <v>413</v>
      </c>
      <c r="B925" s="5" t="s">
        <v>561</v>
      </c>
      <c r="C925" s="5" t="s">
        <v>893</v>
      </c>
      <c r="D925" s="52">
        <f t="shared" ca="1" si="14"/>
        <v>23436</v>
      </c>
      <c r="E925" s="5" t="s">
        <v>473</v>
      </c>
      <c r="F925" s="5">
        <v>35</v>
      </c>
      <c r="G925" s="50">
        <v>30535</v>
      </c>
      <c r="H925" s="5">
        <v>561668</v>
      </c>
      <c r="I925" s="50">
        <v>38647</v>
      </c>
      <c r="J925" s="5" t="s">
        <v>909</v>
      </c>
      <c r="L925"/>
    </row>
    <row r="926" spans="1:12" s="1" customFormat="1" x14ac:dyDescent="0.25">
      <c r="A926" s="5" t="s">
        <v>413</v>
      </c>
      <c r="B926" s="5" t="s">
        <v>602</v>
      </c>
      <c r="C926" s="5" t="s">
        <v>896</v>
      </c>
      <c r="D926" s="52">
        <f t="shared" ca="1" si="14"/>
        <v>27708</v>
      </c>
      <c r="E926" s="5" t="s">
        <v>473</v>
      </c>
      <c r="F926" s="5">
        <v>43</v>
      </c>
      <c r="G926" s="50">
        <v>27358</v>
      </c>
      <c r="H926" s="5">
        <v>561688</v>
      </c>
      <c r="I926" s="50">
        <v>38462</v>
      </c>
      <c r="J926" s="5" t="s">
        <v>909</v>
      </c>
      <c r="L926"/>
    </row>
    <row r="927" spans="1:12" s="1" customFormat="1" x14ac:dyDescent="0.25">
      <c r="A927" s="5" t="s">
        <v>408</v>
      </c>
      <c r="B927" s="5" t="s">
        <v>572</v>
      </c>
      <c r="C927" s="5" t="s">
        <v>453</v>
      </c>
      <c r="D927" s="52">
        <f t="shared" ca="1" si="14"/>
        <v>30672</v>
      </c>
      <c r="E927" s="5" t="s">
        <v>642</v>
      </c>
      <c r="F927" s="5">
        <v>42</v>
      </c>
      <c r="G927" s="50">
        <v>27800</v>
      </c>
      <c r="H927" s="5">
        <v>350199</v>
      </c>
      <c r="I927" s="50">
        <v>38450</v>
      </c>
      <c r="J927" s="5" t="s">
        <v>909</v>
      </c>
      <c r="L927"/>
    </row>
    <row r="928" spans="1:12" s="1" customFormat="1" x14ac:dyDescent="0.25">
      <c r="A928" s="5" t="s">
        <v>408</v>
      </c>
      <c r="B928" s="5" t="s">
        <v>671</v>
      </c>
      <c r="C928" s="5" t="s">
        <v>892</v>
      </c>
      <c r="D928" s="52">
        <f t="shared" ca="1" si="14"/>
        <v>20868</v>
      </c>
      <c r="E928" s="5" t="s">
        <v>460</v>
      </c>
      <c r="F928" s="5">
        <v>64</v>
      </c>
      <c r="G928" s="50">
        <v>19948</v>
      </c>
      <c r="H928" s="5">
        <v>350257</v>
      </c>
      <c r="I928" s="50">
        <v>29916</v>
      </c>
      <c r="J928" s="5" t="s">
        <v>909</v>
      </c>
      <c r="L928"/>
    </row>
    <row r="929" spans="1:12" s="1" customFormat="1" x14ac:dyDescent="0.25">
      <c r="A929" s="5" t="s">
        <v>408</v>
      </c>
      <c r="B929" s="5" t="s">
        <v>574</v>
      </c>
      <c r="C929" s="5" t="s">
        <v>570</v>
      </c>
      <c r="D929" s="52">
        <f t="shared" ca="1" si="14"/>
        <v>28836</v>
      </c>
      <c r="E929" s="5" t="s">
        <v>460</v>
      </c>
      <c r="F929" s="5">
        <v>36</v>
      </c>
      <c r="G929" s="50">
        <v>29932</v>
      </c>
      <c r="H929" s="5">
        <v>561689</v>
      </c>
      <c r="I929" s="50">
        <v>38599</v>
      </c>
      <c r="J929" s="5" t="s">
        <v>858</v>
      </c>
      <c r="L929"/>
    </row>
    <row r="930" spans="1:12" s="1" customFormat="1" x14ac:dyDescent="0.25">
      <c r="A930" s="5" t="s">
        <v>413</v>
      </c>
      <c r="B930" s="5" t="s">
        <v>578</v>
      </c>
      <c r="C930" s="5" t="s">
        <v>840</v>
      </c>
      <c r="D930" s="52">
        <f t="shared" ca="1" si="14"/>
        <v>18780</v>
      </c>
      <c r="E930" s="5" t="s">
        <v>416</v>
      </c>
      <c r="F930" s="5">
        <v>35</v>
      </c>
      <c r="G930" s="50">
        <v>30489</v>
      </c>
      <c r="H930" s="5">
        <v>566403</v>
      </c>
      <c r="I930" s="50">
        <v>38492</v>
      </c>
      <c r="J930" s="5" t="s">
        <v>858</v>
      </c>
      <c r="L930"/>
    </row>
    <row r="931" spans="1:12" s="1" customFormat="1" x14ac:dyDescent="0.25">
      <c r="A931" s="5" t="s">
        <v>413</v>
      </c>
      <c r="B931" s="5" t="s">
        <v>667</v>
      </c>
      <c r="C931" s="5" t="s">
        <v>640</v>
      </c>
      <c r="D931" s="52">
        <f t="shared" ca="1" si="14"/>
        <v>18252</v>
      </c>
      <c r="E931" s="5" t="s">
        <v>457</v>
      </c>
      <c r="F931" s="5">
        <v>54</v>
      </c>
      <c r="G931" s="50">
        <v>23412</v>
      </c>
      <c r="H931" s="5">
        <v>561505</v>
      </c>
      <c r="I931" s="50">
        <v>34952</v>
      </c>
      <c r="J931" s="5" t="s">
        <v>909</v>
      </c>
      <c r="L931"/>
    </row>
    <row r="932" spans="1:12" s="1" customFormat="1" x14ac:dyDescent="0.25">
      <c r="A932" s="5" t="s">
        <v>454</v>
      </c>
      <c r="B932" s="5" t="s">
        <v>614</v>
      </c>
      <c r="C932" s="5" t="s">
        <v>930</v>
      </c>
      <c r="D932" s="52">
        <f t="shared" ca="1" si="14"/>
        <v>26304</v>
      </c>
      <c r="E932" s="5" t="s">
        <v>460</v>
      </c>
      <c r="F932" s="5">
        <v>35</v>
      </c>
      <c r="G932" s="50">
        <v>30373</v>
      </c>
      <c r="H932" s="5">
        <v>566546</v>
      </c>
      <c r="I932" s="50">
        <v>38357</v>
      </c>
      <c r="J932" s="5" t="s">
        <v>909</v>
      </c>
      <c r="L932"/>
    </row>
    <row r="933" spans="1:12" s="1" customFormat="1" x14ac:dyDescent="0.25">
      <c r="A933" s="5" t="s">
        <v>408</v>
      </c>
      <c r="B933" s="5" t="s">
        <v>485</v>
      </c>
      <c r="C933" s="5" t="s">
        <v>822</v>
      </c>
      <c r="D933" s="52">
        <f t="shared" ca="1" si="14"/>
        <v>24120</v>
      </c>
      <c r="E933" s="5" t="s">
        <v>482</v>
      </c>
      <c r="F933" s="5">
        <v>39</v>
      </c>
      <c r="G933" s="50">
        <v>29010</v>
      </c>
      <c r="H933" s="5">
        <v>350200</v>
      </c>
      <c r="I933" s="50">
        <v>38484</v>
      </c>
      <c r="J933" s="5" t="s">
        <v>858</v>
      </c>
      <c r="L933"/>
    </row>
    <row r="934" spans="1:12" s="1" customFormat="1" x14ac:dyDescent="0.25">
      <c r="A934" s="5" t="s">
        <v>408</v>
      </c>
      <c r="B934" s="5" t="s">
        <v>570</v>
      </c>
      <c r="C934" s="5" t="s">
        <v>948</v>
      </c>
      <c r="D934" s="52">
        <f t="shared" ca="1" si="14"/>
        <v>30204</v>
      </c>
      <c r="E934" s="5" t="s">
        <v>749</v>
      </c>
      <c r="F934" s="5">
        <v>36</v>
      </c>
      <c r="G934" s="50">
        <v>29945</v>
      </c>
      <c r="H934" s="5">
        <v>350340</v>
      </c>
      <c r="I934" s="50">
        <v>38414</v>
      </c>
      <c r="J934" s="5" t="s">
        <v>858</v>
      </c>
      <c r="L934"/>
    </row>
    <row r="935" spans="1:12" s="1" customFormat="1" x14ac:dyDescent="0.25">
      <c r="A935" s="5" t="s">
        <v>413</v>
      </c>
      <c r="B935" s="5" t="s">
        <v>662</v>
      </c>
      <c r="C935" s="5" t="s">
        <v>930</v>
      </c>
      <c r="D935" s="52">
        <f t="shared" ca="1" si="14"/>
        <v>27000</v>
      </c>
      <c r="E935" s="5" t="s">
        <v>439</v>
      </c>
      <c r="F935" s="5">
        <v>64</v>
      </c>
      <c r="G935" s="50">
        <v>19948</v>
      </c>
      <c r="H935" s="5">
        <v>561696</v>
      </c>
      <c r="I935" s="50">
        <v>29916</v>
      </c>
      <c r="J935" s="5" t="s">
        <v>909</v>
      </c>
      <c r="L935"/>
    </row>
    <row r="936" spans="1:12" s="1" customFormat="1" x14ac:dyDescent="0.25">
      <c r="A936" s="5" t="s">
        <v>408</v>
      </c>
      <c r="B936" s="5" t="s">
        <v>561</v>
      </c>
      <c r="C936" s="5" t="s">
        <v>410</v>
      </c>
      <c r="D936" s="52">
        <f t="shared" ca="1" si="14"/>
        <v>24888</v>
      </c>
      <c r="E936" s="5" t="s">
        <v>473</v>
      </c>
      <c r="F936" s="5">
        <v>39</v>
      </c>
      <c r="G936" s="50">
        <v>29040</v>
      </c>
      <c r="H936" s="5">
        <v>561697</v>
      </c>
      <c r="I936" s="50">
        <v>38696</v>
      </c>
      <c r="J936" s="5" t="s">
        <v>858</v>
      </c>
      <c r="L936"/>
    </row>
    <row r="937" spans="1:12" s="1" customFormat="1" x14ac:dyDescent="0.25">
      <c r="A937" s="5" t="s">
        <v>408</v>
      </c>
      <c r="B937" s="5" t="s">
        <v>631</v>
      </c>
      <c r="C937" s="5" t="s">
        <v>465</v>
      </c>
      <c r="D937" s="52">
        <f t="shared" ca="1" si="14"/>
        <v>23208</v>
      </c>
      <c r="E937" s="5" t="s">
        <v>460</v>
      </c>
      <c r="F937" s="5">
        <v>38</v>
      </c>
      <c r="G937" s="50">
        <v>29389</v>
      </c>
      <c r="H937" s="5">
        <v>350236</v>
      </c>
      <c r="I937" s="50">
        <v>38640</v>
      </c>
      <c r="J937" s="5" t="s">
        <v>858</v>
      </c>
      <c r="L937"/>
    </row>
    <row r="938" spans="1:12" s="1" customFormat="1" x14ac:dyDescent="0.25">
      <c r="A938" s="5" t="s">
        <v>413</v>
      </c>
      <c r="B938" s="5" t="s">
        <v>509</v>
      </c>
      <c r="C938" s="5" t="s">
        <v>949</v>
      </c>
      <c r="D938" s="52">
        <f t="shared" ca="1" si="14"/>
        <v>25740</v>
      </c>
      <c r="E938" s="5" t="s">
        <v>947</v>
      </c>
      <c r="F938" s="5">
        <v>38</v>
      </c>
      <c r="G938" s="50">
        <v>29272</v>
      </c>
      <c r="H938" s="5">
        <v>350638</v>
      </c>
      <c r="I938" s="50">
        <v>38377</v>
      </c>
      <c r="J938" s="5" t="s">
        <v>858</v>
      </c>
      <c r="L938"/>
    </row>
    <row r="939" spans="1:12" s="1" customFormat="1" x14ac:dyDescent="0.25">
      <c r="A939" s="5" t="s">
        <v>408</v>
      </c>
      <c r="B939" s="5" t="s">
        <v>461</v>
      </c>
      <c r="C939" s="5" t="s">
        <v>621</v>
      </c>
      <c r="D939" s="52">
        <f t="shared" ca="1" si="14"/>
        <v>25452</v>
      </c>
      <c r="E939" s="5" t="s">
        <v>416</v>
      </c>
      <c r="F939" s="5">
        <v>39</v>
      </c>
      <c r="G939" s="50">
        <v>29079</v>
      </c>
      <c r="H939" s="5">
        <v>561700</v>
      </c>
      <c r="I939" s="50">
        <v>38492</v>
      </c>
      <c r="J939" s="5" t="s">
        <v>858</v>
      </c>
      <c r="L939"/>
    </row>
    <row r="940" spans="1:12" s="1" customFormat="1" x14ac:dyDescent="0.25">
      <c r="A940" s="5" t="s">
        <v>408</v>
      </c>
      <c r="B940" s="5" t="s">
        <v>625</v>
      </c>
      <c r="C940" s="5" t="s">
        <v>950</v>
      </c>
      <c r="D940" s="52">
        <f t="shared" ca="1" si="14"/>
        <v>29352</v>
      </c>
      <c r="E940" s="5" t="s">
        <v>473</v>
      </c>
      <c r="F940" s="5">
        <v>39</v>
      </c>
      <c r="G940" s="50">
        <v>28773</v>
      </c>
      <c r="H940" s="5">
        <v>350705</v>
      </c>
      <c r="I940" s="50">
        <v>38607</v>
      </c>
      <c r="J940" s="5" t="s">
        <v>858</v>
      </c>
      <c r="L940"/>
    </row>
    <row r="941" spans="1:12" s="1" customFormat="1" x14ac:dyDescent="0.25">
      <c r="A941" s="5" t="s">
        <v>408</v>
      </c>
      <c r="B941" s="5" t="s">
        <v>665</v>
      </c>
      <c r="C941" s="5" t="s">
        <v>951</v>
      </c>
      <c r="D941" s="52">
        <f t="shared" ca="1" si="14"/>
        <v>22776</v>
      </c>
      <c r="E941" s="5" t="s">
        <v>802</v>
      </c>
      <c r="F941" s="5">
        <v>37</v>
      </c>
      <c r="G941" s="50">
        <v>29711</v>
      </c>
      <c r="H941" s="5">
        <v>350530</v>
      </c>
      <c r="I941" s="50">
        <v>38758</v>
      </c>
      <c r="J941" s="5" t="s">
        <v>858</v>
      </c>
      <c r="L941"/>
    </row>
    <row r="942" spans="1:12" s="1" customFormat="1" x14ac:dyDescent="0.25">
      <c r="A942" s="5" t="s">
        <v>408</v>
      </c>
      <c r="B942" s="5" t="s">
        <v>526</v>
      </c>
      <c r="C942" s="5" t="s">
        <v>835</v>
      </c>
      <c r="D942" s="52">
        <f t="shared" ca="1" si="14"/>
        <v>27072</v>
      </c>
      <c r="E942" s="5" t="s">
        <v>734</v>
      </c>
      <c r="F942" s="5">
        <v>36</v>
      </c>
      <c r="G942" s="50">
        <v>29869</v>
      </c>
      <c r="H942" s="5">
        <v>350523</v>
      </c>
      <c r="I942" s="50">
        <v>38399</v>
      </c>
      <c r="J942" s="5" t="s">
        <v>858</v>
      </c>
      <c r="L942"/>
    </row>
    <row r="943" spans="1:12" s="1" customFormat="1" x14ac:dyDescent="0.25">
      <c r="A943" s="5" t="s">
        <v>413</v>
      </c>
      <c r="B943" s="5" t="s">
        <v>185</v>
      </c>
      <c r="C943" s="5" t="s">
        <v>952</v>
      </c>
      <c r="D943" s="52">
        <f t="shared" ca="1" si="14"/>
        <v>28212</v>
      </c>
      <c r="E943" s="5" t="s">
        <v>473</v>
      </c>
      <c r="F943" s="5">
        <v>39</v>
      </c>
      <c r="G943" s="50">
        <v>29110</v>
      </c>
      <c r="H943" s="5">
        <v>566037</v>
      </c>
      <c r="I943" s="50">
        <v>38805</v>
      </c>
      <c r="J943" s="5" t="s">
        <v>858</v>
      </c>
      <c r="L943"/>
    </row>
    <row r="944" spans="1:12" s="1" customFormat="1" x14ac:dyDescent="0.25">
      <c r="A944" s="5" t="s">
        <v>454</v>
      </c>
      <c r="B944" s="5" t="s">
        <v>694</v>
      </c>
      <c r="C944" s="5" t="s">
        <v>844</v>
      </c>
      <c r="D944" s="52">
        <f t="shared" ca="1" si="14"/>
        <v>29496</v>
      </c>
      <c r="E944" s="5" t="s">
        <v>460</v>
      </c>
      <c r="F944" s="5">
        <v>36</v>
      </c>
      <c r="G944" s="50">
        <v>30057</v>
      </c>
      <c r="H944" s="5">
        <v>350869</v>
      </c>
      <c r="I944" s="50">
        <v>38812</v>
      </c>
      <c r="J944" s="5" t="s">
        <v>858</v>
      </c>
      <c r="L944"/>
    </row>
    <row r="945" spans="1:12" s="1" customFormat="1" x14ac:dyDescent="0.25">
      <c r="A945" s="5" t="s">
        <v>413</v>
      </c>
      <c r="B945" s="5" t="s">
        <v>490</v>
      </c>
      <c r="C945" s="5" t="s">
        <v>640</v>
      </c>
      <c r="D945" s="52">
        <f t="shared" ca="1" si="14"/>
        <v>29496</v>
      </c>
      <c r="E945" s="5" t="s">
        <v>439</v>
      </c>
      <c r="F945" s="5">
        <v>38</v>
      </c>
      <c r="G945" s="50">
        <v>29296</v>
      </c>
      <c r="H945" s="5">
        <v>566326</v>
      </c>
      <c r="I945" s="50">
        <v>38871</v>
      </c>
      <c r="J945" s="5" t="s">
        <v>858</v>
      </c>
      <c r="L945"/>
    </row>
    <row r="946" spans="1:12" s="1" customFormat="1" x14ac:dyDescent="0.25">
      <c r="A946" s="5" t="s">
        <v>413</v>
      </c>
      <c r="B946" s="5" t="s">
        <v>594</v>
      </c>
      <c r="C946" s="5" t="s">
        <v>596</v>
      </c>
      <c r="D946" s="52">
        <f t="shared" ca="1" si="14"/>
        <v>22092</v>
      </c>
      <c r="E946" s="5" t="s">
        <v>439</v>
      </c>
      <c r="F946" s="5">
        <v>35</v>
      </c>
      <c r="G946" s="50">
        <v>30236</v>
      </c>
      <c r="H946" s="5">
        <v>561735</v>
      </c>
      <c r="I946" s="50">
        <v>38802</v>
      </c>
      <c r="J946" s="5" t="s">
        <v>858</v>
      </c>
      <c r="L946"/>
    </row>
    <row r="947" spans="1:12" s="1" customFormat="1" x14ac:dyDescent="0.25">
      <c r="A947" s="5" t="s">
        <v>413</v>
      </c>
      <c r="B947" s="5" t="s">
        <v>541</v>
      </c>
      <c r="C947" s="5" t="s">
        <v>640</v>
      </c>
      <c r="D947" s="52">
        <f t="shared" ca="1" si="14"/>
        <v>25488</v>
      </c>
      <c r="E947" s="5" t="s">
        <v>953</v>
      </c>
      <c r="F947" s="5">
        <v>48</v>
      </c>
      <c r="G947" s="50">
        <v>25687</v>
      </c>
      <c r="H947" s="5">
        <v>561654</v>
      </c>
      <c r="I947" s="50">
        <v>34725</v>
      </c>
      <c r="J947" s="5" t="s">
        <v>909</v>
      </c>
      <c r="L947"/>
    </row>
    <row r="948" spans="1:12" s="1" customFormat="1" x14ac:dyDescent="0.25">
      <c r="A948" s="5" t="s">
        <v>408</v>
      </c>
      <c r="B948" s="5" t="s">
        <v>446</v>
      </c>
      <c r="C948" s="5" t="s">
        <v>954</v>
      </c>
      <c r="D948" s="52">
        <f t="shared" ca="1" si="14"/>
        <v>20700</v>
      </c>
      <c r="E948" s="5" t="s">
        <v>411</v>
      </c>
      <c r="F948" s="5">
        <v>41</v>
      </c>
      <c r="G948" s="50">
        <v>28359</v>
      </c>
      <c r="H948" s="5">
        <v>561757</v>
      </c>
      <c r="I948" s="50">
        <v>38997</v>
      </c>
      <c r="J948" s="5" t="s">
        <v>858</v>
      </c>
      <c r="L948"/>
    </row>
    <row r="949" spans="1:12" s="1" customFormat="1" x14ac:dyDescent="0.25">
      <c r="A949" s="5" t="s">
        <v>454</v>
      </c>
      <c r="B949" s="5" t="s">
        <v>493</v>
      </c>
      <c r="C949" s="5" t="s">
        <v>796</v>
      </c>
      <c r="D949" s="52">
        <f t="shared" ca="1" si="14"/>
        <v>28932</v>
      </c>
      <c r="E949" s="5" t="s">
        <v>955</v>
      </c>
      <c r="F949" s="5">
        <v>36</v>
      </c>
      <c r="G949" s="50">
        <v>29878</v>
      </c>
      <c r="H949" s="5">
        <v>351771</v>
      </c>
      <c r="I949" s="50">
        <v>39059</v>
      </c>
      <c r="J949" s="5" t="s">
        <v>858</v>
      </c>
      <c r="L949"/>
    </row>
    <row r="950" spans="1:12" s="1" customFormat="1" x14ac:dyDescent="0.25">
      <c r="A950" s="5" t="s">
        <v>408</v>
      </c>
      <c r="B950" s="5" t="s">
        <v>611</v>
      </c>
      <c r="C950" s="5" t="s">
        <v>629</v>
      </c>
      <c r="D950" s="52">
        <f t="shared" ca="1" si="14"/>
        <v>20640</v>
      </c>
      <c r="E950" s="5" t="s">
        <v>416</v>
      </c>
      <c r="F950" s="5">
        <v>38</v>
      </c>
      <c r="G950" s="50">
        <v>29267</v>
      </c>
      <c r="H950" s="5">
        <v>561698</v>
      </c>
      <c r="I950" s="50">
        <v>39031</v>
      </c>
      <c r="J950" s="5" t="s">
        <v>858</v>
      </c>
      <c r="L950"/>
    </row>
    <row r="951" spans="1:12" s="1" customFormat="1" x14ac:dyDescent="0.25">
      <c r="A951" s="5" t="s">
        <v>413</v>
      </c>
      <c r="B951" s="5" t="s">
        <v>561</v>
      </c>
      <c r="C951" s="5" t="s">
        <v>893</v>
      </c>
      <c r="D951" s="52">
        <f t="shared" ca="1" si="14"/>
        <v>22296</v>
      </c>
      <c r="E951" s="5" t="s">
        <v>416</v>
      </c>
      <c r="F951" s="5">
        <v>35</v>
      </c>
      <c r="G951" s="50">
        <v>30341</v>
      </c>
      <c r="H951" s="5">
        <v>561663</v>
      </c>
      <c r="I951" s="50">
        <v>38941</v>
      </c>
      <c r="J951" s="5" t="s">
        <v>858</v>
      </c>
      <c r="L951"/>
    </row>
    <row r="952" spans="1:12" s="1" customFormat="1" x14ac:dyDescent="0.25">
      <c r="A952" s="5" t="s">
        <v>408</v>
      </c>
      <c r="B952" s="5" t="s">
        <v>614</v>
      </c>
      <c r="C952" s="5" t="s">
        <v>161</v>
      </c>
      <c r="D952" s="52">
        <f t="shared" ca="1" si="14"/>
        <v>26808</v>
      </c>
      <c r="E952" s="5" t="s">
        <v>482</v>
      </c>
      <c r="F952" s="5">
        <v>36</v>
      </c>
      <c r="G952" s="50">
        <v>29871</v>
      </c>
      <c r="H952" s="5">
        <v>351787</v>
      </c>
      <c r="I952" s="50">
        <v>38866</v>
      </c>
      <c r="J952" s="5" t="s">
        <v>858</v>
      </c>
      <c r="L952"/>
    </row>
    <row r="953" spans="1:12" s="1" customFormat="1" x14ac:dyDescent="0.25">
      <c r="A953" s="5" t="s">
        <v>413</v>
      </c>
      <c r="B953" s="5" t="s">
        <v>471</v>
      </c>
      <c r="C953" s="5" t="s">
        <v>956</v>
      </c>
      <c r="D953" s="52">
        <f t="shared" ca="1" si="14"/>
        <v>27288</v>
      </c>
      <c r="E953" s="5" t="s">
        <v>433</v>
      </c>
      <c r="F953" s="5">
        <v>38</v>
      </c>
      <c r="G953" s="50">
        <v>29283</v>
      </c>
      <c r="H953" s="5">
        <v>561789</v>
      </c>
      <c r="I953" s="50">
        <v>39046</v>
      </c>
      <c r="J953" s="5" t="s">
        <v>858</v>
      </c>
      <c r="L953"/>
    </row>
    <row r="954" spans="1:12" s="1" customFormat="1" x14ac:dyDescent="0.25">
      <c r="A954" s="5" t="s">
        <v>408</v>
      </c>
      <c r="B954" s="5" t="s">
        <v>519</v>
      </c>
      <c r="C954" s="5" t="s">
        <v>490</v>
      </c>
      <c r="D954" s="52">
        <f t="shared" ca="1" si="14"/>
        <v>20844</v>
      </c>
      <c r="E954" s="5" t="s">
        <v>536</v>
      </c>
      <c r="F954" s="5">
        <v>36</v>
      </c>
      <c r="G954" s="50">
        <v>29915</v>
      </c>
      <c r="H954" s="5">
        <v>351795</v>
      </c>
      <c r="I954" s="50">
        <v>39059</v>
      </c>
      <c r="J954" s="5" t="s">
        <v>858</v>
      </c>
      <c r="L954"/>
    </row>
    <row r="955" spans="1:12" s="1" customFormat="1" x14ac:dyDescent="0.25">
      <c r="A955" s="5" t="s">
        <v>413</v>
      </c>
      <c r="B955" s="5" t="s">
        <v>791</v>
      </c>
      <c r="C955" s="5" t="s">
        <v>898</v>
      </c>
      <c r="D955" s="52">
        <f t="shared" ca="1" si="14"/>
        <v>30696</v>
      </c>
      <c r="E955" s="5" t="s">
        <v>460</v>
      </c>
      <c r="F955" s="5">
        <v>38</v>
      </c>
      <c r="G955" s="50">
        <v>29437</v>
      </c>
      <c r="H955" s="5">
        <v>351805</v>
      </c>
      <c r="I955" s="50">
        <v>38982</v>
      </c>
      <c r="J955" s="5" t="s">
        <v>858</v>
      </c>
      <c r="L955"/>
    </row>
    <row r="956" spans="1:12" s="1" customFormat="1" x14ac:dyDescent="0.25">
      <c r="A956" s="5" t="s">
        <v>413</v>
      </c>
      <c r="B956" s="5" t="s">
        <v>155</v>
      </c>
      <c r="C956" s="5" t="s">
        <v>640</v>
      </c>
      <c r="D956" s="52">
        <f t="shared" ca="1" si="14"/>
        <v>27492</v>
      </c>
      <c r="E956" s="5" t="s">
        <v>411</v>
      </c>
      <c r="F956" s="5">
        <v>37</v>
      </c>
      <c r="G956" s="50">
        <v>29711</v>
      </c>
      <c r="H956" s="5">
        <v>561808</v>
      </c>
      <c r="I956" s="50">
        <v>38758</v>
      </c>
      <c r="J956" s="5" t="s">
        <v>858</v>
      </c>
      <c r="L956"/>
    </row>
    <row r="957" spans="1:12" s="1" customFormat="1" x14ac:dyDescent="0.25">
      <c r="A957" s="5" t="s">
        <v>408</v>
      </c>
      <c r="B957" s="5" t="s">
        <v>476</v>
      </c>
      <c r="C957" s="5" t="s">
        <v>901</v>
      </c>
      <c r="D957" s="52">
        <f t="shared" ca="1" si="14"/>
        <v>20136</v>
      </c>
      <c r="E957" s="5" t="s">
        <v>734</v>
      </c>
      <c r="F957" s="5">
        <v>38</v>
      </c>
      <c r="G957" s="50">
        <v>29424</v>
      </c>
      <c r="H957" s="5">
        <v>561812</v>
      </c>
      <c r="I957" s="50">
        <v>38872</v>
      </c>
      <c r="J957" s="5" t="s">
        <v>858</v>
      </c>
      <c r="L957"/>
    </row>
    <row r="958" spans="1:12" s="1" customFormat="1" x14ac:dyDescent="0.25">
      <c r="A958" s="5" t="s">
        <v>413</v>
      </c>
      <c r="B958" s="5" t="s">
        <v>673</v>
      </c>
      <c r="C958" s="5" t="s">
        <v>824</v>
      </c>
      <c r="D958" s="52">
        <f t="shared" ca="1" si="14"/>
        <v>26352</v>
      </c>
      <c r="E958" s="5" t="s">
        <v>617</v>
      </c>
      <c r="F958" s="5">
        <v>38</v>
      </c>
      <c r="G958" s="50">
        <v>29314</v>
      </c>
      <c r="H958" s="5">
        <v>561810</v>
      </c>
      <c r="I958" s="50">
        <v>38854</v>
      </c>
      <c r="J958" s="5" t="s">
        <v>858</v>
      </c>
      <c r="L958"/>
    </row>
    <row r="959" spans="1:12" s="1" customFormat="1" x14ac:dyDescent="0.25">
      <c r="A959" s="5" t="s">
        <v>413</v>
      </c>
      <c r="B959" s="5" t="s">
        <v>490</v>
      </c>
      <c r="C959" s="5" t="s">
        <v>640</v>
      </c>
      <c r="D959" s="52">
        <f t="shared" ca="1" si="14"/>
        <v>28680</v>
      </c>
      <c r="E959" s="5" t="s">
        <v>416</v>
      </c>
      <c r="F959" s="5">
        <v>38</v>
      </c>
      <c r="G959" s="50">
        <v>29344</v>
      </c>
      <c r="H959" s="5">
        <v>561629</v>
      </c>
      <c r="I959" s="50">
        <v>38871</v>
      </c>
      <c r="J959" s="5" t="s">
        <v>858</v>
      </c>
      <c r="L959"/>
    </row>
    <row r="960" spans="1:12" s="1" customFormat="1" x14ac:dyDescent="0.25">
      <c r="A960" s="5" t="s">
        <v>408</v>
      </c>
      <c r="B960" s="5" t="s">
        <v>603</v>
      </c>
      <c r="C960" s="5" t="s">
        <v>957</v>
      </c>
      <c r="D960" s="52">
        <f t="shared" ca="1" si="14"/>
        <v>21636</v>
      </c>
      <c r="E960" s="5" t="s">
        <v>958</v>
      </c>
      <c r="F960" s="5">
        <v>36</v>
      </c>
      <c r="G960" s="50">
        <v>30136</v>
      </c>
      <c r="H960" s="5">
        <v>561817</v>
      </c>
      <c r="I960" s="50">
        <v>38842</v>
      </c>
      <c r="J960" s="5" t="s">
        <v>858</v>
      </c>
      <c r="L960"/>
    </row>
    <row r="961" spans="1:12" s="1" customFormat="1" x14ac:dyDescent="0.25">
      <c r="A961" s="5" t="s">
        <v>413</v>
      </c>
      <c r="B961" s="5" t="s">
        <v>517</v>
      </c>
      <c r="C961" s="5" t="s">
        <v>91</v>
      </c>
      <c r="D961" s="52">
        <f t="shared" ca="1" si="14"/>
        <v>25752</v>
      </c>
      <c r="E961" s="5" t="s">
        <v>416</v>
      </c>
      <c r="F961" s="5">
        <v>36</v>
      </c>
      <c r="G961" s="50">
        <v>30114</v>
      </c>
      <c r="H961" s="5">
        <v>351844</v>
      </c>
      <c r="I961" s="50">
        <v>39061</v>
      </c>
      <c r="J961" s="5" t="s">
        <v>858</v>
      </c>
      <c r="L961"/>
    </row>
    <row r="962" spans="1:12" s="1" customFormat="1" x14ac:dyDescent="0.25">
      <c r="A962" s="5" t="s">
        <v>408</v>
      </c>
      <c r="B962" s="5" t="s">
        <v>511</v>
      </c>
      <c r="C962" s="5" t="s">
        <v>959</v>
      </c>
      <c r="D962" s="52">
        <f t="shared" ca="1" si="14"/>
        <v>22224</v>
      </c>
      <c r="E962" s="5" t="s">
        <v>428</v>
      </c>
      <c r="F962" s="5">
        <v>40</v>
      </c>
      <c r="G962" s="50">
        <v>28712</v>
      </c>
      <c r="H962" s="5">
        <v>561830</v>
      </c>
      <c r="I962" s="50">
        <v>38725</v>
      </c>
      <c r="J962" s="5" t="s">
        <v>858</v>
      </c>
      <c r="L962"/>
    </row>
    <row r="963" spans="1:12" s="1" customFormat="1" x14ac:dyDescent="0.25">
      <c r="A963" s="5" t="s">
        <v>454</v>
      </c>
      <c r="B963" s="5" t="s">
        <v>500</v>
      </c>
      <c r="C963" s="5" t="s">
        <v>88</v>
      </c>
      <c r="D963" s="52">
        <f t="shared" ref="D963:D1026" ca="1" si="15">RANDBETWEEN(1500,2600)*12</f>
        <v>27876</v>
      </c>
      <c r="E963" s="5" t="s">
        <v>439</v>
      </c>
      <c r="F963" s="5">
        <v>36</v>
      </c>
      <c r="G963" s="50">
        <v>30175</v>
      </c>
      <c r="H963" s="5">
        <v>356663</v>
      </c>
      <c r="I963" s="50">
        <v>38859</v>
      </c>
      <c r="J963" s="5" t="s">
        <v>858</v>
      </c>
      <c r="L963"/>
    </row>
    <row r="964" spans="1:12" s="1" customFormat="1" x14ac:dyDescent="0.25">
      <c r="A964" s="5" t="s">
        <v>454</v>
      </c>
      <c r="B964" s="5" t="s">
        <v>464</v>
      </c>
      <c r="C964" s="5" t="s">
        <v>893</v>
      </c>
      <c r="D964" s="52">
        <f t="shared" ca="1" si="15"/>
        <v>25572</v>
      </c>
      <c r="E964" s="5" t="s">
        <v>460</v>
      </c>
      <c r="F964" s="5">
        <v>33</v>
      </c>
      <c r="G964" s="50">
        <v>31170</v>
      </c>
      <c r="H964" s="5">
        <v>356715</v>
      </c>
      <c r="I964" s="50">
        <v>38880</v>
      </c>
      <c r="J964" s="5" t="s">
        <v>858</v>
      </c>
      <c r="L964"/>
    </row>
    <row r="965" spans="1:12" s="1" customFormat="1" x14ac:dyDescent="0.25">
      <c r="A965" s="5" t="s">
        <v>408</v>
      </c>
      <c r="B965" s="5" t="s">
        <v>713</v>
      </c>
      <c r="C965" s="5" t="s">
        <v>471</v>
      </c>
      <c r="D965" s="52">
        <f t="shared" ca="1" si="15"/>
        <v>21120</v>
      </c>
      <c r="E965" s="5" t="s">
        <v>749</v>
      </c>
      <c r="F965" s="5">
        <v>39</v>
      </c>
      <c r="G965" s="50">
        <v>28922</v>
      </c>
      <c r="H965" s="5">
        <v>351857</v>
      </c>
      <c r="I965" s="50">
        <v>38840</v>
      </c>
      <c r="J965" s="5" t="s">
        <v>858</v>
      </c>
      <c r="L965"/>
    </row>
    <row r="966" spans="1:12" s="1" customFormat="1" x14ac:dyDescent="0.25">
      <c r="A966" s="5" t="s">
        <v>413</v>
      </c>
      <c r="B966" s="5" t="s">
        <v>610</v>
      </c>
      <c r="C966" s="5" t="s">
        <v>960</v>
      </c>
      <c r="D966" s="52">
        <f t="shared" ca="1" si="15"/>
        <v>21696</v>
      </c>
      <c r="E966" s="5" t="s">
        <v>460</v>
      </c>
      <c r="F966" s="5">
        <v>32</v>
      </c>
      <c r="G966" s="50">
        <v>31362</v>
      </c>
      <c r="H966" s="5">
        <v>566646</v>
      </c>
      <c r="I966" s="50">
        <v>39076</v>
      </c>
      <c r="J966" s="5" t="s">
        <v>858</v>
      </c>
      <c r="L966"/>
    </row>
    <row r="967" spans="1:12" s="1" customFormat="1" x14ac:dyDescent="0.25">
      <c r="A967" s="5" t="s">
        <v>454</v>
      </c>
      <c r="B967" s="5" t="s">
        <v>524</v>
      </c>
      <c r="C967" s="5" t="s">
        <v>796</v>
      </c>
      <c r="D967" s="52">
        <f t="shared" ca="1" si="15"/>
        <v>27768</v>
      </c>
      <c r="E967" s="5" t="s">
        <v>536</v>
      </c>
      <c r="F967" s="5">
        <v>36</v>
      </c>
      <c r="G967" s="50">
        <v>29992</v>
      </c>
      <c r="H967" s="5">
        <v>351859</v>
      </c>
      <c r="I967" s="50">
        <v>38910</v>
      </c>
      <c r="J967" s="5" t="s">
        <v>858</v>
      </c>
      <c r="L967"/>
    </row>
    <row r="968" spans="1:12" s="1" customFormat="1" x14ac:dyDescent="0.25">
      <c r="A968" s="5" t="s">
        <v>408</v>
      </c>
      <c r="B968" s="5" t="s">
        <v>493</v>
      </c>
      <c r="C968" s="5" t="s">
        <v>961</v>
      </c>
      <c r="D968" s="52">
        <f t="shared" ca="1" si="15"/>
        <v>19320</v>
      </c>
      <c r="E968" s="5" t="s">
        <v>457</v>
      </c>
      <c r="F968" s="5">
        <v>41</v>
      </c>
      <c r="G968" s="50">
        <v>28344</v>
      </c>
      <c r="H968" s="5">
        <v>350490</v>
      </c>
      <c r="I968" s="50">
        <v>38779</v>
      </c>
      <c r="J968" s="5" t="s">
        <v>858</v>
      </c>
      <c r="L968"/>
    </row>
    <row r="969" spans="1:12" s="1" customFormat="1" x14ac:dyDescent="0.25">
      <c r="A969" s="5" t="s">
        <v>413</v>
      </c>
      <c r="B969" s="5" t="s">
        <v>534</v>
      </c>
      <c r="C969" s="5" t="s">
        <v>930</v>
      </c>
      <c r="D969" s="52">
        <f t="shared" ca="1" si="15"/>
        <v>18300</v>
      </c>
      <c r="E969" s="5" t="s">
        <v>678</v>
      </c>
      <c r="F969" s="5">
        <v>35</v>
      </c>
      <c r="G969" s="50">
        <v>30519</v>
      </c>
      <c r="H969" s="5">
        <v>566476</v>
      </c>
      <c r="I969" s="50">
        <v>39001</v>
      </c>
      <c r="J969" s="5" t="s">
        <v>858</v>
      </c>
      <c r="L969"/>
    </row>
    <row r="970" spans="1:12" s="1" customFormat="1" x14ac:dyDescent="0.25">
      <c r="A970" s="5" t="s">
        <v>413</v>
      </c>
      <c r="B970" s="5" t="s">
        <v>603</v>
      </c>
      <c r="C970" s="5" t="s">
        <v>523</v>
      </c>
      <c r="D970" s="52">
        <f t="shared" ca="1" si="15"/>
        <v>23724</v>
      </c>
      <c r="E970" s="5" t="s">
        <v>962</v>
      </c>
      <c r="F970" s="5">
        <v>38</v>
      </c>
      <c r="G970" s="50">
        <v>29228</v>
      </c>
      <c r="H970" s="5">
        <v>351871</v>
      </c>
      <c r="I970" s="50">
        <v>38915</v>
      </c>
      <c r="J970" s="5" t="s">
        <v>858</v>
      </c>
      <c r="L970"/>
    </row>
    <row r="971" spans="1:12" s="1" customFormat="1" x14ac:dyDescent="0.25">
      <c r="A971" s="5" t="s">
        <v>413</v>
      </c>
      <c r="B971" s="5" t="s">
        <v>499</v>
      </c>
      <c r="C971" s="5" t="s">
        <v>928</v>
      </c>
      <c r="D971" s="52">
        <f t="shared" ca="1" si="15"/>
        <v>21504</v>
      </c>
      <c r="E971" s="5" t="s">
        <v>416</v>
      </c>
      <c r="F971" s="5">
        <v>38</v>
      </c>
      <c r="G971" s="50">
        <v>29301</v>
      </c>
      <c r="H971" s="5">
        <v>561882</v>
      </c>
      <c r="I971" s="50">
        <v>38982</v>
      </c>
      <c r="J971" s="5" t="s">
        <v>858</v>
      </c>
      <c r="L971"/>
    </row>
    <row r="972" spans="1:12" s="1" customFormat="1" x14ac:dyDescent="0.25">
      <c r="A972" s="5" t="s">
        <v>454</v>
      </c>
      <c r="B972" s="5" t="s">
        <v>506</v>
      </c>
      <c r="C972" s="5" t="s">
        <v>710</v>
      </c>
      <c r="D972" s="52">
        <f t="shared" ca="1" si="15"/>
        <v>22788</v>
      </c>
      <c r="E972" s="5" t="s">
        <v>460</v>
      </c>
      <c r="F972" s="5">
        <v>36</v>
      </c>
      <c r="G972" s="50">
        <v>30105</v>
      </c>
      <c r="H972" s="5">
        <v>351897</v>
      </c>
      <c r="I972" s="50">
        <v>38810</v>
      </c>
      <c r="J972" s="5" t="s">
        <v>858</v>
      </c>
      <c r="L972"/>
    </row>
    <row r="973" spans="1:12" s="1" customFormat="1" x14ac:dyDescent="0.25">
      <c r="A973" s="5" t="s">
        <v>454</v>
      </c>
      <c r="B973" s="5" t="s">
        <v>514</v>
      </c>
      <c r="C973" s="5" t="s">
        <v>893</v>
      </c>
      <c r="D973" s="52">
        <f t="shared" ca="1" si="15"/>
        <v>18576</v>
      </c>
      <c r="E973" s="5" t="s">
        <v>460</v>
      </c>
      <c r="F973" s="5">
        <v>36</v>
      </c>
      <c r="G973" s="50">
        <v>30119</v>
      </c>
      <c r="H973" s="5">
        <v>351886</v>
      </c>
      <c r="I973" s="50">
        <v>39077</v>
      </c>
      <c r="J973" s="5" t="s">
        <v>858</v>
      </c>
      <c r="L973"/>
    </row>
    <row r="974" spans="1:12" s="1" customFormat="1" x14ac:dyDescent="0.25">
      <c r="A974" s="5" t="s">
        <v>413</v>
      </c>
      <c r="B974" s="5" t="s">
        <v>483</v>
      </c>
      <c r="C974" s="5" t="s">
        <v>801</v>
      </c>
      <c r="D974" s="52">
        <f t="shared" ca="1" si="15"/>
        <v>29412</v>
      </c>
      <c r="E974" s="5" t="s">
        <v>460</v>
      </c>
      <c r="F974" s="5">
        <v>35</v>
      </c>
      <c r="G974" s="50">
        <v>30342</v>
      </c>
      <c r="H974" s="5">
        <v>561883</v>
      </c>
      <c r="I974" s="50">
        <v>39032</v>
      </c>
      <c r="J974" s="5" t="s">
        <v>858</v>
      </c>
      <c r="L974"/>
    </row>
    <row r="975" spans="1:12" s="1" customFormat="1" x14ac:dyDescent="0.25">
      <c r="A975" s="5" t="s">
        <v>413</v>
      </c>
      <c r="B975" s="5" t="s">
        <v>547</v>
      </c>
      <c r="C975" s="5" t="s">
        <v>928</v>
      </c>
      <c r="D975" s="52">
        <f t="shared" ca="1" si="15"/>
        <v>26292</v>
      </c>
      <c r="E975" s="5" t="s">
        <v>460</v>
      </c>
      <c r="F975" s="5">
        <v>35</v>
      </c>
      <c r="G975" s="50">
        <v>30404</v>
      </c>
      <c r="H975" s="5">
        <v>350455</v>
      </c>
      <c r="I975" s="50">
        <v>39047</v>
      </c>
      <c r="J975" s="5" t="s">
        <v>858</v>
      </c>
      <c r="L975"/>
    </row>
    <row r="976" spans="1:12" s="1" customFormat="1" x14ac:dyDescent="0.25">
      <c r="A976" s="5" t="s">
        <v>454</v>
      </c>
      <c r="B976" s="5" t="s">
        <v>446</v>
      </c>
      <c r="C976" s="5" t="s">
        <v>963</v>
      </c>
      <c r="D976" s="52">
        <f t="shared" ca="1" si="15"/>
        <v>30060</v>
      </c>
      <c r="E976" s="5" t="s">
        <v>416</v>
      </c>
      <c r="F976" s="5">
        <v>33</v>
      </c>
      <c r="G976" s="50">
        <v>31263</v>
      </c>
      <c r="H976" s="5">
        <v>351890</v>
      </c>
      <c r="I976" s="50">
        <v>38805</v>
      </c>
      <c r="J976" s="5" t="s">
        <v>858</v>
      </c>
      <c r="L976"/>
    </row>
    <row r="977" spans="1:12" s="1" customFormat="1" x14ac:dyDescent="0.25">
      <c r="A977" s="5" t="s">
        <v>408</v>
      </c>
      <c r="B977" s="5" t="s">
        <v>635</v>
      </c>
      <c r="C977" s="5" t="s">
        <v>964</v>
      </c>
      <c r="D977" s="52">
        <f t="shared" ca="1" si="15"/>
        <v>28812</v>
      </c>
      <c r="E977" s="5" t="s">
        <v>747</v>
      </c>
      <c r="F977" s="5">
        <v>44</v>
      </c>
      <c r="G977" s="50">
        <v>27213</v>
      </c>
      <c r="H977" s="5">
        <v>351879</v>
      </c>
      <c r="I977" s="50">
        <v>38936</v>
      </c>
      <c r="J977" s="5" t="s">
        <v>900</v>
      </c>
      <c r="L977"/>
    </row>
    <row r="978" spans="1:12" s="1" customFormat="1" x14ac:dyDescent="0.25">
      <c r="A978" s="5" t="s">
        <v>454</v>
      </c>
      <c r="B978" s="5" t="s">
        <v>594</v>
      </c>
      <c r="C978" s="5" t="s">
        <v>965</v>
      </c>
      <c r="D978" s="52">
        <f t="shared" ca="1" si="15"/>
        <v>23580</v>
      </c>
      <c r="E978" s="5" t="s">
        <v>749</v>
      </c>
      <c r="F978" s="5">
        <v>36</v>
      </c>
      <c r="G978" s="50">
        <v>30049</v>
      </c>
      <c r="H978" s="5">
        <v>561885</v>
      </c>
      <c r="I978" s="50">
        <v>38972</v>
      </c>
      <c r="J978" s="5" t="s">
        <v>858</v>
      </c>
      <c r="L978"/>
    </row>
    <row r="979" spans="1:12" s="1" customFormat="1" x14ac:dyDescent="0.25">
      <c r="A979" s="5" t="s">
        <v>454</v>
      </c>
      <c r="B979" s="5" t="s">
        <v>469</v>
      </c>
      <c r="C979" s="5" t="s">
        <v>88</v>
      </c>
      <c r="D979" s="52">
        <f t="shared" ca="1" si="15"/>
        <v>27948</v>
      </c>
      <c r="E979" s="5" t="s">
        <v>460</v>
      </c>
      <c r="F979" s="5">
        <v>38</v>
      </c>
      <c r="G979" s="50">
        <v>29363</v>
      </c>
      <c r="H979" s="5">
        <v>352012</v>
      </c>
      <c r="I979" s="50">
        <v>38901</v>
      </c>
      <c r="J979" s="5" t="s">
        <v>858</v>
      </c>
      <c r="L979"/>
    </row>
    <row r="980" spans="1:12" s="1" customFormat="1" x14ac:dyDescent="0.25">
      <c r="A980" s="5" t="s">
        <v>408</v>
      </c>
      <c r="B980" s="5" t="s">
        <v>452</v>
      </c>
      <c r="C980" s="5" t="s">
        <v>954</v>
      </c>
      <c r="D980" s="52">
        <f t="shared" ca="1" si="15"/>
        <v>29328</v>
      </c>
      <c r="E980" s="5" t="s">
        <v>622</v>
      </c>
      <c r="F980" s="5">
        <v>38</v>
      </c>
      <c r="G980" s="50">
        <v>29340</v>
      </c>
      <c r="H980" s="5">
        <v>352017</v>
      </c>
      <c r="I980" s="50">
        <v>38797</v>
      </c>
      <c r="J980" s="5" t="s">
        <v>858</v>
      </c>
      <c r="L980"/>
    </row>
    <row r="981" spans="1:12" s="1" customFormat="1" x14ac:dyDescent="0.25">
      <c r="A981" s="5" t="s">
        <v>454</v>
      </c>
      <c r="B981" s="5" t="s">
        <v>587</v>
      </c>
      <c r="C981" s="5" t="s">
        <v>907</v>
      </c>
      <c r="D981" s="52">
        <f t="shared" ca="1" si="15"/>
        <v>27504</v>
      </c>
      <c r="E981" s="5" t="s">
        <v>741</v>
      </c>
      <c r="F981" s="5">
        <v>34</v>
      </c>
      <c r="G981" s="50">
        <v>30898</v>
      </c>
      <c r="H981" s="5">
        <v>351869</v>
      </c>
      <c r="I981" s="50">
        <v>39012</v>
      </c>
      <c r="J981" s="5" t="s">
        <v>858</v>
      </c>
      <c r="L981"/>
    </row>
    <row r="982" spans="1:12" s="1" customFormat="1" x14ac:dyDescent="0.25">
      <c r="A982" s="5" t="s">
        <v>408</v>
      </c>
      <c r="B982" s="5" t="s">
        <v>719</v>
      </c>
      <c r="C982" s="5" t="s">
        <v>966</v>
      </c>
      <c r="D982" s="52">
        <f t="shared" ca="1" si="15"/>
        <v>30240</v>
      </c>
      <c r="E982" s="5" t="s">
        <v>457</v>
      </c>
      <c r="F982" s="5">
        <v>37</v>
      </c>
      <c r="G982" s="50">
        <v>29671</v>
      </c>
      <c r="H982" s="5">
        <v>352053</v>
      </c>
      <c r="I982" s="50">
        <v>38827</v>
      </c>
      <c r="J982" s="5" t="s">
        <v>858</v>
      </c>
      <c r="L982"/>
    </row>
    <row r="983" spans="1:12" s="1" customFormat="1" x14ac:dyDescent="0.25">
      <c r="A983" s="5" t="s">
        <v>454</v>
      </c>
      <c r="B983" s="5" t="s">
        <v>587</v>
      </c>
      <c r="C983" s="5" t="s">
        <v>808</v>
      </c>
      <c r="D983" s="52">
        <f t="shared" ca="1" si="15"/>
        <v>25704</v>
      </c>
      <c r="E983" s="5" t="s">
        <v>460</v>
      </c>
      <c r="F983" s="5">
        <v>33</v>
      </c>
      <c r="G983" s="50">
        <v>30967</v>
      </c>
      <c r="H983" s="5">
        <v>352051</v>
      </c>
      <c r="I983" s="50">
        <v>38815</v>
      </c>
      <c r="J983" s="5" t="s">
        <v>858</v>
      </c>
      <c r="L983"/>
    </row>
    <row r="984" spans="1:12" s="1" customFormat="1" x14ac:dyDescent="0.25">
      <c r="A984" s="5" t="s">
        <v>408</v>
      </c>
      <c r="B984" s="5" t="s">
        <v>469</v>
      </c>
      <c r="C984" s="5" t="s">
        <v>967</v>
      </c>
      <c r="D984" s="52">
        <f t="shared" ca="1" si="15"/>
        <v>25692</v>
      </c>
      <c r="E984" s="5" t="s">
        <v>460</v>
      </c>
      <c r="F984" s="5">
        <v>36</v>
      </c>
      <c r="G984" s="50">
        <v>30083</v>
      </c>
      <c r="H984" s="5">
        <v>561797</v>
      </c>
      <c r="I984" s="50">
        <v>39205</v>
      </c>
      <c r="J984" s="5" t="s">
        <v>858</v>
      </c>
      <c r="L984"/>
    </row>
    <row r="985" spans="1:12" s="1" customFormat="1" x14ac:dyDescent="0.25">
      <c r="A985" s="5" t="s">
        <v>454</v>
      </c>
      <c r="B985" s="5" t="s">
        <v>665</v>
      </c>
      <c r="C985" s="5" t="s">
        <v>847</v>
      </c>
      <c r="D985" s="52">
        <f t="shared" ca="1" si="15"/>
        <v>30432</v>
      </c>
      <c r="E985" s="5" t="s">
        <v>622</v>
      </c>
      <c r="F985" s="5">
        <v>35</v>
      </c>
      <c r="G985" s="50">
        <v>30266</v>
      </c>
      <c r="H985" s="5">
        <v>352068</v>
      </c>
      <c r="I985" s="50">
        <v>39329</v>
      </c>
      <c r="J985" s="5" t="s">
        <v>858</v>
      </c>
      <c r="L985"/>
    </row>
    <row r="986" spans="1:12" s="1" customFormat="1" x14ac:dyDescent="0.25">
      <c r="A986" s="5" t="s">
        <v>408</v>
      </c>
      <c r="B986" s="5" t="s">
        <v>626</v>
      </c>
      <c r="C986" s="5" t="s">
        <v>512</v>
      </c>
      <c r="D986" s="52">
        <f t="shared" ca="1" si="15"/>
        <v>19752</v>
      </c>
      <c r="E986" s="5" t="s">
        <v>738</v>
      </c>
      <c r="F986" s="5">
        <v>46</v>
      </c>
      <c r="G986" s="50">
        <v>26492</v>
      </c>
      <c r="H986" s="5">
        <v>352073</v>
      </c>
      <c r="I986" s="50">
        <v>34109</v>
      </c>
      <c r="J986" s="5" t="s">
        <v>918</v>
      </c>
      <c r="L986"/>
    </row>
    <row r="987" spans="1:12" s="1" customFormat="1" x14ac:dyDescent="0.25">
      <c r="A987" s="5" t="s">
        <v>413</v>
      </c>
      <c r="B987" s="5" t="s">
        <v>526</v>
      </c>
      <c r="C987" s="5" t="s">
        <v>149</v>
      </c>
      <c r="D987" s="52">
        <f t="shared" ca="1" si="15"/>
        <v>29808</v>
      </c>
      <c r="E987" s="5" t="s">
        <v>460</v>
      </c>
      <c r="F987" s="5">
        <v>32</v>
      </c>
      <c r="G987" s="50">
        <v>31566</v>
      </c>
      <c r="H987" s="5">
        <v>356686</v>
      </c>
      <c r="I987" s="50">
        <v>39335</v>
      </c>
      <c r="J987" s="5" t="s">
        <v>858</v>
      </c>
      <c r="L987"/>
    </row>
    <row r="988" spans="1:12" s="1" customFormat="1" x14ac:dyDescent="0.25">
      <c r="A988" s="5" t="s">
        <v>408</v>
      </c>
      <c r="B988" s="5" t="s">
        <v>766</v>
      </c>
      <c r="C988" s="5" t="s">
        <v>838</v>
      </c>
      <c r="D988" s="52">
        <f t="shared" ca="1" si="15"/>
        <v>21636</v>
      </c>
      <c r="E988" s="5" t="s">
        <v>726</v>
      </c>
      <c r="F988" s="5">
        <v>49</v>
      </c>
      <c r="G988" s="50">
        <v>25388</v>
      </c>
      <c r="H988" s="5">
        <v>562092</v>
      </c>
      <c r="I988" s="50">
        <v>34704</v>
      </c>
      <c r="J988" s="5" t="s">
        <v>412</v>
      </c>
      <c r="L988"/>
    </row>
    <row r="989" spans="1:12" s="1" customFormat="1" x14ac:dyDescent="0.25">
      <c r="A989" s="5" t="s">
        <v>454</v>
      </c>
      <c r="B989" s="5" t="s">
        <v>608</v>
      </c>
      <c r="C989" s="5" t="s">
        <v>968</v>
      </c>
      <c r="D989" s="52">
        <f t="shared" ca="1" si="15"/>
        <v>19560</v>
      </c>
      <c r="E989" s="5" t="s">
        <v>460</v>
      </c>
      <c r="F989" s="5">
        <v>36</v>
      </c>
      <c r="G989" s="50">
        <v>30026</v>
      </c>
      <c r="H989" s="5">
        <v>562097</v>
      </c>
      <c r="I989" s="50">
        <v>39214</v>
      </c>
      <c r="J989" s="5" t="s">
        <v>858</v>
      </c>
      <c r="L989"/>
    </row>
    <row r="990" spans="1:12" s="1" customFormat="1" x14ac:dyDescent="0.25">
      <c r="A990" s="5" t="s">
        <v>408</v>
      </c>
      <c r="B990" s="5" t="s">
        <v>791</v>
      </c>
      <c r="C990" s="5" t="s">
        <v>835</v>
      </c>
      <c r="D990" s="52">
        <f t="shared" ca="1" si="15"/>
        <v>24060</v>
      </c>
      <c r="E990" s="5" t="s">
        <v>473</v>
      </c>
      <c r="F990" s="5">
        <v>37</v>
      </c>
      <c r="G990" s="50">
        <v>29848</v>
      </c>
      <c r="H990" s="5">
        <v>352098</v>
      </c>
      <c r="I990" s="50">
        <v>34031</v>
      </c>
      <c r="J990" s="5" t="s">
        <v>858</v>
      </c>
      <c r="L990"/>
    </row>
    <row r="991" spans="1:12" s="1" customFormat="1" x14ac:dyDescent="0.25">
      <c r="A991" s="5" t="s">
        <v>413</v>
      </c>
      <c r="B991" s="5" t="s">
        <v>625</v>
      </c>
      <c r="C991" s="5" t="s">
        <v>969</v>
      </c>
      <c r="D991" s="52">
        <f t="shared" ca="1" si="15"/>
        <v>23952</v>
      </c>
      <c r="E991" s="5" t="s">
        <v>460</v>
      </c>
      <c r="F991" s="5">
        <v>35</v>
      </c>
      <c r="G991" s="50">
        <v>30235</v>
      </c>
      <c r="H991" s="5">
        <v>350009</v>
      </c>
      <c r="I991" s="50">
        <v>39412</v>
      </c>
      <c r="J991" s="5" t="s">
        <v>858</v>
      </c>
      <c r="L991"/>
    </row>
    <row r="992" spans="1:12" s="1" customFormat="1" x14ac:dyDescent="0.25">
      <c r="A992" s="5" t="s">
        <v>454</v>
      </c>
      <c r="B992" s="5" t="s">
        <v>694</v>
      </c>
      <c r="C992" s="5" t="s">
        <v>896</v>
      </c>
      <c r="D992" s="52">
        <f t="shared" ca="1" si="15"/>
        <v>19932</v>
      </c>
      <c r="E992" s="5" t="s">
        <v>439</v>
      </c>
      <c r="F992" s="5">
        <v>30</v>
      </c>
      <c r="G992" s="50">
        <v>32060</v>
      </c>
      <c r="H992" s="5">
        <v>356743</v>
      </c>
      <c r="I992" s="50">
        <v>39426</v>
      </c>
      <c r="J992" s="5" t="s">
        <v>858</v>
      </c>
      <c r="L992"/>
    </row>
    <row r="993" spans="1:12" s="1" customFormat="1" x14ac:dyDescent="0.25">
      <c r="A993" s="5" t="s">
        <v>408</v>
      </c>
      <c r="B993" s="5" t="s">
        <v>579</v>
      </c>
      <c r="C993" s="5" t="s">
        <v>641</v>
      </c>
      <c r="D993" s="52">
        <f t="shared" ca="1" si="15"/>
        <v>18324</v>
      </c>
      <c r="E993" s="5" t="s">
        <v>738</v>
      </c>
      <c r="F993" s="5">
        <v>44</v>
      </c>
      <c r="G993" s="50">
        <v>27139</v>
      </c>
      <c r="H993" s="5">
        <v>352090</v>
      </c>
      <c r="I993" s="50">
        <v>39370</v>
      </c>
      <c r="J993" s="5" t="s">
        <v>918</v>
      </c>
      <c r="L993"/>
    </row>
    <row r="994" spans="1:12" s="1" customFormat="1" x14ac:dyDescent="0.25">
      <c r="A994" s="5" t="s">
        <v>413</v>
      </c>
      <c r="B994" s="5" t="s">
        <v>681</v>
      </c>
      <c r="C994" s="5" t="s">
        <v>949</v>
      </c>
      <c r="D994" s="52">
        <f t="shared" ca="1" si="15"/>
        <v>24936</v>
      </c>
      <c r="E994" s="5" t="s">
        <v>416</v>
      </c>
      <c r="F994" s="5">
        <v>31</v>
      </c>
      <c r="G994" s="50">
        <v>31707</v>
      </c>
      <c r="H994" s="5">
        <v>356780</v>
      </c>
      <c r="I994" s="50">
        <v>39107</v>
      </c>
      <c r="J994" s="5" t="s">
        <v>858</v>
      </c>
      <c r="L994"/>
    </row>
    <row r="995" spans="1:12" s="1" customFormat="1" x14ac:dyDescent="0.25">
      <c r="A995" s="5" t="s">
        <v>454</v>
      </c>
      <c r="B995" s="5" t="s">
        <v>635</v>
      </c>
      <c r="C995" s="5" t="s">
        <v>970</v>
      </c>
      <c r="D995" s="52">
        <f t="shared" ca="1" si="15"/>
        <v>28308</v>
      </c>
      <c r="E995" s="5" t="s">
        <v>460</v>
      </c>
      <c r="F995" s="5">
        <v>33</v>
      </c>
      <c r="G995" s="50">
        <v>31028</v>
      </c>
      <c r="H995" s="5">
        <v>352336</v>
      </c>
      <c r="I995" s="50">
        <v>39222</v>
      </c>
      <c r="J995" s="5" t="s">
        <v>858</v>
      </c>
      <c r="L995"/>
    </row>
    <row r="996" spans="1:12" s="1" customFormat="1" x14ac:dyDescent="0.25">
      <c r="A996" s="5" t="s">
        <v>454</v>
      </c>
      <c r="B996" s="5" t="s">
        <v>618</v>
      </c>
      <c r="C996" s="5" t="s">
        <v>971</v>
      </c>
      <c r="D996" s="52">
        <f t="shared" ca="1" si="15"/>
        <v>25320</v>
      </c>
      <c r="E996" s="5" t="s">
        <v>439</v>
      </c>
      <c r="F996" s="5">
        <v>30</v>
      </c>
      <c r="G996" s="50">
        <v>32205</v>
      </c>
      <c r="H996" s="5">
        <v>566787</v>
      </c>
      <c r="I996" s="50">
        <v>39337</v>
      </c>
      <c r="J996" s="5" t="s">
        <v>858</v>
      </c>
      <c r="L996"/>
    </row>
    <row r="997" spans="1:12" s="1" customFormat="1" x14ac:dyDescent="0.25">
      <c r="A997" s="5" t="s">
        <v>454</v>
      </c>
      <c r="B997" s="5" t="s">
        <v>561</v>
      </c>
      <c r="C997" s="5" t="s">
        <v>640</v>
      </c>
      <c r="D997" s="52">
        <f t="shared" ca="1" si="15"/>
        <v>28404</v>
      </c>
      <c r="E997" s="5" t="s">
        <v>868</v>
      </c>
      <c r="F997" s="5">
        <v>38</v>
      </c>
      <c r="G997" s="50">
        <v>29455</v>
      </c>
      <c r="H997" s="5">
        <v>352335</v>
      </c>
      <c r="I997" s="50">
        <v>39175</v>
      </c>
      <c r="J997" s="5" t="s">
        <v>858</v>
      </c>
      <c r="L997"/>
    </row>
    <row r="998" spans="1:12" s="1" customFormat="1" x14ac:dyDescent="0.25">
      <c r="A998" s="5" t="s">
        <v>413</v>
      </c>
      <c r="B998" s="5" t="s">
        <v>713</v>
      </c>
      <c r="C998" s="5" t="s">
        <v>972</v>
      </c>
      <c r="D998" s="52">
        <f t="shared" ca="1" si="15"/>
        <v>28224</v>
      </c>
      <c r="E998" s="5" t="s">
        <v>457</v>
      </c>
      <c r="F998" s="5">
        <v>34</v>
      </c>
      <c r="G998" s="50">
        <v>30627</v>
      </c>
      <c r="H998" s="5">
        <v>562356</v>
      </c>
      <c r="I998" s="50">
        <v>39129</v>
      </c>
      <c r="J998" s="5" t="s">
        <v>858</v>
      </c>
      <c r="L998"/>
    </row>
    <row r="999" spans="1:12" s="1" customFormat="1" x14ac:dyDescent="0.25">
      <c r="A999" s="5" t="s">
        <v>413</v>
      </c>
      <c r="B999" s="5" t="s">
        <v>495</v>
      </c>
      <c r="C999" s="5" t="s">
        <v>914</v>
      </c>
      <c r="D999" s="52">
        <f t="shared" ca="1" si="15"/>
        <v>25668</v>
      </c>
      <c r="E999" s="5" t="s">
        <v>460</v>
      </c>
      <c r="F999" s="5">
        <v>35</v>
      </c>
      <c r="G999" s="50">
        <v>30396</v>
      </c>
      <c r="H999" s="5">
        <v>352072</v>
      </c>
      <c r="I999" s="50">
        <v>39170</v>
      </c>
      <c r="J999" s="5" t="s">
        <v>858</v>
      </c>
      <c r="L999"/>
    </row>
    <row r="1000" spans="1:12" s="1" customFormat="1" x14ac:dyDescent="0.25">
      <c r="A1000" s="5" t="s">
        <v>454</v>
      </c>
      <c r="B1000" s="5" t="s">
        <v>681</v>
      </c>
      <c r="C1000" s="5" t="s">
        <v>973</v>
      </c>
      <c r="D1000" s="52">
        <f t="shared" ca="1" si="15"/>
        <v>27924</v>
      </c>
      <c r="E1000" s="5" t="s">
        <v>416</v>
      </c>
      <c r="F1000" s="5">
        <v>33</v>
      </c>
      <c r="G1000" s="50">
        <v>30965</v>
      </c>
      <c r="H1000" s="5">
        <v>562340</v>
      </c>
      <c r="I1000" s="50">
        <v>39177</v>
      </c>
      <c r="J1000" s="5" t="s">
        <v>858</v>
      </c>
      <c r="L1000"/>
    </row>
    <row r="1001" spans="1:12" s="1" customFormat="1" x14ac:dyDescent="0.25">
      <c r="A1001" s="5" t="s">
        <v>413</v>
      </c>
      <c r="B1001" s="5" t="s">
        <v>544</v>
      </c>
      <c r="C1001" s="5" t="s">
        <v>974</v>
      </c>
      <c r="D1001" s="52">
        <f t="shared" ca="1" si="15"/>
        <v>25560</v>
      </c>
      <c r="E1001" s="5" t="s">
        <v>416</v>
      </c>
      <c r="F1001" s="5">
        <v>32</v>
      </c>
      <c r="G1001" s="50">
        <v>31677</v>
      </c>
      <c r="H1001" s="5">
        <v>352344</v>
      </c>
      <c r="I1001" s="50">
        <v>39236</v>
      </c>
      <c r="J1001" s="5" t="s">
        <v>858</v>
      </c>
      <c r="L1001"/>
    </row>
    <row r="1002" spans="1:12" s="1" customFormat="1" x14ac:dyDescent="0.25">
      <c r="A1002" s="5" t="s">
        <v>413</v>
      </c>
      <c r="B1002" s="5" t="s">
        <v>455</v>
      </c>
      <c r="C1002" s="5" t="s">
        <v>975</v>
      </c>
      <c r="D1002" s="52">
        <f t="shared" ca="1" si="15"/>
        <v>26364</v>
      </c>
      <c r="E1002" s="5" t="s">
        <v>460</v>
      </c>
      <c r="F1002" s="5">
        <v>34</v>
      </c>
      <c r="G1002" s="50">
        <v>30646</v>
      </c>
      <c r="H1002" s="5">
        <v>562346</v>
      </c>
      <c r="I1002" s="50">
        <v>39167</v>
      </c>
      <c r="J1002" s="5" t="s">
        <v>858</v>
      </c>
      <c r="L1002"/>
    </row>
    <row r="1003" spans="1:12" s="1" customFormat="1" x14ac:dyDescent="0.25">
      <c r="A1003" s="5" t="s">
        <v>413</v>
      </c>
      <c r="B1003" s="5" t="s">
        <v>524</v>
      </c>
      <c r="C1003" s="5" t="s">
        <v>523</v>
      </c>
      <c r="D1003" s="52">
        <f t="shared" ca="1" si="15"/>
        <v>27444</v>
      </c>
      <c r="E1003" s="5" t="s">
        <v>622</v>
      </c>
      <c r="F1003" s="5">
        <v>42</v>
      </c>
      <c r="G1003" s="50">
        <v>27914</v>
      </c>
      <c r="H1003" s="5">
        <v>562352</v>
      </c>
      <c r="I1003" s="50">
        <v>39108</v>
      </c>
      <c r="J1003" s="5" t="s">
        <v>858</v>
      </c>
      <c r="L1003"/>
    </row>
    <row r="1004" spans="1:12" s="1" customFormat="1" x14ac:dyDescent="0.25">
      <c r="A1004" s="5" t="s">
        <v>454</v>
      </c>
      <c r="B1004" s="5" t="s">
        <v>662</v>
      </c>
      <c r="C1004" s="5" t="s">
        <v>976</v>
      </c>
      <c r="D1004" s="52">
        <f t="shared" ca="1" si="15"/>
        <v>30828</v>
      </c>
      <c r="E1004" s="5" t="s">
        <v>622</v>
      </c>
      <c r="F1004" s="5">
        <v>34</v>
      </c>
      <c r="G1004" s="50">
        <v>30777</v>
      </c>
      <c r="H1004" s="5">
        <v>562347</v>
      </c>
      <c r="I1004" s="50">
        <v>39362</v>
      </c>
      <c r="J1004" s="5" t="s">
        <v>858</v>
      </c>
      <c r="L1004"/>
    </row>
    <row r="1005" spans="1:12" s="1" customFormat="1" x14ac:dyDescent="0.25">
      <c r="A1005" s="5" t="s">
        <v>454</v>
      </c>
      <c r="B1005" s="5" t="s">
        <v>458</v>
      </c>
      <c r="C1005" s="5" t="s">
        <v>848</v>
      </c>
      <c r="D1005" s="52">
        <f t="shared" ca="1" si="15"/>
        <v>27708</v>
      </c>
      <c r="E1005" s="5" t="s">
        <v>439</v>
      </c>
      <c r="F1005" s="5">
        <v>34</v>
      </c>
      <c r="G1005" s="50">
        <v>30596</v>
      </c>
      <c r="H1005" s="5">
        <v>562349</v>
      </c>
      <c r="I1005" s="50">
        <v>39424</v>
      </c>
      <c r="J1005" s="5" t="s">
        <v>858</v>
      </c>
      <c r="L1005"/>
    </row>
    <row r="1006" spans="1:12" s="1" customFormat="1" x14ac:dyDescent="0.25">
      <c r="A1006" s="5" t="s">
        <v>408</v>
      </c>
      <c r="B1006" s="5" t="s">
        <v>608</v>
      </c>
      <c r="C1006" s="5" t="s">
        <v>608</v>
      </c>
      <c r="D1006" s="52">
        <f t="shared" ca="1" si="15"/>
        <v>31092</v>
      </c>
      <c r="E1006" s="5" t="s">
        <v>460</v>
      </c>
      <c r="F1006" s="5">
        <v>37</v>
      </c>
      <c r="G1006" s="50">
        <v>29536</v>
      </c>
      <c r="H1006" s="5">
        <v>562355</v>
      </c>
      <c r="I1006" s="50">
        <v>39396</v>
      </c>
      <c r="J1006" s="5" t="s">
        <v>858</v>
      </c>
      <c r="L1006"/>
    </row>
    <row r="1007" spans="1:12" s="1" customFormat="1" x14ac:dyDescent="0.25">
      <c r="A1007" s="5" t="s">
        <v>408</v>
      </c>
      <c r="B1007" s="5" t="s">
        <v>662</v>
      </c>
      <c r="C1007" s="5" t="s">
        <v>977</v>
      </c>
      <c r="D1007" s="52">
        <f t="shared" ca="1" si="15"/>
        <v>28836</v>
      </c>
      <c r="E1007" s="5" t="s">
        <v>619</v>
      </c>
      <c r="F1007" s="5">
        <v>37</v>
      </c>
      <c r="G1007" s="50">
        <v>29757</v>
      </c>
      <c r="H1007" s="5">
        <v>352358</v>
      </c>
      <c r="I1007" s="50">
        <v>39306</v>
      </c>
      <c r="J1007" s="5" t="s">
        <v>858</v>
      </c>
      <c r="L1007"/>
    </row>
    <row r="1008" spans="1:12" s="1" customFormat="1" x14ac:dyDescent="0.25">
      <c r="A1008" s="5" t="s">
        <v>413</v>
      </c>
      <c r="B1008" s="5" t="s">
        <v>429</v>
      </c>
      <c r="C1008" s="5" t="s">
        <v>796</v>
      </c>
      <c r="D1008" s="52">
        <f t="shared" ca="1" si="15"/>
        <v>22284</v>
      </c>
      <c r="E1008" s="5" t="s">
        <v>439</v>
      </c>
      <c r="F1008" s="5">
        <v>40</v>
      </c>
      <c r="G1008" s="50">
        <v>28752</v>
      </c>
      <c r="H1008" s="5">
        <v>352060</v>
      </c>
      <c r="I1008" s="50">
        <v>39231</v>
      </c>
      <c r="J1008" s="5" t="s">
        <v>858</v>
      </c>
      <c r="L1008"/>
    </row>
    <row r="1009" spans="1:12" s="1" customFormat="1" x14ac:dyDescent="0.25">
      <c r="A1009" s="5" t="s">
        <v>413</v>
      </c>
      <c r="B1009" s="5" t="s">
        <v>452</v>
      </c>
      <c r="C1009" s="5" t="s">
        <v>978</v>
      </c>
      <c r="D1009" s="52">
        <f t="shared" ca="1" si="15"/>
        <v>29040</v>
      </c>
      <c r="E1009" s="5" t="s">
        <v>416</v>
      </c>
      <c r="F1009" s="5">
        <v>36</v>
      </c>
      <c r="G1009" s="50">
        <v>30167</v>
      </c>
      <c r="H1009" s="5">
        <v>562365</v>
      </c>
      <c r="I1009" s="50">
        <v>39411</v>
      </c>
      <c r="J1009" s="5" t="s">
        <v>858</v>
      </c>
      <c r="L1009"/>
    </row>
    <row r="1010" spans="1:12" s="1" customFormat="1" x14ac:dyDescent="0.25">
      <c r="A1010" s="5" t="s">
        <v>408</v>
      </c>
      <c r="B1010" s="5" t="s">
        <v>185</v>
      </c>
      <c r="C1010" s="5" t="s">
        <v>191</v>
      </c>
      <c r="D1010" s="52">
        <f t="shared" ca="1" si="15"/>
        <v>23388</v>
      </c>
      <c r="E1010" s="5" t="s">
        <v>979</v>
      </c>
      <c r="F1010" s="5">
        <v>55</v>
      </c>
      <c r="G1010" s="50">
        <v>23130</v>
      </c>
      <c r="H1010" s="5">
        <v>562366</v>
      </c>
      <c r="I1010" s="50">
        <v>36137</v>
      </c>
      <c r="J1010" s="5" t="s">
        <v>466</v>
      </c>
      <c r="L1010"/>
    </row>
    <row r="1011" spans="1:12" s="1" customFormat="1" x14ac:dyDescent="0.25">
      <c r="A1011" s="5" t="s">
        <v>408</v>
      </c>
      <c r="B1011" s="5" t="s">
        <v>694</v>
      </c>
      <c r="C1011" s="5" t="s">
        <v>451</v>
      </c>
      <c r="D1011" s="52">
        <f t="shared" ca="1" si="15"/>
        <v>28908</v>
      </c>
      <c r="E1011" s="5" t="s">
        <v>980</v>
      </c>
      <c r="F1011" s="5">
        <v>55</v>
      </c>
      <c r="G1011" s="50">
        <v>22960</v>
      </c>
      <c r="H1011" s="5">
        <v>352371</v>
      </c>
      <c r="I1011" s="50">
        <v>36060</v>
      </c>
      <c r="J1011" s="5" t="s">
        <v>466</v>
      </c>
      <c r="L1011"/>
    </row>
    <row r="1012" spans="1:12" s="1" customFormat="1" x14ac:dyDescent="0.25">
      <c r="A1012" s="5" t="s">
        <v>413</v>
      </c>
      <c r="B1012" s="5" t="s">
        <v>578</v>
      </c>
      <c r="C1012" s="5" t="s">
        <v>632</v>
      </c>
      <c r="D1012" s="52">
        <f t="shared" ca="1" si="15"/>
        <v>19032</v>
      </c>
      <c r="E1012" s="5" t="s">
        <v>439</v>
      </c>
      <c r="F1012" s="5">
        <v>56</v>
      </c>
      <c r="G1012" s="50">
        <v>22839</v>
      </c>
      <c r="H1012" s="5">
        <v>352369</v>
      </c>
      <c r="I1012" s="50">
        <v>35836</v>
      </c>
      <c r="J1012" s="5" t="s">
        <v>417</v>
      </c>
      <c r="L1012"/>
    </row>
    <row r="1013" spans="1:12" s="1" customFormat="1" x14ac:dyDescent="0.25">
      <c r="A1013" s="5" t="s">
        <v>408</v>
      </c>
      <c r="B1013" s="5" t="s">
        <v>608</v>
      </c>
      <c r="C1013" s="5" t="s">
        <v>629</v>
      </c>
      <c r="D1013" s="52">
        <f t="shared" ca="1" si="15"/>
        <v>27072</v>
      </c>
      <c r="E1013" s="5" t="s">
        <v>460</v>
      </c>
      <c r="F1013" s="5">
        <v>34</v>
      </c>
      <c r="G1013" s="50">
        <v>30686</v>
      </c>
      <c r="H1013" s="5">
        <v>352375</v>
      </c>
      <c r="I1013" s="50">
        <v>39237</v>
      </c>
      <c r="J1013" s="5" t="s">
        <v>858</v>
      </c>
      <c r="L1013"/>
    </row>
    <row r="1014" spans="1:12" s="1" customFormat="1" x14ac:dyDescent="0.25">
      <c r="A1014" s="5" t="s">
        <v>408</v>
      </c>
      <c r="B1014" s="5" t="s">
        <v>497</v>
      </c>
      <c r="C1014" s="5" t="s">
        <v>786</v>
      </c>
      <c r="D1014" s="52">
        <f t="shared" ca="1" si="15"/>
        <v>18732</v>
      </c>
      <c r="E1014" s="5" t="s">
        <v>460</v>
      </c>
      <c r="F1014" s="5">
        <v>42</v>
      </c>
      <c r="G1014" s="50">
        <v>27892</v>
      </c>
      <c r="H1014" s="5">
        <v>352379</v>
      </c>
      <c r="I1014" s="50">
        <v>39219</v>
      </c>
      <c r="J1014" s="5" t="s">
        <v>858</v>
      </c>
      <c r="L1014"/>
    </row>
    <row r="1015" spans="1:12" s="1" customFormat="1" x14ac:dyDescent="0.25">
      <c r="A1015" s="5" t="s">
        <v>413</v>
      </c>
      <c r="B1015" s="5" t="s">
        <v>547</v>
      </c>
      <c r="C1015" s="5" t="s">
        <v>981</v>
      </c>
      <c r="D1015" s="52">
        <f t="shared" ca="1" si="15"/>
        <v>26784</v>
      </c>
      <c r="E1015" s="5" t="s">
        <v>982</v>
      </c>
      <c r="F1015" s="5">
        <v>36</v>
      </c>
      <c r="G1015" s="50">
        <v>30216</v>
      </c>
      <c r="H1015" s="5">
        <v>352383</v>
      </c>
      <c r="I1015" s="50">
        <v>39236</v>
      </c>
      <c r="J1015" s="5" t="s">
        <v>903</v>
      </c>
      <c r="L1015"/>
    </row>
    <row r="1016" spans="1:12" s="1" customFormat="1" x14ac:dyDescent="0.25">
      <c r="A1016" s="5" t="s">
        <v>454</v>
      </c>
      <c r="B1016" s="5" t="s">
        <v>594</v>
      </c>
      <c r="C1016" s="5" t="s">
        <v>983</v>
      </c>
      <c r="D1016" s="52">
        <f t="shared" ca="1" si="15"/>
        <v>31044</v>
      </c>
      <c r="E1016" s="5" t="s">
        <v>460</v>
      </c>
      <c r="F1016" s="5">
        <v>37</v>
      </c>
      <c r="G1016" s="50">
        <v>29622</v>
      </c>
      <c r="H1016" s="5">
        <v>562400</v>
      </c>
      <c r="I1016" s="50">
        <v>39207</v>
      </c>
      <c r="J1016" s="5" t="s">
        <v>858</v>
      </c>
      <c r="L1016"/>
    </row>
    <row r="1017" spans="1:12" s="1" customFormat="1" x14ac:dyDescent="0.25">
      <c r="A1017" s="5" t="s">
        <v>454</v>
      </c>
      <c r="B1017" s="5" t="s">
        <v>719</v>
      </c>
      <c r="C1017" s="5" t="s">
        <v>930</v>
      </c>
      <c r="D1017" s="52">
        <f t="shared" ca="1" si="15"/>
        <v>21420</v>
      </c>
      <c r="E1017" s="5" t="s">
        <v>416</v>
      </c>
      <c r="F1017" s="5">
        <v>33</v>
      </c>
      <c r="G1017" s="50">
        <v>31094</v>
      </c>
      <c r="H1017" s="5">
        <v>566961</v>
      </c>
      <c r="I1017" s="50">
        <v>39426</v>
      </c>
      <c r="J1017" s="5" t="s">
        <v>858</v>
      </c>
      <c r="L1017"/>
    </row>
    <row r="1018" spans="1:12" s="1" customFormat="1" x14ac:dyDescent="0.25">
      <c r="A1018" s="5" t="s">
        <v>454</v>
      </c>
      <c r="B1018" s="5" t="s">
        <v>509</v>
      </c>
      <c r="C1018" s="5" t="s">
        <v>984</v>
      </c>
      <c r="D1018" s="52">
        <f t="shared" ca="1" si="15"/>
        <v>25656</v>
      </c>
      <c r="E1018" s="5" t="s">
        <v>439</v>
      </c>
      <c r="F1018" s="5">
        <v>28</v>
      </c>
      <c r="G1018" s="50">
        <v>32819</v>
      </c>
      <c r="H1018" s="5">
        <v>566900</v>
      </c>
      <c r="I1018" s="50">
        <v>39090</v>
      </c>
      <c r="J1018" s="5" t="s">
        <v>858</v>
      </c>
      <c r="L1018"/>
    </row>
    <row r="1019" spans="1:12" s="1" customFormat="1" x14ac:dyDescent="0.25">
      <c r="A1019" s="5" t="s">
        <v>454</v>
      </c>
      <c r="B1019" s="5" t="s">
        <v>570</v>
      </c>
      <c r="C1019" s="5" t="s">
        <v>985</v>
      </c>
      <c r="D1019" s="52">
        <f t="shared" ca="1" si="15"/>
        <v>30060</v>
      </c>
      <c r="E1019" s="5" t="s">
        <v>457</v>
      </c>
      <c r="F1019" s="5">
        <v>34</v>
      </c>
      <c r="G1019" s="50">
        <v>30749</v>
      </c>
      <c r="H1019" s="5">
        <v>562409</v>
      </c>
      <c r="I1019" s="50">
        <v>39224</v>
      </c>
      <c r="J1019" s="5" t="s">
        <v>858</v>
      </c>
      <c r="L1019"/>
    </row>
    <row r="1020" spans="1:12" s="1" customFormat="1" x14ac:dyDescent="0.25">
      <c r="A1020" s="5" t="s">
        <v>413</v>
      </c>
      <c r="B1020" s="5" t="s">
        <v>517</v>
      </c>
      <c r="C1020" s="5" t="s">
        <v>986</v>
      </c>
      <c r="D1020" s="52">
        <f t="shared" ca="1" si="15"/>
        <v>18168</v>
      </c>
      <c r="E1020" s="5" t="s">
        <v>416</v>
      </c>
      <c r="F1020" s="5">
        <v>36</v>
      </c>
      <c r="G1020" s="50">
        <v>30185</v>
      </c>
      <c r="H1020" s="5">
        <v>356905</v>
      </c>
      <c r="I1020" s="50">
        <v>39245</v>
      </c>
      <c r="J1020" s="5" t="s">
        <v>858</v>
      </c>
      <c r="L1020"/>
    </row>
    <row r="1021" spans="1:12" s="1" customFormat="1" x14ac:dyDescent="0.25">
      <c r="A1021" s="5" t="s">
        <v>454</v>
      </c>
      <c r="B1021" s="5" t="s">
        <v>579</v>
      </c>
      <c r="C1021" s="5" t="s">
        <v>987</v>
      </c>
      <c r="D1021" s="52">
        <f t="shared" ca="1" si="15"/>
        <v>30204</v>
      </c>
      <c r="E1021" s="5" t="s">
        <v>460</v>
      </c>
      <c r="F1021" s="5">
        <v>31</v>
      </c>
      <c r="G1021" s="50">
        <v>31813</v>
      </c>
      <c r="H1021" s="5">
        <v>356943</v>
      </c>
      <c r="I1021" s="50">
        <v>39205</v>
      </c>
      <c r="J1021" s="5" t="s">
        <v>858</v>
      </c>
      <c r="L1021"/>
    </row>
    <row r="1022" spans="1:12" s="1" customFormat="1" x14ac:dyDescent="0.25">
      <c r="A1022" s="5" t="s">
        <v>454</v>
      </c>
      <c r="B1022" s="5" t="s">
        <v>446</v>
      </c>
      <c r="C1022" s="5" t="s">
        <v>988</v>
      </c>
      <c r="D1022" s="52">
        <f t="shared" ca="1" si="15"/>
        <v>23532</v>
      </c>
      <c r="E1022" s="5" t="s">
        <v>439</v>
      </c>
      <c r="F1022" s="5">
        <v>31</v>
      </c>
      <c r="G1022" s="50">
        <v>31902</v>
      </c>
      <c r="H1022" s="5">
        <v>566906</v>
      </c>
      <c r="I1022" s="50">
        <v>39441</v>
      </c>
      <c r="J1022" s="5" t="s">
        <v>858</v>
      </c>
      <c r="L1022"/>
    </row>
    <row r="1023" spans="1:12" s="1" customFormat="1" x14ac:dyDescent="0.25">
      <c r="A1023" s="5" t="s">
        <v>413</v>
      </c>
      <c r="B1023" s="5" t="s">
        <v>648</v>
      </c>
      <c r="C1023" s="5" t="s">
        <v>984</v>
      </c>
      <c r="D1023" s="52">
        <f t="shared" ca="1" si="15"/>
        <v>19740</v>
      </c>
      <c r="E1023" s="5" t="s">
        <v>460</v>
      </c>
      <c r="F1023" s="5">
        <v>32</v>
      </c>
      <c r="G1023" s="50">
        <v>31331</v>
      </c>
      <c r="H1023" s="5">
        <v>562424</v>
      </c>
      <c r="I1023" s="50">
        <v>39275</v>
      </c>
      <c r="J1023" s="5" t="s">
        <v>858</v>
      </c>
      <c r="L1023"/>
    </row>
    <row r="1024" spans="1:12" s="1" customFormat="1" x14ac:dyDescent="0.25">
      <c r="A1024" s="5" t="s">
        <v>408</v>
      </c>
      <c r="B1024" s="5" t="s">
        <v>492</v>
      </c>
      <c r="C1024" s="5" t="s">
        <v>989</v>
      </c>
      <c r="D1024" s="52">
        <f t="shared" ca="1" si="15"/>
        <v>18960</v>
      </c>
      <c r="E1024" s="5" t="s">
        <v>460</v>
      </c>
      <c r="F1024" s="5">
        <v>29</v>
      </c>
      <c r="G1024" s="50">
        <v>32627</v>
      </c>
      <c r="H1024" s="5">
        <v>352569</v>
      </c>
      <c r="I1024" s="50">
        <v>39144</v>
      </c>
      <c r="J1024" s="5" t="s">
        <v>858</v>
      </c>
      <c r="L1024"/>
    </row>
    <row r="1025" spans="1:12" s="1" customFormat="1" x14ac:dyDescent="0.25">
      <c r="A1025" s="5" t="s">
        <v>454</v>
      </c>
      <c r="B1025" s="5" t="s">
        <v>629</v>
      </c>
      <c r="C1025" s="5" t="s">
        <v>990</v>
      </c>
      <c r="D1025" s="52">
        <f t="shared" ca="1" si="15"/>
        <v>26436</v>
      </c>
      <c r="E1025" s="5" t="s">
        <v>460</v>
      </c>
      <c r="F1025" s="5">
        <v>29</v>
      </c>
      <c r="G1025" s="50">
        <v>32739</v>
      </c>
      <c r="H1025" s="5">
        <v>562566</v>
      </c>
      <c r="I1025" s="50">
        <v>39366</v>
      </c>
      <c r="J1025" s="5" t="s">
        <v>858</v>
      </c>
      <c r="L1025"/>
    </row>
    <row r="1026" spans="1:12" s="1" customFormat="1" x14ac:dyDescent="0.25">
      <c r="A1026" s="5" t="s">
        <v>454</v>
      </c>
      <c r="B1026" s="5" t="s">
        <v>483</v>
      </c>
      <c r="C1026" s="5" t="s">
        <v>956</v>
      </c>
      <c r="D1026" s="52">
        <f t="shared" ca="1" si="15"/>
        <v>22644</v>
      </c>
      <c r="E1026" s="5" t="s">
        <v>502</v>
      </c>
      <c r="F1026" s="5">
        <v>34</v>
      </c>
      <c r="G1026" s="50">
        <v>30780</v>
      </c>
      <c r="H1026" s="5">
        <v>562439</v>
      </c>
      <c r="I1026" s="50">
        <v>39280</v>
      </c>
      <c r="J1026" s="5" t="s">
        <v>858</v>
      </c>
      <c r="L1026"/>
    </row>
    <row r="1027" spans="1:12" s="1" customFormat="1" x14ac:dyDescent="0.25">
      <c r="A1027" s="5" t="s">
        <v>408</v>
      </c>
      <c r="B1027" s="5" t="s">
        <v>157</v>
      </c>
      <c r="C1027" s="5" t="s">
        <v>991</v>
      </c>
      <c r="D1027" s="52">
        <f t="shared" ref="D1027:D1090" ca="1" si="16">RANDBETWEEN(1500,2600)*12</f>
        <v>20484</v>
      </c>
      <c r="E1027" s="5" t="s">
        <v>473</v>
      </c>
      <c r="F1027" s="5">
        <v>37</v>
      </c>
      <c r="G1027" s="50">
        <v>29741</v>
      </c>
      <c r="H1027" s="5">
        <v>562440</v>
      </c>
      <c r="I1027" s="50">
        <v>39347</v>
      </c>
      <c r="J1027" s="5" t="s">
        <v>858</v>
      </c>
      <c r="L1027"/>
    </row>
    <row r="1028" spans="1:12" s="1" customFormat="1" x14ac:dyDescent="0.25">
      <c r="A1028" s="5" t="s">
        <v>408</v>
      </c>
      <c r="B1028" s="5" t="s">
        <v>495</v>
      </c>
      <c r="C1028" s="5" t="s">
        <v>992</v>
      </c>
      <c r="D1028" s="52">
        <f t="shared" ca="1" si="16"/>
        <v>23340</v>
      </c>
      <c r="E1028" s="5" t="s">
        <v>473</v>
      </c>
      <c r="F1028" s="5">
        <v>31</v>
      </c>
      <c r="G1028" s="50">
        <v>31917</v>
      </c>
      <c r="H1028" s="5">
        <v>562447</v>
      </c>
      <c r="I1028" s="50">
        <v>39266</v>
      </c>
      <c r="J1028" s="5" t="s">
        <v>858</v>
      </c>
      <c r="L1028"/>
    </row>
    <row r="1029" spans="1:12" s="1" customFormat="1" x14ac:dyDescent="0.25">
      <c r="A1029" s="5" t="s">
        <v>413</v>
      </c>
      <c r="B1029" s="5" t="s">
        <v>409</v>
      </c>
      <c r="C1029" s="5" t="s">
        <v>993</v>
      </c>
      <c r="D1029" s="52">
        <f t="shared" ca="1" si="16"/>
        <v>25824</v>
      </c>
      <c r="E1029" s="5" t="s">
        <v>460</v>
      </c>
      <c r="F1029" s="5">
        <v>32</v>
      </c>
      <c r="G1029" s="50">
        <v>31662</v>
      </c>
      <c r="H1029" s="5">
        <v>562446</v>
      </c>
      <c r="I1029" s="50">
        <v>39442</v>
      </c>
      <c r="J1029" s="5" t="s">
        <v>858</v>
      </c>
      <c r="L1029"/>
    </row>
    <row r="1030" spans="1:12" s="1" customFormat="1" x14ac:dyDescent="0.25">
      <c r="A1030" s="5" t="s">
        <v>454</v>
      </c>
      <c r="B1030" s="5" t="s">
        <v>485</v>
      </c>
      <c r="C1030" s="5" t="s">
        <v>523</v>
      </c>
      <c r="D1030" s="52">
        <f t="shared" ca="1" si="16"/>
        <v>29256</v>
      </c>
      <c r="E1030" s="5" t="s">
        <v>416</v>
      </c>
      <c r="F1030" s="5">
        <v>35</v>
      </c>
      <c r="G1030" s="50">
        <v>30324</v>
      </c>
      <c r="H1030" s="5">
        <v>352451</v>
      </c>
      <c r="I1030" s="50">
        <v>39397</v>
      </c>
      <c r="J1030" s="5" t="s">
        <v>858</v>
      </c>
      <c r="L1030"/>
    </row>
    <row r="1031" spans="1:12" s="1" customFormat="1" x14ac:dyDescent="0.25">
      <c r="A1031" s="5" t="s">
        <v>408</v>
      </c>
      <c r="B1031" s="5" t="s">
        <v>572</v>
      </c>
      <c r="C1031" s="5" t="s">
        <v>679</v>
      </c>
      <c r="D1031" s="52">
        <f t="shared" ca="1" si="16"/>
        <v>18936</v>
      </c>
      <c r="E1031" s="5" t="s">
        <v>741</v>
      </c>
      <c r="F1031" s="5">
        <v>40</v>
      </c>
      <c r="G1031" s="50">
        <v>28554</v>
      </c>
      <c r="H1031" s="5">
        <v>562453</v>
      </c>
      <c r="I1031" s="50">
        <v>39412</v>
      </c>
      <c r="J1031" s="5" t="s">
        <v>858</v>
      </c>
      <c r="L1031"/>
    </row>
    <row r="1032" spans="1:12" s="1" customFormat="1" x14ac:dyDescent="0.25">
      <c r="A1032" s="5" t="s">
        <v>408</v>
      </c>
      <c r="B1032" s="5" t="s">
        <v>625</v>
      </c>
      <c r="C1032" s="5" t="s">
        <v>161</v>
      </c>
      <c r="D1032" s="52">
        <f t="shared" ca="1" si="16"/>
        <v>18624</v>
      </c>
      <c r="E1032" s="5" t="s">
        <v>749</v>
      </c>
      <c r="F1032" s="5">
        <v>37</v>
      </c>
      <c r="G1032" s="50">
        <v>29501</v>
      </c>
      <c r="H1032" s="5">
        <v>352454</v>
      </c>
      <c r="I1032" s="50">
        <v>39170</v>
      </c>
      <c r="J1032" s="5" t="s">
        <v>858</v>
      </c>
      <c r="L1032"/>
    </row>
    <row r="1033" spans="1:12" s="1" customFormat="1" x14ac:dyDescent="0.25">
      <c r="A1033" s="5" t="s">
        <v>454</v>
      </c>
      <c r="B1033" s="5" t="s">
        <v>665</v>
      </c>
      <c r="C1033" s="5" t="s">
        <v>994</v>
      </c>
      <c r="D1033" s="52">
        <f t="shared" ca="1" si="16"/>
        <v>24972</v>
      </c>
      <c r="E1033" s="5" t="s">
        <v>473</v>
      </c>
      <c r="F1033" s="5">
        <v>36</v>
      </c>
      <c r="G1033" s="50">
        <v>30013</v>
      </c>
      <c r="H1033" s="5">
        <v>562456</v>
      </c>
      <c r="I1033" s="50">
        <v>39301</v>
      </c>
      <c r="J1033" s="5" t="s">
        <v>858</v>
      </c>
      <c r="L1033"/>
    </row>
    <row r="1034" spans="1:12" s="1" customFormat="1" x14ac:dyDescent="0.25">
      <c r="A1034" s="5" t="s">
        <v>454</v>
      </c>
      <c r="B1034" s="5" t="s">
        <v>437</v>
      </c>
      <c r="C1034" s="5" t="s">
        <v>596</v>
      </c>
      <c r="D1034" s="52">
        <f t="shared" ca="1" si="16"/>
        <v>28512</v>
      </c>
      <c r="E1034" s="5" t="s">
        <v>473</v>
      </c>
      <c r="F1034" s="5">
        <v>35</v>
      </c>
      <c r="G1034" s="50">
        <v>30500</v>
      </c>
      <c r="H1034" s="5">
        <v>352461</v>
      </c>
      <c r="I1034" s="50">
        <v>39337</v>
      </c>
      <c r="J1034" s="5" t="s">
        <v>858</v>
      </c>
      <c r="L1034"/>
    </row>
    <row r="1035" spans="1:12" s="1" customFormat="1" x14ac:dyDescent="0.25">
      <c r="A1035" s="5" t="s">
        <v>454</v>
      </c>
      <c r="B1035" s="5" t="s">
        <v>452</v>
      </c>
      <c r="C1035" s="5" t="s">
        <v>844</v>
      </c>
      <c r="D1035" s="52">
        <f t="shared" ca="1" si="16"/>
        <v>23256</v>
      </c>
      <c r="E1035" s="5" t="s">
        <v>460</v>
      </c>
      <c r="F1035" s="5">
        <v>31</v>
      </c>
      <c r="G1035" s="50">
        <v>31917</v>
      </c>
      <c r="H1035" s="5">
        <v>352464</v>
      </c>
      <c r="I1035" s="50">
        <v>39266</v>
      </c>
      <c r="J1035" s="5" t="s">
        <v>858</v>
      </c>
      <c r="L1035"/>
    </row>
    <row r="1036" spans="1:12" s="1" customFormat="1" x14ac:dyDescent="0.25">
      <c r="A1036" s="5" t="s">
        <v>413</v>
      </c>
      <c r="B1036" s="5" t="s">
        <v>485</v>
      </c>
      <c r="C1036" s="5" t="s">
        <v>640</v>
      </c>
      <c r="D1036" s="52">
        <f t="shared" ca="1" si="16"/>
        <v>24684</v>
      </c>
      <c r="E1036" s="5" t="s">
        <v>439</v>
      </c>
      <c r="F1036" s="5">
        <v>42</v>
      </c>
      <c r="G1036" s="50">
        <v>27708</v>
      </c>
      <c r="H1036" s="5">
        <v>562467</v>
      </c>
      <c r="I1036" s="50">
        <v>39162</v>
      </c>
      <c r="J1036" s="5" t="s">
        <v>858</v>
      </c>
      <c r="L1036"/>
    </row>
    <row r="1037" spans="1:12" s="1" customFormat="1" x14ac:dyDescent="0.25">
      <c r="A1037" s="5" t="s">
        <v>413</v>
      </c>
      <c r="B1037" s="5" t="s">
        <v>455</v>
      </c>
      <c r="C1037" s="5" t="s">
        <v>995</v>
      </c>
      <c r="D1037" s="52">
        <f t="shared" ca="1" si="16"/>
        <v>19056</v>
      </c>
      <c r="E1037" s="5" t="s">
        <v>996</v>
      </c>
      <c r="F1037" s="5">
        <v>35</v>
      </c>
      <c r="G1037" s="50">
        <v>30265</v>
      </c>
      <c r="H1037" s="5">
        <v>352468</v>
      </c>
      <c r="I1037" s="50">
        <v>39377</v>
      </c>
      <c r="J1037" s="5" t="s">
        <v>903</v>
      </c>
      <c r="L1037"/>
    </row>
    <row r="1038" spans="1:12" s="1" customFormat="1" x14ac:dyDescent="0.25">
      <c r="A1038" s="5" t="s">
        <v>413</v>
      </c>
      <c r="B1038" s="5" t="s">
        <v>570</v>
      </c>
      <c r="C1038" s="5" t="s">
        <v>847</v>
      </c>
      <c r="D1038" s="52">
        <f t="shared" ca="1" si="16"/>
        <v>30816</v>
      </c>
      <c r="E1038" s="5" t="s">
        <v>439</v>
      </c>
      <c r="F1038" s="5">
        <v>44</v>
      </c>
      <c r="G1038" s="50">
        <v>26959</v>
      </c>
      <c r="H1038" s="5">
        <v>352488</v>
      </c>
      <c r="I1038" s="50">
        <v>35175</v>
      </c>
      <c r="J1038" s="5" t="s">
        <v>417</v>
      </c>
      <c r="L1038"/>
    </row>
    <row r="1039" spans="1:12" s="1" customFormat="1" x14ac:dyDescent="0.25">
      <c r="A1039" s="5" t="s">
        <v>454</v>
      </c>
      <c r="B1039" s="5" t="s">
        <v>570</v>
      </c>
      <c r="C1039" s="5" t="s">
        <v>942</v>
      </c>
      <c r="D1039" s="52">
        <f t="shared" ca="1" si="16"/>
        <v>27552</v>
      </c>
      <c r="E1039" s="5" t="s">
        <v>460</v>
      </c>
      <c r="F1039" s="5">
        <v>38</v>
      </c>
      <c r="G1039" s="50">
        <v>29309</v>
      </c>
      <c r="H1039" s="5">
        <v>352493</v>
      </c>
      <c r="I1039" s="50">
        <v>39180</v>
      </c>
      <c r="J1039" s="5" t="s">
        <v>858</v>
      </c>
      <c r="L1039"/>
    </row>
    <row r="1040" spans="1:12" s="1" customFormat="1" x14ac:dyDescent="0.25">
      <c r="A1040" s="5" t="s">
        <v>454</v>
      </c>
      <c r="B1040" s="5" t="s">
        <v>568</v>
      </c>
      <c r="C1040" s="5" t="s">
        <v>722</v>
      </c>
      <c r="D1040" s="52">
        <f t="shared" ca="1" si="16"/>
        <v>23340</v>
      </c>
      <c r="E1040" s="5" t="s">
        <v>460</v>
      </c>
      <c r="F1040" s="5">
        <v>35</v>
      </c>
      <c r="G1040" s="50">
        <v>30547</v>
      </c>
      <c r="H1040" s="5">
        <v>562491</v>
      </c>
      <c r="I1040" s="50">
        <v>39205</v>
      </c>
      <c r="J1040" s="5" t="s">
        <v>858</v>
      </c>
      <c r="L1040"/>
    </row>
    <row r="1041" spans="1:12" s="1" customFormat="1" x14ac:dyDescent="0.25">
      <c r="A1041" s="5" t="s">
        <v>454</v>
      </c>
      <c r="B1041" s="5" t="s">
        <v>464</v>
      </c>
      <c r="C1041" s="5" t="s">
        <v>943</v>
      </c>
      <c r="D1041" s="52">
        <f t="shared" ca="1" si="16"/>
        <v>18036</v>
      </c>
      <c r="E1041" s="5" t="s">
        <v>622</v>
      </c>
      <c r="F1041" s="5">
        <v>44</v>
      </c>
      <c r="G1041" s="50">
        <v>27171</v>
      </c>
      <c r="H1041" s="5">
        <v>562497</v>
      </c>
      <c r="I1041" s="50">
        <v>35160</v>
      </c>
      <c r="J1041" s="5" t="s">
        <v>858</v>
      </c>
      <c r="L1041"/>
    </row>
    <row r="1042" spans="1:12" s="1" customFormat="1" x14ac:dyDescent="0.25">
      <c r="A1042" s="5" t="s">
        <v>454</v>
      </c>
      <c r="B1042" s="5" t="s">
        <v>561</v>
      </c>
      <c r="C1042" s="5" t="s">
        <v>969</v>
      </c>
      <c r="D1042" s="52">
        <f t="shared" ca="1" si="16"/>
        <v>21120</v>
      </c>
      <c r="E1042" s="5" t="s">
        <v>439</v>
      </c>
      <c r="F1042" s="5">
        <v>34</v>
      </c>
      <c r="G1042" s="50">
        <v>30875</v>
      </c>
      <c r="H1042" s="5">
        <v>562505</v>
      </c>
      <c r="I1042" s="50">
        <v>39222</v>
      </c>
      <c r="J1042" s="5" t="s">
        <v>858</v>
      </c>
      <c r="L1042"/>
    </row>
    <row r="1043" spans="1:12" s="1" customFormat="1" x14ac:dyDescent="0.25">
      <c r="A1043" s="5" t="s">
        <v>413</v>
      </c>
      <c r="B1043" s="5" t="s">
        <v>592</v>
      </c>
      <c r="C1043" s="5" t="s">
        <v>942</v>
      </c>
      <c r="D1043" s="52">
        <f t="shared" ca="1" si="16"/>
        <v>25152</v>
      </c>
      <c r="E1043" s="5" t="s">
        <v>439</v>
      </c>
      <c r="F1043" s="5">
        <v>37</v>
      </c>
      <c r="G1043" s="50">
        <v>29581</v>
      </c>
      <c r="H1043" s="5">
        <v>352507</v>
      </c>
      <c r="I1043" s="50">
        <v>39335</v>
      </c>
      <c r="J1043" s="5" t="s">
        <v>858</v>
      </c>
      <c r="L1043"/>
    </row>
    <row r="1044" spans="1:12" s="1" customFormat="1" x14ac:dyDescent="0.25">
      <c r="A1044" s="5" t="s">
        <v>454</v>
      </c>
      <c r="B1044" s="5" t="s">
        <v>490</v>
      </c>
      <c r="C1044" s="5" t="s">
        <v>984</v>
      </c>
      <c r="D1044" s="52">
        <f t="shared" ca="1" si="16"/>
        <v>27060</v>
      </c>
      <c r="E1044" s="5" t="s">
        <v>439</v>
      </c>
      <c r="F1044" s="5">
        <v>32</v>
      </c>
      <c r="G1044" s="50">
        <v>31361</v>
      </c>
      <c r="H1044" s="5">
        <v>352512</v>
      </c>
      <c r="I1044" s="50">
        <v>39087</v>
      </c>
      <c r="J1044" s="5" t="s">
        <v>858</v>
      </c>
      <c r="L1044"/>
    </row>
    <row r="1045" spans="1:12" s="1" customFormat="1" x14ac:dyDescent="0.25">
      <c r="A1045" s="5" t="s">
        <v>413</v>
      </c>
      <c r="B1045" s="5" t="s">
        <v>429</v>
      </c>
      <c r="C1045" s="5" t="s">
        <v>893</v>
      </c>
      <c r="D1045" s="52">
        <f t="shared" ca="1" si="16"/>
        <v>19692</v>
      </c>
      <c r="E1045" s="5" t="s">
        <v>749</v>
      </c>
      <c r="F1045" s="5">
        <v>34</v>
      </c>
      <c r="G1045" s="50">
        <v>30645</v>
      </c>
      <c r="H1045" s="5">
        <v>350930</v>
      </c>
      <c r="I1045" s="50">
        <v>39214</v>
      </c>
      <c r="J1045" s="5" t="s">
        <v>858</v>
      </c>
      <c r="L1045"/>
    </row>
    <row r="1046" spans="1:12" s="1" customFormat="1" x14ac:dyDescent="0.25">
      <c r="A1046" s="5" t="s">
        <v>408</v>
      </c>
      <c r="B1046" s="5" t="s">
        <v>434</v>
      </c>
      <c r="C1046" s="5" t="s">
        <v>901</v>
      </c>
      <c r="D1046" s="52">
        <f t="shared" ca="1" si="16"/>
        <v>19968</v>
      </c>
      <c r="E1046" s="5" t="s">
        <v>482</v>
      </c>
      <c r="F1046" s="5">
        <v>38</v>
      </c>
      <c r="G1046" s="50">
        <v>29327</v>
      </c>
      <c r="H1046" s="5">
        <v>352618</v>
      </c>
      <c r="I1046" s="50">
        <v>36222</v>
      </c>
      <c r="J1046" s="5" t="s">
        <v>858</v>
      </c>
      <c r="L1046"/>
    </row>
    <row r="1047" spans="1:12" s="1" customFormat="1" x14ac:dyDescent="0.25">
      <c r="A1047" s="5" t="s">
        <v>413</v>
      </c>
      <c r="B1047" s="5" t="s">
        <v>546</v>
      </c>
      <c r="C1047" s="5" t="s">
        <v>907</v>
      </c>
      <c r="D1047" s="52">
        <f t="shared" ca="1" si="16"/>
        <v>25896</v>
      </c>
      <c r="E1047" s="5" t="s">
        <v>460</v>
      </c>
      <c r="F1047" s="5">
        <v>31</v>
      </c>
      <c r="G1047" s="50">
        <v>31948</v>
      </c>
      <c r="H1047" s="5">
        <v>352613</v>
      </c>
      <c r="I1047" s="50">
        <v>39412</v>
      </c>
      <c r="J1047" s="5" t="s">
        <v>858</v>
      </c>
      <c r="L1047"/>
    </row>
    <row r="1048" spans="1:12" s="1" customFormat="1" x14ac:dyDescent="0.25">
      <c r="A1048" s="5" t="s">
        <v>454</v>
      </c>
      <c r="B1048" s="5" t="s">
        <v>471</v>
      </c>
      <c r="C1048" s="5" t="s">
        <v>922</v>
      </c>
      <c r="D1048" s="52">
        <f t="shared" ca="1" si="16"/>
        <v>20232</v>
      </c>
      <c r="E1048" s="5" t="s">
        <v>460</v>
      </c>
      <c r="F1048" s="5">
        <v>32</v>
      </c>
      <c r="G1048" s="50">
        <v>31332</v>
      </c>
      <c r="H1048" s="5">
        <v>562627</v>
      </c>
      <c r="I1048" s="50">
        <v>39426</v>
      </c>
      <c r="J1048" s="5" t="s">
        <v>858</v>
      </c>
      <c r="L1048"/>
    </row>
    <row r="1049" spans="1:12" s="1" customFormat="1" x14ac:dyDescent="0.25">
      <c r="A1049" s="5" t="s">
        <v>408</v>
      </c>
      <c r="B1049" s="5" t="s">
        <v>458</v>
      </c>
      <c r="C1049" s="5" t="s">
        <v>997</v>
      </c>
      <c r="D1049" s="52">
        <f t="shared" ca="1" si="16"/>
        <v>25452</v>
      </c>
      <c r="E1049" s="5" t="s">
        <v>460</v>
      </c>
      <c r="F1049" s="5">
        <v>31</v>
      </c>
      <c r="G1049" s="50">
        <v>31844</v>
      </c>
      <c r="H1049" s="5">
        <v>562630</v>
      </c>
      <c r="I1049" s="50">
        <v>39370</v>
      </c>
      <c r="J1049" s="5" t="s">
        <v>858</v>
      </c>
      <c r="L1049"/>
    </row>
    <row r="1050" spans="1:12" s="1" customFormat="1" x14ac:dyDescent="0.25">
      <c r="A1050" s="5" t="s">
        <v>408</v>
      </c>
      <c r="B1050" s="5" t="s">
        <v>500</v>
      </c>
      <c r="C1050" s="5" t="s">
        <v>913</v>
      </c>
      <c r="D1050" s="52">
        <f t="shared" ca="1" si="16"/>
        <v>30672</v>
      </c>
      <c r="E1050" s="5" t="s">
        <v>460</v>
      </c>
      <c r="F1050" s="5">
        <v>37</v>
      </c>
      <c r="G1050" s="50">
        <v>29777</v>
      </c>
      <c r="H1050" s="5">
        <v>352501</v>
      </c>
      <c r="I1050" s="50">
        <v>39107</v>
      </c>
      <c r="J1050" s="5" t="s">
        <v>858</v>
      </c>
      <c r="L1050"/>
    </row>
    <row r="1051" spans="1:12" s="1" customFormat="1" x14ac:dyDescent="0.25">
      <c r="A1051" s="5" t="s">
        <v>454</v>
      </c>
      <c r="B1051" s="5" t="s">
        <v>671</v>
      </c>
      <c r="C1051" s="5" t="s">
        <v>998</v>
      </c>
      <c r="D1051" s="52">
        <f t="shared" ca="1" si="16"/>
        <v>18864</v>
      </c>
      <c r="E1051" s="5" t="s">
        <v>439</v>
      </c>
      <c r="F1051" s="5">
        <v>30</v>
      </c>
      <c r="G1051" s="50">
        <v>32341</v>
      </c>
      <c r="H1051" s="5">
        <v>562648</v>
      </c>
      <c r="I1051" s="50">
        <v>39222</v>
      </c>
      <c r="J1051" s="5" t="s">
        <v>858</v>
      </c>
      <c r="L1051"/>
    </row>
    <row r="1052" spans="1:12" s="1" customFormat="1" x14ac:dyDescent="0.25">
      <c r="A1052" s="5" t="s">
        <v>408</v>
      </c>
      <c r="B1052" s="5" t="s">
        <v>614</v>
      </c>
      <c r="C1052" s="5" t="s">
        <v>835</v>
      </c>
      <c r="D1052" s="52">
        <f t="shared" ca="1" si="16"/>
        <v>20712</v>
      </c>
      <c r="E1052" s="5" t="s">
        <v>470</v>
      </c>
      <c r="F1052" s="5">
        <v>38</v>
      </c>
      <c r="G1052" s="50">
        <v>29277</v>
      </c>
      <c r="H1052" s="5">
        <v>562626</v>
      </c>
      <c r="I1052" s="50">
        <v>39337</v>
      </c>
      <c r="J1052" s="5" t="s">
        <v>858</v>
      </c>
      <c r="L1052"/>
    </row>
    <row r="1053" spans="1:12" s="1" customFormat="1" x14ac:dyDescent="0.25">
      <c r="A1053" s="5" t="s">
        <v>413</v>
      </c>
      <c r="B1053" s="5" t="s">
        <v>748</v>
      </c>
      <c r="C1053" s="5" t="s">
        <v>600</v>
      </c>
      <c r="D1053" s="52">
        <f t="shared" ca="1" si="16"/>
        <v>21696</v>
      </c>
      <c r="E1053" s="5" t="s">
        <v>416</v>
      </c>
      <c r="F1053" s="5">
        <v>40</v>
      </c>
      <c r="G1053" s="50">
        <v>28455</v>
      </c>
      <c r="H1053" s="5">
        <v>352642</v>
      </c>
      <c r="I1053" s="50">
        <v>39175</v>
      </c>
      <c r="J1053" s="5" t="s">
        <v>858</v>
      </c>
      <c r="L1053"/>
    </row>
    <row r="1054" spans="1:12" s="1" customFormat="1" x14ac:dyDescent="0.25">
      <c r="A1054" s="5" t="s">
        <v>413</v>
      </c>
      <c r="B1054" s="5" t="s">
        <v>185</v>
      </c>
      <c r="C1054" s="5" t="s">
        <v>907</v>
      </c>
      <c r="D1054" s="52">
        <f t="shared" ca="1" si="16"/>
        <v>21168</v>
      </c>
      <c r="E1054" s="5" t="s">
        <v>416</v>
      </c>
      <c r="F1054" s="5">
        <v>33</v>
      </c>
      <c r="G1054" s="50">
        <v>31215</v>
      </c>
      <c r="H1054" s="5">
        <v>352660</v>
      </c>
      <c r="I1054" s="50">
        <v>39129</v>
      </c>
      <c r="J1054" s="5" t="s">
        <v>858</v>
      </c>
      <c r="L1054"/>
    </row>
    <row r="1055" spans="1:12" s="1" customFormat="1" x14ac:dyDescent="0.25">
      <c r="A1055" s="5" t="s">
        <v>454</v>
      </c>
      <c r="B1055" s="5" t="s">
        <v>521</v>
      </c>
      <c r="C1055" s="5" t="s">
        <v>983</v>
      </c>
      <c r="D1055" s="52">
        <f t="shared" ca="1" si="16"/>
        <v>26604</v>
      </c>
      <c r="E1055" s="5" t="s">
        <v>460</v>
      </c>
      <c r="F1055" s="5">
        <v>31</v>
      </c>
      <c r="G1055" s="50">
        <v>31782</v>
      </c>
      <c r="H1055" s="5">
        <v>352667</v>
      </c>
      <c r="I1055" s="50">
        <v>39170</v>
      </c>
      <c r="J1055" s="5" t="s">
        <v>858</v>
      </c>
      <c r="L1055"/>
    </row>
    <row r="1056" spans="1:12" s="1" customFormat="1" x14ac:dyDescent="0.25">
      <c r="A1056" s="5" t="s">
        <v>408</v>
      </c>
      <c r="B1056" s="5" t="s">
        <v>625</v>
      </c>
      <c r="C1056" s="5" t="s">
        <v>542</v>
      </c>
      <c r="D1056" s="52">
        <f t="shared" ca="1" si="16"/>
        <v>23232</v>
      </c>
      <c r="E1056" s="5" t="s">
        <v>868</v>
      </c>
      <c r="F1056" s="5">
        <v>44</v>
      </c>
      <c r="G1056" s="50">
        <v>27171</v>
      </c>
      <c r="H1056" s="5">
        <v>562656</v>
      </c>
      <c r="I1056" s="50">
        <v>35160</v>
      </c>
      <c r="J1056" s="5" t="s">
        <v>858</v>
      </c>
      <c r="L1056"/>
    </row>
    <row r="1057" spans="1:12" s="1" customFormat="1" x14ac:dyDescent="0.25">
      <c r="A1057" s="5" t="s">
        <v>408</v>
      </c>
      <c r="B1057" s="5" t="s">
        <v>446</v>
      </c>
      <c r="C1057" s="5" t="s">
        <v>999</v>
      </c>
      <c r="D1057" s="52">
        <f t="shared" ca="1" si="16"/>
        <v>24360</v>
      </c>
      <c r="E1057" s="5" t="s">
        <v>445</v>
      </c>
      <c r="F1057" s="5">
        <v>42</v>
      </c>
      <c r="G1057" s="50">
        <v>27679</v>
      </c>
      <c r="H1057" s="5">
        <v>352650</v>
      </c>
      <c r="I1057" s="50">
        <v>35219</v>
      </c>
      <c r="J1057" s="5" t="s">
        <v>858</v>
      </c>
      <c r="L1057"/>
    </row>
    <row r="1058" spans="1:12" s="1" customFormat="1" x14ac:dyDescent="0.25">
      <c r="A1058" s="5" t="s">
        <v>413</v>
      </c>
      <c r="B1058" s="5" t="s">
        <v>730</v>
      </c>
      <c r="C1058" s="5" t="s">
        <v>175</v>
      </c>
      <c r="D1058" s="52">
        <f t="shared" ca="1" si="16"/>
        <v>29712</v>
      </c>
      <c r="E1058" s="5" t="s">
        <v>460</v>
      </c>
      <c r="F1058" s="5">
        <v>40</v>
      </c>
      <c r="G1058" s="50">
        <v>28663</v>
      </c>
      <c r="H1058" s="5">
        <v>562635</v>
      </c>
      <c r="I1058" s="50">
        <v>39167</v>
      </c>
      <c r="J1058" s="5" t="s">
        <v>858</v>
      </c>
      <c r="L1058"/>
    </row>
    <row r="1059" spans="1:12" s="1" customFormat="1" x14ac:dyDescent="0.25">
      <c r="A1059" s="5" t="s">
        <v>408</v>
      </c>
      <c r="B1059" s="5" t="s">
        <v>578</v>
      </c>
      <c r="C1059" s="5" t="s">
        <v>629</v>
      </c>
      <c r="D1059" s="52">
        <f t="shared" ca="1" si="16"/>
        <v>25524</v>
      </c>
      <c r="E1059" s="5" t="s">
        <v>473</v>
      </c>
      <c r="F1059" s="5">
        <v>35</v>
      </c>
      <c r="G1059" s="50">
        <v>30566</v>
      </c>
      <c r="H1059" s="5">
        <v>562658</v>
      </c>
      <c r="I1059" s="50">
        <v>39108</v>
      </c>
      <c r="J1059" s="5" t="s">
        <v>858</v>
      </c>
      <c r="L1059"/>
    </row>
    <row r="1060" spans="1:12" s="1" customFormat="1" x14ac:dyDescent="0.25">
      <c r="A1060" s="5" t="s">
        <v>413</v>
      </c>
      <c r="B1060" s="5" t="s">
        <v>817</v>
      </c>
      <c r="C1060" s="5" t="s">
        <v>1000</v>
      </c>
      <c r="D1060" s="52">
        <f t="shared" ca="1" si="16"/>
        <v>22980</v>
      </c>
      <c r="E1060" s="5" t="s">
        <v>473</v>
      </c>
      <c r="F1060" s="5">
        <v>34</v>
      </c>
      <c r="G1060" s="50">
        <v>30822</v>
      </c>
      <c r="H1060" s="5">
        <v>562657</v>
      </c>
      <c r="I1060" s="50">
        <v>39362</v>
      </c>
      <c r="J1060" s="5" t="s">
        <v>858</v>
      </c>
      <c r="L1060"/>
    </row>
    <row r="1061" spans="1:12" s="1" customFormat="1" x14ac:dyDescent="0.25">
      <c r="A1061" s="5" t="s">
        <v>454</v>
      </c>
      <c r="B1061" s="5" t="s">
        <v>479</v>
      </c>
      <c r="C1061" s="5" t="s">
        <v>523</v>
      </c>
      <c r="D1061" s="52">
        <f t="shared" ca="1" si="16"/>
        <v>19020</v>
      </c>
      <c r="E1061" s="5" t="s">
        <v>460</v>
      </c>
      <c r="F1061" s="5">
        <v>34</v>
      </c>
      <c r="G1061" s="50">
        <v>30867</v>
      </c>
      <c r="H1061" s="5">
        <v>352679</v>
      </c>
      <c r="I1061" s="50">
        <v>39424</v>
      </c>
      <c r="J1061" s="5" t="s">
        <v>858</v>
      </c>
      <c r="L1061"/>
    </row>
    <row r="1062" spans="1:12" s="1" customFormat="1" x14ac:dyDescent="0.25">
      <c r="A1062" s="5" t="s">
        <v>413</v>
      </c>
      <c r="B1062" s="5" t="s">
        <v>667</v>
      </c>
      <c r="C1062" s="5" t="s">
        <v>993</v>
      </c>
      <c r="D1062" s="52">
        <f t="shared" ca="1" si="16"/>
        <v>20628</v>
      </c>
      <c r="E1062" s="5" t="s">
        <v>460</v>
      </c>
      <c r="F1062" s="5">
        <v>33</v>
      </c>
      <c r="G1062" s="50">
        <v>31109</v>
      </c>
      <c r="H1062" s="5">
        <v>562665</v>
      </c>
      <c r="I1062" s="50">
        <v>39396</v>
      </c>
      <c r="J1062" s="5" t="s">
        <v>858</v>
      </c>
      <c r="L1062"/>
    </row>
    <row r="1063" spans="1:12" s="1" customFormat="1" x14ac:dyDescent="0.25">
      <c r="A1063" s="5" t="s">
        <v>408</v>
      </c>
      <c r="B1063" s="5" t="s">
        <v>521</v>
      </c>
      <c r="C1063" s="5" t="s">
        <v>1001</v>
      </c>
      <c r="D1063" s="52">
        <f t="shared" ca="1" si="16"/>
        <v>25104</v>
      </c>
      <c r="E1063" s="5" t="s">
        <v>460</v>
      </c>
      <c r="F1063" s="5">
        <v>37</v>
      </c>
      <c r="G1063" s="50">
        <v>29681</v>
      </c>
      <c r="H1063" s="5">
        <v>562654</v>
      </c>
      <c r="I1063" s="50">
        <v>39306</v>
      </c>
      <c r="J1063" s="5" t="s">
        <v>858</v>
      </c>
      <c r="L1063"/>
    </row>
    <row r="1064" spans="1:12" s="1" customFormat="1" x14ac:dyDescent="0.25">
      <c r="A1064" s="5" t="s">
        <v>413</v>
      </c>
      <c r="B1064" s="5" t="s">
        <v>476</v>
      </c>
      <c r="C1064" s="5" t="s">
        <v>1002</v>
      </c>
      <c r="D1064" s="52">
        <f t="shared" ca="1" si="16"/>
        <v>27984</v>
      </c>
      <c r="E1064" s="5" t="s">
        <v>411</v>
      </c>
      <c r="F1064" s="5">
        <v>47</v>
      </c>
      <c r="G1064" s="50">
        <v>26104</v>
      </c>
      <c r="H1064" s="5">
        <v>352637</v>
      </c>
      <c r="I1064" s="50">
        <v>35214</v>
      </c>
      <c r="J1064" s="5" t="s">
        <v>918</v>
      </c>
      <c r="L1064"/>
    </row>
    <row r="1065" spans="1:12" s="1" customFormat="1" x14ac:dyDescent="0.25">
      <c r="A1065" s="5" t="s">
        <v>413</v>
      </c>
      <c r="B1065" s="5" t="s">
        <v>648</v>
      </c>
      <c r="C1065" s="5" t="s">
        <v>849</v>
      </c>
      <c r="D1065" s="52">
        <f t="shared" ca="1" si="16"/>
        <v>26136</v>
      </c>
      <c r="E1065" s="5" t="s">
        <v>416</v>
      </c>
      <c r="F1065" s="5">
        <v>32</v>
      </c>
      <c r="G1065" s="50">
        <v>31561</v>
      </c>
      <c r="H1065" s="5">
        <v>352690</v>
      </c>
      <c r="I1065" s="50">
        <v>39411</v>
      </c>
      <c r="J1065" s="5" t="s">
        <v>858</v>
      </c>
      <c r="L1065"/>
    </row>
    <row r="1066" spans="1:12" s="1" customFormat="1" x14ac:dyDescent="0.25">
      <c r="A1066" s="5" t="s">
        <v>413</v>
      </c>
      <c r="B1066" s="5" t="s">
        <v>534</v>
      </c>
      <c r="C1066" s="5" t="s">
        <v>896</v>
      </c>
      <c r="D1066" s="52">
        <f t="shared" ca="1" si="16"/>
        <v>21696</v>
      </c>
      <c r="E1066" s="5" t="s">
        <v>416</v>
      </c>
      <c r="F1066" s="5">
        <v>44</v>
      </c>
      <c r="G1066" s="50">
        <v>27248</v>
      </c>
      <c r="H1066" s="5">
        <v>562692</v>
      </c>
      <c r="I1066" s="50">
        <v>39424</v>
      </c>
      <c r="J1066" s="5" t="s">
        <v>858</v>
      </c>
      <c r="L1066"/>
    </row>
    <row r="1067" spans="1:12" s="1" customFormat="1" x14ac:dyDescent="0.25">
      <c r="A1067" s="5" t="s">
        <v>408</v>
      </c>
      <c r="B1067" s="5" t="s">
        <v>681</v>
      </c>
      <c r="C1067" s="5" t="s">
        <v>862</v>
      </c>
      <c r="D1067" s="52">
        <f t="shared" ca="1" si="16"/>
        <v>18312</v>
      </c>
      <c r="E1067" s="5" t="s">
        <v>439</v>
      </c>
      <c r="F1067" s="5">
        <v>34</v>
      </c>
      <c r="G1067" s="50">
        <v>30792</v>
      </c>
      <c r="H1067" s="5">
        <v>352670</v>
      </c>
      <c r="I1067" s="50">
        <v>39347</v>
      </c>
      <c r="J1067" s="5" t="s">
        <v>858</v>
      </c>
      <c r="L1067"/>
    </row>
    <row r="1068" spans="1:12" s="1" customFormat="1" x14ac:dyDescent="0.25">
      <c r="A1068" s="5" t="s">
        <v>454</v>
      </c>
      <c r="B1068" s="5" t="s">
        <v>517</v>
      </c>
      <c r="C1068" s="5" t="s">
        <v>984</v>
      </c>
      <c r="D1068" s="52">
        <f t="shared" ca="1" si="16"/>
        <v>25788</v>
      </c>
      <c r="E1068" s="5" t="s">
        <v>460</v>
      </c>
      <c r="F1068" s="5">
        <v>32</v>
      </c>
      <c r="G1068" s="50">
        <v>31531</v>
      </c>
      <c r="H1068" s="5">
        <v>352671</v>
      </c>
      <c r="I1068" s="50">
        <v>39123</v>
      </c>
      <c r="J1068" s="5" t="s">
        <v>858</v>
      </c>
      <c r="L1068"/>
    </row>
    <row r="1069" spans="1:12" s="1" customFormat="1" x14ac:dyDescent="0.25">
      <c r="A1069" s="5" t="s">
        <v>454</v>
      </c>
      <c r="B1069" s="5" t="s">
        <v>479</v>
      </c>
      <c r="C1069" s="5" t="s">
        <v>1003</v>
      </c>
      <c r="D1069" s="52">
        <f t="shared" ca="1" si="16"/>
        <v>18396</v>
      </c>
      <c r="E1069" s="5" t="s">
        <v>460</v>
      </c>
      <c r="F1069" s="5">
        <v>30</v>
      </c>
      <c r="G1069" s="50">
        <v>32091</v>
      </c>
      <c r="H1069" s="5">
        <v>352704</v>
      </c>
      <c r="I1069" s="50">
        <v>39237</v>
      </c>
      <c r="J1069" s="5" t="s">
        <v>858</v>
      </c>
      <c r="L1069"/>
    </row>
    <row r="1070" spans="1:12" s="1" customFormat="1" x14ac:dyDescent="0.25">
      <c r="A1070" s="5" t="s">
        <v>454</v>
      </c>
      <c r="B1070" s="5" t="s">
        <v>550</v>
      </c>
      <c r="C1070" s="5" t="s">
        <v>893</v>
      </c>
      <c r="D1070" s="52">
        <f t="shared" ca="1" si="16"/>
        <v>28644</v>
      </c>
      <c r="E1070" s="5" t="s">
        <v>416</v>
      </c>
      <c r="F1070" s="5">
        <v>32</v>
      </c>
      <c r="G1070" s="50">
        <v>31646</v>
      </c>
      <c r="H1070" s="5">
        <v>352683</v>
      </c>
      <c r="I1070" s="50">
        <v>39219</v>
      </c>
      <c r="J1070" s="5" t="s">
        <v>858</v>
      </c>
      <c r="L1070"/>
    </row>
    <row r="1071" spans="1:12" s="1" customFormat="1" x14ac:dyDescent="0.25">
      <c r="A1071" s="5" t="s">
        <v>413</v>
      </c>
      <c r="B1071" s="5" t="s">
        <v>483</v>
      </c>
      <c r="C1071" s="5" t="s">
        <v>640</v>
      </c>
      <c r="D1071" s="52">
        <f t="shared" ca="1" si="16"/>
        <v>23412</v>
      </c>
      <c r="E1071" s="5" t="s">
        <v>411</v>
      </c>
      <c r="F1071" s="5">
        <v>39</v>
      </c>
      <c r="G1071" s="50">
        <v>28849</v>
      </c>
      <c r="H1071" s="5">
        <v>562647</v>
      </c>
      <c r="I1071" s="50">
        <v>39236</v>
      </c>
      <c r="J1071" s="5" t="s">
        <v>858</v>
      </c>
      <c r="L1071"/>
    </row>
    <row r="1072" spans="1:12" s="1" customFormat="1" x14ac:dyDescent="0.25">
      <c r="A1072" s="5" t="s">
        <v>413</v>
      </c>
      <c r="B1072" s="5" t="s">
        <v>481</v>
      </c>
      <c r="C1072" s="5" t="s">
        <v>986</v>
      </c>
      <c r="D1072" s="52">
        <f t="shared" ca="1" si="16"/>
        <v>29532</v>
      </c>
      <c r="E1072" s="5" t="s">
        <v>439</v>
      </c>
      <c r="F1072" s="5">
        <v>31</v>
      </c>
      <c r="G1072" s="50">
        <v>31754</v>
      </c>
      <c r="H1072" s="5">
        <v>562720</v>
      </c>
      <c r="I1072" s="50">
        <v>39207</v>
      </c>
      <c r="J1072" s="5" t="s">
        <v>858</v>
      </c>
      <c r="L1072"/>
    </row>
    <row r="1073" spans="1:12" s="1" customFormat="1" x14ac:dyDescent="0.25">
      <c r="A1073" s="5" t="s">
        <v>408</v>
      </c>
      <c r="B1073" s="5" t="s">
        <v>452</v>
      </c>
      <c r="C1073" s="5" t="s">
        <v>870</v>
      </c>
      <c r="D1073" s="52">
        <f t="shared" ca="1" si="16"/>
        <v>22452</v>
      </c>
      <c r="E1073" s="5" t="s">
        <v>416</v>
      </c>
      <c r="F1073" s="5">
        <v>37</v>
      </c>
      <c r="G1073" s="50">
        <v>29802</v>
      </c>
      <c r="H1073" s="5">
        <v>352731</v>
      </c>
      <c r="I1073" s="50">
        <v>39426</v>
      </c>
      <c r="J1073" s="5" t="s">
        <v>858</v>
      </c>
      <c r="L1073"/>
    </row>
    <row r="1074" spans="1:12" s="1" customFormat="1" x14ac:dyDescent="0.25">
      <c r="A1074" s="5" t="s">
        <v>454</v>
      </c>
      <c r="B1074" s="5" t="s">
        <v>766</v>
      </c>
      <c r="C1074" s="5" t="s">
        <v>847</v>
      </c>
      <c r="D1074" s="52">
        <f t="shared" ca="1" si="16"/>
        <v>25440</v>
      </c>
      <c r="E1074" s="5" t="s">
        <v>416</v>
      </c>
      <c r="F1074" s="5">
        <v>33</v>
      </c>
      <c r="G1074" s="50">
        <v>31302</v>
      </c>
      <c r="H1074" s="5">
        <v>562732</v>
      </c>
      <c r="I1074" s="50">
        <v>39090</v>
      </c>
      <c r="J1074" s="5" t="s">
        <v>858</v>
      </c>
      <c r="L1074"/>
    </row>
    <row r="1075" spans="1:12" s="1" customFormat="1" x14ac:dyDescent="0.25">
      <c r="A1075" s="5" t="s">
        <v>454</v>
      </c>
      <c r="B1075" s="5" t="s">
        <v>517</v>
      </c>
      <c r="C1075" s="5" t="s">
        <v>847</v>
      </c>
      <c r="D1075" s="52">
        <f t="shared" ca="1" si="16"/>
        <v>21324</v>
      </c>
      <c r="E1075" s="5" t="s">
        <v>958</v>
      </c>
      <c r="F1075" s="5">
        <v>34</v>
      </c>
      <c r="G1075" s="50">
        <v>30807</v>
      </c>
      <c r="H1075" s="5">
        <v>562737</v>
      </c>
      <c r="I1075" s="50">
        <v>36668</v>
      </c>
      <c r="J1075" s="5" t="s">
        <v>858</v>
      </c>
      <c r="L1075"/>
    </row>
    <row r="1076" spans="1:12" s="1" customFormat="1" x14ac:dyDescent="0.25">
      <c r="A1076" s="5" t="s">
        <v>408</v>
      </c>
      <c r="B1076" s="5" t="s">
        <v>748</v>
      </c>
      <c r="C1076" s="5" t="s">
        <v>1004</v>
      </c>
      <c r="D1076" s="52">
        <f t="shared" ca="1" si="16"/>
        <v>25452</v>
      </c>
      <c r="E1076" s="5" t="s">
        <v>416</v>
      </c>
      <c r="F1076" s="5">
        <v>31</v>
      </c>
      <c r="G1076" s="50">
        <v>31723</v>
      </c>
      <c r="H1076" s="5">
        <v>352738</v>
      </c>
      <c r="I1076" s="50">
        <v>36689</v>
      </c>
      <c r="J1076" s="5" t="s">
        <v>858</v>
      </c>
      <c r="L1076"/>
    </row>
    <row r="1077" spans="1:12" s="1" customFormat="1" x14ac:dyDescent="0.25">
      <c r="A1077" s="5" t="s">
        <v>454</v>
      </c>
      <c r="B1077" s="5" t="s">
        <v>667</v>
      </c>
      <c r="C1077" s="5" t="s">
        <v>1005</v>
      </c>
      <c r="D1077" s="52">
        <f t="shared" ca="1" si="16"/>
        <v>23700</v>
      </c>
      <c r="E1077" s="5" t="s">
        <v>439</v>
      </c>
      <c r="F1077" s="5">
        <v>31</v>
      </c>
      <c r="G1077" s="50">
        <v>31875</v>
      </c>
      <c r="H1077" s="5">
        <v>352744</v>
      </c>
      <c r="I1077" s="50">
        <v>36649</v>
      </c>
      <c r="J1077" s="5" t="s">
        <v>858</v>
      </c>
      <c r="L1077"/>
    </row>
    <row r="1078" spans="1:12" s="1" customFormat="1" x14ac:dyDescent="0.25">
      <c r="A1078" s="5" t="s">
        <v>408</v>
      </c>
      <c r="B1078" s="5" t="s">
        <v>646</v>
      </c>
      <c r="C1078" s="5" t="s">
        <v>715</v>
      </c>
      <c r="D1078" s="52">
        <f t="shared" ca="1" si="16"/>
        <v>29184</v>
      </c>
      <c r="E1078" s="5" t="s">
        <v>668</v>
      </c>
      <c r="F1078" s="5">
        <v>43</v>
      </c>
      <c r="G1078" s="50">
        <v>27371</v>
      </c>
      <c r="H1078" s="5">
        <v>352747</v>
      </c>
      <c r="I1078" s="50">
        <v>36885</v>
      </c>
      <c r="J1078" s="5" t="s">
        <v>858</v>
      </c>
      <c r="L1078"/>
    </row>
    <row r="1079" spans="1:12" s="1" customFormat="1" x14ac:dyDescent="0.25">
      <c r="A1079" s="5" t="s">
        <v>408</v>
      </c>
      <c r="B1079" s="5" t="s">
        <v>467</v>
      </c>
      <c r="C1079" s="5" t="s">
        <v>1006</v>
      </c>
      <c r="D1079" s="52">
        <f t="shared" ca="1" si="16"/>
        <v>24720</v>
      </c>
      <c r="E1079" s="5" t="s">
        <v>416</v>
      </c>
      <c r="F1079" s="5">
        <v>30</v>
      </c>
      <c r="G1079" s="50">
        <v>32328</v>
      </c>
      <c r="H1079" s="5">
        <v>562748</v>
      </c>
      <c r="I1079" s="50">
        <v>36719</v>
      </c>
      <c r="J1079" s="5" t="s">
        <v>858</v>
      </c>
      <c r="L1079"/>
    </row>
    <row r="1080" spans="1:12" s="1" customFormat="1" x14ac:dyDescent="0.25">
      <c r="A1080" s="5" t="s">
        <v>454</v>
      </c>
      <c r="B1080" s="5" t="s">
        <v>712</v>
      </c>
      <c r="C1080" s="5" t="s">
        <v>596</v>
      </c>
      <c r="D1080" s="52">
        <f t="shared" ca="1" si="16"/>
        <v>23340</v>
      </c>
      <c r="E1080" s="5" t="s">
        <v>749</v>
      </c>
      <c r="F1080" s="5">
        <v>34</v>
      </c>
      <c r="G1080" s="50">
        <v>30717</v>
      </c>
      <c r="H1080" s="5">
        <v>352739</v>
      </c>
      <c r="I1080" s="50">
        <v>36588</v>
      </c>
      <c r="J1080" s="5" t="s">
        <v>858</v>
      </c>
      <c r="L1080"/>
    </row>
    <row r="1081" spans="1:12" s="1" customFormat="1" x14ac:dyDescent="0.25">
      <c r="A1081" s="5" t="s">
        <v>454</v>
      </c>
      <c r="B1081" s="5" t="s">
        <v>512</v>
      </c>
      <c r="C1081" s="5" t="s">
        <v>973</v>
      </c>
      <c r="D1081" s="52">
        <f t="shared" ca="1" si="16"/>
        <v>29376</v>
      </c>
      <c r="E1081" s="5" t="s">
        <v>416</v>
      </c>
      <c r="F1081" s="5">
        <v>34</v>
      </c>
      <c r="G1081" s="50">
        <v>30935</v>
      </c>
      <c r="H1081" s="5">
        <v>352750</v>
      </c>
      <c r="I1081" s="50">
        <v>36810</v>
      </c>
      <c r="J1081" s="5" t="s">
        <v>858</v>
      </c>
      <c r="L1081"/>
    </row>
    <row r="1082" spans="1:12" s="1" customFormat="1" x14ac:dyDescent="0.25">
      <c r="A1082" s="5" t="s">
        <v>408</v>
      </c>
      <c r="B1082" s="5" t="s">
        <v>434</v>
      </c>
      <c r="C1082" s="5" t="s">
        <v>535</v>
      </c>
      <c r="D1082" s="52">
        <f t="shared" ca="1" si="16"/>
        <v>29736</v>
      </c>
      <c r="E1082" s="5" t="s">
        <v>460</v>
      </c>
      <c r="F1082" s="5">
        <v>36</v>
      </c>
      <c r="G1082" s="50">
        <v>29930</v>
      </c>
      <c r="H1082" s="5">
        <v>352752</v>
      </c>
      <c r="I1082" s="50">
        <v>36724</v>
      </c>
      <c r="J1082" s="5" t="s">
        <v>858</v>
      </c>
      <c r="L1082"/>
    </row>
    <row r="1083" spans="1:12" s="1" customFormat="1" x14ac:dyDescent="0.25">
      <c r="A1083" s="5" t="s">
        <v>408</v>
      </c>
      <c r="B1083" s="5" t="s">
        <v>500</v>
      </c>
      <c r="C1083" s="5" t="s">
        <v>954</v>
      </c>
      <c r="D1083" s="52">
        <f t="shared" ca="1" si="16"/>
        <v>25560</v>
      </c>
      <c r="E1083" s="5" t="s">
        <v>416</v>
      </c>
      <c r="F1083" s="5">
        <v>37</v>
      </c>
      <c r="G1083" s="50">
        <v>29653</v>
      </c>
      <c r="H1083" s="5">
        <v>352757</v>
      </c>
      <c r="I1083" s="50">
        <v>36791</v>
      </c>
      <c r="J1083" s="5" t="s">
        <v>858</v>
      </c>
      <c r="L1083"/>
    </row>
    <row r="1084" spans="1:12" s="1" customFormat="1" x14ac:dyDescent="0.25">
      <c r="A1084" s="5" t="s">
        <v>408</v>
      </c>
      <c r="B1084" s="5" t="s">
        <v>547</v>
      </c>
      <c r="C1084" s="5" t="s">
        <v>870</v>
      </c>
      <c r="D1084" s="52">
        <f t="shared" ca="1" si="16"/>
        <v>26412</v>
      </c>
      <c r="E1084" s="5" t="s">
        <v>416</v>
      </c>
      <c r="F1084" s="5">
        <v>35</v>
      </c>
      <c r="G1084" s="50">
        <v>30427</v>
      </c>
      <c r="H1084" s="5">
        <v>352751</v>
      </c>
      <c r="I1084" s="50">
        <v>36619</v>
      </c>
      <c r="J1084" s="5" t="s">
        <v>858</v>
      </c>
      <c r="L1084"/>
    </row>
    <row r="1085" spans="1:12" s="1" customFormat="1" x14ac:dyDescent="0.25">
      <c r="A1085" s="5" t="s">
        <v>454</v>
      </c>
      <c r="B1085" s="5" t="s">
        <v>503</v>
      </c>
      <c r="C1085" s="5" t="s">
        <v>893</v>
      </c>
      <c r="D1085" s="52">
        <f t="shared" ca="1" si="16"/>
        <v>28380</v>
      </c>
      <c r="E1085" s="5" t="s">
        <v>460</v>
      </c>
      <c r="F1085" s="5">
        <v>33</v>
      </c>
      <c r="G1085" s="50">
        <v>31026</v>
      </c>
      <c r="H1085" s="5">
        <v>566506</v>
      </c>
      <c r="I1085" s="50">
        <v>36886</v>
      </c>
      <c r="J1085" s="5" t="s">
        <v>858</v>
      </c>
      <c r="L1085"/>
    </row>
    <row r="1086" spans="1:12" s="1" customFormat="1" x14ac:dyDescent="0.25">
      <c r="A1086" s="5" t="s">
        <v>413</v>
      </c>
      <c r="B1086" s="5" t="s">
        <v>586</v>
      </c>
      <c r="C1086" s="5" t="s">
        <v>600</v>
      </c>
      <c r="D1086" s="52">
        <f t="shared" ca="1" si="16"/>
        <v>27180</v>
      </c>
      <c r="E1086" s="5" t="s">
        <v>439</v>
      </c>
      <c r="F1086" s="5">
        <v>37</v>
      </c>
      <c r="G1086" s="50">
        <v>29841</v>
      </c>
      <c r="H1086" s="5">
        <v>352767</v>
      </c>
      <c r="I1086" s="50">
        <v>36110</v>
      </c>
      <c r="J1086" s="5" t="s">
        <v>858</v>
      </c>
      <c r="L1086"/>
    </row>
    <row r="1087" spans="1:12" s="1" customFormat="1" x14ac:dyDescent="0.25">
      <c r="A1087" s="5" t="s">
        <v>413</v>
      </c>
      <c r="B1087" s="5" t="s">
        <v>673</v>
      </c>
      <c r="C1087" s="5" t="s">
        <v>498</v>
      </c>
      <c r="D1087" s="52">
        <f t="shared" ca="1" si="16"/>
        <v>18972</v>
      </c>
      <c r="E1087" s="5" t="s">
        <v>442</v>
      </c>
      <c r="F1087" s="5">
        <v>58</v>
      </c>
      <c r="G1087" s="50">
        <v>22109</v>
      </c>
      <c r="H1087" s="5">
        <v>562749</v>
      </c>
      <c r="I1087" s="50">
        <v>32838</v>
      </c>
      <c r="J1087" s="5" t="s">
        <v>421</v>
      </c>
      <c r="L1087"/>
    </row>
    <row r="1088" spans="1:12" s="1" customFormat="1" x14ac:dyDescent="0.25">
      <c r="A1088" s="5" t="s">
        <v>413</v>
      </c>
      <c r="B1088" s="5" t="s">
        <v>791</v>
      </c>
      <c r="C1088" s="5" t="s">
        <v>889</v>
      </c>
      <c r="D1088" s="52">
        <f t="shared" ca="1" si="16"/>
        <v>18276</v>
      </c>
      <c r="E1088" s="5" t="s">
        <v>473</v>
      </c>
      <c r="F1088" s="5">
        <v>33</v>
      </c>
      <c r="G1088" s="50">
        <v>31184</v>
      </c>
      <c r="H1088" s="5">
        <v>352756</v>
      </c>
      <c r="I1088" s="50">
        <v>36979</v>
      </c>
      <c r="J1088" s="5" t="s">
        <v>858</v>
      </c>
      <c r="L1088"/>
    </row>
    <row r="1089" spans="1:12" s="1" customFormat="1" x14ac:dyDescent="0.25">
      <c r="A1089" s="5" t="s">
        <v>408</v>
      </c>
      <c r="B1089" s="5" t="s">
        <v>497</v>
      </c>
      <c r="C1089" s="5" t="s">
        <v>870</v>
      </c>
      <c r="D1089" s="52">
        <f t="shared" ca="1" si="16"/>
        <v>18456</v>
      </c>
      <c r="E1089" s="5" t="s">
        <v>749</v>
      </c>
      <c r="F1089" s="5">
        <v>44</v>
      </c>
      <c r="G1089" s="50">
        <v>27251</v>
      </c>
      <c r="H1089" s="5">
        <v>562740</v>
      </c>
      <c r="I1089" s="50">
        <v>37110</v>
      </c>
      <c r="J1089" s="5" t="s">
        <v>417</v>
      </c>
      <c r="L1089"/>
    </row>
    <row r="1090" spans="1:12" s="1" customFormat="1" x14ac:dyDescent="0.25">
      <c r="A1090" s="5" t="s">
        <v>454</v>
      </c>
      <c r="B1090" s="5" t="s">
        <v>429</v>
      </c>
      <c r="C1090" s="5" t="s">
        <v>1007</v>
      </c>
      <c r="D1090" s="52">
        <f t="shared" ca="1" si="16"/>
        <v>18816</v>
      </c>
      <c r="E1090" s="5" t="s">
        <v>439</v>
      </c>
      <c r="F1090" s="5">
        <v>30</v>
      </c>
      <c r="G1090" s="50">
        <v>32069</v>
      </c>
      <c r="H1090" s="5">
        <v>562773</v>
      </c>
      <c r="I1090" s="50">
        <v>37146</v>
      </c>
      <c r="J1090" s="5" t="s">
        <v>858</v>
      </c>
      <c r="L1090"/>
    </row>
    <row r="1091" spans="1:12" s="1" customFormat="1" x14ac:dyDescent="0.25">
      <c r="A1091" s="5" t="s">
        <v>408</v>
      </c>
      <c r="B1091" s="5" t="s">
        <v>155</v>
      </c>
      <c r="C1091" s="5" t="s">
        <v>1008</v>
      </c>
      <c r="D1091" s="52">
        <f t="shared" ref="D1091:D1154" ca="1" si="17">RANDBETWEEN(1500,2600)*12</f>
        <v>19656</v>
      </c>
      <c r="E1091" s="5" t="s">
        <v>668</v>
      </c>
      <c r="F1091" s="5">
        <v>47</v>
      </c>
      <c r="G1091" s="50">
        <v>26088</v>
      </c>
      <c r="H1091" s="5">
        <v>562772</v>
      </c>
      <c r="I1091" s="50">
        <v>37075</v>
      </c>
      <c r="J1091" s="5" t="s">
        <v>858</v>
      </c>
      <c r="L1091"/>
    </row>
    <row r="1092" spans="1:12" s="1" customFormat="1" x14ac:dyDescent="0.25">
      <c r="A1092" s="5" t="s">
        <v>408</v>
      </c>
      <c r="B1092" s="5" t="s">
        <v>549</v>
      </c>
      <c r="C1092" s="5" t="s">
        <v>870</v>
      </c>
      <c r="D1092" s="52">
        <f t="shared" ca="1" si="17"/>
        <v>19968</v>
      </c>
      <c r="E1092" s="5" t="s">
        <v>460</v>
      </c>
      <c r="F1092" s="5">
        <v>35</v>
      </c>
      <c r="G1092" s="50">
        <v>30401</v>
      </c>
      <c r="H1092" s="5">
        <v>562762</v>
      </c>
      <c r="I1092" s="50">
        <v>36971</v>
      </c>
      <c r="J1092" s="5" t="s">
        <v>858</v>
      </c>
      <c r="L1092"/>
    </row>
    <row r="1093" spans="1:12" s="1" customFormat="1" x14ac:dyDescent="0.25">
      <c r="A1093" s="5" t="s">
        <v>454</v>
      </c>
      <c r="B1093" s="5" t="s">
        <v>610</v>
      </c>
      <c r="C1093" s="5" t="s">
        <v>827</v>
      </c>
      <c r="D1093" s="52">
        <f t="shared" ca="1" si="17"/>
        <v>30792</v>
      </c>
      <c r="E1093" s="5" t="s">
        <v>460</v>
      </c>
      <c r="F1093" s="5">
        <v>31</v>
      </c>
      <c r="G1093" s="50">
        <v>31999</v>
      </c>
      <c r="H1093" s="5">
        <v>562761</v>
      </c>
      <c r="I1093" s="50">
        <v>37186</v>
      </c>
      <c r="J1093" s="5" t="s">
        <v>858</v>
      </c>
      <c r="L1093"/>
    </row>
    <row r="1094" spans="1:12" s="1" customFormat="1" x14ac:dyDescent="0.25">
      <c r="A1094" s="5" t="s">
        <v>454</v>
      </c>
      <c r="B1094" s="5" t="s">
        <v>506</v>
      </c>
      <c r="C1094" s="5" t="s">
        <v>930</v>
      </c>
      <c r="D1094" s="52">
        <f t="shared" ca="1" si="17"/>
        <v>29964</v>
      </c>
      <c r="E1094" s="5" t="s">
        <v>622</v>
      </c>
      <c r="F1094" s="5">
        <v>34</v>
      </c>
      <c r="G1094" s="50">
        <v>30675</v>
      </c>
      <c r="H1094" s="5">
        <v>562754</v>
      </c>
      <c r="I1094" s="50">
        <v>37001</v>
      </c>
      <c r="J1094" s="5" t="s">
        <v>858</v>
      </c>
      <c r="L1094"/>
    </row>
    <row r="1095" spans="1:12" s="1" customFormat="1" x14ac:dyDescent="0.25">
      <c r="A1095" s="5" t="s">
        <v>408</v>
      </c>
      <c r="B1095" s="5" t="s">
        <v>471</v>
      </c>
      <c r="C1095" s="5" t="s">
        <v>608</v>
      </c>
      <c r="D1095" s="52">
        <f t="shared" ca="1" si="17"/>
        <v>30012</v>
      </c>
      <c r="E1095" s="5" t="s">
        <v>439</v>
      </c>
      <c r="F1095" s="5">
        <v>31</v>
      </c>
      <c r="G1095" s="50">
        <v>31834</v>
      </c>
      <c r="H1095" s="5">
        <v>352785</v>
      </c>
      <c r="I1095" s="50">
        <v>36989</v>
      </c>
      <c r="J1095" s="5" t="s">
        <v>858</v>
      </c>
      <c r="L1095"/>
    </row>
    <row r="1096" spans="1:12" s="1" customFormat="1" x14ac:dyDescent="0.25">
      <c r="A1096" s="5" t="s">
        <v>454</v>
      </c>
      <c r="B1096" s="5" t="s">
        <v>506</v>
      </c>
      <c r="C1096" s="5" t="s">
        <v>983</v>
      </c>
      <c r="D1096" s="52">
        <f t="shared" ca="1" si="17"/>
        <v>27612</v>
      </c>
      <c r="E1096" s="5" t="s">
        <v>439</v>
      </c>
      <c r="F1096" s="5">
        <v>31</v>
      </c>
      <c r="G1096" s="50">
        <v>31887</v>
      </c>
      <c r="H1096" s="5">
        <v>562787</v>
      </c>
      <c r="I1096" s="50">
        <v>37379</v>
      </c>
      <c r="J1096" s="5" t="s">
        <v>858</v>
      </c>
      <c r="L1096"/>
    </row>
    <row r="1097" spans="1:12" s="1" customFormat="1" x14ac:dyDescent="0.25">
      <c r="A1097" s="5" t="s">
        <v>408</v>
      </c>
      <c r="B1097" s="5" t="s">
        <v>452</v>
      </c>
      <c r="C1097" s="5" t="s">
        <v>934</v>
      </c>
      <c r="D1097" s="52">
        <f t="shared" ca="1" si="17"/>
        <v>19920</v>
      </c>
      <c r="E1097" s="5" t="s">
        <v>1009</v>
      </c>
      <c r="F1097" s="5">
        <v>41</v>
      </c>
      <c r="G1097" s="50">
        <v>28172</v>
      </c>
      <c r="H1097" s="5">
        <v>562766</v>
      </c>
      <c r="I1097" s="50">
        <v>37503</v>
      </c>
      <c r="J1097" s="5" t="s">
        <v>858</v>
      </c>
      <c r="L1097"/>
    </row>
    <row r="1098" spans="1:12" s="1" customFormat="1" x14ac:dyDescent="0.25">
      <c r="A1098" s="5" t="s">
        <v>454</v>
      </c>
      <c r="B1098" s="5" t="s">
        <v>528</v>
      </c>
      <c r="C1098" s="5" t="s">
        <v>984</v>
      </c>
      <c r="D1098" s="52">
        <f t="shared" ca="1" si="17"/>
        <v>21216</v>
      </c>
      <c r="E1098" s="5" t="s">
        <v>439</v>
      </c>
      <c r="F1098" s="5">
        <v>32</v>
      </c>
      <c r="G1098" s="50">
        <v>31492</v>
      </c>
      <c r="H1098" s="5">
        <v>353507</v>
      </c>
      <c r="I1098" s="50">
        <v>37396</v>
      </c>
      <c r="J1098" s="5" t="s">
        <v>858</v>
      </c>
      <c r="L1098"/>
    </row>
    <row r="1099" spans="1:12" s="1" customFormat="1" x14ac:dyDescent="0.25">
      <c r="A1099" s="5" t="s">
        <v>454</v>
      </c>
      <c r="B1099" s="5" t="s">
        <v>590</v>
      </c>
      <c r="C1099" s="5" t="s">
        <v>984</v>
      </c>
      <c r="D1099" s="52">
        <f t="shared" ca="1" si="17"/>
        <v>18900</v>
      </c>
      <c r="E1099" s="5" t="s">
        <v>439</v>
      </c>
      <c r="F1099" s="5">
        <v>28</v>
      </c>
      <c r="G1099" s="50">
        <v>32838</v>
      </c>
      <c r="H1099" s="5">
        <v>352792</v>
      </c>
      <c r="I1099" s="50">
        <v>37509</v>
      </c>
      <c r="J1099" s="5" t="s">
        <v>858</v>
      </c>
      <c r="L1099"/>
    </row>
    <row r="1100" spans="1:12" s="1" customFormat="1" x14ac:dyDescent="0.25">
      <c r="A1100" s="5" t="s">
        <v>454</v>
      </c>
      <c r="B1100" s="5" t="s">
        <v>748</v>
      </c>
      <c r="C1100" s="5" t="s">
        <v>163</v>
      </c>
      <c r="D1100" s="52">
        <f t="shared" ca="1" si="17"/>
        <v>26376</v>
      </c>
      <c r="E1100" s="5" t="s">
        <v>439</v>
      </c>
      <c r="F1100" s="5">
        <v>28</v>
      </c>
      <c r="G1100" s="50">
        <v>32868</v>
      </c>
      <c r="H1100" s="5">
        <v>562797</v>
      </c>
      <c r="I1100" s="50">
        <v>37261</v>
      </c>
      <c r="J1100" s="5" t="s">
        <v>858</v>
      </c>
      <c r="L1100"/>
    </row>
    <row r="1101" spans="1:12" s="1" customFormat="1" x14ac:dyDescent="0.25">
      <c r="A1101" s="5" t="s">
        <v>408</v>
      </c>
      <c r="B1101" s="5" t="s">
        <v>817</v>
      </c>
      <c r="C1101" s="5" t="s">
        <v>1010</v>
      </c>
      <c r="D1101" s="52">
        <f t="shared" ca="1" si="17"/>
        <v>20988</v>
      </c>
      <c r="E1101" s="5" t="s">
        <v>439</v>
      </c>
      <c r="F1101" s="5">
        <v>29</v>
      </c>
      <c r="G1101" s="50">
        <v>32516</v>
      </c>
      <c r="H1101" s="5">
        <v>353501</v>
      </c>
      <c r="I1101" s="50">
        <v>37388</v>
      </c>
      <c r="J1101" s="5" t="s">
        <v>858</v>
      </c>
      <c r="L1101"/>
    </row>
    <row r="1102" spans="1:12" s="1" customFormat="1" x14ac:dyDescent="0.25">
      <c r="A1102" s="5" t="s">
        <v>408</v>
      </c>
      <c r="B1102" s="5" t="s">
        <v>499</v>
      </c>
      <c r="C1102" s="5" t="s">
        <v>999</v>
      </c>
      <c r="D1102" s="52">
        <f t="shared" ca="1" si="17"/>
        <v>30996</v>
      </c>
      <c r="E1102" s="5" t="s">
        <v>439</v>
      </c>
      <c r="F1102" s="5">
        <v>28</v>
      </c>
      <c r="G1102" s="50">
        <v>32878</v>
      </c>
      <c r="H1102" s="5">
        <v>563505</v>
      </c>
      <c r="I1102" s="50">
        <v>37318</v>
      </c>
      <c r="J1102" s="5" t="s">
        <v>858</v>
      </c>
      <c r="L1102"/>
    </row>
    <row r="1103" spans="1:12" s="1" customFormat="1" x14ac:dyDescent="0.25">
      <c r="A1103" s="5" t="s">
        <v>408</v>
      </c>
      <c r="B1103" s="5" t="s">
        <v>694</v>
      </c>
      <c r="C1103" s="5" t="s">
        <v>490</v>
      </c>
      <c r="D1103" s="52">
        <f t="shared" ca="1" si="17"/>
        <v>27780</v>
      </c>
      <c r="E1103" s="5" t="s">
        <v>439</v>
      </c>
      <c r="F1103" s="5">
        <v>29</v>
      </c>
      <c r="G1103" s="50">
        <v>32596</v>
      </c>
      <c r="H1103" s="5">
        <v>563511</v>
      </c>
      <c r="I1103" s="50">
        <v>37586</v>
      </c>
      <c r="J1103" s="5" t="s">
        <v>858</v>
      </c>
      <c r="L1103"/>
    </row>
    <row r="1104" spans="1:12" s="1" customFormat="1" x14ac:dyDescent="0.25">
      <c r="A1104" s="5" t="s">
        <v>413</v>
      </c>
      <c r="B1104" s="5" t="s">
        <v>464</v>
      </c>
      <c r="C1104" s="5" t="s">
        <v>985</v>
      </c>
      <c r="D1104" s="52">
        <f t="shared" ca="1" si="17"/>
        <v>23256</v>
      </c>
      <c r="E1104" s="5" t="s">
        <v>439</v>
      </c>
      <c r="F1104" s="5">
        <v>31</v>
      </c>
      <c r="G1104" s="50">
        <v>31962</v>
      </c>
      <c r="H1104" s="5">
        <v>353512</v>
      </c>
      <c r="I1104" s="50">
        <v>37600</v>
      </c>
      <c r="J1104" s="5" t="s">
        <v>858</v>
      </c>
      <c r="L1104"/>
    </row>
    <row r="1105" spans="1:12" s="1" customFormat="1" x14ac:dyDescent="0.25">
      <c r="A1105" s="5" t="s">
        <v>408</v>
      </c>
      <c r="B1105" s="5" t="s">
        <v>671</v>
      </c>
      <c r="C1105" s="5" t="s">
        <v>950</v>
      </c>
      <c r="D1105" s="52">
        <f t="shared" ca="1" si="17"/>
        <v>23904</v>
      </c>
      <c r="E1105" s="5" t="s">
        <v>416</v>
      </c>
      <c r="F1105" s="5">
        <v>31</v>
      </c>
      <c r="G1105" s="50">
        <v>32008</v>
      </c>
      <c r="H1105" s="5">
        <v>352791</v>
      </c>
      <c r="I1105" s="50">
        <v>37544</v>
      </c>
      <c r="J1105" s="5" t="s">
        <v>858</v>
      </c>
      <c r="L1105"/>
    </row>
    <row r="1106" spans="1:12" s="1" customFormat="1" x14ac:dyDescent="0.25">
      <c r="A1106" s="5" t="s">
        <v>408</v>
      </c>
      <c r="B1106" s="5" t="s">
        <v>614</v>
      </c>
      <c r="C1106" s="5" t="s">
        <v>471</v>
      </c>
      <c r="D1106" s="52">
        <f t="shared" ca="1" si="17"/>
        <v>24012</v>
      </c>
      <c r="E1106" s="5" t="s">
        <v>411</v>
      </c>
      <c r="F1106" s="5">
        <v>33</v>
      </c>
      <c r="G1106" s="50">
        <v>30996</v>
      </c>
      <c r="H1106" s="5">
        <v>563520</v>
      </c>
      <c r="I1106" s="50">
        <v>37281</v>
      </c>
      <c r="J1106" s="5" t="s">
        <v>858</v>
      </c>
      <c r="L1106"/>
    </row>
    <row r="1107" spans="1:12" s="1" customFormat="1" x14ac:dyDescent="0.25">
      <c r="A1107" s="5" t="s">
        <v>413</v>
      </c>
      <c r="B1107" s="5" t="s">
        <v>488</v>
      </c>
      <c r="C1107" s="5" t="s">
        <v>1011</v>
      </c>
      <c r="D1107" s="52">
        <f t="shared" ca="1" si="17"/>
        <v>21372</v>
      </c>
      <c r="E1107" s="5" t="s">
        <v>439</v>
      </c>
      <c r="F1107" s="5">
        <v>31</v>
      </c>
      <c r="G1107" s="50">
        <v>31802</v>
      </c>
      <c r="H1107" s="5">
        <v>563532</v>
      </c>
      <c r="I1107" s="50">
        <v>37396</v>
      </c>
      <c r="J1107" s="5" t="s">
        <v>858</v>
      </c>
      <c r="L1107"/>
    </row>
    <row r="1108" spans="1:12" s="1" customFormat="1" x14ac:dyDescent="0.25">
      <c r="A1108" s="5" t="s">
        <v>413</v>
      </c>
      <c r="B1108" s="5" t="s">
        <v>423</v>
      </c>
      <c r="C1108" s="5" t="s">
        <v>893</v>
      </c>
      <c r="D1108" s="52">
        <f t="shared" ca="1" si="17"/>
        <v>27168</v>
      </c>
      <c r="E1108" s="5" t="s">
        <v>439</v>
      </c>
      <c r="F1108" s="5">
        <v>30</v>
      </c>
      <c r="G1108" s="50">
        <v>32377</v>
      </c>
      <c r="H1108" s="5">
        <v>353534</v>
      </c>
      <c r="I1108" s="50">
        <v>37511</v>
      </c>
      <c r="J1108" s="5" t="s">
        <v>858</v>
      </c>
      <c r="L1108"/>
    </row>
    <row r="1109" spans="1:12" s="1" customFormat="1" x14ac:dyDescent="0.25">
      <c r="A1109" s="5" t="s">
        <v>408</v>
      </c>
      <c r="B1109" s="5" t="s">
        <v>791</v>
      </c>
      <c r="C1109" s="5" t="s">
        <v>161</v>
      </c>
      <c r="D1109" s="52">
        <f t="shared" ca="1" si="17"/>
        <v>18072</v>
      </c>
      <c r="E1109" s="5" t="s">
        <v>460</v>
      </c>
      <c r="F1109" s="5">
        <v>41</v>
      </c>
      <c r="G1109" s="50">
        <v>28205</v>
      </c>
      <c r="H1109" s="5">
        <v>563556</v>
      </c>
      <c r="I1109" s="50">
        <v>37349</v>
      </c>
      <c r="J1109" s="5" t="s">
        <v>858</v>
      </c>
      <c r="L1109"/>
    </row>
    <row r="1110" spans="1:12" s="1" customFormat="1" x14ac:dyDescent="0.25">
      <c r="A1110" s="5" t="s">
        <v>454</v>
      </c>
      <c r="B1110" s="5" t="s">
        <v>423</v>
      </c>
      <c r="C1110" s="5" t="s">
        <v>930</v>
      </c>
      <c r="D1110" s="52">
        <f t="shared" ca="1" si="17"/>
        <v>29508</v>
      </c>
      <c r="E1110" s="5" t="s">
        <v>439</v>
      </c>
      <c r="F1110" s="5">
        <v>32</v>
      </c>
      <c r="G1110" s="50">
        <v>31523</v>
      </c>
      <c r="H1110" s="5">
        <v>353547</v>
      </c>
      <c r="I1110" s="50">
        <v>37303</v>
      </c>
      <c r="J1110" s="5" t="s">
        <v>858</v>
      </c>
      <c r="L1110"/>
    </row>
    <row r="1111" spans="1:12" s="1" customFormat="1" x14ac:dyDescent="0.25">
      <c r="A1111" s="5" t="s">
        <v>454</v>
      </c>
      <c r="B1111" s="5" t="s">
        <v>665</v>
      </c>
      <c r="C1111" s="5" t="s">
        <v>1012</v>
      </c>
      <c r="D1111" s="52">
        <f t="shared" ca="1" si="17"/>
        <v>30240</v>
      </c>
      <c r="E1111" s="5" t="s">
        <v>577</v>
      </c>
      <c r="F1111" s="5">
        <v>33</v>
      </c>
      <c r="G1111" s="50">
        <v>31153</v>
      </c>
      <c r="H1111" s="5">
        <v>563545</v>
      </c>
      <c r="I1111" s="50">
        <v>37344</v>
      </c>
      <c r="J1111" s="5" t="s">
        <v>858</v>
      </c>
      <c r="L1111"/>
    </row>
    <row r="1112" spans="1:12" s="1" customFormat="1" x14ac:dyDescent="0.25">
      <c r="A1112" s="5" t="s">
        <v>413</v>
      </c>
      <c r="B1112" s="5" t="s">
        <v>590</v>
      </c>
      <c r="C1112" s="5" t="s">
        <v>523</v>
      </c>
      <c r="D1112" s="52">
        <f t="shared" ca="1" si="17"/>
        <v>28536</v>
      </c>
      <c r="E1112" s="5" t="s">
        <v>473</v>
      </c>
      <c r="F1112" s="5">
        <v>41</v>
      </c>
      <c r="G1112" s="50">
        <v>28074</v>
      </c>
      <c r="H1112" s="5">
        <v>353544</v>
      </c>
      <c r="I1112" s="50">
        <v>37351</v>
      </c>
      <c r="J1112" s="5" t="s">
        <v>858</v>
      </c>
      <c r="L1112"/>
    </row>
    <row r="1113" spans="1:12" s="1" customFormat="1" x14ac:dyDescent="0.25">
      <c r="A1113" s="5" t="s">
        <v>454</v>
      </c>
      <c r="B1113" s="5" t="s">
        <v>500</v>
      </c>
      <c r="C1113" s="5" t="s">
        <v>973</v>
      </c>
      <c r="D1113" s="52">
        <f t="shared" ca="1" si="17"/>
        <v>21948</v>
      </c>
      <c r="E1113" s="5" t="s">
        <v>416</v>
      </c>
      <c r="F1113" s="5">
        <v>35</v>
      </c>
      <c r="G1113" s="50">
        <v>30458</v>
      </c>
      <c r="H1113" s="5">
        <v>563560</v>
      </c>
      <c r="I1113" s="50">
        <v>37410</v>
      </c>
      <c r="J1113" s="5" t="s">
        <v>858</v>
      </c>
      <c r="L1113"/>
    </row>
    <row r="1114" spans="1:12" s="1" customFormat="1" x14ac:dyDescent="0.25">
      <c r="A1114" s="5" t="s">
        <v>408</v>
      </c>
      <c r="B1114" s="5" t="s">
        <v>592</v>
      </c>
      <c r="C1114" s="5" t="s">
        <v>828</v>
      </c>
      <c r="D1114" s="52">
        <f t="shared" ca="1" si="17"/>
        <v>30276</v>
      </c>
      <c r="E1114" s="5" t="s">
        <v>439</v>
      </c>
      <c r="F1114" s="5">
        <v>34</v>
      </c>
      <c r="G1114" s="50">
        <v>30720</v>
      </c>
      <c r="H1114" s="5">
        <v>563559</v>
      </c>
      <c r="I1114" s="50">
        <v>37341</v>
      </c>
      <c r="J1114" s="5" t="s">
        <v>858</v>
      </c>
      <c r="L1114"/>
    </row>
    <row r="1115" spans="1:12" s="1" customFormat="1" x14ac:dyDescent="0.25">
      <c r="A1115" s="5" t="s">
        <v>454</v>
      </c>
      <c r="B1115" s="5" t="s">
        <v>450</v>
      </c>
      <c r="C1115" s="5" t="s">
        <v>1013</v>
      </c>
      <c r="D1115" s="52">
        <f t="shared" ca="1" si="17"/>
        <v>26556</v>
      </c>
      <c r="E1115" s="5" t="s">
        <v>439</v>
      </c>
      <c r="F1115" s="5">
        <v>31</v>
      </c>
      <c r="G1115" s="50">
        <v>31742</v>
      </c>
      <c r="H1115" s="5">
        <v>353556</v>
      </c>
      <c r="I1115" s="50">
        <v>37282</v>
      </c>
      <c r="J1115" s="5" t="s">
        <v>858</v>
      </c>
      <c r="L1115"/>
    </row>
    <row r="1116" spans="1:12" s="1" customFormat="1" x14ac:dyDescent="0.25">
      <c r="A1116" s="5" t="s">
        <v>408</v>
      </c>
      <c r="B1116" s="5" t="s">
        <v>414</v>
      </c>
      <c r="C1116" s="5" t="s">
        <v>863</v>
      </c>
      <c r="D1116" s="52">
        <f t="shared" ca="1" si="17"/>
        <v>28848</v>
      </c>
      <c r="E1116" s="5" t="s">
        <v>536</v>
      </c>
      <c r="F1116" s="5">
        <v>44</v>
      </c>
      <c r="G1116" s="50">
        <v>27260</v>
      </c>
      <c r="H1116" s="5">
        <v>353557</v>
      </c>
      <c r="I1116" s="50">
        <v>37536</v>
      </c>
      <c r="J1116" s="5" t="s">
        <v>858</v>
      </c>
      <c r="L1116"/>
    </row>
    <row r="1117" spans="1:12" s="1" customFormat="1" x14ac:dyDescent="0.25">
      <c r="A1117" s="5" t="s">
        <v>413</v>
      </c>
      <c r="B1117" s="5" t="s">
        <v>615</v>
      </c>
      <c r="C1117" s="5" t="s">
        <v>680</v>
      </c>
      <c r="D1117" s="52">
        <f t="shared" ca="1" si="17"/>
        <v>23616</v>
      </c>
      <c r="E1117" s="5" t="s">
        <v>439</v>
      </c>
      <c r="F1117" s="5">
        <v>40</v>
      </c>
      <c r="G1117" s="50">
        <v>28547</v>
      </c>
      <c r="H1117" s="5">
        <v>353572</v>
      </c>
      <c r="I1117" s="50">
        <v>37598</v>
      </c>
      <c r="J1117" s="5" t="s">
        <v>858</v>
      </c>
      <c r="L1117"/>
    </row>
    <row r="1118" spans="1:12" s="1" customFormat="1" x14ac:dyDescent="0.25">
      <c r="A1118" s="5" t="s">
        <v>408</v>
      </c>
      <c r="B1118" s="5" t="s">
        <v>639</v>
      </c>
      <c r="C1118" s="5" t="s">
        <v>410</v>
      </c>
      <c r="D1118" s="52">
        <f t="shared" ca="1" si="17"/>
        <v>24816</v>
      </c>
      <c r="E1118" s="5" t="s">
        <v>702</v>
      </c>
      <c r="F1118" s="5">
        <v>54</v>
      </c>
      <c r="G1118" s="50">
        <v>23593</v>
      </c>
      <c r="H1118" s="5">
        <v>563548</v>
      </c>
      <c r="I1118" s="50">
        <v>37205</v>
      </c>
      <c r="J1118" s="5" t="s">
        <v>858</v>
      </c>
      <c r="L1118"/>
    </row>
    <row r="1119" spans="1:12" s="1" customFormat="1" x14ac:dyDescent="0.25">
      <c r="A1119" s="5" t="s">
        <v>413</v>
      </c>
      <c r="B1119" s="5" t="s">
        <v>705</v>
      </c>
      <c r="C1119" s="5" t="s">
        <v>596</v>
      </c>
      <c r="D1119" s="52">
        <f t="shared" ca="1" si="17"/>
        <v>29196</v>
      </c>
      <c r="E1119" s="5" t="s">
        <v>445</v>
      </c>
      <c r="F1119" s="5">
        <v>44</v>
      </c>
      <c r="G1119" s="50">
        <v>27202</v>
      </c>
      <c r="H1119" s="5">
        <v>353550</v>
      </c>
      <c r="I1119" s="50">
        <v>37115</v>
      </c>
      <c r="J1119" s="5" t="s">
        <v>858</v>
      </c>
      <c r="L1119"/>
    </row>
    <row r="1120" spans="1:12" s="1" customFormat="1" x14ac:dyDescent="0.25">
      <c r="A1120" s="5" t="s">
        <v>408</v>
      </c>
      <c r="B1120" s="5" t="s">
        <v>469</v>
      </c>
      <c r="C1120" s="5" t="s">
        <v>863</v>
      </c>
      <c r="D1120" s="52">
        <f t="shared" ca="1" si="17"/>
        <v>24324</v>
      </c>
      <c r="E1120" s="5" t="s">
        <v>658</v>
      </c>
      <c r="F1120" s="5">
        <v>41</v>
      </c>
      <c r="G1120" s="50">
        <v>28182</v>
      </c>
      <c r="H1120" s="5">
        <v>353568</v>
      </c>
      <c r="I1120" s="50">
        <v>37040</v>
      </c>
      <c r="J1120" s="5" t="s">
        <v>858</v>
      </c>
      <c r="L1120"/>
    </row>
    <row r="1121" spans="1:12" s="1" customFormat="1" x14ac:dyDescent="0.25">
      <c r="A1121" s="5" t="s">
        <v>408</v>
      </c>
      <c r="B1121" s="5" t="s">
        <v>766</v>
      </c>
      <c r="C1121" s="5" t="s">
        <v>954</v>
      </c>
      <c r="D1121" s="52">
        <f t="shared" ca="1" si="17"/>
        <v>20340</v>
      </c>
      <c r="E1121" s="5" t="s">
        <v>416</v>
      </c>
      <c r="F1121" s="5">
        <v>33</v>
      </c>
      <c r="G1121" s="50">
        <v>31294</v>
      </c>
      <c r="H1121" s="5">
        <v>563573</v>
      </c>
      <c r="I1121" s="50">
        <v>37220</v>
      </c>
      <c r="J1121" s="5" t="s">
        <v>858</v>
      </c>
      <c r="L1121"/>
    </row>
    <row r="1122" spans="1:12" s="1" customFormat="1" x14ac:dyDescent="0.25">
      <c r="A1122" s="5" t="s">
        <v>454</v>
      </c>
      <c r="B1122" s="5" t="s">
        <v>434</v>
      </c>
      <c r="C1122" s="5" t="s">
        <v>995</v>
      </c>
      <c r="D1122" s="52">
        <f t="shared" ca="1" si="17"/>
        <v>24204</v>
      </c>
      <c r="E1122" s="5" t="s">
        <v>416</v>
      </c>
      <c r="F1122" s="5">
        <v>35</v>
      </c>
      <c r="G1122" s="50">
        <v>30435</v>
      </c>
      <c r="H1122" s="5">
        <v>563575</v>
      </c>
      <c r="I1122" s="50">
        <v>37233</v>
      </c>
      <c r="J1122" s="5" t="s">
        <v>858</v>
      </c>
      <c r="L1122"/>
    </row>
    <row r="1123" spans="1:12" s="1" customFormat="1" x14ac:dyDescent="0.25">
      <c r="A1123" s="5" t="s">
        <v>408</v>
      </c>
      <c r="B1123" s="5" t="s">
        <v>615</v>
      </c>
      <c r="C1123" s="5" t="s">
        <v>713</v>
      </c>
      <c r="D1123" s="52">
        <f t="shared" ca="1" si="17"/>
        <v>29604</v>
      </c>
      <c r="E1123" s="5" t="s">
        <v>439</v>
      </c>
      <c r="F1123" s="5">
        <v>40</v>
      </c>
      <c r="G1123" s="50">
        <v>28467</v>
      </c>
      <c r="H1123" s="5">
        <v>353578</v>
      </c>
      <c r="I1123" s="50">
        <v>37156</v>
      </c>
      <c r="J1123" s="5" t="s">
        <v>858</v>
      </c>
      <c r="L1123"/>
    </row>
    <row r="1124" spans="1:12" s="1" customFormat="1" x14ac:dyDescent="0.25">
      <c r="A1124" s="5" t="s">
        <v>413</v>
      </c>
      <c r="B1124" s="5" t="s">
        <v>611</v>
      </c>
      <c r="C1124" s="5" t="s">
        <v>896</v>
      </c>
      <c r="D1124" s="52">
        <f t="shared" ca="1" si="17"/>
        <v>29124</v>
      </c>
      <c r="E1124" s="5" t="s">
        <v>460</v>
      </c>
      <c r="F1124" s="5">
        <v>39</v>
      </c>
      <c r="G1124" s="50">
        <v>29071</v>
      </c>
      <c r="H1124" s="5">
        <v>563577</v>
      </c>
      <c r="I1124" s="50">
        <v>36932</v>
      </c>
      <c r="J1124" s="5" t="s">
        <v>858</v>
      </c>
      <c r="L1124"/>
    </row>
    <row r="1125" spans="1:12" s="1" customFormat="1" x14ac:dyDescent="0.25">
      <c r="A1125" s="5" t="s">
        <v>413</v>
      </c>
      <c r="B1125" s="5" t="s">
        <v>514</v>
      </c>
      <c r="C1125" s="5" t="s">
        <v>844</v>
      </c>
      <c r="D1125" s="52">
        <f t="shared" ca="1" si="17"/>
        <v>22644</v>
      </c>
      <c r="E1125" s="5" t="s">
        <v>439</v>
      </c>
      <c r="F1125" s="5">
        <v>36</v>
      </c>
      <c r="G1125" s="50">
        <v>30074</v>
      </c>
      <c r="H1125" s="5">
        <v>353583</v>
      </c>
      <c r="I1125" s="50">
        <v>37046</v>
      </c>
      <c r="J1125" s="5" t="s">
        <v>858</v>
      </c>
      <c r="L1125"/>
    </row>
    <row r="1126" spans="1:12" s="1" customFormat="1" x14ac:dyDescent="0.25">
      <c r="A1126" s="5" t="s">
        <v>454</v>
      </c>
      <c r="B1126" s="5" t="s">
        <v>152</v>
      </c>
      <c r="C1126" s="5" t="s">
        <v>1014</v>
      </c>
      <c r="D1126" s="52">
        <f t="shared" ca="1" si="17"/>
        <v>23220</v>
      </c>
      <c r="E1126" s="5" t="s">
        <v>416</v>
      </c>
      <c r="F1126" s="5">
        <v>34</v>
      </c>
      <c r="G1126" s="50">
        <v>30904</v>
      </c>
      <c r="H1126" s="5">
        <v>563582</v>
      </c>
      <c r="I1126" s="50">
        <v>37028</v>
      </c>
      <c r="J1126" s="5" t="s">
        <v>858</v>
      </c>
      <c r="L1126"/>
    </row>
    <row r="1127" spans="1:12" s="1" customFormat="1" x14ac:dyDescent="0.25">
      <c r="A1127" s="5" t="s">
        <v>454</v>
      </c>
      <c r="B1127" s="5" t="s">
        <v>712</v>
      </c>
      <c r="C1127" s="5" t="s">
        <v>984</v>
      </c>
      <c r="D1127" s="52">
        <f t="shared" ca="1" si="17"/>
        <v>20580</v>
      </c>
      <c r="E1127" s="5" t="s">
        <v>439</v>
      </c>
      <c r="F1127" s="5">
        <v>28</v>
      </c>
      <c r="G1127" s="50">
        <v>32850</v>
      </c>
      <c r="H1127" s="5">
        <v>563588</v>
      </c>
      <c r="I1127" s="50">
        <v>37045</v>
      </c>
      <c r="J1127" s="5" t="s">
        <v>858</v>
      </c>
      <c r="L1127"/>
    </row>
    <row r="1128" spans="1:12" s="1" customFormat="1" x14ac:dyDescent="0.25">
      <c r="A1128" s="5" t="s">
        <v>413</v>
      </c>
      <c r="B1128" s="5" t="s">
        <v>483</v>
      </c>
      <c r="C1128" s="5" t="s">
        <v>90</v>
      </c>
      <c r="D1128" s="52">
        <f t="shared" ca="1" si="17"/>
        <v>22200</v>
      </c>
      <c r="E1128" s="5" t="s">
        <v>439</v>
      </c>
      <c r="F1128" s="5">
        <v>30</v>
      </c>
      <c r="G1128" s="50">
        <v>32367</v>
      </c>
      <c r="H1128" s="5">
        <v>563591</v>
      </c>
      <c r="I1128" s="50">
        <v>38545</v>
      </c>
      <c r="J1128" s="5" t="s">
        <v>858</v>
      </c>
      <c r="L1128"/>
    </row>
    <row r="1129" spans="1:12" s="1" customFormat="1" x14ac:dyDescent="0.25">
      <c r="A1129" s="5" t="s">
        <v>408</v>
      </c>
      <c r="B1129" s="5" t="s">
        <v>705</v>
      </c>
      <c r="C1129" s="5" t="s">
        <v>892</v>
      </c>
      <c r="D1129" s="52">
        <f t="shared" ca="1" si="17"/>
        <v>19752</v>
      </c>
      <c r="E1129" s="5" t="s">
        <v>829</v>
      </c>
      <c r="F1129" s="5">
        <v>35</v>
      </c>
      <c r="G1129" s="50">
        <v>30373</v>
      </c>
      <c r="H1129" s="5">
        <v>353558</v>
      </c>
      <c r="I1129" s="50">
        <v>37235</v>
      </c>
      <c r="J1129" s="5" t="s">
        <v>858</v>
      </c>
      <c r="L1129"/>
    </row>
    <row r="1130" spans="1:12" s="1" customFormat="1" x14ac:dyDescent="0.25">
      <c r="A1130" s="5" t="s">
        <v>413</v>
      </c>
      <c r="B1130" s="5" t="s">
        <v>495</v>
      </c>
      <c r="C1130" s="5" t="s">
        <v>1015</v>
      </c>
      <c r="D1130" s="52">
        <f t="shared" ca="1" si="17"/>
        <v>28188</v>
      </c>
      <c r="E1130" s="5" t="s">
        <v>416</v>
      </c>
      <c r="F1130" s="5">
        <v>34</v>
      </c>
      <c r="G1130" s="50">
        <v>30814</v>
      </c>
      <c r="H1130" s="5">
        <v>563592</v>
      </c>
      <c r="I1130" s="50">
        <v>36899</v>
      </c>
      <c r="J1130" s="5" t="s">
        <v>858</v>
      </c>
      <c r="L1130"/>
    </row>
    <row r="1131" spans="1:12" s="1" customFormat="1" x14ac:dyDescent="0.25">
      <c r="A1131" s="5" t="s">
        <v>413</v>
      </c>
      <c r="B1131" s="5" t="s">
        <v>704</v>
      </c>
      <c r="C1131" s="5" t="s">
        <v>707</v>
      </c>
      <c r="D1131" s="52">
        <f t="shared" ca="1" si="17"/>
        <v>19404</v>
      </c>
      <c r="E1131" s="5" t="s">
        <v>439</v>
      </c>
      <c r="F1131" s="5">
        <v>29</v>
      </c>
      <c r="G1131" s="50">
        <v>32458</v>
      </c>
      <c r="H1131" s="5">
        <v>563596</v>
      </c>
      <c r="I1131" s="50">
        <v>38494</v>
      </c>
      <c r="J1131" s="5" t="s">
        <v>858</v>
      </c>
      <c r="L1131"/>
    </row>
    <row r="1132" spans="1:12" s="1" customFormat="1" x14ac:dyDescent="0.25">
      <c r="A1132" s="5" t="s">
        <v>408</v>
      </c>
      <c r="B1132" s="5" t="s">
        <v>594</v>
      </c>
      <c r="C1132" s="5" t="s">
        <v>999</v>
      </c>
      <c r="D1132" s="52">
        <f t="shared" ca="1" si="17"/>
        <v>26496</v>
      </c>
      <c r="E1132" s="5" t="s">
        <v>439</v>
      </c>
      <c r="F1132" s="5">
        <v>28</v>
      </c>
      <c r="G1132" s="50">
        <v>32788</v>
      </c>
      <c r="H1132" s="5">
        <v>562901</v>
      </c>
      <c r="I1132" s="50">
        <v>38515</v>
      </c>
      <c r="J1132" s="5" t="s">
        <v>858</v>
      </c>
      <c r="L1132"/>
    </row>
    <row r="1133" spans="1:12" s="1" customFormat="1" x14ac:dyDescent="0.25">
      <c r="A1133" s="5" t="s">
        <v>408</v>
      </c>
      <c r="B1133" s="5" t="s">
        <v>671</v>
      </c>
      <c r="C1133" s="5" t="s">
        <v>443</v>
      </c>
      <c r="D1133" s="52">
        <f t="shared" ca="1" si="17"/>
        <v>22812</v>
      </c>
      <c r="E1133" s="5" t="s">
        <v>460</v>
      </c>
      <c r="F1133" s="5">
        <v>35</v>
      </c>
      <c r="G1133" s="50">
        <v>30470</v>
      </c>
      <c r="H1133" s="5">
        <v>352908</v>
      </c>
      <c r="I1133" s="50">
        <v>38475</v>
      </c>
      <c r="J1133" s="5" t="s">
        <v>858</v>
      </c>
      <c r="L1133"/>
    </row>
    <row r="1134" spans="1:12" s="1" customFormat="1" x14ac:dyDescent="0.25">
      <c r="A1134" s="5" t="s">
        <v>454</v>
      </c>
      <c r="B1134" s="5" t="s">
        <v>528</v>
      </c>
      <c r="C1134" s="5" t="s">
        <v>88</v>
      </c>
      <c r="D1134" s="52">
        <f t="shared" ca="1" si="17"/>
        <v>31080</v>
      </c>
      <c r="E1134" s="5" t="s">
        <v>439</v>
      </c>
      <c r="F1134" s="5">
        <v>29</v>
      </c>
      <c r="G1134" s="50">
        <v>32534</v>
      </c>
      <c r="H1134" s="5">
        <v>562905</v>
      </c>
      <c r="I1134" s="50">
        <v>38711</v>
      </c>
      <c r="J1134" s="5" t="s">
        <v>858</v>
      </c>
      <c r="L1134"/>
    </row>
    <row r="1135" spans="1:12" s="1" customFormat="1" x14ac:dyDescent="0.25">
      <c r="A1135" s="5" t="s">
        <v>408</v>
      </c>
      <c r="B1135" s="5" t="s">
        <v>705</v>
      </c>
      <c r="C1135" s="5" t="s">
        <v>1016</v>
      </c>
      <c r="D1135" s="52">
        <f t="shared" ca="1" si="17"/>
        <v>19176</v>
      </c>
      <c r="E1135" s="5" t="s">
        <v>749</v>
      </c>
      <c r="F1135" s="5">
        <v>30</v>
      </c>
      <c r="G1135" s="50">
        <v>32367</v>
      </c>
      <c r="H1135" s="5">
        <v>352904</v>
      </c>
      <c r="I1135" s="50">
        <v>38545</v>
      </c>
      <c r="J1135" s="5" t="s">
        <v>858</v>
      </c>
      <c r="L1135"/>
    </row>
    <row r="1136" spans="1:12" s="1" customFormat="1" x14ac:dyDescent="0.25">
      <c r="A1136" s="5" t="s">
        <v>454</v>
      </c>
      <c r="B1136" s="5" t="s">
        <v>671</v>
      </c>
      <c r="C1136" s="5" t="s">
        <v>968</v>
      </c>
      <c r="D1136" s="52">
        <f t="shared" ca="1" si="17"/>
        <v>24132</v>
      </c>
      <c r="E1136" s="5" t="s">
        <v>439</v>
      </c>
      <c r="F1136" s="5">
        <v>28</v>
      </c>
      <c r="G1136" s="50">
        <v>33064</v>
      </c>
      <c r="H1136" s="5">
        <v>562911</v>
      </c>
      <c r="I1136" s="50">
        <v>38414</v>
      </c>
      <c r="J1136" s="5" t="s">
        <v>858</v>
      </c>
      <c r="L1136"/>
    </row>
    <row r="1137" spans="1:12" s="1" customFormat="1" x14ac:dyDescent="0.25">
      <c r="A1137" s="5" t="s">
        <v>408</v>
      </c>
      <c r="B1137" s="5" t="s">
        <v>524</v>
      </c>
      <c r="C1137" s="5" t="s">
        <v>1017</v>
      </c>
      <c r="D1137" s="52">
        <f t="shared" ca="1" si="17"/>
        <v>24660</v>
      </c>
      <c r="E1137" s="5" t="s">
        <v>416</v>
      </c>
      <c r="F1137" s="5">
        <v>30</v>
      </c>
      <c r="G1137" s="50">
        <v>32266</v>
      </c>
      <c r="H1137" s="5">
        <v>562910</v>
      </c>
      <c r="I1137" s="50">
        <v>38636</v>
      </c>
      <c r="J1137" s="5" t="s">
        <v>858</v>
      </c>
      <c r="L1137"/>
    </row>
    <row r="1138" spans="1:12" s="1" customFormat="1" x14ac:dyDescent="0.25">
      <c r="A1138" s="5" t="s">
        <v>408</v>
      </c>
      <c r="B1138" s="5" t="s">
        <v>712</v>
      </c>
      <c r="C1138" s="5" t="s">
        <v>992</v>
      </c>
      <c r="D1138" s="52">
        <f t="shared" ca="1" si="17"/>
        <v>22356</v>
      </c>
      <c r="E1138" s="5" t="s">
        <v>439</v>
      </c>
      <c r="F1138" s="5">
        <v>28</v>
      </c>
      <c r="G1138" s="50">
        <v>32958</v>
      </c>
      <c r="H1138" s="5">
        <v>357191</v>
      </c>
      <c r="I1138" s="50">
        <v>38550</v>
      </c>
      <c r="J1138" s="5" t="s">
        <v>858</v>
      </c>
      <c r="L1138"/>
    </row>
    <row r="1139" spans="1:12" s="1" customFormat="1" x14ac:dyDescent="0.25">
      <c r="A1139" s="5" t="s">
        <v>454</v>
      </c>
      <c r="B1139" s="5" t="s">
        <v>440</v>
      </c>
      <c r="C1139" s="5" t="s">
        <v>1018</v>
      </c>
      <c r="D1139" s="52">
        <f t="shared" ca="1" si="17"/>
        <v>20040</v>
      </c>
      <c r="E1139" s="5" t="s">
        <v>439</v>
      </c>
      <c r="F1139" s="5">
        <v>27</v>
      </c>
      <c r="G1139" s="50">
        <v>33493</v>
      </c>
      <c r="H1139" s="5">
        <v>567254</v>
      </c>
      <c r="I1139" s="50">
        <v>38617</v>
      </c>
      <c r="J1139" s="5" t="s">
        <v>858</v>
      </c>
      <c r="L1139"/>
    </row>
    <row r="1140" spans="1:12" s="1" customFormat="1" x14ac:dyDescent="0.25">
      <c r="A1140" s="5" t="s">
        <v>454</v>
      </c>
      <c r="B1140" s="5" t="s">
        <v>660</v>
      </c>
      <c r="C1140" s="5" t="s">
        <v>930</v>
      </c>
      <c r="D1140" s="52">
        <f t="shared" ca="1" si="17"/>
        <v>22236</v>
      </c>
      <c r="E1140" s="5" t="s">
        <v>439</v>
      </c>
      <c r="F1140" s="5">
        <v>27</v>
      </c>
      <c r="G1140" s="50">
        <v>33333</v>
      </c>
      <c r="H1140" s="5">
        <v>357190</v>
      </c>
      <c r="I1140" s="50">
        <v>38445</v>
      </c>
      <c r="J1140" s="5" t="s">
        <v>858</v>
      </c>
      <c r="L1140"/>
    </row>
    <row r="1141" spans="1:12" s="1" customFormat="1" x14ac:dyDescent="0.25">
      <c r="A1141" s="5" t="s">
        <v>413</v>
      </c>
      <c r="B1141" s="5" t="s">
        <v>612</v>
      </c>
      <c r="C1141" s="5" t="s">
        <v>849</v>
      </c>
      <c r="D1141" s="52">
        <f t="shared" ca="1" si="17"/>
        <v>25032</v>
      </c>
      <c r="E1141" s="5" t="s">
        <v>1019</v>
      </c>
      <c r="F1141" s="5">
        <v>30</v>
      </c>
      <c r="G1141" s="50">
        <v>32306</v>
      </c>
      <c r="H1141" s="5">
        <v>353598</v>
      </c>
      <c r="I1141" s="50">
        <v>38722</v>
      </c>
      <c r="J1141" s="5" t="s">
        <v>417</v>
      </c>
      <c r="L1141"/>
    </row>
    <row r="1142" spans="1:12" s="1" customFormat="1" x14ac:dyDescent="0.25">
      <c r="A1142" s="5" t="s">
        <v>413</v>
      </c>
      <c r="B1142" s="5" t="s">
        <v>594</v>
      </c>
      <c r="C1142" s="5" t="s">
        <v>435</v>
      </c>
      <c r="D1142" s="52">
        <f t="shared" ca="1" si="17"/>
        <v>30684</v>
      </c>
      <c r="E1142" s="5" t="s">
        <v>877</v>
      </c>
      <c r="F1142" s="5">
        <v>42</v>
      </c>
      <c r="G1142" s="50">
        <v>27953</v>
      </c>
      <c r="H1142" s="5">
        <v>563599</v>
      </c>
      <c r="I1142" s="50">
        <v>38667</v>
      </c>
      <c r="J1142" s="5" t="s">
        <v>858</v>
      </c>
      <c r="L1142"/>
    </row>
    <row r="1143" spans="1:12" s="1" customFormat="1" x14ac:dyDescent="0.25">
      <c r="A1143" s="5" t="s">
        <v>408</v>
      </c>
      <c r="B1143" s="5" t="s">
        <v>547</v>
      </c>
      <c r="C1143" s="5" t="s">
        <v>645</v>
      </c>
      <c r="D1143" s="52">
        <f t="shared" ca="1" si="17"/>
        <v>20616</v>
      </c>
      <c r="E1143" s="5" t="s">
        <v>1020</v>
      </c>
      <c r="F1143" s="5">
        <v>28</v>
      </c>
      <c r="G1143" s="50">
        <v>33126</v>
      </c>
      <c r="H1143" s="5">
        <v>352915</v>
      </c>
      <c r="I1143" s="50">
        <v>38682</v>
      </c>
      <c r="J1143" s="5" t="s">
        <v>858</v>
      </c>
      <c r="L1143"/>
    </row>
    <row r="1144" spans="1:12" s="1" customFormat="1" x14ac:dyDescent="0.25">
      <c r="A1144" s="5" t="s">
        <v>408</v>
      </c>
      <c r="B1144" s="5" t="s">
        <v>506</v>
      </c>
      <c r="C1144" s="5" t="s">
        <v>892</v>
      </c>
      <c r="D1144" s="52">
        <f t="shared" ca="1" si="17"/>
        <v>18792</v>
      </c>
      <c r="E1144" s="5" t="s">
        <v>1021</v>
      </c>
      <c r="F1144" s="5">
        <v>41</v>
      </c>
      <c r="G1144" s="50">
        <v>28213</v>
      </c>
      <c r="H1144" s="5">
        <v>353589</v>
      </c>
      <c r="I1144" s="50">
        <v>38440</v>
      </c>
      <c r="J1144" s="5" t="s">
        <v>858</v>
      </c>
      <c r="L1144"/>
    </row>
    <row r="1145" spans="1:12" s="1" customFormat="1" x14ac:dyDescent="0.25">
      <c r="A1145" s="5" t="s">
        <v>413</v>
      </c>
      <c r="B1145" s="5" t="s">
        <v>152</v>
      </c>
      <c r="C1145" s="5" t="s">
        <v>847</v>
      </c>
      <c r="D1145" s="52">
        <f t="shared" ca="1" si="17"/>
        <v>27324</v>
      </c>
      <c r="E1145" s="5" t="s">
        <v>714</v>
      </c>
      <c r="F1145" s="5">
        <v>38</v>
      </c>
      <c r="G1145" s="50">
        <v>29440</v>
      </c>
      <c r="H1145" s="5">
        <v>352900</v>
      </c>
      <c r="I1145" s="50">
        <v>38571</v>
      </c>
      <c r="J1145" s="5" t="s">
        <v>858</v>
      </c>
      <c r="L1145"/>
    </row>
    <row r="1146" spans="1:12" s="1" customFormat="1" x14ac:dyDescent="0.25">
      <c r="A1146" s="5" t="s">
        <v>408</v>
      </c>
      <c r="B1146" s="5" t="s">
        <v>664</v>
      </c>
      <c r="C1146" s="5" t="s">
        <v>1022</v>
      </c>
      <c r="D1146" s="52">
        <f t="shared" ca="1" si="17"/>
        <v>25188</v>
      </c>
      <c r="E1146" s="5" t="s">
        <v>439</v>
      </c>
      <c r="F1146" s="5">
        <v>31</v>
      </c>
      <c r="G1146" s="50">
        <v>31862</v>
      </c>
      <c r="H1146" s="5">
        <v>562916</v>
      </c>
      <c r="I1146" s="50">
        <v>38972</v>
      </c>
      <c r="J1146" s="5" t="s">
        <v>858</v>
      </c>
      <c r="L1146"/>
    </row>
    <row r="1147" spans="1:12" s="1" customFormat="1" x14ac:dyDescent="0.25">
      <c r="A1147" s="5" t="s">
        <v>454</v>
      </c>
      <c r="B1147" s="5" t="s">
        <v>660</v>
      </c>
      <c r="C1147" s="5" t="s">
        <v>1023</v>
      </c>
      <c r="D1147" s="52">
        <f t="shared" ca="1" si="17"/>
        <v>28404</v>
      </c>
      <c r="E1147" s="5" t="s">
        <v>439</v>
      </c>
      <c r="F1147" s="5">
        <v>29</v>
      </c>
      <c r="G1147" s="50">
        <v>32770</v>
      </c>
      <c r="H1147" s="5">
        <v>562914</v>
      </c>
      <c r="I1147" s="50">
        <v>38901</v>
      </c>
      <c r="J1147" s="5" t="s">
        <v>858</v>
      </c>
      <c r="L1147"/>
    </row>
    <row r="1148" spans="1:12" s="1" customFormat="1" x14ac:dyDescent="0.25">
      <c r="A1148" s="5" t="s">
        <v>454</v>
      </c>
      <c r="B1148" s="5" t="s">
        <v>586</v>
      </c>
      <c r="C1148" s="5" t="s">
        <v>973</v>
      </c>
      <c r="D1148" s="52">
        <f t="shared" ca="1" si="17"/>
        <v>27540</v>
      </c>
      <c r="E1148" s="5" t="s">
        <v>439</v>
      </c>
      <c r="F1148" s="5">
        <v>28</v>
      </c>
      <c r="G1148" s="50">
        <v>33013</v>
      </c>
      <c r="H1148" s="5">
        <v>562919</v>
      </c>
      <c r="I1148" s="50">
        <v>38797</v>
      </c>
      <c r="J1148" s="5" t="s">
        <v>858</v>
      </c>
      <c r="L1148"/>
    </row>
    <row r="1149" spans="1:12" s="1" customFormat="1" x14ac:dyDescent="0.25">
      <c r="A1149" s="5" t="s">
        <v>408</v>
      </c>
      <c r="B1149" s="5" t="s">
        <v>157</v>
      </c>
      <c r="C1149" s="5" t="s">
        <v>1024</v>
      </c>
      <c r="D1149" s="52">
        <f t="shared" ca="1" si="17"/>
        <v>25632</v>
      </c>
      <c r="E1149" s="5" t="s">
        <v>439</v>
      </c>
      <c r="F1149" s="5">
        <v>29</v>
      </c>
      <c r="G1149" s="50">
        <v>32560</v>
      </c>
      <c r="H1149" s="5">
        <v>352921</v>
      </c>
      <c r="I1149" s="50">
        <v>39012</v>
      </c>
      <c r="J1149" s="5" t="s">
        <v>858</v>
      </c>
      <c r="L1149"/>
    </row>
    <row r="1150" spans="1:12" s="1" customFormat="1" x14ac:dyDescent="0.25">
      <c r="A1150" s="5" t="s">
        <v>454</v>
      </c>
      <c r="B1150" s="5" t="s">
        <v>564</v>
      </c>
      <c r="C1150" s="5" t="s">
        <v>1025</v>
      </c>
      <c r="D1150" s="52">
        <f t="shared" ca="1" si="17"/>
        <v>24936</v>
      </c>
      <c r="E1150" s="5" t="s">
        <v>439</v>
      </c>
      <c r="F1150" s="5">
        <v>29</v>
      </c>
      <c r="G1150" s="50">
        <v>32711</v>
      </c>
      <c r="H1150" s="5">
        <v>562920</v>
      </c>
      <c r="I1150" s="50">
        <v>38827</v>
      </c>
      <c r="J1150" s="5" t="s">
        <v>858</v>
      </c>
      <c r="L1150"/>
    </row>
    <row r="1151" spans="1:12" s="1" customFormat="1" x14ac:dyDescent="0.25">
      <c r="A1151" s="5" t="s">
        <v>408</v>
      </c>
      <c r="B1151" s="5" t="s">
        <v>634</v>
      </c>
      <c r="C1151" s="5" t="s">
        <v>1026</v>
      </c>
      <c r="D1151" s="52">
        <f t="shared" ca="1" si="17"/>
        <v>18288</v>
      </c>
      <c r="E1151" s="5" t="s">
        <v>439</v>
      </c>
      <c r="F1151" s="5">
        <v>30</v>
      </c>
      <c r="G1151" s="50">
        <v>32106</v>
      </c>
      <c r="H1151" s="5">
        <v>562925</v>
      </c>
      <c r="I1151" s="50">
        <v>38815</v>
      </c>
      <c r="J1151" s="5" t="s">
        <v>858</v>
      </c>
      <c r="L1151"/>
    </row>
    <row r="1152" spans="1:12" s="1" customFormat="1" x14ac:dyDescent="0.25">
      <c r="A1152" s="5" t="s">
        <v>454</v>
      </c>
      <c r="B1152" s="5" t="s">
        <v>485</v>
      </c>
      <c r="C1152" s="5" t="s">
        <v>1027</v>
      </c>
      <c r="D1152" s="52">
        <f t="shared" ca="1" si="17"/>
        <v>25452</v>
      </c>
      <c r="E1152" s="5" t="s">
        <v>416</v>
      </c>
      <c r="F1152" s="5">
        <v>31</v>
      </c>
      <c r="G1152" s="50">
        <v>31816</v>
      </c>
      <c r="H1152" s="5">
        <v>562926</v>
      </c>
      <c r="I1152" s="50">
        <v>38840</v>
      </c>
      <c r="J1152" s="5" t="s">
        <v>858</v>
      </c>
      <c r="L1152"/>
    </row>
    <row r="1153" spans="1:12" s="1" customFormat="1" x14ac:dyDescent="0.25">
      <c r="A1153" s="5" t="s">
        <v>408</v>
      </c>
      <c r="B1153" s="5" t="s">
        <v>612</v>
      </c>
      <c r="C1153" s="5" t="s">
        <v>1028</v>
      </c>
      <c r="D1153" s="52">
        <f t="shared" ca="1" si="17"/>
        <v>22884</v>
      </c>
      <c r="E1153" s="5" t="s">
        <v>460</v>
      </c>
      <c r="F1153" s="5">
        <v>34</v>
      </c>
      <c r="G1153" s="50">
        <v>30873</v>
      </c>
      <c r="H1153" s="5">
        <v>562931</v>
      </c>
      <c r="I1153" s="50">
        <v>38964</v>
      </c>
      <c r="J1153" s="5" t="s">
        <v>858</v>
      </c>
      <c r="L1153"/>
    </row>
    <row r="1154" spans="1:12" s="1" customFormat="1" x14ac:dyDescent="0.25">
      <c r="A1154" s="5" t="s">
        <v>454</v>
      </c>
      <c r="B1154" s="5" t="s">
        <v>652</v>
      </c>
      <c r="C1154" s="5" t="s">
        <v>1029</v>
      </c>
      <c r="D1154" s="52">
        <f t="shared" ca="1" si="17"/>
        <v>30024</v>
      </c>
      <c r="E1154" s="5" t="s">
        <v>439</v>
      </c>
      <c r="F1154" s="5">
        <v>33</v>
      </c>
      <c r="G1154" s="50">
        <v>31201</v>
      </c>
      <c r="H1154" s="5">
        <v>352930</v>
      </c>
      <c r="I1154" s="50">
        <v>38857</v>
      </c>
      <c r="J1154" s="5" t="s">
        <v>858</v>
      </c>
      <c r="L1154"/>
    </row>
    <row r="1155" spans="1:12" s="1" customFormat="1" x14ac:dyDescent="0.25">
      <c r="A1155" s="5" t="s">
        <v>454</v>
      </c>
      <c r="B1155" s="5" t="s">
        <v>766</v>
      </c>
      <c r="C1155" s="5" t="s">
        <v>896</v>
      </c>
      <c r="D1155" s="52">
        <f t="shared" ref="D1155:D1218" ca="1" si="18">RANDBETWEEN(1500,2600)*12</f>
        <v>29424</v>
      </c>
      <c r="E1155" s="5" t="s">
        <v>439</v>
      </c>
      <c r="F1155" s="5">
        <v>32</v>
      </c>
      <c r="G1155" s="50">
        <v>31420</v>
      </c>
      <c r="H1155" s="5">
        <v>562932</v>
      </c>
      <c r="I1155" s="50">
        <v>38970</v>
      </c>
      <c r="J1155" s="5" t="s">
        <v>858</v>
      </c>
      <c r="L1155"/>
    </row>
    <row r="1156" spans="1:12" s="1" customFormat="1" x14ac:dyDescent="0.25">
      <c r="A1156" s="5" t="s">
        <v>454</v>
      </c>
      <c r="B1156" s="5" t="s">
        <v>152</v>
      </c>
      <c r="C1156" s="5" t="s">
        <v>943</v>
      </c>
      <c r="D1156" s="52">
        <f t="shared" ca="1" si="18"/>
        <v>23004</v>
      </c>
      <c r="E1156" s="5" t="s">
        <v>416</v>
      </c>
      <c r="F1156" s="5">
        <v>30</v>
      </c>
      <c r="G1156" s="50">
        <v>32306</v>
      </c>
      <c r="H1156" s="5">
        <v>562927</v>
      </c>
      <c r="I1156" s="50">
        <v>38722</v>
      </c>
      <c r="J1156" s="5" t="s">
        <v>858</v>
      </c>
      <c r="L1156"/>
    </row>
    <row r="1157" spans="1:12" s="1" customFormat="1" x14ac:dyDescent="0.25">
      <c r="A1157" s="5" t="s">
        <v>408</v>
      </c>
      <c r="B1157" s="5" t="s">
        <v>681</v>
      </c>
      <c r="C1157" s="5" t="s">
        <v>950</v>
      </c>
      <c r="D1157" s="52">
        <f t="shared" ca="1" si="18"/>
        <v>24780</v>
      </c>
      <c r="E1157" s="5" t="s">
        <v>439</v>
      </c>
      <c r="F1157" s="5">
        <v>29</v>
      </c>
      <c r="G1157" s="50">
        <v>32727</v>
      </c>
      <c r="H1157" s="5">
        <v>352936</v>
      </c>
      <c r="I1157" s="50">
        <v>38849</v>
      </c>
      <c r="J1157" s="5" t="s">
        <v>858</v>
      </c>
      <c r="L1157"/>
    </row>
    <row r="1158" spans="1:12" s="1" customFormat="1" x14ac:dyDescent="0.25">
      <c r="A1158" s="5" t="s">
        <v>408</v>
      </c>
      <c r="B1158" s="5" t="s">
        <v>704</v>
      </c>
      <c r="C1158" s="5" t="s">
        <v>959</v>
      </c>
      <c r="D1158" s="52">
        <f t="shared" ca="1" si="18"/>
        <v>22368</v>
      </c>
      <c r="E1158" s="5" t="s">
        <v>439</v>
      </c>
      <c r="F1158" s="5">
        <v>31</v>
      </c>
      <c r="G1158" s="50">
        <v>32032</v>
      </c>
      <c r="H1158" s="5">
        <v>352935</v>
      </c>
      <c r="I1158" s="50">
        <v>38779</v>
      </c>
      <c r="J1158" s="5" t="s">
        <v>858</v>
      </c>
      <c r="L1158"/>
    </row>
    <row r="1159" spans="1:12" s="1" customFormat="1" x14ac:dyDescent="0.25">
      <c r="A1159" s="5" t="s">
        <v>408</v>
      </c>
      <c r="B1159" s="5" t="s">
        <v>709</v>
      </c>
      <c r="C1159" s="5" t="s">
        <v>948</v>
      </c>
      <c r="D1159" s="52">
        <f t="shared" ca="1" si="18"/>
        <v>26592</v>
      </c>
      <c r="E1159" s="5" t="s">
        <v>439</v>
      </c>
      <c r="F1159" s="5">
        <v>30</v>
      </c>
      <c r="G1159" s="50">
        <v>32236</v>
      </c>
      <c r="H1159" s="5">
        <v>352934</v>
      </c>
      <c r="I1159" s="50">
        <v>39047</v>
      </c>
      <c r="J1159" s="5" t="s">
        <v>858</v>
      </c>
      <c r="L1159"/>
    </row>
    <row r="1160" spans="1:12" s="1" customFormat="1" x14ac:dyDescent="0.25">
      <c r="A1160" s="5" t="s">
        <v>454</v>
      </c>
      <c r="B1160" s="5" t="s">
        <v>817</v>
      </c>
      <c r="C1160" s="5" t="s">
        <v>1030</v>
      </c>
      <c r="D1160" s="52">
        <f t="shared" ca="1" si="18"/>
        <v>25920</v>
      </c>
      <c r="E1160" s="5" t="s">
        <v>442</v>
      </c>
      <c r="F1160" s="5">
        <v>29</v>
      </c>
      <c r="G1160" s="50">
        <v>32662</v>
      </c>
      <c r="H1160" s="5">
        <v>352938</v>
      </c>
      <c r="I1160" s="50">
        <v>39061</v>
      </c>
      <c r="J1160" s="5" t="s">
        <v>858</v>
      </c>
      <c r="L1160"/>
    </row>
    <row r="1161" spans="1:12" s="1" customFormat="1" x14ac:dyDescent="0.25">
      <c r="A1161" s="5" t="s">
        <v>454</v>
      </c>
      <c r="B1161" s="5" t="s">
        <v>440</v>
      </c>
      <c r="C1161" s="5" t="s">
        <v>1031</v>
      </c>
      <c r="D1161" s="52">
        <f t="shared" ca="1" si="18"/>
        <v>21396</v>
      </c>
      <c r="E1161" s="5" t="s">
        <v>416</v>
      </c>
      <c r="F1161" s="5">
        <v>30</v>
      </c>
      <c r="G1161" s="50">
        <v>32123</v>
      </c>
      <c r="H1161" s="5">
        <v>352956</v>
      </c>
      <c r="I1161" s="50">
        <v>39005</v>
      </c>
      <c r="J1161" s="5" t="s">
        <v>858</v>
      </c>
      <c r="L1161"/>
    </row>
    <row r="1162" spans="1:12" s="1" customFormat="1" x14ac:dyDescent="0.25">
      <c r="A1162" s="5" t="s">
        <v>454</v>
      </c>
      <c r="B1162" s="5" t="s">
        <v>553</v>
      </c>
      <c r="C1162" s="5" t="s">
        <v>90</v>
      </c>
      <c r="D1162" s="52">
        <f t="shared" ca="1" si="18"/>
        <v>29076</v>
      </c>
      <c r="E1162" s="5" t="s">
        <v>439</v>
      </c>
      <c r="F1162" s="5">
        <v>28</v>
      </c>
      <c r="G1162" s="50">
        <v>32898</v>
      </c>
      <c r="H1162" s="5">
        <v>562939</v>
      </c>
      <c r="I1162" s="50">
        <v>38742</v>
      </c>
      <c r="J1162" s="5" t="s">
        <v>858</v>
      </c>
      <c r="L1162"/>
    </row>
    <row r="1163" spans="1:12" s="1" customFormat="1" x14ac:dyDescent="0.25">
      <c r="A1163" s="5" t="s">
        <v>413</v>
      </c>
      <c r="B1163" s="5" t="s">
        <v>562</v>
      </c>
      <c r="C1163" s="5" t="s">
        <v>942</v>
      </c>
      <c r="D1163" s="52">
        <f t="shared" ca="1" si="18"/>
        <v>22836</v>
      </c>
      <c r="E1163" s="5" t="s">
        <v>741</v>
      </c>
      <c r="F1163" s="5">
        <v>34</v>
      </c>
      <c r="G1163" s="50">
        <v>30676</v>
      </c>
      <c r="H1163" s="5">
        <v>562940</v>
      </c>
      <c r="I1163" s="50">
        <v>38857</v>
      </c>
      <c r="J1163" s="5" t="s">
        <v>858</v>
      </c>
      <c r="L1163"/>
    </row>
    <row r="1164" spans="1:12" s="1" customFormat="1" x14ac:dyDescent="0.25">
      <c r="A1164" s="5" t="s">
        <v>408</v>
      </c>
      <c r="B1164" s="5" t="s">
        <v>497</v>
      </c>
      <c r="C1164" s="5" t="s">
        <v>784</v>
      </c>
      <c r="D1164" s="52">
        <f t="shared" ca="1" si="18"/>
        <v>30360</v>
      </c>
      <c r="E1164" s="5" t="s">
        <v>439</v>
      </c>
      <c r="F1164" s="5">
        <v>33</v>
      </c>
      <c r="G1164" s="50">
        <v>30998</v>
      </c>
      <c r="H1164" s="5">
        <v>352942</v>
      </c>
      <c r="I1164" s="50">
        <v>38972</v>
      </c>
      <c r="J1164" s="5" t="s">
        <v>858</v>
      </c>
      <c r="L1164"/>
    </row>
    <row r="1165" spans="1:12" s="1" customFormat="1" x14ac:dyDescent="0.25">
      <c r="A1165" s="5" t="s">
        <v>413</v>
      </c>
      <c r="B1165" s="5" t="s">
        <v>531</v>
      </c>
      <c r="C1165" s="5" t="s">
        <v>720</v>
      </c>
      <c r="D1165" s="52">
        <f t="shared" ca="1" si="18"/>
        <v>24324</v>
      </c>
      <c r="E1165" s="5" t="s">
        <v>457</v>
      </c>
      <c r="F1165" s="5">
        <v>36</v>
      </c>
      <c r="G1165" s="50">
        <v>30206</v>
      </c>
      <c r="H1165" s="5">
        <v>562933</v>
      </c>
      <c r="I1165" s="50">
        <v>38810</v>
      </c>
      <c r="J1165" s="5" t="s">
        <v>858</v>
      </c>
      <c r="L1165"/>
    </row>
    <row r="1166" spans="1:12" s="1" customFormat="1" x14ac:dyDescent="0.25">
      <c r="A1166" s="5" t="s">
        <v>413</v>
      </c>
      <c r="B1166" s="5" t="s">
        <v>561</v>
      </c>
      <c r="C1166" s="5" t="s">
        <v>1032</v>
      </c>
      <c r="D1166" s="52">
        <f t="shared" ca="1" si="18"/>
        <v>21336</v>
      </c>
      <c r="E1166" s="5" t="s">
        <v>850</v>
      </c>
      <c r="F1166" s="5">
        <v>39</v>
      </c>
      <c r="G1166" s="50">
        <v>28987</v>
      </c>
      <c r="H1166" s="5">
        <v>352948</v>
      </c>
      <c r="I1166" s="50">
        <v>38764</v>
      </c>
      <c r="J1166" s="5" t="s">
        <v>858</v>
      </c>
      <c r="L1166"/>
    </row>
    <row r="1167" spans="1:12" s="1" customFormat="1" x14ac:dyDescent="0.25">
      <c r="A1167" s="5" t="s">
        <v>408</v>
      </c>
      <c r="B1167" s="5" t="s">
        <v>646</v>
      </c>
      <c r="C1167" s="5" t="s">
        <v>1033</v>
      </c>
      <c r="D1167" s="52">
        <f t="shared" ca="1" si="18"/>
        <v>19440</v>
      </c>
      <c r="E1167" s="5" t="s">
        <v>439</v>
      </c>
      <c r="F1167" s="5">
        <v>29</v>
      </c>
      <c r="G1167" s="50">
        <v>32428</v>
      </c>
      <c r="H1167" s="5">
        <v>352947</v>
      </c>
      <c r="I1167" s="50">
        <v>38805</v>
      </c>
      <c r="J1167" s="5" t="s">
        <v>858</v>
      </c>
      <c r="L1167"/>
    </row>
    <row r="1168" spans="1:12" s="1" customFormat="1" x14ac:dyDescent="0.25">
      <c r="A1168" s="5" t="s">
        <v>408</v>
      </c>
      <c r="B1168" s="5" t="s">
        <v>652</v>
      </c>
      <c r="C1168" s="5" t="s">
        <v>155</v>
      </c>
      <c r="D1168" s="52">
        <f t="shared" ca="1" si="18"/>
        <v>19320</v>
      </c>
      <c r="E1168" s="5" t="s">
        <v>439</v>
      </c>
      <c r="F1168" s="5">
        <v>29</v>
      </c>
      <c r="G1168" s="50">
        <v>32457</v>
      </c>
      <c r="H1168" s="5">
        <v>352950</v>
      </c>
      <c r="I1168" s="50">
        <v>38812</v>
      </c>
      <c r="J1168" s="5" t="s">
        <v>858</v>
      </c>
      <c r="L1168"/>
    </row>
    <row r="1169" spans="1:12" s="1" customFormat="1" x14ac:dyDescent="0.25">
      <c r="A1169" s="5" t="s">
        <v>413</v>
      </c>
      <c r="B1169" s="5" t="s">
        <v>503</v>
      </c>
      <c r="C1169" s="5" t="s">
        <v>475</v>
      </c>
      <c r="D1169" s="52">
        <f t="shared" ca="1" si="18"/>
        <v>25392</v>
      </c>
      <c r="E1169" s="5" t="s">
        <v>439</v>
      </c>
      <c r="F1169" s="5">
        <v>41</v>
      </c>
      <c r="G1169" s="50">
        <v>28151</v>
      </c>
      <c r="H1169" s="5">
        <v>352952</v>
      </c>
      <c r="I1169" s="50">
        <v>38871</v>
      </c>
      <c r="J1169" s="5" t="s">
        <v>858</v>
      </c>
      <c r="L1169"/>
    </row>
    <row r="1170" spans="1:12" s="1" customFormat="1" x14ac:dyDescent="0.25">
      <c r="A1170" s="5" t="s">
        <v>454</v>
      </c>
      <c r="B1170" s="5" t="s">
        <v>546</v>
      </c>
      <c r="C1170" s="5" t="s">
        <v>914</v>
      </c>
      <c r="D1170" s="52">
        <f t="shared" ca="1" si="18"/>
        <v>20712</v>
      </c>
      <c r="E1170" s="5" t="s">
        <v>439</v>
      </c>
      <c r="F1170" s="5">
        <v>30</v>
      </c>
      <c r="G1170" s="50">
        <v>32136</v>
      </c>
      <c r="H1170" s="5">
        <v>352958</v>
      </c>
      <c r="I1170" s="50">
        <v>38802</v>
      </c>
      <c r="J1170" s="5" t="s">
        <v>858</v>
      </c>
      <c r="L1170"/>
    </row>
    <row r="1171" spans="1:12" s="1" customFormat="1" x14ac:dyDescent="0.25">
      <c r="A1171" s="5" t="s">
        <v>408</v>
      </c>
      <c r="B1171" s="5" t="s">
        <v>569</v>
      </c>
      <c r="C1171" s="5" t="s">
        <v>713</v>
      </c>
      <c r="D1171" s="52">
        <f t="shared" ca="1" si="18"/>
        <v>19152</v>
      </c>
      <c r="E1171" s="5" t="s">
        <v>749</v>
      </c>
      <c r="F1171" s="5">
        <v>30</v>
      </c>
      <c r="G1171" s="50">
        <v>32121</v>
      </c>
      <c r="H1171" s="5">
        <v>562955</v>
      </c>
      <c r="I1171" s="50">
        <v>38743</v>
      </c>
      <c r="J1171" s="5" t="s">
        <v>858</v>
      </c>
      <c r="L1171"/>
    </row>
    <row r="1172" spans="1:12" s="1" customFormat="1" x14ac:dyDescent="0.25">
      <c r="A1172" s="5" t="s">
        <v>408</v>
      </c>
      <c r="B1172" s="5" t="s">
        <v>497</v>
      </c>
      <c r="C1172" s="5" t="s">
        <v>1034</v>
      </c>
      <c r="D1172" s="52">
        <f t="shared" ca="1" si="18"/>
        <v>23928</v>
      </c>
      <c r="E1172" s="5" t="s">
        <v>1020</v>
      </c>
      <c r="F1172" s="5">
        <v>31</v>
      </c>
      <c r="G1172" s="50">
        <v>31872</v>
      </c>
      <c r="H1172" s="5">
        <v>562964</v>
      </c>
      <c r="I1172" s="50">
        <v>38997</v>
      </c>
      <c r="J1172" s="5" t="s">
        <v>858</v>
      </c>
      <c r="L1172"/>
    </row>
    <row r="1173" spans="1:12" s="1" customFormat="1" x14ac:dyDescent="0.25">
      <c r="A1173" s="5" t="s">
        <v>454</v>
      </c>
      <c r="B1173" s="5" t="s">
        <v>791</v>
      </c>
      <c r="C1173" s="5" t="s">
        <v>1035</v>
      </c>
      <c r="D1173" s="52">
        <f t="shared" ca="1" si="18"/>
        <v>20544</v>
      </c>
      <c r="E1173" s="5" t="s">
        <v>1020</v>
      </c>
      <c r="F1173" s="5">
        <v>30</v>
      </c>
      <c r="G1173" s="50">
        <v>32359</v>
      </c>
      <c r="H1173" s="5">
        <v>352962</v>
      </c>
      <c r="I1173" s="50">
        <v>39059</v>
      </c>
      <c r="J1173" s="5" t="s">
        <v>858</v>
      </c>
      <c r="L1173"/>
    </row>
    <row r="1174" spans="1:12" s="1" customFormat="1" x14ac:dyDescent="0.25">
      <c r="A1174" s="5" t="s">
        <v>454</v>
      </c>
      <c r="B1174" s="5" t="s">
        <v>414</v>
      </c>
      <c r="C1174" s="5" t="s">
        <v>984</v>
      </c>
      <c r="D1174" s="52">
        <f t="shared" ca="1" si="18"/>
        <v>29028</v>
      </c>
      <c r="E1174" s="5" t="s">
        <v>1020</v>
      </c>
      <c r="F1174" s="5">
        <v>30</v>
      </c>
      <c r="G1174" s="50">
        <v>32311</v>
      </c>
      <c r="H1174" s="5">
        <v>352961</v>
      </c>
      <c r="I1174" s="50">
        <v>39031</v>
      </c>
      <c r="J1174" s="5" t="s">
        <v>858</v>
      </c>
      <c r="L1174"/>
    </row>
    <row r="1175" spans="1:12" s="1" customFormat="1" x14ac:dyDescent="0.25">
      <c r="A1175" s="5" t="s">
        <v>408</v>
      </c>
      <c r="B1175" s="5" t="s">
        <v>610</v>
      </c>
      <c r="C1175" s="5" t="s">
        <v>1026</v>
      </c>
      <c r="D1175" s="52">
        <f t="shared" ca="1" si="18"/>
        <v>19404</v>
      </c>
      <c r="E1175" s="5" t="s">
        <v>1020</v>
      </c>
      <c r="F1175" s="5">
        <v>29</v>
      </c>
      <c r="G1175" s="50">
        <v>32681</v>
      </c>
      <c r="H1175" s="5">
        <v>562963</v>
      </c>
      <c r="I1175" s="50">
        <v>38941</v>
      </c>
      <c r="J1175" s="5" t="s">
        <v>858</v>
      </c>
      <c r="L1175"/>
    </row>
    <row r="1176" spans="1:12" s="1" customFormat="1" x14ac:dyDescent="0.25">
      <c r="A1176" s="5" t="s">
        <v>454</v>
      </c>
      <c r="B1176" s="5" t="s">
        <v>500</v>
      </c>
      <c r="C1176" s="5" t="s">
        <v>985</v>
      </c>
      <c r="D1176" s="52">
        <f t="shared" ca="1" si="18"/>
        <v>26856</v>
      </c>
      <c r="E1176" s="5" t="s">
        <v>1020</v>
      </c>
      <c r="F1176" s="5">
        <v>28</v>
      </c>
      <c r="G1176" s="50">
        <v>32909</v>
      </c>
      <c r="H1176" s="5">
        <v>562965</v>
      </c>
      <c r="I1176" s="50">
        <v>38866</v>
      </c>
      <c r="J1176" s="5" t="s">
        <v>858</v>
      </c>
      <c r="L1176"/>
    </row>
    <row r="1177" spans="1:12" s="1" customFormat="1" x14ac:dyDescent="0.25">
      <c r="A1177" s="5" t="s">
        <v>454</v>
      </c>
      <c r="B1177" s="5" t="s">
        <v>481</v>
      </c>
      <c r="C1177" s="5" t="s">
        <v>942</v>
      </c>
      <c r="D1177" s="52">
        <f t="shared" ca="1" si="18"/>
        <v>23652</v>
      </c>
      <c r="E1177" s="5" t="s">
        <v>749</v>
      </c>
      <c r="F1177" s="5">
        <v>32</v>
      </c>
      <c r="G1177" s="50">
        <v>31585</v>
      </c>
      <c r="H1177" s="5">
        <v>352960</v>
      </c>
      <c r="I1177" s="50">
        <v>39046</v>
      </c>
      <c r="J1177" s="5" t="s">
        <v>858</v>
      </c>
      <c r="L1177"/>
    </row>
    <row r="1178" spans="1:12" s="1" customFormat="1" x14ac:dyDescent="0.25">
      <c r="A1178" s="5" t="s">
        <v>408</v>
      </c>
      <c r="B1178" s="5" t="s">
        <v>712</v>
      </c>
      <c r="C1178" s="5" t="s">
        <v>959</v>
      </c>
      <c r="D1178" s="52">
        <f t="shared" ca="1" si="18"/>
        <v>29652</v>
      </c>
      <c r="E1178" s="5" t="s">
        <v>622</v>
      </c>
      <c r="F1178" s="5">
        <v>32</v>
      </c>
      <c r="G1178" s="50">
        <v>31554</v>
      </c>
      <c r="H1178" s="5">
        <v>562966</v>
      </c>
      <c r="I1178" s="50">
        <v>39059</v>
      </c>
      <c r="J1178" s="5" t="s">
        <v>858</v>
      </c>
      <c r="L1178"/>
    </row>
    <row r="1179" spans="1:12" s="1" customFormat="1" x14ac:dyDescent="0.25">
      <c r="A1179" s="5" t="s">
        <v>413</v>
      </c>
      <c r="B1179" s="5" t="s">
        <v>157</v>
      </c>
      <c r="C1179" s="5" t="s">
        <v>896</v>
      </c>
      <c r="D1179" s="52">
        <f t="shared" ca="1" si="18"/>
        <v>23580</v>
      </c>
      <c r="E1179" s="5" t="s">
        <v>460</v>
      </c>
      <c r="F1179" s="5">
        <v>42</v>
      </c>
      <c r="G1179" s="50">
        <v>28015</v>
      </c>
      <c r="H1179" s="5">
        <v>352956</v>
      </c>
      <c r="I1179" s="50">
        <v>38982</v>
      </c>
      <c r="J1179" s="5" t="s">
        <v>858</v>
      </c>
      <c r="L1179"/>
    </row>
    <row r="1180" spans="1:12" s="1" customFormat="1" x14ac:dyDescent="0.25">
      <c r="A1180" s="5" t="s">
        <v>454</v>
      </c>
      <c r="B1180" s="5" t="s">
        <v>497</v>
      </c>
      <c r="C1180" s="5" t="s">
        <v>1036</v>
      </c>
      <c r="D1180" s="52">
        <f t="shared" ca="1" si="18"/>
        <v>28308</v>
      </c>
      <c r="E1180" s="5" t="s">
        <v>460</v>
      </c>
      <c r="F1180" s="5">
        <v>30</v>
      </c>
      <c r="G1180" s="50">
        <v>32398</v>
      </c>
      <c r="H1180" s="5">
        <v>352954</v>
      </c>
      <c r="I1180" s="50">
        <v>38758</v>
      </c>
      <c r="J1180" s="5" t="s">
        <v>858</v>
      </c>
      <c r="L1180"/>
    </row>
    <row r="1181" spans="1:12" s="1" customFormat="1" x14ac:dyDescent="0.25">
      <c r="A1181" s="5" t="s">
        <v>454</v>
      </c>
      <c r="B1181" s="5" t="s">
        <v>155</v>
      </c>
      <c r="C1181" s="5" t="s">
        <v>796</v>
      </c>
      <c r="D1181" s="52">
        <f t="shared" ca="1" si="18"/>
        <v>25308</v>
      </c>
      <c r="E1181" s="5" t="s">
        <v>1037</v>
      </c>
      <c r="F1181" s="5">
        <v>42</v>
      </c>
      <c r="G1181" s="50">
        <v>27677</v>
      </c>
      <c r="H1181" s="5">
        <v>562967</v>
      </c>
      <c r="I1181" s="50">
        <v>38872</v>
      </c>
      <c r="J1181" s="5" t="s">
        <v>858</v>
      </c>
      <c r="L1181"/>
    </row>
    <row r="1182" spans="1:12" s="1" customFormat="1" x14ac:dyDescent="0.25">
      <c r="A1182" s="5" t="s">
        <v>413</v>
      </c>
      <c r="B1182" s="5" t="s">
        <v>534</v>
      </c>
      <c r="C1182" s="5" t="s">
        <v>942</v>
      </c>
      <c r="D1182" s="52">
        <f t="shared" ca="1" si="18"/>
        <v>25212</v>
      </c>
      <c r="E1182" s="5" t="s">
        <v>416</v>
      </c>
      <c r="F1182" s="5">
        <v>32</v>
      </c>
      <c r="G1182" s="50">
        <v>31631</v>
      </c>
      <c r="H1182" s="5">
        <v>562968</v>
      </c>
      <c r="I1182" s="50">
        <v>38854</v>
      </c>
      <c r="J1182" s="5" t="s">
        <v>858</v>
      </c>
      <c r="L1182"/>
    </row>
    <row r="1183" spans="1:12" s="1" customFormat="1" x14ac:dyDescent="0.25">
      <c r="A1183" s="5" t="s">
        <v>454</v>
      </c>
      <c r="B1183" s="5" t="s">
        <v>559</v>
      </c>
      <c r="C1183" s="5" t="s">
        <v>942</v>
      </c>
      <c r="D1183" s="52">
        <f t="shared" ca="1" si="18"/>
        <v>22560</v>
      </c>
      <c r="E1183" s="5" t="s">
        <v>439</v>
      </c>
      <c r="F1183" s="5">
        <v>29</v>
      </c>
      <c r="G1183" s="50">
        <v>32427</v>
      </c>
      <c r="H1183" s="5">
        <v>562969</v>
      </c>
      <c r="I1183" s="50">
        <v>38871</v>
      </c>
      <c r="J1183" s="5" t="s">
        <v>858</v>
      </c>
      <c r="L1183"/>
    </row>
    <row r="1184" spans="1:12" s="1" customFormat="1" x14ac:dyDescent="0.25">
      <c r="A1184" s="5" t="s">
        <v>413</v>
      </c>
      <c r="B1184" s="5" t="s">
        <v>662</v>
      </c>
      <c r="C1184" s="5" t="s">
        <v>1038</v>
      </c>
      <c r="D1184" s="52">
        <f t="shared" ca="1" si="18"/>
        <v>30780</v>
      </c>
      <c r="E1184" s="5" t="s">
        <v>439</v>
      </c>
      <c r="F1184" s="5">
        <v>37</v>
      </c>
      <c r="G1184" s="50">
        <v>29771</v>
      </c>
      <c r="H1184" s="5">
        <v>562970</v>
      </c>
      <c r="I1184" s="50">
        <v>38842</v>
      </c>
      <c r="J1184" s="5" t="s">
        <v>858</v>
      </c>
      <c r="L1184"/>
    </row>
    <row r="1185" spans="1:12" s="1" customFormat="1" x14ac:dyDescent="0.25">
      <c r="A1185" s="5" t="s">
        <v>454</v>
      </c>
      <c r="B1185" s="5" t="s">
        <v>152</v>
      </c>
      <c r="C1185" s="5" t="s">
        <v>175</v>
      </c>
      <c r="D1185" s="52">
        <f t="shared" ca="1" si="18"/>
        <v>26088</v>
      </c>
      <c r="E1185" s="5" t="s">
        <v>416</v>
      </c>
      <c r="F1185" s="5">
        <v>33</v>
      </c>
      <c r="G1185" s="50">
        <v>31122</v>
      </c>
      <c r="H1185" s="5">
        <v>562985</v>
      </c>
      <c r="I1185" s="50">
        <v>39061</v>
      </c>
      <c r="J1185" s="5" t="s">
        <v>858</v>
      </c>
      <c r="L1185"/>
    </row>
    <row r="1186" spans="1:12" s="1" customFormat="1" x14ac:dyDescent="0.25">
      <c r="A1186" s="5" t="s">
        <v>413</v>
      </c>
      <c r="B1186" s="5" t="s">
        <v>817</v>
      </c>
      <c r="C1186" s="5" t="s">
        <v>937</v>
      </c>
      <c r="D1186" s="52">
        <f t="shared" ca="1" si="18"/>
        <v>25212</v>
      </c>
      <c r="E1186" s="5" t="s">
        <v>749</v>
      </c>
      <c r="F1186" s="5">
        <v>34</v>
      </c>
      <c r="G1186" s="50">
        <v>30845</v>
      </c>
      <c r="H1186" s="5">
        <v>352981</v>
      </c>
      <c r="I1186" s="50">
        <v>38725</v>
      </c>
      <c r="J1186" s="5" t="s">
        <v>858</v>
      </c>
      <c r="L1186"/>
    </row>
    <row r="1187" spans="1:12" s="1" customFormat="1" x14ac:dyDescent="0.25">
      <c r="A1187" s="5" t="s">
        <v>408</v>
      </c>
      <c r="B1187" s="5" t="s">
        <v>528</v>
      </c>
      <c r="C1187" s="5" t="s">
        <v>1039</v>
      </c>
      <c r="D1187" s="52">
        <f t="shared" ca="1" si="18"/>
        <v>28080</v>
      </c>
      <c r="E1187" s="5" t="s">
        <v>439</v>
      </c>
      <c r="F1187" s="5">
        <v>32</v>
      </c>
      <c r="G1187" s="50">
        <v>31610</v>
      </c>
      <c r="H1187" s="5">
        <v>562990</v>
      </c>
      <c r="I1187" s="50">
        <v>38859</v>
      </c>
      <c r="J1187" s="5" t="s">
        <v>858</v>
      </c>
      <c r="L1187"/>
    </row>
    <row r="1188" spans="1:12" s="1" customFormat="1" x14ac:dyDescent="0.25">
      <c r="A1188" s="5" t="s">
        <v>454</v>
      </c>
      <c r="B1188" s="5" t="s">
        <v>766</v>
      </c>
      <c r="C1188" s="5" t="s">
        <v>969</v>
      </c>
      <c r="D1188" s="52">
        <f t="shared" ca="1" si="18"/>
        <v>28440</v>
      </c>
      <c r="E1188" s="5" t="s">
        <v>439</v>
      </c>
      <c r="F1188" s="5">
        <v>31</v>
      </c>
      <c r="G1188" s="50">
        <v>31968</v>
      </c>
      <c r="H1188" s="5">
        <v>562992</v>
      </c>
      <c r="I1188" s="50">
        <v>38880</v>
      </c>
      <c r="J1188" s="5" t="s">
        <v>858</v>
      </c>
      <c r="L1188"/>
    </row>
    <row r="1189" spans="1:12" s="1" customFormat="1" x14ac:dyDescent="0.25">
      <c r="A1189" s="5" t="s">
        <v>408</v>
      </c>
      <c r="B1189" s="5" t="s">
        <v>511</v>
      </c>
      <c r="C1189" s="5" t="s">
        <v>779</v>
      </c>
      <c r="D1189" s="52">
        <f t="shared" ca="1" si="18"/>
        <v>24948</v>
      </c>
      <c r="E1189" s="5" t="s">
        <v>439</v>
      </c>
      <c r="F1189" s="5">
        <v>29</v>
      </c>
      <c r="G1189" s="50">
        <v>32619</v>
      </c>
      <c r="H1189" s="5">
        <v>352999</v>
      </c>
      <c r="I1189" s="50">
        <v>39205</v>
      </c>
      <c r="J1189" s="5" t="s">
        <v>858</v>
      </c>
      <c r="L1189"/>
    </row>
    <row r="1190" spans="1:12" s="1" customFormat="1" x14ac:dyDescent="0.25">
      <c r="A1190" s="5" t="s">
        <v>413</v>
      </c>
      <c r="B1190" s="5" t="s">
        <v>528</v>
      </c>
      <c r="C1190" s="5" t="s">
        <v>984</v>
      </c>
      <c r="D1190" s="52">
        <f t="shared" ca="1" si="18"/>
        <v>30132</v>
      </c>
      <c r="E1190" s="5" t="s">
        <v>439</v>
      </c>
      <c r="F1190" s="5">
        <v>32</v>
      </c>
      <c r="G1190" s="50">
        <v>31615</v>
      </c>
      <c r="H1190" s="5">
        <v>352991</v>
      </c>
      <c r="I1190" s="50">
        <v>39441</v>
      </c>
      <c r="J1190" s="5" t="s">
        <v>858</v>
      </c>
      <c r="L1190"/>
    </row>
    <row r="1191" spans="1:12" s="1" customFormat="1" x14ac:dyDescent="0.25">
      <c r="A1191" s="5" t="s">
        <v>454</v>
      </c>
      <c r="B1191" s="5" t="s">
        <v>434</v>
      </c>
      <c r="C1191" s="5" t="s">
        <v>1040</v>
      </c>
      <c r="D1191" s="52">
        <f t="shared" ca="1" si="18"/>
        <v>30504</v>
      </c>
      <c r="E1191" s="5" t="s">
        <v>439</v>
      </c>
      <c r="F1191" s="5">
        <v>32</v>
      </c>
      <c r="G1191" s="50">
        <v>31469</v>
      </c>
      <c r="H1191" s="5">
        <v>563003</v>
      </c>
      <c r="I1191" s="50">
        <v>39275</v>
      </c>
      <c r="J1191" s="5" t="s">
        <v>858</v>
      </c>
      <c r="L1191"/>
    </row>
    <row r="1192" spans="1:12" s="1" customFormat="1" x14ac:dyDescent="0.25">
      <c r="A1192" s="5" t="s">
        <v>413</v>
      </c>
      <c r="B1192" s="5" t="s">
        <v>519</v>
      </c>
      <c r="C1192" s="5" t="s">
        <v>914</v>
      </c>
      <c r="D1192" s="52">
        <f t="shared" ca="1" si="18"/>
        <v>26832</v>
      </c>
      <c r="E1192" s="5" t="s">
        <v>416</v>
      </c>
      <c r="F1192" s="5">
        <v>36</v>
      </c>
      <c r="G1192" s="50">
        <v>30144</v>
      </c>
      <c r="H1192" s="5">
        <v>353002</v>
      </c>
      <c r="I1192" s="50">
        <v>39144</v>
      </c>
      <c r="J1192" s="5" t="s">
        <v>858</v>
      </c>
      <c r="L1192"/>
    </row>
    <row r="1193" spans="1:12" s="1" customFormat="1" x14ac:dyDescent="0.25">
      <c r="A1193" s="5" t="s">
        <v>454</v>
      </c>
      <c r="B1193" s="5" t="s">
        <v>448</v>
      </c>
      <c r="C1193" s="5" t="s">
        <v>1041</v>
      </c>
      <c r="D1193" s="52">
        <f t="shared" ca="1" si="18"/>
        <v>23076</v>
      </c>
      <c r="E1193" s="5" t="s">
        <v>439</v>
      </c>
      <c r="F1193" s="5">
        <v>37</v>
      </c>
      <c r="G1193" s="50">
        <v>29532</v>
      </c>
      <c r="H1193" s="5">
        <v>562971</v>
      </c>
      <c r="I1193" s="50">
        <v>39366</v>
      </c>
      <c r="J1193" s="5" t="s">
        <v>858</v>
      </c>
      <c r="L1193"/>
    </row>
    <row r="1194" spans="1:12" s="1" customFormat="1" x14ac:dyDescent="0.25">
      <c r="A1194" s="5" t="s">
        <v>408</v>
      </c>
      <c r="B1194" s="5" t="s">
        <v>590</v>
      </c>
      <c r="C1194" s="5" t="s">
        <v>828</v>
      </c>
      <c r="D1194" s="52">
        <f t="shared" ca="1" si="18"/>
        <v>30528</v>
      </c>
      <c r="E1194" s="5" t="s">
        <v>439</v>
      </c>
      <c r="F1194" s="5">
        <v>34</v>
      </c>
      <c r="G1194" s="50">
        <v>30608</v>
      </c>
      <c r="H1194" s="5">
        <v>353000</v>
      </c>
      <c r="I1194" s="50">
        <v>39280</v>
      </c>
      <c r="J1194" s="5" t="s">
        <v>858</v>
      </c>
      <c r="L1194"/>
    </row>
    <row r="1195" spans="1:12" s="1" customFormat="1" x14ac:dyDescent="0.25">
      <c r="A1195" s="5" t="s">
        <v>454</v>
      </c>
      <c r="B1195" s="5" t="s">
        <v>553</v>
      </c>
      <c r="C1195" s="5" t="s">
        <v>928</v>
      </c>
      <c r="D1195" s="52">
        <f t="shared" ca="1" si="18"/>
        <v>30612</v>
      </c>
      <c r="E1195" s="5" t="s">
        <v>416</v>
      </c>
      <c r="F1195" s="5">
        <v>32</v>
      </c>
      <c r="G1195" s="50">
        <v>31438</v>
      </c>
      <c r="H1195" s="5">
        <v>352988</v>
      </c>
      <c r="I1195" s="50">
        <v>39347</v>
      </c>
      <c r="J1195" s="5" t="s">
        <v>858</v>
      </c>
      <c r="L1195"/>
    </row>
    <row r="1196" spans="1:12" s="1" customFormat="1" x14ac:dyDescent="0.25">
      <c r="A1196" s="5" t="s">
        <v>454</v>
      </c>
      <c r="B1196" s="5" t="s">
        <v>553</v>
      </c>
      <c r="C1196" s="5" t="s">
        <v>907</v>
      </c>
      <c r="D1196" s="52">
        <f t="shared" ca="1" si="18"/>
        <v>19632</v>
      </c>
      <c r="E1196" s="5" t="s">
        <v>439</v>
      </c>
      <c r="F1196" s="5">
        <v>30</v>
      </c>
      <c r="G1196" s="50">
        <v>32093</v>
      </c>
      <c r="H1196" s="5">
        <v>563007</v>
      </c>
      <c r="I1196" s="50">
        <v>39175</v>
      </c>
      <c r="J1196" s="5" t="s">
        <v>858</v>
      </c>
      <c r="L1196"/>
    </row>
    <row r="1197" spans="1:12" s="1" customFormat="1" x14ac:dyDescent="0.25">
      <c r="A1197" s="5" t="s">
        <v>454</v>
      </c>
      <c r="B1197" s="5" t="s">
        <v>623</v>
      </c>
      <c r="C1197" s="5" t="s">
        <v>928</v>
      </c>
      <c r="D1197" s="52">
        <f t="shared" ca="1" si="18"/>
        <v>23592</v>
      </c>
      <c r="E1197" s="5" t="s">
        <v>439</v>
      </c>
      <c r="F1197" s="5">
        <v>31</v>
      </c>
      <c r="G1197" s="50">
        <v>31932</v>
      </c>
      <c r="H1197" s="5">
        <v>563009</v>
      </c>
      <c r="I1197" s="50">
        <v>39442</v>
      </c>
      <c r="J1197" s="5" t="s">
        <v>858</v>
      </c>
      <c r="L1197"/>
    </row>
    <row r="1198" spans="1:12" s="1" customFormat="1" x14ac:dyDescent="0.25">
      <c r="A1198" s="5" t="s">
        <v>408</v>
      </c>
      <c r="B1198" s="5" t="s">
        <v>414</v>
      </c>
      <c r="C1198" s="5" t="s">
        <v>950</v>
      </c>
      <c r="D1198" s="52">
        <f t="shared" ca="1" si="18"/>
        <v>25944</v>
      </c>
      <c r="E1198" s="5" t="s">
        <v>1042</v>
      </c>
      <c r="F1198" s="5">
        <v>32</v>
      </c>
      <c r="G1198" s="50">
        <v>31464</v>
      </c>
      <c r="H1198" s="5">
        <v>352980</v>
      </c>
      <c r="I1198" s="50">
        <v>39397</v>
      </c>
      <c r="J1198" s="5" t="s">
        <v>858</v>
      </c>
      <c r="L1198"/>
    </row>
    <row r="1199" spans="1:12" s="1" customFormat="1" x14ac:dyDescent="0.25">
      <c r="A1199" s="5" t="s">
        <v>408</v>
      </c>
      <c r="B1199" s="5" t="s">
        <v>464</v>
      </c>
      <c r="C1199" s="5" t="s">
        <v>828</v>
      </c>
      <c r="D1199" s="52">
        <f t="shared" ca="1" si="18"/>
        <v>30024</v>
      </c>
      <c r="E1199" s="5" t="s">
        <v>868</v>
      </c>
      <c r="F1199" s="5">
        <v>43</v>
      </c>
      <c r="G1199" s="50">
        <v>27340</v>
      </c>
      <c r="H1199" s="5">
        <v>353013</v>
      </c>
      <c r="I1199" s="50">
        <v>39412</v>
      </c>
      <c r="J1199" s="5" t="s">
        <v>858</v>
      </c>
      <c r="L1199"/>
    </row>
    <row r="1200" spans="1:12" s="1" customFormat="1" x14ac:dyDescent="0.25">
      <c r="A1200" s="5" t="s">
        <v>413</v>
      </c>
      <c r="B1200" s="5" t="s">
        <v>704</v>
      </c>
      <c r="C1200" s="5" t="s">
        <v>539</v>
      </c>
      <c r="D1200" s="52">
        <f t="shared" ca="1" si="18"/>
        <v>30120</v>
      </c>
      <c r="E1200" s="5" t="s">
        <v>442</v>
      </c>
      <c r="F1200" s="5">
        <v>47</v>
      </c>
      <c r="G1200" s="50">
        <v>25883</v>
      </c>
      <c r="H1200" s="5">
        <v>353018</v>
      </c>
      <c r="I1200" s="50">
        <v>39170</v>
      </c>
      <c r="J1200" s="5" t="s">
        <v>858</v>
      </c>
      <c r="L1200"/>
    </row>
    <row r="1201" spans="1:12" s="1" customFormat="1" x14ac:dyDescent="0.25">
      <c r="A1201" s="5" t="s">
        <v>408</v>
      </c>
      <c r="B1201" s="5" t="s">
        <v>157</v>
      </c>
      <c r="C1201" s="5" t="s">
        <v>913</v>
      </c>
      <c r="D1201" s="52">
        <f t="shared" ca="1" si="18"/>
        <v>25944</v>
      </c>
      <c r="E1201" s="5" t="s">
        <v>439</v>
      </c>
      <c r="F1201" s="5">
        <v>38</v>
      </c>
      <c r="G1201" s="50">
        <v>29358</v>
      </c>
      <c r="H1201" s="5">
        <v>353015</v>
      </c>
      <c r="I1201" s="50">
        <v>39301</v>
      </c>
      <c r="J1201" s="5" t="s">
        <v>858</v>
      </c>
      <c r="L1201"/>
    </row>
    <row r="1202" spans="1:12" s="1" customFormat="1" x14ac:dyDescent="0.25">
      <c r="A1202" s="5" t="s">
        <v>454</v>
      </c>
      <c r="B1202" s="5" t="s">
        <v>157</v>
      </c>
      <c r="C1202" s="5" t="s">
        <v>922</v>
      </c>
      <c r="D1202" s="52">
        <f t="shared" ca="1" si="18"/>
        <v>28668</v>
      </c>
      <c r="E1202" s="5" t="s">
        <v>958</v>
      </c>
      <c r="F1202" s="5">
        <v>34</v>
      </c>
      <c r="G1202" s="50">
        <v>30746</v>
      </c>
      <c r="H1202" s="5">
        <v>562994</v>
      </c>
      <c r="I1202" s="50">
        <v>39337</v>
      </c>
      <c r="J1202" s="5" t="s">
        <v>858</v>
      </c>
      <c r="L1202"/>
    </row>
    <row r="1203" spans="1:12" s="1" customFormat="1" x14ac:dyDescent="0.25">
      <c r="A1203" s="5" t="s">
        <v>454</v>
      </c>
      <c r="B1203" s="5" t="s">
        <v>719</v>
      </c>
      <c r="C1203" s="5" t="s">
        <v>973</v>
      </c>
      <c r="D1203" s="52">
        <f t="shared" ca="1" si="18"/>
        <v>23940</v>
      </c>
      <c r="E1203" s="5" t="s">
        <v>439</v>
      </c>
      <c r="F1203" s="5">
        <v>31</v>
      </c>
      <c r="G1203" s="50">
        <v>31909</v>
      </c>
      <c r="H1203" s="5">
        <v>563019</v>
      </c>
      <c r="I1203" s="50">
        <v>39266</v>
      </c>
      <c r="J1203" s="5" t="s">
        <v>858</v>
      </c>
      <c r="L1203"/>
    </row>
    <row r="1204" spans="1:12" s="1" customFormat="1" x14ac:dyDescent="0.25">
      <c r="A1204" s="5" t="s">
        <v>413</v>
      </c>
      <c r="B1204" s="5" t="s">
        <v>437</v>
      </c>
      <c r="C1204" s="5" t="s">
        <v>510</v>
      </c>
      <c r="D1204" s="52">
        <f t="shared" ca="1" si="18"/>
        <v>26280</v>
      </c>
      <c r="E1204" s="5" t="s">
        <v>678</v>
      </c>
      <c r="F1204" s="5">
        <v>47</v>
      </c>
      <c r="G1204" s="50">
        <v>25938</v>
      </c>
      <c r="H1204" s="5">
        <v>563012</v>
      </c>
      <c r="I1204" s="50">
        <v>39162</v>
      </c>
      <c r="J1204" s="5" t="s">
        <v>466</v>
      </c>
      <c r="L1204"/>
    </row>
    <row r="1205" spans="1:12" s="1" customFormat="1" x14ac:dyDescent="0.25">
      <c r="A1205" s="5" t="s">
        <v>413</v>
      </c>
      <c r="B1205" s="5" t="s">
        <v>485</v>
      </c>
      <c r="C1205" s="5" t="s">
        <v>1043</v>
      </c>
      <c r="D1205" s="52">
        <f t="shared" ca="1" si="18"/>
        <v>27756</v>
      </c>
      <c r="E1205" s="5" t="s">
        <v>447</v>
      </c>
      <c r="F1205" s="5">
        <v>50</v>
      </c>
      <c r="G1205" s="50">
        <v>24787</v>
      </c>
      <c r="H1205" s="5">
        <v>562995</v>
      </c>
      <c r="I1205" s="50">
        <v>39377</v>
      </c>
      <c r="J1205" s="5" t="s">
        <v>466</v>
      </c>
      <c r="L1205"/>
    </row>
    <row r="1206" spans="1:12" s="1" customFormat="1" x14ac:dyDescent="0.25">
      <c r="A1206" s="5" t="s">
        <v>408</v>
      </c>
      <c r="B1206" s="5" t="s">
        <v>784</v>
      </c>
      <c r="C1206" s="5" t="s">
        <v>870</v>
      </c>
      <c r="D1206" s="52">
        <f t="shared" ca="1" si="18"/>
        <v>21324</v>
      </c>
      <c r="E1206" s="5" t="s">
        <v>560</v>
      </c>
      <c r="F1206" s="5">
        <v>39</v>
      </c>
      <c r="G1206" s="50">
        <v>29048</v>
      </c>
      <c r="H1206" s="5">
        <v>353005</v>
      </c>
      <c r="I1206" s="50">
        <v>39192</v>
      </c>
      <c r="J1206" s="5" t="s">
        <v>858</v>
      </c>
      <c r="L1206"/>
    </row>
    <row r="1207" spans="1:12" s="1" customFormat="1" x14ac:dyDescent="0.25">
      <c r="A1207" s="5" t="s">
        <v>454</v>
      </c>
      <c r="B1207" s="5" t="s">
        <v>541</v>
      </c>
      <c r="C1207" s="5" t="s">
        <v>1044</v>
      </c>
      <c r="D1207" s="52">
        <f t="shared" ca="1" si="18"/>
        <v>19212</v>
      </c>
      <c r="E1207" s="5" t="s">
        <v>439</v>
      </c>
      <c r="F1207" s="5">
        <v>26</v>
      </c>
      <c r="G1207" s="50">
        <v>33523</v>
      </c>
      <c r="H1207" s="5">
        <v>563021</v>
      </c>
      <c r="I1207" s="50">
        <v>39180</v>
      </c>
      <c r="J1207" s="5" t="s">
        <v>858</v>
      </c>
      <c r="L1207"/>
    </row>
    <row r="1208" spans="1:12" s="1" customFormat="1" x14ac:dyDescent="0.25">
      <c r="A1208" s="5" t="s">
        <v>454</v>
      </c>
      <c r="B1208" s="5" t="s">
        <v>719</v>
      </c>
      <c r="C1208" s="5" t="s">
        <v>847</v>
      </c>
      <c r="D1208" s="52">
        <f t="shared" ca="1" si="18"/>
        <v>30192</v>
      </c>
      <c r="E1208" s="5" t="s">
        <v>439</v>
      </c>
      <c r="F1208" s="5">
        <v>38</v>
      </c>
      <c r="G1208" s="50">
        <v>29375</v>
      </c>
      <c r="H1208" s="5">
        <v>563026</v>
      </c>
      <c r="I1208" s="50">
        <v>39205</v>
      </c>
      <c r="J1208" s="5" t="s">
        <v>858</v>
      </c>
      <c r="L1208"/>
    </row>
    <row r="1209" spans="1:12" s="1" customFormat="1" x14ac:dyDescent="0.25">
      <c r="A1209" s="5" t="s">
        <v>454</v>
      </c>
      <c r="B1209" s="5" t="s">
        <v>712</v>
      </c>
      <c r="C1209" s="5" t="s">
        <v>970</v>
      </c>
      <c r="D1209" s="52">
        <f t="shared" ca="1" si="18"/>
        <v>25248</v>
      </c>
      <c r="E1209" s="5" t="s">
        <v>622</v>
      </c>
      <c r="F1209" s="5">
        <v>31</v>
      </c>
      <c r="G1209" s="50">
        <v>32039</v>
      </c>
      <c r="H1209" s="5">
        <v>563024</v>
      </c>
      <c r="I1209" s="50">
        <v>39329</v>
      </c>
      <c r="J1209" s="5" t="s">
        <v>858</v>
      </c>
      <c r="L1209"/>
    </row>
    <row r="1210" spans="1:12" s="1" customFormat="1" x14ac:dyDescent="0.25">
      <c r="A1210" s="5" t="s">
        <v>408</v>
      </c>
      <c r="B1210" s="5" t="s">
        <v>713</v>
      </c>
      <c r="C1210" s="5" t="s">
        <v>1026</v>
      </c>
      <c r="D1210" s="52">
        <f t="shared" ca="1" si="18"/>
        <v>29196</v>
      </c>
      <c r="E1210" s="5" t="s">
        <v>577</v>
      </c>
      <c r="F1210" s="5">
        <v>30</v>
      </c>
      <c r="G1210" s="50">
        <v>32183</v>
      </c>
      <c r="H1210" s="5">
        <v>353035</v>
      </c>
      <c r="I1210" s="50">
        <v>39588</v>
      </c>
      <c r="J1210" s="5" t="s">
        <v>858</v>
      </c>
      <c r="L1210"/>
    </row>
    <row r="1211" spans="1:12" s="1" customFormat="1" x14ac:dyDescent="0.25">
      <c r="A1211" s="5" t="s">
        <v>408</v>
      </c>
      <c r="B1211" s="5" t="s">
        <v>590</v>
      </c>
      <c r="C1211" s="5" t="s">
        <v>608</v>
      </c>
      <c r="D1211" s="52">
        <f t="shared" ca="1" si="18"/>
        <v>21276</v>
      </c>
      <c r="E1211" s="5" t="s">
        <v>439</v>
      </c>
      <c r="F1211" s="5">
        <v>26</v>
      </c>
      <c r="G1211" s="50">
        <v>33584</v>
      </c>
      <c r="H1211" s="5">
        <v>567331</v>
      </c>
      <c r="I1211" s="50">
        <v>39701</v>
      </c>
      <c r="J1211" s="5" t="s">
        <v>858</v>
      </c>
      <c r="L1211"/>
    </row>
    <row r="1212" spans="1:12" s="1" customFormat="1" x14ac:dyDescent="0.25">
      <c r="A1212" s="5" t="s">
        <v>408</v>
      </c>
      <c r="B1212" s="5" t="s">
        <v>488</v>
      </c>
      <c r="C1212" s="5" t="s">
        <v>459</v>
      </c>
      <c r="D1212" s="52">
        <f t="shared" ca="1" si="18"/>
        <v>28992</v>
      </c>
      <c r="E1212" s="5" t="s">
        <v>548</v>
      </c>
      <c r="F1212" s="5">
        <v>35</v>
      </c>
      <c r="G1212" s="50">
        <v>30368</v>
      </c>
      <c r="H1212" s="5">
        <v>563029</v>
      </c>
      <c r="I1212" s="50">
        <v>39452</v>
      </c>
      <c r="J1212" s="5" t="s">
        <v>858</v>
      </c>
      <c r="L1212"/>
    </row>
    <row r="1213" spans="1:12" s="1" customFormat="1" x14ac:dyDescent="0.25">
      <c r="A1213" s="5" t="s">
        <v>408</v>
      </c>
      <c r="B1213" s="5" t="s">
        <v>665</v>
      </c>
      <c r="C1213" s="5" t="s">
        <v>490</v>
      </c>
      <c r="D1213" s="52">
        <f t="shared" ca="1" si="18"/>
        <v>24336</v>
      </c>
      <c r="E1213" s="5" t="s">
        <v>439</v>
      </c>
      <c r="F1213" s="5">
        <v>28</v>
      </c>
      <c r="G1213" s="50">
        <v>33095</v>
      </c>
      <c r="H1213" s="5">
        <v>357336</v>
      </c>
      <c r="I1213" s="50">
        <v>39580</v>
      </c>
      <c r="J1213" s="5" t="s">
        <v>858</v>
      </c>
      <c r="L1213"/>
    </row>
    <row r="1214" spans="1:12" s="1" customFormat="1" x14ac:dyDescent="0.25">
      <c r="A1214" s="5" t="s">
        <v>408</v>
      </c>
      <c r="B1214" s="5" t="s">
        <v>645</v>
      </c>
      <c r="C1214" s="5" t="s">
        <v>471</v>
      </c>
      <c r="D1214" s="52">
        <f t="shared" ca="1" si="18"/>
        <v>27252</v>
      </c>
      <c r="E1214" s="5" t="s">
        <v>439</v>
      </c>
      <c r="F1214" s="5">
        <v>26</v>
      </c>
      <c r="G1214" s="50">
        <v>33554</v>
      </c>
      <c r="H1214" s="5">
        <v>563030</v>
      </c>
      <c r="I1214" s="50">
        <v>39510</v>
      </c>
      <c r="J1214" s="5" t="s">
        <v>858</v>
      </c>
      <c r="L1214"/>
    </row>
    <row r="1215" spans="1:12" s="1" customFormat="1" x14ac:dyDescent="0.25">
      <c r="A1215" s="5" t="s">
        <v>408</v>
      </c>
      <c r="B1215" s="5" t="s">
        <v>660</v>
      </c>
      <c r="C1215" s="5" t="s">
        <v>679</v>
      </c>
      <c r="D1215" s="52">
        <f t="shared" ca="1" si="18"/>
        <v>21744</v>
      </c>
      <c r="E1215" s="5" t="s">
        <v>536</v>
      </c>
      <c r="F1215" s="5">
        <v>42</v>
      </c>
      <c r="G1215" s="50">
        <v>27945</v>
      </c>
      <c r="H1215" s="5">
        <v>353008</v>
      </c>
      <c r="I1215" s="50">
        <v>39778</v>
      </c>
      <c r="J1215" s="5" t="s">
        <v>858</v>
      </c>
      <c r="L1215"/>
    </row>
    <row r="1216" spans="1:12" s="1" customFormat="1" x14ac:dyDescent="0.25">
      <c r="A1216" s="5" t="s">
        <v>413</v>
      </c>
      <c r="B1216" s="5" t="s">
        <v>719</v>
      </c>
      <c r="C1216" s="5" t="s">
        <v>1045</v>
      </c>
      <c r="D1216" s="52">
        <f t="shared" ca="1" si="18"/>
        <v>20016</v>
      </c>
      <c r="E1216" s="5" t="s">
        <v>428</v>
      </c>
      <c r="F1216" s="5">
        <v>33</v>
      </c>
      <c r="G1216" s="50">
        <v>31140</v>
      </c>
      <c r="H1216" s="5">
        <v>563023</v>
      </c>
      <c r="I1216" s="50">
        <v>39792</v>
      </c>
      <c r="J1216" s="5" t="s">
        <v>858</v>
      </c>
      <c r="L1216"/>
    </row>
    <row r="1217" spans="1:12" s="1" customFormat="1" x14ac:dyDescent="0.25">
      <c r="A1217" s="5" t="s">
        <v>454</v>
      </c>
      <c r="B1217" s="5" t="s">
        <v>509</v>
      </c>
      <c r="C1217" s="5" t="s">
        <v>640</v>
      </c>
      <c r="D1217" s="52">
        <f t="shared" ca="1" si="18"/>
        <v>19824</v>
      </c>
      <c r="E1217" s="5" t="s">
        <v>1046</v>
      </c>
      <c r="F1217" s="5">
        <v>50</v>
      </c>
      <c r="G1217" s="50">
        <v>25036</v>
      </c>
      <c r="H1217" s="5">
        <v>563031</v>
      </c>
      <c r="I1217" s="50">
        <v>39736</v>
      </c>
      <c r="J1217" s="5" t="s">
        <v>858</v>
      </c>
      <c r="L1217"/>
    </row>
    <row r="1218" spans="1:12" s="1" customFormat="1" x14ac:dyDescent="0.25">
      <c r="A1218" s="5" t="s">
        <v>408</v>
      </c>
      <c r="B1218" s="5" t="s">
        <v>488</v>
      </c>
      <c r="C1218" s="5" t="s">
        <v>1034</v>
      </c>
      <c r="D1218" s="52">
        <f t="shared" ca="1" si="18"/>
        <v>29568</v>
      </c>
      <c r="E1218" s="5" t="s">
        <v>1046</v>
      </c>
      <c r="F1218" s="5">
        <v>34</v>
      </c>
      <c r="G1218" s="50">
        <v>30658</v>
      </c>
      <c r="H1218" s="5">
        <v>353033</v>
      </c>
      <c r="I1218" s="50">
        <v>39472</v>
      </c>
      <c r="J1218" s="5" t="s">
        <v>858</v>
      </c>
      <c r="L1218"/>
    </row>
    <row r="1219" spans="1:12" s="1" customFormat="1" x14ac:dyDescent="0.25">
      <c r="A1219" s="5" t="s">
        <v>408</v>
      </c>
      <c r="B1219" s="5" t="s">
        <v>185</v>
      </c>
      <c r="C1219" s="5" t="s">
        <v>155</v>
      </c>
      <c r="D1219" s="52">
        <f t="shared" ref="D1219:D1282" ca="1" si="19">RANDBETWEEN(1500,2600)*12</f>
        <v>27048</v>
      </c>
      <c r="E1219" s="5" t="s">
        <v>478</v>
      </c>
      <c r="F1219" s="5">
        <v>37</v>
      </c>
      <c r="G1219" s="50">
        <v>29591</v>
      </c>
      <c r="H1219" s="5">
        <v>353020</v>
      </c>
      <c r="I1219" s="50">
        <v>39588</v>
      </c>
      <c r="J1219" s="5" t="s">
        <v>858</v>
      </c>
      <c r="L1219"/>
    </row>
    <row r="1220" spans="1:12" s="1" customFormat="1" x14ac:dyDescent="0.25">
      <c r="A1220" s="5" t="s">
        <v>454</v>
      </c>
      <c r="B1220" s="5" t="s">
        <v>547</v>
      </c>
      <c r="C1220" s="5" t="s">
        <v>1047</v>
      </c>
      <c r="D1220" s="52">
        <f t="shared" ca="1" si="19"/>
        <v>27252</v>
      </c>
      <c r="E1220" s="5" t="s">
        <v>1048</v>
      </c>
      <c r="F1220" s="5">
        <v>33</v>
      </c>
      <c r="G1220" s="50">
        <v>31271</v>
      </c>
      <c r="H1220" s="5">
        <v>353032</v>
      </c>
      <c r="I1220" s="50">
        <v>40068</v>
      </c>
      <c r="J1220" s="5" t="s">
        <v>858</v>
      </c>
      <c r="L1220"/>
    </row>
    <row r="1221" spans="1:12" s="1" customFormat="1" x14ac:dyDescent="0.25">
      <c r="A1221" s="5" t="s">
        <v>454</v>
      </c>
      <c r="B1221" s="5" t="s">
        <v>572</v>
      </c>
      <c r="C1221" s="5" t="s">
        <v>976</v>
      </c>
      <c r="D1221" s="52">
        <f t="shared" ca="1" si="19"/>
        <v>20400</v>
      </c>
      <c r="E1221" s="5" t="s">
        <v>442</v>
      </c>
      <c r="F1221" s="5">
        <v>28</v>
      </c>
      <c r="G1221" s="50">
        <v>33044</v>
      </c>
      <c r="H1221" s="5">
        <v>563039</v>
      </c>
      <c r="I1221" s="50">
        <v>39906</v>
      </c>
      <c r="J1221" s="5" t="s">
        <v>858</v>
      </c>
      <c r="L1221"/>
    </row>
    <row r="1222" spans="1:12" s="1" customFormat="1" x14ac:dyDescent="0.25">
      <c r="A1222" s="5" t="s">
        <v>454</v>
      </c>
      <c r="B1222" s="5" t="s">
        <v>564</v>
      </c>
      <c r="C1222" s="5" t="s">
        <v>893</v>
      </c>
      <c r="D1222" s="52">
        <f t="shared" ca="1" si="19"/>
        <v>20556</v>
      </c>
      <c r="E1222" s="5" t="s">
        <v>439</v>
      </c>
      <c r="F1222" s="5">
        <v>32</v>
      </c>
      <c r="G1222" s="50">
        <v>31596</v>
      </c>
      <c r="H1222" s="5">
        <v>563047</v>
      </c>
      <c r="I1222" s="50">
        <v>39860</v>
      </c>
      <c r="J1222" s="5" t="s">
        <v>858</v>
      </c>
      <c r="L1222"/>
    </row>
    <row r="1223" spans="1:12" s="1" customFormat="1" x14ac:dyDescent="0.25">
      <c r="A1223" s="5" t="s">
        <v>408</v>
      </c>
      <c r="B1223" s="5" t="s">
        <v>660</v>
      </c>
      <c r="C1223" s="5" t="s">
        <v>784</v>
      </c>
      <c r="D1223" s="52">
        <f t="shared" ca="1" si="19"/>
        <v>22860</v>
      </c>
      <c r="E1223" s="5" t="s">
        <v>439</v>
      </c>
      <c r="F1223" s="5">
        <v>29</v>
      </c>
      <c r="G1223" s="50">
        <v>32657</v>
      </c>
      <c r="H1223" s="5">
        <v>563049</v>
      </c>
      <c r="I1223" s="50">
        <v>39901</v>
      </c>
      <c r="J1223" s="5" t="s">
        <v>858</v>
      </c>
      <c r="L1223"/>
    </row>
    <row r="1224" spans="1:12" s="1" customFormat="1" x14ac:dyDescent="0.25">
      <c r="A1224" s="5" t="s">
        <v>408</v>
      </c>
      <c r="B1224" s="5" t="s">
        <v>514</v>
      </c>
      <c r="C1224" s="5" t="s">
        <v>870</v>
      </c>
      <c r="D1224" s="52">
        <f t="shared" ca="1" si="19"/>
        <v>23928</v>
      </c>
      <c r="E1224" s="5" t="s">
        <v>439</v>
      </c>
      <c r="F1224" s="5">
        <v>29</v>
      </c>
      <c r="G1224" s="50">
        <v>32588</v>
      </c>
      <c r="H1224" s="5">
        <v>353053</v>
      </c>
      <c r="I1224" s="50">
        <v>39908</v>
      </c>
      <c r="J1224" s="5" t="s">
        <v>858</v>
      </c>
      <c r="L1224"/>
    </row>
    <row r="1225" spans="1:12" s="1" customFormat="1" x14ac:dyDescent="0.25">
      <c r="A1225" s="5" t="s">
        <v>454</v>
      </c>
      <c r="B1225" s="5" t="s">
        <v>664</v>
      </c>
      <c r="C1225" s="5" t="s">
        <v>1049</v>
      </c>
      <c r="D1225" s="52">
        <f t="shared" ca="1" si="19"/>
        <v>19056</v>
      </c>
      <c r="E1225" s="5" t="s">
        <v>439</v>
      </c>
      <c r="F1225" s="5">
        <v>27</v>
      </c>
      <c r="G1225" s="50">
        <v>33202</v>
      </c>
      <c r="H1225" s="5">
        <v>563073</v>
      </c>
      <c r="I1225" s="50">
        <v>39967</v>
      </c>
      <c r="J1225" s="5" t="s">
        <v>858</v>
      </c>
      <c r="L1225"/>
    </row>
    <row r="1226" spans="1:12" s="1" customFormat="1" x14ac:dyDescent="0.25">
      <c r="A1226" s="5" t="s">
        <v>408</v>
      </c>
      <c r="B1226" s="5" t="s">
        <v>652</v>
      </c>
      <c r="C1226" s="5" t="s">
        <v>645</v>
      </c>
      <c r="D1226" s="52">
        <f t="shared" ca="1" si="19"/>
        <v>25968</v>
      </c>
      <c r="E1226" s="5" t="s">
        <v>439</v>
      </c>
      <c r="F1226" s="5">
        <v>28</v>
      </c>
      <c r="G1226" s="50">
        <v>32930</v>
      </c>
      <c r="H1226" s="5">
        <v>353051</v>
      </c>
      <c r="I1226" s="50">
        <v>39898</v>
      </c>
      <c r="J1226" s="5" t="s">
        <v>858</v>
      </c>
      <c r="L1226"/>
    </row>
    <row r="1227" spans="1:12" s="1" customFormat="1" x14ac:dyDescent="0.25">
      <c r="A1227" s="5" t="s">
        <v>454</v>
      </c>
      <c r="B1227" s="5" t="s">
        <v>429</v>
      </c>
      <c r="C1227" s="5" t="s">
        <v>139</v>
      </c>
      <c r="D1227" s="52">
        <f t="shared" ca="1" si="19"/>
        <v>22968</v>
      </c>
      <c r="E1227" s="5" t="s">
        <v>439</v>
      </c>
      <c r="F1227" s="5">
        <v>28</v>
      </c>
      <c r="G1227" s="50">
        <v>32983</v>
      </c>
      <c r="H1227" s="5">
        <v>563044</v>
      </c>
      <c r="I1227" s="50">
        <v>40204</v>
      </c>
      <c r="J1227" s="5" t="s">
        <v>858</v>
      </c>
      <c r="L1227"/>
    </row>
    <row r="1228" spans="1:12" s="1" customFormat="1" x14ac:dyDescent="0.25">
      <c r="A1228" s="5" t="s">
        <v>454</v>
      </c>
      <c r="B1228" s="5" t="s">
        <v>564</v>
      </c>
      <c r="C1228" s="5" t="s">
        <v>677</v>
      </c>
      <c r="D1228" s="52">
        <f t="shared" ca="1" si="19"/>
        <v>30804</v>
      </c>
      <c r="E1228" s="5" t="s">
        <v>439</v>
      </c>
      <c r="F1228" s="5">
        <v>27</v>
      </c>
      <c r="G1228" s="50">
        <v>33336</v>
      </c>
      <c r="H1228" s="5">
        <v>563045</v>
      </c>
      <c r="I1228" s="50">
        <v>40443</v>
      </c>
      <c r="J1228" s="5" t="s">
        <v>858</v>
      </c>
      <c r="L1228"/>
    </row>
    <row r="1229" spans="1:12" s="1" customFormat="1" x14ac:dyDescent="0.25">
      <c r="A1229" s="5" t="s">
        <v>454</v>
      </c>
      <c r="B1229" s="5" t="s">
        <v>615</v>
      </c>
      <c r="C1229" s="5" t="s">
        <v>1050</v>
      </c>
      <c r="D1229" s="52">
        <f t="shared" ca="1" si="19"/>
        <v>26412</v>
      </c>
      <c r="E1229" s="5" t="s">
        <v>439</v>
      </c>
      <c r="F1229" s="5">
        <v>27</v>
      </c>
      <c r="G1229" s="50">
        <v>33363</v>
      </c>
      <c r="H1229" s="5">
        <v>353052</v>
      </c>
      <c r="I1229" s="50">
        <v>40520</v>
      </c>
      <c r="J1229" s="5" t="s">
        <v>858</v>
      </c>
      <c r="L1229"/>
    </row>
    <row r="1230" spans="1:12" s="1" customFormat="1" x14ac:dyDescent="0.25">
      <c r="A1230" s="5" t="s">
        <v>454</v>
      </c>
      <c r="B1230" s="5" t="s">
        <v>517</v>
      </c>
      <c r="C1230" s="5" t="s">
        <v>163</v>
      </c>
      <c r="D1230" s="52">
        <f t="shared" ca="1" si="19"/>
        <v>28776</v>
      </c>
      <c r="E1230" s="5" t="s">
        <v>439</v>
      </c>
      <c r="F1230" s="5">
        <v>27</v>
      </c>
      <c r="G1230" s="50">
        <v>33393</v>
      </c>
      <c r="H1230" s="5">
        <v>353054</v>
      </c>
      <c r="I1230" s="50">
        <v>40492</v>
      </c>
      <c r="J1230" s="5" t="s">
        <v>858</v>
      </c>
      <c r="L1230"/>
    </row>
    <row r="1231" spans="1:12" s="1" customFormat="1" x14ac:dyDescent="0.25">
      <c r="A1231" s="5" t="s">
        <v>454</v>
      </c>
      <c r="B1231" s="5" t="s">
        <v>572</v>
      </c>
      <c r="C1231" s="5" t="s">
        <v>1051</v>
      </c>
      <c r="D1231" s="52">
        <f t="shared" ca="1" si="19"/>
        <v>20160</v>
      </c>
      <c r="E1231" s="5" t="s">
        <v>439</v>
      </c>
      <c r="F1231" s="5">
        <v>27</v>
      </c>
      <c r="G1231" s="50">
        <v>33423</v>
      </c>
      <c r="H1231" s="5">
        <v>353067</v>
      </c>
      <c r="I1231" s="50">
        <v>40402</v>
      </c>
      <c r="J1231" s="5" t="s">
        <v>858</v>
      </c>
      <c r="L1231"/>
    </row>
    <row r="1232" spans="1:12" s="1" customFormat="1" x14ac:dyDescent="0.25">
      <c r="A1232" s="5" t="s">
        <v>408</v>
      </c>
      <c r="B1232" s="5" t="s">
        <v>602</v>
      </c>
      <c r="C1232" s="5" t="s">
        <v>870</v>
      </c>
      <c r="D1232" s="52">
        <f t="shared" ca="1" si="19"/>
        <v>22188</v>
      </c>
      <c r="E1232" s="5" t="s">
        <v>416</v>
      </c>
      <c r="F1232" s="5">
        <v>27</v>
      </c>
      <c r="G1232" s="50">
        <v>33454</v>
      </c>
      <c r="H1232" s="5">
        <v>353070</v>
      </c>
      <c r="I1232" s="50">
        <v>40327</v>
      </c>
      <c r="J1232" s="5" t="s">
        <v>858</v>
      </c>
      <c r="L1232"/>
    </row>
    <row r="1233" spans="1:12" s="1" customFormat="1" x14ac:dyDescent="0.25">
      <c r="A1233" s="5" t="s">
        <v>454</v>
      </c>
      <c r="B1233" s="5" t="s">
        <v>626</v>
      </c>
      <c r="C1233" s="5" t="s">
        <v>1052</v>
      </c>
      <c r="D1233" s="52">
        <f t="shared" ca="1" si="19"/>
        <v>28728</v>
      </c>
      <c r="E1233" s="5" t="s">
        <v>439</v>
      </c>
      <c r="F1233" s="5">
        <v>27</v>
      </c>
      <c r="G1233" s="50">
        <v>33277</v>
      </c>
      <c r="H1233" s="5">
        <v>563040</v>
      </c>
      <c r="I1233" s="50">
        <v>40507</v>
      </c>
      <c r="J1233" s="5" t="s">
        <v>858</v>
      </c>
      <c r="L1233"/>
    </row>
    <row r="1234" spans="1:12" s="1" customFormat="1" x14ac:dyDescent="0.25">
      <c r="A1234" s="5" t="s">
        <v>454</v>
      </c>
      <c r="B1234" s="5" t="s">
        <v>618</v>
      </c>
      <c r="C1234" s="5" t="s">
        <v>1053</v>
      </c>
      <c r="D1234" s="52">
        <f t="shared" ca="1" si="19"/>
        <v>28872</v>
      </c>
      <c r="E1234" s="5" t="s">
        <v>439</v>
      </c>
      <c r="F1234" s="5">
        <v>27</v>
      </c>
      <c r="G1234" s="50">
        <v>33305</v>
      </c>
      <c r="H1234" s="5">
        <v>353058</v>
      </c>
      <c r="I1234" s="50">
        <v>40520</v>
      </c>
      <c r="J1234" s="5" t="s">
        <v>858</v>
      </c>
      <c r="L1234"/>
    </row>
    <row r="1235" spans="1:12" s="1" customFormat="1" x14ac:dyDescent="0.25">
      <c r="A1235" s="5" t="s">
        <v>408</v>
      </c>
      <c r="B1235" s="5" t="s">
        <v>713</v>
      </c>
      <c r="C1235" s="5" t="s">
        <v>964</v>
      </c>
      <c r="D1235" s="52">
        <f t="shared" ca="1" si="19"/>
        <v>28680</v>
      </c>
      <c r="E1235" s="5" t="s">
        <v>439</v>
      </c>
      <c r="F1235" s="5">
        <v>27</v>
      </c>
      <c r="G1235" s="50">
        <v>33336</v>
      </c>
      <c r="H1235" s="5">
        <v>353059</v>
      </c>
      <c r="I1235" s="50">
        <v>40443</v>
      </c>
      <c r="J1235" s="5" t="s">
        <v>858</v>
      </c>
      <c r="L1235"/>
    </row>
    <row r="1236" spans="1:12" s="1" customFormat="1" x14ac:dyDescent="0.25">
      <c r="A1236" s="5" t="s">
        <v>454</v>
      </c>
      <c r="B1236" s="5" t="s">
        <v>791</v>
      </c>
      <c r="C1236" s="5" t="s">
        <v>983</v>
      </c>
      <c r="D1236" s="52">
        <f t="shared" ca="1" si="19"/>
        <v>30600</v>
      </c>
      <c r="E1236" s="5" t="s">
        <v>439</v>
      </c>
      <c r="F1236" s="5">
        <v>27</v>
      </c>
      <c r="G1236" s="50">
        <v>33370</v>
      </c>
      <c r="H1236" s="5">
        <v>563063</v>
      </c>
      <c r="I1236" s="50">
        <v>40949</v>
      </c>
      <c r="J1236" s="5" t="s">
        <v>858</v>
      </c>
      <c r="L1236"/>
    </row>
    <row r="1237" spans="1:12" s="1" customFormat="1" x14ac:dyDescent="0.25">
      <c r="A1237" s="5" t="s">
        <v>408</v>
      </c>
      <c r="B1237" s="5" t="s">
        <v>426</v>
      </c>
      <c r="C1237" s="5" t="s">
        <v>490</v>
      </c>
      <c r="D1237" s="52">
        <f t="shared" ca="1" si="19"/>
        <v>20844</v>
      </c>
      <c r="E1237" s="5" t="s">
        <v>439</v>
      </c>
      <c r="F1237" s="5">
        <v>27</v>
      </c>
      <c r="G1237" s="50">
        <v>33431</v>
      </c>
      <c r="H1237" s="5">
        <v>353064</v>
      </c>
      <c r="I1237" s="50">
        <v>41064</v>
      </c>
      <c r="J1237" s="5" t="s">
        <v>858</v>
      </c>
      <c r="L1237"/>
    </row>
    <row r="1238" spans="1:12" s="1" customFormat="1" x14ac:dyDescent="0.25">
      <c r="A1238" s="5" t="s">
        <v>454</v>
      </c>
      <c r="B1238" s="5" t="s">
        <v>664</v>
      </c>
      <c r="C1238" s="5" t="s">
        <v>984</v>
      </c>
      <c r="D1238" s="52">
        <f t="shared" ca="1" si="19"/>
        <v>22020</v>
      </c>
      <c r="E1238" s="5" t="s">
        <v>439</v>
      </c>
      <c r="F1238" s="5">
        <v>27</v>
      </c>
      <c r="G1238" s="50">
        <v>33462</v>
      </c>
      <c r="H1238" s="5">
        <v>353061</v>
      </c>
      <c r="I1238" s="50">
        <v>41046</v>
      </c>
      <c r="J1238" s="5" t="s">
        <v>858</v>
      </c>
      <c r="L1238"/>
    </row>
    <row r="1239" spans="1:12" s="1" customFormat="1" x14ac:dyDescent="0.25">
      <c r="A1239" s="5" t="s">
        <v>408</v>
      </c>
      <c r="B1239" s="5" t="s">
        <v>709</v>
      </c>
      <c r="C1239" s="5" t="s">
        <v>1054</v>
      </c>
      <c r="D1239" s="52">
        <f t="shared" ca="1" si="19"/>
        <v>22968</v>
      </c>
      <c r="E1239" s="5" t="s">
        <v>439</v>
      </c>
      <c r="F1239" s="5">
        <v>26</v>
      </c>
      <c r="G1239" s="50">
        <v>33859</v>
      </c>
      <c r="H1239" s="5">
        <v>563043</v>
      </c>
      <c r="I1239" s="50">
        <v>41063</v>
      </c>
      <c r="J1239" s="5" t="s">
        <v>466</v>
      </c>
      <c r="L1239"/>
    </row>
    <row r="1240" spans="1:12" s="1" customFormat="1" x14ac:dyDescent="0.25">
      <c r="A1240" s="5" t="s">
        <v>454</v>
      </c>
      <c r="B1240" s="5" t="s">
        <v>623</v>
      </c>
      <c r="C1240" s="5" t="s">
        <v>632</v>
      </c>
      <c r="D1240" s="52">
        <f t="shared" ca="1" si="19"/>
        <v>18960</v>
      </c>
      <c r="E1240" s="5" t="s">
        <v>439</v>
      </c>
      <c r="F1240" s="5">
        <v>25</v>
      </c>
      <c r="G1240" s="50">
        <v>33889</v>
      </c>
      <c r="H1240" s="5">
        <v>353069</v>
      </c>
      <c r="I1240" s="50">
        <v>41034</v>
      </c>
      <c r="J1240" s="5" t="s">
        <v>466</v>
      </c>
      <c r="L1240"/>
    </row>
    <row r="1241" spans="1:12" s="1" customFormat="1" x14ac:dyDescent="0.25">
      <c r="A1241" s="5" t="s">
        <v>454</v>
      </c>
      <c r="B1241" s="5" t="s">
        <v>474</v>
      </c>
      <c r="C1241" s="5" t="s">
        <v>710</v>
      </c>
      <c r="D1241" s="52">
        <f t="shared" ca="1" si="19"/>
        <v>31128</v>
      </c>
      <c r="E1241" s="5" t="s">
        <v>439</v>
      </c>
      <c r="F1241" s="5">
        <v>31</v>
      </c>
      <c r="G1241" s="50">
        <v>31772</v>
      </c>
      <c r="H1241" s="5">
        <v>353055</v>
      </c>
      <c r="I1241" s="50">
        <v>40631</v>
      </c>
      <c r="J1241" s="5" t="s">
        <v>466</v>
      </c>
      <c r="L1241"/>
    </row>
    <row r="1242" spans="1:12" s="1" customFormat="1" x14ac:dyDescent="0.25">
      <c r="A1242" s="5" t="s">
        <v>454</v>
      </c>
      <c r="B1242" s="5" t="s">
        <v>534</v>
      </c>
      <c r="C1242" s="5" t="s">
        <v>884</v>
      </c>
      <c r="D1242" s="52">
        <f t="shared" ca="1" si="19"/>
        <v>29412</v>
      </c>
      <c r="E1242" s="5" t="s">
        <v>439</v>
      </c>
      <c r="F1242" s="5">
        <v>26</v>
      </c>
      <c r="G1242" s="50">
        <v>33644</v>
      </c>
      <c r="H1242" s="5">
        <v>353056</v>
      </c>
      <c r="I1242" s="50">
        <v>40916</v>
      </c>
      <c r="J1242" s="5" t="s">
        <v>466</v>
      </c>
      <c r="L1242"/>
    </row>
    <row r="1243" spans="1:12" s="1" customFormat="1" x14ac:dyDescent="0.25">
      <c r="A1243" s="5" t="s">
        <v>454</v>
      </c>
      <c r="B1243" s="5" t="s">
        <v>531</v>
      </c>
      <c r="C1243" s="5" t="s">
        <v>1055</v>
      </c>
      <c r="D1243" s="52">
        <f t="shared" ca="1" si="19"/>
        <v>28452</v>
      </c>
      <c r="E1243" s="5" t="s">
        <v>439</v>
      </c>
      <c r="F1243" s="5">
        <v>26</v>
      </c>
      <c r="G1243" s="50">
        <v>33666</v>
      </c>
      <c r="H1243" s="5">
        <v>353057</v>
      </c>
      <c r="I1243" s="50">
        <v>41051</v>
      </c>
      <c r="J1243" s="5" t="s">
        <v>466</v>
      </c>
      <c r="L1243"/>
    </row>
    <row r="1244" spans="1:12" s="1" customFormat="1" x14ac:dyDescent="0.25">
      <c r="A1244" s="5" t="s">
        <v>454</v>
      </c>
      <c r="B1244" s="5" t="s">
        <v>574</v>
      </c>
      <c r="C1244" s="5" t="s">
        <v>922</v>
      </c>
      <c r="D1244" s="52">
        <f t="shared" ca="1" si="19"/>
        <v>27792</v>
      </c>
      <c r="E1244" s="5" t="s">
        <v>439</v>
      </c>
      <c r="F1244" s="5">
        <v>26</v>
      </c>
      <c r="G1244" s="50">
        <v>33697</v>
      </c>
      <c r="H1244" s="5">
        <v>563056</v>
      </c>
      <c r="I1244" s="50">
        <v>41072</v>
      </c>
      <c r="J1244" s="5" t="s">
        <v>466</v>
      </c>
      <c r="L1244"/>
    </row>
    <row r="1245" spans="1:12" s="1" customFormat="1" x14ac:dyDescent="0.25">
      <c r="A1245" s="5" t="s">
        <v>454</v>
      </c>
      <c r="B1245" s="5" t="s">
        <v>550</v>
      </c>
      <c r="C1245" s="5" t="s">
        <v>1056</v>
      </c>
      <c r="D1245" s="52">
        <f t="shared" ca="1" si="19"/>
        <v>28308</v>
      </c>
      <c r="E1245" s="5" t="s">
        <v>439</v>
      </c>
      <c r="F1245" s="5">
        <v>26</v>
      </c>
      <c r="G1245" s="50">
        <v>33727</v>
      </c>
      <c r="H1245" s="5">
        <v>563042</v>
      </c>
      <c r="I1245" s="50">
        <v>41032</v>
      </c>
      <c r="J1245" s="5" t="s">
        <v>466</v>
      </c>
      <c r="L1245"/>
    </row>
    <row r="1246" spans="1:12" s="1" customFormat="1" x14ac:dyDescent="0.25">
      <c r="A1246" s="5" t="s">
        <v>454</v>
      </c>
      <c r="B1246" s="5" t="s">
        <v>562</v>
      </c>
      <c r="C1246" s="5" t="s">
        <v>972</v>
      </c>
      <c r="D1246" s="52">
        <f t="shared" ca="1" si="19"/>
        <v>23088</v>
      </c>
      <c r="E1246" s="5" t="s">
        <v>439</v>
      </c>
      <c r="F1246" s="5">
        <v>26</v>
      </c>
      <c r="G1246" s="50">
        <v>33789</v>
      </c>
      <c r="H1246" s="5">
        <v>353060</v>
      </c>
      <c r="I1246" s="50">
        <v>41268</v>
      </c>
      <c r="J1246" s="5" t="s">
        <v>466</v>
      </c>
      <c r="L1246"/>
    </row>
    <row r="1247" spans="1:12" s="1" customFormat="1" x14ac:dyDescent="0.25">
      <c r="A1247" s="5" t="s">
        <v>454</v>
      </c>
      <c r="B1247" s="5" t="s">
        <v>594</v>
      </c>
      <c r="C1247" s="5" t="s">
        <v>1057</v>
      </c>
      <c r="D1247" s="52">
        <f t="shared" ca="1" si="19"/>
        <v>23520</v>
      </c>
      <c r="E1247" s="5" t="s">
        <v>439</v>
      </c>
      <c r="F1247" s="5">
        <v>26</v>
      </c>
      <c r="G1247" s="50">
        <v>33820</v>
      </c>
      <c r="H1247" s="5">
        <v>353062</v>
      </c>
      <c r="I1247" s="50">
        <v>41102</v>
      </c>
      <c r="J1247" s="5" t="s">
        <v>466</v>
      </c>
      <c r="L1247"/>
    </row>
    <row r="1248" spans="1:12" s="1" customFormat="1" x14ac:dyDescent="0.25">
      <c r="A1248" s="5" t="s">
        <v>454</v>
      </c>
      <c r="B1248" s="5" t="s">
        <v>467</v>
      </c>
      <c r="C1248" s="5" t="s">
        <v>563</v>
      </c>
      <c r="D1248" s="52">
        <f t="shared" ca="1" si="19"/>
        <v>27552</v>
      </c>
      <c r="E1248" s="5" t="s">
        <v>439</v>
      </c>
      <c r="F1248" s="5">
        <v>25</v>
      </c>
      <c r="G1248" s="50">
        <v>34216</v>
      </c>
      <c r="H1248" s="5">
        <v>353068</v>
      </c>
      <c r="I1248" s="50">
        <v>40971</v>
      </c>
      <c r="J1248" s="5" t="s">
        <v>466</v>
      </c>
      <c r="L1248"/>
    </row>
    <row r="1249" spans="1:12" s="1" customFormat="1" x14ac:dyDescent="0.25">
      <c r="A1249" s="5" t="s">
        <v>454</v>
      </c>
      <c r="B1249" s="5" t="s">
        <v>185</v>
      </c>
      <c r="C1249" s="5" t="s">
        <v>1058</v>
      </c>
      <c r="D1249" s="52">
        <f t="shared" ca="1" si="19"/>
        <v>23460</v>
      </c>
      <c r="E1249" s="5" t="s">
        <v>439</v>
      </c>
      <c r="F1249" s="5">
        <v>24</v>
      </c>
      <c r="G1249" s="50">
        <v>34253</v>
      </c>
      <c r="H1249" s="5">
        <v>563046</v>
      </c>
      <c r="I1249" s="50">
        <v>40797</v>
      </c>
      <c r="J1249" s="5" t="s">
        <v>466</v>
      </c>
      <c r="L1249"/>
    </row>
    <row r="1250" spans="1:12" s="1" customFormat="1" x14ac:dyDescent="0.25">
      <c r="A1250" s="5" t="s">
        <v>454</v>
      </c>
      <c r="B1250" s="5" t="s">
        <v>155</v>
      </c>
      <c r="C1250" s="5" t="s">
        <v>523</v>
      </c>
      <c r="D1250" s="52">
        <f t="shared" ca="1" si="19"/>
        <v>27948</v>
      </c>
      <c r="E1250" s="5" t="s">
        <v>439</v>
      </c>
      <c r="F1250" s="5">
        <v>24</v>
      </c>
      <c r="G1250" s="50">
        <v>34284</v>
      </c>
      <c r="H1250" s="5">
        <v>353066</v>
      </c>
      <c r="I1250" s="50">
        <v>40741</v>
      </c>
      <c r="J1250" s="5" t="s">
        <v>466</v>
      </c>
      <c r="L1250"/>
    </row>
    <row r="1251" spans="1:12" s="1" customFormat="1" x14ac:dyDescent="0.25">
      <c r="A1251" s="5" t="s">
        <v>454</v>
      </c>
      <c r="B1251" s="5" t="s">
        <v>409</v>
      </c>
      <c r="C1251" s="5" t="s">
        <v>943</v>
      </c>
      <c r="D1251" s="52">
        <f t="shared" ca="1" si="19"/>
        <v>23004</v>
      </c>
      <c r="E1251" s="5" t="s">
        <v>439</v>
      </c>
      <c r="F1251" s="5">
        <v>26</v>
      </c>
      <c r="G1251" s="50">
        <v>33758</v>
      </c>
      <c r="H1251" s="5">
        <v>353074</v>
      </c>
      <c r="I1251" s="50">
        <v>40808</v>
      </c>
      <c r="J1251" s="5" t="s">
        <v>466</v>
      </c>
      <c r="L1251"/>
    </row>
    <row r="1252" spans="1:12" s="1" customFormat="1" x14ac:dyDescent="0.25">
      <c r="A1252" s="5" t="s">
        <v>408</v>
      </c>
      <c r="B1252" s="5" t="s">
        <v>673</v>
      </c>
      <c r="C1252" s="5" t="s">
        <v>997</v>
      </c>
      <c r="D1252" s="52">
        <f t="shared" ca="1" si="19"/>
        <v>19752</v>
      </c>
      <c r="E1252" s="5" t="s">
        <v>850</v>
      </c>
      <c r="F1252" s="5">
        <v>30</v>
      </c>
      <c r="G1252" s="50">
        <v>32408</v>
      </c>
      <c r="H1252" s="5">
        <v>563034</v>
      </c>
      <c r="I1252" s="50">
        <v>40636</v>
      </c>
      <c r="J1252" s="5" t="s">
        <v>858</v>
      </c>
      <c r="L1252"/>
    </row>
    <row r="1253" spans="1:12" s="1" customFormat="1" x14ac:dyDescent="0.25">
      <c r="A1253" s="5" t="s">
        <v>408</v>
      </c>
      <c r="B1253" s="5" t="s">
        <v>467</v>
      </c>
      <c r="C1253" s="5" t="s">
        <v>901</v>
      </c>
      <c r="D1253" s="52">
        <f t="shared" ca="1" si="19"/>
        <v>26832</v>
      </c>
      <c r="E1253" s="5" t="s">
        <v>439</v>
      </c>
      <c r="F1253" s="5">
        <v>27</v>
      </c>
      <c r="G1253" s="50">
        <v>33165</v>
      </c>
      <c r="H1253" s="5">
        <v>353076</v>
      </c>
      <c r="I1253" s="50">
        <v>40903</v>
      </c>
      <c r="J1253" s="5" t="s">
        <v>466</v>
      </c>
      <c r="L1253"/>
    </row>
    <row r="1254" spans="1:12" s="1" customFormat="1" x14ac:dyDescent="0.25">
      <c r="A1254" s="5" t="s">
        <v>454</v>
      </c>
      <c r="B1254" s="5" t="s">
        <v>464</v>
      </c>
      <c r="C1254" s="5" t="s">
        <v>680</v>
      </c>
      <c r="D1254" s="52">
        <f t="shared" ca="1" si="19"/>
        <v>28272</v>
      </c>
      <c r="E1254" s="5" t="s">
        <v>439</v>
      </c>
      <c r="F1254" s="5">
        <v>27</v>
      </c>
      <c r="G1254" s="50">
        <v>33232</v>
      </c>
      <c r="H1254" s="5">
        <v>353075</v>
      </c>
      <c r="I1254" s="50">
        <v>40858</v>
      </c>
      <c r="J1254" s="5" t="s">
        <v>466</v>
      </c>
      <c r="L1254"/>
    </row>
    <row r="1255" spans="1:12" s="1" customFormat="1" x14ac:dyDescent="0.25">
      <c r="A1255" s="5" t="s">
        <v>454</v>
      </c>
      <c r="B1255" s="5" t="s">
        <v>559</v>
      </c>
      <c r="C1255" s="5" t="s">
        <v>984</v>
      </c>
      <c r="D1255" s="52">
        <f t="shared" ca="1" si="19"/>
        <v>18960</v>
      </c>
      <c r="E1255" s="5" t="s">
        <v>439</v>
      </c>
      <c r="F1255" s="5">
        <v>31</v>
      </c>
      <c r="G1255" s="50">
        <v>31993</v>
      </c>
      <c r="H1255" s="5">
        <v>353079</v>
      </c>
      <c r="I1255" s="50">
        <v>40873</v>
      </c>
      <c r="J1255" s="5" t="s">
        <v>858</v>
      </c>
      <c r="L1255"/>
    </row>
    <row r="1256" spans="1:12" s="1" customFormat="1" x14ac:dyDescent="0.25">
      <c r="A1256" s="5" t="s">
        <v>408</v>
      </c>
      <c r="B1256" s="5" t="s">
        <v>500</v>
      </c>
      <c r="C1256" s="5" t="s">
        <v>950</v>
      </c>
      <c r="D1256" s="52">
        <f t="shared" ca="1" si="19"/>
        <v>24672</v>
      </c>
      <c r="E1256" s="5" t="s">
        <v>460</v>
      </c>
      <c r="F1256" s="5">
        <v>31</v>
      </c>
      <c r="G1256" s="50">
        <v>31772</v>
      </c>
      <c r="H1256" s="5">
        <v>563078</v>
      </c>
      <c r="I1256" s="50">
        <v>40631</v>
      </c>
      <c r="J1256" s="5" t="s">
        <v>858</v>
      </c>
      <c r="L1256"/>
    </row>
    <row r="1257" spans="1:12" s="1" customFormat="1" x14ac:dyDescent="0.25">
      <c r="A1257" s="5" t="s">
        <v>454</v>
      </c>
      <c r="B1257" s="5" t="s">
        <v>185</v>
      </c>
      <c r="C1257" s="5" t="s">
        <v>1014</v>
      </c>
      <c r="D1257" s="52">
        <f t="shared" ca="1" si="19"/>
        <v>23664</v>
      </c>
      <c r="E1257" s="5" t="s">
        <v>439</v>
      </c>
      <c r="F1257" s="5">
        <v>32</v>
      </c>
      <c r="G1257" s="50">
        <v>31500</v>
      </c>
      <c r="H1257" s="5">
        <v>563084</v>
      </c>
      <c r="I1257" s="50">
        <v>40762</v>
      </c>
      <c r="J1257" s="5" t="s">
        <v>858</v>
      </c>
      <c r="L1257"/>
    </row>
    <row r="1258" spans="1:12" s="1" customFormat="1" x14ac:dyDescent="0.25">
      <c r="A1258" s="5" t="s">
        <v>408</v>
      </c>
      <c r="B1258" s="5" t="s">
        <v>452</v>
      </c>
      <c r="C1258" s="5" t="s">
        <v>1059</v>
      </c>
      <c r="D1258" s="52">
        <f t="shared" ca="1" si="19"/>
        <v>21828</v>
      </c>
      <c r="E1258" s="5" t="s">
        <v>439</v>
      </c>
      <c r="F1258" s="5">
        <v>30</v>
      </c>
      <c r="G1258" s="50">
        <v>32280</v>
      </c>
      <c r="H1258" s="5">
        <v>563081</v>
      </c>
      <c r="I1258" s="50">
        <v>40798</v>
      </c>
      <c r="J1258" s="5" t="s">
        <v>858</v>
      </c>
      <c r="L1258"/>
    </row>
    <row r="1259" spans="1:12" s="1" customFormat="1" x14ac:dyDescent="0.25">
      <c r="A1259" s="5" t="s">
        <v>408</v>
      </c>
      <c r="B1259" s="5" t="s">
        <v>476</v>
      </c>
      <c r="C1259" s="5" t="s">
        <v>822</v>
      </c>
      <c r="D1259" s="52">
        <f t="shared" ca="1" si="19"/>
        <v>28284</v>
      </c>
      <c r="E1259" s="5" t="s">
        <v>439</v>
      </c>
      <c r="F1259" s="5">
        <v>27</v>
      </c>
      <c r="G1259" s="50">
        <v>33217</v>
      </c>
      <c r="H1259" s="5">
        <v>353082</v>
      </c>
      <c r="I1259" s="50">
        <v>40727</v>
      </c>
      <c r="J1259" s="5" t="s">
        <v>858</v>
      </c>
      <c r="L1259"/>
    </row>
    <row r="1260" spans="1:12" s="1" customFormat="1" x14ac:dyDescent="0.25">
      <c r="A1260" s="5" t="s">
        <v>408</v>
      </c>
      <c r="B1260" s="5" t="s">
        <v>645</v>
      </c>
      <c r="C1260" s="5" t="s">
        <v>527</v>
      </c>
      <c r="D1260" s="52">
        <f t="shared" ca="1" si="19"/>
        <v>19164</v>
      </c>
      <c r="E1260" s="5" t="s">
        <v>433</v>
      </c>
      <c r="F1260" s="5">
        <v>35</v>
      </c>
      <c r="G1260" s="50">
        <v>30578</v>
      </c>
      <c r="H1260" s="5">
        <v>563036</v>
      </c>
      <c r="I1260" s="50">
        <v>41354</v>
      </c>
      <c r="J1260" s="5" t="s">
        <v>858</v>
      </c>
      <c r="L1260"/>
    </row>
    <row r="1261" spans="1:12" s="1" customFormat="1" x14ac:dyDescent="0.25">
      <c r="A1261" s="5" t="s">
        <v>454</v>
      </c>
      <c r="B1261" s="5" t="s">
        <v>471</v>
      </c>
      <c r="C1261" s="5" t="s">
        <v>922</v>
      </c>
      <c r="D1261" s="52">
        <f t="shared" ca="1" si="19"/>
        <v>28080</v>
      </c>
      <c r="E1261" s="5" t="s">
        <v>460</v>
      </c>
      <c r="F1261" s="5">
        <v>31</v>
      </c>
      <c r="G1261" s="50">
        <v>32030</v>
      </c>
      <c r="H1261" s="5">
        <v>563085</v>
      </c>
      <c r="I1261" s="50">
        <v>41569</v>
      </c>
      <c r="J1261" s="5" t="s">
        <v>858</v>
      </c>
      <c r="L1261"/>
    </row>
    <row r="1262" spans="1:12" s="1" customFormat="1" x14ac:dyDescent="0.25">
      <c r="A1262" s="5" t="s">
        <v>454</v>
      </c>
      <c r="B1262" s="5" t="s">
        <v>784</v>
      </c>
      <c r="C1262" s="5" t="s">
        <v>1060</v>
      </c>
      <c r="D1262" s="52">
        <f t="shared" ca="1" si="19"/>
        <v>28572</v>
      </c>
      <c r="E1262" s="5" t="s">
        <v>416</v>
      </c>
      <c r="F1262" s="5">
        <v>30</v>
      </c>
      <c r="G1262" s="50">
        <v>32218</v>
      </c>
      <c r="H1262" s="5">
        <v>353087</v>
      </c>
      <c r="I1262" s="50">
        <v>41384</v>
      </c>
      <c r="J1262" s="5" t="s">
        <v>858</v>
      </c>
      <c r="L1262"/>
    </row>
    <row r="1263" spans="1:12" s="1" customFormat="1" x14ac:dyDescent="0.25">
      <c r="A1263" s="5" t="s">
        <v>454</v>
      </c>
      <c r="B1263" s="5" t="s">
        <v>817</v>
      </c>
      <c r="C1263" s="5" t="s">
        <v>640</v>
      </c>
      <c r="D1263" s="52">
        <f t="shared" ca="1" si="19"/>
        <v>24348</v>
      </c>
      <c r="E1263" s="5" t="s">
        <v>439</v>
      </c>
      <c r="F1263" s="5">
        <v>33</v>
      </c>
      <c r="G1263" s="50">
        <v>31088</v>
      </c>
      <c r="H1263" s="5">
        <v>563091</v>
      </c>
      <c r="I1263" s="50">
        <v>41372</v>
      </c>
      <c r="J1263" s="5" t="s">
        <v>858</v>
      </c>
      <c r="L1263"/>
    </row>
    <row r="1264" spans="1:12" s="1" customFormat="1" x14ac:dyDescent="0.25">
      <c r="A1264" s="5" t="s">
        <v>413</v>
      </c>
      <c r="B1264" s="5" t="s">
        <v>509</v>
      </c>
      <c r="C1264" s="5" t="s">
        <v>848</v>
      </c>
      <c r="D1264" s="52">
        <f t="shared" ca="1" si="19"/>
        <v>23496</v>
      </c>
      <c r="E1264" s="5" t="s">
        <v>411</v>
      </c>
      <c r="F1264" s="5">
        <v>34</v>
      </c>
      <c r="G1264" s="50">
        <v>30837</v>
      </c>
      <c r="H1264" s="5">
        <v>563096</v>
      </c>
      <c r="I1264" s="50">
        <v>41397</v>
      </c>
      <c r="J1264" s="5" t="s">
        <v>858</v>
      </c>
      <c r="L1264"/>
    </row>
    <row r="1265" spans="1:12" s="1" customFormat="1" x14ac:dyDescent="0.25">
      <c r="A1265" s="5" t="s">
        <v>408</v>
      </c>
      <c r="B1265" s="5" t="s">
        <v>410</v>
      </c>
      <c r="C1265" s="5" t="s">
        <v>86</v>
      </c>
      <c r="D1265" s="52">
        <f t="shared" ca="1" si="19"/>
        <v>22728</v>
      </c>
      <c r="E1265" s="5" t="s">
        <v>439</v>
      </c>
      <c r="F1265" s="5">
        <v>31</v>
      </c>
      <c r="G1265" s="50">
        <v>31841</v>
      </c>
      <c r="H1265" s="5">
        <v>563095</v>
      </c>
      <c r="I1265" s="50">
        <v>41521</v>
      </c>
      <c r="J1265" s="5" t="s">
        <v>858</v>
      </c>
      <c r="L1265"/>
    </row>
    <row r="1266" spans="1:12" s="1" customFormat="1" x14ac:dyDescent="0.25">
      <c r="A1266" s="5" t="s">
        <v>454</v>
      </c>
      <c r="B1266" s="5" t="s">
        <v>635</v>
      </c>
      <c r="C1266" s="5" t="s">
        <v>975</v>
      </c>
      <c r="D1266" s="52">
        <f t="shared" ca="1" si="19"/>
        <v>22968</v>
      </c>
      <c r="E1266" s="5" t="s">
        <v>416</v>
      </c>
      <c r="F1266" s="5">
        <v>30</v>
      </c>
      <c r="G1266" s="50">
        <v>32189</v>
      </c>
      <c r="H1266" s="5">
        <v>353098</v>
      </c>
      <c r="I1266" s="50">
        <v>41414</v>
      </c>
      <c r="J1266" s="5" t="s">
        <v>858</v>
      </c>
      <c r="L1266"/>
    </row>
    <row r="1267" spans="1:12" s="1" customFormat="1" x14ac:dyDescent="0.25">
      <c r="A1267" s="5" t="s">
        <v>454</v>
      </c>
      <c r="B1267" s="5" t="s">
        <v>528</v>
      </c>
      <c r="C1267" s="5" t="s">
        <v>90</v>
      </c>
      <c r="D1267" s="52">
        <f t="shared" ca="1" si="19"/>
        <v>18108</v>
      </c>
      <c r="E1267" s="5" t="s">
        <v>442</v>
      </c>
      <c r="F1267" s="5">
        <v>27</v>
      </c>
      <c r="G1267" s="50">
        <v>33187</v>
      </c>
      <c r="H1267" s="5">
        <v>353100</v>
      </c>
      <c r="I1267" s="50">
        <v>41527</v>
      </c>
      <c r="J1267" s="5" t="s">
        <v>858</v>
      </c>
      <c r="L1267"/>
    </row>
    <row r="1268" spans="1:12" s="1" customFormat="1" x14ac:dyDescent="0.25">
      <c r="A1268" s="5" t="s">
        <v>413</v>
      </c>
      <c r="B1268" s="5" t="s">
        <v>476</v>
      </c>
      <c r="C1268" s="5" t="s">
        <v>928</v>
      </c>
      <c r="D1268" s="52">
        <f t="shared" ca="1" si="19"/>
        <v>25740</v>
      </c>
      <c r="E1268" s="5" t="s">
        <v>439</v>
      </c>
      <c r="F1268" s="5">
        <v>36</v>
      </c>
      <c r="G1268" s="50">
        <v>30044</v>
      </c>
      <c r="H1268" s="5">
        <v>353089</v>
      </c>
      <c r="I1268" s="50">
        <v>41279</v>
      </c>
      <c r="J1268" s="5" t="s">
        <v>858</v>
      </c>
      <c r="L1268"/>
    </row>
    <row r="1269" spans="1:12" s="1" customFormat="1" x14ac:dyDescent="0.25">
      <c r="A1269" s="5" t="s">
        <v>408</v>
      </c>
      <c r="B1269" s="5" t="s">
        <v>748</v>
      </c>
      <c r="C1269" s="5" t="s">
        <v>552</v>
      </c>
      <c r="D1269" s="52">
        <f t="shared" ca="1" si="19"/>
        <v>25032</v>
      </c>
      <c r="E1269" s="5" t="s">
        <v>439</v>
      </c>
      <c r="F1269" s="5">
        <v>29</v>
      </c>
      <c r="G1269" s="50">
        <v>32650</v>
      </c>
      <c r="H1269" s="5">
        <v>563093</v>
      </c>
      <c r="I1269" s="50">
        <v>41406</v>
      </c>
      <c r="J1269" s="5" t="s">
        <v>858</v>
      </c>
      <c r="L1269"/>
    </row>
    <row r="1270" spans="1:12" s="1" customFormat="1" x14ac:dyDescent="0.25">
      <c r="A1270" s="5" t="s">
        <v>408</v>
      </c>
      <c r="B1270" s="5" t="s">
        <v>639</v>
      </c>
      <c r="C1270" s="5" t="s">
        <v>1061</v>
      </c>
      <c r="D1270" s="52">
        <f t="shared" ca="1" si="19"/>
        <v>26256</v>
      </c>
      <c r="E1270" s="5" t="s">
        <v>1062</v>
      </c>
      <c r="F1270" s="5">
        <v>36</v>
      </c>
      <c r="G1270" s="50">
        <v>30198</v>
      </c>
      <c r="H1270" s="5">
        <v>563077</v>
      </c>
      <c r="I1270" s="50">
        <v>41336</v>
      </c>
      <c r="J1270" s="5" t="s">
        <v>858</v>
      </c>
      <c r="L1270"/>
    </row>
    <row r="1271" spans="1:12" s="1" customFormat="1" x14ac:dyDescent="0.25">
      <c r="A1271" s="5" t="s">
        <v>408</v>
      </c>
      <c r="B1271" s="5" t="s">
        <v>626</v>
      </c>
      <c r="C1271" s="5" t="s">
        <v>828</v>
      </c>
      <c r="D1271" s="52">
        <f t="shared" ca="1" si="19"/>
        <v>28848</v>
      </c>
      <c r="E1271" s="5" t="s">
        <v>460</v>
      </c>
      <c r="F1271" s="5">
        <v>30</v>
      </c>
      <c r="G1271" s="50">
        <v>32336</v>
      </c>
      <c r="H1271" s="5">
        <v>353099</v>
      </c>
      <c r="I1271" s="50">
        <v>41969</v>
      </c>
      <c r="J1271" s="5" t="s">
        <v>858</v>
      </c>
      <c r="L1271"/>
    </row>
    <row r="1272" spans="1:12" s="1" customFormat="1" x14ac:dyDescent="0.25">
      <c r="A1272" s="5" t="s">
        <v>413</v>
      </c>
      <c r="B1272" s="5" t="s">
        <v>667</v>
      </c>
      <c r="C1272" s="5" t="s">
        <v>984</v>
      </c>
      <c r="D1272" s="52">
        <f t="shared" ca="1" si="19"/>
        <v>29772</v>
      </c>
      <c r="E1272" s="5" t="s">
        <v>439</v>
      </c>
      <c r="F1272" s="5">
        <v>29</v>
      </c>
      <c r="G1272" s="50">
        <v>32692</v>
      </c>
      <c r="H1272" s="5">
        <v>563088</v>
      </c>
      <c r="I1272" s="50">
        <v>41983</v>
      </c>
      <c r="J1272" s="5" t="s">
        <v>858</v>
      </c>
      <c r="L1272"/>
    </row>
    <row r="1273" spans="1:12" s="1" customFormat="1" x14ac:dyDescent="0.25">
      <c r="A1273" s="5" t="s">
        <v>454</v>
      </c>
      <c r="B1273" s="5" t="s">
        <v>704</v>
      </c>
      <c r="C1273" s="5" t="s">
        <v>1063</v>
      </c>
      <c r="D1273" s="52">
        <f t="shared" ca="1" si="19"/>
        <v>18972</v>
      </c>
      <c r="E1273" s="5" t="s">
        <v>439</v>
      </c>
      <c r="F1273" s="5">
        <v>30</v>
      </c>
      <c r="G1273" s="50">
        <v>32249</v>
      </c>
      <c r="H1273" s="5">
        <v>563105</v>
      </c>
      <c r="I1273" s="50">
        <v>41927</v>
      </c>
      <c r="J1273" s="5" t="s">
        <v>858</v>
      </c>
      <c r="L1273"/>
    </row>
    <row r="1274" spans="1:12" s="1" customFormat="1" x14ac:dyDescent="0.25">
      <c r="A1274" s="5" t="s">
        <v>454</v>
      </c>
      <c r="B1274" s="5" t="s">
        <v>671</v>
      </c>
      <c r="C1274" s="5" t="s">
        <v>1058</v>
      </c>
      <c r="D1274" s="52">
        <f t="shared" ca="1" si="19"/>
        <v>23856</v>
      </c>
      <c r="E1274" s="5" t="s">
        <v>416</v>
      </c>
      <c r="F1274" s="5">
        <v>30</v>
      </c>
      <c r="G1274" s="50">
        <v>32297</v>
      </c>
      <c r="H1274" s="5">
        <v>353094</v>
      </c>
      <c r="I1274" s="50">
        <v>41664</v>
      </c>
      <c r="J1274" s="5" t="s">
        <v>858</v>
      </c>
      <c r="L1274"/>
    </row>
    <row r="1275" spans="1:12" s="1" customFormat="1" x14ac:dyDescent="0.25">
      <c r="A1275" s="5" t="s">
        <v>454</v>
      </c>
      <c r="B1275" s="5" t="s">
        <v>635</v>
      </c>
      <c r="C1275" s="5" t="s">
        <v>995</v>
      </c>
      <c r="D1275" s="52">
        <f t="shared" ca="1" si="19"/>
        <v>29700</v>
      </c>
      <c r="E1275" s="5" t="s">
        <v>442</v>
      </c>
      <c r="F1275" s="5">
        <v>29</v>
      </c>
      <c r="G1275" s="50">
        <v>32565</v>
      </c>
      <c r="H1275" s="5">
        <v>563106</v>
      </c>
      <c r="I1275" s="50">
        <v>41779</v>
      </c>
      <c r="J1275" s="5" t="s">
        <v>858</v>
      </c>
      <c r="L1275"/>
    </row>
    <row r="1276" spans="1:12" s="1" customFormat="1" x14ac:dyDescent="0.25">
      <c r="A1276" s="5" t="s">
        <v>454</v>
      </c>
      <c r="B1276" s="5" t="s">
        <v>495</v>
      </c>
      <c r="C1276" s="5" t="s">
        <v>922</v>
      </c>
      <c r="D1276" s="52">
        <f t="shared" ca="1" si="19"/>
        <v>28812</v>
      </c>
      <c r="E1276" s="5" t="s">
        <v>439</v>
      </c>
      <c r="F1276" s="5">
        <v>27</v>
      </c>
      <c r="G1276" s="50">
        <v>33401</v>
      </c>
      <c r="H1276" s="5">
        <v>353108</v>
      </c>
      <c r="I1276" s="50">
        <v>41894</v>
      </c>
      <c r="J1276" s="5" t="s">
        <v>858</v>
      </c>
      <c r="L1276"/>
    </row>
    <row r="1277" spans="1:12" s="1" customFormat="1" x14ac:dyDescent="0.25">
      <c r="A1277" s="5" t="s">
        <v>454</v>
      </c>
      <c r="B1277" s="5" t="s">
        <v>660</v>
      </c>
      <c r="C1277" s="5" t="s">
        <v>1064</v>
      </c>
      <c r="D1277" s="52">
        <f t="shared" ca="1" si="19"/>
        <v>29616</v>
      </c>
      <c r="E1277" s="5" t="s">
        <v>439</v>
      </c>
      <c r="F1277" s="5">
        <v>27</v>
      </c>
      <c r="G1277" s="50">
        <v>33156</v>
      </c>
      <c r="H1277" s="5">
        <v>563107</v>
      </c>
      <c r="I1277" s="50">
        <v>41732</v>
      </c>
      <c r="J1277" s="5" t="s">
        <v>858</v>
      </c>
      <c r="L1277"/>
    </row>
    <row r="1278" spans="1:12" s="1" customFormat="1" x14ac:dyDescent="0.25">
      <c r="A1278" s="5" t="s">
        <v>454</v>
      </c>
      <c r="B1278" s="5" t="s">
        <v>509</v>
      </c>
      <c r="C1278" s="5" t="s">
        <v>975</v>
      </c>
      <c r="D1278" s="52">
        <f t="shared" ca="1" si="19"/>
        <v>28524</v>
      </c>
      <c r="E1278" s="5" t="s">
        <v>442</v>
      </c>
      <c r="F1278" s="5">
        <v>30</v>
      </c>
      <c r="G1278" s="50">
        <v>32062</v>
      </c>
      <c r="H1278" s="5">
        <v>563113</v>
      </c>
      <c r="I1278" s="50">
        <v>41686</v>
      </c>
      <c r="J1278" s="5" t="s">
        <v>858</v>
      </c>
      <c r="L1278"/>
    </row>
    <row r="1279" spans="1:12" s="1" customFormat="1" x14ac:dyDescent="0.25">
      <c r="A1279" s="5" t="s">
        <v>454</v>
      </c>
      <c r="B1279" s="5" t="s">
        <v>694</v>
      </c>
      <c r="C1279" s="5" t="s">
        <v>840</v>
      </c>
      <c r="D1279" s="52">
        <f t="shared" ca="1" si="19"/>
        <v>25932</v>
      </c>
      <c r="E1279" s="5" t="s">
        <v>460</v>
      </c>
      <c r="F1279" s="5">
        <v>36</v>
      </c>
      <c r="G1279" s="50">
        <v>29998</v>
      </c>
      <c r="H1279" s="5">
        <v>563110</v>
      </c>
      <c r="I1279" s="50">
        <v>41727</v>
      </c>
      <c r="J1279" s="5" t="s">
        <v>858</v>
      </c>
      <c r="L1279"/>
    </row>
    <row r="1280" spans="1:12" s="1" customFormat="1" x14ac:dyDescent="0.25">
      <c r="A1280" s="5" t="s">
        <v>454</v>
      </c>
      <c r="B1280" s="5" t="s">
        <v>437</v>
      </c>
      <c r="C1280" s="5" t="s">
        <v>1065</v>
      </c>
      <c r="D1280" s="52">
        <f t="shared" ca="1" si="19"/>
        <v>24744</v>
      </c>
      <c r="E1280" s="5" t="s">
        <v>439</v>
      </c>
      <c r="F1280" s="5">
        <v>33</v>
      </c>
      <c r="G1280" s="50">
        <v>31232</v>
      </c>
      <c r="H1280" s="5">
        <v>563124</v>
      </c>
      <c r="I1280" s="50">
        <v>41734</v>
      </c>
      <c r="J1280" s="5" t="s">
        <v>858</v>
      </c>
      <c r="L1280"/>
    </row>
    <row r="1281" spans="1:12" s="1" customFormat="1" x14ac:dyDescent="0.25">
      <c r="A1281" s="5" t="s">
        <v>413</v>
      </c>
      <c r="B1281" s="5" t="s">
        <v>646</v>
      </c>
      <c r="C1281" s="5" t="s">
        <v>896</v>
      </c>
      <c r="D1281" s="52">
        <f t="shared" ca="1" si="19"/>
        <v>28740</v>
      </c>
      <c r="E1281" s="5" t="s">
        <v>442</v>
      </c>
      <c r="F1281" s="5">
        <v>38</v>
      </c>
      <c r="G1281" s="50">
        <v>29332</v>
      </c>
      <c r="H1281" s="5">
        <v>563112</v>
      </c>
      <c r="I1281" s="50">
        <v>41793</v>
      </c>
      <c r="J1281" s="5" t="s">
        <v>858</v>
      </c>
      <c r="L1281"/>
    </row>
    <row r="1282" spans="1:12" s="1" customFormat="1" x14ac:dyDescent="0.25">
      <c r="A1282" s="5" t="s">
        <v>454</v>
      </c>
      <c r="B1282" s="5" t="s">
        <v>448</v>
      </c>
      <c r="C1282" s="5" t="s">
        <v>1066</v>
      </c>
      <c r="D1282" s="52">
        <f t="shared" ca="1" si="19"/>
        <v>21204</v>
      </c>
      <c r="E1282" s="5" t="s">
        <v>439</v>
      </c>
      <c r="F1282" s="5">
        <v>30</v>
      </c>
      <c r="G1282" s="50">
        <v>32390</v>
      </c>
      <c r="H1282" s="5">
        <v>563121</v>
      </c>
      <c r="I1282" s="50">
        <v>42089</v>
      </c>
      <c r="J1282" s="5" t="s">
        <v>858</v>
      </c>
      <c r="L1282"/>
    </row>
    <row r="1283" spans="1:12" s="1" customFormat="1" x14ac:dyDescent="0.25">
      <c r="A1283" s="5" t="s">
        <v>454</v>
      </c>
      <c r="B1283" s="5" t="s">
        <v>569</v>
      </c>
      <c r="C1283" s="5" t="s">
        <v>90</v>
      </c>
      <c r="D1283" s="52">
        <f t="shared" ref="D1283:D1285" ca="1" si="20">RANDBETWEEN(1500,2600)*12</f>
        <v>22044</v>
      </c>
      <c r="E1283" s="5" t="s">
        <v>439</v>
      </c>
      <c r="F1283" s="5">
        <v>31</v>
      </c>
      <c r="G1283" s="50">
        <v>31692</v>
      </c>
      <c r="H1283" s="5">
        <v>563130</v>
      </c>
      <c r="I1283" s="50">
        <v>42030</v>
      </c>
      <c r="J1283" s="5" t="s">
        <v>858</v>
      </c>
      <c r="L1283"/>
    </row>
    <row r="1284" spans="1:12" s="1" customFormat="1" x14ac:dyDescent="0.25">
      <c r="A1284" s="5" t="s">
        <v>408</v>
      </c>
      <c r="B1284" s="5" t="s">
        <v>748</v>
      </c>
      <c r="C1284" s="5" t="s">
        <v>1067</v>
      </c>
      <c r="D1284" s="52">
        <f t="shared" ca="1" si="20"/>
        <v>22008</v>
      </c>
      <c r="E1284" s="5" t="s">
        <v>439</v>
      </c>
      <c r="F1284" s="5">
        <v>29</v>
      </c>
      <c r="G1284" s="50">
        <v>32758</v>
      </c>
      <c r="H1284" s="5">
        <v>353109</v>
      </c>
      <c r="I1284" s="50">
        <v>42284</v>
      </c>
      <c r="J1284" s="5" t="s">
        <v>858</v>
      </c>
      <c r="L1284"/>
    </row>
    <row r="1285" spans="1:12" s="1" customFormat="1" x14ac:dyDescent="0.25">
      <c r="A1285" s="5" t="s">
        <v>454</v>
      </c>
      <c r="B1285" s="5" t="s">
        <v>730</v>
      </c>
      <c r="C1285" s="5" t="s">
        <v>942</v>
      </c>
      <c r="D1285" s="52">
        <f t="shared" ca="1" si="20"/>
        <v>27600</v>
      </c>
      <c r="E1285" s="5" t="s">
        <v>442</v>
      </c>
      <c r="F1285" s="5">
        <v>29</v>
      </c>
      <c r="G1285" s="50">
        <v>32438</v>
      </c>
      <c r="H1285" s="5">
        <v>563134</v>
      </c>
      <c r="I1285" s="50">
        <v>42346</v>
      </c>
      <c r="J1285" s="5" t="s">
        <v>858</v>
      </c>
      <c r="L1285"/>
    </row>
    <row r="1286" spans="1:12" x14ac:dyDescent="0.25">
      <c r="L1286"/>
    </row>
    <row r="1287" spans="1:12" x14ac:dyDescent="0.25">
      <c r="L1287"/>
    </row>
    <row r="1288" spans="1:12" x14ac:dyDescent="0.25">
      <c r="L1288"/>
    </row>
    <row r="1289" spans="1:12" x14ac:dyDescent="0.25">
      <c r="L1289"/>
    </row>
  </sheetData>
  <mergeCells count="4">
    <mergeCell ref="V1:AG1"/>
    <mergeCell ref="O4:S6"/>
    <mergeCell ref="O2:S3"/>
    <mergeCell ref="R1:S1"/>
  </mergeCells>
  <conditionalFormatting sqref="A1:J1 K1290:N1048576 O22:Q23 T2:BC2 O24 O37:BC1048576 P28:BC36 T3:V3 Z3:BC3 V1:V7 T1:V1 AH1:BC1 Z9:BC9 T4:BC4 O7:S7 K4:O4 O25:S28 T8:BC8 T10:BC27 T9:V9 R11:S23 N3 M2:N2 K3:L3">
    <cfRule type="expression" dxfId="736" priority="57">
      <formula>A1&lt;&gt;""</formula>
    </cfRule>
  </conditionalFormatting>
  <conditionalFormatting sqref="A2:F2 H2:J2 A3:J1285">
    <cfRule type="expression" dxfId="735" priority="56">
      <formula>A2&lt;&gt;""</formula>
    </cfRule>
  </conditionalFormatting>
  <conditionalFormatting sqref="G2">
    <cfRule type="expression" dxfId="734" priority="55">
      <formula>G2&lt;&gt;""</formula>
    </cfRule>
  </conditionalFormatting>
  <conditionalFormatting sqref="K5:K1289 N5 Q8:Q21 K1:K2 T6:BC6 T5:U5 AH5:BC5 T7:U7 AH7:BC7 M6:N1289">
    <cfRule type="expression" dxfId="733" priority="54">
      <formula>K1&lt;&gt;""</formula>
    </cfRule>
  </conditionalFormatting>
  <conditionalFormatting sqref="L6:L191">
    <cfRule type="expression" dxfId="732" priority="53">
      <formula>L6&lt;&gt;""</formula>
    </cfRule>
  </conditionalFormatting>
  <conditionalFormatting sqref="L5">
    <cfRule type="expression" dxfId="731" priority="52">
      <formula>L5&lt;&gt;""</formula>
    </cfRule>
  </conditionalFormatting>
  <conditionalFormatting sqref="M5">
    <cfRule type="expression" dxfId="730" priority="51">
      <formula>M5&lt;&gt;""</formula>
    </cfRule>
  </conditionalFormatting>
  <conditionalFormatting sqref="S8">
    <cfRule type="expression" dxfId="729" priority="9">
      <formula>S8&lt;&gt;""</formula>
    </cfRule>
  </conditionalFormatting>
  <conditionalFormatting sqref="L3">
    <cfRule type="expression" dxfId="728" priority="24">
      <formula>L3&lt;&gt;""</formula>
    </cfRule>
  </conditionalFormatting>
  <conditionalFormatting sqref="P9:P21">
    <cfRule type="expression" dxfId="727" priority="32">
      <formula>P9&lt;&gt;""</formula>
    </cfRule>
  </conditionalFormatting>
  <conditionalFormatting sqref="P8">
    <cfRule type="expression" dxfId="726" priority="31">
      <formula>P8&lt;&gt;""</formula>
    </cfRule>
  </conditionalFormatting>
  <conditionalFormatting sqref="O8">
    <cfRule type="expression" dxfId="725" priority="30">
      <formula>O8&lt;&gt;""</formula>
    </cfRule>
  </conditionalFormatting>
  <conditionalFormatting sqref="O9:O21">
    <cfRule type="expression" dxfId="724" priority="29">
      <formula>O9&lt;&gt;""</formula>
    </cfRule>
  </conditionalFormatting>
  <conditionalFormatting sqref="R9:R10">
    <cfRule type="expression" dxfId="723" priority="8">
      <formula>R9&lt;&gt;""</formula>
    </cfRule>
  </conditionalFormatting>
  <conditionalFormatting sqref="S9:S10">
    <cfRule type="expression" dxfId="722" priority="11">
      <formula>S9&lt;&gt;""</formula>
    </cfRule>
  </conditionalFormatting>
  <conditionalFormatting sqref="R8">
    <cfRule type="expression" dxfId="721" priority="10">
      <formula>R8&lt;&gt;""</formula>
    </cfRule>
  </conditionalFormatting>
  <conditionalFormatting sqref="Z5:AG5">
    <cfRule type="expression" dxfId="720" priority="6">
      <formula>Z5&lt;&gt;""</formula>
    </cfRule>
  </conditionalFormatting>
  <conditionalFormatting sqref="Z7:AG7">
    <cfRule type="expression" dxfId="719" priority="5">
      <formula>Z7&lt;&gt;""</formula>
    </cfRule>
  </conditionalFormatting>
  <conditionalFormatting sqref="L1">
    <cfRule type="expression" dxfId="718" priority="3">
      <formula>L1&lt;&gt;""</formula>
    </cfRule>
  </conditionalFormatting>
  <conditionalFormatting sqref="L1">
    <cfRule type="expression" dxfId="717" priority="4">
      <formula>L1&lt;&gt;""</formula>
    </cfRule>
  </conditionalFormatting>
  <conditionalFormatting sqref="P1">
    <cfRule type="expression" dxfId="716" priority="1">
      <formula>P1&lt;&gt;""</formula>
    </cfRule>
  </conditionalFormatting>
  <hyperlinks>
    <hyperlink ref="L1" location="ACCUEIL!A1" display="ACCUEIL" xr:uid="{64131208-DD66-44D6-8D71-311A1E5335B4}"/>
    <hyperlink ref="M1" location="'Fonctions de synthèse Corr'!A1" display="Corrigé" xr:uid="{A3EC936B-262F-4CE9-ACC3-B4B08A464AB8}"/>
    <hyperlink ref="O1" r:id="rId1" xr:uid="{7DE3755F-07BD-4EC1-8ADC-005F84ED7CF1}"/>
    <hyperlink ref="P1" r:id="rId2" xr:uid="{41756F67-B326-49E0-A4D8-FAA4717EFA37}"/>
    <hyperlink ref="R1:S1" location="'Fonctions de synthèse'!V1" display="AIDE FORMULES" xr:uid="{2EB937FC-B9F8-4920-BFD3-0221E5C4D13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AAAFF-B45F-4E5C-98CA-473880C6D4F5}">
  <sheetPr>
    <tabColor theme="5"/>
  </sheetPr>
  <dimension ref="A1:BC1289"/>
  <sheetViews>
    <sheetView showGridLines="0" workbookViewId="0">
      <selection activeCell="L1" sqref="L1"/>
    </sheetView>
  </sheetViews>
  <sheetFormatPr baseColWidth="10" defaultColWidth="11.42578125" defaultRowHeight="15" x14ac:dyDescent="0.25"/>
  <cols>
    <col min="1" max="1" width="7" bestFit="1" customWidth="1"/>
    <col min="2" max="2" width="10.42578125" bestFit="1" customWidth="1"/>
    <col min="3" max="3" width="15.28515625" bestFit="1" customWidth="1"/>
    <col min="4" max="4" width="15.28515625" customWidth="1"/>
    <col min="5" max="5" width="32.28515625" bestFit="1" customWidth="1"/>
    <col min="6" max="6" width="5.7109375" bestFit="1" customWidth="1"/>
    <col min="7" max="9" width="17.7109375" customWidth="1"/>
    <col min="10" max="10" width="22.85546875" bestFit="1" customWidth="1"/>
    <col min="11" max="11" width="1.28515625" style="1" customWidth="1"/>
    <col min="12" max="12" width="33.42578125" style="1" bestFit="1" customWidth="1"/>
    <col min="13" max="13" width="12.140625" style="1" bestFit="1" customWidth="1"/>
    <col min="14" max="14" width="1.28515625" style="1" customWidth="1"/>
    <col min="15" max="15" width="22.85546875" style="1" bestFit="1" customWidth="1"/>
    <col min="16" max="16" width="13.42578125" style="1" bestFit="1" customWidth="1"/>
    <col min="17" max="17" width="0.7109375" style="1" customWidth="1"/>
    <col min="18" max="18" width="11.42578125" style="1"/>
    <col min="19" max="19" width="17.28515625" style="1" bestFit="1" customWidth="1"/>
    <col min="20" max="21" width="2" style="1" customWidth="1"/>
    <col min="22" max="23" width="11.42578125" style="1"/>
    <col min="24" max="24" width="1.85546875" style="1" customWidth="1"/>
    <col min="25" max="33" width="11.42578125" style="1"/>
    <col min="34" max="34" width="2.28515625" style="1" customWidth="1"/>
    <col min="35" max="36" width="11.42578125" style="1"/>
    <col min="37" max="37" width="1.85546875" style="1" customWidth="1"/>
    <col min="38" max="55" width="11.42578125" style="1"/>
  </cols>
  <sheetData>
    <row r="1" spans="1:37" s="1" customFormat="1" ht="30" customHeight="1" x14ac:dyDescent="0.25">
      <c r="A1" s="25" t="s">
        <v>399</v>
      </c>
      <c r="B1" s="26" t="s">
        <v>400</v>
      </c>
      <c r="C1" s="27" t="s">
        <v>401</v>
      </c>
      <c r="D1" s="51" t="s">
        <v>1068</v>
      </c>
      <c r="E1" s="25" t="s">
        <v>402</v>
      </c>
      <c r="F1" s="26" t="s">
        <v>403</v>
      </c>
      <c r="G1" s="27" t="s">
        <v>404</v>
      </c>
      <c r="H1" s="25" t="s">
        <v>405</v>
      </c>
      <c r="I1" s="26" t="s">
        <v>406</v>
      </c>
      <c r="J1" s="27" t="s">
        <v>407</v>
      </c>
      <c r="L1" s="136" t="s">
        <v>16</v>
      </c>
      <c r="M1" s="141" t="s">
        <v>1687</v>
      </c>
      <c r="O1" s="152" t="s">
        <v>1474</v>
      </c>
      <c r="P1" s="176" t="s">
        <v>1719</v>
      </c>
      <c r="R1" s="404" t="s">
        <v>1721</v>
      </c>
      <c r="S1" s="404"/>
      <c r="V1" s="401" t="s">
        <v>1474</v>
      </c>
      <c r="W1" s="401"/>
      <c r="X1" s="401"/>
      <c r="Y1" s="401"/>
      <c r="Z1" s="401"/>
      <c r="AA1" s="401"/>
      <c r="AB1" s="401"/>
      <c r="AC1" s="401"/>
      <c r="AD1" s="401"/>
      <c r="AE1" s="401"/>
      <c r="AF1" s="401"/>
      <c r="AG1" s="401"/>
      <c r="AH1" s="126"/>
      <c r="AI1" s="126"/>
      <c r="AJ1" s="126"/>
      <c r="AK1" s="126"/>
    </row>
    <row r="2" spans="1:37" s="1" customFormat="1" ht="15.75" thickBot="1" x14ac:dyDescent="0.3">
      <c r="A2" s="5" t="s">
        <v>408</v>
      </c>
      <c r="B2" s="5" t="s">
        <v>409</v>
      </c>
      <c r="C2" s="5" t="s">
        <v>410</v>
      </c>
      <c r="D2" s="52">
        <f ca="1">RANDBETWEEN(1500,2600)*12</f>
        <v>23268</v>
      </c>
      <c r="E2" s="5" t="s">
        <v>411</v>
      </c>
      <c r="F2" s="5">
        <v>62</v>
      </c>
      <c r="G2" s="50">
        <v>20658</v>
      </c>
      <c r="H2" s="5">
        <v>351222</v>
      </c>
      <c r="I2" s="50">
        <v>28102</v>
      </c>
      <c r="J2" s="5" t="s">
        <v>412</v>
      </c>
      <c r="M2" s="1" t="s">
        <v>1475</v>
      </c>
      <c r="V2" s="126"/>
      <c r="W2" s="126"/>
      <c r="X2" s="126"/>
      <c r="Y2" s="126"/>
      <c r="Z2" s="126"/>
      <c r="AA2" s="126"/>
      <c r="AB2" s="126"/>
      <c r="AC2" s="126"/>
      <c r="AD2" s="126"/>
      <c r="AE2" s="126"/>
      <c r="AF2" s="126"/>
      <c r="AG2" s="126"/>
      <c r="AH2" s="126"/>
      <c r="AI2" s="126"/>
      <c r="AJ2" s="126"/>
      <c r="AK2" s="126"/>
    </row>
    <row r="3" spans="1:37" s="1" customFormat="1" ht="60.75" x14ac:dyDescent="0.3">
      <c r="A3" s="5" t="s">
        <v>413</v>
      </c>
      <c r="B3" s="5" t="s">
        <v>414</v>
      </c>
      <c r="C3" s="5" t="s">
        <v>415</v>
      </c>
      <c r="D3" s="52">
        <f t="shared" ref="D3:D66" ca="1" si="0">RANDBETWEEN(1500,2600)*12</f>
        <v>20160</v>
      </c>
      <c r="E3" s="5" t="s">
        <v>416</v>
      </c>
      <c r="F3" s="5">
        <v>65</v>
      </c>
      <c r="G3" s="50">
        <v>19522</v>
      </c>
      <c r="H3" s="5">
        <v>350855</v>
      </c>
      <c r="I3" s="50">
        <v>28025</v>
      </c>
      <c r="J3" s="5" t="s">
        <v>417</v>
      </c>
      <c r="L3" s="25" t="s">
        <v>1069</v>
      </c>
      <c r="M3" s="46">
        <f>COUNTA(A:A)-1</f>
        <v>1284</v>
      </c>
      <c r="O3" s="178" t="s">
        <v>1720</v>
      </c>
      <c r="V3" s="56" t="s">
        <v>1476</v>
      </c>
      <c r="W3" s="56"/>
      <c r="X3" s="132"/>
      <c r="Y3" s="133" t="s">
        <v>1480</v>
      </c>
      <c r="Z3" s="134"/>
      <c r="AA3" s="134"/>
      <c r="AB3" s="134"/>
      <c r="AC3" s="134"/>
      <c r="AD3" s="134"/>
      <c r="AE3" s="134"/>
      <c r="AF3" s="134"/>
      <c r="AG3" s="134"/>
      <c r="AH3" s="126"/>
      <c r="AI3" s="126"/>
      <c r="AJ3" s="126"/>
      <c r="AK3" s="126"/>
    </row>
    <row r="4" spans="1:37" s="1" customFormat="1" ht="15.75" thickBot="1" x14ac:dyDescent="0.3">
      <c r="A4" s="5" t="s">
        <v>408</v>
      </c>
      <c r="B4" s="5" t="s">
        <v>418</v>
      </c>
      <c r="C4" s="5" t="s">
        <v>419</v>
      </c>
      <c r="D4" s="52">
        <f t="shared" ca="1" si="0"/>
        <v>19752</v>
      </c>
      <c r="E4" s="5" t="s">
        <v>420</v>
      </c>
      <c r="F4" s="5">
        <v>63</v>
      </c>
      <c r="G4" s="50">
        <v>20212</v>
      </c>
      <c r="H4" s="5">
        <v>351350</v>
      </c>
      <c r="I4" s="50">
        <v>27800</v>
      </c>
      <c r="J4" s="5" t="s">
        <v>421</v>
      </c>
      <c r="M4" s="1" t="s">
        <v>1465</v>
      </c>
      <c r="O4" s="402" t="s">
        <v>1468</v>
      </c>
      <c r="P4" s="402"/>
      <c r="Q4" s="402"/>
      <c r="R4" s="402"/>
      <c r="S4" s="402"/>
      <c r="V4" s="126"/>
      <c r="W4" s="126"/>
      <c r="X4" s="126"/>
      <c r="Y4" s="126"/>
      <c r="Z4" s="126"/>
      <c r="AA4" s="126"/>
      <c r="AB4" s="126"/>
      <c r="AC4" s="126"/>
      <c r="AD4" s="126"/>
      <c r="AE4" s="126"/>
      <c r="AF4" s="126"/>
      <c r="AG4" s="126"/>
      <c r="AH4" s="126"/>
      <c r="AI4" s="126"/>
      <c r="AJ4" s="126"/>
      <c r="AK4" s="126"/>
    </row>
    <row r="5" spans="1:37" s="1" customFormat="1" ht="18.75" x14ac:dyDescent="0.3">
      <c r="A5" s="5" t="s">
        <v>408</v>
      </c>
      <c r="B5" s="5" t="s">
        <v>185</v>
      </c>
      <c r="C5" s="5" t="s">
        <v>185</v>
      </c>
      <c r="D5" s="52">
        <f t="shared" ca="1" si="0"/>
        <v>28932</v>
      </c>
      <c r="E5" s="5" t="s">
        <v>422</v>
      </c>
      <c r="F5" s="5">
        <v>60</v>
      </c>
      <c r="G5" s="50">
        <v>21179</v>
      </c>
      <c r="H5" s="5">
        <v>350054</v>
      </c>
      <c r="I5" s="50">
        <v>27915</v>
      </c>
      <c r="J5" s="5" t="s">
        <v>412</v>
      </c>
      <c r="L5" s="25" t="s">
        <v>402</v>
      </c>
      <c r="M5" s="25" t="s">
        <v>1070</v>
      </c>
      <c r="O5" s="402"/>
      <c r="P5" s="402"/>
      <c r="Q5" s="402"/>
      <c r="R5" s="402"/>
      <c r="S5" s="402"/>
      <c r="V5" s="56" t="s">
        <v>1477</v>
      </c>
      <c r="W5" s="56"/>
      <c r="X5" s="132"/>
      <c r="Y5" s="133" t="s">
        <v>1481</v>
      </c>
      <c r="Z5" s="134"/>
      <c r="AA5" s="134"/>
      <c r="AB5" s="134"/>
      <c r="AC5" s="134"/>
      <c r="AD5" s="134"/>
      <c r="AE5" s="134"/>
      <c r="AF5" s="134"/>
      <c r="AG5" s="134"/>
      <c r="AH5" s="126"/>
      <c r="AI5" s="126"/>
      <c r="AJ5" s="126"/>
      <c r="AK5" s="126"/>
    </row>
    <row r="6" spans="1:37" s="1" customFormat="1" x14ac:dyDescent="0.25">
      <c r="A6" s="5" t="s">
        <v>413</v>
      </c>
      <c r="B6" s="5" t="s">
        <v>423</v>
      </c>
      <c r="C6" s="5" t="s">
        <v>424</v>
      </c>
      <c r="D6" s="52">
        <f t="shared" ca="1" si="0"/>
        <v>20424</v>
      </c>
      <c r="E6" s="5" t="s">
        <v>425</v>
      </c>
      <c r="F6" s="5">
        <v>64</v>
      </c>
      <c r="G6" s="50">
        <v>19917</v>
      </c>
      <c r="H6" s="5">
        <v>350127</v>
      </c>
      <c r="I6" s="50">
        <v>27897</v>
      </c>
      <c r="J6" s="5" t="s">
        <v>417</v>
      </c>
      <c r="L6" s="5" t="s">
        <v>411</v>
      </c>
      <c r="M6" s="1">
        <f>COUNTIF(E:E,L6)</f>
        <v>13</v>
      </c>
      <c r="O6" s="402"/>
      <c r="P6" s="402"/>
      <c r="Q6" s="402"/>
      <c r="R6" s="402"/>
      <c r="S6" s="402"/>
      <c r="V6" s="126"/>
      <c r="W6" s="126"/>
      <c r="X6" s="126"/>
      <c r="Y6" s="126"/>
      <c r="Z6" s="126"/>
      <c r="AA6" s="126"/>
      <c r="AB6" s="126"/>
      <c r="AC6" s="126"/>
      <c r="AD6" s="126"/>
      <c r="AE6" s="126"/>
      <c r="AF6" s="126"/>
      <c r="AG6" s="126"/>
      <c r="AH6" s="126"/>
      <c r="AI6" s="126"/>
      <c r="AJ6" s="126"/>
      <c r="AK6" s="126"/>
    </row>
    <row r="7" spans="1:37" s="1" customFormat="1" ht="19.5" thickBot="1" x14ac:dyDescent="0.35">
      <c r="A7" s="5" t="s">
        <v>413</v>
      </c>
      <c r="B7" s="5" t="s">
        <v>426</v>
      </c>
      <c r="C7" s="5" t="s">
        <v>427</v>
      </c>
      <c r="D7" s="52">
        <f t="shared" ca="1" si="0"/>
        <v>23952</v>
      </c>
      <c r="E7" s="5" t="s">
        <v>428</v>
      </c>
      <c r="F7" s="5">
        <v>64</v>
      </c>
      <c r="G7" s="50">
        <v>19786</v>
      </c>
      <c r="H7" s="5">
        <v>560195</v>
      </c>
      <c r="I7" s="50">
        <v>27914</v>
      </c>
      <c r="J7" s="5" t="s">
        <v>421</v>
      </c>
      <c r="L7" s="5" t="s">
        <v>416</v>
      </c>
      <c r="M7" s="1">
        <f t="shared" ref="M7:M70" si="1">COUNTIF(E:E,L7)</f>
        <v>189</v>
      </c>
      <c r="P7" s="1" t="s">
        <v>1466</v>
      </c>
      <c r="S7" s="1" t="s">
        <v>1467</v>
      </c>
      <c r="V7" s="56" t="s">
        <v>1478</v>
      </c>
      <c r="W7" s="56"/>
      <c r="X7" s="132"/>
      <c r="Y7" s="133" t="s">
        <v>1482</v>
      </c>
      <c r="Z7" s="134"/>
      <c r="AA7" s="134"/>
      <c r="AB7" s="134"/>
      <c r="AC7" s="134"/>
      <c r="AD7" s="134"/>
      <c r="AE7" s="134"/>
      <c r="AF7" s="134"/>
      <c r="AG7" s="134"/>
      <c r="AK7" s="126"/>
    </row>
    <row r="8" spans="1:37" s="1" customFormat="1" x14ac:dyDescent="0.25">
      <c r="A8" s="5" t="s">
        <v>413</v>
      </c>
      <c r="B8" s="5" t="s">
        <v>429</v>
      </c>
      <c r="C8" s="5" t="s">
        <v>430</v>
      </c>
      <c r="D8" s="52">
        <f t="shared" ca="1" si="0"/>
        <v>23880</v>
      </c>
      <c r="E8" s="5" t="s">
        <v>416</v>
      </c>
      <c r="F8" s="5">
        <v>62</v>
      </c>
      <c r="G8" s="50">
        <v>20373</v>
      </c>
      <c r="H8" s="5">
        <v>350521</v>
      </c>
      <c r="I8" s="50">
        <v>27885</v>
      </c>
      <c r="J8" s="5" t="s">
        <v>412</v>
      </c>
      <c r="L8" s="5" t="s">
        <v>420</v>
      </c>
      <c r="M8" s="1">
        <f t="shared" si="1"/>
        <v>1</v>
      </c>
      <c r="O8" s="27" t="s">
        <v>407</v>
      </c>
      <c r="P8" s="25" t="s">
        <v>1072</v>
      </c>
      <c r="R8" s="25" t="s">
        <v>1071</v>
      </c>
      <c r="S8" s="25" t="s">
        <v>1073</v>
      </c>
      <c r="V8" s="126"/>
      <c r="W8" s="126"/>
      <c r="X8" s="126"/>
      <c r="Y8" s="126"/>
      <c r="Z8" s="126"/>
      <c r="AA8" s="126"/>
      <c r="AB8" s="126"/>
      <c r="AC8" s="126"/>
      <c r="AD8" s="126"/>
      <c r="AE8" s="126"/>
      <c r="AF8" s="126"/>
      <c r="AG8" s="126"/>
      <c r="AH8" s="126"/>
      <c r="AI8" s="126"/>
      <c r="AJ8" s="126"/>
      <c r="AK8" s="126"/>
    </row>
    <row r="9" spans="1:37" s="1" customFormat="1" ht="18.75" x14ac:dyDescent="0.3">
      <c r="A9" s="5" t="s">
        <v>413</v>
      </c>
      <c r="B9" s="5" t="s">
        <v>431</v>
      </c>
      <c r="C9" s="5" t="s">
        <v>432</v>
      </c>
      <c r="D9" s="52">
        <f t="shared" ca="1" si="0"/>
        <v>20556</v>
      </c>
      <c r="E9" s="5" t="s">
        <v>433</v>
      </c>
      <c r="F9" s="5">
        <v>63</v>
      </c>
      <c r="G9" s="50">
        <v>20287</v>
      </c>
      <c r="H9" s="5">
        <v>560196</v>
      </c>
      <c r="I9" s="50">
        <v>28104</v>
      </c>
      <c r="J9" s="5" t="s">
        <v>417</v>
      </c>
      <c r="L9" s="5" t="s">
        <v>422</v>
      </c>
      <c r="M9" s="1">
        <f t="shared" si="1"/>
        <v>21</v>
      </c>
      <c r="O9" s="5" t="s">
        <v>412</v>
      </c>
      <c r="P9" s="53">
        <f>AVERAGEIF(J:J,O9,F:F)</f>
        <v>54.97</v>
      </c>
      <c r="R9" s="5" t="s">
        <v>408</v>
      </c>
      <c r="S9" s="53">
        <f ca="1">SUMIF(A:A,R9,D:D)</f>
        <v>12785688</v>
      </c>
      <c r="V9" s="56" t="s">
        <v>1479</v>
      </c>
      <c r="W9" s="56"/>
      <c r="X9" s="132"/>
      <c r="Y9" s="133" t="s">
        <v>1483</v>
      </c>
      <c r="Z9" s="134"/>
      <c r="AA9" s="134"/>
      <c r="AB9" s="134"/>
      <c r="AC9" s="134"/>
      <c r="AD9" s="134"/>
      <c r="AE9" s="134"/>
      <c r="AF9" s="134"/>
      <c r="AG9" s="134"/>
      <c r="AK9" s="126"/>
    </row>
    <row r="10" spans="1:37" s="1" customFormat="1" x14ac:dyDescent="0.25">
      <c r="A10" s="5" t="s">
        <v>413</v>
      </c>
      <c r="B10" s="5" t="s">
        <v>434</v>
      </c>
      <c r="C10" s="5" t="s">
        <v>435</v>
      </c>
      <c r="D10" s="52">
        <f t="shared" ca="1" si="0"/>
        <v>27180</v>
      </c>
      <c r="E10" s="5" t="s">
        <v>436</v>
      </c>
      <c r="F10" s="5">
        <v>62</v>
      </c>
      <c r="G10" s="50">
        <v>20720</v>
      </c>
      <c r="H10" s="5">
        <v>560194</v>
      </c>
      <c r="I10" s="50">
        <v>27767</v>
      </c>
      <c r="J10" s="5" t="s">
        <v>421</v>
      </c>
      <c r="L10" s="5" t="s">
        <v>425</v>
      </c>
      <c r="M10" s="1">
        <f t="shared" si="1"/>
        <v>28</v>
      </c>
      <c r="O10" s="5" t="s">
        <v>417</v>
      </c>
      <c r="P10" s="53">
        <f t="shared" ref="P10:P21" si="2">AVERAGEIF(J:J,O10,F:F)</f>
        <v>54.39273927392739</v>
      </c>
      <c r="R10" s="5" t="s">
        <v>413</v>
      </c>
      <c r="S10" s="53">
        <f ca="1">SUMIF(A:A,R10,D:D)</f>
        <v>13879260</v>
      </c>
      <c r="V10" s="126"/>
      <c r="W10" s="126"/>
      <c r="X10" s="126"/>
      <c r="Y10" s="126"/>
      <c r="Z10" s="126"/>
      <c r="AA10" s="126"/>
      <c r="AB10" s="126"/>
      <c r="AC10" s="126"/>
      <c r="AD10" s="126"/>
      <c r="AE10" s="126"/>
      <c r="AF10" s="126"/>
      <c r="AG10" s="126"/>
      <c r="AH10" s="126"/>
      <c r="AI10" s="126"/>
      <c r="AJ10" s="126"/>
      <c r="AK10" s="126"/>
    </row>
    <row r="11" spans="1:37" s="1" customFormat="1" x14ac:dyDescent="0.25">
      <c r="A11" s="5" t="s">
        <v>413</v>
      </c>
      <c r="B11" s="5" t="s">
        <v>437</v>
      </c>
      <c r="C11" s="5" t="s">
        <v>438</v>
      </c>
      <c r="D11" s="52">
        <f t="shared" ca="1" si="0"/>
        <v>21108</v>
      </c>
      <c r="E11" s="5" t="s">
        <v>439</v>
      </c>
      <c r="F11" s="5">
        <v>63</v>
      </c>
      <c r="G11" s="50">
        <v>20182</v>
      </c>
      <c r="H11" s="5">
        <v>350060</v>
      </c>
      <c r="I11" s="50">
        <v>27902</v>
      </c>
      <c r="J11" s="5" t="s">
        <v>412</v>
      </c>
      <c r="L11" s="5" t="s">
        <v>428</v>
      </c>
      <c r="M11" s="1">
        <f t="shared" si="1"/>
        <v>8</v>
      </c>
      <c r="O11" s="5" t="s">
        <v>421</v>
      </c>
      <c r="P11" s="53">
        <f t="shared" si="2"/>
        <v>56.528662420382169</v>
      </c>
    </row>
    <row r="12" spans="1:37" s="1" customFormat="1" x14ac:dyDescent="0.25">
      <c r="A12" s="5" t="s">
        <v>413</v>
      </c>
      <c r="B12" s="5" t="s">
        <v>440</v>
      </c>
      <c r="C12" s="5" t="s">
        <v>441</v>
      </c>
      <c r="D12" s="52">
        <f t="shared" ca="1" si="0"/>
        <v>18660</v>
      </c>
      <c r="E12" s="5" t="s">
        <v>442</v>
      </c>
      <c r="F12" s="5">
        <v>61</v>
      </c>
      <c r="G12" s="50">
        <v>20815</v>
      </c>
      <c r="H12" s="5">
        <v>350165</v>
      </c>
      <c r="I12" s="50">
        <v>27923</v>
      </c>
      <c r="J12" s="5" t="s">
        <v>417</v>
      </c>
      <c r="L12" s="5" t="s">
        <v>433</v>
      </c>
      <c r="M12" s="1">
        <f t="shared" si="1"/>
        <v>8</v>
      </c>
      <c r="O12" s="5" t="s">
        <v>466</v>
      </c>
      <c r="P12" s="53">
        <f t="shared" si="2"/>
        <v>51.279329608938546</v>
      </c>
    </row>
    <row r="13" spans="1:37" s="1" customFormat="1" x14ac:dyDescent="0.25">
      <c r="A13" s="5" t="s">
        <v>408</v>
      </c>
      <c r="B13" s="5" t="s">
        <v>443</v>
      </c>
      <c r="C13" s="5" t="s">
        <v>444</v>
      </c>
      <c r="D13" s="52">
        <f t="shared" ca="1" si="0"/>
        <v>18612</v>
      </c>
      <c r="E13" s="5" t="s">
        <v>445</v>
      </c>
      <c r="F13" s="5">
        <v>62</v>
      </c>
      <c r="G13" s="50">
        <v>20404</v>
      </c>
      <c r="H13" s="5">
        <v>350695</v>
      </c>
      <c r="I13" s="50">
        <v>27883</v>
      </c>
      <c r="J13" s="5" t="s">
        <v>421</v>
      </c>
      <c r="L13" s="5" t="s">
        <v>436</v>
      </c>
      <c r="M13" s="1">
        <f t="shared" si="1"/>
        <v>4</v>
      </c>
      <c r="O13" s="5" t="s">
        <v>855</v>
      </c>
      <c r="P13" s="53">
        <f t="shared" si="2"/>
        <v>55</v>
      </c>
    </row>
    <row r="14" spans="1:37" s="1" customFormat="1" x14ac:dyDescent="0.25">
      <c r="A14" s="5" t="s">
        <v>413</v>
      </c>
      <c r="B14" s="5" t="s">
        <v>446</v>
      </c>
      <c r="C14" s="5" t="s">
        <v>432</v>
      </c>
      <c r="D14" s="52">
        <f t="shared" ca="1" si="0"/>
        <v>26136</v>
      </c>
      <c r="E14" s="5" t="s">
        <v>447</v>
      </c>
      <c r="F14" s="5">
        <v>61</v>
      </c>
      <c r="G14" s="50">
        <v>20785</v>
      </c>
      <c r="H14" s="5">
        <v>350635</v>
      </c>
      <c r="I14" s="50">
        <v>28119</v>
      </c>
      <c r="J14" s="5" t="s">
        <v>412</v>
      </c>
      <c r="L14" s="5" t="s">
        <v>439</v>
      </c>
      <c r="M14" s="1">
        <f t="shared" si="1"/>
        <v>161</v>
      </c>
      <c r="O14" s="5" t="s">
        <v>857</v>
      </c>
      <c r="P14" s="53">
        <f t="shared" si="2"/>
        <v>47.5</v>
      </c>
    </row>
    <row r="15" spans="1:37" s="1" customFormat="1" x14ac:dyDescent="0.25">
      <c r="A15" s="5" t="s">
        <v>408</v>
      </c>
      <c r="B15" s="5" t="s">
        <v>448</v>
      </c>
      <c r="C15" s="5" t="s">
        <v>419</v>
      </c>
      <c r="D15" s="52">
        <f t="shared" ca="1" si="0"/>
        <v>19080</v>
      </c>
      <c r="E15" s="5" t="s">
        <v>449</v>
      </c>
      <c r="F15" s="5">
        <v>62</v>
      </c>
      <c r="G15" s="50">
        <v>20543</v>
      </c>
      <c r="H15" s="5">
        <v>350355</v>
      </c>
      <c r="I15" s="50">
        <v>28318</v>
      </c>
      <c r="J15" s="5" t="s">
        <v>412</v>
      </c>
      <c r="L15" s="5" t="s">
        <v>442</v>
      </c>
      <c r="M15" s="1">
        <f t="shared" si="1"/>
        <v>31</v>
      </c>
      <c r="O15" s="5" t="s">
        <v>858</v>
      </c>
      <c r="P15" s="53">
        <f t="shared" si="2"/>
        <v>34.759689922480618</v>
      </c>
    </row>
    <row r="16" spans="1:37" s="1" customFormat="1" x14ac:dyDescent="0.25">
      <c r="A16" s="5" t="s">
        <v>408</v>
      </c>
      <c r="B16" s="5" t="s">
        <v>450</v>
      </c>
      <c r="C16" s="5" t="s">
        <v>451</v>
      </c>
      <c r="D16" s="52">
        <f t="shared" ca="1" si="0"/>
        <v>27564</v>
      </c>
      <c r="E16" s="5" t="s">
        <v>445</v>
      </c>
      <c r="F16" s="5">
        <v>61</v>
      </c>
      <c r="G16" s="50">
        <v>20797</v>
      </c>
      <c r="H16" s="5">
        <v>560225</v>
      </c>
      <c r="I16" s="50">
        <v>28187</v>
      </c>
      <c r="J16" s="5" t="s">
        <v>417</v>
      </c>
      <c r="L16" s="5" t="s">
        <v>445</v>
      </c>
      <c r="M16" s="1">
        <f t="shared" si="1"/>
        <v>29</v>
      </c>
      <c r="O16" s="5" t="s">
        <v>875</v>
      </c>
      <c r="P16" s="53">
        <f t="shared" si="2"/>
        <v>47.2</v>
      </c>
    </row>
    <row r="17" spans="1:19" s="1" customFormat="1" x14ac:dyDescent="0.25">
      <c r="A17" s="5" t="s">
        <v>408</v>
      </c>
      <c r="B17" s="5" t="s">
        <v>452</v>
      </c>
      <c r="C17" s="5" t="s">
        <v>453</v>
      </c>
      <c r="D17" s="52">
        <f t="shared" ca="1" si="0"/>
        <v>23640</v>
      </c>
      <c r="E17" s="5" t="s">
        <v>439</v>
      </c>
      <c r="F17" s="5">
        <v>61</v>
      </c>
      <c r="G17" s="50">
        <v>21085</v>
      </c>
      <c r="H17" s="5">
        <v>350955</v>
      </c>
      <c r="I17" s="50">
        <v>28409</v>
      </c>
      <c r="J17" s="5" t="s">
        <v>421</v>
      </c>
      <c r="L17" s="5" t="s">
        <v>447</v>
      </c>
      <c r="M17" s="1">
        <f t="shared" si="1"/>
        <v>3</v>
      </c>
      <c r="O17" s="5" t="s">
        <v>900</v>
      </c>
      <c r="P17" s="53">
        <f t="shared" si="2"/>
        <v>43.666666666666664</v>
      </c>
    </row>
    <row r="18" spans="1:19" s="1" customFormat="1" x14ac:dyDescent="0.25">
      <c r="A18" s="5" t="s">
        <v>454</v>
      </c>
      <c r="B18" s="5" t="s">
        <v>455</v>
      </c>
      <c r="C18" s="5" t="s">
        <v>456</v>
      </c>
      <c r="D18" s="52">
        <f t="shared" ca="1" si="0"/>
        <v>21504</v>
      </c>
      <c r="E18" s="5" t="s">
        <v>457</v>
      </c>
      <c r="F18" s="5">
        <v>60</v>
      </c>
      <c r="G18" s="50">
        <v>21226</v>
      </c>
      <c r="H18" s="5">
        <v>350871</v>
      </c>
      <c r="I18" s="50">
        <v>28323</v>
      </c>
      <c r="J18" s="5" t="s">
        <v>412</v>
      </c>
      <c r="L18" s="5" t="s">
        <v>449</v>
      </c>
      <c r="M18" s="1">
        <f t="shared" si="1"/>
        <v>4</v>
      </c>
      <c r="O18" s="5" t="s">
        <v>903</v>
      </c>
      <c r="P18" s="53">
        <f t="shared" si="2"/>
        <v>39.666666666666664</v>
      </c>
    </row>
    <row r="19" spans="1:19" s="1" customFormat="1" x14ac:dyDescent="0.25">
      <c r="A19" s="5" t="s">
        <v>408</v>
      </c>
      <c r="B19" s="5" t="s">
        <v>458</v>
      </c>
      <c r="C19" s="5" t="s">
        <v>459</v>
      </c>
      <c r="D19" s="52">
        <f t="shared" ca="1" si="0"/>
        <v>18984</v>
      </c>
      <c r="E19" s="5" t="s">
        <v>460</v>
      </c>
      <c r="F19" s="5">
        <v>60</v>
      </c>
      <c r="G19" s="50">
        <v>21340</v>
      </c>
      <c r="H19" s="5">
        <v>350689</v>
      </c>
      <c r="I19" s="50">
        <v>28390</v>
      </c>
      <c r="J19" s="5" t="s">
        <v>417</v>
      </c>
      <c r="L19" s="5" t="s">
        <v>457</v>
      </c>
      <c r="M19" s="1">
        <f t="shared" si="1"/>
        <v>80</v>
      </c>
      <c r="O19" s="5" t="s">
        <v>909</v>
      </c>
      <c r="P19" s="53">
        <f t="shared" si="2"/>
        <v>46</v>
      </c>
    </row>
    <row r="20" spans="1:19" s="1" customFormat="1" x14ac:dyDescent="0.25">
      <c r="A20" s="5" t="s">
        <v>413</v>
      </c>
      <c r="B20" s="5" t="s">
        <v>461</v>
      </c>
      <c r="C20" s="5" t="s">
        <v>462</v>
      </c>
      <c r="D20" s="52">
        <f t="shared" ca="1" si="0"/>
        <v>21084</v>
      </c>
      <c r="E20" s="5" t="s">
        <v>463</v>
      </c>
      <c r="F20" s="5">
        <v>63</v>
      </c>
      <c r="G20" s="50">
        <v>20226</v>
      </c>
      <c r="H20" s="5">
        <v>350807</v>
      </c>
      <c r="I20" s="50">
        <v>28218</v>
      </c>
      <c r="J20" s="5" t="s">
        <v>421</v>
      </c>
      <c r="L20" s="5" t="s">
        <v>460</v>
      </c>
      <c r="M20" s="1">
        <f t="shared" si="1"/>
        <v>157</v>
      </c>
      <c r="O20" s="5" t="s">
        <v>924</v>
      </c>
      <c r="P20" s="53">
        <f t="shared" si="2"/>
        <v>46</v>
      </c>
    </row>
    <row r="21" spans="1:19" s="1" customFormat="1" x14ac:dyDescent="0.25">
      <c r="A21" s="5" t="s">
        <v>408</v>
      </c>
      <c r="B21" s="5" t="s">
        <v>464</v>
      </c>
      <c r="C21" s="5" t="s">
        <v>465</v>
      </c>
      <c r="D21" s="52">
        <f t="shared" ca="1" si="0"/>
        <v>21552</v>
      </c>
      <c r="E21" s="5" t="s">
        <v>457</v>
      </c>
      <c r="F21" s="5">
        <v>61</v>
      </c>
      <c r="G21" s="50">
        <v>20974</v>
      </c>
      <c r="H21" s="5">
        <v>351146</v>
      </c>
      <c r="I21" s="50">
        <v>28485</v>
      </c>
      <c r="J21" s="5" t="s">
        <v>466</v>
      </c>
      <c r="L21" s="5" t="s">
        <v>463</v>
      </c>
      <c r="M21" s="1">
        <f t="shared" si="1"/>
        <v>3</v>
      </c>
      <c r="O21" s="5" t="s">
        <v>926</v>
      </c>
      <c r="P21" s="53">
        <f t="shared" si="2"/>
        <v>50.5</v>
      </c>
    </row>
    <row r="22" spans="1:19" s="1" customFormat="1" x14ac:dyDescent="0.25">
      <c r="A22" s="5" t="s">
        <v>413</v>
      </c>
      <c r="B22" s="5" t="s">
        <v>467</v>
      </c>
      <c r="C22" s="5" t="s">
        <v>468</v>
      </c>
      <c r="D22" s="52">
        <f t="shared" ca="1" si="0"/>
        <v>19236</v>
      </c>
      <c r="E22" s="5" t="s">
        <v>416</v>
      </c>
      <c r="F22" s="5">
        <v>61</v>
      </c>
      <c r="G22" s="50">
        <v>20945</v>
      </c>
      <c r="H22" s="5">
        <v>350711</v>
      </c>
      <c r="I22" s="50">
        <v>28440</v>
      </c>
      <c r="J22" s="5" t="s">
        <v>412</v>
      </c>
      <c r="L22" s="5" t="s">
        <v>470</v>
      </c>
      <c r="M22" s="1">
        <f t="shared" si="1"/>
        <v>15</v>
      </c>
    </row>
    <row r="23" spans="1:19" s="1" customFormat="1" x14ac:dyDescent="0.25">
      <c r="A23" s="5" t="s">
        <v>408</v>
      </c>
      <c r="B23" s="5" t="s">
        <v>469</v>
      </c>
      <c r="C23" s="5" t="s">
        <v>459</v>
      </c>
      <c r="D23" s="52">
        <f t="shared" ca="1" si="0"/>
        <v>18348</v>
      </c>
      <c r="E23" s="5" t="s">
        <v>470</v>
      </c>
      <c r="F23" s="5">
        <v>60</v>
      </c>
      <c r="G23" s="50">
        <v>21164</v>
      </c>
      <c r="H23" s="5">
        <v>350204</v>
      </c>
      <c r="I23" s="50">
        <v>28455</v>
      </c>
      <c r="J23" s="5" t="s">
        <v>417</v>
      </c>
      <c r="L23" s="5" t="s">
        <v>473</v>
      </c>
      <c r="M23" s="1">
        <f t="shared" si="1"/>
        <v>93</v>
      </c>
    </row>
    <row r="24" spans="1:19" s="1" customFormat="1" ht="18.75" x14ac:dyDescent="0.25">
      <c r="A24" s="5" t="s">
        <v>454</v>
      </c>
      <c r="B24" s="5" t="s">
        <v>471</v>
      </c>
      <c r="C24" s="5" t="s">
        <v>472</v>
      </c>
      <c r="D24" s="52">
        <f t="shared" ca="1" si="0"/>
        <v>26952</v>
      </c>
      <c r="E24" s="5" t="s">
        <v>473</v>
      </c>
      <c r="F24" s="5">
        <v>62</v>
      </c>
      <c r="G24" s="50">
        <v>20462</v>
      </c>
      <c r="H24" s="5">
        <v>350739</v>
      </c>
      <c r="I24" s="50">
        <v>28213</v>
      </c>
      <c r="J24" s="5" t="s">
        <v>421</v>
      </c>
      <c r="L24" s="5" t="s">
        <v>478</v>
      </c>
      <c r="M24" s="1">
        <f t="shared" si="1"/>
        <v>3</v>
      </c>
      <c r="O24" s="131" t="s">
        <v>1473</v>
      </c>
      <c r="P24" s="131"/>
      <c r="Q24" s="131"/>
      <c r="R24" s="131"/>
      <c r="S24" s="131"/>
    </row>
    <row r="25" spans="1:19" s="1" customFormat="1" x14ac:dyDescent="0.25">
      <c r="A25" s="5" t="s">
        <v>454</v>
      </c>
      <c r="B25" s="5" t="s">
        <v>474</v>
      </c>
      <c r="C25" s="5" t="s">
        <v>475</v>
      </c>
      <c r="D25" s="52">
        <f t="shared" ca="1" si="0"/>
        <v>29508</v>
      </c>
      <c r="E25" s="5" t="s">
        <v>425</v>
      </c>
      <c r="F25" s="5">
        <v>62</v>
      </c>
      <c r="G25" s="50">
        <v>20597</v>
      </c>
      <c r="H25" s="5">
        <v>351106</v>
      </c>
      <c r="I25" s="50">
        <v>28344</v>
      </c>
      <c r="J25" s="5" t="s">
        <v>412</v>
      </c>
      <c r="L25" s="5" t="s">
        <v>482</v>
      </c>
      <c r="M25" s="1">
        <f t="shared" si="1"/>
        <v>22</v>
      </c>
      <c r="O25" s="1" t="s">
        <v>1469</v>
      </c>
    </row>
    <row r="26" spans="1:19" s="1" customFormat="1" x14ac:dyDescent="0.25">
      <c r="A26" s="5" t="s">
        <v>413</v>
      </c>
      <c r="B26" s="5" t="s">
        <v>476</v>
      </c>
      <c r="C26" s="5" t="s">
        <v>477</v>
      </c>
      <c r="D26" s="52">
        <f t="shared" ca="1" si="0"/>
        <v>21564</v>
      </c>
      <c r="E26" s="5" t="s">
        <v>478</v>
      </c>
      <c r="F26" s="5">
        <v>61</v>
      </c>
      <c r="G26" s="50">
        <v>20845</v>
      </c>
      <c r="H26" s="5">
        <v>350562</v>
      </c>
      <c r="I26" s="50">
        <v>28380</v>
      </c>
      <c r="J26" s="5" t="s">
        <v>417</v>
      </c>
      <c r="L26" s="5" t="s">
        <v>487</v>
      </c>
      <c r="M26" s="1">
        <f t="shared" si="1"/>
        <v>1</v>
      </c>
      <c r="O26" s="1" t="s">
        <v>1470</v>
      </c>
    </row>
    <row r="27" spans="1:19" s="1" customFormat="1" x14ac:dyDescent="0.25">
      <c r="A27" s="5" t="s">
        <v>413</v>
      </c>
      <c r="B27" s="5" t="s">
        <v>479</v>
      </c>
      <c r="C27" s="5" t="s">
        <v>480</v>
      </c>
      <c r="D27" s="52">
        <f t="shared" ca="1" si="0"/>
        <v>23796</v>
      </c>
      <c r="E27" s="5" t="s">
        <v>425</v>
      </c>
      <c r="F27" s="5">
        <v>61</v>
      </c>
      <c r="G27" s="50">
        <v>20960</v>
      </c>
      <c r="H27" s="5">
        <v>350129</v>
      </c>
      <c r="I27" s="50">
        <v>28309</v>
      </c>
      <c r="J27" s="5" t="s">
        <v>421</v>
      </c>
      <c r="L27" s="5" t="s">
        <v>502</v>
      </c>
      <c r="M27" s="1">
        <f t="shared" si="1"/>
        <v>5</v>
      </c>
      <c r="O27" s="1" t="s">
        <v>1471</v>
      </c>
    </row>
    <row r="28" spans="1:19" s="1" customFormat="1" x14ac:dyDescent="0.25">
      <c r="A28" s="5" t="s">
        <v>413</v>
      </c>
      <c r="B28" s="5" t="s">
        <v>481</v>
      </c>
      <c r="C28" s="5" t="s">
        <v>427</v>
      </c>
      <c r="D28" s="52">
        <f t="shared" ca="1" si="0"/>
        <v>24756</v>
      </c>
      <c r="E28" s="5" t="s">
        <v>482</v>
      </c>
      <c r="F28" s="5">
        <v>61</v>
      </c>
      <c r="G28" s="50">
        <v>20846</v>
      </c>
      <c r="H28" s="5">
        <v>560242</v>
      </c>
      <c r="I28" s="50">
        <v>28378</v>
      </c>
      <c r="J28" s="5" t="s">
        <v>412</v>
      </c>
      <c r="L28" s="5" t="s">
        <v>505</v>
      </c>
      <c r="M28" s="1">
        <f t="shared" si="1"/>
        <v>2</v>
      </c>
      <c r="O28" s="1" t="s">
        <v>1472</v>
      </c>
    </row>
    <row r="29" spans="1:19" s="1" customFormat="1" x14ac:dyDescent="0.25">
      <c r="A29" s="5" t="s">
        <v>413</v>
      </c>
      <c r="B29" s="5" t="s">
        <v>483</v>
      </c>
      <c r="C29" s="5" t="s">
        <v>484</v>
      </c>
      <c r="D29" s="52">
        <f t="shared" ca="1" si="0"/>
        <v>28380</v>
      </c>
      <c r="E29" s="5" t="s">
        <v>473</v>
      </c>
      <c r="F29" s="5">
        <v>61</v>
      </c>
      <c r="G29" s="50">
        <v>20913</v>
      </c>
      <c r="H29" s="5">
        <v>350101</v>
      </c>
      <c r="I29" s="50">
        <v>28420</v>
      </c>
      <c r="J29" s="5" t="s">
        <v>417</v>
      </c>
      <c r="L29" s="5" t="s">
        <v>508</v>
      </c>
      <c r="M29" s="1">
        <f t="shared" si="1"/>
        <v>5</v>
      </c>
    </row>
    <row r="30" spans="1:19" s="1" customFormat="1" x14ac:dyDescent="0.25">
      <c r="A30" s="5" t="s">
        <v>413</v>
      </c>
      <c r="B30" s="5" t="s">
        <v>485</v>
      </c>
      <c r="C30" s="5" t="s">
        <v>486</v>
      </c>
      <c r="D30" s="52">
        <f t="shared" ca="1" si="0"/>
        <v>19476</v>
      </c>
      <c r="E30" s="5" t="s">
        <v>487</v>
      </c>
      <c r="F30" s="5">
        <v>61</v>
      </c>
      <c r="G30" s="50">
        <v>20867</v>
      </c>
      <c r="H30" s="5">
        <v>350783</v>
      </c>
      <c r="I30" s="50">
        <v>28235</v>
      </c>
      <c r="J30" s="5" t="s">
        <v>421</v>
      </c>
      <c r="L30" s="5" t="s">
        <v>516</v>
      </c>
      <c r="M30" s="1">
        <f t="shared" si="1"/>
        <v>1</v>
      </c>
    </row>
    <row r="31" spans="1:19" s="1" customFormat="1" x14ac:dyDescent="0.25">
      <c r="A31" s="5" t="s">
        <v>413</v>
      </c>
      <c r="B31" s="5" t="s">
        <v>488</v>
      </c>
      <c r="C31" s="5" t="s">
        <v>489</v>
      </c>
      <c r="D31" s="52">
        <f t="shared" ca="1" si="0"/>
        <v>25404</v>
      </c>
      <c r="E31" s="5" t="s">
        <v>460</v>
      </c>
      <c r="F31" s="5">
        <v>61</v>
      </c>
      <c r="G31" s="50">
        <v>20908</v>
      </c>
      <c r="H31" s="5">
        <v>350095</v>
      </c>
      <c r="I31" s="50">
        <v>28223</v>
      </c>
      <c r="J31" s="5" t="s">
        <v>412</v>
      </c>
      <c r="L31" s="5" t="s">
        <v>522</v>
      </c>
      <c r="M31" s="1">
        <f t="shared" si="1"/>
        <v>1</v>
      </c>
    </row>
    <row r="32" spans="1:19" s="1" customFormat="1" x14ac:dyDescent="0.25">
      <c r="A32" s="5" t="s">
        <v>413</v>
      </c>
      <c r="B32" s="5" t="s">
        <v>490</v>
      </c>
      <c r="C32" s="5" t="s">
        <v>468</v>
      </c>
      <c r="D32" s="52">
        <f t="shared" ca="1" si="0"/>
        <v>20088</v>
      </c>
      <c r="E32" s="5" t="s">
        <v>460</v>
      </c>
      <c r="F32" s="5">
        <v>60</v>
      </c>
      <c r="G32" s="50">
        <v>21280</v>
      </c>
      <c r="H32" s="5">
        <v>351094</v>
      </c>
      <c r="I32" s="50">
        <v>28248</v>
      </c>
      <c r="J32" s="5" t="s">
        <v>417</v>
      </c>
      <c r="L32" s="5" t="s">
        <v>525</v>
      </c>
      <c r="M32" s="1">
        <f t="shared" si="1"/>
        <v>1</v>
      </c>
    </row>
    <row r="33" spans="1:13" s="1" customFormat="1" x14ac:dyDescent="0.25">
      <c r="A33" s="5" t="s">
        <v>413</v>
      </c>
      <c r="B33" s="5" t="s">
        <v>481</v>
      </c>
      <c r="C33" s="5" t="s">
        <v>491</v>
      </c>
      <c r="D33" s="52">
        <f t="shared" ca="1" si="0"/>
        <v>25764</v>
      </c>
      <c r="E33" s="5" t="s">
        <v>416</v>
      </c>
      <c r="F33" s="5">
        <v>62</v>
      </c>
      <c r="G33" s="50">
        <v>20609</v>
      </c>
      <c r="H33" s="5">
        <v>350526</v>
      </c>
      <c r="I33" s="50">
        <v>28372</v>
      </c>
      <c r="J33" s="5" t="s">
        <v>421</v>
      </c>
      <c r="L33" s="5" t="s">
        <v>530</v>
      </c>
      <c r="M33" s="1">
        <f t="shared" si="1"/>
        <v>2</v>
      </c>
    </row>
    <row r="34" spans="1:13" s="1" customFormat="1" x14ac:dyDescent="0.25">
      <c r="A34" s="5" t="s">
        <v>413</v>
      </c>
      <c r="B34" s="5" t="s">
        <v>492</v>
      </c>
      <c r="C34" s="5" t="s">
        <v>432</v>
      </c>
      <c r="D34" s="52">
        <f t="shared" ca="1" si="0"/>
        <v>22824</v>
      </c>
      <c r="E34" s="5" t="s">
        <v>457</v>
      </c>
      <c r="F34" s="5">
        <v>61</v>
      </c>
      <c r="G34" s="50">
        <v>20905</v>
      </c>
      <c r="H34" s="5">
        <v>350122</v>
      </c>
      <c r="I34" s="50">
        <v>28265</v>
      </c>
      <c r="J34" s="5" t="s">
        <v>412</v>
      </c>
      <c r="L34" s="5" t="s">
        <v>536</v>
      </c>
      <c r="M34" s="1">
        <f t="shared" si="1"/>
        <v>38</v>
      </c>
    </row>
    <row r="35" spans="1:13" s="1" customFormat="1" x14ac:dyDescent="0.25">
      <c r="A35" s="5" t="s">
        <v>454</v>
      </c>
      <c r="B35" s="5" t="s">
        <v>185</v>
      </c>
      <c r="C35" s="5" t="s">
        <v>438</v>
      </c>
      <c r="D35" s="52">
        <f t="shared" ca="1" si="0"/>
        <v>18192</v>
      </c>
      <c r="E35" s="5" t="s">
        <v>457</v>
      </c>
      <c r="F35" s="5">
        <v>61</v>
      </c>
      <c r="G35" s="50">
        <v>20846</v>
      </c>
      <c r="H35" s="5">
        <v>351043</v>
      </c>
      <c r="I35" s="50">
        <v>28378</v>
      </c>
      <c r="J35" s="5" t="s">
        <v>412</v>
      </c>
      <c r="L35" s="5" t="s">
        <v>537</v>
      </c>
      <c r="M35" s="1">
        <f t="shared" si="1"/>
        <v>3</v>
      </c>
    </row>
    <row r="36" spans="1:13" s="1" customFormat="1" x14ac:dyDescent="0.25">
      <c r="A36" s="5" t="s">
        <v>413</v>
      </c>
      <c r="B36" s="5" t="s">
        <v>493</v>
      </c>
      <c r="C36" s="5" t="s">
        <v>494</v>
      </c>
      <c r="D36" s="52">
        <f t="shared" ca="1" si="0"/>
        <v>30600</v>
      </c>
      <c r="E36" s="5" t="s">
        <v>457</v>
      </c>
      <c r="F36" s="5">
        <v>60</v>
      </c>
      <c r="G36" s="50">
        <v>21100</v>
      </c>
      <c r="H36" s="5">
        <v>351265</v>
      </c>
      <c r="I36" s="50">
        <v>28130</v>
      </c>
      <c r="J36" s="5" t="s">
        <v>417</v>
      </c>
      <c r="L36" s="5" t="s">
        <v>543</v>
      </c>
      <c r="M36" s="1">
        <f t="shared" si="1"/>
        <v>1</v>
      </c>
    </row>
    <row r="37" spans="1:13" s="1" customFormat="1" x14ac:dyDescent="0.25">
      <c r="A37" s="5" t="s">
        <v>413</v>
      </c>
      <c r="B37" s="5" t="s">
        <v>479</v>
      </c>
      <c r="C37" s="5" t="s">
        <v>472</v>
      </c>
      <c r="D37" s="52">
        <f t="shared" ca="1" si="0"/>
        <v>28284</v>
      </c>
      <c r="E37" s="5" t="s">
        <v>460</v>
      </c>
      <c r="F37" s="5">
        <v>59</v>
      </c>
      <c r="G37" s="50">
        <v>21527</v>
      </c>
      <c r="H37" s="5">
        <v>350024</v>
      </c>
      <c r="I37" s="50">
        <v>28257</v>
      </c>
      <c r="J37" s="5" t="s">
        <v>421</v>
      </c>
      <c r="L37" s="5" t="s">
        <v>548</v>
      </c>
      <c r="M37" s="1">
        <f t="shared" si="1"/>
        <v>9</v>
      </c>
    </row>
    <row r="38" spans="1:13" s="1" customFormat="1" x14ac:dyDescent="0.25">
      <c r="A38" s="5" t="s">
        <v>413</v>
      </c>
      <c r="B38" s="5" t="s">
        <v>495</v>
      </c>
      <c r="C38" s="5" t="s">
        <v>496</v>
      </c>
      <c r="D38" s="52">
        <f t="shared" ca="1" si="0"/>
        <v>19716</v>
      </c>
      <c r="E38" s="5" t="s">
        <v>457</v>
      </c>
      <c r="F38" s="5">
        <v>60</v>
      </c>
      <c r="G38" s="50">
        <v>21134</v>
      </c>
      <c r="H38" s="5">
        <v>350193</v>
      </c>
      <c r="I38" s="50">
        <v>28187</v>
      </c>
      <c r="J38" s="5" t="s">
        <v>412</v>
      </c>
      <c r="L38" s="5" t="s">
        <v>555</v>
      </c>
      <c r="M38" s="1">
        <f t="shared" si="1"/>
        <v>2</v>
      </c>
    </row>
    <row r="39" spans="1:13" s="1" customFormat="1" x14ac:dyDescent="0.25">
      <c r="A39" s="5" t="s">
        <v>413</v>
      </c>
      <c r="B39" s="5" t="s">
        <v>497</v>
      </c>
      <c r="C39" s="5" t="s">
        <v>498</v>
      </c>
      <c r="D39" s="52">
        <f t="shared" ca="1" si="0"/>
        <v>18144</v>
      </c>
      <c r="E39" s="5" t="s">
        <v>473</v>
      </c>
      <c r="F39" s="5">
        <v>61</v>
      </c>
      <c r="G39" s="50">
        <v>21044</v>
      </c>
      <c r="H39" s="5">
        <v>350514</v>
      </c>
      <c r="I39" s="50">
        <v>28455</v>
      </c>
      <c r="J39" s="5" t="s">
        <v>417</v>
      </c>
      <c r="L39" s="5" t="s">
        <v>557</v>
      </c>
      <c r="M39" s="1">
        <f t="shared" si="1"/>
        <v>1</v>
      </c>
    </row>
    <row r="40" spans="1:13" s="1" customFormat="1" x14ac:dyDescent="0.25">
      <c r="A40" s="5" t="s">
        <v>413</v>
      </c>
      <c r="B40" s="5" t="s">
        <v>499</v>
      </c>
      <c r="C40" s="5" t="s">
        <v>435</v>
      </c>
      <c r="D40" s="52">
        <f t="shared" ca="1" si="0"/>
        <v>19776</v>
      </c>
      <c r="E40" s="5" t="s">
        <v>416</v>
      </c>
      <c r="F40" s="5">
        <v>60</v>
      </c>
      <c r="G40" s="50">
        <v>21334</v>
      </c>
      <c r="H40" s="5">
        <v>351238</v>
      </c>
      <c r="I40" s="50">
        <v>28469</v>
      </c>
      <c r="J40" s="5" t="s">
        <v>421</v>
      </c>
      <c r="L40" s="5" t="s">
        <v>560</v>
      </c>
      <c r="M40" s="1">
        <f t="shared" si="1"/>
        <v>3</v>
      </c>
    </row>
    <row r="41" spans="1:13" s="1" customFormat="1" x14ac:dyDescent="0.25">
      <c r="A41" s="5" t="s">
        <v>413</v>
      </c>
      <c r="B41" s="5" t="s">
        <v>500</v>
      </c>
      <c r="C41" s="5" t="s">
        <v>501</v>
      </c>
      <c r="D41" s="52">
        <f t="shared" ca="1" si="0"/>
        <v>28632</v>
      </c>
      <c r="E41" s="5" t="s">
        <v>502</v>
      </c>
      <c r="F41" s="5">
        <v>59</v>
      </c>
      <c r="G41" s="50">
        <v>21515</v>
      </c>
      <c r="H41" s="5">
        <v>350036</v>
      </c>
      <c r="I41" s="50">
        <v>28639</v>
      </c>
      <c r="J41" s="5" t="s">
        <v>421</v>
      </c>
      <c r="L41" s="5" t="s">
        <v>567</v>
      </c>
      <c r="M41" s="1">
        <f t="shared" si="1"/>
        <v>1</v>
      </c>
    </row>
    <row r="42" spans="1:13" s="1" customFormat="1" x14ac:dyDescent="0.25">
      <c r="A42" s="5" t="s">
        <v>408</v>
      </c>
      <c r="B42" s="5" t="s">
        <v>503</v>
      </c>
      <c r="C42" s="5" t="s">
        <v>504</v>
      </c>
      <c r="D42" s="52">
        <f t="shared" ca="1" si="0"/>
        <v>21912</v>
      </c>
      <c r="E42" s="5" t="s">
        <v>422</v>
      </c>
      <c r="F42" s="5">
        <v>61</v>
      </c>
      <c r="G42" s="50">
        <v>21039</v>
      </c>
      <c r="H42" s="5">
        <v>351231</v>
      </c>
      <c r="I42" s="50">
        <v>28150</v>
      </c>
      <c r="J42" s="5" t="s">
        <v>421</v>
      </c>
      <c r="L42" s="5" t="s">
        <v>577</v>
      </c>
      <c r="M42" s="1">
        <f t="shared" si="1"/>
        <v>8</v>
      </c>
    </row>
    <row r="43" spans="1:13" s="1" customFormat="1" x14ac:dyDescent="0.25">
      <c r="A43" s="5" t="s">
        <v>408</v>
      </c>
      <c r="B43" s="5" t="s">
        <v>492</v>
      </c>
      <c r="C43" s="5" t="s">
        <v>157</v>
      </c>
      <c r="D43" s="52">
        <f t="shared" ca="1" si="0"/>
        <v>24396</v>
      </c>
      <c r="E43" s="5" t="s">
        <v>473</v>
      </c>
      <c r="F43" s="5">
        <v>60</v>
      </c>
      <c r="G43" s="50">
        <v>21440</v>
      </c>
      <c r="H43" s="5">
        <v>350857</v>
      </c>
      <c r="I43" s="50">
        <v>28630</v>
      </c>
      <c r="J43" s="5" t="s">
        <v>421</v>
      </c>
      <c r="L43" s="5" t="s">
        <v>584</v>
      </c>
      <c r="M43" s="1">
        <f t="shared" si="1"/>
        <v>1</v>
      </c>
    </row>
    <row r="44" spans="1:13" s="1" customFormat="1" x14ac:dyDescent="0.25">
      <c r="A44" s="5" t="s">
        <v>408</v>
      </c>
      <c r="B44" s="5" t="s">
        <v>418</v>
      </c>
      <c r="C44" s="5" t="s">
        <v>444</v>
      </c>
      <c r="D44" s="52">
        <f t="shared" ca="1" si="0"/>
        <v>20124</v>
      </c>
      <c r="E44" s="5" t="s">
        <v>505</v>
      </c>
      <c r="F44" s="5">
        <v>62</v>
      </c>
      <c r="G44" s="50">
        <v>20639</v>
      </c>
      <c r="H44" s="5">
        <v>350604</v>
      </c>
      <c r="I44" s="50">
        <v>28745</v>
      </c>
      <c r="J44" s="5" t="s">
        <v>421</v>
      </c>
      <c r="L44" s="5" t="s">
        <v>589</v>
      </c>
      <c r="M44" s="1">
        <f t="shared" si="1"/>
        <v>1</v>
      </c>
    </row>
    <row r="45" spans="1:13" s="1" customFormat="1" x14ac:dyDescent="0.25">
      <c r="A45" s="5" t="s">
        <v>413</v>
      </c>
      <c r="B45" s="5" t="s">
        <v>506</v>
      </c>
      <c r="C45" s="5" t="s">
        <v>507</v>
      </c>
      <c r="D45" s="52">
        <f t="shared" ca="1" si="0"/>
        <v>24996</v>
      </c>
      <c r="E45" s="5" t="s">
        <v>416</v>
      </c>
      <c r="F45" s="5">
        <v>62</v>
      </c>
      <c r="G45" s="50">
        <v>20535</v>
      </c>
      <c r="H45" s="5">
        <v>350925</v>
      </c>
      <c r="I45" s="50">
        <v>28583</v>
      </c>
      <c r="J45" s="5" t="s">
        <v>421</v>
      </c>
      <c r="L45" s="5" t="s">
        <v>595</v>
      </c>
      <c r="M45" s="1">
        <f t="shared" si="1"/>
        <v>1</v>
      </c>
    </row>
    <row r="46" spans="1:13" s="1" customFormat="1" x14ac:dyDescent="0.25">
      <c r="A46" s="5" t="s">
        <v>413</v>
      </c>
      <c r="B46" s="5" t="s">
        <v>471</v>
      </c>
      <c r="C46" s="5" t="s">
        <v>486</v>
      </c>
      <c r="D46" s="52">
        <f t="shared" ca="1" si="0"/>
        <v>26700</v>
      </c>
      <c r="E46" s="5" t="s">
        <v>508</v>
      </c>
      <c r="F46" s="5">
        <v>60</v>
      </c>
      <c r="G46" s="50">
        <v>21115</v>
      </c>
      <c r="H46" s="5">
        <v>350990</v>
      </c>
      <c r="I46" s="50">
        <v>28537</v>
      </c>
      <c r="J46" s="5" t="s">
        <v>421</v>
      </c>
      <c r="L46" s="5" t="s">
        <v>598</v>
      </c>
      <c r="M46" s="1">
        <f t="shared" si="1"/>
        <v>1</v>
      </c>
    </row>
    <row r="47" spans="1:13" s="1" customFormat="1" x14ac:dyDescent="0.25">
      <c r="A47" s="5" t="s">
        <v>413</v>
      </c>
      <c r="B47" s="5" t="s">
        <v>509</v>
      </c>
      <c r="C47" s="5" t="s">
        <v>510</v>
      </c>
      <c r="D47" s="52">
        <f t="shared" ca="1" si="0"/>
        <v>29460</v>
      </c>
      <c r="E47" s="5" t="s">
        <v>460</v>
      </c>
      <c r="F47" s="5">
        <v>60</v>
      </c>
      <c r="G47" s="50">
        <v>21295</v>
      </c>
      <c r="H47" s="5">
        <v>350110</v>
      </c>
      <c r="I47" s="50">
        <v>28578</v>
      </c>
      <c r="J47" s="5" t="s">
        <v>421</v>
      </c>
      <c r="L47" s="5" t="s">
        <v>601</v>
      </c>
      <c r="M47" s="1">
        <f t="shared" si="1"/>
        <v>5</v>
      </c>
    </row>
    <row r="48" spans="1:13" s="1" customFormat="1" x14ac:dyDescent="0.25">
      <c r="A48" s="5" t="s">
        <v>413</v>
      </c>
      <c r="B48" s="5" t="s">
        <v>488</v>
      </c>
      <c r="C48" s="5" t="s">
        <v>489</v>
      </c>
      <c r="D48" s="52">
        <f t="shared" ca="1" si="0"/>
        <v>28512</v>
      </c>
      <c r="E48" s="5" t="s">
        <v>473</v>
      </c>
      <c r="F48" s="5">
        <v>61</v>
      </c>
      <c r="G48" s="50">
        <v>20918</v>
      </c>
      <c r="H48" s="5">
        <v>350442</v>
      </c>
      <c r="I48" s="50">
        <v>28585</v>
      </c>
      <c r="J48" s="5" t="s">
        <v>421</v>
      </c>
      <c r="L48" s="5" t="s">
        <v>605</v>
      </c>
      <c r="M48" s="1">
        <f t="shared" si="1"/>
        <v>1</v>
      </c>
    </row>
    <row r="49" spans="1:13" s="1" customFormat="1" x14ac:dyDescent="0.25">
      <c r="A49" s="5" t="s">
        <v>408</v>
      </c>
      <c r="B49" s="5" t="s">
        <v>511</v>
      </c>
      <c r="C49" s="5" t="s">
        <v>444</v>
      </c>
      <c r="D49" s="52">
        <f t="shared" ca="1" si="0"/>
        <v>26028</v>
      </c>
      <c r="E49" s="5" t="s">
        <v>460</v>
      </c>
      <c r="F49" s="5">
        <v>61</v>
      </c>
      <c r="G49" s="50">
        <v>20943</v>
      </c>
      <c r="H49" s="5">
        <v>350678</v>
      </c>
      <c r="I49" s="50">
        <v>28644</v>
      </c>
      <c r="J49" s="5" t="s">
        <v>421</v>
      </c>
      <c r="L49" s="5" t="s">
        <v>607</v>
      </c>
      <c r="M49" s="1">
        <f t="shared" si="1"/>
        <v>5</v>
      </c>
    </row>
    <row r="50" spans="1:13" s="1" customFormat="1" x14ac:dyDescent="0.25">
      <c r="A50" s="5" t="s">
        <v>413</v>
      </c>
      <c r="B50" s="5" t="s">
        <v>431</v>
      </c>
      <c r="C50" s="5" t="s">
        <v>510</v>
      </c>
      <c r="D50" s="52">
        <f t="shared" ca="1" si="0"/>
        <v>25932</v>
      </c>
      <c r="E50" s="5" t="s">
        <v>457</v>
      </c>
      <c r="F50" s="5">
        <v>61</v>
      </c>
      <c r="G50" s="50">
        <v>21067</v>
      </c>
      <c r="H50" s="5">
        <v>350748</v>
      </c>
      <c r="I50" s="50">
        <v>28575</v>
      </c>
      <c r="J50" s="5" t="s">
        <v>466</v>
      </c>
      <c r="L50" s="5" t="s">
        <v>617</v>
      </c>
      <c r="M50" s="1">
        <f t="shared" si="1"/>
        <v>2</v>
      </c>
    </row>
    <row r="51" spans="1:13" s="1" customFormat="1" x14ac:dyDescent="0.25">
      <c r="A51" s="5" t="s">
        <v>413</v>
      </c>
      <c r="B51" s="5" t="s">
        <v>512</v>
      </c>
      <c r="C51" s="5" t="s">
        <v>510</v>
      </c>
      <c r="D51" s="52">
        <f t="shared" ca="1" si="0"/>
        <v>21060</v>
      </c>
      <c r="E51" s="5" t="s">
        <v>460</v>
      </c>
      <c r="F51" s="5">
        <v>60</v>
      </c>
      <c r="G51" s="50">
        <v>21325</v>
      </c>
      <c r="H51" s="5">
        <v>350402</v>
      </c>
      <c r="I51" s="50">
        <v>28516</v>
      </c>
      <c r="J51" s="5" t="s">
        <v>466</v>
      </c>
      <c r="L51" s="5" t="s">
        <v>619</v>
      </c>
      <c r="M51" s="1">
        <f t="shared" si="1"/>
        <v>17</v>
      </c>
    </row>
    <row r="52" spans="1:13" s="1" customFormat="1" x14ac:dyDescent="0.25">
      <c r="A52" s="5" t="s">
        <v>413</v>
      </c>
      <c r="B52" s="5" t="s">
        <v>483</v>
      </c>
      <c r="C52" s="5" t="s">
        <v>513</v>
      </c>
      <c r="D52" s="52">
        <f t="shared" ca="1" si="0"/>
        <v>25524</v>
      </c>
      <c r="E52" s="5" t="s">
        <v>457</v>
      </c>
      <c r="F52" s="5">
        <v>60</v>
      </c>
      <c r="G52" s="50">
        <v>21438</v>
      </c>
      <c r="H52" s="5">
        <v>350536</v>
      </c>
      <c r="I52" s="50">
        <v>28770</v>
      </c>
      <c r="J52" s="5" t="s">
        <v>466</v>
      </c>
      <c r="L52" s="5" t="s">
        <v>622</v>
      </c>
      <c r="M52" s="1">
        <f t="shared" si="1"/>
        <v>25</v>
      </c>
    </row>
    <row r="53" spans="1:13" s="1" customFormat="1" x14ac:dyDescent="0.25">
      <c r="A53" s="5" t="s">
        <v>413</v>
      </c>
      <c r="B53" s="5" t="s">
        <v>514</v>
      </c>
      <c r="C53" s="5" t="s">
        <v>515</v>
      </c>
      <c r="D53" s="52">
        <f t="shared" ca="1" si="0"/>
        <v>30084</v>
      </c>
      <c r="E53" s="5" t="s">
        <v>516</v>
      </c>
      <c r="F53" s="5">
        <v>60</v>
      </c>
      <c r="G53" s="50">
        <v>21190</v>
      </c>
      <c r="H53" s="5">
        <v>350643</v>
      </c>
      <c r="I53" s="50">
        <v>28832</v>
      </c>
      <c r="J53" s="5" t="s">
        <v>466</v>
      </c>
      <c r="L53" s="5" t="s">
        <v>628</v>
      </c>
      <c r="M53" s="1">
        <f t="shared" si="1"/>
        <v>6</v>
      </c>
    </row>
    <row r="54" spans="1:13" s="1" customFormat="1" x14ac:dyDescent="0.25">
      <c r="A54" s="5" t="s">
        <v>413</v>
      </c>
      <c r="B54" s="5" t="s">
        <v>517</v>
      </c>
      <c r="C54" s="5" t="s">
        <v>441</v>
      </c>
      <c r="D54" s="52">
        <f t="shared" ca="1" si="0"/>
        <v>20448</v>
      </c>
      <c r="E54" s="5" t="s">
        <v>447</v>
      </c>
      <c r="F54" s="5">
        <v>60</v>
      </c>
      <c r="G54" s="50">
        <v>21317</v>
      </c>
      <c r="H54" s="5">
        <v>350191</v>
      </c>
      <c r="I54" s="50">
        <v>28804</v>
      </c>
      <c r="J54" s="5" t="s">
        <v>466</v>
      </c>
      <c r="L54" s="5" t="s">
        <v>636</v>
      </c>
      <c r="M54" s="1">
        <f t="shared" si="1"/>
        <v>6</v>
      </c>
    </row>
    <row r="55" spans="1:13" s="1" customFormat="1" x14ac:dyDescent="0.25">
      <c r="A55" s="5" t="s">
        <v>413</v>
      </c>
      <c r="B55" s="5" t="s">
        <v>479</v>
      </c>
      <c r="C55" s="5" t="s">
        <v>518</v>
      </c>
      <c r="D55" s="52">
        <f t="shared" ca="1" si="0"/>
        <v>18684</v>
      </c>
      <c r="E55" s="5" t="s">
        <v>425</v>
      </c>
      <c r="F55" s="5">
        <v>60</v>
      </c>
      <c r="G55" s="50">
        <v>21247</v>
      </c>
      <c r="H55" s="5">
        <v>350874</v>
      </c>
      <c r="I55" s="50">
        <v>28714</v>
      </c>
      <c r="J55" s="5" t="s">
        <v>466</v>
      </c>
      <c r="L55" s="5" t="s">
        <v>638</v>
      </c>
      <c r="M55" s="1">
        <f t="shared" si="1"/>
        <v>3</v>
      </c>
    </row>
    <row r="56" spans="1:13" s="1" customFormat="1" x14ac:dyDescent="0.25">
      <c r="A56" s="5" t="s">
        <v>454</v>
      </c>
      <c r="B56" s="5" t="s">
        <v>519</v>
      </c>
      <c r="C56" s="5" t="s">
        <v>520</v>
      </c>
      <c r="D56" s="52">
        <f t="shared" ca="1" si="0"/>
        <v>26808</v>
      </c>
      <c r="E56" s="5" t="s">
        <v>416</v>
      </c>
      <c r="F56" s="5">
        <v>59</v>
      </c>
      <c r="G56" s="50">
        <v>21515</v>
      </c>
      <c r="H56" s="5">
        <v>351111</v>
      </c>
      <c r="I56" s="50">
        <v>28639</v>
      </c>
      <c r="J56" s="5" t="s">
        <v>466</v>
      </c>
      <c r="L56" s="5" t="s">
        <v>642</v>
      </c>
      <c r="M56" s="1">
        <f t="shared" si="1"/>
        <v>3</v>
      </c>
    </row>
    <row r="57" spans="1:13" s="1" customFormat="1" x14ac:dyDescent="0.25">
      <c r="A57" s="5" t="s">
        <v>413</v>
      </c>
      <c r="B57" s="5" t="s">
        <v>521</v>
      </c>
      <c r="C57" s="5" t="s">
        <v>438</v>
      </c>
      <c r="D57" s="52">
        <f t="shared" ca="1" si="0"/>
        <v>21552</v>
      </c>
      <c r="E57" s="5" t="s">
        <v>522</v>
      </c>
      <c r="F57" s="5">
        <v>58</v>
      </c>
      <c r="G57" s="50">
        <v>21894</v>
      </c>
      <c r="H57" s="5">
        <v>350945</v>
      </c>
      <c r="I57" s="50">
        <v>28819</v>
      </c>
      <c r="J57" s="5" t="s">
        <v>466</v>
      </c>
      <c r="L57" s="5" t="s">
        <v>643</v>
      </c>
      <c r="M57" s="1">
        <f t="shared" si="1"/>
        <v>1</v>
      </c>
    </row>
    <row r="58" spans="1:13" s="1" customFormat="1" x14ac:dyDescent="0.25">
      <c r="A58" s="5" t="s">
        <v>413</v>
      </c>
      <c r="B58" s="5" t="s">
        <v>450</v>
      </c>
      <c r="C58" s="5" t="s">
        <v>523</v>
      </c>
      <c r="D58" s="52">
        <f t="shared" ca="1" si="0"/>
        <v>26220</v>
      </c>
      <c r="E58" s="5" t="s">
        <v>502</v>
      </c>
      <c r="F58" s="5">
        <v>58</v>
      </c>
      <c r="G58" s="50">
        <v>22058</v>
      </c>
      <c r="H58" s="5">
        <v>351126</v>
      </c>
      <c r="I58" s="50">
        <v>28832</v>
      </c>
      <c r="J58" s="5" t="s">
        <v>466</v>
      </c>
      <c r="L58" s="5" t="s">
        <v>650</v>
      </c>
      <c r="M58" s="1">
        <f t="shared" si="1"/>
        <v>1</v>
      </c>
    </row>
    <row r="59" spans="1:13" s="1" customFormat="1" x14ac:dyDescent="0.25">
      <c r="A59" s="5" t="s">
        <v>408</v>
      </c>
      <c r="B59" s="5" t="s">
        <v>524</v>
      </c>
      <c r="C59" s="5" t="s">
        <v>459</v>
      </c>
      <c r="D59" s="52">
        <f t="shared" ca="1" si="0"/>
        <v>23364</v>
      </c>
      <c r="E59" s="5" t="s">
        <v>470</v>
      </c>
      <c r="F59" s="5">
        <v>60</v>
      </c>
      <c r="G59" s="50">
        <v>21150</v>
      </c>
      <c r="H59" s="5">
        <v>351025</v>
      </c>
      <c r="I59" s="50">
        <v>28755</v>
      </c>
      <c r="J59" s="5" t="s">
        <v>412</v>
      </c>
      <c r="L59" s="5" t="s">
        <v>651</v>
      </c>
      <c r="M59" s="1">
        <f t="shared" si="1"/>
        <v>1</v>
      </c>
    </row>
    <row r="60" spans="1:13" s="1" customFormat="1" x14ac:dyDescent="0.25">
      <c r="A60" s="5" t="s">
        <v>413</v>
      </c>
      <c r="B60" s="5" t="s">
        <v>458</v>
      </c>
      <c r="C60" s="5" t="s">
        <v>438</v>
      </c>
      <c r="D60" s="52">
        <f t="shared" ca="1" si="0"/>
        <v>18216</v>
      </c>
      <c r="E60" s="5" t="s">
        <v>525</v>
      </c>
      <c r="F60" s="5">
        <v>60</v>
      </c>
      <c r="G60" s="50">
        <v>21131</v>
      </c>
      <c r="H60" s="5">
        <v>351270</v>
      </c>
      <c r="I60" s="50">
        <v>28531</v>
      </c>
      <c r="J60" s="5" t="s">
        <v>412</v>
      </c>
      <c r="L60" s="5" t="s">
        <v>653</v>
      </c>
      <c r="M60" s="1">
        <f t="shared" si="1"/>
        <v>1</v>
      </c>
    </row>
    <row r="61" spans="1:13" s="1" customFormat="1" x14ac:dyDescent="0.25">
      <c r="A61" s="5" t="s">
        <v>408</v>
      </c>
      <c r="B61" s="5" t="s">
        <v>526</v>
      </c>
      <c r="C61" s="5" t="s">
        <v>527</v>
      </c>
      <c r="D61" s="52">
        <f t="shared" ca="1" si="0"/>
        <v>29580</v>
      </c>
      <c r="E61" s="5" t="s">
        <v>473</v>
      </c>
      <c r="F61" s="5">
        <v>60</v>
      </c>
      <c r="G61" s="50">
        <v>21291</v>
      </c>
      <c r="H61" s="5">
        <v>350984</v>
      </c>
      <c r="I61" s="50">
        <v>28645</v>
      </c>
      <c r="J61" s="5" t="s">
        <v>412</v>
      </c>
      <c r="L61" s="5" t="s">
        <v>655</v>
      </c>
      <c r="M61" s="1">
        <f t="shared" si="1"/>
        <v>1</v>
      </c>
    </row>
    <row r="62" spans="1:13" s="1" customFormat="1" x14ac:dyDescent="0.25">
      <c r="A62" s="5" t="s">
        <v>413</v>
      </c>
      <c r="B62" s="5" t="s">
        <v>450</v>
      </c>
      <c r="C62" s="5" t="s">
        <v>441</v>
      </c>
      <c r="D62" s="52">
        <f t="shared" ca="1" si="0"/>
        <v>28368</v>
      </c>
      <c r="E62" s="5" t="s">
        <v>416</v>
      </c>
      <c r="F62" s="5">
        <v>59</v>
      </c>
      <c r="G62" s="50">
        <v>21480</v>
      </c>
      <c r="H62" s="5">
        <v>351006</v>
      </c>
      <c r="I62" s="50">
        <v>28627</v>
      </c>
      <c r="J62" s="5" t="s">
        <v>412</v>
      </c>
      <c r="L62" s="5" t="s">
        <v>658</v>
      </c>
      <c r="M62" s="1">
        <f t="shared" si="1"/>
        <v>6</v>
      </c>
    </row>
    <row r="63" spans="1:13" s="1" customFormat="1" x14ac:dyDescent="0.25">
      <c r="A63" s="5" t="s">
        <v>413</v>
      </c>
      <c r="B63" s="5" t="s">
        <v>528</v>
      </c>
      <c r="C63" s="5" t="s">
        <v>529</v>
      </c>
      <c r="D63" s="52">
        <f t="shared" ca="1" si="0"/>
        <v>30768</v>
      </c>
      <c r="E63" s="5" t="s">
        <v>439</v>
      </c>
      <c r="F63" s="5">
        <v>60</v>
      </c>
      <c r="G63" s="50">
        <v>21242</v>
      </c>
      <c r="H63" s="5">
        <v>351202</v>
      </c>
      <c r="I63" s="50">
        <v>28644</v>
      </c>
      <c r="J63" s="5" t="s">
        <v>412</v>
      </c>
      <c r="L63" s="5" t="s">
        <v>663</v>
      </c>
      <c r="M63" s="1">
        <f t="shared" si="1"/>
        <v>1</v>
      </c>
    </row>
    <row r="64" spans="1:13" s="1" customFormat="1" x14ac:dyDescent="0.25">
      <c r="A64" s="5" t="s">
        <v>408</v>
      </c>
      <c r="B64" s="5" t="s">
        <v>521</v>
      </c>
      <c r="C64" s="5" t="s">
        <v>95</v>
      </c>
      <c r="D64" s="52">
        <f t="shared" ca="1" si="0"/>
        <v>23940</v>
      </c>
      <c r="E64" s="5" t="s">
        <v>530</v>
      </c>
      <c r="F64" s="5">
        <v>59</v>
      </c>
      <c r="G64" s="50">
        <v>21743</v>
      </c>
      <c r="H64" s="5">
        <v>350944</v>
      </c>
      <c r="I64" s="50">
        <v>28615</v>
      </c>
      <c r="J64" s="5" t="s">
        <v>412</v>
      </c>
      <c r="L64" s="5" t="s">
        <v>666</v>
      </c>
      <c r="M64" s="1">
        <f t="shared" si="1"/>
        <v>1</v>
      </c>
    </row>
    <row r="65" spans="1:13" s="1" customFormat="1" x14ac:dyDescent="0.25">
      <c r="A65" s="5" t="s">
        <v>413</v>
      </c>
      <c r="B65" s="5" t="s">
        <v>531</v>
      </c>
      <c r="C65" s="5" t="s">
        <v>532</v>
      </c>
      <c r="D65" s="52">
        <f t="shared" ca="1" si="0"/>
        <v>23340</v>
      </c>
      <c r="E65" s="5" t="s">
        <v>416</v>
      </c>
      <c r="F65" s="5">
        <v>60</v>
      </c>
      <c r="G65" s="50">
        <v>21265</v>
      </c>
      <c r="H65" s="5">
        <v>350923</v>
      </c>
      <c r="I65" s="50">
        <v>28834</v>
      </c>
      <c r="J65" s="5" t="s">
        <v>412</v>
      </c>
      <c r="L65" s="5" t="s">
        <v>668</v>
      </c>
      <c r="M65" s="1">
        <f t="shared" si="1"/>
        <v>4</v>
      </c>
    </row>
    <row r="66" spans="1:13" s="1" customFormat="1" x14ac:dyDescent="0.25">
      <c r="A66" s="5" t="s">
        <v>408</v>
      </c>
      <c r="B66" s="5" t="s">
        <v>514</v>
      </c>
      <c r="C66" s="5" t="s">
        <v>533</v>
      </c>
      <c r="D66" s="52">
        <f t="shared" ca="1" si="0"/>
        <v>25308</v>
      </c>
      <c r="E66" s="5" t="s">
        <v>439</v>
      </c>
      <c r="F66" s="5">
        <v>59</v>
      </c>
      <c r="G66" s="50">
        <v>21501</v>
      </c>
      <c r="H66" s="5">
        <v>350761</v>
      </c>
      <c r="I66" s="50">
        <v>28498</v>
      </c>
      <c r="J66" s="5" t="s">
        <v>412</v>
      </c>
      <c r="L66" s="5" t="s">
        <v>670</v>
      </c>
      <c r="M66" s="1">
        <f t="shared" si="1"/>
        <v>2</v>
      </c>
    </row>
    <row r="67" spans="1:13" s="1" customFormat="1" x14ac:dyDescent="0.25">
      <c r="A67" s="5" t="s">
        <v>408</v>
      </c>
      <c r="B67" s="5" t="s">
        <v>534</v>
      </c>
      <c r="C67" s="5" t="s">
        <v>535</v>
      </c>
      <c r="D67" s="52">
        <f t="shared" ref="D67:D130" ca="1" si="3">RANDBETWEEN(1500,2600)*12</f>
        <v>19548</v>
      </c>
      <c r="E67" s="5" t="s">
        <v>536</v>
      </c>
      <c r="F67" s="5">
        <v>58</v>
      </c>
      <c r="G67" s="50">
        <v>21879</v>
      </c>
      <c r="H67" s="5">
        <v>350456</v>
      </c>
      <c r="I67" s="50">
        <v>28632</v>
      </c>
      <c r="J67" s="5" t="s">
        <v>412</v>
      </c>
      <c r="L67" s="5" t="s">
        <v>674</v>
      </c>
      <c r="M67" s="1">
        <f t="shared" si="1"/>
        <v>1</v>
      </c>
    </row>
    <row r="68" spans="1:13" s="1" customFormat="1" x14ac:dyDescent="0.25">
      <c r="A68" s="5" t="s">
        <v>408</v>
      </c>
      <c r="B68" s="5" t="s">
        <v>490</v>
      </c>
      <c r="C68" s="5" t="s">
        <v>185</v>
      </c>
      <c r="D68" s="52">
        <f t="shared" ca="1" si="3"/>
        <v>28740</v>
      </c>
      <c r="E68" s="5" t="s">
        <v>537</v>
      </c>
      <c r="F68" s="5">
        <v>60</v>
      </c>
      <c r="G68" s="50">
        <v>21104</v>
      </c>
      <c r="H68" s="5">
        <v>350774</v>
      </c>
      <c r="I68" s="50">
        <v>28653</v>
      </c>
      <c r="J68" s="5" t="s">
        <v>412</v>
      </c>
      <c r="L68" s="5" t="s">
        <v>678</v>
      </c>
      <c r="M68" s="1">
        <f t="shared" si="1"/>
        <v>7</v>
      </c>
    </row>
    <row r="69" spans="1:13" s="1" customFormat="1" x14ac:dyDescent="0.25">
      <c r="A69" s="5" t="s">
        <v>408</v>
      </c>
      <c r="B69" s="5" t="s">
        <v>499</v>
      </c>
      <c r="C69" s="5" t="s">
        <v>538</v>
      </c>
      <c r="D69" s="52">
        <f t="shared" ca="1" si="3"/>
        <v>19884</v>
      </c>
      <c r="E69" s="5" t="s">
        <v>473</v>
      </c>
      <c r="F69" s="5">
        <v>60</v>
      </c>
      <c r="G69" s="50">
        <v>21249</v>
      </c>
      <c r="H69" s="5">
        <v>350660</v>
      </c>
      <c r="I69" s="50">
        <v>28613</v>
      </c>
      <c r="J69" s="5" t="s">
        <v>412</v>
      </c>
      <c r="L69" s="5" t="s">
        <v>683</v>
      </c>
      <c r="M69" s="1">
        <f t="shared" si="1"/>
        <v>2</v>
      </c>
    </row>
    <row r="70" spans="1:13" s="1" customFormat="1" x14ac:dyDescent="0.25">
      <c r="A70" s="5" t="s">
        <v>413</v>
      </c>
      <c r="B70" s="5" t="s">
        <v>514</v>
      </c>
      <c r="C70" s="5" t="s">
        <v>539</v>
      </c>
      <c r="D70" s="52">
        <f t="shared" ca="1" si="3"/>
        <v>21408</v>
      </c>
      <c r="E70" s="5" t="s">
        <v>460</v>
      </c>
      <c r="F70" s="5">
        <v>61</v>
      </c>
      <c r="G70" s="50">
        <v>21011</v>
      </c>
      <c r="H70" s="5">
        <v>351071</v>
      </c>
      <c r="I70" s="50">
        <v>28849</v>
      </c>
      <c r="J70" s="5" t="s">
        <v>417</v>
      </c>
      <c r="L70" s="5" t="s">
        <v>684</v>
      </c>
      <c r="M70" s="1">
        <f t="shared" si="1"/>
        <v>1</v>
      </c>
    </row>
    <row r="71" spans="1:13" s="1" customFormat="1" x14ac:dyDescent="0.25">
      <c r="A71" s="5" t="s">
        <v>408</v>
      </c>
      <c r="B71" s="5" t="s">
        <v>519</v>
      </c>
      <c r="C71" s="5" t="s">
        <v>540</v>
      </c>
      <c r="D71" s="52">
        <f t="shared" ca="1" si="3"/>
        <v>20988</v>
      </c>
      <c r="E71" s="5" t="s">
        <v>470</v>
      </c>
      <c r="F71" s="5">
        <v>61</v>
      </c>
      <c r="G71" s="50">
        <v>21036</v>
      </c>
      <c r="H71" s="5">
        <v>350721</v>
      </c>
      <c r="I71" s="50">
        <v>28683</v>
      </c>
      <c r="J71" s="5" t="s">
        <v>417</v>
      </c>
      <c r="L71" s="5" t="s">
        <v>686</v>
      </c>
      <c r="M71" s="1">
        <f t="shared" ref="M71:M134" si="4">COUNTIF(E:E,L71)</f>
        <v>2</v>
      </c>
    </row>
    <row r="72" spans="1:13" s="1" customFormat="1" x14ac:dyDescent="0.25">
      <c r="A72" s="5" t="s">
        <v>408</v>
      </c>
      <c r="B72" s="5" t="s">
        <v>541</v>
      </c>
      <c r="C72" s="5" t="s">
        <v>542</v>
      </c>
      <c r="D72" s="52">
        <f t="shared" ca="1" si="3"/>
        <v>22224</v>
      </c>
      <c r="E72" s="5" t="s">
        <v>543</v>
      </c>
      <c r="F72" s="5">
        <v>60</v>
      </c>
      <c r="G72" s="50">
        <v>21304</v>
      </c>
      <c r="H72" s="5">
        <v>351199</v>
      </c>
      <c r="I72" s="50">
        <v>28552</v>
      </c>
      <c r="J72" s="5" t="s">
        <v>417</v>
      </c>
      <c r="L72" s="5" t="s">
        <v>688</v>
      </c>
      <c r="M72" s="1">
        <f t="shared" si="4"/>
        <v>1</v>
      </c>
    </row>
    <row r="73" spans="1:13" s="1" customFormat="1" x14ac:dyDescent="0.25">
      <c r="A73" s="5" t="s">
        <v>413</v>
      </c>
      <c r="B73" s="5" t="s">
        <v>544</v>
      </c>
      <c r="C73" s="5" t="s">
        <v>545</v>
      </c>
      <c r="D73" s="52">
        <f t="shared" ca="1" si="3"/>
        <v>18960</v>
      </c>
      <c r="E73" s="5" t="s">
        <v>460</v>
      </c>
      <c r="F73" s="5">
        <v>59</v>
      </c>
      <c r="G73" s="50">
        <v>21690</v>
      </c>
      <c r="H73" s="5">
        <v>350511</v>
      </c>
      <c r="I73" s="50">
        <v>28774</v>
      </c>
      <c r="J73" s="5" t="s">
        <v>417</v>
      </c>
      <c r="L73" s="5" t="s">
        <v>689</v>
      </c>
      <c r="M73" s="1">
        <f t="shared" si="4"/>
        <v>1</v>
      </c>
    </row>
    <row r="74" spans="1:13" s="1" customFormat="1" x14ac:dyDescent="0.25">
      <c r="A74" s="5" t="s">
        <v>413</v>
      </c>
      <c r="B74" s="5" t="s">
        <v>546</v>
      </c>
      <c r="C74" s="5" t="s">
        <v>441</v>
      </c>
      <c r="D74" s="52">
        <f t="shared" ca="1" si="3"/>
        <v>21672</v>
      </c>
      <c r="E74" s="5" t="s">
        <v>473</v>
      </c>
      <c r="F74" s="5">
        <v>59</v>
      </c>
      <c r="G74" s="50">
        <v>21718</v>
      </c>
      <c r="H74" s="5">
        <v>351194</v>
      </c>
      <c r="I74" s="50">
        <v>28688</v>
      </c>
      <c r="J74" s="5" t="s">
        <v>417</v>
      </c>
      <c r="L74" s="5" t="s">
        <v>692</v>
      </c>
      <c r="M74" s="1">
        <f t="shared" si="4"/>
        <v>1</v>
      </c>
    </row>
    <row r="75" spans="1:13" s="1" customFormat="1" x14ac:dyDescent="0.25">
      <c r="A75" s="5" t="s">
        <v>408</v>
      </c>
      <c r="B75" s="5" t="s">
        <v>519</v>
      </c>
      <c r="C75" s="5" t="s">
        <v>547</v>
      </c>
      <c r="D75" s="52">
        <f t="shared" ca="1" si="3"/>
        <v>25464</v>
      </c>
      <c r="E75" s="5" t="s">
        <v>548</v>
      </c>
      <c r="F75" s="5">
        <v>63</v>
      </c>
      <c r="G75" s="50">
        <v>20305</v>
      </c>
      <c r="H75" s="5">
        <v>350335</v>
      </c>
      <c r="I75" s="50">
        <v>28755</v>
      </c>
      <c r="J75" s="5" t="s">
        <v>417</v>
      </c>
      <c r="L75" s="5" t="s">
        <v>695</v>
      </c>
      <c r="M75" s="1">
        <f t="shared" si="4"/>
        <v>1</v>
      </c>
    </row>
    <row r="76" spans="1:13" s="1" customFormat="1" x14ac:dyDescent="0.25">
      <c r="A76" s="5" t="s">
        <v>408</v>
      </c>
      <c r="B76" s="5" t="s">
        <v>549</v>
      </c>
      <c r="C76" s="5" t="s">
        <v>550</v>
      </c>
      <c r="D76" s="52">
        <f t="shared" ca="1" si="3"/>
        <v>18060</v>
      </c>
      <c r="E76" s="5" t="s">
        <v>416</v>
      </c>
      <c r="F76" s="5">
        <v>61</v>
      </c>
      <c r="G76" s="50">
        <v>21073</v>
      </c>
      <c r="H76" s="5">
        <v>350167</v>
      </c>
      <c r="I76" s="50">
        <v>28583</v>
      </c>
      <c r="J76" s="5" t="s">
        <v>417</v>
      </c>
      <c r="L76" s="5" t="s">
        <v>696</v>
      </c>
      <c r="M76" s="1">
        <f t="shared" si="4"/>
        <v>1</v>
      </c>
    </row>
    <row r="77" spans="1:13" s="1" customFormat="1" x14ac:dyDescent="0.25">
      <c r="A77" s="5" t="s">
        <v>408</v>
      </c>
      <c r="B77" s="5" t="s">
        <v>551</v>
      </c>
      <c r="C77" s="5" t="s">
        <v>552</v>
      </c>
      <c r="D77" s="52">
        <f t="shared" ca="1" si="3"/>
        <v>25944</v>
      </c>
      <c r="E77" s="5" t="s">
        <v>460</v>
      </c>
      <c r="F77" s="5">
        <v>61</v>
      </c>
      <c r="G77" s="50">
        <v>20884</v>
      </c>
      <c r="H77" s="5">
        <v>350227</v>
      </c>
      <c r="I77" s="50">
        <v>28850</v>
      </c>
      <c r="J77" s="5" t="s">
        <v>417</v>
      </c>
      <c r="L77" s="5" t="s">
        <v>698</v>
      </c>
      <c r="M77" s="1">
        <f t="shared" si="4"/>
        <v>1</v>
      </c>
    </row>
    <row r="78" spans="1:13" s="1" customFormat="1" x14ac:dyDescent="0.25">
      <c r="A78" s="5" t="s">
        <v>408</v>
      </c>
      <c r="B78" s="5" t="s">
        <v>426</v>
      </c>
      <c r="C78" s="5" t="s">
        <v>550</v>
      </c>
      <c r="D78" s="52">
        <f t="shared" ca="1" si="3"/>
        <v>27756</v>
      </c>
      <c r="E78" s="5" t="s">
        <v>411</v>
      </c>
      <c r="F78" s="5">
        <v>61</v>
      </c>
      <c r="G78" s="50">
        <v>20926</v>
      </c>
      <c r="H78" s="5">
        <v>350873</v>
      </c>
      <c r="I78" s="50">
        <v>28805</v>
      </c>
      <c r="J78" s="5" t="s">
        <v>417</v>
      </c>
      <c r="L78" s="5" t="s">
        <v>700</v>
      </c>
      <c r="M78" s="1">
        <f t="shared" si="4"/>
        <v>1</v>
      </c>
    </row>
    <row r="79" spans="1:13" s="1" customFormat="1" x14ac:dyDescent="0.25">
      <c r="A79" s="5" t="s">
        <v>408</v>
      </c>
      <c r="B79" s="5" t="s">
        <v>553</v>
      </c>
      <c r="C79" s="5" t="s">
        <v>554</v>
      </c>
      <c r="D79" s="52">
        <f t="shared" ca="1" si="3"/>
        <v>24060</v>
      </c>
      <c r="E79" s="5" t="s">
        <v>555</v>
      </c>
      <c r="F79" s="5">
        <v>62</v>
      </c>
      <c r="G79" s="50">
        <v>20604</v>
      </c>
      <c r="H79" s="5">
        <v>350506</v>
      </c>
      <c r="I79" s="50">
        <v>29185</v>
      </c>
      <c r="J79" s="5" t="s">
        <v>417</v>
      </c>
      <c r="L79" s="5" t="s">
        <v>701</v>
      </c>
      <c r="M79" s="1">
        <f t="shared" si="4"/>
        <v>1</v>
      </c>
    </row>
    <row r="80" spans="1:13" s="1" customFormat="1" x14ac:dyDescent="0.25">
      <c r="A80" s="5" t="s">
        <v>408</v>
      </c>
      <c r="B80" s="5" t="s">
        <v>443</v>
      </c>
      <c r="C80" s="5" t="s">
        <v>556</v>
      </c>
      <c r="D80" s="52">
        <f t="shared" ca="1" si="3"/>
        <v>19860</v>
      </c>
      <c r="E80" s="5" t="s">
        <v>557</v>
      </c>
      <c r="F80" s="5">
        <v>66</v>
      </c>
      <c r="G80" s="50">
        <v>19032</v>
      </c>
      <c r="H80" s="5">
        <v>560261</v>
      </c>
      <c r="I80" s="50">
        <v>28943</v>
      </c>
      <c r="J80" s="5" t="s">
        <v>417</v>
      </c>
      <c r="L80" s="5" t="s">
        <v>702</v>
      </c>
      <c r="M80" s="1">
        <f t="shared" si="4"/>
        <v>2</v>
      </c>
    </row>
    <row r="81" spans="1:13" s="1" customFormat="1" x14ac:dyDescent="0.25">
      <c r="A81" s="5" t="s">
        <v>454</v>
      </c>
      <c r="B81" s="5" t="s">
        <v>455</v>
      </c>
      <c r="C81" s="5" t="s">
        <v>558</v>
      </c>
      <c r="D81" s="52">
        <f t="shared" ca="1" si="3"/>
        <v>24228</v>
      </c>
      <c r="E81" s="5" t="s">
        <v>457</v>
      </c>
      <c r="F81" s="5">
        <v>59</v>
      </c>
      <c r="G81" s="50">
        <v>21704</v>
      </c>
      <c r="H81" s="5">
        <v>351137</v>
      </c>
      <c r="I81" s="50">
        <v>29074</v>
      </c>
      <c r="J81" s="5" t="s">
        <v>417</v>
      </c>
      <c r="L81" s="5" t="s">
        <v>703</v>
      </c>
      <c r="M81" s="1">
        <f t="shared" si="4"/>
        <v>4</v>
      </c>
    </row>
    <row r="82" spans="1:13" s="1" customFormat="1" x14ac:dyDescent="0.25">
      <c r="A82" s="5" t="s">
        <v>413</v>
      </c>
      <c r="B82" s="5" t="s">
        <v>559</v>
      </c>
      <c r="C82" s="5" t="s">
        <v>441</v>
      </c>
      <c r="D82" s="52">
        <f t="shared" ca="1" si="3"/>
        <v>20124</v>
      </c>
      <c r="E82" s="5" t="s">
        <v>560</v>
      </c>
      <c r="F82" s="5">
        <v>59</v>
      </c>
      <c r="G82" s="50">
        <v>21529</v>
      </c>
      <c r="H82" s="5">
        <v>350883</v>
      </c>
      <c r="I82" s="50">
        <v>29110</v>
      </c>
      <c r="J82" s="5" t="s">
        <v>417</v>
      </c>
      <c r="L82" s="5" t="s">
        <v>711</v>
      </c>
      <c r="M82" s="1">
        <f t="shared" si="4"/>
        <v>1</v>
      </c>
    </row>
    <row r="83" spans="1:13" s="1" customFormat="1" x14ac:dyDescent="0.25">
      <c r="A83" s="5" t="s">
        <v>408</v>
      </c>
      <c r="B83" s="5" t="s">
        <v>561</v>
      </c>
      <c r="C83" s="5" t="s">
        <v>444</v>
      </c>
      <c r="D83" s="52">
        <f t="shared" ca="1" si="3"/>
        <v>26256</v>
      </c>
      <c r="E83" s="5" t="s">
        <v>536</v>
      </c>
      <c r="F83" s="5">
        <v>62</v>
      </c>
      <c r="G83" s="50">
        <v>20480</v>
      </c>
      <c r="H83" s="5">
        <v>350197</v>
      </c>
      <c r="I83" s="50">
        <v>29039</v>
      </c>
      <c r="J83" s="5" t="s">
        <v>417</v>
      </c>
      <c r="L83" s="5" t="s">
        <v>714</v>
      </c>
      <c r="M83" s="1">
        <f t="shared" si="4"/>
        <v>2</v>
      </c>
    </row>
    <row r="84" spans="1:13" s="1" customFormat="1" x14ac:dyDescent="0.25">
      <c r="A84" s="5" t="s">
        <v>413</v>
      </c>
      <c r="B84" s="5" t="s">
        <v>152</v>
      </c>
      <c r="C84" s="5" t="s">
        <v>496</v>
      </c>
      <c r="D84" s="52">
        <f t="shared" ca="1" si="3"/>
        <v>28092</v>
      </c>
      <c r="E84" s="5" t="s">
        <v>416</v>
      </c>
      <c r="F84" s="5">
        <v>61</v>
      </c>
      <c r="G84" s="50">
        <v>21051</v>
      </c>
      <c r="H84" s="5">
        <v>351027</v>
      </c>
      <c r="I84" s="50">
        <v>28935</v>
      </c>
      <c r="J84" s="5" t="s">
        <v>417</v>
      </c>
      <c r="L84" s="5" t="s">
        <v>717</v>
      </c>
      <c r="M84" s="1">
        <f t="shared" si="4"/>
        <v>1</v>
      </c>
    </row>
    <row r="85" spans="1:13" s="1" customFormat="1" x14ac:dyDescent="0.25">
      <c r="A85" s="5" t="s">
        <v>413</v>
      </c>
      <c r="B85" s="5" t="s">
        <v>562</v>
      </c>
      <c r="C85" s="5" t="s">
        <v>563</v>
      </c>
      <c r="D85" s="52">
        <f t="shared" ca="1" si="3"/>
        <v>21396</v>
      </c>
      <c r="E85" s="5" t="s">
        <v>416</v>
      </c>
      <c r="F85" s="5">
        <v>59</v>
      </c>
      <c r="G85" s="50">
        <v>21531</v>
      </c>
      <c r="H85" s="5">
        <v>350766</v>
      </c>
      <c r="I85" s="50">
        <v>29150</v>
      </c>
      <c r="J85" s="5" t="s">
        <v>417</v>
      </c>
      <c r="L85" s="5" t="s">
        <v>726</v>
      </c>
      <c r="M85" s="1">
        <f t="shared" si="4"/>
        <v>5</v>
      </c>
    </row>
    <row r="86" spans="1:13" s="1" customFormat="1" x14ac:dyDescent="0.25">
      <c r="A86" s="5" t="s">
        <v>408</v>
      </c>
      <c r="B86" s="5" t="s">
        <v>509</v>
      </c>
      <c r="C86" s="5" t="s">
        <v>410</v>
      </c>
      <c r="D86" s="52">
        <f t="shared" ca="1" si="3"/>
        <v>23364</v>
      </c>
      <c r="E86" s="5" t="s">
        <v>425</v>
      </c>
      <c r="F86" s="5">
        <v>59</v>
      </c>
      <c r="G86" s="50">
        <v>21470</v>
      </c>
      <c r="H86" s="5">
        <v>560270</v>
      </c>
      <c r="I86" s="50">
        <v>28965</v>
      </c>
      <c r="J86" s="5" t="s">
        <v>421</v>
      </c>
      <c r="L86" s="5" t="s">
        <v>727</v>
      </c>
      <c r="M86" s="1">
        <f t="shared" si="4"/>
        <v>1</v>
      </c>
    </row>
    <row r="87" spans="1:13" s="1" customFormat="1" x14ac:dyDescent="0.25">
      <c r="A87" s="5" t="s">
        <v>408</v>
      </c>
      <c r="B87" s="5" t="s">
        <v>479</v>
      </c>
      <c r="C87" s="5" t="s">
        <v>453</v>
      </c>
      <c r="D87" s="52">
        <f t="shared" ca="1" si="3"/>
        <v>26004</v>
      </c>
      <c r="E87" s="5" t="s">
        <v>470</v>
      </c>
      <c r="F87" s="5">
        <v>60</v>
      </c>
      <c r="G87" s="50">
        <v>21353</v>
      </c>
      <c r="H87" s="5">
        <v>560271</v>
      </c>
      <c r="I87" s="50">
        <v>28953</v>
      </c>
      <c r="J87" s="5" t="s">
        <v>421</v>
      </c>
      <c r="L87" s="5" t="s">
        <v>731</v>
      </c>
      <c r="M87" s="1">
        <f t="shared" si="4"/>
        <v>6</v>
      </c>
    </row>
    <row r="88" spans="1:13" s="1" customFormat="1" x14ac:dyDescent="0.25">
      <c r="A88" s="5" t="s">
        <v>413</v>
      </c>
      <c r="B88" s="5" t="s">
        <v>564</v>
      </c>
      <c r="C88" s="5" t="s">
        <v>565</v>
      </c>
      <c r="D88" s="52">
        <f t="shared" ca="1" si="3"/>
        <v>22812</v>
      </c>
      <c r="E88" s="5" t="s">
        <v>416</v>
      </c>
      <c r="F88" s="5">
        <v>60</v>
      </c>
      <c r="G88" s="50">
        <v>21419</v>
      </c>
      <c r="H88" s="5">
        <v>351139</v>
      </c>
      <c r="I88" s="50">
        <v>28978</v>
      </c>
      <c r="J88" s="5" t="s">
        <v>421</v>
      </c>
      <c r="L88" s="5" t="s">
        <v>732</v>
      </c>
      <c r="M88" s="1">
        <f t="shared" si="4"/>
        <v>1</v>
      </c>
    </row>
    <row r="89" spans="1:13" s="1" customFormat="1" x14ac:dyDescent="0.25">
      <c r="A89" s="5" t="s">
        <v>413</v>
      </c>
      <c r="B89" s="5" t="s">
        <v>410</v>
      </c>
      <c r="C89" s="5" t="s">
        <v>566</v>
      </c>
      <c r="D89" s="52">
        <f t="shared" ca="1" si="3"/>
        <v>26676</v>
      </c>
      <c r="E89" s="5" t="s">
        <v>439</v>
      </c>
      <c r="F89" s="5">
        <v>59</v>
      </c>
      <c r="G89" s="50">
        <v>21800</v>
      </c>
      <c r="H89" s="5">
        <v>350030</v>
      </c>
      <c r="I89" s="50">
        <v>29102</v>
      </c>
      <c r="J89" s="5" t="s">
        <v>421</v>
      </c>
      <c r="L89" s="5" t="s">
        <v>733</v>
      </c>
      <c r="M89" s="1">
        <f t="shared" si="4"/>
        <v>1</v>
      </c>
    </row>
    <row r="90" spans="1:13" s="1" customFormat="1" x14ac:dyDescent="0.25">
      <c r="A90" s="5" t="s">
        <v>413</v>
      </c>
      <c r="B90" s="5" t="s">
        <v>490</v>
      </c>
      <c r="C90" s="5" t="s">
        <v>539</v>
      </c>
      <c r="D90" s="52">
        <f t="shared" ca="1" si="3"/>
        <v>28200</v>
      </c>
      <c r="E90" s="5" t="s">
        <v>567</v>
      </c>
      <c r="F90" s="5">
        <v>59</v>
      </c>
      <c r="G90" s="50">
        <v>21589</v>
      </c>
      <c r="H90" s="5">
        <v>351040</v>
      </c>
      <c r="I90" s="50">
        <v>28995</v>
      </c>
      <c r="J90" s="5" t="s">
        <v>421</v>
      </c>
      <c r="L90" s="5" t="s">
        <v>734</v>
      </c>
      <c r="M90" s="1">
        <f t="shared" si="4"/>
        <v>3</v>
      </c>
    </row>
    <row r="91" spans="1:13" s="1" customFormat="1" x14ac:dyDescent="0.25">
      <c r="A91" s="5" t="s">
        <v>413</v>
      </c>
      <c r="B91" s="5" t="s">
        <v>461</v>
      </c>
      <c r="C91" s="5" t="s">
        <v>167</v>
      </c>
      <c r="D91" s="52">
        <f t="shared" ca="1" si="3"/>
        <v>25188</v>
      </c>
      <c r="E91" s="5" t="s">
        <v>473</v>
      </c>
      <c r="F91" s="5">
        <v>59</v>
      </c>
      <c r="G91" s="50">
        <v>21713</v>
      </c>
      <c r="H91" s="5">
        <v>350940</v>
      </c>
      <c r="I91" s="50">
        <v>29108</v>
      </c>
      <c r="J91" s="5" t="s">
        <v>421</v>
      </c>
      <c r="L91" s="5" t="s">
        <v>736</v>
      </c>
      <c r="M91" s="1">
        <f t="shared" si="4"/>
        <v>1</v>
      </c>
    </row>
    <row r="92" spans="1:13" s="1" customFormat="1" x14ac:dyDescent="0.25">
      <c r="A92" s="5" t="s">
        <v>408</v>
      </c>
      <c r="B92" s="5" t="s">
        <v>568</v>
      </c>
      <c r="C92" s="5" t="s">
        <v>419</v>
      </c>
      <c r="D92" s="52">
        <f t="shared" ca="1" si="3"/>
        <v>26436</v>
      </c>
      <c r="E92" s="5" t="s">
        <v>473</v>
      </c>
      <c r="F92" s="5">
        <v>59</v>
      </c>
      <c r="G92" s="50">
        <v>21735</v>
      </c>
      <c r="H92" s="5">
        <v>350804</v>
      </c>
      <c r="I92" s="50">
        <v>28860</v>
      </c>
      <c r="J92" s="5" t="s">
        <v>421</v>
      </c>
      <c r="L92" s="5" t="s">
        <v>738</v>
      </c>
      <c r="M92" s="1">
        <f t="shared" si="4"/>
        <v>11</v>
      </c>
    </row>
    <row r="93" spans="1:13" s="1" customFormat="1" x14ac:dyDescent="0.25">
      <c r="A93" s="5" t="s">
        <v>408</v>
      </c>
      <c r="B93" s="5" t="s">
        <v>569</v>
      </c>
      <c r="C93" s="5" t="s">
        <v>410</v>
      </c>
      <c r="D93" s="52">
        <f t="shared" ca="1" si="3"/>
        <v>28788</v>
      </c>
      <c r="E93" s="5" t="s">
        <v>536</v>
      </c>
      <c r="F93" s="5">
        <v>58</v>
      </c>
      <c r="G93" s="50">
        <v>21896</v>
      </c>
      <c r="H93" s="5">
        <v>350905</v>
      </c>
      <c r="I93" s="50">
        <v>28987</v>
      </c>
      <c r="J93" s="5" t="s">
        <v>421</v>
      </c>
      <c r="L93" s="5" t="s">
        <v>740</v>
      </c>
      <c r="M93" s="1">
        <f t="shared" si="4"/>
        <v>1</v>
      </c>
    </row>
    <row r="94" spans="1:13" s="1" customFormat="1" x14ac:dyDescent="0.25">
      <c r="A94" s="5" t="s">
        <v>413</v>
      </c>
      <c r="B94" s="5" t="s">
        <v>570</v>
      </c>
      <c r="C94" s="5" t="s">
        <v>571</v>
      </c>
      <c r="D94" s="52">
        <f t="shared" ca="1" si="3"/>
        <v>26496</v>
      </c>
      <c r="E94" s="5" t="s">
        <v>457</v>
      </c>
      <c r="F94" s="5">
        <v>58</v>
      </c>
      <c r="G94" s="50">
        <v>22084</v>
      </c>
      <c r="H94" s="5">
        <v>351209</v>
      </c>
      <c r="I94" s="50">
        <v>28917</v>
      </c>
      <c r="J94" s="5" t="s">
        <v>421</v>
      </c>
      <c r="L94" s="5" t="s">
        <v>741</v>
      </c>
      <c r="M94" s="1">
        <f t="shared" si="4"/>
        <v>9</v>
      </c>
    </row>
    <row r="95" spans="1:13" s="1" customFormat="1" x14ac:dyDescent="0.25">
      <c r="A95" s="5" t="s">
        <v>408</v>
      </c>
      <c r="B95" s="5" t="s">
        <v>541</v>
      </c>
      <c r="C95" s="5" t="s">
        <v>542</v>
      </c>
      <c r="D95" s="52">
        <f t="shared" ca="1" si="3"/>
        <v>26940</v>
      </c>
      <c r="E95" s="5" t="s">
        <v>416</v>
      </c>
      <c r="F95" s="5">
        <v>61</v>
      </c>
      <c r="G95" s="50">
        <v>20952</v>
      </c>
      <c r="H95" s="5">
        <v>350447</v>
      </c>
      <c r="I95" s="50">
        <v>29185</v>
      </c>
      <c r="J95" s="5" t="s">
        <v>421</v>
      </c>
      <c r="L95" s="5" t="s">
        <v>742</v>
      </c>
      <c r="M95" s="1">
        <f t="shared" si="4"/>
        <v>1</v>
      </c>
    </row>
    <row r="96" spans="1:13" s="1" customFormat="1" x14ac:dyDescent="0.25">
      <c r="A96" s="5" t="s">
        <v>408</v>
      </c>
      <c r="B96" s="5" t="s">
        <v>549</v>
      </c>
      <c r="C96" s="5" t="s">
        <v>86</v>
      </c>
      <c r="D96" s="52">
        <f t="shared" ca="1" si="3"/>
        <v>24624</v>
      </c>
      <c r="E96" s="5" t="s">
        <v>473</v>
      </c>
      <c r="F96" s="5">
        <v>61</v>
      </c>
      <c r="G96" s="50">
        <v>20877</v>
      </c>
      <c r="H96" s="5">
        <v>351048</v>
      </c>
      <c r="I96" s="50">
        <v>29199</v>
      </c>
      <c r="J96" s="5" t="s">
        <v>466</v>
      </c>
      <c r="L96" s="5" t="s">
        <v>743</v>
      </c>
      <c r="M96" s="1">
        <f t="shared" si="4"/>
        <v>2</v>
      </c>
    </row>
    <row r="97" spans="1:13" s="1" customFormat="1" x14ac:dyDescent="0.25">
      <c r="A97" s="5" t="s">
        <v>408</v>
      </c>
      <c r="B97" s="5" t="s">
        <v>572</v>
      </c>
      <c r="C97" s="5" t="s">
        <v>157</v>
      </c>
      <c r="D97" s="52">
        <f t="shared" ca="1" si="3"/>
        <v>23268</v>
      </c>
      <c r="E97" s="5" t="s">
        <v>473</v>
      </c>
      <c r="F97" s="5">
        <v>61</v>
      </c>
      <c r="G97" s="50">
        <v>21004</v>
      </c>
      <c r="H97" s="5">
        <v>351149</v>
      </c>
      <c r="I97" s="50">
        <v>29143</v>
      </c>
      <c r="J97" s="5" t="s">
        <v>466</v>
      </c>
      <c r="L97" s="5" t="s">
        <v>747</v>
      </c>
      <c r="M97" s="1">
        <f t="shared" si="4"/>
        <v>3</v>
      </c>
    </row>
    <row r="98" spans="1:13" s="1" customFormat="1" x14ac:dyDescent="0.25">
      <c r="A98" s="5" t="s">
        <v>408</v>
      </c>
      <c r="B98" s="5" t="s">
        <v>474</v>
      </c>
      <c r="C98" s="5" t="s">
        <v>451</v>
      </c>
      <c r="D98" s="52">
        <f t="shared" ca="1" si="3"/>
        <v>30096</v>
      </c>
      <c r="E98" s="5" t="s">
        <v>473</v>
      </c>
      <c r="F98" s="5">
        <v>60</v>
      </c>
      <c r="G98" s="50">
        <v>21210</v>
      </c>
      <c r="H98" s="5">
        <v>350317</v>
      </c>
      <c r="I98" s="50">
        <v>28880</v>
      </c>
      <c r="J98" s="5" t="s">
        <v>466</v>
      </c>
      <c r="L98" s="5" t="s">
        <v>749</v>
      </c>
      <c r="M98" s="1">
        <f t="shared" si="4"/>
        <v>22</v>
      </c>
    </row>
    <row r="99" spans="1:13" s="1" customFormat="1" x14ac:dyDescent="0.25">
      <c r="A99" s="5" t="s">
        <v>413</v>
      </c>
      <c r="B99" s="5" t="s">
        <v>570</v>
      </c>
      <c r="C99" s="5" t="s">
        <v>472</v>
      </c>
      <c r="D99" s="52">
        <f t="shared" ca="1" si="3"/>
        <v>26880</v>
      </c>
      <c r="E99" s="5" t="s">
        <v>416</v>
      </c>
      <c r="F99" s="5">
        <v>60</v>
      </c>
      <c r="G99" s="50">
        <v>21409</v>
      </c>
      <c r="H99" s="5">
        <v>350220</v>
      </c>
      <c r="I99" s="50">
        <v>28995</v>
      </c>
      <c r="J99" s="5" t="s">
        <v>466</v>
      </c>
      <c r="L99" s="5" t="s">
        <v>754</v>
      </c>
      <c r="M99" s="1">
        <f t="shared" si="4"/>
        <v>1</v>
      </c>
    </row>
    <row r="100" spans="1:13" s="1" customFormat="1" x14ac:dyDescent="0.25">
      <c r="A100" s="5" t="s">
        <v>408</v>
      </c>
      <c r="B100" s="5" t="s">
        <v>431</v>
      </c>
      <c r="C100" s="5" t="s">
        <v>573</v>
      </c>
      <c r="D100" s="52">
        <f t="shared" ca="1" si="3"/>
        <v>26064</v>
      </c>
      <c r="E100" s="5" t="s">
        <v>473</v>
      </c>
      <c r="F100" s="5">
        <v>59</v>
      </c>
      <c r="G100" s="50">
        <v>21635</v>
      </c>
      <c r="H100" s="5">
        <v>350484</v>
      </c>
      <c r="I100" s="50">
        <v>29110</v>
      </c>
      <c r="J100" s="5" t="s">
        <v>466</v>
      </c>
      <c r="L100" s="5" t="s">
        <v>758</v>
      </c>
      <c r="M100" s="1">
        <f t="shared" si="4"/>
        <v>1</v>
      </c>
    </row>
    <row r="101" spans="1:13" s="1" customFormat="1" x14ac:dyDescent="0.25">
      <c r="A101" s="5" t="s">
        <v>408</v>
      </c>
      <c r="B101" s="5" t="s">
        <v>574</v>
      </c>
      <c r="C101" s="5" t="s">
        <v>575</v>
      </c>
      <c r="D101" s="52">
        <f t="shared" ca="1" si="3"/>
        <v>24132</v>
      </c>
      <c r="E101" s="5" t="s">
        <v>416</v>
      </c>
      <c r="F101" s="5">
        <v>60</v>
      </c>
      <c r="G101" s="50">
        <v>21322</v>
      </c>
      <c r="H101" s="5">
        <v>560277</v>
      </c>
      <c r="I101" s="50">
        <v>28948</v>
      </c>
      <c r="J101" s="5" t="s">
        <v>466</v>
      </c>
      <c r="L101" s="5" t="s">
        <v>759</v>
      </c>
      <c r="M101" s="1">
        <f t="shared" si="4"/>
        <v>1</v>
      </c>
    </row>
    <row r="102" spans="1:13" s="1" customFormat="1" x14ac:dyDescent="0.25">
      <c r="A102" s="5" t="s">
        <v>408</v>
      </c>
      <c r="B102" s="5" t="s">
        <v>524</v>
      </c>
      <c r="C102" s="5" t="s">
        <v>93</v>
      </c>
      <c r="D102" s="52">
        <f t="shared" ca="1" si="3"/>
        <v>19176</v>
      </c>
      <c r="E102" s="5" t="s">
        <v>439</v>
      </c>
      <c r="F102" s="5">
        <v>61</v>
      </c>
      <c r="G102" s="50">
        <v>21042</v>
      </c>
      <c r="H102" s="5">
        <v>350149</v>
      </c>
      <c r="I102" s="50">
        <v>28902</v>
      </c>
      <c r="J102" s="5" t="s">
        <v>466</v>
      </c>
      <c r="L102" s="5" t="s">
        <v>763</v>
      </c>
      <c r="M102" s="1">
        <f t="shared" si="4"/>
        <v>3</v>
      </c>
    </row>
    <row r="103" spans="1:13" s="1" customFormat="1" x14ac:dyDescent="0.25">
      <c r="A103" s="5" t="s">
        <v>413</v>
      </c>
      <c r="B103" s="5" t="s">
        <v>409</v>
      </c>
      <c r="C103" s="5" t="s">
        <v>576</v>
      </c>
      <c r="D103" s="52">
        <f t="shared" ca="1" si="3"/>
        <v>24600</v>
      </c>
      <c r="E103" s="5" t="s">
        <v>577</v>
      </c>
      <c r="F103" s="5">
        <v>61</v>
      </c>
      <c r="G103" s="50">
        <v>21005</v>
      </c>
      <c r="H103" s="5">
        <v>350663</v>
      </c>
      <c r="I103" s="50">
        <v>28943</v>
      </c>
      <c r="J103" s="5" t="s">
        <v>466</v>
      </c>
      <c r="L103" s="5" t="s">
        <v>765</v>
      </c>
      <c r="M103" s="1">
        <f t="shared" si="4"/>
        <v>1</v>
      </c>
    </row>
    <row r="104" spans="1:13" s="1" customFormat="1" x14ac:dyDescent="0.25">
      <c r="A104" s="5" t="s">
        <v>408</v>
      </c>
      <c r="B104" s="5" t="s">
        <v>578</v>
      </c>
      <c r="C104" s="5" t="s">
        <v>419</v>
      </c>
      <c r="D104" s="52">
        <f t="shared" ca="1" si="3"/>
        <v>24276</v>
      </c>
      <c r="E104" s="5" t="s">
        <v>416</v>
      </c>
      <c r="F104" s="5">
        <v>59</v>
      </c>
      <c r="G104" s="50">
        <v>21705</v>
      </c>
      <c r="H104" s="5">
        <v>350784</v>
      </c>
      <c r="I104" s="50">
        <v>28950</v>
      </c>
      <c r="J104" s="5" t="s">
        <v>466</v>
      </c>
      <c r="L104" s="5" t="s">
        <v>767</v>
      </c>
      <c r="M104" s="1">
        <f t="shared" si="4"/>
        <v>1</v>
      </c>
    </row>
    <row r="105" spans="1:13" s="1" customFormat="1" x14ac:dyDescent="0.25">
      <c r="A105" s="5" t="s">
        <v>413</v>
      </c>
      <c r="B105" s="5" t="s">
        <v>579</v>
      </c>
      <c r="C105" s="5" t="s">
        <v>580</v>
      </c>
      <c r="D105" s="52">
        <f t="shared" ca="1" si="3"/>
        <v>28776</v>
      </c>
      <c r="E105" s="5" t="s">
        <v>457</v>
      </c>
      <c r="F105" s="5">
        <v>62</v>
      </c>
      <c r="G105" s="50">
        <v>20506</v>
      </c>
      <c r="H105" s="5">
        <v>560356</v>
      </c>
      <c r="I105" s="50">
        <v>29009</v>
      </c>
      <c r="J105" s="5" t="s">
        <v>412</v>
      </c>
      <c r="L105" s="5" t="s">
        <v>768</v>
      </c>
      <c r="M105" s="1">
        <f t="shared" si="4"/>
        <v>1</v>
      </c>
    </row>
    <row r="106" spans="1:13" s="1" customFormat="1" x14ac:dyDescent="0.25">
      <c r="A106" s="5" t="s">
        <v>413</v>
      </c>
      <c r="B106" s="5" t="s">
        <v>495</v>
      </c>
      <c r="C106" s="5" t="s">
        <v>581</v>
      </c>
      <c r="D106" s="52">
        <f t="shared" ca="1" si="3"/>
        <v>26508</v>
      </c>
      <c r="E106" s="5" t="s">
        <v>416</v>
      </c>
      <c r="F106" s="5">
        <v>59</v>
      </c>
      <c r="G106" s="50">
        <v>21544</v>
      </c>
      <c r="H106" s="5">
        <v>560357</v>
      </c>
      <c r="I106" s="50">
        <v>28940</v>
      </c>
      <c r="J106" s="5" t="s">
        <v>412</v>
      </c>
      <c r="L106" s="5" t="s">
        <v>769</v>
      </c>
      <c r="M106" s="1">
        <f t="shared" si="4"/>
        <v>1</v>
      </c>
    </row>
    <row r="107" spans="1:13" s="1" customFormat="1" x14ac:dyDescent="0.25">
      <c r="A107" s="5" t="s">
        <v>408</v>
      </c>
      <c r="B107" s="5" t="s">
        <v>437</v>
      </c>
      <c r="C107" s="5" t="s">
        <v>535</v>
      </c>
      <c r="D107" s="52">
        <f t="shared" ca="1" si="3"/>
        <v>27660</v>
      </c>
      <c r="E107" s="5" t="s">
        <v>416</v>
      </c>
      <c r="F107" s="5">
        <v>60</v>
      </c>
      <c r="G107" s="50">
        <v>21310</v>
      </c>
      <c r="H107" s="5">
        <v>350677</v>
      </c>
      <c r="I107" s="50">
        <v>28881</v>
      </c>
      <c r="J107" s="5" t="s">
        <v>412</v>
      </c>
      <c r="L107" s="5" t="s">
        <v>771</v>
      </c>
      <c r="M107" s="1">
        <f t="shared" si="4"/>
        <v>1</v>
      </c>
    </row>
    <row r="108" spans="1:13" s="1" customFormat="1" x14ac:dyDescent="0.25">
      <c r="A108" s="5" t="s">
        <v>408</v>
      </c>
      <c r="B108" s="5" t="s">
        <v>483</v>
      </c>
      <c r="C108" s="5" t="s">
        <v>547</v>
      </c>
      <c r="D108" s="52">
        <f t="shared" ca="1" si="3"/>
        <v>28596</v>
      </c>
      <c r="E108" s="5" t="s">
        <v>482</v>
      </c>
      <c r="F108" s="5">
        <v>63</v>
      </c>
      <c r="G108" s="50">
        <v>20195</v>
      </c>
      <c r="H108" s="5">
        <v>560358</v>
      </c>
      <c r="I108" s="50">
        <v>29501</v>
      </c>
      <c r="J108" s="5" t="s">
        <v>412</v>
      </c>
      <c r="L108" s="5" t="s">
        <v>772</v>
      </c>
      <c r="M108" s="1">
        <f t="shared" si="4"/>
        <v>1</v>
      </c>
    </row>
    <row r="109" spans="1:13" s="1" customFormat="1" x14ac:dyDescent="0.25">
      <c r="A109" s="5" t="s">
        <v>413</v>
      </c>
      <c r="B109" s="5" t="s">
        <v>455</v>
      </c>
      <c r="C109" s="5" t="s">
        <v>582</v>
      </c>
      <c r="D109" s="52">
        <f t="shared" ca="1" si="3"/>
        <v>18048</v>
      </c>
      <c r="E109" s="5" t="s">
        <v>457</v>
      </c>
      <c r="F109" s="5">
        <v>59</v>
      </c>
      <c r="G109" s="50">
        <v>21723</v>
      </c>
      <c r="H109" s="5">
        <v>351037</v>
      </c>
      <c r="I109" s="50">
        <v>29563</v>
      </c>
      <c r="J109" s="5" t="s">
        <v>412</v>
      </c>
      <c r="L109" s="5" t="s">
        <v>775</v>
      </c>
      <c r="M109" s="1">
        <f t="shared" si="4"/>
        <v>2</v>
      </c>
    </row>
    <row r="110" spans="1:13" s="1" customFormat="1" x14ac:dyDescent="0.25">
      <c r="A110" s="5" t="s">
        <v>413</v>
      </c>
      <c r="B110" s="5" t="s">
        <v>479</v>
      </c>
      <c r="C110" s="5" t="s">
        <v>583</v>
      </c>
      <c r="D110" s="52">
        <f t="shared" ca="1" si="3"/>
        <v>23784</v>
      </c>
      <c r="E110" s="5" t="s">
        <v>457</v>
      </c>
      <c r="F110" s="5">
        <v>59</v>
      </c>
      <c r="G110" s="50">
        <v>21735</v>
      </c>
      <c r="H110" s="5">
        <v>351170</v>
      </c>
      <c r="I110" s="50">
        <v>29535</v>
      </c>
      <c r="J110" s="5" t="s">
        <v>412</v>
      </c>
      <c r="L110" s="5" t="s">
        <v>777</v>
      </c>
      <c r="M110" s="1">
        <f t="shared" si="4"/>
        <v>1</v>
      </c>
    </row>
    <row r="111" spans="1:13" s="1" customFormat="1" x14ac:dyDescent="0.25">
      <c r="A111" s="5" t="s">
        <v>408</v>
      </c>
      <c r="B111" s="5" t="s">
        <v>514</v>
      </c>
      <c r="C111" s="5" t="s">
        <v>157</v>
      </c>
      <c r="D111" s="52">
        <f t="shared" ca="1" si="3"/>
        <v>19032</v>
      </c>
      <c r="E111" s="5" t="s">
        <v>584</v>
      </c>
      <c r="F111" s="5">
        <v>62</v>
      </c>
      <c r="G111" s="50">
        <v>20574</v>
      </c>
      <c r="H111" s="5">
        <v>560293</v>
      </c>
      <c r="I111" s="50">
        <v>29445</v>
      </c>
      <c r="J111" s="5" t="s">
        <v>412</v>
      </c>
      <c r="L111" s="5" t="s">
        <v>778</v>
      </c>
      <c r="M111" s="1">
        <f t="shared" si="4"/>
        <v>5</v>
      </c>
    </row>
    <row r="112" spans="1:13" s="1" customFormat="1" x14ac:dyDescent="0.25">
      <c r="A112" s="5" t="s">
        <v>413</v>
      </c>
      <c r="B112" s="5" t="s">
        <v>440</v>
      </c>
      <c r="C112" s="5" t="s">
        <v>585</v>
      </c>
      <c r="D112" s="52">
        <f t="shared" ca="1" si="3"/>
        <v>30552</v>
      </c>
      <c r="E112" s="5" t="s">
        <v>460</v>
      </c>
      <c r="F112" s="5">
        <v>61</v>
      </c>
      <c r="G112" s="50">
        <v>21075</v>
      </c>
      <c r="H112" s="5">
        <v>350435</v>
      </c>
      <c r="I112" s="50">
        <v>29370</v>
      </c>
      <c r="J112" s="5" t="s">
        <v>412</v>
      </c>
      <c r="L112" s="5" t="s">
        <v>780</v>
      </c>
      <c r="M112" s="1">
        <f t="shared" si="4"/>
        <v>2</v>
      </c>
    </row>
    <row r="113" spans="1:13" s="1" customFormat="1" x14ac:dyDescent="0.25">
      <c r="A113" s="5" t="s">
        <v>413</v>
      </c>
      <c r="B113" s="5" t="s">
        <v>586</v>
      </c>
      <c r="C113" s="5" t="s">
        <v>565</v>
      </c>
      <c r="D113" s="52">
        <f t="shared" ca="1" si="3"/>
        <v>22536</v>
      </c>
      <c r="E113" s="5" t="s">
        <v>457</v>
      </c>
      <c r="F113" s="5">
        <v>60</v>
      </c>
      <c r="G113" s="50">
        <v>21105</v>
      </c>
      <c r="H113" s="5">
        <v>350594</v>
      </c>
      <c r="I113" s="50">
        <v>29550</v>
      </c>
      <c r="J113" s="5" t="s">
        <v>412</v>
      </c>
      <c r="L113" s="5" t="s">
        <v>788</v>
      </c>
      <c r="M113" s="1">
        <f t="shared" si="4"/>
        <v>1</v>
      </c>
    </row>
    <row r="114" spans="1:13" s="1" customFormat="1" x14ac:dyDescent="0.25">
      <c r="A114" s="5" t="s">
        <v>413</v>
      </c>
      <c r="B114" s="5" t="s">
        <v>587</v>
      </c>
      <c r="C114" s="5" t="s">
        <v>435</v>
      </c>
      <c r="D114" s="52">
        <f t="shared" ca="1" si="3"/>
        <v>28452</v>
      </c>
      <c r="E114" s="5" t="s">
        <v>457</v>
      </c>
      <c r="F114" s="5">
        <v>60</v>
      </c>
      <c r="G114" s="50">
        <v>21221</v>
      </c>
      <c r="H114" s="5">
        <v>350649</v>
      </c>
      <c r="I114" s="50">
        <v>29563</v>
      </c>
      <c r="J114" s="5" t="s">
        <v>412</v>
      </c>
      <c r="L114" s="5" t="s">
        <v>797</v>
      </c>
      <c r="M114" s="1">
        <f t="shared" si="4"/>
        <v>1</v>
      </c>
    </row>
    <row r="115" spans="1:13" s="1" customFormat="1" x14ac:dyDescent="0.25">
      <c r="A115" s="5" t="s">
        <v>413</v>
      </c>
      <c r="B115" s="5" t="s">
        <v>547</v>
      </c>
      <c r="C115" s="5" t="s">
        <v>588</v>
      </c>
      <c r="D115" s="52">
        <f t="shared" ca="1" si="3"/>
        <v>18336</v>
      </c>
      <c r="E115" s="5" t="s">
        <v>589</v>
      </c>
      <c r="F115" s="5">
        <v>59</v>
      </c>
      <c r="G115" s="50">
        <v>21630</v>
      </c>
      <c r="H115" s="5">
        <v>350246</v>
      </c>
      <c r="I115" s="50">
        <v>29486</v>
      </c>
      <c r="J115" s="5" t="s">
        <v>412</v>
      </c>
      <c r="L115" s="5" t="s">
        <v>798</v>
      </c>
      <c r="M115" s="1">
        <f t="shared" si="4"/>
        <v>1</v>
      </c>
    </row>
    <row r="116" spans="1:13" s="1" customFormat="1" x14ac:dyDescent="0.25">
      <c r="A116" s="5" t="s">
        <v>413</v>
      </c>
      <c r="B116" s="5" t="s">
        <v>590</v>
      </c>
      <c r="C116" s="5" t="s">
        <v>591</v>
      </c>
      <c r="D116" s="52">
        <f t="shared" ca="1" si="3"/>
        <v>29700</v>
      </c>
      <c r="E116" s="5" t="s">
        <v>416</v>
      </c>
      <c r="F116" s="5">
        <v>58</v>
      </c>
      <c r="G116" s="50">
        <v>21864</v>
      </c>
      <c r="H116" s="5">
        <v>350978</v>
      </c>
      <c r="I116" s="50">
        <v>29261</v>
      </c>
      <c r="J116" s="5" t="s">
        <v>417</v>
      </c>
      <c r="L116" s="5" t="s">
        <v>799</v>
      </c>
      <c r="M116" s="1">
        <f t="shared" si="4"/>
        <v>1</v>
      </c>
    </row>
    <row r="117" spans="1:13" s="1" customFormat="1" x14ac:dyDescent="0.25">
      <c r="A117" s="5" t="s">
        <v>454</v>
      </c>
      <c r="B117" s="5" t="s">
        <v>592</v>
      </c>
      <c r="C117" s="5" t="s">
        <v>563</v>
      </c>
      <c r="D117" s="52">
        <f t="shared" ca="1" si="3"/>
        <v>18336</v>
      </c>
      <c r="E117" s="5" t="s">
        <v>439</v>
      </c>
      <c r="F117" s="5">
        <v>60</v>
      </c>
      <c r="G117" s="50">
        <v>21348</v>
      </c>
      <c r="H117" s="5">
        <v>350835</v>
      </c>
      <c r="I117" s="50">
        <v>29376</v>
      </c>
      <c r="J117" s="5" t="s">
        <v>417</v>
      </c>
      <c r="L117" s="5" t="s">
        <v>800</v>
      </c>
      <c r="M117" s="1">
        <f t="shared" si="4"/>
        <v>1</v>
      </c>
    </row>
    <row r="118" spans="1:13" s="1" customFormat="1" x14ac:dyDescent="0.25">
      <c r="A118" s="5" t="s">
        <v>413</v>
      </c>
      <c r="B118" s="5" t="s">
        <v>157</v>
      </c>
      <c r="C118" s="5" t="s">
        <v>593</v>
      </c>
      <c r="D118" s="52">
        <f t="shared" ca="1" si="3"/>
        <v>20544</v>
      </c>
      <c r="E118" s="5" t="s">
        <v>416</v>
      </c>
      <c r="F118" s="5">
        <v>59</v>
      </c>
      <c r="G118" s="50">
        <v>21514</v>
      </c>
      <c r="H118" s="5">
        <v>560307</v>
      </c>
      <c r="I118" s="50">
        <v>29358</v>
      </c>
      <c r="J118" s="5" t="s">
        <v>417</v>
      </c>
      <c r="L118" s="5" t="s">
        <v>802</v>
      </c>
      <c r="M118" s="1">
        <f t="shared" si="4"/>
        <v>6</v>
      </c>
    </row>
    <row r="119" spans="1:13" s="1" customFormat="1" x14ac:dyDescent="0.25">
      <c r="A119" s="5" t="s">
        <v>413</v>
      </c>
      <c r="B119" s="5" t="s">
        <v>458</v>
      </c>
      <c r="C119" s="5" t="s">
        <v>565</v>
      </c>
      <c r="D119" s="52">
        <f t="shared" ca="1" si="3"/>
        <v>24276</v>
      </c>
      <c r="E119" s="5" t="s">
        <v>439</v>
      </c>
      <c r="F119" s="5">
        <v>58</v>
      </c>
      <c r="G119" s="50">
        <v>21861</v>
      </c>
      <c r="H119" s="5">
        <v>350359</v>
      </c>
      <c r="I119" s="50">
        <v>29375</v>
      </c>
      <c r="J119" s="5" t="s">
        <v>417</v>
      </c>
      <c r="L119" s="5" t="s">
        <v>805</v>
      </c>
      <c r="M119" s="1">
        <f t="shared" si="4"/>
        <v>1</v>
      </c>
    </row>
    <row r="120" spans="1:13" s="1" customFormat="1" x14ac:dyDescent="0.25">
      <c r="A120" s="5" t="s">
        <v>408</v>
      </c>
      <c r="B120" s="5" t="s">
        <v>594</v>
      </c>
      <c r="C120" s="5" t="s">
        <v>550</v>
      </c>
      <c r="D120" s="52">
        <f t="shared" ca="1" si="3"/>
        <v>26868</v>
      </c>
      <c r="E120" s="5" t="s">
        <v>595</v>
      </c>
      <c r="F120" s="5">
        <v>65</v>
      </c>
      <c r="G120" s="50">
        <v>19491</v>
      </c>
      <c r="H120" s="5">
        <v>560310</v>
      </c>
      <c r="I120" s="50">
        <v>29346</v>
      </c>
      <c r="J120" s="5" t="s">
        <v>417</v>
      </c>
      <c r="L120" s="5" t="s">
        <v>806</v>
      </c>
      <c r="M120" s="1">
        <f t="shared" si="4"/>
        <v>1</v>
      </c>
    </row>
    <row r="121" spans="1:13" s="1" customFormat="1" x14ac:dyDescent="0.25">
      <c r="A121" s="5" t="s">
        <v>413</v>
      </c>
      <c r="B121" s="5" t="s">
        <v>549</v>
      </c>
      <c r="C121" s="5" t="s">
        <v>596</v>
      </c>
      <c r="D121" s="52">
        <f t="shared" ca="1" si="3"/>
        <v>26688</v>
      </c>
      <c r="E121" s="5" t="s">
        <v>457</v>
      </c>
      <c r="F121" s="5">
        <v>61</v>
      </c>
      <c r="G121" s="50">
        <v>20974</v>
      </c>
      <c r="H121" s="5">
        <v>351075</v>
      </c>
      <c r="I121" s="50">
        <v>29565</v>
      </c>
      <c r="J121" s="5" t="s">
        <v>417</v>
      </c>
      <c r="L121" s="5" t="s">
        <v>811</v>
      </c>
      <c r="M121" s="1">
        <f t="shared" si="4"/>
        <v>1</v>
      </c>
    </row>
    <row r="122" spans="1:13" s="1" customFormat="1" x14ac:dyDescent="0.25">
      <c r="A122" s="5" t="s">
        <v>408</v>
      </c>
      <c r="B122" s="5" t="s">
        <v>519</v>
      </c>
      <c r="C122" s="5" t="s">
        <v>527</v>
      </c>
      <c r="D122" s="52">
        <f t="shared" ca="1" si="3"/>
        <v>20412</v>
      </c>
      <c r="E122" s="5" t="s">
        <v>473</v>
      </c>
      <c r="F122" s="5">
        <v>60</v>
      </c>
      <c r="G122" s="50">
        <v>21376</v>
      </c>
      <c r="H122" s="5">
        <v>350448</v>
      </c>
      <c r="I122" s="50">
        <v>29228</v>
      </c>
      <c r="J122" s="5" t="s">
        <v>417</v>
      </c>
      <c r="L122" s="5" t="s">
        <v>813</v>
      </c>
      <c r="M122" s="1">
        <f t="shared" si="4"/>
        <v>1</v>
      </c>
    </row>
    <row r="123" spans="1:13" s="1" customFormat="1" x14ac:dyDescent="0.25">
      <c r="A123" s="5" t="s">
        <v>408</v>
      </c>
      <c r="B123" s="5" t="s">
        <v>534</v>
      </c>
      <c r="C123" s="5" t="s">
        <v>597</v>
      </c>
      <c r="D123" s="52">
        <f t="shared" ca="1" si="3"/>
        <v>27024</v>
      </c>
      <c r="E123" s="5" t="s">
        <v>598</v>
      </c>
      <c r="F123" s="5">
        <v>60</v>
      </c>
      <c r="G123" s="50">
        <v>21378</v>
      </c>
      <c r="H123" s="5">
        <v>350844</v>
      </c>
      <c r="I123" s="50">
        <v>29363</v>
      </c>
      <c r="J123" s="5" t="s">
        <v>417</v>
      </c>
      <c r="L123" s="5" t="s">
        <v>814</v>
      </c>
      <c r="M123" s="1">
        <f t="shared" si="4"/>
        <v>1</v>
      </c>
    </row>
    <row r="124" spans="1:13" s="1" customFormat="1" x14ac:dyDescent="0.25">
      <c r="A124" s="5" t="s">
        <v>413</v>
      </c>
      <c r="B124" s="5" t="s">
        <v>423</v>
      </c>
      <c r="C124" s="5" t="s">
        <v>438</v>
      </c>
      <c r="D124" s="52">
        <f t="shared" ca="1" si="3"/>
        <v>28980</v>
      </c>
      <c r="E124" s="5" t="s">
        <v>416</v>
      </c>
      <c r="F124" s="5">
        <v>60</v>
      </c>
      <c r="G124" s="50">
        <v>21440</v>
      </c>
      <c r="H124" s="5">
        <v>350756</v>
      </c>
      <c r="I124" s="50">
        <v>29384</v>
      </c>
      <c r="J124" s="5" t="s">
        <v>417</v>
      </c>
      <c r="L124" s="5" t="s">
        <v>821</v>
      </c>
      <c r="M124" s="1">
        <f t="shared" si="4"/>
        <v>1</v>
      </c>
    </row>
    <row r="125" spans="1:13" s="1" customFormat="1" x14ac:dyDescent="0.25">
      <c r="A125" s="5" t="s">
        <v>408</v>
      </c>
      <c r="B125" s="5" t="s">
        <v>493</v>
      </c>
      <c r="C125" s="5" t="s">
        <v>599</v>
      </c>
      <c r="D125" s="52">
        <f t="shared" ca="1" si="3"/>
        <v>18612</v>
      </c>
      <c r="E125" s="5" t="s">
        <v>548</v>
      </c>
      <c r="F125" s="5">
        <v>59</v>
      </c>
      <c r="G125" s="50">
        <v>21558</v>
      </c>
      <c r="H125" s="5">
        <v>350182</v>
      </c>
      <c r="I125" s="50">
        <v>29344</v>
      </c>
      <c r="J125" s="5" t="s">
        <v>417</v>
      </c>
      <c r="L125" s="5" t="s">
        <v>829</v>
      </c>
      <c r="M125" s="1">
        <f t="shared" si="4"/>
        <v>2</v>
      </c>
    </row>
    <row r="126" spans="1:13" s="1" customFormat="1" x14ac:dyDescent="0.25">
      <c r="A126" s="5" t="s">
        <v>413</v>
      </c>
      <c r="B126" s="5" t="s">
        <v>429</v>
      </c>
      <c r="C126" s="5" t="s">
        <v>600</v>
      </c>
      <c r="D126" s="52">
        <f t="shared" ca="1" si="3"/>
        <v>21228</v>
      </c>
      <c r="E126" s="5" t="s">
        <v>601</v>
      </c>
      <c r="F126" s="5">
        <v>57</v>
      </c>
      <c r="G126" s="50">
        <v>22534</v>
      </c>
      <c r="H126" s="5">
        <v>350850</v>
      </c>
      <c r="I126" s="50">
        <v>29580</v>
      </c>
      <c r="J126" s="5" t="s">
        <v>417</v>
      </c>
      <c r="L126" s="5" t="s">
        <v>830</v>
      </c>
      <c r="M126" s="1">
        <f t="shared" si="4"/>
        <v>1</v>
      </c>
    </row>
    <row r="127" spans="1:13" s="1" customFormat="1" x14ac:dyDescent="0.25">
      <c r="A127" s="5" t="s">
        <v>413</v>
      </c>
      <c r="B127" s="5" t="s">
        <v>602</v>
      </c>
      <c r="C127" s="5" t="s">
        <v>600</v>
      </c>
      <c r="D127" s="52">
        <f t="shared" ca="1" si="3"/>
        <v>29772</v>
      </c>
      <c r="E127" s="5" t="s">
        <v>457</v>
      </c>
      <c r="F127" s="5">
        <v>57</v>
      </c>
      <c r="G127" s="50">
        <v>22275</v>
      </c>
      <c r="H127" s="5">
        <v>350112</v>
      </c>
      <c r="I127" s="50">
        <v>29414</v>
      </c>
      <c r="J127" s="5" t="s">
        <v>417</v>
      </c>
      <c r="L127" s="5" t="s">
        <v>832</v>
      </c>
      <c r="M127" s="1">
        <f t="shared" si="4"/>
        <v>3</v>
      </c>
    </row>
    <row r="128" spans="1:13" s="1" customFormat="1" x14ac:dyDescent="0.25">
      <c r="A128" s="5" t="s">
        <v>413</v>
      </c>
      <c r="B128" s="5" t="s">
        <v>493</v>
      </c>
      <c r="C128" s="5" t="s">
        <v>529</v>
      </c>
      <c r="D128" s="52">
        <f t="shared" ca="1" si="3"/>
        <v>30840</v>
      </c>
      <c r="E128" s="5" t="s">
        <v>442</v>
      </c>
      <c r="F128" s="5">
        <v>60</v>
      </c>
      <c r="G128" s="50">
        <v>21232</v>
      </c>
      <c r="H128" s="5">
        <v>560317</v>
      </c>
      <c r="I128" s="50">
        <v>29551</v>
      </c>
      <c r="J128" s="5" t="s">
        <v>417</v>
      </c>
      <c r="L128" s="5" t="s">
        <v>836</v>
      </c>
      <c r="M128" s="1">
        <f t="shared" si="4"/>
        <v>1</v>
      </c>
    </row>
    <row r="129" spans="1:13" s="1" customFormat="1" x14ac:dyDescent="0.25">
      <c r="A129" s="5" t="s">
        <v>413</v>
      </c>
      <c r="B129" s="5" t="s">
        <v>549</v>
      </c>
      <c r="C129" s="5" t="s">
        <v>486</v>
      </c>
      <c r="D129" s="52">
        <f t="shared" ca="1" si="3"/>
        <v>20604</v>
      </c>
      <c r="E129" s="5" t="s">
        <v>422</v>
      </c>
      <c r="F129" s="5">
        <v>58</v>
      </c>
      <c r="G129" s="50">
        <v>21830</v>
      </c>
      <c r="H129" s="5">
        <v>560314</v>
      </c>
      <c r="I129" s="50">
        <v>29505</v>
      </c>
      <c r="J129" s="5" t="s">
        <v>417</v>
      </c>
      <c r="L129" s="5" t="s">
        <v>837</v>
      </c>
      <c r="M129" s="1">
        <f t="shared" si="4"/>
        <v>2</v>
      </c>
    </row>
    <row r="130" spans="1:13" s="1" customFormat="1" x14ac:dyDescent="0.25">
      <c r="A130" s="5" t="s">
        <v>408</v>
      </c>
      <c r="B130" s="5" t="s">
        <v>483</v>
      </c>
      <c r="C130" s="5" t="s">
        <v>533</v>
      </c>
      <c r="D130" s="52">
        <f t="shared" ca="1" si="3"/>
        <v>29784</v>
      </c>
      <c r="E130" s="5" t="s">
        <v>460</v>
      </c>
      <c r="F130" s="5">
        <v>59</v>
      </c>
      <c r="G130" s="50">
        <v>21692</v>
      </c>
      <c r="H130" s="5">
        <v>350350</v>
      </c>
      <c r="I130" s="50">
        <v>29419</v>
      </c>
      <c r="J130" s="5" t="s">
        <v>417</v>
      </c>
      <c r="L130" s="5" t="s">
        <v>845</v>
      </c>
      <c r="M130" s="1">
        <f t="shared" si="4"/>
        <v>2</v>
      </c>
    </row>
    <row r="131" spans="1:13" s="1" customFormat="1" x14ac:dyDescent="0.25">
      <c r="A131" s="5" t="s">
        <v>408</v>
      </c>
      <c r="B131" s="5" t="s">
        <v>603</v>
      </c>
      <c r="C131" s="5" t="s">
        <v>604</v>
      </c>
      <c r="D131" s="52">
        <f t="shared" ref="D131:D194" ca="1" si="5">RANDBETWEEN(1500,2600)*12</f>
        <v>20736</v>
      </c>
      <c r="E131" s="5" t="s">
        <v>536</v>
      </c>
      <c r="F131" s="5">
        <v>59</v>
      </c>
      <c r="G131" s="50">
        <v>21812</v>
      </c>
      <c r="H131" s="5">
        <v>350421</v>
      </c>
      <c r="I131" s="50">
        <v>29486</v>
      </c>
      <c r="J131" s="5" t="s">
        <v>417</v>
      </c>
      <c r="L131" s="5" t="s">
        <v>846</v>
      </c>
      <c r="M131" s="1">
        <f t="shared" si="4"/>
        <v>3</v>
      </c>
    </row>
    <row r="132" spans="1:13" s="1" customFormat="1" x14ac:dyDescent="0.25">
      <c r="A132" s="5" t="s">
        <v>413</v>
      </c>
      <c r="B132" s="5" t="s">
        <v>410</v>
      </c>
      <c r="C132" s="5" t="s">
        <v>456</v>
      </c>
      <c r="D132" s="52">
        <f t="shared" ca="1" si="5"/>
        <v>24684</v>
      </c>
      <c r="E132" s="5" t="s">
        <v>605</v>
      </c>
      <c r="F132" s="5">
        <v>59</v>
      </c>
      <c r="G132" s="50">
        <v>21660</v>
      </c>
      <c r="H132" s="5">
        <v>350394</v>
      </c>
      <c r="I132" s="50">
        <v>29314</v>
      </c>
      <c r="J132" s="5" t="s">
        <v>421</v>
      </c>
      <c r="L132" s="5" t="s">
        <v>850</v>
      </c>
      <c r="M132" s="1">
        <f t="shared" si="4"/>
        <v>4</v>
      </c>
    </row>
    <row r="133" spans="1:13" s="1" customFormat="1" x14ac:dyDescent="0.25">
      <c r="A133" s="5" t="s">
        <v>413</v>
      </c>
      <c r="B133" s="5" t="s">
        <v>592</v>
      </c>
      <c r="C133" s="5" t="s">
        <v>432</v>
      </c>
      <c r="D133" s="52">
        <f t="shared" ca="1" si="5"/>
        <v>25032</v>
      </c>
      <c r="E133" s="5" t="s">
        <v>439</v>
      </c>
      <c r="F133" s="5">
        <v>59</v>
      </c>
      <c r="G133" s="50">
        <v>21803</v>
      </c>
      <c r="H133" s="5">
        <v>350661</v>
      </c>
      <c r="I133" s="50">
        <v>29581</v>
      </c>
      <c r="J133" s="5" t="s">
        <v>421</v>
      </c>
      <c r="L133" s="5" t="s">
        <v>851</v>
      </c>
      <c r="M133" s="1">
        <f t="shared" si="4"/>
        <v>1</v>
      </c>
    </row>
    <row r="134" spans="1:13" s="1" customFormat="1" x14ac:dyDescent="0.25">
      <c r="A134" s="5" t="s">
        <v>413</v>
      </c>
      <c r="B134" s="5" t="s">
        <v>603</v>
      </c>
      <c r="C134" s="5" t="s">
        <v>606</v>
      </c>
      <c r="D134" s="52">
        <f t="shared" ca="1" si="5"/>
        <v>29880</v>
      </c>
      <c r="E134" s="5" t="s">
        <v>607</v>
      </c>
      <c r="F134" s="5">
        <v>59</v>
      </c>
      <c r="G134" s="50">
        <v>21805</v>
      </c>
      <c r="H134" s="5">
        <v>560316</v>
      </c>
      <c r="I134" s="50">
        <v>29536</v>
      </c>
      <c r="J134" s="5" t="s">
        <v>421</v>
      </c>
      <c r="L134" s="5" t="s">
        <v>852</v>
      </c>
      <c r="M134" s="1">
        <f t="shared" si="4"/>
        <v>1</v>
      </c>
    </row>
    <row r="135" spans="1:13" s="1" customFormat="1" x14ac:dyDescent="0.25">
      <c r="A135" s="5" t="s">
        <v>413</v>
      </c>
      <c r="B135" s="5" t="s">
        <v>446</v>
      </c>
      <c r="C135" s="5" t="s">
        <v>510</v>
      </c>
      <c r="D135" s="52">
        <f t="shared" ca="1" si="5"/>
        <v>28176</v>
      </c>
      <c r="E135" s="5" t="s">
        <v>416</v>
      </c>
      <c r="F135" s="5">
        <v>60</v>
      </c>
      <c r="G135" s="50">
        <v>21232</v>
      </c>
      <c r="H135" s="5">
        <v>350957</v>
      </c>
      <c r="I135" s="50">
        <v>29551</v>
      </c>
      <c r="J135" s="5" t="s">
        <v>421</v>
      </c>
      <c r="L135" s="5" t="s">
        <v>854</v>
      </c>
      <c r="M135" s="1">
        <f t="shared" ref="M135:M191" si="6">COUNTIF(E:E,L135)</f>
        <v>1</v>
      </c>
    </row>
    <row r="136" spans="1:13" s="1" customFormat="1" x14ac:dyDescent="0.25">
      <c r="A136" s="5" t="s">
        <v>413</v>
      </c>
      <c r="B136" s="5" t="s">
        <v>608</v>
      </c>
      <c r="C136" s="5" t="s">
        <v>609</v>
      </c>
      <c r="D136" s="52">
        <f t="shared" ca="1" si="5"/>
        <v>21468</v>
      </c>
      <c r="E136" s="5" t="s">
        <v>439</v>
      </c>
      <c r="F136" s="5">
        <v>59</v>
      </c>
      <c r="G136" s="50">
        <v>21602</v>
      </c>
      <c r="H136" s="5">
        <v>350208</v>
      </c>
      <c r="I136" s="50">
        <v>29309</v>
      </c>
      <c r="J136" s="5" t="s">
        <v>421</v>
      </c>
      <c r="L136" s="5" t="s">
        <v>856</v>
      </c>
      <c r="M136" s="1">
        <f t="shared" si="6"/>
        <v>3</v>
      </c>
    </row>
    <row r="137" spans="1:13" s="1" customFormat="1" x14ac:dyDescent="0.25">
      <c r="A137" s="5" t="s">
        <v>408</v>
      </c>
      <c r="B137" s="5" t="s">
        <v>610</v>
      </c>
      <c r="C137" s="5" t="s">
        <v>86</v>
      </c>
      <c r="D137" s="52">
        <f t="shared" ca="1" si="5"/>
        <v>28080</v>
      </c>
      <c r="E137" s="5" t="s">
        <v>536</v>
      </c>
      <c r="F137" s="5">
        <v>58</v>
      </c>
      <c r="G137" s="50">
        <v>21835</v>
      </c>
      <c r="H137" s="5">
        <v>350967</v>
      </c>
      <c r="I137" s="50">
        <v>29440</v>
      </c>
      <c r="J137" s="5" t="s">
        <v>421</v>
      </c>
      <c r="L137" s="5" t="s">
        <v>860</v>
      </c>
      <c r="M137" s="1">
        <f t="shared" si="6"/>
        <v>1</v>
      </c>
    </row>
    <row r="138" spans="1:13" s="1" customFormat="1" x14ac:dyDescent="0.25">
      <c r="A138" s="5" t="s">
        <v>413</v>
      </c>
      <c r="B138" s="5" t="s">
        <v>611</v>
      </c>
      <c r="C138" s="5" t="s">
        <v>489</v>
      </c>
      <c r="D138" s="52">
        <f t="shared" ca="1" si="5"/>
        <v>21012</v>
      </c>
      <c r="E138" s="5" t="s">
        <v>457</v>
      </c>
      <c r="F138" s="5">
        <v>60</v>
      </c>
      <c r="G138" s="50">
        <v>21112</v>
      </c>
      <c r="H138" s="5">
        <v>350938</v>
      </c>
      <c r="I138" s="50">
        <v>29841</v>
      </c>
      <c r="J138" s="5" t="s">
        <v>421</v>
      </c>
      <c r="L138" s="5" t="s">
        <v>866</v>
      </c>
      <c r="M138" s="1">
        <f t="shared" si="6"/>
        <v>1</v>
      </c>
    </row>
    <row r="139" spans="1:13" s="1" customFormat="1" x14ac:dyDescent="0.25">
      <c r="A139" s="5" t="s">
        <v>413</v>
      </c>
      <c r="B139" s="5" t="s">
        <v>612</v>
      </c>
      <c r="C139" s="5" t="s">
        <v>613</v>
      </c>
      <c r="D139" s="52">
        <f t="shared" ca="1" si="5"/>
        <v>18036</v>
      </c>
      <c r="E139" s="5" t="s">
        <v>416</v>
      </c>
      <c r="F139" s="5">
        <v>58</v>
      </c>
      <c r="G139" s="50">
        <v>22101</v>
      </c>
      <c r="H139" s="5">
        <v>350254</v>
      </c>
      <c r="I139" s="50">
        <v>29770</v>
      </c>
      <c r="J139" s="5" t="s">
        <v>421</v>
      </c>
      <c r="L139" s="5" t="s">
        <v>867</v>
      </c>
      <c r="M139" s="1">
        <f t="shared" si="6"/>
        <v>1</v>
      </c>
    </row>
    <row r="140" spans="1:13" s="1" customFormat="1" x14ac:dyDescent="0.25">
      <c r="A140" s="5" t="s">
        <v>408</v>
      </c>
      <c r="B140" s="5" t="s">
        <v>602</v>
      </c>
      <c r="C140" s="5" t="s">
        <v>185</v>
      </c>
      <c r="D140" s="52">
        <f t="shared" ca="1" si="5"/>
        <v>25716</v>
      </c>
      <c r="E140" s="5" t="s">
        <v>473</v>
      </c>
      <c r="F140" s="5">
        <v>60</v>
      </c>
      <c r="G140" s="50">
        <v>21193</v>
      </c>
      <c r="H140" s="5">
        <v>350043</v>
      </c>
      <c r="I140" s="50">
        <v>29666</v>
      </c>
      <c r="J140" s="5" t="s">
        <v>421</v>
      </c>
      <c r="L140" s="5" t="s">
        <v>868</v>
      </c>
      <c r="M140" s="1">
        <f t="shared" si="6"/>
        <v>5</v>
      </c>
    </row>
    <row r="141" spans="1:13" s="1" customFormat="1" x14ac:dyDescent="0.25">
      <c r="A141" s="5" t="s">
        <v>408</v>
      </c>
      <c r="B141" s="5" t="s">
        <v>614</v>
      </c>
      <c r="C141" s="5" t="s">
        <v>533</v>
      </c>
      <c r="D141" s="52">
        <f t="shared" ca="1" si="5"/>
        <v>28980</v>
      </c>
      <c r="E141" s="5" t="s">
        <v>536</v>
      </c>
      <c r="F141" s="5">
        <v>57</v>
      </c>
      <c r="G141" s="50">
        <v>22199</v>
      </c>
      <c r="H141" s="5">
        <v>560329</v>
      </c>
      <c r="I141" s="50">
        <v>29841</v>
      </c>
      <c r="J141" s="5" t="s">
        <v>421</v>
      </c>
      <c r="L141" s="5" t="s">
        <v>869</v>
      </c>
      <c r="M141" s="1">
        <f t="shared" si="6"/>
        <v>2</v>
      </c>
    </row>
    <row r="142" spans="1:13" s="1" customFormat="1" x14ac:dyDescent="0.25">
      <c r="A142" s="5" t="s">
        <v>408</v>
      </c>
      <c r="B142" s="5" t="s">
        <v>517</v>
      </c>
      <c r="C142" s="5" t="s">
        <v>527</v>
      </c>
      <c r="D142" s="52">
        <f t="shared" ca="1" si="5"/>
        <v>24240</v>
      </c>
      <c r="E142" s="5" t="s">
        <v>439</v>
      </c>
      <c r="F142" s="5">
        <v>63</v>
      </c>
      <c r="G142" s="50">
        <v>20136</v>
      </c>
      <c r="H142" s="5">
        <v>560335</v>
      </c>
      <c r="I142" s="50">
        <v>29696</v>
      </c>
      <c r="J142" s="5" t="s">
        <v>466</v>
      </c>
      <c r="L142" s="5" t="s">
        <v>872</v>
      </c>
      <c r="M142" s="1">
        <f t="shared" si="6"/>
        <v>1</v>
      </c>
    </row>
    <row r="143" spans="1:13" s="1" customFormat="1" x14ac:dyDescent="0.25">
      <c r="A143" s="5" t="s">
        <v>413</v>
      </c>
      <c r="B143" s="5" t="s">
        <v>615</v>
      </c>
      <c r="C143" s="5" t="s">
        <v>616</v>
      </c>
      <c r="D143" s="52">
        <f t="shared" ca="1" si="5"/>
        <v>25452</v>
      </c>
      <c r="E143" s="5" t="s">
        <v>617</v>
      </c>
      <c r="F143" s="5">
        <v>61</v>
      </c>
      <c r="G143" s="50">
        <v>21054</v>
      </c>
      <c r="H143" s="5">
        <v>560356</v>
      </c>
      <c r="I143" s="50">
        <v>29684</v>
      </c>
      <c r="J143" s="5" t="s">
        <v>466</v>
      </c>
      <c r="L143" s="5" t="s">
        <v>873</v>
      </c>
      <c r="M143" s="1">
        <f t="shared" si="6"/>
        <v>1</v>
      </c>
    </row>
    <row r="144" spans="1:13" s="1" customFormat="1" x14ac:dyDescent="0.25">
      <c r="A144" s="5" t="s">
        <v>408</v>
      </c>
      <c r="B144" s="5" t="s">
        <v>618</v>
      </c>
      <c r="C144" s="5" t="s">
        <v>410</v>
      </c>
      <c r="D144" s="52">
        <f t="shared" ca="1" si="5"/>
        <v>22836</v>
      </c>
      <c r="E144" s="5" t="s">
        <v>619</v>
      </c>
      <c r="F144" s="5">
        <v>58</v>
      </c>
      <c r="G144" s="50">
        <v>21864</v>
      </c>
      <c r="H144" s="5">
        <v>560340</v>
      </c>
      <c r="I144" s="50">
        <v>29709</v>
      </c>
      <c r="J144" s="5" t="s">
        <v>466</v>
      </c>
      <c r="L144" s="5" t="s">
        <v>874</v>
      </c>
      <c r="M144" s="1">
        <f t="shared" si="6"/>
        <v>1</v>
      </c>
    </row>
    <row r="145" spans="1:13" s="1" customFormat="1" x14ac:dyDescent="0.25">
      <c r="A145" s="5" t="s">
        <v>413</v>
      </c>
      <c r="B145" s="5" t="s">
        <v>495</v>
      </c>
      <c r="C145" s="5" t="s">
        <v>489</v>
      </c>
      <c r="D145" s="52">
        <f t="shared" ca="1" si="5"/>
        <v>25200</v>
      </c>
      <c r="E145" s="5" t="s">
        <v>416</v>
      </c>
      <c r="F145" s="5">
        <v>59</v>
      </c>
      <c r="G145" s="50">
        <v>21774</v>
      </c>
      <c r="H145" s="5">
        <v>560336</v>
      </c>
      <c r="I145" s="50">
        <v>29833</v>
      </c>
      <c r="J145" s="5" t="s">
        <v>466</v>
      </c>
      <c r="L145" s="5" t="s">
        <v>876</v>
      </c>
      <c r="M145" s="1">
        <f t="shared" si="6"/>
        <v>1</v>
      </c>
    </row>
    <row r="146" spans="1:13" s="1" customFormat="1" x14ac:dyDescent="0.25">
      <c r="A146" s="5" t="s">
        <v>413</v>
      </c>
      <c r="B146" s="5" t="s">
        <v>610</v>
      </c>
      <c r="C146" s="5" t="s">
        <v>620</v>
      </c>
      <c r="D146" s="52">
        <f t="shared" ca="1" si="5"/>
        <v>22992</v>
      </c>
      <c r="E146" s="5" t="s">
        <v>457</v>
      </c>
      <c r="F146" s="5">
        <v>58</v>
      </c>
      <c r="G146" s="50">
        <v>22035</v>
      </c>
      <c r="H146" s="5">
        <v>351083</v>
      </c>
      <c r="I146" s="50">
        <v>29726</v>
      </c>
      <c r="J146" s="5" t="s">
        <v>466</v>
      </c>
      <c r="L146" s="5" t="s">
        <v>877</v>
      </c>
      <c r="M146" s="1">
        <f t="shared" si="6"/>
        <v>2</v>
      </c>
    </row>
    <row r="147" spans="1:13" s="1" customFormat="1" x14ac:dyDescent="0.25">
      <c r="A147" s="5" t="s">
        <v>408</v>
      </c>
      <c r="B147" s="5" t="s">
        <v>524</v>
      </c>
      <c r="C147" s="5" t="s">
        <v>621</v>
      </c>
      <c r="D147" s="52">
        <f t="shared" ca="1" si="5"/>
        <v>28332</v>
      </c>
      <c r="E147" s="5" t="s">
        <v>470</v>
      </c>
      <c r="F147" s="5">
        <v>57</v>
      </c>
      <c r="G147" s="50">
        <v>22201</v>
      </c>
      <c r="H147" s="5">
        <v>560339</v>
      </c>
      <c r="I147" s="50">
        <v>29839</v>
      </c>
      <c r="J147" s="5" t="s">
        <v>466</v>
      </c>
      <c r="L147" s="5" t="s">
        <v>879</v>
      </c>
      <c r="M147" s="1">
        <f t="shared" si="6"/>
        <v>1</v>
      </c>
    </row>
    <row r="148" spans="1:13" s="1" customFormat="1" x14ac:dyDescent="0.25">
      <c r="A148" s="5" t="s">
        <v>413</v>
      </c>
      <c r="B148" s="5" t="s">
        <v>464</v>
      </c>
      <c r="C148" s="5" t="s">
        <v>441</v>
      </c>
      <c r="D148" s="52">
        <f t="shared" ca="1" si="5"/>
        <v>18696</v>
      </c>
      <c r="E148" s="5" t="s">
        <v>622</v>
      </c>
      <c r="F148" s="5">
        <v>61</v>
      </c>
      <c r="G148" s="50">
        <v>20983</v>
      </c>
      <c r="H148" s="5">
        <v>560346</v>
      </c>
      <c r="I148" s="50">
        <v>29591</v>
      </c>
      <c r="J148" s="5" t="s">
        <v>466</v>
      </c>
      <c r="L148" s="5" t="s">
        <v>880</v>
      </c>
      <c r="M148" s="1">
        <f t="shared" si="6"/>
        <v>1</v>
      </c>
    </row>
    <row r="149" spans="1:13" s="1" customFormat="1" x14ac:dyDescent="0.25">
      <c r="A149" s="5" t="s">
        <v>413</v>
      </c>
      <c r="B149" s="5" t="s">
        <v>474</v>
      </c>
      <c r="C149" s="5" t="s">
        <v>472</v>
      </c>
      <c r="D149" s="52">
        <f t="shared" ca="1" si="5"/>
        <v>26712</v>
      </c>
      <c r="E149" s="5" t="s">
        <v>460</v>
      </c>
      <c r="F149" s="5">
        <v>61</v>
      </c>
      <c r="G149" s="50">
        <v>20895</v>
      </c>
      <c r="H149" s="5">
        <v>350444</v>
      </c>
      <c r="I149" s="50">
        <v>29718</v>
      </c>
      <c r="J149" s="5" t="s">
        <v>466</v>
      </c>
      <c r="L149" s="5" t="s">
        <v>881</v>
      </c>
      <c r="M149" s="1">
        <f t="shared" si="6"/>
        <v>1</v>
      </c>
    </row>
    <row r="150" spans="1:13" s="1" customFormat="1" x14ac:dyDescent="0.25">
      <c r="A150" s="5" t="s">
        <v>408</v>
      </c>
      <c r="B150" s="5" t="s">
        <v>623</v>
      </c>
      <c r="C150" s="5" t="s">
        <v>570</v>
      </c>
      <c r="D150" s="52">
        <f t="shared" ca="1" si="5"/>
        <v>25344</v>
      </c>
      <c r="E150" s="5" t="s">
        <v>460</v>
      </c>
      <c r="F150" s="5">
        <v>61</v>
      </c>
      <c r="G150" s="50">
        <v>20969</v>
      </c>
      <c r="H150" s="5">
        <v>560342</v>
      </c>
      <c r="I150" s="50">
        <v>29648</v>
      </c>
      <c r="J150" s="5" t="s">
        <v>466</v>
      </c>
      <c r="L150" s="5" t="s">
        <v>883</v>
      </c>
      <c r="M150" s="1">
        <f t="shared" si="6"/>
        <v>1</v>
      </c>
    </row>
    <row r="151" spans="1:13" s="1" customFormat="1" x14ac:dyDescent="0.25">
      <c r="A151" s="5" t="s">
        <v>454</v>
      </c>
      <c r="B151" s="5" t="s">
        <v>414</v>
      </c>
      <c r="C151" s="5" t="s">
        <v>583</v>
      </c>
      <c r="D151" s="52">
        <f t="shared" ca="1" si="5"/>
        <v>18480</v>
      </c>
      <c r="E151" s="5" t="s">
        <v>442</v>
      </c>
      <c r="F151" s="5">
        <v>60</v>
      </c>
      <c r="G151" s="50">
        <v>21242</v>
      </c>
      <c r="H151" s="5">
        <v>350334</v>
      </c>
      <c r="I151" s="50">
        <v>29916</v>
      </c>
      <c r="J151" s="5" t="s">
        <v>412</v>
      </c>
      <c r="L151" s="5" t="s">
        <v>885</v>
      </c>
      <c r="M151" s="1">
        <f t="shared" si="6"/>
        <v>1</v>
      </c>
    </row>
    <row r="152" spans="1:13" s="1" customFormat="1" x14ac:dyDescent="0.25">
      <c r="A152" s="5" t="s">
        <v>454</v>
      </c>
      <c r="B152" s="5" t="s">
        <v>586</v>
      </c>
      <c r="C152" s="5" t="s">
        <v>624</v>
      </c>
      <c r="D152" s="52">
        <f t="shared" ca="1" si="5"/>
        <v>18924</v>
      </c>
      <c r="E152" s="5" t="s">
        <v>460</v>
      </c>
      <c r="F152" s="5">
        <v>58</v>
      </c>
      <c r="G152" s="50">
        <v>21842</v>
      </c>
      <c r="H152" s="5">
        <v>350438</v>
      </c>
      <c r="I152" s="50">
        <v>29930</v>
      </c>
      <c r="J152" s="5" t="s">
        <v>412</v>
      </c>
      <c r="L152" s="5" t="s">
        <v>886</v>
      </c>
      <c r="M152" s="1">
        <f t="shared" si="6"/>
        <v>1</v>
      </c>
    </row>
    <row r="153" spans="1:13" s="1" customFormat="1" x14ac:dyDescent="0.25">
      <c r="A153" s="5" t="s">
        <v>413</v>
      </c>
      <c r="B153" s="5" t="s">
        <v>493</v>
      </c>
      <c r="C153" s="5" t="s">
        <v>438</v>
      </c>
      <c r="D153" s="52">
        <f t="shared" ca="1" si="5"/>
        <v>20388</v>
      </c>
      <c r="E153" s="5" t="s">
        <v>473</v>
      </c>
      <c r="F153" s="5">
        <v>59</v>
      </c>
      <c r="G153" s="50">
        <v>21597</v>
      </c>
      <c r="H153" s="5">
        <v>351167</v>
      </c>
      <c r="I153" s="50">
        <v>29874</v>
      </c>
      <c r="J153" s="5" t="s">
        <v>412</v>
      </c>
      <c r="L153" s="5" t="s">
        <v>888</v>
      </c>
      <c r="M153" s="1">
        <f t="shared" si="6"/>
        <v>1</v>
      </c>
    </row>
    <row r="154" spans="1:13" s="1" customFormat="1" x14ac:dyDescent="0.25">
      <c r="A154" s="5" t="s">
        <v>408</v>
      </c>
      <c r="B154" s="5" t="s">
        <v>603</v>
      </c>
      <c r="C154" s="5" t="s">
        <v>444</v>
      </c>
      <c r="D154" s="52">
        <f t="shared" ca="1" si="5"/>
        <v>27096</v>
      </c>
      <c r="E154" s="5" t="s">
        <v>442</v>
      </c>
      <c r="F154" s="5">
        <v>59</v>
      </c>
      <c r="G154" s="50">
        <v>21586</v>
      </c>
      <c r="H154" s="5">
        <v>560351</v>
      </c>
      <c r="I154" s="50">
        <v>29611</v>
      </c>
      <c r="J154" s="5" t="s">
        <v>412</v>
      </c>
      <c r="L154" s="5" t="s">
        <v>890</v>
      </c>
      <c r="M154" s="1">
        <f t="shared" si="6"/>
        <v>1</v>
      </c>
    </row>
    <row r="155" spans="1:13" s="1" customFormat="1" x14ac:dyDescent="0.25">
      <c r="A155" s="5" t="s">
        <v>413</v>
      </c>
      <c r="B155" s="5" t="s">
        <v>625</v>
      </c>
      <c r="C155" s="5" t="s">
        <v>489</v>
      </c>
      <c r="D155" s="52">
        <f t="shared" ca="1" si="5"/>
        <v>22140</v>
      </c>
      <c r="E155" s="5" t="s">
        <v>457</v>
      </c>
      <c r="F155" s="5">
        <v>59</v>
      </c>
      <c r="G155" s="50">
        <v>21748</v>
      </c>
      <c r="H155" s="5">
        <v>350872</v>
      </c>
      <c r="I155" s="50">
        <v>29726</v>
      </c>
      <c r="J155" s="5" t="s">
        <v>412</v>
      </c>
      <c r="L155" s="5" t="s">
        <v>891</v>
      </c>
      <c r="M155" s="1">
        <f t="shared" si="6"/>
        <v>1</v>
      </c>
    </row>
    <row r="156" spans="1:13" s="1" customFormat="1" x14ac:dyDescent="0.25">
      <c r="A156" s="5" t="s">
        <v>413</v>
      </c>
      <c r="B156" s="5" t="s">
        <v>626</v>
      </c>
      <c r="C156" s="5" t="s">
        <v>510</v>
      </c>
      <c r="D156" s="52">
        <f t="shared" ca="1" si="5"/>
        <v>21204</v>
      </c>
      <c r="E156" s="5" t="s">
        <v>622</v>
      </c>
      <c r="F156" s="5">
        <v>57</v>
      </c>
      <c r="G156" s="50">
        <v>22199</v>
      </c>
      <c r="H156" s="5">
        <v>560348</v>
      </c>
      <c r="I156" s="50">
        <v>29841</v>
      </c>
      <c r="J156" s="5" t="s">
        <v>412</v>
      </c>
      <c r="L156" s="5" t="s">
        <v>895</v>
      </c>
      <c r="M156" s="1">
        <f t="shared" si="6"/>
        <v>1</v>
      </c>
    </row>
    <row r="157" spans="1:13" s="1" customFormat="1" x14ac:dyDescent="0.25">
      <c r="A157" s="5" t="s">
        <v>413</v>
      </c>
      <c r="B157" s="5" t="s">
        <v>611</v>
      </c>
      <c r="C157" s="5" t="s">
        <v>627</v>
      </c>
      <c r="D157" s="52">
        <f t="shared" ca="1" si="5"/>
        <v>29232</v>
      </c>
      <c r="E157" s="5" t="s">
        <v>628</v>
      </c>
      <c r="F157" s="5">
        <v>62</v>
      </c>
      <c r="G157" s="50">
        <v>20674</v>
      </c>
      <c r="H157" s="5">
        <v>350981</v>
      </c>
      <c r="I157" s="50">
        <v>29679</v>
      </c>
      <c r="J157" s="5" t="s">
        <v>412</v>
      </c>
      <c r="L157" s="5" t="s">
        <v>897</v>
      </c>
      <c r="M157" s="1">
        <f t="shared" si="6"/>
        <v>1</v>
      </c>
    </row>
    <row r="158" spans="1:13" s="1" customFormat="1" x14ac:dyDescent="0.25">
      <c r="A158" s="5" t="s">
        <v>408</v>
      </c>
      <c r="B158" s="5" t="s">
        <v>629</v>
      </c>
      <c r="C158" s="5" t="s">
        <v>630</v>
      </c>
      <c r="D158" s="52">
        <f t="shared" ca="1" si="5"/>
        <v>22860</v>
      </c>
      <c r="E158" s="5" t="s">
        <v>619</v>
      </c>
      <c r="F158" s="5">
        <v>61</v>
      </c>
      <c r="G158" s="50">
        <v>20930</v>
      </c>
      <c r="H158" s="5">
        <v>560360</v>
      </c>
      <c r="I158" s="50">
        <v>29633</v>
      </c>
      <c r="J158" s="5" t="s">
        <v>412</v>
      </c>
      <c r="L158" s="5" t="s">
        <v>899</v>
      </c>
      <c r="M158" s="1">
        <f t="shared" si="6"/>
        <v>1</v>
      </c>
    </row>
    <row r="159" spans="1:13" s="1" customFormat="1" x14ac:dyDescent="0.25">
      <c r="A159" s="5" t="s">
        <v>454</v>
      </c>
      <c r="B159" s="5" t="s">
        <v>602</v>
      </c>
      <c r="C159" s="5" t="s">
        <v>435</v>
      </c>
      <c r="D159" s="52">
        <f t="shared" ca="1" si="5"/>
        <v>28164</v>
      </c>
      <c r="E159" s="5" t="s">
        <v>457</v>
      </c>
      <c r="F159" s="5">
        <v>60</v>
      </c>
      <c r="G159" s="50">
        <v>21180</v>
      </c>
      <c r="H159" s="5">
        <v>560363</v>
      </c>
      <c r="I159" s="50">
        <v>29674</v>
      </c>
      <c r="J159" s="5" t="s">
        <v>412</v>
      </c>
      <c r="L159" s="5" t="s">
        <v>902</v>
      </c>
      <c r="M159" s="1">
        <f t="shared" si="6"/>
        <v>1</v>
      </c>
    </row>
    <row r="160" spans="1:13" s="1" customFormat="1" x14ac:dyDescent="0.25">
      <c r="A160" s="5" t="s">
        <v>413</v>
      </c>
      <c r="B160" s="5" t="s">
        <v>469</v>
      </c>
      <c r="C160" s="5" t="s">
        <v>415</v>
      </c>
      <c r="D160" s="52">
        <f t="shared" ca="1" si="5"/>
        <v>27180</v>
      </c>
      <c r="E160" s="5" t="s">
        <v>416</v>
      </c>
      <c r="F160" s="5">
        <v>59</v>
      </c>
      <c r="G160" s="50">
        <v>21741</v>
      </c>
      <c r="H160" s="5">
        <v>560368</v>
      </c>
      <c r="I160" s="50">
        <v>29681</v>
      </c>
      <c r="J160" s="5" t="s">
        <v>412</v>
      </c>
      <c r="L160" s="5" t="s">
        <v>906</v>
      </c>
      <c r="M160" s="1">
        <f t="shared" si="6"/>
        <v>1</v>
      </c>
    </row>
    <row r="161" spans="1:13" s="1" customFormat="1" x14ac:dyDescent="0.25">
      <c r="A161" s="5" t="s">
        <v>413</v>
      </c>
      <c r="B161" s="5" t="s">
        <v>631</v>
      </c>
      <c r="C161" s="5" t="s">
        <v>632</v>
      </c>
      <c r="D161" s="52">
        <f t="shared" ca="1" si="5"/>
        <v>30456</v>
      </c>
      <c r="E161" s="5" t="s">
        <v>460</v>
      </c>
      <c r="F161" s="5">
        <v>59</v>
      </c>
      <c r="G161" s="50">
        <v>21612</v>
      </c>
      <c r="H161" s="5">
        <v>350969</v>
      </c>
      <c r="I161" s="50">
        <v>29740</v>
      </c>
      <c r="J161" s="5" t="s">
        <v>412</v>
      </c>
      <c r="L161" s="5" t="s">
        <v>910</v>
      </c>
      <c r="M161" s="1">
        <f t="shared" si="6"/>
        <v>1</v>
      </c>
    </row>
    <row r="162" spans="1:13" s="1" customFormat="1" x14ac:dyDescent="0.25">
      <c r="A162" s="5" t="s">
        <v>408</v>
      </c>
      <c r="B162" s="5" t="s">
        <v>568</v>
      </c>
      <c r="C162" s="5" t="s">
        <v>185</v>
      </c>
      <c r="D162" s="52">
        <f t="shared" ca="1" si="5"/>
        <v>26772</v>
      </c>
      <c r="E162" s="5" t="s">
        <v>536</v>
      </c>
      <c r="F162" s="5">
        <v>59</v>
      </c>
      <c r="G162" s="50">
        <v>21656</v>
      </c>
      <c r="H162" s="5">
        <v>351175</v>
      </c>
      <c r="I162" s="50">
        <v>29671</v>
      </c>
      <c r="J162" s="5" t="s">
        <v>417</v>
      </c>
      <c r="L162" s="5" t="s">
        <v>911</v>
      </c>
      <c r="M162" s="1">
        <f t="shared" si="6"/>
        <v>1</v>
      </c>
    </row>
    <row r="163" spans="1:13" s="1" customFormat="1" x14ac:dyDescent="0.25">
      <c r="A163" s="5" t="s">
        <v>413</v>
      </c>
      <c r="B163" s="5" t="s">
        <v>490</v>
      </c>
      <c r="C163" s="5" t="s">
        <v>456</v>
      </c>
      <c r="D163" s="52">
        <f t="shared" ca="1" si="5"/>
        <v>20532</v>
      </c>
      <c r="E163" s="5" t="s">
        <v>416</v>
      </c>
      <c r="F163" s="5">
        <v>59</v>
      </c>
      <c r="G163" s="50">
        <v>21784</v>
      </c>
      <c r="H163" s="5">
        <v>560345</v>
      </c>
      <c r="I163" s="50">
        <v>29612</v>
      </c>
      <c r="J163" s="5" t="s">
        <v>417</v>
      </c>
      <c r="L163" s="5" t="s">
        <v>915</v>
      </c>
      <c r="M163" s="1">
        <f t="shared" si="6"/>
        <v>1</v>
      </c>
    </row>
    <row r="164" spans="1:13" s="1" customFormat="1" x14ac:dyDescent="0.25">
      <c r="A164" s="5" t="s">
        <v>408</v>
      </c>
      <c r="B164" s="5" t="s">
        <v>618</v>
      </c>
      <c r="C164" s="5" t="s">
        <v>444</v>
      </c>
      <c r="D164" s="52">
        <f t="shared" ca="1" si="5"/>
        <v>25080</v>
      </c>
      <c r="E164" s="5" t="s">
        <v>416</v>
      </c>
      <c r="F164" s="5">
        <v>58</v>
      </c>
      <c r="G164" s="50">
        <v>21996</v>
      </c>
      <c r="H164" s="5">
        <v>350291</v>
      </c>
      <c r="I164" s="50">
        <v>29866</v>
      </c>
      <c r="J164" s="5" t="s">
        <v>417</v>
      </c>
      <c r="L164" s="5" t="s">
        <v>917</v>
      </c>
      <c r="M164" s="1">
        <f t="shared" si="6"/>
        <v>1</v>
      </c>
    </row>
    <row r="165" spans="1:13" s="1" customFormat="1" x14ac:dyDescent="0.25">
      <c r="A165" s="5" t="s">
        <v>413</v>
      </c>
      <c r="B165" s="5" t="s">
        <v>550</v>
      </c>
      <c r="C165" s="5" t="s">
        <v>571</v>
      </c>
      <c r="D165" s="52">
        <f t="shared" ca="1" si="5"/>
        <v>30612</v>
      </c>
      <c r="E165" s="5" t="s">
        <v>416</v>
      </c>
      <c r="F165" s="5">
        <v>58</v>
      </c>
      <c r="G165" s="50">
        <v>22119</v>
      </c>
      <c r="H165" s="5">
        <v>350854</v>
      </c>
      <c r="I165" s="50">
        <v>29928</v>
      </c>
      <c r="J165" s="5" t="s">
        <v>417</v>
      </c>
      <c r="L165" s="5" t="s">
        <v>919</v>
      </c>
      <c r="M165" s="1">
        <f t="shared" si="6"/>
        <v>1</v>
      </c>
    </row>
    <row r="166" spans="1:13" s="1" customFormat="1" x14ac:dyDescent="0.25">
      <c r="A166" s="5" t="s">
        <v>413</v>
      </c>
      <c r="B166" s="5" t="s">
        <v>440</v>
      </c>
      <c r="C166" s="5" t="s">
        <v>435</v>
      </c>
      <c r="D166" s="52">
        <f t="shared" ca="1" si="5"/>
        <v>23028</v>
      </c>
      <c r="E166" s="5" t="s">
        <v>416</v>
      </c>
      <c r="F166" s="5">
        <v>57</v>
      </c>
      <c r="G166" s="50">
        <v>22262</v>
      </c>
      <c r="H166" s="5">
        <v>350920</v>
      </c>
      <c r="I166" s="50">
        <v>29900</v>
      </c>
      <c r="J166" s="5" t="s">
        <v>417</v>
      </c>
      <c r="L166" s="5" t="s">
        <v>920</v>
      </c>
      <c r="M166" s="1">
        <f t="shared" si="6"/>
        <v>1</v>
      </c>
    </row>
    <row r="167" spans="1:13" s="1" customFormat="1" x14ac:dyDescent="0.25">
      <c r="A167" s="5" t="s">
        <v>413</v>
      </c>
      <c r="B167" s="5" t="s">
        <v>579</v>
      </c>
      <c r="C167" s="5" t="s">
        <v>633</v>
      </c>
      <c r="D167" s="52">
        <f t="shared" ca="1" si="5"/>
        <v>18408</v>
      </c>
      <c r="E167" s="5" t="s">
        <v>416</v>
      </c>
      <c r="F167" s="5">
        <v>58</v>
      </c>
      <c r="G167" s="50">
        <v>21956</v>
      </c>
      <c r="H167" s="5">
        <v>350953</v>
      </c>
      <c r="I167" s="50">
        <v>29810</v>
      </c>
      <c r="J167" s="5" t="s">
        <v>417</v>
      </c>
      <c r="L167" s="5" t="s">
        <v>925</v>
      </c>
      <c r="M167" s="1">
        <f t="shared" si="6"/>
        <v>1</v>
      </c>
    </row>
    <row r="168" spans="1:13" s="1" customFormat="1" x14ac:dyDescent="0.25">
      <c r="A168" s="5" t="s">
        <v>454</v>
      </c>
      <c r="B168" s="5" t="s">
        <v>626</v>
      </c>
      <c r="C168" s="5" t="s">
        <v>565</v>
      </c>
      <c r="D168" s="52">
        <f t="shared" ca="1" si="5"/>
        <v>20868</v>
      </c>
      <c r="E168" s="5" t="s">
        <v>473</v>
      </c>
      <c r="F168" s="5">
        <v>58</v>
      </c>
      <c r="G168" s="50">
        <v>21962</v>
      </c>
      <c r="H168" s="5">
        <v>351176</v>
      </c>
      <c r="I168" s="50">
        <v>29735</v>
      </c>
      <c r="J168" s="5" t="s">
        <v>417</v>
      </c>
      <c r="L168" s="5" t="s">
        <v>932</v>
      </c>
      <c r="M168" s="1">
        <f t="shared" si="6"/>
        <v>1</v>
      </c>
    </row>
    <row r="169" spans="1:13" s="1" customFormat="1" x14ac:dyDescent="0.25">
      <c r="A169" s="5" t="s">
        <v>413</v>
      </c>
      <c r="B169" s="5" t="s">
        <v>634</v>
      </c>
      <c r="C169" s="5" t="s">
        <v>432</v>
      </c>
      <c r="D169" s="52">
        <f t="shared" ca="1" si="5"/>
        <v>21420</v>
      </c>
      <c r="E169" s="5" t="s">
        <v>460</v>
      </c>
      <c r="F169" s="5">
        <v>58</v>
      </c>
      <c r="G169" s="50">
        <v>21991</v>
      </c>
      <c r="H169" s="5">
        <v>351180</v>
      </c>
      <c r="I169" s="50">
        <v>29915</v>
      </c>
      <c r="J169" s="5" t="s">
        <v>417</v>
      </c>
      <c r="L169" s="5" t="s">
        <v>933</v>
      </c>
      <c r="M169" s="1">
        <f t="shared" si="6"/>
        <v>1</v>
      </c>
    </row>
    <row r="170" spans="1:13" s="1" customFormat="1" x14ac:dyDescent="0.25">
      <c r="A170" s="5" t="s">
        <v>408</v>
      </c>
      <c r="B170" s="5" t="s">
        <v>635</v>
      </c>
      <c r="C170" s="5" t="s">
        <v>527</v>
      </c>
      <c r="D170" s="52">
        <f t="shared" ca="1" si="5"/>
        <v>26256</v>
      </c>
      <c r="E170" s="5" t="s">
        <v>636</v>
      </c>
      <c r="F170" s="5">
        <v>57</v>
      </c>
      <c r="G170" s="50">
        <v>22211</v>
      </c>
      <c r="H170" s="5">
        <v>560358</v>
      </c>
      <c r="I170" s="50">
        <v>29928</v>
      </c>
      <c r="J170" s="5" t="s">
        <v>417</v>
      </c>
      <c r="L170" s="5" t="s">
        <v>936</v>
      </c>
      <c r="M170" s="1">
        <f t="shared" si="6"/>
        <v>1</v>
      </c>
    </row>
    <row r="171" spans="1:13" s="1" customFormat="1" x14ac:dyDescent="0.25">
      <c r="A171" s="5" t="s">
        <v>413</v>
      </c>
      <c r="B171" s="5" t="s">
        <v>418</v>
      </c>
      <c r="C171" s="5" t="s">
        <v>489</v>
      </c>
      <c r="D171" s="52">
        <f t="shared" ca="1" si="5"/>
        <v>23844</v>
      </c>
      <c r="E171" s="5" t="s">
        <v>460</v>
      </c>
      <c r="F171" s="5">
        <v>57</v>
      </c>
      <c r="G171" s="50">
        <v>22392</v>
      </c>
      <c r="H171" s="5">
        <v>350615</v>
      </c>
      <c r="I171" s="50">
        <v>29851</v>
      </c>
      <c r="J171" s="5" t="s">
        <v>417</v>
      </c>
      <c r="L171" s="5" t="s">
        <v>939</v>
      </c>
      <c r="M171" s="1">
        <f t="shared" si="6"/>
        <v>1</v>
      </c>
    </row>
    <row r="172" spans="1:13" s="1" customFormat="1" x14ac:dyDescent="0.25">
      <c r="A172" s="5" t="s">
        <v>413</v>
      </c>
      <c r="B172" s="5" t="s">
        <v>550</v>
      </c>
      <c r="C172" s="5" t="s">
        <v>637</v>
      </c>
      <c r="D172" s="52">
        <f t="shared" ca="1" si="5"/>
        <v>28224</v>
      </c>
      <c r="E172" s="5" t="s">
        <v>638</v>
      </c>
      <c r="F172" s="5">
        <v>57</v>
      </c>
      <c r="G172" s="50">
        <v>22421</v>
      </c>
      <c r="H172" s="5">
        <v>350358</v>
      </c>
      <c r="I172" s="50">
        <v>29627</v>
      </c>
      <c r="J172" s="5" t="s">
        <v>417</v>
      </c>
      <c r="L172" s="5" t="s">
        <v>940</v>
      </c>
      <c r="M172" s="1">
        <f t="shared" si="6"/>
        <v>1</v>
      </c>
    </row>
    <row r="173" spans="1:13" s="1" customFormat="1" x14ac:dyDescent="0.25">
      <c r="A173" s="5" t="s">
        <v>413</v>
      </c>
      <c r="B173" s="5" t="s">
        <v>639</v>
      </c>
      <c r="C173" s="5" t="s">
        <v>515</v>
      </c>
      <c r="D173" s="52">
        <f t="shared" ca="1" si="5"/>
        <v>25176</v>
      </c>
      <c r="E173" s="5" t="s">
        <v>416</v>
      </c>
      <c r="F173" s="5">
        <v>57</v>
      </c>
      <c r="G173" s="50">
        <v>22444</v>
      </c>
      <c r="H173" s="5">
        <v>350194</v>
      </c>
      <c r="I173" s="50">
        <v>29741</v>
      </c>
      <c r="J173" s="5" t="s">
        <v>417</v>
      </c>
      <c r="L173" s="5" t="s">
        <v>945</v>
      </c>
      <c r="M173" s="1">
        <f t="shared" si="6"/>
        <v>1</v>
      </c>
    </row>
    <row r="174" spans="1:13" s="1" customFormat="1" x14ac:dyDescent="0.25">
      <c r="A174" s="5" t="s">
        <v>413</v>
      </c>
      <c r="B174" s="5" t="s">
        <v>610</v>
      </c>
      <c r="C174" s="5" t="s">
        <v>640</v>
      </c>
      <c r="D174" s="52">
        <f t="shared" ca="1" si="5"/>
        <v>23064</v>
      </c>
      <c r="E174" s="5" t="s">
        <v>416</v>
      </c>
      <c r="F174" s="5">
        <v>57</v>
      </c>
      <c r="G174" s="50">
        <v>22404</v>
      </c>
      <c r="H174" s="5">
        <v>351084</v>
      </c>
      <c r="I174" s="50">
        <v>29723</v>
      </c>
      <c r="J174" s="5" t="s">
        <v>417</v>
      </c>
      <c r="L174" s="5" t="s">
        <v>947</v>
      </c>
      <c r="M174" s="1">
        <f t="shared" si="6"/>
        <v>2</v>
      </c>
    </row>
    <row r="175" spans="1:13" s="1" customFormat="1" x14ac:dyDescent="0.25">
      <c r="A175" s="5" t="s">
        <v>413</v>
      </c>
      <c r="B175" s="5" t="s">
        <v>541</v>
      </c>
      <c r="C175" s="5" t="s">
        <v>596</v>
      </c>
      <c r="D175" s="52">
        <f t="shared" ca="1" si="5"/>
        <v>20688</v>
      </c>
      <c r="E175" s="5" t="s">
        <v>622</v>
      </c>
      <c r="F175" s="5">
        <v>59</v>
      </c>
      <c r="G175" s="50">
        <v>21614</v>
      </c>
      <c r="H175" s="5">
        <v>560366</v>
      </c>
      <c r="I175" s="50">
        <v>29740</v>
      </c>
      <c r="J175" s="5" t="s">
        <v>417</v>
      </c>
      <c r="L175" s="5" t="s">
        <v>953</v>
      </c>
      <c r="M175" s="1">
        <f t="shared" si="6"/>
        <v>1</v>
      </c>
    </row>
    <row r="176" spans="1:13" s="1" customFormat="1" x14ac:dyDescent="0.25">
      <c r="A176" s="5" t="s">
        <v>408</v>
      </c>
      <c r="B176" s="5" t="s">
        <v>152</v>
      </c>
      <c r="C176" s="5" t="s">
        <v>527</v>
      </c>
      <c r="D176" s="52">
        <f t="shared" ca="1" si="5"/>
        <v>24540</v>
      </c>
      <c r="E176" s="5" t="s">
        <v>422</v>
      </c>
      <c r="F176" s="5">
        <v>59</v>
      </c>
      <c r="G176" s="50">
        <v>21673</v>
      </c>
      <c r="H176" s="5">
        <v>351121</v>
      </c>
      <c r="I176" s="50">
        <v>29711</v>
      </c>
      <c r="J176" s="5" t="s">
        <v>417</v>
      </c>
      <c r="L176" s="5" t="s">
        <v>955</v>
      </c>
      <c r="M176" s="1">
        <f t="shared" si="6"/>
        <v>1</v>
      </c>
    </row>
    <row r="177" spans="1:13" s="1" customFormat="1" x14ac:dyDescent="0.25">
      <c r="A177" s="5" t="s">
        <v>408</v>
      </c>
      <c r="B177" s="5" t="s">
        <v>569</v>
      </c>
      <c r="C177" s="5" t="s">
        <v>641</v>
      </c>
      <c r="D177" s="52">
        <f t="shared" ca="1" si="5"/>
        <v>20712</v>
      </c>
      <c r="E177" s="5" t="s">
        <v>642</v>
      </c>
      <c r="F177" s="5">
        <v>57</v>
      </c>
      <c r="G177" s="50">
        <v>22232</v>
      </c>
      <c r="H177" s="5">
        <v>350768</v>
      </c>
      <c r="I177" s="50">
        <v>29930</v>
      </c>
      <c r="J177" s="5" t="s">
        <v>417</v>
      </c>
      <c r="L177" s="5" t="s">
        <v>958</v>
      </c>
      <c r="M177" s="1">
        <f t="shared" si="6"/>
        <v>3</v>
      </c>
    </row>
    <row r="178" spans="1:13" s="1" customFormat="1" x14ac:dyDescent="0.25">
      <c r="A178" s="5" t="s">
        <v>413</v>
      </c>
      <c r="B178" s="5" t="s">
        <v>531</v>
      </c>
      <c r="C178" s="5" t="s">
        <v>435</v>
      </c>
      <c r="D178" s="52">
        <f t="shared" ca="1" si="5"/>
        <v>24924</v>
      </c>
      <c r="E178" s="5" t="s">
        <v>457</v>
      </c>
      <c r="F178" s="5">
        <v>58</v>
      </c>
      <c r="G178" s="50">
        <v>22053</v>
      </c>
      <c r="H178" s="5">
        <v>350155</v>
      </c>
      <c r="I178" s="50">
        <v>29594</v>
      </c>
      <c r="J178" s="5" t="s">
        <v>421</v>
      </c>
      <c r="L178" s="5" t="s">
        <v>962</v>
      </c>
      <c r="M178" s="1">
        <f t="shared" si="6"/>
        <v>1</v>
      </c>
    </row>
    <row r="179" spans="1:13" s="1" customFormat="1" x14ac:dyDescent="0.25">
      <c r="A179" s="5" t="s">
        <v>413</v>
      </c>
      <c r="B179" s="5" t="s">
        <v>461</v>
      </c>
      <c r="C179" s="5" t="s">
        <v>435</v>
      </c>
      <c r="D179" s="52">
        <f t="shared" ca="1" si="5"/>
        <v>21816</v>
      </c>
      <c r="E179" s="5" t="s">
        <v>643</v>
      </c>
      <c r="F179" s="5">
        <v>57</v>
      </c>
      <c r="G179" s="50">
        <v>22366</v>
      </c>
      <c r="H179" s="5">
        <v>350554</v>
      </c>
      <c r="I179" s="50">
        <v>29728</v>
      </c>
      <c r="J179" s="5" t="s">
        <v>421</v>
      </c>
      <c r="L179" s="5" t="s">
        <v>979</v>
      </c>
      <c r="M179" s="1">
        <f t="shared" si="6"/>
        <v>1</v>
      </c>
    </row>
    <row r="180" spans="1:13" s="1" customFormat="1" x14ac:dyDescent="0.25">
      <c r="A180" s="5" t="s">
        <v>413</v>
      </c>
      <c r="B180" s="5" t="s">
        <v>450</v>
      </c>
      <c r="C180" s="5" t="s">
        <v>585</v>
      </c>
      <c r="D180" s="52">
        <f t="shared" ca="1" si="5"/>
        <v>29916</v>
      </c>
      <c r="E180" s="5" t="s">
        <v>416</v>
      </c>
      <c r="F180" s="5">
        <v>57</v>
      </c>
      <c r="G180" s="50">
        <v>22391</v>
      </c>
      <c r="H180" s="5">
        <v>350299</v>
      </c>
      <c r="I180" s="50">
        <v>29749</v>
      </c>
      <c r="J180" s="5" t="s">
        <v>421</v>
      </c>
      <c r="L180" s="5" t="s">
        <v>980</v>
      </c>
      <c r="M180" s="1">
        <f t="shared" si="6"/>
        <v>1</v>
      </c>
    </row>
    <row r="181" spans="1:13" s="1" customFormat="1" x14ac:dyDescent="0.25">
      <c r="A181" s="5" t="s">
        <v>413</v>
      </c>
      <c r="B181" s="5" t="s">
        <v>410</v>
      </c>
      <c r="C181" s="5" t="s">
        <v>644</v>
      </c>
      <c r="D181" s="52">
        <f t="shared" ca="1" si="5"/>
        <v>23688</v>
      </c>
      <c r="E181" s="5" t="s">
        <v>422</v>
      </c>
      <c r="F181" s="5">
        <v>57</v>
      </c>
      <c r="G181" s="50">
        <v>22497</v>
      </c>
      <c r="H181" s="5">
        <v>351064</v>
      </c>
      <c r="I181" s="50">
        <v>29709</v>
      </c>
      <c r="J181" s="5" t="s">
        <v>421</v>
      </c>
      <c r="L181" s="5" t="s">
        <v>982</v>
      </c>
      <c r="M181" s="1">
        <f t="shared" si="6"/>
        <v>1</v>
      </c>
    </row>
    <row r="182" spans="1:13" s="1" customFormat="1" x14ac:dyDescent="0.25">
      <c r="A182" s="5" t="s">
        <v>413</v>
      </c>
      <c r="B182" s="5" t="s">
        <v>645</v>
      </c>
      <c r="C182" s="5" t="s">
        <v>489</v>
      </c>
      <c r="D182" s="52">
        <f t="shared" ca="1" si="5"/>
        <v>18756</v>
      </c>
      <c r="E182" s="5" t="s">
        <v>457</v>
      </c>
      <c r="F182" s="5">
        <v>57</v>
      </c>
      <c r="G182" s="50">
        <v>22343</v>
      </c>
      <c r="H182" s="5">
        <v>350987</v>
      </c>
      <c r="I182" s="50">
        <v>29945</v>
      </c>
      <c r="J182" s="5" t="s">
        <v>421</v>
      </c>
      <c r="L182" s="5" t="s">
        <v>996</v>
      </c>
      <c r="M182" s="1">
        <f t="shared" si="6"/>
        <v>1</v>
      </c>
    </row>
    <row r="183" spans="1:13" s="1" customFormat="1" x14ac:dyDescent="0.25">
      <c r="A183" s="5" t="s">
        <v>408</v>
      </c>
      <c r="B183" s="5" t="s">
        <v>423</v>
      </c>
      <c r="C183" s="5" t="s">
        <v>169</v>
      </c>
      <c r="D183" s="52">
        <f t="shared" ca="1" si="5"/>
        <v>29004</v>
      </c>
      <c r="E183" s="5" t="s">
        <v>619</v>
      </c>
      <c r="F183" s="5">
        <v>61</v>
      </c>
      <c r="G183" s="50">
        <v>21082</v>
      </c>
      <c r="H183" s="5">
        <v>350021</v>
      </c>
      <c r="I183" s="50">
        <v>29779</v>
      </c>
      <c r="J183" s="5" t="s">
        <v>421</v>
      </c>
      <c r="L183" s="5" t="s">
        <v>1009</v>
      </c>
      <c r="M183" s="1">
        <f t="shared" si="6"/>
        <v>1</v>
      </c>
    </row>
    <row r="184" spans="1:13" s="1" customFormat="1" x14ac:dyDescent="0.25">
      <c r="A184" s="5" t="s">
        <v>408</v>
      </c>
      <c r="B184" s="5" t="s">
        <v>646</v>
      </c>
      <c r="C184" s="5" t="s">
        <v>152</v>
      </c>
      <c r="D184" s="52">
        <f t="shared" ca="1" si="5"/>
        <v>29352</v>
      </c>
      <c r="E184" s="5" t="s">
        <v>470</v>
      </c>
      <c r="F184" s="5">
        <v>60</v>
      </c>
      <c r="G184" s="50">
        <v>21370</v>
      </c>
      <c r="H184" s="5">
        <v>350933</v>
      </c>
      <c r="I184" s="50">
        <v>29648</v>
      </c>
      <c r="J184" s="5" t="s">
        <v>421</v>
      </c>
      <c r="L184" s="5" t="s">
        <v>1019</v>
      </c>
      <c r="M184" s="1">
        <f t="shared" si="6"/>
        <v>1</v>
      </c>
    </row>
    <row r="185" spans="1:13" s="1" customFormat="1" x14ac:dyDescent="0.25">
      <c r="A185" s="5" t="s">
        <v>408</v>
      </c>
      <c r="B185" s="5" t="s">
        <v>564</v>
      </c>
      <c r="C185" s="5" t="s">
        <v>535</v>
      </c>
      <c r="D185" s="52">
        <f t="shared" ca="1" si="5"/>
        <v>24240</v>
      </c>
      <c r="E185" s="5" t="s">
        <v>463</v>
      </c>
      <c r="F185" s="5">
        <v>60</v>
      </c>
      <c r="G185" s="50">
        <v>21339</v>
      </c>
      <c r="H185" s="5">
        <v>351247</v>
      </c>
      <c r="I185" s="50">
        <v>29870</v>
      </c>
      <c r="J185" s="5" t="s">
        <v>421</v>
      </c>
      <c r="L185" s="5" t="s">
        <v>1020</v>
      </c>
      <c r="M185" s="1">
        <f t="shared" si="6"/>
        <v>6</v>
      </c>
    </row>
    <row r="186" spans="1:13" s="1" customFormat="1" x14ac:dyDescent="0.25">
      <c r="A186" s="5" t="s">
        <v>408</v>
      </c>
      <c r="B186" s="5" t="s">
        <v>423</v>
      </c>
      <c r="C186" s="5" t="s">
        <v>527</v>
      </c>
      <c r="D186" s="52">
        <f t="shared" ca="1" si="5"/>
        <v>27552</v>
      </c>
      <c r="E186" s="5" t="s">
        <v>536</v>
      </c>
      <c r="F186" s="5">
        <v>59</v>
      </c>
      <c r="G186" s="50">
        <v>21607</v>
      </c>
      <c r="H186" s="5">
        <v>350463</v>
      </c>
      <c r="I186" s="50">
        <v>29784</v>
      </c>
      <c r="J186" s="5" t="s">
        <v>421</v>
      </c>
      <c r="L186" s="5" t="s">
        <v>1021</v>
      </c>
      <c r="M186" s="1">
        <f t="shared" si="6"/>
        <v>1</v>
      </c>
    </row>
    <row r="187" spans="1:13" s="1" customFormat="1" x14ac:dyDescent="0.25">
      <c r="A187" s="5" t="s">
        <v>413</v>
      </c>
      <c r="B187" s="5" t="s">
        <v>464</v>
      </c>
      <c r="C187" s="5" t="s">
        <v>600</v>
      </c>
      <c r="D187" s="52">
        <f t="shared" ca="1" si="5"/>
        <v>19080</v>
      </c>
      <c r="E187" s="5" t="s">
        <v>416</v>
      </c>
      <c r="F187" s="5">
        <v>57</v>
      </c>
      <c r="G187" s="50">
        <v>22258</v>
      </c>
      <c r="H187" s="5">
        <v>350405</v>
      </c>
      <c r="I187" s="50">
        <v>29851</v>
      </c>
      <c r="J187" s="5" t="s">
        <v>421</v>
      </c>
      <c r="L187" s="5" t="s">
        <v>1037</v>
      </c>
      <c r="M187" s="1">
        <f t="shared" si="6"/>
        <v>1</v>
      </c>
    </row>
    <row r="188" spans="1:13" s="1" customFormat="1" x14ac:dyDescent="0.25">
      <c r="A188" s="5" t="s">
        <v>408</v>
      </c>
      <c r="B188" s="5" t="s">
        <v>499</v>
      </c>
      <c r="C188" s="5" t="s">
        <v>527</v>
      </c>
      <c r="D188" s="52">
        <f t="shared" ca="1" si="5"/>
        <v>30348</v>
      </c>
      <c r="E188" s="5" t="s">
        <v>445</v>
      </c>
      <c r="F188" s="5">
        <v>58</v>
      </c>
      <c r="G188" s="50">
        <v>22101</v>
      </c>
      <c r="H188" s="5">
        <v>351009</v>
      </c>
      <c r="I188" s="50">
        <v>29679</v>
      </c>
      <c r="J188" s="5" t="s">
        <v>466</v>
      </c>
      <c r="L188" s="5" t="s">
        <v>1042</v>
      </c>
      <c r="M188" s="1">
        <f t="shared" si="6"/>
        <v>1</v>
      </c>
    </row>
    <row r="189" spans="1:13" s="1" customFormat="1" x14ac:dyDescent="0.25">
      <c r="A189" s="5" t="s">
        <v>413</v>
      </c>
      <c r="B189" s="5" t="s">
        <v>568</v>
      </c>
      <c r="C189" s="5" t="s">
        <v>496</v>
      </c>
      <c r="D189" s="52">
        <f t="shared" ca="1" si="5"/>
        <v>19320</v>
      </c>
      <c r="E189" s="5" t="s">
        <v>460</v>
      </c>
      <c r="F189" s="5">
        <v>56</v>
      </c>
      <c r="G189" s="50">
        <v>22610</v>
      </c>
      <c r="H189" s="5">
        <v>350983</v>
      </c>
      <c r="I189" s="50">
        <v>29946</v>
      </c>
      <c r="J189" s="5" t="s">
        <v>466</v>
      </c>
      <c r="L189" s="5" t="s">
        <v>1046</v>
      </c>
      <c r="M189" s="1">
        <f t="shared" si="6"/>
        <v>2</v>
      </c>
    </row>
    <row r="190" spans="1:13" s="1" customFormat="1" x14ac:dyDescent="0.25">
      <c r="A190" s="5" t="s">
        <v>413</v>
      </c>
      <c r="B190" s="5" t="s">
        <v>500</v>
      </c>
      <c r="C190" s="5" t="s">
        <v>647</v>
      </c>
      <c r="D190" s="52">
        <f t="shared" ca="1" si="5"/>
        <v>25464</v>
      </c>
      <c r="E190" s="5" t="s">
        <v>508</v>
      </c>
      <c r="F190" s="5">
        <v>56</v>
      </c>
      <c r="G190" s="50">
        <v>22640</v>
      </c>
      <c r="H190" s="5">
        <v>350006</v>
      </c>
      <c r="I190" s="50">
        <v>29901</v>
      </c>
      <c r="J190" s="5" t="s">
        <v>466</v>
      </c>
      <c r="L190" s="5" t="s">
        <v>1048</v>
      </c>
      <c r="M190" s="1">
        <f t="shared" si="6"/>
        <v>1</v>
      </c>
    </row>
    <row r="191" spans="1:13" s="1" customFormat="1" x14ac:dyDescent="0.25">
      <c r="A191" s="5" t="s">
        <v>413</v>
      </c>
      <c r="B191" s="5" t="s">
        <v>512</v>
      </c>
      <c r="C191" s="5" t="s">
        <v>91</v>
      </c>
      <c r="D191" s="52">
        <f t="shared" ca="1" si="5"/>
        <v>28788</v>
      </c>
      <c r="E191" s="5" t="s">
        <v>530</v>
      </c>
      <c r="F191" s="5">
        <v>56</v>
      </c>
      <c r="G191" s="50">
        <v>22901</v>
      </c>
      <c r="H191" s="5">
        <v>350727</v>
      </c>
      <c r="I191" s="50">
        <v>29916</v>
      </c>
      <c r="J191" s="5" t="s">
        <v>466</v>
      </c>
      <c r="L191" s="5" t="s">
        <v>1062</v>
      </c>
      <c r="M191" s="1">
        <f t="shared" si="6"/>
        <v>1</v>
      </c>
    </row>
    <row r="192" spans="1:13" s="1" customFormat="1" x14ac:dyDescent="0.25">
      <c r="A192" s="5" t="s">
        <v>408</v>
      </c>
      <c r="B192" s="5" t="s">
        <v>549</v>
      </c>
      <c r="C192" s="5" t="s">
        <v>459</v>
      </c>
      <c r="D192" s="52">
        <f t="shared" ca="1" si="5"/>
        <v>30276</v>
      </c>
      <c r="E192" s="5" t="s">
        <v>445</v>
      </c>
      <c r="F192" s="5">
        <v>59</v>
      </c>
      <c r="G192" s="50">
        <v>21617</v>
      </c>
      <c r="H192" s="5">
        <v>350931</v>
      </c>
      <c r="I192" s="50">
        <v>29674</v>
      </c>
      <c r="J192" s="5" t="s">
        <v>466</v>
      </c>
      <c r="L192"/>
    </row>
    <row r="193" spans="1:12" s="1" customFormat="1" x14ac:dyDescent="0.25">
      <c r="A193" s="5" t="s">
        <v>408</v>
      </c>
      <c r="B193" s="5" t="s">
        <v>648</v>
      </c>
      <c r="C193" s="5" t="s">
        <v>649</v>
      </c>
      <c r="D193" s="52">
        <f t="shared" ca="1" si="5"/>
        <v>30156</v>
      </c>
      <c r="E193" s="5" t="s">
        <v>449</v>
      </c>
      <c r="F193" s="5">
        <v>57</v>
      </c>
      <c r="G193" s="50">
        <v>22230</v>
      </c>
      <c r="H193" s="5">
        <v>560375</v>
      </c>
      <c r="I193" s="50">
        <v>29805</v>
      </c>
      <c r="J193" s="5" t="s">
        <v>466</v>
      </c>
      <c r="L193"/>
    </row>
    <row r="194" spans="1:12" s="1" customFormat="1" x14ac:dyDescent="0.25">
      <c r="A194" s="5" t="s">
        <v>408</v>
      </c>
      <c r="B194" s="5" t="s">
        <v>546</v>
      </c>
      <c r="C194" s="5" t="s">
        <v>547</v>
      </c>
      <c r="D194" s="52">
        <f t="shared" ca="1" si="5"/>
        <v>24636</v>
      </c>
      <c r="E194" s="5" t="s">
        <v>650</v>
      </c>
      <c r="F194" s="5">
        <v>58</v>
      </c>
      <c r="G194" s="50">
        <v>21920</v>
      </c>
      <c r="H194" s="5">
        <v>350586</v>
      </c>
      <c r="I194" s="50">
        <v>29841</v>
      </c>
      <c r="J194" s="5" t="s">
        <v>466</v>
      </c>
      <c r="L194"/>
    </row>
    <row r="195" spans="1:12" s="1" customFormat="1" x14ac:dyDescent="0.25">
      <c r="A195" s="5" t="s">
        <v>413</v>
      </c>
      <c r="B195" s="5" t="s">
        <v>531</v>
      </c>
      <c r="C195" s="5" t="s">
        <v>539</v>
      </c>
      <c r="D195" s="52">
        <f t="shared" ref="D195:D258" ca="1" si="7">RANDBETWEEN(1500,2600)*12</f>
        <v>18396</v>
      </c>
      <c r="E195" s="5" t="s">
        <v>460</v>
      </c>
      <c r="F195" s="5">
        <v>58</v>
      </c>
      <c r="G195" s="50">
        <v>21951</v>
      </c>
      <c r="H195" s="5">
        <v>560376</v>
      </c>
      <c r="I195" s="50">
        <v>29770</v>
      </c>
      <c r="J195" s="5" t="s">
        <v>466</v>
      </c>
      <c r="L195"/>
    </row>
    <row r="196" spans="1:12" s="1" customFormat="1" x14ac:dyDescent="0.25">
      <c r="A196" s="5" t="s">
        <v>413</v>
      </c>
      <c r="B196" s="5" t="s">
        <v>479</v>
      </c>
      <c r="C196" s="5" t="s">
        <v>472</v>
      </c>
      <c r="D196" s="52">
        <f t="shared" ca="1" si="7"/>
        <v>29136</v>
      </c>
      <c r="E196" s="5" t="s">
        <v>651</v>
      </c>
      <c r="F196" s="5">
        <v>58</v>
      </c>
      <c r="G196" s="50">
        <v>22150</v>
      </c>
      <c r="H196" s="5">
        <v>351156</v>
      </c>
      <c r="I196" s="50">
        <v>29666</v>
      </c>
      <c r="J196" s="5" t="s">
        <v>466</v>
      </c>
      <c r="L196"/>
    </row>
    <row r="197" spans="1:12" s="1" customFormat="1" x14ac:dyDescent="0.25">
      <c r="A197" s="5" t="s">
        <v>408</v>
      </c>
      <c r="B197" s="5" t="s">
        <v>652</v>
      </c>
      <c r="C197" s="5" t="s">
        <v>155</v>
      </c>
      <c r="D197" s="52">
        <f t="shared" ca="1" si="7"/>
        <v>29808</v>
      </c>
      <c r="E197" s="5" t="s">
        <v>653</v>
      </c>
      <c r="F197" s="5">
        <v>60</v>
      </c>
      <c r="G197" s="50">
        <v>21103</v>
      </c>
      <c r="H197" s="5">
        <v>350174</v>
      </c>
      <c r="I197" s="50">
        <v>29881</v>
      </c>
      <c r="J197" s="5" t="s">
        <v>412</v>
      </c>
      <c r="L197"/>
    </row>
    <row r="198" spans="1:12" s="1" customFormat="1" x14ac:dyDescent="0.25">
      <c r="A198" s="5" t="s">
        <v>413</v>
      </c>
      <c r="B198" s="5" t="s">
        <v>544</v>
      </c>
      <c r="C198" s="5" t="s">
        <v>654</v>
      </c>
      <c r="D198" s="52">
        <f t="shared" ca="1" si="7"/>
        <v>18252</v>
      </c>
      <c r="E198" s="5" t="s">
        <v>436</v>
      </c>
      <c r="F198" s="5">
        <v>58</v>
      </c>
      <c r="G198" s="50">
        <v>22171</v>
      </c>
      <c r="H198" s="5">
        <v>560380</v>
      </c>
      <c r="I198" s="50">
        <v>29696</v>
      </c>
      <c r="J198" s="5" t="s">
        <v>412</v>
      </c>
      <c r="L198"/>
    </row>
    <row r="199" spans="1:12" s="1" customFormat="1" x14ac:dyDescent="0.25">
      <c r="A199" s="5" t="s">
        <v>413</v>
      </c>
      <c r="B199" s="5" t="s">
        <v>569</v>
      </c>
      <c r="C199" s="5" t="s">
        <v>432</v>
      </c>
      <c r="D199" s="52">
        <f t="shared" ca="1" si="7"/>
        <v>24288</v>
      </c>
      <c r="E199" s="5" t="s">
        <v>416</v>
      </c>
      <c r="F199" s="5">
        <v>55</v>
      </c>
      <c r="G199" s="50">
        <v>22941</v>
      </c>
      <c r="H199" s="5">
        <v>350309</v>
      </c>
      <c r="I199" s="50">
        <v>29684</v>
      </c>
      <c r="J199" s="5" t="s">
        <v>412</v>
      </c>
      <c r="L199"/>
    </row>
    <row r="200" spans="1:12" s="1" customFormat="1" x14ac:dyDescent="0.25">
      <c r="A200" s="5" t="s">
        <v>408</v>
      </c>
      <c r="B200" s="5" t="s">
        <v>479</v>
      </c>
      <c r="C200" s="5" t="s">
        <v>459</v>
      </c>
      <c r="D200" s="52">
        <f t="shared" ca="1" si="7"/>
        <v>27084</v>
      </c>
      <c r="E200" s="5" t="s">
        <v>655</v>
      </c>
      <c r="F200" s="5">
        <v>58</v>
      </c>
      <c r="G200" s="50">
        <v>22147</v>
      </c>
      <c r="H200" s="5">
        <v>350342</v>
      </c>
      <c r="I200" s="50">
        <v>29709</v>
      </c>
      <c r="J200" s="5" t="s">
        <v>412</v>
      </c>
      <c r="L200"/>
    </row>
    <row r="201" spans="1:12" s="1" customFormat="1" x14ac:dyDescent="0.25">
      <c r="A201" s="5" t="s">
        <v>413</v>
      </c>
      <c r="B201" s="5" t="s">
        <v>572</v>
      </c>
      <c r="C201" s="5" t="s">
        <v>656</v>
      </c>
      <c r="D201" s="52">
        <f t="shared" ca="1" si="7"/>
        <v>18684</v>
      </c>
      <c r="E201" s="5" t="s">
        <v>457</v>
      </c>
      <c r="F201" s="5">
        <v>56</v>
      </c>
      <c r="G201" s="50">
        <v>22597</v>
      </c>
      <c r="H201" s="5">
        <v>350351</v>
      </c>
      <c r="I201" s="50">
        <v>29833</v>
      </c>
      <c r="J201" s="5" t="s">
        <v>412</v>
      </c>
      <c r="L201"/>
    </row>
    <row r="202" spans="1:12" s="1" customFormat="1" x14ac:dyDescent="0.25">
      <c r="A202" s="5" t="s">
        <v>408</v>
      </c>
      <c r="B202" s="5" t="s">
        <v>485</v>
      </c>
      <c r="C202" s="5" t="s">
        <v>657</v>
      </c>
      <c r="D202" s="52">
        <f t="shared" ca="1" si="7"/>
        <v>19116</v>
      </c>
      <c r="E202" s="5" t="s">
        <v>658</v>
      </c>
      <c r="F202" s="5">
        <v>61</v>
      </c>
      <c r="G202" s="50">
        <v>21018</v>
      </c>
      <c r="H202" s="5">
        <v>560383</v>
      </c>
      <c r="I202" s="50">
        <v>30091</v>
      </c>
      <c r="J202" s="5" t="s">
        <v>412</v>
      </c>
      <c r="L202"/>
    </row>
    <row r="203" spans="1:12" s="1" customFormat="1" x14ac:dyDescent="0.25">
      <c r="A203" s="5" t="s">
        <v>413</v>
      </c>
      <c r="B203" s="5" t="s">
        <v>485</v>
      </c>
      <c r="C203" s="5" t="s">
        <v>596</v>
      </c>
      <c r="D203" s="52">
        <f t="shared" ca="1" si="7"/>
        <v>27348</v>
      </c>
      <c r="E203" s="5" t="s">
        <v>442</v>
      </c>
      <c r="F203" s="5">
        <v>60</v>
      </c>
      <c r="G203" s="50">
        <v>21327</v>
      </c>
      <c r="H203" s="5">
        <v>560378</v>
      </c>
      <c r="I203" s="50">
        <v>30204</v>
      </c>
      <c r="J203" s="5" t="s">
        <v>412</v>
      </c>
      <c r="L203"/>
    </row>
    <row r="204" spans="1:12" s="1" customFormat="1" x14ac:dyDescent="0.25">
      <c r="A204" s="5" t="s">
        <v>413</v>
      </c>
      <c r="B204" s="5" t="s">
        <v>519</v>
      </c>
      <c r="C204" s="5" t="s">
        <v>659</v>
      </c>
      <c r="D204" s="52">
        <f t="shared" ca="1" si="7"/>
        <v>26640</v>
      </c>
      <c r="E204" s="5" t="s">
        <v>473</v>
      </c>
      <c r="F204" s="5">
        <v>58</v>
      </c>
      <c r="G204" s="50">
        <v>21833</v>
      </c>
      <c r="H204" s="5">
        <v>350491</v>
      </c>
      <c r="I204" s="50">
        <v>29956</v>
      </c>
      <c r="J204" s="5" t="s">
        <v>412</v>
      </c>
      <c r="L204"/>
    </row>
    <row r="205" spans="1:12" s="1" customFormat="1" x14ac:dyDescent="0.25">
      <c r="A205" s="5" t="s">
        <v>413</v>
      </c>
      <c r="B205" s="5" t="s">
        <v>660</v>
      </c>
      <c r="C205" s="5" t="s">
        <v>661</v>
      </c>
      <c r="D205" s="52">
        <f t="shared" ca="1" si="7"/>
        <v>29664</v>
      </c>
      <c r="E205" s="5" t="s">
        <v>416</v>
      </c>
      <c r="F205" s="5">
        <v>56</v>
      </c>
      <c r="G205" s="50">
        <v>22566</v>
      </c>
      <c r="H205" s="5">
        <v>350889</v>
      </c>
      <c r="I205" s="50">
        <v>30083</v>
      </c>
      <c r="J205" s="5" t="s">
        <v>412</v>
      </c>
      <c r="L205"/>
    </row>
    <row r="206" spans="1:12" s="1" customFormat="1" x14ac:dyDescent="0.25">
      <c r="A206" s="5" t="s">
        <v>413</v>
      </c>
      <c r="B206" s="5" t="s">
        <v>662</v>
      </c>
      <c r="C206" s="5" t="s">
        <v>462</v>
      </c>
      <c r="D206" s="52">
        <f t="shared" ca="1" si="7"/>
        <v>21912</v>
      </c>
      <c r="E206" s="5" t="s">
        <v>663</v>
      </c>
      <c r="F206" s="5">
        <v>61</v>
      </c>
      <c r="G206" s="50">
        <v>20825</v>
      </c>
      <c r="H206" s="5">
        <v>560392</v>
      </c>
      <c r="I206" s="50">
        <v>30013</v>
      </c>
      <c r="J206" s="5" t="s">
        <v>412</v>
      </c>
      <c r="L206"/>
    </row>
    <row r="207" spans="1:12" s="1" customFormat="1" x14ac:dyDescent="0.25">
      <c r="A207" s="5" t="s">
        <v>408</v>
      </c>
      <c r="B207" s="5" t="s">
        <v>664</v>
      </c>
      <c r="C207" s="5" t="s">
        <v>453</v>
      </c>
      <c r="D207" s="52">
        <f t="shared" ca="1" si="7"/>
        <v>30528</v>
      </c>
      <c r="E207" s="5" t="s">
        <v>416</v>
      </c>
      <c r="F207" s="5">
        <v>61</v>
      </c>
      <c r="G207" s="50">
        <v>20957</v>
      </c>
      <c r="H207" s="5">
        <v>560388</v>
      </c>
      <c r="I207" s="50">
        <v>30281</v>
      </c>
      <c r="J207" s="5" t="s">
        <v>412</v>
      </c>
      <c r="L207"/>
    </row>
    <row r="208" spans="1:12" s="1" customFormat="1" x14ac:dyDescent="0.25">
      <c r="A208" s="5" t="s">
        <v>413</v>
      </c>
      <c r="B208" s="5" t="s">
        <v>665</v>
      </c>
      <c r="C208" s="5" t="s">
        <v>563</v>
      </c>
      <c r="D208" s="52">
        <f t="shared" ca="1" si="7"/>
        <v>26460</v>
      </c>
      <c r="E208" s="5" t="s">
        <v>666</v>
      </c>
      <c r="F208" s="5">
        <v>57</v>
      </c>
      <c r="G208" s="50">
        <v>22246</v>
      </c>
      <c r="H208" s="5">
        <v>560384</v>
      </c>
      <c r="I208" s="50">
        <v>30295</v>
      </c>
      <c r="J208" s="5" t="s">
        <v>417</v>
      </c>
      <c r="L208"/>
    </row>
    <row r="209" spans="1:12" s="1" customFormat="1" x14ac:dyDescent="0.25">
      <c r="A209" s="5" t="s">
        <v>413</v>
      </c>
      <c r="B209" s="5" t="s">
        <v>639</v>
      </c>
      <c r="C209" s="5" t="s">
        <v>462</v>
      </c>
      <c r="D209" s="52">
        <f t="shared" ca="1" si="7"/>
        <v>30912</v>
      </c>
      <c r="E209" s="5" t="s">
        <v>416</v>
      </c>
      <c r="F209" s="5">
        <v>58</v>
      </c>
      <c r="G209" s="50">
        <v>22026</v>
      </c>
      <c r="H209" s="5">
        <v>350813</v>
      </c>
      <c r="I209" s="50">
        <v>30239</v>
      </c>
      <c r="J209" s="5" t="s">
        <v>417</v>
      </c>
      <c r="L209"/>
    </row>
    <row r="210" spans="1:12" s="1" customFormat="1" x14ac:dyDescent="0.25">
      <c r="A210" s="5" t="s">
        <v>408</v>
      </c>
      <c r="B210" s="5" t="s">
        <v>667</v>
      </c>
      <c r="C210" s="5" t="s">
        <v>410</v>
      </c>
      <c r="D210" s="52">
        <f t="shared" ca="1" si="7"/>
        <v>28200</v>
      </c>
      <c r="E210" s="5" t="s">
        <v>668</v>
      </c>
      <c r="F210" s="5">
        <v>63</v>
      </c>
      <c r="G210" s="50">
        <v>20243</v>
      </c>
      <c r="H210" s="5">
        <v>351336</v>
      </c>
      <c r="I210" s="50">
        <v>29976</v>
      </c>
      <c r="J210" s="5" t="s">
        <v>417</v>
      </c>
      <c r="L210"/>
    </row>
    <row r="211" spans="1:12" s="1" customFormat="1" x14ac:dyDescent="0.25">
      <c r="A211" s="5" t="s">
        <v>413</v>
      </c>
      <c r="B211" s="5" t="s">
        <v>481</v>
      </c>
      <c r="C211" s="5" t="s">
        <v>669</v>
      </c>
      <c r="D211" s="52">
        <f t="shared" ca="1" si="7"/>
        <v>30540</v>
      </c>
      <c r="E211" s="5" t="s">
        <v>670</v>
      </c>
      <c r="F211" s="5">
        <v>57</v>
      </c>
      <c r="G211" s="50">
        <v>22543</v>
      </c>
      <c r="H211" s="5">
        <v>350809</v>
      </c>
      <c r="I211" s="50">
        <v>30091</v>
      </c>
      <c r="J211" s="5" t="s">
        <v>417</v>
      </c>
      <c r="L211"/>
    </row>
    <row r="212" spans="1:12" s="1" customFormat="1" x14ac:dyDescent="0.25">
      <c r="A212" s="5" t="s">
        <v>413</v>
      </c>
      <c r="B212" s="5" t="s">
        <v>671</v>
      </c>
      <c r="C212" s="5" t="s">
        <v>672</v>
      </c>
      <c r="D212" s="52">
        <f t="shared" ca="1" si="7"/>
        <v>24972</v>
      </c>
      <c r="E212" s="5" t="s">
        <v>416</v>
      </c>
      <c r="F212" s="5">
        <v>56</v>
      </c>
      <c r="G212" s="50">
        <v>22814</v>
      </c>
      <c r="H212" s="5">
        <v>350995</v>
      </c>
      <c r="I212" s="50">
        <v>30206</v>
      </c>
      <c r="J212" s="5" t="s">
        <v>417</v>
      </c>
      <c r="L212"/>
    </row>
    <row r="213" spans="1:12" s="1" customFormat="1" x14ac:dyDescent="0.25">
      <c r="A213" s="5" t="s">
        <v>413</v>
      </c>
      <c r="B213" s="5" t="s">
        <v>418</v>
      </c>
      <c r="C213" s="5" t="s">
        <v>468</v>
      </c>
      <c r="D213" s="52">
        <f t="shared" ca="1" si="7"/>
        <v>30984</v>
      </c>
      <c r="E213" s="5" t="s">
        <v>416</v>
      </c>
      <c r="F213" s="5">
        <v>62</v>
      </c>
      <c r="G213" s="50">
        <v>20628</v>
      </c>
      <c r="H213" s="5">
        <v>560400</v>
      </c>
      <c r="I213" s="50">
        <v>30044</v>
      </c>
      <c r="J213" s="5" t="s">
        <v>417</v>
      </c>
      <c r="L213"/>
    </row>
    <row r="214" spans="1:12" s="1" customFormat="1" x14ac:dyDescent="0.25">
      <c r="A214" s="5" t="s">
        <v>413</v>
      </c>
      <c r="B214" s="5" t="s">
        <v>155</v>
      </c>
      <c r="C214" s="5" t="s">
        <v>438</v>
      </c>
      <c r="D214" s="52">
        <f t="shared" ca="1" si="7"/>
        <v>23364</v>
      </c>
      <c r="E214" s="5" t="s">
        <v>457</v>
      </c>
      <c r="F214" s="5">
        <v>59</v>
      </c>
      <c r="G214" s="50">
        <v>21766</v>
      </c>
      <c r="H214" s="5">
        <v>560404</v>
      </c>
      <c r="I214" s="50">
        <v>29998</v>
      </c>
      <c r="J214" s="5" t="s">
        <v>417</v>
      </c>
      <c r="L214"/>
    </row>
    <row r="215" spans="1:12" s="1" customFormat="1" x14ac:dyDescent="0.25">
      <c r="A215" s="5" t="s">
        <v>454</v>
      </c>
      <c r="B215" s="5" t="s">
        <v>514</v>
      </c>
      <c r="C215" s="5" t="s">
        <v>438</v>
      </c>
      <c r="D215" s="52">
        <f t="shared" ca="1" si="7"/>
        <v>27576</v>
      </c>
      <c r="E215" s="5" t="s">
        <v>416</v>
      </c>
      <c r="F215" s="5">
        <v>58</v>
      </c>
      <c r="G215" s="50">
        <v>22181</v>
      </c>
      <c r="H215" s="5">
        <v>350029</v>
      </c>
      <c r="I215" s="50">
        <v>30039</v>
      </c>
      <c r="J215" s="5" t="s">
        <v>417</v>
      </c>
      <c r="L215"/>
    </row>
    <row r="216" spans="1:12" s="1" customFormat="1" x14ac:dyDescent="0.25">
      <c r="A216" s="5" t="s">
        <v>413</v>
      </c>
      <c r="B216" s="5" t="s">
        <v>443</v>
      </c>
      <c r="C216" s="5" t="s">
        <v>515</v>
      </c>
      <c r="D216" s="52">
        <f t="shared" ca="1" si="7"/>
        <v>19788</v>
      </c>
      <c r="E216" s="5" t="s">
        <v>457</v>
      </c>
      <c r="F216" s="5">
        <v>58</v>
      </c>
      <c r="G216" s="50">
        <v>22027</v>
      </c>
      <c r="H216" s="5">
        <v>350251</v>
      </c>
      <c r="I216" s="50">
        <v>30046</v>
      </c>
      <c r="J216" s="5" t="s">
        <v>417</v>
      </c>
      <c r="L216"/>
    </row>
    <row r="217" spans="1:12" s="1" customFormat="1" x14ac:dyDescent="0.25">
      <c r="A217" s="5" t="s">
        <v>408</v>
      </c>
      <c r="B217" s="5" t="s">
        <v>673</v>
      </c>
      <c r="C217" s="5" t="s">
        <v>157</v>
      </c>
      <c r="D217" s="52">
        <f t="shared" ca="1" si="7"/>
        <v>28764</v>
      </c>
      <c r="E217" s="5" t="s">
        <v>674</v>
      </c>
      <c r="F217" s="5">
        <v>58</v>
      </c>
      <c r="G217" s="50">
        <v>22039</v>
      </c>
      <c r="H217" s="5">
        <v>560406</v>
      </c>
      <c r="I217" s="50">
        <v>30105</v>
      </c>
      <c r="J217" s="5" t="s">
        <v>417</v>
      </c>
      <c r="L217"/>
    </row>
    <row r="218" spans="1:12" s="1" customFormat="1" x14ac:dyDescent="0.25">
      <c r="A218" s="5" t="s">
        <v>413</v>
      </c>
      <c r="B218" s="5" t="s">
        <v>614</v>
      </c>
      <c r="C218" s="5" t="s">
        <v>661</v>
      </c>
      <c r="D218" s="52">
        <f t="shared" ca="1" si="7"/>
        <v>19404</v>
      </c>
      <c r="E218" s="5" t="s">
        <v>425</v>
      </c>
      <c r="F218" s="5">
        <v>59</v>
      </c>
      <c r="G218" s="50">
        <v>21643</v>
      </c>
      <c r="H218" s="5">
        <v>351108</v>
      </c>
      <c r="I218" s="50">
        <v>30036</v>
      </c>
      <c r="J218" s="5" t="s">
        <v>417</v>
      </c>
      <c r="L218"/>
    </row>
    <row r="219" spans="1:12" s="1" customFormat="1" x14ac:dyDescent="0.25">
      <c r="A219" s="5" t="s">
        <v>413</v>
      </c>
      <c r="B219" s="5" t="s">
        <v>612</v>
      </c>
      <c r="C219" s="5" t="s">
        <v>491</v>
      </c>
      <c r="D219" s="52">
        <f t="shared" ca="1" si="7"/>
        <v>18708</v>
      </c>
      <c r="E219" s="5" t="s">
        <v>460</v>
      </c>
      <c r="F219" s="5">
        <v>58</v>
      </c>
      <c r="G219" s="50">
        <v>22089</v>
      </c>
      <c r="H219" s="5">
        <v>560407</v>
      </c>
      <c r="I219" s="50">
        <v>29977</v>
      </c>
      <c r="J219" s="5" t="s">
        <v>417</v>
      </c>
      <c r="L219"/>
    </row>
    <row r="220" spans="1:12" s="1" customFormat="1" x14ac:dyDescent="0.25">
      <c r="A220" s="5" t="s">
        <v>413</v>
      </c>
      <c r="B220" s="5" t="s">
        <v>549</v>
      </c>
      <c r="C220" s="5" t="s">
        <v>675</v>
      </c>
      <c r="D220" s="52">
        <f t="shared" ca="1" si="7"/>
        <v>21828</v>
      </c>
      <c r="E220" s="5" t="s">
        <v>457</v>
      </c>
      <c r="F220" s="5">
        <v>58</v>
      </c>
      <c r="G220" s="50">
        <v>22138</v>
      </c>
      <c r="H220" s="5">
        <v>350798</v>
      </c>
      <c r="I220" s="50">
        <v>30231</v>
      </c>
      <c r="J220" s="5" t="s">
        <v>417</v>
      </c>
      <c r="L220"/>
    </row>
    <row r="221" spans="1:12" s="1" customFormat="1" x14ac:dyDescent="0.25">
      <c r="A221" s="5" t="s">
        <v>413</v>
      </c>
      <c r="B221" s="5" t="s">
        <v>409</v>
      </c>
      <c r="C221" s="5" t="s">
        <v>632</v>
      </c>
      <c r="D221" s="52">
        <f t="shared" ca="1" si="7"/>
        <v>20628</v>
      </c>
      <c r="E221" s="5" t="s">
        <v>622</v>
      </c>
      <c r="F221" s="5">
        <v>58</v>
      </c>
      <c r="G221" s="50">
        <v>22056</v>
      </c>
      <c r="H221" s="5">
        <v>350482</v>
      </c>
      <c r="I221" s="50">
        <v>30293</v>
      </c>
      <c r="J221" s="5" t="s">
        <v>417</v>
      </c>
      <c r="L221"/>
    </row>
    <row r="222" spans="1:12" s="1" customFormat="1" x14ac:dyDescent="0.25">
      <c r="A222" s="5" t="s">
        <v>408</v>
      </c>
      <c r="B222" s="5" t="s">
        <v>497</v>
      </c>
      <c r="C222" s="5" t="s">
        <v>676</v>
      </c>
      <c r="D222" s="52">
        <f t="shared" ca="1" si="7"/>
        <v>25236</v>
      </c>
      <c r="E222" s="5" t="s">
        <v>445</v>
      </c>
      <c r="F222" s="5">
        <v>58</v>
      </c>
      <c r="G222" s="50">
        <v>21980</v>
      </c>
      <c r="H222" s="5">
        <v>350662</v>
      </c>
      <c r="I222" s="50">
        <v>30265</v>
      </c>
      <c r="J222" s="5" t="s">
        <v>417</v>
      </c>
      <c r="L222"/>
    </row>
    <row r="223" spans="1:12" s="1" customFormat="1" x14ac:dyDescent="0.25">
      <c r="A223" s="5" t="s">
        <v>413</v>
      </c>
      <c r="B223" s="5" t="s">
        <v>509</v>
      </c>
      <c r="C223" s="5" t="s">
        <v>677</v>
      </c>
      <c r="D223" s="52">
        <f t="shared" ca="1" si="7"/>
        <v>18240</v>
      </c>
      <c r="E223" s="5" t="s">
        <v>678</v>
      </c>
      <c r="F223" s="5">
        <v>56</v>
      </c>
      <c r="G223" s="50">
        <v>22611</v>
      </c>
      <c r="H223" s="5">
        <v>350022</v>
      </c>
      <c r="I223" s="50">
        <v>30175</v>
      </c>
      <c r="J223" s="5" t="s">
        <v>417</v>
      </c>
      <c r="L223"/>
    </row>
    <row r="224" spans="1:12" s="1" customFormat="1" x14ac:dyDescent="0.25">
      <c r="A224" s="5" t="s">
        <v>408</v>
      </c>
      <c r="B224" s="5" t="s">
        <v>476</v>
      </c>
      <c r="C224" s="5" t="s">
        <v>679</v>
      </c>
      <c r="D224" s="52">
        <f t="shared" ca="1" si="7"/>
        <v>23580</v>
      </c>
      <c r="E224" s="5" t="s">
        <v>473</v>
      </c>
      <c r="F224" s="5">
        <v>57</v>
      </c>
      <c r="G224" s="50">
        <v>22320</v>
      </c>
      <c r="H224" s="5">
        <v>351047</v>
      </c>
      <c r="I224" s="50">
        <v>30100</v>
      </c>
      <c r="J224" s="5" t="s">
        <v>421</v>
      </c>
      <c r="L224"/>
    </row>
    <row r="225" spans="1:12" s="1" customFormat="1" x14ac:dyDescent="0.25">
      <c r="A225" s="5" t="s">
        <v>413</v>
      </c>
      <c r="B225" s="5" t="s">
        <v>646</v>
      </c>
      <c r="C225" s="5" t="s">
        <v>583</v>
      </c>
      <c r="D225" s="52">
        <f t="shared" ca="1" si="7"/>
        <v>19260</v>
      </c>
      <c r="E225" s="5" t="s">
        <v>457</v>
      </c>
      <c r="F225" s="5">
        <v>56</v>
      </c>
      <c r="G225" s="50">
        <v>22800</v>
      </c>
      <c r="H225" s="5">
        <v>351073</v>
      </c>
      <c r="I225" s="50">
        <v>30280</v>
      </c>
      <c r="J225" s="5" t="s">
        <v>421</v>
      </c>
      <c r="L225"/>
    </row>
    <row r="226" spans="1:12" s="1" customFormat="1" x14ac:dyDescent="0.25">
      <c r="A226" s="5" t="s">
        <v>413</v>
      </c>
      <c r="B226" s="5" t="s">
        <v>485</v>
      </c>
      <c r="C226" s="5" t="s">
        <v>680</v>
      </c>
      <c r="D226" s="52">
        <f t="shared" ca="1" si="7"/>
        <v>30720</v>
      </c>
      <c r="E226" s="5" t="s">
        <v>473</v>
      </c>
      <c r="F226" s="5">
        <v>56</v>
      </c>
      <c r="G226" s="50">
        <v>22698</v>
      </c>
      <c r="H226" s="5">
        <v>351203</v>
      </c>
      <c r="I226" s="50">
        <v>30293</v>
      </c>
      <c r="J226" s="5" t="s">
        <v>421</v>
      </c>
      <c r="L226"/>
    </row>
    <row r="227" spans="1:12" s="1" customFormat="1" x14ac:dyDescent="0.25">
      <c r="A227" s="5" t="s">
        <v>413</v>
      </c>
      <c r="B227" s="5" t="s">
        <v>681</v>
      </c>
      <c r="C227" s="5" t="s">
        <v>510</v>
      </c>
      <c r="D227" s="52">
        <f t="shared" ca="1" si="7"/>
        <v>27432</v>
      </c>
      <c r="E227" s="5" t="s">
        <v>416</v>
      </c>
      <c r="F227" s="5">
        <v>56</v>
      </c>
      <c r="G227" s="50">
        <v>22819</v>
      </c>
      <c r="H227" s="5">
        <v>350518</v>
      </c>
      <c r="I227" s="50">
        <v>30216</v>
      </c>
      <c r="J227" s="5" t="s">
        <v>421</v>
      </c>
      <c r="L227"/>
    </row>
    <row r="228" spans="1:12" s="1" customFormat="1" x14ac:dyDescent="0.25">
      <c r="A228" s="5" t="s">
        <v>413</v>
      </c>
      <c r="B228" s="5" t="s">
        <v>635</v>
      </c>
      <c r="C228" s="5" t="s">
        <v>682</v>
      </c>
      <c r="D228" s="52">
        <f t="shared" ca="1" si="7"/>
        <v>25116</v>
      </c>
      <c r="E228" s="5" t="s">
        <v>442</v>
      </c>
      <c r="F228" s="5">
        <v>58</v>
      </c>
      <c r="G228" s="50">
        <v>22079</v>
      </c>
      <c r="H228" s="5">
        <v>351204</v>
      </c>
      <c r="I228" s="50">
        <v>30093</v>
      </c>
      <c r="J228" s="5" t="s">
        <v>421</v>
      </c>
      <c r="L228"/>
    </row>
    <row r="229" spans="1:12" s="1" customFormat="1" x14ac:dyDescent="0.25">
      <c r="A229" s="5" t="s">
        <v>408</v>
      </c>
      <c r="B229" s="5" t="s">
        <v>409</v>
      </c>
      <c r="C229" s="5" t="s">
        <v>676</v>
      </c>
      <c r="D229" s="52">
        <f t="shared" ca="1" si="7"/>
        <v>20592</v>
      </c>
      <c r="E229" s="5" t="s">
        <v>683</v>
      </c>
      <c r="F229" s="5">
        <v>56</v>
      </c>
      <c r="G229" s="50">
        <v>22817</v>
      </c>
      <c r="H229" s="5">
        <v>350877</v>
      </c>
      <c r="I229" s="50">
        <v>30106</v>
      </c>
      <c r="J229" s="5" t="s">
        <v>421</v>
      </c>
      <c r="L229"/>
    </row>
    <row r="230" spans="1:12" s="1" customFormat="1" x14ac:dyDescent="0.25">
      <c r="A230" s="5" t="s">
        <v>413</v>
      </c>
      <c r="B230" s="5" t="s">
        <v>665</v>
      </c>
      <c r="C230" s="5" t="s">
        <v>515</v>
      </c>
      <c r="D230" s="52">
        <f t="shared" ca="1" si="7"/>
        <v>28392</v>
      </c>
      <c r="E230" s="5" t="s">
        <v>684</v>
      </c>
      <c r="F230" s="5">
        <v>56</v>
      </c>
      <c r="G230" s="50">
        <v>22682</v>
      </c>
      <c r="H230" s="5">
        <v>350968</v>
      </c>
      <c r="I230" s="50">
        <v>30088</v>
      </c>
      <c r="J230" s="5" t="s">
        <v>421</v>
      </c>
      <c r="L230"/>
    </row>
    <row r="231" spans="1:12" s="1" customFormat="1" x14ac:dyDescent="0.25">
      <c r="A231" s="5" t="s">
        <v>408</v>
      </c>
      <c r="B231" s="5" t="s">
        <v>476</v>
      </c>
      <c r="C231" s="5" t="s">
        <v>685</v>
      </c>
      <c r="D231" s="52">
        <f t="shared" ca="1" si="7"/>
        <v>24660</v>
      </c>
      <c r="E231" s="5" t="s">
        <v>686</v>
      </c>
      <c r="F231" s="5">
        <v>55</v>
      </c>
      <c r="G231" s="50">
        <v>22962</v>
      </c>
      <c r="H231" s="5">
        <v>351161</v>
      </c>
      <c r="I231" s="50">
        <v>30105</v>
      </c>
      <c r="J231" s="5" t="s">
        <v>421</v>
      </c>
      <c r="L231"/>
    </row>
    <row r="232" spans="1:12" s="1" customFormat="1" x14ac:dyDescent="0.25">
      <c r="A232" s="5" t="s">
        <v>413</v>
      </c>
      <c r="B232" s="5" t="s">
        <v>414</v>
      </c>
      <c r="C232" s="5" t="s">
        <v>510</v>
      </c>
      <c r="D232" s="52">
        <f t="shared" ca="1" si="7"/>
        <v>21852</v>
      </c>
      <c r="E232" s="5" t="s">
        <v>457</v>
      </c>
      <c r="F232" s="5">
        <v>59</v>
      </c>
      <c r="G232" s="50">
        <v>21545</v>
      </c>
      <c r="H232" s="5">
        <v>560560</v>
      </c>
      <c r="I232" s="50">
        <v>30076</v>
      </c>
      <c r="J232" s="5" t="s">
        <v>421</v>
      </c>
      <c r="L232"/>
    </row>
    <row r="233" spans="1:12" s="1" customFormat="1" x14ac:dyDescent="0.25">
      <c r="A233" s="5" t="s">
        <v>413</v>
      </c>
      <c r="B233" s="5" t="s">
        <v>440</v>
      </c>
      <c r="C233" s="5" t="s">
        <v>510</v>
      </c>
      <c r="D233" s="52">
        <f t="shared" ca="1" si="7"/>
        <v>24384</v>
      </c>
      <c r="E233" s="5" t="s">
        <v>428</v>
      </c>
      <c r="F233" s="5">
        <v>58</v>
      </c>
      <c r="G233" s="50">
        <v>21940</v>
      </c>
      <c r="H233" s="5">
        <v>350913</v>
      </c>
      <c r="I233" s="50">
        <v>30295</v>
      </c>
      <c r="J233" s="5" t="s">
        <v>421</v>
      </c>
      <c r="L233"/>
    </row>
    <row r="234" spans="1:12" s="1" customFormat="1" x14ac:dyDescent="0.25">
      <c r="A234" s="5" t="s">
        <v>413</v>
      </c>
      <c r="B234" s="5" t="s">
        <v>634</v>
      </c>
      <c r="C234" s="5" t="s">
        <v>687</v>
      </c>
      <c r="D234" s="52">
        <f t="shared" ca="1" si="7"/>
        <v>30660</v>
      </c>
      <c r="E234" s="5" t="s">
        <v>425</v>
      </c>
      <c r="F234" s="5">
        <v>58</v>
      </c>
      <c r="G234" s="50">
        <v>21954</v>
      </c>
      <c r="H234" s="5">
        <v>351182</v>
      </c>
      <c r="I234" s="50">
        <v>29959</v>
      </c>
      <c r="J234" s="5" t="s">
        <v>466</v>
      </c>
      <c r="L234"/>
    </row>
    <row r="235" spans="1:12" s="1" customFormat="1" x14ac:dyDescent="0.25">
      <c r="A235" s="5" t="s">
        <v>413</v>
      </c>
      <c r="B235" s="5" t="s">
        <v>423</v>
      </c>
      <c r="C235" s="5" t="s">
        <v>583</v>
      </c>
      <c r="D235" s="52">
        <f t="shared" ca="1" si="7"/>
        <v>28164</v>
      </c>
      <c r="E235" s="5" t="s">
        <v>416</v>
      </c>
      <c r="F235" s="5">
        <v>58</v>
      </c>
      <c r="G235" s="50">
        <v>22079</v>
      </c>
      <c r="H235" s="5">
        <v>351246</v>
      </c>
      <c r="I235" s="50">
        <v>30093</v>
      </c>
      <c r="J235" s="5" t="s">
        <v>466</v>
      </c>
      <c r="L235"/>
    </row>
    <row r="236" spans="1:12" s="1" customFormat="1" x14ac:dyDescent="0.25">
      <c r="A236" s="5" t="s">
        <v>454</v>
      </c>
      <c r="B236" s="5" t="s">
        <v>608</v>
      </c>
      <c r="C236" s="5" t="s">
        <v>558</v>
      </c>
      <c r="D236" s="52">
        <f t="shared" ca="1" si="7"/>
        <v>23112</v>
      </c>
      <c r="E236" s="5" t="s">
        <v>688</v>
      </c>
      <c r="F236" s="5">
        <v>58</v>
      </c>
      <c r="G236" s="50">
        <v>22022</v>
      </c>
      <c r="H236" s="5">
        <v>351179</v>
      </c>
      <c r="I236" s="50">
        <v>30114</v>
      </c>
      <c r="J236" s="5" t="s">
        <v>466</v>
      </c>
      <c r="L236"/>
    </row>
    <row r="237" spans="1:12" s="1" customFormat="1" x14ac:dyDescent="0.25">
      <c r="A237" s="5" t="s">
        <v>413</v>
      </c>
      <c r="B237" s="5" t="s">
        <v>625</v>
      </c>
      <c r="C237" s="5" t="s">
        <v>430</v>
      </c>
      <c r="D237" s="52">
        <f t="shared" ca="1" si="7"/>
        <v>29880</v>
      </c>
      <c r="E237" s="5" t="s">
        <v>416</v>
      </c>
      <c r="F237" s="5">
        <v>56</v>
      </c>
      <c r="G237" s="50">
        <v>22561</v>
      </c>
      <c r="H237" s="5">
        <v>351181</v>
      </c>
      <c r="I237" s="50">
        <v>30074</v>
      </c>
      <c r="J237" s="5" t="s">
        <v>466</v>
      </c>
      <c r="L237"/>
    </row>
    <row r="238" spans="1:12" s="1" customFormat="1" x14ac:dyDescent="0.25">
      <c r="A238" s="5" t="s">
        <v>454</v>
      </c>
      <c r="B238" s="5" t="s">
        <v>509</v>
      </c>
      <c r="C238" s="5" t="s">
        <v>609</v>
      </c>
      <c r="D238" s="52">
        <f t="shared" ca="1" si="7"/>
        <v>19764</v>
      </c>
      <c r="E238" s="5" t="s">
        <v>683</v>
      </c>
      <c r="F238" s="5">
        <v>57</v>
      </c>
      <c r="G238" s="50">
        <v>22452</v>
      </c>
      <c r="H238" s="5">
        <v>350635</v>
      </c>
      <c r="I238" s="50">
        <v>30310</v>
      </c>
      <c r="J238" s="5" t="s">
        <v>466</v>
      </c>
      <c r="L238"/>
    </row>
    <row r="239" spans="1:12" s="1" customFormat="1" x14ac:dyDescent="0.25">
      <c r="A239" s="5" t="s">
        <v>454</v>
      </c>
      <c r="B239" s="5" t="s">
        <v>574</v>
      </c>
      <c r="C239" s="5" t="s">
        <v>438</v>
      </c>
      <c r="D239" s="52">
        <f t="shared" ca="1" si="7"/>
        <v>25200</v>
      </c>
      <c r="E239" s="5" t="s">
        <v>689</v>
      </c>
      <c r="F239" s="5">
        <v>57</v>
      </c>
      <c r="G239" s="50">
        <v>22472</v>
      </c>
      <c r="H239" s="5">
        <v>350629</v>
      </c>
      <c r="I239" s="50">
        <v>30144</v>
      </c>
      <c r="J239" s="5" t="s">
        <v>466</v>
      </c>
      <c r="L239"/>
    </row>
    <row r="240" spans="1:12" s="1" customFormat="1" x14ac:dyDescent="0.25">
      <c r="A240" s="5" t="s">
        <v>413</v>
      </c>
      <c r="B240" s="5" t="s">
        <v>578</v>
      </c>
      <c r="C240" s="5" t="s">
        <v>462</v>
      </c>
      <c r="D240" s="52">
        <f t="shared" ca="1" si="7"/>
        <v>25920</v>
      </c>
      <c r="E240" s="5" t="s">
        <v>457</v>
      </c>
      <c r="F240" s="5">
        <v>56</v>
      </c>
      <c r="G240" s="50">
        <v>22564</v>
      </c>
      <c r="H240" s="5">
        <v>350427</v>
      </c>
      <c r="I240" s="50">
        <v>30013</v>
      </c>
      <c r="J240" s="5" t="s">
        <v>466</v>
      </c>
      <c r="L240"/>
    </row>
    <row r="241" spans="1:12" s="1" customFormat="1" x14ac:dyDescent="0.25">
      <c r="A241" s="5" t="s">
        <v>413</v>
      </c>
      <c r="B241" s="5" t="s">
        <v>671</v>
      </c>
      <c r="C241" s="5" t="s">
        <v>475</v>
      </c>
      <c r="D241" s="52">
        <f t="shared" ca="1" si="7"/>
        <v>26268</v>
      </c>
      <c r="E241" s="5" t="s">
        <v>416</v>
      </c>
      <c r="F241" s="5">
        <v>57</v>
      </c>
      <c r="G241" s="50">
        <v>22196</v>
      </c>
      <c r="H241" s="5">
        <v>351033</v>
      </c>
      <c r="I241" s="50">
        <v>30074</v>
      </c>
      <c r="J241" s="5" t="s">
        <v>466</v>
      </c>
      <c r="L241"/>
    </row>
    <row r="242" spans="1:12" s="1" customFormat="1" x14ac:dyDescent="0.25">
      <c r="A242" s="5" t="s">
        <v>413</v>
      </c>
      <c r="B242" s="5" t="s">
        <v>623</v>
      </c>
      <c r="C242" s="5" t="s">
        <v>510</v>
      </c>
      <c r="D242" s="52">
        <f t="shared" ca="1" si="7"/>
        <v>28476</v>
      </c>
      <c r="E242" s="5" t="s">
        <v>473</v>
      </c>
      <c r="F242" s="5">
        <v>56</v>
      </c>
      <c r="G242" s="50">
        <v>22625</v>
      </c>
      <c r="H242" s="5">
        <v>351187</v>
      </c>
      <c r="I242" s="50">
        <v>30149</v>
      </c>
      <c r="J242" s="5" t="s">
        <v>466</v>
      </c>
      <c r="L242"/>
    </row>
    <row r="243" spans="1:12" s="1" customFormat="1" x14ac:dyDescent="0.25">
      <c r="A243" s="5" t="s">
        <v>408</v>
      </c>
      <c r="B243" s="5" t="s">
        <v>443</v>
      </c>
      <c r="C243" s="5" t="s">
        <v>550</v>
      </c>
      <c r="D243" s="52">
        <f t="shared" ca="1" si="7"/>
        <v>27660</v>
      </c>
      <c r="E243" s="5" t="s">
        <v>460</v>
      </c>
      <c r="F243" s="5">
        <v>57</v>
      </c>
      <c r="G243" s="50">
        <v>22376</v>
      </c>
      <c r="H243" s="5">
        <v>560566</v>
      </c>
      <c r="I243" s="50">
        <v>30216</v>
      </c>
      <c r="J243" s="5" t="s">
        <v>412</v>
      </c>
      <c r="L243"/>
    </row>
    <row r="244" spans="1:12" s="1" customFormat="1" x14ac:dyDescent="0.25">
      <c r="A244" s="5" t="s">
        <v>413</v>
      </c>
      <c r="B244" s="5" t="s">
        <v>561</v>
      </c>
      <c r="C244" s="5" t="s">
        <v>486</v>
      </c>
      <c r="D244" s="52">
        <f t="shared" ca="1" si="7"/>
        <v>26904</v>
      </c>
      <c r="E244" s="5" t="s">
        <v>473</v>
      </c>
      <c r="F244" s="5">
        <v>57</v>
      </c>
      <c r="G244" s="50">
        <v>22348</v>
      </c>
      <c r="H244" s="5">
        <v>350265</v>
      </c>
      <c r="I244" s="50">
        <v>30044</v>
      </c>
      <c r="J244" s="5" t="s">
        <v>412</v>
      </c>
      <c r="L244"/>
    </row>
    <row r="245" spans="1:12" s="1" customFormat="1" x14ac:dyDescent="0.25">
      <c r="A245" s="5" t="s">
        <v>413</v>
      </c>
      <c r="B245" s="5" t="s">
        <v>587</v>
      </c>
      <c r="C245" s="5" t="s">
        <v>690</v>
      </c>
      <c r="D245" s="52">
        <f t="shared" ca="1" si="7"/>
        <v>22752</v>
      </c>
      <c r="E245" s="5" t="s">
        <v>473</v>
      </c>
      <c r="F245" s="5">
        <v>57</v>
      </c>
      <c r="G245" s="50">
        <v>22505</v>
      </c>
      <c r="H245" s="5">
        <v>351156</v>
      </c>
      <c r="I245" s="50">
        <v>30311</v>
      </c>
      <c r="J245" s="5" t="s">
        <v>412</v>
      </c>
      <c r="L245"/>
    </row>
    <row r="246" spans="1:12" s="1" customFormat="1" x14ac:dyDescent="0.25">
      <c r="A246" s="5" t="s">
        <v>413</v>
      </c>
      <c r="B246" s="5" t="s">
        <v>467</v>
      </c>
      <c r="C246" s="5" t="s">
        <v>566</v>
      </c>
      <c r="D246" s="52">
        <f t="shared" ca="1" si="7"/>
        <v>22560</v>
      </c>
      <c r="E246" s="5" t="s">
        <v>473</v>
      </c>
      <c r="F246" s="5">
        <v>56</v>
      </c>
      <c r="G246" s="50">
        <v>22844</v>
      </c>
      <c r="H246" s="5">
        <v>350861</v>
      </c>
      <c r="I246" s="50">
        <v>30266</v>
      </c>
      <c r="J246" s="5" t="s">
        <v>412</v>
      </c>
      <c r="L246"/>
    </row>
    <row r="247" spans="1:12" s="1" customFormat="1" x14ac:dyDescent="0.25">
      <c r="A247" s="5" t="s">
        <v>413</v>
      </c>
      <c r="B247" s="5" t="s">
        <v>490</v>
      </c>
      <c r="C247" s="5" t="s">
        <v>691</v>
      </c>
      <c r="D247" s="52">
        <f t="shared" ca="1" si="7"/>
        <v>23124</v>
      </c>
      <c r="E247" s="5" t="s">
        <v>416</v>
      </c>
      <c r="F247" s="5">
        <v>55</v>
      </c>
      <c r="G247" s="50">
        <v>22976</v>
      </c>
      <c r="H247" s="5">
        <v>350996</v>
      </c>
      <c r="I247" s="50">
        <v>30281</v>
      </c>
      <c r="J247" s="5" t="s">
        <v>412</v>
      </c>
      <c r="L247"/>
    </row>
    <row r="248" spans="1:12" s="1" customFormat="1" x14ac:dyDescent="0.25">
      <c r="A248" s="5" t="s">
        <v>413</v>
      </c>
      <c r="B248" s="5" t="s">
        <v>155</v>
      </c>
      <c r="C248" s="5" t="s">
        <v>477</v>
      </c>
      <c r="D248" s="52">
        <f t="shared" ca="1" si="7"/>
        <v>23796</v>
      </c>
      <c r="E248" s="5" t="s">
        <v>416</v>
      </c>
      <c r="F248" s="5">
        <v>56</v>
      </c>
      <c r="G248" s="50">
        <v>22896</v>
      </c>
      <c r="H248" s="5">
        <v>350300</v>
      </c>
      <c r="I248" s="50">
        <v>30039</v>
      </c>
      <c r="J248" s="5" t="s">
        <v>412</v>
      </c>
      <c r="L248"/>
    </row>
    <row r="249" spans="1:12" s="1" customFormat="1" x14ac:dyDescent="0.25">
      <c r="A249" s="5" t="s">
        <v>413</v>
      </c>
      <c r="B249" s="5" t="s">
        <v>550</v>
      </c>
      <c r="C249" s="5" t="s">
        <v>456</v>
      </c>
      <c r="D249" s="52">
        <f t="shared" ca="1" si="7"/>
        <v>27492</v>
      </c>
      <c r="E249" s="5" t="s">
        <v>460</v>
      </c>
      <c r="F249" s="5">
        <v>56</v>
      </c>
      <c r="G249" s="50">
        <v>22654</v>
      </c>
      <c r="H249" s="5">
        <v>350757</v>
      </c>
      <c r="I249" s="50">
        <v>30170</v>
      </c>
      <c r="J249" s="5" t="s">
        <v>412</v>
      </c>
      <c r="L249"/>
    </row>
    <row r="250" spans="1:12" s="1" customFormat="1" x14ac:dyDescent="0.25">
      <c r="A250" s="5" t="s">
        <v>413</v>
      </c>
      <c r="B250" s="5" t="s">
        <v>531</v>
      </c>
      <c r="C250" s="5" t="s">
        <v>677</v>
      </c>
      <c r="D250" s="52">
        <f t="shared" ca="1" si="7"/>
        <v>25188</v>
      </c>
      <c r="E250" s="5" t="s">
        <v>692</v>
      </c>
      <c r="F250" s="5">
        <v>56</v>
      </c>
      <c r="G250" s="50">
        <v>22671</v>
      </c>
      <c r="H250" s="5">
        <v>350293</v>
      </c>
      <c r="I250" s="50">
        <v>30206</v>
      </c>
      <c r="J250" s="5" t="s">
        <v>412</v>
      </c>
      <c r="L250"/>
    </row>
    <row r="251" spans="1:12" s="1" customFormat="1" x14ac:dyDescent="0.25">
      <c r="A251" s="5" t="s">
        <v>413</v>
      </c>
      <c r="B251" s="5" t="s">
        <v>409</v>
      </c>
      <c r="C251" s="5" t="s">
        <v>475</v>
      </c>
      <c r="D251" s="52">
        <f t="shared" ca="1" si="7"/>
        <v>20028</v>
      </c>
      <c r="E251" s="5" t="s">
        <v>473</v>
      </c>
      <c r="F251" s="5">
        <v>56</v>
      </c>
      <c r="G251" s="50">
        <v>22801</v>
      </c>
      <c r="H251" s="5">
        <v>350918</v>
      </c>
      <c r="I251" s="50">
        <v>30135</v>
      </c>
      <c r="J251" s="5" t="s">
        <v>412</v>
      </c>
      <c r="L251"/>
    </row>
    <row r="252" spans="1:12" s="1" customFormat="1" x14ac:dyDescent="0.25">
      <c r="A252" s="5" t="s">
        <v>413</v>
      </c>
      <c r="B252" s="5" t="s">
        <v>497</v>
      </c>
      <c r="C252" s="5" t="s">
        <v>472</v>
      </c>
      <c r="D252" s="52">
        <f t="shared" ca="1" si="7"/>
        <v>30960</v>
      </c>
      <c r="E252" s="5" t="s">
        <v>678</v>
      </c>
      <c r="F252" s="5">
        <v>55</v>
      </c>
      <c r="G252" s="50">
        <v>22931</v>
      </c>
      <c r="H252" s="5">
        <v>351085</v>
      </c>
      <c r="I252" s="50">
        <v>30031</v>
      </c>
      <c r="J252" s="5" t="s">
        <v>412</v>
      </c>
      <c r="L252"/>
    </row>
    <row r="253" spans="1:12" s="1" customFormat="1" x14ac:dyDescent="0.25">
      <c r="A253" s="5" t="s">
        <v>413</v>
      </c>
      <c r="B253" s="5" t="s">
        <v>579</v>
      </c>
      <c r="C253" s="5" t="s">
        <v>693</v>
      </c>
      <c r="D253" s="52">
        <f t="shared" ca="1" si="7"/>
        <v>28164</v>
      </c>
      <c r="E253" s="5" t="s">
        <v>439</v>
      </c>
      <c r="F253" s="5">
        <v>56</v>
      </c>
      <c r="G253" s="50">
        <v>22685</v>
      </c>
      <c r="H253" s="5">
        <v>350222</v>
      </c>
      <c r="I253" s="50">
        <v>30246</v>
      </c>
      <c r="J253" s="5" t="s">
        <v>412</v>
      </c>
      <c r="L253"/>
    </row>
    <row r="254" spans="1:12" s="1" customFormat="1" x14ac:dyDescent="0.25">
      <c r="A254" s="5" t="s">
        <v>408</v>
      </c>
      <c r="B254" s="5" t="s">
        <v>492</v>
      </c>
      <c r="C254" s="5" t="s">
        <v>532</v>
      </c>
      <c r="D254" s="52">
        <f t="shared" ca="1" si="7"/>
        <v>28128</v>
      </c>
      <c r="E254" s="5" t="s">
        <v>416</v>
      </c>
      <c r="F254" s="5">
        <v>56</v>
      </c>
      <c r="G254" s="50">
        <v>22713</v>
      </c>
      <c r="H254" s="5">
        <v>351212</v>
      </c>
      <c r="I254" s="50">
        <v>30061</v>
      </c>
      <c r="J254" s="5" t="s">
        <v>417</v>
      </c>
      <c r="L254"/>
    </row>
    <row r="255" spans="1:12" s="1" customFormat="1" x14ac:dyDescent="0.25">
      <c r="A255" s="5" t="s">
        <v>413</v>
      </c>
      <c r="B255" s="5" t="s">
        <v>448</v>
      </c>
      <c r="C255" s="5" t="s">
        <v>472</v>
      </c>
      <c r="D255" s="52">
        <f t="shared" ca="1" si="7"/>
        <v>22692</v>
      </c>
      <c r="E255" s="5" t="s">
        <v>422</v>
      </c>
      <c r="F255" s="5">
        <v>56</v>
      </c>
      <c r="G255" s="50">
        <v>22744</v>
      </c>
      <c r="H255" s="5">
        <v>350226</v>
      </c>
      <c r="I255" s="50">
        <v>30049</v>
      </c>
      <c r="J255" s="5" t="s">
        <v>417</v>
      </c>
      <c r="L255"/>
    </row>
    <row r="256" spans="1:12" s="1" customFormat="1" x14ac:dyDescent="0.25">
      <c r="A256" s="5" t="s">
        <v>413</v>
      </c>
      <c r="B256" s="5" t="s">
        <v>694</v>
      </c>
      <c r="C256" s="5" t="s">
        <v>616</v>
      </c>
      <c r="D256" s="52">
        <f t="shared" ca="1" si="7"/>
        <v>30720</v>
      </c>
      <c r="E256" s="5" t="s">
        <v>695</v>
      </c>
      <c r="F256" s="5">
        <v>57</v>
      </c>
      <c r="G256" s="50">
        <v>22196</v>
      </c>
      <c r="H256" s="5">
        <v>560562</v>
      </c>
      <c r="I256" s="50">
        <v>30074</v>
      </c>
      <c r="J256" s="5" t="s">
        <v>417</v>
      </c>
      <c r="L256"/>
    </row>
    <row r="257" spans="1:12" s="1" customFormat="1" x14ac:dyDescent="0.25">
      <c r="A257" s="5" t="s">
        <v>408</v>
      </c>
      <c r="B257" s="5" t="s">
        <v>524</v>
      </c>
      <c r="C257" s="5" t="s">
        <v>152</v>
      </c>
      <c r="D257" s="52">
        <f t="shared" ca="1" si="7"/>
        <v>19512</v>
      </c>
      <c r="E257" s="5" t="s">
        <v>696</v>
      </c>
      <c r="F257" s="5">
        <v>62</v>
      </c>
      <c r="G257" s="50">
        <v>20689</v>
      </c>
      <c r="H257" s="5">
        <v>560563</v>
      </c>
      <c r="I257" s="50">
        <v>30198</v>
      </c>
      <c r="J257" s="5" t="s">
        <v>417</v>
      </c>
      <c r="L257"/>
    </row>
    <row r="258" spans="1:12" s="1" customFormat="1" x14ac:dyDescent="0.25">
      <c r="A258" s="5" t="s">
        <v>408</v>
      </c>
      <c r="B258" s="5" t="s">
        <v>185</v>
      </c>
      <c r="C258" s="5" t="s">
        <v>697</v>
      </c>
      <c r="D258" s="52">
        <f t="shared" ca="1" si="7"/>
        <v>19836</v>
      </c>
      <c r="E258" s="5" t="s">
        <v>698</v>
      </c>
      <c r="F258" s="5">
        <v>64</v>
      </c>
      <c r="G258" s="50">
        <v>19979</v>
      </c>
      <c r="H258" s="5">
        <v>350392</v>
      </c>
      <c r="I258" s="50">
        <v>30091</v>
      </c>
      <c r="J258" s="5" t="s">
        <v>417</v>
      </c>
      <c r="L258"/>
    </row>
    <row r="259" spans="1:12" s="1" customFormat="1" x14ac:dyDescent="0.25">
      <c r="A259" s="5" t="s">
        <v>408</v>
      </c>
      <c r="B259" s="5" t="s">
        <v>634</v>
      </c>
      <c r="C259" s="5" t="s">
        <v>556</v>
      </c>
      <c r="D259" s="52">
        <f t="shared" ref="D259:D322" ca="1" si="8">RANDBETWEEN(1500,2600)*12</f>
        <v>30432</v>
      </c>
      <c r="E259" s="5" t="s">
        <v>442</v>
      </c>
      <c r="F259" s="5">
        <v>59</v>
      </c>
      <c r="G259" s="50">
        <v>21805</v>
      </c>
      <c r="H259" s="5">
        <v>351325</v>
      </c>
      <c r="I259" s="50">
        <v>30204</v>
      </c>
      <c r="J259" s="5" t="s">
        <v>417</v>
      </c>
      <c r="L259"/>
    </row>
    <row r="260" spans="1:12" s="1" customFormat="1" x14ac:dyDescent="0.25">
      <c r="A260" s="5" t="s">
        <v>413</v>
      </c>
      <c r="B260" s="5" t="s">
        <v>603</v>
      </c>
      <c r="C260" s="5" t="s">
        <v>699</v>
      </c>
      <c r="D260" s="52">
        <f t="shared" ca="1" si="8"/>
        <v>30972</v>
      </c>
      <c r="E260" s="5" t="s">
        <v>670</v>
      </c>
      <c r="F260" s="5">
        <v>58</v>
      </c>
      <c r="G260" s="50">
        <v>21972</v>
      </c>
      <c r="H260" s="5">
        <v>350847</v>
      </c>
      <c r="I260" s="50">
        <v>29956</v>
      </c>
      <c r="J260" s="5" t="s">
        <v>417</v>
      </c>
      <c r="L260"/>
    </row>
    <row r="261" spans="1:12" s="1" customFormat="1" x14ac:dyDescent="0.25">
      <c r="A261" s="5" t="s">
        <v>408</v>
      </c>
      <c r="B261" s="5" t="s">
        <v>592</v>
      </c>
      <c r="C261" s="5" t="s">
        <v>535</v>
      </c>
      <c r="D261" s="52">
        <f t="shared" ca="1" si="8"/>
        <v>22248</v>
      </c>
      <c r="E261" s="5" t="s">
        <v>700</v>
      </c>
      <c r="F261" s="5">
        <v>58</v>
      </c>
      <c r="G261" s="50">
        <v>22166</v>
      </c>
      <c r="H261" s="5">
        <v>350217</v>
      </c>
      <c r="I261" s="50">
        <v>30083</v>
      </c>
      <c r="J261" s="5" t="s">
        <v>417</v>
      </c>
      <c r="L261"/>
    </row>
    <row r="262" spans="1:12" s="1" customFormat="1" x14ac:dyDescent="0.25">
      <c r="A262" s="5" t="s">
        <v>408</v>
      </c>
      <c r="B262" s="5" t="s">
        <v>514</v>
      </c>
      <c r="C262" s="5" t="s">
        <v>621</v>
      </c>
      <c r="D262" s="52">
        <f t="shared" ca="1" si="8"/>
        <v>27768</v>
      </c>
      <c r="E262" s="5" t="s">
        <v>502</v>
      </c>
      <c r="F262" s="5">
        <v>58</v>
      </c>
      <c r="G262" s="50">
        <v>22070</v>
      </c>
      <c r="H262" s="5">
        <v>351003</v>
      </c>
      <c r="I262" s="50">
        <v>30013</v>
      </c>
      <c r="J262" s="5" t="s">
        <v>417</v>
      </c>
      <c r="L262"/>
    </row>
    <row r="263" spans="1:12" s="1" customFormat="1" x14ac:dyDescent="0.25">
      <c r="A263" s="5" t="s">
        <v>413</v>
      </c>
      <c r="B263" s="5" t="s">
        <v>446</v>
      </c>
      <c r="C263" s="5" t="s">
        <v>472</v>
      </c>
      <c r="D263" s="52">
        <f t="shared" ca="1" si="8"/>
        <v>29436</v>
      </c>
      <c r="E263" s="5" t="s">
        <v>457</v>
      </c>
      <c r="F263" s="5">
        <v>57</v>
      </c>
      <c r="G263" s="50">
        <v>22465</v>
      </c>
      <c r="H263" s="5">
        <v>350710</v>
      </c>
      <c r="I263" s="50">
        <v>30281</v>
      </c>
      <c r="J263" s="5" t="s">
        <v>417</v>
      </c>
      <c r="L263"/>
    </row>
    <row r="264" spans="1:12" s="1" customFormat="1" x14ac:dyDescent="0.25">
      <c r="A264" s="5" t="s">
        <v>408</v>
      </c>
      <c r="B264" s="5" t="s">
        <v>410</v>
      </c>
      <c r="C264" s="5" t="s">
        <v>185</v>
      </c>
      <c r="D264" s="52">
        <f t="shared" ca="1" si="8"/>
        <v>28392</v>
      </c>
      <c r="E264" s="5" t="s">
        <v>460</v>
      </c>
      <c r="F264" s="5">
        <v>56</v>
      </c>
      <c r="G264" s="50">
        <v>22592</v>
      </c>
      <c r="H264" s="5">
        <v>350247</v>
      </c>
      <c r="I264" s="50">
        <v>30295</v>
      </c>
      <c r="J264" s="5" t="s">
        <v>417</v>
      </c>
      <c r="L264"/>
    </row>
    <row r="265" spans="1:12" s="1" customFormat="1" x14ac:dyDescent="0.25">
      <c r="A265" s="5" t="s">
        <v>408</v>
      </c>
      <c r="B265" s="5" t="s">
        <v>440</v>
      </c>
      <c r="C265" s="5" t="s">
        <v>410</v>
      </c>
      <c r="D265" s="52">
        <f t="shared" ca="1" si="8"/>
        <v>24588</v>
      </c>
      <c r="E265" s="5" t="s">
        <v>422</v>
      </c>
      <c r="F265" s="5">
        <v>55</v>
      </c>
      <c r="G265" s="50">
        <v>22930</v>
      </c>
      <c r="H265" s="5">
        <v>350063</v>
      </c>
      <c r="I265" s="50">
        <v>30239</v>
      </c>
      <c r="J265" s="5" t="s">
        <v>417</v>
      </c>
      <c r="L265"/>
    </row>
    <row r="266" spans="1:12" s="1" customFormat="1" x14ac:dyDescent="0.25">
      <c r="A266" s="5" t="s">
        <v>408</v>
      </c>
      <c r="B266" s="5" t="s">
        <v>155</v>
      </c>
      <c r="C266" s="5" t="s">
        <v>697</v>
      </c>
      <c r="D266" s="52">
        <f t="shared" ca="1" si="8"/>
        <v>30252</v>
      </c>
      <c r="E266" s="5" t="s">
        <v>416</v>
      </c>
      <c r="F266" s="5">
        <v>56</v>
      </c>
      <c r="G266" s="50">
        <v>22788</v>
      </c>
      <c r="H266" s="5">
        <v>350569</v>
      </c>
      <c r="I266" s="50">
        <v>29976</v>
      </c>
      <c r="J266" s="5" t="s">
        <v>417</v>
      </c>
      <c r="L266"/>
    </row>
    <row r="267" spans="1:12" s="1" customFormat="1" x14ac:dyDescent="0.25">
      <c r="A267" s="5" t="s">
        <v>408</v>
      </c>
      <c r="B267" s="5" t="s">
        <v>615</v>
      </c>
      <c r="C267" s="5" t="s">
        <v>451</v>
      </c>
      <c r="D267" s="52">
        <f t="shared" ca="1" si="8"/>
        <v>26460</v>
      </c>
      <c r="E267" s="5" t="s">
        <v>473</v>
      </c>
      <c r="F267" s="5">
        <v>54</v>
      </c>
      <c r="G267" s="50">
        <v>23326</v>
      </c>
      <c r="H267" s="5">
        <v>350355</v>
      </c>
      <c r="I267" s="50">
        <v>30091</v>
      </c>
      <c r="J267" s="5" t="s">
        <v>417</v>
      </c>
      <c r="L267"/>
    </row>
    <row r="268" spans="1:12" s="1" customFormat="1" x14ac:dyDescent="0.25">
      <c r="A268" s="5" t="s">
        <v>413</v>
      </c>
      <c r="B268" s="5" t="s">
        <v>671</v>
      </c>
      <c r="C268" s="5" t="s">
        <v>486</v>
      </c>
      <c r="D268" s="52">
        <f t="shared" ca="1" si="8"/>
        <v>26748</v>
      </c>
      <c r="E268" s="5" t="s">
        <v>457</v>
      </c>
      <c r="F268" s="5">
        <v>58</v>
      </c>
      <c r="G268" s="50">
        <v>22163</v>
      </c>
      <c r="H268" s="5">
        <v>560421</v>
      </c>
      <c r="I268" s="50">
        <v>30206</v>
      </c>
      <c r="J268" s="5" t="s">
        <v>417</v>
      </c>
      <c r="L268"/>
    </row>
    <row r="269" spans="1:12" s="1" customFormat="1" x14ac:dyDescent="0.25">
      <c r="A269" s="5" t="s">
        <v>408</v>
      </c>
      <c r="B269" s="5" t="s">
        <v>546</v>
      </c>
      <c r="C269" s="5" t="s">
        <v>685</v>
      </c>
      <c r="D269" s="52">
        <f t="shared" ca="1" si="8"/>
        <v>23736</v>
      </c>
      <c r="E269" s="5" t="s">
        <v>701</v>
      </c>
      <c r="F269" s="5">
        <v>57</v>
      </c>
      <c r="G269" s="50">
        <v>22289</v>
      </c>
      <c r="H269" s="5">
        <v>560422</v>
      </c>
      <c r="I269" s="50">
        <v>30044</v>
      </c>
      <c r="J269" s="5" t="s">
        <v>417</v>
      </c>
      <c r="L269"/>
    </row>
    <row r="270" spans="1:12" s="1" customFormat="1" x14ac:dyDescent="0.25">
      <c r="A270" s="5" t="s">
        <v>408</v>
      </c>
      <c r="B270" s="5" t="s">
        <v>423</v>
      </c>
      <c r="C270" s="5" t="s">
        <v>535</v>
      </c>
      <c r="D270" s="52">
        <f t="shared" ca="1" si="8"/>
        <v>30348</v>
      </c>
      <c r="E270" s="5" t="s">
        <v>457</v>
      </c>
      <c r="F270" s="5">
        <v>65</v>
      </c>
      <c r="G270" s="50">
        <v>19457</v>
      </c>
      <c r="H270" s="5">
        <v>350233</v>
      </c>
      <c r="I270" s="50">
        <v>29998</v>
      </c>
      <c r="J270" s="5" t="s">
        <v>421</v>
      </c>
      <c r="L270"/>
    </row>
    <row r="271" spans="1:12" s="1" customFormat="1" x14ac:dyDescent="0.25">
      <c r="A271" s="5" t="s">
        <v>408</v>
      </c>
      <c r="B271" s="5" t="s">
        <v>500</v>
      </c>
      <c r="C271" s="5" t="s">
        <v>575</v>
      </c>
      <c r="D271" s="52">
        <f t="shared" ca="1" si="8"/>
        <v>18072</v>
      </c>
      <c r="E271" s="5" t="s">
        <v>702</v>
      </c>
      <c r="F271" s="5">
        <v>61</v>
      </c>
      <c r="G271" s="50">
        <v>20882</v>
      </c>
      <c r="H271" s="5">
        <v>561366</v>
      </c>
      <c r="I271" s="50">
        <v>30039</v>
      </c>
      <c r="J271" s="5" t="s">
        <v>421</v>
      </c>
      <c r="L271"/>
    </row>
    <row r="272" spans="1:12" s="1" customFormat="1" x14ac:dyDescent="0.25">
      <c r="A272" s="5" t="s">
        <v>413</v>
      </c>
      <c r="B272" s="5" t="s">
        <v>631</v>
      </c>
      <c r="C272" s="5" t="s">
        <v>472</v>
      </c>
      <c r="D272" s="52">
        <f t="shared" ca="1" si="8"/>
        <v>27228</v>
      </c>
      <c r="E272" s="5" t="s">
        <v>416</v>
      </c>
      <c r="F272" s="5">
        <v>60</v>
      </c>
      <c r="G272" s="50">
        <v>21416</v>
      </c>
      <c r="H272" s="5">
        <v>350215</v>
      </c>
      <c r="I272" s="50">
        <v>30046</v>
      </c>
      <c r="J272" s="5" t="s">
        <v>421</v>
      </c>
      <c r="L272"/>
    </row>
    <row r="273" spans="1:12" s="1" customFormat="1" x14ac:dyDescent="0.25">
      <c r="A273" s="5" t="s">
        <v>413</v>
      </c>
      <c r="B273" s="5" t="s">
        <v>418</v>
      </c>
      <c r="C273" s="5" t="s">
        <v>518</v>
      </c>
      <c r="D273" s="52">
        <f t="shared" ca="1" si="8"/>
        <v>23868</v>
      </c>
      <c r="E273" s="5" t="s">
        <v>703</v>
      </c>
      <c r="F273" s="5">
        <v>60</v>
      </c>
      <c r="G273" s="50">
        <v>21401</v>
      </c>
      <c r="H273" s="5">
        <v>560401</v>
      </c>
      <c r="I273" s="50">
        <v>30105</v>
      </c>
      <c r="J273" s="5" t="s">
        <v>421</v>
      </c>
      <c r="L273"/>
    </row>
    <row r="274" spans="1:12" s="1" customFormat="1" x14ac:dyDescent="0.25">
      <c r="A274" s="5" t="s">
        <v>413</v>
      </c>
      <c r="B274" s="5" t="s">
        <v>544</v>
      </c>
      <c r="C274" s="5" t="s">
        <v>438</v>
      </c>
      <c r="D274" s="52">
        <f t="shared" ca="1" si="8"/>
        <v>21600</v>
      </c>
      <c r="E274" s="5" t="s">
        <v>425</v>
      </c>
      <c r="F274" s="5">
        <v>59</v>
      </c>
      <c r="G274" s="50">
        <v>21661</v>
      </c>
      <c r="H274" s="5">
        <v>351032</v>
      </c>
      <c r="I274" s="50">
        <v>30036</v>
      </c>
      <c r="J274" s="5" t="s">
        <v>421</v>
      </c>
      <c r="L274"/>
    </row>
    <row r="275" spans="1:12" s="1" customFormat="1" x14ac:dyDescent="0.25">
      <c r="A275" s="5" t="s">
        <v>413</v>
      </c>
      <c r="B275" s="5" t="s">
        <v>471</v>
      </c>
      <c r="C275" s="5" t="s">
        <v>472</v>
      </c>
      <c r="D275" s="52">
        <f t="shared" ca="1" si="8"/>
        <v>26856</v>
      </c>
      <c r="E275" s="5" t="s">
        <v>457</v>
      </c>
      <c r="F275" s="5">
        <v>59</v>
      </c>
      <c r="G275" s="50">
        <v>21575</v>
      </c>
      <c r="H275" s="5">
        <v>350952</v>
      </c>
      <c r="I275" s="50">
        <v>29977</v>
      </c>
      <c r="J275" s="5" t="s">
        <v>421</v>
      </c>
      <c r="L275"/>
    </row>
    <row r="276" spans="1:12" s="1" customFormat="1" x14ac:dyDescent="0.25">
      <c r="A276" s="5" t="s">
        <v>408</v>
      </c>
      <c r="B276" s="5" t="s">
        <v>410</v>
      </c>
      <c r="C276" s="5" t="s">
        <v>185</v>
      </c>
      <c r="D276" s="52">
        <f t="shared" ca="1" si="8"/>
        <v>25584</v>
      </c>
      <c r="E276" s="5" t="s">
        <v>445</v>
      </c>
      <c r="F276" s="5">
        <v>58</v>
      </c>
      <c r="G276" s="50">
        <v>22070</v>
      </c>
      <c r="H276" s="5">
        <v>350139</v>
      </c>
      <c r="I276" s="50">
        <v>30231</v>
      </c>
      <c r="J276" s="5" t="s">
        <v>421</v>
      </c>
      <c r="L276"/>
    </row>
    <row r="277" spans="1:12" s="1" customFormat="1" x14ac:dyDescent="0.25">
      <c r="A277" s="5" t="s">
        <v>413</v>
      </c>
      <c r="B277" s="5" t="s">
        <v>704</v>
      </c>
      <c r="C277" s="5" t="s">
        <v>600</v>
      </c>
      <c r="D277" s="52">
        <f t="shared" ca="1" si="8"/>
        <v>27708</v>
      </c>
      <c r="E277" s="5" t="s">
        <v>636</v>
      </c>
      <c r="F277" s="5">
        <v>58</v>
      </c>
      <c r="G277" s="50">
        <v>22135</v>
      </c>
      <c r="H277" s="5">
        <v>560426</v>
      </c>
      <c r="I277" s="50">
        <v>30293</v>
      </c>
      <c r="J277" s="5" t="s">
        <v>421</v>
      </c>
      <c r="L277"/>
    </row>
    <row r="278" spans="1:12" s="1" customFormat="1" x14ac:dyDescent="0.25">
      <c r="A278" s="5" t="s">
        <v>408</v>
      </c>
      <c r="B278" s="5" t="s">
        <v>705</v>
      </c>
      <c r="C278" s="5" t="s">
        <v>155</v>
      </c>
      <c r="D278" s="52">
        <f t="shared" ca="1" si="8"/>
        <v>28308</v>
      </c>
      <c r="E278" s="5" t="s">
        <v>460</v>
      </c>
      <c r="F278" s="5">
        <v>58</v>
      </c>
      <c r="G278" s="50">
        <v>22087</v>
      </c>
      <c r="H278" s="5">
        <v>350496</v>
      </c>
      <c r="I278" s="50">
        <v>30265</v>
      </c>
      <c r="J278" s="5" t="s">
        <v>421</v>
      </c>
      <c r="L278"/>
    </row>
    <row r="279" spans="1:12" s="1" customFormat="1" x14ac:dyDescent="0.25">
      <c r="A279" s="5" t="s">
        <v>413</v>
      </c>
      <c r="B279" s="5" t="s">
        <v>704</v>
      </c>
      <c r="C279" s="5" t="s">
        <v>456</v>
      </c>
      <c r="D279" s="52">
        <f t="shared" ca="1" si="8"/>
        <v>30780</v>
      </c>
      <c r="E279" s="5" t="s">
        <v>457</v>
      </c>
      <c r="F279" s="5">
        <v>58</v>
      </c>
      <c r="G279" s="50">
        <v>22014</v>
      </c>
      <c r="H279" s="5">
        <v>350939</v>
      </c>
      <c r="I279" s="50">
        <v>30175</v>
      </c>
      <c r="J279" s="5" t="s">
        <v>421</v>
      </c>
      <c r="L279"/>
    </row>
    <row r="280" spans="1:12" s="1" customFormat="1" x14ac:dyDescent="0.25">
      <c r="A280" s="5" t="s">
        <v>408</v>
      </c>
      <c r="B280" s="5" t="s">
        <v>474</v>
      </c>
      <c r="C280" s="5" t="s">
        <v>532</v>
      </c>
      <c r="D280" s="52">
        <f t="shared" ca="1" si="8"/>
        <v>23340</v>
      </c>
      <c r="E280" s="5" t="s">
        <v>607</v>
      </c>
      <c r="F280" s="5">
        <v>59</v>
      </c>
      <c r="G280" s="50">
        <v>21591</v>
      </c>
      <c r="H280" s="5">
        <v>350109</v>
      </c>
      <c r="I280" s="50">
        <v>30675</v>
      </c>
      <c r="J280" s="5" t="s">
        <v>466</v>
      </c>
      <c r="L280"/>
    </row>
    <row r="281" spans="1:12" s="1" customFormat="1" x14ac:dyDescent="0.25">
      <c r="A281" s="5" t="s">
        <v>413</v>
      </c>
      <c r="B281" s="5" t="s">
        <v>409</v>
      </c>
      <c r="C281" s="5" t="s">
        <v>706</v>
      </c>
      <c r="D281" s="52">
        <f t="shared" ca="1" si="8"/>
        <v>29256</v>
      </c>
      <c r="E281" s="5" t="s">
        <v>457</v>
      </c>
      <c r="F281" s="5">
        <v>58</v>
      </c>
      <c r="G281" s="50">
        <v>21967</v>
      </c>
      <c r="H281" s="5">
        <v>350351</v>
      </c>
      <c r="I281" s="50">
        <v>30509</v>
      </c>
      <c r="J281" s="5" t="s">
        <v>466</v>
      </c>
      <c r="L281"/>
    </row>
    <row r="282" spans="1:12" s="1" customFormat="1" x14ac:dyDescent="0.25">
      <c r="A282" s="5" t="s">
        <v>413</v>
      </c>
      <c r="B282" s="5" t="s">
        <v>602</v>
      </c>
      <c r="C282" s="5" t="s">
        <v>566</v>
      </c>
      <c r="D282" s="52">
        <f t="shared" ca="1" si="8"/>
        <v>28644</v>
      </c>
      <c r="E282" s="5" t="s">
        <v>473</v>
      </c>
      <c r="F282" s="5">
        <v>57</v>
      </c>
      <c r="G282" s="50">
        <v>22361</v>
      </c>
      <c r="H282" s="5">
        <v>350789</v>
      </c>
      <c r="I282" s="50">
        <v>30378</v>
      </c>
      <c r="J282" s="5" t="s">
        <v>466</v>
      </c>
      <c r="L282"/>
    </row>
    <row r="283" spans="1:12" s="1" customFormat="1" x14ac:dyDescent="0.25">
      <c r="A283" s="5" t="s">
        <v>413</v>
      </c>
      <c r="B283" s="5" t="s">
        <v>469</v>
      </c>
      <c r="C283" s="5" t="s">
        <v>707</v>
      </c>
      <c r="D283" s="52">
        <f t="shared" ca="1" si="8"/>
        <v>18816</v>
      </c>
      <c r="E283" s="5" t="s">
        <v>457</v>
      </c>
      <c r="F283" s="5">
        <v>56</v>
      </c>
      <c r="G283" s="50">
        <v>22893</v>
      </c>
      <c r="H283" s="5">
        <v>350203</v>
      </c>
      <c r="I283" s="50">
        <v>30600</v>
      </c>
      <c r="J283" s="5" t="s">
        <v>466</v>
      </c>
      <c r="L283"/>
    </row>
    <row r="284" spans="1:12" s="1" customFormat="1" x14ac:dyDescent="0.25">
      <c r="A284" s="5" t="s">
        <v>413</v>
      </c>
      <c r="B284" s="5" t="s">
        <v>667</v>
      </c>
      <c r="C284" s="5" t="s">
        <v>708</v>
      </c>
      <c r="D284" s="52">
        <f t="shared" ca="1" si="8"/>
        <v>24396</v>
      </c>
      <c r="E284" s="5" t="s">
        <v>416</v>
      </c>
      <c r="F284" s="5">
        <v>56</v>
      </c>
      <c r="G284" s="50">
        <v>22830</v>
      </c>
      <c r="H284" s="5">
        <v>350833</v>
      </c>
      <c r="I284" s="50">
        <v>30514</v>
      </c>
      <c r="J284" s="5" t="s">
        <v>466</v>
      </c>
      <c r="L284"/>
    </row>
    <row r="285" spans="1:12" s="1" customFormat="1" x14ac:dyDescent="0.25">
      <c r="A285" s="5" t="s">
        <v>413</v>
      </c>
      <c r="B285" s="5" t="s">
        <v>579</v>
      </c>
      <c r="C285" s="5" t="s">
        <v>141</v>
      </c>
      <c r="D285" s="52">
        <f t="shared" ca="1" si="8"/>
        <v>19344</v>
      </c>
      <c r="E285" s="5" t="s">
        <v>416</v>
      </c>
      <c r="F285" s="5">
        <v>57</v>
      </c>
      <c r="G285" s="50">
        <v>22333</v>
      </c>
      <c r="H285" s="5">
        <v>350609</v>
      </c>
      <c r="I285" s="50">
        <v>30581</v>
      </c>
      <c r="J285" s="5" t="s">
        <v>466</v>
      </c>
      <c r="L285"/>
    </row>
    <row r="286" spans="1:12" s="1" customFormat="1" x14ac:dyDescent="0.25">
      <c r="A286" s="5" t="s">
        <v>413</v>
      </c>
      <c r="B286" s="5" t="s">
        <v>578</v>
      </c>
      <c r="C286" s="5" t="s">
        <v>472</v>
      </c>
      <c r="D286" s="52">
        <f t="shared" ca="1" si="8"/>
        <v>30360</v>
      </c>
      <c r="E286" s="5" t="s">
        <v>460</v>
      </c>
      <c r="F286" s="5">
        <v>59</v>
      </c>
      <c r="G286" s="50">
        <v>21477</v>
      </c>
      <c r="H286" s="5">
        <v>351353</v>
      </c>
      <c r="I286" s="50">
        <v>30409</v>
      </c>
      <c r="J286" s="5" t="s">
        <v>466</v>
      </c>
      <c r="L286"/>
    </row>
    <row r="287" spans="1:12" s="1" customFormat="1" x14ac:dyDescent="0.25">
      <c r="A287" s="5" t="s">
        <v>413</v>
      </c>
      <c r="B287" s="5" t="s">
        <v>448</v>
      </c>
      <c r="C287" s="5" t="s">
        <v>558</v>
      </c>
      <c r="D287" s="52">
        <f t="shared" ca="1" si="8"/>
        <v>19980</v>
      </c>
      <c r="E287" s="5" t="s">
        <v>439</v>
      </c>
      <c r="F287" s="5">
        <v>59</v>
      </c>
      <c r="G287" s="50">
        <v>21781</v>
      </c>
      <c r="H287" s="5">
        <v>350123</v>
      </c>
      <c r="I287" s="50">
        <v>30676</v>
      </c>
      <c r="J287" s="5" t="s">
        <v>466</v>
      </c>
      <c r="L287"/>
    </row>
    <row r="288" spans="1:12" s="1" customFormat="1" x14ac:dyDescent="0.25">
      <c r="A288" s="5" t="s">
        <v>413</v>
      </c>
      <c r="B288" s="5" t="s">
        <v>709</v>
      </c>
      <c r="C288" s="5" t="s">
        <v>710</v>
      </c>
      <c r="D288" s="52">
        <f t="shared" ca="1" si="8"/>
        <v>24132</v>
      </c>
      <c r="E288" s="5" t="s">
        <v>711</v>
      </c>
      <c r="F288" s="5">
        <v>57</v>
      </c>
      <c r="G288" s="50">
        <v>22201</v>
      </c>
      <c r="H288" s="5">
        <v>350603</v>
      </c>
      <c r="I288" s="50">
        <v>30631</v>
      </c>
      <c r="J288" s="5" t="s">
        <v>466</v>
      </c>
      <c r="L288"/>
    </row>
    <row r="289" spans="1:12" s="1" customFormat="1" x14ac:dyDescent="0.25">
      <c r="A289" s="5" t="s">
        <v>413</v>
      </c>
      <c r="B289" s="5" t="s">
        <v>712</v>
      </c>
      <c r="C289" s="5" t="s">
        <v>432</v>
      </c>
      <c r="D289" s="52">
        <f t="shared" ca="1" si="8"/>
        <v>19068</v>
      </c>
      <c r="E289" s="5" t="s">
        <v>457</v>
      </c>
      <c r="F289" s="5">
        <v>59</v>
      </c>
      <c r="G289" s="50">
        <v>21470</v>
      </c>
      <c r="H289" s="5">
        <v>351356</v>
      </c>
      <c r="I289" s="50">
        <v>30646</v>
      </c>
      <c r="J289" s="5" t="s">
        <v>412</v>
      </c>
      <c r="L289"/>
    </row>
    <row r="290" spans="1:12" s="1" customFormat="1" x14ac:dyDescent="0.25">
      <c r="A290" s="5" t="s">
        <v>413</v>
      </c>
      <c r="B290" s="5" t="s">
        <v>713</v>
      </c>
      <c r="C290" s="5" t="s">
        <v>415</v>
      </c>
      <c r="D290" s="52">
        <f t="shared" ca="1" si="8"/>
        <v>18720</v>
      </c>
      <c r="E290" s="5" t="s">
        <v>425</v>
      </c>
      <c r="F290" s="5">
        <v>61</v>
      </c>
      <c r="G290" s="50">
        <v>20877</v>
      </c>
      <c r="H290" s="5">
        <v>350100</v>
      </c>
      <c r="I290" s="50">
        <v>29959</v>
      </c>
      <c r="J290" s="5" t="s">
        <v>412</v>
      </c>
      <c r="L290"/>
    </row>
    <row r="291" spans="1:12" s="1" customFormat="1" x14ac:dyDescent="0.25">
      <c r="A291" s="5" t="s">
        <v>413</v>
      </c>
      <c r="B291" s="5" t="s">
        <v>572</v>
      </c>
      <c r="C291" s="5" t="s">
        <v>600</v>
      </c>
      <c r="D291" s="52">
        <f t="shared" ca="1" si="8"/>
        <v>27744</v>
      </c>
      <c r="E291" s="5" t="s">
        <v>460</v>
      </c>
      <c r="F291" s="5">
        <v>58</v>
      </c>
      <c r="G291" s="50">
        <v>22100</v>
      </c>
      <c r="H291" s="5">
        <v>350143</v>
      </c>
      <c r="I291" s="50">
        <v>30093</v>
      </c>
      <c r="J291" s="5" t="s">
        <v>412</v>
      </c>
      <c r="L291"/>
    </row>
    <row r="292" spans="1:12" s="1" customFormat="1" x14ac:dyDescent="0.25">
      <c r="A292" s="5" t="s">
        <v>413</v>
      </c>
      <c r="B292" s="5" t="s">
        <v>414</v>
      </c>
      <c r="C292" s="5" t="s">
        <v>435</v>
      </c>
      <c r="D292" s="52">
        <f t="shared" ca="1" si="8"/>
        <v>19500</v>
      </c>
      <c r="E292" s="5" t="s">
        <v>457</v>
      </c>
      <c r="F292" s="5">
        <v>57</v>
      </c>
      <c r="G292" s="50">
        <v>22531</v>
      </c>
      <c r="H292" s="5">
        <v>350225</v>
      </c>
      <c r="I292" s="50">
        <v>30114</v>
      </c>
      <c r="J292" s="5" t="s">
        <v>412</v>
      </c>
      <c r="L292"/>
    </row>
    <row r="293" spans="1:12" s="1" customFormat="1" x14ac:dyDescent="0.25">
      <c r="A293" s="5" t="s">
        <v>413</v>
      </c>
      <c r="B293" s="5" t="s">
        <v>590</v>
      </c>
      <c r="C293" s="5" t="s">
        <v>510</v>
      </c>
      <c r="D293" s="52">
        <f t="shared" ca="1" si="8"/>
        <v>19068</v>
      </c>
      <c r="E293" s="5" t="s">
        <v>416</v>
      </c>
      <c r="F293" s="5">
        <v>57</v>
      </c>
      <c r="G293" s="50">
        <v>22423</v>
      </c>
      <c r="H293" s="5">
        <v>351115</v>
      </c>
      <c r="I293" s="50">
        <v>30074</v>
      </c>
      <c r="J293" s="5" t="s">
        <v>412</v>
      </c>
      <c r="L293"/>
    </row>
    <row r="294" spans="1:12" s="1" customFormat="1" x14ac:dyDescent="0.25">
      <c r="A294" s="5" t="s">
        <v>413</v>
      </c>
      <c r="B294" s="5" t="s">
        <v>517</v>
      </c>
      <c r="C294" s="5" t="s">
        <v>441</v>
      </c>
      <c r="D294" s="52">
        <f t="shared" ca="1" si="8"/>
        <v>28476</v>
      </c>
      <c r="E294" s="5" t="s">
        <v>460</v>
      </c>
      <c r="F294" s="5">
        <v>57</v>
      </c>
      <c r="G294" s="50">
        <v>22413</v>
      </c>
      <c r="H294" s="5">
        <v>350171</v>
      </c>
      <c r="I294" s="50">
        <v>30310</v>
      </c>
      <c r="J294" s="5" t="s">
        <v>412</v>
      </c>
      <c r="L294"/>
    </row>
    <row r="295" spans="1:12" s="1" customFormat="1" x14ac:dyDescent="0.25">
      <c r="A295" s="5" t="s">
        <v>408</v>
      </c>
      <c r="B295" s="5" t="s">
        <v>488</v>
      </c>
      <c r="C295" s="5" t="s">
        <v>679</v>
      </c>
      <c r="D295" s="52">
        <f t="shared" ca="1" si="8"/>
        <v>23100</v>
      </c>
      <c r="E295" s="5" t="s">
        <v>460</v>
      </c>
      <c r="F295" s="5">
        <v>56</v>
      </c>
      <c r="G295" s="50">
        <v>22756</v>
      </c>
      <c r="H295" s="5">
        <v>350843</v>
      </c>
      <c r="I295" s="50">
        <v>30144</v>
      </c>
      <c r="J295" s="5" t="s">
        <v>412</v>
      </c>
      <c r="L295"/>
    </row>
    <row r="296" spans="1:12" s="1" customFormat="1" x14ac:dyDescent="0.25">
      <c r="A296" s="5" t="s">
        <v>408</v>
      </c>
      <c r="B296" s="5" t="s">
        <v>615</v>
      </c>
      <c r="C296" s="5" t="s">
        <v>676</v>
      </c>
      <c r="D296" s="52">
        <f t="shared" ca="1" si="8"/>
        <v>25656</v>
      </c>
      <c r="E296" s="5" t="s">
        <v>714</v>
      </c>
      <c r="F296" s="5">
        <v>63</v>
      </c>
      <c r="G296" s="50">
        <v>20009</v>
      </c>
      <c r="H296" s="5">
        <v>560438</v>
      </c>
      <c r="I296" s="50">
        <v>30013</v>
      </c>
      <c r="J296" s="5" t="s">
        <v>412</v>
      </c>
      <c r="L296"/>
    </row>
    <row r="297" spans="1:12" s="1" customFormat="1" x14ac:dyDescent="0.25">
      <c r="A297" s="5" t="s">
        <v>408</v>
      </c>
      <c r="B297" s="5" t="s">
        <v>592</v>
      </c>
      <c r="C297" s="5" t="s">
        <v>556</v>
      </c>
      <c r="D297" s="52">
        <f t="shared" ca="1" si="8"/>
        <v>29688</v>
      </c>
      <c r="E297" s="5" t="s">
        <v>411</v>
      </c>
      <c r="F297" s="5">
        <v>62</v>
      </c>
      <c r="G297" s="50">
        <v>20511</v>
      </c>
      <c r="H297" s="5">
        <v>560435</v>
      </c>
      <c r="I297" s="50">
        <v>30235</v>
      </c>
      <c r="J297" s="5" t="s">
        <v>412</v>
      </c>
      <c r="L297"/>
    </row>
    <row r="298" spans="1:12" s="1" customFormat="1" x14ac:dyDescent="0.25">
      <c r="A298" s="5" t="s">
        <v>408</v>
      </c>
      <c r="B298" s="5" t="s">
        <v>152</v>
      </c>
      <c r="C298" s="5" t="s">
        <v>715</v>
      </c>
      <c r="D298" s="52">
        <f t="shared" ca="1" si="8"/>
        <v>19404</v>
      </c>
      <c r="E298" s="5" t="s">
        <v>460</v>
      </c>
      <c r="F298" s="5">
        <v>60</v>
      </c>
      <c r="G298" s="50">
        <v>21166</v>
      </c>
      <c r="H298" s="5">
        <v>560437</v>
      </c>
      <c r="I298" s="50">
        <v>30149</v>
      </c>
      <c r="J298" s="5" t="s">
        <v>412</v>
      </c>
      <c r="L298"/>
    </row>
    <row r="299" spans="1:12" s="1" customFormat="1" x14ac:dyDescent="0.25">
      <c r="A299" s="5" t="s">
        <v>408</v>
      </c>
      <c r="B299" s="5" t="s">
        <v>608</v>
      </c>
      <c r="C299" s="5" t="s">
        <v>716</v>
      </c>
      <c r="D299" s="52">
        <f t="shared" ca="1" si="8"/>
        <v>23640</v>
      </c>
      <c r="E299" s="5" t="s">
        <v>422</v>
      </c>
      <c r="F299" s="5">
        <v>60</v>
      </c>
      <c r="G299" s="50">
        <v>21283</v>
      </c>
      <c r="H299" s="5">
        <v>560433</v>
      </c>
      <c r="I299" s="50">
        <v>30216</v>
      </c>
      <c r="J299" s="5" t="s">
        <v>412</v>
      </c>
      <c r="L299"/>
    </row>
    <row r="300" spans="1:12" s="1" customFormat="1" x14ac:dyDescent="0.25">
      <c r="A300" s="5" t="s">
        <v>408</v>
      </c>
      <c r="B300" s="5" t="s">
        <v>431</v>
      </c>
      <c r="C300" s="5" t="s">
        <v>155</v>
      </c>
      <c r="D300" s="52">
        <f t="shared" ca="1" si="8"/>
        <v>20460</v>
      </c>
      <c r="E300" s="5" t="s">
        <v>473</v>
      </c>
      <c r="F300" s="5">
        <v>59</v>
      </c>
      <c r="G300" s="50">
        <v>21753</v>
      </c>
      <c r="H300" s="5">
        <v>350345</v>
      </c>
      <c r="I300" s="50">
        <v>30044</v>
      </c>
      <c r="J300" s="5" t="s">
        <v>417</v>
      </c>
      <c r="L300"/>
    </row>
    <row r="301" spans="1:12" s="1" customFormat="1" x14ac:dyDescent="0.25">
      <c r="A301" s="5" t="s">
        <v>408</v>
      </c>
      <c r="B301" s="5" t="s">
        <v>712</v>
      </c>
      <c r="C301" s="5" t="s">
        <v>444</v>
      </c>
      <c r="D301" s="52">
        <f t="shared" ca="1" si="8"/>
        <v>25656</v>
      </c>
      <c r="E301" s="5" t="s">
        <v>422</v>
      </c>
      <c r="F301" s="5">
        <v>58</v>
      </c>
      <c r="G301" s="50">
        <v>22181</v>
      </c>
      <c r="H301" s="5">
        <v>351236</v>
      </c>
      <c r="I301" s="50">
        <v>30311</v>
      </c>
      <c r="J301" s="5" t="s">
        <v>417</v>
      </c>
      <c r="L301"/>
    </row>
    <row r="302" spans="1:12" s="1" customFormat="1" x14ac:dyDescent="0.25">
      <c r="A302" s="5" t="s">
        <v>408</v>
      </c>
      <c r="B302" s="5" t="s">
        <v>488</v>
      </c>
      <c r="C302" s="5" t="s">
        <v>621</v>
      </c>
      <c r="D302" s="52">
        <f t="shared" ca="1" si="8"/>
        <v>31008</v>
      </c>
      <c r="E302" s="5" t="s">
        <v>717</v>
      </c>
      <c r="F302" s="5">
        <v>57</v>
      </c>
      <c r="G302" s="50">
        <v>22227</v>
      </c>
      <c r="H302" s="5">
        <v>560456</v>
      </c>
      <c r="I302" s="50">
        <v>30266</v>
      </c>
      <c r="J302" s="5" t="s">
        <v>417</v>
      </c>
      <c r="L302"/>
    </row>
    <row r="303" spans="1:12" s="1" customFormat="1" x14ac:dyDescent="0.25">
      <c r="A303" s="5" t="s">
        <v>413</v>
      </c>
      <c r="B303" s="5" t="s">
        <v>483</v>
      </c>
      <c r="C303" s="5" t="s">
        <v>718</v>
      </c>
      <c r="D303" s="52">
        <f t="shared" ca="1" si="8"/>
        <v>28704</v>
      </c>
      <c r="E303" s="5" t="s">
        <v>416</v>
      </c>
      <c r="F303" s="5">
        <v>57</v>
      </c>
      <c r="G303" s="50">
        <v>22436</v>
      </c>
      <c r="H303" s="5">
        <v>351205</v>
      </c>
      <c r="I303" s="50">
        <v>30281</v>
      </c>
      <c r="J303" s="5" t="s">
        <v>417</v>
      </c>
      <c r="L303"/>
    </row>
    <row r="304" spans="1:12" s="1" customFormat="1" x14ac:dyDescent="0.25">
      <c r="A304" s="5" t="s">
        <v>408</v>
      </c>
      <c r="B304" s="5" t="s">
        <v>719</v>
      </c>
      <c r="C304" s="5" t="s">
        <v>550</v>
      </c>
      <c r="D304" s="52">
        <f t="shared" ca="1" si="8"/>
        <v>23100</v>
      </c>
      <c r="E304" s="5" t="s">
        <v>460</v>
      </c>
      <c r="F304" s="5">
        <v>61</v>
      </c>
      <c r="G304" s="50">
        <v>20915</v>
      </c>
      <c r="H304" s="5">
        <v>560443</v>
      </c>
      <c r="I304" s="50">
        <v>30404</v>
      </c>
      <c r="J304" s="5" t="s">
        <v>417</v>
      </c>
      <c r="L304"/>
    </row>
    <row r="305" spans="1:12" s="1" customFormat="1" x14ac:dyDescent="0.25">
      <c r="A305" s="5" t="s">
        <v>413</v>
      </c>
      <c r="B305" s="5" t="s">
        <v>479</v>
      </c>
      <c r="C305" s="5" t="s">
        <v>441</v>
      </c>
      <c r="D305" s="52">
        <f t="shared" ca="1" si="8"/>
        <v>25104</v>
      </c>
      <c r="E305" s="5" t="s">
        <v>668</v>
      </c>
      <c r="F305" s="5">
        <v>61</v>
      </c>
      <c r="G305" s="50">
        <v>20975</v>
      </c>
      <c r="H305" s="5">
        <v>561640</v>
      </c>
      <c r="I305" s="50">
        <v>30535</v>
      </c>
      <c r="J305" s="5" t="s">
        <v>417</v>
      </c>
      <c r="L305"/>
    </row>
    <row r="306" spans="1:12" s="1" customFormat="1" x14ac:dyDescent="0.25">
      <c r="A306" s="5" t="s">
        <v>413</v>
      </c>
      <c r="B306" s="5" t="s">
        <v>569</v>
      </c>
      <c r="C306" s="5" t="s">
        <v>591</v>
      </c>
      <c r="D306" s="52">
        <f t="shared" ca="1" si="8"/>
        <v>23496</v>
      </c>
      <c r="E306" s="5" t="s">
        <v>460</v>
      </c>
      <c r="F306" s="5">
        <v>57</v>
      </c>
      <c r="G306" s="50">
        <v>22276</v>
      </c>
      <c r="H306" s="5">
        <v>560564</v>
      </c>
      <c r="I306" s="50">
        <v>30571</v>
      </c>
      <c r="J306" s="5" t="s">
        <v>417</v>
      </c>
      <c r="L306"/>
    </row>
    <row r="307" spans="1:12" s="1" customFormat="1" x14ac:dyDescent="0.25">
      <c r="A307" s="5" t="s">
        <v>413</v>
      </c>
      <c r="B307" s="5" t="s">
        <v>645</v>
      </c>
      <c r="C307" s="5" t="s">
        <v>720</v>
      </c>
      <c r="D307" s="52">
        <f t="shared" ca="1" si="8"/>
        <v>21864</v>
      </c>
      <c r="E307" s="5" t="s">
        <v>460</v>
      </c>
      <c r="F307" s="5">
        <v>58</v>
      </c>
      <c r="G307" s="50">
        <v>22004</v>
      </c>
      <c r="H307" s="5">
        <v>351148</v>
      </c>
      <c r="I307" s="50">
        <v>30500</v>
      </c>
      <c r="J307" s="5" t="s">
        <v>417</v>
      </c>
      <c r="L307"/>
    </row>
    <row r="308" spans="1:12" s="1" customFormat="1" x14ac:dyDescent="0.25">
      <c r="A308" s="5" t="s">
        <v>413</v>
      </c>
      <c r="B308" s="5" t="s">
        <v>481</v>
      </c>
      <c r="C308" s="5" t="s">
        <v>706</v>
      </c>
      <c r="D308" s="52">
        <f t="shared" ca="1" si="8"/>
        <v>23172</v>
      </c>
      <c r="E308" s="5" t="s">
        <v>416</v>
      </c>
      <c r="F308" s="5">
        <v>57</v>
      </c>
      <c r="G308" s="50">
        <v>22430</v>
      </c>
      <c r="H308" s="5">
        <v>350936</v>
      </c>
      <c r="I308" s="50">
        <v>30396</v>
      </c>
      <c r="J308" s="5" t="s">
        <v>417</v>
      </c>
      <c r="L308"/>
    </row>
    <row r="309" spans="1:12" s="1" customFormat="1" x14ac:dyDescent="0.25">
      <c r="A309" s="5" t="s">
        <v>408</v>
      </c>
      <c r="B309" s="5" t="s">
        <v>429</v>
      </c>
      <c r="C309" s="5" t="s">
        <v>533</v>
      </c>
      <c r="D309" s="52">
        <f t="shared" ca="1" si="8"/>
        <v>26040</v>
      </c>
      <c r="E309" s="5" t="s">
        <v>422</v>
      </c>
      <c r="F309" s="5">
        <v>57</v>
      </c>
      <c r="G309" s="50">
        <v>22512</v>
      </c>
      <c r="H309" s="5">
        <v>350380</v>
      </c>
      <c r="I309" s="50">
        <v>30611</v>
      </c>
      <c r="J309" s="5" t="s">
        <v>417</v>
      </c>
      <c r="L309"/>
    </row>
    <row r="310" spans="1:12" s="1" customFormat="1" x14ac:dyDescent="0.25">
      <c r="A310" s="5" t="s">
        <v>408</v>
      </c>
      <c r="B310" s="5" t="s">
        <v>610</v>
      </c>
      <c r="C310" s="5" t="s">
        <v>157</v>
      </c>
      <c r="D310" s="52">
        <f t="shared" ca="1" si="8"/>
        <v>27204</v>
      </c>
      <c r="E310" s="5" t="s">
        <v>619</v>
      </c>
      <c r="F310" s="5">
        <v>61</v>
      </c>
      <c r="G310" s="50">
        <v>20856</v>
      </c>
      <c r="H310" s="5">
        <v>350223</v>
      </c>
      <c r="I310" s="50">
        <v>30426</v>
      </c>
      <c r="J310" s="5" t="s">
        <v>417</v>
      </c>
      <c r="L310"/>
    </row>
    <row r="311" spans="1:12" s="1" customFormat="1" x14ac:dyDescent="0.25">
      <c r="A311" s="5" t="s">
        <v>413</v>
      </c>
      <c r="B311" s="5" t="s">
        <v>639</v>
      </c>
      <c r="C311" s="5" t="s">
        <v>427</v>
      </c>
      <c r="D311" s="52">
        <f t="shared" ca="1" si="8"/>
        <v>19740</v>
      </c>
      <c r="E311" s="5" t="s">
        <v>416</v>
      </c>
      <c r="F311" s="5">
        <v>60</v>
      </c>
      <c r="G311" s="50">
        <v>21136</v>
      </c>
      <c r="H311" s="5">
        <v>560450</v>
      </c>
      <c r="I311" s="50">
        <v>30414</v>
      </c>
      <c r="J311" s="5" t="s">
        <v>417</v>
      </c>
      <c r="L311"/>
    </row>
    <row r="312" spans="1:12" s="1" customFormat="1" x14ac:dyDescent="0.25">
      <c r="A312" s="5" t="s">
        <v>413</v>
      </c>
      <c r="B312" s="5" t="s">
        <v>553</v>
      </c>
      <c r="C312" s="5" t="s">
        <v>721</v>
      </c>
      <c r="D312" s="52">
        <f t="shared" ca="1" si="8"/>
        <v>21228</v>
      </c>
      <c r="E312" s="5" t="s">
        <v>425</v>
      </c>
      <c r="F312" s="5">
        <v>59</v>
      </c>
      <c r="G312" s="50">
        <v>21675</v>
      </c>
      <c r="H312" s="5">
        <v>350765</v>
      </c>
      <c r="I312" s="50">
        <v>30439</v>
      </c>
      <c r="J312" s="5" t="s">
        <v>417</v>
      </c>
      <c r="L312"/>
    </row>
    <row r="313" spans="1:12" s="1" customFormat="1" x14ac:dyDescent="0.25">
      <c r="A313" s="5" t="s">
        <v>413</v>
      </c>
      <c r="B313" s="5" t="s">
        <v>485</v>
      </c>
      <c r="C313" s="5" t="s">
        <v>722</v>
      </c>
      <c r="D313" s="52">
        <f t="shared" ca="1" si="8"/>
        <v>20088</v>
      </c>
      <c r="E313" s="5" t="s">
        <v>416</v>
      </c>
      <c r="F313" s="5">
        <v>57</v>
      </c>
      <c r="G313" s="50">
        <v>22245</v>
      </c>
      <c r="H313" s="5">
        <v>561167</v>
      </c>
      <c r="I313" s="50">
        <v>30563</v>
      </c>
      <c r="J313" s="5" t="s">
        <v>417</v>
      </c>
      <c r="L313"/>
    </row>
    <row r="314" spans="1:12" s="1" customFormat="1" x14ac:dyDescent="0.25">
      <c r="A314" s="5" t="s">
        <v>413</v>
      </c>
      <c r="B314" s="5" t="s">
        <v>705</v>
      </c>
      <c r="C314" s="5" t="s">
        <v>480</v>
      </c>
      <c r="D314" s="52">
        <f t="shared" ca="1" si="8"/>
        <v>26220</v>
      </c>
      <c r="E314" s="5" t="s">
        <v>460</v>
      </c>
      <c r="F314" s="5">
        <v>57</v>
      </c>
      <c r="G314" s="50">
        <v>22474</v>
      </c>
      <c r="H314" s="5">
        <v>350982</v>
      </c>
      <c r="I314" s="50">
        <v>30456</v>
      </c>
      <c r="J314" s="5" t="s">
        <v>417</v>
      </c>
      <c r="L314"/>
    </row>
    <row r="315" spans="1:12" s="1" customFormat="1" x14ac:dyDescent="0.25">
      <c r="A315" s="5" t="s">
        <v>413</v>
      </c>
      <c r="B315" s="5" t="s">
        <v>608</v>
      </c>
      <c r="C315" s="5" t="s">
        <v>515</v>
      </c>
      <c r="D315" s="52">
        <f t="shared" ca="1" si="8"/>
        <v>26388</v>
      </c>
      <c r="E315" s="5" t="s">
        <v>457</v>
      </c>
      <c r="F315" s="5">
        <v>59</v>
      </c>
      <c r="G315" s="50">
        <v>21772</v>
      </c>
      <c r="H315" s="5">
        <v>560446</v>
      </c>
      <c r="I315" s="50">
        <v>30569</v>
      </c>
      <c r="J315" s="5" t="s">
        <v>417</v>
      </c>
      <c r="L315"/>
    </row>
    <row r="316" spans="1:12" s="1" customFormat="1" x14ac:dyDescent="0.25">
      <c r="A316" s="5" t="s">
        <v>413</v>
      </c>
      <c r="B316" s="5" t="s">
        <v>681</v>
      </c>
      <c r="C316" s="5" t="s">
        <v>723</v>
      </c>
      <c r="D316" s="52">
        <f t="shared" ca="1" si="8"/>
        <v>28668</v>
      </c>
      <c r="E316" s="5" t="s">
        <v>416</v>
      </c>
      <c r="F316" s="5">
        <v>58</v>
      </c>
      <c r="G316" s="50">
        <v>22071</v>
      </c>
      <c r="H316" s="5">
        <v>350708</v>
      </c>
      <c r="I316" s="50">
        <v>30321</v>
      </c>
      <c r="J316" s="5" t="s">
        <v>421</v>
      </c>
      <c r="L316"/>
    </row>
    <row r="317" spans="1:12" s="1" customFormat="1" x14ac:dyDescent="0.25">
      <c r="A317" s="5" t="s">
        <v>408</v>
      </c>
      <c r="B317" s="5" t="s">
        <v>608</v>
      </c>
      <c r="C317" s="5" t="s">
        <v>552</v>
      </c>
      <c r="D317" s="52">
        <f t="shared" ca="1" si="8"/>
        <v>29880</v>
      </c>
      <c r="E317" s="5" t="s">
        <v>607</v>
      </c>
      <c r="F317" s="5">
        <v>63</v>
      </c>
      <c r="G317" s="50">
        <v>20257</v>
      </c>
      <c r="H317" s="5">
        <v>351074</v>
      </c>
      <c r="I317" s="50">
        <v>30448</v>
      </c>
      <c r="J317" s="5" t="s">
        <v>421</v>
      </c>
      <c r="L317"/>
    </row>
    <row r="318" spans="1:12" s="1" customFormat="1" x14ac:dyDescent="0.25">
      <c r="A318" s="5" t="s">
        <v>408</v>
      </c>
      <c r="B318" s="5" t="s">
        <v>623</v>
      </c>
      <c r="C318" s="5" t="s">
        <v>724</v>
      </c>
      <c r="D318" s="52">
        <f t="shared" ca="1" si="8"/>
        <v>30840</v>
      </c>
      <c r="E318" s="5" t="s">
        <v>536</v>
      </c>
      <c r="F318" s="5">
        <v>60</v>
      </c>
      <c r="G318" s="50">
        <v>21270</v>
      </c>
      <c r="H318" s="5">
        <v>350335</v>
      </c>
      <c r="I318" s="50">
        <v>30378</v>
      </c>
      <c r="J318" s="5" t="s">
        <v>421</v>
      </c>
      <c r="L318"/>
    </row>
    <row r="319" spans="1:12" s="1" customFormat="1" x14ac:dyDescent="0.25">
      <c r="A319" s="5" t="s">
        <v>408</v>
      </c>
      <c r="B319" s="5" t="s">
        <v>157</v>
      </c>
      <c r="C319" s="5" t="s">
        <v>621</v>
      </c>
      <c r="D319" s="52">
        <f t="shared" ca="1" si="8"/>
        <v>27168</v>
      </c>
      <c r="E319" s="5" t="s">
        <v>442</v>
      </c>
      <c r="F319" s="5">
        <v>60</v>
      </c>
      <c r="G319" s="50">
        <v>21432</v>
      </c>
      <c r="H319" s="5">
        <v>350943</v>
      </c>
      <c r="I319" s="50">
        <v>30646</v>
      </c>
      <c r="J319" s="5" t="s">
        <v>421</v>
      </c>
      <c r="L319"/>
    </row>
    <row r="320" spans="1:12" s="1" customFormat="1" x14ac:dyDescent="0.25">
      <c r="A320" s="5" t="s">
        <v>413</v>
      </c>
      <c r="B320" s="5" t="s">
        <v>461</v>
      </c>
      <c r="C320" s="5" t="s">
        <v>441</v>
      </c>
      <c r="D320" s="52">
        <f t="shared" ca="1" si="8"/>
        <v>26328</v>
      </c>
      <c r="E320" s="5" t="s">
        <v>442</v>
      </c>
      <c r="F320" s="5">
        <v>60</v>
      </c>
      <c r="G320" s="50">
        <v>21369</v>
      </c>
      <c r="H320" s="5">
        <v>351272</v>
      </c>
      <c r="I320" s="50">
        <v>30660</v>
      </c>
      <c r="J320" s="5" t="s">
        <v>421</v>
      </c>
      <c r="L320"/>
    </row>
    <row r="321" spans="1:12" s="1" customFormat="1" x14ac:dyDescent="0.25">
      <c r="A321" s="5" t="s">
        <v>413</v>
      </c>
      <c r="B321" s="5" t="s">
        <v>155</v>
      </c>
      <c r="C321" s="5" t="s">
        <v>441</v>
      </c>
      <c r="D321" s="52">
        <f t="shared" ca="1" si="8"/>
        <v>21312</v>
      </c>
      <c r="E321" s="5" t="s">
        <v>457</v>
      </c>
      <c r="F321" s="5">
        <v>58</v>
      </c>
      <c r="G321" s="50">
        <v>22171</v>
      </c>
      <c r="H321" s="5">
        <v>351290</v>
      </c>
      <c r="I321" s="50">
        <v>30604</v>
      </c>
      <c r="J321" s="5" t="s">
        <v>421</v>
      </c>
      <c r="L321"/>
    </row>
    <row r="322" spans="1:12" s="1" customFormat="1" x14ac:dyDescent="0.25">
      <c r="A322" s="5" t="s">
        <v>413</v>
      </c>
      <c r="B322" s="5" t="s">
        <v>586</v>
      </c>
      <c r="C322" s="5" t="s">
        <v>432</v>
      </c>
      <c r="D322" s="52">
        <f t="shared" ca="1" si="8"/>
        <v>21024</v>
      </c>
      <c r="E322" s="5" t="s">
        <v>416</v>
      </c>
      <c r="F322" s="5">
        <v>57</v>
      </c>
      <c r="G322" s="50">
        <v>22307</v>
      </c>
      <c r="H322" s="5">
        <v>351261</v>
      </c>
      <c r="I322" s="50">
        <v>30341</v>
      </c>
      <c r="J322" s="5" t="s">
        <v>421</v>
      </c>
      <c r="L322"/>
    </row>
    <row r="323" spans="1:12" s="1" customFormat="1" x14ac:dyDescent="0.25">
      <c r="A323" s="5" t="s">
        <v>408</v>
      </c>
      <c r="B323" s="5" t="s">
        <v>570</v>
      </c>
      <c r="C323" s="5" t="s">
        <v>453</v>
      </c>
      <c r="D323" s="52">
        <f t="shared" ref="D323:D386" ca="1" si="9">RANDBETWEEN(1500,2600)*12</f>
        <v>29484</v>
      </c>
      <c r="E323" s="5" t="s">
        <v>425</v>
      </c>
      <c r="F323" s="5">
        <v>56</v>
      </c>
      <c r="G323" s="50">
        <v>22651</v>
      </c>
      <c r="H323" s="5">
        <v>350973</v>
      </c>
      <c r="I323" s="50">
        <v>30456</v>
      </c>
      <c r="J323" s="5" t="s">
        <v>421</v>
      </c>
      <c r="L323"/>
    </row>
    <row r="324" spans="1:12" s="1" customFormat="1" x14ac:dyDescent="0.25">
      <c r="A324" s="5" t="s">
        <v>408</v>
      </c>
      <c r="B324" s="5" t="s">
        <v>469</v>
      </c>
      <c r="C324" s="5" t="s">
        <v>725</v>
      </c>
      <c r="D324" s="52">
        <f t="shared" ca="1" si="9"/>
        <v>29568</v>
      </c>
      <c r="E324" s="5" t="s">
        <v>726</v>
      </c>
      <c r="F324" s="5">
        <v>61</v>
      </c>
      <c r="G324" s="50">
        <v>20887</v>
      </c>
      <c r="H324" s="5">
        <v>350560</v>
      </c>
      <c r="I324" s="50">
        <v>30571</v>
      </c>
      <c r="J324" s="5" t="s">
        <v>421</v>
      </c>
      <c r="L324"/>
    </row>
    <row r="325" spans="1:12" s="1" customFormat="1" x14ac:dyDescent="0.25">
      <c r="A325" s="5" t="s">
        <v>408</v>
      </c>
      <c r="B325" s="5" t="s">
        <v>434</v>
      </c>
      <c r="C325" s="5" t="s">
        <v>185</v>
      </c>
      <c r="D325" s="52">
        <f t="shared" ca="1" si="9"/>
        <v>29388</v>
      </c>
      <c r="E325" s="5" t="s">
        <v>727</v>
      </c>
      <c r="F325" s="5">
        <v>58</v>
      </c>
      <c r="G325" s="50">
        <v>22011</v>
      </c>
      <c r="H325" s="5">
        <v>350664</v>
      </c>
      <c r="I325" s="50">
        <v>30409</v>
      </c>
      <c r="J325" s="5" t="s">
        <v>421</v>
      </c>
      <c r="L325"/>
    </row>
    <row r="326" spans="1:12" s="1" customFormat="1" x14ac:dyDescent="0.25">
      <c r="A326" s="5" t="s">
        <v>408</v>
      </c>
      <c r="B326" s="5" t="s">
        <v>602</v>
      </c>
      <c r="C326" s="5" t="s">
        <v>715</v>
      </c>
      <c r="D326" s="52">
        <f t="shared" ca="1" si="9"/>
        <v>29160</v>
      </c>
      <c r="E326" s="5" t="s">
        <v>422</v>
      </c>
      <c r="F326" s="5">
        <v>58</v>
      </c>
      <c r="G326" s="50">
        <v>22140</v>
      </c>
      <c r="H326" s="5">
        <v>350919</v>
      </c>
      <c r="I326" s="50">
        <v>30363</v>
      </c>
      <c r="J326" s="5" t="s">
        <v>466</v>
      </c>
      <c r="L326"/>
    </row>
    <row r="327" spans="1:12" s="1" customFormat="1" x14ac:dyDescent="0.25">
      <c r="A327" s="5" t="s">
        <v>413</v>
      </c>
      <c r="B327" s="5" t="s">
        <v>681</v>
      </c>
      <c r="C327" s="5" t="s">
        <v>728</v>
      </c>
      <c r="D327" s="52">
        <f t="shared" ca="1" si="9"/>
        <v>18648</v>
      </c>
      <c r="E327" s="5" t="s">
        <v>416</v>
      </c>
      <c r="F327" s="5">
        <v>57</v>
      </c>
      <c r="G327" s="50">
        <v>22230</v>
      </c>
      <c r="H327" s="5">
        <v>351086</v>
      </c>
      <c r="I327" s="50">
        <v>30404</v>
      </c>
      <c r="J327" s="5" t="s">
        <v>466</v>
      </c>
      <c r="L327"/>
    </row>
    <row r="328" spans="1:12" s="1" customFormat="1" x14ac:dyDescent="0.25">
      <c r="A328" s="5" t="s">
        <v>413</v>
      </c>
      <c r="B328" s="5" t="s">
        <v>437</v>
      </c>
      <c r="C328" s="5" t="s">
        <v>167</v>
      </c>
      <c r="D328" s="52">
        <f t="shared" ca="1" si="9"/>
        <v>31200</v>
      </c>
      <c r="E328" s="5" t="s">
        <v>416</v>
      </c>
      <c r="F328" s="5">
        <v>56</v>
      </c>
      <c r="G328" s="50">
        <v>22908</v>
      </c>
      <c r="H328" s="5">
        <v>351292</v>
      </c>
      <c r="I328" s="50">
        <v>30540</v>
      </c>
      <c r="J328" s="5" t="s">
        <v>466</v>
      </c>
      <c r="L328"/>
    </row>
    <row r="329" spans="1:12" s="1" customFormat="1" x14ac:dyDescent="0.25">
      <c r="A329" s="5" t="s">
        <v>408</v>
      </c>
      <c r="B329" s="5" t="s">
        <v>705</v>
      </c>
      <c r="C329" s="5" t="s">
        <v>676</v>
      </c>
      <c r="D329" s="52">
        <f t="shared" ca="1" si="9"/>
        <v>26772</v>
      </c>
      <c r="E329" s="5" t="s">
        <v>445</v>
      </c>
      <c r="F329" s="5">
        <v>57</v>
      </c>
      <c r="G329" s="50">
        <v>22536</v>
      </c>
      <c r="H329" s="5">
        <v>351002</v>
      </c>
      <c r="I329" s="50">
        <v>30470</v>
      </c>
      <c r="J329" s="5" t="s">
        <v>466</v>
      </c>
      <c r="L329"/>
    </row>
    <row r="330" spans="1:12" s="1" customFormat="1" x14ac:dyDescent="0.25">
      <c r="A330" s="5" t="s">
        <v>408</v>
      </c>
      <c r="B330" s="5" t="s">
        <v>713</v>
      </c>
      <c r="C330" s="5" t="s">
        <v>729</v>
      </c>
      <c r="D330" s="52">
        <f t="shared" ca="1" si="9"/>
        <v>27984</v>
      </c>
      <c r="E330" s="5" t="s">
        <v>442</v>
      </c>
      <c r="F330" s="5">
        <v>56</v>
      </c>
      <c r="G330" s="50">
        <v>22672</v>
      </c>
      <c r="H330" s="5">
        <v>350209</v>
      </c>
      <c r="I330" s="50">
        <v>30401</v>
      </c>
      <c r="J330" s="5" t="s">
        <v>466</v>
      </c>
      <c r="L330"/>
    </row>
    <row r="331" spans="1:12" s="1" customFormat="1" x14ac:dyDescent="0.25">
      <c r="A331" s="5" t="s">
        <v>408</v>
      </c>
      <c r="B331" s="5" t="s">
        <v>448</v>
      </c>
      <c r="C331" s="5" t="s">
        <v>599</v>
      </c>
      <c r="D331" s="52">
        <f t="shared" ca="1" si="9"/>
        <v>27444</v>
      </c>
      <c r="E331" s="5" t="s">
        <v>470</v>
      </c>
      <c r="F331" s="5">
        <v>55</v>
      </c>
      <c r="G331" s="50">
        <v>23245</v>
      </c>
      <c r="H331" s="5">
        <v>350489</v>
      </c>
      <c r="I331" s="50">
        <v>30342</v>
      </c>
      <c r="J331" s="5" t="s">
        <v>466</v>
      </c>
      <c r="L331"/>
    </row>
    <row r="332" spans="1:12" s="1" customFormat="1" x14ac:dyDescent="0.25">
      <c r="A332" s="5" t="s">
        <v>408</v>
      </c>
      <c r="B332" s="5" t="s">
        <v>602</v>
      </c>
      <c r="C332" s="5" t="s">
        <v>444</v>
      </c>
      <c r="D332" s="52">
        <f t="shared" ca="1" si="9"/>
        <v>31008</v>
      </c>
      <c r="E332" s="5" t="s">
        <v>425</v>
      </c>
      <c r="F332" s="5">
        <v>54</v>
      </c>
      <c r="G332" s="50">
        <v>23341</v>
      </c>
      <c r="H332" s="5">
        <v>350676</v>
      </c>
      <c r="I332" s="50">
        <v>30596</v>
      </c>
      <c r="J332" s="5" t="s">
        <v>466</v>
      </c>
      <c r="L332"/>
    </row>
    <row r="333" spans="1:12" s="1" customFormat="1" x14ac:dyDescent="0.25">
      <c r="A333" s="5" t="s">
        <v>408</v>
      </c>
      <c r="B333" s="5" t="s">
        <v>602</v>
      </c>
      <c r="C333" s="5" t="s">
        <v>152</v>
      </c>
      <c r="D333" s="52">
        <f t="shared" ca="1" si="9"/>
        <v>26616</v>
      </c>
      <c r="E333" s="5" t="s">
        <v>460</v>
      </c>
      <c r="F333" s="5">
        <v>60</v>
      </c>
      <c r="G333" s="50">
        <v>21358</v>
      </c>
      <c r="H333" s="5">
        <v>560464</v>
      </c>
      <c r="I333" s="50">
        <v>30658</v>
      </c>
      <c r="J333" s="5" t="s">
        <v>466</v>
      </c>
      <c r="L333"/>
    </row>
    <row r="334" spans="1:12" s="1" customFormat="1" x14ac:dyDescent="0.25">
      <c r="A334" s="5" t="s">
        <v>413</v>
      </c>
      <c r="B334" s="5" t="s">
        <v>730</v>
      </c>
      <c r="C334" s="5" t="s">
        <v>415</v>
      </c>
      <c r="D334" s="52">
        <f t="shared" ca="1" si="9"/>
        <v>26412</v>
      </c>
      <c r="E334" s="5" t="s">
        <v>460</v>
      </c>
      <c r="F334" s="5">
        <v>59</v>
      </c>
      <c r="G334" s="50">
        <v>21682</v>
      </c>
      <c r="H334" s="5">
        <v>560444</v>
      </c>
      <c r="I334" s="50">
        <v>30630</v>
      </c>
      <c r="J334" s="5" t="s">
        <v>466</v>
      </c>
      <c r="L334"/>
    </row>
    <row r="335" spans="1:12" s="1" customFormat="1" x14ac:dyDescent="0.25">
      <c r="A335" s="5" t="s">
        <v>408</v>
      </c>
      <c r="B335" s="5" t="s">
        <v>464</v>
      </c>
      <c r="C335" s="5" t="s">
        <v>453</v>
      </c>
      <c r="D335" s="52">
        <f t="shared" ca="1" si="9"/>
        <v>25908</v>
      </c>
      <c r="E335" s="5" t="s">
        <v>636</v>
      </c>
      <c r="F335" s="5">
        <v>56</v>
      </c>
      <c r="G335" s="50">
        <v>22908</v>
      </c>
      <c r="H335" s="5">
        <v>350653</v>
      </c>
      <c r="I335" s="50">
        <v>30540</v>
      </c>
      <c r="J335" s="5" t="s">
        <v>412</v>
      </c>
      <c r="L335"/>
    </row>
    <row r="336" spans="1:12" s="1" customFormat="1" x14ac:dyDescent="0.25">
      <c r="A336" s="5" t="s">
        <v>413</v>
      </c>
      <c r="B336" s="5" t="s">
        <v>437</v>
      </c>
      <c r="C336" s="5" t="s">
        <v>491</v>
      </c>
      <c r="D336" s="52">
        <f t="shared" ca="1" si="9"/>
        <v>23268</v>
      </c>
      <c r="E336" s="5" t="s">
        <v>457</v>
      </c>
      <c r="F336" s="5">
        <v>56</v>
      </c>
      <c r="G336" s="50">
        <v>22899</v>
      </c>
      <c r="H336" s="5">
        <v>350150</v>
      </c>
      <c r="I336" s="50">
        <v>30465</v>
      </c>
      <c r="J336" s="5" t="s">
        <v>412</v>
      </c>
      <c r="L336"/>
    </row>
    <row r="337" spans="1:12" s="1" customFormat="1" x14ac:dyDescent="0.25">
      <c r="A337" s="5" t="s">
        <v>408</v>
      </c>
      <c r="B337" s="5" t="s">
        <v>414</v>
      </c>
      <c r="C337" s="5" t="s">
        <v>676</v>
      </c>
      <c r="D337" s="52">
        <f t="shared" ca="1" si="9"/>
        <v>29304</v>
      </c>
      <c r="E337" s="5" t="s">
        <v>548</v>
      </c>
      <c r="F337" s="5">
        <v>55</v>
      </c>
      <c r="G337" s="50">
        <v>23179</v>
      </c>
      <c r="H337" s="5">
        <v>350453</v>
      </c>
      <c r="I337" s="50">
        <v>30645</v>
      </c>
      <c r="J337" s="5" t="s">
        <v>412</v>
      </c>
      <c r="L337"/>
    </row>
    <row r="338" spans="1:12" s="1" customFormat="1" x14ac:dyDescent="0.25">
      <c r="A338" s="5" t="s">
        <v>408</v>
      </c>
      <c r="B338" s="5" t="s">
        <v>434</v>
      </c>
      <c r="C338" s="5" t="s">
        <v>157</v>
      </c>
      <c r="D338" s="52">
        <f t="shared" ca="1" si="9"/>
        <v>22932</v>
      </c>
      <c r="E338" s="5" t="s">
        <v>416</v>
      </c>
      <c r="F338" s="5">
        <v>60</v>
      </c>
      <c r="G338" s="50">
        <v>21135</v>
      </c>
      <c r="H338" s="5">
        <v>560470</v>
      </c>
      <c r="I338" s="50">
        <v>30658</v>
      </c>
      <c r="J338" s="5" t="s">
        <v>412</v>
      </c>
      <c r="L338"/>
    </row>
    <row r="339" spans="1:12" s="1" customFormat="1" x14ac:dyDescent="0.25">
      <c r="A339" s="5" t="s">
        <v>413</v>
      </c>
      <c r="B339" s="5" t="s">
        <v>431</v>
      </c>
      <c r="C339" s="5" t="s">
        <v>532</v>
      </c>
      <c r="D339" s="52">
        <f t="shared" ca="1" si="9"/>
        <v>20844</v>
      </c>
      <c r="E339" s="5" t="s">
        <v>428</v>
      </c>
      <c r="F339" s="5">
        <v>60</v>
      </c>
      <c r="G339" s="50">
        <v>21278</v>
      </c>
      <c r="H339" s="5">
        <v>560471</v>
      </c>
      <c r="I339" s="50">
        <v>30581</v>
      </c>
      <c r="J339" s="5" t="s">
        <v>412</v>
      </c>
      <c r="L339"/>
    </row>
    <row r="340" spans="1:12" s="1" customFormat="1" x14ac:dyDescent="0.25">
      <c r="A340" s="5" t="s">
        <v>413</v>
      </c>
      <c r="B340" s="5" t="s">
        <v>544</v>
      </c>
      <c r="C340" s="5" t="s">
        <v>489</v>
      </c>
      <c r="D340" s="52">
        <f t="shared" ca="1" si="9"/>
        <v>20568</v>
      </c>
      <c r="E340" s="5" t="s">
        <v>439</v>
      </c>
      <c r="F340" s="5">
        <v>57</v>
      </c>
      <c r="G340" s="50">
        <v>22200</v>
      </c>
      <c r="H340" s="5">
        <v>351150</v>
      </c>
      <c r="I340" s="50">
        <v>30357</v>
      </c>
      <c r="J340" s="5" t="s">
        <v>412</v>
      </c>
      <c r="L340"/>
    </row>
    <row r="341" spans="1:12" s="1" customFormat="1" x14ac:dyDescent="0.25">
      <c r="A341" s="5" t="s">
        <v>408</v>
      </c>
      <c r="B341" s="5" t="s">
        <v>652</v>
      </c>
      <c r="C341" s="5" t="s">
        <v>542</v>
      </c>
      <c r="D341" s="52">
        <f t="shared" ca="1" si="9"/>
        <v>28260</v>
      </c>
      <c r="E341" s="5" t="s">
        <v>731</v>
      </c>
      <c r="F341" s="5">
        <v>59</v>
      </c>
      <c r="G341" s="50">
        <v>21477</v>
      </c>
      <c r="H341" s="5">
        <v>351302</v>
      </c>
      <c r="I341" s="50">
        <v>30409</v>
      </c>
      <c r="J341" s="5" t="s">
        <v>412</v>
      </c>
      <c r="L341"/>
    </row>
    <row r="342" spans="1:12" s="1" customFormat="1" x14ac:dyDescent="0.25">
      <c r="A342" s="5" t="s">
        <v>408</v>
      </c>
      <c r="B342" s="5" t="s">
        <v>704</v>
      </c>
      <c r="C342" s="5" t="s">
        <v>535</v>
      </c>
      <c r="D342" s="52">
        <f t="shared" ca="1" si="9"/>
        <v>20004</v>
      </c>
      <c r="E342" s="5" t="s">
        <v>425</v>
      </c>
      <c r="F342" s="5">
        <v>56</v>
      </c>
      <c r="G342" s="50">
        <v>22595</v>
      </c>
      <c r="H342" s="5">
        <v>351183</v>
      </c>
      <c r="I342" s="50">
        <v>30453</v>
      </c>
      <c r="J342" s="5" t="s">
        <v>412</v>
      </c>
      <c r="L342"/>
    </row>
    <row r="343" spans="1:12" s="1" customFormat="1" x14ac:dyDescent="0.25">
      <c r="A343" s="5" t="s">
        <v>408</v>
      </c>
      <c r="B343" s="5" t="s">
        <v>450</v>
      </c>
      <c r="C343" s="5" t="s">
        <v>599</v>
      </c>
      <c r="D343" s="52">
        <f t="shared" ca="1" si="9"/>
        <v>20064</v>
      </c>
      <c r="E343" s="5" t="s">
        <v>460</v>
      </c>
      <c r="F343" s="5">
        <v>57</v>
      </c>
      <c r="G343" s="50">
        <v>22322</v>
      </c>
      <c r="H343" s="5">
        <v>351186</v>
      </c>
      <c r="I343" s="50">
        <v>30470</v>
      </c>
      <c r="J343" s="5" t="s">
        <v>412</v>
      </c>
      <c r="L343"/>
    </row>
    <row r="344" spans="1:12" s="1" customFormat="1" x14ac:dyDescent="0.25">
      <c r="A344" s="5" t="s">
        <v>408</v>
      </c>
      <c r="B344" s="5" t="s">
        <v>602</v>
      </c>
      <c r="C344" s="5" t="s">
        <v>535</v>
      </c>
      <c r="D344" s="52">
        <f t="shared" ca="1" si="9"/>
        <v>29148</v>
      </c>
      <c r="E344" s="5" t="s">
        <v>416</v>
      </c>
      <c r="F344" s="5">
        <v>56</v>
      </c>
      <c r="G344" s="50">
        <v>22870</v>
      </c>
      <c r="H344" s="5">
        <v>560469</v>
      </c>
      <c r="I344" s="50">
        <v>30441</v>
      </c>
      <c r="J344" s="5" t="s">
        <v>412</v>
      </c>
      <c r="L344"/>
    </row>
    <row r="345" spans="1:12" s="1" customFormat="1" x14ac:dyDescent="0.25">
      <c r="A345" s="5" t="s">
        <v>413</v>
      </c>
      <c r="B345" s="5" t="s">
        <v>499</v>
      </c>
      <c r="C345" s="5" t="s">
        <v>515</v>
      </c>
      <c r="D345" s="52">
        <f t="shared" ca="1" si="9"/>
        <v>31020</v>
      </c>
      <c r="E345" s="5" t="s">
        <v>422</v>
      </c>
      <c r="F345" s="5">
        <v>55</v>
      </c>
      <c r="G345" s="50">
        <v>23052</v>
      </c>
      <c r="H345" s="5">
        <v>350301</v>
      </c>
      <c r="I345" s="50">
        <v>30660</v>
      </c>
      <c r="J345" s="5" t="s">
        <v>412</v>
      </c>
      <c r="L345"/>
    </row>
    <row r="346" spans="1:12" s="1" customFormat="1" x14ac:dyDescent="0.25">
      <c r="A346" s="5" t="s">
        <v>408</v>
      </c>
      <c r="B346" s="5" t="s">
        <v>634</v>
      </c>
      <c r="C346" s="5" t="s">
        <v>451</v>
      </c>
      <c r="D346" s="52">
        <f t="shared" ca="1" si="9"/>
        <v>27456</v>
      </c>
      <c r="E346" s="5" t="s">
        <v>732</v>
      </c>
      <c r="F346" s="5">
        <v>63</v>
      </c>
      <c r="G346" s="50">
        <v>20274</v>
      </c>
      <c r="H346" s="5">
        <v>560478</v>
      </c>
      <c r="I346" s="50">
        <v>30324</v>
      </c>
      <c r="J346" s="5" t="s">
        <v>417</v>
      </c>
      <c r="L346"/>
    </row>
    <row r="347" spans="1:12" s="1" customFormat="1" x14ac:dyDescent="0.25">
      <c r="A347" s="5" t="s">
        <v>408</v>
      </c>
      <c r="B347" s="5" t="s">
        <v>492</v>
      </c>
      <c r="C347" s="5" t="s">
        <v>533</v>
      </c>
      <c r="D347" s="52">
        <f t="shared" ca="1" si="9"/>
        <v>19344</v>
      </c>
      <c r="E347" s="5" t="s">
        <v>445</v>
      </c>
      <c r="F347" s="5">
        <v>61</v>
      </c>
      <c r="G347" s="50">
        <v>20939</v>
      </c>
      <c r="H347" s="5">
        <v>560476</v>
      </c>
      <c r="I347" s="50">
        <v>30458</v>
      </c>
      <c r="J347" s="5" t="s">
        <v>417</v>
      </c>
      <c r="L347"/>
    </row>
    <row r="348" spans="1:12" s="1" customFormat="1" x14ac:dyDescent="0.25">
      <c r="A348" s="5" t="s">
        <v>413</v>
      </c>
      <c r="B348" s="5" t="s">
        <v>611</v>
      </c>
      <c r="C348" s="5" t="s">
        <v>510</v>
      </c>
      <c r="D348" s="52">
        <f t="shared" ca="1" si="9"/>
        <v>19104</v>
      </c>
      <c r="E348" s="5" t="s">
        <v>416</v>
      </c>
      <c r="F348" s="5">
        <v>60</v>
      </c>
      <c r="G348" s="50">
        <v>21308</v>
      </c>
      <c r="H348" s="5">
        <v>350917</v>
      </c>
      <c r="I348" s="50">
        <v>30479</v>
      </c>
      <c r="J348" s="5" t="s">
        <v>417</v>
      </c>
      <c r="L348"/>
    </row>
    <row r="349" spans="1:12" s="1" customFormat="1" x14ac:dyDescent="0.25">
      <c r="A349" s="5" t="s">
        <v>408</v>
      </c>
      <c r="B349" s="5" t="s">
        <v>553</v>
      </c>
      <c r="C349" s="5" t="s">
        <v>679</v>
      </c>
      <c r="D349" s="52">
        <f t="shared" ca="1" si="9"/>
        <v>20964</v>
      </c>
      <c r="E349" s="5" t="s">
        <v>482</v>
      </c>
      <c r="F349" s="5">
        <v>58</v>
      </c>
      <c r="G349" s="50">
        <v>21866</v>
      </c>
      <c r="H349" s="5">
        <v>560472</v>
      </c>
      <c r="I349" s="50">
        <v>30439</v>
      </c>
      <c r="J349" s="5" t="s">
        <v>417</v>
      </c>
      <c r="L349"/>
    </row>
    <row r="350" spans="1:12" s="1" customFormat="1" x14ac:dyDescent="0.25">
      <c r="A350" s="5" t="s">
        <v>408</v>
      </c>
      <c r="B350" s="5" t="s">
        <v>623</v>
      </c>
      <c r="C350" s="5" t="s">
        <v>532</v>
      </c>
      <c r="D350" s="52">
        <f t="shared" ca="1" si="9"/>
        <v>30948</v>
      </c>
      <c r="E350" s="5" t="s">
        <v>416</v>
      </c>
      <c r="F350" s="5">
        <v>59</v>
      </c>
      <c r="G350" s="50">
        <v>21591</v>
      </c>
      <c r="H350" s="5">
        <v>560477</v>
      </c>
      <c r="I350" s="50">
        <v>30675</v>
      </c>
      <c r="J350" s="5" t="s">
        <v>417</v>
      </c>
      <c r="L350"/>
    </row>
    <row r="351" spans="1:12" s="1" customFormat="1" x14ac:dyDescent="0.25">
      <c r="A351" s="5" t="s">
        <v>413</v>
      </c>
      <c r="B351" s="5" t="s">
        <v>511</v>
      </c>
      <c r="C351" s="5" t="s">
        <v>571</v>
      </c>
      <c r="D351" s="52">
        <f t="shared" ca="1" si="9"/>
        <v>21240</v>
      </c>
      <c r="E351" s="5" t="s">
        <v>473</v>
      </c>
      <c r="F351" s="5">
        <v>58</v>
      </c>
      <c r="G351" s="50">
        <v>21967</v>
      </c>
      <c r="H351" s="5">
        <v>351367</v>
      </c>
      <c r="I351" s="50">
        <v>30509</v>
      </c>
      <c r="J351" s="5" t="s">
        <v>417</v>
      </c>
      <c r="L351"/>
    </row>
    <row r="352" spans="1:12" s="1" customFormat="1" x14ac:dyDescent="0.25">
      <c r="A352" s="5" t="s">
        <v>413</v>
      </c>
      <c r="B352" s="5" t="s">
        <v>488</v>
      </c>
      <c r="C352" s="5" t="s">
        <v>606</v>
      </c>
      <c r="D352" s="52">
        <f t="shared" ca="1" si="9"/>
        <v>25836</v>
      </c>
      <c r="E352" s="5" t="s">
        <v>416</v>
      </c>
      <c r="F352" s="5">
        <v>57</v>
      </c>
      <c r="G352" s="50">
        <v>22361</v>
      </c>
      <c r="H352" s="5">
        <v>351369</v>
      </c>
      <c r="I352" s="50">
        <v>30378</v>
      </c>
      <c r="J352" s="5" t="s">
        <v>417</v>
      </c>
      <c r="L352"/>
    </row>
    <row r="353" spans="1:12" s="1" customFormat="1" x14ac:dyDescent="0.25">
      <c r="A353" s="5" t="s">
        <v>408</v>
      </c>
      <c r="B353" s="5" t="s">
        <v>503</v>
      </c>
      <c r="C353" s="5" t="s">
        <v>547</v>
      </c>
      <c r="D353" s="52">
        <f t="shared" ca="1" si="9"/>
        <v>24816</v>
      </c>
      <c r="E353" s="5" t="s">
        <v>733</v>
      </c>
      <c r="F353" s="5">
        <v>56</v>
      </c>
      <c r="G353" s="50">
        <v>22893</v>
      </c>
      <c r="H353" s="5">
        <v>351366</v>
      </c>
      <c r="I353" s="50">
        <v>30600</v>
      </c>
      <c r="J353" s="5" t="s">
        <v>417</v>
      </c>
      <c r="L353"/>
    </row>
    <row r="354" spans="1:12" s="1" customFormat="1" x14ac:dyDescent="0.25">
      <c r="A354" s="5" t="s">
        <v>413</v>
      </c>
      <c r="B354" s="5" t="s">
        <v>730</v>
      </c>
      <c r="C354" s="5" t="s">
        <v>489</v>
      </c>
      <c r="D354" s="52">
        <f t="shared" ca="1" si="9"/>
        <v>24660</v>
      </c>
      <c r="E354" s="5" t="s">
        <v>734</v>
      </c>
      <c r="F354" s="5">
        <v>56</v>
      </c>
      <c r="G354" s="50">
        <v>22830</v>
      </c>
      <c r="H354" s="5">
        <v>560475</v>
      </c>
      <c r="I354" s="50">
        <v>30514</v>
      </c>
      <c r="J354" s="5" t="s">
        <v>417</v>
      </c>
      <c r="L354"/>
    </row>
    <row r="355" spans="1:12" s="1" customFormat="1" x14ac:dyDescent="0.25">
      <c r="A355" s="5" t="s">
        <v>408</v>
      </c>
      <c r="B355" s="5" t="s">
        <v>446</v>
      </c>
      <c r="C355" s="5" t="s">
        <v>735</v>
      </c>
      <c r="D355" s="52">
        <f t="shared" ca="1" si="9"/>
        <v>23700</v>
      </c>
      <c r="E355" s="5" t="s">
        <v>736</v>
      </c>
      <c r="F355" s="5">
        <v>57</v>
      </c>
      <c r="G355" s="50">
        <v>22333</v>
      </c>
      <c r="H355" s="5">
        <v>560484</v>
      </c>
      <c r="I355" s="50">
        <v>30581</v>
      </c>
      <c r="J355" s="5" t="s">
        <v>417</v>
      </c>
      <c r="L355"/>
    </row>
    <row r="356" spans="1:12" s="1" customFormat="1" x14ac:dyDescent="0.25">
      <c r="A356" s="5" t="s">
        <v>413</v>
      </c>
      <c r="B356" s="5" t="s">
        <v>528</v>
      </c>
      <c r="C356" s="5" t="s">
        <v>737</v>
      </c>
      <c r="D356" s="52">
        <f t="shared" ca="1" si="9"/>
        <v>30276</v>
      </c>
      <c r="E356" s="5" t="s">
        <v>416</v>
      </c>
      <c r="F356" s="5">
        <v>59</v>
      </c>
      <c r="G356" s="50">
        <v>21477</v>
      </c>
      <c r="H356" s="5">
        <v>350910</v>
      </c>
      <c r="I356" s="50">
        <v>30409</v>
      </c>
      <c r="J356" s="5" t="s">
        <v>417</v>
      </c>
      <c r="L356"/>
    </row>
    <row r="357" spans="1:12" s="1" customFormat="1" x14ac:dyDescent="0.25">
      <c r="A357" s="5" t="s">
        <v>408</v>
      </c>
      <c r="B357" s="5" t="s">
        <v>500</v>
      </c>
      <c r="C357" s="5" t="s">
        <v>535</v>
      </c>
      <c r="D357" s="52">
        <f t="shared" ca="1" si="9"/>
        <v>19080</v>
      </c>
      <c r="E357" s="5" t="s">
        <v>416</v>
      </c>
      <c r="F357" s="5">
        <v>59</v>
      </c>
      <c r="G357" s="50">
        <v>21781</v>
      </c>
      <c r="H357" s="5">
        <v>560486</v>
      </c>
      <c r="I357" s="50">
        <v>30676</v>
      </c>
      <c r="J357" s="5" t="s">
        <v>417</v>
      </c>
      <c r="L357"/>
    </row>
    <row r="358" spans="1:12" s="1" customFormat="1" x14ac:dyDescent="0.25">
      <c r="A358" s="5" t="s">
        <v>413</v>
      </c>
      <c r="B358" s="5" t="s">
        <v>648</v>
      </c>
      <c r="C358" s="5" t="s">
        <v>691</v>
      </c>
      <c r="D358" s="52">
        <f t="shared" ca="1" si="9"/>
        <v>26040</v>
      </c>
      <c r="E358" s="5" t="s">
        <v>416</v>
      </c>
      <c r="F358" s="5">
        <v>57</v>
      </c>
      <c r="G358" s="50">
        <v>22201</v>
      </c>
      <c r="H358" s="5">
        <v>351110</v>
      </c>
      <c r="I358" s="50">
        <v>30631</v>
      </c>
      <c r="J358" s="5" t="s">
        <v>417</v>
      </c>
      <c r="L358"/>
    </row>
    <row r="359" spans="1:12" s="1" customFormat="1" x14ac:dyDescent="0.25">
      <c r="A359" s="5" t="s">
        <v>408</v>
      </c>
      <c r="B359" s="5" t="s">
        <v>547</v>
      </c>
      <c r="C359" s="5" t="s">
        <v>527</v>
      </c>
      <c r="D359" s="52">
        <f t="shared" ca="1" si="9"/>
        <v>26904</v>
      </c>
      <c r="E359" s="5" t="s">
        <v>738</v>
      </c>
      <c r="F359" s="5">
        <v>59</v>
      </c>
      <c r="G359" s="50">
        <v>21470</v>
      </c>
      <c r="H359" s="5">
        <v>560487</v>
      </c>
      <c r="I359" s="50">
        <v>30646</v>
      </c>
      <c r="J359" s="5" t="s">
        <v>417</v>
      </c>
      <c r="L359"/>
    </row>
    <row r="360" spans="1:12" s="1" customFormat="1" x14ac:dyDescent="0.25">
      <c r="A360" s="5" t="s">
        <v>408</v>
      </c>
      <c r="B360" s="5" t="s">
        <v>155</v>
      </c>
      <c r="C360" s="5" t="s">
        <v>459</v>
      </c>
      <c r="D360" s="52">
        <f t="shared" ca="1" si="9"/>
        <v>27456</v>
      </c>
      <c r="E360" s="5" t="s">
        <v>505</v>
      </c>
      <c r="F360" s="5">
        <v>63</v>
      </c>
      <c r="G360" s="50">
        <v>20038</v>
      </c>
      <c r="H360" s="5">
        <v>560491</v>
      </c>
      <c r="I360" s="50">
        <v>30770</v>
      </c>
      <c r="J360" s="5" t="s">
        <v>417</v>
      </c>
      <c r="L360"/>
    </row>
    <row r="361" spans="1:12" s="1" customFormat="1" x14ac:dyDescent="0.25">
      <c r="A361" s="5" t="s">
        <v>413</v>
      </c>
      <c r="B361" s="5" t="s">
        <v>719</v>
      </c>
      <c r="C361" s="5" t="s">
        <v>739</v>
      </c>
      <c r="D361" s="52">
        <f t="shared" ca="1" si="9"/>
        <v>20100</v>
      </c>
      <c r="E361" s="5" t="s">
        <v>439</v>
      </c>
      <c r="F361" s="5">
        <v>60</v>
      </c>
      <c r="G361" s="50">
        <v>21134</v>
      </c>
      <c r="H361" s="5">
        <v>560460</v>
      </c>
      <c r="I361" s="50">
        <v>30901</v>
      </c>
      <c r="J361" s="5" t="s">
        <v>417</v>
      </c>
      <c r="L361"/>
    </row>
    <row r="362" spans="1:12" s="1" customFormat="1" x14ac:dyDescent="0.25">
      <c r="A362" s="5" t="s">
        <v>413</v>
      </c>
      <c r="B362" s="5" t="s">
        <v>652</v>
      </c>
      <c r="C362" s="5" t="s">
        <v>441</v>
      </c>
      <c r="D362" s="52">
        <f t="shared" ca="1" si="9"/>
        <v>23568</v>
      </c>
      <c r="E362" s="5" t="s">
        <v>740</v>
      </c>
      <c r="F362" s="5">
        <v>60</v>
      </c>
      <c r="G362" s="50">
        <v>21224</v>
      </c>
      <c r="H362" s="5">
        <v>560569</v>
      </c>
      <c r="I362" s="50">
        <v>30937</v>
      </c>
      <c r="J362" s="5" t="s">
        <v>421</v>
      </c>
      <c r="L362"/>
    </row>
    <row r="363" spans="1:12" s="1" customFormat="1" x14ac:dyDescent="0.25">
      <c r="A363" s="5" t="s">
        <v>408</v>
      </c>
      <c r="B363" s="5" t="s">
        <v>452</v>
      </c>
      <c r="C363" s="5" t="s">
        <v>550</v>
      </c>
      <c r="D363" s="52">
        <f t="shared" ca="1" si="9"/>
        <v>21168</v>
      </c>
      <c r="E363" s="5" t="s">
        <v>619</v>
      </c>
      <c r="F363" s="5">
        <v>57</v>
      </c>
      <c r="G363" s="50">
        <v>22260</v>
      </c>
      <c r="H363" s="5">
        <v>560490</v>
      </c>
      <c r="I363" s="50">
        <v>30866</v>
      </c>
      <c r="J363" s="5" t="s">
        <v>421</v>
      </c>
      <c r="L363"/>
    </row>
    <row r="364" spans="1:12" s="1" customFormat="1" x14ac:dyDescent="0.25">
      <c r="A364" s="5" t="s">
        <v>413</v>
      </c>
      <c r="B364" s="5" t="s">
        <v>631</v>
      </c>
      <c r="C364" s="5" t="s">
        <v>453</v>
      </c>
      <c r="D364" s="52">
        <f t="shared" ca="1" si="9"/>
        <v>23688</v>
      </c>
      <c r="E364" s="5" t="s">
        <v>416</v>
      </c>
      <c r="F364" s="5">
        <v>56</v>
      </c>
      <c r="G364" s="50">
        <v>22641</v>
      </c>
      <c r="H364" s="5">
        <v>560489</v>
      </c>
      <c r="I364" s="50">
        <v>30762</v>
      </c>
      <c r="J364" s="5" t="s">
        <v>421</v>
      </c>
      <c r="L364"/>
    </row>
    <row r="365" spans="1:12" s="1" customFormat="1" x14ac:dyDescent="0.25">
      <c r="A365" s="5" t="s">
        <v>413</v>
      </c>
      <c r="B365" s="5" t="s">
        <v>493</v>
      </c>
      <c r="C365" s="5" t="s">
        <v>513</v>
      </c>
      <c r="D365" s="52">
        <f t="shared" ca="1" si="9"/>
        <v>26892</v>
      </c>
      <c r="E365" s="5" t="s">
        <v>416</v>
      </c>
      <c r="F365" s="5">
        <v>60</v>
      </c>
      <c r="G365" s="50">
        <v>21105</v>
      </c>
      <c r="H365" s="5">
        <v>560494</v>
      </c>
      <c r="I365" s="50">
        <v>30977</v>
      </c>
      <c r="J365" s="5" t="s">
        <v>421</v>
      </c>
      <c r="L365"/>
    </row>
    <row r="366" spans="1:12" s="1" customFormat="1" x14ac:dyDescent="0.25">
      <c r="A366" s="5" t="s">
        <v>408</v>
      </c>
      <c r="B366" s="5" t="s">
        <v>431</v>
      </c>
      <c r="C366" s="5" t="s">
        <v>453</v>
      </c>
      <c r="D366" s="52">
        <f t="shared" ca="1" si="9"/>
        <v>24564</v>
      </c>
      <c r="E366" s="5" t="s">
        <v>741</v>
      </c>
      <c r="F366" s="5">
        <v>61</v>
      </c>
      <c r="G366" s="50">
        <v>20991</v>
      </c>
      <c r="H366" s="5">
        <v>351357</v>
      </c>
      <c r="I366" s="50">
        <v>30792</v>
      </c>
      <c r="J366" s="5" t="s">
        <v>421</v>
      </c>
      <c r="L366"/>
    </row>
    <row r="367" spans="1:12" s="1" customFormat="1" x14ac:dyDescent="0.25">
      <c r="A367" s="5" t="s">
        <v>408</v>
      </c>
      <c r="B367" s="5" t="s">
        <v>423</v>
      </c>
      <c r="C367" s="5" t="s">
        <v>459</v>
      </c>
      <c r="D367" s="52">
        <f t="shared" ca="1" si="9"/>
        <v>27816</v>
      </c>
      <c r="E367" s="5" t="s">
        <v>742</v>
      </c>
      <c r="F367" s="5">
        <v>61</v>
      </c>
      <c r="G367" s="50">
        <v>20861</v>
      </c>
      <c r="H367" s="5">
        <v>350258</v>
      </c>
      <c r="I367" s="50">
        <v>30780</v>
      </c>
      <c r="J367" s="5" t="s">
        <v>421</v>
      </c>
      <c r="L367"/>
    </row>
    <row r="368" spans="1:12" s="1" customFormat="1" x14ac:dyDescent="0.25">
      <c r="A368" s="5" t="s">
        <v>408</v>
      </c>
      <c r="B368" s="5" t="s">
        <v>673</v>
      </c>
      <c r="C368" s="5" t="s">
        <v>550</v>
      </c>
      <c r="D368" s="52">
        <f t="shared" ca="1" si="9"/>
        <v>30492</v>
      </c>
      <c r="E368" s="5" t="s">
        <v>536</v>
      </c>
      <c r="F368" s="5">
        <v>60</v>
      </c>
      <c r="G368" s="50">
        <v>21447</v>
      </c>
      <c r="H368" s="5">
        <v>560501</v>
      </c>
      <c r="I368" s="50">
        <v>30805</v>
      </c>
      <c r="J368" s="5" t="s">
        <v>421</v>
      </c>
      <c r="L368"/>
    </row>
    <row r="369" spans="1:12" s="1" customFormat="1" x14ac:dyDescent="0.25">
      <c r="A369" s="5" t="s">
        <v>408</v>
      </c>
      <c r="B369" s="5" t="s">
        <v>629</v>
      </c>
      <c r="C369" s="5" t="s">
        <v>621</v>
      </c>
      <c r="D369" s="52">
        <f t="shared" ca="1" si="9"/>
        <v>18228</v>
      </c>
      <c r="E369" s="5" t="s">
        <v>536</v>
      </c>
      <c r="F369" s="5">
        <v>59</v>
      </c>
      <c r="G369" s="50">
        <v>21499</v>
      </c>
      <c r="H369" s="5">
        <v>560500</v>
      </c>
      <c r="I369" s="50">
        <v>30929</v>
      </c>
      <c r="J369" s="5" t="s">
        <v>421</v>
      </c>
      <c r="L369"/>
    </row>
    <row r="370" spans="1:12" s="1" customFormat="1" x14ac:dyDescent="0.25">
      <c r="A370" s="5" t="s">
        <v>413</v>
      </c>
      <c r="B370" s="5" t="s">
        <v>185</v>
      </c>
      <c r="C370" s="5" t="s">
        <v>558</v>
      </c>
      <c r="D370" s="52">
        <f t="shared" ca="1" si="9"/>
        <v>28980</v>
      </c>
      <c r="E370" s="5" t="s">
        <v>743</v>
      </c>
      <c r="F370" s="5">
        <v>56</v>
      </c>
      <c r="G370" s="50">
        <v>22726</v>
      </c>
      <c r="H370" s="5">
        <v>350385</v>
      </c>
      <c r="I370" s="50">
        <v>30822</v>
      </c>
      <c r="J370" s="5" t="s">
        <v>421</v>
      </c>
      <c r="L370"/>
    </row>
    <row r="371" spans="1:12" s="1" customFormat="1" x14ac:dyDescent="0.25">
      <c r="A371" s="5" t="s">
        <v>413</v>
      </c>
      <c r="B371" s="5" t="s">
        <v>646</v>
      </c>
      <c r="C371" s="5" t="s">
        <v>580</v>
      </c>
      <c r="D371" s="52">
        <f t="shared" ca="1" si="9"/>
        <v>26904</v>
      </c>
      <c r="E371" s="5" t="s">
        <v>460</v>
      </c>
      <c r="F371" s="5">
        <v>56</v>
      </c>
      <c r="G371" s="50">
        <v>22757</v>
      </c>
      <c r="H371" s="5">
        <v>350055</v>
      </c>
      <c r="I371" s="50">
        <v>30935</v>
      </c>
      <c r="J371" s="5" t="s">
        <v>421</v>
      </c>
      <c r="L371"/>
    </row>
    <row r="372" spans="1:12" s="1" customFormat="1" x14ac:dyDescent="0.25">
      <c r="A372" s="5" t="s">
        <v>413</v>
      </c>
      <c r="B372" s="5" t="s">
        <v>458</v>
      </c>
      <c r="C372" s="5" t="s">
        <v>744</v>
      </c>
      <c r="D372" s="52">
        <f t="shared" ca="1" si="9"/>
        <v>18960</v>
      </c>
      <c r="E372" s="5" t="s">
        <v>457</v>
      </c>
      <c r="F372" s="5">
        <v>60</v>
      </c>
      <c r="G372" s="50">
        <v>21252</v>
      </c>
      <c r="H372" s="5">
        <v>560505</v>
      </c>
      <c r="I372" s="50">
        <v>30686</v>
      </c>
      <c r="J372" s="5" t="s">
        <v>466</v>
      </c>
      <c r="L372"/>
    </row>
    <row r="373" spans="1:12" s="1" customFormat="1" x14ac:dyDescent="0.25">
      <c r="A373" s="5" t="s">
        <v>408</v>
      </c>
      <c r="B373" s="5" t="s">
        <v>553</v>
      </c>
      <c r="C373" s="5" t="s">
        <v>532</v>
      </c>
      <c r="D373" s="52">
        <f t="shared" ca="1" si="9"/>
        <v>23652</v>
      </c>
      <c r="E373" s="5" t="s">
        <v>536</v>
      </c>
      <c r="F373" s="5">
        <v>61</v>
      </c>
      <c r="G373" s="50">
        <v>21070</v>
      </c>
      <c r="H373" s="5">
        <v>560506</v>
      </c>
      <c r="I373" s="50">
        <v>30814</v>
      </c>
      <c r="J373" s="5" t="s">
        <v>466</v>
      </c>
      <c r="L373"/>
    </row>
    <row r="374" spans="1:12" s="1" customFormat="1" x14ac:dyDescent="0.25">
      <c r="A374" s="5" t="s">
        <v>413</v>
      </c>
      <c r="B374" s="5" t="s">
        <v>476</v>
      </c>
      <c r="C374" s="5" t="s">
        <v>496</v>
      </c>
      <c r="D374" s="52">
        <f t="shared" ca="1" si="9"/>
        <v>21768</v>
      </c>
      <c r="E374" s="5" t="s">
        <v>442</v>
      </c>
      <c r="F374" s="5">
        <v>58</v>
      </c>
      <c r="G374" s="50">
        <v>21892</v>
      </c>
      <c r="H374" s="5">
        <v>560447</v>
      </c>
      <c r="I374" s="50">
        <v>30744</v>
      </c>
      <c r="J374" s="5" t="s">
        <v>466</v>
      </c>
      <c r="L374"/>
    </row>
    <row r="375" spans="1:12" s="1" customFormat="1" x14ac:dyDescent="0.25">
      <c r="A375" s="5" t="s">
        <v>408</v>
      </c>
      <c r="B375" s="5" t="s">
        <v>673</v>
      </c>
      <c r="C375" s="5" t="s">
        <v>459</v>
      </c>
      <c r="D375" s="52">
        <f t="shared" ca="1" si="9"/>
        <v>27924</v>
      </c>
      <c r="E375" s="5" t="s">
        <v>428</v>
      </c>
      <c r="F375" s="5">
        <v>59</v>
      </c>
      <c r="G375" s="50">
        <v>21766</v>
      </c>
      <c r="H375" s="5">
        <v>560512</v>
      </c>
      <c r="I375" s="50">
        <v>31012</v>
      </c>
      <c r="J375" s="5" t="s">
        <v>466</v>
      </c>
      <c r="L375"/>
    </row>
    <row r="376" spans="1:12" s="1" customFormat="1" x14ac:dyDescent="0.25">
      <c r="A376" s="5" t="s">
        <v>408</v>
      </c>
      <c r="B376" s="5" t="s">
        <v>434</v>
      </c>
      <c r="C376" s="5" t="s">
        <v>745</v>
      </c>
      <c r="D376" s="52">
        <f t="shared" ca="1" si="9"/>
        <v>21432</v>
      </c>
      <c r="E376" s="5" t="s">
        <v>445</v>
      </c>
      <c r="F376" s="5">
        <v>60</v>
      </c>
      <c r="G376" s="50">
        <v>21383</v>
      </c>
      <c r="H376" s="5">
        <v>560515</v>
      </c>
      <c r="I376" s="50">
        <v>31026</v>
      </c>
      <c r="J376" s="5" t="s">
        <v>466</v>
      </c>
      <c r="L376"/>
    </row>
    <row r="377" spans="1:12" s="1" customFormat="1" x14ac:dyDescent="0.25">
      <c r="A377" s="5" t="s">
        <v>408</v>
      </c>
      <c r="B377" s="5" t="s">
        <v>152</v>
      </c>
      <c r="C377" s="5" t="s">
        <v>746</v>
      </c>
      <c r="D377" s="52">
        <f t="shared" ca="1" si="9"/>
        <v>20520</v>
      </c>
      <c r="E377" s="5" t="s">
        <v>747</v>
      </c>
      <c r="F377" s="5">
        <v>58</v>
      </c>
      <c r="G377" s="50">
        <v>22132</v>
      </c>
      <c r="H377" s="5">
        <v>560522</v>
      </c>
      <c r="I377" s="50">
        <v>30970</v>
      </c>
      <c r="J377" s="5" t="s">
        <v>466</v>
      </c>
      <c r="L377"/>
    </row>
    <row r="378" spans="1:12" s="1" customFormat="1" x14ac:dyDescent="0.25">
      <c r="A378" s="5" t="s">
        <v>413</v>
      </c>
      <c r="B378" s="5" t="s">
        <v>490</v>
      </c>
      <c r="C378" s="5" t="s">
        <v>427</v>
      </c>
      <c r="D378" s="52">
        <f t="shared" ca="1" si="9"/>
        <v>18480</v>
      </c>
      <c r="E378" s="5" t="s">
        <v>416</v>
      </c>
      <c r="F378" s="5">
        <v>56</v>
      </c>
      <c r="G378" s="50">
        <v>22627</v>
      </c>
      <c r="H378" s="5">
        <v>560523</v>
      </c>
      <c r="I378" s="50">
        <v>30706</v>
      </c>
      <c r="J378" s="5" t="s">
        <v>466</v>
      </c>
      <c r="L378"/>
    </row>
    <row r="379" spans="1:12" s="1" customFormat="1" x14ac:dyDescent="0.25">
      <c r="A379" s="5" t="s">
        <v>413</v>
      </c>
      <c r="B379" s="5" t="s">
        <v>612</v>
      </c>
      <c r="C379" s="5" t="s">
        <v>633</v>
      </c>
      <c r="D379" s="52">
        <f t="shared" ca="1" si="9"/>
        <v>23592</v>
      </c>
      <c r="E379" s="5" t="s">
        <v>460</v>
      </c>
      <c r="F379" s="5">
        <v>55</v>
      </c>
      <c r="G379" s="50">
        <v>23153</v>
      </c>
      <c r="H379" s="5">
        <v>560520</v>
      </c>
      <c r="I379" s="50">
        <v>30822</v>
      </c>
      <c r="J379" s="5" t="s">
        <v>466</v>
      </c>
      <c r="L379"/>
    </row>
    <row r="380" spans="1:12" s="1" customFormat="1" x14ac:dyDescent="0.25">
      <c r="A380" s="5" t="s">
        <v>413</v>
      </c>
      <c r="B380" s="5" t="s">
        <v>528</v>
      </c>
      <c r="C380" s="5" t="s">
        <v>682</v>
      </c>
      <c r="D380" s="52">
        <f t="shared" ca="1" si="9"/>
        <v>22956</v>
      </c>
      <c r="E380" s="5" t="s">
        <v>731</v>
      </c>
      <c r="F380" s="5">
        <v>54</v>
      </c>
      <c r="G380" s="50">
        <v>23371</v>
      </c>
      <c r="H380" s="5">
        <v>560521</v>
      </c>
      <c r="I380" s="50">
        <v>30937</v>
      </c>
      <c r="J380" s="5" t="s">
        <v>466</v>
      </c>
      <c r="L380"/>
    </row>
    <row r="381" spans="1:12" s="1" customFormat="1" x14ac:dyDescent="0.25">
      <c r="A381" s="5" t="s">
        <v>413</v>
      </c>
      <c r="B381" s="5" t="s">
        <v>448</v>
      </c>
      <c r="C381" s="5" t="s">
        <v>468</v>
      </c>
      <c r="D381" s="52">
        <f t="shared" ca="1" si="9"/>
        <v>30780</v>
      </c>
      <c r="E381" s="5" t="s">
        <v>422</v>
      </c>
      <c r="F381" s="5">
        <v>56</v>
      </c>
      <c r="G381" s="50">
        <v>22831</v>
      </c>
      <c r="H381" s="5">
        <v>560462</v>
      </c>
      <c r="I381" s="50">
        <v>30775</v>
      </c>
      <c r="J381" s="5" t="s">
        <v>412</v>
      </c>
      <c r="L381"/>
    </row>
    <row r="382" spans="1:12" s="1" customFormat="1" x14ac:dyDescent="0.25">
      <c r="A382" s="5" t="s">
        <v>408</v>
      </c>
      <c r="B382" s="5" t="s">
        <v>748</v>
      </c>
      <c r="C382" s="5" t="s">
        <v>155</v>
      </c>
      <c r="D382" s="52">
        <f t="shared" ca="1" si="9"/>
        <v>27132</v>
      </c>
      <c r="E382" s="5" t="s">
        <v>422</v>
      </c>
      <c r="F382" s="5">
        <v>55</v>
      </c>
      <c r="G382" s="50">
        <v>22990</v>
      </c>
      <c r="H382" s="5">
        <v>560526</v>
      </c>
      <c r="I382" s="50">
        <v>30728</v>
      </c>
      <c r="J382" s="5" t="s">
        <v>412</v>
      </c>
      <c r="L382"/>
    </row>
    <row r="383" spans="1:12" s="1" customFormat="1" x14ac:dyDescent="0.25">
      <c r="A383" s="5" t="s">
        <v>413</v>
      </c>
      <c r="B383" s="5" t="s">
        <v>418</v>
      </c>
      <c r="C383" s="5" t="s">
        <v>468</v>
      </c>
      <c r="D383" s="52">
        <f t="shared" ca="1" si="9"/>
        <v>30648</v>
      </c>
      <c r="E383" s="5" t="s">
        <v>749</v>
      </c>
      <c r="F383" s="5">
        <v>58</v>
      </c>
      <c r="G383" s="50">
        <v>21978</v>
      </c>
      <c r="H383" s="5">
        <v>560527</v>
      </c>
      <c r="I383" s="50">
        <v>30770</v>
      </c>
      <c r="J383" s="5" t="s">
        <v>412</v>
      </c>
      <c r="L383"/>
    </row>
    <row r="384" spans="1:12" s="1" customFormat="1" x14ac:dyDescent="0.25">
      <c r="A384" s="5" t="s">
        <v>454</v>
      </c>
      <c r="B384" s="5" t="s">
        <v>534</v>
      </c>
      <c r="C384" s="5" t="s">
        <v>427</v>
      </c>
      <c r="D384" s="52">
        <f t="shared" ca="1" si="9"/>
        <v>26784</v>
      </c>
      <c r="E384" s="5" t="s">
        <v>416</v>
      </c>
      <c r="F384" s="5">
        <v>57</v>
      </c>
      <c r="G384" s="50">
        <v>22500</v>
      </c>
      <c r="H384" s="5">
        <v>560535</v>
      </c>
      <c r="I384" s="50">
        <v>30777</v>
      </c>
      <c r="J384" s="5" t="s">
        <v>412</v>
      </c>
      <c r="L384"/>
    </row>
    <row r="385" spans="1:12" s="1" customFormat="1" x14ac:dyDescent="0.25">
      <c r="A385" s="5" t="s">
        <v>413</v>
      </c>
      <c r="B385" s="5" t="s">
        <v>467</v>
      </c>
      <c r="C385" s="5" t="s">
        <v>750</v>
      </c>
      <c r="D385" s="52">
        <f t="shared" ca="1" si="9"/>
        <v>23868</v>
      </c>
      <c r="E385" s="5" t="s">
        <v>416</v>
      </c>
      <c r="F385" s="5">
        <v>56</v>
      </c>
      <c r="G385" s="50">
        <v>22786</v>
      </c>
      <c r="H385" s="5">
        <v>560533</v>
      </c>
      <c r="I385" s="50">
        <v>30836</v>
      </c>
      <c r="J385" s="5" t="s">
        <v>412</v>
      </c>
      <c r="L385"/>
    </row>
    <row r="386" spans="1:12" s="1" customFormat="1" x14ac:dyDescent="0.25">
      <c r="A386" s="5" t="s">
        <v>408</v>
      </c>
      <c r="B386" s="5" t="s">
        <v>410</v>
      </c>
      <c r="C386" s="5" t="s">
        <v>554</v>
      </c>
      <c r="D386" s="52">
        <f t="shared" ca="1" si="9"/>
        <v>29760</v>
      </c>
      <c r="E386" s="5" t="s">
        <v>482</v>
      </c>
      <c r="F386" s="5">
        <v>56</v>
      </c>
      <c r="G386" s="50">
        <v>22901</v>
      </c>
      <c r="H386" s="5">
        <v>560530</v>
      </c>
      <c r="I386" s="50">
        <v>30767</v>
      </c>
      <c r="J386" s="5" t="s">
        <v>412</v>
      </c>
      <c r="L386"/>
    </row>
    <row r="387" spans="1:12" s="1" customFormat="1" x14ac:dyDescent="0.25">
      <c r="A387" s="5" t="s">
        <v>454</v>
      </c>
      <c r="B387" s="5" t="s">
        <v>467</v>
      </c>
      <c r="C387" s="5" t="s">
        <v>456</v>
      </c>
      <c r="D387" s="52">
        <f t="shared" ref="D387:D450" ca="1" si="10">RANDBETWEEN(1500,2600)*12</f>
        <v>23208</v>
      </c>
      <c r="E387" s="5" t="s">
        <v>628</v>
      </c>
      <c r="F387" s="5">
        <v>58</v>
      </c>
      <c r="G387" s="50">
        <v>21909</v>
      </c>
      <c r="H387" s="5">
        <v>560532</v>
      </c>
      <c r="I387" s="50">
        <v>30707</v>
      </c>
      <c r="J387" s="5" t="s">
        <v>412</v>
      </c>
      <c r="L387"/>
    </row>
    <row r="388" spans="1:12" s="1" customFormat="1" x14ac:dyDescent="0.25">
      <c r="A388" s="5" t="s">
        <v>413</v>
      </c>
      <c r="B388" s="5" t="s">
        <v>709</v>
      </c>
      <c r="C388" s="5" t="s">
        <v>571</v>
      </c>
      <c r="D388" s="52">
        <f t="shared" ca="1" si="10"/>
        <v>28176</v>
      </c>
      <c r="E388" s="5" t="s">
        <v>439</v>
      </c>
      <c r="F388" s="5">
        <v>60</v>
      </c>
      <c r="G388" s="50">
        <v>21370</v>
      </c>
      <c r="H388" s="5">
        <v>560537</v>
      </c>
      <c r="I388" s="50">
        <v>30962</v>
      </c>
      <c r="J388" s="5" t="s">
        <v>412</v>
      </c>
      <c r="L388"/>
    </row>
    <row r="389" spans="1:12" s="1" customFormat="1" x14ac:dyDescent="0.25">
      <c r="A389" s="5" t="s">
        <v>408</v>
      </c>
      <c r="B389" s="5" t="s">
        <v>648</v>
      </c>
      <c r="C389" s="5" t="s">
        <v>533</v>
      </c>
      <c r="D389" s="52">
        <f t="shared" ca="1" si="10"/>
        <v>30240</v>
      </c>
      <c r="E389" s="5" t="s">
        <v>460</v>
      </c>
      <c r="F389" s="5">
        <v>57</v>
      </c>
      <c r="G389" s="50">
        <v>22379</v>
      </c>
      <c r="H389" s="5">
        <v>560535</v>
      </c>
      <c r="I389" s="50">
        <v>31024</v>
      </c>
      <c r="J389" s="5" t="s">
        <v>412</v>
      </c>
      <c r="L389"/>
    </row>
    <row r="390" spans="1:12" s="1" customFormat="1" x14ac:dyDescent="0.25">
      <c r="A390" s="5" t="s">
        <v>413</v>
      </c>
      <c r="B390" s="5" t="s">
        <v>574</v>
      </c>
      <c r="C390" s="5" t="s">
        <v>609</v>
      </c>
      <c r="D390" s="52">
        <f t="shared" ca="1" si="10"/>
        <v>22296</v>
      </c>
      <c r="E390" s="5" t="s">
        <v>457</v>
      </c>
      <c r="F390" s="5">
        <v>55</v>
      </c>
      <c r="G390" s="50">
        <v>23184</v>
      </c>
      <c r="H390" s="5">
        <v>560536</v>
      </c>
      <c r="I390" s="50">
        <v>30996</v>
      </c>
      <c r="J390" s="5" t="s">
        <v>412</v>
      </c>
      <c r="L390"/>
    </row>
    <row r="391" spans="1:12" s="1" customFormat="1" x14ac:dyDescent="0.25">
      <c r="A391" s="5" t="s">
        <v>413</v>
      </c>
      <c r="B391" s="5" t="s">
        <v>611</v>
      </c>
      <c r="C391" s="5" t="s">
        <v>510</v>
      </c>
      <c r="D391" s="52">
        <f t="shared" ca="1" si="10"/>
        <v>20736</v>
      </c>
      <c r="E391" s="5" t="s">
        <v>416</v>
      </c>
      <c r="F391" s="5">
        <v>57</v>
      </c>
      <c r="G391" s="50">
        <v>22435</v>
      </c>
      <c r="H391" s="5">
        <v>560511</v>
      </c>
      <c r="I391" s="50">
        <v>30906</v>
      </c>
      <c r="J391" s="5" t="s">
        <v>412</v>
      </c>
      <c r="L391"/>
    </row>
    <row r="392" spans="1:12" s="1" customFormat="1" x14ac:dyDescent="0.25">
      <c r="A392" s="5" t="s">
        <v>413</v>
      </c>
      <c r="B392" s="5" t="s">
        <v>429</v>
      </c>
      <c r="C392" s="5" t="s">
        <v>751</v>
      </c>
      <c r="D392" s="52">
        <f t="shared" ca="1" si="10"/>
        <v>27624</v>
      </c>
      <c r="E392" s="5" t="s">
        <v>416</v>
      </c>
      <c r="F392" s="5">
        <v>56</v>
      </c>
      <c r="G392" s="50">
        <v>22837</v>
      </c>
      <c r="H392" s="5">
        <v>560556</v>
      </c>
      <c r="I392" s="50">
        <v>30831</v>
      </c>
      <c r="J392" s="5" t="s">
        <v>417</v>
      </c>
      <c r="L392"/>
    </row>
    <row r="393" spans="1:12" s="1" customFormat="1" x14ac:dyDescent="0.25">
      <c r="A393" s="5" t="s">
        <v>413</v>
      </c>
      <c r="B393" s="5" t="s">
        <v>579</v>
      </c>
      <c r="C393" s="5" t="s">
        <v>441</v>
      </c>
      <c r="D393" s="52">
        <f t="shared" ca="1" si="10"/>
        <v>22992</v>
      </c>
      <c r="E393" s="5" t="s">
        <v>460</v>
      </c>
      <c r="F393" s="5">
        <v>61</v>
      </c>
      <c r="G393" s="50">
        <v>20766</v>
      </c>
      <c r="H393" s="5">
        <v>560547</v>
      </c>
      <c r="I393" s="50">
        <v>31011</v>
      </c>
      <c r="J393" s="5" t="s">
        <v>417</v>
      </c>
      <c r="L393"/>
    </row>
    <row r="394" spans="1:12" s="1" customFormat="1" x14ac:dyDescent="0.25">
      <c r="A394" s="5" t="s">
        <v>408</v>
      </c>
      <c r="B394" s="5" t="s">
        <v>512</v>
      </c>
      <c r="C394" s="5" t="s">
        <v>535</v>
      </c>
      <c r="D394" s="52">
        <f t="shared" ca="1" si="10"/>
        <v>30264</v>
      </c>
      <c r="E394" s="5" t="s">
        <v>425</v>
      </c>
      <c r="F394" s="5">
        <v>59</v>
      </c>
      <c r="G394" s="50">
        <v>21648</v>
      </c>
      <c r="H394" s="5">
        <v>560548</v>
      </c>
      <c r="I394" s="50">
        <v>31389</v>
      </c>
      <c r="J394" s="5" t="s">
        <v>417</v>
      </c>
      <c r="L394"/>
    </row>
    <row r="395" spans="1:12" s="1" customFormat="1" x14ac:dyDescent="0.25">
      <c r="A395" s="5" t="s">
        <v>413</v>
      </c>
      <c r="B395" s="5" t="s">
        <v>157</v>
      </c>
      <c r="C395" s="5" t="s">
        <v>752</v>
      </c>
      <c r="D395" s="52">
        <f t="shared" ca="1" si="10"/>
        <v>24444</v>
      </c>
      <c r="E395" s="5" t="s">
        <v>577</v>
      </c>
      <c r="F395" s="5">
        <v>57</v>
      </c>
      <c r="G395" s="50">
        <v>22435</v>
      </c>
      <c r="H395" s="5">
        <v>560517</v>
      </c>
      <c r="I395" s="50">
        <v>31312</v>
      </c>
      <c r="J395" s="5" t="s">
        <v>417</v>
      </c>
      <c r="L395"/>
    </row>
    <row r="396" spans="1:12" s="1" customFormat="1" x14ac:dyDescent="0.25">
      <c r="A396" s="5" t="s">
        <v>413</v>
      </c>
      <c r="B396" s="5" t="s">
        <v>611</v>
      </c>
      <c r="C396" s="5" t="s">
        <v>753</v>
      </c>
      <c r="D396" s="52">
        <f t="shared" ca="1" si="10"/>
        <v>29700</v>
      </c>
      <c r="E396" s="5" t="s">
        <v>754</v>
      </c>
      <c r="F396" s="5">
        <v>56</v>
      </c>
      <c r="G396" s="50">
        <v>22734</v>
      </c>
      <c r="H396" s="5">
        <v>560546</v>
      </c>
      <c r="I396" s="50">
        <v>31088</v>
      </c>
      <c r="J396" s="5" t="s">
        <v>417</v>
      </c>
      <c r="L396"/>
    </row>
    <row r="397" spans="1:12" s="1" customFormat="1" x14ac:dyDescent="0.25">
      <c r="A397" s="5" t="s">
        <v>413</v>
      </c>
      <c r="B397" s="5" t="s">
        <v>610</v>
      </c>
      <c r="C397" s="5" t="s">
        <v>558</v>
      </c>
      <c r="D397" s="52">
        <f t="shared" ca="1" si="10"/>
        <v>23676</v>
      </c>
      <c r="E397" s="5" t="s">
        <v>457</v>
      </c>
      <c r="F397" s="5">
        <v>55</v>
      </c>
      <c r="G397" s="50">
        <v>23148</v>
      </c>
      <c r="H397" s="5">
        <v>560550</v>
      </c>
      <c r="I397" s="50">
        <v>31202</v>
      </c>
      <c r="J397" s="5" t="s">
        <v>417</v>
      </c>
      <c r="L397"/>
    </row>
    <row r="398" spans="1:12" s="1" customFormat="1" x14ac:dyDescent="0.25">
      <c r="A398" s="5" t="s">
        <v>413</v>
      </c>
      <c r="B398" s="5" t="s">
        <v>648</v>
      </c>
      <c r="C398" s="5" t="s">
        <v>755</v>
      </c>
      <c r="D398" s="52">
        <f t="shared" ca="1" si="10"/>
        <v>28104</v>
      </c>
      <c r="E398" s="5" t="s">
        <v>622</v>
      </c>
      <c r="F398" s="5">
        <v>59</v>
      </c>
      <c r="G398" s="50">
        <v>21687</v>
      </c>
      <c r="H398" s="5">
        <v>560554</v>
      </c>
      <c r="I398" s="50">
        <v>31184</v>
      </c>
      <c r="J398" s="5" t="s">
        <v>417</v>
      </c>
      <c r="L398"/>
    </row>
    <row r="399" spans="1:12" s="1" customFormat="1" x14ac:dyDescent="0.25">
      <c r="A399" s="5" t="s">
        <v>454</v>
      </c>
      <c r="B399" s="5" t="s">
        <v>645</v>
      </c>
      <c r="C399" s="5" t="s">
        <v>756</v>
      </c>
      <c r="D399" s="52">
        <f t="shared" ca="1" si="10"/>
        <v>19368</v>
      </c>
      <c r="E399" s="5" t="s">
        <v>416</v>
      </c>
      <c r="F399" s="5">
        <v>55</v>
      </c>
      <c r="G399" s="50">
        <v>23165</v>
      </c>
      <c r="H399" s="5">
        <v>560553</v>
      </c>
      <c r="I399" s="50">
        <v>31201</v>
      </c>
      <c r="J399" s="5" t="s">
        <v>417</v>
      </c>
      <c r="L399"/>
    </row>
    <row r="400" spans="1:12" s="1" customFormat="1" x14ac:dyDescent="0.25">
      <c r="A400" s="5" t="s">
        <v>408</v>
      </c>
      <c r="B400" s="5" t="s">
        <v>550</v>
      </c>
      <c r="C400" s="5" t="s">
        <v>625</v>
      </c>
      <c r="D400" s="52">
        <f t="shared" ca="1" si="10"/>
        <v>30204</v>
      </c>
      <c r="E400" s="5" t="s">
        <v>416</v>
      </c>
      <c r="F400" s="5">
        <v>63</v>
      </c>
      <c r="G400" s="50">
        <v>20164</v>
      </c>
      <c r="H400" s="5">
        <v>560557</v>
      </c>
      <c r="I400" s="50">
        <v>31172</v>
      </c>
      <c r="J400" s="5" t="s">
        <v>417</v>
      </c>
      <c r="L400"/>
    </row>
    <row r="401" spans="1:12" s="1" customFormat="1" x14ac:dyDescent="0.25">
      <c r="A401" s="5" t="s">
        <v>413</v>
      </c>
      <c r="B401" s="5" t="s">
        <v>587</v>
      </c>
      <c r="C401" s="5" t="s">
        <v>757</v>
      </c>
      <c r="D401" s="52">
        <f t="shared" ca="1" si="10"/>
        <v>24672</v>
      </c>
      <c r="E401" s="5" t="s">
        <v>442</v>
      </c>
      <c r="F401" s="5">
        <v>54</v>
      </c>
      <c r="G401" s="50">
        <v>23296</v>
      </c>
      <c r="H401" s="5">
        <v>560558</v>
      </c>
      <c r="I401" s="50">
        <v>31391</v>
      </c>
      <c r="J401" s="5" t="s">
        <v>417</v>
      </c>
      <c r="L401"/>
    </row>
    <row r="402" spans="1:12" s="1" customFormat="1" x14ac:dyDescent="0.25">
      <c r="A402" s="5" t="s">
        <v>413</v>
      </c>
      <c r="B402" s="5" t="s">
        <v>592</v>
      </c>
      <c r="C402" s="5" t="s">
        <v>486</v>
      </c>
      <c r="D402" s="52">
        <f t="shared" ca="1" si="10"/>
        <v>23496</v>
      </c>
      <c r="E402" s="5" t="s">
        <v>536</v>
      </c>
      <c r="F402" s="5">
        <v>58</v>
      </c>
      <c r="G402" s="50">
        <v>22001</v>
      </c>
      <c r="H402" s="5">
        <v>560556</v>
      </c>
      <c r="I402" s="50">
        <v>31055</v>
      </c>
      <c r="J402" s="5" t="s">
        <v>417</v>
      </c>
      <c r="L402"/>
    </row>
    <row r="403" spans="1:12" s="1" customFormat="1" x14ac:dyDescent="0.25">
      <c r="A403" s="5" t="s">
        <v>408</v>
      </c>
      <c r="B403" s="5" t="s">
        <v>503</v>
      </c>
      <c r="C403" s="5" t="s">
        <v>542</v>
      </c>
      <c r="D403" s="52">
        <f t="shared" ca="1" si="10"/>
        <v>26820</v>
      </c>
      <c r="E403" s="5" t="s">
        <v>758</v>
      </c>
      <c r="F403" s="5">
        <v>58</v>
      </c>
      <c r="G403" s="50">
        <v>22009</v>
      </c>
      <c r="H403" s="5">
        <v>560559</v>
      </c>
      <c r="I403" s="50">
        <v>31189</v>
      </c>
      <c r="J403" s="5" t="s">
        <v>417</v>
      </c>
      <c r="L403"/>
    </row>
    <row r="404" spans="1:12" s="1" customFormat="1" x14ac:dyDescent="0.25">
      <c r="A404" s="5" t="s">
        <v>413</v>
      </c>
      <c r="B404" s="5" t="s">
        <v>464</v>
      </c>
      <c r="C404" s="5" t="s">
        <v>432</v>
      </c>
      <c r="D404" s="52">
        <f t="shared" ca="1" si="10"/>
        <v>30588</v>
      </c>
      <c r="E404" s="5" t="s">
        <v>622</v>
      </c>
      <c r="F404" s="5">
        <v>56</v>
      </c>
      <c r="G404" s="50">
        <v>22778</v>
      </c>
      <c r="H404" s="5">
        <v>560563</v>
      </c>
      <c r="I404" s="50">
        <v>31210</v>
      </c>
      <c r="J404" s="5" t="s">
        <v>417</v>
      </c>
      <c r="L404"/>
    </row>
    <row r="405" spans="1:12" s="1" customFormat="1" x14ac:dyDescent="0.25">
      <c r="A405" s="5" t="s">
        <v>413</v>
      </c>
      <c r="B405" s="5" t="s">
        <v>730</v>
      </c>
      <c r="C405" s="5" t="s">
        <v>520</v>
      </c>
      <c r="D405" s="52">
        <f t="shared" ca="1" si="10"/>
        <v>30792</v>
      </c>
      <c r="E405" s="5" t="s">
        <v>439</v>
      </c>
      <c r="F405" s="5">
        <v>59</v>
      </c>
      <c r="G405" s="50">
        <v>21499</v>
      </c>
      <c r="H405" s="5">
        <v>560566</v>
      </c>
      <c r="I405" s="50">
        <v>31170</v>
      </c>
      <c r="J405" s="5" t="s">
        <v>417</v>
      </c>
      <c r="L405"/>
    </row>
    <row r="406" spans="1:12" s="1" customFormat="1" x14ac:dyDescent="0.25">
      <c r="A406" s="5" t="s">
        <v>413</v>
      </c>
      <c r="B406" s="5" t="s">
        <v>639</v>
      </c>
      <c r="C406" s="5" t="s">
        <v>739</v>
      </c>
      <c r="D406" s="52">
        <f t="shared" ca="1" si="10"/>
        <v>29460</v>
      </c>
      <c r="E406" s="5" t="s">
        <v>457</v>
      </c>
      <c r="F406" s="5">
        <v>60</v>
      </c>
      <c r="G406" s="50">
        <v>21260</v>
      </c>
      <c r="H406" s="5">
        <v>560572</v>
      </c>
      <c r="I406" s="50">
        <v>31406</v>
      </c>
      <c r="J406" s="5" t="s">
        <v>417</v>
      </c>
      <c r="L406"/>
    </row>
    <row r="407" spans="1:12" s="1" customFormat="1" x14ac:dyDescent="0.25">
      <c r="A407" s="5" t="s">
        <v>413</v>
      </c>
      <c r="B407" s="5" t="s">
        <v>561</v>
      </c>
      <c r="C407" s="5" t="s">
        <v>750</v>
      </c>
      <c r="D407" s="52">
        <f t="shared" ca="1" si="10"/>
        <v>30504</v>
      </c>
      <c r="E407" s="5" t="s">
        <v>460</v>
      </c>
      <c r="F407" s="5">
        <v>56</v>
      </c>
      <c r="G407" s="50">
        <v>22765</v>
      </c>
      <c r="H407" s="5">
        <v>560569</v>
      </c>
      <c r="I407" s="50">
        <v>31240</v>
      </c>
      <c r="J407" s="5" t="s">
        <v>417</v>
      </c>
      <c r="L407"/>
    </row>
    <row r="408" spans="1:12" s="1" customFormat="1" x14ac:dyDescent="0.25">
      <c r="A408" s="5" t="s">
        <v>408</v>
      </c>
      <c r="B408" s="5" t="s">
        <v>704</v>
      </c>
      <c r="C408" s="5" t="s">
        <v>575</v>
      </c>
      <c r="D408" s="52">
        <f t="shared" ca="1" si="10"/>
        <v>27228</v>
      </c>
      <c r="E408" s="5" t="s">
        <v>433</v>
      </c>
      <c r="F408" s="5">
        <v>58</v>
      </c>
      <c r="G408" s="50">
        <v>21941</v>
      </c>
      <c r="H408" s="5">
        <v>560570</v>
      </c>
      <c r="I408" s="50">
        <v>31109</v>
      </c>
      <c r="J408" s="5" t="s">
        <v>421</v>
      </c>
      <c r="L408"/>
    </row>
    <row r="409" spans="1:12" s="1" customFormat="1" x14ac:dyDescent="0.25">
      <c r="A409" s="5" t="s">
        <v>408</v>
      </c>
      <c r="B409" s="5" t="s">
        <v>635</v>
      </c>
      <c r="C409" s="5" t="s">
        <v>419</v>
      </c>
      <c r="D409" s="52">
        <f t="shared" ca="1" si="10"/>
        <v>22632</v>
      </c>
      <c r="E409" s="5" t="s">
        <v>759</v>
      </c>
      <c r="F409" s="5">
        <v>59</v>
      </c>
      <c r="G409" s="50">
        <v>21721</v>
      </c>
      <c r="H409" s="5">
        <v>560524</v>
      </c>
      <c r="I409" s="50">
        <v>31331</v>
      </c>
      <c r="J409" s="5" t="s">
        <v>421</v>
      </c>
      <c r="L409"/>
    </row>
    <row r="410" spans="1:12" s="1" customFormat="1" x14ac:dyDescent="0.25">
      <c r="A410" s="5" t="s">
        <v>413</v>
      </c>
      <c r="B410" s="5" t="s">
        <v>705</v>
      </c>
      <c r="C410" s="5" t="s">
        <v>489</v>
      </c>
      <c r="D410" s="52">
        <f t="shared" ca="1" si="10"/>
        <v>29604</v>
      </c>
      <c r="E410" s="5" t="s">
        <v>678</v>
      </c>
      <c r="F410" s="5">
        <v>48</v>
      </c>
      <c r="G410" s="50">
        <v>25625</v>
      </c>
      <c r="H410" s="5">
        <v>560579</v>
      </c>
      <c r="I410" s="50">
        <v>33022</v>
      </c>
      <c r="J410" s="5" t="s">
        <v>421</v>
      </c>
      <c r="L410"/>
    </row>
    <row r="411" spans="1:12" s="1" customFormat="1" x14ac:dyDescent="0.25">
      <c r="A411" s="5" t="s">
        <v>408</v>
      </c>
      <c r="B411" s="5" t="s">
        <v>541</v>
      </c>
      <c r="C411" s="5" t="s">
        <v>532</v>
      </c>
      <c r="D411" s="52">
        <f t="shared" ca="1" si="10"/>
        <v>22896</v>
      </c>
      <c r="E411" s="5" t="s">
        <v>439</v>
      </c>
      <c r="F411" s="5">
        <v>57</v>
      </c>
      <c r="G411" s="50">
        <v>22338</v>
      </c>
      <c r="H411" s="5">
        <v>350147</v>
      </c>
      <c r="I411" s="50">
        <v>33202</v>
      </c>
      <c r="J411" s="5" t="s">
        <v>421</v>
      </c>
      <c r="L411"/>
    </row>
    <row r="412" spans="1:12" s="1" customFormat="1" x14ac:dyDescent="0.25">
      <c r="A412" s="5" t="s">
        <v>413</v>
      </c>
      <c r="B412" s="5" t="s">
        <v>629</v>
      </c>
      <c r="C412" s="5" t="s">
        <v>532</v>
      </c>
      <c r="D412" s="52">
        <f t="shared" ca="1" si="10"/>
        <v>23784</v>
      </c>
      <c r="E412" s="5" t="s">
        <v>428</v>
      </c>
      <c r="F412" s="5">
        <v>53</v>
      </c>
      <c r="G412" s="50">
        <v>23976</v>
      </c>
      <c r="H412" s="5">
        <v>560589</v>
      </c>
      <c r="I412" s="50">
        <v>33215</v>
      </c>
      <c r="J412" s="5" t="s">
        <v>421</v>
      </c>
      <c r="L412"/>
    </row>
    <row r="413" spans="1:12" s="1" customFormat="1" x14ac:dyDescent="0.25">
      <c r="A413" s="5" t="s">
        <v>413</v>
      </c>
      <c r="B413" s="5" t="s">
        <v>578</v>
      </c>
      <c r="C413" s="5" t="s">
        <v>760</v>
      </c>
      <c r="D413" s="52">
        <f t="shared" ca="1" si="10"/>
        <v>20556</v>
      </c>
      <c r="E413" s="5" t="s">
        <v>439</v>
      </c>
      <c r="F413" s="5">
        <v>50</v>
      </c>
      <c r="G413" s="50">
        <v>25041</v>
      </c>
      <c r="H413" s="5">
        <v>560571</v>
      </c>
      <c r="I413" s="50">
        <v>33138</v>
      </c>
      <c r="J413" s="5" t="s">
        <v>421</v>
      </c>
      <c r="L413"/>
    </row>
    <row r="414" spans="1:12" s="1" customFormat="1" x14ac:dyDescent="0.25">
      <c r="A414" s="5" t="s">
        <v>413</v>
      </c>
      <c r="B414" s="5" t="s">
        <v>652</v>
      </c>
      <c r="C414" s="5" t="s">
        <v>600</v>
      </c>
      <c r="D414" s="52">
        <f t="shared" ca="1" si="10"/>
        <v>24384</v>
      </c>
      <c r="E414" s="5" t="s">
        <v>422</v>
      </c>
      <c r="F414" s="5">
        <v>56</v>
      </c>
      <c r="G414" s="50">
        <v>22731</v>
      </c>
      <c r="H414" s="5">
        <v>560595</v>
      </c>
      <c r="I414" s="50">
        <v>32914</v>
      </c>
      <c r="J414" s="5" t="s">
        <v>421</v>
      </c>
      <c r="L414"/>
    </row>
    <row r="415" spans="1:12" s="1" customFormat="1" x14ac:dyDescent="0.25">
      <c r="A415" s="5" t="s">
        <v>408</v>
      </c>
      <c r="B415" s="5" t="s">
        <v>549</v>
      </c>
      <c r="C415" s="5" t="s">
        <v>533</v>
      </c>
      <c r="D415" s="52">
        <f t="shared" ca="1" si="10"/>
        <v>28644</v>
      </c>
      <c r="E415" s="5" t="s">
        <v>636</v>
      </c>
      <c r="F415" s="5">
        <v>51</v>
      </c>
      <c r="G415" s="50">
        <v>24727</v>
      </c>
      <c r="H415" s="5">
        <v>351443</v>
      </c>
      <c r="I415" s="50">
        <v>33028</v>
      </c>
      <c r="J415" s="5" t="s">
        <v>421</v>
      </c>
      <c r="L415"/>
    </row>
    <row r="416" spans="1:12" s="1" customFormat="1" x14ac:dyDescent="0.25">
      <c r="A416" s="5" t="s">
        <v>413</v>
      </c>
      <c r="B416" s="5" t="s">
        <v>603</v>
      </c>
      <c r="C416" s="5" t="s">
        <v>761</v>
      </c>
      <c r="D416" s="52">
        <f t="shared" ca="1" si="10"/>
        <v>26880</v>
      </c>
      <c r="E416" s="5" t="s">
        <v>460</v>
      </c>
      <c r="F416" s="5">
        <v>51</v>
      </c>
      <c r="G416" s="50">
        <v>24539</v>
      </c>
      <c r="H416" s="5">
        <v>560592</v>
      </c>
      <c r="I416" s="50">
        <v>33010</v>
      </c>
      <c r="J416" s="5" t="s">
        <v>421</v>
      </c>
      <c r="L416"/>
    </row>
    <row r="417" spans="1:12" s="1" customFormat="1" x14ac:dyDescent="0.25">
      <c r="A417" s="5" t="s">
        <v>413</v>
      </c>
      <c r="B417" s="5" t="s">
        <v>547</v>
      </c>
      <c r="C417" s="5" t="s">
        <v>438</v>
      </c>
      <c r="D417" s="52">
        <f t="shared" ca="1" si="10"/>
        <v>29040</v>
      </c>
      <c r="E417" s="5" t="s">
        <v>703</v>
      </c>
      <c r="F417" s="5">
        <v>52</v>
      </c>
      <c r="G417" s="50">
        <v>24298</v>
      </c>
      <c r="H417" s="5">
        <v>560596</v>
      </c>
      <c r="I417" s="50">
        <v>33027</v>
      </c>
      <c r="J417" s="5" t="s">
        <v>421</v>
      </c>
      <c r="L417"/>
    </row>
    <row r="418" spans="1:12" s="1" customFormat="1" x14ac:dyDescent="0.25">
      <c r="A418" s="5" t="s">
        <v>408</v>
      </c>
      <c r="B418" s="5" t="s">
        <v>440</v>
      </c>
      <c r="C418" s="5" t="s">
        <v>762</v>
      </c>
      <c r="D418" s="52">
        <f t="shared" ca="1" si="10"/>
        <v>26700</v>
      </c>
      <c r="E418" s="5" t="s">
        <v>422</v>
      </c>
      <c r="F418" s="5">
        <v>55</v>
      </c>
      <c r="G418" s="50">
        <v>22992</v>
      </c>
      <c r="H418" s="5">
        <v>560602</v>
      </c>
      <c r="I418" s="50">
        <v>32998</v>
      </c>
      <c r="J418" s="5" t="s">
        <v>466</v>
      </c>
      <c r="L418"/>
    </row>
    <row r="419" spans="1:12" s="1" customFormat="1" x14ac:dyDescent="0.25">
      <c r="A419" s="5" t="s">
        <v>408</v>
      </c>
      <c r="B419" s="5" t="s">
        <v>748</v>
      </c>
      <c r="C419" s="5" t="s">
        <v>444</v>
      </c>
      <c r="D419" s="52">
        <f t="shared" ca="1" si="10"/>
        <v>19500</v>
      </c>
      <c r="E419" s="5" t="s">
        <v>763</v>
      </c>
      <c r="F419" s="5">
        <v>51</v>
      </c>
      <c r="G419" s="50">
        <v>24421</v>
      </c>
      <c r="H419" s="5">
        <v>560606</v>
      </c>
      <c r="I419" s="50">
        <v>33217</v>
      </c>
      <c r="J419" s="5" t="s">
        <v>466</v>
      </c>
      <c r="L419"/>
    </row>
    <row r="420" spans="1:12" s="1" customFormat="1" x14ac:dyDescent="0.25">
      <c r="A420" s="5" t="s">
        <v>454</v>
      </c>
      <c r="B420" s="5" t="s">
        <v>562</v>
      </c>
      <c r="C420" s="5" t="s">
        <v>764</v>
      </c>
      <c r="D420" s="52">
        <f t="shared" ca="1" si="10"/>
        <v>18672</v>
      </c>
      <c r="E420" s="5" t="s">
        <v>765</v>
      </c>
      <c r="F420" s="5">
        <v>55</v>
      </c>
      <c r="G420" s="50">
        <v>23273</v>
      </c>
      <c r="H420" s="5">
        <v>351319</v>
      </c>
      <c r="I420" s="50">
        <v>31127</v>
      </c>
      <c r="J420" s="5" t="s">
        <v>466</v>
      </c>
      <c r="L420"/>
    </row>
    <row r="421" spans="1:12" s="1" customFormat="1" x14ac:dyDescent="0.25">
      <c r="A421" s="5" t="s">
        <v>408</v>
      </c>
      <c r="B421" s="5" t="s">
        <v>713</v>
      </c>
      <c r="C421" s="5" t="s">
        <v>459</v>
      </c>
      <c r="D421" s="52">
        <f t="shared" ca="1" si="10"/>
        <v>29340</v>
      </c>
      <c r="E421" s="5" t="s">
        <v>422</v>
      </c>
      <c r="F421" s="5">
        <v>56</v>
      </c>
      <c r="G421" s="50">
        <v>22771</v>
      </c>
      <c r="H421" s="5">
        <v>560603</v>
      </c>
      <c r="I421" s="50">
        <v>31342</v>
      </c>
      <c r="J421" s="5" t="s">
        <v>466</v>
      </c>
      <c r="L421"/>
    </row>
    <row r="422" spans="1:12" s="1" customFormat="1" x14ac:dyDescent="0.25">
      <c r="A422" s="5" t="s">
        <v>408</v>
      </c>
      <c r="B422" s="5" t="s">
        <v>766</v>
      </c>
      <c r="C422" s="5" t="s">
        <v>556</v>
      </c>
      <c r="D422" s="52">
        <f t="shared" ca="1" si="10"/>
        <v>31044</v>
      </c>
      <c r="E422" s="5" t="s">
        <v>767</v>
      </c>
      <c r="F422" s="5">
        <v>56</v>
      </c>
      <c r="G422" s="50">
        <v>22573</v>
      </c>
      <c r="H422" s="5">
        <v>560540</v>
      </c>
      <c r="I422" s="50">
        <v>31157</v>
      </c>
      <c r="J422" s="5" t="s">
        <v>466</v>
      </c>
      <c r="L422"/>
    </row>
    <row r="423" spans="1:12" s="1" customFormat="1" x14ac:dyDescent="0.25">
      <c r="A423" s="5" t="s">
        <v>408</v>
      </c>
      <c r="B423" s="5" t="s">
        <v>490</v>
      </c>
      <c r="C423" s="5" t="s">
        <v>641</v>
      </c>
      <c r="D423" s="52">
        <f t="shared" ca="1" si="10"/>
        <v>27888</v>
      </c>
      <c r="E423" s="5" t="s">
        <v>425</v>
      </c>
      <c r="F423" s="5">
        <v>57</v>
      </c>
      <c r="G423" s="50">
        <v>22536</v>
      </c>
      <c r="H423" s="5">
        <v>560607</v>
      </c>
      <c r="I423" s="50">
        <v>31145</v>
      </c>
      <c r="J423" s="5" t="s">
        <v>466</v>
      </c>
      <c r="L423"/>
    </row>
    <row r="424" spans="1:12" s="1" customFormat="1" x14ac:dyDescent="0.25">
      <c r="A424" s="5" t="s">
        <v>408</v>
      </c>
      <c r="B424" s="5" t="s">
        <v>694</v>
      </c>
      <c r="C424" s="5" t="s">
        <v>527</v>
      </c>
      <c r="D424" s="52">
        <f t="shared" ca="1" si="10"/>
        <v>20772</v>
      </c>
      <c r="E424" s="5" t="s">
        <v>619</v>
      </c>
      <c r="F424" s="5">
        <v>57</v>
      </c>
      <c r="G424" s="50">
        <v>22374</v>
      </c>
      <c r="H424" s="5">
        <v>560612</v>
      </c>
      <c r="I424" s="50">
        <v>31170</v>
      </c>
      <c r="J424" s="5" t="s">
        <v>466</v>
      </c>
      <c r="L424"/>
    </row>
    <row r="425" spans="1:12" s="1" customFormat="1" x14ac:dyDescent="0.25">
      <c r="A425" s="5" t="s">
        <v>408</v>
      </c>
      <c r="B425" s="5" t="s">
        <v>592</v>
      </c>
      <c r="C425" s="5" t="s">
        <v>453</v>
      </c>
      <c r="D425" s="52">
        <f t="shared" ca="1" si="10"/>
        <v>30768</v>
      </c>
      <c r="E425" s="5" t="s">
        <v>445</v>
      </c>
      <c r="F425" s="5">
        <v>56</v>
      </c>
      <c r="G425" s="50">
        <v>22752</v>
      </c>
      <c r="H425" s="5">
        <v>560609</v>
      </c>
      <c r="I425" s="50">
        <v>31294</v>
      </c>
      <c r="J425" s="5" t="s">
        <v>466</v>
      </c>
      <c r="L425"/>
    </row>
    <row r="426" spans="1:12" s="1" customFormat="1" x14ac:dyDescent="0.25">
      <c r="A426" s="5" t="s">
        <v>413</v>
      </c>
      <c r="B426" s="5" t="s">
        <v>665</v>
      </c>
      <c r="C426" s="5" t="s">
        <v>513</v>
      </c>
      <c r="D426" s="52">
        <f t="shared" ca="1" si="10"/>
        <v>30480</v>
      </c>
      <c r="E426" s="5" t="s">
        <v>731</v>
      </c>
      <c r="F426" s="5">
        <v>55</v>
      </c>
      <c r="G426" s="50">
        <v>23073</v>
      </c>
      <c r="H426" s="5">
        <v>560611</v>
      </c>
      <c r="I426" s="50">
        <v>31187</v>
      </c>
      <c r="J426" s="5" t="s">
        <v>466</v>
      </c>
      <c r="L426"/>
    </row>
    <row r="427" spans="1:12" s="1" customFormat="1" x14ac:dyDescent="0.25">
      <c r="A427" s="5" t="s">
        <v>408</v>
      </c>
      <c r="B427" s="5" t="s">
        <v>492</v>
      </c>
      <c r="C427" s="5" t="s">
        <v>724</v>
      </c>
      <c r="D427" s="52">
        <f t="shared" ca="1" si="10"/>
        <v>28164</v>
      </c>
      <c r="E427" s="5" t="s">
        <v>619</v>
      </c>
      <c r="F427" s="5">
        <v>55</v>
      </c>
      <c r="G427" s="50">
        <v>23209</v>
      </c>
      <c r="H427" s="5">
        <v>560608</v>
      </c>
      <c r="I427" s="50">
        <v>31300</v>
      </c>
      <c r="J427" s="5" t="s">
        <v>412</v>
      </c>
      <c r="L427"/>
    </row>
    <row r="428" spans="1:12" s="1" customFormat="1" x14ac:dyDescent="0.25">
      <c r="A428" s="5" t="s">
        <v>408</v>
      </c>
      <c r="B428" s="5" t="s">
        <v>544</v>
      </c>
      <c r="C428" s="5" t="s">
        <v>550</v>
      </c>
      <c r="D428" s="52">
        <f t="shared" ca="1" si="10"/>
        <v>30576</v>
      </c>
      <c r="E428" s="5" t="s">
        <v>416</v>
      </c>
      <c r="F428" s="5">
        <v>61</v>
      </c>
      <c r="G428" s="50">
        <v>21036</v>
      </c>
      <c r="H428" s="5">
        <v>560932</v>
      </c>
      <c r="I428" s="50">
        <v>31552</v>
      </c>
      <c r="J428" s="5" t="s">
        <v>412</v>
      </c>
      <c r="L428"/>
    </row>
    <row r="429" spans="1:12" s="1" customFormat="1" x14ac:dyDescent="0.25">
      <c r="A429" s="5" t="s">
        <v>408</v>
      </c>
      <c r="B429" s="5" t="s">
        <v>495</v>
      </c>
      <c r="C429" s="5" t="s">
        <v>532</v>
      </c>
      <c r="D429" s="52">
        <f t="shared" ca="1" si="10"/>
        <v>25680</v>
      </c>
      <c r="E429" s="5" t="s">
        <v>416</v>
      </c>
      <c r="F429" s="5">
        <v>59</v>
      </c>
      <c r="G429" s="50">
        <v>21555</v>
      </c>
      <c r="H429" s="5">
        <v>560615</v>
      </c>
      <c r="I429" s="50">
        <v>31544</v>
      </c>
      <c r="J429" s="5" t="s">
        <v>412</v>
      </c>
      <c r="L429"/>
    </row>
    <row r="430" spans="1:12" s="1" customFormat="1" x14ac:dyDescent="0.25">
      <c r="A430" s="5" t="s">
        <v>413</v>
      </c>
      <c r="B430" s="5" t="s">
        <v>437</v>
      </c>
      <c r="C430" s="5" t="s">
        <v>489</v>
      </c>
      <c r="D430" s="52">
        <f t="shared" ca="1" si="10"/>
        <v>23544</v>
      </c>
      <c r="E430" s="5" t="s">
        <v>416</v>
      </c>
      <c r="F430" s="5">
        <v>56</v>
      </c>
      <c r="G430" s="50">
        <v>22623</v>
      </c>
      <c r="H430" s="5">
        <v>560613</v>
      </c>
      <c r="I430" s="50">
        <v>31474</v>
      </c>
      <c r="J430" s="5" t="s">
        <v>412</v>
      </c>
      <c r="L430"/>
    </row>
    <row r="431" spans="1:12" s="1" customFormat="1" x14ac:dyDescent="0.25">
      <c r="A431" s="5" t="s">
        <v>413</v>
      </c>
      <c r="B431" s="5" t="s">
        <v>544</v>
      </c>
      <c r="C431" s="5" t="s">
        <v>682</v>
      </c>
      <c r="D431" s="52">
        <f t="shared" ca="1" si="10"/>
        <v>29592</v>
      </c>
      <c r="E431" s="5" t="s">
        <v>416</v>
      </c>
      <c r="F431" s="5">
        <v>56</v>
      </c>
      <c r="G431" s="50">
        <v>22809</v>
      </c>
      <c r="H431" s="5">
        <v>560617</v>
      </c>
      <c r="I431" s="50">
        <v>31742</v>
      </c>
      <c r="J431" s="5" t="s">
        <v>412</v>
      </c>
      <c r="L431"/>
    </row>
    <row r="432" spans="1:12" s="1" customFormat="1" x14ac:dyDescent="0.25">
      <c r="A432" s="5" t="s">
        <v>408</v>
      </c>
      <c r="B432" s="5" t="s">
        <v>495</v>
      </c>
      <c r="C432" s="5" t="s">
        <v>444</v>
      </c>
      <c r="D432" s="52">
        <f t="shared" ca="1" si="10"/>
        <v>21900</v>
      </c>
      <c r="E432" s="5" t="s">
        <v>768</v>
      </c>
      <c r="F432" s="5">
        <v>58</v>
      </c>
      <c r="G432" s="50">
        <v>22169</v>
      </c>
      <c r="H432" s="5">
        <v>560621</v>
      </c>
      <c r="I432" s="50">
        <v>31756</v>
      </c>
      <c r="J432" s="5" t="s">
        <v>412</v>
      </c>
      <c r="L432"/>
    </row>
    <row r="433" spans="1:12" s="1" customFormat="1" x14ac:dyDescent="0.25">
      <c r="A433" s="5" t="s">
        <v>408</v>
      </c>
      <c r="B433" s="5" t="s">
        <v>611</v>
      </c>
      <c r="C433" s="5" t="s">
        <v>512</v>
      </c>
      <c r="D433" s="52">
        <f t="shared" ca="1" si="10"/>
        <v>26256</v>
      </c>
      <c r="E433" s="5" t="s">
        <v>425</v>
      </c>
      <c r="F433" s="5">
        <v>55</v>
      </c>
      <c r="G433" s="50">
        <v>23019</v>
      </c>
      <c r="H433" s="5">
        <v>560622</v>
      </c>
      <c r="I433" s="50">
        <v>31700</v>
      </c>
      <c r="J433" s="5" t="s">
        <v>412</v>
      </c>
      <c r="L433"/>
    </row>
    <row r="434" spans="1:12" s="1" customFormat="1" x14ac:dyDescent="0.25">
      <c r="A434" s="5" t="s">
        <v>408</v>
      </c>
      <c r="B434" s="5" t="s">
        <v>549</v>
      </c>
      <c r="C434" s="5" t="s">
        <v>550</v>
      </c>
      <c r="D434" s="52">
        <f t="shared" ca="1" si="10"/>
        <v>25956</v>
      </c>
      <c r="E434" s="5" t="s">
        <v>769</v>
      </c>
      <c r="F434" s="5">
        <v>58</v>
      </c>
      <c r="G434" s="50">
        <v>21972</v>
      </c>
      <c r="H434" s="5">
        <v>560625</v>
      </c>
      <c r="I434" s="50">
        <v>31437</v>
      </c>
      <c r="J434" s="5" t="s">
        <v>412</v>
      </c>
      <c r="L434"/>
    </row>
    <row r="435" spans="1:12" s="1" customFormat="1" x14ac:dyDescent="0.25">
      <c r="A435" s="5" t="s">
        <v>413</v>
      </c>
      <c r="B435" s="5" t="s">
        <v>514</v>
      </c>
      <c r="C435" s="5" t="s">
        <v>609</v>
      </c>
      <c r="D435" s="52">
        <f t="shared" ca="1" si="10"/>
        <v>18144</v>
      </c>
      <c r="E435" s="5" t="s">
        <v>416</v>
      </c>
      <c r="F435" s="5">
        <v>61</v>
      </c>
      <c r="G435" s="50">
        <v>21036</v>
      </c>
      <c r="H435" s="5">
        <v>560539</v>
      </c>
      <c r="I435" s="50">
        <v>31552</v>
      </c>
      <c r="J435" s="5" t="s">
        <v>412</v>
      </c>
      <c r="L435"/>
    </row>
    <row r="436" spans="1:12" s="1" customFormat="1" x14ac:dyDescent="0.25">
      <c r="A436" s="5" t="s">
        <v>413</v>
      </c>
      <c r="B436" s="5" t="s">
        <v>594</v>
      </c>
      <c r="C436" s="5" t="s">
        <v>539</v>
      </c>
      <c r="D436" s="52">
        <f t="shared" ca="1" si="10"/>
        <v>25584</v>
      </c>
      <c r="E436" s="5" t="s">
        <v>416</v>
      </c>
      <c r="F436" s="5">
        <v>60</v>
      </c>
      <c r="G436" s="50">
        <v>21211</v>
      </c>
      <c r="H436" s="5">
        <v>560626</v>
      </c>
      <c r="I436" s="50">
        <v>31667</v>
      </c>
      <c r="J436" s="5" t="s">
        <v>412</v>
      </c>
      <c r="L436"/>
    </row>
    <row r="437" spans="1:12" s="1" customFormat="1" x14ac:dyDescent="0.25">
      <c r="A437" s="5" t="s">
        <v>413</v>
      </c>
      <c r="B437" s="5" t="s">
        <v>450</v>
      </c>
      <c r="C437" s="5" t="s">
        <v>761</v>
      </c>
      <c r="D437" s="52">
        <f t="shared" ca="1" si="10"/>
        <v>27888</v>
      </c>
      <c r="E437" s="5" t="s">
        <v>416</v>
      </c>
      <c r="F437" s="5">
        <v>53</v>
      </c>
      <c r="G437" s="50">
        <v>23662</v>
      </c>
      <c r="H437" s="5">
        <v>560631</v>
      </c>
      <c r="I437" s="50">
        <v>31505</v>
      </c>
      <c r="J437" s="5" t="s">
        <v>412</v>
      </c>
      <c r="L437"/>
    </row>
    <row r="438" spans="1:12" s="1" customFormat="1" x14ac:dyDescent="0.25">
      <c r="A438" s="5" t="s">
        <v>413</v>
      </c>
      <c r="B438" s="5" t="s">
        <v>681</v>
      </c>
      <c r="C438" s="5" t="s">
        <v>770</v>
      </c>
      <c r="D438" s="52">
        <f t="shared" ca="1" si="10"/>
        <v>18216</v>
      </c>
      <c r="E438" s="5" t="s">
        <v>416</v>
      </c>
      <c r="F438" s="5">
        <v>60</v>
      </c>
      <c r="G438" s="50">
        <v>21450</v>
      </c>
      <c r="H438" s="5">
        <v>560667</v>
      </c>
      <c r="I438" s="50">
        <v>31459</v>
      </c>
      <c r="J438" s="5" t="s">
        <v>417</v>
      </c>
      <c r="L438"/>
    </row>
    <row r="439" spans="1:12" s="1" customFormat="1" x14ac:dyDescent="0.25">
      <c r="A439" s="5" t="s">
        <v>413</v>
      </c>
      <c r="B439" s="5" t="s">
        <v>662</v>
      </c>
      <c r="C439" s="5" t="s">
        <v>721</v>
      </c>
      <c r="D439" s="52">
        <f t="shared" ca="1" si="10"/>
        <v>25392</v>
      </c>
      <c r="E439" s="5" t="s">
        <v>416</v>
      </c>
      <c r="F439" s="5">
        <v>58</v>
      </c>
      <c r="G439" s="50">
        <v>21983</v>
      </c>
      <c r="H439" s="5">
        <v>560583</v>
      </c>
      <c r="I439" s="50">
        <v>31500</v>
      </c>
      <c r="J439" s="5" t="s">
        <v>417</v>
      </c>
      <c r="L439"/>
    </row>
    <row r="440" spans="1:12" s="1" customFormat="1" x14ac:dyDescent="0.25">
      <c r="A440" s="5" t="s">
        <v>408</v>
      </c>
      <c r="B440" s="5" t="s">
        <v>546</v>
      </c>
      <c r="C440" s="5" t="s">
        <v>185</v>
      </c>
      <c r="D440" s="52">
        <f t="shared" ca="1" si="10"/>
        <v>27984</v>
      </c>
      <c r="E440" s="5" t="s">
        <v>771</v>
      </c>
      <c r="F440" s="5">
        <v>64</v>
      </c>
      <c r="G440" s="50">
        <v>19765</v>
      </c>
      <c r="H440" s="5">
        <v>560635</v>
      </c>
      <c r="I440" s="50">
        <v>31507</v>
      </c>
      <c r="J440" s="5" t="s">
        <v>417</v>
      </c>
      <c r="L440"/>
    </row>
    <row r="441" spans="1:12" s="1" customFormat="1" x14ac:dyDescent="0.25">
      <c r="A441" s="5" t="s">
        <v>408</v>
      </c>
      <c r="B441" s="5" t="s">
        <v>730</v>
      </c>
      <c r="C441" s="5" t="s">
        <v>533</v>
      </c>
      <c r="D441" s="52">
        <f t="shared" ca="1" si="10"/>
        <v>22512</v>
      </c>
      <c r="E441" s="5" t="s">
        <v>482</v>
      </c>
      <c r="F441" s="5">
        <v>53</v>
      </c>
      <c r="G441" s="50">
        <v>23879</v>
      </c>
      <c r="H441" s="5">
        <v>560640</v>
      </c>
      <c r="I441" s="50">
        <v>31537</v>
      </c>
      <c r="J441" s="5" t="s">
        <v>417</v>
      </c>
      <c r="L441"/>
    </row>
    <row r="442" spans="1:12" s="1" customFormat="1" x14ac:dyDescent="0.25">
      <c r="A442" s="5" t="s">
        <v>408</v>
      </c>
      <c r="B442" s="5" t="s">
        <v>652</v>
      </c>
      <c r="C442" s="5" t="s">
        <v>459</v>
      </c>
      <c r="D442" s="52">
        <f t="shared" ca="1" si="10"/>
        <v>24456</v>
      </c>
      <c r="E442" s="5" t="s">
        <v>772</v>
      </c>
      <c r="F442" s="5">
        <v>55</v>
      </c>
      <c r="G442" s="50">
        <v>22938</v>
      </c>
      <c r="H442" s="5">
        <v>560574</v>
      </c>
      <c r="I442" s="50">
        <v>31497</v>
      </c>
      <c r="J442" s="5" t="s">
        <v>417</v>
      </c>
      <c r="L442"/>
    </row>
    <row r="443" spans="1:12" s="1" customFormat="1" x14ac:dyDescent="0.25">
      <c r="A443" s="5" t="s">
        <v>413</v>
      </c>
      <c r="B443" s="5" t="s">
        <v>521</v>
      </c>
      <c r="C443" s="5" t="s">
        <v>773</v>
      </c>
      <c r="D443" s="52">
        <f t="shared" ca="1" si="10"/>
        <v>18072</v>
      </c>
      <c r="E443" s="5" t="s">
        <v>416</v>
      </c>
      <c r="F443" s="5">
        <v>55</v>
      </c>
      <c r="G443" s="50">
        <v>23160</v>
      </c>
      <c r="H443" s="5">
        <v>560649</v>
      </c>
      <c r="I443" s="50">
        <v>31438</v>
      </c>
      <c r="J443" s="5" t="s">
        <v>417</v>
      </c>
      <c r="L443"/>
    </row>
    <row r="444" spans="1:12" s="1" customFormat="1" x14ac:dyDescent="0.25">
      <c r="A444" s="5" t="s">
        <v>408</v>
      </c>
      <c r="B444" s="5" t="s">
        <v>662</v>
      </c>
      <c r="C444" s="5" t="s">
        <v>774</v>
      </c>
      <c r="D444" s="52">
        <f t="shared" ca="1" si="10"/>
        <v>27492</v>
      </c>
      <c r="E444" s="5" t="s">
        <v>460</v>
      </c>
      <c r="F444" s="5">
        <v>55</v>
      </c>
      <c r="G444" s="50">
        <v>23261</v>
      </c>
      <c r="H444" s="5">
        <v>560645</v>
      </c>
      <c r="I444" s="50">
        <v>31692</v>
      </c>
      <c r="J444" s="5" t="s">
        <v>417</v>
      </c>
      <c r="L444"/>
    </row>
    <row r="445" spans="1:12" s="1" customFormat="1" x14ac:dyDescent="0.25">
      <c r="A445" s="5" t="s">
        <v>408</v>
      </c>
      <c r="B445" s="5" t="s">
        <v>626</v>
      </c>
      <c r="C445" s="5" t="s">
        <v>444</v>
      </c>
      <c r="D445" s="52">
        <f t="shared" ca="1" si="10"/>
        <v>24252</v>
      </c>
      <c r="E445" s="5" t="s">
        <v>416</v>
      </c>
      <c r="F445" s="5">
        <v>55</v>
      </c>
      <c r="G445" s="50">
        <v>23036</v>
      </c>
      <c r="H445" s="5">
        <v>560646</v>
      </c>
      <c r="I445" s="50">
        <v>31754</v>
      </c>
      <c r="J445" s="5" t="s">
        <v>417</v>
      </c>
      <c r="L445"/>
    </row>
    <row r="446" spans="1:12" s="1" customFormat="1" x14ac:dyDescent="0.25">
      <c r="A446" s="5" t="s">
        <v>408</v>
      </c>
      <c r="B446" s="5" t="s">
        <v>499</v>
      </c>
      <c r="C446" s="5" t="s">
        <v>155</v>
      </c>
      <c r="D446" s="52">
        <f t="shared" ca="1" si="10"/>
        <v>27828</v>
      </c>
      <c r="E446" s="5" t="s">
        <v>460</v>
      </c>
      <c r="F446" s="5">
        <v>54</v>
      </c>
      <c r="G446" s="50">
        <v>23433</v>
      </c>
      <c r="H446" s="5">
        <v>560575</v>
      </c>
      <c r="I446" s="50">
        <v>31726</v>
      </c>
      <c r="J446" s="5" t="s">
        <v>417</v>
      </c>
      <c r="L446"/>
    </row>
    <row r="447" spans="1:12" s="1" customFormat="1" x14ac:dyDescent="0.25">
      <c r="A447" s="5" t="s">
        <v>408</v>
      </c>
      <c r="B447" s="5" t="s">
        <v>671</v>
      </c>
      <c r="C447" s="5" t="s">
        <v>641</v>
      </c>
      <c r="D447" s="52">
        <f t="shared" ca="1" si="10"/>
        <v>23484</v>
      </c>
      <c r="E447" s="5" t="s">
        <v>775</v>
      </c>
      <c r="F447" s="5">
        <v>54</v>
      </c>
      <c r="G447" s="50">
        <v>23548</v>
      </c>
      <c r="H447" s="5">
        <v>560573</v>
      </c>
      <c r="I447" s="50">
        <v>31636</v>
      </c>
      <c r="J447" s="5" t="s">
        <v>417</v>
      </c>
      <c r="L447"/>
    </row>
    <row r="448" spans="1:12" s="1" customFormat="1" x14ac:dyDescent="0.25">
      <c r="A448" s="5" t="s">
        <v>408</v>
      </c>
      <c r="B448" s="5" t="s">
        <v>712</v>
      </c>
      <c r="C448" s="5" t="s">
        <v>776</v>
      </c>
      <c r="D448" s="52">
        <f t="shared" ca="1" si="10"/>
        <v>20508</v>
      </c>
      <c r="E448" s="5" t="s">
        <v>460</v>
      </c>
      <c r="F448" s="5">
        <v>54</v>
      </c>
      <c r="G448" s="50">
        <v>23630</v>
      </c>
      <c r="H448" s="5">
        <v>560650</v>
      </c>
      <c r="I448" s="50">
        <v>31561</v>
      </c>
      <c r="J448" s="5" t="s">
        <v>417</v>
      </c>
      <c r="L448"/>
    </row>
    <row r="449" spans="1:12" s="1" customFormat="1" x14ac:dyDescent="0.25">
      <c r="A449" s="5" t="s">
        <v>408</v>
      </c>
      <c r="B449" s="5" t="s">
        <v>452</v>
      </c>
      <c r="C449" s="5" t="s">
        <v>444</v>
      </c>
      <c r="D449" s="52">
        <f t="shared" ca="1" si="10"/>
        <v>25332</v>
      </c>
      <c r="E449" s="5" t="s">
        <v>425</v>
      </c>
      <c r="F449" s="5">
        <v>53</v>
      </c>
      <c r="G449" s="50">
        <v>23997</v>
      </c>
      <c r="H449" s="5">
        <v>560654</v>
      </c>
      <c r="I449" s="50">
        <v>31741</v>
      </c>
      <c r="J449" s="5" t="s">
        <v>417</v>
      </c>
      <c r="L449"/>
    </row>
    <row r="450" spans="1:12" s="1" customFormat="1" x14ac:dyDescent="0.25">
      <c r="A450" s="5" t="s">
        <v>408</v>
      </c>
      <c r="B450" s="5" t="s">
        <v>517</v>
      </c>
      <c r="C450" s="5" t="s">
        <v>716</v>
      </c>
      <c r="D450" s="52">
        <f t="shared" ca="1" si="10"/>
        <v>30360</v>
      </c>
      <c r="E450" s="5" t="s">
        <v>636</v>
      </c>
      <c r="F450" s="5">
        <v>59</v>
      </c>
      <c r="G450" s="50">
        <v>21500</v>
      </c>
      <c r="H450" s="5">
        <v>560663</v>
      </c>
      <c r="I450" s="50">
        <v>31754</v>
      </c>
      <c r="J450" s="5" t="s">
        <v>417</v>
      </c>
      <c r="L450"/>
    </row>
    <row r="451" spans="1:12" s="1" customFormat="1" x14ac:dyDescent="0.25">
      <c r="A451" s="5" t="s">
        <v>408</v>
      </c>
      <c r="B451" s="5" t="s">
        <v>450</v>
      </c>
      <c r="C451" s="5" t="s">
        <v>459</v>
      </c>
      <c r="D451" s="52">
        <f t="shared" ref="D451:D514" ca="1" si="11">RANDBETWEEN(1500,2600)*12</f>
        <v>23028</v>
      </c>
      <c r="E451" s="5" t="s">
        <v>777</v>
      </c>
      <c r="F451" s="5">
        <v>60</v>
      </c>
      <c r="G451" s="50">
        <v>21356</v>
      </c>
      <c r="H451" s="5">
        <v>560664</v>
      </c>
      <c r="I451" s="50">
        <v>31677</v>
      </c>
      <c r="J451" s="5" t="s">
        <v>417</v>
      </c>
      <c r="L451"/>
    </row>
    <row r="452" spans="1:12" s="1" customFormat="1" x14ac:dyDescent="0.25">
      <c r="A452" s="5" t="s">
        <v>408</v>
      </c>
      <c r="B452" s="5" t="s">
        <v>587</v>
      </c>
      <c r="C452" s="5" t="s">
        <v>185</v>
      </c>
      <c r="D452" s="52">
        <f t="shared" ca="1" si="11"/>
        <v>21528</v>
      </c>
      <c r="E452" s="5" t="s">
        <v>460</v>
      </c>
      <c r="F452" s="5">
        <v>55</v>
      </c>
      <c r="G452" s="50">
        <v>23276</v>
      </c>
      <c r="H452" s="5">
        <v>560588</v>
      </c>
      <c r="I452" s="50">
        <v>31453</v>
      </c>
      <c r="J452" s="5" t="s">
        <v>417</v>
      </c>
      <c r="L452"/>
    </row>
    <row r="453" spans="1:12" s="1" customFormat="1" x14ac:dyDescent="0.25">
      <c r="A453" s="5" t="s">
        <v>408</v>
      </c>
      <c r="B453" s="5" t="s">
        <v>544</v>
      </c>
      <c r="C453" s="5" t="s">
        <v>95</v>
      </c>
      <c r="D453" s="52">
        <f t="shared" ca="1" si="11"/>
        <v>29280</v>
      </c>
      <c r="E453" s="5" t="s">
        <v>741</v>
      </c>
      <c r="F453" s="5">
        <v>57</v>
      </c>
      <c r="G453" s="50">
        <v>22503</v>
      </c>
      <c r="H453" s="5">
        <v>560666</v>
      </c>
      <c r="I453" s="50">
        <v>31567</v>
      </c>
      <c r="J453" s="5" t="s">
        <v>417</v>
      </c>
      <c r="L453"/>
    </row>
    <row r="454" spans="1:12" s="1" customFormat="1" x14ac:dyDescent="0.25">
      <c r="A454" s="5" t="s">
        <v>408</v>
      </c>
      <c r="B454" s="5" t="s">
        <v>511</v>
      </c>
      <c r="C454" s="5" t="s">
        <v>540</v>
      </c>
      <c r="D454" s="52">
        <f t="shared" ca="1" si="11"/>
        <v>18528</v>
      </c>
      <c r="E454" s="5" t="s">
        <v>460</v>
      </c>
      <c r="F454" s="5">
        <v>54</v>
      </c>
      <c r="G454" s="50">
        <v>23517</v>
      </c>
      <c r="H454" s="5">
        <v>560668</v>
      </c>
      <c r="I454" s="50">
        <v>31549</v>
      </c>
      <c r="J454" s="5" t="s">
        <v>421</v>
      </c>
      <c r="L454"/>
    </row>
    <row r="455" spans="1:12" s="1" customFormat="1" x14ac:dyDescent="0.25">
      <c r="A455" s="5" t="s">
        <v>408</v>
      </c>
      <c r="B455" s="5" t="s">
        <v>152</v>
      </c>
      <c r="C455" s="5" t="s">
        <v>774</v>
      </c>
      <c r="D455" s="52">
        <f t="shared" ca="1" si="11"/>
        <v>29232</v>
      </c>
      <c r="E455" s="5" t="s">
        <v>778</v>
      </c>
      <c r="F455" s="5">
        <v>55</v>
      </c>
      <c r="G455" s="50">
        <v>22988</v>
      </c>
      <c r="H455" s="5">
        <v>560672</v>
      </c>
      <c r="I455" s="50">
        <v>31566</v>
      </c>
      <c r="J455" s="5" t="s">
        <v>421</v>
      </c>
      <c r="L455"/>
    </row>
    <row r="456" spans="1:12" s="1" customFormat="1" x14ac:dyDescent="0.25">
      <c r="A456" s="5" t="s">
        <v>413</v>
      </c>
      <c r="B456" s="5" t="s">
        <v>572</v>
      </c>
      <c r="C456" s="5" t="s">
        <v>532</v>
      </c>
      <c r="D456" s="52">
        <f t="shared" ca="1" si="11"/>
        <v>31200</v>
      </c>
      <c r="E456" s="5" t="s">
        <v>741</v>
      </c>
      <c r="F456" s="5">
        <v>53</v>
      </c>
      <c r="G456" s="50">
        <v>23879</v>
      </c>
      <c r="H456" s="5">
        <v>560673</v>
      </c>
      <c r="I456" s="50">
        <v>31537</v>
      </c>
      <c r="J456" s="5" t="s">
        <v>421</v>
      </c>
      <c r="L456"/>
    </row>
    <row r="457" spans="1:12" s="1" customFormat="1" x14ac:dyDescent="0.25">
      <c r="A457" s="5" t="s">
        <v>413</v>
      </c>
      <c r="B457" s="5" t="s">
        <v>587</v>
      </c>
      <c r="C457" s="5" t="s">
        <v>441</v>
      </c>
      <c r="D457" s="52">
        <f t="shared" ca="1" si="11"/>
        <v>28872</v>
      </c>
      <c r="E457" s="5" t="s">
        <v>416</v>
      </c>
      <c r="F457" s="5">
        <v>61</v>
      </c>
      <c r="G457" s="50">
        <v>20859</v>
      </c>
      <c r="H457" s="5">
        <v>560599</v>
      </c>
      <c r="I457" s="50">
        <v>31756</v>
      </c>
      <c r="J457" s="5" t="s">
        <v>421</v>
      </c>
      <c r="L457"/>
    </row>
    <row r="458" spans="1:12" s="1" customFormat="1" x14ac:dyDescent="0.25">
      <c r="A458" s="5" t="s">
        <v>408</v>
      </c>
      <c r="B458" s="5" t="s">
        <v>471</v>
      </c>
      <c r="C458" s="5" t="s">
        <v>152</v>
      </c>
      <c r="D458" s="52">
        <f t="shared" ca="1" si="11"/>
        <v>18888</v>
      </c>
      <c r="E458" s="5" t="s">
        <v>457</v>
      </c>
      <c r="F458" s="5">
        <v>58</v>
      </c>
      <c r="G458" s="50">
        <v>22048</v>
      </c>
      <c r="H458" s="5">
        <v>560676</v>
      </c>
      <c r="I458" s="50">
        <v>31420</v>
      </c>
      <c r="J458" s="5" t="s">
        <v>421</v>
      </c>
      <c r="L458"/>
    </row>
    <row r="459" spans="1:12" s="1" customFormat="1" x14ac:dyDescent="0.25">
      <c r="A459" s="5" t="s">
        <v>413</v>
      </c>
      <c r="B459" s="5" t="s">
        <v>562</v>
      </c>
      <c r="C459" s="5" t="s">
        <v>532</v>
      </c>
      <c r="D459" s="52">
        <f t="shared" ca="1" si="11"/>
        <v>25524</v>
      </c>
      <c r="E459" s="5" t="s">
        <v>460</v>
      </c>
      <c r="F459" s="5">
        <v>61</v>
      </c>
      <c r="G459" s="50">
        <v>21013</v>
      </c>
      <c r="H459" s="5">
        <v>560674</v>
      </c>
      <c r="I459" s="50">
        <v>31554</v>
      </c>
      <c r="J459" s="5" t="s">
        <v>421</v>
      </c>
      <c r="L459"/>
    </row>
    <row r="460" spans="1:12" s="1" customFormat="1" x14ac:dyDescent="0.25">
      <c r="A460" s="5" t="s">
        <v>408</v>
      </c>
      <c r="B460" s="5" t="s">
        <v>450</v>
      </c>
      <c r="C460" s="5" t="s">
        <v>779</v>
      </c>
      <c r="D460" s="52">
        <f t="shared" ca="1" si="11"/>
        <v>20424</v>
      </c>
      <c r="E460" s="5" t="s">
        <v>442</v>
      </c>
      <c r="F460" s="5">
        <v>60</v>
      </c>
      <c r="G460" s="50">
        <v>21237</v>
      </c>
      <c r="H460" s="5">
        <v>350172</v>
      </c>
      <c r="I460" s="50">
        <v>31575</v>
      </c>
      <c r="J460" s="5" t="s">
        <v>421</v>
      </c>
      <c r="L460"/>
    </row>
    <row r="461" spans="1:12" s="1" customFormat="1" x14ac:dyDescent="0.25">
      <c r="A461" s="5" t="s">
        <v>408</v>
      </c>
      <c r="B461" s="5" t="s">
        <v>157</v>
      </c>
      <c r="C461" s="5" t="s">
        <v>410</v>
      </c>
      <c r="D461" s="52">
        <f t="shared" ca="1" si="11"/>
        <v>19848</v>
      </c>
      <c r="E461" s="5" t="s">
        <v>537</v>
      </c>
      <c r="F461" s="5">
        <v>54</v>
      </c>
      <c r="G461" s="50">
        <v>23340</v>
      </c>
      <c r="H461" s="5">
        <v>560680</v>
      </c>
      <c r="I461" s="50">
        <v>31535</v>
      </c>
      <c r="J461" s="5" t="s">
        <v>421</v>
      </c>
      <c r="L461"/>
    </row>
    <row r="462" spans="1:12" s="1" customFormat="1" x14ac:dyDescent="0.25">
      <c r="A462" s="5" t="s">
        <v>413</v>
      </c>
      <c r="B462" s="5" t="s">
        <v>485</v>
      </c>
      <c r="C462" s="5" t="s">
        <v>707</v>
      </c>
      <c r="D462" s="52">
        <f t="shared" ca="1" si="11"/>
        <v>26064</v>
      </c>
      <c r="E462" s="5" t="s">
        <v>473</v>
      </c>
      <c r="F462" s="5">
        <v>53</v>
      </c>
      <c r="G462" s="50">
        <v>24007</v>
      </c>
      <c r="H462" s="5">
        <v>560681</v>
      </c>
      <c r="I462" s="50">
        <v>31771</v>
      </c>
      <c r="J462" s="5" t="s">
        <v>421</v>
      </c>
      <c r="L462"/>
    </row>
    <row r="463" spans="1:12" s="1" customFormat="1" x14ac:dyDescent="0.25">
      <c r="A463" s="5" t="s">
        <v>413</v>
      </c>
      <c r="B463" s="5" t="s">
        <v>612</v>
      </c>
      <c r="C463" s="5" t="s">
        <v>468</v>
      </c>
      <c r="D463" s="52">
        <f t="shared" ca="1" si="11"/>
        <v>25428</v>
      </c>
      <c r="E463" s="5" t="s">
        <v>473</v>
      </c>
      <c r="F463" s="5">
        <v>57</v>
      </c>
      <c r="G463" s="50">
        <v>22369</v>
      </c>
      <c r="H463" s="5">
        <v>560545</v>
      </c>
      <c r="I463" s="50">
        <v>31605</v>
      </c>
      <c r="J463" s="5" t="s">
        <v>421</v>
      </c>
      <c r="L463"/>
    </row>
    <row r="464" spans="1:12" s="1" customFormat="1" x14ac:dyDescent="0.25">
      <c r="A464" s="5" t="s">
        <v>408</v>
      </c>
      <c r="B464" s="5" t="s">
        <v>443</v>
      </c>
      <c r="C464" s="5" t="s">
        <v>444</v>
      </c>
      <c r="D464" s="52">
        <f t="shared" ca="1" si="11"/>
        <v>25752</v>
      </c>
      <c r="E464" s="5" t="s">
        <v>780</v>
      </c>
      <c r="F464" s="5">
        <v>60</v>
      </c>
      <c r="G464" s="50">
        <v>21388</v>
      </c>
      <c r="H464" s="5">
        <v>560683</v>
      </c>
      <c r="I464" s="50">
        <v>31839</v>
      </c>
      <c r="J464" s="5" t="s">
        <v>466</v>
      </c>
      <c r="L464"/>
    </row>
    <row r="465" spans="1:12" s="1" customFormat="1" x14ac:dyDescent="0.25">
      <c r="A465" s="5" t="s">
        <v>413</v>
      </c>
      <c r="B465" s="5" t="s">
        <v>673</v>
      </c>
      <c r="C465" s="5" t="s">
        <v>781</v>
      </c>
      <c r="D465" s="52">
        <f t="shared" ca="1" si="11"/>
        <v>20592</v>
      </c>
      <c r="E465" s="5" t="s">
        <v>678</v>
      </c>
      <c r="F465" s="5">
        <v>51</v>
      </c>
      <c r="G465" s="50">
        <v>24466</v>
      </c>
      <c r="H465" s="5">
        <v>560684</v>
      </c>
      <c r="I465" s="50">
        <v>32061</v>
      </c>
      <c r="J465" s="5" t="s">
        <v>466</v>
      </c>
      <c r="L465"/>
    </row>
    <row r="466" spans="1:12" s="1" customFormat="1" x14ac:dyDescent="0.25">
      <c r="A466" s="5" t="s">
        <v>413</v>
      </c>
      <c r="B466" s="5" t="s">
        <v>559</v>
      </c>
      <c r="C466" s="5" t="s">
        <v>633</v>
      </c>
      <c r="D466" s="52">
        <f t="shared" ca="1" si="11"/>
        <v>20928</v>
      </c>
      <c r="E466" s="5" t="s">
        <v>457</v>
      </c>
      <c r="F466" s="5">
        <v>55</v>
      </c>
      <c r="G466" s="50">
        <v>23214</v>
      </c>
      <c r="H466" s="5">
        <v>560685</v>
      </c>
      <c r="I466" s="50">
        <v>31975</v>
      </c>
      <c r="J466" s="5" t="s">
        <v>466</v>
      </c>
      <c r="L466"/>
    </row>
    <row r="467" spans="1:12" s="1" customFormat="1" x14ac:dyDescent="0.25">
      <c r="A467" s="5" t="s">
        <v>413</v>
      </c>
      <c r="B467" s="5" t="s">
        <v>562</v>
      </c>
      <c r="C467" s="5" t="s">
        <v>782</v>
      </c>
      <c r="D467" s="52">
        <f t="shared" ca="1" si="11"/>
        <v>25728</v>
      </c>
      <c r="E467" s="5" t="s">
        <v>416</v>
      </c>
      <c r="F467" s="5">
        <v>54</v>
      </c>
      <c r="G467" s="50">
        <v>23502</v>
      </c>
      <c r="H467" s="5">
        <v>560659</v>
      </c>
      <c r="I467" s="50">
        <v>32042</v>
      </c>
      <c r="J467" s="5" t="s">
        <v>466</v>
      </c>
      <c r="L467"/>
    </row>
    <row r="468" spans="1:12" s="1" customFormat="1" x14ac:dyDescent="0.25">
      <c r="A468" s="5" t="s">
        <v>408</v>
      </c>
      <c r="B468" s="5" t="s">
        <v>492</v>
      </c>
      <c r="C468" s="5" t="s">
        <v>641</v>
      </c>
      <c r="D468" s="52">
        <f t="shared" ca="1" si="11"/>
        <v>28572</v>
      </c>
      <c r="E468" s="5" t="s">
        <v>473</v>
      </c>
      <c r="F468" s="5">
        <v>59</v>
      </c>
      <c r="G468" s="50">
        <v>21769</v>
      </c>
      <c r="H468" s="5">
        <v>560687</v>
      </c>
      <c r="I468" s="50">
        <v>31870</v>
      </c>
      <c r="J468" s="5" t="s">
        <v>466</v>
      </c>
      <c r="L468"/>
    </row>
    <row r="469" spans="1:12" s="1" customFormat="1" x14ac:dyDescent="0.25">
      <c r="A469" s="5" t="s">
        <v>408</v>
      </c>
      <c r="B469" s="5" t="s">
        <v>410</v>
      </c>
      <c r="C469" s="5" t="s">
        <v>556</v>
      </c>
      <c r="D469" s="52">
        <f t="shared" ca="1" si="11"/>
        <v>26904</v>
      </c>
      <c r="E469" s="5" t="s">
        <v>460</v>
      </c>
      <c r="F469" s="5">
        <v>56</v>
      </c>
      <c r="G469" s="50">
        <v>22877</v>
      </c>
      <c r="H469" s="5">
        <v>560688</v>
      </c>
      <c r="I469" s="50">
        <v>32137</v>
      </c>
      <c r="J469" s="5" t="s">
        <v>466</v>
      </c>
      <c r="L469"/>
    </row>
    <row r="470" spans="1:12" s="1" customFormat="1" x14ac:dyDescent="0.25">
      <c r="A470" s="5" t="s">
        <v>413</v>
      </c>
      <c r="B470" s="5" t="s">
        <v>534</v>
      </c>
      <c r="C470" s="5" t="s">
        <v>596</v>
      </c>
      <c r="D470" s="52">
        <f t="shared" ca="1" si="11"/>
        <v>28476</v>
      </c>
      <c r="E470" s="5" t="s">
        <v>425</v>
      </c>
      <c r="F470" s="5">
        <v>55</v>
      </c>
      <c r="G470" s="50">
        <v>23122</v>
      </c>
      <c r="H470" s="5">
        <v>560691</v>
      </c>
      <c r="I470" s="50">
        <v>32092</v>
      </c>
      <c r="J470" s="5" t="s">
        <v>466</v>
      </c>
      <c r="L470"/>
    </row>
    <row r="471" spans="1:12" s="1" customFormat="1" x14ac:dyDescent="0.25">
      <c r="A471" s="5" t="s">
        <v>408</v>
      </c>
      <c r="B471" s="5" t="s">
        <v>458</v>
      </c>
      <c r="C471" s="5" t="s">
        <v>608</v>
      </c>
      <c r="D471" s="52">
        <f t="shared" ca="1" si="11"/>
        <v>24876</v>
      </c>
      <c r="E471" s="5" t="s">
        <v>658</v>
      </c>
      <c r="F471" s="5">
        <v>56</v>
      </c>
      <c r="G471" s="50">
        <v>22865</v>
      </c>
      <c r="H471" s="5">
        <v>560693</v>
      </c>
      <c r="I471" s="50">
        <v>32107</v>
      </c>
      <c r="J471" s="5" t="s">
        <v>466</v>
      </c>
      <c r="L471"/>
    </row>
    <row r="472" spans="1:12" s="1" customFormat="1" x14ac:dyDescent="0.25">
      <c r="A472" s="5" t="s">
        <v>408</v>
      </c>
      <c r="B472" s="5" t="s">
        <v>481</v>
      </c>
      <c r="C472" s="5" t="s">
        <v>191</v>
      </c>
      <c r="D472" s="52">
        <f t="shared" ca="1" si="11"/>
        <v>26976</v>
      </c>
      <c r="E472" s="5" t="s">
        <v>416</v>
      </c>
      <c r="F472" s="5">
        <v>54</v>
      </c>
      <c r="G472" s="50">
        <v>23306</v>
      </c>
      <c r="H472" s="5">
        <v>560697</v>
      </c>
      <c r="I472" s="50">
        <v>31865</v>
      </c>
      <c r="J472" s="5" t="s">
        <v>466</v>
      </c>
      <c r="L472"/>
    </row>
    <row r="473" spans="1:12" s="1" customFormat="1" x14ac:dyDescent="0.25">
      <c r="A473" s="5" t="s">
        <v>413</v>
      </c>
      <c r="B473" s="5" t="s">
        <v>611</v>
      </c>
      <c r="C473" s="5" t="s">
        <v>139</v>
      </c>
      <c r="D473" s="52">
        <f t="shared" ca="1" si="11"/>
        <v>25812</v>
      </c>
      <c r="E473" s="5" t="s">
        <v>445</v>
      </c>
      <c r="F473" s="5">
        <v>55</v>
      </c>
      <c r="G473" s="50">
        <v>23068</v>
      </c>
      <c r="H473" s="5">
        <v>560699</v>
      </c>
      <c r="I473" s="50">
        <v>31996</v>
      </c>
      <c r="J473" s="5" t="s">
        <v>412</v>
      </c>
      <c r="L473"/>
    </row>
    <row r="474" spans="1:12" s="1" customFormat="1" x14ac:dyDescent="0.25">
      <c r="A474" s="5" t="s">
        <v>413</v>
      </c>
      <c r="B474" s="5" t="s">
        <v>709</v>
      </c>
      <c r="C474" s="5" t="s">
        <v>468</v>
      </c>
      <c r="D474" s="52">
        <f t="shared" ca="1" si="11"/>
        <v>22200</v>
      </c>
      <c r="E474" s="5" t="s">
        <v>473</v>
      </c>
      <c r="F474" s="5">
        <v>54</v>
      </c>
      <c r="G474" s="50">
        <v>23322</v>
      </c>
      <c r="H474" s="5">
        <v>560702</v>
      </c>
      <c r="I474" s="50">
        <v>32032</v>
      </c>
      <c r="J474" s="5" t="s">
        <v>412</v>
      </c>
      <c r="L474"/>
    </row>
    <row r="475" spans="1:12" s="1" customFormat="1" x14ac:dyDescent="0.25">
      <c r="A475" s="5" t="s">
        <v>413</v>
      </c>
      <c r="B475" s="5" t="s">
        <v>646</v>
      </c>
      <c r="C475" s="5" t="s">
        <v>783</v>
      </c>
      <c r="D475" s="52">
        <f t="shared" ca="1" si="11"/>
        <v>28620</v>
      </c>
      <c r="E475" s="5" t="s">
        <v>577</v>
      </c>
      <c r="F475" s="5">
        <v>54</v>
      </c>
      <c r="G475" s="50">
        <v>23325</v>
      </c>
      <c r="H475" s="5">
        <v>560704</v>
      </c>
      <c r="I475" s="50">
        <v>31961</v>
      </c>
      <c r="J475" s="5" t="s">
        <v>412</v>
      </c>
      <c r="L475"/>
    </row>
    <row r="476" spans="1:12" s="1" customFormat="1" x14ac:dyDescent="0.25">
      <c r="A476" s="5" t="s">
        <v>413</v>
      </c>
      <c r="B476" s="5" t="s">
        <v>492</v>
      </c>
      <c r="C476" s="5" t="s">
        <v>438</v>
      </c>
      <c r="D476" s="52">
        <f t="shared" ca="1" si="11"/>
        <v>26028</v>
      </c>
      <c r="E476" s="5" t="s">
        <v>416</v>
      </c>
      <c r="F476" s="5">
        <v>55</v>
      </c>
      <c r="G476" s="50">
        <v>23037</v>
      </c>
      <c r="H476" s="5">
        <v>560696</v>
      </c>
      <c r="I476" s="50">
        <v>31857</v>
      </c>
      <c r="J476" s="5" t="s">
        <v>412</v>
      </c>
      <c r="L476"/>
    </row>
    <row r="477" spans="1:12" s="1" customFormat="1" x14ac:dyDescent="0.25">
      <c r="A477" s="5" t="s">
        <v>408</v>
      </c>
      <c r="B477" s="5" t="s">
        <v>497</v>
      </c>
      <c r="C477" s="5" t="s">
        <v>735</v>
      </c>
      <c r="D477" s="52">
        <f t="shared" ca="1" si="11"/>
        <v>29028</v>
      </c>
      <c r="E477" s="5" t="s">
        <v>642</v>
      </c>
      <c r="F477" s="5">
        <v>60</v>
      </c>
      <c r="G477" s="50">
        <v>21339</v>
      </c>
      <c r="H477" s="5">
        <v>560707</v>
      </c>
      <c r="I477" s="50">
        <v>32072</v>
      </c>
      <c r="J477" s="5" t="s">
        <v>412</v>
      </c>
      <c r="L477"/>
    </row>
    <row r="478" spans="1:12" s="1" customFormat="1" x14ac:dyDescent="0.25">
      <c r="A478" s="5" t="s">
        <v>413</v>
      </c>
      <c r="B478" s="5" t="s">
        <v>705</v>
      </c>
      <c r="C478" s="5" t="s">
        <v>764</v>
      </c>
      <c r="D478" s="52">
        <f t="shared" ca="1" si="11"/>
        <v>18780</v>
      </c>
      <c r="E478" s="5" t="s">
        <v>442</v>
      </c>
      <c r="F478" s="5">
        <v>62</v>
      </c>
      <c r="G478" s="50">
        <v>20705</v>
      </c>
      <c r="H478" s="5">
        <v>560710</v>
      </c>
      <c r="I478" s="50">
        <v>31887</v>
      </c>
      <c r="J478" s="5" t="s">
        <v>412</v>
      </c>
      <c r="L478"/>
    </row>
    <row r="479" spans="1:12" s="1" customFormat="1" x14ac:dyDescent="0.25">
      <c r="A479" s="5" t="s">
        <v>413</v>
      </c>
      <c r="B479" s="5" t="s">
        <v>784</v>
      </c>
      <c r="C479" s="5" t="s">
        <v>785</v>
      </c>
      <c r="D479" s="52">
        <f t="shared" ca="1" si="11"/>
        <v>21828</v>
      </c>
      <c r="E479" s="5" t="s">
        <v>460</v>
      </c>
      <c r="F479" s="5">
        <v>53</v>
      </c>
      <c r="G479" s="50">
        <v>23958</v>
      </c>
      <c r="H479" s="5">
        <v>560705</v>
      </c>
      <c r="I479" s="50">
        <v>31875</v>
      </c>
      <c r="J479" s="5" t="s">
        <v>412</v>
      </c>
      <c r="L479"/>
    </row>
    <row r="480" spans="1:12" s="1" customFormat="1" x14ac:dyDescent="0.25">
      <c r="A480" s="5" t="s">
        <v>408</v>
      </c>
      <c r="B480" s="5" t="s">
        <v>574</v>
      </c>
      <c r="C480" s="5" t="s">
        <v>746</v>
      </c>
      <c r="D480" s="52">
        <f t="shared" ca="1" si="11"/>
        <v>23376</v>
      </c>
      <c r="E480" s="5" t="s">
        <v>470</v>
      </c>
      <c r="F480" s="5">
        <v>55</v>
      </c>
      <c r="G480" s="50">
        <v>23165</v>
      </c>
      <c r="H480" s="5">
        <v>560711</v>
      </c>
      <c r="I480" s="50">
        <v>31900</v>
      </c>
      <c r="J480" s="5" t="s">
        <v>412</v>
      </c>
      <c r="L480"/>
    </row>
    <row r="481" spans="1:12" s="1" customFormat="1" x14ac:dyDescent="0.25">
      <c r="A481" s="5" t="s">
        <v>408</v>
      </c>
      <c r="B481" s="5" t="s">
        <v>611</v>
      </c>
      <c r="C481" s="5" t="s">
        <v>465</v>
      </c>
      <c r="D481" s="52">
        <f t="shared" ca="1" si="11"/>
        <v>27744</v>
      </c>
      <c r="E481" s="5" t="s">
        <v>636</v>
      </c>
      <c r="F481" s="5">
        <v>56</v>
      </c>
      <c r="G481" s="50">
        <v>22862</v>
      </c>
      <c r="H481" s="5">
        <v>350201</v>
      </c>
      <c r="I481" s="50">
        <v>32024</v>
      </c>
      <c r="J481" s="5" t="s">
        <v>412</v>
      </c>
      <c r="L481"/>
    </row>
    <row r="482" spans="1:12" s="1" customFormat="1" x14ac:dyDescent="0.25">
      <c r="A482" s="5" t="s">
        <v>413</v>
      </c>
      <c r="B482" s="5" t="s">
        <v>618</v>
      </c>
      <c r="C482" s="5" t="s">
        <v>682</v>
      </c>
      <c r="D482" s="52">
        <f t="shared" ca="1" si="11"/>
        <v>25020</v>
      </c>
      <c r="E482" s="5" t="s">
        <v>416</v>
      </c>
      <c r="F482" s="5">
        <v>50</v>
      </c>
      <c r="G482" s="50">
        <v>24757</v>
      </c>
      <c r="H482" s="5">
        <v>560714</v>
      </c>
      <c r="I482" s="50">
        <v>31917</v>
      </c>
      <c r="J482" s="5" t="s">
        <v>412</v>
      </c>
      <c r="L482"/>
    </row>
    <row r="483" spans="1:12" s="1" customFormat="1" x14ac:dyDescent="0.25">
      <c r="A483" s="5" t="s">
        <v>408</v>
      </c>
      <c r="B483" s="5" t="s">
        <v>602</v>
      </c>
      <c r="C483" s="5" t="s">
        <v>786</v>
      </c>
      <c r="D483" s="52">
        <f t="shared" ca="1" si="11"/>
        <v>18684</v>
      </c>
      <c r="E483" s="5" t="s">
        <v>536</v>
      </c>
      <c r="F483" s="5">
        <v>52</v>
      </c>
      <c r="G483" s="50">
        <v>24102</v>
      </c>
      <c r="H483" s="5">
        <v>560639</v>
      </c>
      <c r="I483" s="50">
        <v>32030</v>
      </c>
      <c r="J483" s="5" t="s">
        <v>412</v>
      </c>
      <c r="L483"/>
    </row>
    <row r="484" spans="1:12" s="1" customFormat="1" x14ac:dyDescent="0.25">
      <c r="A484" s="5" t="s">
        <v>408</v>
      </c>
      <c r="B484" s="5" t="s">
        <v>660</v>
      </c>
      <c r="C484" s="5" t="s">
        <v>191</v>
      </c>
      <c r="D484" s="52">
        <f t="shared" ca="1" si="11"/>
        <v>21612</v>
      </c>
      <c r="E484" s="5" t="s">
        <v>445</v>
      </c>
      <c r="F484" s="5">
        <v>54</v>
      </c>
      <c r="G484" s="50">
        <v>23381</v>
      </c>
      <c r="H484" s="5">
        <v>560642</v>
      </c>
      <c r="I484" s="50">
        <v>31782</v>
      </c>
      <c r="J484" s="5" t="s">
        <v>417</v>
      </c>
      <c r="L484"/>
    </row>
    <row r="485" spans="1:12" s="1" customFormat="1" x14ac:dyDescent="0.25">
      <c r="A485" s="5" t="s">
        <v>413</v>
      </c>
      <c r="B485" s="5" t="s">
        <v>639</v>
      </c>
      <c r="C485" s="5" t="s">
        <v>787</v>
      </c>
      <c r="D485" s="52">
        <f t="shared" ca="1" si="11"/>
        <v>29724</v>
      </c>
      <c r="E485" s="5" t="s">
        <v>457</v>
      </c>
      <c r="F485" s="5">
        <v>55</v>
      </c>
      <c r="G485" s="50">
        <v>23242</v>
      </c>
      <c r="H485" s="5">
        <v>560715</v>
      </c>
      <c r="I485" s="50">
        <v>31909</v>
      </c>
      <c r="J485" s="5" t="s">
        <v>417</v>
      </c>
      <c r="L485"/>
    </row>
    <row r="486" spans="1:12" s="1" customFormat="1" x14ac:dyDescent="0.25">
      <c r="A486" s="5" t="s">
        <v>408</v>
      </c>
      <c r="B486" s="5" t="s">
        <v>493</v>
      </c>
      <c r="C486" s="5" t="s">
        <v>459</v>
      </c>
      <c r="D486" s="52">
        <f t="shared" ca="1" si="11"/>
        <v>18768</v>
      </c>
      <c r="E486" s="5" t="s">
        <v>536</v>
      </c>
      <c r="F486" s="5">
        <v>53</v>
      </c>
      <c r="G486" s="50">
        <v>23896</v>
      </c>
      <c r="H486" s="5">
        <v>560655</v>
      </c>
      <c r="I486" s="50">
        <v>31839</v>
      </c>
      <c r="J486" s="5" t="s">
        <v>417</v>
      </c>
      <c r="L486"/>
    </row>
    <row r="487" spans="1:12" s="1" customFormat="1" x14ac:dyDescent="0.25">
      <c r="A487" s="5" t="s">
        <v>413</v>
      </c>
      <c r="B487" s="5" t="s">
        <v>547</v>
      </c>
      <c r="C487" s="5" t="s">
        <v>489</v>
      </c>
      <c r="D487" s="52">
        <f t="shared" ca="1" si="11"/>
        <v>22956</v>
      </c>
      <c r="E487" s="5" t="s">
        <v>416</v>
      </c>
      <c r="F487" s="5">
        <v>53</v>
      </c>
      <c r="G487" s="50">
        <v>23940</v>
      </c>
      <c r="H487" s="5">
        <v>560717</v>
      </c>
      <c r="I487" s="50">
        <v>32107</v>
      </c>
      <c r="J487" s="5" t="s">
        <v>417</v>
      </c>
      <c r="L487"/>
    </row>
    <row r="488" spans="1:12" s="1" customFormat="1" x14ac:dyDescent="0.25">
      <c r="A488" s="5" t="s">
        <v>413</v>
      </c>
      <c r="B488" s="5" t="s">
        <v>681</v>
      </c>
      <c r="C488" s="5" t="s">
        <v>640</v>
      </c>
      <c r="D488" s="52">
        <f t="shared" ca="1" si="11"/>
        <v>29484</v>
      </c>
      <c r="E488" s="5" t="s">
        <v>460</v>
      </c>
      <c r="F488" s="5">
        <v>53</v>
      </c>
      <c r="G488" s="50">
        <v>23768</v>
      </c>
      <c r="H488" s="5">
        <v>560820</v>
      </c>
      <c r="I488" s="50">
        <v>32121</v>
      </c>
      <c r="J488" s="5" t="s">
        <v>417</v>
      </c>
      <c r="L488"/>
    </row>
    <row r="489" spans="1:12" s="1" customFormat="1" x14ac:dyDescent="0.25">
      <c r="A489" s="5" t="s">
        <v>413</v>
      </c>
      <c r="B489" s="5" t="s">
        <v>521</v>
      </c>
      <c r="C489" s="5" t="s">
        <v>633</v>
      </c>
      <c r="D489" s="52">
        <f t="shared" ca="1" si="11"/>
        <v>28368</v>
      </c>
      <c r="E489" s="5" t="s">
        <v>731</v>
      </c>
      <c r="F489" s="5">
        <v>54</v>
      </c>
      <c r="G489" s="50">
        <v>23370</v>
      </c>
      <c r="H489" s="5">
        <v>560725</v>
      </c>
      <c r="I489" s="50">
        <v>32065</v>
      </c>
      <c r="J489" s="5" t="s">
        <v>417</v>
      </c>
      <c r="L489"/>
    </row>
    <row r="490" spans="1:12" s="1" customFormat="1" x14ac:dyDescent="0.25">
      <c r="A490" s="5" t="s">
        <v>408</v>
      </c>
      <c r="B490" s="5" t="s">
        <v>509</v>
      </c>
      <c r="C490" s="5" t="s">
        <v>685</v>
      </c>
      <c r="D490" s="52">
        <f t="shared" ca="1" si="11"/>
        <v>27672</v>
      </c>
      <c r="E490" s="5" t="s">
        <v>788</v>
      </c>
      <c r="F490" s="5">
        <v>54</v>
      </c>
      <c r="G490" s="50">
        <v>23444</v>
      </c>
      <c r="H490" s="5">
        <v>560679</v>
      </c>
      <c r="I490" s="50">
        <v>31802</v>
      </c>
      <c r="J490" s="5" t="s">
        <v>417</v>
      </c>
      <c r="L490"/>
    </row>
    <row r="491" spans="1:12" s="1" customFormat="1" x14ac:dyDescent="0.25">
      <c r="A491" s="5" t="s">
        <v>413</v>
      </c>
      <c r="B491" s="5" t="s">
        <v>631</v>
      </c>
      <c r="C491" s="5" t="s">
        <v>529</v>
      </c>
      <c r="D491" s="52">
        <f t="shared" ca="1" si="11"/>
        <v>27780</v>
      </c>
      <c r="E491" s="5" t="s">
        <v>416</v>
      </c>
      <c r="F491" s="5">
        <v>54</v>
      </c>
      <c r="G491" s="50">
        <v>23568</v>
      </c>
      <c r="H491" s="5">
        <v>560733</v>
      </c>
      <c r="I491" s="50">
        <v>31917</v>
      </c>
      <c r="J491" s="5" t="s">
        <v>417</v>
      </c>
      <c r="L491"/>
    </row>
    <row r="492" spans="1:12" s="1" customFormat="1" x14ac:dyDescent="0.25">
      <c r="A492" s="5" t="s">
        <v>413</v>
      </c>
      <c r="B492" s="5" t="s">
        <v>506</v>
      </c>
      <c r="C492" s="5" t="s">
        <v>563</v>
      </c>
      <c r="D492" s="52">
        <f t="shared" ca="1" si="11"/>
        <v>20016</v>
      </c>
      <c r="E492" s="5" t="s">
        <v>416</v>
      </c>
      <c r="F492" s="5">
        <v>55</v>
      </c>
      <c r="G492" s="50">
        <v>23258</v>
      </c>
      <c r="H492" s="5">
        <v>560739</v>
      </c>
      <c r="I492" s="50">
        <v>32032</v>
      </c>
      <c r="J492" s="5" t="s">
        <v>417</v>
      </c>
      <c r="L492"/>
    </row>
    <row r="493" spans="1:12" s="1" customFormat="1" x14ac:dyDescent="0.25">
      <c r="A493" s="5" t="s">
        <v>454</v>
      </c>
      <c r="B493" s="5" t="s">
        <v>526</v>
      </c>
      <c r="C493" s="5" t="s">
        <v>789</v>
      </c>
      <c r="D493" s="52">
        <f t="shared" ca="1" si="11"/>
        <v>18084</v>
      </c>
      <c r="E493" s="5" t="s">
        <v>436</v>
      </c>
      <c r="F493" s="5">
        <v>54</v>
      </c>
      <c r="G493" s="50">
        <v>23415</v>
      </c>
      <c r="H493" s="5">
        <v>560736</v>
      </c>
      <c r="I493" s="50">
        <v>31870</v>
      </c>
      <c r="J493" s="5" t="s">
        <v>417</v>
      </c>
      <c r="L493"/>
    </row>
    <row r="494" spans="1:12" s="1" customFormat="1" x14ac:dyDescent="0.25">
      <c r="A494" s="5" t="s">
        <v>413</v>
      </c>
      <c r="B494" s="5" t="s">
        <v>521</v>
      </c>
      <c r="C494" s="5" t="s">
        <v>596</v>
      </c>
      <c r="D494" s="52">
        <f t="shared" ca="1" si="11"/>
        <v>21816</v>
      </c>
      <c r="E494" s="5" t="s">
        <v>460</v>
      </c>
      <c r="F494" s="5">
        <v>53</v>
      </c>
      <c r="G494" s="50">
        <v>23691</v>
      </c>
      <c r="H494" s="5">
        <v>560756</v>
      </c>
      <c r="I494" s="50">
        <v>31824</v>
      </c>
      <c r="J494" s="5" t="s">
        <v>417</v>
      </c>
      <c r="L494"/>
    </row>
    <row r="495" spans="1:12" s="1" customFormat="1" x14ac:dyDescent="0.25">
      <c r="A495" s="5" t="s">
        <v>413</v>
      </c>
      <c r="B495" s="5" t="s">
        <v>590</v>
      </c>
      <c r="C495" s="5" t="s">
        <v>532</v>
      </c>
      <c r="D495" s="52">
        <f t="shared" ca="1" si="11"/>
        <v>23916</v>
      </c>
      <c r="E495" s="5" t="s">
        <v>442</v>
      </c>
      <c r="F495" s="5">
        <v>56</v>
      </c>
      <c r="G495" s="50">
        <v>22783</v>
      </c>
      <c r="H495" s="5">
        <v>560742</v>
      </c>
      <c r="I495" s="50">
        <v>31865</v>
      </c>
      <c r="J495" s="5" t="s">
        <v>417</v>
      </c>
      <c r="L495"/>
    </row>
    <row r="496" spans="1:12" s="1" customFormat="1" x14ac:dyDescent="0.25">
      <c r="A496" s="5" t="s">
        <v>413</v>
      </c>
      <c r="B496" s="5" t="s">
        <v>455</v>
      </c>
      <c r="C496" s="5" t="s">
        <v>435</v>
      </c>
      <c r="D496" s="52">
        <f t="shared" ca="1" si="11"/>
        <v>27180</v>
      </c>
      <c r="E496" s="5" t="s">
        <v>460</v>
      </c>
      <c r="F496" s="5">
        <v>58</v>
      </c>
      <c r="G496" s="50">
        <v>22114</v>
      </c>
      <c r="H496" s="5">
        <v>560745</v>
      </c>
      <c r="I496" s="50">
        <v>31872</v>
      </c>
      <c r="J496" s="5" t="s">
        <v>417</v>
      </c>
      <c r="L496"/>
    </row>
    <row r="497" spans="1:12" s="1" customFormat="1" x14ac:dyDescent="0.25">
      <c r="A497" s="5" t="s">
        <v>413</v>
      </c>
      <c r="B497" s="5" t="s">
        <v>426</v>
      </c>
      <c r="C497" s="5" t="s">
        <v>790</v>
      </c>
      <c r="D497" s="52">
        <f t="shared" ca="1" si="11"/>
        <v>28944</v>
      </c>
      <c r="E497" s="5" t="s">
        <v>425</v>
      </c>
      <c r="F497" s="5">
        <v>52</v>
      </c>
      <c r="G497" s="50">
        <v>24357</v>
      </c>
      <c r="H497" s="5">
        <v>560744</v>
      </c>
      <c r="I497" s="50">
        <v>31931</v>
      </c>
      <c r="J497" s="5" t="s">
        <v>417</v>
      </c>
      <c r="L497"/>
    </row>
    <row r="498" spans="1:12" s="1" customFormat="1" x14ac:dyDescent="0.25">
      <c r="A498" s="5" t="s">
        <v>413</v>
      </c>
      <c r="B498" s="5" t="s">
        <v>791</v>
      </c>
      <c r="C498" s="5" t="s">
        <v>792</v>
      </c>
      <c r="D498" s="52">
        <f t="shared" ca="1" si="11"/>
        <v>27780</v>
      </c>
      <c r="E498" s="5" t="s">
        <v>425</v>
      </c>
      <c r="F498" s="5">
        <v>52</v>
      </c>
      <c r="G498" s="50">
        <v>24247</v>
      </c>
      <c r="H498" s="5">
        <v>560749</v>
      </c>
      <c r="I498" s="50">
        <v>32228</v>
      </c>
      <c r="J498" s="5" t="s">
        <v>417</v>
      </c>
      <c r="L498"/>
    </row>
    <row r="499" spans="1:12" s="1" customFormat="1" x14ac:dyDescent="0.25">
      <c r="A499" s="5" t="s">
        <v>413</v>
      </c>
      <c r="B499" s="5" t="s">
        <v>455</v>
      </c>
      <c r="C499" s="5" t="s">
        <v>793</v>
      </c>
      <c r="D499" s="52">
        <f t="shared" ca="1" si="11"/>
        <v>23484</v>
      </c>
      <c r="E499" s="5" t="s">
        <v>416</v>
      </c>
      <c r="F499" s="5">
        <v>52</v>
      </c>
      <c r="G499" s="50">
        <v>24218</v>
      </c>
      <c r="H499" s="5">
        <v>560751</v>
      </c>
      <c r="I499" s="50">
        <v>32168</v>
      </c>
      <c r="J499" s="5" t="s">
        <v>417</v>
      </c>
      <c r="L499"/>
    </row>
    <row r="500" spans="1:12" s="1" customFormat="1" x14ac:dyDescent="0.25">
      <c r="A500" s="5" t="s">
        <v>413</v>
      </c>
      <c r="B500" s="5" t="s">
        <v>562</v>
      </c>
      <c r="C500" s="5" t="s">
        <v>472</v>
      </c>
      <c r="D500" s="52">
        <f t="shared" ca="1" si="11"/>
        <v>20904</v>
      </c>
      <c r="E500" s="5" t="s">
        <v>460</v>
      </c>
      <c r="F500" s="5">
        <v>59</v>
      </c>
      <c r="G500" s="50">
        <v>21797</v>
      </c>
      <c r="H500" s="5">
        <v>560690</v>
      </c>
      <c r="I500" s="50">
        <v>32423</v>
      </c>
      <c r="J500" s="5" t="s">
        <v>421</v>
      </c>
      <c r="L500"/>
    </row>
    <row r="501" spans="1:12" s="1" customFormat="1" x14ac:dyDescent="0.25">
      <c r="A501" s="5" t="s">
        <v>408</v>
      </c>
      <c r="B501" s="5" t="s">
        <v>568</v>
      </c>
      <c r="C501" s="5" t="s">
        <v>419</v>
      </c>
      <c r="D501" s="52">
        <f t="shared" ca="1" si="11"/>
        <v>25368</v>
      </c>
      <c r="E501" s="5" t="s">
        <v>548</v>
      </c>
      <c r="F501" s="5">
        <v>55</v>
      </c>
      <c r="G501" s="50">
        <v>22929</v>
      </c>
      <c r="H501" s="5">
        <v>561223</v>
      </c>
      <c r="I501" s="50">
        <v>32485</v>
      </c>
      <c r="J501" s="5" t="s">
        <v>421</v>
      </c>
      <c r="L501"/>
    </row>
    <row r="502" spans="1:12" s="1" customFormat="1" x14ac:dyDescent="0.25">
      <c r="A502" s="5" t="s">
        <v>413</v>
      </c>
      <c r="B502" s="5" t="s">
        <v>660</v>
      </c>
      <c r="C502" s="5" t="s">
        <v>794</v>
      </c>
      <c r="D502" s="52">
        <f t="shared" ca="1" si="11"/>
        <v>20436</v>
      </c>
      <c r="E502" s="5" t="s">
        <v>460</v>
      </c>
      <c r="F502" s="5">
        <v>52</v>
      </c>
      <c r="G502" s="50">
        <v>24326</v>
      </c>
      <c r="H502" s="5">
        <v>560738</v>
      </c>
      <c r="I502" s="50">
        <v>32457</v>
      </c>
      <c r="J502" s="5" t="s">
        <v>421</v>
      </c>
      <c r="L502"/>
    </row>
    <row r="503" spans="1:12" s="1" customFormat="1" x14ac:dyDescent="0.25">
      <c r="A503" s="5" t="s">
        <v>408</v>
      </c>
      <c r="B503" s="5" t="s">
        <v>766</v>
      </c>
      <c r="C503" s="5" t="s">
        <v>621</v>
      </c>
      <c r="D503" s="52">
        <f t="shared" ca="1" si="11"/>
        <v>30924</v>
      </c>
      <c r="E503" s="5" t="s">
        <v>658</v>
      </c>
      <c r="F503" s="5">
        <v>53</v>
      </c>
      <c r="G503" s="50">
        <v>23723</v>
      </c>
      <c r="H503" s="5">
        <v>560764</v>
      </c>
      <c r="I503" s="50">
        <v>32367</v>
      </c>
      <c r="J503" s="5" t="s">
        <v>421</v>
      </c>
      <c r="L503"/>
    </row>
    <row r="504" spans="1:12" s="1" customFormat="1" x14ac:dyDescent="0.25">
      <c r="A504" s="5" t="s">
        <v>408</v>
      </c>
      <c r="B504" s="5" t="s">
        <v>572</v>
      </c>
      <c r="C504" s="5" t="s">
        <v>621</v>
      </c>
      <c r="D504" s="52">
        <f t="shared" ca="1" si="11"/>
        <v>18504</v>
      </c>
      <c r="E504" s="5" t="s">
        <v>478</v>
      </c>
      <c r="F504" s="5">
        <v>58</v>
      </c>
      <c r="G504" s="50">
        <v>22107</v>
      </c>
      <c r="H504" s="5">
        <v>560770</v>
      </c>
      <c r="I504" s="50">
        <v>32292</v>
      </c>
      <c r="J504" s="5" t="s">
        <v>421</v>
      </c>
      <c r="L504"/>
    </row>
    <row r="505" spans="1:12" s="1" customFormat="1" x14ac:dyDescent="0.25">
      <c r="A505" s="5" t="s">
        <v>413</v>
      </c>
      <c r="B505" s="5" t="s">
        <v>660</v>
      </c>
      <c r="C505" s="5" t="s">
        <v>795</v>
      </c>
      <c r="D505" s="52">
        <f t="shared" ca="1" si="11"/>
        <v>26892</v>
      </c>
      <c r="E505" s="5" t="s">
        <v>457</v>
      </c>
      <c r="F505" s="5">
        <v>56</v>
      </c>
      <c r="G505" s="50">
        <v>22710</v>
      </c>
      <c r="H505" s="5">
        <v>560698</v>
      </c>
      <c r="I505" s="50">
        <v>32472</v>
      </c>
      <c r="J505" s="5" t="s">
        <v>421</v>
      </c>
      <c r="L505"/>
    </row>
    <row r="506" spans="1:12" s="1" customFormat="1" x14ac:dyDescent="0.25">
      <c r="A506" s="5" t="s">
        <v>408</v>
      </c>
      <c r="B506" s="5" t="s">
        <v>455</v>
      </c>
      <c r="C506" s="5" t="s">
        <v>776</v>
      </c>
      <c r="D506" s="52">
        <f t="shared" ca="1" si="11"/>
        <v>26760</v>
      </c>
      <c r="E506" s="5" t="s">
        <v>473</v>
      </c>
      <c r="F506" s="5">
        <v>52</v>
      </c>
      <c r="G506" s="50">
        <v>24329</v>
      </c>
      <c r="H506" s="5">
        <v>351381</v>
      </c>
      <c r="I506" s="50">
        <v>32485</v>
      </c>
      <c r="J506" s="5" t="s">
        <v>421</v>
      </c>
      <c r="L506"/>
    </row>
    <row r="507" spans="1:12" s="1" customFormat="1" x14ac:dyDescent="0.25">
      <c r="A507" s="5" t="s">
        <v>413</v>
      </c>
      <c r="B507" s="5" t="s">
        <v>564</v>
      </c>
      <c r="C507" s="5" t="s">
        <v>453</v>
      </c>
      <c r="D507" s="52">
        <f t="shared" ca="1" si="11"/>
        <v>23424</v>
      </c>
      <c r="E507" s="5" t="s">
        <v>416</v>
      </c>
      <c r="F507" s="5">
        <v>61</v>
      </c>
      <c r="G507" s="50">
        <v>20735</v>
      </c>
      <c r="H507" s="5">
        <v>560776</v>
      </c>
      <c r="I507" s="50">
        <v>32408</v>
      </c>
      <c r="J507" s="5" t="s">
        <v>421</v>
      </c>
      <c r="L507"/>
    </row>
    <row r="508" spans="1:12" s="1" customFormat="1" x14ac:dyDescent="0.25">
      <c r="A508" s="5" t="s">
        <v>413</v>
      </c>
      <c r="B508" s="5" t="s">
        <v>664</v>
      </c>
      <c r="C508" s="5" t="s">
        <v>596</v>
      </c>
      <c r="D508" s="52">
        <f t="shared" ca="1" si="11"/>
        <v>19476</v>
      </c>
      <c r="E508" s="5" t="s">
        <v>439</v>
      </c>
      <c r="F508" s="5">
        <v>54</v>
      </c>
      <c r="G508" s="50">
        <v>23353</v>
      </c>
      <c r="H508" s="5">
        <v>560735</v>
      </c>
      <c r="I508" s="50">
        <v>32183</v>
      </c>
      <c r="J508" s="5" t="s">
        <v>421</v>
      </c>
      <c r="L508"/>
    </row>
    <row r="509" spans="1:12" s="1" customFormat="1" x14ac:dyDescent="0.25">
      <c r="A509" s="5" t="s">
        <v>413</v>
      </c>
      <c r="B509" s="5" t="s">
        <v>431</v>
      </c>
      <c r="C509" s="5" t="s">
        <v>432</v>
      </c>
      <c r="D509" s="52">
        <f t="shared" ca="1" si="11"/>
        <v>26988</v>
      </c>
      <c r="E509" s="5" t="s">
        <v>457</v>
      </c>
      <c r="F509" s="5">
        <v>51</v>
      </c>
      <c r="G509" s="50">
        <v>24387</v>
      </c>
      <c r="H509" s="5">
        <v>560794</v>
      </c>
      <c r="I509" s="50">
        <v>32298</v>
      </c>
      <c r="J509" s="5" t="s">
        <v>421</v>
      </c>
      <c r="L509"/>
    </row>
    <row r="510" spans="1:12" s="1" customFormat="1" x14ac:dyDescent="0.25">
      <c r="A510" s="5" t="s">
        <v>413</v>
      </c>
      <c r="B510" s="5" t="s">
        <v>506</v>
      </c>
      <c r="C510" s="5" t="s">
        <v>576</v>
      </c>
      <c r="D510" s="52">
        <f t="shared" ca="1" si="11"/>
        <v>31140</v>
      </c>
      <c r="E510" s="5" t="s">
        <v>473</v>
      </c>
      <c r="F510" s="5">
        <v>57</v>
      </c>
      <c r="G510" s="50">
        <v>22466</v>
      </c>
      <c r="H510" s="5">
        <v>560797</v>
      </c>
      <c r="I510" s="50">
        <v>32280</v>
      </c>
      <c r="J510" s="5" t="s">
        <v>466</v>
      </c>
      <c r="L510"/>
    </row>
    <row r="511" spans="1:12" s="1" customFormat="1" x14ac:dyDescent="0.25">
      <c r="A511" s="5" t="s">
        <v>408</v>
      </c>
      <c r="B511" s="5" t="s">
        <v>709</v>
      </c>
      <c r="C511" s="5" t="s">
        <v>550</v>
      </c>
      <c r="D511" s="52">
        <f t="shared" ca="1" si="11"/>
        <v>25656</v>
      </c>
      <c r="E511" s="5" t="s">
        <v>482</v>
      </c>
      <c r="F511" s="5">
        <v>55</v>
      </c>
      <c r="G511" s="50">
        <v>23196</v>
      </c>
      <c r="H511" s="5">
        <v>561474</v>
      </c>
      <c r="I511" s="50">
        <v>32297</v>
      </c>
      <c r="J511" s="5" t="s">
        <v>466</v>
      </c>
      <c r="L511"/>
    </row>
    <row r="512" spans="1:12" s="1" customFormat="1" x14ac:dyDescent="0.25">
      <c r="A512" s="5" t="s">
        <v>413</v>
      </c>
      <c r="B512" s="5" t="s">
        <v>431</v>
      </c>
      <c r="C512" s="5" t="s">
        <v>796</v>
      </c>
      <c r="D512" s="52">
        <f t="shared" ca="1" si="11"/>
        <v>27864</v>
      </c>
      <c r="E512" s="5" t="s">
        <v>749</v>
      </c>
      <c r="F512" s="5">
        <v>53</v>
      </c>
      <c r="G512" s="50">
        <v>23830</v>
      </c>
      <c r="H512" s="5">
        <v>560801</v>
      </c>
      <c r="I512" s="50">
        <v>32268</v>
      </c>
      <c r="J512" s="5" t="s">
        <v>466</v>
      </c>
      <c r="L512"/>
    </row>
    <row r="513" spans="1:12" s="1" customFormat="1" x14ac:dyDescent="0.25">
      <c r="A513" s="5" t="s">
        <v>413</v>
      </c>
      <c r="B513" s="5" t="s">
        <v>652</v>
      </c>
      <c r="C513" s="5" t="s">
        <v>489</v>
      </c>
      <c r="D513" s="52">
        <f t="shared" ca="1" si="11"/>
        <v>26412</v>
      </c>
      <c r="E513" s="5" t="s">
        <v>460</v>
      </c>
      <c r="F513" s="5">
        <v>52</v>
      </c>
      <c r="G513" s="50">
        <v>24360</v>
      </c>
      <c r="H513" s="5">
        <v>560802</v>
      </c>
      <c r="I513" s="50">
        <v>32487</v>
      </c>
      <c r="J513" s="5" t="s">
        <v>466</v>
      </c>
      <c r="L513"/>
    </row>
    <row r="514" spans="1:12" s="1" customFormat="1" x14ac:dyDescent="0.25">
      <c r="A514" s="5" t="s">
        <v>413</v>
      </c>
      <c r="B514" s="5" t="s">
        <v>479</v>
      </c>
      <c r="C514" s="5" t="s">
        <v>563</v>
      </c>
      <c r="D514" s="52">
        <f t="shared" ca="1" si="11"/>
        <v>19188</v>
      </c>
      <c r="E514" s="5" t="s">
        <v>797</v>
      </c>
      <c r="F514" s="5">
        <v>51</v>
      </c>
      <c r="G514" s="50">
        <v>24727</v>
      </c>
      <c r="H514" s="5">
        <v>560796</v>
      </c>
      <c r="I514" s="50">
        <v>32150</v>
      </c>
      <c r="J514" s="5" t="s">
        <v>466</v>
      </c>
      <c r="L514"/>
    </row>
    <row r="515" spans="1:12" s="1" customFormat="1" x14ac:dyDescent="0.25">
      <c r="A515" s="5" t="s">
        <v>413</v>
      </c>
      <c r="B515" s="5" t="s">
        <v>493</v>
      </c>
      <c r="C515" s="5" t="s">
        <v>752</v>
      </c>
      <c r="D515" s="52">
        <f t="shared" ref="D515:D578" ca="1" si="12">RANDBETWEEN(1500,2600)*12</f>
        <v>28788</v>
      </c>
      <c r="E515" s="5" t="s">
        <v>536</v>
      </c>
      <c r="F515" s="5">
        <v>51</v>
      </c>
      <c r="G515" s="50">
        <v>24565</v>
      </c>
      <c r="H515" s="5">
        <v>560800</v>
      </c>
      <c r="I515" s="50">
        <v>32285</v>
      </c>
      <c r="J515" s="5" t="s">
        <v>466</v>
      </c>
      <c r="L515"/>
    </row>
    <row r="516" spans="1:12" s="1" customFormat="1" x14ac:dyDescent="0.25">
      <c r="A516" s="5" t="s">
        <v>413</v>
      </c>
      <c r="B516" s="5" t="s">
        <v>512</v>
      </c>
      <c r="C516" s="5" t="s">
        <v>518</v>
      </c>
      <c r="D516" s="52">
        <f t="shared" ca="1" si="12"/>
        <v>24540</v>
      </c>
      <c r="E516" s="5" t="s">
        <v>798</v>
      </c>
      <c r="F516" s="5">
        <v>58</v>
      </c>
      <c r="G516" s="50">
        <v>21865</v>
      </c>
      <c r="H516" s="5">
        <v>350116</v>
      </c>
      <c r="I516" s="50">
        <v>32306</v>
      </c>
      <c r="J516" s="5" t="s">
        <v>466</v>
      </c>
      <c r="L516"/>
    </row>
    <row r="517" spans="1:12" s="1" customFormat="1" x14ac:dyDescent="0.25">
      <c r="A517" s="5" t="s">
        <v>454</v>
      </c>
      <c r="B517" s="5" t="s">
        <v>660</v>
      </c>
      <c r="C517" s="5" t="s">
        <v>773</v>
      </c>
      <c r="D517" s="52">
        <f t="shared" ca="1" si="12"/>
        <v>22416</v>
      </c>
      <c r="E517" s="5" t="s">
        <v>799</v>
      </c>
      <c r="F517" s="5">
        <v>54</v>
      </c>
      <c r="G517" s="50">
        <v>23295</v>
      </c>
      <c r="H517" s="5">
        <v>351173</v>
      </c>
      <c r="I517" s="50">
        <v>32266</v>
      </c>
      <c r="J517" s="5" t="s">
        <v>466</v>
      </c>
      <c r="L517"/>
    </row>
    <row r="518" spans="1:12" s="1" customFormat="1" x14ac:dyDescent="0.25">
      <c r="A518" s="5" t="s">
        <v>408</v>
      </c>
      <c r="B518" s="5" t="s">
        <v>541</v>
      </c>
      <c r="C518" s="5" t="s">
        <v>550</v>
      </c>
      <c r="D518" s="52">
        <f t="shared" ca="1" si="12"/>
        <v>27396</v>
      </c>
      <c r="E518" s="5" t="s">
        <v>763</v>
      </c>
      <c r="F518" s="5">
        <v>54</v>
      </c>
      <c r="G518" s="50">
        <v>23632</v>
      </c>
      <c r="H518" s="5">
        <v>350274</v>
      </c>
      <c r="I518" s="50">
        <v>32502</v>
      </c>
      <c r="J518" s="5" t="s">
        <v>466</v>
      </c>
      <c r="L518"/>
    </row>
    <row r="519" spans="1:12" s="1" customFormat="1" x14ac:dyDescent="0.25">
      <c r="A519" s="5" t="s">
        <v>408</v>
      </c>
      <c r="B519" s="5" t="s">
        <v>461</v>
      </c>
      <c r="C519" s="5" t="s">
        <v>774</v>
      </c>
      <c r="D519" s="52">
        <f t="shared" ca="1" si="12"/>
        <v>20988</v>
      </c>
      <c r="E519" s="5" t="s">
        <v>800</v>
      </c>
      <c r="F519" s="5">
        <v>53</v>
      </c>
      <c r="G519" s="50">
        <v>23840</v>
      </c>
      <c r="H519" s="5">
        <v>560719</v>
      </c>
      <c r="I519" s="50">
        <v>32336</v>
      </c>
      <c r="J519" s="5" t="s">
        <v>412</v>
      </c>
      <c r="L519"/>
    </row>
    <row r="520" spans="1:12" s="1" customFormat="1" x14ac:dyDescent="0.25">
      <c r="A520" s="5" t="s">
        <v>413</v>
      </c>
      <c r="B520" s="5" t="s">
        <v>526</v>
      </c>
      <c r="C520" s="5" t="s">
        <v>801</v>
      </c>
      <c r="D520" s="52">
        <f t="shared" ca="1" si="12"/>
        <v>25704</v>
      </c>
      <c r="E520" s="5" t="s">
        <v>416</v>
      </c>
      <c r="F520" s="5">
        <v>53</v>
      </c>
      <c r="G520" s="50">
        <v>23927</v>
      </c>
      <c r="H520" s="5">
        <v>560806</v>
      </c>
      <c r="I520" s="50">
        <v>32205</v>
      </c>
      <c r="J520" s="5" t="s">
        <v>412</v>
      </c>
      <c r="L520"/>
    </row>
    <row r="521" spans="1:12" s="1" customFormat="1" x14ac:dyDescent="0.25">
      <c r="A521" s="5" t="s">
        <v>408</v>
      </c>
      <c r="B521" s="5" t="s">
        <v>667</v>
      </c>
      <c r="C521" s="5" t="s">
        <v>779</v>
      </c>
      <c r="D521" s="52">
        <f t="shared" ca="1" si="12"/>
        <v>20196</v>
      </c>
      <c r="E521" s="5" t="s">
        <v>536</v>
      </c>
      <c r="F521" s="5">
        <v>53</v>
      </c>
      <c r="G521" s="50">
        <v>23789</v>
      </c>
      <c r="H521" s="5">
        <v>560722</v>
      </c>
      <c r="I521" s="50">
        <v>32427</v>
      </c>
      <c r="J521" s="5" t="s">
        <v>412</v>
      </c>
      <c r="L521"/>
    </row>
    <row r="522" spans="1:12" s="1" customFormat="1" x14ac:dyDescent="0.25">
      <c r="A522" s="5" t="s">
        <v>413</v>
      </c>
      <c r="B522" s="5" t="s">
        <v>410</v>
      </c>
      <c r="C522" s="5" t="s">
        <v>721</v>
      </c>
      <c r="D522" s="52">
        <f t="shared" ca="1" si="12"/>
        <v>29472</v>
      </c>
      <c r="E522" s="5" t="s">
        <v>802</v>
      </c>
      <c r="F522" s="5">
        <v>53</v>
      </c>
      <c r="G522" s="50">
        <v>23848</v>
      </c>
      <c r="H522" s="5">
        <v>350277</v>
      </c>
      <c r="I522" s="50">
        <v>32341</v>
      </c>
      <c r="J522" s="5" t="s">
        <v>412</v>
      </c>
      <c r="L522"/>
    </row>
    <row r="523" spans="1:12" s="1" customFormat="1" x14ac:dyDescent="0.25">
      <c r="A523" s="5" t="s">
        <v>413</v>
      </c>
      <c r="B523" s="5" t="s">
        <v>512</v>
      </c>
      <c r="C523" s="5" t="s">
        <v>803</v>
      </c>
      <c r="D523" s="52">
        <f t="shared" ca="1" si="12"/>
        <v>27168</v>
      </c>
      <c r="E523" s="5" t="s">
        <v>622</v>
      </c>
      <c r="F523" s="5">
        <v>53</v>
      </c>
      <c r="G523" s="50">
        <v>23865</v>
      </c>
      <c r="H523" s="5">
        <v>560813</v>
      </c>
      <c r="I523" s="50">
        <v>32408</v>
      </c>
      <c r="J523" s="5" t="s">
        <v>412</v>
      </c>
      <c r="L523"/>
    </row>
    <row r="524" spans="1:12" s="1" customFormat="1" x14ac:dyDescent="0.25">
      <c r="A524" s="5" t="s">
        <v>413</v>
      </c>
      <c r="B524" s="5" t="s">
        <v>791</v>
      </c>
      <c r="C524" s="5" t="s">
        <v>804</v>
      </c>
      <c r="D524" s="52">
        <f t="shared" ca="1" si="12"/>
        <v>23136</v>
      </c>
      <c r="E524" s="5" t="s">
        <v>622</v>
      </c>
      <c r="F524" s="5">
        <v>52</v>
      </c>
      <c r="G524" s="50">
        <v>24115</v>
      </c>
      <c r="H524" s="5">
        <v>560815</v>
      </c>
      <c r="I524" s="50">
        <v>32236</v>
      </c>
      <c r="J524" s="5" t="s">
        <v>412</v>
      </c>
      <c r="L524"/>
    </row>
    <row r="525" spans="1:12" s="1" customFormat="1" x14ac:dyDescent="0.25">
      <c r="A525" s="5" t="s">
        <v>413</v>
      </c>
      <c r="B525" s="5" t="s">
        <v>648</v>
      </c>
      <c r="C525" s="5" t="s">
        <v>91</v>
      </c>
      <c r="D525" s="52">
        <f t="shared" ca="1" si="12"/>
        <v>19128</v>
      </c>
      <c r="E525" s="5" t="s">
        <v>622</v>
      </c>
      <c r="F525" s="5">
        <v>52</v>
      </c>
      <c r="G525" s="50">
        <v>24217</v>
      </c>
      <c r="H525" s="5">
        <v>560821</v>
      </c>
      <c r="I525" s="50">
        <v>32503</v>
      </c>
      <c r="J525" s="5" t="s">
        <v>412</v>
      </c>
      <c r="L525"/>
    </row>
    <row r="526" spans="1:12" s="1" customFormat="1" x14ac:dyDescent="0.25">
      <c r="A526" s="5" t="s">
        <v>408</v>
      </c>
      <c r="B526" s="5" t="s">
        <v>629</v>
      </c>
      <c r="C526" s="5" t="s">
        <v>444</v>
      </c>
      <c r="D526" s="52">
        <f t="shared" ca="1" si="12"/>
        <v>29472</v>
      </c>
      <c r="E526" s="5" t="s">
        <v>780</v>
      </c>
      <c r="F526" s="5">
        <v>53</v>
      </c>
      <c r="G526" s="50">
        <v>23935</v>
      </c>
      <c r="H526" s="5">
        <v>560734</v>
      </c>
      <c r="I526" s="50">
        <v>32458</v>
      </c>
      <c r="J526" s="5" t="s">
        <v>412</v>
      </c>
      <c r="L526"/>
    </row>
    <row r="527" spans="1:12" s="1" customFormat="1" x14ac:dyDescent="0.25">
      <c r="A527" s="5" t="s">
        <v>413</v>
      </c>
      <c r="B527" s="5" t="s">
        <v>730</v>
      </c>
      <c r="C527" s="5" t="s">
        <v>609</v>
      </c>
      <c r="D527" s="52">
        <f t="shared" ca="1" si="12"/>
        <v>20916</v>
      </c>
      <c r="E527" s="5" t="s">
        <v>805</v>
      </c>
      <c r="F527" s="5">
        <v>53</v>
      </c>
      <c r="G527" s="50">
        <v>23874</v>
      </c>
      <c r="H527" s="5">
        <v>560824</v>
      </c>
      <c r="I527" s="50">
        <v>32473</v>
      </c>
      <c r="J527" s="5" t="s">
        <v>412</v>
      </c>
      <c r="L527"/>
    </row>
    <row r="528" spans="1:12" s="1" customFormat="1" x14ac:dyDescent="0.25">
      <c r="A528" s="5" t="s">
        <v>454</v>
      </c>
      <c r="B528" s="5" t="s">
        <v>568</v>
      </c>
      <c r="C528" s="5" t="s">
        <v>438</v>
      </c>
      <c r="D528" s="52">
        <f t="shared" ca="1" si="12"/>
        <v>25308</v>
      </c>
      <c r="E528" s="5" t="s">
        <v>806</v>
      </c>
      <c r="F528" s="5">
        <v>52</v>
      </c>
      <c r="G528" s="50">
        <v>24280</v>
      </c>
      <c r="H528" s="5">
        <v>560825</v>
      </c>
      <c r="I528" s="50">
        <v>32606</v>
      </c>
      <c r="J528" s="5" t="s">
        <v>412</v>
      </c>
      <c r="L528"/>
    </row>
    <row r="529" spans="1:12" s="1" customFormat="1" x14ac:dyDescent="0.25">
      <c r="A529" s="5" t="s">
        <v>413</v>
      </c>
      <c r="B529" s="5" t="s">
        <v>568</v>
      </c>
      <c r="C529" s="5" t="s">
        <v>472</v>
      </c>
      <c r="D529" s="52">
        <f t="shared" ca="1" si="12"/>
        <v>24408</v>
      </c>
      <c r="E529" s="5" t="s">
        <v>470</v>
      </c>
      <c r="F529" s="5">
        <v>52</v>
      </c>
      <c r="G529" s="50">
        <v>24261</v>
      </c>
      <c r="H529" s="5">
        <v>560826</v>
      </c>
      <c r="I529" s="50">
        <v>32362</v>
      </c>
      <c r="J529" s="5" t="s">
        <v>412</v>
      </c>
      <c r="L529"/>
    </row>
    <row r="530" spans="1:12" s="1" customFormat="1" x14ac:dyDescent="0.25">
      <c r="A530" s="5" t="s">
        <v>413</v>
      </c>
      <c r="B530" s="5" t="s">
        <v>559</v>
      </c>
      <c r="C530" s="5" t="s">
        <v>91</v>
      </c>
      <c r="D530" s="52">
        <f t="shared" ca="1" si="12"/>
        <v>21060</v>
      </c>
      <c r="E530" s="5" t="s">
        <v>460</v>
      </c>
      <c r="F530" s="5">
        <v>51</v>
      </c>
      <c r="G530" s="50">
        <v>24418</v>
      </c>
      <c r="H530" s="5">
        <v>560835</v>
      </c>
      <c r="I530" s="50">
        <v>32398</v>
      </c>
      <c r="J530" s="5" t="s">
        <v>417</v>
      </c>
      <c r="L530"/>
    </row>
    <row r="531" spans="1:12" s="1" customFormat="1" x14ac:dyDescent="0.25">
      <c r="A531" s="5" t="s">
        <v>413</v>
      </c>
      <c r="B531" s="5" t="s">
        <v>541</v>
      </c>
      <c r="C531" s="5" t="s">
        <v>807</v>
      </c>
      <c r="D531" s="52">
        <f t="shared" ca="1" si="12"/>
        <v>18420</v>
      </c>
      <c r="E531" s="5" t="s">
        <v>508</v>
      </c>
      <c r="F531" s="5">
        <v>65</v>
      </c>
      <c r="G531" s="50">
        <v>19426</v>
      </c>
      <c r="H531" s="5">
        <v>560831</v>
      </c>
      <c r="I531" s="50">
        <v>32327</v>
      </c>
      <c r="J531" s="5" t="s">
        <v>417</v>
      </c>
      <c r="L531"/>
    </row>
    <row r="532" spans="1:12" s="1" customFormat="1" x14ac:dyDescent="0.25">
      <c r="A532" s="5" t="s">
        <v>413</v>
      </c>
      <c r="B532" s="5" t="s">
        <v>414</v>
      </c>
      <c r="C532" s="5" t="s">
        <v>808</v>
      </c>
      <c r="D532" s="52">
        <f t="shared" ca="1" si="12"/>
        <v>18576</v>
      </c>
      <c r="E532" s="5" t="s">
        <v>460</v>
      </c>
      <c r="F532" s="5">
        <v>52</v>
      </c>
      <c r="G532" s="50">
        <v>24338</v>
      </c>
      <c r="H532" s="5">
        <v>560827</v>
      </c>
      <c r="I532" s="50">
        <v>32223</v>
      </c>
      <c r="J532" s="5" t="s">
        <v>417</v>
      </c>
      <c r="L532"/>
    </row>
    <row r="533" spans="1:12" s="1" customFormat="1" x14ac:dyDescent="0.25">
      <c r="A533" s="5" t="s">
        <v>408</v>
      </c>
      <c r="B533" s="5" t="s">
        <v>784</v>
      </c>
      <c r="C533" s="5" t="s">
        <v>152</v>
      </c>
      <c r="D533" s="52">
        <f t="shared" ca="1" si="12"/>
        <v>28128</v>
      </c>
      <c r="E533" s="5" t="s">
        <v>536</v>
      </c>
      <c r="F533" s="5">
        <v>53</v>
      </c>
      <c r="G533" s="50">
        <v>23783</v>
      </c>
      <c r="H533" s="5">
        <v>560747</v>
      </c>
      <c r="I533" s="50">
        <v>32803</v>
      </c>
      <c r="J533" s="5" t="s">
        <v>417</v>
      </c>
      <c r="L533"/>
    </row>
    <row r="534" spans="1:12" s="1" customFormat="1" x14ac:dyDescent="0.25">
      <c r="A534" s="5" t="s">
        <v>408</v>
      </c>
      <c r="B534" s="5" t="s">
        <v>586</v>
      </c>
      <c r="C534" s="5" t="s">
        <v>535</v>
      </c>
      <c r="D534" s="52">
        <f t="shared" ca="1" si="12"/>
        <v>24480</v>
      </c>
      <c r="E534" s="5" t="s">
        <v>445</v>
      </c>
      <c r="F534" s="5">
        <v>55</v>
      </c>
      <c r="G534" s="50">
        <v>23091</v>
      </c>
      <c r="H534" s="5">
        <v>560838</v>
      </c>
      <c r="I534" s="50">
        <v>32618</v>
      </c>
      <c r="J534" s="5" t="s">
        <v>417</v>
      </c>
      <c r="L534"/>
    </row>
    <row r="535" spans="1:12" s="1" customFormat="1" x14ac:dyDescent="0.25">
      <c r="A535" s="5" t="s">
        <v>408</v>
      </c>
      <c r="B535" s="5" t="s">
        <v>634</v>
      </c>
      <c r="C535" s="5" t="s">
        <v>630</v>
      </c>
      <c r="D535" s="52">
        <f t="shared" ca="1" si="12"/>
        <v>18816</v>
      </c>
      <c r="E535" s="5" t="s">
        <v>473</v>
      </c>
      <c r="F535" s="5">
        <v>52</v>
      </c>
      <c r="G535" s="50">
        <v>24280</v>
      </c>
      <c r="H535" s="5">
        <v>560842</v>
      </c>
      <c r="I535" s="50">
        <v>32606</v>
      </c>
      <c r="J535" s="5" t="s">
        <v>417</v>
      </c>
      <c r="L535"/>
    </row>
    <row r="536" spans="1:12" s="1" customFormat="1" x14ac:dyDescent="0.25">
      <c r="A536" s="5" t="s">
        <v>413</v>
      </c>
      <c r="B536" s="5" t="s">
        <v>730</v>
      </c>
      <c r="C536" s="5" t="s">
        <v>441</v>
      </c>
      <c r="D536" s="52">
        <f t="shared" ca="1" si="12"/>
        <v>28008</v>
      </c>
      <c r="E536" s="5" t="s">
        <v>460</v>
      </c>
      <c r="F536" s="5">
        <v>51</v>
      </c>
      <c r="G536" s="50">
        <v>24570</v>
      </c>
      <c r="H536" s="5">
        <v>560837</v>
      </c>
      <c r="I536" s="50">
        <v>32631</v>
      </c>
      <c r="J536" s="5" t="s">
        <v>417</v>
      </c>
      <c r="L536"/>
    </row>
    <row r="537" spans="1:12" s="1" customFormat="1" x14ac:dyDescent="0.25">
      <c r="A537" s="5" t="s">
        <v>408</v>
      </c>
      <c r="B537" s="5" t="s">
        <v>719</v>
      </c>
      <c r="C537" s="5" t="s">
        <v>465</v>
      </c>
      <c r="D537" s="52">
        <f t="shared" ca="1" si="12"/>
        <v>26772</v>
      </c>
      <c r="E537" s="5" t="s">
        <v>470</v>
      </c>
      <c r="F537" s="5">
        <v>58</v>
      </c>
      <c r="G537" s="50">
        <v>22065</v>
      </c>
      <c r="H537" s="5">
        <v>350371</v>
      </c>
      <c r="I537" s="50">
        <v>32755</v>
      </c>
      <c r="J537" s="5" t="s">
        <v>417</v>
      </c>
      <c r="L537"/>
    </row>
    <row r="538" spans="1:12" s="1" customFormat="1" x14ac:dyDescent="0.25">
      <c r="A538" s="5" t="s">
        <v>408</v>
      </c>
      <c r="B538" s="5" t="s">
        <v>665</v>
      </c>
      <c r="C538" s="5" t="s">
        <v>155</v>
      </c>
      <c r="D538" s="52">
        <f t="shared" ca="1" si="12"/>
        <v>24936</v>
      </c>
      <c r="E538" s="5" t="s">
        <v>726</v>
      </c>
      <c r="F538" s="5">
        <v>53</v>
      </c>
      <c r="G538" s="50">
        <v>23660</v>
      </c>
      <c r="H538" s="5">
        <v>560765</v>
      </c>
      <c r="I538" s="50">
        <v>32648</v>
      </c>
      <c r="J538" s="5" t="s">
        <v>417</v>
      </c>
      <c r="L538"/>
    </row>
    <row r="539" spans="1:12" s="1" customFormat="1" x14ac:dyDescent="0.25">
      <c r="A539" s="5" t="s">
        <v>408</v>
      </c>
      <c r="B539" s="5" t="s">
        <v>618</v>
      </c>
      <c r="C539" s="5" t="s">
        <v>685</v>
      </c>
      <c r="D539" s="52">
        <f t="shared" ca="1" si="12"/>
        <v>25452</v>
      </c>
      <c r="E539" s="5" t="s">
        <v>442</v>
      </c>
      <c r="F539" s="5">
        <v>55</v>
      </c>
      <c r="G539" s="50">
        <v>22961</v>
      </c>
      <c r="H539" s="5">
        <v>560850</v>
      </c>
      <c r="I539" s="50">
        <v>32761</v>
      </c>
      <c r="J539" s="5" t="s">
        <v>417</v>
      </c>
      <c r="L539"/>
    </row>
    <row r="540" spans="1:12" s="1" customFormat="1" x14ac:dyDescent="0.25">
      <c r="A540" s="5" t="s">
        <v>408</v>
      </c>
      <c r="B540" s="5" t="s">
        <v>531</v>
      </c>
      <c r="C540" s="5" t="s">
        <v>621</v>
      </c>
      <c r="D540" s="52">
        <f t="shared" ca="1" si="12"/>
        <v>27360</v>
      </c>
      <c r="E540" s="5" t="s">
        <v>449</v>
      </c>
      <c r="F540" s="5">
        <v>54</v>
      </c>
      <c r="G540" s="50">
        <v>23562</v>
      </c>
      <c r="H540" s="5">
        <v>560851</v>
      </c>
      <c r="I540" s="50">
        <v>32513</v>
      </c>
      <c r="J540" s="5" t="s">
        <v>417</v>
      </c>
      <c r="L540"/>
    </row>
    <row r="541" spans="1:12" s="1" customFormat="1" x14ac:dyDescent="0.25">
      <c r="A541" s="5" t="s">
        <v>413</v>
      </c>
      <c r="B541" s="5" t="s">
        <v>497</v>
      </c>
      <c r="C541" s="5" t="s">
        <v>706</v>
      </c>
      <c r="D541" s="52">
        <f t="shared" ca="1" si="12"/>
        <v>21468</v>
      </c>
      <c r="E541" s="5" t="s">
        <v>473</v>
      </c>
      <c r="F541" s="5">
        <v>53</v>
      </c>
      <c r="G541" s="50">
        <v>23799</v>
      </c>
      <c r="H541" s="5">
        <v>351446</v>
      </c>
      <c r="I541" s="50">
        <v>33153</v>
      </c>
      <c r="J541" s="5" t="s">
        <v>417</v>
      </c>
      <c r="L541"/>
    </row>
    <row r="542" spans="1:12" s="1" customFormat="1" x14ac:dyDescent="0.25">
      <c r="A542" s="5" t="s">
        <v>413</v>
      </c>
      <c r="B542" s="5" t="s">
        <v>476</v>
      </c>
      <c r="C542" s="5" t="s">
        <v>583</v>
      </c>
      <c r="D542" s="52">
        <f t="shared" ca="1" si="12"/>
        <v>28428</v>
      </c>
      <c r="E542" s="5" t="s">
        <v>416</v>
      </c>
      <c r="F542" s="5">
        <v>55</v>
      </c>
      <c r="G542" s="50">
        <v>23230</v>
      </c>
      <c r="H542" s="5">
        <v>560856</v>
      </c>
      <c r="I542" s="50">
        <v>32570</v>
      </c>
      <c r="J542" s="5" t="s">
        <v>417</v>
      </c>
      <c r="L542"/>
    </row>
    <row r="543" spans="1:12" s="1" customFormat="1" x14ac:dyDescent="0.25">
      <c r="A543" s="5" t="s">
        <v>408</v>
      </c>
      <c r="B543" s="5" t="s">
        <v>639</v>
      </c>
      <c r="C543" s="5" t="s">
        <v>776</v>
      </c>
      <c r="D543" s="52">
        <f t="shared" ca="1" si="12"/>
        <v>22560</v>
      </c>
      <c r="E543" s="5" t="s">
        <v>425</v>
      </c>
      <c r="F543" s="5">
        <v>52</v>
      </c>
      <c r="G543" s="50">
        <v>24310</v>
      </c>
      <c r="H543" s="5">
        <v>560803</v>
      </c>
      <c r="I543" s="50">
        <v>32838</v>
      </c>
      <c r="J543" s="5" t="s">
        <v>417</v>
      </c>
      <c r="L543"/>
    </row>
    <row r="544" spans="1:12" s="1" customFormat="1" x14ac:dyDescent="0.25">
      <c r="A544" s="5" t="s">
        <v>408</v>
      </c>
      <c r="B544" s="5" t="s">
        <v>471</v>
      </c>
      <c r="C544" s="5" t="s">
        <v>532</v>
      </c>
      <c r="D544" s="52">
        <f t="shared" ca="1" si="12"/>
        <v>21552</v>
      </c>
      <c r="E544" s="5" t="s">
        <v>416</v>
      </c>
      <c r="F544" s="5">
        <v>52</v>
      </c>
      <c r="G544" s="50">
        <v>24202</v>
      </c>
      <c r="H544" s="5">
        <v>560795</v>
      </c>
      <c r="I544" s="50">
        <v>32852</v>
      </c>
      <c r="J544" s="5" t="s">
        <v>417</v>
      </c>
      <c r="L544"/>
    </row>
    <row r="545" spans="1:12" s="1" customFormat="1" x14ac:dyDescent="0.25">
      <c r="A545" s="5" t="s">
        <v>413</v>
      </c>
      <c r="B545" s="5" t="s">
        <v>570</v>
      </c>
      <c r="C545" s="5" t="s">
        <v>515</v>
      </c>
      <c r="D545" s="52">
        <f t="shared" ca="1" si="12"/>
        <v>25884</v>
      </c>
      <c r="E545" s="5" t="s">
        <v>638</v>
      </c>
      <c r="F545" s="5">
        <v>54</v>
      </c>
      <c r="G545" s="50">
        <v>23441</v>
      </c>
      <c r="H545" s="5">
        <v>351492</v>
      </c>
      <c r="I545" s="50">
        <v>32796</v>
      </c>
      <c r="J545" s="5" t="s">
        <v>417</v>
      </c>
      <c r="L545"/>
    </row>
    <row r="546" spans="1:12" s="1" customFormat="1" x14ac:dyDescent="0.25">
      <c r="A546" s="5" t="s">
        <v>408</v>
      </c>
      <c r="B546" s="5" t="s">
        <v>431</v>
      </c>
      <c r="C546" s="5" t="s">
        <v>155</v>
      </c>
      <c r="D546" s="52">
        <f t="shared" ca="1" si="12"/>
        <v>27552</v>
      </c>
      <c r="E546" s="5" t="s">
        <v>536</v>
      </c>
      <c r="F546" s="5">
        <v>51</v>
      </c>
      <c r="G546" s="50">
        <v>24436</v>
      </c>
      <c r="H546" s="5">
        <v>350735</v>
      </c>
      <c r="I546" s="50">
        <v>32533</v>
      </c>
      <c r="J546" s="5" t="s">
        <v>421</v>
      </c>
      <c r="L546"/>
    </row>
    <row r="547" spans="1:12" s="1" customFormat="1" x14ac:dyDescent="0.25">
      <c r="A547" s="5" t="s">
        <v>408</v>
      </c>
      <c r="B547" s="5" t="s">
        <v>625</v>
      </c>
      <c r="C547" s="5" t="s">
        <v>444</v>
      </c>
      <c r="D547" s="52">
        <f t="shared" ca="1" si="12"/>
        <v>21612</v>
      </c>
      <c r="E547" s="5" t="s">
        <v>619</v>
      </c>
      <c r="F547" s="5">
        <v>54</v>
      </c>
      <c r="G547" s="50">
        <v>23472</v>
      </c>
      <c r="H547" s="5">
        <v>350740</v>
      </c>
      <c r="I547" s="50">
        <v>32648</v>
      </c>
      <c r="J547" s="5" t="s">
        <v>421</v>
      </c>
      <c r="L547"/>
    </row>
    <row r="548" spans="1:12" s="1" customFormat="1" x14ac:dyDescent="0.25">
      <c r="A548" s="5" t="s">
        <v>413</v>
      </c>
      <c r="B548" s="5" t="s">
        <v>528</v>
      </c>
      <c r="C548" s="5" t="s">
        <v>809</v>
      </c>
      <c r="D548" s="52">
        <f t="shared" ca="1" si="12"/>
        <v>18792</v>
      </c>
      <c r="E548" s="5" t="s">
        <v>473</v>
      </c>
      <c r="F548" s="5">
        <v>52</v>
      </c>
      <c r="G548" s="50">
        <v>24159</v>
      </c>
      <c r="H548" s="5">
        <v>560856</v>
      </c>
      <c r="I548" s="50">
        <v>32763</v>
      </c>
      <c r="J548" s="5" t="s">
        <v>421</v>
      </c>
      <c r="L548"/>
    </row>
    <row r="549" spans="1:12" s="1" customFormat="1" x14ac:dyDescent="0.25">
      <c r="A549" s="5" t="s">
        <v>408</v>
      </c>
      <c r="B549" s="5" t="s">
        <v>506</v>
      </c>
      <c r="C549" s="5" t="s">
        <v>465</v>
      </c>
      <c r="D549" s="52">
        <f t="shared" ca="1" si="12"/>
        <v>22380</v>
      </c>
      <c r="E549" s="5" t="s">
        <v>422</v>
      </c>
      <c r="F549" s="5">
        <v>52</v>
      </c>
      <c r="G549" s="50">
        <v>24132</v>
      </c>
      <c r="H549" s="5">
        <v>350742</v>
      </c>
      <c r="I549" s="50">
        <v>32601</v>
      </c>
      <c r="J549" s="5" t="s">
        <v>421</v>
      </c>
      <c r="L549"/>
    </row>
    <row r="550" spans="1:12" s="1" customFormat="1" x14ac:dyDescent="0.25">
      <c r="A550" s="5" t="s">
        <v>408</v>
      </c>
      <c r="B550" s="5" t="s">
        <v>503</v>
      </c>
      <c r="C550" s="5" t="s">
        <v>810</v>
      </c>
      <c r="D550" s="52">
        <f t="shared" ca="1" si="12"/>
        <v>25416</v>
      </c>
      <c r="E550" s="5" t="s">
        <v>811</v>
      </c>
      <c r="F550" s="5">
        <v>60</v>
      </c>
      <c r="G550" s="50">
        <v>21407</v>
      </c>
      <c r="H550" s="5">
        <v>350770</v>
      </c>
      <c r="I550" s="50">
        <v>32920</v>
      </c>
      <c r="J550" s="5" t="s">
        <v>421</v>
      </c>
      <c r="L550"/>
    </row>
    <row r="551" spans="1:12" s="1" customFormat="1" x14ac:dyDescent="0.25">
      <c r="A551" s="5" t="s">
        <v>413</v>
      </c>
      <c r="B551" s="5" t="s">
        <v>528</v>
      </c>
      <c r="C551" s="5" t="s">
        <v>472</v>
      </c>
      <c r="D551" s="52">
        <f t="shared" ca="1" si="12"/>
        <v>18972</v>
      </c>
      <c r="E551" s="5" t="s">
        <v>457</v>
      </c>
      <c r="F551" s="5">
        <v>52</v>
      </c>
      <c r="G551" s="50">
        <v>24249</v>
      </c>
      <c r="H551" s="5">
        <v>350756</v>
      </c>
      <c r="I551" s="50">
        <v>32961</v>
      </c>
      <c r="J551" s="5" t="s">
        <v>421</v>
      </c>
      <c r="L551"/>
    </row>
    <row r="552" spans="1:12" s="1" customFormat="1" x14ac:dyDescent="0.25">
      <c r="A552" s="5" t="s">
        <v>413</v>
      </c>
      <c r="B552" s="5" t="s">
        <v>443</v>
      </c>
      <c r="C552" s="5" t="s">
        <v>812</v>
      </c>
      <c r="D552" s="52">
        <f t="shared" ca="1" si="12"/>
        <v>26076</v>
      </c>
      <c r="E552" s="5" t="s">
        <v>813</v>
      </c>
      <c r="F552" s="5">
        <v>56</v>
      </c>
      <c r="G552" s="50">
        <v>22693</v>
      </c>
      <c r="H552" s="5">
        <v>350561</v>
      </c>
      <c r="I552" s="50">
        <v>32968</v>
      </c>
      <c r="J552" s="5" t="s">
        <v>421</v>
      </c>
      <c r="L552"/>
    </row>
    <row r="553" spans="1:12" s="1" customFormat="1" x14ac:dyDescent="0.25">
      <c r="A553" s="5" t="s">
        <v>413</v>
      </c>
      <c r="B553" s="5" t="s">
        <v>521</v>
      </c>
      <c r="C553" s="5" t="s">
        <v>750</v>
      </c>
      <c r="D553" s="52">
        <f t="shared" ca="1" si="12"/>
        <v>18036</v>
      </c>
      <c r="E553" s="5" t="s">
        <v>416</v>
      </c>
      <c r="F553" s="5">
        <v>52</v>
      </c>
      <c r="G553" s="50">
        <v>24112</v>
      </c>
      <c r="H553" s="5">
        <v>351375</v>
      </c>
      <c r="I553" s="50">
        <v>33027</v>
      </c>
      <c r="J553" s="5" t="s">
        <v>421</v>
      </c>
      <c r="L553"/>
    </row>
    <row r="554" spans="1:12" s="1" customFormat="1" x14ac:dyDescent="0.25">
      <c r="A554" s="5" t="s">
        <v>413</v>
      </c>
      <c r="B554" s="5" t="s">
        <v>615</v>
      </c>
      <c r="C554" s="5" t="s">
        <v>764</v>
      </c>
      <c r="D554" s="52">
        <f t="shared" ca="1" si="12"/>
        <v>22884</v>
      </c>
      <c r="E554" s="5" t="s">
        <v>738</v>
      </c>
      <c r="F554" s="5">
        <v>52</v>
      </c>
      <c r="G554" s="50">
        <v>24262</v>
      </c>
      <c r="H554" s="5">
        <v>350715</v>
      </c>
      <c r="I554" s="50">
        <v>32958</v>
      </c>
      <c r="J554" s="5" t="s">
        <v>421</v>
      </c>
      <c r="L554"/>
    </row>
    <row r="555" spans="1:12" s="1" customFormat="1" x14ac:dyDescent="0.25">
      <c r="A555" s="5" t="s">
        <v>408</v>
      </c>
      <c r="B555" s="5" t="s">
        <v>559</v>
      </c>
      <c r="C555" s="5" t="s">
        <v>410</v>
      </c>
      <c r="D555" s="52">
        <f t="shared" ca="1" si="12"/>
        <v>26004</v>
      </c>
      <c r="E555" s="5" t="s">
        <v>442</v>
      </c>
      <c r="F555" s="5">
        <v>55</v>
      </c>
      <c r="G555" s="50">
        <v>22926</v>
      </c>
      <c r="H555" s="5">
        <v>350782</v>
      </c>
      <c r="I555" s="50">
        <v>32899</v>
      </c>
      <c r="J555" s="5" t="s">
        <v>421</v>
      </c>
      <c r="L555"/>
    </row>
    <row r="556" spans="1:12" s="1" customFormat="1" x14ac:dyDescent="0.25">
      <c r="A556" s="5" t="s">
        <v>413</v>
      </c>
      <c r="B556" s="5" t="s">
        <v>526</v>
      </c>
      <c r="C556" s="5" t="s">
        <v>507</v>
      </c>
      <c r="D556" s="52">
        <f t="shared" ca="1" si="12"/>
        <v>23520</v>
      </c>
      <c r="E556" s="5" t="s">
        <v>473</v>
      </c>
      <c r="F556" s="5">
        <v>53</v>
      </c>
      <c r="G556" s="50">
        <v>23799</v>
      </c>
      <c r="H556" s="5">
        <v>350535</v>
      </c>
      <c r="I556" s="50">
        <v>33153</v>
      </c>
      <c r="J556" s="5" t="s">
        <v>466</v>
      </c>
      <c r="L556"/>
    </row>
    <row r="557" spans="1:12" s="1" customFormat="1" x14ac:dyDescent="0.25">
      <c r="A557" s="5" t="s">
        <v>454</v>
      </c>
      <c r="B557" s="5" t="s">
        <v>471</v>
      </c>
      <c r="C557" s="5" t="s">
        <v>491</v>
      </c>
      <c r="D557" s="52">
        <f t="shared" ca="1" si="12"/>
        <v>24696</v>
      </c>
      <c r="E557" s="5" t="s">
        <v>658</v>
      </c>
      <c r="F557" s="5">
        <v>52</v>
      </c>
      <c r="G557" s="50">
        <v>24369</v>
      </c>
      <c r="H557" s="5">
        <v>350684</v>
      </c>
      <c r="I557" s="50">
        <v>33215</v>
      </c>
      <c r="J557" s="5" t="s">
        <v>466</v>
      </c>
      <c r="L557"/>
    </row>
    <row r="558" spans="1:12" s="1" customFormat="1" x14ac:dyDescent="0.25">
      <c r="A558" s="5" t="s">
        <v>413</v>
      </c>
      <c r="B558" s="5" t="s">
        <v>612</v>
      </c>
      <c r="C558" s="5" t="s">
        <v>737</v>
      </c>
      <c r="D558" s="52">
        <f t="shared" ca="1" si="12"/>
        <v>26160</v>
      </c>
      <c r="E558" s="5" t="s">
        <v>460</v>
      </c>
      <c r="F558" s="5">
        <v>50</v>
      </c>
      <c r="G558" s="50">
        <v>24894</v>
      </c>
      <c r="H558" s="5">
        <v>350502</v>
      </c>
      <c r="I558" s="50">
        <v>33187</v>
      </c>
      <c r="J558" s="5" t="s">
        <v>466</v>
      </c>
      <c r="L558"/>
    </row>
    <row r="559" spans="1:12" s="1" customFormat="1" x14ac:dyDescent="0.25">
      <c r="A559" s="5" t="s">
        <v>408</v>
      </c>
      <c r="B559" s="5" t="s">
        <v>531</v>
      </c>
      <c r="C559" s="5" t="s">
        <v>604</v>
      </c>
      <c r="D559" s="52">
        <f t="shared" ca="1" si="12"/>
        <v>29232</v>
      </c>
      <c r="E559" s="5" t="s">
        <v>814</v>
      </c>
      <c r="F559" s="5">
        <v>50</v>
      </c>
      <c r="G559" s="50">
        <v>24845</v>
      </c>
      <c r="H559" s="5">
        <v>350606</v>
      </c>
      <c r="I559" s="50">
        <v>33097</v>
      </c>
      <c r="J559" s="5" t="s">
        <v>466</v>
      </c>
      <c r="L559"/>
    </row>
    <row r="560" spans="1:12" s="1" customFormat="1" x14ac:dyDescent="0.25">
      <c r="A560" s="5" t="s">
        <v>413</v>
      </c>
      <c r="B560" s="5" t="s">
        <v>631</v>
      </c>
      <c r="C560" s="5" t="s">
        <v>640</v>
      </c>
      <c r="D560" s="52">
        <f t="shared" ca="1" si="12"/>
        <v>28356</v>
      </c>
      <c r="E560" s="5" t="s">
        <v>442</v>
      </c>
      <c r="F560" s="5">
        <v>48</v>
      </c>
      <c r="G560" s="50">
        <v>25625</v>
      </c>
      <c r="H560" s="5">
        <v>350648</v>
      </c>
      <c r="I560" s="50">
        <v>33022</v>
      </c>
      <c r="J560" s="5" t="s">
        <v>466</v>
      </c>
      <c r="L560"/>
    </row>
    <row r="561" spans="1:12" s="1" customFormat="1" x14ac:dyDescent="0.25">
      <c r="A561" s="5" t="s">
        <v>413</v>
      </c>
      <c r="B561" s="5" t="s">
        <v>476</v>
      </c>
      <c r="C561" s="5" t="s">
        <v>815</v>
      </c>
      <c r="D561" s="52">
        <f t="shared" ca="1" si="12"/>
        <v>29988</v>
      </c>
      <c r="E561" s="5" t="s">
        <v>460</v>
      </c>
      <c r="F561" s="5">
        <v>57</v>
      </c>
      <c r="G561" s="50">
        <v>22338</v>
      </c>
      <c r="H561" s="5">
        <v>560886</v>
      </c>
      <c r="I561" s="50">
        <v>33202</v>
      </c>
      <c r="J561" s="5" t="s">
        <v>466</v>
      </c>
      <c r="L561"/>
    </row>
    <row r="562" spans="1:12" s="1" customFormat="1" x14ac:dyDescent="0.25">
      <c r="A562" s="5" t="s">
        <v>408</v>
      </c>
      <c r="B562" s="5" t="s">
        <v>712</v>
      </c>
      <c r="C562" s="5" t="s">
        <v>453</v>
      </c>
      <c r="D562" s="52">
        <f t="shared" ca="1" si="12"/>
        <v>26160</v>
      </c>
      <c r="E562" s="5" t="s">
        <v>555</v>
      </c>
      <c r="F562" s="5">
        <v>53</v>
      </c>
      <c r="G562" s="50">
        <v>23976</v>
      </c>
      <c r="H562" s="5">
        <v>561222</v>
      </c>
      <c r="I562" s="50">
        <v>33215</v>
      </c>
      <c r="J562" s="5" t="s">
        <v>466</v>
      </c>
      <c r="L562"/>
    </row>
    <row r="563" spans="1:12" s="1" customFormat="1" x14ac:dyDescent="0.25">
      <c r="A563" s="5" t="s">
        <v>413</v>
      </c>
      <c r="B563" s="5" t="s">
        <v>511</v>
      </c>
      <c r="C563" s="5" t="s">
        <v>816</v>
      </c>
      <c r="D563" s="52">
        <f t="shared" ca="1" si="12"/>
        <v>22800</v>
      </c>
      <c r="E563" s="5" t="s">
        <v>457</v>
      </c>
      <c r="F563" s="5">
        <v>50</v>
      </c>
      <c r="G563" s="50">
        <v>25041</v>
      </c>
      <c r="H563" s="5">
        <v>350510</v>
      </c>
      <c r="I563" s="50">
        <v>33138</v>
      </c>
      <c r="J563" s="5" t="s">
        <v>466</v>
      </c>
      <c r="L563"/>
    </row>
    <row r="564" spans="1:12" s="1" customFormat="1" x14ac:dyDescent="0.25">
      <c r="A564" s="5" t="s">
        <v>413</v>
      </c>
      <c r="B564" s="5" t="s">
        <v>817</v>
      </c>
      <c r="C564" s="5" t="s">
        <v>513</v>
      </c>
      <c r="D564" s="52">
        <f t="shared" ca="1" si="12"/>
        <v>23928</v>
      </c>
      <c r="E564" s="5" t="s">
        <v>416</v>
      </c>
      <c r="F564" s="5">
        <v>56</v>
      </c>
      <c r="G564" s="50">
        <v>22731</v>
      </c>
      <c r="H564" s="5">
        <v>350389</v>
      </c>
      <c r="I564" s="50">
        <v>32914</v>
      </c>
      <c r="J564" s="5" t="s">
        <v>466</v>
      </c>
      <c r="L564"/>
    </row>
    <row r="565" spans="1:12" s="1" customFormat="1" x14ac:dyDescent="0.25">
      <c r="A565" s="5" t="s">
        <v>408</v>
      </c>
      <c r="B565" s="5" t="s">
        <v>673</v>
      </c>
      <c r="C565" s="5" t="s">
        <v>621</v>
      </c>
      <c r="D565" s="52">
        <f t="shared" ca="1" si="12"/>
        <v>30900</v>
      </c>
      <c r="E565" s="5" t="s">
        <v>536</v>
      </c>
      <c r="F565" s="5">
        <v>51</v>
      </c>
      <c r="G565" s="50">
        <v>24727</v>
      </c>
      <c r="H565" s="5">
        <v>560894</v>
      </c>
      <c r="I565" s="50">
        <v>33028</v>
      </c>
      <c r="J565" s="5" t="s">
        <v>412</v>
      </c>
      <c r="L565"/>
    </row>
    <row r="566" spans="1:12" s="1" customFormat="1" x14ac:dyDescent="0.25">
      <c r="A566" s="5" t="s">
        <v>413</v>
      </c>
      <c r="B566" s="5" t="s">
        <v>549</v>
      </c>
      <c r="C566" s="5" t="s">
        <v>707</v>
      </c>
      <c r="D566" s="52">
        <f t="shared" ca="1" si="12"/>
        <v>23796</v>
      </c>
      <c r="E566" s="5" t="s">
        <v>457</v>
      </c>
      <c r="F566" s="5">
        <v>51</v>
      </c>
      <c r="G566" s="50">
        <v>24539</v>
      </c>
      <c r="H566" s="5">
        <v>350866</v>
      </c>
      <c r="I566" s="50">
        <v>33010</v>
      </c>
      <c r="J566" s="5" t="s">
        <v>412</v>
      </c>
      <c r="L566"/>
    </row>
    <row r="567" spans="1:12" s="1" customFormat="1" x14ac:dyDescent="0.25">
      <c r="A567" s="5" t="s">
        <v>413</v>
      </c>
      <c r="B567" s="5" t="s">
        <v>546</v>
      </c>
      <c r="C567" s="5" t="s">
        <v>818</v>
      </c>
      <c r="D567" s="52">
        <f t="shared" ca="1" si="12"/>
        <v>30168</v>
      </c>
      <c r="E567" s="5" t="s">
        <v>416</v>
      </c>
      <c r="F567" s="5">
        <v>52</v>
      </c>
      <c r="G567" s="50">
        <v>24298</v>
      </c>
      <c r="H567" s="5">
        <v>560908</v>
      </c>
      <c r="I567" s="50">
        <v>33027</v>
      </c>
      <c r="J567" s="5" t="s">
        <v>412</v>
      </c>
      <c r="L567"/>
    </row>
    <row r="568" spans="1:12" s="1" customFormat="1" x14ac:dyDescent="0.25">
      <c r="A568" s="5" t="s">
        <v>408</v>
      </c>
      <c r="B568" s="5" t="s">
        <v>461</v>
      </c>
      <c r="C568" s="5" t="s">
        <v>746</v>
      </c>
      <c r="D568" s="52">
        <f t="shared" ca="1" si="12"/>
        <v>18636</v>
      </c>
      <c r="E568" s="5" t="s">
        <v>445</v>
      </c>
      <c r="F568" s="5">
        <v>55</v>
      </c>
      <c r="G568" s="50">
        <v>22992</v>
      </c>
      <c r="H568" s="5">
        <v>561090</v>
      </c>
      <c r="I568" s="50">
        <v>32998</v>
      </c>
      <c r="J568" s="5" t="s">
        <v>412</v>
      </c>
      <c r="L568"/>
    </row>
    <row r="569" spans="1:12" s="1" customFormat="1" x14ac:dyDescent="0.25">
      <c r="A569" s="5" t="s">
        <v>408</v>
      </c>
      <c r="B569" s="5" t="s">
        <v>547</v>
      </c>
      <c r="C569" s="5" t="s">
        <v>444</v>
      </c>
      <c r="D569" s="52">
        <f t="shared" ca="1" si="12"/>
        <v>24672</v>
      </c>
      <c r="E569" s="5" t="s">
        <v>411</v>
      </c>
      <c r="F569" s="5">
        <v>51</v>
      </c>
      <c r="G569" s="50">
        <v>24421</v>
      </c>
      <c r="H569" s="5">
        <v>560819</v>
      </c>
      <c r="I569" s="50">
        <v>33217</v>
      </c>
      <c r="J569" s="5" t="s">
        <v>412</v>
      </c>
      <c r="L569"/>
    </row>
    <row r="570" spans="1:12" s="1" customFormat="1" x14ac:dyDescent="0.25">
      <c r="A570" s="5" t="s">
        <v>413</v>
      </c>
      <c r="B570" s="5" t="s">
        <v>418</v>
      </c>
      <c r="C570" s="5" t="s">
        <v>453</v>
      </c>
      <c r="D570" s="52">
        <f t="shared" ca="1" si="12"/>
        <v>25584</v>
      </c>
      <c r="E570" s="5" t="s">
        <v>460</v>
      </c>
      <c r="F570" s="5">
        <v>52</v>
      </c>
      <c r="G570" s="50">
        <v>24171</v>
      </c>
      <c r="H570" s="5">
        <v>560835</v>
      </c>
      <c r="I570" s="50">
        <v>32881</v>
      </c>
      <c r="J570" s="5" t="s">
        <v>412</v>
      </c>
      <c r="L570"/>
    </row>
    <row r="571" spans="1:12" s="1" customFormat="1" x14ac:dyDescent="0.25">
      <c r="A571" s="5" t="s">
        <v>413</v>
      </c>
      <c r="B571" s="5" t="s">
        <v>712</v>
      </c>
      <c r="C571" s="5" t="s">
        <v>489</v>
      </c>
      <c r="D571" s="52">
        <f t="shared" ca="1" si="12"/>
        <v>23364</v>
      </c>
      <c r="E571" s="5" t="s">
        <v>622</v>
      </c>
      <c r="F571" s="5">
        <v>49</v>
      </c>
      <c r="G571" s="50">
        <v>25149</v>
      </c>
      <c r="H571" s="5">
        <v>560901</v>
      </c>
      <c r="I571" s="50">
        <v>33015</v>
      </c>
      <c r="J571" s="5" t="s">
        <v>412</v>
      </c>
      <c r="L571"/>
    </row>
    <row r="572" spans="1:12" s="1" customFormat="1" x14ac:dyDescent="0.25">
      <c r="A572" s="5" t="s">
        <v>408</v>
      </c>
      <c r="B572" s="5" t="s">
        <v>410</v>
      </c>
      <c r="C572" s="5" t="s">
        <v>542</v>
      </c>
      <c r="D572" s="52">
        <f t="shared" ca="1" si="12"/>
        <v>29988</v>
      </c>
      <c r="E572" s="5" t="s">
        <v>473</v>
      </c>
      <c r="F572" s="5">
        <v>52</v>
      </c>
      <c r="G572" s="50">
        <v>24232</v>
      </c>
      <c r="H572" s="5">
        <v>560907</v>
      </c>
      <c r="I572" s="50">
        <v>33036</v>
      </c>
      <c r="J572" s="5" t="s">
        <v>412</v>
      </c>
      <c r="L572"/>
    </row>
    <row r="573" spans="1:12" s="1" customFormat="1" x14ac:dyDescent="0.25">
      <c r="A573" s="5" t="s">
        <v>408</v>
      </c>
      <c r="B573" s="5" t="s">
        <v>431</v>
      </c>
      <c r="C573" s="5" t="s">
        <v>410</v>
      </c>
      <c r="D573" s="52">
        <f t="shared" ca="1" si="12"/>
        <v>27696</v>
      </c>
      <c r="E573" s="5" t="s">
        <v>482</v>
      </c>
      <c r="F573" s="5">
        <v>52</v>
      </c>
      <c r="G573" s="50">
        <v>24226</v>
      </c>
      <c r="H573" s="5">
        <v>560857</v>
      </c>
      <c r="I573" s="50">
        <v>32996</v>
      </c>
      <c r="J573" s="5" t="s">
        <v>412</v>
      </c>
      <c r="L573"/>
    </row>
    <row r="574" spans="1:12" s="1" customFormat="1" x14ac:dyDescent="0.25">
      <c r="A574" s="5" t="s">
        <v>408</v>
      </c>
      <c r="B574" s="5" t="s">
        <v>713</v>
      </c>
      <c r="C574" s="5" t="s">
        <v>155</v>
      </c>
      <c r="D574" s="52">
        <f t="shared" ca="1" si="12"/>
        <v>21564</v>
      </c>
      <c r="E574" s="5" t="s">
        <v>445</v>
      </c>
      <c r="F574" s="5">
        <v>52</v>
      </c>
      <c r="G574" s="50">
        <v>24143</v>
      </c>
      <c r="H574" s="5">
        <v>560916</v>
      </c>
      <c r="I574" s="50">
        <v>33232</v>
      </c>
      <c r="J574" s="5" t="s">
        <v>412</v>
      </c>
      <c r="L574"/>
    </row>
    <row r="575" spans="1:12" s="1" customFormat="1" x14ac:dyDescent="0.25">
      <c r="A575" s="5" t="s">
        <v>413</v>
      </c>
      <c r="B575" s="5" t="s">
        <v>437</v>
      </c>
      <c r="C575" s="5" t="s">
        <v>819</v>
      </c>
      <c r="D575" s="52">
        <f t="shared" ca="1" si="12"/>
        <v>18576</v>
      </c>
      <c r="E575" s="5" t="s">
        <v>457</v>
      </c>
      <c r="F575" s="5">
        <v>50</v>
      </c>
      <c r="G575" s="50">
        <v>24975</v>
      </c>
      <c r="H575" s="5">
        <v>350755</v>
      </c>
      <c r="I575" s="50">
        <v>33066</v>
      </c>
      <c r="J575" s="5" t="s">
        <v>412</v>
      </c>
      <c r="L575"/>
    </row>
    <row r="576" spans="1:12" s="1" customFormat="1" x14ac:dyDescent="0.25">
      <c r="A576" s="5" t="s">
        <v>408</v>
      </c>
      <c r="B576" s="5" t="s">
        <v>574</v>
      </c>
      <c r="C576" s="5" t="s">
        <v>550</v>
      </c>
      <c r="D576" s="52">
        <f t="shared" ca="1" si="12"/>
        <v>22008</v>
      </c>
      <c r="E576" s="5" t="s">
        <v>460</v>
      </c>
      <c r="F576" s="5">
        <v>50</v>
      </c>
      <c r="G576" s="50">
        <v>24786</v>
      </c>
      <c r="H576" s="5">
        <v>560927</v>
      </c>
      <c r="I576" s="50">
        <v>32935</v>
      </c>
      <c r="J576" s="5" t="s">
        <v>417</v>
      </c>
      <c r="L576"/>
    </row>
    <row r="577" spans="1:12" s="1" customFormat="1" x14ac:dyDescent="0.25">
      <c r="A577" s="5" t="s">
        <v>413</v>
      </c>
      <c r="B577" s="5" t="s">
        <v>469</v>
      </c>
      <c r="C577" s="5" t="s">
        <v>820</v>
      </c>
      <c r="D577" s="52">
        <f t="shared" ca="1" si="12"/>
        <v>18828</v>
      </c>
      <c r="E577" s="5" t="s">
        <v>422</v>
      </c>
      <c r="F577" s="5">
        <v>51</v>
      </c>
      <c r="G577" s="50">
        <v>24449</v>
      </c>
      <c r="H577" s="5">
        <v>560925</v>
      </c>
      <c r="I577" s="50">
        <v>33157</v>
      </c>
      <c r="J577" s="5" t="s">
        <v>417</v>
      </c>
      <c r="L577"/>
    </row>
    <row r="578" spans="1:12" s="1" customFormat="1" x14ac:dyDescent="0.25">
      <c r="A578" s="5" t="s">
        <v>413</v>
      </c>
      <c r="B578" s="5" t="s">
        <v>511</v>
      </c>
      <c r="C578" s="5" t="s">
        <v>682</v>
      </c>
      <c r="D578" s="52">
        <f t="shared" ca="1" si="12"/>
        <v>22308</v>
      </c>
      <c r="E578" s="5" t="s">
        <v>416</v>
      </c>
      <c r="F578" s="5">
        <v>51</v>
      </c>
      <c r="G578" s="50">
        <v>24657</v>
      </c>
      <c r="H578" s="5">
        <v>350061</v>
      </c>
      <c r="I578" s="50">
        <v>33071</v>
      </c>
      <c r="J578" s="5" t="s">
        <v>417</v>
      </c>
      <c r="L578"/>
    </row>
    <row r="579" spans="1:12" s="1" customFormat="1" x14ac:dyDescent="0.25">
      <c r="A579" s="5" t="s">
        <v>408</v>
      </c>
      <c r="B579" s="5" t="s">
        <v>492</v>
      </c>
      <c r="C579" s="5" t="s">
        <v>532</v>
      </c>
      <c r="D579" s="52">
        <f t="shared" ref="D579:D642" ca="1" si="13">RANDBETWEEN(1500,2600)*12</f>
        <v>28380</v>
      </c>
      <c r="E579" s="5" t="s">
        <v>821</v>
      </c>
      <c r="F579" s="5">
        <v>55</v>
      </c>
      <c r="G579" s="50">
        <v>23227</v>
      </c>
      <c r="H579" s="5">
        <v>350902</v>
      </c>
      <c r="I579" s="50">
        <v>33138</v>
      </c>
      <c r="J579" s="5" t="s">
        <v>417</v>
      </c>
      <c r="L579"/>
    </row>
    <row r="580" spans="1:12" s="1" customFormat="1" x14ac:dyDescent="0.25">
      <c r="A580" s="5" t="s">
        <v>408</v>
      </c>
      <c r="B580" s="5" t="s">
        <v>817</v>
      </c>
      <c r="C580" s="5" t="s">
        <v>822</v>
      </c>
      <c r="D580" s="52">
        <f t="shared" ca="1" si="13"/>
        <v>20472</v>
      </c>
      <c r="E580" s="5" t="s">
        <v>619</v>
      </c>
      <c r="F580" s="5">
        <v>52</v>
      </c>
      <c r="G580" s="50">
        <v>24278</v>
      </c>
      <c r="H580" s="5">
        <v>350903</v>
      </c>
      <c r="I580" s="50">
        <v>32966</v>
      </c>
      <c r="J580" s="5" t="s">
        <v>417</v>
      </c>
      <c r="L580"/>
    </row>
    <row r="581" spans="1:12" s="1" customFormat="1" x14ac:dyDescent="0.25">
      <c r="A581" s="5" t="s">
        <v>408</v>
      </c>
      <c r="B581" s="5" t="s">
        <v>521</v>
      </c>
      <c r="C581" s="5" t="s">
        <v>776</v>
      </c>
      <c r="D581" s="52">
        <f t="shared" ca="1" si="13"/>
        <v>20844</v>
      </c>
      <c r="E581" s="5" t="s">
        <v>445</v>
      </c>
      <c r="F581" s="5">
        <v>50</v>
      </c>
      <c r="G581" s="50">
        <v>25006</v>
      </c>
      <c r="H581" s="5">
        <v>350899</v>
      </c>
      <c r="I581" s="50">
        <v>33233</v>
      </c>
      <c r="J581" s="5" t="s">
        <v>417</v>
      </c>
      <c r="L581"/>
    </row>
    <row r="582" spans="1:12" s="1" customFormat="1" x14ac:dyDescent="0.25">
      <c r="A582" s="5" t="s">
        <v>413</v>
      </c>
      <c r="B582" s="5" t="s">
        <v>448</v>
      </c>
      <c r="C582" s="5" t="s">
        <v>633</v>
      </c>
      <c r="D582" s="52">
        <f t="shared" ca="1" si="13"/>
        <v>30300</v>
      </c>
      <c r="E582" s="5" t="s">
        <v>460</v>
      </c>
      <c r="F582" s="5">
        <v>50</v>
      </c>
      <c r="G582" s="50">
        <v>24913</v>
      </c>
      <c r="H582" s="5">
        <v>350450</v>
      </c>
      <c r="I582" s="50">
        <v>33188</v>
      </c>
      <c r="J582" s="5" t="s">
        <v>417</v>
      </c>
      <c r="L582"/>
    </row>
    <row r="583" spans="1:12" s="1" customFormat="1" x14ac:dyDescent="0.25">
      <c r="A583" s="5" t="s">
        <v>408</v>
      </c>
      <c r="B583" s="5" t="s">
        <v>784</v>
      </c>
      <c r="C583" s="5" t="s">
        <v>444</v>
      </c>
      <c r="D583" s="52">
        <f t="shared" ca="1" si="13"/>
        <v>29148</v>
      </c>
      <c r="E583" s="5" t="s">
        <v>445</v>
      </c>
      <c r="F583" s="5">
        <v>54</v>
      </c>
      <c r="G583" s="50">
        <v>23487</v>
      </c>
      <c r="H583" s="5">
        <v>560956</v>
      </c>
      <c r="I583" s="50">
        <v>33568</v>
      </c>
      <c r="J583" s="5" t="s">
        <v>417</v>
      </c>
      <c r="L583"/>
    </row>
    <row r="584" spans="1:12" s="1" customFormat="1" x14ac:dyDescent="0.25">
      <c r="A584" s="5" t="s">
        <v>413</v>
      </c>
      <c r="B584" s="5" t="s">
        <v>603</v>
      </c>
      <c r="C584" s="5" t="s">
        <v>640</v>
      </c>
      <c r="D584" s="52">
        <f t="shared" ca="1" si="13"/>
        <v>22224</v>
      </c>
      <c r="E584" s="5" t="s">
        <v>457</v>
      </c>
      <c r="F584" s="5">
        <v>48</v>
      </c>
      <c r="G584" s="50">
        <v>25691</v>
      </c>
      <c r="H584" s="5">
        <v>350219</v>
      </c>
      <c r="I584" s="50">
        <v>33326</v>
      </c>
      <c r="J584" s="5" t="s">
        <v>417</v>
      </c>
      <c r="L584"/>
    </row>
    <row r="585" spans="1:12" s="1" customFormat="1" x14ac:dyDescent="0.25">
      <c r="A585" s="5" t="s">
        <v>408</v>
      </c>
      <c r="B585" s="5" t="s">
        <v>569</v>
      </c>
      <c r="C585" s="5" t="s">
        <v>444</v>
      </c>
      <c r="D585" s="52">
        <f t="shared" ca="1" si="13"/>
        <v>24600</v>
      </c>
      <c r="E585" s="5" t="s">
        <v>619</v>
      </c>
      <c r="F585" s="5">
        <v>50</v>
      </c>
      <c r="G585" s="50">
        <v>24949</v>
      </c>
      <c r="H585" s="5">
        <v>350459</v>
      </c>
      <c r="I585" s="50">
        <v>33457</v>
      </c>
      <c r="J585" s="5" t="s">
        <v>417</v>
      </c>
      <c r="L585"/>
    </row>
    <row r="586" spans="1:12" s="1" customFormat="1" x14ac:dyDescent="0.25">
      <c r="A586" s="5" t="s">
        <v>413</v>
      </c>
      <c r="B586" s="5" t="s">
        <v>531</v>
      </c>
      <c r="C586" s="5" t="s">
        <v>510</v>
      </c>
      <c r="D586" s="52">
        <f t="shared" ca="1" si="13"/>
        <v>19272</v>
      </c>
      <c r="E586" s="5" t="s">
        <v>577</v>
      </c>
      <c r="F586" s="5">
        <v>50</v>
      </c>
      <c r="G586" s="50">
        <v>25072</v>
      </c>
      <c r="H586" s="5">
        <v>560920</v>
      </c>
      <c r="I586" s="50">
        <v>33493</v>
      </c>
      <c r="J586" s="5" t="s">
        <v>417</v>
      </c>
      <c r="L586"/>
    </row>
    <row r="587" spans="1:12" s="1" customFormat="1" x14ac:dyDescent="0.25">
      <c r="A587" s="5" t="s">
        <v>408</v>
      </c>
      <c r="B587" s="5" t="s">
        <v>524</v>
      </c>
      <c r="C587" s="5" t="s">
        <v>679</v>
      </c>
      <c r="D587" s="52">
        <f t="shared" ca="1" si="13"/>
        <v>27144</v>
      </c>
      <c r="E587" s="5" t="s">
        <v>619</v>
      </c>
      <c r="F587" s="5">
        <v>52</v>
      </c>
      <c r="G587" s="50">
        <v>24056</v>
      </c>
      <c r="H587" s="5">
        <v>350956</v>
      </c>
      <c r="I587" s="50">
        <v>33422</v>
      </c>
      <c r="J587" s="5" t="s">
        <v>417</v>
      </c>
      <c r="L587"/>
    </row>
    <row r="588" spans="1:12" s="1" customFormat="1" x14ac:dyDescent="0.25">
      <c r="A588" s="5" t="s">
        <v>413</v>
      </c>
      <c r="B588" s="5" t="s">
        <v>673</v>
      </c>
      <c r="C588" s="5" t="s">
        <v>510</v>
      </c>
      <c r="D588" s="52">
        <f t="shared" ca="1" si="13"/>
        <v>29856</v>
      </c>
      <c r="E588" s="5" t="s">
        <v>416</v>
      </c>
      <c r="F588" s="5">
        <v>59</v>
      </c>
      <c r="G588" s="50">
        <v>21645</v>
      </c>
      <c r="H588" s="5">
        <v>350949</v>
      </c>
      <c r="I588" s="50">
        <v>33318</v>
      </c>
      <c r="J588" s="5" t="s">
        <v>417</v>
      </c>
      <c r="L588"/>
    </row>
    <row r="589" spans="1:12" s="1" customFormat="1" x14ac:dyDescent="0.25">
      <c r="A589" s="5" t="s">
        <v>413</v>
      </c>
      <c r="B589" s="5" t="s">
        <v>549</v>
      </c>
      <c r="C589" s="5" t="s">
        <v>633</v>
      </c>
      <c r="D589" s="52">
        <f t="shared" ca="1" si="13"/>
        <v>19992</v>
      </c>
      <c r="E589" s="5" t="s">
        <v>473</v>
      </c>
      <c r="F589" s="5">
        <v>50</v>
      </c>
      <c r="G589" s="50">
        <v>25088</v>
      </c>
      <c r="H589" s="5">
        <v>560929</v>
      </c>
      <c r="I589" s="50">
        <v>33533</v>
      </c>
      <c r="J589" s="5" t="s">
        <v>417</v>
      </c>
      <c r="L589"/>
    </row>
    <row r="590" spans="1:12" s="1" customFormat="1" x14ac:dyDescent="0.25">
      <c r="A590" s="5" t="s">
        <v>413</v>
      </c>
      <c r="B590" s="5" t="s">
        <v>423</v>
      </c>
      <c r="C590" s="5" t="s">
        <v>823</v>
      </c>
      <c r="D590" s="52">
        <f t="shared" ca="1" si="13"/>
        <v>29328</v>
      </c>
      <c r="E590" s="5" t="s">
        <v>416</v>
      </c>
      <c r="F590" s="5">
        <v>50</v>
      </c>
      <c r="G590" s="50">
        <v>24918</v>
      </c>
      <c r="H590" s="5">
        <v>560858</v>
      </c>
      <c r="I590" s="50">
        <v>33348</v>
      </c>
      <c r="J590" s="5" t="s">
        <v>417</v>
      </c>
      <c r="L590"/>
    </row>
    <row r="591" spans="1:12" s="1" customFormat="1" x14ac:dyDescent="0.25">
      <c r="A591" s="5" t="s">
        <v>413</v>
      </c>
      <c r="B591" s="5" t="s">
        <v>673</v>
      </c>
      <c r="C591" s="5" t="s">
        <v>640</v>
      </c>
      <c r="D591" s="52">
        <f t="shared" ca="1" si="13"/>
        <v>30768</v>
      </c>
      <c r="E591" s="5" t="s">
        <v>508</v>
      </c>
      <c r="F591" s="5">
        <v>52</v>
      </c>
      <c r="G591" s="50">
        <v>24027</v>
      </c>
      <c r="H591" s="5">
        <v>351435</v>
      </c>
      <c r="I591" s="50">
        <v>33336</v>
      </c>
      <c r="J591" s="5" t="s">
        <v>417</v>
      </c>
      <c r="L591"/>
    </row>
    <row r="592" spans="1:12" s="1" customFormat="1" x14ac:dyDescent="0.25">
      <c r="A592" s="5" t="s">
        <v>413</v>
      </c>
      <c r="B592" s="5" t="s">
        <v>646</v>
      </c>
      <c r="C592" s="5" t="s">
        <v>565</v>
      </c>
      <c r="D592" s="52">
        <f t="shared" ca="1" si="13"/>
        <v>30672</v>
      </c>
      <c r="E592" s="5" t="s">
        <v>460</v>
      </c>
      <c r="F592" s="5">
        <v>53</v>
      </c>
      <c r="G592" s="50">
        <v>23989</v>
      </c>
      <c r="H592" s="5">
        <v>350977</v>
      </c>
      <c r="I592" s="50">
        <v>33361</v>
      </c>
      <c r="J592" s="5" t="s">
        <v>421</v>
      </c>
      <c r="L592"/>
    </row>
    <row r="593" spans="1:12" s="1" customFormat="1" x14ac:dyDescent="0.25">
      <c r="A593" s="5" t="s">
        <v>413</v>
      </c>
      <c r="B593" s="5" t="s">
        <v>503</v>
      </c>
      <c r="C593" s="5" t="s">
        <v>819</v>
      </c>
      <c r="D593" s="52">
        <f t="shared" ca="1" si="13"/>
        <v>18864</v>
      </c>
      <c r="E593" s="5" t="s">
        <v>460</v>
      </c>
      <c r="F593" s="5">
        <v>49</v>
      </c>
      <c r="G593" s="50">
        <v>25313</v>
      </c>
      <c r="H593" s="5">
        <v>350221</v>
      </c>
      <c r="I593" s="50">
        <v>33485</v>
      </c>
      <c r="J593" s="5" t="s">
        <v>421</v>
      </c>
      <c r="L593"/>
    </row>
    <row r="594" spans="1:12" s="1" customFormat="1" x14ac:dyDescent="0.25">
      <c r="A594" s="5" t="s">
        <v>413</v>
      </c>
      <c r="B594" s="5" t="s">
        <v>452</v>
      </c>
      <c r="C594" s="5" t="s">
        <v>781</v>
      </c>
      <c r="D594" s="52">
        <f t="shared" ca="1" si="13"/>
        <v>27612</v>
      </c>
      <c r="E594" s="5" t="s">
        <v>460</v>
      </c>
      <c r="F594" s="5">
        <v>51</v>
      </c>
      <c r="G594" s="50">
        <v>24635</v>
      </c>
      <c r="H594" s="5">
        <v>350993</v>
      </c>
      <c r="I594" s="50">
        <v>33378</v>
      </c>
      <c r="J594" s="5" t="s">
        <v>421</v>
      </c>
      <c r="L594"/>
    </row>
    <row r="595" spans="1:12" s="1" customFormat="1" x14ac:dyDescent="0.25">
      <c r="A595" s="5" t="s">
        <v>408</v>
      </c>
      <c r="B595" s="5" t="s">
        <v>512</v>
      </c>
      <c r="C595" s="5" t="s">
        <v>724</v>
      </c>
      <c r="D595" s="52">
        <f t="shared" ca="1" si="13"/>
        <v>26004</v>
      </c>
      <c r="E595" s="5" t="s">
        <v>686</v>
      </c>
      <c r="F595" s="5">
        <v>48</v>
      </c>
      <c r="G595" s="50">
        <v>25532</v>
      </c>
      <c r="H595" s="5">
        <v>350560</v>
      </c>
      <c r="I595" s="50">
        <v>33491</v>
      </c>
      <c r="J595" s="5" t="s">
        <v>421</v>
      </c>
      <c r="L595"/>
    </row>
    <row r="596" spans="1:12" s="1" customFormat="1" x14ac:dyDescent="0.25">
      <c r="A596" s="5" t="s">
        <v>413</v>
      </c>
      <c r="B596" s="5" t="s">
        <v>664</v>
      </c>
      <c r="C596" s="5" t="s">
        <v>435</v>
      </c>
      <c r="D596" s="52">
        <f t="shared" ca="1" si="13"/>
        <v>28392</v>
      </c>
      <c r="E596" s="5" t="s">
        <v>460</v>
      </c>
      <c r="F596" s="5">
        <v>48</v>
      </c>
      <c r="G596" s="50">
        <v>25517</v>
      </c>
      <c r="H596" s="5">
        <v>350666</v>
      </c>
      <c r="I596" s="50">
        <v>33243</v>
      </c>
      <c r="J596" s="5" t="s">
        <v>421</v>
      </c>
      <c r="L596"/>
    </row>
    <row r="597" spans="1:12" s="1" customFormat="1" x14ac:dyDescent="0.25">
      <c r="A597" s="5" t="s">
        <v>413</v>
      </c>
      <c r="B597" s="5" t="s">
        <v>634</v>
      </c>
      <c r="C597" s="5" t="s">
        <v>824</v>
      </c>
      <c r="D597" s="52">
        <f t="shared" ca="1" si="13"/>
        <v>28008</v>
      </c>
      <c r="E597" s="5" t="s">
        <v>411</v>
      </c>
      <c r="F597" s="5">
        <v>49</v>
      </c>
      <c r="G597" s="50">
        <v>25328</v>
      </c>
      <c r="H597" s="5">
        <v>561573</v>
      </c>
      <c r="I597" s="50">
        <v>33370</v>
      </c>
      <c r="J597" s="5" t="s">
        <v>421</v>
      </c>
      <c r="L597"/>
    </row>
    <row r="598" spans="1:12" s="1" customFormat="1" x14ac:dyDescent="0.25">
      <c r="A598" s="5" t="s">
        <v>408</v>
      </c>
      <c r="B598" s="5" t="s">
        <v>578</v>
      </c>
      <c r="C598" s="5" t="s">
        <v>155</v>
      </c>
      <c r="D598" s="52">
        <f t="shared" ca="1" si="13"/>
        <v>25080</v>
      </c>
      <c r="E598" s="5" t="s">
        <v>802</v>
      </c>
      <c r="F598" s="5">
        <v>53</v>
      </c>
      <c r="G598" s="50">
        <v>23804</v>
      </c>
      <c r="H598" s="5">
        <v>351001</v>
      </c>
      <c r="I598" s="50">
        <v>33300</v>
      </c>
      <c r="J598" s="5" t="s">
        <v>421</v>
      </c>
      <c r="L598"/>
    </row>
    <row r="599" spans="1:12" s="1" customFormat="1" x14ac:dyDescent="0.25">
      <c r="A599" s="5" t="s">
        <v>408</v>
      </c>
      <c r="B599" s="5" t="s">
        <v>503</v>
      </c>
      <c r="C599" s="5" t="s">
        <v>676</v>
      </c>
      <c r="D599" s="52">
        <f t="shared" ca="1" si="13"/>
        <v>18216</v>
      </c>
      <c r="E599" s="5" t="s">
        <v>445</v>
      </c>
      <c r="F599" s="5">
        <v>51</v>
      </c>
      <c r="G599" s="50">
        <v>24513</v>
      </c>
      <c r="H599" s="5">
        <v>350452</v>
      </c>
      <c r="I599" s="50">
        <v>33568</v>
      </c>
      <c r="J599" s="5" t="s">
        <v>421</v>
      </c>
      <c r="L599"/>
    </row>
    <row r="600" spans="1:12" s="1" customFormat="1" x14ac:dyDescent="0.25">
      <c r="A600" s="5" t="s">
        <v>413</v>
      </c>
      <c r="B600" s="5" t="s">
        <v>784</v>
      </c>
      <c r="C600" s="5" t="s">
        <v>475</v>
      </c>
      <c r="D600" s="52">
        <f t="shared" ca="1" si="13"/>
        <v>26280</v>
      </c>
      <c r="E600" s="5" t="s">
        <v>457</v>
      </c>
      <c r="F600" s="5">
        <v>50</v>
      </c>
      <c r="G600" s="50">
        <v>25011</v>
      </c>
      <c r="H600" s="5">
        <v>350460</v>
      </c>
      <c r="I600" s="50">
        <v>33582</v>
      </c>
      <c r="J600" s="5" t="s">
        <v>421</v>
      </c>
      <c r="L600"/>
    </row>
    <row r="601" spans="1:12" s="1" customFormat="1" x14ac:dyDescent="0.25">
      <c r="A601" s="5" t="s">
        <v>408</v>
      </c>
      <c r="B601" s="5" t="s">
        <v>446</v>
      </c>
      <c r="C601" s="5" t="s">
        <v>825</v>
      </c>
      <c r="D601" s="52">
        <f t="shared" ca="1" si="13"/>
        <v>23652</v>
      </c>
      <c r="E601" s="5" t="s">
        <v>445</v>
      </c>
      <c r="F601" s="5">
        <v>50</v>
      </c>
      <c r="G601" s="50">
        <v>24980</v>
      </c>
      <c r="H601" s="5">
        <v>568164</v>
      </c>
      <c r="I601" s="50">
        <v>33526</v>
      </c>
      <c r="J601" s="5" t="s">
        <v>421</v>
      </c>
      <c r="L601"/>
    </row>
    <row r="602" spans="1:12" s="1" customFormat="1" x14ac:dyDescent="0.25">
      <c r="A602" s="5" t="s">
        <v>408</v>
      </c>
      <c r="B602" s="5" t="s">
        <v>434</v>
      </c>
      <c r="C602" s="5" t="s">
        <v>826</v>
      </c>
      <c r="D602" s="52">
        <f t="shared" ca="1" si="13"/>
        <v>23172</v>
      </c>
      <c r="E602" s="5" t="s">
        <v>763</v>
      </c>
      <c r="F602" s="5">
        <v>50</v>
      </c>
      <c r="G602" s="50">
        <v>25100</v>
      </c>
      <c r="H602" s="5">
        <v>560899</v>
      </c>
      <c r="I602" s="50">
        <v>33263</v>
      </c>
      <c r="J602" s="5" t="s">
        <v>466</v>
      </c>
      <c r="L602"/>
    </row>
    <row r="603" spans="1:12" s="1" customFormat="1" x14ac:dyDescent="0.25">
      <c r="A603" s="5" t="s">
        <v>413</v>
      </c>
      <c r="B603" s="5" t="s">
        <v>574</v>
      </c>
      <c r="C603" s="5" t="s">
        <v>640</v>
      </c>
      <c r="D603" s="52">
        <f t="shared" ca="1" si="13"/>
        <v>21672</v>
      </c>
      <c r="E603" s="5" t="s">
        <v>457</v>
      </c>
      <c r="F603" s="5">
        <v>49</v>
      </c>
      <c r="G603" s="50">
        <v>25456</v>
      </c>
      <c r="H603" s="5">
        <v>350591</v>
      </c>
      <c r="I603" s="50">
        <v>33378</v>
      </c>
      <c r="J603" s="5" t="s">
        <v>466</v>
      </c>
      <c r="L603"/>
    </row>
    <row r="604" spans="1:12" s="1" customFormat="1" x14ac:dyDescent="0.25">
      <c r="A604" s="5" t="s">
        <v>413</v>
      </c>
      <c r="B604" s="5" t="s">
        <v>791</v>
      </c>
      <c r="C604" s="5" t="s">
        <v>827</v>
      </c>
      <c r="D604" s="52">
        <f t="shared" ca="1" si="13"/>
        <v>19896</v>
      </c>
      <c r="E604" s="5" t="s">
        <v>457</v>
      </c>
      <c r="F604" s="5">
        <v>48</v>
      </c>
      <c r="G604" s="50">
        <v>25486</v>
      </c>
      <c r="H604" s="5">
        <v>568168</v>
      </c>
      <c r="I604" s="50">
        <v>33859</v>
      </c>
      <c r="J604" s="5" t="s">
        <v>466</v>
      </c>
      <c r="L604"/>
    </row>
    <row r="605" spans="1:12" s="1" customFormat="1" x14ac:dyDescent="0.25">
      <c r="A605" s="5" t="s">
        <v>413</v>
      </c>
      <c r="B605" s="5" t="s">
        <v>578</v>
      </c>
      <c r="C605" s="5" t="s">
        <v>513</v>
      </c>
      <c r="D605" s="52">
        <f t="shared" ca="1" si="13"/>
        <v>21240</v>
      </c>
      <c r="E605" s="5" t="s">
        <v>416</v>
      </c>
      <c r="F605" s="5">
        <v>48</v>
      </c>
      <c r="G605" s="50">
        <v>25823</v>
      </c>
      <c r="H605" s="5">
        <v>350557</v>
      </c>
      <c r="I605" s="50">
        <v>33697</v>
      </c>
      <c r="J605" s="5" t="s">
        <v>466</v>
      </c>
      <c r="L605"/>
    </row>
    <row r="606" spans="1:12" s="1" customFormat="1" x14ac:dyDescent="0.25">
      <c r="A606" s="5" t="s">
        <v>413</v>
      </c>
      <c r="B606" s="5" t="s">
        <v>506</v>
      </c>
      <c r="C606" s="5" t="s">
        <v>539</v>
      </c>
      <c r="D606" s="52">
        <f t="shared" ca="1" si="13"/>
        <v>30828</v>
      </c>
      <c r="E606" s="5" t="s">
        <v>460</v>
      </c>
      <c r="F606" s="5">
        <v>61</v>
      </c>
      <c r="G606" s="50">
        <v>20750</v>
      </c>
      <c r="H606" s="5">
        <v>350486</v>
      </c>
      <c r="I606" s="50">
        <v>33650</v>
      </c>
      <c r="J606" s="5" t="s">
        <v>466</v>
      </c>
      <c r="L606"/>
    </row>
    <row r="607" spans="1:12" s="1" customFormat="1" x14ac:dyDescent="0.25">
      <c r="A607" s="5" t="s">
        <v>408</v>
      </c>
      <c r="B607" s="5" t="s">
        <v>590</v>
      </c>
      <c r="C607" s="5" t="s">
        <v>828</v>
      </c>
      <c r="D607" s="52">
        <f t="shared" ca="1" si="13"/>
        <v>18420</v>
      </c>
      <c r="E607" s="5" t="s">
        <v>460</v>
      </c>
      <c r="F607" s="5">
        <v>49</v>
      </c>
      <c r="G607" s="50">
        <v>25419</v>
      </c>
      <c r="H607" s="5">
        <v>351016</v>
      </c>
      <c r="I607" s="50">
        <v>33692</v>
      </c>
      <c r="J607" s="5" t="s">
        <v>466</v>
      </c>
      <c r="L607"/>
    </row>
    <row r="608" spans="1:12" s="1" customFormat="1" x14ac:dyDescent="0.25">
      <c r="A608" s="5" t="s">
        <v>408</v>
      </c>
      <c r="B608" s="5" t="s">
        <v>635</v>
      </c>
      <c r="C608" s="5" t="s">
        <v>453</v>
      </c>
      <c r="D608" s="52">
        <f t="shared" ca="1" si="13"/>
        <v>30852</v>
      </c>
      <c r="E608" s="5" t="s">
        <v>460</v>
      </c>
      <c r="F608" s="5">
        <v>48</v>
      </c>
      <c r="G608" s="50">
        <v>25488</v>
      </c>
      <c r="H608" s="5">
        <v>350853</v>
      </c>
      <c r="I608" s="50">
        <v>33699</v>
      </c>
      <c r="J608" s="5" t="s">
        <v>466</v>
      </c>
      <c r="L608"/>
    </row>
    <row r="609" spans="1:12" s="1" customFormat="1" x14ac:dyDescent="0.25">
      <c r="A609" s="5" t="s">
        <v>413</v>
      </c>
      <c r="B609" s="5" t="s">
        <v>464</v>
      </c>
      <c r="C609" s="5" t="s">
        <v>532</v>
      </c>
      <c r="D609" s="52">
        <f t="shared" ca="1" si="13"/>
        <v>27240</v>
      </c>
      <c r="E609" s="5" t="s">
        <v>738</v>
      </c>
      <c r="F609" s="5">
        <v>55</v>
      </c>
      <c r="G609" s="50">
        <v>23099</v>
      </c>
      <c r="H609" s="5">
        <v>560978</v>
      </c>
      <c r="I609" s="50">
        <v>33758</v>
      </c>
      <c r="J609" s="5" t="s">
        <v>466</v>
      </c>
      <c r="L609"/>
    </row>
    <row r="610" spans="1:12" s="1" customFormat="1" x14ac:dyDescent="0.25">
      <c r="A610" s="5" t="s">
        <v>408</v>
      </c>
      <c r="B610" s="5" t="s">
        <v>409</v>
      </c>
      <c r="C610" s="5" t="s">
        <v>155</v>
      </c>
      <c r="D610" s="52">
        <f t="shared" ca="1" si="13"/>
        <v>30900</v>
      </c>
      <c r="E610" s="5" t="s">
        <v>482</v>
      </c>
      <c r="F610" s="5">
        <v>50</v>
      </c>
      <c r="G610" s="50">
        <v>25057</v>
      </c>
      <c r="H610" s="5">
        <v>350132</v>
      </c>
      <c r="I610" s="50">
        <v>33689</v>
      </c>
      <c r="J610" s="5" t="s">
        <v>466</v>
      </c>
      <c r="L610"/>
    </row>
    <row r="611" spans="1:12" s="1" customFormat="1" x14ac:dyDescent="0.25">
      <c r="A611" s="5" t="s">
        <v>408</v>
      </c>
      <c r="B611" s="5" t="s">
        <v>667</v>
      </c>
      <c r="C611" s="5" t="s">
        <v>621</v>
      </c>
      <c r="D611" s="52">
        <f t="shared" ca="1" si="13"/>
        <v>31200</v>
      </c>
      <c r="E611" s="5" t="s">
        <v>473</v>
      </c>
      <c r="F611" s="5">
        <v>49</v>
      </c>
      <c r="G611" s="50">
        <v>25228</v>
      </c>
      <c r="H611" s="5">
        <v>350013</v>
      </c>
      <c r="I611" s="50">
        <v>33629</v>
      </c>
      <c r="J611" s="5" t="s">
        <v>412</v>
      </c>
      <c r="L611"/>
    </row>
    <row r="612" spans="1:12" s="1" customFormat="1" x14ac:dyDescent="0.25">
      <c r="A612" s="5" t="s">
        <v>408</v>
      </c>
      <c r="B612" s="5" t="s">
        <v>766</v>
      </c>
      <c r="C612" s="5" t="s">
        <v>535</v>
      </c>
      <c r="D612" s="52">
        <f t="shared" ca="1" si="13"/>
        <v>23952</v>
      </c>
      <c r="E612" s="5" t="s">
        <v>425</v>
      </c>
      <c r="F612" s="5">
        <v>53</v>
      </c>
      <c r="G612" s="50">
        <v>23835</v>
      </c>
      <c r="H612" s="5">
        <v>560992</v>
      </c>
      <c r="I612" s="50">
        <v>33884</v>
      </c>
      <c r="J612" s="5" t="s">
        <v>412</v>
      </c>
      <c r="L612"/>
    </row>
    <row r="613" spans="1:12" s="1" customFormat="1" x14ac:dyDescent="0.25">
      <c r="A613" s="5" t="s">
        <v>413</v>
      </c>
      <c r="B613" s="5" t="s">
        <v>458</v>
      </c>
      <c r="C613" s="5" t="s">
        <v>824</v>
      </c>
      <c r="D613" s="52">
        <f t="shared" ca="1" si="13"/>
        <v>30540</v>
      </c>
      <c r="E613" s="5" t="s">
        <v>439</v>
      </c>
      <c r="F613" s="5">
        <v>51</v>
      </c>
      <c r="G613" s="50">
        <v>24719</v>
      </c>
      <c r="H613" s="5">
        <v>560926</v>
      </c>
      <c r="I613" s="50">
        <v>33946</v>
      </c>
      <c r="J613" s="5" t="s">
        <v>412</v>
      </c>
      <c r="L613"/>
    </row>
    <row r="614" spans="1:12" s="1" customFormat="1" x14ac:dyDescent="0.25">
      <c r="A614" s="5" t="s">
        <v>413</v>
      </c>
      <c r="B614" s="5" t="s">
        <v>512</v>
      </c>
      <c r="C614" s="5" t="s">
        <v>90</v>
      </c>
      <c r="D614" s="52">
        <f t="shared" ca="1" si="13"/>
        <v>21996</v>
      </c>
      <c r="E614" s="5" t="s">
        <v>457</v>
      </c>
      <c r="F614" s="5">
        <v>51</v>
      </c>
      <c r="G614" s="50">
        <v>24688</v>
      </c>
      <c r="H614" s="5">
        <v>351125</v>
      </c>
      <c r="I614" s="50">
        <v>33918</v>
      </c>
      <c r="J614" s="5" t="s">
        <v>412</v>
      </c>
      <c r="L614"/>
    </row>
    <row r="615" spans="1:12" s="1" customFormat="1" x14ac:dyDescent="0.25">
      <c r="A615" s="5" t="s">
        <v>454</v>
      </c>
      <c r="B615" s="5" t="s">
        <v>521</v>
      </c>
      <c r="C615" s="5" t="s">
        <v>757</v>
      </c>
      <c r="D615" s="52">
        <f t="shared" ca="1" si="13"/>
        <v>29424</v>
      </c>
      <c r="E615" s="5" t="s">
        <v>457</v>
      </c>
      <c r="F615" s="5">
        <v>48</v>
      </c>
      <c r="G615" s="50">
        <v>25562</v>
      </c>
      <c r="H615" s="5">
        <v>560999</v>
      </c>
      <c r="I615" s="50">
        <v>33828</v>
      </c>
      <c r="J615" s="5" t="s">
        <v>412</v>
      </c>
      <c r="L615"/>
    </row>
    <row r="616" spans="1:12" s="1" customFormat="1" x14ac:dyDescent="0.25">
      <c r="A616" s="5" t="s">
        <v>413</v>
      </c>
      <c r="B616" s="5" t="s">
        <v>410</v>
      </c>
      <c r="C616" s="5" t="s">
        <v>563</v>
      </c>
      <c r="D616" s="52">
        <f t="shared" ca="1" si="13"/>
        <v>28848</v>
      </c>
      <c r="E616" s="5" t="s">
        <v>460</v>
      </c>
      <c r="F616" s="5">
        <v>58</v>
      </c>
      <c r="G616" s="50">
        <v>22178</v>
      </c>
      <c r="H616" s="5">
        <v>568219</v>
      </c>
      <c r="I616" s="50">
        <v>33753</v>
      </c>
      <c r="J616" s="5" t="s">
        <v>412</v>
      </c>
      <c r="L616"/>
    </row>
    <row r="617" spans="1:12" s="1" customFormat="1" x14ac:dyDescent="0.25">
      <c r="A617" s="5" t="s">
        <v>413</v>
      </c>
      <c r="B617" s="5" t="s">
        <v>474</v>
      </c>
      <c r="C617" s="5" t="s">
        <v>640</v>
      </c>
      <c r="D617" s="52">
        <f t="shared" ca="1" si="13"/>
        <v>19548</v>
      </c>
      <c r="E617" s="5" t="s">
        <v>829</v>
      </c>
      <c r="F617" s="5">
        <v>49</v>
      </c>
      <c r="G617" s="50">
        <v>25335</v>
      </c>
      <c r="H617" s="5">
        <v>350614</v>
      </c>
      <c r="I617" s="50">
        <v>33933</v>
      </c>
      <c r="J617" s="5" t="s">
        <v>412</v>
      </c>
      <c r="L617"/>
    </row>
    <row r="618" spans="1:12" s="1" customFormat="1" x14ac:dyDescent="0.25">
      <c r="A618" s="5" t="s">
        <v>408</v>
      </c>
      <c r="B618" s="5" t="s">
        <v>629</v>
      </c>
      <c r="C618" s="5" t="s">
        <v>444</v>
      </c>
      <c r="D618" s="52">
        <f t="shared" ca="1" si="13"/>
        <v>29328</v>
      </c>
      <c r="E618" s="5" t="s">
        <v>830</v>
      </c>
      <c r="F618" s="5">
        <v>50</v>
      </c>
      <c r="G618" s="50">
        <v>24884</v>
      </c>
      <c r="H618" s="5">
        <v>350019</v>
      </c>
      <c r="I618" s="50">
        <v>33946</v>
      </c>
      <c r="J618" s="5" t="s">
        <v>412</v>
      </c>
      <c r="L618"/>
    </row>
    <row r="619" spans="1:12" s="1" customFormat="1" x14ac:dyDescent="0.25">
      <c r="A619" s="5" t="s">
        <v>408</v>
      </c>
      <c r="B619" s="5" t="s">
        <v>550</v>
      </c>
      <c r="C619" s="5" t="s">
        <v>550</v>
      </c>
      <c r="D619" s="52">
        <f t="shared" ca="1" si="13"/>
        <v>30540</v>
      </c>
      <c r="E619" s="5" t="s">
        <v>749</v>
      </c>
      <c r="F619" s="5">
        <v>50</v>
      </c>
      <c r="G619" s="50">
        <v>24889</v>
      </c>
      <c r="H619" s="5">
        <v>350344</v>
      </c>
      <c r="I619" s="50">
        <v>33869</v>
      </c>
      <c r="J619" s="5" t="s">
        <v>412</v>
      </c>
      <c r="L619"/>
    </row>
    <row r="620" spans="1:12" s="1" customFormat="1" x14ac:dyDescent="0.25">
      <c r="A620" s="5" t="s">
        <v>413</v>
      </c>
      <c r="B620" s="5" t="s">
        <v>553</v>
      </c>
      <c r="C620" s="5" t="s">
        <v>456</v>
      </c>
      <c r="D620" s="52">
        <f t="shared" ca="1" si="13"/>
        <v>18324</v>
      </c>
      <c r="E620" s="5" t="s">
        <v>416</v>
      </c>
      <c r="F620" s="5">
        <v>49</v>
      </c>
      <c r="G620" s="50">
        <v>25239</v>
      </c>
      <c r="H620" s="5">
        <v>350703</v>
      </c>
      <c r="I620" s="50">
        <v>33644</v>
      </c>
      <c r="J620" s="5" t="s">
        <v>412</v>
      </c>
      <c r="L620"/>
    </row>
    <row r="621" spans="1:12" s="1" customFormat="1" x14ac:dyDescent="0.25">
      <c r="A621" s="5" t="s">
        <v>408</v>
      </c>
      <c r="B621" s="5" t="s">
        <v>561</v>
      </c>
      <c r="C621" s="5" t="s">
        <v>459</v>
      </c>
      <c r="D621" s="52">
        <f t="shared" ca="1" si="13"/>
        <v>28188</v>
      </c>
      <c r="E621" s="5" t="s">
        <v>536</v>
      </c>
      <c r="F621" s="5">
        <v>49</v>
      </c>
      <c r="G621" s="50">
        <v>25458</v>
      </c>
      <c r="H621" s="5">
        <v>350373</v>
      </c>
      <c r="I621" s="50">
        <v>33759</v>
      </c>
      <c r="J621" s="5" t="s">
        <v>412</v>
      </c>
      <c r="L621"/>
    </row>
    <row r="622" spans="1:12" s="1" customFormat="1" x14ac:dyDescent="0.25">
      <c r="A622" s="5" t="s">
        <v>408</v>
      </c>
      <c r="B622" s="5" t="s">
        <v>614</v>
      </c>
      <c r="C622" s="5" t="s">
        <v>831</v>
      </c>
      <c r="D622" s="52">
        <f t="shared" ca="1" si="13"/>
        <v>18096</v>
      </c>
      <c r="E622" s="5" t="s">
        <v>731</v>
      </c>
      <c r="F622" s="5">
        <v>54</v>
      </c>
      <c r="G622" s="50">
        <v>23291</v>
      </c>
      <c r="H622" s="5">
        <v>568135</v>
      </c>
      <c r="I622" s="50">
        <v>33741</v>
      </c>
      <c r="J622" s="5" t="s">
        <v>417</v>
      </c>
      <c r="L622"/>
    </row>
    <row r="623" spans="1:12" s="1" customFormat="1" x14ac:dyDescent="0.25">
      <c r="A623" s="5" t="s">
        <v>408</v>
      </c>
      <c r="B623" s="5" t="s">
        <v>448</v>
      </c>
      <c r="C623" s="5" t="s">
        <v>527</v>
      </c>
      <c r="D623" s="52">
        <f t="shared" ca="1" si="13"/>
        <v>27852</v>
      </c>
      <c r="E623" s="5" t="s">
        <v>473</v>
      </c>
      <c r="F623" s="5">
        <v>49</v>
      </c>
      <c r="G623" s="50">
        <v>25118</v>
      </c>
      <c r="H623" s="5">
        <v>560986</v>
      </c>
      <c r="I623" s="50">
        <v>33758</v>
      </c>
      <c r="J623" s="5" t="s">
        <v>417</v>
      </c>
      <c r="L623"/>
    </row>
    <row r="624" spans="1:12" s="1" customFormat="1" x14ac:dyDescent="0.25">
      <c r="A624" s="5" t="s">
        <v>413</v>
      </c>
      <c r="B624" s="5" t="s">
        <v>574</v>
      </c>
      <c r="C624" s="5" t="s">
        <v>790</v>
      </c>
      <c r="D624" s="52">
        <f t="shared" ca="1" si="13"/>
        <v>29136</v>
      </c>
      <c r="E624" s="5" t="s">
        <v>482</v>
      </c>
      <c r="F624" s="5">
        <v>48</v>
      </c>
      <c r="G624" s="50">
        <v>25753</v>
      </c>
      <c r="H624" s="5">
        <v>561396</v>
      </c>
      <c r="I624" s="50">
        <v>34094</v>
      </c>
      <c r="J624" s="5" t="s">
        <v>417</v>
      </c>
      <c r="L624"/>
    </row>
    <row r="625" spans="1:12" s="1" customFormat="1" x14ac:dyDescent="0.25">
      <c r="A625" s="5" t="s">
        <v>413</v>
      </c>
      <c r="B625" s="5" t="s">
        <v>429</v>
      </c>
      <c r="C625" s="5" t="s">
        <v>682</v>
      </c>
      <c r="D625" s="52">
        <f t="shared" ca="1" si="13"/>
        <v>21564</v>
      </c>
      <c r="E625" s="5" t="s">
        <v>416</v>
      </c>
      <c r="F625" s="5">
        <v>46</v>
      </c>
      <c r="G625" s="50">
        <v>26277</v>
      </c>
      <c r="H625" s="5">
        <v>350196</v>
      </c>
      <c r="I625" s="50">
        <v>34313</v>
      </c>
      <c r="J625" s="5" t="s">
        <v>417</v>
      </c>
      <c r="L625"/>
    </row>
    <row r="626" spans="1:12" s="1" customFormat="1" x14ac:dyDescent="0.25">
      <c r="A626" s="5" t="s">
        <v>413</v>
      </c>
      <c r="B626" s="5" t="s">
        <v>614</v>
      </c>
      <c r="C626" s="5" t="s">
        <v>545</v>
      </c>
      <c r="D626" s="52">
        <f t="shared" ca="1" si="13"/>
        <v>26520</v>
      </c>
      <c r="E626" s="5" t="s">
        <v>460</v>
      </c>
      <c r="F626" s="5">
        <v>48</v>
      </c>
      <c r="G626" s="50">
        <v>25766</v>
      </c>
      <c r="H626" s="5">
        <v>350206</v>
      </c>
      <c r="I626" s="50">
        <v>33977</v>
      </c>
      <c r="J626" s="5" t="s">
        <v>417</v>
      </c>
      <c r="L626"/>
    </row>
    <row r="627" spans="1:12" s="1" customFormat="1" x14ac:dyDescent="0.25">
      <c r="A627" s="5" t="s">
        <v>454</v>
      </c>
      <c r="B627" s="5" t="s">
        <v>694</v>
      </c>
      <c r="C627" s="5" t="s">
        <v>432</v>
      </c>
      <c r="D627" s="52">
        <f t="shared" ca="1" si="13"/>
        <v>25596</v>
      </c>
      <c r="E627" s="5" t="s">
        <v>628</v>
      </c>
      <c r="F627" s="5">
        <v>61</v>
      </c>
      <c r="G627" s="50">
        <v>21005</v>
      </c>
      <c r="H627" s="5">
        <v>561445</v>
      </c>
      <c r="I627" s="50">
        <v>34111</v>
      </c>
      <c r="J627" s="5" t="s">
        <v>417</v>
      </c>
      <c r="L627"/>
    </row>
    <row r="628" spans="1:12" s="1" customFormat="1" x14ac:dyDescent="0.25">
      <c r="A628" s="5" t="s">
        <v>413</v>
      </c>
      <c r="B628" s="5" t="s">
        <v>553</v>
      </c>
      <c r="C628" s="5" t="s">
        <v>793</v>
      </c>
      <c r="D628" s="52">
        <f t="shared" ca="1" si="13"/>
        <v>18072</v>
      </c>
      <c r="E628" s="5" t="s">
        <v>832</v>
      </c>
      <c r="F628" s="5">
        <v>50</v>
      </c>
      <c r="G628" s="50">
        <v>25103</v>
      </c>
      <c r="H628" s="5">
        <v>351465</v>
      </c>
      <c r="I628" s="50">
        <v>34234</v>
      </c>
      <c r="J628" s="5" t="s">
        <v>417</v>
      </c>
      <c r="L628"/>
    </row>
    <row r="629" spans="1:12" s="1" customFormat="1" x14ac:dyDescent="0.25">
      <c r="A629" s="5" t="s">
        <v>413</v>
      </c>
      <c r="B629" s="5" t="s">
        <v>526</v>
      </c>
      <c r="C629" s="5" t="s">
        <v>833</v>
      </c>
      <c r="D629" s="52">
        <f t="shared" ca="1" si="13"/>
        <v>18300</v>
      </c>
      <c r="E629" s="5" t="s">
        <v>832</v>
      </c>
      <c r="F629" s="5">
        <v>55</v>
      </c>
      <c r="G629" s="50">
        <v>23086</v>
      </c>
      <c r="H629" s="5">
        <v>350922</v>
      </c>
      <c r="I629" s="50">
        <v>34092</v>
      </c>
      <c r="J629" s="5" t="s">
        <v>417</v>
      </c>
      <c r="L629"/>
    </row>
    <row r="630" spans="1:12" s="1" customFormat="1" x14ac:dyDescent="0.25">
      <c r="A630" s="5" t="s">
        <v>413</v>
      </c>
      <c r="B630" s="5" t="s">
        <v>483</v>
      </c>
      <c r="C630" s="5" t="s">
        <v>510</v>
      </c>
      <c r="D630" s="52">
        <f t="shared" ca="1" si="13"/>
        <v>30384</v>
      </c>
      <c r="E630" s="5" t="s">
        <v>832</v>
      </c>
      <c r="F630" s="5">
        <v>54</v>
      </c>
      <c r="G630" s="50">
        <v>23303</v>
      </c>
      <c r="H630" s="5">
        <v>350926</v>
      </c>
      <c r="I630" s="50">
        <v>34328</v>
      </c>
      <c r="J630" s="5" t="s">
        <v>417</v>
      </c>
      <c r="L630"/>
    </row>
    <row r="631" spans="1:12" s="1" customFormat="1" x14ac:dyDescent="0.25">
      <c r="A631" s="5" t="s">
        <v>408</v>
      </c>
      <c r="B631" s="5" t="s">
        <v>155</v>
      </c>
      <c r="C631" s="5" t="s">
        <v>776</v>
      </c>
      <c r="D631" s="52">
        <f t="shared" ca="1" si="13"/>
        <v>30492</v>
      </c>
      <c r="E631" s="5" t="s">
        <v>548</v>
      </c>
      <c r="F631" s="5">
        <v>50</v>
      </c>
      <c r="G631" s="50">
        <v>24944</v>
      </c>
      <c r="H631" s="5">
        <v>350395</v>
      </c>
      <c r="I631" s="50">
        <v>34162</v>
      </c>
      <c r="J631" s="5" t="s">
        <v>417</v>
      </c>
      <c r="L631"/>
    </row>
    <row r="632" spans="1:12" s="1" customFormat="1" x14ac:dyDescent="0.25">
      <c r="A632" s="5" t="s">
        <v>413</v>
      </c>
      <c r="B632" s="5" t="s">
        <v>635</v>
      </c>
      <c r="C632" s="5" t="s">
        <v>520</v>
      </c>
      <c r="D632" s="52">
        <f t="shared" ca="1" si="13"/>
        <v>28680</v>
      </c>
      <c r="E632" s="5" t="s">
        <v>738</v>
      </c>
      <c r="F632" s="5">
        <v>50</v>
      </c>
      <c r="G632" s="50">
        <v>24863</v>
      </c>
      <c r="H632" s="5">
        <v>350393</v>
      </c>
      <c r="I632" s="50">
        <v>34031</v>
      </c>
      <c r="J632" s="5" t="s">
        <v>417</v>
      </c>
      <c r="L632"/>
    </row>
    <row r="633" spans="1:12" s="1" customFormat="1" x14ac:dyDescent="0.25">
      <c r="A633" s="5" t="s">
        <v>413</v>
      </c>
      <c r="B633" s="5" t="s">
        <v>634</v>
      </c>
      <c r="C633" s="5" t="s">
        <v>834</v>
      </c>
      <c r="D633" s="52">
        <f t="shared" ca="1" si="13"/>
        <v>30264</v>
      </c>
      <c r="E633" s="5" t="s">
        <v>460</v>
      </c>
      <c r="F633" s="5">
        <v>48</v>
      </c>
      <c r="G633" s="50">
        <v>25549</v>
      </c>
      <c r="H633" s="5">
        <v>350224</v>
      </c>
      <c r="I633" s="50">
        <v>34253</v>
      </c>
      <c r="J633" s="5" t="s">
        <v>417</v>
      </c>
      <c r="L633"/>
    </row>
    <row r="634" spans="1:12" s="1" customFormat="1" x14ac:dyDescent="0.25">
      <c r="A634" s="5" t="s">
        <v>408</v>
      </c>
      <c r="B634" s="5" t="s">
        <v>511</v>
      </c>
      <c r="C634" s="5" t="s">
        <v>735</v>
      </c>
      <c r="D634" s="52">
        <f t="shared" ca="1" si="13"/>
        <v>22212</v>
      </c>
      <c r="E634" s="5" t="s">
        <v>460</v>
      </c>
      <c r="F634" s="5">
        <v>48</v>
      </c>
      <c r="G634" s="50">
        <v>25576</v>
      </c>
      <c r="H634" s="5">
        <v>561012</v>
      </c>
      <c r="I634" s="50">
        <v>34167</v>
      </c>
      <c r="J634" s="5" t="s">
        <v>417</v>
      </c>
      <c r="L634"/>
    </row>
    <row r="635" spans="1:12" s="1" customFormat="1" x14ac:dyDescent="0.25">
      <c r="A635" s="5" t="s">
        <v>408</v>
      </c>
      <c r="B635" s="5" t="s">
        <v>709</v>
      </c>
      <c r="C635" s="5" t="s">
        <v>509</v>
      </c>
      <c r="D635" s="52">
        <f t="shared" ca="1" si="13"/>
        <v>25908</v>
      </c>
      <c r="E635" s="5" t="s">
        <v>536</v>
      </c>
      <c r="F635" s="5">
        <v>50</v>
      </c>
      <c r="G635" s="50">
        <v>25103</v>
      </c>
      <c r="H635" s="5">
        <v>561011</v>
      </c>
      <c r="I635" s="50">
        <v>34234</v>
      </c>
      <c r="J635" s="5" t="s">
        <v>417</v>
      </c>
      <c r="L635"/>
    </row>
    <row r="636" spans="1:12" s="1" customFormat="1" x14ac:dyDescent="0.25">
      <c r="A636" s="5" t="s">
        <v>408</v>
      </c>
      <c r="B636" s="5" t="s">
        <v>544</v>
      </c>
      <c r="C636" s="5" t="s">
        <v>835</v>
      </c>
      <c r="D636" s="52">
        <f t="shared" ca="1" si="13"/>
        <v>26304</v>
      </c>
      <c r="E636" s="5" t="s">
        <v>836</v>
      </c>
      <c r="F636" s="5">
        <v>51</v>
      </c>
      <c r="G636" s="50">
        <v>24626</v>
      </c>
      <c r="H636" s="5">
        <v>561401</v>
      </c>
      <c r="I636" s="50">
        <v>34062</v>
      </c>
      <c r="J636" s="5" t="s">
        <v>417</v>
      </c>
      <c r="L636"/>
    </row>
    <row r="637" spans="1:12" s="1" customFormat="1" x14ac:dyDescent="0.25">
      <c r="A637" s="5" t="s">
        <v>454</v>
      </c>
      <c r="B637" s="5" t="s">
        <v>547</v>
      </c>
      <c r="C637" s="5" t="s">
        <v>532</v>
      </c>
      <c r="D637" s="52">
        <f t="shared" ca="1" si="13"/>
        <v>26136</v>
      </c>
      <c r="E637" s="5" t="s">
        <v>837</v>
      </c>
      <c r="F637" s="5">
        <v>50</v>
      </c>
      <c r="G637" s="50">
        <v>24926</v>
      </c>
      <c r="H637" s="5">
        <v>351116</v>
      </c>
      <c r="I637" s="50">
        <v>34329</v>
      </c>
      <c r="J637" s="5" t="s">
        <v>417</v>
      </c>
      <c r="L637"/>
    </row>
    <row r="638" spans="1:12" s="1" customFormat="1" x14ac:dyDescent="0.25">
      <c r="A638" s="5" t="s">
        <v>413</v>
      </c>
      <c r="B638" s="5" t="s">
        <v>157</v>
      </c>
      <c r="C638" s="5" t="s">
        <v>707</v>
      </c>
      <c r="D638" s="52">
        <f t="shared" ca="1" si="13"/>
        <v>20856</v>
      </c>
      <c r="E638" s="5" t="s">
        <v>703</v>
      </c>
      <c r="F638" s="5">
        <v>51</v>
      </c>
      <c r="G638" s="50">
        <v>24390</v>
      </c>
      <c r="H638" s="5">
        <v>350547</v>
      </c>
      <c r="I638" s="50">
        <v>34284</v>
      </c>
      <c r="J638" s="5" t="s">
        <v>421</v>
      </c>
      <c r="L638"/>
    </row>
    <row r="639" spans="1:12" s="1" customFormat="1" x14ac:dyDescent="0.25">
      <c r="A639" s="5" t="s">
        <v>413</v>
      </c>
      <c r="B639" s="5" t="s">
        <v>664</v>
      </c>
      <c r="C639" s="5" t="s">
        <v>515</v>
      </c>
      <c r="D639" s="52">
        <f t="shared" ca="1" si="13"/>
        <v>20952</v>
      </c>
      <c r="E639" s="5" t="s">
        <v>416</v>
      </c>
      <c r="F639" s="5">
        <v>49</v>
      </c>
      <c r="G639" s="50">
        <v>25133</v>
      </c>
      <c r="H639" s="5">
        <v>350533</v>
      </c>
      <c r="I639" s="50">
        <v>34299</v>
      </c>
      <c r="J639" s="5" t="s">
        <v>421</v>
      </c>
      <c r="L639"/>
    </row>
    <row r="640" spans="1:12" s="1" customFormat="1" x14ac:dyDescent="0.25">
      <c r="A640" s="5" t="s">
        <v>408</v>
      </c>
      <c r="B640" s="5" t="s">
        <v>493</v>
      </c>
      <c r="C640" s="5" t="s">
        <v>838</v>
      </c>
      <c r="D640" s="52">
        <f t="shared" ca="1" si="13"/>
        <v>21720</v>
      </c>
      <c r="E640" s="5" t="s">
        <v>482</v>
      </c>
      <c r="F640" s="5">
        <v>49</v>
      </c>
      <c r="G640" s="50">
        <v>25198</v>
      </c>
      <c r="H640" s="5">
        <v>568026</v>
      </c>
      <c r="I640" s="50">
        <v>34057</v>
      </c>
      <c r="J640" s="5" t="s">
        <v>421</v>
      </c>
      <c r="L640"/>
    </row>
    <row r="641" spans="1:12" s="1" customFormat="1" x14ac:dyDescent="0.25">
      <c r="A641" s="5" t="s">
        <v>413</v>
      </c>
      <c r="B641" s="5" t="s">
        <v>608</v>
      </c>
      <c r="C641" s="5" t="s">
        <v>441</v>
      </c>
      <c r="D641" s="52">
        <f t="shared" ca="1" si="13"/>
        <v>24432</v>
      </c>
      <c r="E641" s="5" t="s">
        <v>416</v>
      </c>
      <c r="F641" s="5">
        <v>46</v>
      </c>
      <c r="G641" s="50">
        <v>26262</v>
      </c>
      <c r="H641" s="5">
        <v>351119</v>
      </c>
      <c r="I641" s="50">
        <v>34313</v>
      </c>
      <c r="J641" s="5" t="s">
        <v>421</v>
      </c>
      <c r="L641"/>
    </row>
    <row r="642" spans="1:12" s="1" customFormat="1" x14ac:dyDescent="0.25">
      <c r="A642" s="5" t="s">
        <v>408</v>
      </c>
      <c r="B642" s="5" t="s">
        <v>519</v>
      </c>
      <c r="C642" s="5" t="s">
        <v>459</v>
      </c>
      <c r="D642" s="52">
        <f t="shared" ca="1" si="13"/>
        <v>28164</v>
      </c>
      <c r="E642" s="5" t="s">
        <v>749</v>
      </c>
      <c r="F642" s="5">
        <v>50</v>
      </c>
      <c r="G642" s="50">
        <v>24756</v>
      </c>
      <c r="H642" s="5">
        <v>560912</v>
      </c>
      <c r="I642" s="50">
        <v>34224</v>
      </c>
      <c r="J642" s="5" t="s">
        <v>421</v>
      </c>
      <c r="L642"/>
    </row>
    <row r="643" spans="1:12" s="1" customFormat="1" x14ac:dyDescent="0.25">
      <c r="A643" s="5" t="s">
        <v>408</v>
      </c>
      <c r="B643" s="5" t="s">
        <v>635</v>
      </c>
      <c r="C643" s="5" t="s">
        <v>776</v>
      </c>
      <c r="D643" s="52">
        <f t="shared" ref="D643:D706" ca="1" si="14">RANDBETWEEN(1500,2600)*12</f>
        <v>23160</v>
      </c>
      <c r="E643" s="5" t="s">
        <v>470</v>
      </c>
      <c r="F643" s="5">
        <v>49</v>
      </c>
      <c r="G643" s="50">
        <v>25374</v>
      </c>
      <c r="H643" s="5">
        <v>350423</v>
      </c>
      <c r="I643" s="50">
        <v>34153</v>
      </c>
      <c r="J643" s="5" t="s">
        <v>421</v>
      </c>
      <c r="L643"/>
    </row>
    <row r="644" spans="1:12" s="1" customFormat="1" x14ac:dyDescent="0.25">
      <c r="A644" s="5" t="s">
        <v>413</v>
      </c>
      <c r="B644" s="5" t="s">
        <v>634</v>
      </c>
      <c r="C644" s="5" t="s">
        <v>523</v>
      </c>
      <c r="D644" s="52">
        <f t="shared" ca="1" si="14"/>
        <v>31152</v>
      </c>
      <c r="E644" s="5" t="s">
        <v>460</v>
      </c>
      <c r="F644" s="5">
        <v>47</v>
      </c>
      <c r="G644" s="50">
        <v>25958</v>
      </c>
      <c r="H644" s="5">
        <v>350381</v>
      </c>
      <c r="I644" s="50">
        <v>34049</v>
      </c>
      <c r="J644" s="5" t="s">
        <v>421</v>
      </c>
      <c r="L644"/>
    </row>
    <row r="645" spans="1:12" s="1" customFormat="1" x14ac:dyDescent="0.25">
      <c r="A645" s="5" t="s">
        <v>454</v>
      </c>
      <c r="B645" s="5" t="s">
        <v>594</v>
      </c>
      <c r="C645" s="5" t="s">
        <v>91</v>
      </c>
      <c r="D645" s="52">
        <f t="shared" ca="1" si="14"/>
        <v>25776</v>
      </c>
      <c r="E645" s="5" t="s">
        <v>457</v>
      </c>
      <c r="F645" s="5">
        <v>48</v>
      </c>
      <c r="G645" s="50">
        <v>25609</v>
      </c>
      <c r="H645" s="5">
        <v>351133</v>
      </c>
      <c r="I645" s="50">
        <v>34264</v>
      </c>
      <c r="J645" s="5" t="s">
        <v>421</v>
      </c>
      <c r="L645"/>
    </row>
    <row r="646" spans="1:12" s="1" customFormat="1" x14ac:dyDescent="0.25">
      <c r="A646" s="5" t="s">
        <v>413</v>
      </c>
      <c r="B646" s="5" t="s">
        <v>488</v>
      </c>
      <c r="C646" s="5" t="s">
        <v>796</v>
      </c>
      <c r="D646" s="52">
        <f t="shared" ca="1" si="14"/>
        <v>19080</v>
      </c>
      <c r="E646" s="5" t="s">
        <v>482</v>
      </c>
      <c r="F646" s="5">
        <v>47</v>
      </c>
      <c r="G646" s="50">
        <v>26118</v>
      </c>
      <c r="H646" s="5">
        <v>350574</v>
      </c>
      <c r="I646" s="50">
        <v>34079</v>
      </c>
      <c r="J646" s="5" t="s">
        <v>421</v>
      </c>
      <c r="L646"/>
    </row>
    <row r="647" spans="1:12" s="1" customFormat="1" x14ac:dyDescent="0.25">
      <c r="A647" s="5" t="s">
        <v>413</v>
      </c>
      <c r="B647" s="5" t="s">
        <v>499</v>
      </c>
      <c r="C647" s="5" t="s">
        <v>539</v>
      </c>
      <c r="D647" s="52">
        <f t="shared" ca="1" si="14"/>
        <v>28656</v>
      </c>
      <c r="E647" s="5" t="s">
        <v>802</v>
      </c>
      <c r="F647" s="5">
        <v>58</v>
      </c>
      <c r="G647" s="50">
        <v>21923</v>
      </c>
      <c r="H647" s="5">
        <v>350870</v>
      </c>
      <c r="I647" s="50">
        <v>34067</v>
      </c>
      <c r="J647" s="5" t="s">
        <v>421</v>
      </c>
      <c r="L647"/>
    </row>
    <row r="648" spans="1:12" s="1" customFormat="1" x14ac:dyDescent="0.25">
      <c r="A648" s="5" t="s">
        <v>413</v>
      </c>
      <c r="B648" s="5" t="s">
        <v>618</v>
      </c>
      <c r="C648" s="5" t="s">
        <v>839</v>
      </c>
      <c r="D648" s="52">
        <f t="shared" ca="1" si="14"/>
        <v>25740</v>
      </c>
      <c r="E648" s="5" t="s">
        <v>416</v>
      </c>
      <c r="F648" s="5">
        <v>46</v>
      </c>
      <c r="G648" s="50">
        <v>26216</v>
      </c>
      <c r="H648" s="5">
        <v>350610</v>
      </c>
      <c r="I648" s="50">
        <v>34092</v>
      </c>
      <c r="J648" s="5" t="s">
        <v>466</v>
      </c>
      <c r="L648"/>
    </row>
    <row r="649" spans="1:12" s="1" customFormat="1" x14ac:dyDescent="0.25">
      <c r="A649" s="5" t="s">
        <v>454</v>
      </c>
      <c r="B649" s="5" t="s">
        <v>437</v>
      </c>
      <c r="C649" s="5" t="s">
        <v>523</v>
      </c>
      <c r="D649" s="52">
        <f t="shared" ca="1" si="14"/>
        <v>23208</v>
      </c>
      <c r="E649" s="5" t="s">
        <v>457</v>
      </c>
      <c r="F649" s="5">
        <v>57</v>
      </c>
      <c r="G649" s="50">
        <v>22286</v>
      </c>
      <c r="H649" s="5">
        <v>351100</v>
      </c>
      <c r="I649" s="50">
        <v>34216</v>
      </c>
      <c r="J649" s="5" t="s">
        <v>466</v>
      </c>
      <c r="L649"/>
    </row>
    <row r="650" spans="1:12" s="1" customFormat="1" x14ac:dyDescent="0.25">
      <c r="A650" s="5" t="s">
        <v>413</v>
      </c>
      <c r="B650" s="5" t="s">
        <v>664</v>
      </c>
      <c r="C650" s="5" t="s">
        <v>840</v>
      </c>
      <c r="D650" s="52">
        <f t="shared" ca="1" si="14"/>
        <v>19140</v>
      </c>
      <c r="E650" s="5" t="s">
        <v>457</v>
      </c>
      <c r="F650" s="5">
        <v>52</v>
      </c>
      <c r="G650" s="50">
        <v>24164</v>
      </c>
      <c r="H650" s="5">
        <v>350750</v>
      </c>
      <c r="I650" s="50">
        <v>34109</v>
      </c>
      <c r="J650" s="5" t="s">
        <v>466</v>
      </c>
      <c r="L650"/>
    </row>
    <row r="651" spans="1:12" s="1" customFormat="1" x14ac:dyDescent="0.25">
      <c r="A651" s="5" t="s">
        <v>413</v>
      </c>
      <c r="B651" s="5" t="s">
        <v>611</v>
      </c>
      <c r="C651" s="5" t="s">
        <v>841</v>
      </c>
      <c r="D651" s="52">
        <f t="shared" ca="1" si="14"/>
        <v>21336</v>
      </c>
      <c r="E651" s="5" t="s">
        <v>416</v>
      </c>
      <c r="F651" s="5">
        <v>48</v>
      </c>
      <c r="G651" s="50">
        <v>25547</v>
      </c>
      <c r="H651" s="5">
        <v>351036</v>
      </c>
      <c r="I651" s="50">
        <v>34222</v>
      </c>
      <c r="J651" s="5" t="s">
        <v>466</v>
      </c>
      <c r="L651"/>
    </row>
    <row r="652" spans="1:12" s="1" customFormat="1" x14ac:dyDescent="0.25">
      <c r="A652" s="5" t="s">
        <v>413</v>
      </c>
      <c r="B652" s="5" t="s">
        <v>614</v>
      </c>
      <c r="C652" s="5" t="s">
        <v>842</v>
      </c>
      <c r="D652" s="52">
        <f t="shared" ca="1" si="14"/>
        <v>18564</v>
      </c>
      <c r="E652" s="5" t="s">
        <v>416</v>
      </c>
      <c r="F652" s="5">
        <v>46</v>
      </c>
      <c r="G652" s="50">
        <v>26397</v>
      </c>
      <c r="H652" s="5">
        <v>350637</v>
      </c>
      <c r="I652" s="50">
        <v>33974</v>
      </c>
      <c r="J652" s="5" t="s">
        <v>466</v>
      </c>
      <c r="L652"/>
    </row>
    <row r="653" spans="1:12" s="1" customFormat="1" x14ac:dyDescent="0.25">
      <c r="A653" s="5" t="s">
        <v>413</v>
      </c>
      <c r="B653" s="5" t="s">
        <v>791</v>
      </c>
      <c r="C653" s="5" t="s">
        <v>532</v>
      </c>
      <c r="D653" s="52">
        <f t="shared" ca="1" si="14"/>
        <v>30864</v>
      </c>
      <c r="E653" s="5" t="s">
        <v>416</v>
      </c>
      <c r="F653" s="5">
        <v>49</v>
      </c>
      <c r="G653" s="50">
        <v>25288</v>
      </c>
      <c r="H653" s="5">
        <v>561026</v>
      </c>
      <c r="I653" s="50">
        <v>34101</v>
      </c>
      <c r="J653" s="5" t="s">
        <v>466</v>
      </c>
      <c r="L653"/>
    </row>
    <row r="654" spans="1:12" s="1" customFormat="1" x14ac:dyDescent="0.25">
      <c r="A654" s="5" t="s">
        <v>413</v>
      </c>
      <c r="B654" s="5" t="s">
        <v>185</v>
      </c>
      <c r="C654" s="5" t="s">
        <v>843</v>
      </c>
      <c r="D654" s="52">
        <f t="shared" ca="1" si="14"/>
        <v>22920</v>
      </c>
      <c r="E654" s="5" t="s">
        <v>577</v>
      </c>
      <c r="F654" s="5">
        <v>49</v>
      </c>
      <c r="G654" s="50">
        <v>25396</v>
      </c>
      <c r="H654" s="5">
        <v>561035</v>
      </c>
      <c r="I654" s="50">
        <v>34031</v>
      </c>
      <c r="J654" s="5" t="s">
        <v>466</v>
      </c>
      <c r="L654"/>
    </row>
    <row r="655" spans="1:12" s="1" customFormat="1" x14ac:dyDescent="0.25">
      <c r="A655" s="5" t="s">
        <v>413</v>
      </c>
      <c r="B655" s="5" t="s">
        <v>578</v>
      </c>
      <c r="C655" s="5" t="s">
        <v>844</v>
      </c>
      <c r="D655" s="52">
        <f t="shared" ca="1" si="14"/>
        <v>25968</v>
      </c>
      <c r="E655" s="5" t="s">
        <v>845</v>
      </c>
      <c r="F655" s="5">
        <v>51</v>
      </c>
      <c r="G655" s="50">
        <v>24511</v>
      </c>
      <c r="H655" s="5">
        <v>561029</v>
      </c>
      <c r="I655" s="50">
        <v>34299</v>
      </c>
      <c r="J655" s="5" t="s">
        <v>466</v>
      </c>
      <c r="L655"/>
    </row>
    <row r="656" spans="1:12" s="1" customFormat="1" x14ac:dyDescent="0.25">
      <c r="A656" s="5" t="s">
        <v>413</v>
      </c>
      <c r="B656" s="5" t="s">
        <v>443</v>
      </c>
      <c r="C656" s="5" t="s">
        <v>441</v>
      </c>
      <c r="D656" s="52">
        <f t="shared" ca="1" si="14"/>
        <v>25680</v>
      </c>
      <c r="E656" s="5" t="s">
        <v>460</v>
      </c>
      <c r="F656" s="5">
        <v>46</v>
      </c>
      <c r="G656" s="50">
        <v>26262</v>
      </c>
      <c r="H656" s="5">
        <v>350751</v>
      </c>
      <c r="I656" s="50">
        <v>34313</v>
      </c>
      <c r="J656" s="5" t="s">
        <v>466</v>
      </c>
      <c r="L656"/>
    </row>
    <row r="657" spans="1:12" s="1" customFormat="1" x14ac:dyDescent="0.25">
      <c r="A657" s="5" t="s">
        <v>413</v>
      </c>
      <c r="B657" s="5" t="s">
        <v>623</v>
      </c>
      <c r="C657" s="5" t="s">
        <v>462</v>
      </c>
      <c r="D657" s="52">
        <f t="shared" ca="1" si="14"/>
        <v>21972</v>
      </c>
      <c r="E657" s="5" t="s">
        <v>460</v>
      </c>
      <c r="F657" s="5">
        <v>49</v>
      </c>
      <c r="G657" s="50">
        <v>25343</v>
      </c>
      <c r="H657" s="5">
        <v>350487</v>
      </c>
      <c r="I657" s="50">
        <v>34257</v>
      </c>
      <c r="J657" s="5" t="s">
        <v>412</v>
      </c>
      <c r="L657"/>
    </row>
    <row r="658" spans="1:12" s="1" customFormat="1" x14ac:dyDescent="0.25">
      <c r="A658" s="5" t="s">
        <v>454</v>
      </c>
      <c r="B658" s="5" t="s">
        <v>426</v>
      </c>
      <c r="C658" s="5" t="s">
        <v>472</v>
      </c>
      <c r="D658" s="52">
        <f t="shared" ca="1" si="14"/>
        <v>18996</v>
      </c>
      <c r="E658" s="5" t="s">
        <v>846</v>
      </c>
      <c r="F658" s="5">
        <v>52</v>
      </c>
      <c r="G658" s="50">
        <v>24187</v>
      </c>
      <c r="H658" s="5">
        <v>350399</v>
      </c>
      <c r="I658" s="50">
        <v>33994</v>
      </c>
      <c r="J658" s="5" t="s">
        <v>412</v>
      </c>
      <c r="L658"/>
    </row>
    <row r="659" spans="1:12" s="1" customFormat="1" x14ac:dyDescent="0.25">
      <c r="A659" s="5" t="s">
        <v>413</v>
      </c>
      <c r="B659" s="5" t="s">
        <v>586</v>
      </c>
      <c r="C659" s="5" t="s">
        <v>596</v>
      </c>
      <c r="D659" s="52">
        <f t="shared" ca="1" si="14"/>
        <v>22980</v>
      </c>
      <c r="E659" s="5" t="s">
        <v>411</v>
      </c>
      <c r="F659" s="5">
        <v>49</v>
      </c>
      <c r="G659" s="50">
        <v>25358</v>
      </c>
      <c r="H659" s="5">
        <v>350618</v>
      </c>
      <c r="I659" s="50">
        <v>34109</v>
      </c>
      <c r="J659" s="5" t="s">
        <v>412</v>
      </c>
      <c r="L659"/>
    </row>
    <row r="660" spans="1:12" s="1" customFormat="1" x14ac:dyDescent="0.25">
      <c r="A660" s="5" t="s">
        <v>413</v>
      </c>
      <c r="B660" s="5" t="s">
        <v>531</v>
      </c>
      <c r="C660" s="5" t="s">
        <v>477</v>
      </c>
      <c r="D660" s="52">
        <f t="shared" ca="1" si="14"/>
        <v>21384</v>
      </c>
      <c r="E660" s="5" t="s">
        <v>743</v>
      </c>
      <c r="F660" s="5">
        <v>48</v>
      </c>
      <c r="G660" s="50">
        <v>25752</v>
      </c>
      <c r="H660" s="5">
        <v>350590</v>
      </c>
      <c r="I660" s="50">
        <v>34224</v>
      </c>
      <c r="J660" s="5" t="s">
        <v>412</v>
      </c>
      <c r="L660"/>
    </row>
    <row r="661" spans="1:12" s="1" customFormat="1" x14ac:dyDescent="0.25">
      <c r="A661" s="5" t="s">
        <v>408</v>
      </c>
      <c r="B661" s="5" t="s">
        <v>511</v>
      </c>
      <c r="C661" s="5" t="s">
        <v>556</v>
      </c>
      <c r="D661" s="52">
        <f t="shared" ca="1" si="14"/>
        <v>20916</v>
      </c>
      <c r="E661" s="5" t="s">
        <v>536</v>
      </c>
      <c r="F661" s="5">
        <v>52</v>
      </c>
      <c r="G661" s="50">
        <v>24256</v>
      </c>
      <c r="H661" s="5">
        <v>350372</v>
      </c>
      <c r="I661" s="50">
        <v>34062</v>
      </c>
      <c r="J661" s="5" t="s">
        <v>412</v>
      </c>
      <c r="L661"/>
    </row>
    <row r="662" spans="1:12" s="1" customFormat="1" x14ac:dyDescent="0.25">
      <c r="A662" s="5" t="s">
        <v>454</v>
      </c>
      <c r="B662" s="5" t="s">
        <v>526</v>
      </c>
      <c r="C662" s="5" t="s">
        <v>752</v>
      </c>
      <c r="D662" s="52">
        <f t="shared" ca="1" si="14"/>
        <v>23412</v>
      </c>
      <c r="E662" s="5" t="s">
        <v>601</v>
      </c>
      <c r="F662" s="5">
        <v>48</v>
      </c>
      <c r="G662" s="50">
        <v>25792</v>
      </c>
      <c r="H662" s="5">
        <v>350483</v>
      </c>
      <c r="I662" s="50">
        <v>34016</v>
      </c>
      <c r="J662" s="5" t="s">
        <v>412</v>
      </c>
      <c r="L662"/>
    </row>
    <row r="663" spans="1:12" s="1" customFormat="1" x14ac:dyDescent="0.25">
      <c r="A663" s="5" t="s">
        <v>413</v>
      </c>
      <c r="B663" s="5" t="s">
        <v>626</v>
      </c>
      <c r="C663" s="5" t="s">
        <v>847</v>
      </c>
      <c r="D663" s="52">
        <f t="shared" ca="1" si="14"/>
        <v>18900</v>
      </c>
      <c r="E663" s="5" t="s">
        <v>473</v>
      </c>
      <c r="F663" s="5">
        <v>46</v>
      </c>
      <c r="G663" s="50">
        <v>26554</v>
      </c>
      <c r="H663" s="5">
        <v>561039</v>
      </c>
      <c r="I663" s="50">
        <v>34057</v>
      </c>
      <c r="J663" s="5" t="s">
        <v>412</v>
      </c>
      <c r="L663"/>
    </row>
    <row r="664" spans="1:12" s="1" customFormat="1" x14ac:dyDescent="0.25">
      <c r="A664" s="5" t="s">
        <v>413</v>
      </c>
      <c r="B664" s="5" t="s">
        <v>488</v>
      </c>
      <c r="C664" s="5" t="s">
        <v>790</v>
      </c>
      <c r="D664" s="52">
        <f t="shared" ca="1" si="14"/>
        <v>25956</v>
      </c>
      <c r="E664" s="5" t="s">
        <v>778</v>
      </c>
      <c r="F664" s="5">
        <v>46</v>
      </c>
      <c r="G664" s="50">
        <v>26422</v>
      </c>
      <c r="H664" s="5">
        <v>351051</v>
      </c>
      <c r="I664" s="50">
        <v>34064</v>
      </c>
      <c r="J664" s="5" t="s">
        <v>412</v>
      </c>
      <c r="L664"/>
    </row>
    <row r="665" spans="1:12" s="1" customFormat="1" x14ac:dyDescent="0.25">
      <c r="A665" s="5" t="s">
        <v>413</v>
      </c>
      <c r="B665" s="5" t="s">
        <v>503</v>
      </c>
      <c r="C665" s="5" t="s">
        <v>824</v>
      </c>
      <c r="D665" s="52">
        <f t="shared" ca="1" si="14"/>
        <v>22236</v>
      </c>
      <c r="E665" s="5" t="s">
        <v>433</v>
      </c>
      <c r="F665" s="5">
        <v>49</v>
      </c>
      <c r="G665" s="50">
        <v>25242</v>
      </c>
      <c r="H665" s="5">
        <v>561036</v>
      </c>
      <c r="I665" s="50">
        <v>34123</v>
      </c>
      <c r="J665" s="5" t="s">
        <v>412</v>
      </c>
      <c r="L665"/>
    </row>
    <row r="666" spans="1:12" s="1" customFormat="1" x14ac:dyDescent="0.25">
      <c r="A666" s="5" t="s">
        <v>408</v>
      </c>
      <c r="B666" s="5" t="s">
        <v>499</v>
      </c>
      <c r="C666" s="5" t="s">
        <v>630</v>
      </c>
      <c r="D666" s="52">
        <f t="shared" ca="1" si="14"/>
        <v>24744</v>
      </c>
      <c r="E666" s="5" t="s">
        <v>416</v>
      </c>
      <c r="F666" s="5">
        <v>52</v>
      </c>
      <c r="G666" s="50">
        <v>24192</v>
      </c>
      <c r="H666" s="5">
        <v>561040</v>
      </c>
      <c r="I666" s="50">
        <v>34054</v>
      </c>
      <c r="J666" s="5" t="s">
        <v>412</v>
      </c>
      <c r="L666"/>
    </row>
    <row r="667" spans="1:12" s="1" customFormat="1" x14ac:dyDescent="0.25">
      <c r="A667" s="5" t="s">
        <v>408</v>
      </c>
      <c r="B667" s="5" t="s">
        <v>526</v>
      </c>
      <c r="C667" s="5" t="s">
        <v>542</v>
      </c>
      <c r="D667" s="52">
        <f t="shared" ca="1" si="14"/>
        <v>28704</v>
      </c>
      <c r="E667" s="5" t="s">
        <v>747</v>
      </c>
      <c r="F667" s="5">
        <v>51</v>
      </c>
      <c r="G667" s="50">
        <v>24688</v>
      </c>
      <c r="H667" s="5">
        <v>561056</v>
      </c>
      <c r="I667" s="50">
        <v>33995</v>
      </c>
      <c r="J667" s="5" t="s">
        <v>412</v>
      </c>
      <c r="L667"/>
    </row>
    <row r="668" spans="1:12" s="1" customFormat="1" x14ac:dyDescent="0.25">
      <c r="A668" s="5" t="s">
        <v>413</v>
      </c>
      <c r="B668" s="5" t="s">
        <v>652</v>
      </c>
      <c r="C668" s="5" t="s">
        <v>633</v>
      </c>
      <c r="D668" s="52">
        <f t="shared" ca="1" si="14"/>
        <v>22368</v>
      </c>
      <c r="E668" s="5" t="s">
        <v>837</v>
      </c>
      <c r="F668" s="5">
        <v>49</v>
      </c>
      <c r="G668" s="50">
        <v>25270</v>
      </c>
      <c r="H668" s="5">
        <v>350121</v>
      </c>
      <c r="I668" s="50">
        <v>34249</v>
      </c>
      <c r="J668" s="5" t="s">
        <v>417</v>
      </c>
      <c r="L668"/>
    </row>
    <row r="669" spans="1:12" s="1" customFormat="1" x14ac:dyDescent="0.25">
      <c r="A669" s="5" t="s">
        <v>413</v>
      </c>
      <c r="B669" s="5" t="s">
        <v>694</v>
      </c>
      <c r="C669" s="5" t="s">
        <v>472</v>
      </c>
      <c r="D669" s="52">
        <f t="shared" ca="1" si="14"/>
        <v>23400</v>
      </c>
      <c r="E669" s="5" t="s">
        <v>473</v>
      </c>
      <c r="F669" s="5">
        <v>47</v>
      </c>
      <c r="G669" s="50">
        <v>26044</v>
      </c>
      <c r="H669" s="5">
        <v>350701</v>
      </c>
      <c r="I669" s="50">
        <v>34311</v>
      </c>
      <c r="J669" s="5" t="s">
        <v>417</v>
      </c>
      <c r="L669"/>
    </row>
    <row r="670" spans="1:12" s="1" customFormat="1" x14ac:dyDescent="0.25">
      <c r="A670" s="5" t="s">
        <v>454</v>
      </c>
      <c r="B670" s="5" t="s">
        <v>481</v>
      </c>
      <c r="C670" s="5" t="s">
        <v>844</v>
      </c>
      <c r="D670" s="52">
        <f t="shared" ca="1" si="14"/>
        <v>18876</v>
      </c>
      <c r="E670" s="5" t="s">
        <v>473</v>
      </c>
      <c r="F670" s="5">
        <v>47</v>
      </c>
      <c r="G670" s="50">
        <v>26028</v>
      </c>
      <c r="H670" s="5">
        <v>350856</v>
      </c>
      <c r="I670" s="50">
        <v>34283</v>
      </c>
      <c r="J670" s="5" t="s">
        <v>417</v>
      </c>
      <c r="L670"/>
    </row>
    <row r="671" spans="1:12" s="1" customFormat="1" x14ac:dyDescent="0.25">
      <c r="A671" s="5" t="s">
        <v>413</v>
      </c>
      <c r="B671" s="5" t="s">
        <v>550</v>
      </c>
      <c r="C671" s="5" t="s">
        <v>844</v>
      </c>
      <c r="D671" s="52">
        <f t="shared" ca="1" si="14"/>
        <v>19848</v>
      </c>
      <c r="E671" s="5" t="s">
        <v>457</v>
      </c>
      <c r="F671" s="5">
        <v>48</v>
      </c>
      <c r="G671" s="50">
        <v>25722</v>
      </c>
      <c r="H671" s="5">
        <v>350556</v>
      </c>
      <c r="I671" s="50">
        <v>34193</v>
      </c>
      <c r="J671" s="5" t="s">
        <v>417</v>
      </c>
      <c r="L671"/>
    </row>
    <row r="672" spans="1:12" s="1" customFormat="1" x14ac:dyDescent="0.25">
      <c r="A672" s="5" t="s">
        <v>413</v>
      </c>
      <c r="B672" s="5" t="s">
        <v>564</v>
      </c>
      <c r="C672" s="5" t="s">
        <v>523</v>
      </c>
      <c r="D672" s="52">
        <f t="shared" ca="1" si="14"/>
        <v>18804</v>
      </c>
      <c r="E672" s="5" t="s">
        <v>439</v>
      </c>
      <c r="F672" s="5">
        <v>47</v>
      </c>
      <c r="G672" s="50">
        <v>26136</v>
      </c>
      <c r="H672" s="5">
        <v>350558</v>
      </c>
      <c r="I672" s="50">
        <v>34118</v>
      </c>
      <c r="J672" s="5" t="s">
        <v>417</v>
      </c>
      <c r="L672"/>
    </row>
    <row r="673" spans="1:12" s="1" customFormat="1" x14ac:dyDescent="0.25">
      <c r="A673" s="5" t="s">
        <v>413</v>
      </c>
      <c r="B673" s="5" t="s">
        <v>705</v>
      </c>
      <c r="C673" s="5" t="s">
        <v>848</v>
      </c>
      <c r="D673" s="52">
        <f t="shared" ca="1" si="14"/>
        <v>27036</v>
      </c>
      <c r="E673" s="5" t="s">
        <v>416</v>
      </c>
      <c r="F673" s="5">
        <v>46</v>
      </c>
      <c r="G673" s="50">
        <v>26361</v>
      </c>
      <c r="H673" s="5">
        <v>350752</v>
      </c>
      <c r="I673" s="50">
        <v>34298</v>
      </c>
      <c r="J673" s="5" t="s">
        <v>417</v>
      </c>
      <c r="L673"/>
    </row>
    <row r="674" spans="1:12" s="1" customFormat="1" x14ac:dyDescent="0.25">
      <c r="A674" s="5" t="s">
        <v>413</v>
      </c>
      <c r="B674" s="5" t="s">
        <v>461</v>
      </c>
      <c r="C674" s="5" t="s">
        <v>472</v>
      </c>
      <c r="D674" s="52">
        <f t="shared" ca="1" si="14"/>
        <v>21084</v>
      </c>
      <c r="E674" s="5" t="s">
        <v>845</v>
      </c>
      <c r="F674" s="5">
        <v>48</v>
      </c>
      <c r="G674" s="50">
        <v>25661</v>
      </c>
      <c r="H674" s="5">
        <v>560989</v>
      </c>
      <c r="I674" s="50">
        <v>34311</v>
      </c>
      <c r="J674" s="5" t="s">
        <v>417</v>
      </c>
      <c r="L674"/>
    </row>
    <row r="675" spans="1:12" s="1" customFormat="1" x14ac:dyDescent="0.25">
      <c r="A675" s="5" t="s">
        <v>413</v>
      </c>
      <c r="B675" s="5" t="s">
        <v>418</v>
      </c>
      <c r="C675" s="5" t="s">
        <v>781</v>
      </c>
      <c r="D675" s="52">
        <f t="shared" ca="1" si="14"/>
        <v>30852</v>
      </c>
      <c r="E675" s="5" t="s">
        <v>622</v>
      </c>
      <c r="F675" s="5">
        <v>47</v>
      </c>
      <c r="G675" s="50">
        <v>25928</v>
      </c>
      <c r="H675" s="5">
        <v>350562</v>
      </c>
      <c r="I675" s="50">
        <v>34234</v>
      </c>
      <c r="J675" s="5" t="s">
        <v>417</v>
      </c>
      <c r="L675"/>
    </row>
    <row r="676" spans="1:12" s="1" customFormat="1" x14ac:dyDescent="0.25">
      <c r="A676" s="5" t="s">
        <v>413</v>
      </c>
      <c r="B676" s="5" t="s">
        <v>440</v>
      </c>
      <c r="C676" s="5" t="s">
        <v>510</v>
      </c>
      <c r="D676" s="52">
        <f t="shared" ca="1" si="14"/>
        <v>29460</v>
      </c>
      <c r="E676" s="5" t="s">
        <v>416</v>
      </c>
      <c r="F676" s="5">
        <v>50</v>
      </c>
      <c r="G676" s="50">
        <v>24757</v>
      </c>
      <c r="H676" s="5">
        <v>350230</v>
      </c>
      <c r="I676" s="50">
        <v>34010</v>
      </c>
      <c r="J676" s="5" t="s">
        <v>417</v>
      </c>
      <c r="L676"/>
    </row>
    <row r="677" spans="1:12" s="1" customFormat="1" x14ac:dyDescent="0.25">
      <c r="A677" s="5" t="s">
        <v>413</v>
      </c>
      <c r="B677" s="5" t="s">
        <v>615</v>
      </c>
      <c r="C677" s="5" t="s">
        <v>669</v>
      </c>
      <c r="D677" s="52">
        <f t="shared" ca="1" si="14"/>
        <v>23604</v>
      </c>
      <c r="E677" s="5" t="s">
        <v>416</v>
      </c>
      <c r="F677" s="5">
        <v>49</v>
      </c>
      <c r="G677" s="50">
        <v>25298</v>
      </c>
      <c r="H677" s="5">
        <v>350786</v>
      </c>
      <c r="I677" s="50">
        <v>34124</v>
      </c>
      <c r="J677" s="5" t="s">
        <v>417</v>
      </c>
      <c r="L677"/>
    </row>
    <row r="678" spans="1:12" s="1" customFormat="1" x14ac:dyDescent="0.25">
      <c r="A678" s="5" t="s">
        <v>413</v>
      </c>
      <c r="B678" s="5" t="s">
        <v>625</v>
      </c>
      <c r="C678" s="5" t="s">
        <v>475</v>
      </c>
      <c r="D678" s="52">
        <f t="shared" ca="1" si="14"/>
        <v>29616</v>
      </c>
      <c r="E678" s="5" t="s">
        <v>442</v>
      </c>
      <c r="F678" s="5">
        <v>48</v>
      </c>
      <c r="G678" s="50">
        <v>25643</v>
      </c>
      <c r="H678" s="5">
        <v>350115</v>
      </c>
      <c r="I678" s="50">
        <v>34106</v>
      </c>
      <c r="J678" s="5" t="s">
        <v>417</v>
      </c>
      <c r="L678"/>
    </row>
    <row r="679" spans="1:12" s="1" customFormat="1" x14ac:dyDescent="0.25">
      <c r="A679" s="5" t="s">
        <v>408</v>
      </c>
      <c r="B679" s="5" t="s">
        <v>639</v>
      </c>
      <c r="C679" s="5" t="s">
        <v>191</v>
      </c>
      <c r="D679" s="52">
        <f t="shared" ca="1" si="14"/>
        <v>20376</v>
      </c>
      <c r="E679" s="5" t="s">
        <v>470</v>
      </c>
      <c r="F679" s="5">
        <v>53</v>
      </c>
      <c r="G679" s="50">
        <v>23905</v>
      </c>
      <c r="H679" s="5">
        <v>350388</v>
      </c>
      <c r="I679" s="50">
        <v>34123</v>
      </c>
      <c r="J679" s="5" t="s">
        <v>417</v>
      </c>
      <c r="L679"/>
    </row>
    <row r="680" spans="1:12" s="1" customFormat="1" x14ac:dyDescent="0.25">
      <c r="A680" s="5" t="s">
        <v>413</v>
      </c>
      <c r="B680" s="5" t="s">
        <v>544</v>
      </c>
      <c r="C680" s="5" t="s">
        <v>640</v>
      </c>
      <c r="D680" s="52">
        <f t="shared" ca="1" si="14"/>
        <v>30060</v>
      </c>
      <c r="E680" s="5" t="s">
        <v>846</v>
      </c>
      <c r="F680" s="5">
        <v>48</v>
      </c>
      <c r="G680" s="50">
        <v>25594</v>
      </c>
      <c r="H680" s="5">
        <v>350816</v>
      </c>
      <c r="I680" s="50">
        <v>34094</v>
      </c>
      <c r="J680" s="5" t="s">
        <v>417</v>
      </c>
      <c r="L680"/>
    </row>
    <row r="681" spans="1:12" s="1" customFormat="1" x14ac:dyDescent="0.25">
      <c r="A681" s="5" t="s">
        <v>413</v>
      </c>
      <c r="B681" s="5" t="s">
        <v>483</v>
      </c>
      <c r="C681" s="5" t="s">
        <v>849</v>
      </c>
      <c r="D681" s="52">
        <f t="shared" ca="1" si="14"/>
        <v>24252</v>
      </c>
      <c r="E681" s="5" t="s">
        <v>416</v>
      </c>
      <c r="F681" s="5">
        <v>48</v>
      </c>
      <c r="G681" s="50">
        <v>25722</v>
      </c>
      <c r="H681" s="5">
        <v>350119</v>
      </c>
      <c r="I681" s="50">
        <v>34678</v>
      </c>
      <c r="J681" s="5" t="s">
        <v>417</v>
      </c>
      <c r="L681"/>
    </row>
    <row r="682" spans="1:12" s="1" customFormat="1" x14ac:dyDescent="0.25">
      <c r="A682" s="5" t="s">
        <v>413</v>
      </c>
      <c r="B682" s="5" t="s">
        <v>511</v>
      </c>
      <c r="C682" s="5" t="s">
        <v>588</v>
      </c>
      <c r="D682" s="52">
        <f t="shared" ca="1" si="14"/>
        <v>21924</v>
      </c>
      <c r="E682" s="5" t="s">
        <v>850</v>
      </c>
      <c r="F682" s="5">
        <v>51</v>
      </c>
      <c r="G682" s="50">
        <v>24604</v>
      </c>
      <c r="H682" s="5">
        <v>350819</v>
      </c>
      <c r="I682" s="50">
        <v>34342</v>
      </c>
      <c r="J682" s="5" t="s">
        <v>417</v>
      </c>
      <c r="L682"/>
    </row>
    <row r="683" spans="1:12" s="1" customFormat="1" x14ac:dyDescent="0.25">
      <c r="A683" s="5" t="s">
        <v>413</v>
      </c>
      <c r="B683" s="5" t="s">
        <v>645</v>
      </c>
      <c r="C683" s="5" t="s">
        <v>750</v>
      </c>
      <c r="D683" s="52">
        <f t="shared" ca="1" si="14"/>
        <v>22896</v>
      </c>
      <c r="E683" s="5" t="s">
        <v>433</v>
      </c>
      <c r="F683" s="5">
        <v>48</v>
      </c>
      <c r="G683" s="50">
        <v>25656</v>
      </c>
      <c r="H683" s="5">
        <v>350624</v>
      </c>
      <c r="I683" s="50">
        <v>34476</v>
      </c>
      <c r="J683" s="5" t="s">
        <v>417</v>
      </c>
      <c r="L683"/>
    </row>
    <row r="684" spans="1:12" s="1" customFormat="1" x14ac:dyDescent="0.25">
      <c r="A684" s="5" t="s">
        <v>413</v>
      </c>
      <c r="B684" s="5" t="s">
        <v>448</v>
      </c>
      <c r="C684" s="5" t="s">
        <v>840</v>
      </c>
      <c r="D684" s="52">
        <f t="shared" ca="1" si="14"/>
        <v>26868</v>
      </c>
      <c r="E684" s="5" t="s">
        <v>601</v>
      </c>
      <c r="F684" s="5">
        <v>44</v>
      </c>
      <c r="G684" s="50">
        <v>27024</v>
      </c>
      <c r="H684" s="5">
        <v>350823</v>
      </c>
      <c r="I684" s="50">
        <v>34497</v>
      </c>
      <c r="J684" s="5" t="s">
        <v>466</v>
      </c>
      <c r="L684"/>
    </row>
    <row r="685" spans="1:12" s="1" customFormat="1" x14ac:dyDescent="0.25">
      <c r="A685" s="5" t="s">
        <v>413</v>
      </c>
      <c r="B685" s="5" t="s">
        <v>490</v>
      </c>
      <c r="C685" s="5" t="s">
        <v>848</v>
      </c>
      <c r="D685" s="52">
        <f t="shared" ca="1" si="14"/>
        <v>22344</v>
      </c>
      <c r="E685" s="5" t="s">
        <v>457</v>
      </c>
      <c r="F685" s="5">
        <v>46</v>
      </c>
      <c r="G685" s="50">
        <v>26554</v>
      </c>
      <c r="H685" s="5">
        <v>351049</v>
      </c>
      <c r="I685" s="50">
        <v>34457</v>
      </c>
      <c r="J685" s="5" t="s">
        <v>466</v>
      </c>
      <c r="L685"/>
    </row>
    <row r="686" spans="1:12" s="1" customFormat="1" x14ac:dyDescent="0.25">
      <c r="A686" s="5" t="s">
        <v>454</v>
      </c>
      <c r="B686" s="5" t="s">
        <v>474</v>
      </c>
      <c r="C686" s="5" t="s">
        <v>640</v>
      </c>
      <c r="D686" s="52">
        <f t="shared" ca="1" si="14"/>
        <v>21612</v>
      </c>
      <c r="E686" s="5" t="s">
        <v>439</v>
      </c>
      <c r="F686" s="5">
        <v>48</v>
      </c>
      <c r="G686" s="50">
        <v>25736</v>
      </c>
      <c r="H686" s="5">
        <v>350018</v>
      </c>
      <c r="I686" s="50">
        <v>34693</v>
      </c>
      <c r="J686" s="5" t="s">
        <v>412</v>
      </c>
      <c r="L686"/>
    </row>
    <row r="687" spans="1:12" s="1" customFormat="1" x14ac:dyDescent="0.25">
      <c r="A687" s="5" t="s">
        <v>454</v>
      </c>
      <c r="B687" s="5" t="s">
        <v>524</v>
      </c>
      <c r="C687" s="5" t="s">
        <v>757</v>
      </c>
      <c r="D687" s="52">
        <f t="shared" ca="1" si="14"/>
        <v>23304</v>
      </c>
      <c r="E687" s="5" t="s">
        <v>851</v>
      </c>
      <c r="F687" s="5">
        <v>51</v>
      </c>
      <c r="G687" s="50">
        <v>24451</v>
      </c>
      <c r="H687" s="5">
        <v>561057</v>
      </c>
      <c r="I687" s="50">
        <v>34527</v>
      </c>
      <c r="J687" s="5" t="s">
        <v>417</v>
      </c>
      <c r="L687"/>
    </row>
    <row r="688" spans="1:12" s="1" customFormat="1" x14ac:dyDescent="0.25">
      <c r="A688" s="5" t="s">
        <v>413</v>
      </c>
      <c r="B688" s="5" t="s">
        <v>709</v>
      </c>
      <c r="C688" s="5" t="s">
        <v>515</v>
      </c>
      <c r="D688" s="52">
        <f t="shared" ca="1" si="14"/>
        <v>28344</v>
      </c>
      <c r="E688" s="5" t="s">
        <v>460</v>
      </c>
      <c r="F688" s="5">
        <v>48</v>
      </c>
      <c r="G688" s="50">
        <v>25787</v>
      </c>
      <c r="H688" s="5">
        <v>568140</v>
      </c>
      <c r="I688" s="50">
        <v>34396</v>
      </c>
      <c r="J688" s="5" t="s">
        <v>421</v>
      </c>
      <c r="L688"/>
    </row>
    <row r="689" spans="1:12" s="1" customFormat="1" x14ac:dyDescent="0.25">
      <c r="A689" s="5" t="s">
        <v>413</v>
      </c>
      <c r="B689" s="5" t="s">
        <v>524</v>
      </c>
      <c r="C689" s="5" t="s">
        <v>682</v>
      </c>
      <c r="D689" s="52">
        <f t="shared" ca="1" si="14"/>
        <v>30780</v>
      </c>
      <c r="E689" s="5" t="s">
        <v>460</v>
      </c>
      <c r="F689" s="5">
        <v>49</v>
      </c>
      <c r="G689" s="50">
        <v>25267</v>
      </c>
      <c r="H689" s="5">
        <v>351132</v>
      </c>
      <c r="I689" s="50">
        <v>34618</v>
      </c>
      <c r="J689" s="5" t="s">
        <v>412</v>
      </c>
      <c r="L689"/>
    </row>
    <row r="690" spans="1:12" s="1" customFormat="1" x14ac:dyDescent="0.25">
      <c r="A690" s="5" t="s">
        <v>408</v>
      </c>
      <c r="B690" s="5" t="s">
        <v>512</v>
      </c>
      <c r="C690" s="5" t="s">
        <v>527</v>
      </c>
      <c r="D690" s="52">
        <f t="shared" ca="1" si="14"/>
        <v>27504</v>
      </c>
      <c r="E690" s="5" t="s">
        <v>536</v>
      </c>
      <c r="F690" s="5">
        <v>54</v>
      </c>
      <c r="G690" s="50">
        <v>23532</v>
      </c>
      <c r="H690" s="5">
        <v>351346</v>
      </c>
      <c r="I690" s="50">
        <v>34532</v>
      </c>
      <c r="J690" s="5" t="s">
        <v>417</v>
      </c>
      <c r="L690"/>
    </row>
    <row r="691" spans="1:12" s="1" customFormat="1" x14ac:dyDescent="0.25">
      <c r="A691" s="5" t="s">
        <v>413</v>
      </c>
      <c r="B691" s="5" t="s">
        <v>592</v>
      </c>
      <c r="C691" s="5" t="s">
        <v>566</v>
      </c>
      <c r="D691" s="52">
        <f t="shared" ca="1" si="14"/>
        <v>27612</v>
      </c>
      <c r="E691" s="5" t="s">
        <v>416</v>
      </c>
      <c r="F691" s="5">
        <v>47</v>
      </c>
      <c r="G691" s="50">
        <v>25879</v>
      </c>
      <c r="H691" s="5">
        <v>350702</v>
      </c>
      <c r="I691" s="50">
        <v>34599</v>
      </c>
      <c r="J691" s="5" t="s">
        <v>421</v>
      </c>
      <c r="L691"/>
    </row>
    <row r="692" spans="1:12" s="1" customFormat="1" x14ac:dyDescent="0.25">
      <c r="A692" s="5" t="s">
        <v>413</v>
      </c>
      <c r="B692" s="5" t="s">
        <v>766</v>
      </c>
      <c r="C692" s="5" t="s">
        <v>824</v>
      </c>
      <c r="D692" s="52">
        <f t="shared" ca="1" si="14"/>
        <v>28464</v>
      </c>
      <c r="E692" s="5" t="s">
        <v>416</v>
      </c>
      <c r="F692" s="5">
        <v>45</v>
      </c>
      <c r="G692" s="50">
        <v>26645</v>
      </c>
      <c r="H692" s="5">
        <v>561065</v>
      </c>
      <c r="I692" s="50">
        <v>34427</v>
      </c>
      <c r="J692" s="5" t="s">
        <v>466</v>
      </c>
      <c r="L692"/>
    </row>
    <row r="693" spans="1:12" s="1" customFormat="1" x14ac:dyDescent="0.25">
      <c r="A693" s="5" t="s">
        <v>408</v>
      </c>
      <c r="B693" s="5" t="s">
        <v>574</v>
      </c>
      <c r="C693" s="5" t="s">
        <v>779</v>
      </c>
      <c r="D693" s="52">
        <f t="shared" ca="1" si="14"/>
        <v>22188</v>
      </c>
      <c r="E693" s="5" t="s">
        <v>460</v>
      </c>
      <c r="F693" s="5">
        <v>47</v>
      </c>
      <c r="G693" s="50">
        <v>26075</v>
      </c>
      <c r="H693" s="5">
        <v>350440</v>
      </c>
      <c r="I693" s="50">
        <v>34694</v>
      </c>
      <c r="J693" s="5" t="s">
        <v>466</v>
      </c>
      <c r="L693"/>
    </row>
    <row r="694" spans="1:12" s="1" customFormat="1" x14ac:dyDescent="0.25">
      <c r="A694" s="5" t="s">
        <v>413</v>
      </c>
      <c r="B694" s="5" t="s">
        <v>568</v>
      </c>
      <c r="C694" s="5" t="s">
        <v>475</v>
      </c>
      <c r="D694" s="52">
        <f t="shared" ca="1" si="14"/>
        <v>18084</v>
      </c>
      <c r="E694" s="5" t="s">
        <v>470</v>
      </c>
      <c r="F694" s="5">
        <v>48</v>
      </c>
      <c r="G694" s="50">
        <v>25620</v>
      </c>
      <c r="H694" s="5">
        <v>561037</v>
      </c>
      <c r="I694" s="50">
        <v>34649</v>
      </c>
      <c r="J694" s="5" t="s">
        <v>412</v>
      </c>
      <c r="L694"/>
    </row>
    <row r="695" spans="1:12" s="1" customFormat="1" x14ac:dyDescent="0.25">
      <c r="A695" s="5" t="s">
        <v>413</v>
      </c>
      <c r="B695" s="5" t="s">
        <v>492</v>
      </c>
      <c r="C695" s="5" t="s">
        <v>456</v>
      </c>
      <c r="D695" s="52">
        <f t="shared" ca="1" si="14"/>
        <v>19608</v>
      </c>
      <c r="E695" s="5" t="s">
        <v>619</v>
      </c>
      <c r="F695" s="5">
        <v>46</v>
      </c>
      <c r="G695" s="50">
        <v>26453</v>
      </c>
      <c r="H695" s="5">
        <v>561063</v>
      </c>
      <c r="I695" s="50">
        <v>34664</v>
      </c>
      <c r="J695" s="5" t="s">
        <v>466</v>
      </c>
      <c r="L695"/>
    </row>
    <row r="696" spans="1:12" s="1" customFormat="1" x14ac:dyDescent="0.25">
      <c r="A696" s="5" t="s">
        <v>413</v>
      </c>
      <c r="B696" s="5" t="s">
        <v>713</v>
      </c>
      <c r="C696" s="5" t="s">
        <v>529</v>
      </c>
      <c r="D696" s="52">
        <f t="shared" ca="1" si="14"/>
        <v>18996</v>
      </c>
      <c r="E696" s="5" t="s">
        <v>460</v>
      </c>
      <c r="F696" s="5">
        <v>59</v>
      </c>
      <c r="G696" s="50">
        <v>21469</v>
      </c>
      <c r="H696" s="5">
        <v>560957</v>
      </c>
      <c r="I696" s="50">
        <v>34422</v>
      </c>
      <c r="J696" s="5" t="s">
        <v>417</v>
      </c>
      <c r="L696"/>
    </row>
    <row r="697" spans="1:12" s="1" customFormat="1" x14ac:dyDescent="0.25">
      <c r="A697" s="5" t="s">
        <v>408</v>
      </c>
      <c r="B697" s="5" t="s">
        <v>499</v>
      </c>
      <c r="C697" s="5" t="s">
        <v>621</v>
      </c>
      <c r="D697" s="52">
        <f t="shared" ca="1" si="14"/>
        <v>30312</v>
      </c>
      <c r="E697" s="5" t="s">
        <v>416</v>
      </c>
      <c r="F697" s="5">
        <v>56</v>
      </c>
      <c r="G697" s="50">
        <v>22795</v>
      </c>
      <c r="H697" s="5">
        <v>561058</v>
      </c>
      <c r="I697" s="50">
        <v>34553</v>
      </c>
      <c r="J697" s="5" t="s">
        <v>417</v>
      </c>
      <c r="L697"/>
    </row>
    <row r="698" spans="1:12" s="1" customFormat="1" x14ac:dyDescent="0.25">
      <c r="A698" s="5" t="s">
        <v>413</v>
      </c>
      <c r="B698" s="5" t="s">
        <v>553</v>
      </c>
      <c r="C698" s="5" t="s">
        <v>750</v>
      </c>
      <c r="D698" s="52">
        <f t="shared" ca="1" si="14"/>
        <v>26520</v>
      </c>
      <c r="E698" s="5" t="s">
        <v>442</v>
      </c>
      <c r="F698" s="5">
        <v>56</v>
      </c>
      <c r="G698" s="50">
        <v>22911</v>
      </c>
      <c r="H698" s="5">
        <v>561061</v>
      </c>
      <c r="I698" s="50">
        <v>34589</v>
      </c>
      <c r="J698" s="5" t="s">
        <v>417</v>
      </c>
      <c r="L698"/>
    </row>
    <row r="699" spans="1:12" s="1" customFormat="1" x14ac:dyDescent="0.25">
      <c r="A699" s="5" t="s">
        <v>413</v>
      </c>
      <c r="B699" s="5" t="s">
        <v>646</v>
      </c>
      <c r="C699" s="5" t="s">
        <v>88</v>
      </c>
      <c r="D699" s="52">
        <f t="shared" ca="1" si="14"/>
        <v>26136</v>
      </c>
      <c r="E699" s="5" t="s">
        <v>460</v>
      </c>
      <c r="F699" s="5">
        <v>46</v>
      </c>
      <c r="G699" s="50">
        <v>26515</v>
      </c>
      <c r="H699" s="5">
        <v>561062</v>
      </c>
      <c r="I699" s="50">
        <v>34518</v>
      </c>
      <c r="J699" s="5" t="s">
        <v>417</v>
      </c>
      <c r="L699"/>
    </row>
    <row r="700" spans="1:12" s="1" customFormat="1" x14ac:dyDescent="0.25">
      <c r="A700" s="5" t="s">
        <v>413</v>
      </c>
      <c r="B700" s="5" t="s">
        <v>646</v>
      </c>
      <c r="C700" s="5" t="s">
        <v>510</v>
      </c>
      <c r="D700" s="52">
        <f t="shared" ca="1" si="14"/>
        <v>28572</v>
      </c>
      <c r="E700" s="5" t="s">
        <v>442</v>
      </c>
      <c r="F700" s="5">
        <v>57</v>
      </c>
      <c r="G700" s="50">
        <v>22317</v>
      </c>
      <c r="H700" s="5">
        <v>561068</v>
      </c>
      <c r="I700" s="50">
        <v>34414</v>
      </c>
      <c r="J700" s="5" t="s">
        <v>417</v>
      </c>
      <c r="L700"/>
    </row>
    <row r="701" spans="1:12" s="1" customFormat="1" x14ac:dyDescent="0.25">
      <c r="A701" s="5" t="s">
        <v>408</v>
      </c>
      <c r="B701" s="5" t="s">
        <v>645</v>
      </c>
      <c r="C701" s="5" t="s">
        <v>573</v>
      </c>
      <c r="D701" s="52">
        <f t="shared" ca="1" si="14"/>
        <v>29568</v>
      </c>
      <c r="E701" s="5" t="s">
        <v>852</v>
      </c>
      <c r="F701" s="5">
        <v>50</v>
      </c>
      <c r="G701" s="50">
        <v>24992</v>
      </c>
      <c r="H701" s="5">
        <v>350493</v>
      </c>
      <c r="I701" s="50">
        <v>34629</v>
      </c>
      <c r="J701" s="5" t="s">
        <v>417</v>
      </c>
      <c r="L701"/>
    </row>
    <row r="702" spans="1:12" s="1" customFormat="1" x14ac:dyDescent="0.25">
      <c r="A702" s="5" t="s">
        <v>408</v>
      </c>
      <c r="B702" s="5" t="s">
        <v>594</v>
      </c>
      <c r="C702" s="5" t="s">
        <v>552</v>
      </c>
      <c r="D702" s="52">
        <f t="shared" ca="1" si="14"/>
        <v>18360</v>
      </c>
      <c r="E702" s="5" t="s">
        <v>473</v>
      </c>
      <c r="F702" s="5">
        <v>53</v>
      </c>
      <c r="G702" s="50">
        <v>23817</v>
      </c>
      <c r="H702" s="5">
        <v>350497</v>
      </c>
      <c r="I702" s="50">
        <v>34444</v>
      </c>
      <c r="J702" s="5" t="s">
        <v>417</v>
      </c>
      <c r="L702"/>
    </row>
    <row r="703" spans="1:12" s="1" customFormat="1" x14ac:dyDescent="0.25">
      <c r="A703" s="5" t="s">
        <v>408</v>
      </c>
      <c r="B703" s="5" t="s">
        <v>662</v>
      </c>
      <c r="C703" s="5" t="s">
        <v>853</v>
      </c>
      <c r="D703" s="52">
        <f t="shared" ca="1" si="14"/>
        <v>26340</v>
      </c>
      <c r="E703" s="5" t="s">
        <v>473</v>
      </c>
      <c r="F703" s="5">
        <v>49</v>
      </c>
      <c r="G703" s="50">
        <v>25260</v>
      </c>
      <c r="H703" s="5">
        <v>351268</v>
      </c>
      <c r="I703" s="50">
        <v>34432</v>
      </c>
      <c r="J703" s="5" t="s">
        <v>466</v>
      </c>
      <c r="L703"/>
    </row>
    <row r="704" spans="1:12" s="1" customFormat="1" x14ac:dyDescent="0.25">
      <c r="A704" s="5" t="s">
        <v>413</v>
      </c>
      <c r="B704" s="5" t="s">
        <v>603</v>
      </c>
      <c r="C704" s="5" t="s">
        <v>532</v>
      </c>
      <c r="D704" s="52">
        <f t="shared" ca="1" si="14"/>
        <v>18900</v>
      </c>
      <c r="E704" s="5" t="s">
        <v>416</v>
      </c>
      <c r="F704" s="5">
        <v>49</v>
      </c>
      <c r="G704" s="50">
        <v>25301</v>
      </c>
      <c r="H704" s="5">
        <v>351221</v>
      </c>
      <c r="I704" s="50">
        <v>34457</v>
      </c>
      <c r="J704" s="5" t="s">
        <v>466</v>
      </c>
      <c r="L704"/>
    </row>
    <row r="705" spans="1:12" s="1" customFormat="1" x14ac:dyDescent="0.25">
      <c r="A705" s="5" t="s">
        <v>408</v>
      </c>
      <c r="B705" s="5" t="s">
        <v>681</v>
      </c>
      <c r="C705" s="5" t="s">
        <v>822</v>
      </c>
      <c r="D705" s="52">
        <f t="shared" ca="1" si="14"/>
        <v>30576</v>
      </c>
      <c r="E705" s="5" t="s">
        <v>416</v>
      </c>
      <c r="F705" s="5">
        <v>47</v>
      </c>
      <c r="G705" s="50">
        <v>26155</v>
      </c>
      <c r="H705" s="5">
        <v>351351</v>
      </c>
      <c r="I705" s="50">
        <v>34581</v>
      </c>
      <c r="J705" s="5" t="s">
        <v>466</v>
      </c>
      <c r="L705"/>
    </row>
    <row r="706" spans="1:12" s="1" customFormat="1" x14ac:dyDescent="0.25">
      <c r="A706" s="5" t="s">
        <v>413</v>
      </c>
      <c r="B706" s="5" t="s">
        <v>455</v>
      </c>
      <c r="C706" s="5" t="s">
        <v>91</v>
      </c>
      <c r="D706" s="52">
        <f t="shared" ca="1" si="14"/>
        <v>30528</v>
      </c>
      <c r="E706" s="5" t="s">
        <v>457</v>
      </c>
      <c r="F706" s="5">
        <v>48</v>
      </c>
      <c r="G706" s="50">
        <v>25833</v>
      </c>
      <c r="H706" s="5">
        <v>568357</v>
      </c>
      <c r="I706" s="50">
        <v>34474</v>
      </c>
      <c r="J706" s="5" t="s">
        <v>412</v>
      </c>
      <c r="L706"/>
    </row>
    <row r="707" spans="1:12" s="1" customFormat="1" x14ac:dyDescent="0.25">
      <c r="A707" s="5" t="s">
        <v>413</v>
      </c>
      <c r="B707" s="5" t="s">
        <v>705</v>
      </c>
      <c r="C707" s="5" t="s">
        <v>682</v>
      </c>
      <c r="D707" s="52">
        <f t="shared" ref="D707:D770" ca="1" si="15">RANDBETWEEN(1500,2600)*12</f>
        <v>26208</v>
      </c>
      <c r="E707" s="5" t="s">
        <v>457</v>
      </c>
      <c r="F707" s="5">
        <v>57</v>
      </c>
      <c r="G707" s="50">
        <v>22211</v>
      </c>
      <c r="H707" s="5">
        <v>561077</v>
      </c>
      <c r="I707" s="50">
        <v>34587</v>
      </c>
      <c r="J707" s="5" t="s">
        <v>417</v>
      </c>
      <c r="L707"/>
    </row>
    <row r="708" spans="1:12" s="1" customFormat="1" x14ac:dyDescent="0.25">
      <c r="A708" s="5" t="s">
        <v>408</v>
      </c>
      <c r="B708" s="5" t="s">
        <v>631</v>
      </c>
      <c r="C708" s="5" t="s">
        <v>776</v>
      </c>
      <c r="D708" s="52">
        <f t="shared" ca="1" si="15"/>
        <v>23592</v>
      </c>
      <c r="E708" s="5" t="s">
        <v>854</v>
      </c>
      <c r="F708" s="5">
        <v>55</v>
      </c>
      <c r="G708" s="50">
        <v>23005</v>
      </c>
      <c r="H708" s="5">
        <v>350503</v>
      </c>
      <c r="I708" s="50">
        <v>34339</v>
      </c>
      <c r="J708" s="5" t="s">
        <v>855</v>
      </c>
      <c r="L708"/>
    </row>
    <row r="709" spans="1:12" s="1" customFormat="1" x14ac:dyDescent="0.25">
      <c r="A709" s="5" t="s">
        <v>408</v>
      </c>
      <c r="B709" s="5" t="s">
        <v>528</v>
      </c>
      <c r="C709" s="5" t="s">
        <v>512</v>
      </c>
      <c r="D709" s="52">
        <f t="shared" ca="1" si="15"/>
        <v>25020</v>
      </c>
      <c r="E709" s="5" t="s">
        <v>416</v>
      </c>
      <c r="F709" s="5">
        <v>56</v>
      </c>
      <c r="G709" s="50">
        <v>22868</v>
      </c>
      <c r="H709" s="5">
        <v>561080</v>
      </c>
      <c r="I709" s="50">
        <v>34466</v>
      </c>
      <c r="J709" s="5" t="s">
        <v>417</v>
      </c>
      <c r="L709"/>
    </row>
    <row r="710" spans="1:12" s="1" customFormat="1" x14ac:dyDescent="0.25">
      <c r="A710" s="5" t="s">
        <v>413</v>
      </c>
      <c r="B710" s="5" t="s">
        <v>629</v>
      </c>
      <c r="C710" s="5" t="s">
        <v>91</v>
      </c>
      <c r="D710" s="52">
        <f t="shared" ca="1" si="15"/>
        <v>18336</v>
      </c>
      <c r="E710" s="5" t="s">
        <v>457</v>
      </c>
      <c r="F710" s="5">
        <v>48</v>
      </c>
      <c r="G710" s="50">
        <v>25815</v>
      </c>
      <c r="H710" s="5">
        <v>350811</v>
      </c>
      <c r="I710" s="50">
        <v>34396</v>
      </c>
      <c r="J710" s="5" t="s">
        <v>421</v>
      </c>
      <c r="L710"/>
    </row>
    <row r="711" spans="1:12" s="1" customFormat="1" x14ac:dyDescent="0.25">
      <c r="A711" s="5" t="s">
        <v>408</v>
      </c>
      <c r="B711" s="5" t="s">
        <v>629</v>
      </c>
      <c r="C711" s="5" t="s">
        <v>679</v>
      </c>
      <c r="D711" s="52">
        <f t="shared" ca="1" si="15"/>
        <v>28740</v>
      </c>
      <c r="E711" s="5" t="s">
        <v>856</v>
      </c>
      <c r="F711" s="5">
        <v>48</v>
      </c>
      <c r="G711" s="50">
        <v>25802</v>
      </c>
      <c r="H711" s="5">
        <v>350435</v>
      </c>
      <c r="I711" s="50">
        <v>34664</v>
      </c>
      <c r="J711" s="5" t="s">
        <v>857</v>
      </c>
      <c r="L711"/>
    </row>
    <row r="712" spans="1:12" s="1" customFormat="1" x14ac:dyDescent="0.25">
      <c r="A712" s="5" t="s">
        <v>408</v>
      </c>
      <c r="B712" s="5" t="s">
        <v>631</v>
      </c>
      <c r="C712" s="5" t="s">
        <v>779</v>
      </c>
      <c r="D712" s="52">
        <f t="shared" ca="1" si="15"/>
        <v>30396</v>
      </c>
      <c r="E712" s="5" t="s">
        <v>738</v>
      </c>
      <c r="F712" s="5">
        <v>47</v>
      </c>
      <c r="G712" s="50">
        <v>25898</v>
      </c>
      <c r="H712" s="5">
        <v>350424</v>
      </c>
      <c r="I712" s="50">
        <v>34678</v>
      </c>
      <c r="J712" s="5" t="s">
        <v>857</v>
      </c>
      <c r="L712"/>
    </row>
    <row r="713" spans="1:12" s="1" customFormat="1" x14ac:dyDescent="0.25">
      <c r="A713" s="5" t="s">
        <v>454</v>
      </c>
      <c r="B713" s="5" t="s">
        <v>704</v>
      </c>
      <c r="C713" s="5" t="s">
        <v>640</v>
      </c>
      <c r="D713" s="52">
        <f t="shared" ca="1" si="15"/>
        <v>19956</v>
      </c>
      <c r="E713" s="5" t="s">
        <v>726</v>
      </c>
      <c r="F713" s="5">
        <v>47</v>
      </c>
      <c r="G713" s="50">
        <v>26073</v>
      </c>
      <c r="H713" s="5">
        <v>350443</v>
      </c>
      <c r="I713" s="50">
        <v>34622</v>
      </c>
      <c r="J713" s="5" t="s">
        <v>466</v>
      </c>
      <c r="L713"/>
    </row>
    <row r="714" spans="1:12" s="1" customFormat="1" x14ac:dyDescent="0.25">
      <c r="A714" s="5" t="s">
        <v>408</v>
      </c>
      <c r="B714" s="5" t="s">
        <v>512</v>
      </c>
      <c r="C714" s="5" t="s">
        <v>444</v>
      </c>
      <c r="D714" s="52">
        <f t="shared" ca="1" si="15"/>
        <v>21132</v>
      </c>
      <c r="E714" s="5" t="s">
        <v>425</v>
      </c>
      <c r="F714" s="5">
        <v>57</v>
      </c>
      <c r="G714" s="50">
        <v>22345</v>
      </c>
      <c r="H714" s="5">
        <v>350507</v>
      </c>
      <c r="I714" s="50">
        <v>34359</v>
      </c>
      <c r="J714" s="5" t="s">
        <v>417</v>
      </c>
      <c r="L714"/>
    </row>
    <row r="715" spans="1:12" s="1" customFormat="1" x14ac:dyDescent="0.25">
      <c r="A715" s="5" t="s">
        <v>413</v>
      </c>
      <c r="B715" s="5" t="s">
        <v>461</v>
      </c>
      <c r="C715" s="5" t="s">
        <v>438</v>
      </c>
      <c r="D715" s="52">
        <f t="shared" ca="1" si="15"/>
        <v>20928</v>
      </c>
      <c r="E715" s="5" t="s">
        <v>638</v>
      </c>
      <c r="F715" s="5">
        <v>50</v>
      </c>
      <c r="G715" s="50">
        <v>24987</v>
      </c>
      <c r="H715" s="5">
        <v>350862</v>
      </c>
      <c r="I715" s="50">
        <v>34474</v>
      </c>
      <c r="J715" s="5" t="s">
        <v>858</v>
      </c>
      <c r="L715"/>
    </row>
    <row r="716" spans="1:12" s="1" customFormat="1" x14ac:dyDescent="0.25">
      <c r="A716" s="5" t="s">
        <v>454</v>
      </c>
      <c r="B716" s="5" t="s">
        <v>553</v>
      </c>
      <c r="C716" s="5" t="s">
        <v>596</v>
      </c>
      <c r="D716" s="52">
        <f t="shared" ca="1" si="15"/>
        <v>26868</v>
      </c>
      <c r="E716" s="5" t="s">
        <v>416</v>
      </c>
      <c r="F716" s="5">
        <v>47</v>
      </c>
      <c r="G716" s="50">
        <v>25997</v>
      </c>
      <c r="H716" s="5">
        <v>561010</v>
      </c>
      <c r="I716" s="50">
        <v>34589</v>
      </c>
      <c r="J716" s="5" t="s">
        <v>417</v>
      </c>
      <c r="L716"/>
    </row>
    <row r="717" spans="1:12" s="1" customFormat="1" x14ac:dyDescent="0.25">
      <c r="A717" s="5" t="s">
        <v>454</v>
      </c>
      <c r="B717" s="5" t="s">
        <v>409</v>
      </c>
      <c r="C717" s="5" t="s">
        <v>859</v>
      </c>
      <c r="D717" s="52">
        <f t="shared" ca="1" si="15"/>
        <v>27648</v>
      </c>
      <c r="E717" s="5" t="s">
        <v>860</v>
      </c>
      <c r="F717" s="5">
        <v>47</v>
      </c>
      <c r="G717" s="50">
        <v>26106</v>
      </c>
      <c r="H717" s="5">
        <v>561089</v>
      </c>
      <c r="I717" s="50">
        <v>34427</v>
      </c>
      <c r="J717" s="5" t="s">
        <v>858</v>
      </c>
      <c r="L717"/>
    </row>
    <row r="718" spans="1:12" s="1" customFormat="1" x14ac:dyDescent="0.25">
      <c r="A718" s="5" t="s">
        <v>454</v>
      </c>
      <c r="B718" s="5" t="s">
        <v>587</v>
      </c>
      <c r="C718" s="5" t="s">
        <v>510</v>
      </c>
      <c r="D718" s="52">
        <f t="shared" ca="1" si="15"/>
        <v>29172</v>
      </c>
      <c r="E718" s="5" t="s">
        <v>442</v>
      </c>
      <c r="F718" s="5">
        <v>46</v>
      </c>
      <c r="G718" s="50">
        <v>26345</v>
      </c>
      <c r="H718" s="5">
        <v>350538</v>
      </c>
      <c r="I718" s="50">
        <v>34381</v>
      </c>
      <c r="J718" s="5" t="s">
        <v>417</v>
      </c>
      <c r="L718"/>
    </row>
    <row r="719" spans="1:12" s="1" customFormat="1" x14ac:dyDescent="0.25">
      <c r="A719" s="5" t="s">
        <v>413</v>
      </c>
      <c r="B719" s="5" t="s">
        <v>429</v>
      </c>
      <c r="C719" s="5" t="s">
        <v>819</v>
      </c>
      <c r="D719" s="52">
        <f t="shared" ca="1" si="15"/>
        <v>22668</v>
      </c>
      <c r="E719" s="5" t="s">
        <v>622</v>
      </c>
      <c r="F719" s="5">
        <v>50</v>
      </c>
      <c r="G719" s="50">
        <v>25069</v>
      </c>
      <c r="H719" s="5">
        <v>350832</v>
      </c>
      <c r="I719" s="50">
        <v>34422</v>
      </c>
      <c r="J719" s="5" t="s">
        <v>417</v>
      </c>
      <c r="L719"/>
    </row>
    <row r="720" spans="1:12" s="1" customFormat="1" x14ac:dyDescent="0.25">
      <c r="A720" s="5" t="s">
        <v>413</v>
      </c>
      <c r="B720" s="5" t="s">
        <v>467</v>
      </c>
      <c r="C720" s="5" t="s">
        <v>489</v>
      </c>
      <c r="D720" s="52">
        <f t="shared" ca="1" si="15"/>
        <v>29592</v>
      </c>
      <c r="E720" s="5" t="s">
        <v>473</v>
      </c>
      <c r="F720" s="5">
        <v>48</v>
      </c>
      <c r="G720" s="50">
        <v>25818</v>
      </c>
      <c r="H720" s="5">
        <v>351234</v>
      </c>
      <c r="I720" s="50">
        <v>34429</v>
      </c>
      <c r="J720" s="5" t="s">
        <v>412</v>
      </c>
      <c r="L720"/>
    </row>
    <row r="721" spans="1:12" s="1" customFormat="1" x14ac:dyDescent="0.25">
      <c r="A721" s="5" t="s">
        <v>413</v>
      </c>
      <c r="B721" s="5" t="s">
        <v>503</v>
      </c>
      <c r="C721" s="5" t="s">
        <v>496</v>
      </c>
      <c r="D721" s="52">
        <f t="shared" ca="1" si="15"/>
        <v>19536</v>
      </c>
      <c r="E721" s="5" t="s">
        <v>473</v>
      </c>
      <c r="F721" s="5">
        <v>47</v>
      </c>
      <c r="G721" s="50">
        <v>26186</v>
      </c>
      <c r="H721" s="5">
        <v>351296</v>
      </c>
      <c r="I721" s="50">
        <v>34488</v>
      </c>
      <c r="J721" s="5" t="s">
        <v>858</v>
      </c>
      <c r="L721"/>
    </row>
    <row r="722" spans="1:12" s="1" customFormat="1" x14ac:dyDescent="0.25">
      <c r="A722" s="5" t="s">
        <v>413</v>
      </c>
      <c r="B722" s="5" t="s">
        <v>623</v>
      </c>
      <c r="C722" s="5" t="s">
        <v>861</v>
      </c>
      <c r="D722" s="52">
        <f t="shared" ca="1" si="15"/>
        <v>26796</v>
      </c>
      <c r="E722" s="5" t="s">
        <v>460</v>
      </c>
      <c r="F722" s="5">
        <v>50</v>
      </c>
      <c r="G722" s="50">
        <v>24957</v>
      </c>
      <c r="H722" s="5">
        <v>351252</v>
      </c>
      <c r="I722" s="50">
        <v>34419</v>
      </c>
      <c r="J722" s="5" t="s">
        <v>417</v>
      </c>
      <c r="L722"/>
    </row>
    <row r="723" spans="1:12" s="1" customFormat="1" x14ac:dyDescent="0.25">
      <c r="A723" s="5" t="s">
        <v>408</v>
      </c>
      <c r="B723" s="5" t="s">
        <v>414</v>
      </c>
      <c r="C723" s="5" t="s">
        <v>862</v>
      </c>
      <c r="D723" s="52">
        <f t="shared" ca="1" si="15"/>
        <v>19800</v>
      </c>
      <c r="E723" s="5" t="s">
        <v>607</v>
      </c>
      <c r="F723" s="5">
        <v>47</v>
      </c>
      <c r="G723" s="50">
        <v>25882</v>
      </c>
      <c r="H723" s="5">
        <v>561099</v>
      </c>
      <c r="I723" s="50">
        <v>34360</v>
      </c>
      <c r="J723" s="5" t="s">
        <v>417</v>
      </c>
      <c r="L723"/>
    </row>
    <row r="724" spans="1:12" s="1" customFormat="1" x14ac:dyDescent="0.25">
      <c r="A724" s="5" t="s">
        <v>408</v>
      </c>
      <c r="B724" s="5" t="s">
        <v>461</v>
      </c>
      <c r="C724" s="5" t="s">
        <v>863</v>
      </c>
      <c r="D724" s="52">
        <f t="shared" ca="1" si="15"/>
        <v>21924</v>
      </c>
      <c r="E724" s="5" t="s">
        <v>473</v>
      </c>
      <c r="F724" s="5">
        <v>47</v>
      </c>
      <c r="G724" s="50">
        <v>25852</v>
      </c>
      <c r="H724" s="5">
        <v>351053</v>
      </c>
      <c r="I724" s="50">
        <v>34614</v>
      </c>
      <c r="J724" s="5" t="s">
        <v>417</v>
      </c>
      <c r="L724"/>
    </row>
    <row r="725" spans="1:12" s="1" customFormat="1" x14ac:dyDescent="0.25">
      <c r="A725" s="5" t="s">
        <v>408</v>
      </c>
      <c r="B725" s="5" t="s">
        <v>662</v>
      </c>
      <c r="C725" s="5" t="s">
        <v>863</v>
      </c>
      <c r="D725" s="52">
        <f t="shared" ca="1" si="15"/>
        <v>29652</v>
      </c>
      <c r="E725" s="5" t="s">
        <v>445</v>
      </c>
      <c r="F725" s="5">
        <v>47</v>
      </c>
      <c r="G725" s="50">
        <v>25990</v>
      </c>
      <c r="H725" s="5">
        <v>351054</v>
      </c>
      <c r="I725" s="50">
        <v>34676</v>
      </c>
      <c r="J725" s="5" t="s">
        <v>417</v>
      </c>
      <c r="L725"/>
    </row>
    <row r="726" spans="1:12" s="1" customFormat="1" x14ac:dyDescent="0.25">
      <c r="A726" s="5" t="s">
        <v>454</v>
      </c>
      <c r="B726" s="5" t="s">
        <v>590</v>
      </c>
      <c r="C726" s="5" t="s">
        <v>513</v>
      </c>
      <c r="D726" s="52">
        <f t="shared" ca="1" si="15"/>
        <v>20004</v>
      </c>
      <c r="E726" s="5" t="s">
        <v>508</v>
      </c>
      <c r="F726" s="5">
        <v>45</v>
      </c>
      <c r="G726" s="50">
        <v>26583</v>
      </c>
      <c r="H726" s="5">
        <v>351243</v>
      </c>
      <c r="I726" s="50">
        <v>34648</v>
      </c>
      <c r="J726" s="5" t="s">
        <v>417</v>
      </c>
      <c r="L726"/>
    </row>
    <row r="727" spans="1:12" s="1" customFormat="1" x14ac:dyDescent="0.25">
      <c r="A727" s="5" t="s">
        <v>413</v>
      </c>
      <c r="B727" s="5" t="s">
        <v>152</v>
      </c>
      <c r="C727" s="5" t="s">
        <v>848</v>
      </c>
      <c r="D727" s="52">
        <f t="shared" ca="1" si="15"/>
        <v>24360</v>
      </c>
      <c r="E727" s="5" t="s">
        <v>416</v>
      </c>
      <c r="F727" s="5">
        <v>45</v>
      </c>
      <c r="G727" s="50">
        <v>26614</v>
      </c>
      <c r="H727" s="5">
        <v>350595</v>
      </c>
      <c r="I727" s="50">
        <v>34923</v>
      </c>
      <c r="J727" s="5" t="s">
        <v>417</v>
      </c>
      <c r="L727"/>
    </row>
    <row r="728" spans="1:12" s="1" customFormat="1" x14ac:dyDescent="0.25">
      <c r="A728" s="5" t="s">
        <v>408</v>
      </c>
      <c r="B728" s="5" t="s">
        <v>587</v>
      </c>
      <c r="C728" s="5" t="s">
        <v>825</v>
      </c>
      <c r="D728" s="52">
        <f t="shared" ca="1" si="15"/>
        <v>25056</v>
      </c>
      <c r="E728" s="5" t="s">
        <v>463</v>
      </c>
      <c r="F728" s="5">
        <v>46</v>
      </c>
      <c r="G728" s="50">
        <v>26515</v>
      </c>
      <c r="H728" s="5">
        <v>350466</v>
      </c>
      <c r="I728" s="50">
        <v>34853</v>
      </c>
      <c r="J728" s="5" t="s">
        <v>417</v>
      </c>
      <c r="L728"/>
    </row>
    <row r="729" spans="1:12" s="1" customFormat="1" x14ac:dyDescent="0.25">
      <c r="A729" s="5" t="s">
        <v>413</v>
      </c>
      <c r="B729" s="5" t="s">
        <v>623</v>
      </c>
      <c r="C729" s="5" t="s">
        <v>707</v>
      </c>
      <c r="D729" s="52">
        <f t="shared" ca="1" si="15"/>
        <v>24756</v>
      </c>
      <c r="E729" s="5" t="s">
        <v>439</v>
      </c>
      <c r="F729" s="5">
        <v>48</v>
      </c>
      <c r="G729" s="50">
        <v>25674</v>
      </c>
      <c r="H729" s="5">
        <v>350148</v>
      </c>
      <c r="I729" s="50">
        <v>35028</v>
      </c>
      <c r="J729" s="5" t="s">
        <v>417</v>
      </c>
      <c r="L729"/>
    </row>
    <row r="730" spans="1:12" s="1" customFormat="1" x14ac:dyDescent="0.25">
      <c r="A730" s="5" t="s">
        <v>408</v>
      </c>
      <c r="B730" s="5" t="s">
        <v>569</v>
      </c>
      <c r="C730" s="5" t="s">
        <v>191</v>
      </c>
      <c r="D730" s="52">
        <f t="shared" ca="1" si="15"/>
        <v>25872</v>
      </c>
      <c r="E730" s="5" t="s">
        <v>425</v>
      </c>
      <c r="F730" s="5">
        <v>47</v>
      </c>
      <c r="G730" s="50">
        <v>25910</v>
      </c>
      <c r="H730" s="5">
        <v>561123</v>
      </c>
      <c r="I730" s="50">
        <v>35041</v>
      </c>
      <c r="J730" s="5" t="s">
        <v>417</v>
      </c>
      <c r="L730"/>
    </row>
    <row r="731" spans="1:12" s="1" customFormat="1" x14ac:dyDescent="0.25">
      <c r="A731" s="5" t="s">
        <v>408</v>
      </c>
      <c r="B731" s="5" t="s">
        <v>586</v>
      </c>
      <c r="C731" s="5" t="s">
        <v>570</v>
      </c>
      <c r="D731" s="52">
        <f t="shared" ca="1" si="15"/>
        <v>23940</v>
      </c>
      <c r="E731" s="5" t="s">
        <v>536</v>
      </c>
      <c r="F731" s="5">
        <v>46</v>
      </c>
      <c r="G731" s="50">
        <v>26247</v>
      </c>
      <c r="H731" s="5">
        <v>350470</v>
      </c>
      <c r="I731" s="50">
        <v>34964</v>
      </c>
      <c r="J731" s="5" t="s">
        <v>858</v>
      </c>
      <c r="L731"/>
    </row>
    <row r="732" spans="1:12" s="1" customFormat="1" x14ac:dyDescent="0.25">
      <c r="A732" s="5" t="s">
        <v>408</v>
      </c>
      <c r="B732" s="5" t="s">
        <v>512</v>
      </c>
      <c r="C732" s="5" t="s">
        <v>471</v>
      </c>
      <c r="D732" s="52">
        <f t="shared" ca="1" si="15"/>
        <v>29940</v>
      </c>
      <c r="E732" s="5" t="s">
        <v>416</v>
      </c>
      <c r="F732" s="5">
        <v>55</v>
      </c>
      <c r="G732" s="50">
        <v>23104</v>
      </c>
      <c r="H732" s="5">
        <v>561115</v>
      </c>
      <c r="I732" s="50">
        <v>34740</v>
      </c>
      <c r="J732" s="5" t="s">
        <v>412</v>
      </c>
      <c r="L732"/>
    </row>
    <row r="733" spans="1:12" s="1" customFormat="1" x14ac:dyDescent="0.25">
      <c r="A733" s="5" t="s">
        <v>413</v>
      </c>
      <c r="B733" s="5" t="s">
        <v>579</v>
      </c>
      <c r="C733" s="5" t="s">
        <v>438</v>
      </c>
      <c r="D733" s="52">
        <f t="shared" ca="1" si="15"/>
        <v>19596</v>
      </c>
      <c r="E733" s="5" t="s">
        <v>457</v>
      </c>
      <c r="F733" s="5">
        <v>50</v>
      </c>
      <c r="G733" s="50">
        <v>24788</v>
      </c>
      <c r="H733" s="5">
        <v>561071</v>
      </c>
      <c r="I733" s="50">
        <v>34854</v>
      </c>
      <c r="J733" s="5" t="s">
        <v>412</v>
      </c>
      <c r="L733"/>
    </row>
    <row r="734" spans="1:12" s="1" customFormat="1" x14ac:dyDescent="0.25">
      <c r="A734" s="5" t="s">
        <v>408</v>
      </c>
      <c r="B734" s="5" t="s">
        <v>625</v>
      </c>
      <c r="C734" s="5" t="s">
        <v>862</v>
      </c>
      <c r="D734" s="52">
        <f t="shared" ca="1" si="15"/>
        <v>30684</v>
      </c>
      <c r="E734" s="5" t="s">
        <v>425</v>
      </c>
      <c r="F734" s="5">
        <v>45</v>
      </c>
      <c r="G734" s="50">
        <v>26615</v>
      </c>
      <c r="H734" s="5">
        <v>350535</v>
      </c>
      <c r="I734" s="50">
        <v>34836</v>
      </c>
      <c r="J734" s="5" t="s">
        <v>412</v>
      </c>
      <c r="L734"/>
    </row>
    <row r="735" spans="1:12" s="1" customFormat="1" x14ac:dyDescent="0.25">
      <c r="A735" s="5" t="s">
        <v>454</v>
      </c>
      <c r="B735" s="5" t="s">
        <v>544</v>
      </c>
      <c r="C735" s="5" t="s">
        <v>523</v>
      </c>
      <c r="D735" s="52">
        <f t="shared" ca="1" si="15"/>
        <v>22584</v>
      </c>
      <c r="E735" s="5" t="s">
        <v>601</v>
      </c>
      <c r="F735" s="5">
        <v>46</v>
      </c>
      <c r="G735" s="50">
        <v>26515</v>
      </c>
      <c r="H735" s="5">
        <v>350474</v>
      </c>
      <c r="I735" s="50">
        <v>34853</v>
      </c>
      <c r="J735" s="5" t="s">
        <v>412</v>
      </c>
      <c r="L735"/>
    </row>
    <row r="736" spans="1:12" s="1" customFormat="1" x14ac:dyDescent="0.25">
      <c r="A736" s="5" t="s">
        <v>413</v>
      </c>
      <c r="B736" s="5" t="s">
        <v>550</v>
      </c>
      <c r="C736" s="5" t="s">
        <v>640</v>
      </c>
      <c r="D736" s="52">
        <f t="shared" ca="1" si="15"/>
        <v>31044</v>
      </c>
      <c r="E736" s="5" t="s">
        <v>473</v>
      </c>
      <c r="F736" s="5">
        <v>48</v>
      </c>
      <c r="G736" s="50">
        <v>25495</v>
      </c>
      <c r="H736" s="5">
        <v>351253</v>
      </c>
      <c r="I736" s="50">
        <v>34824</v>
      </c>
      <c r="J736" s="5" t="s">
        <v>412</v>
      </c>
      <c r="L736"/>
    </row>
    <row r="737" spans="1:12" s="1" customFormat="1" x14ac:dyDescent="0.25">
      <c r="A737" s="5" t="s">
        <v>413</v>
      </c>
      <c r="B737" s="5" t="s">
        <v>639</v>
      </c>
      <c r="C737" s="5" t="s">
        <v>864</v>
      </c>
      <c r="D737" s="52">
        <f t="shared" ca="1" si="15"/>
        <v>26016</v>
      </c>
      <c r="E737" s="5" t="s">
        <v>473</v>
      </c>
      <c r="F737" s="5">
        <v>47</v>
      </c>
      <c r="G737" s="50">
        <v>25853</v>
      </c>
      <c r="H737" s="5">
        <v>561084</v>
      </c>
      <c r="I737" s="50">
        <v>35043</v>
      </c>
      <c r="J737" s="5" t="s">
        <v>412</v>
      </c>
      <c r="L737"/>
    </row>
    <row r="738" spans="1:12" s="1" customFormat="1" x14ac:dyDescent="0.25">
      <c r="A738" s="5" t="s">
        <v>408</v>
      </c>
      <c r="B738" s="5" t="s">
        <v>784</v>
      </c>
      <c r="C738" s="5" t="s">
        <v>556</v>
      </c>
      <c r="D738" s="52">
        <f t="shared" ca="1" si="15"/>
        <v>29076</v>
      </c>
      <c r="E738" s="5" t="s">
        <v>460</v>
      </c>
      <c r="F738" s="5">
        <v>49</v>
      </c>
      <c r="G738" s="50">
        <v>25366</v>
      </c>
      <c r="H738" s="5">
        <v>561140</v>
      </c>
      <c r="I738" s="50">
        <v>34707</v>
      </c>
      <c r="J738" s="5" t="s">
        <v>466</v>
      </c>
      <c r="L738"/>
    </row>
    <row r="739" spans="1:12" s="1" customFormat="1" x14ac:dyDescent="0.25">
      <c r="A739" s="5" t="s">
        <v>413</v>
      </c>
      <c r="B739" s="5" t="s">
        <v>648</v>
      </c>
      <c r="C739" s="5" t="s">
        <v>790</v>
      </c>
      <c r="D739" s="52">
        <f t="shared" ca="1" si="15"/>
        <v>22956</v>
      </c>
      <c r="E739" s="5" t="s">
        <v>622</v>
      </c>
      <c r="F739" s="5">
        <v>49</v>
      </c>
      <c r="G739" s="50">
        <v>25394</v>
      </c>
      <c r="H739" s="5">
        <v>561143</v>
      </c>
      <c r="I739" s="50">
        <v>34841</v>
      </c>
      <c r="J739" s="5" t="s">
        <v>466</v>
      </c>
      <c r="L739"/>
    </row>
    <row r="740" spans="1:12" s="1" customFormat="1" x14ac:dyDescent="0.25">
      <c r="A740" s="5" t="s">
        <v>413</v>
      </c>
      <c r="B740" s="5" t="s">
        <v>446</v>
      </c>
      <c r="C740" s="5" t="s">
        <v>865</v>
      </c>
      <c r="D740" s="52">
        <f t="shared" ca="1" si="15"/>
        <v>25056</v>
      </c>
      <c r="E740" s="5" t="s">
        <v>866</v>
      </c>
      <c r="F740" s="5">
        <v>47</v>
      </c>
      <c r="G740" s="50">
        <v>26124</v>
      </c>
      <c r="H740" s="5">
        <v>350479</v>
      </c>
      <c r="I740" s="50">
        <v>34862</v>
      </c>
      <c r="J740" s="5" t="s">
        <v>858</v>
      </c>
      <c r="L740"/>
    </row>
    <row r="741" spans="1:12" s="1" customFormat="1" x14ac:dyDescent="0.25">
      <c r="A741" s="5" t="s">
        <v>408</v>
      </c>
      <c r="B741" s="5" t="s">
        <v>434</v>
      </c>
      <c r="C741" s="5" t="s">
        <v>776</v>
      </c>
      <c r="D741" s="52">
        <f t="shared" ca="1" si="15"/>
        <v>18504</v>
      </c>
      <c r="E741" s="5" t="s">
        <v>867</v>
      </c>
      <c r="F741" s="5">
        <v>55</v>
      </c>
      <c r="G741" s="50">
        <v>23134</v>
      </c>
      <c r="H741" s="5">
        <v>350211</v>
      </c>
      <c r="I741" s="50">
        <v>35145</v>
      </c>
      <c r="J741" s="5" t="s">
        <v>858</v>
      </c>
      <c r="L741"/>
    </row>
    <row r="742" spans="1:12" s="1" customFormat="1" x14ac:dyDescent="0.25">
      <c r="A742" s="5" t="s">
        <v>408</v>
      </c>
      <c r="B742" s="5" t="s">
        <v>615</v>
      </c>
      <c r="C742" s="5" t="s">
        <v>459</v>
      </c>
      <c r="D742" s="52">
        <f t="shared" ca="1" si="15"/>
        <v>19128</v>
      </c>
      <c r="E742" s="5" t="s">
        <v>868</v>
      </c>
      <c r="F742" s="5">
        <v>48</v>
      </c>
      <c r="G742" s="50">
        <v>25519</v>
      </c>
      <c r="H742" s="5">
        <v>351163</v>
      </c>
      <c r="I742" s="50">
        <v>35058</v>
      </c>
      <c r="J742" s="5" t="s">
        <v>412</v>
      </c>
      <c r="L742"/>
    </row>
    <row r="743" spans="1:12" s="1" customFormat="1" x14ac:dyDescent="0.25">
      <c r="A743" s="5" t="s">
        <v>413</v>
      </c>
      <c r="B743" s="5" t="s">
        <v>426</v>
      </c>
      <c r="C743" s="5" t="s">
        <v>441</v>
      </c>
      <c r="D743" s="52">
        <f t="shared" ca="1" si="15"/>
        <v>27372</v>
      </c>
      <c r="E743" s="5" t="s">
        <v>731</v>
      </c>
      <c r="F743" s="5">
        <v>46</v>
      </c>
      <c r="G743" s="50">
        <v>26484</v>
      </c>
      <c r="H743" s="5">
        <v>561151</v>
      </c>
      <c r="I743" s="50">
        <v>34892</v>
      </c>
      <c r="J743" s="5" t="s">
        <v>412</v>
      </c>
      <c r="L743"/>
    </row>
    <row r="744" spans="1:12" s="1" customFormat="1" x14ac:dyDescent="0.25">
      <c r="A744" s="5" t="s">
        <v>408</v>
      </c>
      <c r="B744" s="5" t="s">
        <v>426</v>
      </c>
      <c r="C744" s="5" t="s">
        <v>724</v>
      </c>
      <c r="D744" s="52">
        <f t="shared" ca="1" si="15"/>
        <v>27948</v>
      </c>
      <c r="E744" s="5" t="s">
        <v>473</v>
      </c>
      <c r="F744" s="5">
        <v>54</v>
      </c>
      <c r="G744" s="50">
        <v>23462</v>
      </c>
      <c r="H744" s="5">
        <v>561159</v>
      </c>
      <c r="I744" s="50">
        <v>34761</v>
      </c>
      <c r="J744" s="5" t="s">
        <v>412</v>
      </c>
      <c r="L744"/>
    </row>
    <row r="745" spans="1:12" s="1" customFormat="1" x14ac:dyDescent="0.25">
      <c r="A745" s="5" t="s">
        <v>408</v>
      </c>
      <c r="B745" s="5" t="s">
        <v>458</v>
      </c>
      <c r="C745" s="5" t="s">
        <v>779</v>
      </c>
      <c r="D745" s="52">
        <f t="shared" ca="1" si="15"/>
        <v>18828</v>
      </c>
      <c r="E745" s="5" t="s">
        <v>536</v>
      </c>
      <c r="F745" s="5">
        <v>47</v>
      </c>
      <c r="G745" s="50">
        <v>26195</v>
      </c>
      <c r="H745" s="5">
        <v>568486</v>
      </c>
      <c r="I745" s="50">
        <v>34983</v>
      </c>
      <c r="J745" s="5" t="s">
        <v>412</v>
      </c>
      <c r="L745"/>
    </row>
    <row r="746" spans="1:12" s="1" customFormat="1" x14ac:dyDescent="0.25">
      <c r="A746" s="5" t="s">
        <v>413</v>
      </c>
      <c r="B746" s="5" t="s">
        <v>562</v>
      </c>
      <c r="C746" s="5" t="s">
        <v>848</v>
      </c>
      <c r="D746" s="52">
        <f t="shared" ca="1" si="15"/>
        <v>21384</v>
      </c>
      <c r="E746" s="5" t="s">
        <v>416</v>
      </c>
      <c r="F746" s="5">
        <v>46</v>
      </c>
      <c r="G746" s="50">
        <v>26462</v>
      </c>
      <c r="H746" s="5">
        <v>350655</v>
      </c>
      <c r="I746" s="50">
        <v>34897</v>
      </c>
      <c r="J746" s="5" t="s">
        <v>412</v>
      </c>
      <c r="L746"/>
    </row>
    <row r="747" spans="1:12" s="1" customFormat="1" x14ac:dyDescent="0.25">
      <c r="A747" s="5" t="s">
        <v>408</v>
      </c>
      <c r="B747" s="5" t="s">
        <v>579</v>
      </c>
      <c r="C747" s="5" t="s">
        <v>410</v>
      </c>
      <c r="D747" s="52">
        <f t="shared" ca="1" si="15"/>
        <v>26076</v>
      </c>
      <c r="E747" s="5" t="s">
        <v>869</v>
      </c>
      <c r="F747" s="5">
        <v>63</v>
      </c>
      <c r="G747" s="50">
        <v>20336</v>
      </c>
      <c r="H747" s="5">
        <v>351168</v>
      </c>
      <c r="I747" s="50">
        <v>35330</v>
      </c>
      <c r="J747" s="5" t="s">
        <v>412</v>
      </c>
      <c r="L747"/>
    </row>
    <row r="748" spans="1:12" s="1" customFormat="1" x14ac:dyDescent="0.25">
      <c r="A748" s="5" t="s">
        <v>408</v>
      </c>
      <c r="B748" s="5" t="s">
        <v>471</v>
      </c>
      <c r="C748" s="5" t="s">
        <v>870</v>
      </c>
      <c r="D748" s="52">
        <f t="shared" ca="1" si="15"/>
        <v>22836</v>
      </c>
      <c r="E748" s="5" t="s">
        <v>473</v>
      </c>
      <c r="F748" s="5">
        <v>47</v>
      </c>
      <c r="G748" s="50">
        <v>25969</v>
      </c>
      <c r="H748" s="5">
        <v>561166</v>
      </c>
      <c r="I748" s="50">
        <v>35158</v>
      </c>
      <c r="J748" s="5" t="s">
        <v>412</v>
      </c>
      <c r="L748"/>
    </row>
    <row r="749" spans="1:12" s="1" customFormat="1" x14ac:dyDescent="0.25">
      <c r="A749" s="5" t="s">
        <v>408</v>
      </c>
      <c r="B749" s="5" t="s">
        <v>748</v>
      </c>
      <c r="C749" s="5" t="s">
        <v>776</v>
      </c>
      <c r="D749" s="52">
        <f t="shared" ca="1" si="15"/>
        <v>22572</v>
      </c>
      <c r="E749" s="5" t="s">
        <v>749</v>
      </c>
      <c r="F749" s="5">
        <v>46</v>
      </c>
      <c r="G749" s="50">
        <v>26225</v>
      </c>
      <c r="H749" s="5">
        <v>561171</v>
      </c>
      <c r="I749" s="50">
        <v>35425</v>
      </c>
      <c r="J749" s="5" t="s">
        <v>412</v>
      </c>
      <c r="L749"/>
    </row>
    <row r="750" spans="1:12" s="1" customFormat="1" x14ac:dyDescent="0.25">
      <c r="A750" s="5" t="s">
        <v>408</v>
      </c>
      <c r="B750" s="5" t="s">
        <v>719</v>
      </c>
      <c r="C750" s="5" t="s">
        <v>471</v>
      </c>
      <c r="D750" s="52">
        <f t="shared" ca="1" si="15"/>
        <v>24600</v>
      </c>
      <c r="E750" s="5" t="s">
        <v>445</v>
      </c>
      <c r="F750" s="5">
        <v>45</v>
      </c>
      <c r="G750" s="50">
        <v>26862</v>
      </c>
      <c r="H750" s="5">
        <v>351244</v>
      </c>
      <c r="I750" s="50">
        <v>35380</v>
      </c>
      <c r="J750" s="5" t="s">
        <v>412</v>
      </c>
      <c r="L750"/>
    </row>
    <row r="751" spans="1:12" s="1" customFormat="1" x14ac:dyDescent="0.25">
      <c r="A751" s="5" t="s">
        <v>408</v>
      </c>
      <c r="B751" s="5" t="s">
        <v>618</v>
      </c>
      <c r="C751" s="5" t="s">
        <v>871</v>
      </c>
      <c r="D751" s="52">
        <f t="shared" ca="1" si="15"/>
        <v>30120</v>
      </c>
      <c r="E751" s="5" t="s">
        <v>872</v>
      </c>
      <c r="F751" s="5">
        <v>56</v>
      </c>
      <c r="G751" s="50">
        <v>22741</v>
      </c>
      <c r="H751" s="5">
        <v>351190</v>
      </c>
      <c r="I751" s="50">
        <v>35395</v>
      </c>
      <c r="J751" s="5" t="s">
        <v>412</v>
      </c>
      <c r="L751"/>
    </row>
    <row r="752" spans="1:12" s="1" customFormat="1" x14ac:dyDescent="0.25">
      <c r="A752" s="5" t="s">
        <v>408</v>
      </c>
      <c r="B752" s="5" t="s">
        <v>615</v>
      </c>
      <c r="C752" s="5" t="s">
        <v>597</v>
      </c>
      <c r="D752" s="52">
        <f t="shared" ca="1" si="15"/>
        <v>21396</v>
      </c>
      <c r="E752" s="5" t="s">
        <v>873</v>
      </c>
      <c r="F752" s="5">
        <v>52</v>
      </c>
      <c r="G752" s="50">
        <v>24026</v>
      </c>
      <c r="H752" s="5">
        <v>351315</v>
      </c>
      <c r="I752" s="50">
        <v>35153</v>
      </c>
      <c r="J752" s="5" t="s">
        <v>412</v>
      </c>
      <c r="L752"/>
    </row>
    <row r="753" spans="1:12" s="1" customFormat="1" x14ac:dyDescent="0.25">
      <c r="A753" s="5" t="s">
        <v>413</v>
      </c>
      <c r="B753" s="5" t="s">
        <v>517</v>
      </c>
      <c r="C753" s="5" t="s">
        <v>489</v>
      </c>
      <c r="D753" s="52">
        <f t="shared" ca="1" si="15"/>
        <v>27588</v>
      </c>
      <c r="E753" s="5" t="s">
        <v>738</v>
      </c>
      <c r="F753" s="5">
        <v>44</v>
      </c>
      <c r="G753" s="50">
        <v>26994</v>
      </c>
      <c r="H753" s="5">
        <v>351273</v>
      </c>
      <c r="I753" s="50">
        <v>35284</v>
      </c>
      <c r="J753" s="5" t="s">
        <v>412</v>
      </c>
      <c r="L753"/>
    </row>
    <row r="754" spans="1:12" s="1" customFormat="1" x14ac:dyDescent="0.25">
      <c r="A754" s="5" t="s">
        <v>413</v>
      </c>
      <c r="B754" s="5" t="s">
        <v>784</v>
      </c>
      <c r="C754" s="5" t="s">
        <v>91</v>
      </c>
      <c r="D754" s="52">
        <f t="shared" ca="1" si="15"/>
        <v>25296</v>
      </c>
      <c r="E754" s="5" t="s">
        <v>738</v>
      </c>
      <c r="F754" s="5">
        <v>47</v>
      </c>
      <c r="G754" s="50">
        <v>25863</v>
      </c>
      <c r="H754" s="5">
        <v>351352</v>
      </c>
      <c r="I754" s="50">
        <v>35320</v>
      </c>
      <c r="J754" s="5" t="s">
        <v>412</v>
      </c>
      <c r="L754"/>
    </row>
    <row r="755" spans="1:12" s="1" customFormat="1" x14ac:dyDescent="0.25">
      <c r="A755" s="5" t="s">
        <v>408</v>
      </c>
      <c r="B755" s="5" t="s">
        <v>618</v>
      </c>
      <c r="C755" s="5" t="s">
        <v>554</v>
      </c>
      <c r="D755" s="52">
        <f t="shared" ca="1" si="15"/>
        <v>20124</v>
      </c>
      <c r="E755" s="5" t="s">
        <v>874</v>
      </c>
      <c r="F755" s="5">
        <v>59</v>
      </c>
      <c r="G755" s="50">
        <v>21625</v>
      </c>
      <c r="H755" s="5">
        <v>351297</v>
      </c>
      <c r="I755" s="50">
        <v>35249</v>
      </c>
      <c r="J755" s="5" t="s">
        <v>875</v>
      </c>
      <c r="L755"/>
    </row>
    <row r="756" spans="1:12" s="1" customFormat="1" x14ac:dyDescent="0.25">
      <c r="A756" s="5" t="s">
        <v>408</v>
      </c>
      <c r="B756" s="5" t="s">
        <v>458</v>
      </c>
      <c r="C756" s="5" t="s">
        <v>570</v>
      </c>
      <c r="D756" s="52">
        <f t="shared" ca="1" si="15"/>
        <v>25944</v>
      </c>
      <c r="E756" s="5" t="s">
        <v>536</v>
      </c>
      <c r="F756" s="5">
        <v>55</v>
      </c>
      <c r="G756" s="50">
        <v>23134</v>
      </c>
      <c r="H756" s="5">
        <v>351293</v>
      </c>
      <c r="I756" s="50">
        <v>35145</v>
      </c>
      <c r="J756" s="5" t="s">
        <v>417</v>
      </c>
      <c r="L756"/>
    </row>
    <row r="757" spans="1:12" s="1" customFormat="1" x14ac:dyDescent="0.25">
      <c r="A757" s="5" t="s">
        <v>408</v>
      </c>
      <c r="B757" s="5" t="s">
        <v>614</v>
      </c>
      <c r="C757" s="5" t="s">
        <v>838</v>
      </c>
      <c r="D757" s="52">
        <f t="shared" ca="1" si="15"/>
        <v>20028</v>
      </c>
      <c r="E757" s="5" t="s">
        <v>775</v>
      </c>
      <c r="F757" s="5">
        <v>46</v>
      </c>
      <c r="G757" s="50">
        <v>26523</v>
      </c>
      <c r="H757" s="5">
        <v>561195</v>
      </c>
      <c r="I757" s="50">
        <v>35360</v>
      </c>
      <c r="J757" s="5" t="s">
        <v>417</v>
      </c>
      <c r="L757"/>
    </row>
    <row r="758" spans="1:12" s="1" customFormat="1" x14ac:dyDescent="0.25">
      <c r="A758" s="5" t="s">
        <v>408</v>
      </c>
      <c r="B758" s="5" t="s">
        <v>443</v>
      </c>
      <c r="C758" s="5" t="s">
        <v>597</v>
      </c>
      <c r="D758" s="52">
        <f t="shared" ca="1" si="15"/>
        <v>18228</v>
      </c>
      <c r="E758" s="5" t="s">
        <v>876</v>
      </c>
      <c r="F758" s="5">
        <v>48</v>
      </c>
      <c r="G758" s="50">
        <v>25648</v>
      </c>
      <c r="H758" s="5">
        <v>350787</v>
      </c>
      <c r="I758" s="50">
        <v>35540</v>
      </c>
      <c r="J758" s="5" t="s">
        <v>417</v>
      </c>
      <c r="L758"/>
    </row>
    <row r="759" spans="1:12" s="1" customFormat="1" x14ac:dyDescent="0.25">
      <c r="A759" s="5" t="s">
        <v>408</v>
      </c>
      <c r="B759" s="5" t="s">
        <v>562</v>
      </c>
      <c r="C759" s="5" t="s">
        <v>735</v>
      </c>
      <c r="D759" s="52">
        <f t="shared" ca="1" si="15"/>
        <v>26268</v>
      </c>
      <c r="E759" s="5" t="s">
        <v>622</v>
      </c>
      <c r="F759" s="5">
        <v>46</v>
      </c>
      <c r="G759" s="50">
        <v>26431</v>
      </c>
      <c r="H759" s="5">
        <v>561242</v>
      </c>
      <c r="I759" s="50">
        <v>35528</v>
      </c>
      <c r="J759" s="5" t="s">
        <v>417</v>
      </c>
      <c r="L759"/>
    </row>
    <row r="760" spans="1:12" s="1" customFormat="1" x14ac:dyDescent="0.25">
      <c r="A760" s="5" t="s">
        <v>408</v>
      </c>
      <c r="B760" s="5" t="s">
        <v>569</v>
      </c>
      <c r="C760" s="5" t="s">
        <v>621</v>
      </c>
      <c r="D760" s="52">
        <f t="shared" ca="1" si="15"/>
        <v>23544</v>
      </c>
      <c r="E760" s="5" t="s">
        <v>877</v>
      </c>
      <c r="F760" s="5">
        <v>55</v>
      </c>
      <c r="G760" s="50">
        <v>23117</v>
      </c>
      <c r="H760" s="5">
        <v>561184</v>
      </c>
      <c r="I760" s="50">
        <v>35553</v>
      </c>
      <c r="J760" s="5" t="s">
        <v>417</v>
      </c>
      <c r="L760"/>
    </row>
    <row r="761" spans="1:12" s="1" customFormat="1" x14ac:dyDescent="0.25">
      <c r="A761" s="5" t="s">
        <v>408</v>
      </c>
      <c r="B761" s="5" t="s">
        <v>440</v>
      </c>
      <c r="C761" s="5" t="s">
        <v>444</v>
      </c>
      <c r="D761" s="52">
        <f t="shared" ca="1" si="15"/>
        <v>30276</v>
      </c>
      <c r="E761" s="5" t="s">
        <v>628</v>
      </c>
      <c r="F761" s="5">
        <v>46</v>
      </c>
      <c r="G761" s="50">
        <v>26405</v>
      </c>
      <c r="H761" s="5">
        <v>561252</v>
      </c>
      <c r="I761" s="50">
        <v>35677</v>
      </c>
      <c r="J761" s="5" t="s">
        <v>417</v>
      </c>
      <c r="L761"/>
    </row>
    <row r="762" spans="1:12" s="1" customFormat="1" x14ac:dyDescent="0.25">
      <c r="A762" s="5" t="s">
        <v>408</v>
      </c>
      <c r="B762" s="5" t="s">
        <v>646</v>
      </c>
      <c r="C762" s="5" t="s">
        <v>471</v>
      </c>
      <c r="D762" s="52">
        <f t="shared" ca="1" si="15"/>
        <v>25560</v>
      </c>
      <c r="E762" s="5" t="s">
        <v>482</v>
      </c>
      <c r="F762" s="5">
        <v>46</v>
      </c>
      <c r="G762" s="50">
        <v>26436</v>
      </c>
      <c r="H762" s="5">
        <v>561257</v>
      </c>
      <c r="I762" s="50">
        <v>35570</v>
      </c>
      <c r="J762" s="5" t="s">
        <v>417</v>
      </c>
      <c r="L762"/>
    </row>
    <row r="763" spans="1:12" s="1" customFormat="1" x14ac:dyDescent="0.25">
      <c r="A763" s="5" t="s">
        <v>454</v>
      </c>
      <c r="B763" s="5" t="s">
        <v>426</v>
      </c>
      <c r="C763" s="5" t="s">
        <v>88</v>
      </c>
      <c r="D763" s="52">
        <f t="shared" ca="1" si="15"/>
        <v>21840</v>
      </c>
      <c r="E763" s="5" t="s">
        <v>802</v>
      </c>
      <c r="F763" s="5">
        <v>44</v>
      </c>
      <c r="G763" s="50">
        <v>27291</v>
      </c>
      <c r="H763" s="5">
        <v>351299</v>
      </c>
      <c r="I763" s="50">
        <v>35683</v>
      </c>
      <c r="J763" s="5" t="s">
        <v>417</v>
      </c>
      <c r="L763"/>
    </row>
    <row r="764" spans="1:12" s="1" customFormat="1" x14ac:dyDescent="0.25">
      <c r="A764" s="5" t="s">
        <v>408</v>
      </c>
      <c r="B764" s="5" t="s">
        <v>506</v>
      </c>
      <c r="C764" s="5" t="s">
        <v>863</v>
      </c>
      <c r="D764" s="52">
        <f t="shared" ca="1" si="15"/>
        <v>21216</v>
      </c>
      <c r="E764" s="5" t="s">
        <v>738</v>
      </c>
      <c r="F764" s="5">
        <v>49</v>
      </c>
      <c r="G764" s="50">
        <v>25168</v>
      </c>
      <c r="H764" s="5">
        <v>351318</v>
      </c>
      <c r="I764" s="50">
        <v>35435</v>
      </c>
      <c r="J764" s="5" t="s">
        <v>417</v>
      </c>
      <c r="L764"/>
    </row>
    <row r="765" spans="1:12" s="1" customFormat="1" x14ac:dyDescent="0.25">
      <c r="A765" s="5" t="s">
        <v>413</v>
      </c>
      <c r="B765" s="5" t="s">
        <v>612</v>
      </c>
      <c r="C765" s="5" t="s">
        <v>878</v>
      </c>
      <c r="D765" s="52">
        <f t="shared" ca="1" si="15"/>
        <v>22200</v>
      </c>
      <c r="E765" s="5" t="s">
        <v>879</v>
      </c>
      <c r="F765" s="5">
        <v>48</v>
      </c>
      <c r="G765" s="50">
        <v>25717</v>
      </c>
      <c r="H765" s="5">
        <v>561270</v>
      </c>
      <c r="I765" s="50">
        <v>35562</v>
      </c>
      <c r="J765" s="5" t="s">
        <v>417</v>
      </c>
      <c r="L765"/>
    </row>
    <row r="766" spans="1:12" s="1" customFormat="1" x14ac:dyDescent="0.25">
      <c r="A766" s="5" t="s">
        <v>408</v>
      </c>
      <c r="B766" s="5" t="s">
        <v>664</v>
      </c>
      <c r="C766" s="5" t="s">
        <v>774</v>
      </c>
      <c r="D766" s="52">
        <f t="shared" ca="1" si="15"/>
        <v>20448</v>
      </c>
      <c r="E766" s="5" t="s">
        <v>880</v>
      </c>
      <c r="F766" s="5">
        <v>45</v>
      </c>
      <c r="G766" s="50">
        <v>26584</v>
      </c>
      <c r="H766" s="5">
        <v>561271</v>
      </c>
      <c r="I766" s="50">
        <v>35492</v>
      </c>
      <c r="J766" s="5" t="s">
        <v>417</v>
      </c>
      <c r="L766"/>
    </row>
    <row r="767" spans="1:12" s="1" customFormat="1" x14ac:dyDescent="0.25">
      <c r="A767" s="5" t="s">
        <v>408</v>
      </c>
      <c r="B767" s="5" t="s">
        <v>546</v>
      </c>
      <c r="C767" s="5" t="s">
        <v>185</v>
      </c>
      <c r="D767" s="52">
        <f t="shared" ca="1" si="15"/>
        <v>30936</v>
      </c>
      <c r="E767" s="5" t="s">
        <v>881</v>
      </c>
      <c r="F767" s="5">
        <v>58</v>
      </c>
      <c r="G767" s="50">
        <v>22132</v>
      </c>
      <c r="H767" s="5">
        <v>561278</v>
      </c>
      <c r="I767" s="50">
        <v>35760</v>
      </c>
      <c r="J767" s="5" t="s">
        <v>417</v>
      </c>
      <c r="L767"/>
    </row>
    <row r="768" spans="1:12" s="1" customFormat="1" x14ac:dyDescent="0.25">
      <c r="A768" s="5" t="s">
        <v>408</v>
      </c>
      <c r="B768" s="5" t="s">
        <v>615</v>
      </c>
      <c r="C768" s="5" t="s">
        <v>882</v>
      </c>
      <c r="D768" s="52">
        <f t="shared" ca="1" si="15"/>
        <v>25560</v>
      </c>
      <c r="E768" s="5" t="s">
        <v>536</v>
      </c>
      <c r="F768" s="5">
        <v>48</v>
      </c>
      <c r="G768" s="50">
        <v>25630</v>
      </c>
      <c r="H768" s="5">
        <v>561350</v>
      </c>
      <c r="I768" s="50">
        <v>35774</v>
      </c>
      <c r="J768" s="5" t="s">
        <v>417</v>
      </c>
      <c r="L768"/>
    </row>
    <row r="769" spans="1:12" s="1" customFormat="1" x14ac:dyDescent="0.25">
      <c r="A769" s="5" t="s">
        <v>408</v>
      </c>
      <c r="B769" s="5" t="s">
        <v>440</v>
      </c>
      <c r="C769" s="5" t="s">
        <v>570</v>
      </c>
      <c r="D769" s="52">
        <f t="shared" ca="1" si="15"/>
        <v>22320</v>
      </c>
      <c r="E769" s="5" t="s">
        <v>703</v>
      </c>
      <c r="F769" s="5">
        <v>47</v>
      </c>
      <c r="G769" s="50">
        <v>26058</v>
      </c>
      <c r="H769" s="5">
        <v>561294</v>
      </c>
      <c r="I769" s="50">
        <v>35718</v>
      </c>
      <c r="J769" s="5" t="s">
        <v>417</v>
      </c>
      <c r="L769"/>
    </row>
    <row r="770" spans="1:12" s="1" customFormat="1" x14ac:dyDescent="0.25">
      <c r="A770" s="5" t="s">
        <v>408</v>
      </c>
      <c r="B770" s="5" t="s">
        <v>590</v>
      </c>
      <c r="C770" s="5" t="s">
        <v>154</v>
      </c>
      <c r="D770" s="52">
        <f t="shared" ca="1" si="15"/>
        <v>24552</v>
      </c>
      <c r="E770" s="5" t="s">
        <v>883</v>
      </c>
      <c r="F770" s="5">
        <v>47</v>
      </c>
      <c r="G770" s="50">
        <v>26018</v>
      </c>
      <c r="H770" s="5">
        <v>561301</v>
      </c>
      <c r="I770" s="50">
        <v>35455</v>
      </c>
      <c r="J770" s="5" t="s">
        <v>417</v>
      </c>
      <c r="L770"/>
    </row>
    <row r="771" spans="1:12" s="1" customFormat="1" x14ac:dyDescent="0.25">
      <c r="A771" s="5" t="s">
        <v>413</v>
      </c>
      <c r="B771" s="5" t="s">
        <v>495</v>
      </c>
      <c r="C771" s="5" t="s">
        <v>884</v>
      </c>
      <c r="D771" s="52">
        <f t="shared" ref="D771:D834" ca="1" si="16">RANDBETWEEN(1500,2600)*12</f>
        <v>21084</v>
      </c>
      <c r="E771" s="5" t="s">
        <v>885</v>
      </c>
      <c r="F771" s="5">
        <v>46</v>
      </c>
      <c r="G771" s="50">
        <v>26292</v>
      </c>
      <c r="H771" s="5">
        <v>561311</v>
      </c>
      <c r="I771" s="50">
        <v>35570</v>
      </c>
      <c r="J771" s="5" t="s">
        <v>417</v>
      </c>
      <c r="L771"/>
    </row>
    <row r="772" spans="1:12" s="1" customFormat="1" x14ac:dyDescent="0.25">
      <c r="A772" s="5" t="s">
        <v>408</v>
      </c>
      <c r="B772" s="5" t="s">
        <v>526</v>
      </c>
      <c r="C772" s="5" t="s">
        <v>459</v>
      </c>
      <c r="D772" s="52">
        <f t="shared" ca="1" si="16"/>
        <v>19776</v>
      </c>
      <c r="E772" s="5" t="s">
        <v>422</v>
      </c>
      <c r="F772" s="5">
        <v>44</v>
      </c>
      <c r="G772" s="50">
        <v>27037</v>
      </c>
      <c r="H772" s="5">
        <v>561310</v>
      </c>
      <c r="I772" s="50">
        <v>35685</v>
      </c>
      <c r="J772" s="5" t="s">
        <v>417</v>
      </c>
      <c r="L772"/>
    </row>
    <row r="773" spans="1:12" s="1" customFormat="1" x14ac:dyDescent="0.25">
      <c r="A773" s="5" t="s">
        <v>413</v>
      </c>
      <c r="B773" s="5" t="s">
        <v>817</v>
      </c>
      <c r="C773" s="5" t="s">
        <v>640</v>
      </c>
      <c r="D773" s="52">
        <f t="shared" ca="1" si="16"/>
        <v>22248</v>
      </c>
      <c r="E773" s="5" t="s">
        <v>886</v>
      </c>
      <c r="F773" s="5">
        <v>46</v>
      </c>
      <c r="G773" s="50">
        <v>26546</v>
      </c>
      <c r="H773" s="5">
        <v>561261</v>
      </c>
      <c r="I773" s="50">
        <v>35523</v>
      </c>
      <c r="J773" s="5" t="s">
        <v>417</v>
      </c>
      <c r="L773"/>
    </row>
    <row r="774" spans="1:12" s="1" customFormat="1" x14ac:dyDescent="0.25">
      <c r="A774" s="5" t="s">
        <v>408</v>
      </c>
      <c r="B774" s="5" t="s">
        <v>572</v>
      </c>
      <c r="C774" s="5" t="s">
        <v>556</v>
      </c>
      <c r="D774" s="52">
        <f t="shared" ca="1" si="16"/>
        <v>25488</v>
      </c>
      <c r="E774" s="5" t="s">
        <v>536</v>
      </c>
      <c r="F774" s="5">
        <v>44</v>
      </c>
      <c r="G774" s="50">
        <v>27183</v>
      </c>
      <c r="H774" s="5">
        <v>351434</v>
      </c>
      <c r="I774" s="50">
        <v>35477</v>
      </c>
      <c r="J774" s="5" t="s">
        <v>417</v>
      </c>
      <c r="L774"/>
    </row>
    <row r="775" spans="1:12" s="1" customFormat="1" x14ac:dyDescent="0.25">
      <c r="A775" s="5" t="s">
        <v>454</v>
      </c>
      <c r="B775" s="5" t="s">
        <v>461</v>
      </c>
      <c r="C775" s="5" t="s">
        <v>707</v>
      </c>
      <c r="D775" s="52">
        <f t="shared" ca="1" si="16"/>
        <v>20232</v>
      </c>
      <c r="E775" s="5" t="s">
        <v>473</v>
      </c>
      <c r="F775" s="5">
        <v>44</v>
      </c>
      <c r="G775" s="50">
        <v>27109</v>
      </c>
      <c r="H775" s="5">
        <v>568487</v>
      </c>
      <c r="I775" s="50">
        <v>35518</v>
      </c>
      <c r="J775" s="5" t="s">
        <v>417</v>
      </c>
      <c r="L775"/>
    </row>
    <row r="776" spans="1:12" s="1" customFormat="1" x14ac:dyDescent="0.25">
      <c r="A776" s="5" t="s">
        <v>413</v>
      </c>
      <c r="B776" s="5" t="s">
        <v>629</v>
      </c>
      <c r="C776" s="5" t="s">
        <v>887</v>
      </c>
      <c r="D776" s="52">
        <f t="shared" ca="1" si="16"/>
        <v>25668</v>
      </c>
      <c r="E776" s="5" t="s">
        <v>856</v>
      </c>
      <c r="F776" s="5">
        <v>50</v>
      </c>
      <c r="G776" s="50">
        <v>25022</v>
      </c>
      <c r="H776" s="5">
        <v>351322</v>
      </c>
      <c r="I776" s="50">
        <v>35525</v>
      </c>
      <c r="J776" s="5" t="s">
        <v>417</v>
      </c>
      <c r="L776"/>
    </row>
    <row r="777" spans="1:12" s="1" customFormat="1" x14ac:dyDescent="0.25">
      <c r="A777" s="5" t="s">
        <v>413</v>
      </c>
      <c r="B777" s="5" t="s">
        <v>709</v>
      </c>
      <c r="C777" s="5" t="s">
        <v>831</v>
      </c>
      <c r="D777" s="52">
        <f t="shared" ca="1" si="16"/>
        <v>25728</v>
      </c>
      <c r="E777" s="5" t="s">
        <v>416</v>
      </c>
      <c r="F777" s="5">
        <v>44</v>
      </c>
      <c r="G777" s="50">
        <v>27220</v>
      </c>
      <c r="H777" s="5">
        <v>561162</v>
      </c>
      <c r="I777" s="50">
        <v>35584</v>
      </c>
      <c r="J777" s="5" t="s">
        <v>417</v>
      </c>
      <c r="L777"/>
    </row>
    <row r="778" spans="1:12" s="1" customFormat="1" x14ac:dyDescent="0.25">
      <c r="A778" s="5" t="s">
        <v>454</v>
      </c>
      <c r="B778" s="5" t="s">
        <v>467</v>
      </c>
      <c r="C778" s="5" t="s">
        <v>90</v>
      </c>
      <c r="D778" s="52">
        <f t="shared" ca="1" si="16"/>
        <v>21060</v>
      </c>
      <c r="E778" s="5" t="s">
        <v>888</v>
      </c>
      <c r="F778" s="5">
        <v>46</v>
      </c>
      <c r="G778" s="50">
        <v>26339</v>
      </c>
      <c r="H778" s="5">
        <v>351323</v>
      </c>
      <c r="I778" s="50">
        <v>35515</v>
      </c>
      <c r="J778" s="5" t="s">
        <v>417</v>
      </c>
      <c r="L778"/>
    </row>
    <row r="779" spans="1:12" s="1" customFormat="1" x14ac:dyDescent="0.25">
      <c r="A779" s="5" t="s">
        <v>454</v>
      </c>
      <c r="B779" s="5" t="s">
        <v>694</v>
      </c>
      <c r="C779" s="5" t="s">
        <v>889</v>
      </c>
      <c r="D779" s="52">
        <f t="shared" ca="1" si="16"/>
        <v>21408</v>
      </c>
      <c r="E779" s="5" t="s">
        <v>628</v>
      </c>
      <c r="F779" s="5">
        <v>49</v>
      </c>
      <c r="G779" s="50">
        <v>25208</v>
      </c>
      <c r="H779" s="5">
        <v>561342</v>
      </c>
      <c r="I779" s="50">
        <v>35456</v>
      </c>
      <c r="J779" s="5" t="s">
        <v>417</v>
      </c>
      <c r="L779"/>
    </row>
    <row r="780" spans="1:12" s="1" customFormat="1" x14ac:dyDescent="0.25">
      <c r="A780" s="5" t="s">
        <v>454</v>
      </c>
      <c r="B780" s="5" t="s">
        <v>574</v>
      </c>
      <c r="C780" s="5" t="s">
        <v>91</v>
      </c>
      <c r="D780" s="52">
        <f t="shared" ca="1" si="16"/>
        <v>19704</v>
      </c>
      <c r="E780" s="5" t="s">
        <v>890</v>
      </c>
      <c r="F780" s="5">
        <v>44</v>
      </c>
      <c r="G780" s="50">
        <v>27178</v>
      </c>
      <c r="H780" s="5">
        <v>561356</v>
      </c>
      <c r="I780" s="50">
        <v>35710</v>
      </c>
      <c r="J780" s="5" t="s">
        <v>417</v>
      </c>
      <c r="L780"/>
    </row>
    <row r="781" spans="1:12" s="1" customFormat="1" x14ac:dyDescent="0.25">
      <c r="A781" s="5" t="s">
        <v>408</v>
      </c>
      <c r="B781" s="5" t="s">
        <v>592</v>
      </c>
      <c r="C781" s="5" t="s">
        <v>635</v>
      </c>
      <c r="D781" s="52">
        <f t="shared" ca="1" si="16"/>
        <v>25248</v>
      </c>
      <c r="E781" s="5" t="s">
        <v>891</v>
      </c>
      <c r="F781" s="5">
        <v>45</v>
      </c>
      <c r="G781" s="50">
        <v>26721</v>
      </c>
      <c r="H781" s="5">
        <v>351022</v>
      </c>
      <c r="I781" s="50">
        <v>35772</v>
      </c>
      <c r="J781" s="5" t="s">
        <v>417</v>
      </c>
      <c r="L781"/>
    </row>
    <row r="782" spans="1:12" s="1" customFormat="1" x14ac:dyDescent="0.25">
      <c r="A782" s="5" t="s">
        <v>408</v>
      </c>
      <c r="B782" s="5" t="s">
        <v>519</v>
      </c>
      <c r="C782" s="5" t="s">
        <v>892</v>
      </c>
      <c r="D782" s="52">
        <f t="shared" ca="1" si="16"/>
        <v>27672</v>
      </c>
      <c r="E782" s="5" t="s">
        <v>619</v>
      </c>
      <c r="F782" s="5">
        <v>45</v>
      </c>
      <c r="G782" s="50">
        <v>26752</v>
      </c>
      <c r="H782" s="5">
        <v>561356</v>
      </c>
      <c r="I782" s="50">
        <v>35744</v>
      </c>
      <c r="J782" s="5" t="s">
        <v>417</v>
      </c>
      <c r="L782"/>
    </row>
    <row r="783" spans="1:12" s="1" customFormat="1" x14ac:dyDescent="0.25">
      <c r="A783" s="5" t="s">
        <v>413</v>
      </c>
      <c r="B783" s="5" t="s">
        <v>626</v>
      </c>
      <c r="C783" s="5" t="s">
        <v>640</v>
      </c>
      <c r="D783" s="52">
        <f t="shared" ca="1" si="16"/>
        <v>30960</v>
      </c>
      <c r="E783" s="5" t="s">
        <v>749</v>
      </c>
      <c r="F783" s="5">
        <v>43</v>
      </c>
      <c r="G783" s="50">
        <v>27519</v>
      </c>
      <c r="H783" s="5">
        <v>561352</v>
      </c>
      <c r="I783" s="50">
        <v>35654</v>
      </c>
      <c r="J783" s="5" t="s">
        <v>417</v>
      </c>
      <c r="L783"/>
    </row>
    <row r="784" spans="1:12" s="1" customFormat="1" x14ac:dyDescent="0.25">
      <c r="A784" s="5" t="s">
        <v>408</v>
      </c>
      <c r="B784" s="5" t="s">
        <v>450</v>
      </c>
      <c r="C784" s="5" t="s">
        <v>779</v>
      </c>
      <c r="D784" s="52">
        <f t="shared" ca="1" si="16"/>
        <v>31200</v>
      </c>
      <c r="E784" s="5" t="s">
        <v>536</v>
      </c>
      <c r="F784" s="5">
        <v>45</v>
      </c>
      <c r="G784" s="50">
        <v>26690</v>
      </c>
      <c r="H784" s="5">
        <v>561363</v>
      </c>
      <c r="I784" s="50">
        <v>35579</v>
      </c>
      <c r="J784" s="5" t="s">
        <v>417</v>
      </c>
      <c r="L784"/>
    </row>
    <row r="785" spans="1:12" s="1" customFormat="1" x14ac:dyDescent="0.25">
      <c r="A785" s="5" t="s">
        <v>408</v>
      </c>
      <c r="B785" s="5" t="s">
        <v>817</v>
      </c>
      <c r="C785" s="5" t="s">
        <v>822</v>
      </c>
      <c r="D785" s="52">
        <f t="shared" ca="1" si="16"/>
        <v>25524</v>
      </c>
      <c r="E785" s="5" t="s">
        <v>536</v>
      </c>
      <c r="F785" s="5">
        <v>44</v>
      </c>
      <c r="G785" s="50">
        <v>27086</v>
      </c>
      <c r="H785" s="5">
        <v>561365</v>
      </c>
      <c r="I785" s="50">
        <v>35759</v>
      </c>
      <c r="J785" s="5" t="s">
        <v>417</v>
      </c>
      <c r="L785"/>
    </row>
    <row r="786" spans="1:12" s="1" customFormat="1" x14ac:dyDescent="0.25">
      <c r="A786" s="5" t="s">
        <v>408</v>
      </c>
      <c r="B786" s="5" t="s">
        <v>493</v>
      </c>
      <c r="C786" s="5" t="s">
        <v>410</v>
      </c>
      <c r="D786" s="52">
        <f t="shared" ca="1" si="16"/>
        <v>25728</v>
      </c>
      <c r="E786" s="5" t="s">
        <v>536</v>
      </c>
      <c r="F786" s="5">
        <v>45</v>
      </c>
      <c r="G786" s="50">
        <v>26613</v>
      </c>
      <c r="H786" s="5">
        <v>561362</v>
      </c>
      <c r="I786" s="50">
        <v>35772</v>
      </c>
      <c r="J786" s="5" t="s">
        <v>417</v>
      </c>
      <c r="L786"/>
    </row>
    <row r="787" spans="1:12" s="1" customFormat="1" x14ac:dyDescent="0.25">
      <c r="A787" s="5" t="s">
        <v>408</v>
      </c>
      <c r="B787" s="5" t="s">
        <v>429</v>
      </c>
      <c r="C787" s="5" t="s">
        <v>870</v>
      </c>
      <c r="D787" s="52">
        <f t="shared" ca="1" si="16"/>
        <v>23280</v>
      </c>
      <c r="E787" s="5" t="s">
        <v>738</v>
      </c>
      <c r="F787" s="5">
        <v>43</v>
      </c>
      <c r="G787" s="50">
        <v>27321</v>
      </c>
      <c r="H787" s="5">
        <v>351324</v>
      </c>
      <c r="I787" s="50">
        <v>35695</v>
      </c>
      <c r="J787" s="5" t="s">
        <v>417</v>
      </c>
      <c r="L787"/>
    </row>
    <row r="788" spans="1:12" s="1" customFormat="1" x14ac:dyDescent="0.25">
      <c r="A788" s="5" t="s">
        <v>413</v>
      </c>
      <c r="B788" s="5" t="s">
        <v>568</v>
      </c>
      <c r="C788" s="5" t="s">
        <v>893</v>
      </c>
      <c r="D788" s="52">
        <f t="shared" ca="1" si="16"/>
        <v>28176</v>
      </c>
      <c r="E788" s="5" t="s">
        <v>473</v>
      </c>
      <c r="F788" s="5">
        <v>42</v>
      </c>
      <c r="G788" s="50">
        <v>27984</v>
      </c>
      <c r="H788" s="5">
        <v>561384</v>
      </c>
      <c r="I788" s="50">
        <v>35836</v>
      </c>
      <c r="J788" s="5" t="s">
        <v>417</v>
      </c>
      <c r="L788"/>
    </row>
    <row r="789" spans="1:12" s="1" customFormat="1" x14ac:dyDescent="0.25">
      <c r="A789" s="5" t="s">
        <v>408</v>
      </c>
      <c r="B789" s="5" t="s">
        <v>568</v>
      </c>
      <c r="C789" s="5" t="s">
        <v>679</v>
      </c>
      <c r="D789" s="52">
        <f t="shared" ca="1" si="16"/>
        <v>18168</v>
      </c>
      <c r="E789" s="5" t="s">
        <v>416</v>
      </c>
      <c r="F789" s="5">
        <v>46</v>
      </c>
      <c r="G789" s="50">
        <v>26337</v>
      </c>
      <c r="H789" s="5">
        <v>561386</v>
      </c>
      <c r="I789" s="50">
        <v>35950</v>
      </c>
      <c r="J789" s="5" t="s">
        <v>417</v>
      </c>
      <c r="L789"/>
    </row>
    <row r="790" spans="1:12" s="1" customFormat="1" x14ac:dyDescent="0.25">
      <c r="A790" s="5" t="s">
        <v>413</v>
      </c>
      <c r="B790" s="5" t="s">
        <v>526</v>
      </c>
      <c r="C790" s="5" t="s">
        <v>596</v>
      </c>
      <c r="D790" s="52">
        <f t="shared" ca="1" si="16"/>
        <v>23484</v>
      </c>
      <c r="E790" s="5" t="s">
        <v>460</v>
      </c>
      <c r="F790" s="5">
        <v>43</v>
      </c>
      <c r="G790" s="50">
        <v>27489</v>
      </c>
      <c r="H790" s="5">
        <v>561345</v>
      </c>
      <c r="I790" s="50">
        <v>35932</v>
      </c>
      <c r="J790" s="5" t="s">
        <v>466</v>
      </c>
      <c r="L790"/>
    </row>
    <row r="791" spans="1:12" s="1" customFormat="1" x14ac:dyDescent="0.25">
      <c r="A791" s="5" t="s">
        <v>408</v>
      </c>
      <c r="B791" s="5" t="s">
        <v>712</v>
      </c>
      <c r="C791" s="5" t="s">
        <v>894</v>
      </c>
      <c r="D791" s="52">
        <f t="shared" ca="1" si="16"/>
        <v>20976</v>
      </c>
      <c r="E791" s="5" t="s">
        <v>778</v>
      </c>
      <c r="F791" s="5">
        <v>44</v>
      </c>
      <c r="G791" s="50">
        <v>27081</v>
      </c>
      <c r="H791" s="5">
        <v>561389</v>
      </c>
      <c r="I791" s="50">
        <v>35949</v>
      </c>
      <c r="J791" s="5" t="s">
        <v>466</v>
      </c>
      <c r="L791"/>
    </row>
    <row r="792" spans="1:12" s="1" customFormat="1" x14ac:dyDescent="0.25">
      <c r="A792" s="5" t="s">
        <v>408</v>
      </c>
      <c r="B792" s="5" t="s">
        <v>476</v>
      </c>
      <c r="C792" s="5" t="s">
        <v>835</v>
      </c>
      <c r="D792" s="52">
        <f t="shared" ca="1" si="16"/>
        <v>28296</v>
      </c>
      <c r="E792" s="5" t="s">
        <v>895</v>
      </c>
      <c r="F792" s="5">
        <v>44</v>
      </c>
      <c r="G792" s="50">
        <v>27232</v>
      </c>
      <c r="H792" s="5">
        <v>561393</v>
      </c>
      <c r="I792" s="50">
        <v>35920</v>
      </c>
      <c r="J792" s="5" t="s">
        <v>466</v>
      </c>
      <c r="L792"/>
    </row>
    <row r="793" spans="1:12" s="1" customFormat="1" x14ac:dyDescent="0.25">
      <c r="A793" s="5" t="s">
        <v>413</v>
      </c>
      <c r="B793" s="5" t="s">
        <v>618</v>
      </c>
      <c r="C793" s="5" t="s">
        <v>896</v>
      </c>
      <c r="D793" s="52">
        <f t="shared" ca="1" si="16"/>
        <v>25896</v>
      </c>
      <c r="E793" s="5" t="s">
        <v>460</v>
      </c>
      <c r="F793" s="5">
        <v>42</v>
      </c>
      <c r="G793" s="50">
        <v>27710</v>
      </c>
      <c r="H793" s="5">
        <v>561394</v>
      </c>
      <c r="I793" s="50">
        <v>36139</v>
      </c>
      <c r="J793" s="5" t="s">
        <v>466</v>
      </c>
      <c r="L793"/>
    </row>
    <row r="794" spans="1:12" s="1" customFormat="1" x14ac:dyDescent="0.25">
      <c r="A794" s="5" t="s">
        <v>413</v>
      </c>
      <c r="B794" s="5" t="s">
        <v>481</v>
      </c>
      <c r="C794" s="5" t="s">
        <v>472</v>
      </c>
      <c r="D794" s="52">
        <f t="shared" ca="1" si="16"/>
        <v>18288</v>
      </c>
      <c r="E794" s="5" t="s">
        <v>897</v>
      </c>
      <c r="F794" s="5">
        <v>55</v>
      </c>
      <c r="G794" s="50">
        <v>23195</v>
      </c>
      <c r="H794" s="5">
        <v>561130</v>
      </c>
      <c r="I794" s="50">
        <v>35803</v>
      </c>
      <c r="J794" s="5" t="s">
        <v>466</v>
      </c>
      <c r="L794"/>
    </row>
    <row r="795" spans="1:12" s="1" customFormat="1" x14ac:dyDescent="0.25">
      <c r="A795" s="5" t="s">
        <v>413</v>
      </c>
      <c r="B795" s="5" t="s">
        <v>469</v>
      </c>
      <c r="C795" s="5" t="s">
        <v>898</v>
      </c>
      <c r="D795" s="52">
        <f t="shared" ca="1" si="16"/>
        <v>23112</v>
      </c>
      <c r="E795" s="5" t="s">
        <v>473</v>
      </c>
      <c r="F795" s="5">
        <v>41</v>
      </c>
      <c r="G795" s="50">
        <v>28375</v>
      </c>
      <c r="H795" s="5">
        <v>568857</v>
      </c>
      <c r="I795" s="50">
        <v>35937</v>
      </c>
      <c r="J795" s="5" t="s">
        <v>466</v>
      </c>
      <c r="L795"/>
    </row>
    <row r="796" spans="1:12" s="1" customFormat="1" x14ac:dyDescent="0.25">
      <c r="A796" s="5" t="s">
        <v>408</v>
      </c>
      <c r="B796" s="5" t="s">
        <v>448</v>
      </c>
      <c r="C796" s="5" t="s">
        <v>679</v>
      </c>
      <c r="D796" s="52">
        <f t="shared" ca="1" si="16"/>
        <v>27888</v>
      </c>
      <c r="E796" s="5" t="s">
        <v>445</v>
      </c>
      <c r="F796" s="5">
        <v>56</v>
      </c>
      <c r="G796" s="50">
        <v>22880</v>
      </c>
      <c r="H796" s="5">
        <v>351331</v>
      </c>
      <c r="I796" s="50">
        <v>35958</v>
      </c>
      <c r="J796" s="5" t="s">
        <v>417</v>
      </c>
      <c r="L796"/>
    </row>
    <row r="797" spans="1:12" s="1" customFormat="1" x14ac:dyDescent="0.25">
      <c r="A797" s="5" t="s">
        <v>408</v>
      </c>
      <c r="B797" s="5" t="s">
        <v>559</v>
      </c>
      <c r="C797" s="5" t="s">
        <v>892</v>
      </c>
      <c r="D797" s="52">
        <f t="shared" ca="1" si="16"/>
        <v>20940</v>
      </c>
      <c r="E797" s="5" t="s">
        <v>899</v>
      </c>
      <c r="F797" s="5">
        <v>45</v>
      </c>
      <c r="G797" s="50">
        <v>26584</v>
      </c>
      <c r="H797" s="5">
        <v>351254</v>
      </c>
      <c r="I797" s="50">
        <v>35918</v>
      </c>
      <c r="J797" s="5" t="s">
        <v>900</v>
      </c>
      <c r="L797"/>
    </row>
    <row r="798" spans="1:12" s="1" customFormat="1" x14ac:dyDescent="0.25">
      <c r="A798" s="5" t="s">
        <v>408</v>
      </c>
      <c r="B798" s="5" t="s">
        <v>443</v>
      </c>
      <c r="C798" s="5" t="s">
        <v>863</v>
      </c>
      <c r="D798" s="52">
        <f t="shared" ca="1" si="16"/>
        <v>30372</v>
      </c>
      <c r="E798" s="5" t="s">
        <v>428</v>
      </c>
      <c r="F798" s="5">
        <v>44</v>
      </c>
      <c r="G798" s="50">
        <v>27054</v>
      </c>
      <c r="H798" s="5">
        <v>561563</v>
      </c>
      <c r="I798" s="50">
        <v>36154</v>
      </c>
      <c r="J798" s="5" t="s">
        <v>858</v>
      </c>
      <c r="L798"/>
    </row>
    <row r="799" spans="1:12" s="1" customFormat="1" x14ac:dyDescent="0.25">
      <c r="A799" s="5" t="s">
        <v>408</v>
      </c>
      <c r="B799" s="5" t="s">
        <v>645</v>
      </c>
      <c r="C799" s="5" t="s">
        <v>901</v>
      </c>
      <c r="D799" s="52">
        <f t="shared" ca="1" si="16"/>
        <v>23664</v>
      </c>
      <c r="E799" s="5" t="s">
        <v>902</v>
      </c>
      <c r="F799" s="5">
        <v>48</v>
      </c>
      <c r="G799" s="50">
        <v>25615</v>
      </c>
      <c r="H799" s="5">
        <v>561568</v>
      </c>
      <c r="I799" s="50">
        <v>35988</v>
      </c>
      <c r="J799" s="5" t="s">
        <v>903</v>
      </c>
      <c r="L799"/>
    </row>
    <row r="800" spans="1:12" s="1" customFormat="1" x14ac:dyDescent="0.25">
      <c r="A800" s="5" t="s">
        <v>408</v>
      </c>
      <c r="B800" s="5" t="s">
        <v>817</v>
      </c>
      <c r="C800" s="5" t="s">
        <v>542</v>
      </c>
      <c r="D800" s="52">
        <f t="shared" ca="1" si="16"/>
        <v>23268</v>
      </c>
      <c r="E800" s="5" t="s">
        <v>749</v>
      </c>
      <c r="F800" s="5">
        <v>42</v>
      </c>
      <c r="G800" s="50">
        <v>27923</v>
      </c>
      <c r="H800" s="5">
        <v>561420</v>
      </c>
      <c r="I800" s="50">
        <v>35857</v>
      </c>
      <c r="J800" s="5" t="s">
        <v>417</v>
      </c>
      <c r="L800"/>
    </row>
    <row r="801" spans="1:12" s="1" customFormat="1" x14ac:dyDescent="0.25">
      <c r="A801" s="5" t="s">
        <v>408</v>
      </c>
      <c r="B801" s="5" t="s">
        <v>709</v>
      </c>
      <c r="C801" s="5" t="s">
        <v>904</v>
      </c>
      <c r="D801" s="52">
        <f t="shared" ca="1" si="16"/>
        <v>29928</v>
      </c>
      <c r="E801" s="5" t="s">
        <v>601</v>
      </c>
      <c r="F801" s="5">
        <v>46</v>
      </c>
      <c r="G801" s="50">
        <v>26392</v>
      </c>
      <c r="H801" s="5">
        <v>561426</v>
      </c>
      <c r="I801" s="50">
        <v>36079</v>
      </c>
      <c r="J801" s="5" t="s">
        <v>417</v>
      </c>
      <c r="L801"/>
    </row>
    <row r="802" spans="1:12" s="1" customFormat="1" x14ac:dyDescent="0.25">
      <c r="A802" s="5" t="s">
        <v>413</v>
      </c>
      <c r="B802" s="5" t="s">
        <v>587</v>
      </c>
      <c r="C802" s="5" t="s">
        <v>475</v>
      </c>
      <c r="D802" s="52">
        <f t="shared" ca="1" si="16"/>
        <v>28128</v>
      </c>
      <c r="E802" s="5" t="s">
        <v>460</v>
      </c>
      <c r="F802" s="5">
        <v>43</v>
      </c>
      <c r="G802" s="50">
        <v>27309</v>
      </c>
      <c r="H802" s="5">
        <v>561429</v>
      </c>
      <c r="I802" s="50">
        <v>35993</v>
      </c>
      <c r="J802" s="5" t="s">
        <v>417</v>
      </c>
      <c r="L802"/>
    </row>
    <row r="803" spans="1:12" s="1" customFormat="1" x14ac:dyDescent="0.25">
      <c r="A803" s="5" t="s">
        <v>408</v>
      </c>
      <c r="B803" s="5" t="s">
        <v>662</v>
      </c>
      <c r="C803" s="5" t="s">
        <v>863</v>
      </c>
      <c r="D803" s="52">
        <f t="shared" ca="1" si="16"/>
        <v>28548</v>
      </c>
      <c r="E803" s="5" t="s">
        <v>749</v>
      </c>
      <c r="F803" s="5">
        <v>43</v>
      </c>
      <c r="G803" s="50">
        <v>27610</v>
      </c>
      <c r="H803" s="5">
        <v>350255</v>
      </c>
      <c r="I803" s="50">
        <v>36060</v>
      </c>
      <c r="J803" s="5" t="s">
        <v>417</v>
      </c>
      <c r="L803"/>
    </row>
    <row r="804" spans="1:12" s="1" customFormat="1" x14ac:dyDescent="0.25">
      <c r="A804" s="5" t="s">
        <v>408</v>
      </c>
      <c r="B804" s="5" t="s">
        <v>629</v>
      </c>
      <c r="C804" s="5" t="s">
        <v>735</v>
      </c>
      <c r="D804" s="52">
        <f t="shared" ca="1" si="16"/>
        <v>19608</v>
      </c>
      <c r="E804" s="5" t="s">
        <v>449</v>
      </c>
      <c r="F804" s="5">
        <v>48</v>
      </c>
      <c r="G804" s="50">
        <v>25705</v>
      </c>
      <c r="H804" s="5">
        <v>561434</v>
      </c>
      <c r="I804" s="50">
        <v>35888</v>
      </c>
      <c r="J804" s="5" t="s">
        <v>421</v>
      </c>
      <c r="L804"/>
    </row>
    <row r="805" spans="1:12" s="1" customFormat="1" x14ac:dyDescent="0.25">
      <c r="A805" s="5" t="s">
        <v>408</v>
      </c>
      <c r="B805" s="5" t="s">
        <v>648</v>
      </c>
      <c r="C805" s="5" t="s">
        <v>621</v>
      </c>
      <c r="D805" s="52">
        <f t="shared" ca="1" si="16"/>
        <v>20616</v>
      </c>
      <c r="E805" s="5" t="s">
        <v>473</v>
      </c>
      <c r="F805" s="5">
        <v>51</v>
      </c>
      <c r="G805" s="50">
        <v>24657</v>
      </c>
      <c r="H805" s="5">
        <v>561437</v>
      </c>
      <c r="I805" s="50">
        <v>36155</v>
      </c>
      <c r="J805" s="5" t="s">
        <v>466</v>
      </c>
      <c r="L805"/>
    </row>
    <row r="806" spans="1:12" s="1" customFormat="1" x14ac:dyDescent="0.25">
      <c r="A806" s="5" t="s">
        <v>408</v>
      </c>
      <c r="B806" s="5" t="s">
        <v>730</v>
      </c>
      <c r="C806" s="5" t="s">
        <v>905</v>
      </c>
      <c r="D806" s="52">
        <f t="shared" ca="1" si="16"/>
        <v>20280</v>
      </c>
      <c r="E806" s="5" t="s">
        <v>619</v>
      </c>
      <c r="F806" s="5">
        <v>43</v>
      </c>
      <c r="G806" s="50">
        <v>27649</v>
      </c>
      <c r="H806" s="5">
        <v>561440</v>
      </c>
      <c r="I806" s="50">
        <v>36110</v>
      </c>
      <c r="J806" s="5" t="s">
        <v>466</v>
      </c>
      <c r="L806"/>
    </row>
    <row r="807" spans="1:12" s="1" customFormat="1" x14ac:dyDescent="0.25">
      <c r="A807" s="5" t="s">
        <v>408</v>
      </c>
      <c r="B807" s="5" t="s">
        <v>645</v>
      </c>
      <c r="C807" s="5" t="s">
        <v>863</v>
      </c>
      <c r="D807" s="52">
        <f t="shared" ca="1" si="16"/>
        <v>27648</v>
      </c>
      <c r="E807" s="5" t="s">
        <v>778</v>
      </c>
      <c r="F807" s="5">
        <v>43</v>
      </c>
      <c r="G807" s="50">
        <v>27388</v>
      </c>
      <c r="H807" s="5">
        <v>561442</v>
      </c>
      <c r="I807" s="50">
        <v>36125</v>
      </c>
      <c r="J807" s="5" t="s">
        <v>466</v>
      </c>
      <c r="L807"/>
    </row>
    <row r="808" spans="1:12" s="1" customFormat="1" x14ac:dyDescent="0.25">
      <c r="A808" s="5" t="s">
        <v>408</v>
      </c>
      <c r="B808" s="5" t="s">
        <v>481</v>
      </c>
      <c r="C808" s="5" t="s">
        <v>657</v>
      </c>
      <c r="D808" s="52">
        <f t="shared" ca="1" si="16"/>
        <v>20412</v>
      </c>
      <c r="E808" s="5" t="s">
        <v>482</v>
      </c>
      <c r="F808" s="5">
        <v>43</v>
      </c>
      <c r="G808" s="50">
        <v>27579</v>
      </c>
      <c r="H808" s="5">
        <v>561453</v>
      </c>
      <c r="I808" s="50">
        <v>35883</v>
      </c>
      <c r="J808" s="5" t="s">
        <v>466</v>
      </c>
      <c r="L808"/>
    </row>
    <row r="809" spans="1:12" s="1" customFormat="1" x14ac:dyDescent="0.25">
      <c r="A809" s="5" t="s">
        <v>413</v>
      </c>
      <c r="B809" s="5" t="s">
        <v>155</v>
      </c>
      <c r="C809" s="5" t="s">
        <v>848</v>
      </c>
      <c r="D809" s="52">
        <f t="shared" ca="1" si="16"/>
        <v>19164</v>
      </c>
      <c r="E809" s="5" t="s">
        <v>906</v>
      </c>
      <c r="F809" s="5">
        <v>44</v>
      </c>
      <c r="G809" s="50">
        <v>27140</v>
      </c>
      <c r="H809" s="5">
        <v>561456</v>
      </c>
      <c r="I809" s="50">
        <v>36014</v>
      </c>
      <c r="J809" s="5" t="s">
        <v>466</v>
      </c>
      <c r="L809"/>
    </row>
    <row r="810" spans="1:12" s="1" customFormat="1" x14ac:dyDescent="0.25">
      <c r="A810" s="5" t="s">
        <v>408</v>
      </c>
      <c r="B810" s="5" t="s">
        <v>612</v>
      </c>
      <c r="C810" s="5" t="s">
        <v>451</v>
      </c>
      <c r="D810" s="52">
        <f t="shared" ca="1" si="16"/>
        <v>24300</v>
      </c>
      <c r="E810" s="5" t="s">
        <v>607</v>
      </c>
      <c r="F810" s="5">
        <v>43</v>
      </c>
      <c r="G810" s="50">
        <v>27430</v>
      </c>
      <c r="H810" s="5">
        <v>561462</v>
      </c>
      <c r="I810" s="50">
        <v>36050</v>
      </c>
      <c r="J810" s="5" t="s">
        <v>858</v>
      </c>
      <c r="L810"/>
    </row>
    <row r="811" spans="1:12" s="1" customFormat="1" x14ac:dyDescent="0.25">
      <c r="A811" s="5" t="s">
        <v>413</v>
      </c>
      <c r="B811" s="5" t="s">
        <v>660</v>
      </c>
      <c r="C811" s="5" t="s">
        <v>907</v>
      </c>
      <c r="D811" s="52">
        <f t="shared" ca="1" si="16"/>
        <v>30960</v>
      </c>
      <c r="E811" s="5" t="s">
        <v>416</v>
      </c>
      <c r="F811" s="5">
        <v>42</v>
      </c>
      <c r="G811" s="50">
        <v>27822</v>
      </c>
      <c r="H811" s="5">
        <v>561463</v>
      </c>
      <c r="I811" s="50">
        <v>35979</v>
      </c>
      <c r="J811" s="5" t="s">
        <v>466</v>
      </c>
      <c r="L811"/>
    </row>
    <row r="812" spans="1:12" s="1" customFormat="1" x14ac:dyDescent="0.25">
      <c r="A812" s="5" t="s">
        <v>454</v>
      </c>
      <c r="B812" s="5" t="s">
        <v>667</v>
      </c>
      <c r="C812" s="5" t="s">
        <v>510</v>
      </c>
      <c r="D812" s="52">
        <f t="shared" ca="1" si="16"/>
        <v>27360</v>
      </c>
      <c r="E812" s="5" t="s">
        <v>436</v>
      </c>
      <c r="F812" s="5">
        <v>44</v>
      </c>
      <c r="G812" s="50">
        <v>27114</v>
      </c>
      <c r="H812" s="5">
        <v>561368</v>
      </c>
      <c r="I812" s="50">
        <v>35875</v>
      </c>
      <c r="J812" s="5" t="s">
        <v>466</v>
      </c>
      <c r="L812"/>
    </row>
    <row r="813" spans="1:12" s="1" customFormat="1" x14ac:dyDescent="0.25">
      <c r="A813" s="5" t="s">
        <v>454</v>
      </c>
      <c r="B813" s="5" t="s">
        <v>152</v>
      </c>
      <c r="C813" s="5" t="s">
        <v>796</v>
      </c>
      <c r="D813" s="52">
        <f t="shared" ca="1" si="16"/>
        <v>30312</v>
      </c>
      <c r="E813" s="5" t="s">
        <v>622</v>
      </c>
      <c r="F813" s="5">
        <v>40</v>
      </c>
      <c r="G813" s="50">
        <v>28485</v>
      </c>
      <c r="H813" s="5">
        <v>561470</v>
      </c>
      <c r="I813" s="50">
        <v>36090</v>
      </c>
      <c r="J813" s="5" t="s">
        <v>466</v>
      </c>
      <c r="L813"/>
    </row>
    <row r="814" spans="1:12" s="1" customFormat="1" x14ac:dyDescent="0.25">
      <c r="A814" s="5" t="s">
        <v>408</v>
      </c>
      <c r="B814" s="5" t="s">
        <v>570</v>
      </c>
      <c r="C814" s="5" t="s">
        <v>621</v>
      </c>
      <c r="D814" s="52">
        <f t="shared" ca="1" si="16"/>
        <v>29712</v>
      </c>
      <c r="E814" s="5" t="s">
        <v>482</v>
      </c>
      <c r="F814" s="5">
        <v>45</v>
      </c>
      <c r="G814" s="50">
        <v>26929</v>
      </c>
      <c r="H814" s="5">
        <v>561473</v>
      </c>
      <c r="I814" s="50">
        <v>35905</v>
      </c>
      <c r="J814" s="5" t="s">
        <v>412</v>
      </c>
      <c r="L814"/>
    </row>
    <row r="815" spans="1:12" s="1" customFormat="1" x14ac:dyDescent="0.25">
      <c r="A815" s="5" t="s">
        <v>408</v>
      </c>
      <c r="B815" s="5" t="s">
        <v>524</v>
      </c>
      <c r="C815" s="5" t="s">
        <v>908</v>
      </c>
      <c r="D815" s="52">
        <f t="shared" ca="1" si="16"/>
        <v>18492</v>
      </c>
      <c r="E815" s="5" t="s">
        <v>482</v>
      </c>
      <c r="F815" s="5">
        <v>41</v>
      </c>
      <c r="G815" s="50">
        <v>28075</v>
      </c>
      <c r="H815" s="5">
        <v>350130</v>
      </c>
      <c r="I815" s="50">
        <v>32971</v>
      </c>
      <c r="J815" s="5" t="s">
        <v>909</v>
      </c>
      <c r="L815"/>
    </row>
    <row r="816" spans="1:12" s="1" customFormat="1" x14ac:dyDescent="0.25">
      <c r="A816" s="5" t="s">
        <v>408</v>
      </c>
      <c r="B816" s="5" t="s">
        <v>608</v>
      </c>
      <c r="C816" s="5" t="s">
        <v>621</v>
      </c>
      <c r="D816" s="52">
        <f t="shared" ca="1" si="16"/>
        <v>24300</v>
      </c>
      <c r="E816" s="5" t="s">
        <v>445</v>
      </c>
      <c r="F816" s="5">
        <v>45</v>
      </c>
      <c r="G816" s="50">
        <v>26898</v>
      </c>
      <c r="H816" s="5">
        <v>561478</v>
      </c>
      <c r="I816" s="50">
        <v>32996</v>
      </c>
      <c r="J816" s="5" t="s">
        <v>909</v>
      </c>
      <c r="L816"/>
    </row>
    <row r="817" spans="1:12" s="1" customFormat="1" x14ac:dyDescent="0.25">
      <c r="A817" s="5" t="s">
        <v>408</v>
      </c>
      <c r="B817" s="5" t="s">
        <v>541</v>
      </c>
      <c r="C817" s="5" t="s">
        <v>155</v>
      </c>
      <c r="D817" s="52">
        <f t="shared" ca="1" si="16"/>
        <v>20376</v>
      </c>
      <c r="E817" s="5" t="s">
        <v>422</v>
      </c>
      <c r="F817" s="5">
        <v>44</v>
      </c>
      <c r="G817" s="50">
        <v>27169</v>
      </c>
      <c r="H817" s="5">
        <v>351342</v>
      </c>
      <c r="I817" s="50">
        <v>33120</v>
      </c>
      <c r="J817" s="5" t="s">
        <v>909</v>
      </c>
      <c r="L817"/>
    </row>
    <row r="818" spans="1:12" s="1" customFormat="1" x14ac:dyDescent="0.25">
      <c r="A818" s="5" t="s">
        <v>408</v>
      </c>
      <c r="B818" s="5" t="s">
        <v>434</v>
      </c>
      <c r="C818" s="5" t="s">
        <v>776</v>
      </c>
      <c r="D818" s="52">
        <f t="shared" ca="1" si="16"/>
        <v>22164</v>
      </c>
      <c r="E818" s="5" t="s">
        <v>622</v>
      </c>
      <c r="F818" s="5">
        <v>40</v>
      </c>
      <c r="G818" s="50">
        <v>28436</v>
      </c>
      <c r="H818" s="5">
        <v>561482</v>
      </c>
      <c r="I818" s="50">
        <v>33013</v>
      </c>
      <c r="J818" s="5" t="s">
        <v>909</v>
      </c>
      <c r="L818"/>
    </row>
    <row r="819" spans="1:12" s="1" customFormat="1" x14ac:dyDescent="0.25">
      <c r="A819" s="5" t="s">
        <v>408</v>
      </c>
      <c r="B819" s="5" t="s">
        <v>665</v>
      </c>
      <c r="C819" s="5" t="s">
        <v>86</v>
      </c>
      <c r="D819" s="52">
        <f t="shared" ca="1" si="16"/>
        <v>24384</v>
      </c>
      <c r="E819" s="5" t="s">
        <v>910</v>
      </c>
      <c r="F819" s="5">
        <v>45</v>
      </c>
      <c r="G819" s="50">
        <v>26783</v>
      </c>
      <c r="H819" s="5">
        <v>561483</v>
      </c>
      <c r="I819" s="50">
        <v>33126</v>
      </c>
      <c r="J819" s="5" t="s">
        <v>909</v>
      </c>
      <c r="L819"/>
    </row>
    <row r="820" spans="1:12" s="1" customFormat="1" x14ac:dyDescent="0.25">
      <c r="A820" s="5" t="s">
        <v>408</v>
      </c>
      <c r="B820" s="5" t="s">
        <v>748</v>
      </c>
      <c r="C820" s="5" t="s">
        <v>550</v>
      </c>
      <c r="D820" s="52">
        <f t="shared" ca="1" si="16"/>
        <v>24096</v>
      </c>
      <c r="E820" s="5" t="s">
        <v>473</v>
      </c>
      <c r="F820" s="5">
        <v>42</v>
      </c>
      <c r="G820" s="50">
        <v>27827</v>
      </c>
      <c r="H820" s="5">
        <v>568812</v>
      </c>
      <c r="I820" s="50">
        <v>32878</v>
      </c>
      <c r="J820" s="5" t="s">
        <v>909</v>
      </c>
      <c r="L820"/>
    </row>
    <row r="821" spans="1:12" s="1" customFormat="1" x14ac:dyDescent="0.25">
      <c r="A821" s="5" t="s">
        <v>408</v>
      </c>
      <c r="B821" s="5" t="s">
        <v>562</v>
      </c>
      <c r="C821" s="5" t="s">
        <v>185</v>
      </c>
      <c r="D821" s="52">
        <f t="shared" ca="1" si="16"/>
        <v>19128</v>
      </c>
      <c r="E821" s="5" t="s">
        <v>911</v>
      </c>
      <c r="F821" s="5">
        <v>61</v>
      </c>
      <c r="G821" s="50">
        <v>20988</v>
      </c>
      <c r="H821" s="5">
        <v>351343</v>
      </c>
      <c r="I821" s="50">
        <v>33005</v>
      </c>
      <c r="J821" s="5" t="s">
        <v>909</v>
      </c>
      <c r="L821"/>
    </row>
    <row r="822" spans="1:12" s="1" customFormat="1" x14ac:dyDescent="0.25">
      <c r="A822" s="5" t="s">
        <v>413</v>
      </c>
      <c r="B822" s="5" t="s">
        <v>437</v>
      </c>
      <c r="C822" s="5" t="s">
        <v>781</v>
      </c>
      <c r="D822" s="52">
        <f t="shared" ca="1" si="16"/>
        <v>23364</v>
      </c>
      <c r="E822" s="5" t="s">
        <v>439</v>
      </c>
      <c r="F822" s="5">
        <v>46</v>
      </c>
      <c r="G822" s="50">
        <v>26374</v>
      </c>
      <c r="H822" s="5">
        <v>561213</v>
      </c>
      <c r="I822" s="50">
        <v>35857</v>
      </c>
      <c r="J822" s="5" t="s">
        <v>909</v>
      </c>
      <c r="L822"/>
    </row>
    <row r="823" spans="1:12" s="1" customFormat="1" x14ac:dyDescent="0.25">
      <c r="A823" s="5" t="s">
        <v>454</v>
      </c>
      <c r="B823" s="5" t="s">
        <v>568</v>
      </c>
      <c r="C823" s="5" t="s">
        <v>808</v>
      </c>
      <c r="D823" s="52">
        <f t="shared" ca="1" si="16"/>
        <v>26712</v>
      </c>
      <c r="E823" s="5" t="s">
        <v>577</v>
      </c>
      <c r="F823" s="5">
        <v>43</v>
      </c>
      <c r="G823" s="50">
        <v>27399</v>
      </c>
      <c r="H823" s="5">
        <v>561227</v>
      </c>
      <c r="I823" s="50">
        <v>36125</v>
      </c>
      <c r="J823" s="5" t="s">
        <v>909</v>
      </c>
      <c r="L823"/>
    </row>
    <row r="824" spans="1:12" s="1" customFormat="1" x14ac:dyDescent="0.25">
      <c r="A824" s="5" t="s">
        <v>408</v>
      </c>
      <c r="B824" s="5" t="s">
        <v>481</v>
      </c>
      <c r="C824" s="5" t="s">
        <v>161</v>
      </c>
      <c r="D824" s="52">
        <f t="shared" ca="1" si="16"/>
        <v>27012</v>
      </c>
      <c r="E824" s="5" t="s">
        <v>537</v>
      </c>
      <c r="F824" s="5">
        <v>41</v>
      </c>
      <c r="G824" s="50">
        <v>28106</v>
      </c>
      <c r="H824" s="5">
        <v>561491</v>
      </c>
      <c r="I824" s="50">
        <v>36139</v>
      </c>
      <c r="J824" s="5" t="s">
        <v>909</v>
      </c>
      <c r="L824"/>
    </row>
    <row r="825" spans="1:12" s="1" customFormat="1" x14ac:dyDescent="0.25">
      <c r="A825" s="5" t="s">
        <v>413</v>
      </c>
      <c r="B825" s="5" t="s">
        <v>564</v>
      </c>
      <c r="C825" s="5" t="s">
        <v>596</v>
      </c>
      <c r="D825" s="52">
        <f t="shared" ca="1" si="16"/>
        <v>29376</v>
      </c>
      <c r="E825" s="5" t="s">
        <v>439</v>
      </c>
      <c r="F825" s="5">
        <v>42</v>
      </c>
      <c r="G825" s="50">
        <v>27738</v>
      </c>
      <c r="H825" s="5">
        <v>561646</v>
      </c>
      <c r="I825" s="50">
        <v>36083</v>
      </c>
      <c r="J825" s="5" t="s">
        <v>909</v>
      </c>
      <c r="L825"/>
    </row>
    <row r="826" spans="1:12" s="1" customFormat="1" x14ac:dyDescent="0.25">
      <c r="A826" s="5" t="s">
        <v>408</v>
      </c>
      <c r="B826" s="5" t="s">
        <v>586</v>
      </c>
      <c r="C826" s="5" t="s">
        <v>713</v>
      </c>
      <c r="D826" s="52">
        <f t="shared" ca="1" si="16"/>
        <v>25752</v>
      </c>
      <c r="E826" s="5" t="s">
        <v>482</v>
      </c>
      <c r="F826" s="5">
        <v>42</v>
      </c>
      <c r="G826" s="50">
        <v>27853</v>
      </c>
      <c r="H826" s="5">
        <v>561565</v>
      </c>
      <c r="I826" s="50">
        <v>35820</v>
      </c>
      <c r="J826" s="5" t="s">
        <v>909</v>
      </c>
      <c r="L826"/>
    </row>
    <row r="827" spans="1:12" s="1" customFormat="1" x14ac:dyDescent="0.25">
      <c r="A827" s="5" t="s">
        <v>413</v>
      </c>
      <c r="B827" s="5" t="s">
        <v>766</v>
      </c>
      <c r="C827" s="5" t="s">
        <v>563</v>
      </c>
      <c r="D827" s="52">
        <f t="shared" ca="1" si="16"/>
        <v>23280</v>
      </c>
      <c r="E827" s="5" t="s">
        <v>439</v>
      </c>
      <c r="F827" s="5">
        <v>39</v>
      </c>
      <c r="G827" s="50">
        <v>28896</v>
      </c>
      <c r="H827" s="5">
        <v>351472</v>
      </c>
      <c r="I827" s="50">
        <v>35935</v>
      </c>
      <c r="J827" s="5" t="s">
        <v>909</v>
      </c>
      <c r="L827"/>
    </row>
    <row r="828" spans="1:12" s="1" customFormat="1" x14ac:dyDescent="0.25">
      <c r="A828" s="5" t="s">
        <v>408</v>
      </c>
      <c r="B828" s="5" t="s">
        <v>443</v>
      </c>
      <c r="C828" s="5" t="s">
        <v>161</v>
      </c>
      <c r="D828" s="52">
        <f t="shared" ca="1" si="16"/>
        <v>22608</v>
      </c>
      <c r="E828" s="5" t="s">
        <v>473</v>
      </c>
      <c r="F828" s="5">
        <v>53</v>
      </c>
      <c r="G828" s="50">
        <v>23721</v>
      </c>
      <c r="H828" s="5">
        <v>561496</v>
      </c>
      <c r="I828" s="50">
        <v>32899</v>
      </c>
      <c r="J828" s="5" t="s">
        <v>909</v>
      </c>
      <c r="L828"/>
    </row>
    <row r="829" spans="1:12" s="1" customFormat="1" x14ac:dyDescent="0.25">
      <c r="A829" s="5" t="s">
        <v>408</v>
      </c>
      <c r="B829" s="5" t="s">
        <v>503</v>
      </c>
      <c r="C829" s="5" t="s">
        <v>155</v>
      </c>
      <c r="D829" s="52">
        <f t="shared" ca="1" si="16"/>
        <v>18156</v>
      </c>
      <c r="E829" s="5" t="s">
        <v>536</v>
      </c>
      <c r="F829" s="5">
        <v>41</v>
      </c>
      <c r="G829" s="50">
        <v>28262</v>
      </c>
      <c r="H829" s="5">
        <v>561498</v>
      </c>
      <c r="I829" s="50">
        <v>36253</v>
      </c>
      <c r="J829" s="5" t="s">
        <v>909</v>
      </c>
      <c r="L829"/>
    </row>
    <row r="830" spans="1:12" s="1" customFormat="1" x14ac:dyDescent="0.25">
      <c r="A830" s="5" t="s">
        <v>413</v>
      </c>
      <c r="B830" s="5" t="s">
        <v>569</v>
      </c>
      <c r="C830" s="5" t="s">
        <v>523</v>
      </c>
      <c r="D830" s="52">
        <f t="shared" ca="1" si="16"/>
        <v>24312</v>
      </c>
      <c r="E830" s="5" t="s">
        <v>460</v>
      </c>
      <c r="F830" s="5">
        <v>40</v>
      </c>
      <c r="G830" s="50">
        <v>28721</v>
      </c>
      <c r="H830" s="5">
        <v>561635</v>
      </c>
      <c r="I830" s="50">
        <v>36207</v>
      </c>
      <c r="J830" s="5" t="s">
        <v>909</v>
      </c>
      <c r="L830"/>
    </row>
    <row r="831" spans="1:12" s="1" customFormat="1" x14ac:dyDescent="0.25">
      <c r="A831" s="5" t="s">
        <v>413</v>
      </c>
      <c r="B831" s="5" t="s">
        <v>564</v>
      </c>
      <c r="C831" s="5" t="s">
        <v>489</v>
      </c>
      <c r="D831" s="52">
        <f t="shared" ca="1" si="16"/>
        <v>21228</v>
      </c>
      <c r="E831" s="5" t="s">
        <v>869</v>
      </c>
      <c r="F831" s="5">
        <v>51</v>
      </c>
      <c r="G831" s="50">
        <v>24534</v>
      </c>
      <c r="H831" s="5">
        <v>350025</v>
      </c>
      <c r="I831" s="50">
        <v>32961</v>
      </c>
      <c r="J831" s="5" t="s">
        <v>909</v>
      </c>
      <c r="L831"/>
    </row>
    <row r="832" spans="1:12" s="1" customFormat="1" x14ac:dyDescent="0.25">
      <c r="A832" s="5" t="s">
        <v>408</v>
      </c>
      <c r="B832" s="5" t="s">
        <v>423</v>
      </c>
      <c r="C832" s="5" t="s">
        <v>912</v>
      </c>
      <c r="D832" s="52">
        <f t="shared" ca="1" si="16"/>
        <v>27252</v>
      </c>
      <c r="E832" s="5" t="s">
        <v>433</v>
      </c>
      <c r="F832" s="5">
        <v>48</v>
      </c>
      <c r="G832" s="50">
        <v>25784</v>
      </c>
      <c r="H832" s="5">
        <v>351351</v>
      </c>
      <c r="I832" s="50">
        <v>32968</v>
      </c>
      <c r="J832" s="5" t="s">
        <v>909</v>
      </c>
      <c r="L832"/>
    </row>
    <row r="833" spans="1:12" s="1" customFormat="1" x14ac:dyDescent="0.25">
      <c r="A833" s="5" t="s">
        <v>408</v>
      </c>
      <c r="B833" s="5" t="s">
        <v>569</v>
      </c>
      <c r="C833" s="5" t="s">
        <v>161</v>
      </c>
      <c r="D833" s="52">
        <f t="shared" ca="1" si="16"/>
        <v>31008</v>
      </c>
      <c r="E833" s="5" t="s">
        <v>536</v>
      </c>
      <c r="F833" s="5">
        <v>40</v>
      </c>
      <c r="G833" s="50">
        <v>28405</v>
      </c>
      <c r="H833" s="5">
        <v>351487</v>
      </c>
      <c r="I833" s="50">
        <v>33027</v>
      </c>
      <c r="J833" s="5" t="s">
        <v>858</v>
      </c>
      <c r="L833"/>
    </row>
    <row r="834" spans="1:12" s="1" customFormat="1" x14ac:dyDescent="0.25">
      <c r="A834" s="5" t="s">
        <v>413</v>
      </c>
      <c r="B834" s="5" t="s">
        <v>766</v>
      </c>
      <c r="C834" s="5" t="s">
        <v>515</v>
      </c>
      <c r="D834" s="52">
        <f t="shared" ca="1" si="16"/>
        <v>19248</v>
      </c>
      <c r="E834" s="5" t="s">
        <v>856</v>
      </c>
      <c r="F834" s="5">
        <v>47</v>
      </c>
      <c r="G834" s="50">
        <v>25848</v>
      </c>
      <c r="H834" s="5">
        <v>351352</v>
      </c>
      <c r="I834" s="50">
        <v>32958</v>
      </c>
      <c r="J834" s="5" t="s">
        <v>909</v>
      </c>
      <c r="L834"/>
    </row>
    <row r="835" spans="1:12" s="1" customFormat="1" x14ac:dyDescent="0.25">
      <c r="A835" s="5" t="s">
        <v>413</v>
      </c>
      <c r="B835" s="5" t="s">
        <v>713</v>
      </c>
      <c r="C835" s="5" t="s">
        <v>438</v>
      </c>
      <c r="D835" s="52">
        <f t="shared" ref="D835:D898" ca="1" si="17">RANDBETWEEN(1500,2600)*12</f>
        <v>26052</v>
      </c>
      <c r="E835" s="5" t="s">
        <v>802</v>
      </c>
      <c r="F835" s="5">
        <v>53</v>
      </c>
      <c r="G835" s="50">
        <v>23721</v>
      </c>
      <c r="H835" s="5">
        <v>351353</v>
      </c>
      <c r="I835" s="50">
        <v>32899</v>
      </c>
      <c r="J835" s="5" t="s">
        <v>909</v>
      </c>
      <c r="L835"/>
    </row>
    <row r="836" spans="1:12" s="1" customFormat="1" x14ac:dyDescent="0.25">
      <c r="A836" s="5" t="s">
        <v>408</v>
      </c>
      <c r="B836" s="5" t="s">
        <v>665</v>
      </c>
      <c r="C836" s="5" t="s">
        <v>542</v>
      </c>
      <c r="D836" s="52">
        <f t="shared" ca="1" si="17"/>
        <v>31080</v>
      </c>
      <c r="E836" s="5" t="s">
        <v>749</v>
      </c>
      <c r="F836" s="5">
        <v>42</v>
      </c>
      <c r="G836" s="50">
        <v>28007</v>
      </c>
      <c r="H836" s="5">
        <v>561521</v>
      </c>
      <c r="I836" s="50">
        <v>33153</v>
      </c>
      <c r="J836" s="5" t="s">
        <v>909</v>
      </c>
      <c r="L836"/>
    </row>
    <row r="837" spans="1:12" s="1" customFormat="1" x14ac:dyDescent="0.25">
      <c r="A837" s="5" t="s">
        <v>408</v>
      </c>
      <c r="B837" s="5" t="s">
        <v>791</v>
      </c>
      <c r="C837" s="5" t="s">
        <v>913</v>
      </c>
      <c r="D837" s="52">
        <f t="shared" ca="1" si="17"/>
        <v>28332</v>
      </c>
      <c r="E837" s="5" t="s">
        <v>425</v>
      </c>
      <c r="F837" s="5">
        <v>40</v>
      </c>
      <c r="G837" s="50">
        <v>28661</v>
      </c>
      <c r="H837" s="5">
        <v>561520</v>
      </c>
      <c r="I837" s="50">
        <v>33215</v>
      </c>
      <c r="J837" s="5" t="s">
        <v>909</v>
      </c>
      <c r="L837"/>
    </row>
    <row r="838" spans="1:12" s="1" customFormat="1" x14ac:dyDescent="0.25">
      <c r="A838" s="5" t="s">
        <v>408</v>
      </c>
      <c r="B838" s="5" t="s">
        <v>704</v>
      </c>
      <c r="C838" s="5" t="s">
        <v>679</v>
      </c>
      <c r="D838" s="52">
        <f t="shared" ca="1" si="17"/>
        <v>28896</v>
      </c>
      <c r="E838" s="5" t="s">
        <v>439</v>
      </c>
      <c r="F838" s="5">
        <v>49</v>
      </c>
      <c r="G838" s="50">
        <v>25425</v>
      </c>
      <c r="H838" s="5">
        <v>561581</v>
      </c>
      <c r="I838" s="50">
        <v>33187</v>
      </c>
      <c r="J838" s="5" t="s">
        <v>909</v>
      </c>
      <c r="L838"/>
    </row>
    <row r="839" spans="1:12" s="1" customFormat="1" x14ac:dyDescent="0.25">
      <c r="A839" s="5" t="s">
        <v>408</v>
      </c>
      <c r="B839" s="5" t="s">
        <v>469</v>
      </c>
      <c r="C839" s="5" t="s">
        <v>191</v>
      </c>
      <c r="D839" s="52">
        <f t="shared" ca="1" si="17"/>
        <v>24228</v>
      </c>
      <c r="E839" s="5" t="s">
        <v>560</v>
      </c>
      <c r="F839" s="5">
        <v>41</v>
      </c>
      <c r="G839" s="50">
        <v>28274</v>
      </c>
      <c r="H839" s="5">
        <v>561529</v>
      </c>
      <c r="I839" s="50">
        <v>36750</v>
      </c>
      <c r="J839" s="5" t="s">
        <v>466</v>
      </c>
      <c r="L839"/>
    </row>
    <row r="840" spans="1:12" s="1" customFormat="1" x14ac:dyDescent="0.25">
      <c r="A840" s="5" t="s">
        <v>408</v>
      </c>
      <c r="B840" s="5" t="s">
        <v>817</v>
      </c>
      <c r="C840" s="5" t="s">
        <v>191</v>
      </c>
      <c r="D840" s="52">
        <f t="shared" ca="1" si="17"/>
        <v>29088</v>
      </c>
      <c r="E840" s="5" t="s">
        <v>470</v>
      </c>
      <c r="F840" s="5">
        <v>40</v>
      </c>
      <c r="G840" s="50">
        <v>28693</v>
      </c>
      <c r="H840" s="5">
        <v>561527</v>
      </c>
      <c r="I840" s="50">
        <v>36675</v>
      </c>
      <c r="J840" s="5" t="s">
        <v>466</v>
      </c>
      <c r="L840"/>
    </row>
    <row r="841" spans="1:12" s="1" customFormat="1" x14ac:dyDescent="0.25">
      <c r="A841" s="5" t="s">
        <v>413</v>
      </c>
      <c r="B841" s="5" t="s">
        <v>603</v>
      </c>
      <c r="C841" s="5" t="s">
        <v>914</v>
      </c>
      <c r="D841" s="52">
        <f t="shared" ca="1" si="17"/>
        <v>19032</v>
      </c>
      <c r="E841" s="5" t="s">
        <v>915</v>
      </c>
      <c r="F841" s="5">
        <v>44</v>
      </c>
      <c r="G841" s="50">
        <v>27279</v>
      </c>
      <c r="H841" s="5">
        <v>561533</v>
      </c>
      <c r="I841" s="50">
        <v>36953</v>
      </c>
      <c r="J841" s="5" t="s">
        <v>466</v>
      </c>
      <c r="L841"/>
    </row>
    <row r="842" spans="1:12" s="1" customFormat="1" x14ac:dyDescent="0.25">
      <c r="A842" s="5" t="s">
        <v>408</v>
      </c>
      <c r="B842" s="5" t="s">
        <v>784</v>
      </c>
      <c r="C842" s="5" t="s">
        <v>169</v>
      </c>
      <c r="D842" s="52">
        <f t="shared" ca="1" si="17"/>
        <v>30192</v>
      </c>
      <c r="E842" s="5" t="s">
        <v>473</v>
      </c>
      <c r="F842" s="5">
        <v>41</v>
      </c>
      <c r="G842" s="50">
        <v>28390</v>
      </c>
      <c r="H842" s="5">
        <v>561536</v>
      </c>
      <c r="I842" s="50">
        <v>36868</v>
      </c>
      <c r="J842" s="5" t="s">
        <v>466</v>
      </c>
      <c r="L842"/>
    </row>
    <row r="843" spans="1:12" s="1" customFormat="1" x14ac:dyDescent="0.25">
      <c r="A843" s="5" t="s">
        <v>408</v>
      </c>
      <c r="B843" s="5" t="s">
        <v>426</v>
      </c>
      <c r="C843" s="5" t="s">
        <v>916</v>
      </c>
      <c r="D843" s="52">
        <f t="shared" ca="1" si="17"/>
        <v>21216</v>
      </c>
      <c r="E843" s="5" t="s">
        <v>658</v>
      </c>
      <c r="F843" s="5">
        <v>40</v>
      </c>
      <c r="G843" s="50">
        <v>28601</v>
      </c>
      <c r="H843" s="5">
        <v>568890</v>
      </c>
      <c r="I843" s="50">
        <v>36791</v>
      </c>
      <c r="J843" s="5" t="s">
        <v>466</v>
      </c>
      <c r="L843"/>
    </row>
    <row r="844" spans="1:12" s="1" customFormat="1" x14ac:dyDescent="0.25">
      <c r="A844" s="5" t="s">
        <v>408</v>
      </c>
      <c r="B844" s="5" t="s">
        <v>559</v>
      </c>
      <c r="C844" s="5" t="s">
        <v>863</v>
      </c>
      <c r="D844" s="52">
        <f t="shared" ca="1" si="17"/>
        <v>29916</v>
      </c>
      <c r="E844" s="5" t="s">
        <v>445</v>
      </c>
      <c r="F844" s="5">
        <v>46</v>
      </c>
      <c r="G844" s="50">
        <v>26366</v>
      </c>
      <c r="H844" s="5">
        <v>351357</v>
      </c>
      <c r="I844" s="50">
        <v>36566</v>
      </c>
      <c r="J844" s="5" t="s">
        <v>909</v>
      </c>
      <c r="L844"/>
    </row>
    <row r="845" spans="1:12" s="1" customFormat="1" x14ac:dyDescent="0.25">
      <c r="A845" s="5" t="s">
        <v>408</v>
      </c>
      <c r="B845" s="5" t="s">
        <v>474</v>
      </c>
      <c r="C845" s="5" t="s">
        <v>465</v>
      </c>
      <c r="D845" s="52">
        <f t="shared" ca="1" si="17"/>
        <v>21360</v>
      </c>
      <c r="E845" s="5" t="s">
        <v>445</v>
      </c>
      <c r="F845" s="5">
        <v>53</v>
      </c>
      <c r="G845" s="50">
        <v>23910</v>
      </c>
      <c r="H845" s="5">
        <v>351359</v>
      </c>
      <c r="I845" s="50">
        <v>33028</v>
      </c>
      <c r="J845" s="5" t="s">
        <v>909</v>
      </c>
      <c r="L845"/>
    </row>
    <row r="846" spans="1:12" s="1" customFormat="1" x14ac:dyDescent="0.25">
      <c r="A846" s="5" t="s">
        <v>408</v>
      </c>
      <c r="B846" s="5" t="s">
        <v>467</v>
      </c>
      <c r="C846" s="5" t="s">
        <v>870</v>
      </c>
      <c r="D846" s="52">
        <f t="shared" ca="1" si="17"/>
        <v>21228</v>
      </c>
      <c r="E846" s="5" t="s">
        <v>416</v>
      </c>
      <c r="F846" s="5">
        <v>43</v>
      </c>
      <c r="G846" s="50">
        <v>27549</v>
      </c>
      <c r="H846" s="5">
        <v>568602</v>
      </c>
      <c r="I846" s="50">
        <v>36663</v>
      </c>
      <c r="J846" s="5" t="s">
        <v>909</v>
      </c>
      <c r="L846"/>
    </row>
    <row r="847" spans="1:12" s="1" customFormat="1" x14ac:dyDescent="0.25">
      <c r="A847" s="5" t="s">
        <v>454</v>
      </c>
      <c r="B847" s="5" t="s">
        <v>500</v>
      </c>
      <c r="C847" s="5" t="s">
        <v>523</v>
      </c>
      <c r="D847" s="52">
        <f t="shared" ca="1" si="17"/>
        <v>27144</v>
      </c>
      <c r="E847" s="5" t="s">
        <v>416</v>
      </c>
      <c r="F847" s="5">
        <v>44</v>
      </c>
      <c r="G847" s="50">
        <v>27200</v>
      </c>
      <c r="H847" s="5">
        <v>561331</v>
      </c>
      <c r="I847" s="50">
        <v>36680</v>
      </c>
      <c r="J847" s="5" t="s">
        <v>909</v>
      </c>
      <c r="L847"/>
    </row>
    <row r="848" spans="1:12" s="1" customFormat="1" x14ac:dyDescent="0.25">
      <c r="A848" s="5" t="s">
        <v>408</v>
      </c>
      <c r="B848" s="5" t="s">
        <v>730</v>
      </c>
      <c r="C848" s="5" t="s">
        <v>735</v>
      </c>
      <c r="D848" s="52">
        <f t="shared" ca="1" si="17"/>
        <v>24120</v>
      </c>
      <c r="E848" s="5" t="s">
        <v>917</v>
      </c>
      <c r="F848" s="5">
        <v>52</v>
      </c>
      <c r="G848" s="50">
        <v>24037</v>
      </c>
      <c r="H848" s="5">
        <v>561590</v>
      </c>
      <c r="I848" s="50">
        <v>33363</v>
      </c>
      <c r="J848" s="5" t="s">
        <v>421</v>
      </c>
      <c r="L848"/>
    </row>
    <row r="849" spans="1:12" s="1" customFormat="1" x14ac:dyDescent="0.25">
      <c r="A849" s="5" t="s">
        <v>408</v>
      </c>
      <c r="B849" s="5" t="s">
        <v>572</v>
      </c>
      <c r="C849" s="5" t="s">
        <v>161</v>
      </c>
      <c r="D849" s="52">
        <f t="shared" ca="1" si="17"/>
        <v>18420</v>
      </c>
      <c r="E849" s="5" t="s">
        <v>502</v>
      </c>
      <c r="F849" s="5">
        <v>40</v>
      </c>
      <c r="G849" s="50">
        <v>28630</v>
      </c>
      <c r="H849" s="5">
        <v>561556</v>
      </c>
      <c r="I849" s="50">
        <v>37235</v>
      </c>
      <c r="J849" s="5" t="s">
        <v>918</v>
      </c>
      <c r="L849"/>
    </row>
    <row r="850" spans="1:12" s="1" customFormat="1" x14ac:dyDescent="0.25">
      <c r="A850" s="5" t="s">
        <v>413</v>
      </c>
      <c r="B850" s="5" t="s">
        <v>610</v>
      </c>
      <c r="C850" s="5" t="s">
        <v>844</v>
      </c>
      <c r="D850" s="52">
        <f t="shared" ca="1" si="17"/>
        <v>26496</v>
      </c>
      <c r="E850" s="5" t="s">
        <v>726</v>
      </c>
      <c r="F850" s="5">
        <v>42</v>
      </c>
      <c r="G850" s="50">
        <v>27883</v>
      </c>
      <c r="H850" s="5">
        <v>561589</v>
      </c>
      <c r="I850" s="50">
        <v>36899</v>
      </c>
      <c r="J850" s="5" t="s">
        <v>466</v>
      </c>
      <c r="L850"/>
    </row>
    <row r="851" spans="1:12" s="1" customFormat="1" x14ac:dyDescent="0.25">
      <c r="A851" s="5" t="s">
        <v>454</v>
      </c>
      <c r="B851" s="5" t="s">
        <v>157</v>
      </c>
      <c r="C851" s="5" t="s">
        <v>167</v>
      </c>
      <c r="D851" s="52">
        <f t="shared" ca="1" si="17"/>
        <v>29424</v>
      </c>
      <c r="E851" s="5" t="s">
        <v>919</v>
      </c>
      <c r="F851" s="5">
        <v>42</v>
      </c>
      <c r="G851" s="50">
        <v>27798</v>
      </c>
      <c r="H851" s="5">
        <v>561543</v>
      </c>
      <c r="I851" s="50">
        <v>37033</v>
      </c>
      <c r="J851" s="5" t="s">
        <v>900</v>
      </c>
      <c r="L851"/>
    </row>
    <row r="852" spans="1:12" s="1" customFormat="1" x14ac:dyDescent="0.25">
      <c r="A852" s="5" t="s">
        <v>413</v>
      </c>
      <c r="B852" s="5" t="s">
        <v>784</v>
      </c>
      <c r="C852" s="5" t="s">
        <v>539</v>
      </c>
      <c r="D852" s="52">
        <f t="shared" ca="1" si="17"/>
        <v>22800</v>
      </c>
      <c r="E852" s="5" t="s">
        <v>457</v>
      </c>
      <c r="F852" s="5">
        <v>43</v>
      </c>
      <c r="G852" s="50">
        <v>27647</v>
      </c>
      <c r="H852" s="5">
        <v>561549</v>
      </c>
      <c r="I852" s="50">
        <v>37054</v>
      </c>
      <c r="J852" s="5" t="s">
        <v>466</v>
      </c>
      <c r="L852"/>
    </row>
    <row r="853" spans="1:12" s="1" customFormat="1" x14ac:dyDescent="0.25">
      <c r="A853" s="5" t="s">
        <v>408</v>
      </c>
      <c r="B853" s="5" t="s">
        <v>579</v>
      </c>
      <c r="C853" s="5" t="s">
        <v>822</v>
      </c>
      <c r="D853" s="52">
        <f t="shared" ca="1" si="17"/>
        <v>28296</v>
      </c>
      <c r="E853" s="5" t="s">
        <v>920</v>
      </c>
      <c r="F853" s="5">
        <v>53</v>
      </c>
      <c r="G853" s="50">
        <v>23966</v>
      </c>
      <c r="H853" s="5">
        <v>351363</v>
      </c>
      <c r="I853" s="50">
        <v>37014</v>
      </c>
      <c r="J853" s="5" t="s">
        <v>858</v>
      </c>
      <c r="L853"/>
    </row>
    <row r="854" spans="1:12" s="1" customFormat="1" x14ac:dyDescent="0.25">
      <c r="A854" s="5" t="s">
        <v>413</v>
      </c>
      <c r="B854" s="5" t="s">
        <v>631</v>
      </c>
      <c r="C854" s="5" t="s">
        <v>480</v>
      </c>
      <c r="D854" s="52">
        <f t="shared" ca="1" si="17"/>
        <v>29628</v>
      </c>
      <c r="E854" s="5" t="s">
        <v>749</v>
      </c>
      <c r="F854" s="5">
        <v>41</v>
      </c>
      <c r="G854" s="50">
        <v>28044</v>
      </c>
      <c r="H854" s="5">
        <v>568944</v>
      </c>
      <c r="I854" s="50">
        <v>37250</v>
      </c>
      <c r="J854" s="5" t="s">
        <v>412</v>
      </c>
      <c r="L854"/>
    </row>
    <row r="855" spans="1:12" s="1" customFormat="1" x14ac:dyDescent="0.25">
      <c r="A855" s="5" t="s">
        <v>408</v>
      </c>
      <c r="B855" s="5" t="s">
        <v>610</v>
      </c>
      <c r="C855" s="5" t="s">
        <v>713</v>
      </c>
      <c r="D855" s="52">
        <f t="shared" ca="1" si="17"/>
        <v>23112</v>
      </c>
      <c r="E855" s="5" t="s">
        <v>425</v>
      </c>
      <c r="F855" s="5">
        <v>40</v>
      </c>
      <c r="G855" s="50">
        <v>28600</v>
      </c>
      <c r="H855" s="5">
        <v>561558</v>
      </c>
      <c r="I855" s="50">
        <v>37084</v>
      </c>
      <c r="J855" s="5" t="s">
        <v>412</v>
      </c>
      <c r="L855"/>
    </row>
    <row r="856" spans="1:12" s="1" customFormat="1" x14ac:dyDescent="0.25">
      <c r="A856" s="5" t="s">
        <v>408</v>
      </c>
      <c r="B856" s="5" t="s">
        <v>455</v>
      </c>
      <c r="C856" s="5" t="s">
        <v>921</v>
      </c>
      <c r="D856" s="52">
        <f t="shared" ca="1" si="17"/>
        <v>30348</v>
      </c>
      <c r="E856" s="5" t="s">
        <v>619</v>
      </c>
      <c r="F856" s="5">
        <v>44</v>
      </c>
      <c r="G856" s="50">
        <v>27279</v>
      </c>
      <c r="H856" s="5">
        <v>561560</v>
      </c>
      <c r="I856" s="50">
        <v>36953</v>
      </c>
      <c r="J856" s="5" t="s">
        <v>412</v>
      </c>
      <c r="L856"/>
    </row>
    <row r="857" spans="1:12" s="1" customFormat="1" x14ac:dyDescent="0.25">
      <c r="A857" s="5" t="s">
        <v>413</v>
      </c>
      <c r="B857" s="5" t="s">
        <v>645</v>
      </c>
      <c r="C857" s="5" t="s">
        <v>922</v>
      </c>
      <c r="D857" s="52">
        <f t="shared" ca="1" si="17"/>
        <v>20232</v>
      </c>
      <c r="E857" s="5" t="s">
        <v>460</v>
      </c>
      <c r="F857" s="5">
        <v>39</v>
      </c>
      <c r="G857" s="50">
        <v>28782</v>
      </c>
      <c r="H857" s="5">
        <v>561564</v>
      </c>
      <c r="I857" s="50">
        <v>37175</v>
      </c>
      <c r="J857" s="5" t="s">
        <v>412</v>
      </c>
      <c r="L857"/>
    </row>
    <row r="858" spans="1:12" s="1" customFormat="1" x14ac:dyDescent="0.25">
      <c r="A858" s="5" t="s">
        <v>454</v>
      </c>
      <c r="B858" s="5" t="s">
        <v>546</v>
      </c>
      <c r="C858" s="5" t="s">
        <v>801</v>
      </c>
      <c r="D858" s="52">
        <f t="shared" ca="1" si="17"/>
        <v>21084</v>
      </c>
      <c r="E858" s="5" t="s">
        <v>778</v>
      </c>
      <c r="F858" s="5">
        <v>37</v>
      </c>
      <c r="G858" s="50">
        <v>29643</v>
      </c>
      <c r="H858" s="5">
        <v>561563</v>
      </c>
      <c r="I858" s="50">
        <v>37089</v>
      </c>
      <c r="J858" s="5" t="s">
        <v>412</v>
      </c>
      <c r="L858"/>
    </row>
    <row r="859" spans="1:12" s="1" customFormat="1" x14ac:dyDescent="0.25">
      <c r="A859" s="5" t="s">
        <v>454</v>
      </c>
      <c r="B859" s="5" t="s">
        <v>623</v>
      </c>
      <c r="C859" s="5" t="s">
        <v>790</v>
      </c>
      <c r="D859" s="52">
        <f t="shared" ca="1" si="17"/>
        <v>29364</v>
      </c>
      <c r="E859" s="5" t="s">
        <v>741</v>
      </c>
      <c r="F859" s="5">
        <v>39</v>
      </c>
      <c r="G859" s="50">
        <v>28950</v>
      </c>
      <c r="H859" s="5">
        <v>561567</v>
      </c>
      <c r="I859" s="50">
        <v>37156</v>
      </c>
      <c r="J859" s="5" t="s">
        <v>858</v>
      </c>
      <c r="L859"/>
    </row>
    <row r="860" spans="1:12" s="1" customFormat="1" x14ac:dyDescent="0.25">
      <c r="A860" s="5" t="s">
        <v>408</v>
      </c>
      <c r="B860" s="5" t="s">
        <v>564</v>
      </c>
      <c r="C860" s="5" t="s">
        <v>838</v>
      </c>
      <c r="D860" s="52">
        <f t="shared" ca="1" si="17"/>
        <v>22416</v>
      </c>
      <c r="E860" s="5" t="s">
        <v>445</v>
      </c>
      <c r="F860" s="5">
        <v>41</v>
      </c>
      <c r="G860" s="50">
        <v>28323</v>
      </c>
      <c r="H860" s="5">
        <v>561572</v>
      </c>
      <c r="I860" s="50">
        <v>36984</v>
      </c>
      <c r="J860" s="5" t="s">
        <v>858</v>
      </c>
      <c r="L860"/>
    </row>
    <row r="861" spans="1:12" s="1" customFormat="1" x14ac:dyDescent="0.25">
      <c r="A861" s="5" t="s">
        <v>413</v>
      </c>
      <c r="B861" s="5" t="s">
        <v>426</v>
      </c>
      <c r="C861" s="5" t="s">
        <v>819</v>
      </c>
      <c r="D861" s="52">
        <f t="shared" ca="1" si="17"/>
        <v>30624</v>
      </c>
      <c r="E861" s="5" t="s">
        <v>439</v>
      </c>
      <c r="F861" s="5">
        <v>51</v>
      </c>
      <c r="G861" s="50">
        <v>24399</v>
      </c>
      <c r="H861" s="5">
        <v>561499</v>
      </c>
      <c r="I861" s="50">
        <v>33964</v>
      </c>
      <c r="J861" s="5" t="s">
        <v>412</v>
      </c>
      <c r="L861"/>
    </row>
    <row r="862" spans="1:12" s="1" customFormat="1" x14ac:dyDescent="0.25">
      <c r="A862" s="5" t="s">
        <v>413</v>
      </c>
      <c r="B862" s="5" t="s">
        <v>409</v>
      </c>
      <c r="C862" s="5" t="s">
        <v>91</v>
      </c>
      <c r="D862" s="52">
        <f t="shared" ca="1" si="17"/>
        <v>23364</v>
      </c>
      <c r="E862" s="5" t="s">
        <v>439</v>
      </c>
      <c r="F862" s="5">
        <v>40</v>
      </c>
      <c r="G862" s="50">
        <v>28632</v>
      </c>
      <c r="H862" s="5">
        <v>561576</v>
      </c>
      <c r="I862" s="50">
        <v>37206</v>
      </c>
      <c r="J862" s="5" t="s">
        <v>909</v>
      </c>
      <c r="L862"/>
    </row>
    <row r="863" spans="1:12" s="1" customFormat="1" x14ac:dyDescent="0.25">
      <c r="A863" s="5" t="s">
        <v>408</v>
      </c>
      <c r="B863" s="5" t="s">
        <v>455</v>
      </c>
      <c r="C863" s="5" t="s">
        <v>923</v>
      </c>
      <c r="D863" s="52">
        <f t="shared" ca="1" si="17"/>
        <v>21756</v>
      </c>
      <c r="E863" s="5" t="s">
        <v>460</v>
      </c>
      <c r="F863" s="5">
        <v>40</v>
      </c>
      <c r="G863" s="50">
        <v>28681</v>
      </c>
      <c r="H863" s="5">
        <v>561574</v>
      </c>
      <c r="I863" s="50">
        <v>37221</v>
      </c>
      <c r="J863" s="5" t="s">
        <v>924</v>
      </c>
      <c r="L863"/>
    </row>
    <row r="864" spans="1:12" s="1" customFormat="1" x14ac:dyDescent="0.25">
      <c r="A864" s="5" t="s">
        <v>408</v>
      </c>
      <c r="B864" s="5" t="s">
        <v>564</v>
      </c>
      <c r="C864" s="5" t="s">
        <v>92</v>
      </c>
      <c r="D864" s="52">
        <f t="shared" ca="1" si="17"/>
        <v>28092</v>
      </c>
      <c r="E864" s="5" t="s">
        <v>925</v>
      </c>
      <c r="F864" s="5">
        <v>49</v>
      </c>
      <c r="G864" s="50">
        <v>25180</v>
      </c>
      <c r="H864" s="5">
        <v>561578</v>
      </c>
      <c r="I864" s="50">
        <v>33692</v>
      </c>
      <c r="J864" s="5" t="s">
        <v>926</v>
      </c>
      <c r="L864"/>
    </row>
    <row r="865" spans="1:12" s="1" customFormat="1" x14ac:dyDescent="0.25">
      <c r="A865" s="5" t="s">
        <v>408</v>
      </c>
      <c r="B865" s="5" t="s">
        <v>418</v>
      </c>
      <c r="C865" s="5" t="s">
        <v>927</v>
      </c>
      <c r="D865" s="52">
        <f t="shared" ca="1" si="17"/>
        <v>27540</v>
      </c>
      <c r="E865" s="5" t="s">
        <v>473</v>
      </c>
      <c r="F865" s="5">
        <v>41</v>
      </c>
      <c r="G865" s="50">
        <v>28231</v>
      </c>
      <c r="H865" s="5">
        <v>561595</v>
      </c>
      <c r="I865" s="50">
        <v>37475</v>
      </c>
      <c r="J865" s="5" t="s">
        <v>858</v>
      </c>
      <c r="L865"/>
    </row>
    <row r="866" spans="1:12" s="1" customFormat="1" x14ac:dyDescent="0.25">
      <c r="A866" s="5" t="s">
        <v>413</v>
      </c>
      <c r="B866" s="5" t="s">
        <v>467</v>
      </c>
      <c r="C866" s="5" t="s">
        <v>523</v>
      </c>
      <c r="D866" s="52">
        <f t="shared" ca="1" si="17"/>
        <v>29916</v>
      </c>
      <c r="E866" s="5" t="s">
        <v>622</v>
      </c>
      <c r="F866" s="5">
        <v>40</v>
      </c>
      <c r="G866" s="50">
        <v>28526</v>
      </c>
      <c r="H866" s="5">
        <v>561594</v>
      </c>
      <c r="I866" s="50">
        <v>37511</v>
      </c>
      <c r="J866" s="5" t="s">
        <v>858</v>
      </c>
      <c r="L866"/>
    </row>
    <row r="867" spans="1:12" s="1" customFormat="1" x14ac:dyDescent="0.25">
      <c r="A867" s="5" t="s">
        <v>413</v>
      </c>
      <c r="B867" s="5" t="s">
        <v>495</v>
      </c>
      <c r="C867" s="5" t="s">
        <v>848</v>
      </c>
      <c r="D867" s="52">
        <f t="shared" ca="1" si="17"/>
        <v>19140</v>
      </c>
      <c r="E867" s="5" t="s">
        <v>473</v>
      </c>
      <c r="F867" s="5">
        <v>40</v>
      </c>
      <c r="G867" s="50">
        <v>28495</v>
      </c>
      <c r="H867" s="5">
        <v>561545</v>
      </c>
      <c r="I867" s="50">
        <v>37440</v>
      </c>
      <c r="J867" s="5" t="s">
        <v>858</v>
      </c>
      <c r="L867"/>
    </row>
    <row r="868" spans="1:12" s="1" customFormat="1" x14ac:dyDescent="0.25">
      <c r="A868" s="5" t="s">
        <v>454</v>
      </c>
      <c r="B868" s="5" t="s">
        <v>667</v>
      </c>
      <c r="C868" s="5" t="s">
        <v>928</v>
      </c>
      <c r="D868" s="52">
        <f t="shared" ca="1" si="17"/>
        <v>31176</v>
      </c>
      <c r="E868" s="5" t="s">
        <v>460</v>
      </c>
      <c r="F868" s="5">
        <v>42</v>
      </c>
      <c r="G868" s="50">
        <v>27976</v>
      </c>
      <c r="H868" s="5">
        <v>561577</v>
      </c>
      <c r="I868" s="50">
        <v>37336</v>
      </c>
      <c r="J868" s="5" t="s">
        <v>858</v>
      </c>
      <c r="L868"/>
    </row>
    <row r="869" spans="1:12" s="1" customFormat="1" x14ac:dyDescent="0.25">
      <c r="A869" s="5" t="s">
        <v>408</v>
      </c>
      <c r="B869" s="5" t="s">
        <v>635</v>
      </c>
      <c r="C869" s="5" t="s">
        <v>929</v>
      </c>
      <c r="D869" s="52">
        <f t="shared" ca="1" si="17"/>
        <v>22464</v>
      </c>
      <c r="E869" s="5" t="s">
        <v>425</v>
      </c>
      <c r="F869" s="5">
        <v>41</v>
      </c>
      <c r="G869" s="50">
        <v>28133</v>
      </c>
      <c r="H869" s="5">
        <v>568748</v>
      </c>
      <c r="I869" s="50">
        <v>37551</v>
      </c>
      <c r="J869" s="5" t="s">
        <v>858</v>
      </c>
      <c r="L869"/>
    </row>
    <row r="870" spans="1:12" s="1" customFormat="1" x14ac:dyDescent="0.25">
      <c r="A870" s="5" t="s">
        <v>454</v>
      </c>
      <c r="B870" s="5" t="s">
        <v>625</v>
      </c>
      <c r="C870" s="5" t="s">
        <v>930</v>
      </c>
      <c r="D870" s="52">
        <f t="shared" ca="1" si="17"/>
        <v>24540</v>
      </c>
      <c r="E870" s="5" t="s">
        <v>741</v>
      </c>
      <c r="F870" s="5">
        <v>37</v>
      </c>
      <c r="G870" s="50">
        <v>29817</v>
      </c>
      <c r="H870" s="5">
        <v>561619</v>
      </c>
      <c r="I870" s="50">
        <v>37366</v>
      </c>
      <c r="J870" s="5" t="s">
        <v>858</v>
      </c>
      <c r="L870"/>
    </row>
    <row r="871" spans="1:12" s="1" customFormat="1" x14ac:dyDescent="0.25">
      <c r="A871" s="5" t="s">
        <v>413</v>
      </c>
      <c r="B871" s="5" t="s">
        <v>431</v>
      </c>
      <c r="C871" s="5" t="s">
        <v>751</v>
      </c>
      <c r="D871" s="52">
        <f t="shared" ca="1" si="17"/>
        <v>25632</v>
      </c>
      <c r="E871" s="5" t="s">
        <v>473</v>
      </c>
      <c r="F871" s="5">
        <v>37</v>
      </c>
      <c r="G871" s="50">
        <v>29650</v>
      </c>
      <c r="H871" s="5">
        <v>566456</v>
      </c>
      <c r="I871" s="50">
        <v>37354</v>
      </c>
      <c r="J871" s="5" t="s">
        <v>858</v>
      </c>
      <c r="L871"/>
    </row>
    <row r="872" spans="1:12" s="1" customFormat="1" x14ac:dyDescent="0.25">
      <c r="A872" s="5" t="s">
        <v>413</v>
      </c>
      <c r="B872" s="5" t="s">
        <v>550</v>
      </c>
      <c r="C872" s="5" t="s">
        <v>88</v>
      </c>
      <c r="D872" s="52">
        <f t="shared" ca="1" si="17"/>
        <v>24300</v>
      </c>
      <c r="E872" s="5" t="s">
        <v>460</v>
      </c>
      <c r="F872" s="5">
        <v>39</v>
      </c>
      <c r="G872" s="50">
        <v>28804</v>
      </c>
      <c r="H872" s="5">
        <v>566077</v>
      </c>
      <c r="I872" s="50">
        <v>37379</v>
      </c>
      <c r="J872" s="5" t="s">
        <v>858</v>
      </c>
      <c r="L872"/>
    </row>
    <row r="873" spans="1:12" s="1" customFormat="1" x14ac:dyDescent="0.25">
      <c r="A873" s="5" t="s">
        <v>408</v>
      </c>
      <c r="B873" s="5" t="s">
        <v>648</v>
      </c>
      <c r="C873" s="5" t="s">
        <v>443</v>
      </c>
      <c r="D873" s="52">
        <f t="shared" ca="1" si="17"/>
        <v>25092</v>
      </c>
      <c r="E873" s="5" t="s">
        <v>460</v>
      </c>
      <c r="F873" s="5">
        <v>34</v>
      </c>
      <c r="G873" s="50">
        <v>30853</v>
      </c>
      <c r="H873" s="5">
        <v>566566</v>
      </c>
      <c r="I873" s="50">
        <v>37503</v>
      </c>
      <c r="J873" s="5" t="s">
        <v>858</v>
      </c>
      <c r="L873"/>
    </row>
    <row r="874" spans="1:12" s="1" customFormat="1" x14ac:dyDescent="0.25">
      <c r="A874" s="5" t="s">
        <v>454</v>
      </c>
      <c r="B874" s="5" t="s">
        <v>426</v>
      </c>
      <c r="C874" s="5" t="s">
        <v>931</v>
      </c>
      <c r="D874" s="52">
        <f t="shared" ca="1" si="17"/>
        <v>28752</v>
      </c>
      <c r="E874" s="5" t="s">
        <v>932</v>
      </c>
      <c r="F874" s="5">
        <v>39</v>
      </c>
      <c r="G874" s="50">
        <v>28819</v>
      </c>
      <c r="H874" s="5">
        <v>566422</v>
      </c>
      <c r="I874" s="50">
        <v>37396</v>
      </c>
      <c r="J874" s="5" t="s">
        <v>858</v>
      </c>
      <c r="L874"/>
    </row>
    <row r="875" spans="1:12" s="1" customFormat="1" x14ac:dyDescent="0.25">
      <c r="A875" s="5" t="s">
        <v>408</v>
      </c>
      <c r="B875" s="5" t="s">
        <v>509</v>
      </c>
      <c r="C875" s="5" t="s">
        <v>490</v>
      </c>
      <c r="D875" s="52">
        <f t="shared" ca="1" si="17"/>
        <v>28992</v>
      </c>
      <c r="E875" s="5" t="s">
        <v>439</v>
      </c>
      <c r="F875" s="5">
        <v>41</v>
      </c>
      <c r="G875" s="50">
        <v>28200</v>
      </c>
      <c r="H875" s="5">
        <v>561635</v>
      </c>
      <c r="I875" s="50">
        <v>37509</v>
      </c>
      <c r="J875" s="5" t="s">
        <v>858</v>
      </c>
      <c r="L875"/>
    </row>
    <row r="876" spans="1:12" s="1" customFormat="1" x14ac:dyDescent="0.25">
      <c r="A876" s="5" t="s">
        <v>413</v>
      </c>
      <c r="B876" s="5" t="s">
        <v>534</v>
      </c>
      <c r="C876" s="5" t="s">
        <v>640</v>
      </c>
      <c r="D876" s="52">
        <f t="shared" ca="1" si="17"/>
        <v>31164</v>
      </c>
      <c r="E876" s="5" t="s">
        <v>933</v>
      </c>
      <c r="F876" s="5">
        <v>41</v>
      </c>
      <c r="G876" s="50">
        <v>28177</v>
      </c>
      <c r="H876" s="5">
        <v>561631</v>
      </c>
      <c r="I876" s="50">
        <v>37261</v>
      </c>
      <c r="J876" s="5" t="s">
        <v>858</v>
      </c>
      <c r="L876"/>
    </row>
    <row r="877" spans="1:12" s="1" customFormat="1" x14ac:dyDescent="0.25">
      <c r="A877" s="5" t="s">
        <v>408</v>
      </c>
      <c r="B877" s="5" t="s">
        <v>629</v>
      </c>
      <c r="C877" s="5" t="s">
        <v>679</v>
      </c>
      <c r="D877" s="52">
        <f t="shared" ca="1" si="17"/>
        <v>19356</v>
      </c>
      <c r="E877" s="5" t="s">
        <v>460</v>
      </c>
      <c r="F877" s="5">
        <v>39</v>
      </c>
      <c r="G877" s="50">
        <v>28834</v>
      </c>
      <c r="H877" s="5">
        <v>561639</v>
      </c>
      <c r="I877" s="50">
        <v>37388</v>
      </c>
      <c r="J877" s="5" t="s">
        <v>858</v>
      </c>
      <c r="L877"/>
    </row>
    <row r="878" spans="1:12" s="1" customFormat="1" x14ac:dyDescent="0.25">
      <c r="A878" s="5" t="s">
        <v>408</v>
      </c>
      <c r="B878" s="5" t="s">
        <v>561</v>
      </c>
      <c r="C878" s="5" t="s">
        <v>934</v>
      </c>
      <c r="D878" s="52">
        <f t="shared" ca="1" si="17"/>
        <v>26748</v>
      </c>
      <c r="E878" s="5" t="s">
        <v>473</v>
      </c>
      <c r="F878" s="5">
        <v>37</v>
      </c>
      <c r="G878" s="50">
        <v>29551</v>
      </c>
      <c r="H878" s="5">
        <v>350161</v>
      </c>
      <c r="I878" s="50">
        <v>37318</v>
      </c>
      <c r="J878" s="5" t="s">
        <v>858</v>
      </c>
      <c r="L878"/>
    </row>
    <row r="879" spans="1:12" s="1" customFormat="1" x14ac:dyDescent="0.25">
      <c r="A879" s="5" t="s">
        <v>408</v>
      </c>
      <c r="B879" s="5" t="s">
        <v>631</v>
      </c>
      <c r="C879" s="5" t="s">
        <v>776</v>
      </c>
      <c r="D879" s="52">
        <f t="shared" ca="1" si="17"/>
        <v>25284</v>
      </c>
      <c r="E879" s="5" t="s">
        <v>473</v>
      </c>
      <c r="F879" s="5">
        <v>40</v>
      </c>
      <c r="G879" s="50">
        <v>28575</v>
      </c>
      <c r="H879" s="5">
        <v>561643</v>
      </c>
      <c r="I879" s="50">
        <v>37586</v>
      </c>
      <c r="J879" s="5" t="s">
        <v>858</v>
      </c>
      <c r="L879"/>
    </row>
    <row r="880" spans="1:12" s="1" customFormat="1" x14ac:dyDescent="0.25">
      <c r="A880" s="5" t="s">
        <v>408</v>
      </c>
      <c r="B880" s="5" t="s">
        <v>497</v>
      </c>
      <c r="C880" s="5" t="s">
        <v>935</v>
      </c>
      <c r="D880" s="52">
        <f t="shared" ca="1" si="17"/>
        <v>25608</v>
      </c>
      <c r="E880" s="5" t="s">
        <v>936</v>
      </c>
      <c r="F880" s="5">
        <v>39</v>
      </c>
      <c r="G880" s="50">
        <v>28980</v>
      </c>
      <c r="H880" s="5">
        <v>561592</v>
      </c>
      <c r="I880" s="50">
        <v>37600</v>
      </c>
      <c r="J880" s="5" t="s">
        <v>858</v>
      </c>
      <c r="L880"/>
    </row>
    <row r="881" spans="1:12" s="1" customFormat="1" x14ac:dyDescent="0.25">
      <c r="A881" s="5" t="s">
        <v>413</v>
      </c>
      <c r="B881" s="5" t="s">
        <v>559</v>
      </c>
      <c r="C881" s="5" t="s">
        <v>937</v>
      </c>
      <c r="D881" s="52">
        <f t="shared" ca="1" si="17"/>
        <v>29988</v>
      </c>
      <c r="E881" s="5" t="s">
        <v>473</v>
      </c>
      <c r="F881" s="5">
        <v>37</v>
      </c>
      <c r="G881" s="50">
        <v>29839</v>
      </c>
      <c r="H881" s="5">
        <v>561610</v>
      </c>
      <c r="I881" s="50">
        <v>37544</v>
      </c>
      <c r="J881" s="5" t="s">
        <v>858</v>
      </c>
      <c r="L881"/>
    </row>
    <row r="882" spans="1:12" s="1" customFormat="1" x14ac:dyDescent="0.25">
      <c r="A882" s="5" t="s">
        <v>454</v>
      </c>
      <c r="B882" s="5" t="s">
        <v>443</v>
      </c>
      <c r="C882" s="5" t="s">
        <v>884</v>
      </c>
      <c r="D882" s="52">
        <f t="shared" ca="1" si="17"/>
        <v>27888</v>
      </c>
      <c r="E882" s="5" t="s">
        <v>482</v>
      </c>
      <c r="F882" s="5">
        <v>39</v>
      </c>
      <c r="G882" s="50">
        <v>29110</v>
      </c>
      <c r="H882" s="5">
        <v>351295</v>
      </c>
      <c r="I882" s="50">
        <v>37281</v>
      </c>
      <c r="J882" s="5" t="s">
        <v>858</v>
      </c>
      <c r="L882"/>
    </row>
    <row r="883" spans="1:12" s="1" customFormat="1" x14ac:dyDescent="0.25">
      <c r="A883" s="5" t="s">
        <v>454</v>
      </c>
      <c r="B883" s="5" t="s">
        <v>652</v>
      </c>
      <c r="C883" s="5" t="s">
        <v>938</v>
      </c>
      <c r="D883" s="52">
        <f t="shared" ca="1" si="17"/>
        <v>18420</v>
      </c>
      <c r="E883" s="5" t="s">
        <v>939</v>
      </c>
      <c r="F883" s="5">
        <v>46</v>
      </c>
      <c r="G883" s="50">
        <v>26467</v>
      </c>
      <c r="H883" s="5">
        <v>351300</v>
      </c>
      <c r="I883" s="50">
        <v>37396</v>
      </c>
      <c r="J883" s="5" t="s">
        <v>858</v>
      </c>
      <c r="L883"/>
    </row>
    <row r="884" spans="1:12" s="1" customFormat="1" x14ac:dyDescent="0.25">
      <c r="A884" s="5" t="s">
        <v>454</v>
      </c>
      <c r="B884" s="5" t="s">
        <v>506</v>
      </c>
      <c r="C884" s="5" t="s">
        <v>840</v>
      </c>
      <c r="D884" s="52">
        <f t="shared" ca="1" si="17"/>
        <v>29904</v>
      </c>
      <c r="E884" s="5" t="s">
        <v>411</v>
      </c>
      <c r="F884" s="5">
        <v>40</v>
      </c>
      <c r="G884" s="50">
        <v>28743</v>
      </c>
      <c r="H884" s="5">
        <v>351312</v>
      </c>
      <c r="I884" s="50">
        <v>37876</v>
      </c>
      <c r="J884" s="5" t="s">
        <v>858</v>
      </c>
      <c r="L884"/>
    </row>
    <row r="885" spans="1:12" s="1" customFormat="1" x14ac:dyDescent="0.25">
      <c r="A885" s="5" t="s">
        <v>413</v>
      </c>
      <c r="B885" s="5" t="s">
        <v>458</v>
      </c>
      <c r="C885" s="5" t="s">
        <v>907</v>
      </c>
      <c r="D885" s="52">
        <f t="shared" ca="1" si="17"/>
        <v>27492</v>
      </c>
      <c r="E885" s="5" t="s">
        <v>473</v>
      </c>
      <c r="F885" s="5">
        <v>38</v>
      </c>
      <c r="G885" s="50">
        <v>29405</v>
      </c>
      <c r="H885" s="5">
        <v>561649</v>
      </c>
      <c r="I885" s="50">
        <v>37714</v>
      </c>
      <c r="J885" s="5" t="s">
        <v>858</v>
      </c>
      <c r="L885"/>
    </row>
    <row r="886" spans="1:12" s="1" customFormat="1" x14ac:dyDescent="0.25">
      <c r="A886" s="5" t="s">
        <v>408</v>
      </c>
      <c r="B886" s="5" t="s">
        <v>626</v>
      </c>
      <c r="C886" s="5" t="s">
        <v>713</v>
      </c>
      <c r="D886" s="52">
        <f t="shared" ca="1" si="17"/>
        <v>22956</v>
      </c>
      <c r="E886" s="5" t="s">
        <v>482</v>
      </c>
      <c r="F886" s="5">
        <v>42</v>
      </c>
      <c r="G886" s="50">
        <v>27858</v>
      </c>
      <c r="H886" s="5">
        <v>351401</v>
      </c>
      <c r="I886" s="50">
        <v>37668</v>
      </c>
      <c r="J886" s="5" t="s">
        <v>858</v>
      </c>
      <c r="L886"/>
    </row>
    <row r="887" spans="1:12" s="1" customFormat="1" x14ac:dyDescent="0.25">
      <c r="A887" s="5" t="s">
        <v>454</v>
      </c>
      <c r="B887" s="5" t="s">
        <v>474</v>
      </c>
      <c r="C887" s="5" t="s">
        <v>640</v>
      </c>
      <c r="D887" s="52">
        <f t="shared" ca="1" si="17"/>
        <v>29256</v>
      </c>
      <c r="E887" s="5" t="s">
        <v>482</v>
      </c>
      <c r="F887" s="5">
        <v>41</v>
      </c>
      <c r="G887" s="50">
        <v>28045</v>
      </c>
      <c r="H887" s="5">
        <v>351384</v>
      </c>
      <c r="I887" s="50">
        <v>37709</v>
      </c>
      <c r="J887" s="5" t="s">
        <v>858</v>
      </c>
      <c r="L887"/>
    </row>
    <row r="888" spans="1:12" s="1" customFormat="1" x14ac:dyDescent="0.25">
      <c r="A888" s="5" t="s">
        <v>413</v>
      </c>
      <c r="B888" s="5" t="s">
        <v>550</v>
      </c>
      <c r="C888" s="5" t="s">
        <v>907</v>
      </c>
      <c r="D888" s="52">
        <f t="shared" ca="1" si="17"/>
        <v>26892</v>
      </c>
      <c r="E888" s="5" t="s">
        <v>548</v>
      </c>
      <c r="F888" s="5">
        <v>38</v>
      </c>
      <c r="G888" s="50">
        <v>29169</v>
      </c>
      <c r="H888" s="5">
        <v>351560</v>
      </c>
      <c r="I888" s="50">
        <v>37716</v>
      </c>
      <c r="J888" s="5" t="s">
        <v>858</v>
      </c>
      <c r="L888"/>
    </row>
    <row r="889" spans="1:12" s="1" customFormat="1" x14ac:dyDescent="0.25">
      <c r="A889" s="5" t="s">
        <v>413</v>
      </c>
      <c r="B889" s="5" t="s">
        <v>534</v>
      </c>
      <c r="C889" s="5" t="s">
        <v>847</v>
      </c>
      <c r="D889" s="52">
        <f t="shared" ca="1" si="17"/>
        <v>22836</v>
      </c>
      <c r="E889" s="5" t="s">
        <v>445</v>
      </c>
      <c r="F889" s="5">
        <v>38</v>
      </c>
      <c r="G889" s="50">
        <v>29246</v>
      </c>
      <c r="H889" s="5">
        <v>351383</v>
      </c>
      <c r="I889" s="50">
        <v>37775</v>
      </c>
      <c r="J889" s="5" t="s">
        <v>858</v>
      </c>
      <c r="L889"/>
    </row>
    <row r="890" spans="1:12" s="1" customFormat="1" x14ac:dyDescent="0.25">
      <c r="A890" s="5" t="s">
        <v>413</v>
      </c>
      <c r="B890" s="5" t="s">
        <v>587</v>
      </c>
      <c r="C890" s="5" t="s">
        <v>801</v>
      </c>
      <c r="D890" s="52">
        <f t="shared" ca="1" si="17"/>
        <v>27240</v>
      </c>
      <c r="E890" s="5" t="s">
        <v>868</v>
      </c>
      <c r="F890" s="5">
        <v>47</v>
      </c>
      <c r="G890" s="50">
        <v>26164</v>
      </c>
      <c r="H890" s="5">
        <v>561655</v>
      </c>
      <c r="I890" s="50">
        <v>34054</v>
      </c>
      <c r="J890" s="5" t="s">
        <v>909</v>
      </c>
      <c r="L890"/>
    </row>
    <row r="891" spans="1:12" s="1" customFormat="1" x14ac:dyDescent="0.25">
      <c r="A891" s="5" t="s">
        <v>454</v>
      </c>
      <c r="B891" s="5" t="s">
        <v>570</v>
      </c>
      <c r="C891" s="5" t="s">
        <v>435</v>
      </c>
      <c r="D891" s="52">
        <f t="shared" ca="1" si="17"/>
        <v>24732</v>
      </c>
      <c r="E891" s="5" t="s">
        <v>940</v>
      </c>
      <c r="F891" s="5">
        <v>55</v>
      </c>
      <c r="G891" s="50">
        <v>22957</v>
      </c>
      <c r="H891" s="5">
        <v>351380</v>
      </c>
      <c r="I891" s="50">
        <v>33995</v>
      </c>
      <c r="J891" s="5" t="s">
        <v>924</v>
      </c>
      <c r="L891"/>
    </row>
    <row r="892" spans="1:12" s="1" customFormat="1" x14ac:dyDescent="0.25">
      <c r="A892" s="5" t="s">
        <v>413</v>
      </c>
      <c r="B892" s="5" t="s">
        <v>418</v>
      </c>
      <c r="C892" s="5" t="s">
        <v>808</v>
      </c>
      <c r="D892" s="52">
        <f t="shared" ca="1" si="17"/>
        <v>27204</v>
      </c>
      <c r="E892" s="5" t="s">
        <v>741</v>
      </c>
      <c r="F892" s="5">
        <v>38</v>
      </c>
      <c r="G892" s="50">
        <v>29201</v>
      </c>
      <c r="H892" s="5">
        <v>351420</v>
      </c>
      <c r="I892" s="50">
        <v>37901</v>
      </c>
      <c r="J892" s="5" t="s">
        <v>858</v>
      </c>
      <c r="L892"/>
    </row>
    <row r="893" spans="1:12" s="1" customFormat="1" x14ac:dyDescent="0.25">
      <c r="A893" s="5" t="s">
        <v>413</v>
      </c>
      <c r="B893" s="5" t="s">
        <v>626</v>
      </c>
      <c r="C893" s="5" t="s">
        <v>88</v>
      </c>
      <c r="D893" s="52">
        <f t="shared" ca="1" si="17"/>
        <v>21324</v>
      </c>
      <c r="E893" s="5" t="s">
        <v>416</v>
      </c>
      <c r="F893" s="5">
        <v>37</v>
      </c>
      <c r="G893" s="50">
        <v>29808</v>
      </c>
      <c r="H893" s="5">
        <v>351568</v>
      </c>
      <c r="I893" s="50">
        <v>37963</v>
      </c>
      <c r="J893" s="5" t="s">
        <v>858</v>
      </c>
      <c r="L893"/>
    </row>
    <row r="894" spans="1:12" s="1" customFormat="1" x14ac:dyDescent="0.25">
      <c r="A894" s="5" t="s">
        <v>454</v>
      </c>
      <c r="B894" s="5" t="s">
        <v>618</v>
      </c>
      <c r="C894" s="5" t="s">
        <v>710</v>
      </c>
      <c r="D894" s="52">
        <f t="shared" ca="1" si="17"/>
        <v>29124</v>
      </c>
      <c r="E894" s="5" t="s">
        <v>473</v>
      </c>
      <c r="F894" s="5">
        <v>39</v>
      </c>
      <c r="G894" s="50">
        <v>28894</v>
      </c>
      <c r="H894" s="5">
        <v>566429</v>
      </c>
      <c r="I894" s="50">
        <v>37935</v>
      </c>
      <c r="J894" s="5" t="s">
        <v>858</v>
      </c>
      <c r="L894"/>
    </row>
    <row r="895" spans="1:12" s="1" customFormat="1" x14ac:dyDescent="0.25">
      <c r="A895" s="5" t="s">
        <v>454</v>
      </c>
      <c r="B895" s="5" t="s">
        <v>562</v>
      </c>
      <c r="C895" s="5" t="s">
        <v>907</v>
      </c>
      <c r="D895" s="52">
        <f t="shared" ca="1" si="17"/>
        <v>25104</v>
      </c>
      <c r="E895" s="5" t="s">
        <v>473</v>
      </c>
      <c r="F895" s="5">
        <v>38</v>
      </c>
      <c r="G895" s="50">
        <v>29406</v>
      </c>
      <c r="H895" s="5">
        <v>568868</v>
      </c>
      <c r="I895" s="50">
        <v>37845</v>
      </c>
      <c r="J895" s="5" t="s">
        <v>858</v>
      </c>
      <c r="L895"/>
    </row>
    <row r="896" spans="1:12" s="1" customFormat="1" x14ac:dyDescent="0.25">
      <c r="A896" s="5" t="s">
        <v>413</v>
      </c>
      <c r="B896" s="5" t="s">
        <v>474</v>
      </c>
      <c r="C896" s="5" t="s">
        <v>848</v>
      </c>
      <c r="D896" s="52">
        <f t="shared" ca="1" si="17"/>
        <v>19200</v>
      </c>
      <c r="E896" s="5" t="s">
        <v>460</v>
      </c>
      <c r="F896" s="5">
        <v>38</v>
      </c>
      <c r="G896" s="50">
        <v>29171</v>
      </c>
      <c r="H896" s="5">
        <v>561662</v>
      </c>
      <c r="I896" s="50">
        <v>37770</v>
      </c>
      <c r="J896" s="5" t="s">
        <v>858</v>
      </c>
      <c r="L896"/>
    </row>
    <row r="897" spans="1:12" s="1" customFormat="1" x14ac:dyDescent="0.25">
      <c r="A897" s="5" t="s">
        <v>413</v>
      </c>
      <c r="B897" s="5" t="s">
        <v>623</v>
      </c>
      <c r="C897" s="5" t="s">
        <v>907</v>
      </c>
      <c r="D897" s="52">
        <f t="shared" ca="1" si="17"/>
        <v>29280</v>
      </c>
      <c r="E897" s="5" t="s">
        <v>473</v>
      </c>
      <c r="F897" s="5">
        <v>36</v>
      </c>
      <c r="G897" s="50">
        <v>29902</v>
      </c>
      <c r="H897" s="5">
        <v>566560</v>
      </c>
      <c r="I897" s="50">
        <v>37950</v>
      </c>
      <c r="J897" s="5" t="s">
        <v>858</v>
      </c>
      <c r="L897"/>
    </row>
    <row r="898" spans="1:12" s="1" customFormat="1" x14ac:dyDescent="0.25">
      <c r="A898" s="5" t="s">
        <v>413</v>
      </c>
      <c r="B898" s="5" t="s">
        <v>559</v>
      </c>
      <c r="C898" s="5" t="s">
        <v>941</v>
      </c>
      <c r="D898" s="52">
        <f t="shared" ca="1" si="17"/>
        <v>30396</v>
      </c>
      <c r="E898" s="5" t="s">
        <v>473</v>
      </c>
      <c r="F898" s="5">
        <v>38</v>
      </c>
      <c r="G898" s="50">
        <v>29140</v>
      </c>
      <c r="H898" s="5">
        <v>350070</v>
      </c>
      <c r="I898" s="50">
        <v>37963</v>
      </c>
      <c r="J898" s="5" t="s">
        <v>858</v>
      </c>
      <c r="L898"/>
    </row>
    <row r="899" spans="1:12" s="1" customFormat="1" x14ac:dyDescent="0.25">
      <c r="A899" s="5" t="s">
        <v>454</v>
      </c>
      <c r="B899" s="5" t="s">
        <v>521</v>
      </c>
      <c r="C899" s="5" t="s">
        <v>928</v>
      </c>
      <c r="D899" s="52">
        <f t="shared" ref="D899:D962" ca="1" si="18">RANDBETWEEN(1500,2600)*12</f>
        <v>30600</v>
      </c>
      <c r="E899" s="5" t="s">
        <v>473</v>
      </c>
      <c r="F899" s="5">
        <v>37</v>
      </c>
      <c r="G899" s="50">
        <v>29505</v>
      </c>
      <c r="H899" s="5">
        <v>350090</v>
      </c>
      <c r="I899" s="50">
        <v>37886</v>
      </c>
      <c r="J899" s="5" t="s">
        <v>858</v>
      </c>
      <c r="L899"/>
    </row>
    <row r="900" spans="1:12" s="1" customFormat="1" x14ac:dyDescent="0.25">
      <c r="A900" s="5" t="s">
        <v>413</v>
      </c>
      <c r="B900" s="5" t="s">
        <v>671</v>
      </c>
      <c r="C900" s="5" t="s">
        <v>942</v>
      </c>
      <c r="D900" s="52">
        <f t="shared" ca="1" si="18"/>
        <v>26508</v>
      </c>
      <c r="E900" s="5" t="s">
        <v>473</v>
      </c>
      <c r="F900" s="5">
        <v>38</v>
      </c>
      <c r="G900" s="50">
        <v>29370</v>
      </c>
      <c r="H900" s="5">
        <v>350088</v>
      </c>
      <c r="I900" s="50">
        <v>37662</v>
      </c>
      <c r="J900" s="5" t="s">
        <v>858</v>
      </c>
      <c r="L900"/>
    </row>
    <row r="901" spans="1:12" s="1" customFormat="1" x14ac:dyDescent="0.25">
      <c r="A901" s="5" t="s">
        <v>413</v>
      </c>
      <c r="B901" s="5" t="s">
        <v>594</v>
      </c>
      <c r="C901" s="5" t="s">
        <v>844</v>
      </c>
      <c r="D901" s="52">
        <f t="shared" ca="1" si="18"/>
        <v>22368</v>
      </c>
      <c r="E901" s="5" t="s">
        <v>433</v>
      </c>
      <c r="F901" s="5">
        <v>37</v>
      </c>
      <c r="G901" s="50">
        <v>29611</v>
      </c>
      <c r="H901" s="5">
        <v>351431</v>
      </c>
      <c r="I901" s="50">
        <v>37776</v>
      </c>
      <c r="J901" s="5" t="s">
        <v>858</v>
      </c>
      <c r="L901"/>
    </row>
    <row r="902" spans="1:12" s="1" customFormat="1" x14ac:dyDescent="0.25">
      <c r="A902" s="5" t="s">
        <v>413</v>
      </c>
      <c r="B902" s="5" t="s">
        <v>625</v>
      </c>
      <c r="C902" s="5" t="s">
        <v>943</v>
      </c>
      <c r="D902" s="52">
        <f t="shared" ca="1" si="18"/>
        <v>27708</v>
      </c>
      <c r="E902" s="5" t="s">
        <v>416</v>
      </c>
      <c r="F902" s="5">
        <v>36</v>
      </c>
      <c r="G902" s="50">
        <v>29900</v>
      </c>
      <c r="H902" s="5">
        <v>561702</v>
      </c>
      <c r="I902" s="50">
        <v>37758</v>
      </c>
      <c r="J902" s="5" t="s">
        <v>858</v>
      </c>
      <c r="L902"/>
    </row>
    <row r="903" spans="1:12" s="1" customFormat="1" x14ac:dyDescent="0.25">
      <c r="A903" s="5" t="s">
        <v>413</v>
      </c>
      <c r="B903" s="5" t="s">
        <v>719</v>
      </c>
      <c r="C903" s="5" t="s">
        <v>844</v>
      </c>
      <c r="D903" s="52">
        <f t="shared" ca="1" si="18"/>
        <v>19200</v>
      </c>
      <c r="E903" s="5" t="s">
        <v>846</v>
      </c>
      <c r="F903" s="5">
        <v>36</v>
      </c>
      <c r="G903" s="50">
        <v>30088</v>
      </c>
      <c r="H903" s="5">
        <v>350114</v>
      </c>
      <c r="I903" s="50">
        <v>38141</v>
      </c>
      <c r="J903" s="5" t="s">
        <v>858</v>
      </c>
      <c r="L903"/>
    </row>
    <row r="904" spans="1:12" s="1" customFormat="1" x14ac:dyDescent="0.25">
      <c r="A904" s="5" t="s">
        <v>413</v>
      </c>
      <c r="B904" s="5" t="s">
        <v>578</v>
      </c>
      <c r="C904" s="5" t="s">
        <v>847</v>
      </c>
      <c r="D904" s="52">
        <f t="shared" ca="1" si="18"/>
        <v>20472</v>
      </c>
      <c r="E904" s="5" t="s">
        <v>416</v>
      </c>
      <c r="F904" s="5">
        <v>36</v>
      </c>
      <c r="G904" s="50">
        <v>30149</v>
      </c>
      <c r="H904" s="5">
        <v>351429</v>
      </c>
      <c r="I904" s="50">
        <v>38112</v>
      </c>
      <c r="J904" s="5" t="s">
        <v>858</v>
      </c>
      <c r="L904"/>
    </row>
    <row r="905" spans="1:12" s="1" customFormat="1" x14ac:dyDescent="0.25">
      <c r="A905" s="5" t="s">
        <v>413</v>
      </c>
      <c r="B905" s="5" t="s">
        <v>719</v>
      </c>
      <c r="C905" s="5" t="s">
        <v>438</v>
      </c>
      <c r="D905" s="52">
        <f t="shared" ca="1" si="18"/>
        <v>18576</v>
      </c>
      <c r="E905" s="5" t="s">
        <v>473</v>
      </c>
      <c r="F905" s="5">
        <v>41</v>
      </c>
      <c r="G905" s="50">
        <v>28309</v>
      </c>
      <c r="H905" s="5">
        <v>350124</v>
      </c>
      <c r="I905" s="50">
        <v>38331</v>
      </c>
      <c r="J905" s="5" t="s">
        <v>858</v>
      </c>
      <c r="L905"/>
    </row>
    <row r="906" spans="1:12" s="1" customFormat="1" x14ac:dyDescent="0.25">
      <c r="A906" s="5" t="s">
        <v>413</v>
      </c>
      <c r="B906" s="5" t="s">
        <v>664</v>
      </c>
      <c r="C906" s="5" t="s">
        <v>944</v>
      </c>
      <c r="D906" s="52">
        <f t="shared" ca="1" si="18"/>
        <v>29508</v>
      </c>
      <c r="E906" s="5" t="s">
        <v>548</v>
      </c>
      <c r="F906" s="5">
        <v>37</v>
      </c>
      <c r="G906" s="50">
        <v>29625</v>
      </c>
      <c r="H906" s="5">
        <v>350107</v>
      </c>
      <c r="I906" s="50">
        <v>37994</v>
      </c>
      <c r="J906" s="5" t="s">
        <v>858</v>
      </c>
      <c r="L906"/>
    </row>
    <row r="907" spans="1:12" s="1" customFormat="1" x14ac:dyDescent="0.25">
      <c r="A907" s="5" t="s">
        <v>413</v>
      </c>
      <c r="B907" s="5" t="s">
        <v>511</v>
      </c>
      <c r="C907" s="5" t="s">
        <v>930</v>
      </c>
      <c r="D907" s="52">
        <f t="shared" ca="1" si="18"/>
        <v>18168</v>
      </c>
      <c r="E907" s="5" t="s">
        <v>416</v>
      </c>
      <c r="F907" s="5">
        <v>38</v>
      </c>
      <c r="G907" s="50">
        <v>29419</v>
      </c>
      <c r="H907" s="5">
        <v>561630</v>
      </c>
      <c r="I907" s="50">
        <v>38129</v>
      </c>
      <c r="J907" s="5" t="s">
        <v>858</v>
      </c>
      <c r="L907"/>
    </row>
    <row r="908" spans="1:12" s="1" customFormat="1" x14ac:dyDescent="0.25">
      <c r="A908" s="5" t="s">
        <v>408</v>
      </c>
      <c r="B908" s="5" t="s">
        <v>634</v>
      </c>
      <c r="C908" s="5" t="s">
        <v>155</v>
      </c>
      <c r="D908" s="52">
        <f t="shared" ca="1" si="18"/>
        <v>21312</v>
      </c>
      <c r="E908" s="5" t="s">
        <v>460</v>
      </c>
      <c r="F908" s="5">
        <v>41</v>
      </c>
      <c r="G908" s="50">
        <v>28293</v>
      </c>
      <c r="H908" s="5">
        <v>351427</v>
      </c>
      <c r="I908" s="50">
        <v>38150</v>
      </c>
      <c r="J908" s="5" t="s">
        <v>858</v>
      </c>
      <c r="L908"/>
    </row>
    <row r="909" spans="1:12" s="1" customFormat="1" x14ac:dyDescent="0.25">
      <c r="A909" s="5" t="s">
        <v>408</v>
      </c>
      <c r="B909" s="5" t="s">
        <v>586</v>
      </c>
      <c r="C909" s="5" t="s">
        <v>471</v>
      </c>
      <c r="D909" s="52">
        <f t="shared" ca="1" si="18"/>
        <v>28848</v>
      </c>
      <c r="E909" s="5" t="s">
        <v>749</v>
      </c>
      <c r="F909" s="5">
        <v>38</v>
      </c>
      <c r="G909" s="50">
        <v>29140</v>
      </c>
      <c r="H909" s="5">
        <v>561645</v>
      </c>
      <c r="I909" s="50">
        <v>38110</v>
      </c>
      <c r="J909" s="5" t="s">
        <v>858</v>
      </c>
      <c r="L909"/>
    </row>
    <row r="910" spans="1:12" s="1" customFormat="1" x14ac:dyDescent="0.25">
      <c r="A910" s="5" t="s">
        <v>408</v>
      </c>
      <c r="B910" s="5" t="s">
        <v>673</v>
      </c>
      <c r="C910" s="5" t="s">
        <v>86</v>
      </c>
      <c r="D910" s="52">
        <f t="shared" ca="1" si="18"/>
        <v>28056</v>
      </c>
      <c r="E910" s="5" t="s">
        <v>945</v>
      </c>
      <c r="F910" s="5">
        <v>51</v>
      </c>
      <c r="G910" s="50">
        <v>24665</v>
      </c>
      <c r="H910" s="5">
        <v>351569</v>
      </c>
      <c r="I910" s="50">
        <v>35058</v>
      </c>
      <c r="J910" s="5" t="s">
        <v>909</v>
      </c>
      <c r="L910"/>
    </row>
    <row r="911" spans="1:12" s="1" customFormat="1" x14ac:dyDescent="0.25">
      <c r="A911" s="5" t="s">
        <v>413</v>
      </c>
      <c r="B911" s="5" t="s">
        <v>492</v>
      </c>
      <c r="C911" s="5" t="s">
        <v>523</v>
      </c>
      <c r="D911" s="52">
        <f t="shared" ca="1" si="18"/>
        <v>30564</v>
      </c>
      <c r="E911" s="5" t="s">
        <v>416</v>
      </c>
      <c r="F911" s="5">
        <v>43</v>
      </c>
      <c r="G911" s="50">
        <v>27458</v>
      </c>
      <c r="H911" s="5">
        <v>561599</v>
      </c>
      <c r="I911" s="50">
        <v>38180</v>
      </c>
      <c r="J911" s="5" t="s">
        <v>924</v>
      </c>
      <c r="L911"/>
    </row>
    <row r="912" spans="1:12" s="1" customFormat="1" x14ac:dyDescent="0.25">
      <c r="A912" s="5" t="s">
        <v>413</v>
      </c>
      <c r="B912" s="5" t="s">
        <v>626</v>
      </c>
      <c r="C912" s="5" t="s">
        <v>707</v>
      </c>
      <c r="D912" s="52">
        <f t="shared" ca="1" si="18"/>
        <v>25128</v>
      </c>
      <c r="E912" s="5" t="s">
        <v>457</v>
      </c>
      <c r="F912" s="5">
        <v>52</v>
      </c>
      <c r="G912" s="50">
        <v>24072</v>
      </c>
      <c r="H912" s="5">
        <v>561598</v>
      </c>
      <c r="I912" s="50">
        <v>34761</v>
      </c>
      <c r="J912" s="5" t="s">
        <v>926</v>
      </c>
      <c r="L912"/>
    </row>
    <row r="913" spans="1:12" s="1" customFormat="1" x14ac:dyDescent="0.25">
      <c r="A913" s="5" t="s">
        <v>413</v>
      </c>
      <c r="B913" s="5" t="s">
        <v>730</v>
      </c>
      <c r="C913" s="5" t="s">
        <v>946</v>
      </c>
      <c r="D913" s="52">
        <f t="shared" ca="1" si="18"/>
        <v>20304</v>
      </c>
      <c r="E913" s="5" t="s">
        <v>460</v>
      </c>
      <c r="F913" s="5">
        <v>37</v>
      </c>
      <c r="G913" s="50">
        <v>29516</v>
      </c>
      <c r="H913" s="5">
        <v>561660</v>
      </c>
      <c r="I913" s="50">
        <v>38271</v>
      </c>
      <c r="J913" s="5" t="s">
        <v>858</v>
      </c>
      <c r="L913"/>
    </row>
    <row r="914" spans="1:12" s="1" customFormat="1" x14ac:dyDescent="0.25">
      <c r="A914" s="5" t="s">
        <v>413</v>
      </c>
      <c r="B914" s="5" t="s">
        <v>541</v>
      </c>
      <c r="C914" s="5" t="s">
        <v>523</v>
      </c>
      <c r="D914" s="52">
        <f t="shared" ca="1" si="18"/>
        <v>31080</v>
      </c>
      <c r="E914" s="5" t="s">
        <v>850</v>
      </c>
      <c r="F914" s="5">
        <v>38</v>
      </c>
      <c r="G914" s="50">
        <v>29486</v>
      </c>
      <c r="H914" s="5">
        <v>350175</v>
      </c>
      <c r="I914" s="50">
        <v>38185</v>
      </c>
      <c r="J914" s="5" t="s">
        <v>858</v>
      </c>
      <c r="L914"/>
    </row>
    <row r="915" spans="1:12" s="1" customFormat="1" x14ac:dyDescent="0.25">
      <c r="A915" s="5" t="s">
        <v>408</v>
      </c>
      <c r="B915" s="5" t="s">
        <v>519</v>
      </c>
      <c r="C915" s="5" t="s">
        <v>828</v>
      </c>
      <c r="D915" s="52">
        <f t="shared" ca="1" si="18"/>
        <v>25104</v>
      </c>
      <c r="E915" s="5" t="s">
        <v>473</v>
      </c>
      <c r="F915" s="5">
        <v>34</v>
      </c>
      <c r="G915" s="50">
        <v>30937</v>
      </c>
      <c r="H915" s="5">
        <v>350187</v>
      </c>
      <c r="I915" s="50">
        <v>38252</v>
      </c>
      <c r="J915" s="5" t="s">
        <v>858</v>
      </c>
      <c r="L915"/>
    </row>
    <row r="916" spans="1:12" s="1" customFormat="1" x14ac:dyDescent="0.25">
      <c r="A916" s="5" t="s">
        <v>454</v>
      </c>
      <c r="B916" s="5" t="s">
        <v>546</v>
      </c>
      <c r="C916" s="5" t="s">
        <v>529</v>
      </c>
      <c r="D916" s="52">
        <f t="shared" ca="1" si="18"/>
        <v>30036</v>
      </c>
      <c r="E916" s="5" t="s">
        <v>548</v>
      </c>
      <c r="F916" s="5">
        <v>39</v>
      </c>
      <c r="G916" s="50">
        <v>28953</v>
      </c>
      <c r="H916" s="5">
        <v>350192</v>
      </c>
      <c r="I916" s="50">
        <v>38080</v>
      </c>
      <c r="J916" s="5" t="s">
        <v>858</v>
      </c>
      <c r="L916"/>
    </row>
    <row r="917" spans="1:12" s="1" customFormat="1" x14ac:dyDescent="0.25">
      <c r="A917" s="5" t="s">
        <v>408</v>
      </c>
      <c r="B917" s="5" t="s">
        <v>705</v>
      </c>
      <c r="C917" s="5" t="s">
        <v>471</v>
      </c>
      <c r="D917" s="52">
        <f t="shared" ca="1" si="18"/>
        <v>27036</v>
      </c>
      <c r="E917" s="5" t="s">
        <v>947</v>
      </c>
      <c r="F917" s="5">
        <v>39</v>
      </c>
      <c r="G917" s="50">
        <v>29018</v>
      </c>
      <c r="H917" s="5">
        <v>566544</v>
      </c>
      <c r="I917" s="50">
        <v>38347</v>
      </c>
      <c r="J917" s="5" t="s">
        <v>858</v>
      </c>
      <c r="L917"/>
    </row>
    <row r="918" spans="1:12" s="1" customFormat="1" x14ac:dyDescent="0.25">
      <c r="A918" s="5" t="s">
        <v>454</v>
      </c>
      <c r="B918" s="5" t="s">
        <v>667</v>
      </c>
      <c r="C918" s="5" t="s">
        <v>928</v>
      </c>
      <c r="D918" s="52">
        <f t="shared" ca="1" si="18"/>
        <v>23028</v>
      </c>
      <c r="E918" s="5" t="s">
        <v>678</v>
      </c>
      <c r="F918" s="5">
        <v>37</v>
      </c>
      <c r="G918" s="50">
        <v>29726</v>
      </c>
      <c r="H918" s="5">
        <v>561677</v>
      </c>
      <c r="I918" s="50">
        <v>38302</v>
      </c>
      <c r="J918" s="5" t="s">
        <v>858</v>
      </c>
      <c r="L918"/>
    </row>
    <row r="919" spans="1:12" s="1" customFormat="1" x14ac:dyDescent="0.25">
      <c r="A919" s="5" t="s">
        <v>408</v>
      </c>
      <c r="B919" s="5" t="s">
        <v>612</v>
      </c>
      <c r="C919" s="5" t="s">
        <v>835</v>
      </c>
      <c r="D919" s="52">
        <f t="shared" ca="1" si="18"/>
        <v>26328</v>
      </c>
      <c r="E919" s="5" t="s">
        <v>628</v>
      </c>
      <c r="F919" s="5">
        <v>38</v>
      </c>
      <c r="G919" s="50">
        <v>29394</v>
      </c>
      <c r="H919" s="5">
        <v>561675</v>
      </c>
      <c r="I919" s="50">
        <v>38317</v>
      </c>
      <c r="J919" s="5" t="s">
        <v>858</v>
      </c>
      <c r="L919"/>
    </row>
    <row r="920" spans="1:12" s="1" customFormat="1" x14ac:dyDescent="0.25">
      <c r="A920" s="5" t="s">
        <v>408</v>
      </c>
      <c r="B920" s="5" t="s">
        <v>499</v>
      </c>
      <c r="C920" s="5" t="s">
        <v>453</v>
      </c>
      <c r="D920" s="52">
        <f t="shared" ca="1" si="18"/>
        <v>18252</v>
      </c>
      <c r="E920" s="5" t="s">
        <v>619</v>
      </c>
      <c r="F920" s="5">
        <v>40</v>
      </c>
      <c r="G920" s="50">
        <v>28515</v>
      </c>
      <c r="H920" s="5">
        <v>561679</v>
      </c>
      <c r="I920" s="50">
        <v>38075</v>
      </c>
      <c r="J920" s="5" t="s">
        <v>858</v>
      </c>
      <c r="L920"/>
    </row>
    <row r="921" spans="1:12" s="1" customFormat="1" x14ac:dyDescent="0.25">
      <c r="A921" s="5" t="s">
        <v>408</v>
      </c>
      <c r="B921" s="5" t="s">
        <v>664</v>
      </c>
      <c r="C921" s="5" t="s">
        <v>161</v>
      </c>
      <c r="D921" s="52">
        <f t="shared" ca="1" si="18"/>
        <v>20244</v>
      </c>
      <c r="E921" s="5" t="s">
        <v>473</v>
      </c>
      <c r="F921" s="5">
        <v>38</v>
      </c>
      <c r="G921" s="50">
        <v>29468</v>
      </c>
      <c r="H921" s="5">
        <v>561744</v>
      </c>
      <c r="I921" s="50">
        <v>38206</v>
      </c>
      <c r="J921" s="5" t="s">
        <v>858</v>
      </c>
      <c r="L921"/>
    </row>
    <row r="922" spans="1:12" s="1" customFormat="1" x14ac:dyDescent="0.25">
      <c r="A922" s="5" t="s">
        <v>454</v>
      </c>
      <c r="B922" s="5" t="s">
        <v>784</v>
      </c>
      <c r="C922" s="5" t="s">
        <v>489</v>
      </c>
      <c r="D922" s="52">
        <f t="shared" ca="1" si="18"/>
        <v>30252</v>
      </c>
      <c r="E922" s="5" t="s">
        <v>457</v>
      </c>
      <c r="F922" s="5">
        <v>50</v>
      </c>
      <c r="G922" s="50">
        <v>24818</v>
      </c>
      <c r="H922" s="5">
        <v>561684</v>
      </c>
      <c r="I922" s="50">
        <v>36050</v>
      </c>
      <c r="J922" s="5" t="s">
        <v>909</v>
      </c>
      <c r="L922"/>
    </row>
    <row r="923" spans="1:12" s="1" customFormat="1" x14ac:dyDescent="0.25">
      <c r="A923" s="5" t="s">
        <v>413</v>
      </c>
      <c r="B923" s="5" t="s">
        <v>748</v>
      </c>
      <c r="C923" s="5" t="s">
        <v>91</v>
      </c>
      <c r="D923" s="52">
        <f t="shared" ca="1" si="18"/>
        <v>21084</v>
      </c>
      <c r="E923" s="5" t="s">
        <v>457</v>
      </c>
      <c r="F923" s="5">
        <v>41</v>
      </c>
      <c r="G923" s="50">
        <v>28244</v>
      </c>
      <c r="H923" s="5">
        <v>566203</v>
      </c>
      <c r="I923" s="50">
        <v>38171</v>
      </c>
      <c r="J923" s="5" t="s">
        <v>466</v>
      </c>
      <c r="L923"/>
    </row>
    <row r="924" spans="1:12" s="1" customFormat="1" x14ac:dyDescent="0.25">
      <c r="A924" s="5" t="s">
        <v>413</v>
      </c>
      <c r="B924" s="5" t="s">
        <v>514</v>
      </c>
      <c r="C924" s="5" t="s">
        <v>523</v>
      </c>
      <c r="D924" s="52">
        <f t="shared" ca="1" si="18"/>
        <v>27504</v>
      </c>
      <c r="E924" s="5" t="s">
        <v>416</v>
      </c>
      <c r="F924" s="5">
        <v>35</v>
      </c>
      <c r="G924" s="50">
        <v>30246</v>
      </c>
      <c r="H924" s="5">
        <v>561666</v>
      </c>
      <c r="I924" s="50">
        <v>38067</v>
      </c>
      <c r="J924" s="5" t="s">
        <v>858</v>
      </c>
      <c r="L924"/>
    </row>
    <row r="925" spans="1:12" s="1" customFormat="1" x14ac:dyDescent="0.25">
      <c r="A925" s="5" t="s">
        <v>413</v>
      </c>
      <c r="B925" s="5" t="s">
        <v>561</v>
      </c>
      <c r="C925" s="5" t="s">
        <v>893</v>
      </c>
      <c r="D925" s="52">
        <f t="shared" ca="1" si="18"/>
        <v>29832</v>
      </c>
      <c r="E925" s="5" t="s">
        <v>473</v>
      </c>
      <c r="F925" s="5">
        <v>35</v>
      </c>
      <c r="G925" s="50">
        <v>30535</v>
      </c>
      <c r="H925" s="5">
        <v>561668</v>
      </c>
      <c r="I925" s="50">
        <v>38647</v>
      </c>
      <c r="J925" s="5" t="s">
        <v>909</v>
      </c>
      <c r="L925"/>
    </row>
    <row r="926" spans="1:12" s="1" customFormat="1" x14ac:dyDescent="0.25">
      <c r="A926" s="5" t="s">
        <v>413</v>
      </c>
      <c r="B926" s="5" t="s">
        <v>602</v>
      </c>
      <c r="C926" s="5" t="s">
        <v>896</v>
      </c>
      <c r="D926" s="52">
        <f t="shared" ca="1" si="18"/>
        <v>23328</v>
      </c>
      <c r="E926" s="5" t="s">
        <v>473</v>
      </c>
      <c r="F926" s="5">
        <v>43</v>
      </c>
      <c r="G926" s="50">
        <v>27358</v>
      </c>
      <c r="H926" s="5">
        <v>561688</v>
      </c>
      <c r="I926" s="50">
        <v>38462</v>
      </c>
      <c r="J926" s="5" t="s">
        <v>909</v>
      </c>
      <c r="L926"/>
    </row>
    <row r="927" spans="1:12" s="1" customFormat="1" x14ac:dyDescent="0.25">
      <c r="A927" s="5" t="s">
        <v>408</v>
      </c>
      <c r="B927" s="5" t="s">
        <v>572</v>
      </c>
      <c r="C927" s="5" t="s">
        <v>453</v>
      </c>
      <c r="D927" s="52">
        <f t="shared" ca="1" si="18"/>
        <v>18804</v>
      </c>
      <c r="E927" s="5" t="s">
        <v>642</v>
      </c>
      <c r="F927" s="5">
        <v>42</v>
      </c>
      <c r="G927" s="50">
        <v>27800</v>
      </c>
      <c r="H927" s="5">
        <v>350199</v>
      </c>
      <c r="I927" s="50">
        <v>38450</v>
      </c>
      <c r="J927" s="5" t="s">
        <v>909</v>
      </c>
      <c r="L927"/>
    </row>
    <row r="928" spans="1:12" s="1" customFormat="1" x14ac:dyDescent="0.25">
      <c r="A928" s="5" t="s">
        <v>408</v>
      </c>
      <c r="B928" s="5" t="s">
        <v>671</v>
      </c>
      <c r="C928" s="5" t="s">
        <v>892</v>
      </c>
      <c r="D928" s="52">
        <f t="shared" ca="1" si="18"/>
        <v>24012</v>
      </c>
      <c r="E928" s="5" t="s">
        <v>460</v>
      </c>
      <c r="F928" s="5">
        <v>64</v>
      </c>
      <c r="G928" s="50">
        <v>19948</v>
      </c>
      <c r="H928" s="5">
        <v>350257</v>
      </c>
      <c r="I928" s="50">
        <v>29916</v>
      </c>
      <c r="J928" s="5" t="s">
        <v>909</v>
      </c>
      <c r="L928"/>
    </row>
    <row r="929" spans="1:12" s="1" customFormat="1" x14ac:dyDescent="0.25">
      <c r="A929" s="5" t="s">
        <v>408</v>
      </c>
      <c r="B929" s="5" t="s">
        <v>574</v>
      </c>
      <c r="C929" s="5" t="s">
        <v>570</v>
      </c>
      <c r="D929" s="52">
        <f t="shared" ca="1" si="18"/>
        <v>26244</v>
      </c>
      <c r="E929" s="5" t="s">
        <v>460</v>
      </c>
      <c r="F929" s="5">
        <v>36</v>
      </c>
      <c r="G929" s="50">
        <v>29932</v>
      </c>
      <c r="H929" s="5">
        <v>561689</v>
      </c>
      <c r="I929" s="50">
        <v>38599</v>
      </c>
      <c r="J929" s="5" t="s">
        <v>858</v>
      </c>
      <c r="L929"/>
    </row>
    <row r="930" spans="1:12" s="1" customFormat="1" x14ac:dyDescent="0.25">
      <c r="A930" s="5" t="s">
        <v>413</v>
      </c>
      <c r="B930" s="5" t="s">
        <v>578</v>
      </c>
      <c r="C930" s="5" t="s">
        <v>840</v>
      </c>
      <c r="D930" s="52">
        <f t="shared" ca="1" si="18"/>
        <v>20784</v>
      </c>
      <c r="E930" s="5" t="s">
        <v>416</v>
      </c>
      <c r="F930" s="5">
        <v>35</v>
      </c>
      <c r="G930" s="50">
        <v>30489</v>
      </c>
      <c r="H930" s="5">
        <v>566403</v>
      </c>
      <c r="I930" s="50">
        <v>38492</v>
      </c>
      <c r="J930" s="5" t="s">
        <v>858</v>
      </c>
      <c r="L930"/>
    </row>
    <row r="931" spans="1:12" s="1" customFormat="1" x14ac:dyDescent="0.25">
      <c r="A931" s="5" t="s">
        <v>413</v>
      </c>
      <c r="B931" s="5" t="s">
        <v>667</v>
      </c>
      <c r="C931" s="5" t="s">
        <v>640</v>
      </c>
      <c r="D931" s="52">
        <f t="shared" ca="1" si="18"/>
        <v>28908</v>
      </c>
      <c r="E931" s="5" t="s">
        <v>457</v>
      </c>
      <c r="F931" s="5">
        <v>54</v>
      </c>
      <c r="G931" s="50">
        <v>23412</v>
      </c>
      <c r="H931" s="5">
        <v>561505</v>
      </c>
      <c r="I931" s="50">
        <v>34952</v>
      </c>
      <c r="J931" s="5" t="s">
        <v>909</v>
      </c>
      <c r="L931"/>
    </row>
    <row r="932" spans="1:12" s="1" customFormat="1" x14ac:dyDescent="0.25">
      <c r="A932" s="5" t="s">
        <v>454</v>
      </c>
      <c r="B932" s="5" t="s">
        <v>614</v>
      </c>
      <c r="C932" s="5" t="s">
        <v>930</v>
      </c>
      <c r="D932" s="52">
        <f t="shared" ca="1" si="18"/>
        <v>30900</v>
      </c>
      <c r="E932" s="5" t="s">
        <v>460</v>
      </c>
      <c r="F932" s="5">
        <v>35</v>
      </c>
      <c r="G932" s="50">
        <v>30373</v>
      </c>
      <c r="H932" s="5">
        <v>566546</v>
      </c>
      <c r="I932" s="50">
        <v>38357</v>
      </c>
      <c r="J932" s="5" t="s">
        <v>909</v>
      </c>
      <c r="L932"/>
    </row>
    <row r="933" spans="1:12" s="1" customFormat="1" x14ac:dyDescent="0.25">
      <c r="A933" s="5" t="s">
        <v>408</v>
      </c>
      <c r="B933" s="5" t="s">
        <v>485</v>
      </c>
      <c r="C933" s="5" t="s">
        <v>822</v>
      </c>
      <c r="D933" s="52">
        <f t="shared" ca="1" si="18"/>
        <v>28620</v>
      </c>
      <c r="E933" s="5" t="s">
        <v>482</v>
      </c>
      <c r="F933" s="5">
        <v>39</v>
      </c>
      <c r="G933" s="50">
        <v>29010</v>
      </c>
      <c r="H933" s="5">
        <v>350200</v>
      </c>
      <c r="I933" s="50">
        <v>38484</v>
      </c>
      <c r="J933" s="5" t="s">
        <v>858</v>
      </c>
      <c r="L933"/>
    </row>
    <row r="934" spans="1:12" s="1" customFormat="1" x14ac:dyDescent="0.25">
      <c r="A934" s="5" t="s">
        <v>408</v>
      </c>
      <c r="B934" s="5" t="s">
        <v>570</v>
      </c>
      <c r="C934" s="5" t="s">
        <v>948</v>
      </c>
      <c r="D934" s="52">
        <f t="shared" ca="1" si="18"/>
        <v>18432</v>
      </c>
      <c r="E934" s="5" t="s">
        <v>749</v>
      </c>
      <c r="F934" s="5">
        <v>36</v>
      </c>
      <c r="G934" s="50">
        <v>29945</v>
      </c>
      <c r="H934" s="5">
        <v>350340</v>
      </c>
      <c r="I934" s="50">
        <v>38414</v>
      </c>
      <c r="J934" s="5" t="s">
        <v>858</v>
      </c>
      <c r="L934"/>
    </row>
    <row r="935" spans="1:12" s="1" customFormat="1" x14ac:dyDescent="0.25">
      <c r="A935" s="5" t="s">
        <v>413</v>
      </c>
      <c r="B935" s="5" t="s">
        <v>662</v>
      </c>
      <c r="C935" s="5" t="s">
        <v>930</v>
      </c>
      <c r="D935" s="52">
        <f t="shared" ca="1" si="18"/>
        <v>21936</v>
      </c>
      <c r="E935" s="5" t="s">
        <v>439</v>
      </c>
      <c r="F935" s="5">
        <v>64</v>
      </c>
      <c r="G935" s="50">
        <v>19948</v>
      </c>
      <c r="H935" s="5">
        <v>561696</v>
      </c>
      <c r="I935" s="50">
        <v>29916</v>
      </c>
      <c r="J935" s="5" t="s">
        <v>909</v>
      </c>
      <c r="L935"/>
    </row>
    <row r="936" spans="1:12" s="1" customFormat="1" x14ac:dyDescent="0.25">
      <c r="A936" s="5" t="s">
        <v>408</v>
      </c>
      <c r="B936" s="5" t="s">
        <v>561</v>
      </c>
      <c r="C936" s="5" t="s">
        <v>410</v>
      </c>
      <c r="D936" s="52">
        <f t="shared" ca="1" si="18"/>
        <v>29088</v>
      </c>
      <c r="E936" s="5" t="s">
        <v>473</v>
      </c>
      <c r="F936" s="5">
        <v>39</v>
      </c>
      <c r="G936" s="50">
        <v>29040</v>
      </c>
      <c r="H936" s="5">
        <v>561697</v>
      </c>
      <c r="I936" s="50">
        <v>38696</v>
      </c>
      <c r="J936" s="5" t="s">
        <v>858</v>
      </c>
      <c r="L936"/>
    </row>
    <row r="937" spans="1:12" s="1" customFormat="1" x14ac:dyDescent="0.25">
      <c r="A937" s="5" t="s">
        <v>408</v>
      </c>
      <c r="B937" s="5" t="s">
        <v>631</v>
      </c>
      <c r="C937" s="5" t="s">
        <v>465</v>
      </c>
      <c r="D937" s="52">
        <f t="shared" ca="1" si="18"/>
        <v>18972</v>
      </c>
      <c r="E937" s="5" t="s">
        <v>460</v>
      </c>
      <c r="F937" s="5">
        <v>38</v>
      </c>
      <c r="G937" s="50">
        <v>29389</v>
      </c>
      <c r="H937" s="5">
        <v>350236</v>
      </c>
      <c r="I937" s="50">
        <v>38640</v>
      </c>
      <c r="J937" s="5" t="s">
        <v>858</v>
      </c>
      <c r="L937"/>
    </row>
    <row r="938" spans="1:12" s="1" customFormat="1" x14ac:dyDescent="0.25">
      <c r="A938" s="5" t="s">
        <v>413</v>
      </c>
      <c r="B938" s="5" t="s">
        <v>509</v>
      </c>
      <c r="C938" s="5" t="s">
        <v>949</v>
      </c>
      <c r="D938" s="52">
        <f t="shared" ca="1" si="18"/>
        <v>27636</v>
      </c>
      <c r="E938" s="5" t="s">
        <v>947</v>
      </c>
      <c r="F938" s="5">
        <v>38</v>
      </c>
      <c r="G938" s="50">
        <v>29272</v>
      </c>
      <c r="H938" s="5">
        <v>350638</v>
      </c>
      <c r="I938" s="50">
        <v>38377</v>
      </c>
      <c r="J938" s="5" t="s">
        <v>858</v>
      </c>
      <c r="L938"/>
    </row>
    <row r="939" spans="1:12" s="1" customFormat="1" x14ac:dyDescent="0.25">
      <c r="A939" s="5" t="s">
        <v>408</v>
      </c>
      <c r="B939" s="5" t="s">
        <v>461</v>
      </c>
      <c r="C939" s="5" t="s">
        <v>621</v>
      </c>
      <c r="D939" s="52">
        <f t="shared" ca="1" si="18"/>
        <v>23784</v>
      </c>
      <c r="E939" s="5" t="s">
        <v>416</v>
      </c>
      <c r="F939" s="5">
        <v>39</v>
      </c>
      <c r="G939" s="50">
        <v>29079</v>
      </c>
      <c r="H939" s="5">
        <v>561700</v>
      </c>
      <c r="I939" s="50">
        <v>38492</v>
      </c>
      <c r="J939" s="5" t="s">
        <v>858</v>
      </c>
      <c r="L939"/>
    </row>
    <row r="940" spans="1:12" s="1" customFormat="1" x14ac:dyDescent="0.25">
      <c r="A940" s="5" t="s">
        <v>408</v>
      </c>
      <c r="B940" s="5" t="s">
        <v>625</v>
      </c>
      <c r="C940" s="5" t="s">
        <v>950</v>
      </c>
      <c r="D940" s="52">
        <f t="shared" ca="1" si="18"/>
        <v>30840</v>
      </c>
      <c r="E940" s="5" t="s">
        <v>473</v>
      </c>
      <c r="F940" s="5">
        <v>39</v>
      </c>
      <c r="G940" s="50">
        <v>28773</v>
      </c>
      <c r="H940" s="5">
        <v>350705</v>
      </c>
      <c r="I940" s="50">
        <v>38607</v>
      </c>
      <c r="J940" s="5" t="s">
        <v>858</v>
      </c>
      <c r="L940"/>
    </row>
    <row r="941" spans="1:12" s="1" customFormat="1" x14ac:dyDescent="0.25">
      <c r="A941" s="5" t="s">
        <v>408</v>
      </c>
      <c r="B941" s="5" t="s">
        <v>665</v>
      </c>
      <c r="C941" s="5" t="s">
        <v>951</v>
      </c>
      <c r="D941" s="52">
        <f t="shared" ca="1" si="18"/>
        <v>30504</v>
      </c>
      <c r="E941" s="5" t="s">
        <v>802</v>
      </c>
      <c r="F941" s="5">
        <v>37</v>
      </c>
      <c r="G941" s="50">
        <v>29711</v>
      </c>
      <c r="H941" s="5">
        <v>350530</v>
      </c>
      <c r="I941" s="50">
        <v>38758</v>
      </c>
      <c r="J941" s="5" t="s">
        <v>858</v>
      </c>
      <c r="L941"/>
    </row>
    <row r="942" spans="1:12" s="1" customFormat="1" x14ac:dyDescent="0.25">
      <c r="A942" s="5" t="s">
        <v>408</v>
      </c>
      <c r="B942" s="5" t="s">
        <v>526</v>
      </c>
      <c r="C942" s="5" t="s">
        <v>835</v>
      </c>
      <c r="D942" s="52">
        <f t="shared" ca="1" si="18"/>
        <v>22344</v>
      </c>
      <c r="E942" s="5" t="s">
        <v>734</v>
      </c>
      <c r="F942" s="5">
        <v>36</v>
      </c>
      <c r="G942" s="50">
        <v>29869</v>
      </c>
      <c r="H942" s="5">
        <v>350523</v>
      </c>
      <c r="I942" s="50">
        <v>38399</v>
      </c>
      <c r="J942" s="5" t="s">
        <v>858</v>
      </c>
      <c r="L942"/>
    </row>
    <row r="943" spans="1:12" s="1" customFormat="1" x14ac:dyDescent="0.25">
      <c r="A943" s="5" t="s">
        <v>413</v>
      </c>
      <c r="B943" s="5" t="s">
        <v>185</v>
      </c>
      <c r="C943" s="5" t="s">
        <v>952</v>
      </c>
      <c r="D943" s="52">
        <f t="shared" ca="1" si="18"/>
        <v>18480</v>
      </c>
      <c r="E943" s="5" t="s">
        <v>473</v>
      </c>
      <c r="F943" s="5">
        <v>39</v>
      </c>
      <c r="G943" s="50">
        <v>29110</v>
      </c>
      <c r="H943" s="5">
        <v>566037</v>
      </c>
      <c r="I943" s="50">
        <v>38805</v>
      </c>
      <c r="J943" s="5" t="s">
        <v>858</v>
      </c>
      <c r="L943"/>
    </row>
    <row r="944" spans="1:12" s="1" customFormat="1" x14ac:dyDescent="0.25">
      <c r="A944" s="5" t="s">
        <v>454</v>
      </c>
      <c r="B944" s="5" t="s">
        <v>694</v>
      </c>
      <c r="C944" s="5" t="s">
        <v>844</v>
      </c>
      <c r="D944" s="52">
        <f t="shared" ca="1" si="18"/>
        <v>18792</v>
      </c>
      <c r="E944" s="5" t="s">
        <v>460</v>
      </c>
      <c r="F944" s="5">
        <v>36</v>
      </c>
      <c r="G944" s="50">
        <v>30057</v>
      </c>
      <c r="H944" s="5">
        <v>350869</v>
      </c>
      <c r="I944" s="50">
        <v>38812</v>
      </c>
      <c r="J944" s="5" t="s">
        <v>858</v>
      </c>
      <c r="L944"/>
    </row>
    <row r="945" spans="1:12" s="1" customFormat="1" x14ac:dyDescent="0.25">
      <c r="A945" s="5" t="s">
        <v>413</v>
      </c>
      <c r="B945" s="5" t="s">
        <v>490</v>
      </c>
      <c r="C945" s="5" t="s">
        <v>640</v>
      </c>
      <c r="D945" s="52">
        <f t="shared" ca="1" si="18"/>
        <v>25608</v>
      </c>
      <c r="E945" s="5" t="s">
        <v>439</v>
      </c>
      <c r="F945" s="5">
        <v>38</v>
      </c>
      <c r="G945" s="50">
        <v>29296</v>
      </c>
      <c r="H945" s="5">
        <v>566326</v>
      </c>
      <c r="I945" s="50">
        <v>38871</v>
      </c>
      <c r="J945" s="5" t="s">
        <v>858</v>
      </c>
      <c r="L945"/>
    </row>
    <row r="946" spans="1:12" s="1" customFormat="1" x14ac:dyDescent="0.25">
      <c r="A946" s="5" t="s">
        <v>413</v>
      </c>
      <c r="B946" s="5" t="s">
        <v>594</v>
      </c>
      <c r="C946" s="5" t="s">
        <v>596</v>
      </c>
      <c r="D946" s="52">
        <f t="shared" ca="1" si="18"/>
        <v>23088</v>
      </c>
      <c r="E946" s="5" t="s">
        <v>439</v>
      </c>
      <c r="F946" s="5">
        <v>35</v>
      </c>
      <c r="G946" s="50">
        <v>30236</v>
      </c>
      <c r="H946" s="5">
        <v>561735</v>
      </c>
      <c r="I946" s="50">
        <v>38802</v>
      </c>
      <c r="J946" s="5" t="s">
        <v>858</v>
      </c>
      <c r="L946"/>
    </row>
    <row r="947" spans="1:12" s="1" customFormat="1" x14ac:dyDescent="0.25">
      <c r="A947" s="5" t="s">
        <v>413</v>
      </c>
      <c r="B947" s="5" t="s">
        <v>541</v>
      </c>
      <c r="C947" s="5" t="s">
        <v>640</v>
      </c>
      <c r="D947" s="52">
        <f t="shared" ca="1" si="18"/>
        <v>20424</v>
      </c>
      <c r="E947" s="5" t="s">
        <v>953</v>
      </c>
      <c r="F947" s="5">
        <v>48</v>
      </c>
      <c r="G947" s="50">
        <v>25687</v>
      </c>
      <c r="H947" s="5">
        <v>561654</v>
      </c>
      <c r="I947" s="50">
        <v>34725</v>
      </c>
      <c r="J947" s="5" t="s">
        <v>909</v>
      </c>
      <c r="L947"/>
    </row>
    <row r="948" spans="1:12" s="1" customFormat="1" x14ac:dyDescent="0.25">
      <c r="A948" s="5" t="s">
        <v>408</v>
      </c>
      <c r="B948" s="5" t="s">
        <v>446</v>
      </c>
      <c r="C948" s="5" t="s">
        <v>954</v>
      </c>
      <c r="D948" s="52">
        <f t="shared" ca="1" si="18"/>
        <v>29436</v>
      </c>
      <c r="E948" s="5" t="s">
        <v>411</v>
      </c>
      <c r="F948" s="5">
        <v>41</v>
      </c>
      <c r="G948" s="50">
        <v>28359</v>
      </c>
      <c r="H948" s="5">
        <v>561757</v>
      </c>
      <c r="I948" s="50">
        <v>38997</v>
      </c>
      <c r="J948" s="5" t="s">
        <v>858</v>
      </c>
      <c r="L948"/>
    </row>
    <row r="949" spans="1:12" s="1" customFormat="1" x14ac:dyDescent="0.25">
      <c r="A949" s="5" t="s">
        <v>454</v>
      </c>
      <c r="B949" s="5" t="s">
        <v>493</v>
      </c>
      <c r="C949" s="5" t="s">
        <v>796</v>
      </c>
      <c r="D949" s="52">
        <f t="shared" ca="1" si="18"/>
        <v>30240</v>
      </c>
      <c r="E949" s="5" t="s">
        <v>955</v>
      </c>
      <c r="F949" s="5">
        <v>36</v>
      </c>
      <c r="G949" s="50">
        <v>29878</v>
      </c>
      <c r="H949" s="5">
        <v>351771</v>
      </c>
      <c r="I949" s="50">
        <v>39059</v>
      </c>
      <c r="J949" s="5" t="s">
        <v>858</v>
      </c>
      <c r="L949"/>
    </row>
    <row r="950" spans="1:12" s="1" customFormat="1" x14ac:dyDescent="0.25">
      <c r="A950" s="5" t="s">
        <v>408</v>
      </c>
      <c r="B950" s="5" t="s">
        <v>611</v>
      </c>
      <c r="C950" s="5" t="s">
        <v>629</v>
      </c>
      <c r="D950" s="52">
        <f t="shared" ca="1" si="18"/>
        <v>23544</v>
      </c>
      <c r="E950" s="5" t="s">
        <v>416</v>
      </c>
      <c r="F950" s="5">
        <v>38</v>
      </c>
      <c r="G950" s="50">
        <v>29267</v>
      </c>
      <c r="H950" s="5">
        <v>561698</v>
      </c>
      <c r="I950" s="50">
        <v>39031</v>
      </c>
      <c r="J950" s="5" t="s">
        <v>858</v>
      </c>
      <c r="L950"/>
    </row>
    <row r="951" spans="1:12" s="1" customFormat="1" x14ac:dyDescent="0.25">
      <c r="A951" s="5" t="s">
        <v>413</v>
      </c>
      <c r="B951" s="5" t="s">
        <v>561</v>
      </c>
      <c r="C951" s="5" t="s">
        <v>893</v>
      </c>
      <c r="D951" s="52">
        <f t="shared" ca="1" si="18"/>
        <v>23796</v>
      </c>
      <c r="E951" s="5" t="s">
        <v>416</v>
      </c>
      <c r="F951" s="5">
        <v>35</v>
      </c>
      <c r="G951" s="50">
        <v>30341</v>
      </c>
      <c r="H951" s="5">
        <v>561663</v>
      </c>
      <c r="I951" s="50">
        <v>38941</v>
      </c>
      <c r="J951" s="5" t="s">
        <v>858</v>
      </c>
      <c r="L951"/>
    </row>
    <row r="952" spans="1:12" s="1" customFormat="1" x14ac:dyDescent="0.25">
      <c r="A952" s="5" t="s">
        <v>408</v>
      </c>
      <c r="B952" s="5" t="s">
        <v>614</v>
      </c>
      <c r="C952" s="5" t="s">
        <v>161</v>
      </c>
      <c r="D952" s="52">
        <f t="shared" ca="1" si="18"/>
        <v>22044</v>
      </c>
      <c r="E952" s="5" t="s">
        <v>482</v>
      </c>
      <c r="F952" s="5">
        <v>36</v>
      </c>
      <c r="G952" s="50">
        <v>29871</v>
      </c>
      <c r="H952" s="5">
        <v>351787</v>
      </c>
      <c r="I952" s="50">
        <v>38866</v>
      </c>
      <c r="J952" s="5" t="s">
        <v>858</v>
      </c>
      <c r="L952"/>
    </row>
    <row r="953" spans="1:12" s="1" customFormat="1" x14ac:dyDescent="0.25">
      <c r="A953" s="5" t="s">
        <v>413</v>
      </c>
      <c r="B953" s="5" t="s">
        <v>471</v>
      </c>
      <c r="C953" s="5" t="s">
        <v>956</v>
      </c>
      <c r="D953" s="52">
        <f t="shared" ca="1" si="18"/>
        <v>29604</v>
      </c>
      <c r="E953" s="5" t="s">
        <v>433</v>
      </c>
      <c r="F953" s="5">
        <v>38</v>
      </c>
      <c r="G953" s="50">
        <v>29283</v>
      </c>
      <c r="H953" s="5">
        <v>561789</v>
      </c>
      <c r="I953" s="50">
        <v>39046</v>
      </c>
      <c r="J953" s="5" t="s">
        <v>858</v>
      </c>
      <c r="L953"/>
    </row>
    <row r="954" spans="1:12" s="1" customFormat="1" x14ac:dyDescent="0.25">
      <c r="A954" s="5" t="s">
        <v>408</v>
      </c>
      <c r="B954" s="5" t="s">
        <v>519</v>
      </c>
      <c r="C954" s="5" t="s">
        <v>490</v>
      </c>
      <c r="D954" s="52">
        <f t="shared" ca="1" si="18"/>
        <v>24720</v>
      </c>
      <c r="E954" s="5" t="s">
        <v>536</v>
      </c>
      <c r="F954" s="5">
        <v>36</v>
      </c>
      <c r="G954" s="50">
        <v>29915</v>
      </c>
      <c r="H954" s="5">
        <v>351795</v>
      </c>
      <c r="I954" s="50">
        <v>39059</v>
      </c>
      <c r="J954" s="5" t="s">
        <v>858</v>
      </c>
      <c r="L954"/>
    </row>
    <row r="955" spans="1:12" s="1" customFormat="1" x14ac:dyDescent="0.25">
      <c r="A955" s="5" t="s">
        <v>413</v>
      </c>
      <c r="B955" s="5" t="s">
        <v>791</v>
      </c>
      <c r="C955" s="5" t="s">
        <v>898</v>
      </c>
      <c r="D955" s="52">
        <f t="shared" ca="1" si="18"/>
        <v>30276</v>
      </c>
      <c r="E955" s="5" t="s">
        <v>460</v>
      </c>
      <c r="F955" s="5">
        <v>38</v>
      </c>
      <c r="G955" s="50">
        <v>29437</v>
      </c>
      <c r="H955" s="5">
        <v>351805</v>
      </c>
      <c r="I955" s="50">
        <v>38982</v>
      </c>
      <c r="J955" s="5" t="s">
        <v>858</v>
      </c>
      <c r="L955"/>
    </row>
    <row r="956" spans="1:12" s="1" customFormat="1" x14ac:dyDescent="0.25">
      <c r="A956" s="5" t="s">
        <v>413</v>
      </c>
      <c r="B956" s="5" t="s">
        <v>155</v>
      </c>
      <c r="C956" s="5" t="s">
        <v>640</v>
      </c>
      <c r="D956" s="52">
        <f t="shared" ca="1" si="18"/>
        <v>27276</v>
      </c>
      <c r="E956" s="5" t="s">
        <v>411</v>
      </c>
      <c r="F956" s="5">
        <v>37</v>
      </c>
      <c r="G956" s="50">
        <v>29711</v>
      </c>
      <c r="H956" s="5">
        <v>561808</v>
      </c>
      <c r="I956" s="50">
        <v>38758</v>
      </c>
      <c r="J956" s="5" t="s">
        <v>858</v>
      </c>
      <c r="L956"/>
    </row>
    <row r="957" spans="1:12" s="1" customFormat="1" x14ac:dyDescent="0.25">
      <c r="A957" s="5" t="s">
        <v>408</v>
      </c>
      <c r="B957" s="5" t="s">
        <v>476</v>
      </c>
      <c r="C957" s="5" t="s">
        <v>901</v>
      </c>
      <c r="D957" s="52">
        <f t="shared" ca="1" si="18"/>
        <v>21204</v>
      </c>
      <c r="E957" s="5" t="s">
        <v>734</v>
      </c>
      <c r="F957" s="5">
        <v>38</v>
      </c>
      <c r="G957" s="50">
        <v>29424</v>
      </c>
      <c r="H957" s="5">
        <v>561812</v>
      </c>
      <c r="I957" s="50">
        <v>38872</v>
      </c>
      <c r="J957" s="5" t="s">
        <v>858</v>
      </c>
      <c r="L957"/>
    </row>
    <row r="958" spans="1:12" s="1" customFormat="1" x14ac:dyDescent="0.25">
      <c r="A958" s="5" t="s">
        <v>413</v>
      </c>
      <c r="B958" s="5" t="s">
        <v>673</v>
      </c>
      <c r="C958" s="5" t="s">
        <v>824</v>
      </c>
      <c r="D958" s="52">
        <f t="shared" ca="1" si="18"/>
        <v>18720</v>
      </c>
      <c r="E958" s="5" t="s">
        <v>617</v>
      </c>
      <c r="F958" s="5">
        <v>38</v>
      </c>
      <c r="G958" s="50">
        <v>29314</v>
      </c>
      <c r="H958" s="5">
        <v>561810</v>
      </c>
      <c r="I958" s="50">
        <v>38854</v>
      </c>
      <c r="J958" s="5" t="s">
        <v>858</v>
      </c>
      <c r="L958"/>
    </row>
    <row r="959" spans="1:12" s="1" customFormat="1" x14ac:dyDescent="0.25">
      <c r="A959" s="5" t="s">
        <v>413</v>
      </c>
      <c r="B959" s="5" t="s">
        <v>490</v>
      </c>
      <c r="C959" s="5" t="s">
        <v>640</v>
      </c>
      <c r="D959" s="52">
        <f t="shared" ca="1" si="18"/>
        <v>26736</v>
      </c>
      <c r="E959" s="5" t="s">
        <v>416</v>
      </c>
      <c r="F959" s="5">
        <v>38</v>
      </c>
      <c r="G959" s="50">
        <v>29344</v>
      </c>
      <c r="H959" s="5">
        <v>561629</v>
      </c>
      <c r="I959" s="50">
        <v>38871</v>
      </c>
      <c r="J959" s="5" t="s">
        <v>858</v>
      </c>
      <c r="L959"/>
    </row>
    <row r="960" spans="1:12" s="1" customFormat="1" x14ac:dyDescent="0.25">
      <c r="A960" s="5" t="s">
        <v>408</v>
      </c>
      <c r="B960" s="5" t="s">
        <v>603</v>
      </c>
      <c r="C960" s="5" t="s">
        <v>957</v>
      </c>
      <c r="D960" s="52">
        <f t="shared" ca="1" si="18"/>
        <v>28104</v>
      </c>
      <c r="E960" s="5" t="s">
        <v>958</v>
      </c>
      <c r="F960" s="5">
        <v>36</v>
      </c>
      <c r="G960" s="50">
        <v>30136</v>
      </c>
      <c r="H960" s="5">
        <v>561817</v>
      </c>
      <c r="I960" s="50">
        <v>38842</v>
      </c>
      <c r="J960" s="5" t="s">
        <v>858</v>
      </c>
      <c r="L960"/>
    </row>
    <row r="961" spans="1:12" s="1" customFormat="1" x14ac:dyDescent="0.25">
      <c r="A961" s="5" t="s">
        <v>413</v>
      </c>
      <c r="B961" s="5" t="s">
        <v>517</v>
      </c>
      <c r="C961" s="5" t="s">
        <v>91</v>
      </c>
      <c r="D961" s="52">
        <f t="shared" ca="1" si="18"/>
        <v>19752</v>
      </c>
      <c r="E961" s="5" t="s">
        <v>416</v>
      </c>
      <c r="F961" s="5">
        <v>36</v>
      </c>
      <c r="G961" s="50">
        <v>30114</v>
      </c>
      <c r="H961" s="5">
        <v>351844</v>
      </c>
      <c r="I961" s="50">
        <v>39061</v>
      </c>
      <c r="J961" s="5" t="s">
        <v>858</v>
      </c>
      <c r="L961"/>
    </row>
    <row r="962" spans="1:12" s="1" customFormat="1" x14ac:dyDescent="0.25">
      <c r="A962" s="5" t="s">
        <v>408</v>
      </c>
      <c r="B962" s="5" t="s">
        <v>511</v>
      </c>
      <c r="C962" s="5" t="s">
        <v>959</v>
      </c>
      <c r="D962" s="52">
        <f t="shared" ca="1" si="18"/>
        <v>22020</v>
      </c>
      <c r="E962" s="5" t="s">
        <v>428</v>
      </c>
      <c r="F962" s="5">
        <v>40</v>
      </c>
      <c r="G962" s="50">
        <v>28712</v>
      </c>
      <c r="H962" s="5">
        <v>561830</v>
      </c>
      <c r="I962" s="50">
        <v>38725</v>
      </c>
      <c r="J962" s="5" t="s">
        <v>858</v>
      </c>
      <c r="L962"/>
    </row>
    <row r="963" spans="1:12" s="1" customFormat="1" x14ac:dyDescent="0.25">
      <c r="A963" s="5" t="s">
        <v>454</v>
      </c>
      <c r="B963" s="5" t="s">
        <v>500</v>
      </c>
      <c r="C963" s="5" t="s">
        <v>88</v>
      </c>
      <c r="D963" s="52">
        <f t="shared" ref="D963:D1026" ca="1" si="19">RANDBETWEEN(1500,2600)*12</f>
        <v>24264</v>
      </c>
      <c r="E963" s="5" t="s">
        <v>439</v>
      </c>
      <c r="F963" s="5">
        <v>36</v>
      </c>
      <c r="G963" s="50">
        <v>30175</v>
      </c>
      <c r="H963" s="5">
        <v>356663</v>
      </c>
      <c r="I963" s="50">
        <v>38859</v>
      </c>
      <c r="J963" s="5" t="s">
        <v>858</v>
      </c>
      <c r="L963"/>
    </row>
    <row r="964" spans="1:12" s="1" customFormat="1" x14ac:dyDescent="0.25">
      <c r="A964" s="5" t="s">
        <v>454</v>
      </c>
      <c r="B964" s="5" t="s">
        <v>464</v>
      </c>
      <c r="C964" s="5" t="s">
        <v>893</v>
      </c>
      <c r="D964" s="52">
        <f t="shared" ca="1" si="19"/>
        <v>20592</v>
      </c>
      <c r="E964" s="5" t="s">
        <v>460</v>
      </c>
      <c r="F964" s="5">
        <v>33</v>
      </c>
      <c r="G964" s="50">
        <v>31170</v>
      </c>
      <c r="H964" s="5">
        <v>356715</v>
      </c>
      <c r="I964" s="50">
        <v>38880</v>
      </c>
      <c r="J964" s="5" t="s">
        <v>858</v>
      </c>
      <c r="L964"/>
    </row>
    <row r="965" spans="1:12" s="1" customFormat="1" x14ac:dyDescent="0.25">
      <c r="A965" s="5" t="s">
        <v>408</v>
      </c>
      <c r="B965" s="5" t="s">
        <v>713</v>
      </c>
      <c r="C965" s="5" t="s">
        <v>471</v>
      </c>
      <c r="D965" s="52">
        <f t="shared" ca="1" si="19"/>
        <v>22332</v>
      </c>
      <c r="E965" s="5" t="s">
        <v>749</v>
      </c>
      <c r="F965" s="5">
        <v>39</v>
      </c>
      <c r="G965" s="50">
        <v>28922</v>
      </c>
      <c r="H965" s="5">
        <v>351857</v>
      </c>
      <c r="I965" s="50">
        <v>38840</v>
      </c>
      <c r="J965" s="5" t="s">
        <v>858</v>
      </c>
      <c r="L965"/>
    </row>
    <row r="966" spans="1:12" s="1" customFormat="1" x14ac:dyDescent="0.25">
      <c r="A966" s="5" t="s">
        <v>413</v>
      </c>
      <c r="B966" s="5" t="s">
        <v>610</v>
      </c>
      <c r="C966" s="5" t="s">
        <v>960</v>
      </c>
      <c r="D966" s="52">
        <f t="shared" ca="1" si="19"/>
        <v>26532</v>
      </c>
      <c r="E966" s="5" t="s">
        <v>460</v>
      </c>
      <c r="F966" s="5">
        <v>32</v>
      </c>
      <c r="G966" s="50">
        <v>31362</v>
      </c>
      <c r="H966" s="5">
        <v>566646</v>
      </c>
      <c r="I966" s="50">
        <v>39076</v>
      </c>
      <c r="J966" s="5" t="s">
        <v>858</v>
      </c>
      <c r="L966"/>
    </row>
    <row r="967" spans="1:12" s="1" customFormat="1" x14ac:dyDescent="0.25">
      <c r="A967" s="5" t="s">
        <v>454</v>
      </c>
      <c r="B967" s="5" t="s">
        <v>524</v>
      </c>
      <c r="C967" s="5" t="s">
        <v>796</v>
      </c>
      <c r="D967" s="52">
        <f t="shared" ca="1" si="19"/>
        <v>24708</v>
      </c>
      <c r="E967" s="5" t="s">
        <v>536</v>
      </c>
      <c r="F967" s="5">
        <v>36</v>
      </c>
      <c r="G967" s="50">
        <v>29992</v>
      </c>
      <c r="H967" s="5">
        <v>351859</v>
      </c>
      <c r="I967" s="50">
        <v>38910</v>
      </c>
      <c r="J967" s="5" t="s">
        <v>858</v>
      </c>
      <c r="L967"/>
    </row>
    <row r="968" spans="1:12" s="1" customFormat="1" x14ac:dyDescent="0.25">
      <c r="A968" s="5" t="s">
        <v>408</v>
      </c>
      <c r="B968" s="5" t="s">
        <v>493</v>
      </c>
      <c r="C968" s="5" t="s">
        <v>961</v>
      </c>
      <c r="D968" s="52">
        <f t="shared" ca="1" si="19"/>
        <v>21276</v>
      </c>
      <c r="E968" s="5" t="s">
        <v>457</v>
      </c>
      <c r="F968" s="5">
        <v>41</v>
      </c>
      <c r="G968" s="50">
        <v>28344</v>
      </c>
      <c r="H968" s="5">
        <v>350490</v>
      </c>
      <c r="I968" s="50">
        <v>38779</v>
      </c>
      <c r="J968" s="5" t="s">
        <v>858</v>
      </c>
      <c r="L968"/>
    </row>
    <row r="969" spans="1:12" s="1" customFormat="1" x14ac:dyDescent="0.25">
      <c r="A969" s="5" t="s">
        <v>413</v>
      </c>
      <c r="B969" s="5" t="s">
        <v>534</v>
      </c>
      <c r="C969" s="5" t="s">
        <v>930</v>
      </c>
      <c r="D969" s="52">
        <f t="shared" ca="1" si="19"/>
        <v>22212</v>
      </c>
      <c r="E969" s="5" t="s">
        <v>678</v>
      </c>
      <c r="F969" s="5">
        <v>35</v>
      </c>
      <c r="G969" s="50">
        <v>30519</v>
      </c>
      <c r="H969" s="5">
        <v>566476</v>
      </c>
      <c r="I969" s="50">
        <v>39001</v>
      </c>
      <c r="J969" s="5" t="s">
        <v>858</v>
      </c>
      <c r="L969"/>
    </row>
    <row r="970" spans="1:12" s="1" customFormat="1" x14ac:dyDescent="0.25">
      <c r="A970" s="5" t="s">
        <v>413</v>
      </c>
      <c r="B970" s="5" t="s">
        <v>603</v>
      </c>
      <c r="C970" s="5" t="s">
        <v>523</v>
      </c>
      <c r="D970" s="52">
        <f t="shared" ca="1" si="19"/>
        <v>26448</v>
      </c>
      <c r="E970" s="5" t="s">
        <v>962</v>
      </c>
      <c r="F970" s="5">
        <v>38</v>
      </c>
      <c r="G970" s="50">
        <v>29228</v>
      </c>
      <c r="H970" s="5">
        <v>351871</v>
      </c>
      <c r="I970" s="50">
        <v>38915</v>
      </c>
      <c r="J970" s="5" t="s">
        <v>858</v>
      </c>
      <c r="L970"/>
    </row>
    <row r="971" spans="1:12" s="1" customFormat="1" x14ac:dyDescent="0.25">
      <c r="A971" s="5" t="s">
        <v>413</v>
      </c>
      <c r="B971" s="5" t="s">
        <v>499</v>
      </c>
      <c r="C971" s="5" t="s">
        <v>928</v>
      </c>
      <c r="D971" s="52">
        <f t="shared" ca="1" si="19"/>
        <v>20484</v>
      </c>
      <c r="E971" s="5" t="s">
        <v>416</v>
      </c>
      <c r="F971" s="5">
        <v>38</v>
      </c>
      <c r="G971" s="50">
        <v>29301</v>
      </c>
      <c r="H971" s="5">
        <v>561882</v>
      </c>
      <c r="I971" s="50">
        <v>38982</v>
      </c>
      <c r="J971" s="5" t="s">
        <v>858</v>
      </c>
      <c r="L971"/>
    </row>
    <row r="972" spans="1:12" s="1" customFormat="1" x14ac:dyDescent="0.25">
      <c r="A972" s="5" t="s">
        <v>454</v>
      </c>
      <c r="B972" s="5" t="s">
        <v>506</v>
      </c>
      <c r="C972" s="5" t="s">
        <v>710</v>
      </c>
      <c r="D972" s="52">
        <f t="shared" ca="1" si="19"/>
        <v>20664</v>
      </c>
      <c r="E972" s="5" t="s">
        <v>460</v>
      </c>
      <c r="F972" s="5">
        <v>36</v>
      </c>
      <c r="G972" s="50">
        <v>30105</v>
      </c>
      <c r="H972" s="5">
        <v>351897</v>
      </c>
      <c r="I972" s="50">
        <v>38810</v>
      </c>
      <c r="J972" s="5" t="s">
        <v>858</v>
      </c>
      <c r="L972"/>
    </row>
    <row r="973" spans="1:12" s="1" customFormat="1" x14ac:dyDescent="0.25">
      <c r="A973" s="5" t="s">
        <v>454</v>
      </c>
      <c r="B973" s="5" t="s">
        <v>514</v>
      </c>
      <c r="C973" s="5" t="s">
        <v>893</v>
      </c>
      <c r="D973" s="52">
        <f t="shared" ca="1" si="19"/>
        <v>23268</v>
      </c>
      <c r="E973" s="5" t="s">
        <v>460</v>
      </c>
      <c r="F973" s="5">
        <v>36</v>
      </c>
      <c r="G973" s="50">
        <v>30119</v>
      </c>
      <c r="H973" s="5">
        <v>351886</v>
      </c>
      <c r="I973" s="50">
        <v>39077</v>
      </c>
      <c r="J973" s="5" t="s">
        <v>858</v>
      </c>
      <c r="L973"/>
    </row>
    <row r="974" spans="1:12" s="1" customFormat="1" x14ac:dyDescent="0.25">
      <c r="A974" s="5" t="s">
        <v>413</v>
      </c>
      <c r="B974" s="5" t="s">
        <v>483</v>
      </c>
      <c r="C974" s="5" t="s">
        <v>801</v>
      </c>
      <c r="D974" s="52">
        <f t="shared" ca="1" si="19"/>
        <v>29340</v>
      </c>
      <c r="E974" s="5" t="s">
        <v>460</v>
      </c>
      <c r="F974" s="5">
        <v>35</v>
      </c>
      <c r="G974" s="50">
        <v>30342</v>
      </c>
      <c r="H974" s="5">
        <v>561883</v>
      </c>
      <c r="I974" s="50">
        <v>39032</v>
      </c>
      <c r="J974" s="5" t="s">
        <v>858</v>
      </c>
      <c r="L974"/>
    </row>
    <row r="975" spans="1:12" s="1" customFormat="1" x14ac:dyDescent="0.25">
      <c r="A975" s="5" t="s">
        <v>413</v>
      </c>
      <c r="B975" s="5" t="s">
        <v>547</v>
      </c>
      <c r="C975" s="5" t="s">
        <v>928</v>
      </c>
      <c r="D975" s="52">
        <f t="shared" ca="1" si="19"/>
        <v>27396</v>
      </c>
      <c r="E975" s="5" t="s">
        <v>460</v>
      </c>
      <c r="F975" s="5">
        <v>35</v>
      </c>
      <c r="G975" s="50">
        <v>30404</v>
      </c>
      <c r="H975" s="5">
        <v>350455</v>
      </c>
      <c r="I975" s="50">
        <v>39047</v>
      </c>
      <c r="J975" s="5" t="s">
        <v>858</v>
      </c>
      <c r="L975"/>
    </row>
    <row r="976" spans="1:12" s="1" customFormat="1" x14ac:dyDescent="0.25">
      <c r="A976" s="5" t="s">
        <v>454</v>
      </c>
      <c r="B976" s="5" t="s">
        <v>446</v>
      </c>
      <c r="C976" s="5" t="s">
        <v>963</v>
      </c>
      <c r="D976" s="52">
        <f t="shared" ca="1" si="19"/>
        <v>23640</v>
      </c>
      <c r="E976" s="5" t="s">
        <v>416</v>
      </c>
      <c r="F976" s="5">
        <v>33</v>
      </c>
      <c r="G976" s="50">
        <v>31263</v>
      </c>
      <c r="H976" s="5">
        <v>351890</v>
      </c>
      <c r="I976" s="50">
        <v>38805</v>
      </c>
      <c r="J976" s="5" t="s">
        <v>858</v>
      </c>
      <c r="L976"/>
    </row>
    <row r="977" spans="1:12" s="1" customFormat="1" x14ac:dyDescent="0.25">
      <c r="A977" s="5" t="s">
        <v>408</v>
      </c>
      <c r="B977" s="5" t="s">
        <v>635</v>
      </c>
      <c r="C977" s="5" t="s">
        <v>964</v>
      </c>
      <c r="D977" s="52">
        <f t="shared" ca="1" si="19"/>
        <v>18864</v>
      </c>
      <c r="E977" s="5" t="s">
        <v>747</v>
      </c>
      <c r="F977" s="5">
        <v>44</v>
      </c>
      <c r="G977" s="50">
        <v>27213</v>
      </c>
      <c r="H977" s="5">
        <v>351879</v>
      </c>
      <c r="I977" s="50">
        <v>38936</v>
      </c>
      <c r="J977" s="5" t="s">
        <v>900</v>
      </c>
      <c r="L977"/>
    </row>
    <row r="978" spans="1:12" s="1" customFormat="1" x14ac:dyDescent="0.25">
      <c r="A978" s="5" t="s">
        <v>454</v>
      </c>
      <c r="B978" s="5" t="s">
        <v>594</v>
      </c>
      <c r="C978" s="5" t="s">
        <v>965</v>
      </c>
      <c r="D978" s="52">
        <f t="shared" ca="1" si="19"/>
        <v>25128</v>
      </c>
      <c r="E978" s="5" t="s">
        <v>749</v>
      </c>
      <c r="F978" s="5">
        <v>36</v>
      </c>
      <c r="G978" s="50">
        <v>30049</v>
      </c>
      <c r="H978" s="5">
        <v>561885</v>
      </c>
      <c r="I978" s="50">
        <v>38972</v>
      </c>
      <c r="J978" s="5" t="s">
        <v>858</v>
      </c>
      <c r="L978"/>
    </row>
    <row r="979" spans="1:12" s="1" customFormat="1" x14ac:dyDescent="0.25">
      <c r="A979" s="5" t="s">
        <v>454</v>
      </c>
      <c r="B979" s="5" t="s">
        <v>469</v>
      </c>
      <c r="C979" s="5" t="s">
        <v>88</v>
      </c>
      <c r="D979" s="52">
        <f t="shared" ca="1" si="19"/>
        <v>26016</v>
      </c>
      <c r="E979" s="5" t="s">
        <v>460</v>
      </c>
      <c r="F979" s="5">
        <v>38</v>
      </c>
      <c r="G979" s="50">
        <v>29363</v>
      </c>
      <c r="H979" s="5">
        <v>352012</v>
      </c>
      <c r="I979" s="50">
        <v>38901</v>
      </c>
      <c r="J979" s="5" t="s">
        <v>858</v>
      </c>
      <c r="L979"/>
    </row>
    <row r="980" spans="1:12" s="1" customFormat="1" x14ac:dyDescent="0.25">
      <c r="A980" s="5" t="s">
        <v>408</v>
      </c>
      <c r="B980" s="5" t="s">
        <v>452</v>
      </c>
      <c r="C980" s="5" t="s">
        <v>954</v>
      </c>
      <c r="D980" s="52">
        <f t="shared" ca="1" si="19"/>
        <v>23520</v>
      </c>
      <c r="E980" s="5" t="s">
        <v>622</v>
      </c>
      <c r="F980" s="5">
        <v>38</v>
      </c>
      <c r="G980" s="50">
        <v>29340</v>
      </c>
      <c r="H980" s="5">
        <v>352017</v>
      </c>
      <c r="I980" s="50">
        <v>38797</v>
      </c>
      <c r="J980" s="5" t="s">
        <v>858</v>
      </c>
      <c r="L980"/>
    </row>
    <row r="981" spans="1:12" s="1" customFormat="1" x14ac:dyDescent="0.25">
      <c r="A981" s="5" t="s">
        <v>454</v>
      </c>
      <c r="B981" s="5" t="s">
        <v>587</v>
      </c>
      <c r="C981" s="5" t="s">
        <v>907</v>
      </c>
      <c r="D981" s="52">
        <f t="shared" ca="1" si="19"/>
        <v>30072</v>
      </c>
      <c r="E981" s="5" t="s">
        <v>741</v>
      </c>
      <c r="F981" s="5">
        <v>34</v>
      </c>
      <c r="G981" s="50">
        <v>30898</v>
      </c>
      <c r="H981" s="5">
        <v>351869</v>
      </c>
      <c r="I981" s="50">
        <v>39012</v>
      </c>
      <c r="J981" s="5" t="s">
        <v>858</v>
      </c>
      <c r="L981"/>
    </row>
    <row r="982" spans="1:12" s="1" customFormat="1" x14ac:dyDescent="0.25">
      <c r="A982" s="5" t="s">
        <v>408</v>
      </c>
      <c r="B982" s="5" t="s">
        <v>719</v>
      </c>
      <c r="C982" s="5" t="s">
        <v>966</v>
      </c>
      <c r="D982" s="52">
        <f t="shared" ca="1" si="19"/>
        <v>30240</v>
      </c>
      <c r="E982" s="5" t="s">
        <v>457</v>
      </c>
      <c r="F982" s="5">
        <v>37</v>
      </c>
      <c r="G982" s="50">
        <v>29671</v>
      </c>
      <c r="H982" s="5">
        <v>352053</v>
      </c>
      <c r="I982" s="50">
        <v>38827</v>
      </c>
      <c r="J982" s="5" t="s">
        <v>858</v>
      </c>
      <c r="L982"/>
    </row>
    <row r="983" spans="1:12" s="1" customFormat="1" x14ac:dyDescent="0.25">
      <c r="A983" s="5" t="s">
        <v>454</v>
      </c>
      <c r="B983" s="5" t="s">
        <v>587</v>
      </c>
      <c r="C983" s="5" t="s">
        <v>808</v>
      </c>
      <c r="D983" s="52">
        <f t="shared" ca="1" si="19"/>
        <v>20508</v>
      </c>
      <c r="E983" s="5" t="s">
        <v>460</v>
      </c>
      <c r="F983" s="5">
        <v>33</v>
      </c>
      <c r="G983" s="50">
        <v>30967</v>
      </c>
      <c r="H983" s="5">
        <v>352051</v>
      </c>
      <c r="I983" s="50">
        <v>38815</v>
      </c>
      <c r="J983" s="5" t="s">
        <v>858</v>
      </c>
      <c r="L983"/>
    </row>
    <row r="984" spans="1:12" s="1" customFormat="1" x14ac:dyDescent="0.25">
      <c r="A984" s="5" t="s">
        <v>408</v>
      </c>
      <c r="B984" s="5" t="s">
        <v>469</v>
      </c>
      <c r="C984" s="5" t="s">
        <v>967</v>
      </c>
      <c r="D984" s="52">
        <f t="shared" ca="1" si="19"/>
        <v>25776</v>
      </c>
      <c r="E984" s="5" t="s">
        <v>460</v>
      </c>
      <c r="F984" s="5">
        <v>36</v>
      </c>
      <c r="G984" s="50">
        <v>30083</v>
      </c>
      <c r="H984" s="5">
        <v>561797</v>
      </c>
      <c r="I984" s="50">
        <v>39205</v>
      </c>
      <c r="J984" s="5" t="s">
        <v>858</v>
      </c>
      <c r="L984"/>
    </row>
    <row r="985" spans="1:12" s="1" customFormat="1" x14ac:dyDescent="0.25">
      <c r="A985" s="5" t="s">
        <v>454</v>
      </c>
      <c r="B985" s="5" t="s">
        <v>665</v>
      </c>
      <c r="C985" s="5" t="s">
        <v>847</v>
      </c>
      <c r="D985" s="52">
        <f t="shared" ca="1" si="19"/>
        <v>28488</v>
      </c>
      <c r="E985" s="5" t="s">
        <v>622</v>
      </c>
      <c r="F985" s="5">
        <v>35</v>
      </c>
      <c r="G985" s="50">
        <v>30266</v>
      </c>
      <c r="H985" s="5">
        <v>352068</v>
      </c>
      <c r="I985" s="50">
        <v>39329</v>
      </c>
      <c r="J985" s="5" t="s">
        <v>858</v>
      </c>
      <c r="L985"/>
    </row>
    <row r="986" spans="1:12" s="1" customFormat="1" x14ac:dyDescent="0.25">
      <c r="A986" s="5" t="s">
        <v>408</v>
      </c>
      <c r="B986" s="5" t="s">
        <v>626</v>
      </c>
      <c r="C986" s="5" t="s">
        <v>512</v>
      </c>
      <c r="D986" s="52">
        <f t="shared" ca="1" si="19"/>
        <v>18960</v>
      </c>
      <c r="E986" s="5" t="s">
        <v>738</v>
      </c>
      <c r="F986" s="5">
        <v>46</v>
      </c>
      <c r="G986" s="50">
        <v>26492</v>
      </c>
      <c r="H986" s="5">
        <v>352073</v>
      </c>
      <c r="I986" s="50">
        <v>34109</v>
      </c>
      <c r="J986" s="5" t="s">
        <v>918</v>
      </c>
      <c r="L986"/>
    </row>
    <row r="987" spans="1:12" s="1" customFormat="1" x14ac:dyDescent="0.25">
      <c r="A987" s="5" t="s">
        <v>413</v>
      </c>
      <c r="B987" s="5" t="s">
        <v>526</v>
      </c>
      <c r="C987" s="5" t="s">
        <v>149</v>
      </c>
      <c r="D987" s="52">
        <f t="shared" ca="1" si="19"/>
        <v>26976</v>
      </c>
      <c r="E987" s="5" t="s">
        <v>460</v>
      </c>
      <c r="F987" s="5">
        <v>32</v>
      </c>
      <c r="G987" s="50">
        <v>31566</v>
      </c>
      <c r="H987" s="5">
        <v>356686</v>
      </c>
      <c r="I987" s="50">
        <v>39335</v>
      </c>
      <c r="J987" s="5" t="s">
        <v>858</v>
      </c>
      <c r="L987"/>
    </row>
    <row r="988" spans="1:12" s="1" customFormat="1" x14ac:dyDescent="0.25">
      <c r="A988" s="5" t="s">
        <v>408</v>
      </c>
      <c r="B988" s="5" t="s">
        <v>766</v>
      </c>
      <c r="C988" s="5" t="s">
        <v>838</v>
      </c>
      <c r="D988" s="52">
        <f t="shared" ca="1" si="19"/>
        <v>18228</v>
      </c>
      <c r="E988" s="5" t="s">
        <v>726</v>
      </c>
      <c r="F988" s="5">
        <v>49</v>
      </c>
      <c r="G988" s="50">
        <v>25388</v>
      </c>
      <c r="H988" s="5">
        <v>562092</v>
      </c>
      <c r="I988" s="50">
        <v>34704</v>
      </c>
      <c r="J988" s="5" t="s">
        <v>412</v>
      </c>
      <c r="L988"/>
    </row>
    <row r="989" spans="1:12" s="1" customFormat="1" x14ac:dyDescent="0.25">
      <c r="A989" s="5" t="s">
        <v>454</v>
      </c>
      <c r="B989" s="5" t="s">
        <v>608</v>
      </c>
      <c r="C989" s="5" t="s">
        <v>968</v>
      </c>
      <c r="D989" s="52">
        <f t="shared" ca="1" si="19"/>
        <v>31068</v>
      </c>
      <c r="E989" s="5" t="s">
        <v>460</v>
      </c>
      <c r="F989" s="5">
        <v>36</v>
      </c>
      <c r="G989" s="50">
        <v>30026</v>
      </c>
      <c r="H989" s="5">
        <v>562097</v>
      </c>
      <c r="I989" s="50">
        <v>39214</v>
      </c>
      <c r="J989" s="5" t="s">
        <v>858</v>
      </c>
      <c r="L989"/>
    </row>
    <row r="990" spans="1:12" s="1" customFormat="1" x14ac:dyDescent="0.25">
      <c r="A990" s="5" t="s">
        <v>408</v>
      </c>
      <c r="B990" s="5" t="s">
        <v>791</v>
      </c>
      <c r="C990" s="5" t="s">
        <v>835</v>
      </c>
      <c r="D990" s="52">
        <f t="shared" ca="1" si="19"/>
        <v>21720</v>
      </c>
      <c r="E990" s="5" t="s">
        <v>473</v>
      </c>
      <c r="F990" s="5">
        <v>37</v>
      </c>
      <c r="G990" s="50">
        <v>29848</v>
      </c>
      <c r="H990" s="5">
        <v>352098</v>
      </c>
      <c r="I990" s="50">
        <v>34031</v>
      </c>
      <c r="J990" s="5" t="s">
        <v>858</v>
      </c>
      <c r="L990"/>
    </row>
    <row r="991" spans="1:12" s="1" customFormat="1" x14ac:dyDescent="0.25">
      <c r="A991" s="5" t="s">
        <v>413</v>
      </c>
      <c r="B991" s="5" t="s">
        <v>625</v>
      </c>
      <c r="C991" s="5" t="s">
        <v>969</v>
      </c>
      <c r="D991" s="52">
        <f t="shared" ca="1" si="19"/>
        <v>27048</v>
      </c>
      <c r="E991" s="5" t="s">
        <v>460</v>
      </c>
      <c r="F991" s="5">
        <v>35</v>
      </c>
      <c r="G991" s="50">
        <v>30235</v>
      </c>
      <c r="H991" s="5">
        <v>350009</v>
      </c>
      <c r="I991" s="50">
        <v>39412</v>
      </c>
      <c r="J991" s="5" t="s">
        <v>858</v>
      </c>
      <c r="L991"/>
    </row>
    <row r="992" spans="1:12" s="1" customFormat="1" x14ac:dyDescent="0.25">
      <c r="A992" s="5" t="s">
        <v>454</v>
      </c>
      <c r="B992" s="5" t="s">
        <v>694</v>
      </c>
      <c r="C992" s="5" t="s">
        <v>896</v>
      </c>
      <c r="D992" s="52">
        <f t="shared" ca="1" si="19"/>
        <v>27504</v>
      </c>
      <c r="E992" s="5" t="s">
        <v>439</v>
      </c>
      <c r="F992" s="5">
        <v>30</v>
      </c>
      <c r="G992" s="50">
        <v>32060</v>
      </c>
      <c r="H992" s="5">
        <v>356743</v>
      </c>
      <c r="I992" s="50">
        <v>39426</v>
      </c>
      <c r="J992" s="5" t="s">
        <v>858</v>
      </c>
      <c r="L992"/>
    </row>
    <row r="993" spans="1:12" s="1" customFormat="1" x14ac:dyDescent="0.25">
      <c r="A993" s="5" t="s">
        <v>408</v>
      </c>
      <c r="B993" s="5" t="s">
        <v>579</v>
      </c>
      <c r="C993" s="5" t="s">
        <v>641</v>
      </c>
      <c r="D993" s="52">
        <f t="shared" ca="1" si="19"/>
        <v>28416</v>
      </c>
      <c r="E993" s="5" t="s">
        <v>738</v>
      </c>
      <c r="F993" s="5">
        <v>44</v>
      </c>
      <c r="G993" s="50">
        <v>27139</v>
      </c>
      <c r="H993" s="5">
        <v>352090</v>
      </c>
      <c r="I993" s="50">
        <v>39370</v>
      </c>
      <c r="J993" s="5" t="s">
        <v>918</v>
      </c>
      <c r="L993"/>
    </row>
    <row r="994" spans="1:12" s="1" customFormat="1" x14ac:dyDescent="0.25">
      <c r="A994" s="5" t="s">
        <v>413</v>
      </c>
      <c r="B994" s="5" t="s">
        <v>681</v>
      </c>
      <c r="C994" s="5" t="s">
        <v>949</v>
      </c>
      <c r="D994" s="52">
        <f t="shared" ca="1" si="19"/>
        <v>27252</v>
      </c>
      <c r="E994" s="5" t="s">
        <v>416</v>
      </c>
      <c r="F994" s="5">
        <v>31</v>
      </c>
      <c r="G994" s="50">
        <v>31707</v>
      </c>
      <c r="H994" s="5">
        <v>356780</v>
      </c>
      <c r="I994" s="50">
        <v>39107</v>
      </c>
      <c r="J994" s="5" t="s">
        <v>858</v>
      </c>
      <c r="L994"/>
    </row>
    <row r="995" spans="1:12" s="1" customFormat="1" x14ac:dyDescent="0.25">
      <c r="A995" s="5" t="s">
        <v>454</v>
      </c>
      <c r="B995" s="5" t="s">
        <v>635</v>
      </c>
      <c r="C995" s="5" t="s">
        <v>970</v>
      </c>
      <c r="D995" s="52">
        <f t="shared" ca="1" si="19"/>
        <v>29352</v>
      </c>
      <c r="E995" s="5" t="s">
        <v>460</v>
      </c>
      <c r="F995" s="5">
        <v>33</v>
      </c>
      <c r="G995" s="50">
        <v>31028</v>
      </c>
      <c r="H995" s="5">
        <v>352336</v>
      </c>
      <c r="I995" s="50">
        <v>39222</v>
      </c>
      <c r="J995" s="5" t="s">
        <v>858</v>
      </c>
      <c r="L995"/>
    </row>
    <row r="996" spans="1:12" s="1" customFormat="1" x14ac:dyDescent="0.25">
      <c r="A996" s="5" t="s">
        <v>454</v>
      </c>
      <c r="B996" s="5" t="s">
        <v>618</v>
      </c>
      <c r="C996" s="5" t="s">
        <v>971</v>
      </c>
      <c r="D996" s="52">
        <f t="shared" ca="1" si="19"/>
        <v>27648</v>
      </c>
      <c r="E996" s="5" t="s">
        <v>439</v>
      </c>
      <c r="F996" s="5">
        <v>30</v>
      </c>
      <c r="G996" s="50">
        <v>32205</v>
      </c>
      <c r="H996" s="5">
        <v>566787</v>
      </c>
      <c r="I996" s="50">
        <v>39337</v>
      </c>
      <c r="J996" s="5" t="s">
        <v>858</v>
      </c>
      <c r="L996"/>
    </row>
    <row r="997" spans="1:12" s="1" customFormat="1" x14ac:dyDescent="0.25">
      <c r="A997" s="5" t="s">
        <v>454</v>
      </c>
      <c r="B997" s="5" t="s">
        <v>561</v>
      </c>
      <c r="C997" s="5" t="s">
        <v>640</v>
      </c>
      <c r="D997" s="52">
        <f t="shared" ca="1" si="19"/>
        <v>27468</v>
      </c>
      <c r="E997" s="5" t="s">
        <v>868</v>
      </c>
      <c r="F997" s="5">
        <v>38</v>
      </c>
      <c r="G997" s="50">
        <v>29455</v>
      </c>
      <c r="H997" s="5">
        <v>352335</v>
      </c>
      <c r="I997" s="50">
        <v>39175</v>
      </c>
      <c r="J997" s="5" t="s">
        <v>858</v>
      </c>
      <c r="L997"/>
    </row>
    <row r="998" spans="1:12" s="1" customFormat="1" x14ac:dyDescent="0.25">
      <c r="A998" s="5" t="s">
        <v>413</v>
      </c>
      <c r="B998" s="5" t="s">
        <v>713</v>
      </c>
      <c r="C998" s="5" t="s">
        <v>972</v>
      </c>
      <c r="D998" s="52">
        <f t="shared" ca="1" si="19"/>
        <v>25464</v>
      </c>
      <c r="E998" s="5" t="s">
        <v>457</v>
      </c>
      <c r="F998" s="5">
        <v>34</v>
      </c>
      <c r="G998" s="50">
        <v>30627</v>
      </c>
      <c r="H998" s="5">
        <v>562356</v>
      </c>
      <c r="I998" s="50">
        <v>39129</v>
      </c>
      <c r="J998" s="5" t="s">
        <v>858</v>
      </c>
      <c r="L998"/>
    </row>
    <row r="999" spans="1:12" s="1" customFormat="1" x14ac:dyDescent="0.25">
      <c r="A999" s="5" t="s">
        <v>413</v>
      </c>
      <c r="B999" s="5" t="s">
        <v>495</v>
      </c>
      <c r="C999" s="5" t="s">
        <v>914</v>
      </c>
      <c r="D999" s="52">
        <f t="shared" ca="1" si="19"/>
        <v>29772</v>
      </c>
      <c r="E999" s="5" t="s">
        <v>460</v>
      </c>
      <c r="F999" s="5">
        <v>35</v>
      </c>
      <c r="G999" s="50">
        <v>30396</v>
      </c>
      <c r="H999" s="5">
        <v>352072</v>
      </c>
      <c r="I999" s="50">
        <v>39170</v>
      </c>
      <c r="J999" s="5" t="s">
        <v>858</v>
      </c>
      <c r="L999"/>
    </row>
    <row r="1000" spans="1:12" s="1" customFormat="1" x14ac:dyDescent="0.25">
      <c r="A1000" s="5" t="s">
        <v>454</v>
      </c>
      <c r="B1000" s="5" t="s">
        <v>681</v>
      </c>
      <c r="C1000" s="5" t="s">
        <v>973</v>
      </c>
      <c r="D1000" s="52">
        <f t="shared" ca="1" si="19"/>
        <v>21996</v>
      </c>
      <c r="E1000" s="5" t="s">
        <v>416</v>
      </c>
      <c r="F1000" s="5">
        <v>33</v>
      </c>
      <c r="G1000" s="50">
        <v>30965</v>
      </c>
      <c r="H1000" s="5">
        <v>562340</v>
      </c>
      <c r="I1000" s="50">
        <v>39177</v>
      </c>
      <c r="J1000" s="5" t="s">
        <v>858</v>
      </c>
      <c r="L1000"/>
    </row>
    <row r="1001" spans="1:12" s="1" customFormat="1" x14ac:dyDescent="0.25">
      <c r="A1001" s="5" t="s">
        <v>413</v>
      </c>
      <c r="B1001" s="5" t="s">
        <v>544</v>
      </c>
      <c r="C1001" s="5" t="s">
        <v>974</v>
      </c>
      <c r="D1001" s="52">
        <f t="shared" ca="1" si="19"/>
        <v>20628</v>
      </c>
      <c r="E1001" s="5" t="s">
        <v>416</v>
      </c>
      <c r="F1001" s="5">
        <v>32</v>
      </c>
      <c r="G1001" s="50">
        <v>31677</v>
      </c>
      <c r="H1001" s="5">
        <v>352344</v>
      </c>
      <c r="I1001" s="50">
        <v>39236</v>
      </c>
      <c r="J1001" s="5" t="s">
        <v>858</v>
      </c>
      <c r="L1001"/>
    </row>
    <row r="1002" spans="1:12" s="1" customFormat="1" x14ac:dyDescent="0.25">
      <c r="A1002" s="5" t="s">
        <v>413</v>
      </c>
      <c r="B1002" s="5" t="s">
        <v>455</v>
      </c>
      <c r="C1002" s="5" t="s">
        <v>975</v>
      </c>
      <c r="D1002" s="52">
        <f t="shared" ca="1" si="19"/>
        <v>26868</v>
      </c>
      <c r="E1002" s="5" t="s">
        <v>460</v>
      </c>
      <c r="F1002" s="5">
        <v>34</v>
      </c>
      <c r="G1002" s="50">
        <v>30646</v>
      </c>
      <c r="H1002" s="5">
        <v>562346</v>
      </c>
      <c r="I1002" s="50">
        <v>39167</v>
      </c>
      <c r="J1002" s="5" t="s">
        <v>858</v>
      </c>
      <c r="L1002"/>
    </row>
    <row r="1003" spans="1:12" s="1" customFormat="1" x14ac:dyDescent="0.25">
      <c r="A1003" s="5" t="s">
        <v>413</v>
      </c>
      <c r="B1003" s="5" t="s">
        <v>524</v>
      </c>
      <c r="C1003" s="5" t="s">
        <v>523</v>
      </c>
      <c r="D1003" s="52">
        <f t="shared" ca="1" si="19"/>
        <v>26988</v>
      </c>
      <c r="E1003" s="5" t="s">
        <v>622</v>
      </c>
      <c r="F1003" s="5">
        <v>42</v>
      </c>
      <c r="G1003" s="50">
        <v>27914</v>
      </c>
      <c r="H1003" s="5">
        <v>562352</v>
      </c>
      <c r="I1003" s="50">
        <v>39108</v>
      </c>
      <c r="J1003" s="5" t="s">
        <v>858</v>
      </c>
      <c r="L1003"/>
    </row>
    <row r="1004" spans="1:12" s="1" customFormat="1" x14ac:dyDescent="0.25">
      <c r="A1004" s="5" t="s">
        <v>454</v>
      </c>
      <c r="B1004" s="5" t="s">
        <v>662</v>
      </c>
      <c r="C1004" s="5" t="s">
        <v>976</v>
      </c>
      <c r="D1004" s="52">
        <f t="shared" ca="1" si="19"/>
        <v>26736</v>
      </c>
      <c r="E1004" s="5" t="s">
        <v>622</v>
      </c>
      <c r="F1004" s="5">
        <v>34</v>
      </c>
      <c r="G1004" s="50">
        <v>30777</v>
      </c>
      <c r="H1004" s="5">
        <v>562347</v>
      </c>
      <c r="I1004" s="50">
        <v>39362</v>
      </c>
      <c r="J1004" s="5" t="s">
        <v>858</v>
      </c>
      <c r="L1004"/>
    </row>
    <row r="1005" spans="1:12" s="1" customFormat="1" x14ac:dyDescent="0.25">
      <c r="A1005" s="5" t="s">
        <v>454</v>
      </c>
      <c r="B1005" s="5" t="s">
        <v>458</v>
      </c>
      <c r="C1005" s="5" t="s">
        <v>848</v>
      </c>
      <c r="D1005" s="52">
        <f t="shared" ca="1" si="19"/>
        <v>22932</v>
      </c>
      <c r="E1005" s="5" t="s">
        <v>439</v>
      </c>
      <c r="F1005" s="5">
        <v>34</v>
      </c>
      <c r="G1005" s="50">
        <v>30596</v>
      </c>
      <c r="H1005" s="5">
        <v>562349</v>
      </c>
      <c r="I1005" s="50">
        <v>39424</v>
      </c>
      <c r="J1005" s="5" t="s">
        <v>858</v>
      </c>
      <c r="L1005"/>
    </row>
    <row r="1006" spans="1:12" s="1" customFormat="1" x14ac:dyDescent="0.25">
      <c r="A1006" s="5" t="s">
        <v>408</v>
      </c>
      <c r="B1006" s="5" t="s">
        <v>608</v>
      </c>
      <c r="C1006" s="5" t="s">
        <v>608</v>
      </c>
      <c r="D1006" s="52">
        <f t="shared" ca="1" si="19"/>
        <v>25980</v>
      </c>
      <c r="E1006" s="5" t="s">
        <v>460</v>
      </c>
      <c r="F1006" s="5">
        <v>37</v>
      </c>
      <c r="G1006" s="50">
        <v>29536</v>
      </c>
      <c r="H1006" s="5">
        <v>562355</v>
      </c>
      <c r="I1006" s="50">
        <v>39396</v>
      </c>
      <c r="J1006" s="5" t="s">
        <v>858</v>
      </c>
      <c r="L1006"/>
    </row>
    <row r="1007" spans="1:12" s="1" customFormat="1" x14ac:dyDescent="0.25">
      <c r="A1007" s="5" t="s">
        <v>408</v>
      </c>
      <c r="B1007" s="5" t="s">
        <v>662</v>
      </c>
      <c r="C1007" s="5" t="s">
        <v>977</v>
      </c>
      <c r="D1007" s="52">
        <f t="shared" ca="1" si="19"/>
        <v>26316</v>
      </c>
      <c r="E1007" s="5" t="s">
        <v>619</v>
      </c>
      <c r="F1007" s="5">
        <v>37</v>
      </c>
      <c r="G1007" s="50">
        <v>29757</v>
      </c>
      <c r="H1007" s="5">
        <v>352358</v>
      </c>
      <c r="I1007" s="50">
        <v>39306</v>
      </c>
      <c r="J1007" s="5" t="s">
        <v>858</v>
      </c>
      <c r="L1007"/>
    </row>
    <row r="1008" spans="1:12" s="1" customFormat="1" x14ac:dyDescent="0.25">
      <c r="A1008" s="5" t="s">
        <v>413</v>
      </c>
      <c r="B1008" s="5" t="s">
        <v>429</v>
      </c>
      <c r="C1008" s="5" t="s">
        <v>796</v>
      </c>
      <c r="D1008" s="52">
        <f t="shared" ca="1" si="19"/>
        <v>30060</v>
      </c>
      <c r="E1008" s="5" t="s">
        <v>439</v>
      </c>
      <c r="F1008" s="5">
        <v>40</v>
      </c>
      <c r="G1008" s="50">
        <v>28752</v>
      </c>
      <c r="H1008" s="5">
        <v>352060</v>
      </c>
      <c r="I1008" s="50">
        <v>39231</v>
      </c>
      <c r="J1008" s="5" t="s">
        <v>858</v>
      </c>
      <c r="L1008"/>
    </row>
    <row r="1009" spans="1:12" s="1" customFormat="1" x14ac:dyDescent="0.25">
      <c r="A1009" s="5" t="s">
        <v>413</v>
      </c>
      <c r="B1009" s="5" t="s">
        <v>452</v>
      </c>
      <c r="C1009" s="5" t="s">
        <v>978</v>
      </c>
      <c r="D1009" s="52">
        <f t="shared" ca="1" si="19"/>
        <v>21120</v>
      </c>
      <c r="E1009" s="5" t="s">
        <v>416</v>
      </c>
      <c r="F1009" s="5">
        <v>36</v>
      </c>
      <c r="G1009" s="50">
        <v>30167</v>
      </c>
      <c r="H1009" s="5">
        <v>562365</v>
      </c>
      <c r="I1009" s="50">
        <v>39411</v>
      </c>
      <c r="J1009" s="5" t="s">
        <v>858</v>
      </c>
      <c r="L1009"/>
    </row>
    <row r="1010" spans="1:12" s="1" customFormat="1" x14ac:dyDescent="0.25">
      <c r="A1010" s="5" t="s">
        <v>408</v>
      </c>
      <c r="B1010" s="5" t="s">
        <v>185</v>
      </c>
      <c r="C1010" s="5" t="s">
        <v>191</v>
      </c>
      <c r="D1010" s="52">
        <f t="shared" ca="1" si="19"/>
        <v>24180</v>
      </c>
      <c r="E1010" s="5" t="s">
        <v>979</v>
      </c>
      <c r="F1010" s="5">
        <v>55</v>
      </c>
      <c r="G1010" s="50">
        <v>23130</v>
      </c>
      <c r="H1010" s="5">
        <v>562366</v>
      </c>
      <c r="I1010" s="50">
        <v>36137</v>
      </c>
      <c r="J1010" s="5" t="s">
        <v>466</v>
      </c>
      <c r="L1010"/>
    </row>
    <row r="1011" spans="1:12" s="1" customFormat="1" x14ac:dyDescent="0.25">
      <c r="A1011" s="5" t="s">
        <v>408</v>
      </c>
      <c r="B1011" s="5" t="s">
        <v>694</v>
      </c>
      <c r="C1011" s="5" t="s">
        <v>451</v>
      </c>
      <c r="D1011" s="52">
        <f t="shared" ca="1" si="19"/>
        <v>20400</v>
      </c>
      <c r="E1011" s="5" t="s">
        <v>980</v>
      </c>
      <c r="F1011" s="5">
        <v>55</v>
      </c>
      <c r="G1011" s="50">
        <v>22960</v>
      </c>
      <c r="H1011" s="5">
        <v>352371</v>
      </c>
      <c r="I1011" s="50">
        <v>36060</v>
      </c>
      <c r="J1011" s="5" t="s">
        <v>466</v>
      </c>
      <c r="L1011"/>
    </row>
    <row r="1012" spans="1:12" s="1" customFormat="1" x14ac:dyDescent="0.25">
      <c r="A1012" s="5" t="s">
        <v>413</v>
      </c>
      <c r="B1012" s="5" t="s">
        <v>578</v>
      </c>
      <c r="C1012" s="5" t="s">
        <v>632</v>
      </c>
      <c r="D1012" s="52">
        <f t="shared" ca="1" si="19"/>
        <v>30096</v>
      </c>
      <c r="E1012" s="5" t="s">
        <v>439</v>
      </c>
      <c r="F1012" s="5">
        <v>56</v>
      </c>
      <c r="G1012" s="50">
        <v>22839</v>
      </c>
      <c r="H1012" s="5">
        <v>352369</v>
      </c>
      <c r="I1012" s="50">
        <v>35836</v>
      </c>
      <c r="J1012" s="5" t="s">
        <v>417</v>
      </c>
      <c r="L1012"/>
    </row>
    <row r="1013" spans="1:12" s="1" customFormat="1" x14ac:dyDescent="0.25">
      <c r="A1013" s="5" t="s">
        <v>408</v>
      </c>
      <c r="B1013" s="5" t="s">
        <v>608</v>
      </c>
      <c r="C1013" s="5" t="s">
        <v>629</v>
      </c>
      <c r="D1013" s="52">
        <f t="shared" ca="1" si="19"/>
        <v>27600</v>
      </c>
      <c r="E1013" s="5" t="s">
        <v>460</v>
      </c>
      <c r="F1013" s="5">
        <v>34</v>
      </c>
      <c r="G1013" s="50">
        <v>30686</v>
      </c>
      <c r="H1013" s="5">
        <v>352375</v>
      </c>
      <c r="I1013" s="50">
        <v>39237</v>
      </c>
      <c r="J1013" s="5" t="s">
        <v>858</v>
      </c>
      <c r="L1013"/>
    </row>
    <row r="1014" spans="1:12" s="1" customFormat="1" x14ac:dyDescent="0.25">
      <c r="A1014" s="5" t="s">
        <v>408</v>
      </c>
      <c r="B1014" s="5" t="s">
        <v>497</v>
      </c>
      <c r="C1014" s="5" t="s">
        <v>786</v>
      </c>
      <c r="D1014" s="52">
        <f t="shared" ca="1" si="19"/>
        <v>27468</v>
      </c>
      <c r="E1014" s="5" t="s">
        <v>460</v>
      </c>
      <c r="F1014" s="5">
        <v>42</v>
      </c>
      <c r="G1014" s="50">
        <v>27892</v>
      </c>
      <c r="H1014" s="5">
        <v>352379</v>
      </c>
      <c r="I1014" s="50">
        <v>39219</v>
      </c>
      <c r="J1014" s="5" t="s">
        <v>858</v>
      </c>
      <c r="L1014"/>
    </row>
    <row r="1015" spans="1:12" s="1" customFormat="1" x14ac:dyDescent="0.25">
      <c r="A1015" s="5" t="s">
        <v>413</v>
      </c>
      <c r="B1015" s="5" t="s">
        <v>547</v>
      </c>
      <c r="C1015" s="5" t="s">
        <v>981</v>
      </c>
      <c r="D1015" s="52">
        <f t="shared" ca="1" si="19"/>
        <v>30228</v>
      </c>
      <c r="E1015" s="5" t="s">
        <v>982</v>
      </c>
      <c r="F1015" s="5">
        <v>36</v>
      </c>
      <c r="G1015" s="50">
        <v>30216</v>
      </c>
      <c r="H1015" s="5">
        <v>352383</v>
      </c>
      <c r="I1015" s="50">
        <v>39236</v>
      </c>
      <c r="J1015" s="5" t="s">
        <v>903</v>
      </c>
      <c r="L1015"/>
    </row>
    <row r="1016" spans="1:12" s="1" customFormat="1" x14ac:dyDescent="0.25">
      <c r="A1016" s="5" t="s">
        <v>454</v>
      </c>
      <c r="B1016" s="5" t="s">
        <v>594</v>
      </c>
      <c r="C1016" s="5" t="s">
        <v>983</v>
      </c>
      <c r="D1016" s="52">
        <f t="shared" ca="1" si="19"/>
        <v>18180</v>
      </c>
      <c r="E1016" s="5" t="s">
        <v>460</v>
      </c>
      <c r="F1016" s="5">
        <v>37</v>
      </c>
      <c r="G1016" s="50">
        <v>29622</v>
      </c>
      <c r="H1016" s="5">
        <v>562400</v>
      </c>
      <c r="I1016" s="50">
        <v>39207</v>
      </c>
      <c r="J1016" s="5" t="s">
        <v>858</v>
      </c>
      <c r="L1016"/>
    </row>
    <row r="1017" spans="1:12" s="1" customFormat="1" x14ac:dyDescent="0.25">
      <c r="A1017" s="5" t="s">
        <v>454</v>
      </c>
      <c r="B1017" s="5" t="s">
        <v>719</v>
      </c>
      <c r="C1017" s="5" t="s">
        <v>930</v>
      </c>
      <c r="D1017" s="52">
        <f t="shared" ca="1" si="19"/>
        <v>19920</v>
      </c>
      <c r="E1017" s="5" t="s">
        <v>416</v>
      </c>
      <c r="F1017" s="5">
        <v>33</v>
      </c>
      <c r="G1017" s="50">
        <v>31094</v>
      </c>
      <c r="H1017" s="5">
        <v>566961</v>
      </c>
      <c r="I1017" s="50">
        <v>39426</v>
      </c>
      <c r="J1017" s="5" t="s">
        <v>858</v>
      </c>
      <c r="L1017"/>
    </row>
    <row r="1018" spans="1:12" s="1" customFormat="1" x14ac:dyDescent="0.25">
      <c r="A1018" s="5" t="s">
        <v>454</v>
      </c>
      <c r="B1018" s="5" t="s">
        <v>509</v>
      </c>
      <c r="C1018" s="5" t="s">
        <v>984</v>
      </c>
      <c r="D1018" s="52">
        <f t="shared" ca="1" si="19"/>
        <v>24396</v>
      </c>
      <c r="E1018" s="5" t="s">
        <v>439</v>
      </c>
      <c r="F1018" s="5">
        <v>28</v>
      </c>
      <c r="G1018" s="50">
        <v>32819</v>
      </c>
      <c r="H1018" s="5">
        <v>566900</v>
      </c>
      <c r="I1018" s="50">
        <v>39090</v>
      </c>
      <c r="J1018" s="5" t="s">
        <v>858</v>
      </c>
      <c r="L1018"/>
    </row>
    <row r="1019" spans="1:12" s="1" customFormat="1" x14ac:dyDescent="0.25">
      <c r="A1019" s="5" t="s">
        <v>454</v>
      </c>
      <c r="B1019" s="5" t="s">
        <v>570</v>
      </c>
      <c r="C1019" s="5" t="s">
        <v>985</v>
      </c>
      <c r="D1019" s="52">
        <f t="shared" ca="1" si="19"/>
        <v>28956</v>
      </c>
      <c r="E1019" s="5" t="s">
        <v>457</v>
      </c>
      <c r="F1019" s="5">
        <v>34</v>
      </c>
      <c r="G1019" s="50">
        <v>30749</v>
      </c>
      <c r="H1019" s="5">
        <v>562409</v>
      </c>
      <c r="I1019" s="50">
        <v>39224</v>
      </c>
      <c r="J1019" s="5" t="s">
        <v>858</v>
      </c>
      <c r="L1019"/>
    </row>
    <row r="1020" spans="1:12" s="1" customFormat="1" x14ac:dyDescent="0.25">
      <c r="A1020" s="5" t="s">
        <v>413</v>
      </c>
      <c r="B1020" s="5" t="s">
        <v>517</v>
      </c>
      <c r="C1020" s="5" t="s">
        <v>986</v>
      </c>
      <c r="D1020" s="52">
        <f t="shared" ca="1" si="19"/>
        <v>28380</v>
      </c>
      <c r="E1020" s="5" t="s">
        <v>416</v>
      </c>
      <c r="F1020" s="5">
        <v>36</v>
      </c>
      <c r="G1020" s="50">
        <v>30185</v>
      </c>
      <c r="H1020" s="5">
        <v>356905</v>
      </c>
      <c r="I1020" s="50">
        <v>39245</v>
      </c>
      <c r="J1020" s="5" t="s">
        <v>858</v>
      </c>
      <c r="L1020"/>
    </row>
    <row r="1021" spans="1:12" s="1" customFormat="1" x14ac:dyDescent="0.25">
      <c r="A1021" s="5" t="s">
        <v>454</v>
      </c>
      <c r="B1021" s="5" t="s">
        <v>579</v>
      </c>
      <c r="C1021" s="5" t="s">
        <v>987</v>
      </c>
      <c r="D1021" s="52">
        <f t="shared" ca="1" si="19"/>
        <v>26256</v>
      </c>
      <c r="E1021" s="5" t="s">
        <v>460</v>
      </c>
      <c r="F1021" s="5">
        <v>31</v>
      </c>
      <c r="G1021" s="50">
        <v>31813</v>
      </c>
      <c r="H1021" s="5">
        <v>356943</v>
      </c>
      <c r="I1021" s="50">
        <v>39205</v>
      </c>
      <c r="J1021" s="5" t="s">
        <v>858</v>
      </c>
      <c r="L1021"/>
    </row>
    <row r="1022" spans="1:12" s="1" customFormat="1" x14ac:dyDescent="0.25">
      <c r="A1022" s="5" t="s">
        <v>454</v>
      </c>
      <c r="B1022" s="5" t="s">
        <v>446</v>
      </c>
      <c r="C1022" s="5" t="s">
        <v>988</v>
      </c>
      <c r="D1022" s="52">
        <f t="shared" ca="1" si="19"/>
        <v>23040</v>
      </c>
      <c r="E1022" s="5" t="s">
        <v>439</v>
      </c>
      <c r="F1022" s="5">
        <v>31</v>
      </c>
      <c r="G1022" s="50">
        <v>31902</v>
      </c>
      <c r="H1022" s="5">
        <v>566906</v>
      </c>
      <c r="I1022" s="50">
        <v>39441</v>
      </c>
      <c r="J1022" s="5" t="s">
        <v>858</v>
      </c>
      <c r="L1022"/>
    </row>
    <row r="1023" spans="1:12" s="1" customFormat="1" x14ac:dyDescent="0.25">
      <c r="A1023" s="5" t="s">
        <v>413</v>
      </c>
      <c r="B1023" s="5" t="s">
        <v>648</v>
      </c>
      <c r="C1023" s="5" t="s">
        <v>984</v>
      </c>
      <c r="D1023" s="52">
        <f t="shared" ca="1" si="19"/>
        <v>20760</v>
      </c>
      <c r="E1023" s="5" t="s">
        <v>460</v>
      </c>
      <c r="F1023" s="5">
        <v>32</v>
      </c>
      <c r="G1023" s="50">
        <v>31331</v>
      </c>
      <c r="H1023" s="5">
        <v>562424</v>
      </c>
      <c r="I1023" s="50">
        <v>39275</v>
      </c>
      <c r="J1023" s="5" t="s">
        <v>858</v>
      </c>
      <c r="L1023"/>
    </row>
    <row r="1024" spans="1:12" s="1" customFormat="1" x14ac:dyDescent="0.25">
      <c r="A1024" s="5" t="s">
        <v>408</v>
      </c>
      <c r="B1024" s="5" t="s">
        <v>492</v>
      </c>
      <c r="C1024" s="5" t="s">
        <v>989</v>
      </c>
      <c r="D1024" s="52">
        <f t="shared" ca="1" si="19"/>
        <v>20544</v>
      </c>
      <c r="E1024" s="5" t="s">
        <v>460</v>
      </c>
      <c r="F1024" s="5">
        <v>29</v>
      </c>
      <c r="G1024" s="50">
        <v>32627</v>
      </c>
      <c r="H1024" s="5">
        <v>352569</v>
      </c>
      <c r="I1024" s="50">
        <v>39144</v>
      </c>
      <c r="J1024" s="5" t="s">
        <v>858</v>
      </c>
      <c r="L1024"/>
    </row>
    <row r="1025" spans="1:12" s="1" customFormat="1" x14ac:dyDescent="0.25">
      <c r="A1025" s="5" t="s">
        <v>454</v>
      </c>
      <c r="B1025" s="5" t="s">
        <v>629</v>
      </c>
      <c r="C1025" s="5" t="s">
        <v>990</v>
      </c>
      <c r="D1025" s="52">
        <f t="shared" ca="1" si="19"/>
        <v>25440</v>
      </c>
      <c r="E1025" s="5" t="s">
        <v>460</v>
      </c>
      <c r="F1025" s="5">
        <v>29</v>
      </c>
      <c r="G1025" s="50">
        <v>32739</v>
      </c>
      <c r="H1025" s="5">
        <v>562566</v>
      </c>
      <c r="I1025" s="50">
        <v>39366</v>
      </c>
      <c r="J1025" s="5" t="s">
        <v>858</v>
      </c>
      <c r="L1025"/>
    </row>
    <row r="1026" spans="1:12" s="1" customFormat="1" x14ac:dyDescent="0.25">
      <c r="A1026" s="5" t="s">
        <v>454</v>
      </c>
      <c r="B1026" s="5" t="s">
        <v>483</v>
      </c>
      <c r="C1026" s="5" t="s">
        <v>956</v>
      </c>
      <c r="D1026" s="52">
        <f t="shared" ca="1" si="19"/>
        <v>25260</v>
      </c>
      <c r="E1026" s="5" t="s">
        <v>502</v>
      </c>
      <c r="F1026" s="5">
        <v>34</v>
      </c>
      <c r="G1026" s="50">
        <v>30780</v>
      </c>
      <c r="H1026" s="5">
        <v>562439</v>
      </c>
      <c r="I1026" s="50">
        <v>39280</v>
      </c>
      <c r="J1026" s="5" t="s">
        <v>858</v>
      </c>
      <c r="L1026"/>
    </row>
    <row r="1027" spans="1:12" s="1" customFormat="1" x14ac:dyDescent="0.25">
      <c r="A1027" s="5" t="s">
        <v>408</v>
      </c>
      <c r="B1027" s="5" t="s">
        <v>157</v>
      </c>
      <c r="C1027" s="5" t="s">
        <v>991</v>
      </c>
      <c r="D1027" s="52">
        <f t="shared" ref="D1027:D1090" ca="1" si="20">RANDBETWEEN(1500,2600)*12</f>
        <v>20100</v>
      </c>
      <c r="E1027" s="5" t="s">
        <v>473</v>
      </c>
      <c r="F1027" s="5">
        <v>37</v>
      </c>
      <c r="G1027" s="50">
        <v>29741</v>
      </c>
      <c r="H1027" s="5">
        <v>562440</v>
      </c>
      <c r="I1027" s="50">
        <v>39347</v>
      </c>
      <c r="J1027" s="5" t="s">
        <v>858</v>
      </c>
      <c r="L1027"/>
    </row>
    <row r="1028" spans="1:12" s="1" customFormat="1" x14ac:dyDescent="0.25">
      <c r="A1028" s="5" t="s">
        <v>408</v>
      </c>
      <c r="B1028" s="5" t="s">
        <v>495</v>
      </c>
      <c r="C1028" s="5" t="s">
        <v>992</v>
      </c>
      <c r="D1028" s="52">
        <f t="shared" ca="1" si="20"/>
        <v>24324</v>
      </c>
      <c r="E1028" s="5" t="s">
        <v>473</v>
      </c>
      <c r="F1028" s="5">
        <v>31</v>
      </c>
      <c r="G1028" s="50">
        <v>31917</v>
      </c>
      <c r="H1028" s="5">
        <v>562447</v>
      </c>
      <c r="I1028" s="50">
        <v>39266</v>
      </c>
      <c r="J1028" s="5" t="s">
        <v>858</v>
      </c>
      <c r="L1028"/>
    </row>
    <row r="1029" spans="1:12" s="1" customFormat="1" x14ac:dyDescent="0.25">
      <c r="A1029" s="5" t="s">
        <v>413</v>
      </c>
      <c r="B1029" s="5" t="s">
        <v>409</v>
      </c>
      <c r="C1029" s="5" t="s">
        <v>993</v>
      </c>
      <c r="D1029" s="52">
        <f t="shared" ca="1" si="20"/>
        <v>30792</v>
      </c>
      <c r="E1029" s="5" t="s">
        <v>460</v>
      </c>
      <c r="F1029" s="5">
        <v>32</v>
      </c>
      <c r="G1029" s="50">
        <v>31662</v>
      </c>
      <c r="H1029" s="5">
        <v>562446</v>
      </c>
      <c r="I1029" s="50">
        <v>39442</v>
      </c>
      <c r="J1029" s="5" t="s">
        <v>858</v>
      </c>
      <c r="L1029"/>
    </row>
    <row r="1030" spans="1:12" s="1" customFormat="1" x14ac:dyDescent="0.25">
      <c r="A1030" s="5" t="s">
        <v>454</v>
      </c>
      <c r="B1030" s="5" t="s">
        <v>485</v>
      </c>
      <c r="C1030" s="5" t="s">
        <v>523</v>
      </c>
      <c r="D1030" s="52">
        <f t="shared" ca="1" si="20"/>
        <v>21672</v>
      </c>
      <c r="E1030" s="5" t="s">
        <v>416</v>
      </c>
      <c r="F1030" s="5">
        <v>35</v>
      </c>
      <c r="G1030" s="50">
        <v>30324</v>
      </c>
      <c r="H1030" s="5">
        <v>352451</v>
      </c>
      <c r="I1030" s="50">
        <v>39397</v>
      </c>
      <c r="J1030" s="5" t="s">
        <v>858</v>
      </c>
      <c r="L1030"/>
    </row>
    <row r="1031" spans="1:12" s="1" customFormat="1" x14ac:dyDescent="0.25">
      <c r="A1031" s="5" t="s">
        <v>408</v>
      </c>
      <c r="B1031" s="5" t="s">
        <v>572</v>
      </c>
      <c r="C1031" s="5" t="s">
        <v>679</v>
      </c>
      <c r="D1031" s="52">
        <f t="shared" ca="1" si="20"/>
        <v>25620</v>
      </c>
      <c r="E1031" s="5" t="s">
        <v>741</v>
      </c>
      <c r="F1031" s="5">
        <v>40</v>
      </c>
      <c r="G1031" s="50">
        <v>28554</v>
      </c>
      <c r="H1031" s="5">
        <v>562453</v>
      </c>
      <c r="I1031" s="50">
        <v>39412</v>
      </c>
      <c r="J1031" s="5" t="s">
        <v>858</v>
      </c>
      <c r="L1031"/>
    </row>
    <row r="1032" spans="1:12" s="1" customFormat="1" x14ac:dyDescent="0.25">
      <c r="A1032" s="5" t="s">
        <v>408</v>
      </c>
      <c r="B1032" s="5" t="s">
        <v>625</v>
      </c>
      <c r="C1032" s="5" t="s">
        <v>161</v>
      </c>
      <c r="D1032" s="52">
        <f t="shared" ca="1" si="20"/>
        <v>23592</v>
      </c>
      <c r="E1032" s="5" t="s">
        <v>749</v>
      </c>
      <c r="F1032" s="5">
        <v>37</v>
      </c>
      <c r="G1032" s="50">
        <v>29501</v>
      </c>
      <c r="H1032" s="5">
        <v>352454</v>
      </c>
      <c r="I1032" s="50">
        <v>39170</v>
      </c>
      <c r="J1032" s="5" t="s">
        <v>858</v>
      </c>
      <c r="L1032"/>
    </row>
    <row r="1033" spans="1:12" s="1" customFormat="1" x14ac:dyDescent="0.25">
      <c r="A1033" s="5" t="s">
        <v>454</v>
      </c>
      <c r="B1033" s="5" t="s">
        <v>665</v>
      </c>
      <c r="C1033" s="5" t="s">
        <v>994</v>
      </c>
      <c r="D1033" s="52">
        <f t="shared" ca="1" si="20"/>
        <v>23256</v>
      </c>
      <c r="E1033" s="5" t="s">
        <v>473</v>
      </c>
      <c r="F1033" s="5">
        <v>36</v>
      </c>
      <c r="G1033" s="50">
        <v>30013</v>
      </c>
      <c r="H1033" s="5">
        <v>562456</v>
      </c>
      <c r="I1033" s="50">
        <v>39301</v>
      </c>
      <c r="J1033" s="5" t="s">
        <v>858</v>
      </c>
      <c r="L1033"/>
    </row>
    <row r="1034" spans="1:12" s="1" customFormat="1" x14ac:dyDescent="0.25">
      <c r="A1034" s="5" t="s">
        <v>454</v>
      </c>
      <c r="B1034" s="5" t="s">
        <v>437</v>
      </c>
      <c r="C1034" s="5" t="s">
        <v>596</v>
      </c>
      <c r="D1034" s="52">
        <f t="shared" ca="1" si="20"/>
        <v>22824</v>
      </c>
      <c r="E1034" s="5" t="s">
        <v>473</v>
      </c>
      <c r="F1034" s="5">
        <v>35</v>
      </c>
      <c r="G1034" s="50">
        <v>30500</v>
      </c>
      <c r="H1034" s="5">
        <v>352461</v>
      </c>
      <c r="I1034" s="50">
        <v>39337</v>
      </c>
      <c r="J1034" s="5" t="s">
        <v>858</v>
      </c>
      <c r="L1034"/>
    </row>
    <row r="1035" spans="1:12" s="1" customFormat="1" x14ac:dyDescent="0.25">
      <c r="A1035" s="5" t="s">
        <v>454</v>
      </c>
      <c r="B1035" s="5" t="s">
        <v>452</v>
      </c>
      <c r="C1035" s="5" t="s">
        <v>844</v>
      </c>
      <c r="D1035" s="52">
        <f t="shared" ca="1" si="20"/>
        <v>18732</v>
      </c>
      <c r="E1035" s="5" t="s">
        <v>460</v>
      </c>
      <c r="F1035" s="5">
        <v>31</v>
      </c>
      <c r="G1035" s="50">
        <v>31917</v>
      </c>
      <c r="H1035" s="5">
        <v>352464</v>
      </c>
      <c r="I1035" s="50">
        <v>39266</v>
      </c>
      <c r="J1035" s="5" t="s">
        <v>858</v>
      </c>
      <c r="L1035"/>
    </row>
    <row r="1036" spans="1:12" s="1" customFormat="1" x14ac:dyDescent="0.25">
      <c r="A1036" s="5" t="s">
        <v>413</v>
      </c>
      <c r="B1036" s="5" t="s">
        <v>485</v>
      </c>
      <c r="C1036" s="5" t="s">
        <v>640</v>
      </c>
      <c r="D1036" s="52">
        <f t="shared" ca="1" si="20"/>
        <v>25512</v>
      </c>
      <c r="E1036" s="5" t="s">
        <v>439</v>
      </c>
      <c r="F1036" s="5">
        <v>42</v>
      </c>
      <c r="G1036" s="50">
        <v>27708</v>
      </c>
      <c r="H1036" s="5">
        <v>562467</v>
      </c>
      <c r="I1036" s="50">
        <v>39162</v>
      </c>
      <c r="J1036" s="5" t="s">
        <v>858</v>
      </c>
      <c r="L1036"/>
    </row>
    <row r="1037" spans="1:12" s="1" customFormat="1" x14ac:dyDescent="0.25">
      <c r="A1037" s="5" t="s">
        <v>413</v>
      </c>
      <c r="B1037" s="5" t="s">
        <v>455</v>
      </c>
      <c r="C1037" s="5" t="s">
        <v>995</v>
      </c>
      <c r="D1037" s="52">
        <f t="shared" ca="1" si="20"/>
        <v>21732</v>
      </c>
      <c r="E1037" s="5" t="s">
        <v>996</v>
      </c>
      <c r="F1037" s="5">
        <v>35</v>
      </c>
      <c r="G1037" s="50">
        <v>30265</v>
      </c>
      <c r="H1037" s="5">
        <v>352468</v>
      </c>
      <c r="I1037" s="50">
        <v>39377</v>
      </c>
      <c r="J1037" s="5" t="s">
        <v>903</v>
      </c>
      <c r="L1037"/>
    </row>
    <row r="1038" spans="1:12" s="1" customFormat="1" x14ac:dyDescent="0.25">
      <c r="A1038" s="5" t="s">
        <v>413</v>
      </c>
      <c r="B1038" s="5" t="s">
        <v>570</v>
      </c>
      <c r="C1038" s="5" t="s">
        <v>847</v>
      </c>
      <c r="D1038" s="52">
        <f t="shared" ca="1" si="20"/>
        <v>23148</v>
      </c>
      <c r="E1038" s="5" t="s">
        <v>439</v>
      </c>
      <c r="F1038" s="5">
        <v>44</v>
      </c>
      <c r="G1038" s="50">
        <v>26959</v>
      </c>
      <c r="H1038" s="5">
        <v>352488</v>
      </c>
      <c r="I1038" s="50">
        <v>35175</v>
      </c>
      <c r="J1038" s="5" t="s">
        <v>417</v>
      </c>
      <c r="L1038"/>
    </row>
    <row r="1039" spans="1:12" s="1" customFormat="1" x14ac:dyDescent="0.25">
      <c r="A1039" s="5" t="s">
        <v>454</v>
      </c>
      <c r="B1039" s="5" t="s">
        <v>570</v>
      </c>
      <c r="C1039" s="5" t="s">
        <v>942</v>
      </c>
      <c r="D1039" s="52">
        <f t="shared" ca="1" si="20"/>
        <v>22944</v>
      </c>
      <c r="E1039" s="5" t="s">
        <v>460</v>
      </c>
      <c r="F1039" s="5">
        <v>38</v>
      </c>
      <c r="G1039" s="50">
        <v>29309</v>
      </c>
      <c r="H1039" s="5">
        <v>352493</v>
      </c>
      <c r="I1039" s="50">
        <v>39180</v>
      </c>
      <c r="J1039" s="5" t="s">
        <v>858</v>
      </c>
      <c r="L1039"/>
    </row>
    <row r="1040" spans="1:12" s="1" customFormat="1" x14ac:dyDescent="0.25">
      <c r="A1040" s="5" t="s">
        <v>454</v>
      </c>
      <c r="B1040" s="5" t="s">
        <v>568</v>
      </c>
      <c r="C1040" s="5" t="s">
        <v>722</v>
      </c>
      <c r="D1040" s="52">
        <f t="shared" ca="1" si="20"/>
        <v>19224</v>
      </c>
      <c r="E1040" s="5" t="s">
        <v>460</v>
      </c>
      <c r="F1040" s="5">
        <v>35</v>
      </c>
      <c r="G1040" s="50">
        <v>30547</v>
      </c>
      <c r="H1040" s="5">
        <v>562491</v>
      </c>
      <c r="I1040" s="50">
        <v>39205</v>
      </c>
      <c r="J1040" s="5" t="s">
        <v>858</v>
      </c>
      <c r="L1040"/>
    </row>
    <row r="1041" spans="1:12" s="1" customFormat="1" x14ac:dyDescent="0.25">
      <c r="A1041" s="5" t="s">
        <v>454</v>
      </c>
      <c r="B1041" s="5" t="s">
        <v>464</v>
      </c>
      <c r="C1041" s="5" t="s">
        <v>943</v>
      </c>
      <c r="D1041" s="52">
        <f t="shared" ca="1" si="20"/>
        <v>20376</v>
      </c>
      <c r="E1041" s="5" t="s">
        <v>622</v>
      </c>
      <c r="F1041" s="5">
        <v>44</v>
      </c>
      <c r="G1041" s="50">
        <v>27171</v>
      </c>
      <c r="H1041" s="5">
        <v>562497</v>
      </c>
      <c r="I1041" s="50">
        <v>35160</v>
      </c>
      <c r="J1041" s="5" t="s">
        <v>858</v>
      </c>
      <c r="L1041"/>
    </row>
    <row r="1042" spans="1:12" s="1" customFormat="1" x14ac:dyDescent="0.25">
      <c r="A1042" s="5" t="s">
        <v>454</v>
      </c>
      <c r="B1042" s="5" t="s">
        <v>561</v>
      </c>
      <c r="C1042" s="5" t="s">
        <v>969</v>
      </c>
      <c r="D1042" s="52">
        <f t="shared" ca="1" si="20"/>
        <v>21600</v>
      </c>
      <c r="E1042" s="5" t="s">
        <v>439</v>
      </c>
      <c r="F1042" s="5">
        <v>34</v>
      </c>
      <c r="G1042" s="50">
        <v>30875</v>
      </c>
      <c r="H1042" s="5">
        <v>562505</v>
      </c>
      <c r="I1042" s="50">
        <v>39222</v>
      </c>
      <c r="J1042" s="5" t="s">
        <v>858</v>
      </c>
      <c r="L1042"/>
    </row>
    <row r="1043" spans="1:12" s="1" customFormat="1" x14ac:dyDescent="0.25">
      <c r="A1043" s="5" t="s">
        <v>413</v>
      </c>
      <c r="B1043" s="5" t="s">
        <v>592</v>
      </c>
      <c r="C1043" s="5" t="s">
        <v>942</v>
      </c>
      <c r="D1043" s="52">
        <f t="shared" ca="1" si="20"/>
        <v>19260</v>
      </c>
      <c r="E1043" s="5" t="s">
        <v>439</v>
      </c>
      <c r="F1043" s="5">
        <v>37</v>
      </c>
      <c r="G1043" s="50">
        <v>29581</v>
      </c>
      <c r="H1043" s="5">
        <v>352507</v>
      </c>
      <c r="I1043" s="50">
        <v>39335</v>
      </c>
      <c r="J1043" s="5" t="s">
        <v>858</v>
      </c>
      <c r="L1043"/>
    </row>
    <row r="1044" spans="1:12" s="1" customFormat="1" x14ac:dyDescent="0.25">
      <c r="A1044" s="5" t="s">
        <v>454</v>
      </c>
      <c r="B1044" s="5" t="s">
        <v>490</v>
      </c>
      <c r="C1044" s="5" t="s">
        <v>984</v>
      </c>
      <c r="D1044" s="52">
        <f t="shared" ca="1" si="20"/>
        <v>20568</v>
      </c>
      <c r="E1044" s="5" t="s">
        <v>439</v>
      </c>
      <c r="F1044" s="5">
        <v>32</v>
      </c>
      <c r="G1044" s="50">
        <v>31361</v>
      </c>
      <c r="H1044" s="5">
        <v>352512</v>
      </c>
      <c r="I1044" s="50">
        <v>39087</v>
      </c>
      <c r="J1044" s="5" t="s">
        <v>858</v>
      </c>
      <c r="L1044"/>
    </row>
    <row r="1045" spans="1:12" s="1" customFormat="1" x14ac:dyDescent="0.25">
      <c r="A1045" s="5" t="s">
        <v>413</v>
      </c>
      <c r="B1045" s="5" t="s">
        <v>429</v>
      </c>
      <c r="C1045" s="5" t="s">
        <v>893</v>
      </c>
      <c r="D1045" s="52">
        <f t="shared" ca="1" si="20"/>
        <v>22032</v>
      </c>
      <c r="E1045" s="5" t="s">
        <v>749</v>
      </c>
      <c r="F1045" s="5">
        <v>34</v>
      </c>
      <c r="G1045" s="50">
        <v>30645</v>
      </c>
      <c r="H1045" s="5">
        <v>350930</v>
      </c>
      <c r="I1045" s="50">
        <v>39214</v>
      </c>
      <c r="J1045" s="5" t="s">
        <v>858</v>
      </c>
      <c r="L1045"/>
    </row>
    <row r="1046" spans="1:12" s="1" customFormat="1" x14ac:dyDescent="0.25">
      <c r="A1046" s="5" t="s">
        <v>408</v>
      </c>
      <c r="B1046" s="5" t="s">
        <v>434</v>
      </c>
      <c r="C1046" s="5" t="s">
        <v>901</v>
      </c>
      <c r="D1046" s="52">
        <f t="shared" ca="1" si="20"/>
        <v>27180</v>
      </c>
      <c r="E1046" s="5" t="s">
        <v>482</v>
      </c>
      <c r="F1046" s="5">
        <v>38</v>
      </c>
      <c r="G1046" s="50">
        <v>29327</v>
      </c>
      <c r="H1046" s="5">
        <v>352618</v>
      </c>
      <c r="I1046" s="50">
        <v>36222</v>
      </c>
      <c r="J1046" s="5" t="s">
        <v>858</v>
      </c>
      <c r="L1046"/>
    </row>
    <row r="1047" spans="1:12" s="1" customFormat="1" x14ac:dyDescent="0.25">
      <c r="A1047" s="5" t="s">
        <v>413</v>
      </c>
      <c r="B1047" s="5" t="s">
        <v>546</v>
      </c>
      <c r="C1047" s="5" t="s">
        <v>907</v>
      </c>
      <c r="D1047" s="52">
        <f t="shared" ca="1" si="20"/>
        <v>28140</v>
      </c>
      <c r="E1047" s="5" t="s">
        <v>460</v>
      </c>
      <c r="F1047" s="5">
        <v>31</v>
      </c>
      <c r="G1047" s="50">
        <v>31948</v>
      </c>
      <c r="H1047" s="5">
        <v>352613</v>
      </c>
      <c r="I1047" s="50">
        <v>39412</v>
      </c>
      <c r="J1047" s="5" t="s">
        <v>858</v>
      </c>
      <c r="L1047"/>
    </row>
    <row r="1048" spans="1:12" s="1" customFormat="1" x14ac:dyDescent="0.25">
      <c r="A1048" s="5" t="s">
        <v>454</v>
      </c>
      <c r="B1048" s="5" t="s">
        <v>471</v>
      </c>
      <c r="C1048" s="5" t="s">
        <v>922</v>
      </c>
      <c r="D1048" s="52">
        <f t="shared" ca="1" si="20"/>
        <v>25212</v>
      </c>
      <c r="E1048" s="5" t="s">
        <v>460</v>
      </c>
      <c r="F1048" s="5">
        <v>32</v>
      </c>
      <c r="G1048" s="50">
        <v>31332</v>
      </c>
      <c r="H1048" s="5">
        <v>562627</v>
      </c>
      <c r="I1048" s="50">
        <v>39426</v>
      </c>
      <c r="J1048" s="5" t="s">
        <v>858</v>
      </c>
      <c r="L1048"/>
    </row>
    <row r="1049" spans="1:12" s="1" customFormat="1" x14ac:dyDescent="0.25">
      <c r="A1049" s="5" t="s">
        <v>408</v>
      </c>
      <c r="B1049" s="5" t="s">
        <v>458</v>
      </c>
      <c r="C1049" s="5" t="s">
        <v>997</v>
      </c>
      <c r="D1049" s="52">
        <f t="shared" ca="1" si="20"/>
        <v>26004</v>
      </c>
      <c r="E1049" s="5" t="s">
        <v>460</v>
      </c>
      <c r="F1049" s="5">
        <v>31</v>
      </c>
      <c r="G1049" s="50">
        <v>31844</v>
      </c>
      <c r="H1049" s="5">
        <v>562630</v>
      </c>
      <c r="I1049" s="50">
        <v>39370</v>
      </c>
      <c r="J1049" s="5" t="s">
        <v>858</v>
      </c>
      <c r="L1049"/>
    </row>
    <row r="1050" spans="1:12" s="1" customFormat="1" x14ac:dyDescent="0.25">
      <c r="A1050" s="5" t="s">
        <v>408</v>
      </c>
      <c r="B1050" s="5" t="s">
        <v>500</v>
      </c>
      <c r="C1050" s="5" t="s">
        <v>913</v>
      </c>
      <c r="D1050" s="52">
        <f t="shared" ca="1" si="20"/>
        <v>20172</v>
      </c>
      <c r="E1050" s="5" t="s">
        <v>460</v>
      </c>
      <c r="F1050" s="5">
        <v>37</v>
      </c>
      <c r="G1050" s="50">
        <v>29777</v>
      </c>
      <c r="H1050" s="5">
        <v>352501</v>
      </c>
      <c r="I1050" s="50">
        <v>39107</v>
      </c>
      <c r="J1050" s="5" t="s">
        <v>858</v>
      </c>
      <c r="L1050"/>
    </row>
    <row r="1051" spans="1:12" s="1" customFormat="1" x14ac:dyDescent="0.25">
      <c r="A1051" s="5" t="s">
        <v>454</v>
      </c>
      <c r="B1051" s="5" t="s">
        <v>671</v>
      </c>
      <c r="C1051" s="5" t="s">
        <v>998</v>
      </c>
      <c r="D1051" s="52">
        <f t="shared" ca="1" si="20"/>
        <v>20556</v>
      </c>
      <c r="E1051" s="5" t="s">
        <v>439</v>
      </c>
      <c r="F1051" s="5">
        <v>30</v>
      </c>
      <c r="G1051" s="50">
        <v>32341</v>
      </c>
      <c r="H1051" s="5">
        <v>562648</v>
      </c>
      <c r="I1051" s="50">
        <v>39222</v>
      </c>
      <c r="J1051" s="5" t="s">
        <v>858</v>
      </c>
      <c r="L1051"/>
    </row>
    <row r="1052" spans="1:12" s="1" customFormat="1" x14ac:dyDescent="0.25">
      <c r="A1052" s="5" t="s">
        <v>408</v>
      </c>
      <c r="B1052" s="5" t="s">
        <v>614</v>
      </c>
      <c r="C1052" s="5" t="s">
        <v>835</v>
      </c>
      <c r="D1052" s="52">
        <f t="shared" ca="1" si="20"/>
        <v>23184</v>
      </c>
      <c r="E1052" s="5" t="s">
        <v>470</v>
      </c>
      <c r="F1052" s="5">
        <v>38</v>
      </c>
      <c r="G1052" s="50">
        <v>29277</v>
      </c>
      <c r="H1052" s="5">
        <v>562626</v>
      </c>
      <c r="I1052" s="50">
        <v>39337</v>
      </c>
      <c r="J1052" s="5" t="s">
        <v>858</v>
      </c>
      <c r="L1052"/>
    </row>
    <row r="1053" spans="1:12" s="1" customFormat="1" x14ac:dyDescent="0.25">
      <c r="A1053" s="5" t="s">
        <v>413</v>
      </c>
      <c r="B1053" s="5" t="s">
        <v>748</v>
      </c>
      <c r="C1053" s="5" t="s">
        <v>600</v>
      </c>
      <c r="D1053" s="52">
        <f t="shared" ca="1" si="20"/>
        <v>23712</v>
      </c>
      <c r="E1053" s="5" t="s">
        <v>416</v>
      </c>
      <c r="F1053" s="5">
        <v>40</v>
      </c>
      <c r="G1053" s="50">
        <v>28455</v>
      </c>
      <c r="H1053" s="5">
        <v>352642</v>
      </c>
      <c r="I1053" s="50">
        <v>39175</v>
      </c>
      <c r="J1053" s="5" t="s">
        <v>858</v>
      </c>
      <c r="L1053"/>
    </row>
    <row r="1054" spans="1:12" s="1" customFormat="1" x14ac:dyDescent="0.25">
      <c r="A1054" s="5" t="s">
        <v>413</v>
      </c>
      <c r="B1054" s="5" t="s">
        <v>185</v>
      </c>
      <c r="C1054" s="5" t="s">
        <v>907</v>
      </c>
      <c r="D1054" s="52">
        <f t="shared" ca="1" si="20"/>
        <v>20628</v>
      </c>
      <c r="E1054" s="5" t="s">
        <v>416</v>
      </c>
      <c r="F1054" s="5">
        <v>33</v>
      </c>
      <c r="G1054" s="50">
        <v>31215</v>
      </c>
      <c r="H1054" s="5">
        <v>352660</v>
      </c>
      <c r="I1054" s="50">
        <v>39129</v>
      </c>
      <c r="J1054" s="5" t="s">
        <v>858</v>
      </c>
      <c r="L1054"/>
    </row>
    <row r="1055" spans="1:12" s="1" customFormat="1" x14ac:dyDescent="0.25">
      <c r="A1055" s="5" t="s">
        <v>454</v>
      </c>
      <c r="B1055" s="5" t="s">
        <v>521</v>
      </c>
      <c r="C1055" s="5" t="s">
        <v>983</v>
      </c>
      <c r="D1055" s="52">
        <f t="shared" ca="1" si="20"/>
        <v>21348</v>
      </c>
      <c r="E1055" s="5" t="s">
        <v>460</v>
      </c>
      <c r="F1055" s="5">
        <v>31</v>
      </c>
      <c r="G1055" s="50">
        <v>31782</v>
      </c>
      <c r="H1055" s="5">
        <v>352667</v>
      </c>
      <c r="I1055" s="50">
        <v>39170</v>
      </c>
      <c r="J1055" s="5" t="s">
        <v>858</v>
      </c>
      <c r="L1055"/>
    </row>
    <row r="1056" spans="1:12" s="1" customFormat="1" x14ac:dyDescent="0.25">
      <c r="A1056" s="5" t="s">
        <v>408</v>
      </c>
      <c r="B1056" s="5" t="s">
        <v>625</v>
      </c>
      <c r="C1056" s="5" t="s">
        <v>542</v>
      </c>
      <c r="D1056" s="52">
        <f t="shared" ca="1" si="20"/>
        <v>19644</v>
      </c>
      <c r="E1056" s="5" t="s">
        <v>868</v>
      </c>
      <c r="F1056" s="5">
        <v>44</v>
      </c>
      <c r="G1056" s="50">
        <v>27171</v>
      </c>
      <c r="H1056" s="5">
        <v>562656</v>
      </c>
      <c r="I1056" s="50">
        <v>35160</v>
      </c>
      <c r="J1056" s="5" t="s">
        <v>858</v>
      </c>
      <c r="L1056"/>
    </row>
    <row r="1057" spans="1:12" s="1" customFormat="1" x14ac:dyDescent="0.25">
      <c r="A1057" s="5" t="s">
        <v>408</v>
      </c>
      <c r="B1057" s="5" t="s">
        <v>446</v>
      </c>
      <c r="C1057" s="5" t="s">
        <v>999</v>
      </c>
      <c r="D1057" s="52">
        <f t="shared" ca="1" si="20"/>
        <v>27576</v>
      </c>
      <c r="E1057" s="5" t="s">
        <v>445</v>
      </c>
      <c r="F1057" s="5">
        <v>42</v>
      </c>
      <c r="G1057" s="50">
        <v>27679</v>
      </c>
      <c r="H1057" s="5">
        <v>352650</v>
      </c>
      <c r="I1057" s="50">
        <v>35219</v>
      </c>
      <c r="J1057" s="5" t="s">
        <v>858</v>
      </c>
      <c r="L1057"/>
    </row>
    <row r="1058" spans="1:12" s="1" customFormat="1" x14ac:dyDescent="0.25">
      <c r="A1058" s="5" t="s">
        <v>413</v>
      </c>
      <c r="B1058" s="5" t="s">
        <v>730</v>
      </c>
      <c r="C1058" s="5" t="s">
        <v>175</v>
      </c>
      <c r="D1058" s="52">
        <f t="shared" ca="1" si="20"/>
        <v>23904</v>
      </c>
      <c r="E1058" s="5" t="s">
        <v>460</v>
      </c>
      <c r="F1058" s="5">
        <v>40</v>
      </c>
      <c r="G1058" s="50">
        <v>28663</v>
      </c>
      <c r="H1058" s="5">
        <v>562635</v>
      </c>
      <c r="I1058" s="50">
        <v>39167</v>
      </c>
      <c r="J1058" s="5" t="s">
        <v>858</v>
      </c>
      <c r="L1058"/>
    </row>
    <row r="1059" spans="1:12" s="1" customFormat="1" x14ac:dyDescent="0.25">
      <c r="A1059" s="5" t="s">
        <v>408</v>
      </c>
      <c r="B1059" s="5" t="s">
        <v>578</v>
      </c>
      <c r="C1059" s="5" t="s">
        <v>629</v>
      </c>
      <c r="D1059" s="52">
        <f t="shared" ca="1" si="20"/>
        <v>27396</v>
      </c>
      <c r="E1059" s="5" t="s">
        <v>473</v>
      </c>
      <c r="F1059" s="5">
        <v>35</v>
      </c>
      <c r="G1059" s="50">
        <v>30566</v>
      </c>
      <c r="H1059" s="5">
        <v>562658</v>
      </c>
      <c r="I1059" s="50">
        <v>39108</v>
      </c>
      <c r="J1059" s="5" t="s">
        <v>858</v>
      </c>
      <c r="L1059"/>
    </row>
    <row r="1060" spans="1:12" s="1" customFormat="1" x14ac:dyDescent="0.25">
      <c r="A1060" s="5" t="s">
        <v>413</v>
      </c>
      <c r="B1060" s="5" t="s">
        <v>817</v>
      </c>
      <c r="C1060" s="5" t="s">
        <v>1000</v>
      </c>
      <c r="D1060" s="52">
        <f t="shared" ca="1" si="20"/>
        <v>19656</v>
      </c>
      <c r="E1060" s="5" t="s">
        <v>473</v>
      </c>
      <c r="F1060" s="5">
        <v>34</v>
      </c>
      <c r="G1060" s="50">
        <v>30822</v>
      </c>
      <c r="H1060" s="5">
        <v>562657</v>
      </c>
      <c r="I1060" s="50">
        <v>39362</v>
      </c>
      <c r="J1060" s="5" t="s">
        <v>858</v>
      </c>
      <c r="L1060"/>
    </row>
    <row r="1061" spans="1:12" s="1" customFormat="1" x14ac:dyDescent="0.25">
      <c r="A1061" s="5" t="s">
        <v>454</v>
      </c>
      <c r="B1061" s="5" t="s">
        <v>479</v>
      </c>
      <c r="C1061" s="5" t="s">
        <v>523</v>
      </c>
      <c r="D1061" s="52">
        <f t="shared" ca="1" si="20"/>
        <v>24072</v>
      </c>
      <c r="E1061" s="5" t="s">
        <v>460</v>
      </c>
      <c r="F1061" s="5">
        <v>34</v>
      </c>
      <c r="G1061" s="50">
        <v>30867</v>
      </c>
      <c r="H1061" s="5">
        <v>352679</v>
      </c>
      <c r="I1061" s="50">
        <v>39424</v>
      </c>
      <c r="J1061" s="5" t="s">
        <v>858</v>
      </c>
      <c r="L1061"/>
    </row>
    <row r="1062" spans="1:12" s="1" customFormat="1" x14ac:dyDescent="0.25">
      <c r="A1062" s="5" t="s">
        <v>413</v>
      </c>
      <c r="B1062" s="5" t="s">
        <v>667</v>
      </c>
      <c r="C1062" s="5" t="s">
        <v>993</v>
      </c>
      <c r="D1062" s="52">
        <f t="shared" ca="1" si="20"/>
        <v>26856</v>
      </c>
      <c r="E1062" s="5" t="s">
        <v>460</v>
      </c>
      <c r="F1062" s="5">
        <v>33</v>
      </c>
      <c r="G1062" s="50">
        <v>31109</v>
      </c>
      <c r="H1062" s="5">
        <v>562665</v>
      </c>
      <c r="I1062" s="50">
        <v>39396</v>
      </c>
      <c r="J1062" s="5" t="s">
        <v>858</v>
      </c>
      <c r="L1062"/>
    </row>
    <row r="1063" spans="1:12" s="1" customFormat="1" x14ac:dyDescent="0.25">
      <c r="A1063" s="5" t="s">
        <v>408</v>
      </c>
      <c r="B1063" s="5" t="s">
        <v>521</v>
      </c>
      <c r="C1063" s="5" t="s">
        <v>1001</v>
      </c>
      <c r="D1063" s="52">
        <f t="shared" ca="1" si="20"/>
        <v>25500</v>
      </c>
      <c r="E1063" s="5" t="s">
        <v>460</v>
      </c>
      <c r="F1063" s="5">
        <v>37</v>
      </c>
      <c r="G1063" s="50">
        <v>29681</v>
      </c>
      <c r="H1063" s="5">
        <v>562654</v>
      </c>
      <c r="I1063" s="50">
        <v>39306</v>
      </c>
      <c r="J1063" s="5" t="s">
        <v>858</v>
      </c>
      <c r="L1063"/>
    </row>
    <row r="1064" spans="1:12" s="1" customFormat="1" x14ac:dyDescent="0.25">
      <c r="A1064" s="5" t="s">
        <v>413</v>
      </c>
      <c r="B1064" s="5" t="s">
        <v>476</v>
      </c>
      <c r="C1064" s="5" t="s">
        <v>1002</v>
      </c>
      <c r="D1064" s="52">
        <f t="shared" ca="1" si="20"/>
        <v>24228</v>
      </c>
      <c r="E1064" s="5" t="s">
        <v>411</v>
      </c>
      <c r="F1064" s="5">
        <v>47</v>
      </c>
      <c r="G1064" s="50">
        <v>26104</v>
      </c>
      <c r="H1064" s="5">
        <v>352637</v>
      </c>
      <c r="I1064" s="50">
        <v>35214</v>
      </c>
      <c r="J1064" s="5" t="s">
        <v>918</v>
      </c>
      <c r="L1064"/>
    </row>
    <row r="1065" spans="1:12" s="1" customFormat="1" x14ac:dyDescent="0.25">
      <c r="A1065" s="5" t="s">
        <v>413</v>
      </c>
      <c r="B1065" s="5" t="s">
        <v>648</v>
      </c>
      <c r="C1065" s="5" t="s">
        <v>849</v>
      </c>
      <c r="D1065" s="52">
        <f t="shared" ca="1" si="20"/>
        <v>23472</v>
      </c>
      <c r="E1065" s="5" t="s">
        <v>416</v>
      </c>
      <c r="F1065" s="5">
        <v>32</v>
      </c>
      <c r="G1065" s="50">
        <v>31561</v>
      </c>
      <c r="H1065" s="5">
        <v>352690</v>
      </c>
      <c r="I1065" s="50">
        <v>39411</v>
      </c>
      <c r="J1065" s="5" t="s">
        <v>858</v>
      </c>
      <c r="L1065"/>
    </row>
    <row r="1066" spans="1:12" s="1" customFormat="1" x14ac:dyDescent="0.25">
      <c r="A1066" s="5" t="s">
        <v>413</v>
      </c>
      <c r="B1066" s="5" t="s">
        <v>534</v>
      </c>
      <c r="C1066" s="5" t="s">
        <v>896</v>
      </c>
      <c r="D1066" s="52">
        <f t="shared" ca="1" si="20"/>
        <v>27228</v>
      </c>
      <c r="E1066" s="5" t="s">
        <v>416</v>
      </c>
      <c r="F1066" s="5">
        <v>44</v>
      </c>
      <c r="G1066" s="50">
        <v>27248</v>
      </c>
      <c r="H1066" s="5">
        <v>562692</v>
      </c>
      <c r="I1066" s="50">
        <v>39424</v>
      </c>
      <c r="J1066" s="5" t="s">
        <v>858</v>
      </c>
      <c r="L1066"/>
    </row>
    <row r="1067" spans="1:12" s="1" customFormat="1" x14ac:dyDescent="0.25">
      <c r="A1067" s="5" t="s">
        <v>408</v>
      </c>
      <c r="B1067" s="5" t="s">
        <v>681</v>
      </c>
      <c r="C1067" s="5" t="s">
        <v>862</v>
      </c>
      <c r="D1067" s="52">
        <f t="shared" ca="1" si="20"/>
        <v>30156</v>
      </c>
      <c r="E1067" s="5" t="s">
        <v>439</v>
      </c>
      <c r="F1067" s="5">
        <v>34</v>
      </c>
      <c r="G1067" s="50">
        <v>30792</v>
      </c>
      <c r="H1067" s="5">
        <v>352670</v>
      </c>
      <c r="I1067" s="50">
        <v>39347</v>
      </c>
      <c r="J1067" s="5" t="s">
        <v>858</v>
      </c>
      <c r="L1067"/>
    </row>
    <row r="1068" spans="1:12" s="1" customFormat="1" x14ac:dyDescent="0.25">
      <c r="A1068" s="5" t="s">
        <v>454</v>
      </c>
      <c r="B1068" s="5" t="s">
        <v>517</v>
      </c>
      <c r="C1068" s="5" t="s">
        <v>984</v>
      </c>
      <c r="D1068" s="52">
        <f t="shared" ca="1" si="20"/>
        <v>30480</v>
      </c>
      <c r="E1068" s="5" t="s">
        <v>460</v>
      </c>
      <c r="F1068" s="5">
        <v>32</v>
      </c>
      <c r="G1068" s="50">
        <v>31531</v>
      </c>
      <c r="H1068" s="5">
        <v>352671</v>
      </c>
      <c r="I1068" s="50">
        <v>39123</v>
      </c>
      <c r="J1068" s="5" t="s">
        <v>858</v>
      </c>
      <c r="L1068"/>
    </row>
    <row r="1069" spans="1:12" s="1" customFormat="1" x14ac:dyDescent="0.25">
      <c r="A1069" s="5" t="s">
        <v>454</v>
      </c>
      <c r="B1069" s="5" t="s">
        <v>479</v>
      </c>
      <c r="C1069" s="5" t="s">
        <v>1003</v>
      </c>
      <c r="D1069" s="52">
        <f t="shared" ca="1" si="20"/>
        <v>19884</v>
      </c>
      <c r="E1069" s="5" t="s">
        <v>460</v>
      </c>
      <c r="F1069" s="5">
        <v>30</v>
      </c>
      <c r="G1069" s="50">
        <v>32091</v>
      </c>
      <c r="H1069" s="5">
        <v>352704</v>
      </c>
      <c r="I1069" s="50">
        <v>39237</v>
      </c>
      <c r="J1069" s="5" t="s">
        <v>858</v>
      </c>
      <c r="L1069"/>
    </row>
    <row r="1070" spans="1:12" s="1" customFormat="1" x14ac:dyDescent="0.25">
      <c r="A1070" s="5" t="s">
        <v>454</v>
      </c>
      <c r="B1070" s="5" t="s">
        <v>550</v>
      </c>
      <c r="C1070" s="5" t="s">
        <v>893</v>
      </c>
      <c r="D1070" s="52">
        <f t="shared" ca="1" si="20"/>
        <v>25944</v>
      </c>
      <c r="E1070" s="5" t="s">
        <v>416</v>
      </c>
      <c r="F1070" s="5">
        <v>32</v>
      </c>
      <c r="G1070" s="50">
        <v>31646</v>
      </c>
      <c r="H1070" s="5">
        <v>352683</v>
      </c>
      <c r="I1070" s="50">
        <v>39219</v>
      </c>
      <c r="J1070" s="5" t="s">
        <v>858</v>
      </c>
      <c r="L1070"/>
    </row>
    <row r="1071" spans="1:12" s="1" customFormat="1" x14ac:dyDescent="0.25">
      <c r="A1071" s="5" t="s">
        <v>413</v>
      </c>
      <c r="B1071" s="5" t="s">
        <v>483</v>
      </c>
      <c r="C1071" s="5" t="s">
        <v>640</v>
      </c>
      <c r="D1071" s="52">
        <f t="shared" ca="1" si="20"/>
        <v>27576</v>
      </c>
      <c r="E1071" s="5" t="s">
        <v>411</v>
      </c>
      <c r="F1071" s="5">
        <v>39</v>
      </c>
      <c r="G1071" s="50">
        <v>28849</v>
      </c>
      <c r="H1071" s="5">
        <v>562647</v>
      </c>
      <c r="I1071" s="50">
        <v>39236</v>
      </c>
      <c r="J1071" s="5" t="s">
        <v>858</v>
      </c>
      <c r="L1071"/>
    </row>
    <row r="1072" spans="1:12" s="1" customFormat="1" x14ac:dyDescent="0.25">
      <c r="A1072" s="5" t="s">
        <v>413</v>
      </c>
      <c r="B1072" s="5" t="s">
        <v>481</v>
      </c>
      <c r="C1072" s="5" t="s">
        <v>986</v>
      </c>
      <c r="D1072" s="52">
        <f t="shared" ca="1" si="20"/>
        <v>22704</v>
      </c>
      <c r="E1072" s="5" t="s">
        <v>439</v>
      </c>
      <c r="F1072" s="5">
        <v>31</v>
      </c>
      <c r="G1072" s="50">
        <v>31754</v>
      </c>
      <c r="H1072" s="5">
        <v>562720</v>
      </c>
      <c r="I1072" s="50">
        <v>39207</v>
      </c>
      <c r="J1072" s="5" t="s">
        <v>858</v>
      </c>
      <c r="L1072"/>
    </row>
    <row r="1073" spans="1:12" s="1" customFormat="1" x14ac:dyDescent="0.25">
      <c r="A1073" s="5" t="s">
        <v>408</v>
      </c>
      <c r="B1073" s="5" t="s">
        <v>452</v>
      </c>
      <c r="C1073" s="5" t="s">
        <v>870</v>
      </c>
      <c r="D1073" s="52">
        <f t="shared" ca="1" si="20"/>
        <v>27492</v>
      </c>
      <c r="E1073" s="5" t="s">
        <v>416</v>
      </c>
      <c r="F1073" s="5">
        <v>37</v>
      </c>
      <c r="G1073" s="50">
        <v>29802</v>
      </c>
      <c r="H1073" s="5">
        <v>352731</v>
      </c>
      <c r="I1073" s="50">
        <v>39426</v>
      </c>
      <c r="J1073" s="5" t="s">
        <v>858</v>
      </c>
      <c r="L1073"/>
    </row>
    <row r="1074" spans="1:12" s="1" customFormat="1" x14ac:dyDescent="0.25">
      <c r="A1074" s="5" t="s">
        <v>454</v>
      </c>
      <c r="B1074" s="5" t="s">
        <v>766</v>
      </c>
      <c r="C1074" s="5" t="s">
        <v>847</v>
      </c>
      <c r="D1074" s="52">
        <f t="shared" ca="1" si="20"/>
        <v>30588</v>
      </c>
      <c r="E1074" s="5" t="s">
        <v>416</v>
      </c>
      <c r="F1074" s="5">
        <v>33</v>
      </c>
      <c r="G1074" s="50">
        <v>31302</v>
      </c>
      <c r="H1074" s="5">
        <v>562732</v>
      </c>
      <c r="I1074" s="50">
        <v>39090</v>
      </c>
      <c r="J1074" s="5" t="s">
        <v>858</v>
      </c>
      <c r="L1074"/>
    </row>
    <row r="1075" spans="1:12" s="1" customFormat="1" x14ac:dyDescent="0.25">
      <c r="A1075" s="5" t="s">
        <v>454</v>
      </c>
      <c r="B1075" s="5" t="s">
        <v>517</v>
      </c>
      <c r="C1075" s="5" t="s">
        <v>847</v>
      </c>
      <c r="D1075" s="52">
        <f t="shared" ca="1" si="20"/>
        <v>30984</v>
      </c>
      <c r="E1075" s="5" t="s">
        <v>958</v>
      </c>
      <c r="F1075" s="5">
        <v>34</v>
      </c>
      <c r="G1075" s="50">
        <v>30807</v>
      </c>
      <c r="H1075" s="5">
        <v>562737</v>
      </c>
      <c r="I1075" s="50">
        <v>36668</v>
      </c>
      <c r="J1075" s="5" t="s">
        <v>858</v>
      </c>
      <c r="L1075"/>
    </row>
    <row r="1076" spans="1:12" s="1" customFormat="1" x14ac:dyDescent="0.25">
      <c r="A1076" s="5" t="s">
        <v>408</v>
      </c>
      <c r="B1076" s="5" t="s">
        <v>748</v>
      </c>
      <c r="C1076" s="5" t="s">
        <v>1004</v>
      </c>
      <c r="D1076" s="52">
        <f t="shared" ca="1" si="20"/>
        <v>22116</v>
      </c>
      <c r="E1076" s="5" t="s">
        <v>416</v>
      </c>
      <c r="F1076" s="5">
        <v>31</v>
      </c>
      <c r="G1076" s="50">
        <v>31723</v>
      </c>
      <c r="H1076" s="5">
        <v>352738</v>
      </c>
      <c r="I1076" s="50">
        <v>36689</v>
      </c>
      <c r="J1076" s="5" t="s">
        <v>858</v>
      </c>
      <c r="L1076"/>
    </row>
    <row r="1077" spans="1:12" s="1" customFormat="1" x14ac:dyDescent="0.25">
      <c r="A1077" s="5" t="s">
        <v>454</v>
      </c>
      <c r="B1077" s="5" t="s">
        <v>667</v>
      </c>
      <c r="C1077" s="5" t="s">
        <v>1005</v>
      </c>
      <c r="D1077" s="52">
        <f t="shared" ca="1" si="20"/>
        <v>18012</v>
      </c>
      <c r="E1077" s="5" t="s">
        <v>439</v>
      </c>
      <c r="F1077" s="5">
        <v>31</v>
      </c>
      <c r="G1077" s="50">
        <v>31875</v>
      </c>
      <c r="H1077" s="5">
        <v>352744</v>
      </c>
      <c r="I1077" s="50">
        <v>36649</v>
      </c>
      <c r="J1077" s="5" t="s">
        <v>858</v>
      </c>
      <c r="L1077"/>
    </row>
    <row r="1078" spans="1:12" s="1" customFormat="1" x14ac:dyDescent="0.25">
      <c r="A1078" s="5" t="s">
        <v>408</v>
      </c>
      <c r="B1078" s="5" t="s">
        <v>646</v>
      </c>
      <c r="C1078" s="5" t="s">
        <v>715</v>
      </c>
      <c r="D1078" s="52">
        <f t="shared" ca="1" si="20"/>
        <v>28104</v>
      </c>
      <c r="E1078" s="5" t="s">
        <v>668</v>
      </c>
      <c r="F1078" s="5">
        <v>43</v>
      </c>
      <c r="G1078" s="50">
        <v>27371</v>
      </c>
      <c r="H1078" s="5">
        <v>352747</v>
      </c>
      <c r="I1078" s="50">
        <v>36885</v>
      </c>
      <c r="J1078" s="5" t="s">
        <v>858</v>
      </c>
      <c r="L1078"/>
    </row>
    <row r="1079" spans="1:12" s="1" customFormat="1" x14ac:dyDescent="0.25">
      <c r="A1079" s="5" t="s">
        <v>408</v>
      </c>
      <c r="B1079" s="5" t="s">
        <v>467</v>
      </c>
      <c r="C1079" s="5" t="s">
        <v>1006</v>
      </c>
      <c r="D1079" s="52">
        <f t="shared" ca="1" si="20"/>
        <v>19584</v>
      </c>
      <c r="E1079" s="5" t="s">
        <v>416</v>
      </c>
      <c r="F1079" s="5">
        <v>30</v>
      </c>
      <c r="G1079" s="50">
        <v>32328</v>
      </c>
      <c r="H1079" s="5">
        <v>562748</v>
      </c>
      <c r="I1079" s="50">
        <v>36719</v>
      </c>
      <c r="J1079" s="5" t="s">
        <v>858</v>
      </c>
      <c r="L1079"/>
    </row>
    <row r="1080" spans="1:12" s="1" customFormat="1" x14ac:dyDescent="0.25">
      <c r="A1080" s="5" t="s">
        <v>454</v>
      </c>
      <c r="B1080" s="5" t="s">
        <v>712</v>
      </c>
      <c r="C1080" s="5" t="s">
        <v>596</v>
      </c>
      <c r="D1080" s="52">
        <f t="shared" ca="1" si="20"/>
        <v>29328</v>
      </c>
      <c r="E1080" s="5" t="s">
        <v>749</v>
      </c>
      <c r="F1080" s="5">
        <v>34</v>
      </c>
      <c r="G1080" s="50">
        <v>30717</v>
      </c>
      <c r="H1080" s="5">
        <v>352739</v>
      </c>
      <c r="I1080" s="50">
        <v>36588</v>
      </c>
      <c r="J1080" s="5" t="s">
        <v>858</v>
      </c>
      <c r="L1080"/>
    </row>
    <row r="1081" spans="1:12" s="1" customFormat="1" x14ac:dyDescent="0.25">
      <c r="A1081" s="5" t="s">
        <v>454</v>
      </c>
      <c r="B1081" s="5" t="s">
        <v>512</v>
      </c>
      <c r="C1081" s="5" t="s">
        <v>973</v>
      </c>
      <c r="D1081" s="52">
        <f t="shared" ca="1" si="20"/>
        <v>18456</v>
      </c>
      <c r="E1081" s="5" t="s">
        <v>416</v>
      </c>
      <c r="F1081" s="5">
        <v>34</v>
      </c>
      <c r="G1081" s="50">
        <v>30935</v>
      </c>
      <c r="H1081" s="5">
        <v>352750</v>
      </c>
      <c r="I1081" s="50">
        <v>36810</v>
      </c>
      <c r="J1081" s="5" t="s">
        <v>858</v>
      </c>
      <c r="L1081"/>
    </row>
    <row r="1082" spans="1:12" s="1" customFormat="1" x14ac:dyDescent="0.25">
      <c r="A1082" s="5" t="s">
        <v>408</v>
      </c>
      <c r="B1082" s="5" t="s">
        <v>434</v>
      </c>
      <c r="C1082" s="5" t="s">
        <v>535</v>
      </c>
      <c r="D1082" s="52">
        <f t="shared" ca="1" si="20"/>
        <v>28656</v>
      </c>
      <c r="E1082" s="5" t="s">
        <v>460</v>
      </c>
      <c r="F1082" s="5">
        <v>36</v>
      </c>
      <c r="G1082" s="50">
        <v>29930</v>
      </c>
      <c r="H1082" s="5">
        <v>352752</v>
      </c>
      <c r="I1082" s="50">
        <v>36724</v>
      </c>
      <c r="J1082" s="5" t="s">
        <v>858</v>
      </c>
      <c r="L1082"/>
    </row>
    <row r="1083" spans="1:12" s="1" customFormat="1" x14ac:dyDescent="0.25">
      <c r="A1083" s="5" t="s">
        <v>408</v>
      </c>
      <c r="B1083" s="5" t="s">
        <v>500</v>
      </c>
      <c r="C1083" s="5" t="s">
        <v>954</v>
      </c>
      <c r="D1083" s="52">
        <f t="shared" ca="1" si="20"/>
        <v>24408</v>
      </c>
      <c r="E1083" s="5" t="s">
        <v>416</v>
      </c>
      <c r="F1083" s="5">
        <v>37</v>
      </c>
      <c r="G1083" s="50">
        <v>29653</v>
      </c>
      <c r="H1083" s="5">
        <v>352757</v>
      </c>
      <c r="I1083" s="50">
        <v>36791</v>
      </c>
      <c r="J1083" s="5" t="s">
        <v>858</v>
      </c>
      <c r="L1083"/>
    </row>
    <row r="1084" spans="1:12" s="1" customFormat="1" x14ac:dyDescent="0.25">
      <c r="A1084" s="5" t="s">
        <v>408</v>
      </c>
      <c r="B1084" s="5" t="s">
        <v>547</v>
      </c>
      <c r="C1084" s="5" t="s">
        <v>870</v>
      </c>
      <c r="D1084" s="52">
        <f t="shared" ca="1" si="20"/>
        <v>24732</v>
      </c>
      <c r="E1084" s="5" t="s">
        <v>416</v>
      </c>
      <c r="F1084" s="5">
        <v>35</v>
      </c>
      <c r="G1084" s="50">
        <v>30427</v>
      </c>
      <c r="H1084" s="5">
        <v>352751</v>
      </c>
      <c r="I1084" s="50">
        <v>36619</v>
      </c>
      <c r="J1084" s="5" t="s">
        <v>858</v>
      </c>
      <c r="L1084"/>
    </row>
    <row r="1085" spans="1:12" s="1" customFormat="1" x14ac:dyDescent="0.25">
      <c r="A1085" s="5" t="s">
        <v>454</v>
      </c>
      <c r="B1085" s="5" t="s">
        <v>503</v>
      </c>
      <c r="C1085" s="5" t="s">
        <v>893</v>
      </c>
      <c r="D1085" s="52">
        <f t="shared" ca="1" si="20"/>
        <v>28260</v>
      </c>
      <c r="E1085" s="5" t="s">
        <v>460</v>
      </c>
      <c r="F1085" s="5">
        <v>33</v>
      </c>
      <c r="G1085" s="50">
        <v>31026</v>
      </c>
      <c r="H1085" s="5">
        <v>566506</v>
      </c>
      <c r="I1085" s="50">
        <v>36886</v>
      </c>
      <c r="J1085" s="5" t="s">
        <v>858</v>
      </c>
      <c r="L1085"/>
    </row>
    <row r="1086" spans="1:12" s="1" customFormat="1" x14ac:dyDescent="0.25">
      <c r="A1086" s="5" t="s">
        <v>413</v>
      </c>
      <c r="B1086" s="5" t="s">
        <v>586</v>
      </c>
      <c r="C1086" s="5" t="s">
        <v>600</v>
      </c>
      <c r="D1086" s="52">
        <f t="shared" ca="1" si="20"/>
        <v>21768</v>
      </c>
      <c r="E1086" s="5" t="s">
        <v>439</v>
      </c>
      <c r="F1086" s="5">
        <v>37</v>
      </c>
      <c r="G1086" s="50">
        <v>29841</v>
      </c>
      <c r="H1086" s="5">
        <v>352767</v>
      </c>
      <c r="I1086" s="50">
        <v>36110</v>
      </c>
      <c r="J1086" s="5" t="s">
        <v>858</v>
      </c>
      <c r="L1086"/>
    </row>
    <row r="1087" spans="1:12" s="1" customFormat="1" x14ac:dyDescent="0.25">
      <c r="A1087" s="5" t="s">
        <v>413</v>
      </c>
      <c r="B1087" s="5" t="s">
        <v>673</v>
      </c>
      <c r="C1087" s="5" t="s">
        <v>498</v>
      </c>
      <c r="D1087" s="52">
        <f t="shared" ca="1" si="20"/>
        <v>22800</v>
      </c>
      <c r="E1087" s="5" t="s">
        <v>442</v>
      </c>
      <c r="F1087" s="5">
        <v>58</v>
      </c>
      <c r="G1087" s="50">
        <v>22109</v>
      </c>
      <c r="H1087" s="5">
        <v>562749</v>
      </c>
      <c r="I1087" s="50">
        <v>32838</v>
      </c>
      <c r="J1087" s="5" t="s">
        <v>421</v>
      </c>
      <c r="L1087"/>
    </row>
    <row r="1088" spans="1:12" s="1" customFormat="1" x14ac:dyDescent="0.25">
      <c r="A1088" s="5" t="s">
        <v>413</v>
      </c>
      <c r="B1088" s="5" t="s">
        <v>791</v>
      </c>
      <c r="C1088" s="5" t="s">
        <v>889</v>
      </c>
      <c r="D1088" s="52">
        <f t="shared" ca="1" si="20"/>
        <v>27492</v>
      </c>
      <c r="E1088" s="5" t="s">
        <v>473</v>
      </c>
      <c r="F1088" s="5">
        <v>33</v>
      </c>
      <c r="G1088" s="50">
        <v>31184</v>
      </c>
      <c r="H1088" s="5">
        <v>352756</v>
      </c>
      <c r="I1088" s="50">
        <v>36979</v>
      </c>
      <c r="J1088" s="5" t="s">
        <v>858</v>
      </c>
      <c r="L1088"/>
    </row>
    <row r="1089" spans="1:12" s="1" customFormat="1" x14ac:dyDescent="0.25">
      <c r="A1089" s="5" t="s">
        <v>408</v>
      </c>
      <c r="B1089" s="5" t="s">
        <v>497</v>
      </c>
      <c r="C1089" s="5" t="s">
        <v>870</v>
      </c>
      <c r="D1089" s="52">
        <f t="shared" ca="1" si="20"/>
        <v>22824</v>
      </c>
      <c r="E1089" s="5" t="s">
        <v>749</v>
      </c>
      <c r="F1089" s="5">
        <v>44</v>
      </c>
      <c r="G1089" s="50">
        <v>27251</v>
      </c>
      <c r="H1089" s="5">
        <v>562740</v>
      </c>
      <c r="I1089" s="50">
        <v>37110</v>
      </c>
      <c r="J1089" s="5" t="s">
        <v>417</v>
      </c>
      <c r="L1089"/>
    </row>
    <row r="1090" spans="1:12" s="1" customFormat="1" x14ac:dyDescent="0.25">
      <c r="A1090" s="5" t="s">
        <v>454</v>
      </c>
      <c r="B1090" s="5" t="s">
        <v>429</v>
      </c>
      <c r="C1090" s="5" t="s">
        <v>1007</v>
      </c>
      <c r="D1090" s="52">
        <f t="shared" ca="1" si="20"/>
        <v>24024</v>
      </c>
      <c r="E1090" s="5" t="s">
        <v>439</v>
      </c>
      <c r="F1090" s="5">
        <v>30</v>
      </c>
      <c r="G1090" s="50">
        <v>32069</v>
      </c>
      <c r="H1090" s="5">
        <v>562773</v>
      </c>
      <c r="I1090" s="50">
        <v>37146</v>
      </c>
      <c r="J1090" s="5" t="s">
        <v>858</v>
      </c>
      <c r="L1090"/>
    </row>
    <row r="1091" spans="1:12" s="1" customFormat="1" x14ac:dyDescent="0.25">
      <c r="A1091" s="5" t="s">
        <v>408</v>
      </c>
      <c r="B1091" s="5" t="s">
        <v>155</v>
      </c>
      <c r="C1091" s="5" t="s">
        <v>1008</v>
      </c>
      <c r="D1091" s="52">
        <f t="shared" ref="D1091:D1154" ca="1" si="21">RANDBETWEEN(1500,2600)*12</f>
        <v>24636</v>
      </c>
      <c r="E1091" s="5" t="s">
        <v>668</v>
      </c>
      <c r="F1091" s="5">
        <v>47</v>
      </c>
      <c r="G1091" s="50">
        <v>26088</v>
      </c>
      <c r="H1091" s="5">
        <v>562772</v>
      </c>
      <c r="I1091" s="50">
        <v>37075</v>
      </c>
      <c r="J1091" s="5" t="s">
        <v>858</v>
      </c>
      <c r="L1091"/>
    </row>
    <row r="1092" spans="1:12" s="1" customFormat="1" x14ac:dyDescent="0.25">
      <c r="A1092" s="5" t="s">
        <v>408</v>
      </c>
      <c r="B1092" s="5" t="s">
        <v>549</v>
      </c>
      <c r="C1092" s="5" t="s">
        <v>870</v>
      </c>
      <c r="D1092" s="52">
        <f t="shared" ca="1" si="21"/>
        <v>24780</v>
      </c>
      <c r="E1092" s="5" t="s">
        <v>460</v>
      </c>
      <c r="F1092" s="5">
        <v>35</v>
      </c>
      <c r="G1092" s="50">
        <v>30401</v>
      </c>
      <c r="H1092" s="5">
        <v>562762</v>
      </c>
      <c r="I1092" s="50">
        <v>36971</v>
      </c>
      <c r="J1092" s="5" t="s">
        <v>858</v>
      </c>
      <c r="L1092"/>
    </row>
    <row r="1093" spans="1:12" s="1" customFormat="1" x14ac:dyDescent="0.25">
      <c r="A1093" s="5" t="s">
        <v>454</v>
      </c>
      <c r="B1093" s="5" t="s">
        <v>610</v>
      </c>
      <c r="C1093" s="5" t="s">
        <v>827</v>
      </c>
      <c r="D1093" s="52">
        <f t="shared" ca="1" si="21"/>
        <v>29604</v>
      </c>
      <c r="E1093" s="5" t="s">
        <v>460</v>
      </c>
      <c r="F1093" s="5">
        <v>31</v>
      </c>
      <c r="G1093" s="50">
        <v>31999</v>
      </c>
      <c r="H1093" s="5">
        <v>562761</v>
      </c>
      <c r="I1093" s="50">
        <v>37186</v>
      </c>
      <c r="J1093" s="5" t="s">
        <v>858</v>
      </c>
      <c r="L1093"/>
    </row>
    <row r="1094" spans="1:12" s="1" customFormat="1" x14ac:dyDescent="0.25">
      <c r="A1094" s="5" t="s">
        <v>454</v>
      </c>
      <c r="B1094" s="5" t="s">
        <v>506</v>
      </c>
      <c r="C1094" s="5" t="s">
        <v>930</v>
      </c>
      <c r="D1094" s="52">
        <f t="shared" ca="1" si="21"/>
        <v>26484</v>
      </c>
      <c r="E1094" s="5" t="s">
        <v>622</v>
      </c>
      <c r="F1094" s="5">
        <v>34</v>
      </c>
      <c r="G1094" s="50">
        <v>30675</v>
      </c>
      <c r="H1094" s="5">
        <v>562754</v>
      </c>
      <c r="I1094" s="50">
        <v>37001</v>
      </c>
      <c r="J1094" s="5" t="s">
        <v>858</v>
      </c>
      <c r="L1094"/>
    </row>
    <row r="1095" spans="1:12" s="1" customFormat="1" x14ac:dyDescent="0.25">
      <c r="A1095" s="5" t="s">
        <v>408</v>
      </c>
      <c r="B1095" s="5" t="s">
        <v>471</v>
      </c>
      <c r="C1095" s="5" t="s">
        <v>608</v>
      </c>
      <c r="D1095" s="52">
        <f t="shared" ca="1" si="21"/>
        <v>18624</v>
      </c>
      <c r="E1095" s="5" t="s">
        <v>439</v>
      </c>
      <c r="F1095" s="5">
        <v>31</v>
      </c>
      <c r="G1095" s="50">
        <v>31834</v>
      </c>
      <c r="H1095" s="5">
        <v>352785</v>
      </c>
      <c r="I1095" s="50">
        <v>36989</v>
      </c>
      <c r="J1095" s="5" t="s">
        <v>858</v>
      </c>
      <c r="L1095"/>
    </row>
    <row r="1096" spans="1:12" s="1" customFormat="1" x14ac:dyDescent="0.25">
      <c r="A1096" s="5" t="s">
        <v>454</v>
      </c>
      <c r="B1096" s="5" t="s">
        <v>506</v>
      </c>
      <c r="C1096" s="5" t="s">
        <v>983</v>
      </c>
      <c r="D1096" s="52">
        <f t="shared" ca="1" si="21"/>
        <v>27180</v>
      </c>
      <c r="E1096" s="5" t="s">
        <v>439</v>
      </c>
      <c r="F1096" s="5">
        <v>31</v>
      </c>
      <c r="G1096" s="50">
        <v>31887</v>
      </c>
      <c r="H1096" s="5">
        <v>562787</v>
      </c>
      <c r="I1096" s="50">
        <v>37379</v>
      </c>
      <c r="J1096" s="5" t="s">
        <v>858</v>
      </c>
      <c r="L1096"/>
    </row>
    <row r="1097" spans="1:12" s="1" customFormat="1" x14ac:dyDescent="0.25">
      <c r="A1097" s="5" t="s">
        <v>408</v>
      </c>
      <c r="B1097" s="5" t="s">
        <v>452</v>
      </c>
      <c r="C1097" s="5" t="s">
        <v>934</v>
      </c>
      <c r="D1097" s="52">
        <f t="shared" ca="1" si="21"/>
        <v>20940</v>
      </c>
      <c r="E1097" s="5" t="s">
        <v>1009</v>
      </c>
      <c r="F1097" s="5">
        <v>41</v>
      </c>
      <c r="G1097" s="50">
        <v>28172</v>
      </c>
      <c r="H1097" s="5">
        <v>562766</v>
      </c>
      <c r="I1097" s="50">
        <v>37503</v>
      </c>
      <c r="J1097" s="5" t="s">
        <v>858</v>
      </c>
      <c r="L1097"/>
    </row>
    <row r="1098" spans="1:12" s="1" customFormat="1" x14ac:dyDescent="0.25">
      <c r="A1098" s="5" t="s">
        <v>454</v>
      </c>
      <c r="B1098" s="5" t="s">
        <v>528</v>
      </c>
      <c r="C1098" s="5" t="s">
        <v>984</v>
      </c>
      <c r="D1098" s="52">
        <f t="shared" ca="1" si="21"/>
        <v>23292</v>
      </c>
      <c r="E1098" s="5" t="s">
        <v>439</v>
      </c>
      <c r="F1098" s="5">
        <v>32</v>
      </c>
      <c r="G1098" s="50">
        <v>31492</v>
      </c>
      <c r="H1098" s="5">
        <v>353507</v>
      </c>
      <c r="I1098" s="50">
        <v>37396</v>
      </c>
      <c r="J1098" s="5" t="s">
        <v>858</v>
      </c>
      <c r="L1098"/>
    </row>
    <row r="1099" spans="1:12" s="1" customFormat="1" x14ac:dyDescent="0.25">
      <c r="A1099" s="5" t="s">
        <v>454</v>
      </c>
      <c r="B1099" s="5" t="s">
        <v>590</v>
      </c>
      <c r="C1099" s="5" t="s">
        <v>984</v>
      </c>
      <c r="D1099" s="52">
        <f t="shared" ca="1" si="21"/>
        <v>21564</v>
      </c>
      <c r="E1099" s="5" t="s">
        <v>439</v>
      </c>
      <c r="F1099" s="5">
        <v>28</v>
      </c>
      <c r="G1099" s="50">
        <v>32838</v>
      </c>
      <c r="H1099" s="5">
        <v>352792</v>
      </c>
      <c r="I1099" s="50">
        <v>37509</v>
      </c>
      <c r="J1099" s="5" t="s">
        <v>858</v>
      </c>
      <c r="L1099"/>
    </row>
    <row r="1100" spans="1:12" s="1" customFormat="1" x14ac:dyDescent="0.25">
      <c r="A1100" s="5" t="s">
        <v>454</v>
      </c>
      <c r="B1100" s="5" t="s">
        <v>748</v>
      </c>
      <c r="C1100" s="5" t="s">
        <v>163</v>
      </c>
      <c r="D1100" s="52">
        <f t="shared" ca="1" si="21"/>
        <v>23844</v>
      </c>
      <c r="E1100" s="5" t="s">
        <v>439</v>
      </c>
      <c r="F1100" s="5">
        <v>28</v>
      </c>
      <c r="G1100" s="50">
        <v>32868</v>
      </c>
      <c r="H1100" s="5">
        <v>562797</v>
      </c>
      <c r="I1100" s="50">
        <v>37261</v>
      </c>
      <c r="J1100" s="5" t="s">
        <v>858</v>
      </c>
      <c r="L1100"/>
    </row>
    <row r="1101" spans="1:12" s="1" customFormat="1" x14ac:dyDescent="0.25">
      <c r="A1101" s="5" t="s">
        <v>408</v>
      </c>
      <c r="B1101" s="5" t="s">
        <v>817</v>
      </c>
      <c r="C1101" s="5" t="s">
        <v>1010</v>
      </c>
      <c r="D1101" s="52">
        <f t="shared" ca="1" si="21"/>
        <v>26376</v>
      </c>
      <c r="E1101" s="5" t="s">
        <v>439</v>
      </c>
      <c r="F1101" s="5">
        <v>29</v>
      </c>
      <c r="G1101" s="50">
        <v>32516</v>
      </c>
      <c r="H1101" s="5">
        <v>353501</v>
      </c>
      <c r="I1101" s="50">
        <v>37388</v>
      </c>
      <c r="J1101" s="5" t="s">
        <v>858</v>
      </c>
      <c r="L1101"/>
    </row>
    <row r="1102" spans="1:12" s="1" customFormat="1" x14ac:dyDescent="0.25">
      <c r="A1102" s="5" t="s">
        <v>408</v>
      </c>
      <c r="B1102" s="5" t="s">
        <v>499</v>
      </c>
      <c r="C1102" s="5" t="s">
        <v>999</v>
      </c>
      <c r="D1102" s="52">
        <f t="shared" ca="1" si="21"/>
        <v>27144</v>
      </c>
      <c r="E1102" s="5" t="s">
        <v>439</v>
      </c>
      <c r="F1102" s="5">
        <v>28</v>
      </c>
      <c r="G1102" s="50">
        <v>32878</v>
      </c>
      <c r="H1102" s="5">
        <v>563505</v>
      </c>
      <c r="I1102" s="50">
        <v>37318</v>
      </c>
      <c r="J1102" s="5" t="s">
        <v>858</v>
      </c>
      <c r="L1102"/>
    </row>
    <row r="1103" spans="1:12" s="1" customFormat="1" x14ac:dyDescent="0.25">
      <c r="A1103" s="5" t="s">
        <v>408</v>
      </c>
      <c r="B1103" s="5" t="s">
        <v>694</v>
      </c>
      <c r="C1103" s="5" t="s">
        <v>490</v>
      </c>
      <c r="D1103" s="52">
        <f t="shared" ca="1" si="21"/>
        <v>20376</v>
      </c>
      <c r="E1103" s="5" t="s">
        <v>439</v>
      </c>
      <c r="F1103" s="5">
        <v>29</v>
      </c>
      <c r="G1103" s="50">
        <v>32596</v>
      </c>
      <c r="H1103" s="5">
        <v>563511</v>
      </c>
      <c r="I1103" s="50">
        <v>37586</v>
      </c>
      <c r="J1103" s="5" t="s">
        <v>858</v>
      </c>
      <c r="L1103"/>
    </row>
    <row r="1104" spans="1:12" s="1" customFormat="1" x14ac:dyDescent="0.25">
      <c r="A1104" s="5" t="s">
        <v>413</v>
      </c>
      <c r="B1104" s="5" t="s">
        <v>464</v>
      </c>
      <c r="C1104" s="5" t="s">
        <v>985</v>
      </c>
      <c r="D1104" s="52">
        <f t="shared" ca="1" si="21"/>
        <v>29076</v>
      </c>
      <c r="E1104" s="5" t="s">
        <v>439</v>
      </c>
      <c r="F1104" s="5">
        <v>31</v>
      </c>
      <c r="G1104" s="50">
        <v>31962</v>
      </c>
      <c r="H1104" s="5">
        <v>353512</v>
      </c>
      <c r="I1104" s="50">
        <v>37600</v>
      </c>
      <c r="J1104" s="5" t="s">
        <v>858</v>
      </c>
      <c r="L1104"/>
    </row>
    <row r="1105" spans="1:12" s="1" customFormat="1" x14ac:dyDescent="0.25">
      <c r="A1105" s="5" t="s">
        <v>408</v>
      </c>
      <c r="B1105" s="5" t="s">
        <v>671</v>
      </c>
      <c r="C1105" s="5" t="s">
        <v>950</v>
      </c>
      <c r="D1105" s="52">
        <f t="shared" ca="1" si="21"/>
        <v>27972</v>
      </c>
      <c r="E1105" s="5" t="s">
        <v>416</v>
      </c>
      <c r="F1105" s="5">
        <v>31</v>
      </c>
      <c r="G1105" s="50">
        <v>32008</v>
      </c>
      <c r="H1105" s="5">
        <v>352791</v>
      </c>
      <c r="I1105" s="50">
        <v>37544</v>
      </c>
      <c r="J1105" s="5" t="s">
        <v>858</v>
      </c>
      <c r="L1105"/>
    </row>
    <row r="1106" spans="1:12" s="1" customFormat="1" x14ac:dyDescent="0.25">
      <c r="A1106" s="5" t="s">
        <v>408</v>
      </c>
      <c r="B1106" s="5" t="s">
        <v>614</v>
      </c>
      <c r="C1106" s="5" t="s">
        <v>471</v>
      </c>
      <c r="D1106" s="52">
        <f t="shared" ca="1" si="21"/>
        <v>22992</v>
      </c>
      <c r="E1106" s="5" t="s">
        <v>411</v>
      </c>
      <c r="F1106" s="5">
        <v>33</v>
      </c>
      <c r="G1106" s="50">
        <v>30996</v>
      </c>
      <c r="H1106" s="5">
        <v>563520</v>
      </c>
      <c r="I1106" s="50">
        <v>37281</v>
      </c>
      <c r="J1106" s="5" t="s">
        <v>858</v>
      </c>
      <c r="L1106"/>
    </row>
    <row r="1107" spans="1:12" s="1" customFormat="1" x14ac:dyDescent="0.25">
      <c r="A1107" s="5" t="s">
        <v>413</v>
      </c>
      <c r="B1107" s="5" t="s">
        <v>488</v>
      </c>
      <c r="C1107" s="5" t="s">
        <v>1011</v>
      </c>
      <c r="D1107" s="52">
        <f t="shared" ca="1" si="21"/>
        <v>23460</v>
      </c>
      <c r="E1107" s="5" t="s">
        <v>439</v>
      </c>
      <c r="F1107" s="5">
        <v>31</v>
      </c>
      <c r="G1107" s="50">
        <v>31802</v>
      </c>
      <c r="H1107" s="5">
        <v>563532</v>
      </c>
      <c r="I1107" s="50">
        <v>37396</v>
      </c>
      <c r="J1107" s="5" t="s">
        <v>858</v>
      </c>
      <c r="L1107"/>
    </row>
    <row r="1108" spans="1:12" s="1" customFormat="1" x14ac:dyDescent="0.25">
      <c r="A1108" s="5" t="s">
        <v>413</v>
      </c>
      <c r="B1108" s="5" t="s">
        <v>423</v>
      </c>
      <c r="C1108" s="5" t="s">
        <v>893</v>
      </c>
      <c r="D1108" s="52">
        <f t="shared" ca="1" si="21"/>
        <v>22716</v>
      </c>
      <c r="E1108" s="5" t="s">
        <v>439</v>
      </c>
      <c r="F1108" s="5">
        <v>30</v>
      </c>
      <c r="G1108" s="50">
        <v>32377</v>
      </c>
      <c r="H1108" s="5">
        <v>353534</v>
      </c>
      <c r="I1108" s="50">
        <v>37511</v>
      </c>
      <c r="J1108" s="5" t="s">
        <v>858</v>
      </c>
      <c r="L1108"/>
    </row>
    <row r="1109" spans="1:12" s="1" customFormat="1" x14ac:dyDescent="0.25">
      <c r="A1109" s="5" t="s">
        <v>408</v>
      </c>
      <c r="B1109" s="5" t="s">
        <v>791</v>
      </c>
      <c r="C1109" s="5" t="s">
        <v>161</v>
      </c>
      <c r="D1109" s="52">
        <f t="shared" ca="1" si="21"/>
        <v>22752</v>
      </c>
      <c r="E1109" s="5" t="s">
        <v>460</v>
      </c>
      <c r="F1109" s="5">
        <v>41</v>
      </c>
      <c r="G1109" s="50">
        <v>28205</v>
      </c>
      <c r="H1109" s="5">
        <v>563556</v>
      </c>
      <c r="I1109" s="50">
        <v>37349</v>
      </c>
      <c r="J1109" s="5" t="s">
        <v>858</v>
      </c>
      <c r="L1109"/>
    </row>
    <row r="1110" spans="1:12" s="1" customFormat="1" x14ac:dyDescent="0.25">
      <c r="A1110" s="5" t="s">
        <v>454</v>
      </c>
      <c r="B1110" s="5" t="s">
        <v>423</v>
      </c>
      <c r="C1110" s="5" t="s">
        <v>930</v>
      </c>
      <c r="D1110" s="52">
        <f t="shared" ca="1" si="21"/>
        <v>30996</v>
      </c>
      <c r="E1110" s="5" t="s">
        <v>439</v>
      </c>
      <c r="F1110" s="5">
        <v>32</v>
      </c>
      <c r="G1110" s="50">
        <v>31523</v>
      </c>
      <c r="H1110" s="5">
        <v>353547</v>
      </c>
      <c r="I1110" s="50">
        <v>37303</v>
      </c>
      <c r="J1110" s="5" t="s">
        <v>858</v>
      </c>
      <c r="L1110"/>
    </row>
    <row r="1111" spans="1:12" s="1" customFormat="1" x14ac:dyDescent="0.25">
      <c r="A1111" s="5" t="s">
        <v>454</v>
      </c>
      <c r="B1111" s="5" t="s">
        <v>665</v>
      </c>
      <c r="C1111" s="5" t="s">
        <v>1012</v>
      </c>
      <c r="D1111" s="52">
        <f t="shared" ca="1" si="21"/>
        <v>22944</v>
      </c>
      <c r="E1111" s="5" t="s">
        <v>577</v>
      </c>
      <c r="F1111" s="5">
        <v>33</v>
      </c>
      <c r="G1111" s="50">
        <v>31153</v>
      </c>
      <c r="H1111" s="5">
        <v>563545</v>
      </c>
      <c r="I1111" s="50">
        <v>37344</v>
      </c>
      <c r="J1111" s="5" t="s">
        <v>858</v>
      </c>
      <c r="L1111"/>
    </row>
    <row r="1112" spans="1:12" s="1" customFormat="1" x14ac:dyDescent="0.25">
      <c r="A1112" s="5" t="s">
        <v>413</v>
      </c>
      <c r="B1112" s="5" t="s">
        <v>590</v>
      </c>
      <c r="C1112" s="5" t="s">
        <v>523</v>
      </c>
      <c r="D1112" s="52">
        <f t="shared" ca="1" si="21"/>
        <v>26868</v>
      </c>
      <c r="E1112" s="5" t="s">
        <v>473</v>
      </c>
      <c r="F1112" s="5">
        <v>41</v>
      </c>
      <c r="G1112" s="50">
        <v>28074</v>
      </c>
      <c r="H1112" s="5">
        <v>353544</v>
      </c>
      <c r="I1112" s="50">
        <v>37351</v>
      </c>
      <c r="J1112" s="5" t="s">
        <v>858</v>
      </c>
      <c r="L1112"/>
    </row>
    <row r="1113" spans="1:12" s="1" customFormat="1" x14ac:dyDescent="0.25">
      <c r="A1113" s="5" t="s">
        <v>454</v>
      </c>
      <c r="B1113" s="5" t="s">
        <v>500</v>
      </c>
      <c r="C1113" s="5" t="s">
        <v>973</v>
      </c>
      <c r="D1113" s="52">
        <f t="shared" ca="1" si="21"/>
        <v>23232</v>
      </c>
      <c r="E1113" s="5" t="s">
        <v>416</v>
      </c>
      <c r="F1113" s="5">
        <v>35</v>
      </c>
      <c r="G1113" s="50">
        <v>30458</v>
      </c>
      <c r="H1113" s="5">
        <v>563560</v>
      </c>
      <c r="I1113" s="50">
        <v>37410</v>
      </c>
      <c r="J1113" s="5" t="s">
        <v>858</v>
      </c>
      <c r="L1113"/>
    </row>
    <row r="1114" spans="1:12" s="1" customFormat="1" x14ac:dyDescent="0.25">
      <c r="A1114" s="5" t="s">
        <v>408</v>
      </c>
      <c r="B1114" s="5" t="s">
        <v>592</v>
      </c>
      <c r="C1114" s="5" t="s">
        <v>828</v>
      </c>
      <c r="D1114" s="52">
        <f t="shared" ca="1" si="21"/>
        <v>21756</v>
      </c>
      <c r="E1114" s="5" t="s">
        <v>439</v>
      </c>
      <c r="F1114" s="5">
        <v>34</v>
      </c>
      <c r="G1114" s="50">
        <v>30720</v>
      </c>
      <c r="H1114" s="5">
        <v>563559</v>
      </c>
      <c r="I1114" s="50">
        <v>37341</v>
      </c>
      <c r="J1114" s="5" t="s">
        <v>858</v>
      </c>
      <c r="L1114"/>
    </row>
    <row r="1115" spans="1:12" s="1" customFormat="1" x14ac:dyDescent="0.25">
      <c r="A1115" s="5" t="s">
        <v>454</v>
      </c>
      <c r="B1115" s="5" t="s">
        <v>450</v>
      </c>
      <c r="C1115" s="5" t="s">
        <v>1013</v>
      </c>
      <c r="D1115" s="52">
        <f t="shared" ca="1" si="21"/>
        <v>26640</v>
      </c>
      <c r="E1115" s="5" t="s">
        <v>439</v>
      </c>
      <c r="F1115" s="5">
        <v>31</v>
      </c>
      <c r="G1115" s="50">
        <v>31742</v>
      </c>
      <c r="H1115" s="5">
        <v>353556</v>
      </c>
      <c r="I1115" s="50">
        <v>37282</v>
      </c>
      <c r="J1115" s="5" t="s">
        <v>858</v>
      </c>
      <c r="L1115"/>
    </row>
    <row r="1116" spans="1:12" s="1" customFormat="1" x14ac:dyDescent="0.25">
      <c r="A1116" s="5" t="s">
        <v>408</v>
      </c>
      <c r="B1116" s="5" t="s">
        <v>414</v>
      </c>
      <c r="C1116" s="5" t="s">
        <v>863</v>
      </c>
      <c r="D1116" s="52">
        <f t="shared" ca="1" si="21"/>
        <v>28836</v>
      </c>
      <c r="E1116" s="5" t="s">
        <v>536</v>
      </c>
      <c r="F1116" s="5">
        <v>44</v>
      </c>
      <c r="G1116" s="50">
        <v>27260</v>
      </c>
      <c r="H1116" s="5">
        <v>353557</v>
      </c>
      <c r="I1116" s="50">
        <v>37536</v>
      </c>
      <c r="J1116" s="5" t="s">
        <v>858</v>
      </c>
      <c r="L1116"/>
    </row>
    <row r="1117" spans="1:12" s="1" customFormat="1" x14ac:dyDescent="0.25">
      <c r="A1117" s="5" t="s">
        <v>413</v>
      </c>
      <c r="B1117" s="5" t="s">
        <v>615</v>
      </c>
      <c r="C1117" s="5" t="s">
        <v>680</v>
      </c>
      <c r="D1117" s="52">
        <f t="shared" ca="1" si="21"/>
        <v>18540</v>
      </c>
      <c r="E1117" s="5" t="s">
        <v>439</v>
      </c>
      <c r="F1117" s="5">
        <v>40</v>
      </c>
      <c r="G1117" s="50">
        <v>28547</v>
      </c>
      <c r="H1117" s="5">
        <v>353572</v>
      </c>
      <c r="I1117" s="50">
        <v>37598</v>
      </c>
      <c r="J1117" s="5" t="s">
        <v>858</v>
      </c>
      <c r="L1117"/>
    </row>
    <row r="1118" spans="1:12" s="1" customFormat="1" x14ac:dyDescent="0.25">
      <c r="A1118" s="5" t="s">
        <v>408</v>
      </c>
      <c r="B1118" s="5" t="s">
        <v>639</v>
      </c>
      <c r="C1118" s="5" t="s">
        <v>410</v>
      </c>
      <c r="D1118" s="52">
        <f t="shared" ca="1" si="21"/>
        <v>28704</v>
      </c>
      <c r="E1118" s="5" t="s">
        <v>702</v>
      </c>
      <c r="F1118" s="5">
        <v>54</v>
      </c>
      <c r="G1118" s="50">
        <v>23593</v>
      </c>
      <c r="H1118" s="5">
        <v>563548</v>
      </c>
      <c r="I1118" s="50">
        <v>37205</v>
      </c>
      <c r="J1118" s="5" t="s">
        <v>858</v>
      </c>
      <c r="L1118"/>
    </row>
    <row r="1119" spans="1:12" s="1" customFormat="1" x14ac:dyDescent="0.25">
      <c r="A1119" s="5" t="s">
        <v>413</v>
      </c>
      <c r="B1119" s="5" t="s">
        <v>705</v>
      </c>
      <c r="C1119" s="5" t="s">
        <v>596</v>
      </c>
      <c r="D1119" s="52">
        <f t="shared" ca="1" si="21"/>
        <v>21432</v>
      </c>
      <c r="E1119" s="5" t="s">
        <v>445</v>
      </c>
      <c r="F1119" s="5">
        <v>44</v>
      </c>
      <c r="G1119" s="50">
        <v>27202</v>
      </c>
      <c r="H1119" s="5">
        <v>353550</v>
      </c>
      <c r="I1119" s="50">
        <v>37115</v>
      </c>
      <c r="J1119" s="5" t="s">
        <v>858</v>
      </c>
      <c r="L1119"/>
    </row>
    <row r="1120" spans="1:12" s="1" customFormat="1" x14ac:dyDescent="0.25">
      <c r="A1120" s="5" t="s">
        <v>408</v>
      </c>
      <c r="B1120" s="5" t="s">
        <v>469</v>
      </c>
      <c r="C1120" s="5" t="s">
        <v>863</v>
      </c>
      <c r="D1120" s="52">
        <f t="shared" ca="1" si="21"/>
        <v>31104</v>
      </c>
      <c r="E1120" s="5" t="s">
        <v>658</v>
      </c>
      <c r="F1120" s="5">
        <v>41</v>
      </c>
      <c r="G1120" s="50">
        <v>28182</v>
      </c>
      <c r="H1120" s="5">
        <v>353568</v>
      </c>
      <c r="I1120" s="50">
        <v>37040</v>
      </c>
      <c r="J1120" s="5" t="s">
        <v>858</v>
      </c>
      <c r="L1120"/>
    </row>
    <row r="1121" spans="1:12" s="1" customFormat="1" x14ac:dyDescent="0.25">
      <c r="A1121" s="5" t="s">
        <v>408</v>
      </c>
      <c r="B1121" s="5" t="s">
        <v>766</v>
      </c>
      <c r="C1121" s="5" t="s">
        <v>954</v>
      </c>
      <c r="D1121" s="52">
        <f t="shared" ca="1" si="21"/>
        <v>19128</v>
      </c>
      <c r="E1121" s="5" t="s">
        <v>416</v>
      </c>
      <c r="F1121" s="5">
        <v>33</v>
      </c>
      <c r="G1121" s="50">
        <v>31294</v>
      </c>
      <c r="H1121" s="5">
        <v>563573</v>
      </c>
      <c r="I1121" s="50">
        <v>37220</v>
      </c>
      <c r="J1121" s="5" t="s">
        <v>858</v>
      </c>
      <c r="L1121"/>
    </row>
    <row r="1122" spans="1:12" s="1" customFormat="1" x14ac:dyDescent="0.25">
      <c r="A1122" s="5" t="s">
        <v>454</v>
      </c>
      <c r="B1122" s="5" t="s">
        <v>434</v>
      </c>
      <c r="C1122" s="5" t="s">
        <v>995</v>
      </c>
      <c r="D1122" s="52">
        <f t="shared" ca="1" si="21"/>
        <v>25536</v>
      </c>
      <c r="E1122" s="5" t="s">
        <v>416</v>
      </c>
      <c r="F1122" s="5">
        <v>35</v>
      </c>
      <c r="G1122" s="50">
        <v>30435</v>
      </c>
      <c r="H1122" s="5">
        <v>563575</v>
      </c>
      <c r="I1122" s="50">
        <v>37233</v>
      </c>
      <c r="J1122" s="5" t="s">
        <v>858</v>
      </c>
      <c r="L1122"/>
    </row>
    <row r="1123" spans="1:12" s="1" customFormat="1" x14ac:dyDescent="0.25">
      <c r="A1123" s="5" t="s">
        <v>408</v>
      </c>
      <c r="B1123" s="5" t="s">
        <v>615</v>
      </c>
      <c r="C1123" s="5" t="s">
        <v>713</v>
      </c>
      <c r="D1123" s="52">
        <f t="shared" ca="1" si="21"/>
        <v>24324</v>
      </c>
      <c r="E1123" s="5" t="s">
        <v>439</v>
      </c>
      <c r="F1123" s="5">
        <v>40</v>
      </c>
      <c r="G1123" s="50">
        <v>28467</v>
      </c>
      <c r="H1123" s="5">
        <v>353578</v>
      </c>
      <c r="I1123" s="50">
        <v>37156</v>
      </c>
      <c r="J1123" s="5" t="s">
        <v>858</v>
      </c>
      <c r="L1123"/>
    </row>
    <row r="1124" spans="1:12" s="1" customFormat="1" x14ac:dyDescent="0.25">
      <c r="A1124" s="5" t="s">
        <v>413</v>
      </c>
      <c r="B1124" s="5" t="s">
        <v>611</v>
      </c>
      <c r="C1124" s="5" t="s">
        <v>896</v>
      </c>
      <c r="D1124" s="52">
        <f t="shared" ca="1" si="21"/>
        <v>20820</v>
      </c>
      <c r="E1124" s="5" t="s">
        <v>460</v>
      </c>
      <c r="F1124" s="5">
        <v>39</v>
      </c>
      <c r="G1124" s="50">
        <v>29071</v>
      </c>
      <c r="H1124" s="5">
        <v>563577</v>
      </c>
      <c r="I1124" s="50">
        <v>36932</v>
      </c>
      <c r="J1124" s="5" t="s">
        <v>858</v>
      </c>
      <c r="L1124"/>
    </row>
    <row r="1125" spans="1:12" s="1" customFormat="1" x14ac:dyDescent="0.25">
      <c r="A1125" s="5" t="s">
        <v>413</v>
      </c>
      <c r="B1125" s="5" t="s">
        <v>514</v>
      </c>
      <c r="C1125" s="5" t="s">
        <v>844</v>
      </c>
      <c r="D1125" s="52">
        <f t="shared" ca="1" si="21"/>
        <v>29136</v>
      </c>
      <c r="E1125" s="5" t="s">
        <v>439</v>
      </c>
      <c r="F1125" s="5">
        <v>36</v>
      </c>
      <c r="G1125" s="50">
        <v>30074</v>
      </c>
      <c r="H1125" s="5">
        <v>353583</v>
      </c>
      <c r="I1125" s="50">
        <v>37046</v>
      </c>
      <c r="J1125" s="5" t="s">
        <v>858</v>
      </c>
      <c r="L1125"/>
    </row>
    <row r="1126" spans="1:12" s="1" customFormat="1" x14ac:dyDescent="0.25">
      <c r="A1126" s="5" t="s">
        <v>454</v>
      </c>
      <c r="B1126" s="5" t="s">
        <v>152</v>
      </c>
      <c r="C1126" s="5" t="s">
        <v>1014</v>
      </c>
      <c r="D1126" s="52">
        <f t="shared" ca="1" si="21"/>
        <v>20448</v>
      </c>
      <c r="E1126" s="5" t="s">
        <v>416</v>
      </c>
      <c r="F1126" s="5">
        <v>34</v>
      </c>
      <c r="G1126" s="50">
        <v>30904</v>
      </c>
      <c r="H1126" s="5">
        <v>563582</v>
      </c>
      <c r="I1126" s="50">
        <v>37028</v>
      </c>
      <c r="J1126" s="5" t="s">
        <v>858</v>
      </c>
      <c r="L1126"/>
    </row>
    <row r="1127" spans="1:12" s="1" customFormat="1" x14ac:dyDescent="0.25">
      <c r="A1127" s="5" t="s">
        <v>454</v>
      </c>
      <c r="B1127" s="5" t="s">
        <v>712</v>
      </c>
      <c r="C1127" s="5" t="s">
        <v>984</v>
      </c>
      <c r="D1127" s="52">
        <f t="shared" ca="1" si="21"/>
        <v>18264</v>
      </c>
      <c r="E1127" s="5" t="s">
        <v>439</v>
      </c>
      <c r="F1127" s="5">
        <v>28</v>
      </c>
      <c r="G1127" s="50">
        <v>32850</v>
      </c>
      <c r="H1127" s="5">
        <v>563588</v>
      </c>
      <c r="I1127" s="50">
        <v>37045</v>
      </c>
      <c r="J1127" s="5" t="s">
        <v>858</v>
      </c>
      <c r="L1127"/>
    </row>
    <row r="1128" spans="1:12" s="1" customFormat="1" x14ac:dyDescent="0.25">
      <c r="A1128" s="5" t="s">
        <v>413</v>
      </c>
      <c r="B1128" s="5" t="s">
        <v>483</v>
      </c>
      <c r="C1128" s="5" t="s">
        <v>90</v>
      </c>
      <c r="D1128" s="52">
        <f t="shared" ca="1" si="21"/>
        <v>26580</v>
      </c>
      <c r="E1128" s="5" t="s">
        <v>439</v>
      </c>
      <c r="F1128" s="5">
        <v>30</v>
      </c>
      <c r="G1128" s="50">
        <v>32367</v>
      </c>
      <c r="H1128" s="5">
        <v>563591</v>
      </c>
      <c r="I1128" s="50">
        <v>38545</v>
      </c>
      <c r="J1128" s="5" t="s">
        <v>858</v>
      </c>
      <c r="L1128"/>
    </row>
    <row r="1129" spans="1:12" s="1" customFormat="1" x14ac:dyDescent="0.25">
      <c r="A1129" s="5" t="s">
        <v>408</v>
      </c>
      <c r="B1129" s="5" t="s">
        <v>705</v>
      </c>
      <c r="C1129" s="5" t="s">
        <v>892</v>
      </c>
      <c r="D1129" s="52">
        <f t="shared" ca="1" si="21"/>
        <v>23220</v>
      </c>
      <c r="E1129" s="5" t="s">
        <v>829</v>
      </c>
      <c r="F1129" s="5">
        <v>35</v>
      </c>
      <c r="G1129" s="50">
        <v>30373</v>
      </c>
      <c r="H1129" s="5">
        <v>353558</v>
      </c>
      <c r="I1129" s="50">
        <v>37235</v>
      </c>
      <c r="J1129" s="5" t="s">
        <v>858</v>
      </c>
      <c r="L1129"/>
    </row>
    <row r="1130" spans="1:12" s="1" customFormat="1" x14ac:dyDescent="0.25">
      <c r="A1130" s="5" t="s">
        <v>413</v>
      </c>
      <c r="B1130" s="5" t="s">
        <v>495</v>
      </c>
      <c r="C1130" s="5" t="s">
        <v>1015</v>
      </c>
      <c r="D1130" s="52">
        <f t="shared" ca="1" si="21"/>
        <v>21396</v>
      </c>
      <c r="E1130" s="5" t="s">
        <v>416</v>
      </c>
      <c r="F1130" s="5">
        <v>34</v>
      </c>
      <c r="G1130" s="50">
        <v>30814</v>
      </c>
      <c r="H1130" s="5">
        <v>563592</v>
      </c>
      <c r="I1130" s="50">
        <v>36899</v>
      </c>
      <c r="J1130" s="5" t="s">
        <v>858</v>
      </c>
      <c r="L1130"/>
    </row>
    <row r="1131" spans="1:12" s="1" customFormat="1" x14ac:dyDescent="0.25">
      <c r="A1131" s="5" t="s">
        <v>413</v>
      </c>
      <c r="B1131" s="5" t="s">
        <v>704</v>
      </c>
      <c r="C1131" s="5" t="s">
        <v>707</v>
      </c>
      <c r="D1131" s="52">
        <f t="shared" ca="1" si="21"/>
        <v>20352</v>
      </c>
      <c r="E1131" s="5" t="s">
        <v>439</v>
      </c>
      <c r="F1131" s="5">
        <v>29</v>
      </c>
      <c r="G1131" s="50">
        <v>32458</v>
      </c>
      <c r="H1131" s="5">
        <v>563596</v>
      </c>
      <c r="I1131" s="50">
        <v>38494</v>
      </c>
      <c r="J1131" s="5" t="s">
        <v>858</v>
      </c>
      <c r="L1131"/>
    </row>
    <row r="1132" spans="1:12" s="1" customFormat="1" x14ac:dyDescent="0.25">
      <c r="A1132" s="5" t="s">
        <v>408</v>
      </c>
      <c r="B1132" s="5" t="s">
        <v>594</v>
      </c>
      <c r="C1132" s="5" t="s">
        <v>999</v>
      </c>
      <c r="D1132" s="52">
        <f t="shared" ca="1" si="21"/>
        <v>26628</v>
      </c>
      <c r="E1132" s="5" t="s">
        <v>439</v>
      </c>
      <c r="F1132" s="5">
        <v>28</v>
      </c>
      <c r="G1132" s="50">
        <v>32788</v>
      </c>
      <c r="H1132" s="5">
        <v>562901</v>
      </c>
      <c r="I1132" s="50">
        <v>38515</v>
      </c>
      <c r="J1132" s="5" t="s">
        <v>858</v>
      </c>
      <c r="L1132"/>
    </row>
    <row r="1133" spans="1:12" s="1" customFormat="1" x14ac:dyDescent="0.25">
      <c r="A1133" s="5" t="s">
        <v>408</v>
      </c>
      <c r="B1133" s="5" t="s">
        <v>671</v>
      </c>
      <c r="C1133" s="5" t="s">
        <v>443</v>
      </c>
      <c r="D1133" s="52">
        <f t="shared" ca="1" si="21"/>
        <v>23208</v>
      </c>
      <c r="E1133" s="5" t="s">
        <v>460</v>
      </c>
      <c r="F1133" s="5">
        <v>35</v>
      </c>
      <c r="G1133" s="50">
        <v>30470</v>
      </c>
      <c r="H1133" s="5">
        <v>352908</v>
      </c>
      <c r="I1133" s="50">
        <v>38475</v>
      </c>
      <c r="J1133" s="5" t="s">
        <v>858</v>
      </c>
      <c r="L1133"/>
    </row>
    <row r="1134" spans="1:12" s="1" customFormat="1" x14ac:dyDescent="0.25">
      <c r="A1134" s="5" t="s">
        <v>454</v>
      </c>
      <c r="B1134" s="5" t="s">
        <v>528</v>
      </c>
      <c r="C1134" s="5" t="s">
        <v>88</v>
      </c>
      <c r="D1134" s="52">
        <f t="shared" ca="1" si="21"/>
        <v>29748</v>
      </c>
      <c r="E1134" s="5" t="s">
        <v>439</v>
      </c>
      <c r="F1134" s="5">
        <v>29</v>
      </c>
      <c r="G1134" s="50">
        <v>32534</v>
      </c>
      <c r="H1134" s="5">
        <v>562905</v>
      </c>
      <c r="I1134" s="50">
        <v>38711</v>
      </c>
      <c r="J1134" s="5" t="s">
        <v>858</v>
      </c>
      <c r="L1134"/>
    </row>
    <row r="1135" spans="1:12" s="1" customFormat="1" x14ac:dyDescent="0.25">
      <c r="A1135" s="5" t="s">
        <v>408</v>
      </c>
      <c r="B1135" s="5" t="s">
        <v>705</v>
      </c>
      <c r="C1135" s="5" t="s">
        <v>1016</v>
      </c>
      <c r="D1135" s="52">
        <f t="shared" ca="1" si="21"/>
        <v>28140</v>
      </c>
      <c r="E1135" s="5" t="s">
        <v>749</v>
      </c>
      <c r="F1135" s="5">
        <v>30</v>
      </c>
      <c r="G1135" s="50">
        <v>32367</v>
      </c>
      <c r="H1135" s="5">
        <v>352904</v>
      </c>
      <c r="I1135" s="50">
        <v>38545</v>
      </c>
      <c r="J1135" s="5" t="s">
        <v>858</v>
      </c>
      <c r="L1135"/>
    </row>
    <row r="1136" spans="1:12" s="1" customFormat="1" x14ac:dyDescent="0.25">
      <c r="A1136" s="5" t="s">
        <v>454</v>
      </c>
      <c r="B1136" s="5" t="s">
        <v>671</v>
      </c>
      <c r="C1136" s="5" t="s">
        <v>968</v>
      </c>
      <c r="D1136" s="52">
        <f t="shared" ca="1" si="21"/>
        <v>30900</v>
      </c>
      <c r="E1136" s="5" t="s">
        <v>439</v>
      </c>
      <c r="F1136" s="5">
        <v>28</v>
      </c>
      <c r="G1136" s="50">
        <v>33064</v>
      </c>
      <c r="H1136" s="5">
        <v>562911</v>
      </c>
      <c r="I1136" s="50">
        <v>38414</v>
      </c>
      <c r="J1136" s="5" t="s">
        <v>858</v>
      </c>
      <c r="L1136"/>
    </row>
    <row r="1137" spans="1:12" s="1" customFormat="1" x14ac:dyDescent="0.25">
      <c r="A1137" s="5" t="s">
        <v>408</v>
      </c>
      <c r="B1137" s="5" t="s">
        <v>524</v>
      </c>
      <c r="C1137" s="5" t="s">
        <v>1017</v>
      </c>
      <c r="D1137" s="52">
        <f t="shared" ca="1" si="21"/>
        <v>23352</v>
      </c>
      <c r="E1137" s="5" t="s">
        <v>416</v>
      </c>
      <c r="F1137" s="5">
        <v>30</v>
      </c>
      <c r="G1137" s="50">
        <v>32266</v>
      </c>
      <c r="H1137" s="5">
        <v>562910</v>
      </c>
      <c r="I1137" s="50">
        <v>38636</v>
      </c>
      <c r="J1137" s="5" t="s">
        <v>858</v>
      </c>
      <c r="L1137"/>
    </row>
    <row r="1138" spans="1:12" s="1" customFormat="1" x14ac:dyDescent="0.25">
      <c r="A1138" s="5" t="s">
        <v>408</v>
      </c>
      <c r="B1138" s="5" t="s">
        <v>712</v>
      </c>
      <c r="C1138" s="5" t="s">
        <v>992</v>
      </c>
      <c r="D1138" s="52">
        <f t="shared" ca="1" si="21"/>
        <v>29268</v>
      </c>
      <c r="E1138" s="5" t="s">
        <v>439</v>
      </c>
      <c r="F1138" s="5">
        <v>28</v>
      </c>
      <c r="G1138" s="50">
        <v>32958</v>
      </c>
      <c r="H1138" s="5">
        <v>357191</v>
      </c>
      <c r="I1138" s="50">
        <v>38550</v>
      </c>
      <c r="J1138" s="5" t="s">
        <v>858</v>
      </c>
      <c r="L1138"/>
    </row>
    <row r="1139" spans="1:12" s="1" customFormat="1" x14ac:dyDescent="0.25">
      <c r="A1139" s="5" t="s">
        <v>454</v>
      </c>
      <c r="B1139" s="5" t="s">
        <v>440</v>
      </c>
      <c r="C1139" s="5" t="s">
        <v>1018</v>
      </c>
      <c r="D1139" s="52">
        <f t="shared" ca="1" si="21"/>
        <v>25224</v>
      </c>
      <c r="E1139" s="5" t="s">
        <v>439</v>
      </c>
      <c r="F1139" s="5">
        <v>27</v>
      </c>
      <c r="G1139" s="50">
        <v>33493</v>
      </c>
      <c r="H1139" s="5">
        <v>567254</v>
      </c>
      <c r="I1139" s="50">
        <v>38617</v>
      </c>
      <c r="J1139" s="5" t="s">
        <v>858</v>
      </c>
      <c r="L1139"/>
    </row>
    <row r="1140" spans="1:12" s="1" customFormat="1" x14ac:dyDescent="0.25">
      <c r="A1140" s="5" t="s">
        <v>454</v>
      </c>
      <c r="B1140" s="5" t="s">
        <v>660</v>
      </c>
      <c r="C1140" s="5" t="s">
        <v>930</v>
      </c>
      <c r="D1140" s="52">
        <f t="shared" ca="1" si="21"/>
        <v>27240</v>
      </c>
      <c r="E1140" s="5" t="s">
        <v>439</v>
      </c>
      <c r="F1140" s="5">
        <v>27</v>
      </c>
      <c r="G1140" s="50">
        <v>33333</v>
      </c>
      <c r="H1140" s="5">
        <v>357190</v>
      </c>
      <c r="I1140" s="50">
        <v>38445</v>
      </c>
      <c r="J1140" s="5" t="s">
        <v>858</v>
      </c>
      <c r="L1140"/>
    </row>
    <row r="1141" spans="1:12" s="1" customFormat="1" x14ac:dyDescent="0.25">
      <c r="A1141" s="5" t="s">
        <v>413</v>
      </c>
      <c r="B1141" s="5" t="s">
        <v>612</v>
      </c>
      <c r="C1141" s="5" t="s">
        <v>849</v>
      </c>
      <c r="D1141" s="52">
        <f t="shared" ca="1" si="21"/>
        <v>23664</v>
      </c>
      <c r="E1141" s="5" t="s">
        <v>1019</v>
      </c>
      <c r="F1141" s="5">
        <v>30</v>
      </c>
      <c r="G1141" s="50">
        <v>32306</v>
      </c>
      <c r="H1141" s="5">
        <v>353598</v>
      </c>
      <c r="I1141" s="50">
        <v>38722</v>
      </c>
      <c r="J1141" s="5" t="s">
        <v>417</v>
      </c>
      <c r="L1141"/>
    </row>
    <row r="1142" spans="1:12" s="1" customFormat="1" x14ac:dyDescent="0.25">
      <c r="A1142" s="5" t="s">
        <v>413</v>
      </c>
      <c r="B1142" s="5" t="s">
        <v>594</v>
      </c>
      <c r="C1142" s="5" t="s">
        <v>435</v>
      </c>
      <c r="D1142" s="52">
        <f t="shared" ca="1" si="21"/>
        <v>25476</v>
      </c>
      <c r="E1142" s="5" t="s">
        <v>877</v>
      </c>
      <c r="F1142" s="5">
        <v>42</v>
      </c>
      <c r="G1142" s="50">
        <v>27953</v>
      </c>
      <c r="H1142" s="5">
        <v>563599</v>
      </c>
      <c r="I1142" s="50">
        <v>38667</v>
      </c>
      <c r="J1142" s="5" t="s">
        <v>858</v>
      </c>
      <c r="L1142"/>
    </row>
    <row r="1143" spans="1:12" s="1" customFormat="1" x14ac:dyDescent="0.25">
      <c r="A1143" s="5" t="s">
        <v>408</v>
      </c>
      <c r="B1143" s="5" t="s">
        <v>547</v>
      </c>
      <c r="C1143" s="5" t="s">
        <v>645</v>
      </c>
      <c r="D1143" s="52">
        <f t="shared" ca="1" si="21"/>
        <v>27096</v>
      </c>
      <c r="E1143" s="5" t="s">
        <v>1020</v>
      </c>
      <c r="F1143" s="5">
        <v>28</v>
      </c>
      <c r="G1143" s="50">
        <v>33126</v>
      </c>
      <c r="H1143" s="5">
        <v>352915</v>
      </c>
      <c r="I1143" s="50">
        <v>38682</v>
      </c>
      <c r="J1143" s="5" t="s">
        <v>858</v>
      </c>
      <c r="L1143"/>
    </row>
    <row r="1144" spans="1:12" s="1" customFormat="1" x14ac:dyDescent="0.25">
      <c r="A1144" s="5" t="s">
        <v>408</v>
      </c>
      <c r="B1144" s="5" t="s">
        <v>506</v>
      </c>
      <c r="C1144" s="5" t="s">
        <v>892</v>
      </c>
      <c r="D1144" s="52">
        <f t="shared" ca="1" si="21"/>
        <v>29964</v>
      </c>
      <c r="E1144" s="5" t="s">
        <v>1021</v>
      </c>
      <c r="F1144" s="5">
        <v>41</v>
      </c>
      <c r="G1144" s="50">
        <v>28213</v>
      </c>
      <c r="H1144" s="5">
        <v>353589</v>
      </c>
      <c r="I1144" s="50">
        <v>38440</v>
      </c>
      <c r="J1144" s="5" t="s">
        <v>858</v>
      </c>
      <c r="L1144"/>
    </row>
    <row r="1145" spans="1:12" s="1" customFormat="1" x14ac:dyDescent="0.25">
      <c r="A1145" s="5" t="s">
        <v>413</v>
      </c>
      <c r="B1145" s="5" t="s">
        <v>152</v>
      </c>
      <c r="C1145" s="5" t="s">
        <v>847</v>
      </c>
      <c r="D1145" s="52">
        <f t="shared" ca="1" si="21"/>
        <v>28884</v>
      </c>
      <c r="E1145" s="5" t="s">
        <v>714</v>
      </c>
      <c r="F1145" s="5">
        <v>38</v>
      </c>
      <c r="G1145" s="50">
        <v>29440</v>
      </c>
      <c r="H1145" s="5">
        <v>352900</v>
      </c>
      <c r="I1145" s="50">
        <v>38571</v>
      </c>
      <c r="J1145" s="5" t="s">
        <v>858</v>
      </c>
      <c r="L1145"/>
    </row>
    <row r="1146" spans="1:12" s="1" customFormat="1" x14ac:dyDescent="0.25">
      <c r="A1146" s="5" t="s">
        <v>408</v>
      </c>
      <c r="B1146" s="5" t="s">
        <v>664</v>
      </c>
      <c r="C1146" s="5" t="s">
        <v>1022</v>
      </c>
      <c r="D1146" s="52">
        <f t="shared" ca="1" si="21"/>
        <v>30324</v>
      </c>
      <c r="E1146" s="5" t="s">
        <v>439</v>
      </c>
      <c r="F1146" s="5">
        <v>31</v>
      </c>
      <c r="G1146" s="50">
        <v>31862</v>
      </c>
      <c r="H1146" s="5">
        <v>562916</v>
      </c>
      <c r="I1146" s="50">
        <v>38972</v>
      </c>
      <c r="J1146" s="5" t="s">
        <v>858</v>
      </c>
      <c r="L1146"/>
    </row>
    <row r="1147" spans="1:12" s="1" customFormat="1" x14ac:dyDescent="0.25">
      <c r="A1147" s="5" t="s">
        <v>454</v>
      </c>
      <c r="B1147" s="5" t="s">
        <v>660</v>
      </c>
      <c r="C1147" s="5" t="s">
        <v>1023</v>
      </c>
      <c r="D1147" s="52">
        <f t="shared" ca="1" si="21"/>
        <v>30912</v>
      </c>
      <c r="E1147" s="5" t="s">
        <v>439</v>
      </c>
      <c r="F1147" s="5">
        <v>29</v>
      </c>
      <c r="G1147" s="50">
        <v>32770</v>
      </c>
      <c r="H1147" s="5">
        <v>562914</v>
      </c>
      <c r="I1147" s="50">
        <v>38901</v>
      </c>
      <c r="J1147" s="5" t="s">
        <v>858</v>
      </c>
      <c r="L1147"/>
    </row>
    <row r="1148" spans="1:12" s="1" customFormat="1" x14ac:dyDescent="0.25">
      <c r="A1148" s="5" t="s">
        <v>454</v>
      </c>
      <c r="B1148" s="5" t="s">
        <v>586</v>
      </c>
      <c r="C1148" s="5" t="s">
        <v>973</v>
      </c>
      <c r="D1148" s="52">
        <f t="shared" ca="1" si="21"/>
        <v>22284</v>
      </c>
      <c r="E1148" s="5" t="s">
        <v>439</v>
      </c>
      <c r="F1148" s="5">
        <v>28</v>
      </c>
      <c r="G1148" s="50">
        <v>33013</v>
      </c>
      <c r="H1148" s="5">
        <v>562919</v>
      </c>
      <c r="I1148" s="50">
        <v>38797</v>
      </c>
      <c r="J1148" s="5" t="s">
        <v>858</v>
      </c>
      <c r="L1148"/>
    </row>
    <row r="1149" spans="1:12" s="1" customFormat="1" x14ac:dyDescent="0.25">
      <c r="A1149" s="5" t="s">
        <v>408</v>
      </c>
      <c r="B1149" s="5" t="s">
        <v>157</v>
      </c>
      <c r="C1149" s="5" t="s">
        <v>1024</v>
      </c>
      <c r="D1149" s="52">
        <f t="shared" ca="1" si="21"/>
        <v>30576</v>
      </c>
      <c r="E1149" s="5" t="s">
        <v>439</v>
      </c>
      <c r="F1149" s="5">
        <v>29</v>
      </c>
      <c r="G1149" s="50">
        <v>32560</v>
      </c>
      <c r="H1149" s="5">
        <v>352921</v>
      </c>
      <c r="I1149" s="50">
        <v>39012</v>
      </c>
      <c r="J1149" s="5" t="s">
        <v>858</v>
      </c>
      <c r="L1149"/>
    </row>
    <row r="1150" spans="1:12" s="1" customFormat="1" x14ac:dyDescent="0.25">
      <c r="A1150" s="5" t="s">
        <v>454</v>
      </c>
      <c r="B1150" s="5" t="s">
        <v>564</v>
      </c>
      <c r="C1150" s="5" t="s">
        <v>1025</v>
      </c>
      <c r="D1150" s="52">
        <f t="shared" ca="1" si="21"/>
        <v>18780</v>
      </c>
      <c r="E1150" s="5" t="s">
        <v>439</v>
      </c>
      <c r="F1150" s="5">
        <v>29</v>
      </c>
      <c r="G1150" s="50">
        <v>32711</v>
      </c>
      <c r="H1150" s="5">
        <v>562920</v>
      </c>
      <c r="I1150" s="50">
        <v>38827</v>
      </c>
      <c r="J1150" s="5" t="s">
        <v>858</v>
      </c>
      <c r="L1150"/>
    </row>
    <row r="1151" spans="1:12" s="1" customFormat="1" x14ac:dyDescent="0.25">
      <c r="A1151" s="5" t="s">
        <v>408</v>
      </c>
      <c r="B1151" s="5" t="s">
        <v>634</v>
      </c>
      <c r="C1151" s="5" t="s">
        <v>1026</v>
      </c>
      <c r="D1151" s="52">
        <f t="shared" ca="1" si="21"/>
        <v>29892</v>
      </c>
      <c r="E1151" s="5" t="s">
        <v>439</v>
      </c>
      <c r="F1151" s="5">
        <v>30</v>
      </c>
      <c r="G1151" s="50">
        <v>32106</v>
      </c>
      <c r="H1151" s="5">
        <v>562925</v>
      </c>
      <c r="I1151" s="50">
        <v>38815</v>
      </c>
      <c r="J1151" s="5" t="s">
        <v>858</v>
      </c>
      <c r="L1151"/>
    </row>
    <row r="1152" spans="1:12" s="1" customFormat="1" x14ac:dyDescent="0.25">
      <c r="A1152" s="5" t="s">
        <v>454</v>
      </c>
      <c r="B1152" s="5" t="s">
        <v>485</v>
      </c>
      <c r="C1152" s="5" t="s">
        <v>1027</v>
      </c>
      <c r="D1152" s="52">
        <f t="shared" ca="1" si="21"/>
        <v>31176</v>
      </c>
      <c r="E1152" s="5" t="s">
        <v>416</v>
      </c>
      <c r="F1152" s="5">
        <v>31</v>
      </c>
      <c r="G1152" s="50">
        <v>31816</v>
      </c>
      <c r="H1152" s="5">
        <v>562926</v>
      </c>
      <c r="I1152" s="50">
        <v>38840</v>
      </c>
      <c r="J1152" s="5" t="s">
        <v>858</v>
      </c>
      <c r="L1152"/>
    </row>
    <row r="1153" spans="1:12" s="1" customFormat="1" x14ac:dyDescent="0.25">
      <c r="A1153" s="5" t="s">
        <v>408</v>
      </c>
      <c r="B1153" s="5" t="s">
        <v>612</v>
      </c>
      <c r="C1153" s="5" t="s">
        <v>1028</v>
      </c>
      <c r="D1153" s="52">
        <f t="shared" ca="1" si="21"/>
        <v>26268</v>
      </c>
      <c r="E1153" s="5" t="s">
        <v>460</v>
      </c>
      <c r="F1153" s="5">
        <v>34</v>
      </c>
      <c r="G1153" s="50">
        <v>30873</v>
      </c>
      <c r="H1153" s="5">
        <v>562931</v>
      </c>
      <c r="I1153" s="50">
        <v>38964</v>
      </c>
      <c r="J1153" s="5" t="s">
        <v>858</v>
      </c>
      <c r="L1153"/>
    </row>
    <row r="1154" spans="1:12" s="1" customFormat="1" x14ac:dyDescent="0.25">
      <c r="A1154" s="5" t="s">
        <v>454</v>
      </c>
      <c r="B1154" s="5" t="s">
        <v>652</v>
      </c>
      <c r="C1154" s="5" t="s">
        <v>1029</v>
      </c>
      <c r="D1154" s="52">
        <f t="shared" ca="1" si="21"/>
        <v>24084</v>
      </c>
      <c r="E1154" s="5" t="s">
        <v>439</v>
      </c>
      <c r="F1154" s="5">
        <v>33</v>
      </c>
      <c r="G1154" s="50">
        <v>31201</v>
      </c>
      <c r="H1154" s="5">
        <v>352930</v>
      </c>
      <c r="I1154" s="50">
        <v>38857</v>
      </c>
      <c r="J1154" s="5" t="s">
        <v>858</v>
      </c>
      <c r="L1154"/>
    </row>
    <row r="1155" spans="1:12" s="1" customFormat="1" x14ac:dyDescent="0.25">
      <c r="A1155" s="5" t="s">
        <v>454</v>
      </c>
      <c r="B1155" s="5" t="s">
        <v>766</v>
      </c>
      <c r="C1155" s="5" t="s">
        <v>896</v>
      </c>
      <c r="D1155" s="52">
        <f t="shared" ref="D1155:D1218" ca="1" si="22">RANDBETWEEN(1500,2600)*12</f>
        <v>23868</v>
      </c>
      <c r="E1155" s="5" t="s">
        <v>439</v>
      </c>
      <c r="F1155" s="5">
        <v>32</v>
      </c>
      <c r="G1155" s="50">
        <v>31420</v>
      </c>
      <c r="H1155" s="5">
        <v>562932</v>
      </c>
      <c r="I1155" s="50">
        <v>38970</v>
      </c>
      <c r="J1155" s="5" t="s">
        <v>858</v>
      </c>
      <c r="L1155"/>
    </row>
    <row r="1156" spans="1:12" s="1" customFormat="1" x14ac:dyDescent="0.25">
      <c r="A1156" s="5" t="s">
        <v>454</v>
      </c>
      <c r="B1156" s="5" t="s">
        <v>152</v>
      </c>
      <c r="C1156" s="5" t="s">
        <v>943</v>
      </c>
      <c r="D1156" s="52">
        <f t="shared" ca="1" si="22"/>
        <v>20928</v>
      </c>
      <c r="E1156" s="5" t="s">
        <v>416</v>
      </c>
      <c r="F1156" s="5">
        <v>30</v>
      </c>
      <c r="G1156" s="50">
        <v>32306</v>
      </c>
      <c r="H1156" s="5">
        <v>562927</v>
      </c>
      <c r="I1156" s="50">
        <v>38722</v>
      </c>
      <c r="J1156" s="5" t="s">
        <v>858</v>
      </c>
      <c r="L1156"/>
    </row>
    <row r="1157" spans="1:12" s="1" customFormat="1" x14ac:dyDescent="0.25">
      <c r="A1157" s="5" t="s">
        <v>408</v>
      </c>
      <c r="B1157" s="5" t="s">
        <v>681</v>
      </c>
      <c r="C1157" s="5" t="s">
        <v>950</v>
      </c>
      <c r="D1157" s="52">
        <f t="shared" ca="1" si="22"/>
        <v>23988</v>
      </c>
      <c r="E1157" s="5" t="s">
        <v>439</v>
      </c>
      <c r="F1157" s="5">
        <v>29</v>
      </c>
      <c r="G1157" s="50">
        <v>32727</v>
      </c>
      <c r="H1157" s="5">
        <v>352936</v>
      </c>
      <c r="I1157" s="50">
        <v>38849</v>
      </c>
      <c r="J1157" s="5" t="s">
        <v>858</v>
      </c>
      <c r="L1157"/>
    </row>
    <row r="1158" spans="1:12" s="1" customFormat="1" x14ac:dyDescent="0.25">
      <c r="A1158" s="5" t="s">
        <v>408</v>
      </c>
      <c r="B1158" s="5" t="s">
        <v>704</v>
      </c>
      <c r="C1158" s="5" t="s">
        <v>959</v>
      </c>
      <c r="D1158" s="52">
        <f t="shared" ca="1" si="22"/>
        <v>29460</v>
      </c>
      <c r="E1158" s="5" t="s">
        <v>439</v>
      </c>
      <c r="F1158" s="5">
        <v>31</v>
      </c>
      <c r="G1158" s="50">
        <v>32032</v>
      </c>
      <c r="H1158" s="5">
        <v>352935</v>
      </c>
      <c r="I1158" s="50">
        <v>38779</v>
      </c>
      <c r="J1158" s="5" t="s">
        <v>858</v>
      </c>
      <c r="L1158"/>
    </row>
    <row r="1159" spans="1:12" s="1" customFormat="1" x14ac:dyDescent="0.25">
      <c r="A1159" s="5" t="s">
        <v>408</v>
      </c>
      <c r="B1159" s="5" t="s">
        <v>709</v>
      </c>
      <c r="C1159" s="5" t="s">
        <v>948</v>
      </c>
      <c r="D1159" s="52">
        <f t="shared" ca="1" si="22"/>
        <v>28080</v>
      </c>
      <c r="E1159" s="5" t="s">
        <v>439</v>
      </c>
      <c r="F1159" s="5">
        <v>30</v>
      </c>
      <c r="G1159" s="50">
        <v>32236</v>
      </c>
      <c r="H1159" s="5">
        <v>352934</v>
      </c>
      <c r="I1159" s="50">
        <v>39047</v>
      </c>
      <c r="J1159" s="5" t="s">
        <v>858</v>
      </c>
      <c r="L1159"/>
    </row>
    <row r="1160" spans="1:12" s="1" customFormat="1" x14ac:dyDescent="0.25">
      <c r="A1160" s="5" t="s">
        <v>454</v>
      </c>
      <c r="B1160" s="5" t="s">
        <v>817</v>
      </c>
      <c r="C1160" s="5" t="s">
        <v>1030</v>
      </c>
      <c r="D1160" s="52">
        <f t="shared" ca="1" si="22"/>
        <v>18144</v>
      </c>
      <c r="E1160" s="5" t="s">
        <v>442</v>
      </c>
      <c r="F1160" s="5">
        <v>29</v>
      </c>
      <c r="G1160" s="50">
        <v>32662</v>
      </c>
      <c r="H1160" s="5">
        <v>352938</v>
      </c>
      <c r="I1160" s="50">
        <v>39061</v>
      </c>
      <c r="J1160" s="5" t="s">
        <v>858</v>
      </c>
      <c r="L1160"/>
    </row>
    <row r="1161" spans="1:12" s="1" customFormat="1" x14ac:dyDescent="0.25">
      <c r="A1161" s="5" t="s">
        <v>454</v>
      </c>
      <c r="B1161" s="5" t="s">
        <v>440</v>
      </c>
      <c r="C1161" s="5" t="s">
        <v>1031</v>
      </c>
      <c r="D1161" s="52">
        <f t="shared" ca="1" si="22"/>
        <v>18168</v>
      </c>
      <c r="E1161" s="5" t="s">
        <v>416</v>
      </c>
      <c r="F1161" s="5">
        <v>30</v>
      </c>
      <c r="G1161" s="50">
        <v>32123</v>
      </c>
      <c r="H1161" s="5">
        <v>352956</v>
      </c>
      <c r="I1161" s="50">
        <v>39005</v>
      </c>
      <c r="J1161" s="5" t="s">
        <v>858</v>
      </c>
      <c r="L1161"/>
    </row>
    <row r="1162" spans="1:12" s="1" customFormat="1" x14ac:dyDescent="0.25">
      <c r="A1162" s="5" t="s">
        <v>454</v>
      </c>
      <c r="B1162" s="5" t="s">
        <v>553</v>
      </c>
      <c r="C1162" s="5" t="s">
        <v>90</v>
      </c>
      <c r="D1162" s="52">
        <f t="shared" ca="1" si="22"/>
        <v>27108</v>
      </c>
      <c r="E1162" s="5" t="s">
        <v>439</v>
      </c>
      <c r="F1162" s="5">
        <v>28</v>
      </c>
      <c r="G1162" s="50">
        <v>32898</v>
      </c>
      <c r="H1162" s="5">
        <v>562939</v>
      </c>
      <c r="I1162" s="50">
        <v>38742</v>
      </c>
      <c r="J1162" s="5" t="s">
        <v>858</v>
      </c>
      <c r="L1162"/>
    </row>
    <row r="1163" spans="1:12" s="1" customFormat="1" x14ac:dyDescent="0.25">
      <c r="A1163" s="5" t="s">
        <v>413</v>
      </c>
      <c r="B1163" s="5" t="s">
        <v>562</v>
      </c>
      <c r="C1163" s="5" t="s">
        <v>942</v>
      </c>
      <c r="D1163" s="52">
        <f t="shared" ca="1" si="22"/>
        <v>30348</v>
      </c>
      <c r="E1163" s="5" t="s">
        <v>741</v>
      </c>
      <c r="F1163" s="5">
        <v>34</v>
      </c>
      <c r="G1163" s="50">
        <v>30676</v>
      </c>
      <c r="H1163" s="5">
        <v>562940</v>
      </c>
      <c r="I1163" s="50">
        <v>38857</v>
      </c>
      <c r="J1163" s="5" t="s">
        <v>858</v>
      </c>
      <c r="L1163"/>
    </row>
    <row r="1164" spans="1:12" s="1" customFormat="1" x14ac:dyDescent="0.25">
      <c r="A1164" s="5" t="s">
        <v>408</v>
      </c>
      <c r="B1164" s="5" t="s">
        <v>497</v>
      </c>
      <c r="C1164" s="5" t="s">
        <v>784</v>
      </c>
      <c r="D1164" s="52">
        <f t="shared" ca="1" si="22"/>
        <v>21720</v>
      </c>
      <c r="E1164" s="5" t="s">
        <v>439</v>
      </c>
      <c r="F1164" s="5">
        <v>33</v>
      </c>
      <c r="G1164" s="50">
        <v>30998</v>
      </c>
      <c r="H1164" s="5">
        <v>352942</v>
      </c>
      <c r="I1164" s="50">
        <v>38972</v>
      </c>
      <c r="J1164" s="5" t="s">
        <v>858</v>
      </c>
      <c r="L1164"/>
    </row>
    <row r="1165" spans="1:12" s="1" customFormat="1" x14ac:dyDescent="0.25">
      <c r="A1165" s="5" t="s">
        <v>413</v>
      </c>
      <c r="B1165" s="5" t="s">
        <v>531</v>
      </c>
      <c r="C1165" s="5" t="s">
        <v>720</v>
      </c>
      <c r="D1165" s="52">
        <f t="shared" ca="1" si="22"/>
        <v>23268</v>
      </c>
      <c r="E1165" s="5" t="s">
        <v>457</v>
      </c>
      <c r="F1165" s="5">
        <v>36</v>
      </c>
      <c r="G1165" s="50">
        <v>30206</v>
      </c>
      <c r="H1165" s="5">
        <v>562933</v>
      </c>
      <c r="I1165" s="50">
        <v>38810</v>
      </c>
      <c r="J1165" s="5" t="s">
        <v>858</v>
      </c>
      <c r="L1165"/>
    </row>
    <row r="1166" spans="1:12" s="1" customFormat="1" x14ac:dyDescent="0.25">
      <c r="A1166" s="5" t="s">
        <v>413</v>
      </c>
      <c r="B1166" s="5" t="s">
        <v>561</v>
      </c>
      <c r="C1166" s="5" t="s">
        <v>1032</v>
      </c>
      <c r="D1166" s="52">
        <f t="shared" ca="1" si="22"/>
        <v>29148</v>
      </c>
      <c r="E1166" s="5" t="s">
        <v>850</v>
      </c>
      <c r="F1166" s="5">
        <v>39</v>
      </c>
      <c r="G1166" s="50">
        <v>28987</v>
      </c>
      <c r="H1166" s="5">
        <v>352948</v>
      </c>
      <c r="I1166" s="50">
        <v>38764</v>
      </c>
      <c r="J1166" s="5" t="s">
        <v>858</v>
      </c>
      <c r="L1166"/>
    </row>
    <row r="1167" spans="1:12" s="1" customFormat="1" x14ac:dyDescent="0.25">
      <c r="A1167" s="5" t="s">
        <v>408</v>
      </c>
      <c r="B1167" s="5" t="s">
        <v>646</v>
      </c>
      <c r="C1167" s="5" t="s">
        <v>1033</v>
      </c>
      <c r="D1167" s="52">
        <f t="shared" ca="1" si="22"/>
        <v>21252</v>
      </c>
      <c r="E1167" s="5" t="s">
        <v>439</v>
      </c>
      <c r="F1167" s="5">
        <v>29</v>
      </c>
      <c r="G1167" s="50">
        <v>32428</v>
      </c>
      <c r="H1167" s="5">
        <v>352947</v>
      </c>
      <c r="I1167" s="50">
        <v>38805</v>
      </c>
      <c r="J1167" s="5" t="s">
        <v>858</v>
      </c>
      <c r="L1167"/>
    </row>
    <row r="1168" spans="1:12" s="1" customFormat="1" x14ac:dyDescent="0.25">
      <c r="A1168" s="5" t="s">
        <v>408</v>
      </c>
      <c r="B1168" s="5" t="s">
        <v>652</v>
      </c>
      <c r="C1168" s="5" t="s">
        <v>155</v>
      </c>
      <c r="D1168" s="52">
        <f t="shared" ca="1" si="22"/>
        <v>27048</v>
      </c>
      <c r="E1168" s="5" t="s">
        <v>439</v>
      </c>
      <c r="F1168" s="5">
        <v>29</v>
      </c>
      <c r="G1168" s="50">
        <v>32457</v>
      </c>
      <c r="H1168" s="5">
        <v>352950</v>
      </c>
      <c r="I1168" s="50">
        <v>38812</v>
      </c>
      <c r="J1168" s="5" t="s">
        <v>858</v>
      </c>
      <c r="L1168"/>
    </row>
    <row r="1169" spans="1:12" s="1" customFormat="1" x14ac:dyDescent="0.25">
      <c r="A1169" s="5" t="s">
        <v>413</v>
      </c>
      <c r="B1169" s="5" t="s">
        <v>503</v>
      </c>
      <c r="C1169" s="5" t="s">
        <v>475</v>
      </c>
      <c r="D1169" s="52">
        <f t="shared" ca="1" si="22"/>
        <v>24192</v>
      </c>
      <c r="E1169" s="5" t="s">
        <v>439</v>
      </c>
      <c r="F1169" s="5">
        <v>41</v>
      </c>
      <c r="G1169" s="50">
        <v>28151</v>
      </c>
      <c r="H1169" s="5">
        <v>352952</v>
      </c>
      <c r="I1169" s="50">
        <v>38871</v>
      </c>
      <c r="J1169" s="5" t="s">
        <v>858</v>
      </c>
      <c r="L1169"/>
    </row>
    <row r="1170" spans="1:12" s="1" customFormat="1" x14ac:dyDescent="0.25">
      <c r="A1170" s="5" t="s">
        <v>454</v>
      </c>
      <c r="B1170" s="5" t="s">
        <v>546</v>
      </c>
      <c r="C1170" s="5" t="s">
        <v>914</v>
      </c>
      <c r="D1170" s="52">
        <f t="shared" ca="1" si="22"/>
        <v>28344</v>
      </c>
      <c r="E1170" s="5" t="s">
        <v>439</v>
      </c>
      <c r="F1170" s="5">
        <v>30</v>
      </c>
      <c r="G1170" s="50">
        <v>32136</v>
      </c>
      <c r="H1170" s="5">
        <v>352958</v>
      </c>
      <c r="I1170" s="50">
        <v>38802</v>
      </c>
      <c r="J1170" s="5" t="s">
        <v>858</v>
      </c>
      <c r="L1170"/>
    </row>
    <row r="1171" spans="1:12" s="1" customFormat="1" x14ac:dyDescent="0.25">
      <c r="A1171" s="5" t="s">
        <v>408</v>
      </c>
      <c r="B1171" s="5" t="s">
        <v>569</v>
      </c>
      <c r="C1171" s="5" t="s">
        <v>713</v>
      </c>
      <c r="D1171" s="52">
        <f t="shared" ca="1" si="22"/>
        <v>18576</v>
      </c>
      <c r="E1171" s="5" t="s">
        <v>749</v>
      </c>
      <c r="F1171" s="5">
        <v>30</v>
      </c>
      <c r="G1171" s="50">
        <v>32121</v>
      </c>
      <c r="H1171" s="5">
        <v>562955</v>
      </c>
      <c r="I1171" s="50">
        <v>38743</v>
      </c>
      <c r="J1171" s="5" t="s">
        <v>858</v>
      </c>
      <c r="L1171"/>
    </row>
    <row r="1172" spans="1:12" s="1" customFormat="1" x14ac:dyDescent="0.25">
      <c r="A1172" s="5" t="s">
        <v>408</v>
      </c>
      <c r="B1172" s="5" t="s">
        <v>497</v>
      </c>
      <c r="C1172" s="5" t="s">
        <v>1034</v>
      </c>
      <c r="D1172" s="52">
        <f t="shared" ca="1" si="22"/>
        <v>28752</v>
      </c>
      <c r="E1172" s="5" t="s">
        <v>1020</v>
      </c>
      <c r="F1172" s="5">
        <v>31</v>
      </c>
      <c r="G1172" s="50">
        <v>31872</v>
      </c>
      <c r="H1172" s="5">
        <v>562964</v>
      </c>
      <c r="I1172" s="50">
        <v>38997</v>
      </c>
      <c r="J1172" s="5" t="s">
        <v>858</v>
      </c>
      <c r="L1172"/>
    </row>
    <row r="1173" spans="1:12" s="1" customFormat="1" x14ac:dyDescent="0.25">
      <c r="A1173" s="5" t="s">
        <v>454</v>
      </c>
      <c r="B1173" s="5" t="s">
        <v>791</v>
      </c>
      <c r="C1173" s="5" t="s">
        <v>1035</v>
      </c>
      <c r="D1173" s="52">
        <f t="shared" ca="1" si="22"/>
        <v>30072</v>
      </c>
      <c r="E1173" s="5" t="s">
        <v>1020</v>
      </c>
      <c r="F1173" s="5">
        <v>30</v>
      </c>
      <c r="G1173" s="50">
        <v>32359</v>
      </c>
      <c r="H1173" s="5">
        <v>352962</v>
      </c>
      <c r="I1173" s="50">
        <v>39059</v>
      </c>
      <c r="J1173" s="5" t="s">
        <v>858</v>
      </c>
      <c r="L1173"/>
    </row>
    <row r="1174" spans="1:12" s="1" customFormat="1" x14ac:dyDescent="0.25">
      <c r="A1174" s="5" t="s">
        <v>454</v>
      </c>
      <c r="B1174" s="5" t="s">
        <v>414</v>
      </c>
      <c r="C1174" s="5" t="s">
        <v>984</v>
      </c>
      <c r="D1174" s="52">
        <f t="shared" ca="1" si="22"/>
        <v>25356</v>
      </c>
      <c r="E1174" s="5" t="s">
        <v>1020</v>
      </c>
      <c r="F1174" s="5">
        <v>30</v>
      </c>
      <c r="G1174" s="50">
        <v>32311</v>
      </c>
      <c r="H1174" s="5">
        <v>352961</v>
      </c>
      <c r="I1174" s="50">
        <v>39031</v>
      </c>
      <c r="J1174" s="5" t="s">
        <v>858</v>
      </c>
      <c r="L1174"/>
    </row>
    <row r="1175" spans="1:12" s="1" customFormat="1" x14ac:dyDescent="0.25">
      <c r="A1175" s="5" t="s">
        <v>408</v>
      </c>
      <c r="B1175" s="5" t="s">
        <v>610</v>
      </c>
      <c r="C1175" s="5" t="s">
        <v>1026</v>
      </c>
      <c r="D1175" s="52">
        <f t="shared" ca="1" si="22"/>
        <v>25992</v>
      </c>
      <c r="E1175" s="5" t="s">
        <v>1020</v>
      </c>
      <c r="F1175" s="5">
        <v>29</v>
      </c>
      <c r="G1175" s="50">
        <v>32681</v>
      </c>
      <c r="H1175" s="5">
        <v>562963</v>
      </c>
      <c r="I1175" s="50">
        <v>38941</v>
      </c>
      <c r="J1175" s="5" t="s">
        <v>858</v>
      </c>
      <c r="L1175"/>
    </row>
    <row r="1176" spans="1:12" s="1" customFormat="1" x14ac:dyDescent="0.25">
      <c r="A1176" s="5" t="s">
        <v>454</v>
      </c>
      <c r="B1176" s="5" t="s">
        <v>500</v>
      </c>
      <c r="C1176" s="5" t="s">
        <v>985</v>
      </c>
      <c r="D1176" s="52">
        <f t="shared" ca="1" si="22"/>
        <v>19404</v>
      </c>
      <c r="E1176" s="5" t="s">
        <v>1020</v>
      </c>
      <c r="F1176" s="5">
        <v>28</v>
      </c>
      <c r="G1176" s="50">
        <v>32909</v>
      </c>
      <c r="H1176" s="5">
        <v>562965</v>
      </c>
      <c r="I1176" s="50">
        <v>38866</v>
      </c>
      <c r="J1176" s="5" t="s">
        <v>858</v>
      </c>
      <c r="L1176"/>
    </row>
    <row r="1177" spans="1:12" s="1" customFormat="1" x14ac:dyDescent="0.25">
      <c r="A1177" s="5" t="s">
        <v>454</v>
      </c>
      <c r="B1177" s="5" t="s">
        <v>481</v>
      </c>
      <c r="C1177" s="5" t="s">
        <v>942</v>
      </c>
      <c r="D1177" s="52">
        <f t="shared" ca="1" si="22"/>
        <v>24132</v>
      </c>
      <c r="E1177" s="5" t="s">
        <v>749</v>
      </c>
      <c r="F1177" s="5">
        <v>32</v>
      </c>
      <c r="G1177" s="50">
        <v>31585</v>
      </c>
      <c r="H1177" s="5">
        <v>352960</v>
      </c>
      <c r="I1177" s="50">
        <v>39046</v>
      </c>
      <c r="J1177" s="5" t="s">
        <v>858</v>
      </c>
      <c r="L1177"/>
    </row>
    <row r="1178" spans="1:12" s="1" customFormat="1" x14ac:dyDescent="0.25">
      <c r="A1178" s="5" t="s">
        <v>408</v>
      </c>
      <c r="B1178" s="5" t="s">
        <v>712</v>
      </c>
      <c r="C1178" s="5" t="s">
        <v>959</v>
      </c>
      <c r="D1178" s="52">
        <f t="shared" ca="1" si="22"/>
        <v>31008</v>
      </c>
      <c r="E1178" s="5" t="s">
        <v>622</v>
      </c>
      <c r="F1178" s="5">
        <v>32</v>
      </c>
      <c r="G1178" s="50">
        <v>31554</v>
      </c>
      <c r="H1178" s="5">
        <v>562966</v>
      </c>
      <c r="I1178" s="50">
        <v>39059</v>
      </c>
      <c r="J1178" s="5" t="s">
        <v>858</v>
      </c>
      <c r="L1178"/>
    </row>
    <row r="1179" spans="1:12" s="1" customFormat="1" x14ac:dyDescent="0.25">
      <c r="A1179" s="5" t="s">
        <v>413</v>
      </c>
      <c r="B1179" s="5" t="s">
        <v>157</v>
      </c>
      <c r="C1179" s="5" t="s">
        <v>896</v>
      </c>
      <c r="D1179" s="52">
        <f t="shared" ca="1" si="22"/>
        <v>30000</v>
      </c>
      <c r="E1179" s="5" t="s">
        <v>460</v>
      </c>
      <c r="F1179" s="5">
        <v>42</v>
      </c>
      <c r="G1179" s="50">
        <v>28015</v>
      </c>
      <c r="H1179" s="5">
        <v>352956</v>
      </c>
      <c r="I1179" s="50">
        <v>38982</v>
      </c>
      <c r="J1179" s="5" t="s">
        <v>858</v>
      </c>
      <c r="L1179"/>
    </row>
    <row r="1180" spans="1:12" s="1" customFormat="1" x14ac:dyDescent="0.25">
      <c r="A1180" s="5" t="s">
        <v>454</v>
      </c>
      <c r="B1180" s="5" t="s">
        <v>497</v>
      </c>
      <c r="C1180" s="5" t="s">
        <v>1036</v>
      </c>
      <c r="D1180" s="52">
        <f t="shared" ca="1" si="22"/>
        <v>26580</v>
      </c>
      <c r="E1180" s="5" t="s">
        <v>460</v>
      </c>
      <c r="F1180" s="5">
        <v>30</v>
      </c>
      <c r="G1180" s="50">
        <v>32398</v>
      </c>
      <c r="H1180" s="5">
        <v>352954</v>
      </c>
      <c r="I1180" s="50">
        <v>38758</v>
      </c>
      <c r="J1180" s="5" t="s">
        <v>858</v>
      </c>
      <c r="L1180"/>
    </row>
    <row r="1181" spans="1:12" s="1" customFormat="1" x14ac:dyDescent="0.25">
      <c r="A1181" s="5" t="s">
        <v>454</v>
      </c>
      <c r="B1181" s="5" t="s">
        <v>155</v>
      </c>
      <c r="C1181" s="5" t="s">
        <v>796</v>
      </c>
      <c r="D1181" s="52">
        <f t="shared" ca="1" si="22"/>
        <v>28116</v>
      </c>
      <c r="E1181" s="5" t="s">
        <v>1037</v>
      </c>
      <c r="F1181" s="5">
        <v>42</v>
      </c>
      <c r="G1181" s="50">
        <v>27677</v>
      </c>
      <c r="H1181" s="5">
        <v>562967</v>
      </c>
      <c r="I1181" s="50">
        <v>38872</v>
      </c>
      <c r="J1181" s="5" t="s">
        <v>858</v>
      </c>
      <c r="L1181"/>
    </row>
    <row r="1182" spans="1:12" s="1" customFormat="1" x14ac:dyDescent="0.25">
      <c r="A1182" s="5" t="s">
        <v>413</v>
      </c>
      <c r="B1182" s="5" t="s">
        <v>534</v>
      </c>
      <c r="C1182" s="5" t="s">
        <v>942</v>
      </c>
      <c r="D1182" s="52">
        <f t="shared" ca="1" si="22"/>
        <v>27972</v>
      </c>
      <c r="E1182" s="5" t="s">
        <v>416</v>
      </c>
      <c r="F1182" s="5">
        <v>32</v>
      </c>
      <c r="G1182" s="50">
        <v>31631</v>
      </c>
      <c r="H1182" s="5">
        <v>562968</v>
      </c>
      <c r="I1182" s="50">
        <v>38854</v>
      </c>
      <c r="J1182" s="5" t="s">
        <v>858</v>
      </c>
      <c r="L1182"/>
    </row>
    <row r="1183" spans="1:12" s="1" customFormat="1" x14ac:dyDescent="0.25">
      <c r="A1183" s="5" t="s">
        <v>454</v>
      </c>
      <c r="B1183" s="5" t="s">
        <v>559</v>
      </c>
      <c r="C1183" s="5" t="s">
        <v>942</v>
      </c>
      <c r="D1183" s="52">
        <f t="shared" ca="1" si="22"/>
        <v>20172</v>
      </c>
      <c r="E1183" s="5" t="s">
        <v>439</v>
      </c>
      <c r="F1183" s="5">
        <v>29</v>
      </c>
      <c r="G1183" s="50">
        <v>32427</v>
      </c>
      <c r="H1183" s="5">
        <v>562969</v>
      </c>
      <c r="I1183" s="50">
        <v>38871</v>
      </c>
      <c r="J1183" s="5" t="s">
        <v>858</v>
      </c>
      <c r="L1183"/>
    </row>
    <row r="1184" spans="1:12" s="1" customFormat="1" x14ac:dyDescent="0.25">
      <c r="A1184" s="5" t="s">
        <v>413</v>
      </c>
      <c r="B1184" s="5" t="s">
        <v>662</v>
      </c>
      <c r="C1184" s="5" t="s">
        <v>1038</v>
      </c>
      <c r="D1184" s="52">
        <f t="shared" ca="1" si="22"/>
        <v>20448</v>
      </c>
      <c r="E1184" s="5" t="s">
        <v>439</v>
      </c>
      <c r="F1184" s="5">
        <v>37</v>
      </c>
      <c r="G1184" s="50">
        <v>29771</v>
      </c>
      <c r="H1184" s="5">
        <v>562970</v>
      </c>
      <c r="I1184" s="50">
        <v>38842</v>
      </c>
      <c r="J1184" s="5" t="s">
        <v>858</v>
      </c>
      <c r="L1184"/>
    </row>
    <row r="1185" spans="1:12" s="1" customFormat="1" x14ac:dyDescent="0.25">
      <c r="A1185" s="5" t="s">
        <v>454</v>
      </c>
      <c r="B1185" s="5" t="s">
        <v>152</v>
      </c>
      <c r="C1185" s="5" t="s">
        <v>175</v>
      </c>
      <c r="D1185" s="52">
        <f t="shared" ca="1" si="22"/>
        <v>19932</v>
      </c>
      <c r="E1185" s="5" t="s">
        <v>416</v>
      </c>
      <c r="F1185" s="5">
        <v>33</v>
      </c>
      <c r="G1185" s="50">
        <v>31122</v>
      </c>
      <c r="H1185" s="5">
        <v>562985</v>
      </c>
      <c r="I1185" s="50">
        <v>39061</v>
      </c>
      <c r="J1185" s="5" t="s">
        <v>858</v>
      </c>
      <c r="L1185"/>
    </row>
    <row r="1186" spans="1:12" s="1" customFormat="1" x14ac:dyDescent="0.25">
      <c r="A1186" s="5" t="s">
        <v>413</v>
      </c>
      <c r="B1186" s="5" t="s">
        <v>817</v>
      </c>
      <c r="C1186" s="5" t="s">
        <v>937</v>
      </c>
      <c r="D1186" s="52">
        <f t="shared" ca="1" si="22"/>
        <v>24612</v>
      </c>
      <c r="E1186" s="5" t="s">
        <v>749</v>
      </c>
      <c r="F1186" s="5">
        <v>34</v>
      </c>
      <c r="G1186" s="50">
        <v>30845</v>
      </c>
      <c r="H1186" s="5">
        <v>352981</v>
      </c>
      <c r="I1186" s="50">
        <v>38725</v>
      </c>
      <c r="J1186" s="5" t="s">
        <v>858</v>
      </c>
      <c r="L1186"/>
    </row>
    <row r="1187" spans="1:12" s="1" customFormat="1" x14ac:dyDescent="0.25">
      <c r="A1187" s="5" t="s">
        <v>408</v>
      </c>
      <c r="B1187" s="5" t="s">
        <v>528</v>
      </c>
      <c r="C1187" s="5" t="s">
        <v>1039</v>
      </c>
      <c r="D1187" s="52">
        <f t="shared" ca="1" si="22"/>
        <v>27492</v>
      </c>
      <c r="E1187" s="5" t="s">
        <v>439</v>
      </c>
      <c r="F1187" s="5">
        <v>32</v>
      </c>
      <c r="G1187" s="50">
        <v>31610</v>
      </c>
      <c r="H1187" s="5">
        <v>562990</v>
      </c>
      <c r="I1187" s="50">
        <v>38859</v>
      </c>
      <c r="J1187" s="5" t="s">
        <v>858</v>
      </c>
      <c r="L1187"/>
    </row>
    <row r="1188" spans="1:12" s="1" customFormat="1" x14ac:dyDescent="0.25">
      <c r="A1188" s="5" t="s">
        <v>454</v>
      </c>
      <c r="B1188" s="5" t="s">
        <v>766</v>
      </c>
      <c r="C1188" s="5" t="s">
        <v>969</v>
      </c>
      <c r="D1188" s="52">
        <f t="shared" ca="1" si="22"/>
        <v>26340</v>
      </c>
      <c r="E1188" s="5" t="s">
        <v>439</v>
      </c>
      <c r="F1188" s="5">
        <v>31</v>
      </c>
      <c r="G1188" s="50">
        <v>31968</v>
      </c>
      <c r="H1188" s="5">
        <v>562992</v>
      </c>
      <c r="I1188" s="50">
        <v>38880</v>
      </c>
      <c r="J1188" s="5" t="s">
        <v>858</v>
      </c>
      <c r="L1188"/>
    </row>
    <row r="1189" spans="1:12" s="1" customFormat="1" x14ac:dyDescent="0.25">
      <c r="A1189" s="5" t="s">
        <v>408</v>
      </c>
      <c r="B1189" s="5" t="s">
        <v>511</v>
      </c>
      <c r="C1189" s="5" t="s">
        <v>779</v>
      </c>
      <c r="D1189" s="52">
        <f t="shared" ca="1" si="22"/>
        <v>31188</v>
      </c>
      <c r="E1189" s="5" t="s">
        <v>439</v>
      </c>
      <c r="F1189" s="5">
        <v>29</v>
      </c>
      <c r="G1189" s="50">
        <v>32619</v>
      </c>
      <c r="H1189" s="5">
        <v>352999</v>
      </c>
      <c r="I1189" s="50">
        <v>39205</v>
      </c>
      <c r="J1189" s="5" t="s">
        <v>858</v>
      </c>
      <c r="L1189"/>
    </row>
    <row r="1190" spans="1:12" s="1" customFormat="1" x14ac:dyDescent="0.25">
      <c r="A1190" s="5" t="s">
        <v>413</v>
      </c>
      <c r="B1190" s="5" t="s">
        <v>528</v>
      </c>
      <c r="C1190" s="5" t="s">
        <v>984</v>
      </c>
      <c r="D1190" s="52">
        <f t="shared" ca="1" si="22"/>
        <v>23184</v>
      </c>
      <c r="E1190" s="5" t="s">
        <v>439</v>
      </c>
      <c r="F1190" s="5">
        <v>32</v>
      </c>
      <c r="G1190" s="50">
        <v>31615</v>
      </c>
      <c r="H1190" s="5">
        <v>352991</v>
      </c>
      <c r="I1190" s="50">
        <v>39441</v>
      </c>
      <c r="J1190" s="5" t="s">
        <v>858</v>
      </c>
      <c r="L1190"/>
    </row>
    <row r="1191" spans="1:12" s="1" customFormat="1" x14ac:dyDescent="0.25">
      <c r="A1191" s="5" t="s">
        <v>454</v>
      </c>
      <c r="B1191" s="5" t="s">
        <v>434</v>
      </c>
      <c r="C1191" s="5" t="s">
        <v>1040</v>
      </c>
      <c r="D1191" s="52">
        <f t="shared" ca="1" si="22"/>
        <v>18012</v>
      </c>
      <c r="E1191" s="5" t="s">
        <v>439</v>
      </c>
      <c r="F1191" s="5">
        <v>32</v>
      </c>
      <c r="G1191" s="50">
        <v>31469</v>
      </c>
      <c r="H1191" s="5">
        <v>563003</v>
      </c>
      <c r="I1191" s="50">
        <v>39275</v>
      </c>
      <c r="J1191" s="5" t="s">
        <v>858</v>
      </c>
      <c r="L1191"/>
    </row>
    <row r="1192" spans="1:12" s="1" customFormat="1" x14ac:dyDescent="0.25">
      <c r="A1192" s="5" t="s">
        <v>413</v>
      </c>
      <c r="B1192" s="5" t="s">
        <v>519</v>
      </c>
      <c r="C1192" s="5" t="s">
        <v>914</v>
      </c>
      <c r="D1192" s="52">
        <f t="shared" ca="1" si="22"/>
        <v>25404</v>
      </c>
      <c r="E1192" s="5" t="s">
        <v>416</v>
      </c>
      <c r="F1192" s="5">
        <v>36</v>
      </c>
      <c r="G1192" s="50">
        <v>30144</v>
      </c>
      <c r="H1192" s="5">
        <v>353002</v>
      </c>
      <c r="I1192" s="50">
        <v>39144</v>
      </c>
      <c r="J1192" s="5" t="s">
        <v>858</v>
      </c>
      <c r="L1192"/>
    </row>
    <row r="1193" spans="1:12" s="1" customFormat="1" x14ac:dyDescent="0.25">
      <c r="A1193" s="5" t="s">
        <v>454</v>
      </c>
      <c r="B1193" s="5" t="s">
        <v>448</v>
      </c>
      <c r="C1193" s="5" t="s">
        <v>1041</v>
      </c>
      <c r="D1193" s="52">
        <f t="shared" ca="1" si="22"/>
        <v>24660</v>
      </c>
      <c r="E1193" s="5" t="s">
        <v>439</v>
      </c>
      <c r="F1193" s="5">
        <v>37</v>
      </c>
      <c r="G1193" s="50">
        <v>29532</v>
      </c>
      <c r="H1193" s="5">
        <v>562971</v>
      </c>
      <c r="I1193" s="50">
        <v>39366</v>
      </c>
      <c r="J1193" s="5" t="s">
        <v>858</v>
      </c>
      <c r="L1193"/>
    </row>
    <row r="1194" spans="1:12" s="1" customFormat="1" x14ac:dyDescent="0.25">
      <c r="A1194" s="5" t="s">
        <v>408</v>
      </c>
      <c r="B1194" s="5" t="s">
        <v>590</v>
      </c>
      <c r="C1194" s="5" t="s">
        <v>828</v>
      </c>
      <c r="D1194" s="52">
        <f t="shared" ca="1" si="22"/>
        <v>30156</v>
      </c>
      <c r="E1194" s="5" t="s">
        <v>439</v>
      </c>
      <c r="F1194" s="5">
        <v>34</v>
      </c>
      <c r="G1194" s="50">
        <v>30608</v>
      </c>
      <c r="H1194" s="5">
        <v>353000</v>
      </c>
      <c r="I1194" s="50">
        <v>39280</v>
      </c>
      <c r="J1194" s="5" t="s">
        <v>858</v>
      </c>
      <c r="L1194"/>
    </row>
    <row r="1195" spans="1:12" s="1" customFormat="1" x14ac:dyDescent="0.25">
      <c r="A1195" s="5" t="s">
        <v>454</v>
      </c>
      <c r="B1195" s="5" t="s">
        <v>553</v>
      </c>
      <c r="C1195" s="5" t="s">
        <v>928</v>
      </c>
      <c r="D1195" s="52">
        <f t="shared" ca="1" si="22"/>
        <v>27804</v>
      </c>
      <c r="E1195" s="5" t="s">
        <v>416</v>
      </c>
      <c r="F1195" s="5">
        <v>32</v>
      </c>
      <c r="G1195" s="50">
        <v>31438</v>
      </c>
      <c r="H1195" s="5">
        <v>352988</v>
      </c>
      <c r="I1195" s="50">
        <v>39347</v>
      </c>
      <c r="J1195" s="5" t="s">
        <v>858</v>
      </c>
      <c r="L1195"/>
    </row>
    <row r="1196" spans="1:12" s="1" customFormat="1" x14ac:dyDescent="0.25">
      <c r="A1196" s="5" t="s">
        <v>454</v>
      </c>
      <c r="B1196" s="5" t="s">
        <v>553</v>
      </c>
      <c r="C1196" s="5" t="s">
        <v>907</v>
      </c>
      <c r="D1196" s="52">
        <f t="shared" ca="1" si="22"/>
        <v>21300</v>
      </c>
      <c r="E1196" s="5" t="s">
        <v>439</v>
      </c>
      <c r="F1196" s="5">
        <v>30</v>
      </c>
      <c r="G1196" s="50">
        <v>32093</v>
      </c>
      <c r="H1196" s="5">
        <v>563007</v>
      </c>
      <c r="I1196" s="50">
        <v>39175</v>
      </c>
      <c r="J1196" s="5" t="s">
        <v>858</v>
      </c>
      <c r="L1196"/>
    </row>
    <row r="1197" spans="1:12" s="1" customFormat="1" x14ac:dyDescent="0.25">
      <c r="A1197" s="5" t="s">
        <v>454</v>
      </c>
      <c r="B1197" s="5" t="s">
        <v>623</v>
      </c>
      <c r="C1197" s="5" t="s">
        <v>928</v>
      </c>
      <c r="D1197" s="52">
        <f t="shared" ca="1" si="22"/>
        <v>26964</v>
      </c>
      <c r="E1197" s="5" t="s">
        <v>439</v>
      </c>
      <c r="F1197" s="5">
        <v>31</v>
      </c>
      <c r="G1197" s="50">
        <v>31932</v>
      </c>
      <c r="H1197" s="5">
        <v>563009</v>
      </c>
      <c r="I1197" s="50">
        <v>39442</v>
      </c>
      <c r="J1197" s="5" t="s">
        <v>858</v>
      </c>
      <c r="L1197"/>
    </row>
    <row r="1198" spans="1:12" s="1" customFormat="1" x14ac:dyDescent="0.25">
      <c r="A1198" s="5" t="s">
        <v>408</v>
      </c>
      <c r="B1198" s="5" t="s">
        <v>414</v>
      </c>
      <c r="C1198" s="5" t="s">
        <v>950</v>
      </c>
      <c r="D1198" s="52">
        <f t="shared" ca="1" si="22"/>
        <v>23328</v>
      </c>
      <c r="E1198" s="5" t="s">
        <v>1042</v>
      </c>
      <c r="F1198" s="5">
        <v>32</v>
      </c>
      <c r="G1198" s="50">
        <v>31464</v>
      </c>
      <c r="H1198" s="5">
        <v>352980</v>
      </c>
      <c r="I1198" s="50">
        <v>39397</v>
      </c>
      <c r="J1198" s="5" t="s">
        <v>858</v>
      </c>
      <c r="L1198"/>
    </row>
    <row r="1199" spans="1:12" s="1" customFormat="1" x14ac:dyDescent="0.25">
      <c r="A1199" s="5" t="s">
        <v>408</v>
      </c>
      <c r="B1199" s="5" t="s">
        <v>464</v>
      </c>
      <c r="C1199" s="5" t="s">
        <v>828</v>
      </c>
      <c r="D1199" s="52">
        <f t="shared" ca="1" si="22"/>
        <v>30576</v>
      </c>
      <c r="E1199" s="5" t="s">
        <v>868</v>
      </c>
      <c r="F1199" s="5">
        <v>43</v>
      </c>
      <c r="G1199" s="50">
        <v>27340</v>
      </c>
      <c r="H1199" s="5">
        <v>353013</v>
      </c>
      <c r="I1199" s="50">
        <v>39412</v>
      </c>
      <c r="J1199" s="5" t="s">
        <v>858</v>
      </c>
      <c r="L1199"/>
    </row>
    <row r="1200" spans="1:12" s="1" customFormat="1" x14ac:dyDescent="0.25">
      <c r="A1200" s="5" t="s">
        <v>413</v>
      </c>
      <c r="B1200" s="5" t="s">
        <v>704</v>
      </c>
      <c r="C1200" s="5" t="s">
        <v>539</v>
      </c>
      <c r="D1200" s="52">
        <f t="shared" ca="1" si="22"/>
        <v>23736</v>
      </c>
      <c r="E1200" s="5" t="s">
        <v>442</v>
      </c>
      <c r="F1200" s="5">
        <v>47</v>
      </c>
      <c r="G1200" s="50">
        <v>25883</v>
      </c>
      <c r="H1200" s="5">
        <v>353018</v>
      </c>
      <c r="I1200" s="50">
        <v>39170</v>
      </c>
      <c r="J1200" s="5" t="s">
        <v>858</v>
      </c>
      <c r="L1200"/>
    </row>
    <row r="1201" spans="1:12" s="1" customFormat="1" x14ac:dyDescent="0.25">
      <c r="A1201" s="5" t="s">
        <v>408</v>
      </c>
      <c r="B1201" s="5" t="s">
        <v>157</v>
      </c>
      <c r="C1201" s="5" t="s">
        <v>913</v>
      </c>
      <c r="D1201" s="52">
        <f t="shared" ca="1" si="22"/>
        <v>21624</v>
      </c>
      <c r="E1201" s="5" t="s">
        <v>439</v>
      </c>
      <c r="F1201" s="5">
        <v>38</v>
      </c>
      <c r="G1201" s="50">
        <v>29358</v>
      </c>
      <c r="H1201" s="5">
        <v>353015</v>
      </c>
      <c r="I1201" s="50">
        <v>39301</v>
      </c>
      <c r="J1201" s="5" t="s">
        <v>858</v>
      </c>
      <c r="L1201"/>
    </row>
    <row r="1202" spans="1:12" s="1" customFormat="1" x14ac:dyDescent="0.25">
      <c r="A1202" s="5" t="s">
        <v>454</v>
      </c>
      <c r="B1202" s="5" t="s">
        <v>157</v>
      </c>
      <c r="C1202" s="5" t="s">
        <v>922</v>
      </c>
      <c r="D1202" s="52">
        <f t="shared" ca="1" si="22"/>
        <v>21768</v>
      </c>
      <c r="E1202" s="5" t="s">
        <v>958</v>
      </c>
      <c r="F1202" s="5">
        <v>34</v>
      </c>
      <c r="G1202" s="50">
        <v>30746</v>
      </c>
      <c r="H1202" s="5">
        <v>562994</v>
      </c>
      <c r="I1202" s="50">
        <v>39337</v>
      </c>
      <c r="J1202" s="5" t="s">
        <v>858</v>
      </c>
      <c r="L1202"/>
    </row>
    <row r="1203" spans="1:12" s="1" customFormat="1" x14ac:dyDescent="0.25">
      <c r="A1203" s="5" t="s">
        <v>454</v>
      </c>
      <c r="B1203" s="5" t="s">
        <v>719</v>
      </c>
      <c r="C1203" s="5" t="s">
        <v>973</v>
      </c>
      <c r="D1203" s="52">
        <f t="shared" ca="1" si="22"/>
        <v>25236</v>
      </c>
      <c r="E1203" s="5" t="s">
        <v>439</v>
      </c>
      <c r="F1203" s="5">
        <v>31</v>
      </c>
      <c r="G1203" s="50">
        <v>31909</v>
      </c>
      <c r="H1203" s="5">
        <v>563019</v>
      </c>
      <c r="I1203" s="50">
        <v>39266</v>
      </c>
      <c r="J1203" s="5" t="s">
        <v>858</v>
      </c>
      <c r="L1203"/>
    </row>
    <row r="1204" spans="1:12" s="1" customFormat="1" x14ac:dyDescent="0.25">
      <c r="A1204" s="5" t="s">
        <v>413</v>
      </c>
      <c r="B1204" s="5" t="s">
        <v>437</v>
      </c>
      <c r="C1204" s="5" t="s">
        <v>510</v>
      </c>
      <c r="D1204" s="52">
        <f t="shared" ca="1" si="22"/>
        <v>22860</v>
      </c>
      <c r="E1204" s="5" t="s">
        <v>678</v>
      </c>
      <c r="F1204" s="5">
        <v>47</v>
      </c>
      <c r="G1204" s="50">
        <v>25938</v>
      </c>
      <c r="H1204" s="5">
        <v>563012</v>
      </c>
      <c r="I1204" s="50">
        <v>39162</v>
      </c>
      <c r="J1204" s="5" t="s">
        <v>466</v>
      </c>
      <c r="L1204"/>
    </row>
    <row r="1205" spans="1:12" s="1" customFormat="1" x14ac:dyDescent="0.25">
      <c r="A1205" s="5" t="s">
        <v>413</v>
      </c>
      <c r="B1205" s="5" t="s">
        <v>485</v>
      </c>
      <c r="C1205" s="5" t="s">
        <v>1043</v>
      </c>
      <c r="D1205" s="52">
        <f t="shared" ca="1" si="22"/>
        <v>19080</v>
      </c>
      <c r="E1205" s="5" t="s">
        <v>447</v>
      </c>
      <c r="F1205" s="5">
        <v>50</v>
      </c>
      <c r="G1205" s="50">
        <v>24787</v>
      </c>
      <c r="H1205" s="5">
        <v>562995</v>
      </c>
      <c r="I1205" s="50">
        <v>39377</v>
      </c>
      <c r="J1205" s="5" t="s">
        <v>466</v>
      </c>
      <c r="L1205"/>
    </row>
    <row r="1206" spans="1:12" s="1" customFormat="1" x14ac:dyDescent="0.25">
      <c r="A1206" s="5" t="s">
        <v>408</v>
      </c>
      <c r="B1206" s="5" t="s">
        <v>784</v>
      </c>
      <c r="C1206" s="5" t="s">
        <v>870</v>
      </c>
      <c r="D1206" s="52">
        <f t="shared" ca="1" si="22"/>
        <v>25356</v>
      </c>
      <c r="E1206" s="5" t="s">
        <v>560</v>
      </c>
      <c r="F1206" s="5">
        <v>39</v>
      </c>
      <c r="G1206" s="50">
        <v>29048</v>
      </c>
      <c r="H1206" s="5">
        <v>353005</v>
      </c>
      <c r="I1206" s="50">
        <v>39192</v>
      </c>
      <c r="J1206" s="5" t="s">
        <v>858</v>
      </c>
      <c r="L1206"/>
    </row>
    <row r="1207" spans="1:12" s="1" customFormat="1" x14ac:dyDescent="0.25">
      <c r="A1207" s="5" t="s">
        <v>454</v>
      </c>
      <c r="B1207" s="5" t="s">
        <v>541</v>
      </c>
      <c r="C1207" s="5" t="s">
        <v>1044</v>
      </c>
      <c r="D1207" s="52">
        <f t="shared" ca="1" si="22"/>
        <v>28920</v>
      </c>
      <c r="E1207" s="5" t="s">
        <v>439</v>
      </c>
      <c r="F1207" s="5">
        <v>26</v>
      </c>
      <c r="G1207" s="50">
        <v>33523</v>
      </c>
      <c r="H1207" s="5">
        <v>563021</v>
      </c>
      <c r="I1207" s="50">
        <v>39180</v>
      </c>
      <c r="J1207" s="5" t="s">
        <v>858</v>
      </c>
      <c r="L1207"/>
    </row>
    <row r="1208" spans="1:12" s="1" customFormat="1" x14ac:dyDescent="0.25">
      <c r="A1208" s="5" t="s">
        <v>454</v>
      </c>
      <c r="B1208" s="5" t="s">
        <v>719</v>
      </c>
      <c r="C1208" s="5" t="s">
        <v>847</v>
      </c>
      <c r="D1208" s="52">
        <f t="shared" ca="1" si="22"/>
        <v>22764</v>
      </c>
      <c r="E1208" s="5" t="s">
        <v>439</v>
      </c>
      <c r="F1208" s="5">
        <v>38</v>
      </c>
      <c r="G1208" s="50">
        <v>29375</v>
      </c>
      <c r="H1208" s="5">
        <v>563026</v>
      </c>
      <c r="I1208" s="50">
        <v>39205</v>
      </c>
      <c r="J1208" s="5" t="s">
        <v>858</v>
      </c>
      <c r="L1208"/>
    </row>
    <row r="1209" spans="1:12" s="1" customFormat="1" x14ac:dyDescent="0.25">
      <c r="A1209" s="5" t="s">
        <v>454</v>
      </c>
      <c r="B1209" s="5" t="s">
        <v>712</v>
      </c>
      <c r="C1209" s="5" t="s">
        <v>970</v>
      </c>
      <c r="D1209" s="52">
        <f t="shared" ca="1" si="22"/>
        <v>24360</v>
      </c>
      <c r="E1209" s="5" t="s">
        <v>622</v>
      </c>
      <c r="F1209" s="5">
        <v>31</v>
      </c>
      <c r="G1209" s="50">
        <v>32039</v>
      </c>
      <c r="H1209" s="5">
        <v>563024</v>
      </c>
      <c r="I1209" s="50">
        <v>39329</v>
      </c>
      <c r="J1209" s="5" t="s">
        <v>858</v>
      </c>
      <c r="L1209"/>
    </row>
    <row r="1210" spans="1:12" s="1" customFormat="1" x14ac:dyDescent="0.25">
      <c r="A1210" s="5" t="s">
        <v>408</v>
      </c>
      <c r="B1210" s="5" t="s">
        <v>713</v>
      </c>
      <c r="C1210" s="5" t="s">
        <v>1026</v>
      </c>
      <c r="D1210" s="52">
        <f t="shared" ca="1" si="22"/>
        <v>20628</v>
      </c>
      <c r="E1210" s="5" t="s">
        <v>577</v>
      </c>
      <c r="F1210" s="5">
        <v>30</v>
      </c>
      <c r="G1210" s="50">
        <v>32183</v>
      </c>
      <c r="H1210" s="5">
        <v>353035</v>
      </c>
      <c r="I1210" s="50">
        <v>39588</v>
      </c>
      <c r="J1210" s="5" t="s">
        <v>858</v>
      </c>
      <c r="L1210"/>
    </row>
    <row r="1211" spans="1:12" s="1" customFormat="1" x14ac:dyDescent="0.25">
      <c r="A1211" s="5" t="s">
        <v>408</v>
      </c>
      <c r="B1211" s="5" t="s">
        <v>590</v>
      </c>
      <c r="C1211" s="5" t="s">
        <v>608</v>
      </c>
      <c r="D1211" s="52">
        <f t="shared" ca="1" si="22"/>
        <v>18144</v>
      </c>
      <c r="E1211" s="5" t="s">
        <v>439</v>
      </c>
      <c r="F1211" s="5">
        <v>26</v>
      </c>
      <c r="G1211" s="50">
        <v>33584</v>
      </c>
      <c r="H1211" s="5">
        <v>567331</v>
      </c>
      <c r="I1211" s="50">
        <v>39701</v>
      </c>
      <c r="J1211" s="5" t="s">
        <v>858</v>
      </c>
      <c r="L1211"/>
    </row>
    <row r="1212" spans="1:12" s="1" customFormat="1" x14ac:dyDescent="0.25">
      <c r="A1212" s="5" t="s">
        <v>408</v>
      </c>
      <c r="B1212" s="5" t="s">
        <v>488</v>
      </c>
      <c r="C1212" s="5" t="s">
        <v>459</v>
      </c>
      <c r="D1212" s="52">
        <f t="shared" ca="1" si="22"/>
        <v>20988</v>
      </c>
      <c r="E1212" s="5" t="s">
        <v>548</v>
      </c>
      <c r="F1212" s="5">
        <v>35</v>
      </c>
      <c r="G1212" s="50">
        <v>30368</v>
      </c>
      <c r="H1212" s="5">
        <v>563029</v>
      </c>
      <c r="I1212" s="50">
        <v>39452</v>
      </c>
      <c r="J1212" s="5" t="s">
        <v>858</v>
      </c>
      <c r="L1212"/>
    </row>
    <row r="1213" spans="1:12" s="1" customFormat="1" x14ac:dyDescent="0.25">
      <c r="A1213" s="5" t="s">
        <v>408</v>
      </c>
      <c r="B1213" s="5" t="s">
        <v>665</v>
      </c>
      <c r="C1213" s="5" t="s">
        <v>490</v>
      </c>
      <c r="D1213" s="52">
        <f t="shared" ca="1" si="22"/>
        <v>22164</v>
      </c>
      <c r="E1213" s="5" t="s">
        <v>439</v>
      </c>
      <c r="F1213" s="5">
        <v>28</v>
      </c>
      <c r="G1213" s="50">
        <v>33095</v>
      </c>
      <c r="H1213" s="5">
        <v>357336</v>
      </c>
      <c r="I1213" s="50">
        <v>39580</v>
      </c>
      <c r="J1213" s="5" t="s">
        <v>858</v>
      </c>
      <c r="L1213"/>
    </row>
    <row r="1214" spans="1:12" s="1" customFormat="1" x14ac:dyDescent="0.25">
      <c r="A1214" s="5" t="s">
        <v>408</v>
      </c>
      <c r="B1214" s="5" t="s">
        <v>645</v>
      </c>
      <c r="C1214" s="5" t="s">
        <v>471</v>
      </c>
      <c r="D1214" s="52">
        <f t="shared" ca="1" si="22"/>
        <v>18804</v>
      </c>
      <c r="E1214" s="5" t="s">
        <v>439</v>
      </c>
      <c r="F1214" s="5">
        <v>26</v>
      </c>
      <c r="G1214" s="50">
        <v>33554</v>
      </c>
      <c r="H1214" s="5">
        <v>563030</v>
      </c>
      <c r="I1214" s="50">
        <v>39510</v>
      </c>
      <c r="J1214" s="5" t="s">
        <v>858</v>
      </c>
      <c r="L1214"/>
    </row>
    <row r="1215" spans="1:12" s="1" customFormat="1" x14ac:dyDescent="0.25">
      <c r="A1215" s="5" t="s">
        <v>408</v>
      </c>
      <c r="B1215" s="5" t="s">
        <v>660</v>
      </c>
      <c r="C1215" s="5" t="s">
        <v>679</v>
      </c>
      <c r="D1215" s="52">
        <f t="shared" ca="1" si="22"/>
        <v>20592</v>
      </c>
      <c r="E1215" s="5" t="s">
        <v>536</v>
      </c>
      <c r="F1215" s="5">
        <v>42</v>
      </c>
      <c r="G1215" s="50">
        <v>27945</v>
      </c>
      <c r="H1215" s="5">
        <v>353008</v>
      </c>
      <c r="I1215" s="50">
        <v>39778</v>
      </c>
      <c r="J1215" s="5" t="s">
        <v>858</v>
      </c>
      <c r="L1215"/>
    </row>
    <row r="1216" spans="1:12" s="1" customFormat="1" x14ac:dyDescent="0.25">
      <c r="A1216" s="5" t="s">
        <v>413</v>
      </c>
      <c r="B1216" s="5" t="s">
        <v>719</v>
      </c>
      <c r="C1216" s="5" t="s">
        <v>1045</v>
      </c>
      <c r="D1216" s="52">
        <f t="shared" ca="1" si="22"/>
        <v>22176</v>
      </c>
      <c r="E1216" s="5" t="s">
        <v>428</v>
      </c>
      <c r="F1216" s="5">
        <v>33</v>
      </c>
      <c r="G1216" s="50">
        <v>31140</v>
      </c>
      <c r="H1216" s="5">
        <v>563023</v>
      </c>
      <c r="I1216" s="50">
        <v>39792</v>
      </c>
      <c r="J1216" s="5" t="s">
        <v>858</v>
      </c>
      <c r="L1216"/>
    </row>
    <row r="1217" spans="1:12" s="1" customFormat="1" x14ac:dyDescent="0.25">
      <c r="A1217" s="5" t="s">
        <v>454</v>
      </c>
      <c r="B1217" s="5" t="s">
        <v>509</v>
      </c>
      <c r="C1217" s="5" t="s">
        <v>640</v>
      </c>
      <c r="D1217" s="52">
        <f t="shared" ca="1" si="22"/>
        <v>29616</v>
      </c>
      <c r="E1217" s="5" t="s">
        <v>1046</v>
      </c>
      <c r="F1217" s="5">
        <v>50</v>
      </c>
      <c r="G1217" s="50">
        <v>25036</v>
      </c>
      <c r="H1217" s="5">
        <v>563031</v>
      </c>
      <c r="I1217" s="50">
        <v>39736</v>
      </c>
      <c r="J1217" s="5" t="s">
        <v>858</v>
      </c>
      <c r="L1217"/>
    </row>
    <row r="1218" spans="1:12" s="1" customFormat="1" x14ac:dyDescent="0.25">
      <c r="A1218" s="5" t="s">
        <v>408</v>
      </c>
      <c r="B1218" s="5" t="s">
        <v>488</v>
      </c>
      <c r="C1218" s="5" t="s">
        <v>1034</v>
      </c>
      <c r="D1218" s="52">
        <f t="shared" ca="1" si="22"/>
        <v>30288</v>
      </c>
      <c r="E1218" s="5" t="s">
        <v>1046</v>
      </c>
      <c r="F1218" s="5">
        <v>34</v>
      </c>
      <c r="G1218" s="50">
        <v>30658</v>
      </c>
      <c r="H1218" s="5">
        <v>353033</v>
      </c>
      <c r="I1218" s="50">
        <v>39472</v>
      </c>
      <c r="J1218" s="5" t="s">
        <v>858</v>
      </c>
      <c r="L1218"/>
    </row>
    <row r="1219" spans="1:12" s="1" customFormat="1" x14ac:dyDescent="0.25">
      <c r="A1219" s="5" t="s">
        <v>408</v>
      </c>
      <c r="B1219" s="5" t="s">
        <v>185</v>
      </c>
      <c r="C1219" s="5" t="s">
        <v>155</v>
      </c>
      <c r="D1219" s="52">
        <f t="shared" ref="D1219:D1282" ca="1" si="23">RANDBETWEEN(1500,2600)*12</f>
        <v>22704</v>
      </c>
      <c r="E1219" s="5" t="s">
        <v>478</v>
      </c>
      <c r="F1219" s="5">
        <v>37</v>
      </c>
      <c r="G1219" s="50">
        <v>29591</v>
      </c>
      <c r="H1219" s="5">
        <v>353020</v>
      </c>
      <c r="I1219" s="50">
        <v>39588</v>
      </c>
      <c r="J1219" s="5" t="s">
        <v>858</v>
      </c>
      <c r="L1219"/>
    </row>
    <row r="1220" spans="1:12" s="1" customFormat="1" x14ac:dyDescent="0.25">
      <c r="A1220" s="5" t="s">
        <v>454</v>
      </c>
      <c r="B1220" s="5" t="s">
        <v>547</v>
      </c>
      <c r="C1220" s="5" t="s">
        <v>1047</v>
      </c>
      <c r="D1220" s="52">
        <f t="shared" ca="1" si="23"/>
        <v>22560</v>
      </c>
      <c r="E1220" s="5" t="s">
        <v>1048</v>
      </c>
      <c r="F1220" s="5">
        <v>33</v>
      </c>
      <c r="G1220" s="50">
        <v>31271</v>
      </c>
      <c r="H1220" s="5">
        <v>353032</v>
      </c>
      <c r="I1220" s="50">
        <v>40068</v>
      </c>
      <c r="J1220" s="5" t="s">
        <v>858</v>
      </c>
      <c r="L1220"/>
    </row>
    <row r="1221" spans="1:12" s="1" customFormat="1" x14ac:dyDescent="0.25">
      <c r="A1221" s="5" t="s">
        <v>454</v>
      </c>
      <c r="B1221" s="5" t="s">
        <v>572</v>
      </c>
      <c r="C1221" s="5" t="s">
        <v>976</v>
      </c>
      <c r="D1221" s="52">
        <f t="shared" ca="1" si="23"/>
        <v>20172</v>
      </c>
      <c r="E1221" s="5" t="s">
        <v>442</v>
      </c>
      <c r="F1221" s="5">
        <v>28</v>
      </c>
      <c r="G1221" s="50">
        <v>33044</v>
      </c>
      <c r="H1221" s="5">
        <v>563039</v>
      </c>
      <c r="I1221" s="50">
        <v>39906</v>
      </c>
      <c r="J1221" s="5" t="s">
        <v>858</v>
      </c>
      <c r="L1221"/>
    </row>
    <row r="1222" spans="1:12" s="1" customFormat="1" x14ac:dyDescent="0.25">
      <c r="A1222" s="5" t="s">
        <v>454</v>
      </c>
      <c r="B1222" s="5" t="s">
        <v>564</v>
      </c>
      <c r="C1222" s="5" t="s">
        <v>893</v>
      </c>
      <c r="D1222" s="52">
        <f t="shared" ca="1" si="23"/>
        <v>27888</v>
      </c>
      <c r="E1222" s="5" t="s">
        <v>439</v>
      </c>
      <c r="F1222" s="5">
        <v>32</v>
      </c>
      <c r="G1222" s="50">
        <v>31596</v>
      </c>
      <c r="H1222" s="5">
        <v>563047</v>
      </c>
      <c r="I1222" s="50">
        <v>39860</v>
      </c>
      <c r="J1222" s="5" t="s">
        <v>858</v>
      </c>
      <c r="L1222"/>
    </row>
    <row r="1223" spans="1:12" s="1" customFormat="1" x14ac:dyDescent="0.25">
      <c r="A1223" s="5" t="s">
        <v>408</v>
      </c>
      <c r="B1223" s="5" t="s">
        <v>660</v>
      </c>
      <c r="C1223" s="5" t="s">
        <v>784</v>
      </c>
      <c r="D1223" s="52">
        <f t="shared" ca="1" si="23"/>
        <v>30108</v>
      </c>
      <c r="E1223" s="5" t="s">
        <v>439</v>
      </c>
      <c r="F1223" s="5">
        <v>29</v>
      </c>
      <c r="G1223" s="50">
        <v>32657</v>
      </c>
      <c r="H1223" s="5">
        <v>563049</v>
      </c>
      <c r="I1223" s="50">
        <v>39901</v>
      </c>
      <c r="J1223" s="5" t="s">
        <v>858</v>
      </c>
      <c r="L1223"/>
    </row>
    <row r="1224" spans="1:12" s="1" customFormat="1" x14ac:dyDescent="0.25">
      <c r="A1224" s="5" t="s">
        <v>408</v>
      </c>
      <c r="B1224" s="5" t="s">
        <v>514</v>
      </c>
      <c r="C1224" s="5" t="s">
        <v>870</v>
      </c>
      <c r="D1224" s="52">
        <f t="shared" ca="1" si="23"/>
        <v>30600</v>
      </c>
      <c r="E1224" s="5" t="s">
        <v>439</v>
      </c>
      <c r="F1224" s="5">
        <v>29</v>
      </c>
      <c r="G1224" s="50">
        <v>32588</v>
      </c>
      <c r="H1224" s="5">
        <v>353053</v>
      </c>
      <c r="I1224" s="50">
        <v>39908</v>
      </c>
      <c r="J1224" s="5" t="s">
        <v>858</v>
      </c>
      <c r="L1224"/>
    </row>
    <row r="1225" spans="1:12" s="1" customFormat="1" x14ac:dyDescent="0.25">
      <c r="A1225" s="5" t="s">
        <v>454</v>
      </c>
      <c r="B1225" s="5" t="s">
        <v>664</v>
      </c>
      <c r="C1225" s="5" t="s">
        <v>1049</v>
      </c>
      <c r="D1225" s="52">
        <f t="shared" ca="1" si="23"/>
        <v>27996</v>
      </c>
      <c r="E1225" s="5" t="s">
        <v>439</v>
      </c>
      <c r="F1225" s="5">
        <v>27</v>
      </c>
      <c r="G1225" s="50">
        <v>33202</v>
      </c>
      <c r="H1225" s="5">
        <v>563073</v>
      </c>
      <c r="I1225" s="50">
        <v>39967</v>
      </c>
      <c r="J1225" s="5" t="s">
        <v>858</v>
      </c>
      <c r="L1225"/>
    </row>
    <row r="1226" spans="1:12" s="1" customFormat="1" x14ac:dyDescent="0.25">
      <c r="A1226" s="5" t="s">
        <v>408</v>
      </c>
      <c r="B1226" s="5" t="s">
        <v>652</v>
      </c>
      <c r="C1226" s="5" t="s">
        <v>645</v>
      </c>
      <c r="D1226" s="52">
        <f t="shared" ca="1" si="23"/>
        <v>28344</v>
      </c>
      <c r="E1226" s="5" t="s">
        <v>439</v>
      </c>
      <c r="F1226" s="5">
        <v>28</v>
      </c>
      <c r="G1226" s="50">
        <v>32930</v>
      </c>
      <c r="H1226" s="5">
        <v>353051</v>
      </c>
      <c r="I1226" s="50">
        <v>39898</v>
      </c>
      <c r="J1226" s="5" t="s">
        <v>858</v>
      </c>
      <c r="L1226"/>
    </row>
    <row r="1227" spans="1:12" s="1" customFormat="1" x14ac:dyDescent="0.25">
      <c r="A1227" s="5" t="s">
        <v>454</v>
      </c>
      <c r="B1227" s="5" t="s">
        <v>429</v>
      </c>
      <c r="C1227" s="5" t="s">
        <v>139</v>
      </c>
      <c r="D1227" s="52">
        <f t="shared" ca="1" si="23"/>
        <v>28008</v>
      </c>
      <c r="E1227" s="5" t="s">
        <v>439</v>
      </c>
      <c r="F1227" s="5">
        <v>28</v>
      </c>
      <c r="G1227" s="50">
        <v>32983</v>
      </c>
      <c r="H1227" s="5">
        <v>563044</v>
      </c>
      <c r="I1227" s="50">
        <v>40204</v>
      </c>
      <c r="J1227" s="5" t="s">
        <v>858</v>
      </c>
      <c r="L1227"/>
    </row>
    <row r="1228" spans="1:12" s="1" customFormat="1" x14ac:dyDescent="0.25">
      <c r="A1228" s="5" t="s">
        <v>454</v>
      </c>
      <c r="B1228" s="5" t="s">
        <v>564</v>
      </c>
      <c r="C1228" s="5" t="s">
        <v>677</v>
      </c>
      <c r="D1228" s="52">
        <f t="shared" ca="1" si="23"/>
        <v>31044</v>
      </c>
      <c r="E1228" s="5" t="s">
        <v>439</v>
      </c>
      <c r="F1228" s="5">
        <v>27</v>
      </c>
      <c r="G1228" s="50">
        <v>33336</v>
      </c>
      <c r="H1228" s="5">
        <v>563045</v>
      </c>
      <c r="I1228" s="50">
        <v>40443</v>
      </c>
      <c r="J1228" s="5" t="s">
        <v>858</v>
      </c>
      <c r="L1228"/>
    </row>
    <row r="1229" spans="1:12" s="1" customFormat="1" x14ac:dyDescent="0.25">
      <c r="A1229" s="5" t="s">
        <v>454</v>
      </c>
      <c r="B1229" s="5" t="s">
        <v>615</v>
      </c>
      <c r="C1229" s="5" t="s">
        <v>1050</v>
      </c>
      <c r="D1229" s="52">
        <f t="shared" ca="1" si="23"/>
        <v>27228</v>
      </c>
      <c r="E1229" s="5" t="s">
        <v>439</v>
      </c>
      <c r="F1229" s="5">
        <v>27</v>
      </c>
      <c r="G1229" s="50">
        <v>33363</v>
      </c>
      <c r="H1229" s="5">
        <v>353052</v>
      </c>
      <c r="I1229" s="50">
        <v>40520</v>
      </c>
      <c r="J1229" s="5" t="s">
        <v>858</v>
      </c>
      <c r="L1229"/>
    </row>
    <row r="1230" spans="1:12" s="1" customFormat="1" x14ac:dyDescent="0.25">
      <c r="A1230" s="5" t="s">
        <v>454</v>
      </c>
      <c r="B1230" s="5" t="s">
        <v>517</v>
      </c>
      <c r="C1230" s="5" t="s">
        <v>163</v>
      </c>
      <c r="D1230" s="52">
        <f t="shared" ca="1" si="23"/>
        <v>23484</v>
      </c>
      <c r="E1230" s="5" t="s">
        <v>439</v>
      </c>
      <c r="F1230" s="5">
        <v>27</v>
      </c>
      <c r="G1230" s="50">
        <v>33393</v>
      </c>
      <c r="H1230" s="5">
        <v>353054</v>
      </c>
      <c r="I1230" s="50">
        <v>40492</v>
      </c>
      <c r="J1230" s="5" t="s">
        <v>858</v>
      </c>
      <c r="L1230"/>
    </row>
    <row r="1231" spans="1:12" s="1" customFormat="1" x14ac:dyDescent="0.25">
      <c r="A1231" s="5" t="s">
        <v>454</v>
      </c>
      <c r="B1231" s="5" t="s">
        <v>572</v>
      </c>
      <c r="C1231" s="5" t="s">
        <v>1051</v>
      </c>
      <c r="D1231" s="52">
        <f t="shared" ca="1" si="23"/>
        <v>18612</v>
      </c>
      <c r="E1231" s="5" t="s">
        <v>439</v>
      </c>
      <c r="F1231" s="5">
        <v>27</v>
      </c>
      <c r="G1231" s="50">
        <v>33423</v>
      </c>
      <c r="H1231" s="5">
        <v>353067</v>
      </c>
      <c r="I1231" s="50">
        <v>40402</v>
      </c>
      <c r="J1231" s="5" t="s">
        <v>858</v>
      </c>
      <c r="L1231"/>
    </row>
    <row r="1232" spans="1:12" s="1" customFormat="1" x14ac:dyDescent="0.25">
      <c r="A1232" s="5" t="s">
        <v>408</v>
      </c>
      <c r="B1232" s="5" t="s">
        <v>602</v>
      </c>
      <c r="C1232" s="5" t="s">
        <v>870</v>
      </c>
      <c r="D1232" s="52">
        <f t="shared" ca="1" si="23"/>
        <v>29604</v>
      </c>
      <c r="E1232" s="5" t="s">
        <v>416</v>
      </c>
      <c r="F1232" s="5">
        <v>27</v>
      </c>
      <c r="G1232" s="50">
        <v>33454</v>
      </c>
      <c r="H1232" s="5">
        <v>353070</v>
      </c>
      <c r="I1232" s="50">
        <v>40327</v>
      </c>
      <c r="J1232" s="5" t="s">
        <v>858</v>
      </c>
      <c r="L1232"/>
    </row>
    <row r="1233" spans="1:12" s="1" customFormat="1" x14ac:dyDescent="0.25">
      <c r="A1233" s="5" t="s">
        <v>454</v>
      </c>
      <c r="B1233" s="5" t="s">
        <v>626</v>
      </c>
      <c r="C1233" s="5" t="s">
        <v>1052</v>
      </c>
      <c r="D1233" s="52">
        <f t="shared" ca="1" si="23"/>
        <v>28500</v>
      </c>
      <c r="E1233" s="5" t="s">
        <v>439</v>
      </c>
      <c r="F1233" s="5">
        <v>27</v>
      </c>
      <c r="G1233" s="50">
        <v>33277</v>
      </c>
      <c r="H1233" s="5">
        <v>563040</v>
      </c>
      <c r="I1233" s="50">
        <v>40507</v>
      </c>
      <c r="J1233" s="5" t="s">
        <v>858</v>
      </c>
      <c r="L1233"/>
    </row>
    <row r="1234" spans="1:12" s="1" customFormat="1" x14ac:dyDescent="0.25">
      <c r="A1234" s="5" t="s">
        <v>454</v>
      </c>
      <c r="B1234" s="5" t="s">
        <v>618</v>
      </c>
      <c r="C1234" s="5" t="s">
        <v>1053</v>
      </c>
      <c r="D1234" s="52">
        <f t="shared" ca="1" si="23"/>
        <v>30708</v>
      </c>
      <c r="E1234" s="5" t="s">
        <v>439</v>
      </c>
      <c r="F1234" s="5">
        <v>27</v>
      </c>
      <c r="G1234" s="50">
        <v>33305</v>
      </c>
      <c r="H1234" s="5">
        <v>353058</v>
      </c>
      <c r="I1234" s="50">
        <v>40520</v>
      </c>
      <c r="J1234" s="5" t="s">
        <v>858</v>
      </c>
      <c r="L1234"/>
    </row>
    <row r="1235" spans="1:12" s="1" customFormat="1" x14ac:dyDescent="0.25">
      <c r="A1235" s="5" t="s">
        <v>408</v>
      </c>
      <c r="B1235" s="5" t="s">
        <v>713</v>
      </c>
      <c r="C1235" s="5" t="s">
        <v>964</v>
      </c>
      <c r="D1235" s="52">
        <f t="shared" ca="1" si="23"/>
        <v>27540</v>
      </c>
      <c r="E1235" s="5" t="s">
        <v>439</v>
      </c>
      <c r="F1235" s="5">
        <v>27</v>
      </c>
      <c r="G1235" s="50">
        <v>33336</v>
      </c>
      <c r="H1235" s="5">
        <v>353059</v>
      </c>
      <c r="I1235" s="50">
        <v>40443</v>
      </c>
      <c r="J1235" s="5" t="s">
        <v>858</v>
      </c>
      <c r="L1235"/>
    </row>
    <row r="1236" spans="1:12" s="1" customFormat="1" x14ac:dyDescent="0.25">
      <c r="A1236" s="5" t="s">
        <v>454</v>
      </c>
      <c r="B1236" s="5" t="s">
        <v>791</v>
      </c>
      <c r="C1236" s="5" t="s">
        <v>983</v>
      </c>
      <c r="D1236" s="52">
        <f t="shared" ca="1" si="23"/>
        <v>19872</v>
      </c>
      <c r="E1236" s="5" t="s">
        <v>439</v>
      </c>
      <c r="F1236" s="5">
        <v>27</v>
      </c>
      <c r="G1236" s="50">
        <v>33370</v>
      </c>
      <c r="H1236" s="5">
        <v>563063</v>
      </c>
      <c r="I1236" s="50">
        <v>40949</v>
      </c>
      <c r="J1236" s="5" t="s">
        <v>858</v>
      </c>
      <c r="L1236"/>
    </row>
    <row r="1237" spans="1:12" s="1" customFormat="1" x14ac:dyDescent="0.25">
      <c r="A1237" s="5" t="s">
        <v>408</v>
      </c>
      <c r="B1237" s="5" t="s">
        <v>426</v>
      </c>
      <c r="C1237" s="5" t="s">
        <v>490</v>
      </c>
      <c r="D1237" s="52">
        <f t="shared" ca="1" si="23"/>
        <v>25932</v>
      </c>
      <c r="E1237" s="5" t="s">
        <v>439</v>
      </c>
      <c r="F1237" s="5">
        <v>27</v>
      </c>
      <c r="G1237" s="50">
        <v>33431</v>
      </c>
      <c r="H1237" s="5">
        <v>353064</v>
      </c>
      <c r="I1237" s="50">
        <v>41064</v>
      </c>
      <c r="J1237" s="5" t="s">
        <v>858</v>
      </c>
      <c r="L1237"/>
    </row>
    <row r="1238" spans="1:12" s="1" customFormat="1" x14ac:dyDescent="0.25">
      <c r="A1238" s="5" t="s">
        <v>454</v>
      </c>
      <c r="B1238" s="5" t="s">
        <v>664</v>
      </c>
      <c r="C1238" s="5" t="s">
        <v>984</v>
      </c>
      <c r="D1238" s="52">
        <f t="shared" ca="1" si="23"/>
        <v>29832</v>
      </c>
      <c r="E1238" s="5" t="s">
        <v>439</v>
      </c>
      <c r="F1238" s="5">
        <v>27</v>
      </c>
      <c r="G1238" s="50">
        <v>33462</v>
      </c>
      <c r="H1238" s="5">
        <v>353061</v>
      </c>
      <c r="I1238" s="50">
        <v>41046</v>
      </c>
      <c r="J1238" s="5" t="s">
        <v>858</v>
      </c>
      <c r="L1238"/>
    </row>
    <row r="1239" spans="1:12" s="1" customFormat="1" x14ac:dyDescent="0.25">
      <c r="A1239" s="5" t="s">
        <v>408</v>
      </c>
      <c r="B1239" s="5" t="s">
        <v>709</v>
      </c>
      <c r="C1239" s="5" t="s">
        <v>1054</v>
      </c>
      <c r="D1239" s="52">
        <f t="shared" ca="1" si="23"/>
        <v>20508</v>
      </c>
      <c r="E1239" s="5" t="s">
        <v>439</v>
      </c>
      <c r="F1239" s="5">
        <v>26</v>
      </c>
      <c r="G1239" s="50">
        <v>33859</v>
      </c>
      <c r="H1239" s="5">
        <v>563043</v>
      </c>
      <c r="I1239" s="50">
        <v>41063</v>
      </c>
      <c r="J1239" s="5" t="s">
        <v>466</v>
      </c>
      <c r="L1239"/>
    </row>
    <row r="1240" spans="1:12" s="1" customFormat="1" x14ac:dyDescent="0.25">
      <c r="A1240" s="5" t="s">
        <v>454</v>
      </c>
      <c r="B1240" s="5" t="s">
        <v>623</v>
      </c>
      <c r="C1240" s="5" t="s">
        <v>632</v>
      </c>
      <c r="D1240" s="52">
        <f t="shared" ca="1" si="23"/>
        <v>28620</v>
      </c>
      <c r="E1240" s="5" t="s">
        <v>439</v>
      </c>
      <c r="F1240" s="5">
        <v>25</v>
      </c>
      <c r="G1240" s="50">
        <v>33889</v>
      </c>
      <c r="H1240" s="5">
        <v>353069</v>
      </c>
      <c r="I1240" s="50">
        <v>41034</v>
      </c>
      <c r="J1240" s="5" t="s">
        <v>466</v>
      </c>
      <c r="L1240"/>
    </row>
    <row r="1241" spans="1:12" s="1" customFormat="1" x14ac:dyDescent="0.25">
      <c r="A1241" s="5" t="s">
        <v>454</v>
      </c>
      <c r="B1241" s="5" t="s">
        <v>474</v>
      </c>
      <c r="C1241" s="5" t="s">
        <v>710</v>
      </c>
      <c r="D1241" s="52">
        <f t="shared" ca="1" si="23"/>
        <v>19740</v>
      </c>
      <c r="E1241" s="5" t="s">
        <v>439</v>
      </c>
      <c r="F1241" s="5">
        <v>31</v>
      </c>
      <c r="G1241" s="50">
        <v>31772</v>
      </c>
      <c r="H1241" s="5">
        <v>353055</v>
      </c>
      <c r="I1241" s="50">
        <v>40631</v>
      </c>
      <c r="J1241" s="5" t="s">
        <v>466</v>
      </c>
      <c r="L1241"/>
    </row>
    <row r="1242" spans="1:12" s="1" customFormat="1" x14ac:dyDescent="0.25">
      <c r="A1242" s="5" t="s">
        <v>454</v>
      </c>
      <c r="B1242" s="5" t="s">
        <v>534</v>
      </c>
      <c r="C1242" s="5" t="s">
        <v>884</v>
      </c>
      <c r="D1242" s="52">
        <f t="shared" ca="1" si="23"/>
        <v>23064</v>
      </c>
      <c r="E1242" s="5" t="s">
        <v>439</v>
      </c>
      <c r="F1242" s="5">
        <v>26</v>
      </c>
      <c r="G1242" s="50">
        <v>33644</v>
      </c>
      <c r="H1242" s="5">
        <v>353056</v>
      </c>
      <c r="I1242" s="50">
        <v>40916</v>
      </c>
      <c r="J1242" s="5" t="s">
        <v>466</v>
      </c>
      <c r="L1242"/>
    </row>
    <row r="1243" spans="1:12" s="1" customFormat="1" x14ac:dyDescent="0.25">
      <c r="A1243" s="5" t="s">
        <v>454</v>
      </c>
      <c r="B1243" s="5" t="s">
        <v>531</v>
      </c>
      <c r="C1243" s="5" t="s">
        <v>1055</v>
      </c>
      <c r="D1243" s="52">
        <f t="shared" ca="1" si="23"/>
        <v>21612</v>
      </c>
      <c r="E1243" s="5" t="s">
        <v>439</v>
      </c>
      <c r="F1243" s="5">
        <v>26</v>
      </c>
      <c r="G1243" s="50">
        <v>33666</v>
      </c>
      <c r="H1243" s="5">
        <v>353057</v>
      </c>
      <c r="I1243" s="50">
        <v>41051</v>
      </c>
      <c r="J1243" s="5" t="s">
        <v>466</v>
      </c>
      <c r="L1243"/>
    </row>
    <row r="1244" spans="1:12" s="1" customFormat="1" x14ac:dyDescent="0.25">
      <c r="A1244" s="5" t="s">
        <v>454</v>
      </c>
      <c r="B1244" s="5" t="s">
        <v>574</v>
      </c>
      <c r="C1244" s="5" t="s">
        <v>922</v>
      </c>
      <c r="D1244" s="52">
        <f t="shared" ca="1" si="23"/>
        <v>22524</v>
      </c>
      <c r="E1244" s="5" t="s">
        <v>439</v>
      </c>
      <c r="F1244" s="5">
        <v>26</v>
      </c>
      <c r="G1244" s="50">
        <v>33697</v>
      </c>
      <c r="H1244" s="5">
        <v>563056</v>
      </c>
      <c r="I1244" s="50">
        <v>41072</v>
      </c>
      <c r="J1244" s="5" t="s">
        <v>466</v>
      </c>
      <c r="L1244"/>
    </row>
    <row r="1245" spans="1:12" s="1" customFormat="1" x14ac:dyDescent="0.25">
      <c r="A1245" s="5" t="s">
        <v>454</v>
      </c>
      <c r="B1245" s="5" t="s">
        <v>550</v>
      </c>
      <c r="C1245" s="5" t="s">
        <v>1056</v>
      </c>
      <c r="D1245" s="52">
        <f t="shared" ca="1" si="23"/>
        <v>26136</v>
      </c>
      <c r="E1245" s="5" t="s">
        <v>439</v>
      </c>
      <c r="F1245" s="5">
        <v>26</v>
      </c>
      <c r="G1245" s="50">
        <v>33727</v>
      </c>
      <c r="H1245" s="5">
        <v>563042</v>
      </c>
      <c r="I1245" s="50">
        <v>41032</v>
      </c>
      <c r="J1245" s="5" t="s">
        <v>466</v>
      </c>
      <c r="L1245"/>
    </row>
    <row r="1246" spans="1:12" s="1" customFormat="1" x14ac:dyDescent="0.25">
      <c r="A1246" s="5" t="s">
        <v>454</v>
      </c>
      <c r="B1246" s="5" t="s">
        <v>562</v>
      </c>
      <c r="C1246" s="5" t="s">
        <v>972</v>
      </c>
      <c r="D1246" s="52">
        <f t="shared" ca="1" si="23"/>
        <v>23928</v>
      </c>
      <c r="E1246" s="5" t="s">
        <v>439</v>
      </c>
      <c r="F1246" s="5">
        <v>26</v>
      </c>
      <c r="G1246" s="50">
        <v>33789</v>
      </c>
      <c r="H1246" s="5">
        <v>353060</v>
      </c>
      <c r="I1246" s="50">
        <v>41268</v>
      </c>
      <c r="J1246" s="5" t="s">
        <v>466</v>
      </c>
      <c r="L1246"/>
    </row>
    <row r="1247" spans="1:12" s="1" customFormat="1" x14ac:dyDescent="0.25">
      <c r="A1247" s="5" t="s">
        <v>454</v>
      </c>
      <c r="B1247" s="5" t="s">
        <v>594</v>
      </c>
      <c r="C1247" s="5" t="s">
        <v>1057</v>
      </c>
      <c r="D1247" s="52">
        <f t="shared" ca="1" si="23"/>
        <v>28812</v>
      </c>
      <c r="E1247" s="5" t="s">
        <v>439</v>
      </c>
      <c r="F1247" s="5">
        <v>26</v>
      </c>
      <c r="G1247" s="50">
        <v>33820</v>
      </c>
      <c r="H1247" s="5">
        <v>353062</v>
      </c>
      <c r="I1247" s="50">
        <v>41102</v>
      </c>
      <c r="J1247" s="5" t="s">
        <v>466</v>
      </c>
      <c r="L1247"/>
    </row>
    <row r="1248" spans="1:12" s="1" customFormat="1" x14ac:dyDescent="0.25">
      <c r="A1248" s="5" t="s">
        <v>454</v>
      </c>
      <c r="B1248" s="5" t="s">
        <v>467</v>
      </c>
      <c r="C1248" s="5" t="s">
        <v>563</v>
      </c>
      <c r="D1248" s="52">
        <f t="shared" ca="1" si="23"/>
        <v>24624</v>
      </c>
      <c r="E1248" s="5" t="s">
        <v>439</v>
      </c>
      <c r="F1248" s="5">
        <v>25</v>
      </c>
      <c r="G1248" s="50">
        <v>34216</v>
      </c>
      <c r="H1248" s="5">
        <v>353068</v>
      </c>
      <c r="I1248" s="50">
        <v>40971</v>
      </c>
      <c r="J1248" s="5" t="s">
        <v>466</v>
      </c>
      <c r="L1248"/>
    </row>
    <row r="1249" spans="1:12" s="1" customFormat="1" x14ac:dyDescent="0.25">
      <c r="A1249" s="5" t="s">
        <v>454</v>
      </c>
      <c r="B1249" s="5" t="s">
        <v>185</v>
      </c>
      <c r="C1249" s="5" t="s">
        <v>1058</v>
      </c>
      <c r="D1249" s="52">
        <f t="shared" ca="1" si="23"/>
        <v>23928</v>
      </c>
      <c r="E1249" s="5" t="s">
        <v>439</v>
      </c>
      <c r="F1249" s="5">
        <v>24</v>
      </c>
      <c r="G1249" s="50">
        <v>34253</v>
      </c>
      <c r="H1249" s="5">
        <v>563046</v>
      </c>
      <c r="I1249" s="50">
        <v>40797</v>
      </c>
      <c r="J1249" s="5" t="s">
        <v>466</v>
      </c>
      <c r="L1249"/>
    </row>
    <row r="1250" spans="1:12" s="1" customFormat="1" x14ac:dyDescent="0.25">
      <c r="A1250" s="5" t="s">
        <v>454</v>
      </c>
      <c r="B1250" s="5" t="s">
        <v>155</v>
      </c>
      <c r="C1250" s="5" t="s">
        <v>523</v>
      </c>
      <c r="D1250" s="52">
        <f t="shared" ca="1" si="23"/>
        <v>25428</v>
      </c>
      <c r="E1250" s="5" t="s">
        <v>439</v>
      </c>
      <c r="F1250" s="5">
        <v>24</v>
      </c>
      <c r="G1250" s="50">
        <v>34284</v>
      </c>
      <c r="H1250" s="5">
        <v>353066</v>
      </c>
      <c r="I1250" s="50">
        <v>40741</v>
      </c>
      <c r="J1250" s="5" t="s">
        <v>466</v>
      </c>
      <c r="L1250"/>
    </row>
    <row r="1251" spans="1:12" s="1" customFormat="1" x14ac:dyDescent="0.25">
      <c r="A1251" s="5" t="s">
        <v>454</v>
      </c>
      <c r="B1251" s="5" t="s">
        <v>409</v>
      </c>
      <c r="C1251" s="5" t="s">
        <v>943</v>
      </c>
      <c r="D1251" s="52">
        <f t="shared" ca="1" si="23"/>
        <v>18888</v>
      </c>
      <c r="E1251" s="5" t="s">
        <v>439</v>
      </c>
      <c r="F1251" s="5">
        <v>26</v>
      </c>
      <c r="G1251" s="50">
        <v>33758</v>
      </c>
      <c r="H1251" s="5">
        <v>353074</v>
      </c>
      <c r="I1251" s="50">
        <v>40808</v>
      </c>
      <c r="J1251" s="5" t="s">
        <v>466</v>
      </c>
      <c r="L1251"/>
    </row>
    <row r="1252" spans="1:12" s="1" customFormat="1" x14ac:dyDescent="0.25">
      <c r="A1252" s="5" t="s">
        <v>408</v>
      </c>
      <c r="B1252" s="5" t="s">
        <v>673</v>
      </c>
      <c r="C1252" s="5" t="s">
        <v>997</v>
      </c>
      <c r="D1252" s="52">
        <f t="shared" ca="1" si="23"/>
        <v>28692</v>
      </c>
      <c r="E1252" s="5" t="s">
        <v>850</v>
      </c>
      <c r="F1252" s="5">
        <v>30</v>
      </c>
      <c r="G1252" s="50">
        <v>32408</v>
      </c>
      <c r="H1252" s="5">
        <v>563034</v>
      </c>
      <c r="I1252" s="50">
        <v>40636</v>
      </c>
      <c r="J1252" s="5" t="s">
        <v>858</v>
      </c>
      <c r="L1252"/>
    </row>
    <row r="1253" spans="1:12" s="1" customFormat="1" x14ac:dyDescent="0.25">
      <c r="A1253" s="5" t="s">
        <v>408</v>
      </c>
      <c r="B1253" s="5" t="s">
        <v>467</v>
      </c>
      <c r="C1253" s="5" t="s">
        <v>901</v>
      </c>
      <c r="D1253" s="52">
        <f t="shared" ca="1" si="23"/>
        <v>28464</v>
      </c>
      <c r="E1253" s="5" t="s">
        <v>439</v>
      </c>
      <c r="F1253" s="5">
        <v>27</v>
      </c>
      <c r="G1253" s="50">
        <v>33165</v>
      </c>
      <c r="H1253" s="5">
        <v>353076</v>
      </c>
      <c r="I1253" s="50">
        <v>40903</v>
      </c>
      <c r="J1253" s="5" t="s">
        <v>466</v>
      </c>
      <c r="L1253"/>
    </row>
    <row r="1254" spans="1:12" s="1" customFormat="1" x14ac:dyDescent="0.25">
      <c r="A1254" s="5" t="s">
        <v>454</v>
      </c>
      <c r="B1254" s="5" t="s">
        <v>464</v>
      </c>
      <c r="C1254" s="5" t="s">
        <v>680</v>
      </c>
      <c r="D1254" s="52">
        <f t="shared" ca="1" si="23"/>
        <v>27360</v>
      </c>
      <c r="E1254" s="5" t="s">
        <v>439</v>
      </c>
      <c r="F1254" s="5">
        <v>27</v>
      </c>
      <c r="G1254" s="50">
        <v>33232</v>
      </c>
      <c r="H1254" s="5">
        <v>353075</v>
      </c>
      <c r="I1254" s="50">
        <v>40858</v>
      </c>
      <c r="J1254" s="5" t="s">
        <v>466</v>
      </c>
      <c r="L1254"/>
    </row>
    <row r="1255" spans="1:12" s="1" customFormat="1" x14ac:dyDescent="0.25">
      <c r="A1255" s="5" t="s">
        <v>454</v>
      </c>
      <c r="B1255" s="5" t="s">
        <v>559</v>
      </c>
      <c r="C1255" s="5" t="s">
        <v>984</v>
      </c>
      <c r="D1255" s="52">
        <f t="shared" ca="1" si="23"/>
        <v>19128</v>
      </c>
      <c r="E1255" s="5" t="s">
        <v>439</v>
      </c>
      <c r="F1255" s="5">
        <v>31</v>
      </c>
      <c r="G1255" s="50">
        <v>31993</v>
      </c>
      <c r="H1255" s="5">
        <v>353079</v>
      </c>
      <c r="I1255" s="50">
        <v>40873</v>
      </c>
      <c r="J1255" s="5" t="s">
        <v>858</v>
      </c>
      <c r="L1255"/>
    </row>
    <row r="1256" spans="1:12" s="1" customFormat="1" x14ac:dyDescent="0.25">
      <c r="A1256" s="5" t="s">
        <v>408</v>
      </c>
      <c r="B1256" s="5" t="s">
        <v>500</v>
      </c>
      <c r="C1256" s="5" t="s">
        <v>950</v>
      </c>
      <c r="D1256" s="52">
        <f t="shared" ca="1" si="23"/>
        <v>24480</v>
      </c>
      <c r="E1256" s="5" t="s">
        <v>460</v>
      </c>
      <c r="F1256" s="5">
        <v>31</v>
      </c>
      <c r="G1256" s="50">
        <v>31772</v>
      </c>
      <c r="H1256" s="5">
        <v>563078</v>
      </c>
      <c r="I1256" s="50">
        <v>40631</v>
      </c>
      <c r="J1256" s="5" t="s">
        <v>858</v>
      </c>
      <c r="L1256"/>
    </row>
    <row r="1257" spans="1:12" s="1" customFormat="1" x14ac:dyDescent="0.25">
      <c r="A1257" s="5" t="s">
        <v>454</v>
      </c>
      <c r="B1257" s="5" t="s">
        <v>185</v>
      </c>
      <c r="C1257" s="5" t="s">
        <v>1014</v>
      </c>
      <c r="D1257" s="52">
        <f t="shared" ca="1" si="23"/>
        <v>28980</v>
      </c>
      <c r="E1257" s="5" t="s">
        <v>439</v>
      </c>
      <c r="F1257" s="5">
        <v>32</v>
      </c>
      <c r="G1257" s="50">
        <v>31500</v>
      </c>
      <c r="H1257" s="5">
        <v>563084</v>
      </c>
      <c r="I1257" s="50">
        <v>40762</v>
      </c>
      <c r="J1257" s="5" t="s">
        <v>858</v>
      </c>
      <c r="L1257"/>
    </row>
    <row r="1258" spans="1:12" s="1" customFormat="1" x14ac:dyDescent="0.25">
      <c r="A1258" s="5" t="s">
        <v>408</v>
      </c>
      <c r="B1258" s="5" t="s">
        <v>452</v>
      </c>
      <c r="C1258" s="5" t="s">
        <v>1059</v>
      </c>
      <c r="D1258" s="52">
        <f t="shared" ca="1" si="23"/>
        <v>28272</v>
      </c>
      <c r="E1258" s="5" t="s">
        <v>439</v>
      </c>
      <c r="F1258" s="5">
        <v>30</v>
      </c>
      <c r="G1258" s="50">
        <v>32280</v>
      </c>
      <c r="H1258" s="5">
        <v>563081</v>
      </c>
      <c r="I1258" s="50">
        <v>40798</v>
      </c>
      <c r="J1258" s="5" t="s">
        <v>858</v>
      </c>
      <c r="L1258"/>
    </row>
    <row r="1259" spans="1:12" s="1" customFormat="1" x14ac:dyDescent="0.25">
      <c r="A1259" s="5" t="s">
        <v>408</v>
      </c>
      <c r="B1259" s="5" t="s">
        <v>476</v>
      </c>
      <c r="C1259" s="5" t="s">
        <v>822</v>
      </c>
      <c r="D1259" s="52">
        <f t="shared" ca="1" si="23"/>
        <v>30912</v>
      </c>
      <c r="E1259" s="5" t="s">
        <v>439</v>
      </c>
      <c r="F1259" s="5">
        <v>27</v>
      </c>
      <c r="G1259" s="50">
        <v>33217</v>
      </c>
      <c r="H1259" s="5">
        <v>353082</v>
      </c>
      <c r="I1259" s="50">
        <v>40727</v>
      </c>
      <c r="J1259" s="5" t="s">
        <v>858</v>
      </c>
      <c r="L1259"/>
    </row>
    <row r="1260" spans="1:12" s="1" customFormat="1" x14ac:dyDescent="0.25">
      <c r="A1260" s="5" t="s">
        <v>408</v>
      </c>
      <c r="B1260" s="5" t="s">
        <v>645</v>
      </c>
      <c r="C1260" s="5" t="s">
        <v>527</v>
      </c>
      <c r="D1260" s="52">
        <f t="shared" ca="1" si="23"/>
        <v>26040</v>
      </c>
      <c r="E1260" s="5" t="s">
        <v>433</v>
      </c>
      <c r="F1260" s="5">
        <v>35</v>
      </c>
      <c r="G1260" s="50">
        <v>30578</v>
      </c>
      <c r="H1260" s="5">
        <v>563036</v>
      </c>
      <c r="I1260" s="50">
        <v>41354</v>
      </c>
      <c r="J1260" s="5" t="s">
        <v>858</v>
      </c>
      <c r="L1260"/>
    </row>
    <row r="1261" spans="1:12" s="1" customFormat="1" x14ac:dyDescent="0.25">
      <c r="A1261" s="5" t="s">
        <v>454</v>
      </c>
      <c r="B1261" s="5" t="s">
        <v>471</v>
      </c>
      <c r="C1261" s="5" t="s">
        <v>922</v>
      </c>
      <c r="D1261" s="52">
        <f t="shared" ca="1" si="23"/>
        <v>28404</v>
      </c>
      <c r="E1261" s="5" t="s">
        <v>460</v>
      </c>
      <c r="F1261" s="5">
        <v>31</v>
      </c>
      <c r="G1261" s="50">
        <v>32030</v>
      </c>
      <c r="H1261" s="5">
        <v>563085</v>
      </c>
      <c r="I1261" s="50">
        <v>41569</v>
      </c>
      <c r="J1261" s="5" t="s">
        <v>858</v>
      </c>
      <c r="L1261"/>
    </row>
    <row r="1262" spans="1:12" s="1" customFormat="1" x14ac:dyDescent="0.25">
      <c r="A1262" s="5" t="s">
        <v>454</v>
      </c>
      <c r="B1262" s="5" t="s">
        <v>784</v>
      </c>
      <c r="C1262" s="5" t="s">
        <v>1060</v>
      </c>
      <c r="D1262" s="52">
        <f t="shared" ca="1" si="23"/>
        <v>18828</v>
      </c>
      <c r="E1262" s="5" t="s">
        <v>416</v>
      </c>
      <c r="F1262" s="5">
        <v>30</v>
      </c>
      <c r="G1262" s="50">
        <v>32218</v>
      </c>
      <c r="H1262" s="5">
        <v>353087</v>
      </c>
      <c r="I1262" s="50">
        <v>41384</v>
      </c>
      <c r="J1262" s="5" t="s">
        <v>858</v>
      </c>
      <c r="L1262"/>
    </row>
    <row r="1263" spans="1:12" s="1" customFormat="1" x14ac:dyDescent="0.25">
      <c r="A1263" s="5" t="s">
        <v>454</v>
      </c>
      <c r="B1263" s="5" t="s">
        <v>817</v>
      </c>
      <c r="C1263" s="5" t="s">
        <v>640</v>
      </c>
      <c r="D1263" s="52">
        <f t="shared" ca="1" si="23"/>
        <v>29808</v>
      </c>
      <c r="E1263" s="5" t="s">
        <v>439</v>
      </c>
      <c r="F1263" s="5">
        <v>33</v>
      </c>
      <c r="G1263" s="50">
        <v>31088</v>
      </c>
      <c r="H1263" s="5">
        <v>563091</v>
      </c>
      <c r="I1263" s="50">
        <v>41372</v>
      </c>
      <c r="J1263" s="5" t="s">
        <v>858</v>
      </c>
      <c r="L1263"/>
    </row>
    <row r="1264" spans="1:12" s="1" customFormat="1" x14ac:dyDescent="0.25">
      <c r="A1264" s="5" t="s">
        <v>413</v>
      </c>
      <c r="B1264" s="5" t="s">
        <v>509</v>
      </c>
      <c r="C1264" s="5" t="s">
        <v>848</v>
      </c>
      <c r="D1264" s="52">
        <f t="shared" ca="1" si="23"/>
        <v>19896</v>
      </c>
      <c r="E1264" s="5" t="s">
        <v>411</v>
      </c>
      <c r="F1264" s="5">
        <v>34</v>
      </c>
      <c r="G1264" s="50">
        <v>30837</v>
      </c>
      <c r="H1264" s="5">
        <v>563096</v>
      </c>
      <c r="I1264" s="50">
        <v>41397</v>
      </c>
      <c r="J1264" s="5" t="s">
        <v>858</v>
      </c>
      <c r="L1264"/>
    </row>
    <row r="1265" spans="1:12" s="1" customFormat="1" x14ac:dyDescent="0.25">
      <c r="A1265" s="5" t="s">
        <v>408</v>
      </c>
      <c r="B1265" s="5" t="s">
        <v>410</v>
      </c>
      <c r="C1265" s="5" t="s">
        <v>86</v>
      </c>
      <c r="D1265" s="52">
        <f t="shared" ca="1" si="23"/>
        <v>26592</v>
      </c>
      <c r="E1265" s="5" t="s">
        <v>439</v>
      </c>
      <c r="F1265" s="5">
        <v>31</v>
      </c>
      <c r="G1265" s="50">
        <v>31841</v>
      </c>
      <c r="H1265" s="5">
        <v>563095</v>
      </c>
      <c r="I1265" s="50">
        <v>41521</v>
      </c>
      <c r="J1265" s="5" t="s">
        <v>858</v>
      </c>
      <c r="L1265"/>
    </row>
    <row r="1266" spans="1:12" s="1" customFormat="1" x14ac:dyDescent="0.25">
      <c r="A1266" s="5" t="s">
        <v>454</v>
      </c>
      <c r="B1266" s="5" t="s">
        <v>635</v>
      </c>
      <c r="C1266" s="5" t="s">
        <v>975</v>
      </c>
      <c r="D1266" s="52">
        <f t="shared" ca="1" si="23"/>
        <v>30648</v>
      </c>
      <c r="E1266" s="5" t="s">
        <v>416</v>
      </c>
      <c r="F1266" s="5">
        <v>30</v>
      </c>
      <c r="G1266" s="50">
        <v>32189</v>
      </c>
      <c r="H1266" s="5">
        <v>353098</v>
      </c>
      <c r="I1266" s="50">
        <v>41414</v>
      </c>
      <c r="J1266" s="5" t="s">
        <v>858</v>
      </c>
      <c r="L1266"/>
    </row>
    <row r="1267" spans="1:12" s="1" customFormat="1" x14ac:dyDescent="0.25">
      <c r="A1267" s="5" t="s">
        <v>454</v>
      </c>
      <c r="B1267" s="5" t="s">
        <v>528</v>
      </c>
      <c r="C1267" s="5" t="s">
        <v>90</v>
      </c>
      <c r="D1267" s="52">
        <f t="shared" ca="1" si="23"/>
        <v>27204</v>
      </c>
      <c r="E1267" s="5" t="s">
        <v>442</v>
      </c>
      <c r="F1267" s="5">
        <v>27</v>
      </c>
      <c r="G1267" s="50">
        <v>33187</v>
      </c>
      <c r="H1267" s="5">
        <v>353100</v>
      </c>
      <c r="I1267" s="50">
        <v>41527</v>
      </c>
      <c r="J1267" s="5" t="s">
        <v>858</v>
      </c>
      <c r="L1267"/>
    </row>
    <row r="1268" spans="1:12" s="1" customFormat="1" x14ac:dyDescent="0.25">
      <c r="A1268" s="5" t="s">
        <v>413</v>
      </c>
      <c r="B1268" s="5" t="s">
        <v>476</v>
      </c>
      <c r="C1268" s="5" t="s">
        <v>928</v>
      </c>
      <c r="D1268" s="52">
        <f t="shared" ca="1" si="23"/>
        <v>20316</v>
      </c>
      <c r="E1268" s="5" t="s">
        <v>439</v>
      </c>
      <c r="F1268" s="5">
        <v>36</v>
      </c>
      <c r="G1268" s="50">
        <v>30044</v>
      </c>
      <c r="H1268" s="5">
        <v>353089</v>
      </c>
      <c r="I1268" s="50">
        <v>41279</v>
      </c>
      <c r="J1268" s="5" t="s">
        <v>858</v>
      </c>
      <c r="L1268"/>
    </row>
    <row r="1269" spans="1:12" s="1" customFormat="1" x14ac:dyDescent="0.25">
      <c r="A1269" s="5" t="s">
        <v>408</v>
      </c>
      <c r="B1269" s="5" t="s">
        <v>748</v>
      </c>
      <c r="C1269" s="5" t="s">
        <v>552</v>
      </c>
      <c r="D1269" s="52">
        <f t="shared" ca="1" si="23"/>
        <v>18564</v>
      </c>
      <c r="E1269" s="5" t="s">
        <v>439</v>
      </c>
      <c r="F1269" s="5">
        <v>29</v>
      </c>
      <c r="G1269" s="50">
        <v>32650</v>
      </c>
      <c r="H1269" s="5">
        <v>563093</v>
      </c>
      <c r="I1269" s="50">
        <v>41406</v>
      </c>
      <c r="J1269" s="5" t="s">
        <v>858</v>
      </c>
      <c r="L1269"/>
    </row>
    <row r="1270" spans="1:12" s="1" customFormat="1" x14ac:dyDescent="0.25">
      <c r="A1270" s="5" t="s">
        <v>408</v>
      </c>
      <c r="B1270" s="5" t="s">
        <v>639</v>
      </c>
      <c r="C1270" s="5" t="s">
        <v>1061</v>
      </c>
      <c r="D1270" s="52">
        <f t="shared" ca="1" si="23"/>
        <v>21108</v>
      </c>
      <c r="E1270" s="5" t="s">
        <v>1062</v>
      </c>
      <c r="F1270" s="5">
        <v>36</v>
      </c>
      <c r="G1270" s="50">
        <v>30198</v>
      </c>
      <c r="H1270" s="5">
        <v>563077</v>
      </c>
      <c r="I1270" s="50">
        <v>41336</v>
      </c>
      <c r="J1270" s="5" t="s">
        <v>858</v>
      </c>
      <c r="L1270"/>
    </row>
    <row r="1271" spans="1:12" s="1" customFormat="1" x14ac:dyDescent="0.25">
      <c r="A1271" s="5" t="s">
        <v>408</v>
      </c>
      <c r="B1271" s="5" t="s">
        <v>626</v>
      </c>
      <c r="C1271" s="5" t="s">
        <v>828</v>
      </c>
      <c r="D1271" s="52">
        <f t="shared" ca="1" si="23"/>
        <v>24900</v>
      </c>
      <c r="E1271" s="5" t="s">
        <v>460</v>
      </c>
      <c r="F1271" s="5">
        <v>30</v>
      </c>
      <c r="G1271" s="50">
        <v>32336</v>
      </c>
      <c r="H1271" s="5">
        <v>353099</v>
      </c>
      <c r="I1271" s="50">
        <v>41969</v>
      </c>
      <c r="J1271" s="5" t="s">
        <v>858</v>
      </c>
      <c r="L1271"/>
    </row>
    <row r="1272" spans="1:12" s="1" customFormat="1" x14ac:dyDescent="0.25">
      <c r="A1272" s="5" t="s">
        <v>413</v>
      </c>
      <c r="B1272" s="5" t="s">
        <v>667</v>
      </c>
      <c r="C1272" s="5" t="s">
        <v>984</v>
      </c>
      <c r="D1272" s="52">
        <f t="shared" ca="1" si="23"/>
        <v>28296</v>
      </c>
      <c r="E1272" s="5" t="s">
        <v>439</v>
      </c>
      <c r="F1272" s="5">
        <v>29</v>
      </c>
      <c r="G1272" s="50">
        <v>32692</v>
      </c>
      <c r="H1272" s="5">
        <v>563088</v>
      </c>
      <c r="I1272" s="50">
        <v>41983</v>
      </c>
      <c r="J1272" s="5" t="s">
        <v>858</v>
      </c>
      <c r="L1272"/>
    </row>
    <row r="1273" spans="1:12" s="1" customFormat="1" x14ac:dyDescent="0.25">
      <c r="A1273" s="5" t="s">
        <v>454</v>
      </c>
      <c r="B1273" s="5" t="s">
        <v>704</v>
      </c>
      <c r="C1273" s="5" t="s">
        <v>1063</v>
      </c>
      <c r="D1273" s="52">
        <f t="shared" ca="1" si="23"/>
        <v>24168</v>
      </c>
      <c r="E1273" s="5" t="s">
        <v>439</v>
      </c>
      <c r="F1273" s="5">
        <v>30</v>
      </c>
      <c r="G1273" s="50">
        <v>32249</v>
      </c>
      <c r="H1273" s="5">
        <v>563105</v>
      </c>
      <c r="I1273" s="50">
        <v>41927</v>
      </c>
      <c r="J1273" s="5" t="s">
        <v>858</v>
      </c>
      <c r="L1273"/>
    </row>
    <row r="1274" spans="1:12" s="1" customFormat="1" x14ac:dyDescent="0.25">
      <c r="A1274" s="5" t="s">
        <v>454</v>
      </c>
      <c r="B1274" s="5" t="s">
        <v>671</v>
      </c>
      <c r="C1274" s="5" t="s">
        <v>1058</v>
      </c>
      <c r="D1274" s="52">
        <f t="shared" ca="1" si="23"/>
        <v>19728</v>
      </c>
      <c r="E1274" s="5" t="s">
        <v>416</v>
      </c>
      <c r="F1274" s="5">
        <v>30</v>
      </c>
      <c r="G1274" s="50">
        <v>32297</v>
      </c>
      <c r="H1274" s="5">
        <v>353094</v>
      </c>
      <c r="I1274" s="50">
        <v>41664</v>
      </c>
      <c r="J1274" s="5" t="s">
        <v>858</v>
      </c>
      <c r="L1274"/>
    </row>
    <row r="1275" spans="1:12" s="1" customFormat="1" x14ac:dyDescent="0.25">
      <c r="A1275" s="5" t="s">
        <v>454</v>
      </c>
      <c r="B1275" s="5" t="s">
        <v>635</v>
      </c>
      <c r="C1275" s="5" t="s">
        <v>995</v>
      </c>
      <c r="D1275" s="52">
        <f t="shared" ca="1" si="23"/>
        <v>26652</v>
      </c>
      <c r="E1275" s="5" t="s">
        <v>442</v>
      </c>
      <c r="F1275" s="5">
        <v>29</v>
      </c>
      <c r="G1275" s="50">
        <v>32565</v>
      </c>
      <c r="H1275" s="5">
        <v>563106</v>
      </c>
      <c r="I1275" s="50">
        <v>41779</v>
      </c>
      <c r="J1275" s="5" t="s">
        <v>858</v>
      </c>
      <c r="L1275"/>
    </row>
    <row r="1276" spans="1:12" s="1" customFormat="1" x14ac:dyDescent="0.25">
      <c r="A1276" s="5" t="s">
        <v>454</v>
      </c>
      <c r="B1276" s="5" t="s">
        <v>495</v>
      </c>
      <c r="C1276" s="5" t="s">
        <v>922</v>
      </c>
      <c r="D1276" s="52">
        <f t="shared" ca="1" si="23"/>
        <v>22584</v>
      </c>
      <c r="E1276" s="5" t="s">
        <v>439</v>
      </c>
      <c r="F1276" s="5">
        <v>27</v>
      </c>
      <c r="G1276" s="50">
        <v>33401</v>
      </c>
      <c r="H1276" s="5">
        <v>353108</v>
      </c>
      <c r="I1276" s="50">
        <v>41894</v>
      </c>
      <c r="J1276" s="5" t="s">
        <v>858</v>
      </c>
      <c r="L1276"/>
    </row>
    <row r="1277" spans="1:12" s="1" customFormat="1" x14ac:dyDescent="0.25">
      <c r="A1277" s="5" t="s">
        <v>454</v>
      </c>
      <c r="B1277" s="5" t="s">
        <v>660</v>
      </c>
      <c r="C1277" s="5" t="s">
        <v>1064</v>
      </c>
      <c r="D1277" s="52">
        <f t="shared" ca="1" si="23"/>
        <v>19008</v>
      </c>
      <c r="E1277" s="5" t="s">
        <v>439</v>
      </c>
      <c r="F1277" s="5">
        <v>27</v>
      </c>
      <c r="G1277" s="50">
        <v>33156</v>
      </c>
      <c r="H1277" s="5">
        <v>563107</v>
      </c>
      <c r="I1277" s="50">
        <v>41732</v>
      </c>
      <c r="J1277" s="5" t="s">
        <v>858</v>
      </c>
      <c r="L1277"/>
    </row>
    <row r="1278" spans="1:12" s="1" customFormat="1" x14ac:dyDescent="0.25">
      <c r="A1278" s="5" t="s">
        <v>454</v>
      </c>
      <c r="B1278" s="5" t="s">
        <v>509</v>
      </c>
      <c r="C1278" s="5" t="s">
        <v>975</v>
      </c>
      <c r="D1278" s="52">
        <f t="shared" ca="1" si="23"/>
        <v>28248</v>
      </c>
      <c r="E1278" s="5" t="s">
        <v>442</v>
      </c>
      <c r="F1278" s="5">
        <v>30</v>
      </c>
      <c r="G1278" s="50">
        <v>32062</v>
      </c>
      <c r="H1278" s="5">
        <v>563113</v>
      </c>
      <c r="I1278" s="50">
        <v>41686</v>
      </c>
      <c r="J1278" s="5" t="s">
        <v>858</v>
      </c>
      <c r="L1278"/>
    </row>
    <row r="1279" spans="1:12" s="1" customFormat="1" x14ac:dyDescent="0.25">
      <c r="A1279" s="5" t="s">
        <v>454</v>
      </c>
      <c r="B1279" s="5" t="s">
        <v>694</v>
      </c>
      <c r="C1279" s="5" t="s">
        <v>840</v>
      </c>
      <c r="D1279" s="52">
        <f t="shared" ca="1" si="23"/>
        <v>19872</v>
      </c>
      <c r="E1279" s="5" t="s">
        <v>460</v>
      </c>
      <c r="F1279" s="5">
        <v>36</v>
      </c>
      <c r="G1279" s="50">
        <v>29998</v>
      </c>
      <c r="H1279" s="5">
        <v>563110</v>
      </c>
      <c r="I1279" s="50">
        <v>41727</v>
      </c>
      <c r="J1279" s="5" t="s">
        <v>858</v>
      </c>
      <c r="L1279"/>
    </row>
    <row r="1280" spans="1:12" s="1" customFormat="1" x14ac:dyDescent="0.25">
      <c r="A1280" s="5" t="s">
        <v>454</v>
      </c>
      <c r="B1280" s="5" t="s">
        <v>437</v>
      </c>
      <c r="C1280" s="5" t="s">
        <v>1065</v>
      </c>
      <c r="D1280" s="52">
        <f t="shared" ca="1" si="23"/>
        <v>20004</v>
      </c>
      <c r="E1280" s="5" t="s">
        <v>439</v>
      </c>
      <c r="F1280" s="5">
        <v>33</v>
      </c>
      <c r="G1280" s="50">
        <v>31232</v>
      </c>
      <c r="H1280" s="5">
        <v>563124</v>
      </c>
      <c r="I1280" s="50">
        <v>41734</v>
      </c>
      <c r="J1280" s="5" t="s">
        <v>858</v>
      </c>
      <c r="L1280"/>
    </row>
    <row r="1281" spans="1:12" s="1" customFormat="1" x14ac:dyDescent="0.25">
      <c r="A1281" s="5" t="s">
        <v>413</v>
      </c>
      <c r="B1281" s="5" t="s">
        <v>646</v>
      </c>
      <c r="C1281" s="5" t="s">
        <v>896</v>
      </c>
      <c r="D1281" s="52">
        <f t="shared" ca="1" si="23"/>
        <v>24324</v>
      </c>
      <c r="E1281" s="5" t="s">
        <v>442</v>
      </c>
      <c r="F1281" s="5">
        <v>38</v>
      </c>
      <c r="G1281" s="50">
        <v>29332</v>
      </c>
      <c r="H1281" s="5">
        <v>563112</v>
      </c>
      <c r="I1281" s="50">
        <v>41793</v>
      </c>
      <c r="J1281" s="5" t="s">
        <v>858</v>
      </c>
      <c r="L1281"/>
    </row>
    <row r="1282" spans="1:12" s="1" customFormat="1" x14ac:dyDescent="0.25">
      <c r="A1282" s="5" t="s">
        <v>454</v>
      </c>
      <c r="B1282" s="5" t="s">
        <v>448</v>
      </c>
      <c r="C1282" s="5" t="s">
        <v>1066</v>
      </c>
      <c r="D1282" s="52">
        <f t="shared" ca="1" si="23"/>
        <v>21012</v>
      </c>
      <c r="E1282" s="5" t="s">
        <v>439</v>
      </c>
      <c r="F1282" s="5">
        <v>30</v>
      </c>
      <c r="G1282" s="50">
        <v>32390</v>
      </c>
      <c r="H1282" s="5">
        <v>563121</v>
      </c>
      <c r="I1282" s="50">
        <v>42089</v>
      </c>
      <c r="J1282" s="5" t="s">
        <v>858</v>
      </c>
      <c r="L1282"/>
    </row>
    <row r="1283" spans="1:12" s="1" customFormat="1" x14ac:dyDescent="0.25">
      <c r="A1283" s="5" t="s">
        <v>454</v>
      </c>
      <c r="B1283" s="5" t="s">
        <v>569</v>
      </c>
      <c r="C1283" s="5" t="s">
        <v>90</v>
      </c>
      <c r="D1283" s="52">
        <f t="shared" ref="D1283:D1285" ca="1" si="24">RANDBETWEEN(1500,2600)*12</f>
        <v>24504</v>
      </c>
      <c r="E1283" s="5" t="s">
        <v>439</v>
      </c>
      <c r="F1283" s="5">
        <v>31</v>
      </c>
      <c r="G1283" s="50">
        <v>31692</v>
      </c>
      <c r="H1283" s="5">
        <v>563130</v>
      </c>
      <c r="I1283" s="50">
        <v>42030</v>
      </c>
      <c r="J1283" s="5" t="s">
        <v>858</v>
      </c>
      <c r="L1283"/>
    </row>
    <row r="1284" spans="1:12" s="1" customFormat="1" x14ac:dyDescent="0.25">
      <c r="A1284" s="5" t="s">
        <v>408</v>
      </c>
      <c r="B1284" s="5" t="s">
        <v>748</v>
      </c>
      <c r="C1284" s="5" t="s">
        <v>1067</v>
      </c>
      <c r="D1284" s="52">
        <f t="shared" ca="1" si="24"/>
        <v>27348</v>
      </c>
      <c r="E1284" s="5" t="s">
        <v>439</v>
      </c>
      <c r="F1284" s="5">
        <v>29</v>
      </c>
      <c r="G1284" s="50">
        <v>32758</v>
      </c>
      <c r="H1284" s="5">
        <v>353109</v>
      </c>
      <c r="I1284" s="50">
        <v>42284</v>
      </c>
      <c r="J1284" s="5" t="s">
        <v>858</v>
      </c>
      <c r="L1284"/>
    </row>
    <row r="1285" spans="1:12" s="1" customFormat="1" x14ac:dyDescent="0.25">
      <c r="A1285" s="5" t="s">
        <v>454</v>
      </c>
      <c r="B1285" s="5" t="s">
        <v>730</v>
      </c>
      <c r="C1285" s="5" t="s">
        <v>942</v>
      </c>
      <c r="D1285" s="52">
        <f t="shared" ca="1" si="24"/>
        <v>22164</v>
      </c>
      <c r="E1285" s="5" t="s">
        <v>442</v>
      </c>
      <c r="F1285" s="5">
        <v>29</v>
      </c>
      <c r="G1285" s="50">
        <v>32438</v>
      </c>
      <c r="H1285" s="5">
        <v>563134</v>
      </c>
      <c r="I1285" s="50">
        <v>42346</v>
      </c>
      <c r="J1285" s="5" t="s">
        <v>858</v>
      </c>
      <c r="L1285"/>
    </row>
    <row r="1286" spans="1:12" x14ac:dyDescent="0.25">
      <c r="L1286"/>
    </row>
    <row r="1287" spans="1:12" x14ac:dyDescent="0.25">
      <c r="L1287"/>
    </row>
    <row r="1288" spans="1:12" x14ac:dyDescent="0.25">
      <c r="L1288"/>
    </row>
    <row r="1289" spans="1:12" x14ac:dyDescent="0.25">
      <c r="L1289"/>
    </row>
  </sheetData>
  <mergeCells count="3">
    <mergeCell ref="V1:AG1"/>
    <mergeCell ref="O4:S6"/>
    <mergeCell ref="R1:S1"/>
  </mergeCells>
  <conditionalFormatting sqref="A1:J1 K1290:N1048576 O22:Q23 T2:BC2 O37:BC1048576 P28:BC36 T3:V3 Z3:BC3 V4:V7 T1:V1 AH1:BC1 Z9:BC9 T4:U4 W4:BC4 O7:S7 K4:O4 P25:S27 O24:O28 T8:BC8 T10:BC27 T9:V9 R11:S23 N3 M2:N2 K3:L3">
    <cfRule type="expression" dxfId="715" priority="21">
      <formula>A1&lt;&gt;""</formula>
    </cfRule>
  </conditionalFormatting>
  <conditionalFormatting sqref="A2:F2 H2:J2 A3:J1285">
    <cfRule type="expression" dxfId="714" priority="20">
      <formula>A2&lt;&gt;""</formula>
    </cfRule>
  </conditionalFormatting>
  <conditionalFormatting sqref="G2">
    <cfRule type="expression" dxfId="713" priority="19">
      <formula>G2&lt;&gt;""</formula>
    </cfRule>
  </conditionalFormatting>
  <conditionalFormatting sqref="K5:K1289 N5 Q8:Q21 K1:K2 T6:BC6 T5:U5 AH5:BC5 T7:U7 AH7:BC7 M6:N1289">
    <cfRule type="expression" dxfId="712" priority="18">
      <formula>K1&lt;&gt;""</formula>
    </cfRule>
  </conditionalFormatting>
  <conditionalFormatting sqref="L6:L191">
    <cfRule type="expression" dxfId="711" priority="17">
      <formula>L6&lt;&gt;""</formula>
    </cfRule>
  </conditionalFormatting>
  <conditionalFormatting sqref="L5">
    <cfRule type="expression" dxfId="710" priority="16">
      <formula>L5&lt;&gt;""</formula>
    </cfRule>
  </conditionalFormatting>
  <conditionalFormatting sqref="M5">
    <cfRule type="expression" dxfId="709" priority="15">
      <formula>M5&lt;&gt;""</formula>
    </cfRule>
  </conditionalFormatting>
  <conditionalFormatting sqref="S8">
    <cfRule type="expression" dxfId="708" priority="7">
      <formula>S8&lt;&gt;""</formula>
    </cfRule>
  </conditionalFormatting>
  <conditionalFormatting sqref="L3">
    <cfRule type="expression" dxfId="707" priority="10">
      <formula>L3&lt;&gt;""</formula>
    </cfRule>
  </conditionalFormatting>
  <conditionalFormatting sqref="P9:P21">
    <cfRule type="expression" dxfId="706" priority="14">
      <formula>P9&lt;&gt;""</formula>
    </cfRule>
  </conditionalFormatting>
  <conditionalFormatting sqref="P8">
    <cfRule type="expression" dxfId="705" priority="13">
      <formula>P8&lt;&gt;""</formula>
    </cfRule>
  </conditionalFormatting>
  <conditionalFormatting sqref="O8">
    <cfRule type="expression" dxfId="704" priority="12">
      <formula>O8&lt;&gt;""</formula>
    </cfRule>
  </conditionalFormatting>
  <conditionalFormatting sqref="O9:O21">
    <cfRule type="expression" dxfId="703" priority="11">
      <formula>O9&lt;&gt;""</formula>
    </cfRule>
  </conditionalFormatting>
  <conditionalFormatting sqref="R9:R10">
    <cfRule type="expression" dxfId="702" priority="6">
      <formula>R9&lt;&gt;""</formula>
    </cfRule>
  </conditionalFormatting>
  <conditionalFormatting sqref="S9:S10">
    <cfRule type="expression" dxfId="701" priority="9">
      <formula>S9&lt;&gt;""</formula>
    </cfRule>
  </conditionalFormatting>
  <conditionalFormatting sqref="R8">
    <cfRule type="expression" dxfId="700" priority="8">
      <formula>R8&lt;&gt;""</formula>
    </cfRule>
  </conditionalFormatting>
  <conditionalFormatting sqref="Z5:AG5">
    <cfRule type="expression" dxfId="699" priority="5">
      <formula>Z5&lt;&gt;""</formula>
    </cfRule>
  </conditionalFormatting>
  <conditionalFormatting sqref="Z7:AG7">
    <cfRule type="expression" dxfId="698" priority="4">
      <formula>Z7&lt;&gt;""</formula>
    </cfRule>
  </conditionalFormatting>
  <conditionalFormatting sqref="L1">
    <cfRule type="expression" dxfId="697" priority="2">
      <formula>L1&lt;&gt;""</formula>
    </cfRule>
  </conditionalFormatting>
  <conditionalFormatting sqref="L1">
    <cfRule type="expression" dxfId="696" priority="3">
      <formula>L1&lt;&gt;""</formula>
    </cfRule>
  </conditionalFormatting>
  <conditionalFormatting sqref="P1">
    <cfRule type="expression" dxfId="695" priority="1">
      <formula>P1&lt;&gt;""</formula>
    </cfRule>
  </conditionalFormatting>
  <hyperlinks>
    <hyperlink ref="L1" location="ACCUEIL!A1" display="ACCUEIL" xr:uid="{2774EE02-9480-45BF-BCC4-465CA87D057B}"/>
    <hyperlink ref="M1" location="'Fonctions de synthèse'!A1" display="SUJET" xr:uid="{5D6C045F-1198-4B27-B1F1-289A3B710699}"/>
    <hyperlink ref="O1" r:id="rId1" xr:uid="{A1F5EF0C-153A-449F-B88E-DA1B12299904}"/>
    <hyperlink ref="P1" r:id="rId2" xr:uid="{726148AB-BF36-447B-AF97-D8D5D4A550F7}"/>
    <hyperlink ref="R1:S1" location="'Fonctions de synthèse Corr'!V1" display="AIDE FORMULES" xr:uid="{54FAF850-252E-48F0-8B82-785ADD7E172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BC1285"/>
  <sheetViews>
    <sheetView showGridLines="0" topLeftCell="J1" workbookViewId="0">
      <selection activeCell="M1" sqref="M1"/>
    </sheetView>
  </sheetViews>
  <sheetFormatPr baseColWidth="10" defaultColWidth="11.42578125" defaultRowHeight="15" x14ac:dyDescent="0.25"/>
  <cols>
    <col min="5" max="5" width="32.28515625" bestFit="1" customWidth="1"/>
    <col min="12" max="12" width="1.140625" customWidth="1"/>
    <col min="16" max="16" width="14.85546875" customWidth="1"/>
    <col min="18" max="18" width="3.28515625" customWidth="1"/>
    <col min="19" max="19" width="32.28515625" bestFit="1" customWidth="1"/>
    <col min="20" max="20" width="0.85546875" customWidth="1"/>
    <col min="21" max="21" width="21.5703125" bestFit="1" customWidth="1"/>
    <col min="22" max="22" width="6.140625" customWidth="1"/>
    <col min="23" max="23" width="4.7109375" customWidth="1"/>
  </cols>
  <sheetData>
    <row r="1" spans="1:55" ht="30" x14ac:dyDescent="0.25">
      <c r="A1" t="s">
        <v>399</v>
      </c>
      <c r="B1" t="s">
        <v>400</v>
      </c>
      <c r="C1" t="s">
        <v>401</v>
      </c>
      <c r="D1" t="s">
        <v>1068</v>
      </c>
      <c r="E1" t="s">
        <v>402</v>
      </c>
      <c r="F1" t="s">
        <v>403</v>
      </c>
      <c r="G1" t="s">
        <v>404</v>
      </c>
      <c r="H1" t="s">
        <v>405</v>
      </c>
      <c r="I1" t="s">
        <v>406</v>
      </c>
      <c r="J1" t="s">
        <v>407</v>
      </c>
      <c r="M1" s="136" t="s">
        <v>16</v>
      </c>
      <c r="N1" s="141" t="s">
        <v>2</v>
      </c>
      <c r="O1" s="138" t="s">
        <v>1474</v>
      </c>
      <c r="P1" s="181" t="s">
        <v>1719</v>
      </c>
      <c r="S1" s="54" t="s">
        <v>402</v>
      </c>
      <c r="T1" s="5"/>
      <c r="U1" s="54" t="s">
        <v>407</v>
      </c>
      <c r="W1" s="412" t="s">
        <v>1474</v>
      </c>
      <c r="X1" s="412"/>
      <c r="Y1" s="412"/>
      <c r="Z1" s="412"/>
      <c r="AA1" s="412"/>
      <c r="AB1" s="412"/>
      <c r="AC1" s="412"/>
      <c r="AD1" s="412"/>
      <c r="AE1" s="412"/>
      <c r="AF1" s="412"/>
    </row>
    <row r="2" spans="1:55" x14ac:dyDescent="0.25">
      <c r="A2" t="s">
        <v>408</v>
      </c>
      <c r="B2" t="s">
        <v>409</v>
      </c>
      <c r="C2" t="s">
        <v>410</v>
      </c>
      <c r="D2">
        <v>20628</v>
      </c>
      <c r="E2" t="s">
        <v>411</v>
      </c>
      <c r="F2">
        <v>62</v>
      </c>
      <c r="G2">
        <v>20658</v>
      </c>
      <c r="H2">
        <v>351222</v>
      </c>
      <c r="I2">
        <v>28102</v>
      </c>
      <c r="J2" t="s">
        <v>412</v>
      </c>
      <c r="S2" t="s">
        <v>411</v>
      </c>
      <c r="T2" s="5"/>
      <c r="U2" t="s">
        <v>412</v>
      </c>
      <c r="W2" s="139"/>
      <c r="X2" s="139"/>
      <c r="Y2" s="139"/>
      <c r="Z2" s="139"/>
      <c r="AA2" s="139"/>
      <c r="AB2" s="139"/>
      <c r="AC2" s="139"/>
      <c r="AD2" s="139"/>
      <c r="AE2" s="139"/>
      <c r="AF2" s="139"/>
    </row>
    <row r="3" spans="1:55" x14ac:dyDescent="0.25">
      <c r="A3" t="s">
        <v>413</v>
      </c>
      <c r="B3" t="s">
        <v>414</v>
      </c>
      <c r="C3" t="s">
        <v>415</v>
      </c>
      <c r="D3">
        <v>21744</v>
      </c>
      <c r="E3" t="s">
        <v>416</v>
      </c>
      <c r="F3">
        <v>65</v>
      </c>
      <c r="G3">
        <v>19522</v>
      </c>
      <c r="H3">
        <v>350855</v>
      </c>
      <c r="I3">
        <v>28025</v>
      </c>
      <c r="J3" t="s">
        <v>417</v>
      </c>
      <c r="M3" s="5"/>
      <c r="N3" s="5"/>
      <c r="O3" s="5"/>
      <c r="P3" s="5"/>
      <c r="Q3" s="5"/>
      <c r="R3" s="5"/>
      <c r="S3" t="s">
        <v>416</v>
      </c>
      <c r="T3" s="5"/>
      <c r="U3" t="s">
        <v>417</v>
      </c>
      <c r="W3" s="140"/>
      <c r="X3" s="140"/>
      <c r="Y3" s="140"/>
      <c r="Z3" s="140"/>
      <c r="AA3" s="140"/>
      <c r="AB3" s="140"/>
      <c r="AC3" s="140"/>
      <c r="AD3" s="140"/>
      <c r="AE3" s="140"/>
      <c r="AF3" s="140"/>
      <c r="AG3" s="5"/>
      <c r="AH3" s="5"/>
      <c r="AI3" s="5"/>
      <c r="AJ3" s="5"/>
      <c r="AK3" s="5"/>
      <c r="AL3" s="5"/>
      <c r="AM3" s="5"/>
      <c r="AN3" s="5"/>
      <c r="AO3" s="5"/>
      <c r="AP3" s="5"/>
      <c r="AQ3" s="5"/>
      <c r="AR3" s="5"/>
      <c r="AS3" s="5"/>
      <c r="AT3" s="5"/>
      <c r="AU3" s="5"/>
      <c r="AV3" s="5"/>
      <c r="AW3" s="5"/>
      <c r="AX3" s="5"/>
      <c r="AY3" s="5"/>
      <c r="AZ3" s="5"/>
      <c r="BA3" s="5"/>
      <c r="BB3" s="5"/>
      <c r="BC3" s="5"/>
    </row>
    <row r="4" spans="1:55" ht="15" customHeight="1" x14ac:dyDescent="0.25">
      <c r="A4" t="s">
        <v>408</v>
      </c>
      <c r="B4" t="s">
        <v>418</v>
      </c>
      <c r="C4" t="s">
        <v>419</v>
      </c>
      <c r="D4">
        <v>30480</v>
      </c>
      <c r="E4" t="s">
        <v>420</v>
      </c>
      <c r="F4">
        <v>63</v>
      </c>
      <c r="G4">
        <v>20212</v>
      </c>
      <c r="H4">
        <v>351350</v>
      </c>
      <c r="I4">
        <v>27800</v>
      </c>
      <c r="J4" t="s">
        <v>421</v>
      </c>
      <c r="M4" s="382" t="s">
        <v>1074</v>
      </c>
      <c r="N4" s="382"/>
      <c r="O4" s="382"/>
      <c r="P4" s="382"/>
      <c r="Q4" s="382"/>
      <c r="R4" s="5"/>
      <c r="S4" t="s">
        <v>420</v>
      </c>
      <c r="T4" s="5"/>
      <c r="U4" t="s">
        <v>421</v>
      </c>
      <c r="W4" s="140"/>
      <c r="X4" s="405" t="s">
        <v>1485</v>
      </c>
      <c r="Y4" s="405"/>
      <c r="Z4" s="405"/>
      <c r="AA4" s="405"/>
      <c r="AB4" s="405"/>
      <c r="AC4" s="140"/>
      <c r="AD4" s="140"/>
      <c r="AE4" s="140"/>
      <c r="AF4" s="140"/>
      <c r="AG4" s="5"/>
      <c r="AH4" s="5"/>
      <c r="AI4" s="5"/>
      <c r="AJ4" s="5"/>
      <c r="AK4" s="5"/>
      <c r="AL4" s="5"/>
      <c r="AM4" s="5"/>
      <c r="AN4" s="5"/>
      <c r="AO4" s="5"/>
      <c r="AP4" s="5"/>
      <c r="AQ4" s="5"/>
      <c r="AR4" s="5"/>
      <c r="AS4" s="5"/>
      <c r="AT4" s="5"/>
      <c r="AU4" s="5"/>
      <c r="AV4" s="5"/>
      <c r="AW4" s="5"/>
      <c r="AX4" s="5"/>
      <c r="AY4" s="5"/>
      <c r="AZ4" s="5"/>
      <c r="BA4" s="5"/>
      <c r="BB4" s="5"/>
      <c r="BC4" s="5"/>
    </row>
    <row r="5" spans="1:55" ht="14.45" customHeight="1" x14ac:dyDescent="0.25">
      <c r="A5" t="s">
        <v>408</v>
      </c>
      <c r="B5" t="s">
        <v>185</v>
      </c>
      <c r="C5" t="s">
        <v>185</v>
      </c>
      <c r="D5">
        <v>19500</v>
      </c>
      <c r="E5" t="s">
        <v>422</v>
      </c>
      <c r="F5">
        <v>60</v>
      </c>
      <c r="G5">
        <v>21179</v>
      </c>
      <c r="H5">
        <v>350054</v>
      </c>
      <c r="I5">
        <v>27915</v>
      </c>
      <c r="J5" t="s">
        <v>412</v>
      </c>
      <c r="M5" s="382"/>
      <c r="N5" s="382"/>
      <c r="O5" s="382"/>
      <c r="P5" s="382"/>
      <c r="Q5" s="382"/>
      <c r="R5" s="5"/>
      <c r="S5" t="s">
        <v>422</v>
      </c>
      <c r="T5" s="5"/>
      <c r="U5" t="s">
        <v>412</v>
      </c>
      <c r="W5" s="140"/>
      <c r="X5" s="405"/>
      <c r="Y5" s="405"/>
      <c r="Z5" s="405"/>
      <c r="AA5" s="405"/>
      <c r="AB5" s="405"/>
      <c r="AC5" s="140"/>
      <c r="AD5" s="140"/>
      <c r="AE5" s="140"/>
      <c r="AF5" s="140"/>
      <c r="AG5" s="5"/>
      <c r="AH5" s="5"/>
      <c r="AI5" s="5"/>
      <c r="AJ5" s="5"/>
      <c r="AK5" s="5"/>
      <c r="AL5" s="5"/>
      <c r="AM5" s="5"/>
      <c r="AN5" s="5"/>
      <c r="AO5" s="5"/>
      <c r="AP5" s="5"/>
      <c r="AQ5" s="5"/>
      <c r="AR5" s="5"/>
      <c r="AS5" s="5"/>
      <c r="AT5" s="5"/>
      <c r="AU5" s="5"/>
      <c r="AV5" s="5"/>
      <c r="AW5" s="5"/>
      <c r="AX5" s="5"/>
      <c r="AY5" s="5"/>
      <c r="AZ5" s="5"/>
      <c r="BA5" s="5"/>
      <c r="BB5" s="5"/>
      <c r="BC5" s="5"/>
    </row>
    <row r="6" spans="1:55" ht="14.45" customHeight="1" x14ac:dyDescent="0.25">
      <c r="A6" t="s">
        <v>413</v>
      </c>
      <c r="B6" t="s">
        <v>423</v>
      </c>
      <c r="C6" t="s">
        <v>424</v>
      </c>
      <c r="D6">
        <v>21684</v>
      </c>
      <c r="E6" t="s">
        <v>425</v>
      </c>
      <c r="F6">
        <v>64</v>
      </c>
      <c r="G6">
        <v>19917</v>
      </c>
      <c r="H6">
        <v>350127</v>
      </c>
      <c r="I6">
        <v>27897</v>
      </c>
      <c r="J6" t="s">
        <v>417</v>
      </c>
      <c r="N6" s="382" t="s">
        <v>1484</v>
      </c>
      <c r="O6" s="382"/>
      <c r="P6" s="382"/>
      <c r="Q6" s="382"/>
      <c r="R6" s="382"/>
      <c r="S6" t="s">
        <v>425</v>
      </c>
      <c r="T6" s="5"/>
      <c r="U6" t="s">
        <v>417</v>
      </c>
      <c r="W6" s="140"/>
      <c r="X6" s="140"/>
      <c r="Y6" s="140"/>
      <c r="Z6" s="140"/>
      <c r="AA6" s="140"/>
      <c r="AB6" s="140"/>
      <c r="AC6" s="140"/>
      <c r="AD6" s="140"/>
      <c r="AE6" s="140"/>
      <c r="AF6" s="140"/>
      <c r="AG6" s="5"/>
      <c r="AH6" s="5"/>
      <c r="AI6" s="5"/>
      <c r="AJ6" s="5"/>
      <c r="AK6" s="5"/>
      <c r="AL6" s="5"/>
      <c r="AM6" s="5"/>
      <c r="AN6" s="5"/>
      <c r="AO6" s="5"/>
      <c r="AP6" s="5"/>
      <c r="AQ6" s="5"/>
      <c r="AR6" s="5"/>
      <c r="AS6" s="5"/>
      <c r="AT6" s="5"/>
      <c r="AU6" s="5"/>
      <c r="AV6" s="5"/>
      <c r="AW6" s="5"/>
      <c r="AX6" s="5"/>
      <c r="AY6" s="5"/>
      <c r="AZ6" s="5"/>
      <c r="BA6" s="5"/>
      <c r="BB6" s="5"/>
      <c r="BC6" s="5"/>
    </row>
    <row r="7" spans="1:55" ht="15" customHeight="1" x14ac:dyDescent="0.25">
      <c r="A7" t="s">
        <v>413</v>
      </c>
      <c r="B7" t="s">
        <v>426</v>
      </c>
      <c r="C7" t="s">
        <v>427</v>
      </c>
      <c r="D7">
        <v>30948</v>
      </c>
      <c r="E7" t="s">
        <v>428</v>
      </c>
      <c r="F7">
        <v>64</v>
      </c>
      <c r="G7">
        <v>19786</v>
      </c>
      <c r="H7">
        <v>560195</v>
      </c>
      <c r="I7">
        <v>27914</v>
      </c>
      <c r="J7" t="s">
        <v>421</v>
      </c>
      <c r="N7" s="382"/>
      <c r="O7" s="382"/>
      <c r="P7" s="382"/>
      <c r="Q7" s="382"/>
      <c r="R7" s="382"/>
      <c r="S7" t="s">
        <v>428</v>
      </c>
      <c r="T7" s="5"/>
      <c r="U7" t="s">
        <v>421</v>
      </c>
      <c r="W7" s="140"/>
      <c r="X7" s="140"/>
      <c r="Y7" s="381" t="s">
        <v>1486</v>
      </c>
      <c r="Z7" s="381"/>
      <c r="AA7" s="381"/>
      <c r="AB7" s="381"/>
      <c r="AC7" s="381"/>
      <c r="AD7" s="140"/>
      <c r="AE7" s="140"/>
      <c r="AF7" s="140"/>
      <c r="AG7" s="5"/>
      <c r="AH7" s="5"/>
      <c r="AI7" s="5"/>
      <c r="AJ7" s="5"/>
      <c r="AK7" s="5"/>
      <c r="AL7" s="5"/>
      <c r="AM7" s="5"/>
      <c r="AN7" s="5"/>
      <c r="AO7" s="5"/>
      <c r="AP7" s="5"/>
      <c r="AQ7" s="5"/>
      <c r="AR7" s="5"/>
      <c r="AS7" s="5"/>
      <c r="AT7" s="5"/>
      <c r="AU7" s="5"/>
      <c r="AV7" s="5"/>
      <c r="AW7" s="5"/>
      <c r="AX7" s="5"/>
      <c r="AY7" s="5"/>
      <c r="AZ7" s="5"/>
      <c r="BA7" s="5"/>
      <c r="BB7" s="5"/>
      <c r="BC7" s="5"/>
    </row>
    <row r="8" spans="1:55" x14ac:dyDescent="0.25">
      <c r="A8" t="s">
        <v>413</v>
      </c>
      <c r="B8" t="s">
        <v>429</v>
      </c>
      <c r="C8" t="s">
        <v>430</v>
      </c>
      <c r="D8">
        <v>25476</v>
      </c>
      <c r="E8" t="s">
        <v>416</v>
      </c>
      <c r="F8">
        <v>62</v>
      </c>
      <c r="G8">
        <v>20373</v>
      </c>
      <c r="H8">
        <v>350521</v>
      </c>
      <c r="I8">
        <v>27885</v>
      </c>
      <c r="J8" t="s">
        <v>412</v>
      </c>
      <c r="S8" t="s">
        <v>416</v>
      </c>
      <c r="T8" s="5"/>
      <c r="U8" t="s">
        <v>412</v>
      </c>
      <c r="W8" s="140"/>
      <c r="X8" s="140"/>
      <c r="Y8" s="140"/>
      <c r="Z8" s="140"/>
      <c r="AA8" s="140"/>
      <c r="AB8" s="140"/>
      <c r="AC8" s="140"/>
      <c r="AD8" s="140"/>
      <c r="AE8" s="140"/>
      <c r="AF8" s="140"/>
      <c r="AG8" s="5"/>
      <c r="AH8" s="5"/>
      <c r="AI8" s="5"/>
      <c r="AJ8" s="5"/>
      <c r="AK8" s="5"/>
      <c r="AL8" s="5"/>
      <c r="AM8" s="5"/>
      <c r="AN8" s="5"/>
      <c r="AO8" s="5"/>
      <c r="AP8" s="5"/>
      <c r="AQ8" s="5"/>
      <c r="AR8" s="5"/>
      <c r="AS8" s="5"/>
      <c r="AT8" s="5"/>
      <c r="AU8" s="5"/>
      <c r="AV8" s="5"/>
      <c r="AW8" s="5"/>
      <c r="AX8" s="5"/>
      <c r="AY8" s="5"/>
      <c r="AZ8" s="5"/>
      <c r="BA8" s="5"/>
      <c r="BB8" s="5"/>
      <c r="BC8" s="5"/>
    </row>
    <row r="9" spans="1:55" ht="14.45" customHeight="1" x14ac:dyDescent="0.25">
      <c r="A9" t="s">
        <v>413</v>
      </c>
      <c r="B9" t="s">
        <v>431</v>
      </c>
      <c r="C9" t="s">
        <v>432</v>
      </c>
      <c r="D9">
        <v>23772</v>
      </c>
      <c r="E9" t="s">
        <v>433</v>
      </c>
      <c r="F9">
        <v>63</v>
      </c>
      <c r="G9">
        <v>20287</v>
      </c>
      <c r="H9">
        <v>560196</v>
      </c>
      <c r="I9">
        <v>28104</v>
      </c>
      <c r="J9" t="s">
        <v>417</v>
      </c>
      <c r="N9" s="382" t="s">
        <v>1487</v>
      </c>
      <c r="O9" s="382"/>
      <c r="P9" s="382"/>
      <c r="Q9" s="382"/>
      <c r="R9" s="382"/>
      <c r="S9" t="s">
        <v>433</v>
      </c>
      <c r="T9" s="5"/>
      <c r="U9" t="s">
        <v>417</v>
      </c>
      <c r="W9" s="140"/>
      <c r="X9" s="140"/>
      <c r="Y9" s="140"/>
      <c r="Z9" s="140"/>
      <c r="AA9" s="140"/>
      <c r="AB9" s="140"/>
      <c r="AC9" s="140"/>
      <c r="AD9" s="140"/>
      <c r="AE9" s="140"/>
      <c r="AF9" s="140"/>
      <c r="AG9" s="5"/>
      <c r="AH9" s="5"/>
      <c r="AI9" s="5"/>
      <c r="AJ9" s="5"/>
      <c r="AK9" s="5"/>
      <c r="AL9" s="5"/>
      <c r="AM9" s="5"/>
      <c r="AN9" s="5"/>
      <c r="AO9" s="5"/>
      <c r="AP9" s="5"/>
      <c r="AQ9" s="5"/>
      <c r="AR9" s="5"/>
      <c r="AS9" s="5"/>
      <c r="AT9" s="5"/>
      <c r="AU9" s="5"/>
      <c r="AV9" s="5"/>
      <c r="AW9" s="5"/>
      <c r="AX9" s="5"/>
      <c r="AY9" s="5"/>
      <c r="AZ9" s="5"/>
      <c r="BA9" s="5"/>
      <c r="BB9" s="5"/>
      <c r="BC9" s="5"/>
    </row>
    <row r="10" spans="1:55" x14ac:dyDescent="0.25">
      <c r="A10" t="s">
        <v>413</v>
      </c>
      <c r="B10" t="s">
        <v>434</v>
      </c>
      <c r="C10" t="s">
        <v>435</v>
      </c>
      <c r="D10">
        <v>30144</v>
      </c>
      <c r="E10" t="s">
        <v>436</v>
      </c>
      <c r="F10">
        <v>62</v>
      </c>
      <c r="G10">
        <v>20720</v>
      </c>
      <c r="H10">
        <v>560194</v>
      </c>
      <c r="I10">
        <v>27767</v>
      </c>
      <c r="J10" t="s">
        <v>421</v>
      </c>
      <c r="N10" s="382"/>
      <c r="O10" s="382"/>
      <c r="P10" s="382"/>
      <c r="Q10" s="382"/>
      <c r="R10" s="382"/>
      <c r="S10" t="s">
        <v>436</v>
      </c>
      <c r="T10" s="5"/>
      <c r="U10" t="s">
        <v>421</v>
      </c>
      <c r="W10" s="140"/>
      <c r="X10" s="140"/>
      <c r="Y10" s="140"/>
      <c r="Z10" s="140"/>
      <c r="AA10" s="140"/>
      <c r="AB10" s="140"/>
      <c r="AC10" s="140"/>
      <c r="AD10" s="140"/>
      <c r="AE10" s="140"/>
      <c r="AF10" s="140"/>
      <c r="AG10" s="5"/>
      <c r="AH10" s="5"/>
      <c r="AI10" s="5"/>
      <c r="AJ10" s="5"/>
      <c r="AK10" s="5"/>
      <c r="AL10" s="5"/>
      <c r="AM10" s="5"/>
      <c r="AN10" s="5"/>
      <c r="AO10" s="5"/>
      <c r="AP10" s="5"/>
      <c r="AQ10" s="5"/>
      <c r="AR10" s="5"/>
      <c r="AS10" s="5"/>
      <c r="AT10" s="5"/>
      <c r="AU10" s="5"/>
      <c r="AV10" s="5"/>
      <c r="AW10" s="5"/>
      <c r="AX10" s="5"/>
      <c r="AY10" s="5"/>
      <c r="AZ10" s="5"/>
      <c r="BA10" s="5"/>
      <c r="BB10" s="5"/>
      <c r="BC10" s="5"/>
    </row>
    <row r="11" spans="1:55" ht="14.45" customHeight="1" x14ac:dyDescent="0.25">
      <c r="A11" t="s">
        <v>413</v>
      </c>
      <c r="B11" t="s">
        <v>437</v>
      </c>
      <c r="C11" t="s">
        <v>438</v>
      </c>
      <c r="D11">
        <v>24480</v>
      </c>
      <c r="E11" t="s">
        <v>439</v>
      </c>
      <c r="F11">
        <v>63</v>
      </c>
      <c r="G11">
        <v>20182</v>
      </c>
      <c r="H11">
        <v>350060</v>
      </c>
      <c r="I11">
        <v>27902</v>
      </c>
      <c r="J11" t="s">
        <v>412</v>
      </c>
      <c r="S11" t="s">
        <v>439</v>
      </c>
      <c r="T11" s="5"/>
      <c r="U11" t="s">
        <v>412</v>
      </c>
      <c r="W11" s="140"/>
      <c r="X11" s="140"/>
      <c r="Y11" s="140"/>
      <c r="Z11" s="140"/>
      <c r="AA11" s="140"/>
      <c r="AB11" s="140"/>
      <c r="AC11" s="140"/>
      <c r="AD11" s="140"/>
      <c r="AE11" s="140"/>
      <c r="AF11" s="140"/>
      <c r="AG11" s="5"/>
      <c r="AH11" s="5"/>
      <c r="AI11" s="5"/>
      <c r="AJ11" s="5"/>
      <c r="AK11" s="5"/>
      <c r="AL11" s="5"/>
      <c r="AM11" s="5"/>
      <c r="AN11" s="5"/>
      <c r="AO11" s="5"/>
      <c r="AP11" s="5"/>
      <c r="AQ11" s="5"/>
      <c r="AR11" s="5"/>
      <c r="AS11" s="5"/>
      <c r="AT11" s="5"/>
      <c r="AU11" s="5"/>
      <c r="AV11" s="5"/>
      <c r="AW11" s="5"/>
      <c r="AX11" s="5"/>
      <c r="AY11" s="5"/>
      <c r="AZ11" s="5"/>
      <c r="BA11" s="5"/>
      <c r="BB11" s="5"/>
      <c r="BC11" s="5"/>
    </row>
    <row r="12" spans="1:55" ht="14.45" customHeight="1" x14ac:dyDescent="0.25">
      <c r="A12" t="s">
        <v>413</v>
      </c>
      <c r="B12" t="s">
        <v>440</v>
      </c>
      <c r="C12" t="s">
        <v>441</v>
      </c>
      <c r="D12">
        <v>29088</v>
      </c>
      <c r="E12" t="s">
        <v>442</v>
      </c>
      <c r="F12">
        <v>61</v>
      </c>
      <c r="G12">
        <v>20815</v>
      </c>
      <c r="H12">
        <v>350165</v>
      </c>
      <c r="I12">
        <v>27923</v>
      </c>
      <c r="J12" t="s">
        <v>417</v>
      </c>
      <c r="N12" s="382" t="s">
        <v>1488</v>
      </c>
      <c r="O12" s="382"/>
      <c r="P12" s="382"/>
      <c r="Q12" s="382"/>
      <c r="R12" s="382"/>
      <c r="S12" t="s">
        <v>442</v>
      </c>
      <c r="T12" s="5"/>
      <c r="U12" t="s">
        <v>417</v>
      </c>
      <c r="W12" s="140"/>
      <c r="X12" s="140"/>
      <c r="Y12" s="140"/>
      <c r="Z12" s="140"/>
      <c r="AA12" s="140"/>
      <c r="AB12" s="140"/>
      <c r="AC12" s="140"/>
      <c r="AD12" s="140"/>
      <c r="AE12" s="140"/>
      <c r="AF12" s="140"/>
      <c r="AG12" s="5"/>
      <c r="AH12" s="5"/>
      <c r="AI12" s="5"/>
      <c r="AJ12" s="5"/>
      <c r="AK12" s="5"/>
      <c r="AL12" s="5"/>
      <c r="AM12" s="5"/>
      <c r="AN12" s="5"/>
      <c r="AO12" s="5"/>
      <c r="AP12" s="5"/>
      <c r="AQ12" s="5"/>
      <c r="AR12" s="5"/>
      <c r="AS12" s="5"/>
      <c r="AT12" s="5"/>
      <c r="AU12" s="5"/>
      <c r="AV12" s="5"/>
      <c r="AW12" s="5"/>
      <c r="AX12" s="5"/>
      <c r="AY12" s="5"/>
      <c r="AZ12" s="5"/>
      <c r="BA12" s="5"/>
      <c r="BB12" s="5"/>
      <c r="BC12" s="5"/>
    </row>
    <row r="13" spans="1:55" ht="14.45" customHeight="1" x14ac:dyDescent="0.25">
      <c r="A13" t="s">
        <v>408</v>
      </c>
      <c r="B13" t="s">
        <v>443</v>
      </c>
      <c r="C13" t="s">
        <v>444</v>
      </c>
      <c r="D13">
        <v>30552</v>
      </c>
      <c r="E13" t="s">
        <v>445</v>
      </c>
      <c r="F13">
        <v>62</v>
      </c>
      <c r="G13">
        <v>20404</v>
      </c>
      <c r="H13">
        <v>350695</v>
      </c>
      <c r="I13">
        <v>27883</v>
      </c>
      <c r="J13" t="s">
        <v>421</v>
      </c>
      <c r="N13" s="382"/>
      <c r="O13" s="382"/>
      <c r="P13" s="382"/>
      <c r="Q13" s="382"/>
      <c r="R13" s="382"/>
      <c r="S13" t="s">
        <v>445</v>
      </c>
      <c r="T13" s="5"/>
      <c r="U13" t="s">
        <v>421</v>
      </c>
      <c r="W13" s="140"/>
      <c r="X13" s="140"/>
      <c r="Y13" s="140"/>
      <c r="Z13" s="140"/>
      <c r="AA13" s="140"/>
      <c r="AB13" s="140"/>
      <c r="AC13" s="140"/>
      <c r="AD13" s="140"/>
      <c r="AE13" s="140"/>
      <c r="AF13" s="140"/>
      <c r="AG13" s="5"/>
      <c r="AH13" s="5"/>
      <c r="AI13" s="5"/>
      <c r="AJ13" s="5"/>
      <c r="AK13" s="5"/>
      <c r="AL13" s="5"/>
      <c r="AM13" s="5"/>
      <c r="AN13" s="5"/>
      <c r="AO13" s="5"/>
      <c r="AP13" s="5"/>
      <c r="AQ13" s="5"/>
      <c r="AR13" s="5"/>
      <c r="AS13" s="5"/>
      <c r="AT13" s="5"/>
      <c r="AU13" s="5"/>
      <c r="AV13" s="5"/>
      <c r="AW13" s="5"/>
      <c r="AX13" s="5"/>
      <c r="AY13" s="5"/>
      <c r="AZ13" s="5"/>
      <c r="BA13" s="5"/>
      <c r="BB13" s="5"/>
      <c r="BC13" s="5"/>
    </row>
    <row r="14" spans="1:55" x14ac:dyDescent="0.25">
      <c r="A14" t="s">
        <v>413</v>
      </c>
      <c r="B14" t="s">
        <v>446</v>
      </c>
      <c r="C14" t="s">
        <v>432</v>
      </c>
      <c r="D14">
        <v>20316</v>
      </c>
      <c r="E14" t="s">
        <v>447</v>
      </c>
      <c r="F14">
        <v>61</v>
      </c>
      <c r="G14">
        <v>20785</v>
      </c>
      <c r="H14">
        <v>350635</v>
      </c>
      <c r="I14">
        <v>28119</v>
      </c>
      <c r="J14" t="s">
        <v>412</v>
      </c>
      <c r="S14" t="s">
        <v>447</v>
      </c>
      <c r="T14" s="5"/>
      <c r="U14" t="s">
        <v>412</v>
      </c>
      <c r="W14" s="140"/>
      <c r="X14" s="140"/>
      <c r="Y14" s="140"/>
      <c r="Z14" s="140"/>
      <c r="AA14" s="140"/>
      <c r="AB14" s="140"/>
      <c r="AC14" s="140"/>
      <c r="AD14" s="140"/>
      <c r="AE14" s="140"/>
      <c r="AF14" s="140"/>
      <c r="AG14" s="5"/>
      <c r="AH14" s="5"/>
      <c r="AI14" s="5"/>
      <c r="AJ14" s="5"/>
      <c r="AK14" s="5"/>
      <c r="AL14" s="5"/>
      <c r="AM14" s="5"/>
      <c r="AN14" s="5"/>
      <c r="AO14" s="5"/>
      <c r="AP14" s="5"/>
      <c r="AQ14" s="5"/>
      <c r="AR14" s="5"/>
      <c r="AS14" s="5"/>
      <c r="AT14" s="5"/>
      <c r="AU14" s="5"/>
      <c r="AV14" s="5"/>
      <c r="AW14" s="5"/>
      <c r="AX14" s="5"/>
      <c r="AY14" s="5"/>
      <c r="AZ14" s="5"/>
      <c r="BA14" s="5"/>
      <c r="BB14" s="5"/>
      <c r="BC14" s="5"/>
    </row>
    <row r="15" spans="1:55" x14ac:dyDescent="0.25">
      <c r="A15" t="s">
        <v>408</v>
      </c>
      <c r="B15" t="s">
        <v>448</v>
      </c>
      <c r="C15" t="s">
        <v>419</v>
      </c>
      <c r="D15">
        <v>29748</v>
      </c>
      <c r="E15" t="s">
        <v>449</v>
      </c>
      <c r="F15">
        <v>62</v>
      </c>
      <c r="G15">
        <v>20543</v>
      </c>
      <c r="H15">
        <v>350355</v>
      </c>
      <c r="I15">
        <v>28318</v>
      </c>
      <c r="J15" t="s">
        <v>412</v>
      </c>
      <c r="N15" s="382" t="s">
        <v>1487</v>
      </c>
      <c r="O15" s="382"/>
      <c r="P15" s="382"/>
      <c r="Q15" s="382"/>
      <c r="R15" s="382"/>
      <c r="S15" t="s">
        <v>449</v>
      </c>
      <c r="T15" s="5"/>
      <c r="U15" t="s">
        <v>412</v>
      </c>
      <c r="W15" s="140"/>
      <c r="X15" s="140"/>
      <c r="Y15" s="140"/>
      <c r="Z15" s="140"/>
      <c r="AA15" s="140"/>
      <c r="AB15" s="140"/>
      <c r="AC15" s="140"/>
      <c r="AD15" s="140"/>
      <c r="AE15" s="140"/>
      <c r="AF15" s="140"/>
      <c r="AG15" s="5"/>
      <c r="AH15" s="5"/>
      <c r="AI15" s="5"/>
      <c r="AJ15" s="5"/>
      <c r="AK15" s="5"/>
      <c r="AL15" s="5"/>
      <c r="AM15" s="5"/>
      <c r="AN15" s="5"/>
      <c r="AO15" s="5"/>
      <c r="AP15" s="5"/>
      <c r="AQ15" s="5"/>
      <c r="AR15" s="5"/>
      <c r="AS15" s="5"/>
      <c r="AT15" s="5"/>
      <c r="AU15" s="5"/>
      <c r="AV15" s="5"/>
      <c r="AW15" s="5"/>
      <c r="AX15" s="5"/>
      <c r="AY15" s="5"/>
      <c r="AZ15" s="5"/>
      <c r="BA15" s="5"/>
      <c r="BB15" s="5"/>
      <c r="BC15" s="5"/>
    </row>
    <row r="16" spans="1:55" ht="14.45" customHeight="1" x14ac:dyDescent="0.25">
      <c r="A16" t="s">
        <v>408</v>
      </c>
      <c r="B16" t="s">
        <v>450</v>
      </c>
      <c r="C16" t="s">
        <v>451</v>
      </c>
      <c r="D16">
        <v>29400</v>
      </c>
      <c r="E16" t="s">
        <v>445</v>
      </c>
      <c r="F16">
        <v>61</v>
      </c>
      <c r="G16">
        <v>20797</v>
      </c>
      <c r="H16">
        <v>560225</v>
      </c>
      <c r="I16">
        <v>28187</v>
      </c>
      <c r="J16" t="s">
        <v>417</v>
      </c>
      <c r="N16" s="382"/>
      <c r="O16" s="382"/>
      <c r="P16" s="382"/>
      <c r="Q16" s="382"/>
      <c r="R16" s="382"/>
      <c r="S16" t="s">
        <v>445</v>
      </c>
      <c r="T16" s="5"/>
      <c r="U16" t="s">
        <v>417</v>
      </c>
      <c r="W16" s="140"/>
      <c r="X16" s="140"/>
      <c r="Y16" s="140"/>
      <c r="Z16" s="140"/>
      <c r="AA16" s="140"/>
      <c r="AB16" s="140"/>
      <c r="AC16" s="140"/>
      <c r="AD16" s="140"/>
      <c r="AE16" s="140"/>
      <c r="AF16" s="140"/>
      <c r="AG16" s="5"/>
      <c r="AH16" s="5"/>
      <c r="AI16" s="5"/>
      <c r="AJ16" s="5"/>
      <c r="AK16" s="5"/>
      <c r="AL16" s="5"/>
      <c r="AM16" s="5"/>
      <c r="AN16" s="5"/>
      <c r="AO16" s="5"/>
      <c r="AP16" s="5"/>
      <c r="AQ16" s="5"/>
      <c r="AR16" s="5"/>
      <c r="AS16" s="5"/>
      <c r="AT16" s="5"/>
      <c r="AU16" s="5"/>
      <c r="AV16" s="5"/>
      <c r="AW16" s="5"/>
      <c r="AX16" s="5"/>
      <c r="AY16" s="5"/>
      <c r="AZ16" s="5"/>
      <c r="BA16" s="5"/>
      <c r="BB16" s="5"/>
      <c r="BC16" s="5"/>
    </row>
    <row r="17" spans="1:55" ht="14.45" customHeight="1" x14ac:dyDescent="0.25">
      <c r="A17" t="s">
        <v>408</v>
      </c>
      <c r="B17" t="s">
        <v>452</v>
      </c>
      <c r="C17" t="s">
        <v>453</v>
      </c>
      <c r="D17">
        <v>23880</v>
      </c>
      <c r="E17" t="s">
        <v>439</v>
      </c>
      <c r="F17">
        <v>61</v>
      </c>
      <c r="G17">
        <v>21085</v>
      </c>
      <c r="H17">
        <v>350955</v>
      </c>
      <c r="I17">
        <v>28409</v>
      </c>
      <c r="J17" t="s">
        <v>421</v>
      </c>
      <c r="S17" t="s">
        <v>439</v>
      </c>
      <c r="T17" s="5"/>
      <c r="U17" t="s">
        <v>421</v>
      </c>
      <c r="W17" s="140"/>
      <c r="X17" s="140"/>
      <c r="Y17" s="140"/>
      <c r="Z17" s="140"/>
      <c r="AA17" s="140"/>
      <c r="AB17" s="140"/>
      <c r="AC17" s="140"/>
      <c r="AD17" s="140"/>
      <c r="AE17" s="140"/>
      <c r="AF17" s="140"/>
      <c r="AG17" s="5"/>
      <c r="AH17" s="5"/>
      <c r="AI17" s="5"/>
      <c r="AJ17" s="5"/>
      <c r="AK17" s="5"/>
      <c r="AL17" s="5"/>
      <c r="AM17" s="5"/>
      <c r="AN17" s="5"/>
      <c r="AO17" s="5"/>
      <c r="AP17" s="5"/>
      <c r="AQ17" s="5"/>
      <c r="AR17" s="5"/>
      <c r="AS17" s="5"/>
      <c r="AT17" s="5"/>
      <c r="AU17" s="5"/>
      <c r="AV17" s="5"/>
      <c r="AW17" s="5"/>
      <c r="AX17" s="5"/>
      <c r="AY17" s="5"/>
      <c r="AZ17" s="5"/>
      <c r="BA17" s="5"/>
      <c r="BB17" s="5"/>
      <c r="BC17" s="5"/>
    </row>
    <row r="18" spans="1:55" ht="14.45" customHeight="1" x14ac:dyDescent="0.25">
      <c r="A18" t="s">
        <v>454</v>
      </c>
      <c r="B18" t="s">
        <v>455</v>
      </c>
      <c r="C18" t="s">
        <v>456</v>
      </c>
      <c r="D18">
        <v>18408</v>
      </c>
      <c r="E18" t="s">
        <v>457</v>
      </c>
      <c r="F18">
        <v>60</v>
      </c>
      <c r="G18">
        <v>21226</v>
      </c>
      <c r="H18">
        <v>350871</v>
      </c>
      <c r="I18">
        <v>28323</v>
      </c>
      <c r="J18" t="s">
        <v>412</v>
      </c>
      <c r="M18" s="382" t="s">
        <v>1075</v>
      </c>
      <c r="N18" s="382"/>
      <c r="O18" s="382"/>
      <c r="P18" s="382"/>
      <c r="Q18" s="382"/>
      <c r="S18" t="s">
        <v>457</v>
      </c>
      <c r="T18" s="5"/>
      <c r="U18" t="s">
        <v>412</v>
      </c>
      <c r="W18" s="140"/>
      <c r="X18" s="140"/>
      <c r="Y18" s="140"/>
      <c r="Z18" s="140"/>
      <c r="AA18" s="140"/>
      <c r="AB18" s="140"/>
      <c r="AC18" s="140"/>
      <c r="AD18" s="140"/>
      <c r="AE18" s="140"/>
      <c r="AF18" s="140"/>
      <c r="AG18" s="5"/>
      <c r="AH18" s="5"/>
      <c r="AI18" s="5"/>
      <c r="AJ18" s="5"/>
      <c r="AK18" s="5"/>
      <c r="AL18" s="5"/>
      <c r="AM18" s="5"/>
      <c r="AN18" s="5"/>
      <c r="AO18" s="5"/>
      <c r="AP18" s="5"/>
      <c r="AQ18" s="5"/>
      <c r="AR18" s="5"/>
      <c r="AS18" s="5"/>
      <c r="AT18" s="5"/>
      <c r="AU18" s="5"/>
      <c r="AV18" s="5"/>
      <c r="AW18" s="5"/>
      <c r="AX18" s="5"/>
      <c r="AY18" s="5"/>
      <c r="AZ18" s="5"/>
      <c r="BA18" s="5"/>
      <c r="BB18" s="5"/>
      <c r="BC18" s="5"/>
    </row>
    <row r="19" spans="1:55" x14ac:dyDescent="0.25">
      <c r="A19" t="s">
        <v>408</v>
      </c>
      <c r="B19" t="s">
        <v>458</v>
      </c>
      <c r="C19" t="s">
        <v>459</v>
      </c>
      <c r="D19">
        <v>30624</v>
      </c>
      <c r="E19" t="s">
        <v>460</v>
      </c>
      <c r="F19">
        <v>60</v>
      </c>
      <c r="G19">
        <v>21340</v>
      </c>
      <c r="H19">
        <v>350689</v>
      </c>
      <c r="I19">
        <v>28390</v>
      </c>
      <c r="J19" t="s">
        <v>417</v>
      </c>
      <c r="M19" s="382"/>
      <c r="N19" s="382"/>
      <c r="O19" s="382"/>
      <c r="P19" s="382"/>
      <c r="Q19" s="382"/>
      <c r="S19" t="s">
        <v>460</v>
      </c>
      <c r="T19" s="5"/>
      <c r="U19" t="s">
        <v>417</v>
      </c>
      <c r="W19" s="140"/>
      <c r="X19" s="140"/>
      <c r="Y19" s="140"/>
      <c r="Z19" s="140"/>
      <c r="AA19" s="140"/>
      <c r="AB19" s="140"/>
      <c r="AC19" s="140"/>
      <c r="AD19" s="140"/>
      <c r="AE19" s="140"/>
      <c r="AF19" s="140"/>
      <c r="AG19" s="5"/>
      <c r="AH19" s="5"/>
      <c r="AI19" s="5"/>
      <c r="AJ19" s="5"/>
      <c r="AK19" s="5"/>
      <c r="AL19" s="5"/>
      <c r="AM19" s="5"/>
      <c r="AN19" s="5"/>
      <c r="AO19" s="5"/>
      <c r="AP19" s="5"/>
      <c r="AQ19" s="5"/>
      <c r="AR19" s="5"/>
      <c r="AS19" s="5"/>
      <c r="AT19" s="5"/>
      <c r="AU19" s="5"/>
      <c r="AV19" s="5"/>
      <c r="AW19" s="5"/>
      <c r="AX19" s="5"/>
      <c r="AY19" s="5"/>
      <c r="AZ19" s="5"/>
      <c r="BA19" s="5"/>
      <c r="BB19" s="5"/>
      <c r="BC19" s="5"/>
    </row>
    <row r="20" spans="1:55" x14ac:dyDescent="0.25">
      <c r="A20" t="s">
        <v>413</v>
      </c>
      <c r="B20" t="s">
        <v>461</v>
      </c>
      <c r="C20" t="s">
        <v>462</v>
      </c>
      <c r="D20">
        <v>19140</v>
      </c>
      <c r="E20" t="s">
        <v>463</v>
      </c>
      <c r="F20">
        <v>63</v>
      </c>
      <c r="G20">
        <v>20226</v>
      </c>
      <c r="H20">
        <v>350807</v>
      </c>
      <c r="I20">
        <v>28218</v>
      </c>
      <c r="J20" t="s">
        <v>421</v>
      </c>
      <c r="S20" t="s">
        <v>463</v>
      </c>
      <c r="T20" s="5"/>
      <c r="U20" t="s">
        <v>421</v>
      </c>
      <c r="W20" s="140"/>
      <c r="X20" s="140"/>
      <c r="Y20" s="140"/>
      <c r="Z20" s="140"/>
      <c r="AA20" s="140"/>
      <c r="AB20" s="140"/>
      <c r="AC20" s="140"/>
      <c r="AD20" s="140"/>
      <c r="AE20" s="140"/>
      <c r="AF20" s="140"/>
      <c r="AG20" s="5"/>
      <c r="AH20" s="5"/>
      <c r="AI20" s="5"/>
      <c r="AJ20" s="5"/>
      <c r="AK20" s="5"/>
      <c r="AL20" s="5"/>
      <c r="AM20" s="5"/>
      <c r="AN20" s="5"/>
      <c r="AO20" s="5"/>
      <c r="AP20" s="5"/>
      <c r="AQ20" s="5"/>
      <c r="AR20" s="5"/>
      <c r="AS20" s="5"/>
      <c r="AT20" s="5"/>
      <c r="AU20" s="5"/>
      <c r="AV20" s="5"/>
      <c r="AW20" s="5"/>
      <c r="AX20" s="5"/>
      <c r="AY20" s="5"/>
      <c r="AZ20" s="5"/>
      <c r="BA20" s="5"/>
      <c r="BB20" s="5"/>
      <c r="BC20" s="5"/>
    </row>
    <row r="21" spans="1:55" ht="14.45" customHeight="1" x14ac:dyDescent="0.25">
      <c r="A21" t="s">
        <v>408</v>
      </c>
      <c r="B21" t="s">
        <v>464</v>
      </c>
      <c r="C21" t="s">
        <v>465</v>
      </c>
      <c r="D21">
        <v>19428</v>
      </c>
      <c r="E21" t="s">
        <v>457</v>
      </c>
      <c r="F21">
        <v>61</v>
      </c>
      <c r="G21">
        <v>20974</v>
      </c>
      <c r="H21">
        <v>351146</v>
      </c>
      <c r="I21">
        <v>28485</v>
      </c>
      <c r="J21" t="s">
        <v>466</v>
      </c>
      <c r="N21" s="382" t="s">
        <v>1489</v>
      </c>
      <c r="O21" s="382"/>
      <c r="P21" s="382"/>
      <c r="Q21" s="382"/>
      <c r="R21" s="382"/>
      <c r="S21" t="s">
        <v>457</v>
      </c>
      <c r="T21" s="5"/>
      <c r="U21" t="s">
        <v>466</v>
      </c>
      <c r="W21" s="140"/>
      <c r="X21" s="140"/>
      <c r="Y21" s="140"/>
      <c r="Z21" s="140"/>
      <c r="AA21" s="140"/>
      <c r="AB21" s="140"/>
      <c r="AC21" s="140"/>
      <c r="AD21" s="140"/>
      <c r="AE21" s="140"/>
      <c r="AF21" s="140"/>
      <c r="AG21" s="5"/>
      <c r="AH21" s="5"/>
      <c r="AI21" s="5"/>
      <c r="AJ21" s="5"/>
      <c r="AK21" s="5"/>
      <c r="AL21" s="5"/>
      <c r="AM21" s="5"/>
      <c r="AN21" s="5"/>
      <c r="AO21" s="5"/>
      <c r="AP21" s="5"/>
      <c r="AQ21" s="5"/>
      <c r="AR21" s="5"/>
      <c r="AS21" s="5"/>
      <c r="AT21" s="5"/>
      <c r="AU21" s="5"/>
      <c r="AV21" s="5"/>
      <c r="AW21" s="5"/>
      <c r="AX21" s="5"/>
      <c r="AY21" s="5"/>
      <c r="AZ21" s="5"/>
      <c r="BA21" s="5"/>
      <c r="BB21" s="5"/>
      <c r="BC21" s="5"/>
    </row>
    <row r="22" spans="1:55" ht="15" customHeight="1" x14ac:dyDescent="0.25">
      <c r="A22" t="s">
        <v>413</v>
      </c>
      <c r="B22" t="s">
        <v>467</v>
      </c>
      <c r="C22" t="s">
        <v>468</v>
      </c>
      <c r="D22">
        <v>31080</v>
      </c>
      <c r="E22" t="s">
        <v>416</v>
      </c>
      <c r="F22">
        <v>61</v>
      </c>
      <c r="G22">
        <v>20945</v>
      </c>
      <c r="H22">
        <v>350711</v>
      </c>
      <c r="I22">
        <v>28440</v>
      </c>
      <c r="J22" t="s">
        <v>412</v>
      </c>
      <c r="N22" s="382"/>
      <c r="O22" s="382"/>
      <c r="P22" s="382"/>
      <c r="Q22" s="382"/>
      <c r="R22" s="382"/>
      <c r="S22" t="s">
        <v>416</v>
      </c>
      <c r="T22" s="5"/>
      <c r="U22" t="s">
        <v>412</v>
      </c>
      <c r="W22" s="140"/>
      <c r="X22" s="140"/>
      <c r="Y22" s="140"/>
      <c r="Z22" s="140"/>
      <c r="AA22" s="140"/>
      <c r="AB22" s="140"/>
      <c r="AC22" s="140"/>
      <c r="AD22" s="140"/>
      <c r="AE22" s="140"/>
      <c r="AF22" s="140"/>
      <c r="AG22" s="5"/>
      <c r="AH22" s="5"/>
      <c r="AI22" s="5"/>
      <c r="AJ22" s="5"/>
      <c r="AK22" s="5"/>
      <c r="AL22" s="5"/>
      <c r="AM22" s="5"/>
      <c r="AN22" s="5"/>
      <c r="AO22" s="5"/>
      <c r="AP22" s="5"/>
      <c r="AQ22" s="5"/>
      <c r="AR22" s="5"/>
      <c r="AS22" s="5"/>
      <c r="AT22" s="5"/>
      <c r="AU22" s="5"/>
      <c r="AV22" s="5"/>
      <c r="AW22" s="5"/>
      <c r="AX22" s="5"/>
      <c r="AY22" s="5"/>
      <c r="AZ22" s="5"/>
      <c r="BA22" s="5"/>
      <c r="BB22" s="5"/>
      <c r="BC22" s="5"/>
    </row>
    <row r="23" spans="1:55" x14ac:dyDescent="0.25">
      <c r="A23" t="s">
        <v>408</v>
      </c>
      <c r="B23" t="s">
        <v>469</v>
      </c>
      <c r="C23" t="s">
        <v>459</v>
      </c>
      <c r="D23">
        <v>22908</v>
      </c>
      <c r="E23" t="s">
        <v>470</v>
      </c>
      <c r="F23">
        <v>60</v>
      </c>
      <c r="G23">
        <v>21164</v>
      </c>
      <c r="H23">
        <v>350204</v>
      </c>
      <c r="I23">
        <v>28455</v>
      </c>
      <c r="J23" t="s">
        <v>417</v>
      </c>
      <c r="N23" s="382" t="s">
        <v>1490</v>
      </c>
      <c r="O23" s="382"/>
      <c r="P23" s="382"/>
      <c r="Q23" s="382"/>
      <c r="R23" s="382"/>
      <c r="S23" t="s">
        <v>470</v>
      </c>
      <c r="T23" s="5"/>
      <c r="U23" t="s">
        <v>417</v>
      </c>
      <c r="W23" s="140"/>
      <c r="X23" s="140"/>
      <c r="Y23" s="140"/>
      <c r="Z23" s="140"/>
      <c r="AA23" s="140"/>
      <c r="AB23" s="140"/>
      <c r="AC23" s="140"/>
      <c r="AD23" s="140"/>
      <c r="AE23" s="140"/>
      <c r="AF23" s="140"/>
      <c r="AG23" s="5"/>
      <c r="AH23" s="5"/>
      <c r="AI23" s="5"/>
      <c r="AJ23" s="5"/>
      <c r="AK23" s="5"/>
      <c r="AL23" s="5"/>
      <c r="AM23" s="5"/>
      <c r="AN23" s="5"/>
      <c r="AO23" s="5"/>
      <c r="AP23" s="5"/>
      <c r="AQ23" s="5"/>
      <c r="AR23" s="5"/>
      <c r="AS23" s="5"/>
      <c r="AT23" s="5"/>
      <c r="AU23" s="5"/>
      <c r="AV23" s="5"/>
      <c r="AW23" s="5"/>
      <c r="AX23" s="5"/>
      <c r="AY23" s="5"/>
      <c r="AZ23" s="5"/>
      <c r="BA23" s="5"/>
      <c r="BB23" s="5"/>
      <c r="BC23" s="5"/>
    </row>
    <row r="24" spans="1:55" ht="14.45" customHeight="1" x14ac:dyDescent="0.25">
      <c r="A24" t="s">
        <v>454</v>
      </c>
      <c r="B24" t="s">
        <v>471</v>
      </c>
      <c r="C24" t="s">
        <v>472</v>
      </c>
      <c r="D24">
        <v>20028</v>
      </c>
      <c r="E24" t="s">
        <v>473</v>
      </c>
      <c r="F24">
        <v>62</v>
      </c>
      <c r="G24">
        <v>20462</v>
      </c>
      <c r="H24">
        <v>350739</v>
      </c>
      <c r="I24">
        <v>28213</v>
      </c>
      <c r="J24" t="s">
        <v>421</v>
      </c>
      <c r="M24" s="42"/>
      <c r="N24" s="382"/>
      <c r="O24" s="382"/>
      <c r="P24" s="382"/>
      <c r="Q24" s="382"/>
      <c r="R24" s="382"/>
      <c r="S24" t="s">
        <v>473</v>
      </c>
      <c r="T24" s="5"/>
      <c r="U24" t="s">
        <v>421</v>
      </c>
      <c r="W24" s="140"/>
      <c r="X24" s="140"/>
      <c r="Y24" s="140"/>
      <c r="Z24" s="140"/>
      <c r="AA24" s="140"/>
      <c r="AB24" s="140"/>
      <c r="AC24" s="140"/>
      <c r="AD24" s="140"/>
      <c r="AE24" s="140"/>
      <c r="AF24" s="140"/>
      <c r="AG24" s="5"/>
      <c r="AH24" s="5"/>
      <c r="AI24" s="5"/>
      <c r="AJ24" s="5"/>
      <c r="AK24" s="5"/>
      <c r="AL24" s="5"/>
      <c r="AM24" s="5"/>
      <c r="AN24" s="5"/>
      <c r="AO24" s="5"/>
      <c r="AP24" s="5"/>
      <c r="AQ24" s="5"/>
      <c r="AR24" s="5"/>
      <c r="AS24" s="5"/>
      <c r="AT24" s="5"/>
      <c r="AU24" s="5"/>
      <c r="AV24" s="5"/>
      <c r="AW24" s="5"/>
      <c r="AX24" s="5"/>
      <c r="AY24" s="5"/>
      <c r="AZ24" s="5"/>
      <c r="BA24" s="5"/>
      <c r="BB24" s="5"/>
      <c r="BC24" s="5"/>
    </row>
    <row r="25" spans="1:55" ht="14.45" customHeight="1" x14ac:dyDescent="0.25">
      <c r="A25" t="s">
        <v>454</v>
      </c>
      <c r="B25" t="s">
        <v>474</v>
      </c>
      <c r="C25" t="s">
        <v>475</v>
      </c>
      <c r="D25">
        <v>22632</v>
      </c>
      <c r="E25" t="s">
        <v>425</v>
      </c>
      <c r="F25">
        <v>62</v>
      </c>
      <c r="G25">
        <v>20597</v>
      </c>
      <c r="H25">
        <v>351106</v>
      </c>
      <c r="I25">
        <v>28344</v>
      </c>
      <c r="J25" t="s">
        <v>412</v>
      </c>
      <c r="S25" t="s">
        <v>425</v>
      </c>
      <c r="T25" s="5"/>
      <c r="U25" t="s">
        <v>412</v>
      </c>
      <c r="W25" s="140"/>
      <c r="X25" s="140"/>
      <c r="Y25" s="140"/>
      <c r="Z25" s="140"/>
      <c r="AA25" s="140"/>
      <c r="AB25" s="140"/>
      <c r="AC25" s="140"/>
      <c r="AD25" s="140"/>
      <c r="AE25" s="140"/>
      <c r="AF25" s="140"/>
      <c r="AG25" s="5"/>
      <c r="AH25" s="5"/>
      <c r="AI25" s="5"/>
      <c r="AJ25" s="5"/>
      <c r="AK25" s="5"/>
      <c r="AL25" s="5"/>
      <c r="AM25" s="5"/>
      <c r="AN25" s="5"/>
      <c r="AO25" s="5"/>
      <c r="AP25" s="5"/>
      <c r="AQ25" s="5"/>
      <c r="AR25" s="5"/>
      <c r="AS25" s="5"/>
      <c r="AT25" s="5"/>
      <c r="AU25" s="5"/>
      <c r="AV25" s="5"/>
      <c r="AW25" s="5"/>
      <c r="AX25" s="5"/>
      <c r="AY25" s="5"/>
      <c r="AZ25" s="5"/>
      <c r="BA25" s="5"/>
      <c r="BB25" s="5"/>
      <c r="BC25" s="5"/>
    </row>
    <row r="26" spans="1:55" x14ac:dyDescent="0.25">
      <c r="A26" t="s">
        <v>413</v>
      </c>
      <c r="B26" t="s">
        <v>476</v>
      </c>
      <c r="C26" t="s">
        <v>477</v>
      </c>
      <c r="D26">
        <v>24696</v>
      </c>
      <c r="E26" t="s">
        <v>478</v>
      </c>
      <c r="F26">
        <v>61</v>
      </c>
      <c r="G26">
        <v>20845</v>
      </c>
      <c r="H26">
        <v>350562</v>
      </c>
      <c r="I26">
        <v>28380</v>
      </c>
      <c r="J26" t="s">
        <v>417</v>
      </c>
      <c r="M26" s="382" t="s">
        <v>1076</v>
      </c>
      <c r="N26" s="382"/>
      <c r="O26" s="382"/>
      <c r="P26" s="382"/>
      <c r="Q26" s="382"/>
      <c r="S26" t="s">
        <v>478</v>
      </c>
      <c r="T26" s="5"/>
      <c r="U26" t="s">
        <v>417</v>
      </c>
      <c r="W26" s="140"/>
      <c r="X26" s="140"/>
      <c r="Y26" s="140"/>
      <c r="Z26" s="140"/>
      <c r="AA26" s="140"/>
      <c r="AB26" s="140"/>
      <c r="AC26" s="140"/>
      <c r="AD26" s="140"/>
      <c r="AE26" s="140"/>
      <c r="AF26" s="140"/>
      <c r="AG26" s="5"/>
      <c r="AH26" s="5"/>
      <c r="AI26" s="5"/>
      <c r="AJ26" s="5"/>
      <c r="AK26" s="5"/>
      <c r="AL26" s="5"/>
      <c r="AM26" s="5"/>
      <c r="AN26" s="5"/>
      <c r="AO26" s="5"/>
      <c r="AP26" s="5"/>
      <c r="AQ26" s="5"/>
      <c r="AR26" s="5"/>
      <c r="AS26" s="5"/>
      <c r="AT26" s="5"/>
      <c r="AU26" s="5"/>
      <c r="AV26" s="5"/>
      <c r="AW26" s="5"/>
      <c r="AX26" s="5"/>
      <c r="AY26" s="5"/>
      <c r="AZ26" s="5"/>
      <c r="BA26" s="5"/>
      <c r="BB26" s="5"/>
      <c r="BC26" s="5"/>
    </row>
    <row r="27" spans="1:55" x14ac:dyDescent="0.25">
      <c r="A27" t="s">
        <v>413</v>
      </c>
      <c r="B27" t="s">
        <v>479</v>
      </c>
      <c r="C27" t="s">
        <v>480</v>
      </c>
      <c r="D27">
        <v>21144</v>
      </c>
      <c r="E27" t="s">
        <v>425</v>
      </c>
      <c r="F27">
        <v>61</v>
      </c>
      <c r="G27">
        <v>20960</v>
      </c>
      <c r="H27">
        <v>350129</v>
      </c>
      <c r="I27">
        <v>28309</v>
      </c>
      <c r="J27" t="s">
        <v>421</v>
      </c>
      <c r="M27" s="382"/>
      <c r="N27" s="382"/>
      <c r="O27" s="382"/>
      <c r="P27" s="382"/>
      <c r="Q27" s="382"/>
      <c r="S27" t="s">
        <v>425</v>
      </c>
      <c r="T27" s="5"/>
      <c r="U27" t="s">
        <v>421</v>
      </c>
      <c r="W27" s="140"/>
      <c r="X27" s="140"/>
      <c r="Y27" s="140"/>
      <c r="Z27" s="140"/>
      <c r="AA27" s="140"/>
      <c r="AB27" s="140"/>
      <c r="AC27" s="140"/>
      <c r="AD27" s="140"/>
      <c r="AE27" s="140"/>
      <c r="AF27" s="140"/>
      <c r="AG27" s="5"/>
      <c r="AH27" s="5"/>
      <c r="AI27" s="5"/>
      <c r="AJ27" s="5"/>
      <c r="AK27" s="5"/>
      <c r="AL27" s="5"/>
      <c r="AM27" s="5"/>
      <c r="AN27" s="5"/>
      <c r="AO27" s="5"/>
      <c r="AP27" s="5"/>
      <c r="AQ27" s="5"/>
      <c r="AR27" s="5"/>
      <c r="AS27" s="5"/>
      <c r="AT27" s="5"/>
      <c r="AU27" s="5"/>
      <c r="AV27" s="5"/>
      <c r="AW27" s="5"/>
      <c r="AX27" s="5"/>
      <c r="AY27" s="5"/>
      <c r="AZ27" s="5"/>
      <c r="BA27" s="5"/>
      <c r="BB27" s="5"/>
      <c r="BC27" s="5"/>
    </row>
    <row r="28" spans="1:55" x14ac:dyDescent="0.25">
      <c r="A28" t="s">
        <v>413</v>
      </c>
      <c r="B28" t="s">
        <v>481</v>
      </c>
      <c r="C28" t="s">
        <v>427</v>
      </c>
      <c r="D28">
        <v>28104</v>
      </c>
      <c r="E28" t="s">
        <v>482</v>
      </c>
      <c r="F28">
        <v>61</v>
      </c>
      <c r="G28">
        <v>20846</v>
      </c>
      <c r="H28">
        <v>560242</v>
      </c>
      <c r="I28">
        <v>28378</v>
      </c>
      <c r="J28" t="s">
        <v>412</v>
      </c>
      <c r="S28" t="s">
        <v>482</v>
      </c>
      <c r="T28" s="5"/>
      <c r="U28" t="s">
        <v>412</v>
      </c>
      <c r="W28" s="140"/>
      <c r="X28" s="405" t="s">
        <v>1491</v>
      </c>
      <c r="Y28" s="405"/>
      <c r="Z28" s="405"/>
      <c r="AA28" s="405"/>
      <c r="AB28" s="405"/>
      <c r="AC28" s="140"/>
      <c r="AD28" s="140"/>
      <c r="AE28" s="140"/>
      <c r="AF28" s="140"/>
      <c r="AG28" s="5"/>
      <c r="AH28" s="5"/>
      <c r="AI28" s="5"/>
      <c r="AJ28" s="5"/>
      <c r="AK28" s="5"/>
      <c r="AL28" s="5"/>
      <c r="AM28" s="5"/>
      <c r="AN28" s="5"/>
      <c r="AO28" s="5"/>
      <c r="AP28" s="5"/>
      <c r="AQ28" s="5"/>
      <c r="AR28" s="5"/>
      <c r="AS28" s="5"/>
      <c r="AT28" s="5"/>
      <c r="AU28" s="5"/>
      <c r="AV28" s="5"/>
      <c r="AW28" s="5"/>
      <c r="AX28" s="5"/>
      <c r="AY28" s="5"/>
      <c r="AZ28" s="5"/>
      <c r="BA28" s="5"/>
      <c r="BB28" s="5"/>
      <c r="BC28" s="5"/>
    </row>
    <row r="29" spans="1:55" ht="15" customHeight="1" x14ac:dyDescent="0.25">
      <c r="A29" t="s">
        <v>413</v>
      </c>
      <c r="B29" t="s">
        <v>483</v>
      </c>
      <c r="C29" t="s">
        <v>484</v>
      </c>
      <c r="D29">
        <v>19356</v>
      </c>
      <c r="E29" t="s">
        <v>473</v>
      </c>
      <c r="F29">
        <v>61</v>
      </c>
      <c r="G29">
        <v>20913</v>
      </c>
      <c r="H29">
        <v>350101</v>
      </c>
      <c r="I29">
        <v>28420</v>
      </c>
      <c r="J29" t="s">
        <v>417</v>
      </c>
      <c r="M29" s="382" t="s">
        <v>1077</v>
      </c>
      <c r="N29" s="382"/>
      <c r="O29" s="382"/>
      <c r="P29" s="382"/>
      <c r="Q29" s="382"/>
      <c r="S29" t="s">
        <v>473</v>
      </c>
      <c r="T29" s="5"/>
      <c r="U29" t="s">
        <v>417</v>
      </c>
      <c r="W29" s="140"/>
      <c r="X29" s="405"/>
      <c r="Y29" s="405"/>
      <c r="Z29" s="405"/>
      <c r="AA29" s="405"/>
      <c r="AB29" s="405"/>
      <c r="AC29" s="140"/>
      <c r="AD29" s="140"/>
      <c r="AE29" s="140"/>
      <c r="AF29" s="140"/>
      <c r="AG29" s="5"/>
      <c r="AH29" s="5"/>
      <c r="AI29" s="5"/>
      <c r="AJ29" s="5"/>
      <c r="AK29" s="5"/>
      <c r="AL29" s="5"/>
      <c r="AM29" s="5"/>
      <c r="AN29" s="5"/>
      <c r="AO29" s="5"/>
      <c r="AP29" s="5"/>
      <c r="AQ29" s="5"/>
      <c r="AR29" s="5"/>
      <c r="AS29" s="5"/>
      <c r="AT29" s="5"/>
      <c r="AU29" s="5"/>
      <c r="AV29" s="5"/>
      <c r="AW29" s="5"/>
      <c r="AX29" s="5"/>
      <c r="AY29" s="5"/>
      <c r="AZ29" s="5"/>
      <c r="BA29" s="5"/>
      <c r="BB29" s="5"/>
      <c r="BC29" s="5"/>
    </row>
    <row r="30" spans="1:55" ht="15" customHeight="1" x14ac:dyDescent="0.25">
      <c r="A30" t="s">
        <v>413</v>
      </c>
      <c r="B30" t="s">
        <v>485</v>
      </c>
      <c r="C30" t="s">
        <v>486</v>
      </c>
      <c r="D30">
        <v>21420</v>
      </c>
      <c r="E30" t="s">
        <v>487</v>
      </c>
      <c r="F30">
        <v>61</v>
      </c>
      <c r="G30">
        <v>20867</v>
      </c>
      <c r="H30">
        <v>350783</v>
      </c>
      <c r="I30">
        <v>28235</v>
      </c>
      <c r="J30" t="s">
        <v>421</v>
      </c>
      <c r="M30" s="382"/>
      <c r="N30" s="382"/>
      <c r="O30" s="382"/>
      <c r="P30" s="382"/>
      <c r="Q30" s="382"/>
      <c r="S30" t="s">
        <v>487</v>
      </c>
      <c r="T30" s="5"/>
      <c r="U30" t="s">
        <v>421</v>
      </c>
      <c r="W30" s="140"/>
      <c r="X30" s="140"/>
      <c r="Y30" s="140"/>
      <c r="Z30" s="140"/>
      <c r="AA30" s="140"/>
      <c r="AB30" s="140"/>
      <c r="AC30" s="140"/>
      <c r="AD30" s="140"/>
      <c r="AE30" s="140"/>
      <c r="AF30" s="140"/>
      <c r="AG30" s="5"/>
      <c r="AH30" s="5"/>
      <c r="AI30" s="5"/>
      <c r="AJ30" s="5"/>
      <c r="AK30" s="5"/>
      <c r="AL30" s="5"/>
      <c r="AM30" s="5"/>
      <c r="AN30" s="5"/>
      <c r="AO30" s="5"/>
      <c r="AP30" s="5"/>
      <c r="AQ30" s="5"/>
      <c r="AR30" s="5"/>
      <c r="AS30" s="5"/>
      <c r="AT30" s="5"/>
      <c r="AU30" s="5"/>
      <c r="AV30" s="5"/>
      <c r="AW30" s="5"/>
      <c r="AX30" s="5"/>
      <c r="AY30" s="5"/>
      <c r="AZ30" s="5"/>
      <c r="BA30" s="5"/>
      <c r="BB30" s="5"/>
      <c r="BC30" s="5"/>
    </row>
    <row r="31" spans="1:55" x14ac:dyDescent="0.25">
      <c r="A31" t="s">
        <v>413</v>
      </c>
      <c r="B31" t="s">
        <v>488</v>
      </c>
      <c r="C31" t="s">
        <v>489</v>
      </c>
      <c r="D31">
        <v>23724</v>
      </c>
      <c r="E31" t="s">
        <v>460</v>
      </c>
      <c r="F31">
        <v>61</v>
      </c>
      <c r="G31">
        <v>20908</v>
      </c>
      <c r="H31">
        <v>350095</v>
      </c>
      <c r="I31">
        <v>28223</v>
      </c>
      <c r="J31" t="s">
        <v>412</v>
      </c>
      <c r="S31" t="s">
        <v>460</v>
      </c>
      <c r="T31" s="5"/>
      <c r="U31" t="s">
        <v>412</v>
      </c>
      <c r="W31" s="140"/>
      <c r="X31" s="140"/>
      <c r="Y31" s="5" t="s">
        <v>1492</v>
      </c>
      <c r="Z31" s="5"/>
      <c r="AA31" s="5"/>
      <c r="AB31" s="5"/>
      <c r="AC31" s="5"/>
      <c r="AD31" s="5"/>
      <c r="AE31" s="140"/>
      <c r="AF31" s="140"/>
      <c r="AG31" s="5"/>
      <c r="AH31" s="5"/>
      <c r="AI31" s="5"/>
      <c r="AJ31" s="5"/>
      <c r="AK31" s="5"/>
      <c r="AL31" s="5"/>
      <c r="AM31" s="5"/>
      <c r="AN31" s="5"/>
      <c r="AO31" s="5"/>
      <c r="AP31" s="5"/>
      <c r="AQ31" s="5"/>
      <c r="AR31" s="5"/>
      <c r="AS31" s="5"/>
      <c r="AT31" s="5"/>
      <c r="AU31" s="5"/>
      <c r="AV31" s="5"/>
      <c r="AW31" s="5"/>
      <c r="AX31" s="5"/>
      <c r="AY31" s="5"/>
      <c r="AZ31" s="5"/>
      <c r="BA31" s="5"/>
      <c r="BB31" s="5"/>
      <c r="BC31" s="5"/>
    </row>
    <row r="32" spans="1:55" x14ac:dyDescent="0.25">
      <c r="A32" t="s">
        <v>413</v>
      </c>
      <c r="B32" t="s">
        <v>490</v>
      </c>
      <c r="C32" t="s">
        <v>468</v>
      </c>
      <c r="D32">
        <v>27144</v>
      </c>
      <c r="E32" t="s">
        <v>460</v>
      </c>
      <c r="F32">
        <v>60</v>
      </c>
      <c r="G32">
        <v>21280</v>
      </c>
      <c r="H32">
        <v>351094</v>
      </c>
      <c r="I32">
        <v>28248</v>
      </c>
      <c r="J32" t="s">
        <v>417</v>
      </c>
      <c r="N32" s="382" t="s">
        <v>1496</v>
      </c>
      <c r="O32" s="382"/>
      <c r="P32" s="382"/>
      <c r="Q32" s="382"/>
      <c r="R32" s="382"/>
      <c r="S32" t="s">
        <v>460</v>
      </c>
      <c r="T32" s="5"/>
      <c r="U32" t="s">
        <v>417</v>
      </c>
      <c r="W32" s="140"/>
      <c r="X32" s="139"/>
      <c r="Y32" s="139"/>
      <c r="Z32" s="139"/>
      <c r="AA32" s="139"/>
      <c r="AB32" s="139"/>
      <c r="AC32" s="140"/>
      <c r="AD32" s="140"/>
      <c r="AE32" s="140"/>
      <c r="AF32" s="140"/>
      <c r="AG32" s="5"/>
      <c r="AH32" s="5"/>
      <c r="AI32" s="5"/>
      <c r="AJ32" s="5"/>
      <c r="AK32" s="5"/>
      <c r="AL32" s="5"/>
      <c r="AM32" s="5"/>
      <c r="AN32" s="5"/>
      <c r="AO32" s="5"/>
      <c r="AP32" s="5"/>
      <c r="AQ32" s="5"/>
      <c r="AR32" s="5"/>
      <c r="AS32" s="5"/>
      <c r="AT32" s="5"/>
      <c r="AU32" s="5"/>
      <c r="AV32" s="5"/>
      <c r="AW32" s="5"/>
      <c r="AX32" s="5"/>
      <c r="AY32" s="5"/>
      <c r="AZ32" s="5"/>
      <c r="BA32" s="5"/>
      <c r="BB32" s="5"/>
      <c r="BC32" s="5"/>
    </row>
    <row r="33" spans="1:55" ht="15" customHeight="1" x14ac:dyDescent="0.25">
      <c r="A33" t="s">
        <v>413</v>
      </c>
      <c r="B33" t="s">
        <v>481</v>
      </c>
      <c r="C33" t="s">
        <v>491</v>
      </c>
      <c r="D33">
        <v>22200</v>
      </c>
      <c r="E33" t="s">
        <v>416</v>
      </c>
      <c r="F33">
        <v>62</v>
      </c>
      <c r="G33">
        <v>20609</v>
      </c>
      <c r="H33">
        <v>350526</v>
      </c>
      <c r="I33">
        <v>28372</v>
      </c>
      <c r="J33" t="s">
        <v>421</v>
      </c>
      <c r="N33" s="382"/>
      <c r="O33" s="382"/>
      <c r="P33" s="382"/>
      <c r="Q33" s="382"/>
      <c r="R33" s="382"/>
      <c r="S33" t="s">
        <v>416</v>
      </c>
      <c r="T33" s="5"/>
      <c r="U33" t="s">
        <v>421</v>
      </c>
      <c r="W33" s="140"/>
      <c r="X33" s="139"/>
      <c r="Y33" s="139"/>
      <c r="Z33" s="139"/>
      <c r="AA33" s="139"/>
      <c r="AB33" s="139"/>
      <c r="AC33" s="140"/>
      <c r="AD33" s="140"/>
      <c r="AE33" s="140"/>
      <c r="AF33" s="140"/>
      <c r="AG33" s="5"/>
      <c r="AH33" s="5"/>
      <c r="AI33" s="5"/>
      <c r="AJ33" s="5"/>
      <c r="AK33" s="5"/>
      <c r="AL33" s="5"/>
      <c r="AM33" s="5"/>
      <c r="AN33" s="5"/>
      <c r="AO33" s="5"/>
      <c r="AP33" s="5"/>
      <c r="AQ33" s="5"/>
      <c r="AR33" s="5"/>
      <c r="AS33" s="5"/>
      <c r="AT33" s="5"/>
      <c r="AU33" s="5"/>
      <c r="AV33" s="5"/>
      <c r="AW33" s="5"/>
      <c r="AX33" s="5"/>
      <c r="AY33" s="5"/>
      <c r="AZ33" s="5"/>
      <c r="BA33" s="5"/>
      <c r="BB33" s="5"/>
      <c r="BC33" s="5"/>
    </row>
    <row r="34" spans="1:55" x14ac:dyDescent="0.25">
      <c r="A34" t="s">
        <v>413</v>
      </c>
      <c r="B34" t="s">
        <v>492</v>
      </c>
      <c r="C34" t="s">
        <v>432</v>
      </c>
      <c r="D34">
        <v>18684</v>
      </c>
      <c r="E34" t="s">
        <v>457</v>
      </c>
      <c r="F34">
        <v>61</v>
      </c>
      <c r="G34">
        <v>20905</v>
      </c>
      <c r="H34">
        <v>350122</v>
      </c>
      <c r="I34">
        <v>28265</v>
      </c>
      <c r="J34" t="s">
        <v>412</v>
      </c>
      <c r="N34" s="382" t="s">
        <v>1497</v>
      </c>
      <c r="O34" s="382"/>
      <c r="P34" s="382"/>
      <c r="Q34" s="382"/>
      <c r="R34" s="382"/>
      <c r="S34" t="s">
        <v>457</v>
      </c>
      <c r="T34" s="5"/>
      <c r="U34" t="s">
        <v>412</v>
      </c>
      <c r="W34" s="140"/>
      <c r="X34" s="140"/>
      <c r="Y34" s="140"/>
      <c r="Z34" s="140"/>
      <c r="AA34" s="140"/>
      <c r="AB34" s="140"/>
      <c r="AC34" s="140"/>
      <c r="AD34" s="140"/>
      <c r="AE34" s="140"/>
      <c r="AF34" s="140"/>
      <c r="AG34" s="5"/>
      <c r="AH34" s="5"/>
      <c r="AI34" s="5"/>
      <c r="AJ34" s="5"/>
      <c r="AK34" s="5"/>
      <c r="AL34" s="5"/>
      <c r="AM34" s="5"/>
      <c r="AN34" s="5"/>
      <c r="AO34" s="5"/>
      <c r="AP34" s="5"/>
      <c r="AQ34" s="5"/>
      <c r="AR34" s="5"/>
      <c r="AS34" s="5"/>
      <c r="AT34" s="5"/>
      <c r="AU34" s="5"/>
      <c r="AV34" s="5"/>
      <c r="AW34" s="5"/>
      <c r="AX34" s="5"/>
      <c r="AY34" s="5"/>
      <c r="AZ34" s="5"/>
      <c r="BA34" s="5"/>
      <c r="BB34" s="5"/>
      <c r="BC34" s="5"/>
    </row>
    <row r="35" spans="1:55" x14ac:dyDescent="0.25">
      <c r="A35" t="s">
        <v>454</v>
      </c>
      <c r="B35" t="s">
        <v>185</v>
      </c>
      <c r="C35" t="s">
        <v>438</v>
      </c>
      <c r="D35">
        <v>23088</v>
      </c>
      <c r="E35" t="s">
        <v>457</v>
      </c>
      <c r="F35">
        <v>61</v>
      </c>
      <c r="G35">
        <v>20846</v>
      </c>
      <c r="H35">
        <v>351043</v>
      </c>
      <c r="I35">
        <v>28378</v>
      </c>
      <c r="J35" t="s">
        <v>412</v>
      </c>
      <c r="M35" s="129"/>
      <c r="N35" s="382"/>
      <c r="O35" s="382"/>
      <c r="P35" s="382"/>
      <c r="Q35" s="382"/>
      <c r="R35" s="382"/>
      <c r="S35" t="s">
        <v>457</v>
      </c>
      <c r="T35" s="5"/>
      <c r="U35" t="s">
        <v>412</v>
      </c>
      <c r="W35" s="140"/>
      <c r="X35" s="140"/>
      <c r="Y35" s="139"/>
      <c r="Z35" s="140"/>
      <c r="AA35" s="140"/>
      <c r="AB35" s="140"/>
      <c r="AC35" s="140"/>
      <c r="AD35" s="140"/>
      <c r="AE35" s="140"/>
      <c r="AF35" s="140"/>
      <c r="AG35" s="5"/>
      <c r="AH35" s="5"/>
      <c r="AI35" s="5"/>
      <c r="AJ35" s="5"/>
      <c r="AK35" s="5"/>
      <c r="AL35" s="5"/>
      <c r="AM35" s="5"/>
      <c r="AN35" s="5"/>
      <c r="AO35" s="5"/>
      <c r="AP35" s="5"/>
      <c r="AQ35" s="5"/>
      <c r="AR35" s="5"/>
      <c r="AS35" s="5"/>
      <c r="AT35" s="5"/>
      <c r="AU35" s="5"/>
      <c r="AV35" s="5"/>
      <c r="AW35" s="5"/>
      <c r="AX35" s="5"/>
      <c r="AY35" s="5"/>
      <c r="AZ35" s="5"/>
      <c r="BA35" s="5"/>
      <c r="BB35" s="5"/>
      <c r="BC35" s="5"/>
    </row>
    <row r="36" spans="1:55" x14ac:dyDescent="0.25">
      <c r="A36" t="s">
        <v>413</v>
      </c>
      <c r="B36" t="s">
        <v>493</v>
      </c>
      <c r="C36" t="s">
        <v>494</v>
      </c>
      <c r="D36">
        <v>19164</v>
      </c>
      <c r="E36" t="s">
        <v>457</v>
      </c>
      <c r="F36">
        <v>60</v>
      </c>
      <c r="G36">
        <v>21100</v>
      </c>
      <c r="H36">
        <v>351265</v>
      </c>
      <c r="I36">
        <v>28130</v>
      </c>
      <c r="J36" t="s">
        <v>417</v>
      </c>
      <c r="N36" s="382" t="s">
        <v>1498</v>
      </c>
      <c r="O36" s="382"/>
      <c r="P36" s="382"/>
      <c r="Q36" s="382"/>
      <c r="R36" s="382"/>
      <c r="S36" t="s">
        <v>457</v>
      </c>
      <c r="T36" s="5"/>
      <c r="U36" t="s">
        <v>417</v>
      </c>
      <c r="W36" s="140"/>
      <c r="X36" s="140"/>
      <c r="Y36" s="140"/>
      <c r="Z36" s="140"/>
      <c r="AA36" s="140"/>
      <c r="AB36" s="140"/>
      <c r="AC36" s="140"/>
      <c r="AD36" s="140"/>
      <c r="AE36" s="140"/>
      <c r="AF36" s="140"/>
      <c r="AG36" s="5"/>
      <c r="AH36" s="5"/>
      <c r="AI36" s="5"/>
      <c r="AJ36" s="5"/>
      <c r="AK36" s="5"/>
      <c r="AL36" s="5"/>
      <c r="AM36" s="5"/>
      <c r="AN36" s="5"/>
      <c r="AO36" s="5"/>
      <c r="AP36" s="5"/>
      <c r="AQ36" s="5"/>
      <c r="AR36" s="5"/>
      <c r="AS36" s="5"/>
      <c r="AT36" s="5"/>
      <c r="AU36" s="5"/>
      <c r="AV36" s="5"/>
      <c r="AW36" s="5"/>
      <c r="AX36" s="5"/>
      <c r="AY36" s="5"/>
      <c r="AZ36" s="5"/>
      <c r="BA36" s="5"/>
      <c r="BB36" s="5"/>
      <c r="BC36" s="5"/>
    </row>
    <row r="37" spans="1:55" x14ac:dyDescent="0.25">
      <c r="A37" t="s">
        <v>413</v>
      </c>
      <c r="B37" t="s">
        <v>479</v>
      </c>
      <c r="C37" t="s">
        <v>472</v>
      </c>
      <c r="D37">
        <v>19200</v>
      </c>
      <c r="E37" t="s">
        <v>460</v>
      </c>
      <c r="F37">
        <v>59</v>
      </c>
      <c r="G37">
        <v>21527</v>
      </c>
      <c r="H37">
        <v>350024</v>
      </c>
      <c r="I37">
        <v>28257</v>
      </c>
      <c r="J37" t="s">
        <v>421</v>
      </c>
      <c r="N37" s="382"/>
      <c r="O37" s="382"/>
      <c r="P37" s="382"/>
      <c r="Q37" s="382"/>
      <c r="R37" s="382"/>
      <c r="S37" t="s">
        <v>460</v>
      </c>
      <c r="T37" s="5"/>
      <c r="U37" t="s">
        <v>421</v>
      </c>
      <c r="W37" s="140"/>
      <c r="X37" s="140"/>
      <c r="Y37" s="140"/>
      <c r="Z37" s="140"/>
      <c r="AA37" s="140"/>
      <c r="AB37" s="140"/>
      <c r="AC37" s="140"/>
      <c r="AD37" s="140"/>
      <c r="AE37" s="140"/>
      <c r="AF37" s="140"/>
      <c r="AG37" s="5"/>
      <c r="AH37" s="5"/>
      <c r="AI37" s="5"/>
      <c r="AJ37" s="5"/>
      <c r="AK37" s="5"/>
      <c r="AL37" s="5"/>
      <c r="AM37" s="5"/>
      <c r="AN37" s="5"/>
      <c r="AO37" s="5"/>
      <c r="AP37" s="5"/>
      <c r="AQ37" s="5"/>
      <c r="AR37" s="5"/>
      <c r="AS37" s="5"/>
      <c r="AT37" s="5"/>
      <c r="AU37" s="5"/>
      <c r="AV37" s="5"/>
      <c r="AW37" s="5"/>
      <c r="AX37" s="5"/>
      <c r="AY37" s="5"/>
      <c r="AZ37" s="5"/>
      <c r="BA37" s="5"/>
      <c r="BB37" s="5"/>
      <c r="BC37" s="5"/>
    </row>
    <row r="38" spans="1:55" x14ac:dyDescent="0.25">
      <c r="A38" t="s">
        <v>413</v>
      </c>
      <c r="B38" t="s">
        <v>495</v>
      </c>
      <c r="C38" t="s">
        <v>496</v>
      </c>
      <c r="D38">
        <v>28344</v>
      </c>
      <c r="E38" t="s">
        <v>457</v>
      </c>
      <c r="F38">
        <v>60</v>
      </c>
      <c r="G38">
        <v>21134</v>
      </c>
      <c r="H38">
        <v>350193</v>
      </c>
      <c r="I38">
        <v>28187</v>
      </c>
      <c r="J38" t="s">
        <v>412</v>
      </c>
      <c r="N38" s="382" t="s">
        <v>1504</v>
      </c>
      <c r="O38" s="382"/>
      <c r="P38" s="382"/>
      <c r="Q38" s="382"/>
      <c r="R38" s="382"/>
      <c r="S38" t="s">
        <v>457</v>
      </c>
      <c r="T38" s="5"/>
      <c r="U38" t="s">
        <v>412</v>
      </c>
      <c r="W38" s="140"/>
      <c r="X38" s="140"/>
      <c r="Y38" s="140"/>
      <c r="Z38" s="140"/>
      <c r="AA38" s="140"/>
      <c r="AB38" s="140"/>
      <c r="AC38" s="140"/>
      <c r="AD38" s="140"/>
      <c r="AE38" s="140"/>
      <c r="AF38" s="140"/>
      <c r="AG38" s="5"/>
      <c r="AH38" s="5"/>
      <c r="AI38" s="5"/>
      <c r="AJ38" s="5"/>
      <c r="AK38" s="5"/>
      <c r="AL38" s="5"/>
      <c r="AM38" s="5"/>
      <c r="AN38" s="5"/>
      <c r="AO38" s="5"/>
      <c r="AP38" s="5"/>
      <c r="AQ38" s="5"/>
      <c r="AR38" s="5"/>
      <c r="AS38" s="5"/>
      <c r="AT38" s="5"/>
      <c r="AU38" s="5"/>
      <c r="AV38" s="5"/>
      <c r="AW38" s="5"/>
      <c r="AX38" s="5"/>
      <c r="AY38" s="5"/>
      <c r="AZ38" s="5"/>
      <c r="BA38" s="5"/>
      <c r="BB38" s="5"/>
      <c r="BC38" s="5"/>
    </row>
    <row r="39" spans="1:55" x14ac:dyDescent="0.25">
      <c r="A39" t="s">
        <v>413</v>
      </c>
      <c r="B39" t="s">
        <v>497</v>
      </c>
      <c r="C39" t="s">
        <v>498</v>
      </c>
      <c r="D39">
        <v>23352</v>
      </c>
      <c r="E39" t="s">
        <v>473</v>
      </c>
      <c r="F39">
        <v>61</v>
      </c>
      <c r="G39">
        <v>21044</v>
      </c>
      <c r="H39">
        <v>350514</v>
      </c>
      <c r="I39">
        <v>28455</v>
      </c>
      <c r="J39" t="s">
        <v>417</v>
      </c>
      <c r="N39" s="382"/>
      <c r="O39" s="382"/>
      <c r="P39" s="382"/>
      <c r="Q39" s="382"/>
      <c r="R39" s="382"/>
      <c r="S39" t="s">
        <v>473</v>
      </c>
      <c r="T39" s="5"/>
      <c r="U39" t="s">
        <v>417</v>
      </c>
      <c r="W39" s="140"/>
      <c r="X39" s="140"/>
      <c r="Y39" s="140"/>
      <c r="Z39" s="140"/>
      <c r="AA39" s="140"/>
      <c r="AB39" s="140"/>
      <c r="AC39" s="140"/>
      <c r="AD39" s="140"/>
      <c r="AE39" s="140"/>
      <c r="AF39" s="140"/>
      <c r="AG39" s="5"/>
      <c r="AH39" s="5"/>
      <c r="AI39" s="5"/>
      <c r="AJ39" s="5"/>
      <c r="AK39" s="5"/>
      <c r="AL39" s="5"/>
      <c r="AM39" s="5"/>
      <c r="AN39" s="5"/>
      <c r="AO39" s="5"/>
      <c r="AP39" s="5"/>
      <c r="AQ39" s="5"/>
      <c r="AR39" s="5"/>
      <c r="AS39" s="5"/>
      <c r="AT39" s="5"/>
      <c r="AU39" s="5"/>
      <c r="AV39" s="5"/>
      <c r="AW39" s="5"/>
      <c r="AX39" s="5"/>
      <c r="AY39" s="5"/>
      <c r="AZ39" s="5"/>
      <c r="BA39" s="5"/>
      <c r="BB39" s="5"/>
      <c r="BC39" s="5"/>
    </row>
    <row r="40" spans="1:55" ht="15" customHeight="1" x14ac:dyDescent="0.25">
      <c r="A40" t="s">
        <v>413</v>
      </c>
      <c r="B40" t="s">
        <v>499</v>
      </c>
      <c r="C40" t="s">
        <v>435</v>
      </c>
      <c r="D40">
        <v>24312</v>
      </c>
      <c r="E40" t="s">
        <v>416</v>
      </c>
      <c r="F40">
        <v>60</v>
      </c>
      <c r="G40">
        <v>21334</v>
      </c>
      <c r="H40">
        <v>351238</v>
      </c>
      <c r="I40">
        <v>28469</v>
      </c>
      <c r="J40" t="s">
        <v>421</v>
      </c>
      <c r="M40" s="382" t="s">
        <v>1505</v>
      </c>
      <c r="N40" s="382"/>
      <c r="O40" s="382"/>
      <c r="P40" s="382"/>
      <c r="Q40" s="382"/>
      <c r="S40" t="s">
        <v>416</v>
      </c>
      <c r="T40" s="5"/>
      <c r="U40" t="s">
        <v>421</v>
      </c>
      <c r="W40" s="140"/>
      <c r="X40" s="140"/>
      <c r="Y40" s="140"/>
      <c r="Z40" s="140"/>
      <c r="AA40" s="140"/>
      <c r="AB40" s="140"/>
      <c r="AC40" s="381" t="s">
        <v>1493</v>
      </c>
      <c r="AD40" s="381"/>
      <c r="AE40" s="381"/>
      <c r="AF40" s="140"/>
      <c r="AG40" s="5"/>
      <c r="AH40" s="5"/>
      <c r="AI40" s="5"/>
      <c r="AJ40" s="5"/>
      <c r="AK40" s="5"/>
      <c r="AL40" s="5"/>
      <c r="AM40" s="5"/>
      <c r="AN40" s="5"/>
      <c r="AO40" s="5"/>
      <c r="AP40" s="5"/>
      <c r="AQ40" s="5"/>
      <c r="AR40" s="5"/>
      <c r="AS40" s="5"/>
      <c r="AT40" s="5"/>
      <c r="AU40" s="5"/>
      <c r="AV40" s="5"/>
      <c r="AW40" s="5"/>
      <c r="AX40" s="5"/>
      <c r="AY40" s="5"/>
      <c r="AZ40" s="5"/>
      <c r="BA40" s="5"/>
      <c r="BB40" s="5"/>
      <c r="BC40" s="5"/>
    </row>
    <row r="41" spans="1:55" x14ac:dyDescent="0.25">
      <c r="A41" t="s">
        <v>413</v>
      </c>
      <c r="B41" t="s">
        <v>500</v>
      </c>
      <c r="C41" t="s">
        <v>501</v>
      </c>
      <c r="D41">
        <v>27096</v>
      </c>
      <c r="E41" t="s">
        <v>502</v>
      </c>
      <c r="F41">
        <v>59</v>
      </c>
      <c r="G41">
        <v>21515</v>
      </c>
      <c r="H41">
        <v>350036</v>
      </c>
      <c r="I41">
        <v>28639</v>
      </c>
      <c r="J41" t="s">
        <v>421</v>
      </c>
      <c r="M41" s="382"/>
      <c r="N41" s="382"/>
      <c r="O41" s="382"/>
      <c r="P41" s="382"/>
      <c r="Q41" s="382"/>
      <c r="S41" t="s">
        <v>502</v>
      </c>
      <c r="T41" s="5"/>
      <c r="U41" t="s">
        <v>421</v>
      </c>
      <c r="W41" s="140"/>
      <c r="X41" s="140"/>
      <c r="Y41" s="140"/>
      <c r="Z41" s="140"/>
      <c r="AA41" s="140"/>
      <c r="AB41" s="140"/>
      <c r="AC41" s="140"/>
      <c r="AD41" s="140"/>
      <c r="AE41" s="140"/>
      <c r="AF41" s="140"/>
      <c r="AG41" s="5"/>
      <c r="AH41" s="5"/>
      <c r="AI41" s="5"/>
      <c r="AJ41" s="5"/>
      <c r="AK41" s="5"/>
      <c r="AL41" s="5"/>
      <c r="AM41" s="5"/>
      <c r="AN41" s="5"/>
      <c r="AO41" s="5"/>
      <c r="AP41" s="5"/>
      <c r="AQ41" s="5"/>
      <c r="AR41" s="5"/>
      <c r="AS41" s="5"/>
      <c r="AT41" s="5"/>
      <c r="AU41" s="5"/>
      <c r="AV41" s="5"/>
      <c r="AW41" s="5"/>
      <c r="AX41" s="5"/>
      <c r="AY41" s="5"/>
      <c r="AZ41" s="5"/>
      <c r="BA41" s="5"/>
      <c r="BB41" s="5"/>
      <c r="BC41" s="5"/>
    </row>
    <row r="42" spans="1:55" x14ac:dyDescent="0.25">
      <c r="A42" t="s">
        <v>408</v>
      </c>
      <c r="B42" t="s">
        <v>503</v>
      </c>
      <c r="C42" t="s">
        <v>504</v>
      </c>
      <c r="D42">
        <v>25020</v>
      </c>
      <c r="E42" t="s">
        <v>422</v>
      </c>
      <c r="F42">
        <v>61</v>
      </c>
      <c r="G42">
        <v>21039</v>
      </c>
      <c r="H42">
        <v>351231</v>
      </c>
      <c r="I42">
        <v>28150</v>
      </c>
      <c r="J42" t="s">
        <v>421</v>
      </c>
      <c r="S42" t="s">
        <v>422</v>
      </c>
      <c r="T42" s="5"/>
      <c r="U42" t="s">
        <v>421</v>
      </c>
      <c r="W42" s="140"/>
      <c r="X42" s="140"/>
      <c r="Y42" s="140"/>
      <c r="Z42" s="140"/>
      <c r="AA42" s="140"/>
      <c r="AB42" s="140"/>
      <c r="AC42" s="140"/>
      <c r="AD42" s="140"/>
      <c r="AE42" s="140"/>
      <c r="AF42" s="140"/>
      <c r="AG42" s="5"/>
      <c r="AH42" s="5"/>
      <c r="AI42" s="5"/>
      <c r="AJ42" s="5"/>
      <c r="AK42" s="5"/>
      <c r="AL42" s="5"/>
      <c r="AM42" s="5"/>
      <c r="AN42" s="5"/>
      <c r="AO42" s="5"/>
      <c r="AP42" s="5"/>
      <c r="AQ42" s="5"/>
      <c r="AR42" s="5"/>
      <c r="AS42" s="5"/>
      <c r="AT42" s="5"/>
      <c r="AU42" s="5"/>
      <c r="AV42" s="5"/>
      <c r="AW42" s="5"/>
      <c r="AX42" s="5"/>
      <c r="AY42" s="5"/>
      <c r="AZ42" s="5"/>
      <c r="BA42" s="5"/>
      <c r="BB42" s="5"/>
      <c r="BC42" s="5"/>
    </row>
    <row r="43" spans="1:55" x14ac:dyDescent="0.25">
      <c r="A43" t="s">
        <v>408</v>
      </c>
      <c r="B43" t="s">
        <v>492</v>
      </c>
      <c r="C43" t="s">
        <v>157</v>
      </c>
      <c r="D43">
        <v>18348</v>
      </c>
      <c r="E43" t="s">
        <v>473</v>
      </c>
      <c r="F43">
        <v>60</v>
      </c>
      <c r="G43">
        <v>21440</v>
      </c>
      <c r="H43">
        <v>350857</v>
      </c>
      <c r="I43">
        <v>28630</v>
      </c>
      <c r="J43" t="s">
        <v>421</v>
      </c>
      <c r="M43" s="388"/>
      <c r="N43" s="388"/>
      <c r="O43" s="388"/>
      <c r="P43" s="388"/>
      <c r="Q43" s="388"/>
      <c r="S43" t="s">
        <v>473</v>
      </c>
      <c r="T43" s="5"/>
      <c r="U43" t="s">
        <v>421</v>
      </c>
      <c r="W43" s="140"/>
      <c r="X43" s="140"/>
      <c r="Y43" s="140"/>
      <c r="Z43" s="140"/>
      <c r="AA43" s="140"/>
      <c r="AB43" s="140"/>
      <c r="AC43" s="140"/>
      <c r="AD43" s="140"/>
      <c r="AE43" s="140"/>
      <c r="AF43" s="140"/>
      <c r="AG43" s="5"/>
      <c r="AH43" s="5"/>
      <c r="AI43" s="5"/>
      <c r="AJ43" s="5"/>
      <c r="AK43" s="5"/>
      <c r="AL43" s="5"/>
      <c r="AM43" s="5"/>
      <c r="AN43" s="5"/>
      <c r="AO43" s="5"/>
      <c r="AP43" s="5"/>
      <c r="AQ43" s="5"/>
      <c r="AR43" s="5"/>
      <c r="AS43" s="5"/>
      <c r="AT43" s="5"/>
      <c r="AU43" s="5"/>
      <c r="AV43" s="5"/>
      <c r="AW43" s="5"/>
      <c r="AX43" s="5"/>
      <c r="AY43" s="5"/>
      <c r="AZ43" s="5"/>
      <c r="BA43" s="5"/>
      <c r="BB43" s="5"/>
      <c r="BC43" s="5"/>
    </row>
    <row r="44" spans="1:55" x14ac:dyDescent="0.25">
      <c r="A44" t="s">
        <v>408</v>
      </c>
      <c r="B44" t="s">
        <v>418</v>
      </c>
      <c r="C44" t="s">
        <v>444</v>
      </c>
      <c r="D44">
        <v>28476</v>
      </c>
      <c r="E44" t="s">
        <v>505</v>
      </c>
      <c r="F44">
        <v>62</v>
      </c>
      <c r="G44">
        <v>20639</v>
      </c>
      <c r="H44">
        <v>350604</v>
      </c>
      <c r="I44">
        <v>28745</v>
      </c>
      <c r="J44" t="s">
        <v>421</v>
      </c>
      <c r="S44" t="s">
        <v>505</v>
      </c>
      <c r="T44" s="5"/>
      <c r="U44" t="s">
        <v>421</v>
      </c>
      <c r="W44" s="140"/>
      <c r="X44" s="140"/>
      <c r="Y44" s="140"/>
      <c r="Z44" s="140"/>
      <c r="AA44" s="140"/>
      <c r="AB44" s="140"/>
      <c r="AC44" s="140"/>
      <c r="AD44" s="140"/>
      <c r="AE44" s="140"/>
      <c r="AF44" s="140"/>
      <c r="AG44" s="5"/>
      <c r="AH44" s="5"/>
      <c r="AI44" s="5"/>
      <c r="AJ44" s="5"/>
      <c r="AK44" s="5"/>
      <c r="AL44" s="5"/>
      <c r="AM44" s="5"/>
      <c r="AN44" s="5"/>
      <c r="AO44" s="5"/>
      <c r="AP44" s="5"/>
      <c r="AQ44" s="5"/>
      <c r="AR44" s="5"/>
      <c r="AS44" s="5"/>
      <c r="AT44" s="5"/>
      <c r="AU44" s="5"/>
      <c r="AV44" s="5"/>
      <c r="AW44" s="5"/>
      <c r="AX44" s="5"/>
      <c r="AY44" s="5"/>
      <c r="AZ44" s="5"/>
      <c r="BA44" s="5"/>
      <c r="BB44" s="5"/>
      <c r="BC44" s="5"/>
    </row>
    <row r="45" spans="1:55" x14ac:dyDescent="0.25">
      <c r="A45" t="s">
        <v>413</v>
      </c>
      <c r="B45" t="s">
        <v>506</v>
      </c>
      <c r="C45" t="s">
        <v>507</v>
      </c>
      <c r="D45">
        <v>27612</v>
      </c>
      <c r="E45" t="s">
        <v>416</v>
      </c>
      <c r="F45">
        <v>62</v>
      </c>
      <c r="G45">
        <v>20535</v>
      </c>
      <c r="H45">
        <v>350925</v>
      </c>
      <c r="I45">
        <v>28583</v>
      </c>
      <c r="J45" t="s">
        <v>421</v>
      </c>
      <c r="S45" t="s">
        <v>416</v>
      </c>
      <c r="T45" s="5"/>
      <c r="U45" t="s">
        <v>421</v>
      </c>
      <c r="W45" s="140"/>
      <c r="X45" s="140"/>
      <c r="Y45" s="140"/>
      <c r="Z45" s="140"/>
      <c r="AA45" s="140"/>
      <c r="AB45" s="140"/>
      <c r="AC45" s="140"/>
      <c r="AD45" s="140"/>
      <c r="AE45" s="140"/>
      <c r="AF45" s="140"/>
      <c r="AG45" s="5"/>
      <c r="AH45" s="5"/>
      <c r="AI45" s="5"/>
      <c r="AJ45" s="5"/>
      <c r="AK45" s="5"/>
      <c r="AL45" s="5"/>
      <c r="AM45" s="5"/>
      <c r="AN45" s="5"/>
      <c r="AO45" s="5"/>
      <c r="AP45" s="5"/>
      <c r="AQ45" s="5"/>
      <c r="AR45" s="5"/>
      <c r="AS45" s="5"/>
      <c r="AT45" s="5"/>
      <c r="AU45" s="5"/>
      <c r="AV45" s="5"/>
      <c r="AW45" s="5"/>
      <c r="AX45" s="5"/>
      <c r="AY45" s="5"/>
      <c r="AZ45" s="5"/>
      <c r="BA45" s="5"/>
      <c r="BB45" s="5"/>
      <c r="BC45" s="5"/>
    </row>
    <row r="46" spans="1:55" x14ac:dyDescent="0.25">
      <c r="A46" t="s">
        <v>413</v>
      </c>
      <c r="B46" t="s">
        <v>471</v>
      </c>
      <c r="C46" t="s">
        <v>486</v>
      </c>
      <c r="D46">
        <v>29352</v>
      </c>
      <c r="E46" t="s">
        <v>508</v>
      </c>
      <c r="F46">
        <v>60</v>
      </c>
      <c r="G46">
        <v>21115</v>
      </c>
      <c r="H46">
        <v>350990</v>
      </c>
      <c r="I46">
        <v>28537</v>
      </c>
      <c r="J46" t="s">
        <v>421</v>
      </c>
      <c r="S46" t="s">
        <v>508</v>
      </c>
      <c r="T46" s="5"/>
      <c r="U46" t="s">
        <v>421</v>
      </c>
      <c r="W46" s="140"/>
      <c r="X46" s="140"/>
      <c r="Y46" s="140"/>
      <c r="Z46" s="140"/>
      <c r="AA46" s="140"/>
      <c r="AB46" s="140"/>
      <c r="AC46" s="140"/>
      <c r="AD46" s="140"/>
      <c r="AE46" s="140"/>
      <c r="AF46" s="140"/>
      <c r="AG46" s="5"/>
      <c r="AH46" s="5"/>
      <c r="AI46" s="5"/>
      <c r="AJ46" s="5"/>
      <c r="AK46" s="5"/>
      <c r="AL46" s="5"/>
      <c r="AM46" s="5"/>
      <c r="AN46" s="5"/>
      <c r="AO46" s="5"/>
      <c r="AP46" s="5"/>
      <c r="AQ46" s="5"/>
      <c r="AR46" s="5"/>
      <c r="AS46" s="5"/>
      <c r="AT46" s="5"/>
      <c r="AU46" s="5"/>
      <c r="AV46" s="5"/>
      <c r="AW46" s="5"/>
      <c r="AX46" s="5"/>
      <c r="AY46" s="5"/>
      <c r="AZ46" s="5"/>
      <c r="BA46" s="5"/>
      <c r="BB46" s="5"/>
      <c r="BC46" s="5"/>
    </row>
    <row r="47" spans="1:55" x14ac:dyDescent="0.25">
      <c r="A47" t="s">
        <v>413</v>
      </c>
      <c r="B47" t="s">
        <v>509</v>
      </c>
      <c r="C47" t="s">
        <v>510</v>
      </c>
      <c r="D47">
        <v>22224</v>
      </c>
      <c r="E47" t="s">
        <v>460</v>
      </c>
      <c r="F47">
        <v>60</v>
      </c>
      <c r="G47">
        <v>21295</v>
      </c>
      <c r="H47">
        <v>350110</v>
      </c>
      <c r="I47">
        <v>28578</v>
      </c>
      <c r="J47" t="s">
        <v>421</v>
      </c>
      <c r="M47" s="5"/>
      <c r="N47" s="5"/>
      <c r="O47" s="5"/>
      <c r="P47" s="5"/>
      <c r="Q47" s="5"/>
      <c r="S47" t="s">
        <v>460</v>
      </c>
      <c r="T47" s="5"/>
      <c r="U47" t="s">
        <v>421</v>
      </c>
      <c r="W47" s="140"/>
      <c r="X47" s="140"/>
      <c r="Y47" s="140"/>
      <c r="Z47" s="140"/>
      <c r="AA47" s="140"/>
      <c r="AB47" s="140"/>
      <c r="AC47" s="140"/>
      <c r="AD47" s="140"/>
      <c r="AE47" s="140"/>
      <c r="AF47" s="140"/>
      <c r="AG47" s="5"/>
      <c r="AH47" s="5"/>
      <c r="AI47" s="5"/>
      <c r="AJ47" s="5"/>
      <c r="AK47" s="5"/>
      <c r="AL47" s="5"/>
      <c r="AM47" s="5"/>
      <c r="AN47" s="5"/>
      <c r="AO47" s="5"/>
      <c r="AP47" s="5"/>
      <c r="AQ47" s="5"/>
      <c r="AR47" s="5"/>
      <c r="AS47" s="5"/>
      <c r="AT47" s="5"/>
      <c r="AU47" s="5"/>
      <c r="AV47" s="5"/>
      <c r="AW47" s="5"/>
      <c r="AX47" s="5"/>
      <c r="AY47" s="5"/>
      <c r="AZ47" s="5"/>
      <c r="BA47" s="5"/>
      <c r="BB47" s="5"/>
      <c r="BC47" s="5"/>
    </row>
    <row r="48" spans="1:55" x14ac:dyDescent="0.25">
      <c r="A48" t="s">
        <v>413</v>
      </c>
      <c r="B48" t="s">
        <v>488</v>
      </c>
      <c r="C48" t="s">
        <v>489</v>
      </c>
      <c r="D48">
        <v>24732</v>
      </c>
      <c r="E48" t="s">
        <v>473</v>
      </c>
      <c r="F48">
        <v>61</v>
      </c>
      <c r="G48">
        <v>20918</v>
      </c>
      <c r="H48">
        <v>350442</v>
      </c>
      <c r="I48">
        <v>28585</v>
      </c>
      <c r="J48" t="s">
        <v>421</v>
      </c>
      <c r="M48" s="5"/>
      <c r="N48" s="5"/>
      <c r="O48" s="5"/>
      <c r="P48" s="5"/>
      <c r="Q48" s="5"/>
      <c r="S48" t="s">
        <v>473</v>
      </c>
      <c r="T48" s="5"/>
      <c r="U48" t="s">
        <v>421</v>
      </c>
      <c r="W48" s="140"/>
      <c r="X48" s="140"/>
      <c r="Y48" s="140"/>
      <c r="Z48" s="140"/>
      <c r="AA48" s="140"/>
      <c r="AB48" s="140"/>
      <c r="AC48" s="140"/>
      <c r="AD48" s="140"/>
      <c r="AE48" s="140"/>
      <c r="AF48" s="140"/>
      <c r="AG48" s="5"/>
      <c r="AH48" s="5"/>
      <c r="AI48" s="5"/>
      <c r="AJ48" s="5"/>
      <c r="AK48" s="5"/>
      <c r="AL48" s="5"/>
      <c r="AM48" s="5"/>
      <c r="AN48" s="5"/>
      <c r="AO48" s="5"/>
      <c r="AP48" s="5"/>
      <c r="AQ48" s="5"/>
      <c r="AR48" s="5"/>
      <c r="AS48" s="5"/>
      <c r="AT48" s="5"/>
      <c r="AU48" s="5"/>
      <c r="AV48" s="5"/>
      <c r="AW48" s="5"/>
      <c r="AX48" s="5"/>
      <c r="AY48" s="5"/>
      <c r="AZ48" s="5"/>
      <c r="BA48" s="5"/>
      <c r="BB48" s="5"/>
      <c r="BC48" s="5"/>
    </row>
    <row r="49" spans="1:55" x14ac:dyDescent="0.25">
      <c r="A49" t="s">
        <v>408</v>
      </c>
      <c r="B49" t="s">
        <v>511</v>
      </c>
      <c r="C49" t="s">
        <v>444</v>
      </c>
      <c r="D49">
        <v>23616</v>
      </c>
      <c r="E49" t="s">
        <v>460</v>
      </c>
      <c r="F49">
        <v>61</v>
      </c>
      <c r="G49">
        <v>20943</v>
      </c>
      <c r="H49">
        <v>350678</v>
      </c>
      <c r="I49">
        <v>28644</v>
      </c>
      <c r="J49" t="s">
        <v>421</v>
      </c>
      <c r="M49" s="5"/>
      <c r="N49" s="5"/>
      <c r="O49" s="5"/>
      <c r="P49" s="5"/>
      <c r="Q49" s="5"/>
      <c r="S49" t="s">
        <v>460</v>
      </c>
      <c r="T49" s="5"/>
      <c r="U49" t="s">
        <v>421</v>
      </c>
      <c r="W49" s="140"/>
      <c r="X49" s="140"/>
      <c r="Y49" s="140"/>
      <c r="Z49" s="140"/>
      <c r="AA49" s="140"/>
      <c r="AB49" s="140"/>
      <c r="AC49" s="140"/>
      <c r="AD49" s="140"/>
      <c r="AE49" s="140"/>
      <c r="AF49" s="140"/>
      <c r="AG49" s="5"/>
      <c r="AH49" s="5"/>
      <c r="AI49" s="5"/>
      <c r="AJ49" s="5"/>
      <c r="AK49" s="5"/>
      <c r="AL49" s="5"/>
      <c r="AM49" s="5"/>
      <c r="AN49" s="5"/>
      <c r="AO49" s="5"/>
      <c r="AP49" s="5"/>
      <c r="AQ49" s="5"/>
      <c r="AR49" s="5"/>
      <c r="AS49" s="5"/>
      <c r="AT49" s="5"/>
      <c r="AU49" s="5"/>
      <c r="AV49" s="5"/>
      <c r="AW49" s="5"/>
      <c r="AX49" s="5"/>
      <c r="AY49" s="5"/>
      <c r="AZ49" s="5"/>
      <c r="BA49" s="5"/>
      <c r="BB49" s="5"/>
      <c r="BC49" s="5"/>
    </row>
    <row r="50" spans="1:55" x14ac:dyDescent="0.25">
      <c r="A50" t="s">
        <v>413</v>
      </c>
      <c r="B50" t="s">
        <v>431</v>
      </c>
      <c r="C50" t="s">
        <v>510</v>
      </c>
      <c r="D50">
        <v>30804</v>
      </c>
      <c r="E50" t="s">
        <v>457</v>
      </c>
      <c r="F50">
        <v>61</v>
      </c>
      <c r="G50">
        <v>21067</v>
      </c>
      <c r="H50">
        <v>350748</v>
      </c>
      <c r="I50">
        <v>28575</v>
      </c>
      <c r="J50" t="s">
        <v>466</v>
      </c>
      <c r="M50" s="5"/>
      <c r="N50" s="5"/>
      <c r="O50" s="5"/>
      <c r="P50" s="5"/>
      <c r="Q50" s="5"/>
      <c r="S50" t="s">
        <v>457</v>
      </c>
      <c r="T50" s="5"/>
      <c r="U50" t="s">
        <v>466</v>
      </c>
      <c r="W50" s="140"/>
      <c r="X50" s="140"/>
      <c r="Y50" s="140"/>
      <c r="Z50" s="140"/>
      <c r="AA50" s="140"/>
      <c r="AB50" s="140"/>
      <c r="AC50" s="140"/>
      <c r="AD50" s="140"/>
      <c r="AE50" s="140"/>
      <c r="AF50" s="140"/>
      <c r="AG50" s="5"/>
      <c r="AH50" s="5"/>
      <c r="AI50" s="5"/>
      <c r="AJ50" s="5"/>
      <c r="AK50" s="5"/>
      <c r="AL50" s="5"/>
      <c r="AM50" s="5"/>
      <c r="AN50" s="5"/>
      <c r="AO50" s="5"/>
      <c r="AP50" s="5"/>
      <c r="AQ50" s="5"/>
      <c r="AR50" s="5"/>
      <c r="AS50" s="5"/>
      <c r="AT50" s="5"/>
      <c r="AU50" s="5"/>
      <c r="AV50" s="5"/>
      <c r="AW50" s="5"/>
      <c r="AX50" s="5"/>
      <c r="AY50" s="5"/>
      <c r="AZ50" s="5"/>
      <c r="BA50" s="5"/>
      <c r="BB50" s="5"/>
      <c r="BC50" s="5"/>
    </row>
    <row r="51" spans="1:55" x14ac:dyDescent="0.25">
      <c r="A51" t="s">
        <v>413</v>
      </c>
      <c r="B51" t="s">
        <v>512</v>
      </c>
      <c r="C51" t="s">
        <v>510</v>
      </c>
      <c r="D51">
        <v>26772</v>
      </c>
      <c r="E51" t="s">
        <v>460</v>
      </c>
      <c r="F51">
        <v>60</v>
      </c>
      <c r="G51">
        <v>21325</v>
      </c>
      <c r="H51">
        <v>350402</v>
      </c>
      <c r="I51">
        <v>28516</v>
      </c>
      <c r="J51" t="s">
        <v>466</v>
      </c>
      <c r="M51" s="5"/>
      <c r="N51" s="5"/>
      <c r="O51" s="5"/>
      <c r="P51" s="5"/>
      <c r="Q51" s="5"/>
      <c r="S51" t="s">
        <v>460</v>
      </c>
      <c r="T51" s="5"/>
      <c r="U51" t="s">
        <v>466</v>
      </c>
      <c r="W51" s="140"/>
      <c r="X51" s="140"/>
      <c r="Y51" s="140"/>
      <c r="Z51" s="140"/>
      <c r="AA51" s="140"/>
      <c r="AB51" s="140"/>
      <c r="AC51" s="140"/>
      <c r="AD51" s="140"/>
      <c r="AE51" s="140"/>
      <c r="AF51" s="140"/>
      <c r="AG51" s="5"/>
      <c r="AH51" s="5"/>
      <c r="AI51" s="5"/>
      <c r="AJ51" s="5"/>
      <c r="AK51" s="5"/>
      <c r="AL51" s="5"/>
      <c r="AM51" s="5"/>
      <c r="AN51" s="5"/>
      <c r="AO51" s="5"/>
      <c r="AP51" s="5"/>
      <c r="AQ51" s="5"/>
      <c r="AR51" s="5"/>
      <c r="AS51" s="5"/>
      <c r="AT51" s="5"/>
      <c r="AU51" s="5"/>
      <c r="AV51" s="5"/>
      <c r="AW51" s="5"/>
      <c r="AX51" s="5"/>
      <c r="AY51" s="5"/>
      <c r="AZ51" s="5"/>
      <c r="BA51" s="5"/>
      <c r="BB51" s="5"/>
      <c r="BC51" s="5"/>
    </row>
    <row r="52" spans="1:55" x14ac:dyDescent="0.25">
      <c r="A52" t="s">
        <v>413</v>
      </c>
      <c r="B52" t="s">
        <v>483</v>
      </c>
      <c r="C52" t="s">
        <v>513</v>
      </c>
      <c r="D52">
        <v>21216</v>
      </c>
      <c r="E52" t="s">
        <v>457</v>
      </c>
      <c r="F52">
        <v>60</v>
      </c>
      <c r="G52">
        <v>21438</v>
      </c>
      <c r="H52">
        <v>350536</v>
      </c>
      <c r="I52">
        <v>28770</v>
      </c>
      <c r="J52" t="s">
        <v>466</v>
      </c>
      <c r="M52" s="5"/>
      <c r="N52" s="5"/>
      <c r="O52" s="5"/>
      <c r="P52" s="5"/>
      <c r="Q52" s="5"/>
      <c r="S52" t="s">
        <v>457</v>
      </c>
      <c r="T52" s="5"/>
      <c r="U52" t="s">
        <v>466</v>
      </c>
      <c r="W52" s="140"/>
      <c r="X52" s="140"/>
      <c r="Y52" s="140"/>
      <c r="Z52" s="140"/>
      <c r="AA52" s="140"/>
      <c r="AB52" s="140"/>
      <c r="AC52" s="140"/>
      <c r="AD52" s="140"/>
      <c r="AE52" s="140"/>
      <c r="AF52" s="140"/>
      <c r="AG52" s="5"/>
      <c r="AH52" s="5"/>
      <c r="AI52" s="5"/>
      <c r="AJ52" s="5"/>
      <c r="AK52" s="5"/>
      <c r="AL52" s="5"/>
      <c r="AM52" s="5"/>
      <c r="AN52" s="5"/>
      <c r="AO52" s="5"/>
      <c r="AP52" s="5"/>
      <c r="AQ52" s="5"/>
      <c r="AR52" s="5"/>
      <c r="AS52" s="5"/>
      <c r="AT52" s="5"/>
      <c r="AU52" s="5"/>
      <c r="AV52" s="5"/>
      <c r="AW52" s="5"/>
      <c r="AX52" s="5"/>
      <c r="AY52" s="5"/>
      <c r="AZ52" s="5"/>
      <c r="BA52" s="5"/>
      <c r="BB52" s="5"/>
      <c r="BC52" s="5"/>
    </row>
    <row r="53" spans="1:55" x14ac:dyDescent="0.25">
      <c r="A53" t="s">
        <v>413</v>
      </c>
      <c r="B53" t="s">
        <v>514</v>
      </c>
      <c r="C53" t="s">
        <v>515</v>
      </c>
      <c r="D53">
        <v>23892</v>
      </c>
      <c r="E53" t="s">
        <v>516</v>
      </c>
      <c r="F53">
        <v>60</v>
      </c>
      <c r="G53">
        <v>21190</v>
      </c>
      <c r="H53">
        <v>350643</v>
      </c>
      <c r="I53">
        <v>28832</v>
      </c>
      <c r="J53" t="s">
        <v>466</v>
      </c>
      <c r="M53" s="5"/>
      <c r="N53" s="5"/>
      <c r="O53" s="5"/>
      <c r="P53" s="5"/>
      <c r="Q53" s="5"/>
      <c r="S53" t="s">
        <v>516</v>
      </c>
      <c r="T53" s="5"/>
      <c r="U53" t="s">
        <v>466</v>
      </c>
      <c r="W53" s="140"/>
      <c r="X53" s="140"/>
      <c r="Y53" s="140"/>
      <c r="Z53" s="140"/>
      <c r="AA53" s="140"/>
      <c r="AB53" s="140"/>
      <c r="AC53" s="140"/>
      <c r="AD53" s="140"/>
      <c r="AE53" s="140"/>
      <c r="AF53" s="140"/>
      <c r="AG53" s="5"/>
      <c r="AH53" s="5"/>
      <c r="AI53" s="5"/>
      <c r="AJ53" s="5"/>
      <c r="AK53" s="5"/>
      <c r="AL53" s="5"/>
      <c r="AM53" s="5"/>
      <c r="AN53" s="5"/>
      <c r="AO53" s="5"/>
      <c r="AP53" s="5"/>
      <c r="AQ53" s="5"/>
      <c r="AR53" s="5"/>
      <c r="AS53" s="5"/>
      <c r="AT53" s="5"/>
      <c r="AU53" s="5"/>
      <c r="AV53" s="5"/>
      <c r="AW53" s="5"/>
      <c r="AX53" s="5"/>
      <c r="AY53" s="5"/>
      <c r="AZ53" s="5"/>
      <c r="BA53" s="5"/>
      <c r="BB53" s="5"/>
      <c r="BC53" s="5"/>
    </row>
    <row r="54" spans="1:55" x14ac:dyDescent="0.25">
      <c r="A54" t="s">
        <v>413</v>
      </c>
      <c r="B54" t="s">
        <v>517</v>
      </c>
      <c r="C54" t="s">
        <v>441</v>
      </c>
      <c r="D54">
        <v>23964</v>
      </c>
      <c r="E54" t="s">
        <v>447</v>
      </c>
      <c r="F54">
        <v>60</v>
      </c>
      <c r="G54">
        <v>21317</v>
      </c>
      <c r="H54">
        <v>350191</v>
      </c>
      <c r="I54">
        <v>28804</v>
      </c>
      <c r="J54" t="s">
        <v>466</v>
      </c>
      <c r="M54" s="5"/>
      <c r="N54" s="5"/>
      <c r="O54" s="5"/>
      <c r="P54" s="5"/>
      <c r="Q54" s="5"/>
      <c r="S54" t="s">
        <v>447</v>
      </c>
      <c r="T54" s="5"/>
      <c r="U54" t="s">
        <v>466</v>
      </c>
      <c r="W54" s="140"/>
      <c r="X54" s="140"/>
      <c r="Y54" s="140"/>
      <c r="Z54" s="140"/>
      <c r="AA54" s="140"/>
      <c r="AB54" s="140"/>
      <c r="AC54" s="140"/>
      <c r="AD54" s="140"/>
      <c r="AE54" s="140"/>
      <c r="AF54" s="140"/>
      <c r="AG54" s="5"/>
      <c r="AH54" s="5"/>
      <c r="AI54" s="5"/>
      <c r="AJ54" s="5"/>
      <c r="AK54" s="5"/>
      <c r="AL54" s="5"/>
      <c r="AM54" s="5"/>
      <c r="AN54" s="5"/>
      <c r="AO54" s="5"/>
      <c r="AP54" s="5"/>
      <c r="AQ54" s="5"/>
      <c r="AR54" s="5"/>
      <c r="AS54" s="5"/>
      <c r="AT54" s="5"/>
      <c r="AU54" s="5"/>
      <c r="AV54" s="5"/>
      <c r="AW54" s="5"/>
      <c r="AX54" s="5"/>
      <c r="AY54" s="5"/>
      <c r="AZ54" s="5"/>
      <c r="BA54" s="5"/>
      <c r="BB54" s="5"/>
      <c r="BC54" s="5"/>
    </row>
    <row r="55" spans="1:55" x14ac:dyDescent="0.25">
      <c r="A55" t="s">
        <v>413</v>
      </c>
      <c r="B55" t="s">
        <v>479</v>
      </c>
      <c r="C55" t="s">
        <v>518</v>
      </c>
      <c r="D55">
        <v>28956</v>
      </c>
      <c r="E55" t="s">
        <v>425</v>
      </c>
      <c r="F55">
        <v>60</v>
      </c>
      <c r="G55">
        <v>21247</v>
      </c>
      <c r="H55">
        <v>350874</v>
      </c>
      <c r="I55">
        <v>28714</v>
      </c>
      <c r="J55" t="s">
        <v>466</v>
      </c>
      <c r="M55" s="5"/>
      <c r="N55" s="5"/>
      <c r="O55" s="5"/>
      <c r="P55" s="5"/>
      <c r="Q55" s="5"/>
      <c r="S55" t="s">
        <v>425</v>
      </c>
      <c r="T55" s="5"/>
      <c r="U55" t="s">
        <v>466</v>
      </c>
      <c r="W55" s="140"/>
      <c r="X55" s="140"/>
      <c r="Y55" s="140"/>
      <c r="Z55" s="140"/>
      <c r="AA55" s="140"/>
      <c r="AB55" s="140"/>
      <c r="AC55" s="140"/>
      <c r="AD55" s="140"/>
      <c r="AE55" s="140"/>
      <c r="AF55" s="140"/>
      <c r="AG55" s="5"/>
      <c r="AH55" s="5"/>
      <c r="AI55" s="5"/>
      <c r="AJ55" s="5"/>
      <c r="AK55" s="5"/>
      <c r="AL55" s="5"/>
      <c r="AM55" s="5"/>
      <c r="AN55" s="5"/>
      <c r="AO55" s="5"/>
      <c r="AP55" s="5"/>
      <c r="AQ55" s="5"/>
      <c r="AR55" s="5"/>
      <c r="AS55" s="5"/>
      <c r="AT55" s="5"/>
      <c r="AU55" s="5"/>
      <c r="AV55" s="5"/>
      <c r="AW55" s="5"/>
      <c r="AX55" s="5"/>
      <c r="AY55" s="5"/>
      <c r="AZ55" s="5"/>
      <c r="BA55" s="5"/>
      <c r="BB55" s="5"/>
      <c r="BC55" s="5"/>
    </row>
    <row r="56" spans="1:55" x14ac:dyDescent="0.25">
      <c r="A56" t="s">
        <v>454</v>
      </c>
      <c r="B56" t="s">
        <v>519</v>
      </c>
      <c r="C56" t="s">
        <v>520</v>
      </c>
      <c r="D56">
        <v>18720</v>
      </c>
      <c r="E56" t="s">
        <v>416</v>
      </c>
      <c r="F56">
        <v>59</v>
      </c>
      <c r="G56">
        <v>21515</v>
      </c>
      <c r="H56">
        <v>351111</v>
      </c>
      <c r="I56">
        <v>28639</v>
      </c>
      <c r="J56" t="s">
        <v>466</v>
      </c>
      <c r="M56" s="5"/>
      <c r="N56" s="5"/>
      <c r="O56" s="5"/>
      <c r="P56" s="5"/>
      <c r="Q56" s="5"/>
      <c r="S56" t="s">
        <v>416</v>
      </c>
      <c r="T56" s="5"/>
      <c r="U56" t="s">
        <v>466</v>
      </c>
      <c r="W56" s="140"/>
      <c r="X56" s="140"/>
      <c r="Y56" s="140"/>
      <c r="Z56" s="140"/>
      <c r="AA56" s="140"/>
      <c r="AB56" s="140"/>
      <c r="AC56" s="140"/>
      <c r="AD56" s="140"/>
      <c r="AE56" s="140"/>
      <c r="AF56" s="140"/>
      <c r="AG56" s="5"/>
      <c r="AH56" s="5"/>
      <c r="AI56" s="5"/>
      <c r="AJ56" s="5"/>
      <c r="AK56" s="5"/>
      <c r="AL56" s="5"/>
      <c r="AM56" s="5"/>
      <c r="AN56" s="5"/>
      <c r="AO56" s="5"/>
      <c r="AP56" s="5"/>
      <c r="AQ56" s="5"/>
      <c r="AR56" s="5"/>
      <c r="AS56" s="5"/>
      <c r="AT56" s="5"/>
      <c r="AU56" s="5"/>
      <c r="AV56" s="5"/>
      <c r="AW56" s="5"/>
      <c r="AX56" s="5"/>
      <c r="AY56" s="5"/>
      <c r="AZ56" s="5"/>
      <c r="BA56" s="5"/>
      <c r="BB56" s="5"/>
      <c r="BC56" s="5"/>
    </row>
    <row r="57" spans="1:55" x14ac:dyDescent="0.25">
      <c r="A57" t="s">
        <v>413</v>
      </c>
      <c r="B57" t="s">
        <v>521</v>
      </c>
      <c r="C57" t="s">
        <v>438</v>
      </c>
      <c r="D57">
        <v>28284</v>
      </c>
      <c r="E57" t="s">
        <v>522</v>
      </c>
      <c r="F57">
        <v>58</v>
      </c>
      <c r="G57">
        <v>21894</v>
      </c>
      <c r="H57">
        <v>350945</v>
      </c>
      <c r="I57">
        <v>28819</v>
      </c>
      <c r="J57" t="s">
        <v>466</v>
      </c>
      <c r="M57" s="5"/>
      <c r="N57" s="5"/>
      <c r="O57" s="5"/>
      <c r="P57" s="5"/>
      <c r="Q57" s="5"/>
      <c r="S57" t="s">
        <v>522</v>
      </c>
      <c r="T57" s="5"/>
      <c r="U57" t="s">
        <v>466</v>
      </c>
      <c r="W57" s="140"/>
      <c r="X57" s="140"/>
      <c r="Y57" s="140"/>
      <c r="Z57" s="140"/>
      <c r="AA57" s="140"/>
      <c r="AB57" s="140"/>
      <c r="AC57" s="140"/>
      <c r="AD57" s="140"/>
      <c r="AE57" s="140"/>
      <c r="AF57" s="140"/>
      <c r="AG57" s="5"/>
      <c r="AH57" s="5"/>
      <c r="AI57" s="5"/>
      <c r="AJ57" s="5"/>
      <c r="AK57" s="5"/>
      <c r="AL57" s="5"/>
      <c r="AM57" s="5"/>
      <c r="AN57" s="5"/>
      <c r="AO57" s="5"/>
      <c r="AP57" s="5"/>
      <c r="AQ57" s="5"/>
      <c r="AR57" s="5"/>
      <c r="AS57" s="5"/>
      <c r="AT57" s="5"/>
      <c r="AU57" s="5"/>
      <c r="AV57" s="5"/>
      <c r="AW57" s="5"/>
      <c r="AX57" s="5"/>
      <c r="AY57" s="5"/>
      <c r="AZ57" s="5"/>
      <c r="BA57" s="5"/>
      <c r="BB57" s="5"/>
      <c r="BC57" s="5"/>
    </row>
    <row r="58" spans="1:55" x14ac:dyDescent="0.25">
      <c r="A58" t="s">
        <v>413</v>
      </c>
      <c r="B58" t="s">
        <v>450</v>
      </c>
      <c r="C58" t="s">
        <v>523</v>
      </c>
      <c r="D58">
        <v>24048</v>
      </c>
      <c r="E58" t="s">
        <v>502</v>
      </c>
      <c r="F58">
        <v>58</v>
      </c>
      <c r="G58">
        <v>22058</v>
      </c>
      <c r="H58">
        <v>351126</v>
      </c>
      <c r="I58">
        <v>28832</v>
      </c>
      <c r="J58" t="s">
        <v>466</v>
      </c>
      <c r="M58" s="5"/>
      <c r="N58" s="5"/>
      <c r="O58" s="5"/>
      <c r="P58" s="5"/>
      <c r="Q58" s="5"/>
      <c r="S58" t="s">
        <v>502</v>
      </c>
      <c r="T58" s="5"/>
      <c r="U58" t="s">
        <v>466</v>
      </c>
      <c r="W58" s="140"/>
      <c r="X58" s="140"/>
      <c r="Y58" s="140"/>
      <c r="Z58" s="140"/>
      <c r="AA58" s="140"/>
      <c r="AB58" s="140"/>
      <c r="AC58" s="140"/>
      <c r="AD58" s="140"/>
      <c r="AE58" s="140"/>
      <c r="AF58" s="140"/>
      <c r="AG58" s="5"/>
      <c r="AH58" s="5"/>
      <c r="AI58" s="5"/>
      <c r="AJ58" s="5"/>
      <c r="AK58" s="5"/>
      <c r="AL58" s="5"/>
      <c r="AM58" s="5"/>
      <c r="AN58" s="5"/>
      <c r="AO58" s="5"/>
      <c r="AP58" s="5"/>
      <c r="AQ58" s="5"/>
      <c r="AR58" s="5"/>
      <c r="AS58" s="5"/>
      <c r="AT58" s="5"/>
      <c r="AU58" s="5"/>
      <c r="AV58" s="5"/>
      <c r="AW58" s="5"/>
      <c r="AX58" s="5"/>
      <c r="AY58" s="5"/>
      <c r="AZ58" s="5"/>
      <c r="BA58" s="5"/>
      <c r="BB58" s="5"/>
      <c r="BC58" s="5"/>
    </row>
    <row r="59" spans="1:55" ht="15" customHeight="1" x14ac:dyDescent="0.25">
      <c r="A59" t="s">
        <v>408</v>
      </c>
      <c r="B59" t="s">
        <v>524</v>
      </c>
      <c r="C59" t="s">
        <v>459</v>
      </c>
      <c r="D59">
        <v>26088</v>
      </c>
      <c r="E59" t="s">
        <v>470</v>
      </c>
      <c r="F59">
        <v>60</v>
      </c>
      <c r="G59">
        <v>21150</v>
      </c>
      <c r="H59">
        <v>351025</v>
      </c>
      <c r="I59">
        <v>28755</v>
      </c>
      <c r="J59" t="s">
        <v>412</v>
      </c>
      <c r="M59" s="5"/>
      <c r="N59" s="5"/>
      <c r="O59" s="5"/>
      <c r="P59" s="5"/>
      <c r="Q59" s="5"/>
      <c r="S59" t="s">
        <v>470</v>
      </c>
      <c r="T59" s="5"/>
      <c r="U59" t="s">
        <v>412</v>
      </c>
      <c r="W59" s="140"/>
      <c r="X59" s="413" t="s">
        <v>1076</v>
      </c>
      <c r="Y59" s="414"/>
      <c r="Z59" s="414"/>
      <c r="AA59" s="414"/>
      <c r="AB59" s="414"/>
      <c r="AC59" s="414"/>
      <c r="AD59" s="415"/>
      <c r="AE59" s="140"/>
      <c r="AF59" s="140"/>
      <c r="AG59" s="5"/>
      <c r="AH59" s="5"/>
      <c r="AI59" s="5"/>
      <c r="AJ59" s="5"/>
      <c r="AK59" s="5"/>
      <c r="AL59" s="5"/>
      <c r="AM59" s="5"/>
      <c r="AN59" s="5"/>
      <c r="AO59" s="5"/>
      <c r="AP59" s="5"/>
      <c r="AQ59" s="5"/>
      <c r="AR59" s="5"/>
      <c r="AS59" s="5"/>
      <c r="AT59" s="5"/>
      <c r="AU59" s="5"/>
      <c r="AV59" s="5"/>
      <c r="AW59" s="5"/>
      <c r="AX59" s="5"/>
      <c r="AY59" s="5"/>
      <c r="AZ59" s="5"/>
      <c r="BA59" s="5"/>
      <c r="BB59" s="5"/>
      <c r="BC59" s="5"/>
    </row>
    <row r="60" spans="1:55" x14ac:dyDescent="0.25">
      <c r="A60" t="s">
        <v>413</v>
      </c>
      <c r="B60" t="s">
        <v>458</v>
      </c>
      <c r="C60" t="s">
        <v>438</v>
      </c>
      <c r="D60">
        <v>30840</v>
      </c>
      <c r="E60" t="s">
        <v>525</v>
      </c>
      <c r="F60">
        <v>60</v>
      </c>
      <c r="G60">
        <v>21131</v>
      </c>
      <c r="H60">
        <v>351270</v>
      </c>
      <c r="I60">
        <v>28531</v>
      </c>
      <c r="J60" t="s">
        <v>412</v>
      </c>
      <c r="M60" s="5"/>
      <c r="N60" s="5"/>
      <c r="O60" s="5"/>
      <c r="P60" s="5"/>
      <c r="Q60" s="5"/>
      <c r="S60" t="s">
        <v>525</v>
      </c>
      <c r="T60" s="5"/>
      <c r="U60" t="s">
        <v>412</v>
      </c>
      <c r="W60" s="140"/>
      <c r="X60" s="416"/>
      <c r="Y60" s="417"/>
      <c r="Z60" s="417"/>
      <c r="AA60" s="417"/>
      <c r="AB60" s="417"/>
      <c r="AC60" s="417"/>
      <c r="AD60" s="418"/>
      <c r="AE60" s="140"/>
      <c r="AF60" s="140"/>
      <c r="AG60" s="5"/>
      <c r="AH60" s="5"/>
      <c r="AI60" s="5"/>
      <c r="AJ60" s="5"/>
      <c r="AK60" s="5"/>
      <c r="AL60" s="5"/>
      <c r="AM60" s="5"/>
      <c r="AN60" s="5"/>
      <c r="AO60" s="5"/>
      <c r="AP60" s="5"/>
      <c r="AQ60" s="5"/>
      <c r="AR60" s="5"/>
      <c r="AS60" s="5"/>
      <c r="AT60" s="5"/>
      <c r="AU60" s="5"/>
      <c r="AV60" s="5"/>
      <c r="AW60" s="5"/>
      <c r="AX60" s="5"/>
      <c r="AY60" s="5"/>
      <c r="AZ60" s="5"/>
      <c r="BA60" s="5"/>
      <c r="BB60" s="5"/>
      <c r="BC60" s="5"/>
    </row>
    <row r="61" spans="1:55" x14ac:dyDescent="0.25">
      <c r="A61" t="s">
        <v>408</v>
      </c>
      <c r="B61" t="s">
        <v>526</v>
      </c>
      <c r="C61" t="s">
        <v>527</v>
      </c>
      <c r="D61">
        <v>29832</v>
      </c>
      <c r="E61" t="s">
        <v>473</v>
      </c>
      <c r="F61">
        <v>60</v>
      </c>
      <c r="G61">
        <v>21291</v>
      </c>
      <c r="H61">
        <v>350984</v>
      </c>
      <c r="I61">
        <v>28645</v>
      </c>
      <c r="J61" t="s">
        <v>412</v>
      </c>
      <c r="M61" s="5"/>
      <c r="N61" s="5"/>
      <c r="O61" s="5"/>
      <c r="P61" s="5"/>
      <c r="Q61" s="5"/>
      <c r="S61" t="s">
        <v>473</v>
      </c>
      <c r="T61" s="5"/>
      <c r="U61" t="s">
        <v>412</v>
      </c>
      <c r="W61" s="140"/>
      <c r="X61" s="140"/>
      <c r="Y61" s="140"/>
      <c r="Z61" s="140"/>
      <c r="AA61" s="140"/>
      <c r="AB61" s="140"/>
      <c r="AC61" s="140"/>
      <c r="AD61" s="140"/>
      <c r="AE61" s="140"/>
      <c r="AF61" s="140"/>
      <c r="AG61" s="5"/>
      <c r="AH61" s="5"/>
      <c r="AI61" s="5"/>
      <c r="AJ61" s="5"/>
      <c r="AK61" s="5"/>
      <c r="AL61" s="5"/>
      <c r="AM61" s="5"/>
      <c r="AN61" s="5"/>
      <c r="AO61" s="5"/>
      <c r="AP61" s="5"/>
      <c r="AQ61" s="5"/>
      <c r="AR61" s="5"/>
      <c r="AS61" s="5"/>
      <c r="AT61" s="5"/>
      <c r="AU61" s="5"/>
      <c r="AV61" s="5"/>
      <c r="AW61" s="5"/>
      <c r="AX61" s="5"/>
      <c r="AY61" s="5"/>
      <c r="AZ61" s="5"/>
      <c r="BA61" s="5"/>
      <c r="BB61" s="5"/>
      <c r="BC61" s="5"/>
    </row>
    <row r="62" spans="1:55" x14ac:dyDescent="0.25">
      <c r="A62" t="s">
        <v>413</v>
      </c>
      <c r="B62" t="s">
        <v>450</v>
      </c>
      <c r="C62" t="s">
        <v>441</v>
      </c>
      <c r="D62">
        <v>19308</v>
      </c>
      <c r="E62" t="s">
        <v>416</v>
      </c>
      <c r="F62">
        <v>59</v>
      </c>
      <c r="G62">
        <v>21480</v>
      </c>
      <c r="H62">
        <v>351006</v>
      </c>
      <c r="I62">
        <v>28627</v>
      </c>
      <c r="J62" t="s">
        <v>412</v>
      </c>
      <c r="M62" s="5"/>
      <c r="N62" s="5"/>
      <c r="O62" s="5"/>
      <c r="P62" s="5"/>
      <c r="Q62" s="5"/>
      <c r="S62" t="s">
        <v>416</v>
      </c>
      <c r="T62" s="5"/>
      <c r="U62" t="s">
        <v>412</v>
      </c>
      <c r="W62" s="140"/>
      <c r="X62" s="140"/>
      <c r="Y62" s="5" t="s">
        <v>1494</v>
      </c>
      <c r="Z62" s="5"/>
      <c r="AA62" s="5"/>
      <c r="AB62" s="140"/>
      <c r="AC62" s="140"/>
      <c r="AD62" s="140"/>
      <c r="AE62" s="140"/>
      <c r="AF62" s="140"/>
      <c r="AG62" s="5"/>
      <c r="AH62" s="5"/>
      <c r="AI62" s="5"/>
      <c r="AJ62" s="5"/>
      <c r="AK62" s="5"/>
      <c r="AL62" s="5"/>
      <c r="AM62" s="5"/>
      <c r="AN62" s="5"/>
      <c r="AO62" s="5"/>
      <c r="AP62" s="5"/>
      <c r="AQ62" s="5"/>
      <c r="AR62" s="5"/>
      <c r="AS62" s="5"/>
      <c r="AT62" s="5"/>
      <c r="AU62" s="5"/>
      <c r="AV62" s="5"/>
      <c r="AW62" s="5"/>
      <c r="AX62" s="5"/>
      <c r="AY62" s="5"/>
      <c r="AZ62" s="5"/>
      <c r="BA62" s="5"/>
      <c r="BB62" s="5"/>
      <c r="BC62" s="5"/>
    </row>
    <row r="63" spans="1:55" x14ac:dyDescent="0.25">
      <c r="A63" t="s">
        <v>413</v>
      </c>
      <c r="B63" t="s">
        <v>528</v>
      </c>
      <c r="C63" t="s">
        <v>529</v>
      </c>
      <c r="D63">
        <v>30804</v>
      </c>
      <c r="E63" t="s">
        <v>439</v>
      </c>
      <c r="F63">
        <v>60</v>
      </c>
      <c r="G63">
        <v>21242</v>
      </c>
      <c r="H63">
        <v>351202</v>
      </c>
      <c r="I63">
        <v>28644</v>
      </c>
      <c r="J63" t="s">
        <v>412</v>
      </c>
      <c r="M63" s="5"/>
      <c r="N63" s="5"/>
      <c r="O63" s="5"/>
      <c r="P63" s="5"/>
      <c r="Q63" s="5"/>
      <c r="S63" t="s">
        <v>439</v>
      </c>
      <c r="T63" s="5"/>
      <c r="U63" t="s">
        <v>412</v>
      </c>
      <c r="W63" s="140"/>
      <c r="X63" s="140"/>
      <c r="Y63" s="140"/>
      <c r="Z63" s="140"/>
      <c r="AA63" s="140"/>
      <c r="AB63" s="140"/>
      <c r="AC63" s="140"/>
      <c r="AD63" s="140"/>
      <c r="AE63" s="140"/>
      <c r="AF63" s="140"/>
      <c r="AG63" s="5"/>
      <c r="AH63" s="5"/>
      <c r="AI63" s="5"/>
      <c r="AJ63" s="5"/>
      <c r="AK63" s="5"/>
      <c r="AL63" s="5"/>
      <c r="AM63" s="5"/>
      <c r="AN63" s="5"/>
      <c r="AO63" s="5"/>
      <c r="AP63" s="5"/>
      <c r="AQ63" s="5"/>
      <c r="AR63" s="5"/>
      <c r="AS63" s="5"/>
      <c r="AT63" s="5"/>
      <c r="AU63" s="5"/>
      <c r="AV63" s="5"/>
      <c r="AW63" s="5"/>
      <c r="AX63" s="5"/>
      <c r="AY63" s="5"/>
      <c r="AZ63" s="5"/>
      <c r="BA63" s="5"/>
      <c r="BB63" s="5"/>
      <c r="BC63" s="5"/>
    </row>
    <row r="64" spans="1:55" x14ac:dyDescent="0.25">
      <c r="A64" t="s">
        <v>408</v>
      </c>
      <c r="B64" t="s">
        <v>521</v>
      </c>
      <c r="C64" t="s">
        <v>95</v>
      </c>
      <c r="D64">
        <v>26748</v>
      </c>
      <c r="E64" t="s">
        <v>530</v>
      </c>
      <c r="F64">
        <v>59</v>
      </c>
      <c r="G64">
        <v>21743</v>
      </c>
      <c r="H64">
        <v>350944</v>
      </c>
      <c r="I64">
        <v>28615</v>
      </c>
      <c r="J64" t="s">
        <v>412</v>
      </c>
      <c r="M64" s="5"/>
      <c r="N64" s="5"/>
      <c r="O64" s="5"/>
      <c r="P64" s="5"/>
      <c r="Q64" s="5"/>
      <c r="S64" t="s">
        <v>530</v>
      </c>
      <c r="T64" s="5"/>
      <c r="U64" t="s">
        <v>412</v>
      </c>
      <c r="W64" s="140"/>
      <c r="X64" s="140"/>
      <c r="Y64" s="5" t="s">
        <v>1495</v>
      </c>
      <c r="Z64" s="5"/>
      <c r="AA64" s="5"/>
      <c r="AB64" s="5"/>
      <c r="AC64" s="5"/>
      <c r="AD64" s="5"/>
      <c r="AE64" s="140"/>
      <c r="AF64" s="140"/>
      <c r="AG64" s="5"/>
      <c r="AH64" s="5"/>
      <c r="AI64" s="5"/>
      <c r="AJ64" s="5"/>
      <c r="AK64" s="5"/>
      <c r="AL64" s="5"/>
      <c r="AM64" s="5"/>
      <c r="AN64" s="5"/>
      <c r="AO64" s="5"/>
      <c r="AP64" s="5"/>
      <c r="AQ64" s="5"/>
      <c r="AR64" s="5"/>
      <c r="AS64" s="5"/>
      <c r="AT64" s="5"/>
      <c r="AU64" s="5"/>
      <c r="AV64" s="5"/>
      <c r="AW64" s="5"/>
      <c r="AX64" s="5"/>
      <c r="AY64" s="5"/>
      <c r="AZ64" s="5"/>
      <c r="BA64" s="5"/>
      <c r="BB64" s="5"/>
      <c r="BC64" s="5"/>
    </row>
    <row r="65" spans="1:55" x14ac:dyDescent="0.25">
      <c r="A65" t="s">
        <v>413</v>
      </c>
      <c r="B65" t="s">
        <v>531</v>
      </c>
      <c r="C65" t="s">
        <v>532</v>
      </c>
      <c r="D65">
        <v>28572</v>
      </c>
      <c r="E65" t="s">
        <v>416</v>
      </c>
      <c r="F65">
        <v>60</v>
      </c>
      <c r="G65">
        <v>21265</v>
      </c>
      <c r="H65">
        <v>350923</v>
      </c>
      <c r="I65">
        <v>28834</v>
      </c>
      <c r="J65" t="s">
        <v>412</v>
      </c>
      <c r="M65" s="5"/>
      <c r="N65" s="5"/>
      <c r="O65" s="5"/>
      <c r="P65" s="5"/>
      <c r="Q65" s="5"/>
      <c r="S65" t="s">
        <v>416</v>
      </c>
      <c r="T65" s="5"/>
      <c r="U65" t="s">
        <v>412</v>
      </c>
      <c r="W65" s="140"/>
      <c r="X65" s="140"/>
      <c r="Y65" s="140"/>
      <c r="Z65" s="140"/>
      <c r="AA65" s="140"/>
      <c r="AB65" s="140"/>
      <c r="AC65" s="140"/>
      <c r="AD65" s="140"/>
      <c r="AE65" s="140"/>
      <c r="AF65" s="140"/>
      <c r="AG65" s="5"/>
      <c r="AH65" s="5"/>
      <c r="AI65" s="5"/>
      <c r="AJ65" s="5"/>
      <c r="AK65" s="5"/>
      <c r="AL65" s="5"/>
      <c r="AM65" s="5"/>
      <c r="AN65" s="5"/>
      <c r="AO65" s="5"/>
      <c r="AP65" s="5"/>
      <c r="AQ65" s="5"/>
      <c r="AR65" s="5"/>
      <c r="AS65" s="5"/>
      <c r="AT65" s="5"/>
      <c r="AU65" s="5"/>
      <c r="AV65" s="5"/>
      <c r="AW65" s="5"/>
      <c r="AX65" s="5"/>
      <c r="AY65" s="5"/>
      <c r="AZ65" s="5"/>
      <c r="BA65" s="5"/>
      <c r="BB65" s="5"/>
      <c r="BC65" s="5"/>
    </row>
    <row r="66" spans="1:55" x14ac:dyDescent="0.25">
      <c r="A66" t="s">
        <v>408</v>
      </c>
      <c r="B66" t="s">
        <v>514</v>
      </c>
      <c r="C66" t="s">
        <v>533</v>
      </c>
      <c r="D66">
        <v>23412</v>
      </c>
      <c r="E66" t="s">
        <v>439</v>
      </c>
      <c r="F66">
        <v>59</v>
      </c>
      <c r="G66">
        <v>21501</v>
      </c>
      <c r="H66">
        <v>350761</v>
      </c>
      <c r="I66">
        <v>28498</v>
      </c>
      <c r="J66" t="s">
        <v>412</v>
      </c>
      <c r="M66" s="5"/>
      <c r="N66" s="5"/>
      <c r="O66" s="5"/>
      <c r="P66" s="5"/>
      <c r="Q66" s="5"/>
      <c r="S66" t="s">
        <v>439</v>
      </c>
      <c r="T66" s="5"/>
      <c r="U66" t="s">
        <v>412</v>
      </c>
      <c r="W66" s="140"/>
      <c r="X66" s="140"/>
      <c r="Y66" s="140"/>
      <c r="Z66" s="140"/>
      <c r="AA66" s="140"/>
      <c r="AB66" s="140"/>
      <c r="AC66" s="140"/>
      <c r="AD66" s="140"/>
      <c r="AE66" s="140"/>
      <c r="AF66" s="140"/>
      <c r="AG66" s="5"/>
      <c r="AH66" s="5"/>
      <c r="AI66" s="5"/>
      <c r="AJ66" s="5"/>
      <c r="AK66" s="5"/>
      <c r="AL66" s="5"/>
      <c r="AM66" s="5"/>
      <c r="AN66" s="5"/>
      <c r="AO66" s="5"/>
      <c r="AP66" s="5"/>
      <c r="AQ66" s="5"/>
      <c r="AR66" s="5"/>
      <c r="AS66" s="5"/>
      <c r="AT66" s="5"/>
      <c r="AU66" s="5"/>
      <c r="AV66" s="5"/>
      <c r="AW66" s="5"/>
      <c r="AX66" s="5"/>
      <c r="AY66" s="5"/>
      <c r="AZ66" s="5"/>
      <c r="BA66" s="5"/>
      <c r="BB66" s="5"/>
      <c r="BC66" s="5"/>
    </row>
    <row r="67" spans="1:55" x14ac:dyDescent="0.25">
      <c r="A67" t="s">
        <v>408</v>
      </c>
      <c r="B67" t="s">
        <v>534</v>
      </c>
      <c r="C67" t="s">
        <v>535</v>
      </c>
      <c r="D67">
        <v>22728</v>
      </c>
      <c r="E67" t="s">
        <v>536</v>
      </c>
      <c r="F67">
        <v>58</v>
      </c>
      <c r="G67">
        <v>21879</v>
      </c>
      <c r="H67">
        <v>350456</v>
      </c>
      <c r="I67">
        <v>28632</v>
      </c>
      <c r="J67" t="s">
        <v>412</v>
      </c>
      <c r="M67" s="5"/>
      <c r="N67" s="5"/>
      <c r="O67" s="5"/>
      <c r="P67" s="5"/>
      <c r="Q67" s="5"/>
      <c r="S67" t="s">
        <v>536</v>
      </c>
      <c r="T67" s="5"/>
      <c r="U67" t="s">
        <v>412</v>
      </c>
      <c r="W67" s="140"/>
      <c r="X67" s="140"/>
      <c r="Y67" s="140"/>
      <c r="Z67" s="140"/>
      <c r="AA67" s="140"/>
      <c r="AB67" s="140"/>
      <c r="AC67" s="140"/>
      <c r="AD67" s="140"/>
      <c r="AE67" s="140"/>
      <c r="AF67" s="140"/>
      <c r="AG67" s="5"/>
      <c r="AH67" s="5"/>
      <c r="AI67" s="5"/>
      <c r="AJ67" s="5"/>
      <c r="AK67" s="5"/>
      <c r="AL67" s="5"/>
      <c r="AM67" s="5"/>
      <c r="AN67" s="5"/>
      <c r="AO67" s="5"/>
      <c r="AP67" s="5"/>
      <c r="AQ67" s="5"/>
      <c r="AR67" s="5"/>
      <c r="AS67" s="5"/>
      <c r="AT67" s="5"/>
      <c r="AU67" s="5"/>
      <c r="AV67" s="5"/>
      <c r="AW67" s="5"/>
      <c r="AX67" s="5"/>
      <c r="AY67" s="5"/>
      <c r="AZ67" s="5"/>
      <c r="BA67" s="5"/>
      <c r="BB67" s="5"/>
      <c r="BC67" s="5"/>
    </row>
    <row r="68" spans="1:55" x14ac:dyDescent="0.25">
      <c r="A68" t="s">
        <v>408</v>
      </c>
      <c r="B68" t="s">
        <v>490</v>
      </c>
      <c r="C68" t="s">
        <v>185</v>
      </c>
      <c r="D68">
        <v>23004</v>
      </c>
      <c r="E68" t="s">
        <v>537</v>
      </c>
      <c r="F68">
        <v>60</v>
      </c>
      <c r="G68">
        <v>21104</v>
      </c>
      <c r="H68">
        <v>350774</v>
      </c>
      <c r="I68">
        <v>28653</v>
      </c>
      <c r="J68" t="s">
        <v>412</v>
      </c>
      <c r="M68" s="5"/>
      <c r="N68" s="5"/>
      <c r="O68" s="5"/>
      <c r="P68" s="5"/>
      <c r="Q68" s="5"/>
      <c r="S68" t="s">
        <v>537</v>
      </c>
      <c r="T68" s="5"/>
      <c r="U68" t="s">
        <v>412</v>
      </c>
      <c r="W68" s="140"/>
      <c r="X68" s="140"/>
      <c r="Y68" s="140"/>
      <c r="Z68" s="140"/>
      <c r="AA68" s="140"/>
      <c r="AB68" s="140"/>
      <c r="AC68" s="140"/>
      <c r="AD68" s="140"/>
      <c r="AE68" s="140"/>
      <c r="AF68" s="140"/>
      <c r="AG68" s="5"/>
      <c r="AH68" s="5"/>
      <c r="AI68" s="5"/>
      <c r="AJ68" s="5"/>
      <c r="AK68" s="5"/>
      <c r="AL68" s="5"/>
      <c r="AM68" s="5"/>
      <c r="AN68" s="5"/>
      <c r="AO68" s="5"/>
      <c r="AP68" s="5"/>
      <c r="AQ68" s="5"/>
      <c r="AR68" s="5"/>
      <c r="AS68" s="5"/>
      <c r="AT68" s="5"/>
      <c r="AU68" s="5"/>
      <c r="AV68" s="5"/>
      <c r="AW68" s="5"/>
      <c r="AX68" s="5"/>
      <c r="AY68" s="5"/>
      <c r="AZ68" s="5"/>
      <c r="BA68" s="5"/>
      <c r="BB68" s="5"/>
      <c r="BC68" s="5"/>
    </row>
    <row r="69" spans="1:55" x14ac:dyDescent="0.25">
      <c r="A69" t="s">
        <v>408</v>
      </c>
      <c r="B69" t="s">
        <v>499</v>
      </c>
      <c r="C69" t="s">
        <v>538</v>
      </c>
      <c r="D69">
        <v>25212</v>
      </c>
      <c r="E69" t="s">
        <v>473</v>
      </c>
      <c r="F69">
        <v>60</v>
      </c>
      <c r="G69">
        <v>21249</v>
      </c>
      <c r="H69">
        <v>350660</v>
      </c>
      <c r="I69">
        <v>28613</v>
      </c>
      <c r="J69" t="s">
        <v>412</v>
      </c>
      <c r="M69" s="5"/>
      <c r="N69" s="5"/>
      <c r="O69" s="5"/>
      <c r="P69" s="5"/>
      <c r="Q69" s="5"/>
      <c r="S69" t="s">
        <v>473</v>
      </c>
      <c r="T69" s="5"/>
      <c r="U69" t="s">
        <v>412</v>
      </c>
      <c r="W69" s="140"/>
      <c r="X69" s="140"/>
      <c r="Y69" s="140"/>
      <c r="Z69" s="140"/>
      <c r="AA69" s="140"/>
      <c r="AB69" s="140"/>
      <c r="AC69" s="140"/>
      <c r="AD69" s="140"/>
      <c r="AE69" s="140"/>
      <c r="AF69" s="140"/>
      <c r="AG69" s="5"/>
      <c r="AH69" s="5"/>
      <c r="AI69" s="5"/>
      <c r="AJ69" s="5"/>
      <c r="AK69" s="5"/>
      <c r="AL69" s="5"/>
      <c r="AM69" s="5"/>
      <c r="AN69" s="5"/>
      <c r="AO69" s="5"/>
      <c r="AP69" s="5"/>
      <c r="AQ69" s="5"/>
      <c r="AR69" s="5"/>
      <c r="AS69" s="5"/>
      <c r="AT69" s="5"/>
      <c r="AU69" s="5"/>
      <c r="AV69" s="5"/>
      <c r="AW69" s="5"/>
      <c r="AX69" s="5"/>
      <c r="AY69" s="5"/>
      <c r="AZ69" s="5"/>
      <c r="BA69" s="5"/>
      <c r="BB69" s="5"/>
      <c r="BC69" s="5"/>
    </row>
    <row r="70" spans="1:55" x14ac:dyDescent="0.25">
      <c r="A70" t="s">
        <v>413</v>
      </c>
      <c r="B70" t="s">
        <v>514</v>
      </c>
      <c r="C70" t="s">
        <v>539</v>
      </c>
      <c r="D70">
        <v>20952</v>
      </c>
      <c r="E70" t="s">
        <v>460</v>
      </c>
      <c r="F70">
        <v>61</v>
      </c>
      <c r="G70">
        <v>21011</v>
      </c>
      <c r="H70">
        <v>351071</v>
      </c>
      <c r="I70">
        <v>28849</v>
      </c>
      <c r="J70" t="s">
        <v>417</v>
      </c>
      <c r="M70" s="5"/>
      <c r="N70" s="5"/>
      <c r="O70" s="5"/>
      <c r="P70" s="5"/>
      <c r="Q70" s="5"/>
      <c r="S70" t="s">
        <v>460</v>
      </c>
      <c r="T70" s="5"/>
      <c r="U70" t="s">
        <v>417</v>
      </c>
      <c r="W70" s="140"/>
      <c r="X70" s="140"/>
      <c r="Y70" s="140"/>
      <c r="Z70" s="140"/>
      <c r="AA70" s="140"/>
      <c r="AB70" s="140"/>
      <c r="AC70" s="140"/>
      <c r="AD70" s="140"/>
      <c r="AE70" s="140"/>
      <c r="AF70" s="140"/>
      <c r="AG70" s="5"/>
      <c r="AH70" s="5"/>
      <c r="AI70" s="5"/>
      <c r="AJ70" s="5"/>
      <c r="AK70" s="5"/>
      <c r="AL70" s="5"/>
      <c r="AM70" s="5"/>
      <c r="AN70" s="5"/>
      <c r="AO70" s="5"/>
      <c r="AP70" s="5"/>
      <c r="AQ70" s="5"/>
      <c r="AR70" s="5"/>
      <c r="AS70" s="5"/>
      <c r="AT70" s="5"/>
      <c r="AU70" s="5"/>
      <c r="AV70" s="5"/>
      <c r="AW70" s="5"/>
      <c r="AX70" s="5"/>
      <c r="AY70" s="5"/>
      <c r="AZ70" s="5"/>
      <c r="BA70" s="5"/>
      <c r="BB70" s="5"/>
      <c r="BC70" s="5"/>
    </row>
    <row r="71" spans="1:55" x14ac:dyDescent="0.25">
      <c r="A71" t="s">
        <v>408</v>
      </c>
      <c r="B71" t="s">
        <v>519</v>
      </c>
      <c r="C71" t="s">
        <v>540</v>
      </c>
      <c r="D71">
        <v>19764</v>
      </c>
      <c r="E71" t="s">
        <v>470</v>
      </c>
      <c r="F71">
        <v>61</v>
      </c>
      <c r="G71">
        <v>21036</v>
      </c>
      <c r="H71">
        <v>350721</v>
      </c>
      <c r="I71">
        <v>28683</v>
      </c>
      <c r="J71" t="s">
        <v>417</v>
      </c>
      <c r="M71" s="5"/>
      <c r="N71" s="5"/>
      <c r="O71" s="5"/>
      <c r="P71" s="5"/>
      <c r="Q71" s="5"/>
      <c r="S71" t="s">
        <v>470</v>
      </c>
      <c r="T71" s="5"/>
      <c r="U71" t="s">
        <v>417</v>
      </c>
      <c r="W71" s="140"/>
      <c r="X71" s="140"/>
      <c r="Y71" s="140"/>
      <c r="Z71" s="140"/>
      <c r="AA71" s="140"/>
      <c r="AB71" s="140"/>
      <c r="AC71" s="140"/>
      <c r="AD71" s="140"/>
      <c r="AE71" s="140"/>
      <c r="AF71" s="140"/>
      <c r="AG71" s="5"/>
      <c r="AH71" s="5"/>
      <c r="AI71" s="5"/>
      <c r="AJ71" s="5"/>
      <c r="AK71" s="5"/>
      <c r="AL71" s="5"/>
      <c r="AM71" s="5"/>
      <c r="AN71" s="5"/>
      <c r="AO71" s="5"/>
      <c r="AP71" s="5"/>
      <c r="AQ71" s="5"/>
      <c r="AR71" s="5"/>
      <c r="AS71" s="5"/>
      <c r="AT71" s="5"/>
      <c r="AU71" s="5"/>
      <c r="AV71" s="5"/>
      <c r="AW71" s="5"/>
      <c r="AX71" s="5"/>
      <c r="AY71" s="5"/>
      <c r="AZ71" s="5"/>
      <c r="BA71" s="5"/>
      <c r="BB71" s="5"/>
      <c r="BC71" s="5"/>
    </row>
    <row r="72" spans="1:55" x14ac:dyDescent="0.25">
      <c r="A72" t="s">
        <v>408</v>
      </c>
      <c r="B72" t="s">
        <v>541</v>
      </c>
      <c r="C72" t="s">
        <v>542</v>
      </c>
      <c r="D72">
        <v>27024</v>
      </c>
      <c r="E72" t="s">
        <v>543</v>
      </c>
      <c r="F72">
        <v>60</v>
      </c>
      <c r="G72">
        <v>21304</v>
      </c>
      <c r="H72">
        <v>351199</v>
      </c>
      <c r="I72">
        <v>28552</v>
      </c>
      <c r="J72" t="s">
        <v>417</v>
      </c>
      <c r="M72" s="5"/>
      <c r="N72" s="5"/>
      <c r="O72" s="5"/>
      <c r="P72" s="5"/>
      <c r="Q72" s="5"/>
      <c r="S72" t="s">
        <v>543</v>
      </c>
      <c r="T72" s="5"/>
      <c r="U72" t="s">
        <v>417</v>
      </c>
      <c r="W72" s="140"/>
      <c r="X72" s="140"/>
      <c r="Y72" s="140"/>
      <c r="Z72" s="140"/>
      <c r="AA72" s="140"/>
      <c r="AB72" s="140"/>
      <c r="AC72" s="140"/>
      <c r="AD72" s="140"/>
      <c r="AE72" s="140"/>
      <c r="AF72" s="140"/>
      <c r="AG72" s="5"/>
      <c r="AH72" s="5"/>
      <c r="AI72" s="5"/>
      <c r="AJ72" s="5"/>
      <c r="AK72" s="5"/>
      <c r="AL72" s="5"/>
      <c r="AM72" s="5"/>
      <c r="AN72" s="5"/>
      <c r="AO72" s="5"/>
      <c r="AP72" s="5"/>
      <c r="AQ72" s="5"/>
      <c r="AR72" s="5"/>
      <c r="AS72" s="5"/>
      <c r="AT72" s="5"/>
      <c r="AU72" s="5"/>
      <c r="AV72" s="5"/>
      <c r="AW72" s="5"/>
      <c r="AX72" s="5"/>
      <c r="AY72" s="5"/>
      <c r="AZ72" s="5"/>
      <c r="BA72" s="5"/>
      <c r="BB72" s="5"/>
      <c r="BC72" s="5"/>
    </row>
    <row r="73" spans="1:55" x14ac:dyDescent="0.25">
      <c r="A73" t="s">
        <v>413</v>
      </c>
      <c r="B73" t="s">
        <v>544</v>
      </c>
      <c r="C73" t="s">
        <v>545</v>
      </c>
      <c r="D73">
        <v>19704</v>
      </c>
      <c r="E73" t="s">
        <v>460</v>
      </c>
      <c r="F73">
        <v>59</v>
      </c>
      <c r="G73">
        <v>21690</v>
      </c>
      <c r="H73">
        <v>350511</v>
      </c>
      <c r="I73">
        <v>28774</v>
      </c>
      <c r="J73" t="s">
        <v>417</v>
      </c>
      <c r="M73" s="5"/>
      <c r="N73" s="5"/>
      <c r="O73" s="5"/>
      <c r="P73" s="5"/>
      <c r="Q73" s="5"/>
      <c r="S73" t="s">
        <v>460</v>
      </c>
      <c r="T73" s="5"/>
      <c r="U73" t="s">
        <v>417</v>
      </c>
      <c r="W73" s="140"/>
      <c r="X73" s="140"/>
      <c r="Y73" s="140"/>
      <c r="Z73" s="140"/>
      <c r="AA73" s="140"/>
      <c r="AB73" s="140"/>
      <c r="AC73" s="140"/>
      <c r="AD73" s="140"/>
      <c r="AE73" s="140"/>
      <c r="AF73" s="140"/>
      <c r="AG73" s="5"/>
      <c r="AH73" s="5"/>
      <c r="AI73" s="5"/>
      <c r="AJ73" s="5"/>
      <c r="AK73" s="5"/>
      <c r="AL73" s="5"/>
      <c r="AM73" s="5"/>
      <c r="AN73" s="5"/>
      <c r="AO73" s="5"/>
      <c r="AP73" s="5"/>
      <c r="AQ73" s="5"/>
      <c r="AR73" s="5"/>
      <c r="AS73" s="5"/>
      <c r="AT73" s="5"/>
      <c r="AU73" s="5"/>
      <c r="AV73" s="5"/>
      <c r="AW73" s="5"/>
      <c r="AX73" s="5"/>
      <c r="AY73" s="5"/>
      <c r="AZ73" s="5"/>
      <c r="BA73" s="5"/>
      <c r="BB73" s="5"/>
      <c r="BC73" s="5"/>
    </row>
    <row r="74" spans="1:55" x14ac:dyDescent="0.25">
      <c r="A74" t="s">
        <v>413</v>
      </c>
      <c r="B74" t="s">
        <v>546</v>
      </c>
      <c r="C74" t="s">
        <v>441</v>
      </c>
      <c r="D74">
        <v>26712</v>
      </c>
      <c r="E74" t="s">
        <v>473</v>
      </c>
      <c r="F74">
        <v>59</v>
      </c>
      <c r="G74">
        <v>21718</v>
      </c>
      <c r="H74">
        <v>351194</v>
      </c>
      <c r="I74">
        <v>28688</v>
      </c>
      <c r="J74" t="s">
        <v>417</v>
      </c>
      <c r="M74" s="5"/>
      <c r="N74" s="5"/>
      <c r="O74" s="5"/>
      <c r="P74" s="5"/>
      <c r="Q74" s="5"/>
      <c r="S74" t="s">
        <v>473</v>
      </c>
      <c r="T74" s="5"/>
      <c r="U74" t="s">
        <v>417</v>
      </c>
      <c r="W74" s="140"/>
      <c r="X74" s="140"/>
      <c r="Y74" s="140"/>
      <c r="Z74" s="140"/>
      <c r="AA74" s="140"/>
      <c r="AB74" s="140"/>
      <c r="AC74" s="140"/>
      <c r="AD74" s="140"/>
      <c r="AE74" s="140"/>
      <c r="AF74" s="140"/>
      <c r="AG74" s="5"/>
      <c r="AH74" s="5"/>
      <c r="AI74" s="5"/>
      <c r="AJ74" s="5"/>
      <c r="AK74" s="5"/>
      <c r="AL74" s="5"/>
      <c r="AM74" s="5"/>
      <c r="AN74" s="5"/>
      <c r="AO74" s="5"/>
      <c r="AP74" s="5"/>
      <c r="AQ74" s="5"/>
      <c r="AR74" s="5"/>
      <c r="AS74" s="5"/>
      <c r="AT74" s="5"/>
      <c r="AU74" s="5"/>
      <c r="AV74" s="5"/>
      <c r="AW74" s="5"/>
      <c r="AX74" s="5"/>
      <c r="AY74" s="5"/>
      <c r="AZ74" s="5"/>
      <c r="BA74" s="5"/>
      <c r="BB74" s="5"/>
      <c r="BC74" s="5"/>
    </row>
    <row r="75" spans="1:55" x14ac:dyDescent="0.25">
      <c r="A75" t="s">
        <v>408</v>
      </c>
      <c r="B75" t="s">
        <v>519</v>
      </c>
      <c r="C75" t="s">
        <v>547</v>
      </c>
      <c r="D75">
        <v>22080</v>
      </c>
      <c r="E75" t="s">
        <v>548</v>
      </c>
      <c r="F75">
        <v>63</v>
      </c>
      <c r="G75">
        <v>20305</v>
      </c>
      <c r="H75">
        <v>350335</v>
      </c>
      <c r="I75">
        <v>28755</v>
      </c>
      <c r="J75" t="s">
        <v>417</v>
      </c>
      <c r="M75" s="5"/>
      <c r="N75" s="5"/>
      <c r="O75" s="5"/>
      <c r="P75" s="5"/>
      <c r="Q75" s="5"/>
      <c r="S75" t="s">
        <v>548</v>
      </c>
      <c r="T75" s="5"/>
      <c r="U75" t="s">
        <v>417</v>
      </c>
      <c r="W75" s="140"/>
      <c r="X75" s="140"/>
      <c r="Y75" s="140"/>
      <c r="Z75" s="140"/>
      <c r="AA75" s="140"/>
      <c r="AB75" s="140"/>
      <c r="AC75" s="140"/>
      <c r="AD75" s="140"/>
      <c r="AE75" s="140"/>
      <c r="AF75" s="140"/>
      <c r="AG75" s="5"/>
      <c r="AH75" s="5"/>
      <c r="AI75" s="5"/>
      <c r="AJ75" s="5"/>
      <c r="AK75" s="5"/>
      <c r="AL75" s="5"/>
      <c r="AM75" s="5"/>
      <c r="AN75" s="5"/>
      <c r="AO75" s="5"/>
      <c r="AP75" s="5"/>
      <c r="AQ75" s="5"/>
      <c r="AR75" s="5"/>
      <c r="AS75" s="5"/>
      <c r="AT75" s="5"/>
      <c r="AU75" s="5"/>
      <c r="AV75" s="5"/>
      <c r="AW75" s="5"/>
      <c r="AX75" s="5"/>
      <c r="AY75" s="5"/>
      <c r="AZ75" s="5"/>
      <c r="BA75" s="5"/>
      <c r="BB75" s="5"/>
      <c r="BC75" s="5"/>
    </row>
    <row r="76" spans="1:55" x14ac:dyDescent="0.25">
      <c r="A76" t="s">
        <v>408</v>
      </c>
      <c r="B76" t="s">
        <v>549</v>
      </c>
      <c r="C76" t="s">
        <v>550</v>
      </c>
      <c r="D76">
        <v>21360</v>
      </c>
      <c r="E76" t="s">
        <v>416</v>
      </c>
      <c r="F76">
        <v>61</v>
      </c>
      <c r="G76">
        <v>21073</v>
      </c>
      <c r="H76">
        <v>350167</v>
      </c>
      <c r="I76">
        <v>28583</v>
      </c>
      <c r="J76" t="s">
        <v>417</v>
      </c>
      <c r="M76" s="5"/>
      <c r="N76" s="5"/>
      <c r="O76" s="5"/>
      <c r="P76" s="5"/>
      <c r="Q76" s="5"/>
      <c r="S76" t="s">
        <v>416</v>
      </c>
      <c r="T76" s="5"/>
      <c r="U76" t="s">
        <v>417</v>
      </c>
      <c r="W76" s="140"/>
      <c r="X76" s="140"/>
      <c r="Y76" s="140"/>
      <c r="Z76" s="140"/>
      <c r="AA76" s="140"/>
      <c r="AB76" s="140"/>
      <c r="AC76" s="140"/>
      <c r="AD76" s="140"/>
      <c r="AE76" s="140"/>
      <c r="AF76" s="140"/>
      <c r="AG76" s="5"/>
      <c r="AH76" s="5"/>
      <c r="AI76" s="5"/>
      <c r="AJ76" s="5"/>
      <c r="AK76" s="5"/>
      <c r="AL76" s="5"/>
      <c r="AM76" s="5"/>
      <c r="AN76" s="5"/>
      <c r="AO76" s="5"/>
      <c r="AP76" s="5"/>
      <c r="AQ76" s="5"/>
      <c r="AR76" s="5"/>
      <c r="AS76" s="5"/>
      <c r="AT76" s="5"/>
      <c r="AU76" s="5"/>
      <c r="AV76" s="5"/>
      <c r="AW76" s="5"/>
      <c r="AX76" s="5"/>
      <c r="AY76" s="5"/>
      <c r="AZ76" s="5"/>
      <c r="BA76" s="5"/>
      <c r="BB76" s="5"/>
      <c r="BC76" s="5"/>
    </row>
    <row r="77" spans="1:55" x14ac:dyDescent="0.25">
      <c r="A77" t="s">
        <v>408</v>
      </c>
      <c r="B77" t="s">
        <v>551</v>
      </c>
      <c r="C77" t="s">
        <v>552</v>
      </c>
      <c r="D77">
        <v>18180</v>
      </c>
      <c r="E77" t="s">
        <v>460</v>
      </c>
      <c r="F77">
        <v>61</v>
      </c>
      <c r="G77">
        <v>20884</v>
      </c>
      <c r="H77">
        <v>350227</v>
      </c>
      <c r="I77">
        <v>28850</v>
      </c>
      <c r="J77" t="s">
        <v>417</v>
      </c>
      <c r="M77" s="5"/>
      <c r="N77" s="5"/>
      <c r="O77" s="5"/>
      <c r="P77" s="5"/>
      <c r="Q77" s="5"/>
      <c r="S77" t="s">
        <v>460</v>
      </c>
      <c r="T77" s="5"/>
      <c r="U77" t="s">
        <v>417</v>
      </c>
      <c r="W77" s="140"/>
      <c r="X77" s="140"/>
      <c r="Y77" s="140"/>
      <c r="Z77" s="140"/>
      <c r="AA77" s="140"/>
      <c r="AB77" s="140"/>
      <c r="AC77" s="140"/>
      <c r="AD77" s="140"/>
      <c r="AE77" s="140"/>
      <c r="AF77" s="140"/>
      <c r="AG77" s="5"/>
      <c r="AH77" s="5"/>
      <c r="AI77" s="5"/>
      <c r="AJ77" s="5"/>
      <c r="AK77" s="5"/>
      <c r="AL77" s="5"/>
      <c r="AM77" s="5"/>
      <c r="AN77" s="5"/>
      <c r="AO77" s="5"/>
      <c r="AP77" s="5"/>
      <c r="AQ77" s="5"/>
      <c r="AR77" s="5"/>
      <c r="AS77" s="5"/>
      <c r="AT77" s="5"/>
      <c r="AU77" s="5"/>
      <c r="AV77" s="5"/>
      <c r="AW77" s="5"/>
      <c r="AX77" s="5"/>
      <c r="AY77" s="5"/>
      <c r="AZ77" s="5"/>
      <c r="BA77" s="5"/>
      <c r="BB77" s="5"/>
      <c r="BC77" s="5"/>
    </row>
    <row r="78" spans="1:55" x14ac:dyDescent="0.25">
      <c r="A78" t="s">
        <v>408</v>
      </c>
      <c r="B78" t="s">
        <v>426</v>
      </c>
      <c r="C78" t="s">
        <v>550</v>
      </c>
      <c r="D78">
        <v>28068</v>
      </c>
      <c r="E78" t="s">
        <v>411</v>
      </c>
      <c r="F78">
        <v>61</v>
      </c>
      <c r="G78">
        <v>20926</v>
      </c>
      <c r="H78">
        <v>350873</v>
      </c>
      <c r="I78">
        <v>28805</v>
      </c>
      <c r="J78" t="s">
        <v>417</v>
      </c>
      <c r="M78" s="5"/>
      <c r="N78" s="5"/>
      <c r="O78" s="5"/>
      <c r="P78" s="5"/>
      <c r="Q78" s="5"/>
      <c r="S78" t="s">
        <v>411</v>
      </c>
      <c r="T78" s="5"/>
      <c r="U78" t="s">
        <v>417</v>
      </c>
      <c r="W78" s="140"/>
      <c r="X78" s="140"/>
      <c r="Y78" s="140"/>
      <c r="Z78" s="140"/>
      <c r="AA78" s="140"/>
      <c r="AB78" s="140"/>
      <c r="AC78" s="140"/>
      <c r="AD78" s="140"/>
      <c r="AE78" s="140"/>
      <c r="AF78" s="140"/>
      <c r="AG78" s="5"/>
      <c r="AH78" s="5"/>
      <c r="AI78" s="5"/>
      <c r="AJ78" s="5"/>
      <c r="AK78" s="5"/>
      <c r="AL78" s="5"/>
      <c r="AM78" s="5"/>
      <c r="AN78" s="5"/>
      <c r="AO78" s="5"/>
      <c r="AP78" s="5"/>
      <c r="AQ78" s="5"/>
      <c r="AR78" s="5"/>
      <c r="AS78" s="5"/>
      <c r="AT78" s="5"/>
      <c r="AU78" s="5"/>
      <c r="AV78" s="5"/>
      <c r="AW78" s="5"/>
      <c r="AX78" s="5"/>
      <c r="AY78" s="5"/>
      <c r="AZ78" s="5"/>
      <c r="BA78" s="5"/>
      <c r="BB78" s="5"/>
      <c r="BC78" s="5"/>
    </row>
    <row r="79" spans="1:55" x14ac:dyDescent="0.25">
      <c r="A79" t="s">
        <v>408</v>
      </c>
      <c r="B79" t="s">
        <v>553</v>
      </c>
      <c r="C79" t="s">
        <v>554</v>
      </c>
      <c r="D79">
        <v>22020</v>
      </c>
      <c r="E79" t="s">
        <v>555</v>
      </c>
      <c r="F79">
        <v>62</v>
      </c>
      <c r="G79">
        <v>20604</v>
      </c>
      <c r="H79">
        <v>350506</v>
      </c>
      <c r="I79">
        <v>29185</v>
      </c>
      <c r="J79" t="s">
        <v>417</v>
      </c>
      <c r="M79" s="5"/>
      <c r="N79" s="5"/>
      <c r="O79" s="5"/>
      <c r="P79" s="5"/>
      <c r="Q79" s="5"/>
      <c r="S79" t="s">
        <v>555</v>
      </c>
      <c r="T79" s="5"/>
      <c r="U79" t="s">
        <v>417</v>
      </c>
      <c r="W79" s="140"/>
      <c r="X79" s="140"/>
      <c r="Y79" s="140"/>
      <c r="Z79" s="140"/>
      <c r="AA79" s="140"/>
      <c r="AB79" s="140"/>
      <c r="AC79" s="140"/>
      <c r="AD79" s="140"/>
      <c r="AE79" s="140"/>
      <c r="AF79" s="140"/>
      <c r="AG79" s="5"/>
      <c r="AH79" s="5"/>
      <c r="AI79" s="5"/>
      <c r="AJ79" s="5"/>
      <c r="AK79" s="5"/>
      <c r="AL79" s="5"/>
      <c r="AM79" s="5"/>
      <c r="AN79" s="5"/>
      <c r="AO79" s="5"/>
      <c r="AP79" s="5"/>
      <c r="AQ79" s="5"/>
      <c r="AR79" s="5"/>
      <c r="AS79" s="5"/>
      <c r="AT79" s="5"/>
      <c r="AU79" s="5"/>
      <c r="AV79" s="5"/>
      <c r="AW79" s="5"/>
      <c r="AX79" s="5"/>
      <c r="AY79" s="5"/>
      <c r="AZ79" s="5"/>
      <c r="BA79" s="5"/>
      <c r="BB79" s="5"/>
      <c r="BC79" s="5"/>
    </row>
    <row r="80" spans="1:55" x14ac:dyDescent="0.25">
      <c r="A80" t="s">
        <v>408</v>
      </c>
      <c r="B80" t="s">
        <v>443</v>
      </c>
      <c r="C80" t="s">
        <v>556</v>
      </c>
      <c r="D80">
        <v>20016</v>
      </c>
      <c r="E80" t="s">
        <v>557</v>
      </c>
      <c r="F80">
        <v>66</v>
      </c>
      <c r="G80">
        <v>19032</v>
      </c>
      <c r="H80">
        <v>560261</v>
      </c>
      <c r="I80">
        <v>28943</v>
      </c>
      <c r="J80" t="s">
        <v>417</v>
      </c>
      <c r="M80" s="5"/>
      <c r="N80" s="5"/>
      <c r="O80" s="5"/>
      <c r="P80" s="5"/>
      <c r="Q80" s="5"/>
      <c r="S80" t="s">
        <v>557</v>
      </c>
      <c r="T80" s="5"/>
      <c r="U80" t="s">
        <v>417</v>
      </c>
      <c r="W80" s="140"/>
      <c r="X80" s="140"/>
      <c r="Y80" s="140"/>
      <c r="Z80" s="140"/>
      <c r="AA80" s="140"/>
      <c r="AB80" s="140"/>
      <c r="AC80" s="140"/>
      <c r="AD80" s="140"/>
      <c r="AE80" s="140"/>
      <c r="AF80" s="140"/>
      <c r="AG80" s="5"/>
      <c r="AH80" s="5"/>
      <c r="AI80" s="5"/>
      <c r="AJ80" s="5"/>
      <c r="AK80" s="5"/>
      <c r="AL80" s="5"/>
      <c r="AM80" s="5"/>
      <c r="AN80" s="5"/>
      <c r="AO80" s="5"/>
      <c r="AP80" s="5"/>
      <c r="AQ80" s="5"/>
      <c r="AR80" s="5"/>
      <c r="AS80" s="5"/>
      <c r="AT80" s="5"/>
      <c r="AU80" s="5"/>
      <c r="AV80" s="5"/>
      <c r="AW80" s="5"/>
      <c r="AX80" s="5"/>
      <c r="AY80" s="5"/>
      <c r="AZ80" s="5"/>
      <c r="BA80" s="5"/>
      <c r="BB80" s="5"/>
      <c r="BC80" s="5"/>
    </row>
    <row r="81" spans="1:55" x14ac:dyDescent="0.25">
      <c r="A81" t="s">
        <v>454</v>
      </c>
      <c r="B81" t="s">
        <v>455</v>
      </c>
      <c r="C81" t="s">
        <v>558</v>
      </c>
      <c r="D81">
        <v>22824</v>
      </c>
      <c r="E81" t="s">
        <v>457</v>
      </c>
      <c r="F81">
        <v>59</v>
      </c>
      <c r="G81">
        <v>21704</v>
      </c>
      <c r="H81">
        <v>351137</v>
      </c>
      <c r="I81">
        <v>29074</v>
      </c>
      <c r="J81" t="s">
        <v>417</v>
      </c>
      <c r="M81" s="5"/>
      <c r="N81" s="5"/>
      <c r="O81" s="5"/>
      <c r="P81" s="5"/>
      <c r="Q81" s="5"/>
      <c r="S81" t="s">
        <v>457</v>
      </c>
      <c r="T81" s="5"/>
      <c r="U81" t="s">
        <v>417</v>
      </c>
      <c r="W81" s="140"/>
      <c r="X81" s="140"/>
      <c r="Y81" s="140"/>
      <c r="Z81" s="140"/>
      <c r="AA81" s="140"/>
      <c r="AB81" s="140"/>
      <c r="AC81" s="140"/>
      <c r="AD81" s="140"/>
      <c r="AE81" s="140"/>
      <c r="AF81" s="140"/>
      <c r="AG81" s="5"/>
      <c r="AH81" s="5"/>
      <c r="AI81" s="5"/>
      <c r="AJ81" s="5"/>
      <c r="AK81" s="5"/>
      <c r="AL81" s="5"/>
      <c r="AM81" s="5"/>
      <c r="AN81" s="5"/>
      <c r="AO81" s="5"/>
      <c r="AP81" s="5"/>
      <c r="AQ81" s="5"/>
      <c r="AR81" s="5"/>
      <c r="AS81" s="5"/>
      <c r="AT81" s="5"/>
      <c r="AU81" s="5"/>
      <c r="AV81" s="5"/>
      <c r="AW81" s="5"/>
      <c r="AX81" s="5"/>
      <c r="AY81" s="5"/>
      <c r="AZ81" s="5"/>
      <c r="BA81" s="5"/>
      <c r="BB81" s="5"/>
      <c r="BC81" s="5"/>
    </row>
    <row r="82" spans="1:55" x14ac:dyDescent="0.25">
      <c r="A82" t="s">
        <v>413</v>
      </c>
      <c r="B82" t="s">
        <v>559</v>
      </c>
      <c r="C82" t="s">
        <v>441</v>
      </c>
      <c r="D82">
        <v>19896</v>
      </c>
      <c r="E82" t="s">
        <v>560</v>
      </c>
      <c r="F82">
        <v>59</v>
      </c>
      <c r="G82">
        <v>21529</v>
      </c>
      <c r="H82">
        <v>350883</v>
      </c>
      <c r="I82">
        <v>29110</v>
      </c>
      <c r="J82" t="s">
        <v>417</v>
      </c>
      <c r="M82" s="5"/>
      <c r="N82" s="5"/>
      <c r="O82" s="5"/>
      <c r="P82" s="5"/>
      <c r="Q82" s="5"/>
      <c r="S82" t="s">
        <v>560</v>
      </c>
      <c r="T82" s="5"/>
      <c r="U82" t="s">
        <v>417</v>
      </c>
      <c r="W82" s="140"/>
      <c r="X82" s="140"/>
      <c r="Y82" s="140"/>
      <c r="Z82" s="140"/>
      <c r="AA82" s="140"/>
      <c r="AB82" s="140"/>
      <c r="AC82" s="140"/>
      <c r="AD82" s="140"/>
      <c r="AE82" s="140"/>
      <c r="AF82" s="140"/>
      <c r="AG82" s="5"/>
      <c r="AH82" s="5"/>
      <c r="AI82" s="5"/>
      <c r="AJ82" s="5"/>
      <c r="AK82" s="5"/>
      <c r="AL82" s="5"/>
      <c r="AM82" s="5"/>
      <c r="AN82" s="5"/>
      <c r="AO82" s="5"/>
      <c r="AP82" s="5"/>
      <c r="AQ82" s="5"/>
      <c r="AR82" s="5"/>
      <c r="AS82" s="5"/>
      <c r="AT82" s="5"/>
      <c r="AU82" s="5"/>
      <c r="AV82" s="5"/>
      <c r="AW82" s="5"/>
      <c r="AX82" s="5"/>
      <c r="AY82" s="5"/>
      <c r="AZ82" s="5"/>
      <c r="BA82" s="5"/>
      <c r="BB82" s="5"/>
      <c r="BC82" s="5"/>
    </row>
    <row r="83" spans="1:55" x14ac:dyDescent="0.25">
      <c r="A83" t="s">
        <v>408</v>
      </c>
      <c r="B83" t="s">
        <v>561</v>
      </c>
      <c r="C83" t="s">
        <v>444</v>
      </c>
      <c r="D83">
        <v>30372</v>
      </c>
      <c r="E83" t="s">
        <v>536</v>
      </c>
      <c r="F83">
        <v>62</v>
      </c>
      <c r="G83">
        <v>20480</v>
      </c>
      <c r="H83">
        <v>350197</v>
      </c>
      <c r="I83">
        <v>29039</v>
      </c>
      <c r="J83" t="s">
        <v>417</v>
      </c>
      <c r="M83" s="5"/>
      <c r="N83" s="5"/>
      <c r="O83" s="5"/>
      <c r="P83" s="5"/>
      <c r="Q83" s="5"/>
      <c r="S83" t="s">
        <v>536</v>
      </c>
      <c r="T83" s="5"/>
      <c r="U83" t="s">
        <v>417</v>
      </c>
      <c r="W83" s="140"/>
      <c r="X83" s="140"/>
      <c r="Y83" s="140"/>
      <c r="Z83" s="140"/>
      <c r="AA83" s="140"/>
      <c r="AB83" s="140"/>
      <c r="AC83" s="140"/>
      <c r="AD83" s="140"/>
      <c r="AE83" s="140"/>
      <c r="AF83" s="140"/>
      <c r="AG83" s="5"/>
      <c r="AH83" s="5"/>
      <c r="AI83" s="5"/>
      <c r="AJ83" s="5"/>
      <c r="AK83" s="5"/>
      <c r="AL83" s="5"/>
      <c r="AM83" s="5"/>
      <c r="AN83" s="5"/>
      <c r="AO83" s="5"/>
      <c r="AP83" s="5"/>
      <c r="AQ83" s="5"/>
      <c r="AR83" s="5"/>
      <c r="AS83" s="5"/>
      <c r="AT83" s="5"/>
      <c r="AU83" s="5"/>
      <c r="AV83" s="5"/>
      <c r="AW83" s="5"/>
      <c r="AX83" s="5"/>
      <c r="AY83" s="5"/>
      <c r="AZ83" s="5"/>
      <c r="BA83" s="5"/>
      <c r="BB83" s="5"/>
      <c r="BC83" s="5"/>
    </row>
    <row r="84" spans="1:55" x14ac:dyDescent="0.25">
      <c r="A84" t="s">
        <v>413</v>
      </c>
      <c r="B84" t="s">
        <v>152</v>
      </c>
      <c r="C84" t="s">
        <v>496</v>
      </c>
      <c r="D84">
        <v>23760</v>
      </c>
      <c r="E84" t="s">
        <v>416</v>
      </c>
      <c r="F84">
        <v>61</v>
      </c>
      <c r="G84">
        <v>21051</v>
      </c>
      <c r="H84">
        <v>351027</v>
      </c>
      <c r="I84">
        <v>28935</v>
      </c>
      <c r="J84" t="s">
        <v>417</v>
      </c>
      <c r="M84" s="5"/>
      <c r="N84" s="5"/>
      <c r="O84" s="5"/>
      <c r="P84" s="5"/>
      <c r="Q84" s="5"/>
      <c r="S84" t="s">
        <v>416</v>
      </c>
      <c r="T84" s="5"/>
      <c r="U84" t="s">
        <v>417</v>
      </c>
      <c r="W84" s="140"/>
      <c r="X84" s="140"/>
      <c r="Y84" s="140"/>
      <c r="Z84" s="140"/>
      <c r="AA84" s="140"/>
      <c r="AB84" s="140"/>
      <c r="AC84" s="140"/>
      <c r="AD84" s="140"/>
      <c r="AE84" s="140"/>
      <c r="AF84" s="140"/>
      <c r="AG84" s="5"/>
      <c r="AH84" s="5"/>
      <c r="AI84" s="5"/>
      <c r="AJ84" s="5"/>
      <c r="AK84" s="5"/>
      <c r="AL84" s="5"/>
      <c r="AM84" s="5"/>
      <c r="AN84" s="5"/>
      <c r="AO84" s="5"/>
      <c r="AP84" s="5"/>
      <c r="AQ84" s="5"/>
      <c r="AR84" s="5"/>
      <c r="AS84" s="5"/>
      <c r="AT84" s="5"/>
      <c r="AU84" s="5"/>
      <c r="AV84" s="5"/>
      <c r="AW84" s="5"/>
      <c r="AX84" s="5"/>
      <c r="AY84" s="5"/>
      <c r="AZ84" s="5"/>
      <c r="BA84" s="5"/>
      <c r="BB84" s="5"/>
      <c r="BC84" s="5"/>
    </row>
    <row r="85" spans="1:55" x14ac:dyDescent="0.25">
      <c r="A85" t="s">
        <v>413</v>
      </c>
      <c r="B85" t="s">
        <v>562</v>
      </c>
      <c r="C85" t="s">
        <v>563</v>
      </c>
      <c r="D85">
        <v>26976</v>
      </c>
      <c r="E85" t="s">
        <v>416</v>
      </c>
      <c r="F85">
        <v>59</v>
      </c>
      <c r="G85">
        <v>21531</v>
      </c>
      <c r="H85">
        <v>350766</v>
      </c>
      <c r="I85">
        <v>29150</v>
      </c>
      <c r="J85" t="s">
        <v>417</v>
      </c>
      <c r="M85" s="5"/>
      <c r="N85" s="5"/>
      <c r="O85" s="5"/>
      <c r="P85" s="5"/>
      <c r="Q85" s="5"/>
      <c r="S85" t="s">
        <v>416</v>
      </c>
      <c r="T85" s="5"/>
      <c r="U85" t="s">
        <v>417</v>
      </c>
      <c r="W85" s="140"/>
      <c r="X85" s="140"/>
      <c r="Y85" s="140"/>
      <c r="Z85" s="140"/>
      <c r="AA85" s="140"/>
      <c r="AB85" s="140"/>
      <c r="AC85" s="140"/>
      <c r="AD85" s="140"/>
      <c r="AE85" s="140"/>
      <c r="AF85" s="140"/>
      <c r="AG85" s="5"/>
      <c r="AH85" s="5"/>
      <c r="AI85" s="5"/>
      <c r="AJ85" s="5"/>
      <c r="AK85" s="5"/>
      <c r="AL85" s="5"/>
      <c r="AM85" s="5"/>
      <c r="AN85" s="5"/>
      <c r="AO85" s="5"/>
      <c r="AP85" s="5"/>
      <c r="AQ85" s="5"/>
      <c r="AR85" s="5"/>
      <c r="AS85" s="5"/>
      <c r="AT85" s="5"/>
      <c r="AU85" s="5"/>
      <c r="AV85" s="5"/>
      <c r="AW85" s="5"/>
      <c r="AX85" s="5"/>
      <c r="AY85" s="5"/>
      <c r="AZ85" s="5"/>
      <c r="BA85" s="5"/>
      <c r="BB85" s="5"/>
      <c r="BC85" s="5"/>
    </row>
    <row r="86" spans="1:55" x14ac:dyDescent="0.25">
      <c r="A86" t="s">
        <v>408</v>
      </c>
      <c r="B86" t="s">
        <v>509</v>
      </c>
      <c r="C86" t="s">
        <v>410</v>
      </c>
      <c r="D86">
        <v>23616</v>
      </c>
      <c r="E86" t="s">
        <v>425</v>
      </c>
      <c r="F86">
        <v>59</v>
      </c>
      <c r="G86">
        <v>21470</v>
      </c>
      <c r="H86">
        <v>560270</v>
      </c>
      <c r="I86">
        <v>28965</v>
      </c>
      <c r="J86" t="s">
        <v>421</v>
      </c>
      <c r="M86" s="5"/>
      <c r="N86" s="5"/>
      <c r="O86" s="5"/>
      <c r="P86" s="5"/>
      <c r="Q86" s="5"/>
      <c r="S86" t="s">
        <v>425</v>
      </c>
      <c r="T86" s="5"/>
      <c r="U86" t="s">
        <v>421</v>
      </c>
      <c r="W86" s="140"/>
      <c r="X86" s="140"/>
      <c r="Y86" s="140"/>
      <c r="Z86" s="140"/>
      <c r="AA86" s="140"/>
      <c r="AB86" s="140"/>
      <c r="AC86" s="140"/>
      <c r="AD86" s="140"/>
      <c r="AE86" s="140"/>
      <c r="AF86" s="140"/>
      <c r="AG86" s="5"/>
      <c r="AH86" s="5"/>
      <c r="AI86" s="5"/>
      <c r="AJ86" s="5"/>
      <c r="AK86" s="5"/>
      <c r="AL86" s="5"/>
      <c r="AM86" s="5"/>
      <c r="AN86" s="5"/>
      <c r="AO86" s="5"/>
      <c r="AP86" s="5"/>
      <c r="AQ86" s="5"/>
      <c r="AR86" s="5"/>
      <c r="AS86" s="5"/>
      <c r="AT86" s="5"/>
      <c r="AU86" s="5"/>
      <c r="AV86" s="5"/>
      <c r="AW86" s="5"/>
      <c r="AX86" s="5"/>
      <c r="AY86" s="5"/>
      <c r="AZ86" s="5"/>
      <c r="BA86" s="5"/>
      <c r="BB86" s="5"/>
      <c r="BC86" s="5"/>
    </row>
    <row r="87" spans="1:55" x14ac:dyDescent="0.25">
      <c r="A87" t="s">
        <v>408</v>
      </c>
      <c r="B87" t="s">
        <v>479</v>
      </c>
      <c r="C87" t="s">
        <v>453</v>
      </c>
      <c r="D87">
        <v>18876</v>
      </c>
      <c r="E87" t="s">
        <v>470</v>
      </c>
      <c r="F87">
        <v>60</v>
      </c>
      <c r="G87">
        <v>21353</v>
      </c>
      <c r="H87">
        <v>560271</v>
      </c>
      <c r="I87">
        <v>28953</v>
      </c>
      <c r="J87" t="s">
        <v>421</v>
      </c>
      <c r="M87" s="5"/>
      <c r="N87" s="5"/>
      <c r="O87" s="5"/>
      <c r="P87" s="5"/>
      <c r="Q87" s="5"/>
      <c r="S87" t="s">
        <v>470</v>
      </c>
      <c r="T87" s="5"/>
      <c r="U87" t="s">
        <v>421</v>
      </c>
      <c r="W87" s="140"/>
      <c r="X87" s="140"/>
      <c r="Y87" s="140"/>
      <c r="Z87" s="140"/>
      <c r="AA87" s="140"/>
      <c r="AB87" s="140"/>
      <c r="AC87" s="140"/>
      <c r="AD87" s="140"/>
      <c r="AE87" s="140"/>
      <c r="AF87" s="140"/>
      <c r="AG87" s="5"/>
      <c r="AH87" s="5"/>
      <c r="AI87" s="5"/>
      <c r="AJ87" s="5"/>
      <c r="AK87" s="5"/>
      <c r="AL87" s="5"/>
      <c r="AM87" s="5"/>
      <c r="AN87" s="5"/>
      <c r="AO87" s="5"/>
      <c r="AP87" s="5"/>
      <c r="AQ87" s="5"/>
      <c r="AR87" s="5"/>
      <c r="AS87" s="5"/>
      <c r="AT87" s="5"/>
      <c r="AU87" s="5"/>
      <c r="AV87" s="5"/>
      <c r="AW87" s="5"/>
      <c r="AX87" s="5"/>
      <c r="AY87" s="5"/>
      <c r="AZ87" s="5"/>
      <c r="BA87" s="5"/>
      <c r="BB87" s="5"/>
      <c r="BC87" s="5"/>
    </row>
    <row r="88" spans="1:55" x14ac:dyDescent="0.25">
      <c r="A88" t="s">
        <v>413</v>
      </c>
      <c r="B88" t="s">
        <v>564</v>
      </c>
      <c r="C88" t="s">
        <v>565</v>
      </c>
      <c r="D88">
        <v>18552</v>
      </c>
      <c r="E88" t="s">
        <v>416</v>
      </c>
      <c r="F88">
        <v>60</v>
      </c>
      <c r="G88">
        <v>21419</v>
      </c>
      <c r="H88">
        <v>351139</v>
      </c>
      <c r="I88">
        <v>28978</v>
      </c>
      <c r="J88" t="s">
        <v>421</v>
      </c>
      <c r="M88" s="5"/>
      <c r="N88" s="5"/>
      <c r="O88" s="5"/>
      <c r="P88" s="5"/>
      <c r="Q88" s="5"/>
      <c r="S88" t="s">
        <v>416</v>
      </c>
      <c r="T88" s="5"/>
      <c r="U88" t="s">
        <v>421</v>
      </c>
      <c r="W88" s="140"/>
      <c r="X88" s="140"/>
      <c r="Y88" s="140"/>
      <c r="Z88" s="140"/>
      <c r="AA88" s="140"/>
      <c r="AB88" s="140"/>
      <c r="AC88" s="140"/>
      <c r="AD88" s="140"/>
      <c r="AE88" s="140"/>
      <c r="AF88" s="140"/>
      <c r="AG88" s="5"/>
      <c r="AH88" s="5"/>
      <c r="AI88" s="5"/>
      <c r="AJ88" s="5"/>
      <c r="AK88" s="5"/>
      <c r="AL88" s="5"/>
      <c r="AM88" s="5"/>
      <c r="AN88" s="5"/>
      <c r="AO88" s="5"/>
      <c r="AP88" s="5"/>
      <c r="AQ88" s="5"/>
      <c r="AR88" s="5"/>
      <c r="AS88" s="5"/>
      <c r="AT88" s="5"/>
      <c r="AU88" s="5"/>
      <c r="AV88" s="5"/>
      <c r="AW88" s="5"/>
      <c r="AX88" s="5"/>
      <c r="AY88" s="5"/>
      <c r="AZ88" s="5"/>
      <c r="BA88" s="5"/>
      <c r="BB88" s="5"/>
      <c r="BC88" s="5"/>
    </row>
    <row r="89" spans="1:55" x14ac:dyDescent="0.25">
      <c r="A89" t="s">
        <v>413</v>
      </c>
      <c r="B89" t="s">
        <v>410</v>
      </c>
      <c r="C89" t="s">
        <v>566</v>
      </c>
      <c r="D89">
        <v>19572</v>
      </c>
      <c r="E89" t="s">
        <v>439</v>
      </c>
      <c r="F89">
        <v>59</v>
      </c>
      <c r="G89">
        <v>21800</v>
      </c>
      <c r="H89">
        <v>350030</v>
      </c>
      <c r="I89">
        <v>29102</v>
      </c>
      <c r="J89" t="s">
        <v>421</v>
      </c>
      <c r="M89" s="5"/>
      <c r="N89" s="5"/>
      <c r="O89" s="5"/>
      <c r="P89" s="5"/>
      <c r="Q89" s="5"/>
      <c r="S89" t="s">
        <v>439</v>
      </c>
      <c r="T89" s="5"/>
      <c r="U89" t="s">
        <v>421</v>
      </c>
      <c r="W89" s="140"/>
      <c r="X89" s="140"/>
      <c r="Y89" s="140"/>
      <c r="Z89" s="140"/>
      <c r="AA89" s="140"/>
      <c r="AB89" s="140"/>
      <c r="AC89" s="140"/>
      <c r="AD89" s="140"/>
      <c r="AE89" s="140"/>
      <c r="AF89" s="140"/>
      <c r="AG89" s="5"/>
      <c r="AH89" s="5"/>
      <c r="AI89" s="5"/>
      <c r="AJ89" s="5"/>
      <c r="AK89" s="5"/>
      <c r="AL89" s="5"/>
      <c r="AM89" s="5"/>
      <c r="AN89" s="5"/>
      <c r="AO89" s="5"/>
      <c r="AP89" s="5"/>
      <c r="AQ89" s="5"/>
      <c r="AR89" s="5"/>
      <c r="AS89" s="5"/>
      <c r="AT89" s="5"/>
      <c r="AU89" s="5"/>
      <c r="AV89" s="5"/>
      <c r="AW89" s="5"/>
      <c r="AX89" s="5"/>
      <c r="AY89" s="5"/>
      <c r="AZ89" s="5"/>
      <c r="BA89" s="5"/>
      <c r="BB89" s="5"/>
      <c r="BC89" s="5"/>
    </row>
    <row r="90" spans="1:55" x14ac:dyDescent="0.25">
      <c r="A90" t="s">
        <v>413</v>
      </c>
      <c r="B90" t="s">
        <v>490</v>
      </c>
      <c r="C90" t="s">
        <v>539</v>
      </c>
      <c r="D90">
        <v>25524</v>
      </c>
      <c r="E90" t="s">
        <v>567</v>
      </c>
      <c r="F90">
        <v>59</v>
      </c>
      <c r="G90">
        <v>21589</v>
      </c>
      <c r="H90">
        <v>351040</v>
      </c>
      <c r="I90">
        <v>28995</v>
      </c>
      <c r="J90" t="s">
        <v>421</v>
      </c>
      <c r="M90" s="5"/>
      <c r="N90" s="5"/>
      <c r="O90" s="5"/>
      <c r="P90" s="5"/>
      <c r="Q90" s="5"/>
      <c r="S90" t="s">
        <v>567</v>
      </c>
      <c r="T90" s="5"/>
      <c r="U90" t="s">
        <v>421</v>
      </c>
      <c r="W90" s="140"/>
      <c r="X90" s="140"/>
      <c r="Y90" s="140"/>
      <c r="Z90" s="140"/>
      <c r="AA90" s="140"/>
      <c r="AB90" s="140"/>
      <c r="AC90" s="140"/>
      <c r="AD90" s="140"/>
      <c r="AE90" s="140"/>
      <c r="AF90" s="140"/>
      <c r="AG90" s="5"/>
      <c r="AH90" s="5"/>
      <c r="AI90" s="5"/>
      <c r="AJ90" s="5"/>
      <c r="AK90" s="5"/>
      <c r="AL90" s="5"/>
      <c r="AM90" s="5"/>
      <c r="AN90" s="5"/>
      <c r="AO90" s="5"/>
      <c r="AP90" s="5"/>
      <c r="AQ90" s="5"/>
      <c r="AR90" s="5"/>
      <c r="AS90" s="5"/>
      <c r="AT90" s="5"/>
      <c r="AU90" s="5"/>
      <c r="AV90" s="5"/>
      <c r="AW90" s="5"/>
      <c r="AX90" s="5"/>
      <c r="AY90" s="5"/>
      <c r="AZ90" s="5"/>
      <c r="BA90" s="5"/>
      <c r="BB90" s="5"/>
      <c r="BC90" s="5"/>
    </row>
    <row r="91" spans="1:55" x14ac:dyDescent="0.25">
      <c r="A91" t="s">
        <v>413</v>
      </c>
      <c r="B91" t="s">
        <v>461</v>
      </c>
      <c r="C91" t="s">
        <v>167</v>
      </c>
      <c r="D91">
        <v>23568</v>
      </c>
      <c r="E91" t="s">
        <v>473</v>
      </c>
      <c r="F91">
        <v>59</v>
      </c>
      <c r="G91">
        <v>21713</v>
      </c>
      <c r="H91">
        <v>350940</v>
      </c>
      <c r="I91">
        <v>29108</v>
      </c>
      <c r="J91" t="s">
        <v>421</v>
      </c>
      <c r="M91" s="5"/>
      <c r="N91" s="5"/>
      <c r="O91" s="5"/>
      <c r="P91" s="5"/>
      <c r="Q91" s="5"/>
      <c r="S91" t="s">
        <v>473</v>
      </c>
      <c r="T91" s="5"/>
      <c r="U91" t="s">
        <v>421</v>
      </c>
      <c r="W91" s="140"/>
      <c r="X91" s="140"/>
      <c r="Y91" s="140"/>
      <c r="Z91" s="140"/>
      <c r="AA91" s="140"/>
      <c r="AB91" s="140"/>
      <c r="AC91" s="140"/>
      <c r="AD91" s="140"/>
      <c r="AE91" s="140"/>
      <c r="AF91" s="140"/>
      <c r="AG91" s="5"/>
      <c r="AH91" s="5"/>
      <c r="AI91" s="5"/>
      <c r="AJ91" s="5"/>
      <c r="AK91" s="5"/>
      <c r="AL91" s="5"/>
      <c r="AM91" s="5"/>
      <c r="AN91" s="5"/>
      <c r="AO91" s="5"/>
      <c r="AP91" s="5"/>
      <c r="AQ91" s="5"/>
      <c r="AR91" s="5"/>
      <c r="AS91" s="5"/>
      <c r="AT91" s="5"/>
      <c r="AU91" s="5"/>
      <c r="AV91" s="5"/>
      <c r="AW91" s="5"/>
      <c r="AX91" s="5"/>
      <c r="AY91" s="5"/>
      <c r="AZ91" s="5"/>
      <c r="BA91" s="5"/>
      <c r="BB91" s="5"/>
      <c r="BC91" s="5"/>
    </row>
    <row r="92" spans="1:55" x14ac:dyDescent="0.25">
      <c r="A92" t="s">
        <v>408</v>
      </c>
      <c r="B92" t="s">
        <v>568</v>
      </c>
      <c r="C92" t="s">
        <v>419</v>
      </c>
      <c r="D92">
        <v>29700</v>
      </c>
      <c r="E92" t="s">
        <v>473</v>
      </c>
      <c r="F92">
        <v>59</v>
      </c>
      <c r="G92">
        <v>21735</v>
      </c>
      <c r="H92">
        <v>350804</v>
      </c>
      <c r="I92">
        <v>28860</v>
      </c>
      <c r="J92" t="s">
        <v>421</v>
      </c>
      <c r="M92" s="5"/>
      <c r="N92" s="5"/>
      <c r="O92" s="5"/>
      <c r="P92" s="5"/>
      <c r="Q92" s="5"/>
      <c r="S92" t="s">
        <v>473</v>
      </c>
      <c r="T92" s="5"/>
      <c r="U92" t="s">
        <v>421</v>
      </c>
      <c r="W92" s="140"/>
      <c r="X92" s="140"/>
      <c r="Y92" s="140"/>
      <c r="Z92" s="140"/>
      <c r="AA92" s="140"/>
      <c r="AB92" s="140"/>
      <c r="AC92" s="140"/>
      <c r="AD92" s="140"/>
      <c r="AE92" s="140"/>
      <c r="AF92" s="140"/>
      <c r="AG92" s="5"/>
      <c r="AH92" s="5"/>
      <c r="AI92" s="5"/>
      <c r="AJ92" s="5"/>
      <c r="AK92" s="5"/>
      <c r="AL92" s="5"/>
      <c r="AM92" s="5"/>
      <c r="AN92" s="5"/>
      <c r="AO92" s="5"/>
      <c r="AP92" s="5"/>
      <c r="AQ92" s="5"/>
      <c r="AR92" s="5"/>
      <c r="AS92" s="5"/>
      <c r="AT92" s="5"/>
      <c r="AU92" s="5"/>
      <c r="AV92" s="5"/>
      <c r="AW92" s="5"/>
      <c r="AX92" s="5"/>
      <c r="AY92" s="5"/>
      <c r="AZ92" s="5"/>
      <c r="BA92" s="5"/>
      <c r="BB92" s="5"/>
      <c r="BC92" s="5"/>
    </row>
    <row r="93" spans="1:55" x14ac:dyDescent="0.25">
      <c r="A93" t="s">
        <v>408</v>
      </c>
      <c r="B93" t="s">
        <v>569</v>
      </c>
      <c r="C93" t="s">
        <v>410</v>
      </c>
      <c r="D93">
        <v>27564</v>
      </c>
      <c r="E93" t="s">
        <v>536</v>
      </c>
      <c r="F93">
        <v>58</v>
      </c>
      <c r="G93">
        <v>21896</v>
      </c>
      <c r="H93">
        <v>350905</v>
      </c>
      <c r="I93">
        <v>28987</v>
      </c>
      <c r="J93" t="s">
        <v>421</v>
      </c>
      <c r="M93" s="5"/>
      <c r="N93" s="5"/>
      <c r="O93" s="5"/>
      <c r="P93" s="5"/>
      <c r="Q93" s="5"/>
      <c r="S93" t="s">
        <v>536</v>
      </c>
      <c r="T93" s="5"/>
      <c r="U93" t="s">
        <v>421</v>
      </c>
      <c r="W93" s="140"/>
      <c r="X93" s="140"/>
      <c r="Y93" s="140"/>
      <c r="Z93" s="140"/>
      <c r="AA93" s="140"/>
      <c r="AB93" s="140"/>
      <c r="AC93" s="140"/>
      <c r="AD93" s="140"/>
      <c r="AE93" s="140"/>
      <c r="AF93" s="140"/>
      <c r="AG93" s="5"/>
      <c r="AH93" s="5"/>
      <c r="AI93" s="5"/>
      <c r="AJ93" s="5"/>
      <c r="AK93" s="5"/>
      <c r="AL93" s="5"/>
      <c r="AM93" s="5"/>
      <c r="AN93" s="5"/>
      <c r="AO93" s="5"/>
      <c r="AP93" s="5"/>
      <c r="AQ93" s="5"/>
      <c r="AR93" s="5"/>
      <c r="AS93" s="5"/>
      <c r="AT93" s="5"/>
      <c r="AU93" s="5"/>
      <c r="AV93" s="5"/>
      <c r="AW93" s="5"/>
      <c r="AX93" s="5"/>
      <c r="AY93" s="5"/>
      <c r="AZ93" s="5"/>
      <c r="BA93" s="5"/>
      <c r="BB93" s="5"/>
      <c r="BC93" s="5"/>
    </row>
    <row r="94" spans="1:55" x14ac:dyDescent="0.25">
      <c r="A94" t="s">
        <v>413</v>
      </c>
      <c r="B94" t="s">
        <v>570</v>
      </c>
      <c r="C94" t="s">
        <v>571</v>
      </c>
      <c r="D94">
        <v>19908</v>
      </c>
      <c r="E94" t="s">
        <v>457</v>
      </c>
      <c r="F94">
        <v>58</v>
      </c>
      <c r="G94">
        <v>22084</v>
      </c>
      <c r="H94">
        <v>351209</v>
      </c>
      <c r="I94">
        <v>28917</v>
      </c>
      <c r="J94" t="s">
        <v>421</v>
      </c>
      <c r="M94" s="5"/>
      <c r="N94" s="5"/>
      <c r="O94" s="5"/>
      <c r="P94" s="5"/>
      <c r="Q94" s="5"/>
      <c r="S94" t="s">
        <v>457</v>
      </c>
      <c r="T94" s="5"/>
      <c r="U94" t="s">
        <v>421</v>
      </c>
      <c r="W94" s="140"/>
      <c r="X94" s="140"/>
      <c r="Y94" s="140"/>
      <c r="Z94" s="140"/>
      <c r="AA94" s="140"/>
      <c r="AB94" s="140"/>
      <c r="AC94" s="140"/>
      <c r="AD94" s="140"/>
      <c r="AE94" s="140"/>
      <c r="AF94" s="140"/>
      <c r="AG94" s="5"/>
      <c r="AH94" s="5"/>
      <c r="AI94" s="5"/>
      <c r="AJ94" s="5"/>
      <c r="AK94" s="5"/>
      <c r="AL94" s="5"/>
      <c r="AM94" s="5"/>
      <c r="AN94" s="5"/>
      <c r="AO94" s="5"/>
      <c r="AP94" s="5"/>
      <c r="AQ94" s="5"/>
      <c r="AR94" s="5"/>
      <c r="AS94" s="5"/>
      <c r="AT94" s="5"/>
      <c r="AU94" s="5"/>
      <c r="AV94" s="5"/>
      <c r="AW94" s="5"/>
      <c r="AX94" s="5"/>
      <c r="AY94" s="5"/>
      <c r="AZ94" s="5"/>
      <c r="BA94" s="5"/>
      <c r="BB94" s="5"/>
      <c r="BC94" s="5"/>
    </row>
    <row r="95" spans="1:55" x14ac:dyDescent="0.25">
      <c r="A95" t="s">
        <v>408</v>
      </c>
      <c r="B95" t="s">
        <v>541</v>
      </c>
      <c r="C95" t="s">
        <v>542</v>
      </c>
      <c r="D95">
        <v>20640</v>
      </c>
      <c r="E95" t="s">
        <v>416</v>
      </c>
      <c r="F95">
        <v>61</v>
      </c>
      <c r="G95">
        <v>20952</v>
      </c>
      <c r="H95">
        <v>350447</v>
      </c>
      <c r="I95">
        <v>29185</v>
      </c>
      <c r="J95" t="s">
        <v>421</v>
      </c>
      <c r="M95" s="5"/>
      <c r="N95" s="5"/>
      <c r="O95" s="5"/>
      <c r="P95" s="5"/>
      <c r="Q95" s="5"/>
      <c r="S95" t="s">
        <v>416</v>
      </c>
      <c r="T95" s="5"/>
      <c r="U95" t="s">
        <v>421</v>
      </c>
      <c r="W95" s="140"/>
      <c r="X95" s="140"/>
      <c r="Y95" s="140"/>
      <c r="Z95" s="140"/>
      <c r="AA95" s="140"/>
      <c r="AB95" s="140"/>
      <c r="AC95" s="140"/>
      <c r="AD95" s="140"/>
      <c r="AE95" s="140"/>
      <c r="AF95" s="140"/>
      <c r="AG95" s="5"/>
      <c r="AH95" s="5"/>
      <c r="AI95" s="5"/>
      <c r="AJ95" s="5"/>
      <c r="AK95" s="5"/>
      <c r="AL95" s="5"/>
      <c r="AM95" s="5"/>
      <c r="AN95" s="5"/>
      <c r="AO95" s="5"/>
      <c r="AP95" s="5"/>
      <c r="AQ95" s="5"/>
      <c r="AR95" s="5"/>
      <c r="AS95" s="5"/>
      <c r="AT95" s="5"/>
      <c r="AU95" s="5"/>
      <c r="AV95" s="5"/>
      <c r="AW95" s="5"/>
      <c r="AX95" s="5"/>
      <c r="AY95" s="5"/>
      <c r="AZ95" s="5"/>
      <c r="BA95" s="5"/>
      <c r="BB95" s="5"/>
      <c r="BC95" s="5"/>
    </row>
    <row r="96" spans="1:55" x14ac:dyDescent="0.25">
      <c r="A96" t="s">
        <v>408</v>
      </c>
      <c r="B96" t="s">
        <v>549</v>
      </c>
      <c r="C96" t="s">
        <v>86</v>
      </c>
      <c r="D96">
        <v>18300</v>
      </c>
      <c r="E96" t="s">
        <v>473</v>
      </c>
      <c r="F96">
        <v>61</v>
      </c>
      <c r="G96">
        <v>20877</v>
      </c>
      <c r="H96">
        <v>351048</v>
      </c>
      <c r="I96">
        <v>29199</v>
      </c>
      <c r="J96" t="s">
        <v>466</v>
      </c>
      <c r="M96" s="5"/>
      <c r="N96" s="5"/>
      <c r="O96" s="5"/>
      <c r="P96" s="5"/>
      <c r="Q96" s="5"/>
      <c r="S96" t="s">
        <v>473</v>
      </c>
      <c r="T96" s="5"/>
      <c r="U96" t="s">
        <v>466</v>
      </c>
      <c r="W96" s="140"/>
      <c r="X96" s="140"/>
      <c r="Y96" s="140"/>
      <c r="Z96" s="140"/>
      <c r="AA96" s="140"/>
      <c r="AB96" s="140"/>
      <c r="AC96" s="140"/>
      <c r="AD96" s="140"/>
      <c r="AE96" s="140"/>
      <c r="AF96" s="140"/>
      <c r="AG96" s="5"/>
      <c r="AH96" s="5"/>
      <c r="AI96" s="5"/>
      <c r="AJ96" s="5"/>
      <c r="AK96" s="5"/>
      <c r="AL96" s="5"/>
      <c r="AM96" s="5"/>
      <c r="AN96" s="5"/>
      <c r="AO96" s="5"/>
      <c r="AP96" s="5"/>
      <c r="AQ96" s="5"/>
      <c r="AR96" s="5"/>
      <c r="AS96" s="5"/>
      <c r="AT96" s="5"/>
      <c r="AU96" s="5"/>
      <c r="AV96" s="5"/>
      <c r="AW96" s="5"/>
      <c r="AX96" s="5"/>
      <c r="AY96" s="5"/>
      <c r="AZ96" s="5"/>
      <c r="BA96" s="5"/>
      <c r="BB96" s="5"/>
      <c r="BC96" s="5"/>
    </row>
    <row r="97" spans="1:55" x14ac:dyDescent="0.25">
      <c r="A97" t="s">
        <v>408</v>
      </c>
      <c r="B97" t="s">
        <v>572</v>
      </c>
      <c r="C97" t="s">
        <v>157</v>
      </c>
      <c r="D97">
        <v>19272</v>
      </c>
      <c r="E97" t="s">
        <v>473</v>
      </c>
      <c r="F97">
        <v>61</v>
      </c>
      <c r="G97">
        <v>21004</v>
      </c>
      <c r="H97">
        <v>351149</v>
      </c>
      <c r="I97">
        <v>29143</v>
      </c>
      <c r="J97" t="s">
        <v>466</v>
      </c>
      <c r="M97" s="5"/>
      <c r="N97" s="5"/>
      <c r="O97" s="5"/>
      <c r="P97" s="5"/>
      <c r="Q97" s="5"/>
      <c r="S97" t="s">
        <v>473</v>
      </c>
      <c r="T97" s="5"/>
      <c r="U97" t="s">
        <v>466</v>
      </c>
      <c r="W97" s="140"/>
      <c r="X97" s="140"/>
      <c r="Y97" s="140"/>
      <c r="Z97" s="140"/>
      <c r="AA97" s="140"/>
      <c r="AB97" s="140"/>
      <c r="AC97" s="140"/>
      <c r="AD97" s="140"/>
      <c r="AE97" s="140"/>
      <c r="AF97" s="140"/>
      <c r="AG97" s="5"/>
      <c r="AH97" s="5"/>
      <c r="AI97" s="5"/>
      <c r="AJ97" s="5"/>
      <c r="AK97" s="5"/>
      <c r="AL97" s="5"/>
      <c r="AM97" s="5"/>
      <c r="AN97" s="5"/>
      <c r="AO97" s="5"/>
      <c r="AP97" s="5"/>
      <c r="AQ97" s="5"/>
      <c r="AR97" s="5"/>
      <c r="AS97" s="5"/>
      <c r="AT97" s="5"/>
      <c r="AU97" s="5"/>
      <c r="AV97" s="5"/>
      <c r="AW97" s="5"/>
      <c r="AX97" s="5"/>
      <c r="AY97" s="5"/>
      <c r="AZ97" s="5"/>
      <c r="BA97" s="5"/>
      <c r="BB97" s="5"/>
      <c r="BC97" s="5"/>
    </row>
    <row r="98" spans="1:55" ht="15" customHeight="1" x14ac:dyDescent="0.25">
      <c r="A98" t="s">
        <v>408</v>
      </c>
      <c r="B98" t="s">
        <v>474</v>
      </c>
      <c r="C98" t="s">
        <v>451</v>
      </c>
      <c r="D98">
        <v>28476</v>
      </c>
      <c r="E98" t="s">
        <v>473</v>
      </c>
      <c r="F98">
        <v>60</v>
      </c>
      <c r="G98">
        <v>21210</v>
      </c>
      <c r="H98">
        <v>350317</v>
      </c>
      <c r="I98">
        <v>28880</v>
      </c>
      <c r="J98" t="s">
        <v>466</v>
      </c>
      <c r="M98" s="5"/>
      <c r="N98" s="5"/>
      <c r="O98" s="5"/>
      <c r="P98" s="5"/>
      <c r="Q98" s="5"/>
      <c r="S98" t="s">
        <v>473</v>
      </c>
      <c r="T98" s="5"/>
      <c r="U98" t="s">
        <v>466</v>
      </c>
      <c r="W98" s="140"/>
      <c r="X98" s="406" t="s">
        <v>1499</v>
      </c>
      <c r="Y98" s="407"/>
      <c r="Z98" s="407"/>
      <c r="AA98" s="407"/>
      <c r="AB98" s="407"/>
      <c r="AC98" s="407"/>
      <c r="AD98" s="407"/>
      <c r="AE98" s="408"/>
      <c r="AF98" s="140"/>
      <c r="AG98" s="5"/>
      <c r="AH98" s="5"/>
      <c r="AI98" s="5"/>
      <c r="AJ98" s="5"/>
      <c r="AK98" s="5"/>
      <c r="AL98" s="5"/>
      <c r="AM98" s="5"/>
      <c r="AN98" s="5"/>
      <c r="AO98" s="5"/>
      <c r="AP98" s="5"/>
      <c r="AQ98" s="5"/>
      <c r="AR98" s="5"/>
      <c r="AS98" s="5"/>
      <c r="AT98" s="5"/>
      <c r="AU98" s="5"/>
      <c r="AV98" s="5"/>
      <c r="AW98" s="5"/>
      <c r="AX98" s="5"/>
      <c r="AY98" s="5"/>
      <c r="AZ98" s="5"/>
      <c r="BA98" s="5"/>
      <c r="BB98" s="5"/>
      <c r="BC98" s="5"/>
    </row>
    <row r="99" spans="1:55" x14ac:dyDescent="0.25">
      <c r="A99" t="s">
        <v>413</v>
      </c>
      <c r="B99" t="s">
        <v>570</v>
      </c>
      <c r="C99" t="s">
        <v>472</v>
      </c>
      <c r="D99">
        <v>27396</v>
      </c>
      <c r="E99" t="s">
        <v>416</v>
      </c>
      <c r="F99">
        <v>60</v>
      </c>
      <c r="G99">
        <v>21409</v>
      </c>
      <c r="H99">
        <v>350220</v>
      </c>
      <c r="I99">
        <v>28995</v>
      </c>
      <c r="J99" t="s">
        <v>466</v>
      </c>
      <c r="M99" s="5"/>
      <c r="N99" s="5"/>
      <c r="O99" s="5"/>
      <c r="P99" s="5"/>
      <c r="Q99" s="5"/>
      <c r="S99" t="s">
        <v>416</v>
      </c>
      <c r="T99" s="5"/>
      <c r="U99" t="s">
        <v>466</v>
      </c>
      <c r="W99" s="140"/>
      <c r="X99" s="409"/>
      <c r="Y99" s="410"/>
      <c r="Z99" s="410"/>
      <c r="AA99" s="410"/>
      <c r="AB99" s="410"/>
      <c r="AC99" s="410"/>
      <c r="AD99" s="410"/>
      <c r="AE99" s="411"/>
      <c r="AF99" s="140"/>
      <c r="AG99" s="5"/>
      <c r="AH99" s="5"/>
      <c r="AI99" s="5"/>
      <c r="AJ99" s="5"/>
      <c r="AK99" s="5"/>
      <c r="AL99" s="5"/>
      <c r="AM99" s="5"/>
      <c r="AN99" s="5"/>
      <c r="AO99" s="5"/>
      <c r="AP99" s="5"/>
      <c r="AQ99" s="5"/>
      <c r="AR99" s="5"/>
      <c r="AS99" s="5"/>
      <c r="AT99" s="5"/>
      <c r="AU99" s="5"/>
      <c r="AV99" s="5"/>
      <c r="AW99" s="5"/>
      <c r="AX99" s="5"/>
      <c r="AY99" s="5"/>
      <c r="AZ99" s="5"/>
      <c r="BA99" s="5"/>
      <c r="BB99" s="5"/>
      <c r="BC99" s="5"/>
    </row>
    <row r="100" spans="1:55" x14ac:dyDescent="0.25">
      <c r="A100" t="s">
        <v>408</v>
      </c>
      <c r="B100" t="s">
        <v>431</v>
      </c>
      <c r="C100" t="s">
        <v>573</v>
      </c>
      <c r="D100">
        <v>20796</v>
      </c>
      <c r="E100" t="s">
        <v>473</v>
      </c>
      <c r="F100">
        <v>59</v>
      </c>
      <c r="G100">
        <v>21635</v>
      </c>
      <c r="H100">
        <v>350484</v>
      </c>
      <c r="I100">
        <v>29110</v>
      </c>
      <c r="J100" t="s">
        <v>466</v>
      </c>
      <c r="M100" s="5"/>
      <c r="N100" s="5"/>
      <c r="O100" s="5"/>
      <c r="P100" s="5"/>
      <c r="Q100" s="5"/>
      <c r="S100" t="s">
        <v>473</v>
      </c>
      <c r="T100" s="5"/>
      <c r="U100" t="s">
        <v>466</v>
      </c>
      <c r="W100" s="140"/>
      <c r="X100" s="140"/>
      <c r="Y100" s="140"/>
      <c r="Z100" s="140"/>
      <c r="AA100" s="140"/>
      <c r="AB100" s="140"/>
      <c r="AC100" s="140"/>
      <c r="AD100" s="140"/>
      <c r="AE100" s="140"/>
      <c r="AF100" s="140"/>
      <c r="AG100" s="5"/>
      <c r="AH100" s="5"/>
      <c r="AI100" s="5"/>
      <c r="AJ100" s="5"/>
      <c r="AK100" s="5"/>
      <c r="AL100" s="5"/>
      <c r="AM100" s="5"/>
      <c r="AN100" s="5"/>
      <c r="AO100" s="5"/>
      <c r="AP100" s="5"/>
      <c r="AQ100" s="5"/>
      <c r="AR100" s="5"/>
      <c r="AS100" s="5"/>
      <c r="AT100" s="5"/>
      <c r="AU100" s="5"/>
      <c r="AV100" s="5"/>
      <c r="AW100" s="5"/>
      <c r="AX100" s="5"/>
      <c r="AY100" s="5"/>
      <c r="AZ100" s="5"/>
      <c r="BA100" s="5"/>
      <c r="BB100" s="5"/>
      <c r="BC100" s="5"/>
    </row>
    <row r="101" spans="1:55" x14ac:dyDescent="0.25">
      <c r="A101" t="s">
        <v>408</v>
      </c>
      <c r="B101" t="s">
        <v>574</v>
      </c>
      <c r="C101" t="s">
        <v>575</v>
      </c>
      <c r="D101">
        <v>21540</v>
      </c>
      <c r="E101" t="s">
        <v>416</v>
      </c>
      <c r="F101">
        <v>60</v>
      </c>
      <c r="G101">
        <v>21322</v>
      </c>
      <c r="H101">
        <v>560277</v>
      </c>
      <c r="I101">
        <v>28948</v>
      </c>
      <c r="J101" t="s">
        <v>466</v>
      </c>
      <c r="M101" s="5"/>
      <c r="N101" s="5"/>
      <c r="O101" s="5"/>
      <c r="P101" s="5"/>
      <c r="Q101" s="5"/>
      <c r="S101" t="s">
        <v>416</v>
      </c>
      <c r="T101" s="5"/>
      <c r="U101" t="s">
        <v>466</v>
      </c>
      <c r="W101" s="140"/>
      <c r="X101" s="140"/>
      <c r="Y101" s="5" t="s">
        <v>1500</v>
      </c>
      <c r="Z101" s="5"/>
      <c r="AA101" s="5"/>
      <c r="AB101" s="5"/>
      <c r="AC101" s="5"/>
      <c r="AD101" s="140"/>
      <c r="AE101" s="140"/>
      <c r="AF101" s="140"/>
      <c r="AG101" s="5"/>
      <c r="AH101" s="5"/>
      <c r="AI101" s="5"/>
      <c r="AJ101" s="5"/>
      <c r="AK101" s="5"/>
      <c r="AL101" s="5"/>
      <c r="AM101" s="5"/>
      <c r="AN101" s="5"/>
      <c r="AO101" s="5"/>
      <c r="AP101" s="5"/>
      <c r="AQ101" s="5"/>
      <c r="AR101" s="5"/>
      <c r="AS101" s="5"/>
      <c r="AT101" s="5"/>
      <c r="AU101" s="5"/>
      <c r="AV101" s="5"/>
      <c r="AW101" s="5"/>
      <c r="AX101" s="5"/>
      <c r="AY101" s="5"/>
      <c r="AZ101" s="5"/>
      <c r="BA101" s="5"/>
      <c r="BB101" s="5"/>
      <c r="BC101" s="5"/>
    </row>
    <row r="102" spans="1:55" x14ac:dyDescent="0.25">
      <c r="A102" t="s">
        <v>408</v>
      </c>
      <c r="B102" t="s">
        <v>524</v>
      </c>
      <c r="C102" t="s">
        <v>93</v>
      </c>
      <c r="D102">
        <v>30708</v>
      </c>
      <c r="E102" t="s">
        <v>439</v>
      </c>
      <c r="F102">
        <v>61</v>
      </c>
      <c r="G102">
        <v>21042</v>
      </c>
      <c r="H102">
        <v>350149</v>
      </c>
      <c r="I102">
        <v>28902</v>
      </c>
      <c r="J102" t="s">
        <v>466</v>
      </c>
      <c r="M102" s="5"/>
      <c r="N102" s="5"/>
      <c r="O102" s="5"/>
      <c r="P102" s="5"/>
      <c r="Q102" s="5"/>
      <c r="S102" t="s">
        <v>439</v>
      </c>
      <c r="T102" s="5"/>
      <c r="U102" t="s">
        <v>466</v>
      </c>
      <c r="W102" s="140"/>
      <c r="X102" s="140"/>
      <c r="Y102" s="140"/>
      <c r="Z102" s="140"/>
      <c r="AA102" s="140"/>
      <c r="AB102" s="140"/>
      <c r="AC102" s="140"/>
      <c r="AD102" s="140"/>
      <c r="AE102" s="140"/>
      <c r="AF102" s="140"/>
      <c r="AG102" s="5"/>
      <c r="AH102" s="5"/>
      <c r="AI102" s="5"/>
      <c r="AJ102" s="5"/>
      <c r="AK102" s="5"/>
      <c r="AL102" s="5"/>
      <c r="AM102" s="5"/>
      <c r="AN102" s="5"/>
      <c r="AO102" s="5"/>
      <c r="AP102" s="5"/>
      <c r="AQ102" s="5"/>
      <c r="AR102" s="5"/>
      <c r="AS102" s="5"/>
      <c r="AT102" s="5"/>
      <c r="AU102" s="5"/>
      <c r="AV102" s="5"/>
      <c r="AW102" s="5"/>
      <c r="AX102" s="5"/>
      <c r="AY102" s="5"/>
      <c r="AZ102" s="5"/>
      <c r="BA102" s="5"/>
      <c r="BB102" s="5"/>
      <c r="BC102" s="5"/>
    </row>
    <row r="103" spans="1:55" x14ac:dyDescent="0.25">
      <c r="A103" t="s">
        <v>413</v>
      </c>
      <c r="B103" t="s">
        <v>409</v>
      </c>
      <c r="C103" t="s">
        <v>576</v>
      </c>
      <c r="D103">
        <v>29676</v>
      </c>
      <c r="E103" t="s">
        <v>577</v>
      </c>
      <c r="F103">
        <v>61</v>
      </c>
      <c r="G103">
        <v>21005</v>
      </c>
      <c r="H103">
        <v>350663</v>
      </c>
      <c r="I103">
        <v>28943</v>
      </c>
      <c r="J103" t="s">
        <v>466</v>
      </c>
      <c r="M103" s="5"/>
      <c r="N103" s="5"/>
      <c r="O103" s="5"/>
      <c r="P103" s="5"/>
      <c r="Q103" s="5"/>
      <c r="S103" t="s">
        <v>577</v>
      </c>
      <c r="T103" s="5"/>
      <c r="U103" t="s">
        <v>466</v>
      </c>
      <c r="W103" s="140"/>
      <c r="X103" s="140"/>
      <c r="Y103" s="5" t="s">
        <v>1501</v>
      </c>
      <c r="Z103" s="5"/>
      <c r="AA103" s="5"/>
      <c r="AB103" s="140"/>
      <c r="AC103" s="140"/>
      <c r="AD103" s="140"/>
      <c r="AE103" s="140"/>
      <c r="AF103" s="140"/>
      <c r="AG103" s="5"/>
      <c r="AH103" s="5"/>
      <c r="AI103" s="5"/>
      <c r="AJ103" s="5"/>
      <c r="AK103" s="5"/>
      <c r="AL103" s="5"/>
      <c r="AM103" s="5"/>
      <c r="AN103" s="5"/>
      <c r="AO103" s="5"/>
      <c r="AP103" s="5"/>
      <c r="AQ103" s="5"/>
      <c r="AR103" s="5"/>
      <c r="AS103" s="5"/>
      <c r="AT103" s="5"/>
      <c r="AU103" s="5"/>
      <c r="AV103" s="5"/>
      <c r="AW103" s="5"/>
      <c r="AX103" s="5"/>
      <c r="AY103" s="5"/>
      <c r="AZ103" s="5"/>
      <c r="BA103" s="5"/>
      <c r="BB103" s="5"/>
      <c r="BC103" s="5"/>
    </row>
    <row r="104" spans="1:55" x14ac:dyDescent="0.25">
      <c r="A104" t="s">
        <v>408</v>
      </c>
      <c r="B104" t="s">
        <v>578</v>
      </c>
      <c r="C104" t="s">
        <v>419</v>
      </c>
      <c r="D104">
        <v>18084</v>
      </c>
      <c r="E104" t="s">
        <v>416</v>
      </c>
      <c r="F104">
        <v>59</v>
      </c>
      <c r="G104">
        <v>21705</v>
      </c>
      <c r="H104">
        <v>350784</v>
      </c>
      <c r="I104">
        <v>28950</v>
      </c>
      <c r="J104" t="s">
        <v>466</v>
      </c>
      <c r="M104" s="5"/>
      <c r="N104" s="5"/>
      <c r="O104" s="5"/>
      <c r="P104" s="5"/>
      <c r="Q104" s="5"/>
      <c r="S104" t="s">
        <v>416</v>
      </c>
      <c r="T104" s="5"/>
      <c r="U104" t="s">
        <v>466</v>
      </c>
      <c r="W104" s="140"/>
      <c r="X104" s="140"/>
      <c r="Y104" s="140"/>
      <c r="Z104" s="140"/>
      <c r="AA104" s="140"/>
      <c r="AB104" s="140"/>
      <c r="AC104" s="140"/>
      <c r="AD104" s="140"/>
      <c r="AE104" s="140"/>
      <c r="AF104" s="140"/>
      <c r="AG104" s="5"/>
      <c r="AH104" s="5"/>
      <c r="AI104" s="5"/>
      <c r="AJ104" s="5"/>
      <c r="AK104" s="5"/>
      <c r="AL104" s="5"/>
      <c r="AM104" s="5"/>
      <c r="AN104" s="5"/>
      <c r="AO104" s="5"/>
      <c r="AP104" s="5"/>
      <c r="AQ104" s="5"/>
      <c r="AR104" s="5"/>
      <c r="AS104" s="5"/>
      <c r="AT104" s="5"/>
      <c r="AU104" s="5"/>
      <c r="AV104" s="5"/>
      <c r="AW104" s="5"/>
      <c r="AX104" s="5"/>
      <c r="AY104" s="5"/>
      <c r="AZ104" s="5"/>
      <c r="BA104" s="5"/>
      <c r="BB104" s="5"/>
      <c r="BC104" s="5"/>
    </row>
    <row r="105" spans="1:55" x14ac:dyDescent="0.25">
      <c r="A105" t="s">
        <v>413</v>
      </c>
      <c r="B105" t="s">
        <v>579</v>
      </c>
      <c r="C105" t="s">
        <v>580</v>
      </c>
      <c r="D105">
        <v>26304</v>
      </c>
      <c r="E105" t="s">
        <v>457</v>
      </c>
      <c r="F105">
        <v>62</v>
      </c>
      <c r="G105">
        <v>20506</v>
      </c>
      <c r="H105">
        <v>560356</v>
      </c>
      <c r="I105">
        <v>29009</v>
      </c>
      <c r="J105" t="s">
        <v>412</v>
      </c>
      <c r="M105" s="5"/>
      <c r="N105" s="5"/>
      <c r="O105" s="5"/>
      <c r="P105" s="5"/>
      <c r="Q105" s="5"/>
      <c r="S105" t="s">
        <v>457</v>
      </c>
      <c r="T105" s="5"/>
      <c r="U105" t="s">
        <v>412</v>
      </c>
      <c r="W105" s="140"/>
      <c r="X105" s="140"/>
      <c r="Y105" s="5" t="s">
        <v>1502</v>
      </c>
      <c r="Z105" s="5"/>
      <c r="AA105" s="5"/>
      <c r="AB105" s="5"/>
      <c r="AC105" s="5"/>
      <c r="AD105" s="140"/>
      <c r="AE105" s="140"/>
      <c r="AF105" s="140"/>
      <c r="AG105" s="5"/>
      <c r="AH105" s="5"/>
      <c r="AI105" s="5"/>
      <c r="AJ105" s="5"/>
      <c r="AK105" s="5"/>
      <c r="AL105" s="5"/>
      <c r="AM105" s="5"/>
      <c r="AN105" s="5"/>
      <c r="AO105" s="5"/>
      <c r="AP105" s="5"/>
      <c r="AQ105" s="5"/>
      <c r="AR105" s="5"/>
      <c r="AS105" s="5"/>
      <c r="AT105" s="5"/>
      <c r="AU105" s="5"/>
      <c r="AV105" s="5"/>
      <c r="AW105" s="5"/>
      <c r="AX105" s="5"/>
      <c r="AY105" s="5"/>
      <c r="AZ105" s="5"/>
      <c r="BA105" s="5"/>
      <c r="BB105" s="5"/>
      <c r="BC105" s="5"/>
    </row>
    <row r="106" spans="1:55" x14ac:dyDescent="0.25">
      <c r="A106" t="s">
        <v>413</v>
      </c>
      <c r="B106" t="s">
        <v>495</v>
      </c>
      <c r="C106" t="s">
        <v>581</v>
      </c>
      <c r="D106">
        <v>25080</v>
      </c>
      <c r="E106" t="s">
        <v>416</v>
      </c>
      <c r="F106">
        <v>59</v>
      </c>
      <c r="G106">
        <v>21544</v>
      </c>
      <c r="H106">
        <v>560357</v>
      </c>
      <c r="I106">
        <v>28940</v>
      </c>
      <c r="J106" t="s">
        <v>412</v>
      </c>
      <c r="M106" s="5"/>
      <c r="N106" s="5"/>
      <c r="O106" s="5"/>
      <c r="P106" s="5"/>
      <c r="Q106" s="5"/>
      <c r="S106" t="s">
        <v>416</v>
      </c>
      <c r="T106" s="5"/>
      <c r="U106" t="s">
        <v>412</v>
      </c>
      <c r="W106" s="140"/>
      <c r="X106" s="140"/>
      <c r="Y106" s="140"/>
      <c r="Z106" s="140"/>
      <c r="AA106" s="140"/>
      <c r="AB106" s="140"/>
      <c r="AC106" s="140"/>
      <c r="AD106" s="140"/>
      <c r="AE106" s="140"/>
      <c r="AF106" s="140"/>
      <c r="AG106" s="5"/>
      <c r="AH106" s="5"/>
      <c r="AI106" s="5"/>
      <c r="AJ106" s="5"/>
      <c r="AK106" s="5"/>
      <c r="AL106" s="5"/>
      <c r="AM106" s="5"/>
      <c r="AN106" s="5"/>
      <c r="AO106" s="5"/>
      <c r="AP106" s="5"/>
      <c r="AQ106" s="5"/>
      <c r="AR106" s="5"/>
      <c r="AS106" s="5"/>
      <c r="AT106" s="5"/>
      <c r="AU106" s="5"/>
      <c r="AV106" s="5"/>
      <c r="AW106" s="5"/>
      <c r="AX106" s="5"/>
      <c r="AY106" s="5"/>
      <c r="AZ106" s="5"/>
      <c r="BA106" s="5"/>
      <c r="BB106" s="5"/>
      <c r="BC106" s="5"/>
    </row>
    <row r="107" spans="1:55" x14ac:dyDescent="0.25">
      <c r="A107" t="s">
        <v>408</v>
      </c>
      <c r="B107" t="s">
        <v>437</v>
      </c>
      <c r="C107" t="s">
        <v>535</v>
      </c>
      <c r="D107">
        <v>27396</v>
      </c>
      <c r="E107" t="s">
        <v>416</v>
      </c>
      <c r="F107">
        <v>60</v>
      </c>
      <c r="G107">
        <v>21310</v>
      </c>
      <c r="H107">
        <v>350677</v>
      </c>
      <c r="I107">
        <v>28881</v>
      </c>
      <c r="J107" t="s">
        <v>412</v>
      </c>
      <c r="M107" s="5"/>
      <c r="N107" s="5"/>
      <c r="O107" s="5"/>
      <c r="P107" s="5"/>
      <c r="Q107" s="5"/>
      <c r="S107" t="s">
        <v>416</v>
      </c>
      <c r="T107" s="5"/>
      <c r="U107" t="s">
        <v>412</v>
      </c>
      <c r="W107" s="140"/>
      <c r="X107" s="140"/>
      <c r="Y107" s="5" t="s">
        <v>1503</v>
      </c>
      <c r="Z107" s="5"/>
      <c r="AA107" s="5"/>
      <c r="AB107" s="5"/>
      <c r="AC107" s="140"/>
      <c r="AD107" s="140"/>
      <c r="AE107" s="140"/>
      <c r="AF107" s="140"/>
      <c r="AG107" s="5"/>
      <c r="AH107" s="5"/>
      <c r="AI107" s="5"/>
      <c r="AJ107" s="5"/>
      <c r="AK107" s="5"/>
      <c r="AL107" s="5"/>
      <c r="AM107" s="5"/>
      <c r="AN107" s="5"/>
      <c r="AO107" s="5"/>
      <c r="AP107" s="5"/>
      <c r="AQ107" s="5"/>
      <c r="AR107" s="5"/>
      <c r="AS107" s="5"/>
      <c r="AT107" s="5"/>
      <c r="AU107" s="5"/>
      <c r="AV107" s="5"/>
      <c r="AW107" s="5"/>
      <c r="AX107" s="5"/>
      <c r="AY107" s="5"/>
      <c r="AZ107" s="5"/>
      <c r="BA107" s="5"/>
      <c r="BB107" s="5"/>
      <c r="BC107" s="5"/>
    </row>
    <row r="108" spans="1:55" x14ac:dyDescent="0.25">
      <c r="A108" t="s">
        <v>408</v>
      </c>
      <c r="B108" t="s">
        <v>483</v>
      </c>
      <c r="C108" t="s">
        <v>547</v>
      </c>
      <c r="D108">
        <v>24864</v>
      </c>
      <c r="E108" t="s">
        <v>482</v>
      </c>
      <c r="F108">
        <v>63</v>
      </c>
      <c r="G108">
        <v>20195</v>
      </c>
      <c r="H108">
        <v>560358</v>
      </c>
      <c r="I108">
        <v>29501</v>
      </c>
      <c r="J108" t="s">
        <v>412</v>
      </c>
      <c r="M108" s="5"/>
      <c r="N108" s="5"/>
      <c r="O108" s="5"/>
      <c r="P108" s="5"/>
      <c r="Q108" s="5"/>
      <c r="S108" t="s">
        <v>482</v>
      </c>
      <c r="T108" s="5"/>
      <c r="U108" t="s">
        <v>412</v>
      </c>
      <c r="W108" s="140"/>
      <c r="X108" s="140"/>
      <c r="Y108" s="140"/>
      <c r="Z108" s="140"/>
      <c r="AA108" s="140"/>
      <c r="AB108" s="140"/>
      <c r="AC108" s="140"/>
      <c r="AD108" s="140"/>
      <c r="AE108" s="140"/>
      <c r="AF108" s="140"/>
      <c r="AG108" s="5"/>
      <c r="AH108" s="5"/>
      <c r="AI108" s="5"/>
      <c r="AJ108" s="5"/>
      <c r="AK108" s="5"/>
      <c r="AL108" s="5"/>
      <c r="AM108" s="5"/>
      <c r="AN108" s="5"/>
      <c r="AO108" s="5"/>
      <c r="AP108" s="5"/>
      <c r="AQ108" s="5"/>
      <c r="AR108" s="5"/>
      <c r="AS108" s="5"/>
      <c r="AT108" s="5"/>
      <c r="AU108" s="5"/>
      <c r="AV108" s="5"/>
      <c r="AW108" s="5"/>
      <c r="AX108" s="5"/>
      <c r="AY108" s="5"/>
      <c r="AZ108" s="5"/>
      <c r="BA108" s="5"/>
      <c r="BB108" s="5"/>
      <c r="BC108" s="5"/>
    </row>
    <row r="109" spans="1:55" x14ac:dyDescent="0.25">
      <c r="A109" t="s">
        <v>413</v>
      </c>
      <c r="B109" t="s">
        <v>455</v>
      </c>
      <c r="C109" t="s">
        <v>582</v>
      </c>
      <c r="D109">
        <v>19080</v>
      </c>
      <c r="E109" t="s">
        <v>457</v>
      </c>
      <c r="F109">
        <v>59</v>
      </c>
      <c r="G109">
        <v>21723</v>
      </c>
      <c r="H109">
        <v>351037</v>
      </c>
      <c r="I109">
        <v>29563</v>
      </c>
      <c r="J109" t="s">
        <v>412</v>
      </c>
      <c r="M109" s="5"/>
      <c r="N109" s="5"/>
      <c r="O109" s="5"/>
      <c r="P109" s="5"/>
      <c r="Q109" s="5"/>
      <c r="S109" t="s">
        <v>457</v>
      </c>
      <c r="T109" s="5"/>
      <c r="U109" t="s">
        <v>412</v>
      </c>
      <c r="W109" s="140"/>
      <c r="X109" s="140"/>
      <c r="Y109" s="140"/>
      <c r="Z109" s="140"/>
      <c r="AA109" s="140"/>
      <c r="AB109" s="140"/>
      <c r="AC109" s="140"/>
      <c r="AD109" s="140"/>
      <c r="AE109" s="140"/>
      <c r="AF109" s="140"/>
      <c r="AG109" s="5"/>
      <c r="AH109" s="5"/>
      <c r="AI109" s="5"/>
      <c r="AJ109" s="5"/>
      <c r="AK109" s="5"/>
      <c r="AL109" s="5"/>
      <c r="AM109" s="5"/>
      <c r="AN109" s="5"/>
      <c r="AO109" s="5"/>
      <c r="AP109" s="5"/>
      <c r="AQ109" s="5"/>
      <c r="AR109" s="5"/>
      <c r="AS109" s="5"/>
      <c r="AT109" s="5"/>
      <c r="AU109" s="5"/>
      <c r="AV109" s="5"/>
      <c r="AW109" s="5"/>
      <c r="AX109" s="5"/>
      <c r="AY109" s="5"/>
      <c r="AZ109" s="5"/>
      <c r="BA109" s="5"/>
      <c r="BB109" s="5"/>
      <c r="BC109" s="5"/>
    </row>
    <row r="110" spans="1:55" x14ac:dyDescent="0.25">
      <c r="A110" t="s">
        <v>413</v>
      </c>
      <c r="B110" t="s">
        <v>479</v>
      </c>
      <c r="C110" t="s">
        <v>583</v>
      </c>
      <c r="D110">
        <v>26868</v>
      </c>
      <c r="E110" t="s">
        <v>457</v>
      </c>
      <c r="F110">
        <v>59</v>
      </c>
      <c r="G110">
        <v>21735</v>
      </c>
      <c r="H110">
        <v>351170</v>
      </c>
      <c r="I110">
        <v>29535</v>
      </c>
      <c r="J110" t="s">
        <v>412</v>
      </c>
      <c r="M110" s="5"/>
      <c r="N110" s="5"/>
      <c r="O110" s="5"/>
      <c r="P110" s="5"/>
      <c r="Q110" s="5"/>
      <c r="S110" t="s">
        <v>457</v>
      </c>
      <c r="T110" s="5"/>
      <c r="U110" t="s">
        <v>412</v>
      </c>
      <c r="W110" s="140"/>
      <c r="X110" s="140"/>
      <c r="Y110" s="140"/>
      <c r="Z110" s="140"/>
      <c r="AA110" s="140"/>
      <c r="AB110" s="140"/>
      <c r="AC110" s="140"/>
      <c r="AD110" s="140"/>
      <c r="AE110" s="140"/>
      <c r="AF110" s="140"/>
      <c r="AG110" s="5"/>
      <c r="AH110" s="5"/>
      <c r="AI110" s="5"/>
      <c r="AJ110" s="5"/>
      <c r="AK110" s="5"/>
      <c r="AL110" s="5"/>
      <c r="AM110" s="5"/>
      <c r="AN110" s="5"/>
      <c r="AO110" s="5"/>
      <c r="AP110" s="5"/>
      <c r="AQ110" s="5"/>
      <c r="AR110" s="5"/>
      <c r="AS110" s="5"/>
      <c r="AT110" s="5"/>
      <c r="AU110" s="5"/>
      <c r="AV110" s="5"/>
      <c r="AW110" s="5"/>
      <c r="AX110" s="5"/>
      <c r="AY110" s="5"/>
      <c r="AZ110" s="5"/>
      <c r="BA110" s="5"/>
      <c r="BB110" s="5"/>
      <c r="BC110" s="5"/>
    </row>
    <row r="111" spans="1:55" x14ac:dyDescent="0.25">
      <c r="A111" t="s">
        <v>408</v>
      </c>
      <c r="B111" t="s">
        <v>514</v>
      </c>
      <c r="C111" t="s">
        <v>157</v>
      </c>
      <c r="D111">
        <v>26328</v>
      </c>
      <c r="E111" t="s">
        <v>584</v>
      </c>
      <c r="F111">
        <v>62</v>
      </c>
      <c r="G111">
        <v>20574</v>
      </c>
      <c r="H111">
        <v>560293</v>
      </c>
      <c r="I111">
        <v>29445</v>
      </c>
      <c r="J111" t="s">
        <v>412</v>
      </c>
      <c r="M111" s="5"/>
      <c r="N111" s="5"/>
      <c r="O111" s="5"/>
      <c r="P111" s="5"/>
      <c r="Q111" s="5"/>
      <c r="S111" t="s">
        <v>584</v>
      </c>
      <c r="T111" s="5"/>
      <c r="U111" t="s">
        <v>412</v>
      </c>
      <c r="W111" s="140"/>
      <c r="X111" s="140"/>
      <c r="Y111" s="140"/>
      <c r="Z111" s="140"/>
      <c r="AA111" s="140"/>
      <c r="AB111" s="140"/>
      <c r="AC111" s="140"/>
      <c r="AD111" s="140"/>
      <c r="AE111" s="140"/>
      <c r="AF111" s="140"/>
      <c r="AG111" s="5"/>
      <c r="AH111" s="5"/>
      <c r="AI111" s="5"/>
      <c r="AJ111" s="5"/>
      <c r="AK111" s="5"/>
      <c r="AL111" s="5"/>
      <c r="AM111" s="5"/>
      <c r="AN111" s="5"/>
      <c r="AO111" s="5"/>
      <c r="AP111" s="5"/>
      <c r="AQ111" s="5"/>
      <c r="AR111" s="5"/>
      <c r="AS111" s="5"/>
      <c r="AT111" s="5"/>
      <c r="AU111" s="5"/>
      <c r="AV111" s="5"/>
      <c r="AW111" s="5"/>
      <c r="AX111" s="5"/>
      <c r="AY111" s="5"/>
      <c r="AZ111" s="5"/>
      <c r="BA111" s="5"/>
      <c r="BB111" s="5"/>
      <c r="BC111" s="5"/>
    </row>
    <row r="112" spans="1:55" x14ac:dyDescent="0.25">
      <c r="A112" t="s">
        <v>413</v>
      </c>
      <c r="B112" t="s">
        <v>440</v>
      </c>
      <c r="C112" t="s">
        <v>585</v>
      </c>
      <c r="D112">
        <v>20688</v>
      </c>
      <c r="E112" t="s">
        <v>460</v>
      </c>
      <c r="F112">
        <v>61</v>
      </c>
      <c r="G112">
        <v>21075</v>
      </c>
      <c r="H112">
        <v>350435</v>
      </c>
      <c r="I112">
        <v>29370</v>
      </c>
      <c r="J112" t="s">
        <v>412</v>
      </c>
      <c r="M112" s="5"/>
      <c r="N112" s="5"/>
      <c r="O112" s="5"/>
      <c r="P112" s="5"/>
      <c r="Q112" s="5"/>
      <c r="S112" t="s">
        <v>460</v>
      </c>
      <c r="T112" s="5"/>
      <c r="U112" t="s">
        <v>412</v>
      </c>
      <c r="W112" s="140"/>
      <c r="X112" s="140"/>
      <c r="Y112" s="140"/>
      <c r="Z112" s="140"/>
      <c r="AA112" s="140"/>
      <c r="AB112" s="140"/>
      <c r="AC112" s="140"/>
      <c r="AD112" s="140"/>
      <c r="AE112" s="140"/>
      <c r="AF112" s="140"/>
      <c r="AG112" s="5"/>
      <c r="AH112" s="5"/>
      <c r="AI112" s="5"/>
      <c r="AJ112" s="5"/>
      <c r="AK112" s="5"/>
      <c r="AL112" s="5"/>
      <c r="AM112" s="5"/>
      <c r="AN112" s="5"/>
      <c r="AO112" s="5"/>
      <c r="AP112" s="5"/>
      <c r="AQ112" s="5"/>
      <c r="AR112" s="5"/>
      <c r="AS112" s="5"/>
      <c r="AT112" s="5"/>
      <c r="AU112" s="5"/>
      <c r="AV112" s="5"/>
      <c r="AW112" s="5"/>
      <c r="AX112" s="5"/>
      <c r="AY112" s="5"/>
      <c r="AZ112" s="5"/>
      <c r="BA112" s="5"/>
      <c r="BB112" s="5"/>
      <c r="BC112" s="5"/>
    </row>
    <row r="113" spans="1:55" x14ac:dyDescent="0.25">
      <c r="A113" t="s">
        <v>413</v>
      </c>
      <c r="B113" t="s">
        <v>586</v>
      </c>
      <c r="C113" t="s">
        <v>565</v>
      </c>
      <c r="D113">
        <v>27444</v>
      </c>
      <c r="E113" t="s">
        <v>457</v>
      </c>
      <c r="F113">
        <v>60</v>
      </c>
      <c r="G113">
        <v>21105</v>
      </c>
      <c r="H113">
        <v>350594</v>
      </c>
      <c r="I113">
        <v>29550</v>
      </c>
      <c r="J113" t="s">
        <v>412</v>
      </c>
      <c r="M113" s="5"/>
      <c r="N113" s="5"/>
      <c r="O113" s="5"/>
      <c r="P113" s="5"/>
      <c r="Q113" s="5"/>
      <c r="S113" t="s">
        <v>457</v>
      </c>
      <c r="T113" s="5"/>
      <c r="U113" t="s">
        <v>412</v>
      </c>
      <c r="W113" s="140"/>
      <c r="X113" s="140"/>
      <c r="Y113" s="140"/>
      <c r="Z113" s="140"/>
      <c r="AA113" s="140"/>
      <c r="AB113" s="140"/>
      <c r="AC113" s="140"/>
      <c r="AD113" s="140"/>
      <c r="AE113" s="140"/>
      <c r="AF113" s="140"/>
      <c r="AG113" s="5"/>
      <c r="AH113" s="5"/>
      <c r="AI113" s="5"/>
      <c r="AJ113" s="5"/>
      <c r="AK113" s="5"/>
      <c r="AL113" s="5"/>
      <c r="AM113" s="5"/>
      <c r="AN113" s="5"/>
      <c r="AO113" s="5"/>
      <c r="AP113" s="5"/>
      <c r="AQ113" s="5"/>
      <c r="AR113" s="5"/>
      <c r="AS113" s="5"/>
      <c r="AT113" s="5"/>
      <c r="AU113" s="5"/>
      <c r="AV113" s="5"/>
      <c r="AW113" s="5"/>
      <c r="AX113" s="5"/>
      <c r="AY113" s="5"/>
      <c r="AZ113" s="5"/>
      <c r="BA113" s="5"/>
      <c r="BB113" s="5"/>
      <c r="BC113" s="5"/>
    </row>
    <row r="114" spans="1:55" x14ac:dyDescent="0.25">
      <c r="A114" t="s">
        <v>413</v>
      </c>
      <c r="B114" t="s">
        <v>587</v>
      </c>
      <c r="C114" t="s">
        <v>435</v>
      </c>
      <c r="D114">
        <v>28416</v>
      </c>
      <c r="E114" t="s">
        <v>457</v>
      </c>
      <c r="F114">
        <v>60</v>
      </c>
      <c r="G114">
        <v>21221</v>
      </c>
      <c r="H114">
        <v>350649</v>
      </c>
      <c r="I114">
        <v>29563</v>
      </c>
      <c r="J114" t="s">
        <v>412</v>
      </c>
      <c r="M114" s="5"/>
      <c r="N114" s="5"/>
      <c r="O114" s="5"/>
      <c r="P114" s="5"/>
      <c r="Q114" s="5"/>
      <c r="S114" t="s">
        <v>457</v>
      </c>
      <c r="T114" s="5"/>
      <c r="U114" t="s">
        <v>412</v>
      </c>
      <c r="W114" s="140"/>
      <c r="X114" s="140"/>
      <c r="Y114" s="140"/>
      <c r="Z114" s="140"/>
      <c r="AA114" s="140"/>
      <c r="AB114" s="140"/>
      <c r="AC114" s="140"/>
      <c r="AD114" s="140"/>
      <c r="AE114" s="140"/>
      <c r="AF114" s="140"/>
      <c r="AG114" s="5"/>
      <c r="AH114" s="5"/>
      <c r="AI114" s="5"/>
      <c r="AJ114" s="5"/>
      <c r="AK114" s="5"/>
      <c r="AL114" s="5"/>
      <c r="AM114" s="5"/>
      <c r="AN114" s="5"/>
      <c r="AO114" s="5"/>
      <c r="AP114" s="5"/>
      <c r="AQ114" s="5"/>
      <c r="AR114" s="5"/>
      <c r="AS114" s="5"/>
      <c r="AT114" s="5"/>
      <c r="AU114" s="5"/>
      <c r="AV114" s="5"/>
      <c r="AW114" s="5"/>
      <c r="AX114" s="5"/>
      <c r="AY114" s="5"/>
      <c r="AZ114" s="5"/>
      <c r="BA114" s="5"/>
      <c r="BB114" s="5"/>
      <c r="BC114" s="5"/>
    </row>
    <row r="115" spans="1:55" x14ac:dyDescent="0.25">
      <c r="A115" t="s">
        <v>413</v>
      </c>
      <c r="B115" t="s">
        <v>547</v>
      </c>
      <c r="C115" t="s">
        <v>588</v>
      </c>
      <c r="D115">
        <v>23976</v>
      </c>
      <c r="E115" t="s">
        <v>589</v>
      </c>
      <c r="F115">
        <v>59</v>
      </c>
      <c r="G115">
        <v>21630</v>
      </c>
      <c r="H115">
        <v>350246</v>
      </c>
      <c r="I115">
        <v>29486</v>
      </c>
      <c r="J115" t="s">
        <v>412</v>
      </c>
      <c r="M115" s="5"/>
      <c r="N115" s="5"/>
      <c r="O115" s="5"/>
      <c r="P115" s="5"/>
      <c r="Q115" s="5"/>
      <c r="S115" t="s">
        <v>589</v>
      </c>
      <c r="T115" s="5"/>
      <c r="U115" t="s">
        <v>412</v>
      </c>
      <c r="W115" s="140"/>
      <c r="X115" s="140"/>
      <c r="Y115" s="140"/>
      <c r="Z115" s="140"/>
      <c r="AA115" s="140"/>
      <c r="AB115" s="140"/>
      <c r="AC115" s="140"/>
      <c r="AD115" s="140"/>
      <c r="AE115" s="140"/>
      <c r="AF115" s="140"/>
      <c r="AG115" s="5"/>
      <c r="AH115" s="5"/>
      <c r="AI115" s="5"/>
      <c r="AJ115" s="5"/>
      <c r="AK115" s="5"/>
      <c r="AL115" s="5"/>
      <c r="AM115" s="5"/>
      <c r="AN115" s="5"/>
      <c r="AO115" s="5"/>
      <c r="AP115" s="5"/>
      <c r="AQ115" s="5"/>
      <c r="AR115" s="5"/>
      <c r="AS115" s="5"/>
      <c r="AT115" s="5"/>
      <c r="AU115" s="5"/>
      <c r="AV115" s="5"/>
      <c r="AW115" s="5"/>
      <c r="AX115" s="5"/>
      <c r="AY115" s="5"/>
      <c r="AZ115" s="5"/>
      <c r="BA115" s="5"/>
      <c r="BB115" s="5"/>
      <c r="BC115" s="5"/>
    </row>
    <row r="116" spans="1:55" x14ac:dyDescent="0.25">
      <c r="A116" t="s">
        <v>413</v>
      </c>
      <c r="B116" t="s">
        <v>590</v>
      </c>
      <c r="C116" t="s">
        <v>591</v>
      </c>
      <c r="D116">
        <v>20148</v>
      </c>
      <c r="E116" t="s">
        <v>416</v>
      </c>
      <c r="F116">
        <v>58</v>
      </c>
      <c r="G116">
        <v>21864</v>
      </c>
      <c r="H116">
        <v>350978</v>
      </c>
      <c r="I116">
        <v>29261</v>
      </c>
      <c r="J116" t="s">
        <v>417</v>
      </c>
      <c r="M116" s="5"/>
      <c r="N116" s="5"/>
      <c r="O116" s="5"/>
      <c r="P116" s="5"/>
      <c r="Q116" s="5"/>
      <c r="S116" t="s">
        <v>416</v>
      </c>
      <c r="T116" s="5"/>
      <c r="U116" t="s">
        <v>417</v>
      </c>
      <c r="W116" s="140"/>
      <c r="X116" s="140"/>
      <c r="Y116" s="140"/>
      <c r="Z116" s="140"/>
      <c r="AA116" s="140"/>
      <c r="AB116" s="140"/>
      <c r="AC116" s="140"/>
      <c r="AD116" s="140"/>
      <c r="AE116" s="140"/>
      <c r="AF116" s="140"/>
      <c r="AG116" s="5"/>
      <c r="AH116" s="5"/>
      <c r="AI116" s="5"/>
      <c r="AJ116" s="5"/>
      <c r="AK116" s="5"/>
      <c r="AL116" s="5"/>
      <c r="AM116" s="5"/>
      <c r="AN116" s="5"/>
      <c r="AO116" s="5"/>
      <c r="AP116" s="5"/>
      <c r="AQ116" s="5"/>
      <c r="AR116" s="5"/>
      <c r="AS116" s="5"/>
      <c r="AT116" s="5"/>
      <c r="AU116" s="5"/>
      <c r="AV116" s="5"/>
      <c r="AW116" s="5"/>
      <c r="AX116" s="5"/>
      <c r="AY116" s="5"/>
      <c r="AZ116" s="5"/>
      <c r="BA116" s="5"/>
      <c r="BB116" s="5"/>
      <c r="BC116" s="5"/>
    </row>
    <row r="117" spans="1:55" x14ac:dyDescent="0.25">
      <c r="A117" t="s">
        <v>454</v>
      </c>
      <c r="B117" t="s">
        <v>592</v>
      </c>
      <c r="C117" t="s">
        <v>563</v>
      </c>
      <c r="D117">
        <v>25032</v>
      </c>
      <c r="E117" t="s">
        <v>439</v>
      </c>
      <c r="F117">
        <v>60</v>
      </c>
      <c r="G117">
        <v>21348</v>
      </c>
      <c r="H117">
        <v>350835</v>
      </c>
      <c r="I117">
        <v>29376</v>
      </c>
      <c r="J117" t="s">
        <v>417</v>
      </c>
      <c r="M117" s="5"/>
      <c r="N117" s="5"/>
      <c r="O117" s="5"/>
      <c r="P117" s="5"/>
      <c r="Q117" s="5"/>
      <c r="S117" t="s">
        <v>439</v>
      </c>
      <c r="T117" s="5"/>
      <c r="U117" t="s">
        <v>417</v>
      </c>
      <c r="W117" s="140"/>
      <c r="X117" s="140"/>
      <c r="Y117" s="140"/>
      <c r="Z117" s="140"/>
      <c r="AA117" s="140"/>
      <c r="AB117" s="140"/>
      <c r="AC117" s="140"/>
      <c r="AD117" s="140"/>
      <c r="AE117" s="140"/>
      <c r="AF117" s="140"/>
      <c r="AG117" s="5"/>
      <c r="AH117" s="5"/>
      <c r="AI117" s="5"/>
      <c r="AJ117" s="5"/>
      <c r="AK117" s="5"/>
      <c r="AL117" s="5"/>
      <c r="AM117" s="5"/>
      <c r="AN117" s="5"/>
      <c r="AO117" s="5"/>
      <c r="AP117" s="5"/>
      <c r="AQ117" s="5"/>
      <c r="AR117" s="5"/>
      <c r="AS117" s="5"/>
      <c r="AT117" s="5"/>
      <c r="AU117" s="5"/>
      <c r="AV117" s="5"/>
      <c r="AW117" s="5"/>
      <c r="AX117" s="5"/>
      <c r="AY117" s="5"/>
      <c r="AZ117" s="5"/>
      <c r="BA117" s="5"/>
      <c r="BB117" s="5"/>
      <c r="BC117" s="5"/>
    </row>
    <row r="118" spans="1:55" x14ac:dyDescent="0.25">
      <c r="A118" t="s">
        <v>413</v>
      </c>
      <c r="B118" t="s">
        <v>157</v>
      </c>
      <c r="C118" t="s">
        <v>593</v>
      </c>
      <c r="D118">
        <v>19920</v>
      </c>
      <c r="E118" t="s">
        <v>416</v>
      </c>
      <c r="F118">
        <v>59</v>
      </c>
      <c r="G118">
        <v>21514</v>
      </c>
      <c r="H118">
        <v>560307</v>
      </c>
      <c r="I118">
        <v>29358</v>
      </c>
      <c r="J118" t="s">
        <v>417</v>
      </c>
      <c r="M118" s="5"/>
      <c r="N118" s="5"/>
      <c r="O118" s="5"/>
      <c r="P118" s="5"/>
      <c r="Q118" s="5"/>
      <c r="S118" t="s">
        <v>416</v>
      </c>
      <c r="T118" s="5"/>
      <c r="U118" t="s">
        <v>417</v>
      </c>
      <c r="W118" s="140"/>
      <c r="X118" s="140"/>
      <c r="Y118" s="140"/>
      <c r="Z118" s="140"/>
      <c r="AA118" s="140"/>
      <c r="AB118" s="140"/>
      <c r="AC118" s="140"/>
      <c r="AD118" s="140"/>
      <c r="AE118" s="140"/>
      <c r="AF118" s="140"/>
      <c r="AG118" s="5"/>
      <c r="AH118" s="5"/>
      <c r="AI118" s="5"/>
      <c r="AJ118" s="5"/>
      <c r="AK118" s="5"/>
      <c r="AL118" s="5"/>
      <c r="AM118" s="5"/>
      <c r="AN118" s="5"/>
      <c r="AO118" s="5"/>
      <c r="AP118" s="5"/>
      <c r="AQ118" s="5"/>
      <c r="AR118" s="5"/>
      <c r="AS118" s="5"/>
      <c r="AT118" s="5"/>
      <c r="AU118" s="5"/>
      <c r="AV118" s="5"/>
      <c r="AW118" s="5"/>
      <c r="AX118" s="5"/>
      <c r="AY118" s="5"/>
      <c r="AZ118" s="5"/>
      <c r="BA118" s="5"/>
      <c r="BB118" s="5"/>
      <c r="BC118" s="5"/>
    </row>
    <row r="119" spans="1:55" x14ac:dyDescent="0.25">
      <c r="A119" t="s">
        <v>413</v>
      </c>
      <c r="B119" t="s">
        <v>458</v>
      </c>
      <c r="C119" t="s">
        <v>565</v>
      </c>
      <c r="D119">
        <v>26724</v>
      </c>
      <c r="E119" t="s">
        <v>439</v>
      </c>
      <c r="F119">
        <v>58</v>
      </c>
      <c r="G119">
        <v>21861</v>
      </c>
      <c r="H119">
        <v>350359</v>
      </c>
      <c r="I119">
        <v>29375</v>
      </c>
      <c r="J119" t="s">
        <v>417</v>
      </c>
      <c r="M119" s="5"/>
      <c r="N119" s="5"/>
      <c r="O119" s="5"/>
      <c r="P119" s="5"/>
      <c r="Q119" s="5"/>
      <c r="S119" t="s">
        <v>439</v>
      </c>
      <c r="T119" s="5"/>
      <c r="U119" t="s">
        <v>417</v>
      </c>
      <c r="W119" s="140"/>
      <c r="X119" s="140"/>
      <c r="Y119" s="140"/>
      <c r="Z119" s="140"/>
      <c r="AA119" s="140"/>
      <c r="AB119" s="140"/>
      <c r="AC119" s="140"/>
      <c r="AD119" s="140"/>
      <c r="AE119" s="140"/>
      <c r="AF119" s="140"/>
      <c r="AG119" s="5"/>
      <c r="AH119" s="5"/>
      <c r="AI119" s="5"/>
      <c r="AJ119" s="5"/>
      <c r="AK119" s="5"/>
      <c r="AL119" s="5"/>
      <c r="AM119" s="5"/>
      <c r="AN119" s="5"/>
      <c r="AO119" s="5"/>
      <c r="AP119" s="5"/>
      <c r="AQ119" s="5"/>
      <c r="AR119" s="5"/>
      <c r="AS119" s="5"/>
      <c r="AT119" s="5"/>
      <c r="AU119" s="5"/>
      <c r="AV119" s="5"/>
      <c r="AW119" s="5"/>
      <c r="AX119" s="5"/>
      <c r="AY119" s="5"/>
      <c r="AZ119" s="5"/>
      <c r="BA119" s="5"/>
      <c r="BB119" s="5"/>
      <c r="BC119" s="5"/>
    </row>
    <row r="120" spans="1:55" x14ac:dyDescent="0.25">
      <c r="A120" t="s">
        <v>408</v>
      </c>
      <c r="B120" t="s">
        <v>594</v>
      </c>
      <c r="C120" t="s">
        <v>550</v>
      </c>
      <c r="D120">
        <v>20040</v>
      </c>
      <c r="E120" t="s">
        <v>595</v>
      </c>
      <c r="F120">
        <v>65</v>
      </c>
      <c r="G120">
        <v>19491</v>
      </c>
      <c r="H120">
        <v>560310</v>
      </c>
      <c r="I120">
        <v>29346</v>
      </c>
      <c r="J120" t="s">
        <v>417</v>
      </c>
      <c r="M120" s="5"/>
      <c r="N120" s="5"/>
      <c r="O120" s="5"/>
      <c r="P120" s="5"/>
      <c r="Q120" s="5"/>
      <c r="S120" t="s">
        <v>595</v>
      </c>
      <c r="T120" s="5"/>
      <c r="U120" t="s">
        <v>417</v>
      </c>
      <c r="W120" s="140"/>
      <c r="X120" s="140"/>
      <c r="Y120" s="140"/>
      <c r="Z120" s="140"/>
      <c r="AA120" s="140"/>
      <c r="AB120" s="140"/>
      <c r="AC120" s="140"/>
      <c r="AD120" s="140"/>
      <c r="AE120" s="140"/>
      <c r="AF120" s="140"/>
      <c r="AG120" s="5"/>
      <c r="AH120" s="5"/>
      <c r="AI120" s="5"/>
      <c r="AJ120" s="5"/>
      <c r="AK120" s="5"/>
      <c r="AL120" s="5"/>
      <c r="AM120" s="5"/>
      <c r="AN120" s="5"/>
      <c r="AO120" s="5"/>
      <c r="AP120" s="5"/>
      <c r="AQ120" s="5"/>
      <c r="AR120" s="5"/>
      <c r="AS120" s="5"/>
      <c r="AT120" s="5"/>
      <c r="AU120" s="5"/>
      <c r="AV120" s="5"/>
      <c r="AW120" s="5"/>
      <c r="AX120" s="5"/>
      <c r="AY120" s="5"/>
      <c r="AZ120" s="5"/>
      <c r="BA120" s="5"/>
      <c r="BB120" s="5"/>
      <c r="BC120" s="5"/>
    </row>
    <row r="121" spans="1:55" x14ac:dyDescent="0.25">
      <c r="A121" t="s">
        <v>413</v>
      </c>
      <c r="B121" t="s">
        <v>549</v>
      </c>
      <c r="C121" t="s">
        <v>596</v>
      </c>
      <c r="D121">
        <v>18960</v>
      </c>
      <c r="E121" t="s">
        <v>457</v>
      </c>
      <c r="F121">
        <v>61</v>
      </c>
      <c r="G121">
        <v>20974</v>
      </c>
      <c r="H121">
        <v>351075</v>
      </c>
      <c r="I121">
        <v>29565</v>
      </c>
      <c r="J121" t="s">
        <v>417</v>
      </c>
      <c r="M121" s="5"/>
      <c r="N121" s="5"/>
      <c r="O121" s="5"/>
      <c r="P121" s="5"/>
      <c r="Q121" s="5"/>
      <c r="S121" t="s">
        <v>457</v>
      </c>
      <c r="T121" s="5"/>
      <c r="U121" t="s">
        <v>417</v>
      </c>
      <c r="W121" s="140"/>
      <c r="X121" s="140"/>
      <c r="Y121" s="140"/>
      <c r="Z121" s="140"/>
      <c r="AA121" s="140"/>
      <c r="AB121" s="140"/>
      <c r="AC121" s="140"/>
      <c r="AD121" s="140"/>
      <c r="AE121" s="140"/>
      <c r="AF121" s="140"/>
      <c r="AG121" s="5"/>
      <c r="AH121" s="5"/>
      <c r="AI121" s="5"/>
      <c r="AJ121" s="5"/>
      <c r="AK121" s="5"/>
      <c r="AL121" s="5"/>
      <c r="AM121" s="5"/>
      <c r="AN121" s="5"/>
      <c r="AO121" s="5"/>
      <c r="AP121" s="5"/>
      <c r="AQ121" s="5"/>
      <c r="AR121" s="5"/>
      <c r="AS121" s="5"/>
      <c r="AT121" s="5"/>
      <c r="AU121" s="5"/>
      <c r="AV121" s="5"/>
      <c r="AW121" s="5"/>
      <c r="AX121" s="5"/>
      <c r="AY121" s="5"/>
      <c r="AZ121" s="5"/>
      <c r="BA121" s="5"/>
      <c r="BB121" s="5"/>
      <c r="BC121" s="5"/>
    </row>
    <row r="122" spans="1:55" x14ac:dyDescent="0.25">
      <c r="A122" t="s">
        <v>408</v>
      </c>
      <c r="B122" t="s">
        <v>519</v>
      </c>
      <c r="C122" t="s">
        <v>527</v>
      </c>
      <c r="D122">
        <v>26676</v>
      </c>
      <c r="E122" t="s">
        <v>473</v>
      </c>
      <c r="F122">
        <v>60</v>
      </c>
      <c r="G122">
        <v>21376</v>
      </c>
      <c r="H122">
        <v>350448</v>
      </c>
      <c r="I122">
        <v>29228</v>
      </c>
      <c r="J122" t="s">
        <v>417</v>
      </c>
      <c r="M122" s="5"/>
      <c r="N122" s="5"/>
      <c r="O122" s="5"/>
      <c r="P122" s="5"/>
      <c r="Q122" s="5"/>
      <c r="S122" t="s">
        <v>473</v>
      </c>
      <c r="T122" s="5"/>
      <c r="U122" t="s">
        <v>417</v>
      </c>
      <c r="W122" s="140"/>
      <c r="X122" s="140"/>
      <c r="Y122" s="140"/>
      <c r="Z122" s="140"/>
      <c r="AA122" s="140"/>
      <c r="AB122" s="140"/>
      <c r="AC122" s="140"/>
      <c r="AD122" s="140"/>
      <c r="AE122" s="140"/>
      <c r="AF122" s="140"/>
      <c r="AG122" s="5"/>
      <c r="AH122" s="5"/>
      <c r="AI122" s="5"/>
      <c r="AJ122" s="5"/>
      <c r="AK122" s="5"/>
      <c r="AL122" s="5"/>
      <c r="AM122" s="5"/>
      <c r="AN122" s="5"/>
      <c r="AO122" s="5"/>
      <c r="AP122" s="5"/>
      <c r="AQ122" s="5"/>
      <c r="AR122" s="5"/>
      <c r="AS122" s="5"/>
      <c r="AT122" s="5"/>
      <c r="AU122" s="5"/>
      <c r="AV122" s="5"/>
      <c r="AW122" s="5"/>
      <c r="AX122" s="5"/>
      <c r="AY122" s="5"/>
      <c r="AZ122" s="5"/>
      <c r="BA122" s="5"/>
      <c r="BB122" s="5"/>
      <c r="BC122" s="5"/>
    </row>
    <row r="123" spans="1:55" ht="15" customHeight="1" x14ac:dyDescent="0.25">
      <c r="A123" t="s">
        <v>408</v>
      </c>
      <c r="B123" t="s">
        <v>534</v>
      </c>
      <c r="C123" t="s">
        <v>597</v>
      </c>
      <c r="D123">
        <v>28440</v>
      </c>
      <c r="E123" t="s">
        <v>598</v>
      </c>
      <c r="F123">
        <v>60</v>
      </c>
      <c r="G123">
        <v>21378</v>
      </c>
      <c r="H123">
        <v>350844</v>
      </c>
      <c r="I123">
        <v>29363</v>
      </c>
      <c r="J123" t="s">
        <v>417</v>
      </c>
      <c r="M123" s="5"/>
      <c r="N123" s="5"/>
      <c r="O123" s="5"/>
      <c r="P123" s="5"/>
      <c r="Q123" s="5"/>
      <c r="S123" t="s">
        <v>598</v>
      </c>
      <c r="T123" s="5"/>
      <c r="U123" t="s">
        <v>417</v>
      </c>
      <c r="W123" s="140"/>
      <c r="X123" s="406" t="s">
        <v>1506</v>
      </c>
      <c r="Y123" s="407"/>
      <c r="Z123" s="407"/>
      <c r="AA123" s="407"/>
      <c r="AB123" s="407"/>
      <c r="AC123" s="407"/>
      <c r="AD123" s="407"/>
      <c r="AE123" s="408"/>
      <c r="AF123" s="140"/>
      <c r="AG123" s="5"/>
      <c r="AH123" s="5"/>
      <c r="AI123" s="5"/>
      <c r="AJ123" s="5"/>
      <c r="AK123" s="5"/>
      <c r="AL123" s="5"/>
      <c r="AM123" s="5"/>
      <c r="AN123" s="5"/>
      <c r="AO123" s="5"/>
      <c r="AP123" s="5"/>
      <c r="AQ123" s="5"/>
      <c r="AR123" s="5"/>
      <c r="AS123" s="5"/>
      <c r="AT123" s="5"/>
      <c r="AU123" s="5"/>
      <c r="AV123" s="5"/>
      <c r="AW123" s="5"/>
      <c r="AX123" s="5"/>
      <c r="AY123" s="5"/>
      <c r="AZ123" s="5"/>
      <c r="BA123" s="5"/>
      <c r="BB123" s="5"/>
      <c r="BC123" s="5"/>
    </row>
    <row r="124" spans="1:55" x14ac:dyDescent="0.25">
      <c r="A124" t="s">
        <v>413</v>
      </c>
      <c r="B124" t="s">
        <v>423</v>
      </c>
      <c r="C124" t="s">
        <v>438</v>
      </c>
      <c r="D124">
        <v>20028</v>
      </c>
      <c r="E124" t="s">
        <v>416</v>
      </c>
      <c r="F124">
        <v>60</v>
      </c>
      <c r="G124">
        <v>21440</v>
      </c>
      <c r="H124">
        <v>350756</v>
      </c>
      <c r="I124">
        <v>29384</v>
      </c>
      <c r="J124" t="s">
        <v>417</v>
      </c>
      <c r="M124" s="5"/>
      <c r="N124" s="5"/>
      <c r="O124" s="5"/>
      <c r="P124" s="5"/>
      <c r="Q124" s="5"/>
      <c r="S124" t="s">
        <v>416</v>
      </c>
      <c r="T124" s="5"/>
      <c r="U124" t="s">
        <v>417</v>
      </c>
      <c r="W124" s="140"/>
      <c r="X124" s="409"/>
      <c r="Y124" s="410"/>
      <c r="Z124" s="410"/>
      <c r="AA124" s="410"/>
      <c r="AB124" s="410"/>
      <c r="AC124" s="410"/>
      <c r="AD124" s="410"/>
      <c r="AE124" s="411"/>
      <c r="AF124" s="140"/>
      <c r="AG124" s="5"/>
      <c r="AH124" s="5"/>
      <c r="AI124" s="5"/>
      <c r="AJ124" s="5"/>
      <c r="AK124" s="5"/>
      <c r="AL124" s="5"/>
      <c r="AM124" s="5"/>
      <c r="AN124" s="5"/>
      <c r="AO124" s="5"/>
      <c r="AP124" s="5"/>
      <c r="AQ124" s="5"/>
      <c r="AR124" s="5"/>
      <c r="AS124" s="5"/>
      <c r="AT124" s="5"/>
      <c r="AU124" s="5"/>
      <c r="AV124" s="5"/>
      <c r="AW124" s="5"/>
      <c r="AX124" s="5"/>
      <c r="AY124" s="5"/>
      <c r="AZ124" s="5"/>
      <c r="BA124" s="5"/>
      <c r="BB124" s="5"/>
      <c r="BC124" s="5"/>
    </row>
    <row r="125" spans="1:55" x14ac:dyDescent="0.25">
      <c r="A125" t="s">
        <v>408</v>
      </c>
      <c r="B125" t="s">
        <v>493</v>
      </c>
      <c r="C125" t="s">
        <v>599</v>
      </c>
      <c r="D125">
        <v>23304</v>
      </c>
      <c r="E125" t="s">
        <v>548</v>
      </c>
      <c r="F125">
        <v>59</v>
      </c>
      <c r="G125">
        <v>21558</v>
      </c>
      <c r="H125">
        <v>350182</v>
      </c>
      <c r="I125">
        <v>29344</v>
      </c>
      <c r="J125" t="s">
        <v>417</v>
      </c>
      <c r="M125" s="5"/>
      <c r="N125" s="5"/>
      <c r="O125" s="5"/>
      <c r="P125" s="5"/>
      <c r="Q125" s="5"/>
      <c r="S125" t="s">
        <v>548</v>
      </c>
      <c r="T125" s="5"/>
      <c r="U125" t="s">
        <v>417</v>
      </c>
      <c r="W125" s="140"/>
      <c r="X125" s="140"/>
      <c r="Y125" s="140"/>
      <c r="Z125" s="140"/>
      <c r="AA125" s="140"/>
      <c r="AB125" s="140"/>
      <c r="AC125" s="140"/>
      <c r="AD125" s="140"/>
      <c r="AE125" s="140"/>
      <c r="AF125" s="140"/>
      <c r="AG125" s="5"/>
      <c r="AH125" s="5"/>
      <c r="AI125" s="5"/>
      <c r="AJ125" s="5"/>
      <c r="AK125" s="5"/>
      <c r="AL125" s="5"/>
      <c r="AM125" s="5"/>
      <c r="AN125" s="5"/>
      <c r="AO125" s="5"/>
      <c r="AP125" s="5"/>
      <c r="AQ125" s="5"/>
      <c r="AR125" s="5"/>
      <c r="AS125" s="5"/>
      <c r="AT125" s="5"/>
      <c r="AU125" s="5"/>
      <c r="AV125" s="5"/>
      <c r="AW125" s="5"/>
      <c r="AX125" s="5"/>
      <c r="AY125" s="5"/>
      <c r="AZ125" s="5"/>
      <c r="BA125" s="5"/>
      <c r="BB125" s="5"/>
      <c r="BC125" s="5"/>
    </row>
    <row r="126" spans="1:55" x14ac:dyDescent="0.25">
      <c r="A126" t="s">
        <v>413</v>
      </c>
      <c r="B126" t="s">
        <v>429</v>
      </c>
      <c r="C126" t="s">
        <v>600</v>
      </c>
      <c r="D126">
        <v>20772</v>
      </c>
      <c r="E126" t="s">
        <v>601</v>
      </c>
      <c r="F126">
        <v>57</v>
      </c>
      <c r="G126">
        <v>22534</v>
      </c>
      <c r="H126">
        <v>350850</v>
      </c>
      <c r="I126">
        <v>29580</v>
      </c>
      <c r="J126" t="s">
        <v>417</v>
      </c>
      <c r="M126" s="5"/>
      <c r="N126" s="5"/>
      <c r="O126" s="5"/>
      <c r="P126" s="5"/>
      <c r="Q126" s="5"/>
      <c r="S126" t="s">
        <v>601</v>
      </c>
      <c r="T126" s="5"/>
      <c r="U126" t="s">
        <v>417</v>
      </c>
      <c r="W126" s="140"/>
      <c r="X126" s="140"/>
      <c r="Y126" s="5" t="s">
        <v>1507</v>
      </c>
      <c r="Z126" s="5"/>
      <c r="AA126" s="5"/>
      <c r="AB126" s="5"/>
      <c r="AC126" s="5"/>
      <c r="AD126" s="5"/>
      <c r="AE126" s="140"/>
      <c r="AF126" s="140"/>
      <c r="AG126" s="5"/>
      <c r="AH126" s="5"/>
      <c r="AI126" s="5"/>
      <c r="AJ126" s="5"/>
      <c r="AK126" s="5"/>
      <c r="AL126" s="5"/>
      <c r="AM126" s="5"/>
      <c r="AN126" s="5"/>
      <c r="AO126" s="5"/>
      <c r="AP126" s="5"/>
      <c r="AQ126" s="5"/>
      <c r="AR126" s="5"/>
      <c r="AS126" s="5"/>
      <c r="AT126" s="5"/>
      <c r="AU126" s="5"/>
      <c r="AV126" s="5"/>
      <c r="AW126" s="5"/>
      <c r="AX126" s="5"/>
      <c r="AY126" s="5"/>
      <c r="AZ126" s="5"/>
      <c r="BA126" s="5"/>
      <c r="BB126" s="5"/>
      <c r="BC126" s="5"/>
    </row>
    <row r="127" spans="1:55" x14ac:dyDescent="0.25">
      <c r="A127" t="s">
        <v>413</v>
      </c>
      <c r="B127" t="s">
        <v>602</v>
      </c>
      <c r="C127" t="s">
        <v>600</v>
      </c>
      <c r="D127">
        <v>25788</v>
      </c>
      <c r="E127" t="s">
        <v>457</v>
      </c>
      <c r="F127">
        <v>57</v>
      </c>
      <c r="G127">
        <v>22275</v>
      </c>
      <c r="H127">
        <v>350112</v>
      </c>
      <c r="I127">
        <v>29414</v>
      </c>
      <c r="J127" t="s">
        <v>417</v>
      </c>
      <c r="M127" s="5"/>
      <c r="N127" s="5"/>
      <c r="O127" s="5"/>
      <c r="P127" s="5"/>
      <c r="Q127" s="5"/>
      <c r="S127" t="s">
        <v>457</v>
      </c>
      <c r="T127" s="5"/>
      <c r="U127" t="s">
        <v>417</v>
      </c>
      <c r="W127" s="140"/>
      <c r="X127" s="140"/>
      <c r="Y127" s="140"/>
      <c r="Z127" s="140"/>
      <c r="AA127" s="140"/>
      <c r="AB127" s="140"/>
      <c r="AC127" s="140"/>
      <c r="AD127" s="140"/>
      <c r="AE127" s="140"/>
      <c r="AF127" s="140"/>
      <c r="AG127" s="5"/>
      <c r="AH127" s="5"/>
      <c r="AI127" s="5"/>
      <c r="AJ127" s="5"/>
      <c r="AK127" s="5"/>
      <c r="AL127" s="5"/>
      <c r="AM127" s="5"/>
      <c r="AN127" s="5"/>
      <c r="AO127" s="5"/>
      <c r="AP127" s="5"/>
      <c r="AQ127" s="5"/>
      <c r="AR127" s="5"/>
      <c r="AS127" s="5"/>
      <c r="AT127" s="5"/>
      <c r="AU127" s="5"/>
      <c r="AV127" s="5"/>
      <c r="AW127" s="5"/>
      <c r="AX127" s="5"/>
      <c r="AY127" s="5"/>
      <c r="AZ127" s="5"/>
      <c r="BA127" s="5"/>
      <c r="BB127" s="5"/>
      <c r="BC127" s="5"/>
    </row>
    <row r="128" spans="1:55" x14ac:dyDescent="0.25">
      <c r="A128" t="s">
        <v>413</v>
      </c>
      <c r="B128" t="s">
        <v>493</v>
      </c>
      <c r="C128" t="s">
        <v>529</v>
      </c>
      <c r="D128">
        <v>21732</v>
      </c>
      <c r="E128" t="s">
        <v>442</v>
      </c>
      <c r="F128">
        <v>60</v>
      </c>
      <c r="G128">
        <v>21232</v>
      </c>
      <c r="H128">
        <v>560317</v>
      </c>
      <c r="I128">
        <v>29551</v>
      </c>
      <c r="J128" t="s">
        <v>417</v>
      </c>
      <c r="M128" s="5"/>
      <c r="N128" s="5"/>
      <c r="O128" s="5"/>
      <c r="P128" s="5"/>
      <c r="Q128" s="5"/>
      <c r="S128" t="s">
        <v>442</v>
      </c>
      <c r="T128" s="5"/>
      <c r="U128" t="s">
        <v>417</v>
      </c>
      <c r="W128" s="140"/>
      <c r="X128" s="140"/>
      <c r="Y128" s="5" t="s">
        <v>1508</v>
      </c>
      <c r="Z128" s="5"/>
      <c r="AA128" s="5"/>
      <c r="AB128" s="140"/>
      <c r="AC128" s="140"/>
      <c r="AD128" s="140"/>
      <c r="AE128" s="140"/>
      <c r="AF128" s="140"/>
      <c r="AG128" s="5"/>
      <c r="AH128" s="5"/>
      <c r="AI128" s="5"/>
      <c r="AJ128" s="5"/>
      <c r="AK128" s="5"/>
      <c r="AL128" s="5"/>
      <c r="AM128" s="5"/>
      <c r="AN128" s="5"/>
      <c r="AO128" s="5"/>
      <c r="AP128" s="5"/>
      <c r="AQ128" s="5"/>
      <c r="AR128" s="5"/>
      <c r="AS128" s="5"/>
      <c r="AT128" s="5"/>
      <c r="AU128" s="5"/>
      <c r="AV128" s="5"/>
      <c r="AW128" s="5"/>
      <c r="AX128" s="5"/>
      <c r="AY128" s="5"/>
      <c r="AZ128" s="5"/>
      <c r="BA128" s="5"/>
      <c r="BB128" s="5"/>
      <c r="BC128" s="5"/>
    </row>
    <row r="129" spans="1:55" x14ac:dyDescent="0.25">
      <c r="A129" t="s">
        <v>413</v>
      </c>
      <c r="B129" t="s">
        <v>549</v>
      </c>
      <c r="C129" t="s">
        <v>486</v>
      </c>
      <c r="D129">
        <v>27216</v>
      </c>
      <c r="E129" t="s">
        <v>422</v>
      </c>
      <c r="F129">
        <v>58</v>
      </c>
      <c r="G129">
        <v>21830</v>
      </c>
      <c r="H129">
        <v>560314</v>
      </c>
      <c r="I129">
        <v>29505</v>
      </c>
      <c r="J129" t="s">
        <v>417</v>
      </c>
      <c r="M129" s="5"/>
      <c r="N129" s="5"/>
      <c r="O129" s="5"/>
      <c r="P129" s="5"/>
      <c r="Q129" s="5"/>
      <c r="S129" t="s">
        <v>422</v>
      </c>
      <c r="T129" s="5"/>
      <c r="U129" t="s">
        <v>417</v>
      </c>
      <c r="W129" s="140"/>
      <c r="X129" s="140"/>
      <c r="Y129" s="140"/>
      <c r="Z129" s="140"/>
      <c r="AA129" s="140"/>
      <c r="AB129" s="140"/>
      <c r="AC129" s="140"/>
      <c r="AD129" s="140"/>
      <c r="AE129" s="140"/>
      <c r="AF129" s="140"/>
      <c r="AG129" s="5"/>
      <c r="AH129" s="5"/>
      <c r="AI129" s="5"/>
      <c r="AJ129" s="5"/>
      <c r="AK129" s="5"/>
      <c r="AL129" s="5"/>
      <c r="AM129" s="5"/>
      <c r="AN129" s="5"/>
      <c r="AO129" s="5"/>
      <c r="AP129" s="5"/>
      <c r="AQ129" s="5"/>
      <c r="AR129" s="5"/>
      <c r="AS129" s="5"/>
      <c r="AT129" s="5"/>
      <c r="AU129" s="5"/>
      <c r="AV129" s="5"/>
      <c r="AW129" s="5"/>
      <c r="AX129" s="5"/>
      <c r="AY129" s="5"/>
      <c r="AZ129" s="5"/>
      <c r="BA129" s="5"/>
      <c r="BB129" s="5"/>
      <c r="BC129" s="5"/>
    </row>
    <row r="130" spans="1:55" x14ac:dyDescent="0.25">
      <c r="A130" t="s">
        <v>408</v>
      </c>
      <c r="B130" t="s">
        <v>483</v>
      </c>
      <c r="C130" t="s">
        <v>533</v>
      </c>
      <c r="D130">
        <v>25920</v>
      </c>
      <c r="E130" t="s">
        <v>460</v>
      </c>
      <c r="F130">
        <v>59</v>
      </c>
      <c r="G130">
        <v>21692</v>
      </c>
      <c r="H130">
        <v>350350</v>
      </c>
      <c r="I130">
        <v>29419</v>
      </c>
      <c r="J130" t="s">
        <v>417</v>
      </c>
      <c r="M130" s="5"/>
      <c r="N130" s="5"/>
      <c r="O130" s="5"/>
      <c r="P130" s="5"/>
      <c r="Q130" s="5"/>
      <c r="S130" t="s">
        <v>460</v>
      </c>
      <c r="T130" s="5"/>
      <c r="U130" t="s">
        <v>417</v>
      </c>
      <c r="W130" s="140"/>
      <c r="X130" s="140"/>
      <c r="Y130" s="5" t="s">
        <v>1509</v>
      </c>
      <c r="Z130" s="5"/>
      <c r="AA130" s="5"/>
      <c r="AB130" s="5"/>
      <c r="AC130" s="140"/>
      <c r="AD130" s="140"/>
      <c r="AE130" s="140"/>
      <c r="AF130" s="140"/>
      <c r="AG130" s="5"/>
      <c r="AH130" s="5"/>
      <c r="AI130" s="5"/>
      <c r="AJ130" s="5"/>
      <c r="AK130" s="5"/>
      <c r="AL130" s="5"/>
      <c r="AM130" s="5"/>
      <c r="AN130" s="5"/>
      <c r="AO130" s="5"/>
      <c r="AP130" s="5"/>
      <c r="AQ130" s="5"/>
      <c r="AR130" s="5"/>
      <c r="AS130" s="5"/>
      <c r="AT130" s="5"/>
      <c r="AU130" s="5"/>
      <c r="AV130" s="5"/>
      <c r="AW130" s="5"/>
      <c r="AX130" s="5"/>
      <c r="AY130" s="5"/>
      <c r="AZ130" s="5"/>
      <c r="BA130" s="5"/>
      <c r="BB130" s="5"/>
      <c r="BC130" s="5"/>
    </row>
    <row r="131" spans="1:55" x14ac:dyDescent="0.25">
      <c r="A131" t="s">
        <v>408</v>
      </c>
      <c r="B131" t="s">
        <v>603</v>
      </c>
      <c r="C131" t="s">
        <v>604</v>
      </c>
      <c r="D131">
        <v>24564</v>
      </c>
      <c r="E131" t="s">
        <v>536</v>
      </c>
      <c r="F131">
        <v>59</v>
      </c>
      <c r="G131">
        <v>21812</v>
      </c>
      <c r="H131">
        <v>350421</v>
      </c>
      <c r="I131">
        <v>29486</v>
      </c>
      <c r="J131" t="s">
        <v>417</v>
      </c>
      <c r="M131" s="5"/>
      <c r="N131" s="5"/>
      <c r="O131" s="5"/>
      <c r="P131" s="5"/>
      <c r="Q131" s="5"/>
      <c r="S131" t="s">
        <v>536</v>
      </c>
      <c r="T131" s="5"/>
      <c r="U131" t="s">
        <v>417</v>
      </c>
      <c r="W131" s="140"/>
      <c r="X131" s="140"/>
      <c r="Y131" s="140"/>
      <c r="Z131" s="140"/>
      <c r="AA131" s="140"/>
      <c r="AB131" s="140"/>
      <c r="AC131" s="140"/>
      <c r="AD131" s="140"/>
      <c r="AE131" s="140"/>
      <c r="AF131" s="140"/>
      <c r="AG131" s="5"/>
      <c r="AH131" s="5"/>
      <c r="AI131" s="5"/>
      <c r="AJ131" s="5"/>
      <c r="AK131" s="5"/>
      <c r="AL131" s="5"/>
      <c r="AM131" s="5"/>
      <c r="AN131" s="5"/>
      <c r="AO131" s="5"/>
      <c r="AP131" s="5"/>
      <c r="AQ131" s="5"/>
      <c r="AR131" s="5"/>
      <c r="AS131" s="5"/>
      <c r="AT131" s="5"/>
      <c r="AU131" s="5"/>
      <c r="AV131" s="5"/>
      <c r="AW131" s="5"/>
      <c r="AX131" s="5"/>
      <c r="AY131" s="5"/>
      <c r="AZ131" s="5"/>
      <c r="BA131" s="5"/>
      <c r="BB131" s="5"/>
      <c r="BC131" s="5"/>
    </row>
    <row r="132" spans="1:55" x14ac:dyDescent="0.25">
      <c r="A132" t="s">
        <v>413</v>
      </c>
      <c r="B132" t="s">
        <v>410</v>
      </c>
      <c r="C132" t="s">
        <v>456</v>
      </c>
      <c r="D132">
        <v>27672</v>
      </c>
      <c r="E132" t="s">
        <v>605</v>
      </c>
      <c r="F132">
        <v>59</v>
      </c>
      <c r="G132">
        <v>21660</v>
      </c>
      <c r="H132">
        <v>350394</v>
      </c>
      <c r="I132">
        <v>29314</v>
      </c>
      <c r="J132" t="s">
        <v>421</v>
      </c>
      <c r="M132" s="5"/>
      <c r="N132" s="5"/>
      <c r="O132" s="5"/>
      <c r="P132" s="5"/>
      <c r="Q132" s="5"/>
      <c r="S132" t="s">
        <v>605</v>
      </c>
      <c r="T132" s="5"/>
      <c r="U132" t="s">
        <v>421</v>
      </c>
      <c r="W132" s="140"/>
      <c r="X132" s="140"/>
      <c r="Y132" s="140"/>
      <c r="Z132" s="140"/>
      <c r="AA132" s="140"/>
      <c r="AB132" s="140"/>
      <c r="AC132" s="140"/>
      <c r="AD132" s="140"/>
      <c r="AE132" s="140"/>
      <c r="AF132" s="140"/>
      <c r="AG132" s="5"/>
      <c r="AH132" s="5"/>
      <c r="AI132" s="5"/>
      <c r="AJ132" s="5"/>
      <c r="AK132" s="5"/>
      <c r="AL132" s="5"/>
      <c r="AM132" s="5"/>
      <c r="AN132" s="5"/>
      <c r="AO132" s="5"/>
      <c r="AP132" s="5"/>
      <c r="AQ132" s="5"/>
      <c r="AR132" s="5"/>
      <c r="AS132" s="5"/>
      <c r="AT132" s="5"/>
      <c r="AU132" s="5"/>
      <c r="AV132" s="5"/>
      <c r="AW132" s="5"/>
      <c r="AX132" s="5"/>
      <c r="AY132" s="5"/>
      <c r="AZ132" s="5"/>
      <c r="BA132" s="5"/>
      <c r="BB132" s="5"/>
      <c r="BC132" s="5"/>
    </row>
    <row r="133" spans="1:55" x14ac:dyDescent="0.25">
      <c r="A133" t="s">
        <v>413</v>
      </c>
      <c r="B133" t="s">
        <v>592</v>
      </c>
      <c r="C133" t="s">
        <v>432</v>
      </c>
      <c r="D133">
        <v>23556</v>
      </c>
      <c r="E133" t="s">
        <v>439</v>
      </c>
      <c r="F133">
        <v>59</v>
      </c>
      <c r="G133">
        <v>21803</v>
      </c>
      <c r="H133">
        <v>350661</v>
      </c>
      <c r="I133">
        <v>29581</v>
      </c>
      <c r="J133" t="s">
        <v>421</v>
      </c>
      <c r="M133" s="5"/>
      <c r="N133" s="5"/>
      <c r="O133" s="5"/>
      <c r="P133" s="5"/>
      <c r="Q133" s="5"/>
      <c r="S133" t="s">
        <v>439</v>
      </c>
      <c r="T133" s="5"/>
      <c r="U133" t="s">
        <v>421</v>
      </c>
      <c r="W133" s="140"/>
      <c r="X133" s="140"/>
      <c r="Y133" s="140"/>
      <c r="Z133" s="140"/>
      <c r="AA133" s="140"/>
      <c r="AB133" s="140"/>
      <c r="AC133" s="140"/>
      <c r="AD133" s="140"/>
      <c r="AE133" s="140"/>
      <c r="AF133" s="140"/>
      <c r="AG133" s="5"/>
      <c r="AH133" s="5"/>
      <c r="AI133" s="5"/>
      <c r="AJ133" s="5"/>
      <c r="AK133" s="5"/>
      <c r="AL133" s="5"/>
      <c r="AM133" s="5"/>
      <c r="AN133" s="5"/>
      <c r="AO133" s="5"/>
      <c r="AP133" s="5"/>
      <c r="AQ133" s="5"/>
      <c r="AR133" s="5"/>
      <c r="AS133" s="5"/>
      <c r="AT133" s="5"/>
      <c r="AU133" s="5"/>
      <c r="AV133" s="5"/>
      <c r="AW133" s="5"/>
      <c r="AX133" s="5"/>
      <c r="AY133" s="5"/>
      <c r="AZ133" s="5"/>
      <c r="BA133" s="5"/>
      <c r="BB133" s="5"/>
      <c r="BC133" s="5"/>
    </row>
    <row r="134" spans="1:55" x14ac:dyDescent="0.25">
      <c r="A134" t="s">
        <v>413</v>
      </c>
      <c r="B134" t="s">
        <v>603</v>
      </c>
      <c r="C134" t="s">
        <v>606</v>
      </c>
      <c r="D134">
        <v>21168</v>
      </c>
      <c r="E134" t="s">
        <v>607</v>
      </c>
      <c r="F134">
        <v>59</v>
      </c>
      <c r="G134">
        <v>21805</v>
      </c>
      <c r="H134">
        <v>560316</v>
      </c>
      <c r="I134">
        <v>29536</v>
      </c>
      <c r="J134" t="s">
        <v>421</v>
      </c>
      <c r="M134" s="5"/>
      <c r="N134" s="5"/>
      <c r="O134" s="5"/>
      <c r="P134" s="5"/>
      <c r="Q134" s="5"/>
      <c r="S134" t="s">
        <v>607</v>
      </c>
      <c r="T134" s="5"/>
      <c r="U134" t="s">
        <v>421</v>
      </c>
      <c r="W134" s="140"/>
      <c r="X134" s="140"/>
      <c r="Y134" s="140"/>
      <c r="Z134" s="140"/>
      <c r="AA134" s="140"/>
      <c r="AB134" s="140"/>
      <c r="AC134" s="140"/>
      <c r="AD134" s="140"/>
      <c r="AE134" s="140"/>
      <c r="AF134" s="140"/>
      <c r="AG134" s="5"/>
      <c r="AH134" s="5"/>
      <c r="AI134" s="5"/>
      <c r="AJ134" s="5"/>
      <c r="AK134" s="5"/>
      <c r="AL134" s="5"/>
      <c r="AM134" s="5"/>
      <c r="AN134" s="5"/>
      <c r="AO134" s="5"/>
      <c r="AP134" s="5"/>
      <c r="AQ134" s="5"/>
      <c r="AR134" s="5"/>
      <c r="AS134" s="5"/>
      <c r="AT134" s="5"/>
      <c r="AU134" s="5"/>
      <c r="AV134" s="5"/>
      <c r="AW134" s="5"/>
      <c r="AX134" s="5"/>
      <c r="AY134" s="5"/>
      <c r="AZ134" s="5"/>
      <c r="BA134" s="5"/>
      <c r="BB134" s="5"/>
      <c r="BC134" s="5"/>
    </row>
    <row r="135" spans="1:55" x14ac:dyDescent="0.25">
      <c r="A135" t="s">
        <v>413</v>
      </c>
      <c r="B135" t="s">
        <v>446</v>
      </c>
      <c r="C135" t="s">
        <v>510</v>
      </c>
      <c r="D135">
        <v>27600</v>
      </c>
      <c r="E135" t="s">
        <v>416</v>
      </c>
      <c r="F135">
        <v>60</v>
      </c>
      <c r="G135">
        <v>21232</v>
      </c>
      <c r="H135">
        <v>350957</v>
      </c>
      <c r="I135">
        <v>29551</v>
      </c>
      <c r="J135" t="s">
        <v>421</v>
      </c>
      <c r="M135" s="5"/>
      <c r="N135" s="5"/>
      <c r="O135" s="5"/>
      <c r="P135" s="5"/>
      <c r="Q135" s="5"/>
      <c r="S135" t="s">
        <v>416</v>
      </c>
      <c r="T135" s="5"/>
      <c r="U135" t="s">
        <v>421</v>
      </c>
      <c r="W135" s="140"/>
      <c r="X135" s="140"/>
      <c r="Y135" s="140"/>
      <c r="Z135" s="140"/>
      <c r="AA135" s="140"/>
      <c r="AB135" s="140"/>
      <c r="AC135" s="140"/>
      <c r="AD135" s="140"/>
      <c r="AE135" s="140"/>
      <c r="AF135" s="140"/>
      <c r="AG135" s="5"/>
      <c r="AH135" s="5"/>
      <c r="AI135" s="5"/>
      <c r="AJ135" s="5"/>
      <c r="AK135" s="5"/>
      <c r="AL135" s="5"/>
      <c r="AM135" s="5"/>
      <c r="AN135" s="5"/>
      <c r="AO135" s="5"/>
      <c r="AP135" s="5"/>
      <c r="AQ135" s="5"/>
      <c r="AR135" s="5"/>
      <c r="AS135" s="5"/>
      <c r="AT135" s="5"/>
      <c r="AU135" s="5"/>
      <c r="AV135" s="5"/>
      <c r="AW135" s="5"/>
      <c r="AX135" s="5"/>
      <c r="AY135" s="5"/>
      <c r="AZ135" s="5"/>
      <c r="BA135" s="5"/>
      <c r="BB135" s="5"/>
      <c r="BC135" s="5"/>
    </row>
    <row r="136" spans="1:55" x14ac:dyDescent="0.25">
      <c r="A136" t="s">
        <v>413</v>
      </c>
      <c r="B136" t="s">
        <v>608</v>
      </c>
      <c r="C136" t="s">
        <v>609</v>
      </c>
      <c r="D136">
        <v>21156</v>
      </c>
      <c r="E136" t="s">
        <v>439</v>
      </c>
      <c r="F136">
        <v>59</v>
      </c>
      <c r="G136">
        <v>21602</v>
      </c>
      <c r="H136">
        <v>350208</v>
      </c>
      <c r="I136">
        <v>29309</v>
      </c>
      <c r="J136" t="s">
        <v>421</v>
      </c>
      <c r="M136" s="5"/>
      <c r="N136" s="5"/>
      <c r="O136" s="5"/>
      <c r="P136" s="5"/>
      <c r="Q136" s="5"/>
      <c r="S136" t="s">
        <v>439</v>
      </c>
      <c r="T136" s="5"/>
      <c r="U136" t="s">
        <v>421</v>
      </c>
      <c r="W136" s="140"/>
      <c r="X136" s="140"/>
      <c r="Y136" s="381" t="s">
        <v>1510</v>
      </c>
      <c r="Z136" s="381"/>
      <c r="AA136" s="381"/>
      <c r="AB136" s="381"/>
      <c r="AC136" s="381"/>
      <c r="AD136" s="381"/>
      <c r="AE136" s="140"/>
      <c r="AF136" s="140"/>
      <c r="AG136" s="5"/>
      <c r="AH136" s="5"/>
      <c r="AI136" s="5"/>
      <c r="AJ136" s="5"/>
      <c r="AK136" s="5"/>
      <c r="AL136" s="5"/>
      <c r="AM136" s="5"/>
      <c r="AN136" s="5"/>
      <c r="AO136" s="5"/>
      <c r="AP136" s="5"/>
      <c r="AQ136" s="5"/>
      <c r="AR136" s="5"/>
      <c r="AS136" s="5"/>
      <c r="AT136" s="5"/>
      <c r="AU136" s="5"/>
      <c r="AV136" s="5"/>
      <c r="AW136" s="5"/>
      <c r="AX136" s="5"/>
      <c r="AY136" s="5"/>
      <c r="AZ136" s="5"/>
      <c r="BA136" s="5"/>
      <c r="BB136" s="5"/>
      <c r="BC136" s="5"/>
    </row>
    <row r="137" spans="1:55" x14ac:dyDescent="0.25">
      <c r="A137" t="s">
        <v>408</v>
      </c>
      <c r="B137" t="s">
        <v>610</v>
      </c>
      <c r="C137" t="s">
        <v>86</v>
      </c>
      <c r="D137">
        <v>23604</v>
      </c>
      <c r="E137" t="s">
        <v>536</v>
      </c>
      <c r="F137">
        <v>58</v>
      </c>
      <c r="G137">
        <v>21835</v>
      </c>
      <c r="H137">
        <v>350967</v>
      </c>
      <c r="I137">
        <v>29440</v>
      </c>
      <c r="J137" t="s">
        <v>421</v>
      </c>
      <c r="M137" s="5"/>
      <c r="N137" s="5"/>
      <c r="O137" s="5"/>
      <c r="P137" s="5"/>
      <c r="Q137" s="5"/>
      <c r="S137" t="s">
        <v>536</v>
      </c>
      <c r="T137" s="5"/>
      <c r="U137" t="s">
        <v>421</v>
      </c>
      <c r="W137" s="140"/>
      <c r="X137" s="140"/>
      <c r="Y137" s="140"/>
      <c r="Z137" s="140"/>
      <c r="AA137" s="140"/>
      <c r="AB137" s="140"/>
      <c r="AC137" s="140"/>
      <c r="AD137" s="140"/>
      <c r="AE137" s="140"/>
      <c r="AF137" s="140"/>
      <c r="AG137" s="5"/>
      <c r="AH137" s="5"/>
      <c r="AI137" s="5"/>
      <c r="AJ137" s="5"/>
      <c r="AK137" s="5"/>
      <c r="AL137" s="5"/>
      <c r="AM137" s="5"/>
      <c r="AN137" s="5"/>
      <c r="AO137" s="5"/>
      <c r="AP137" s="5"/>
      <c r="AQ137" s="5"/>
      <c r="AR137" s="5"/>
      <c r="AS137" s="5"/>
      <c r="AT137" s="5"/>
      <c r="AU137" s="5"/>
      <c r="AV137" s="5"/>
      <c r="AW137" s="5"/>
      <c r="AX137" s="5"/>
      <c r="AY137" s="5"/>
      <c r="AZ137" s="5"/>
      <c r="BA137" s="5"/>
      <c r="BB137" s="5"/>
      <c r="BC137" s="5"/>
    </row>
    <row r="138" spans="1:55" x14ac:dyDescent="0.25">
      <c r="A138" t="s">
        <v>413</v>
      </c>
      <c r="B138" t="s">
        <v>611</v>
      </c>
      <c r="C138" t="s">
        <v>489</v>
      </c>
      <c r="D138">
        <v>28584</v>
      </c>
      <c r="E138" t="s">
        <v>457</v>
      </c>
      <c r="F138">
        <v>60</v>
      </c>
      <c r="G138">
        <v>21112</v>
      </c>
      <c r="H138">
        <v>350938</v>
      </c>
      <c r="I138">
        <v>29841</v>
      </c>
      <c r="J138" t="s">
        <v>421</v>
      </c>
      <c r="M138" s="5"/>
      <c r="N138" s="5"/>
      <c r="O138" s="5"/>
      <c r="P138" s="5"/>
      <c r="Q138" s="5"/>
      <c r="S138" t="s">
        <v>457</v>
      </c>
      <c r="T138" s="5"/>
      <c r="U138" t="s">
        <v>421</v>
      </c>
      <c r="W138" s="140"/>
      <c r="X138" s="140"/>
      <c r="Y138" s="140"/>
      <c r="Z138" s="140"/>
      <c r="AA138" s="140"/>
      <c r="AB138" s="140"/>
      <c r="AC138" s="140"/>
      <c r="AD138" s="140"/>
      <c r="AE138" s="140"/>
      <c r="AF138" s="140"/>
      <c r="AG138" s="5"/>
      <c r="AH138" s="5"/>
      <c r="AI138" s="5"/>
      <c r="AJ138" s="5"/>
      <c r="AK138" s="5"/>
      <c r="AL138" s="5"/>
      <c r="AM138" s="5"/>
      <c r="AN138" s="5"/>
      <c r="AO138" s="5"/>
      <c r="AP138" s="5"/>
      <c r="AQ138" s="5"/>
      <c r="AR138" s="5"/>
      <c r="AS138" s="5"/>
      <c r="AT138" s="5"/>
      <c r="AU138" s="5"/>
      <c r="AV138" s="5"/>
      <c r="AW138" s="5"/>
      <c r="AX138" s="5"/>
      <c r="AY138" s="5"/>
      <c r="AZ138" s="5"/>
      <c r="BA138" s="5"/>
      <c r="BB138" s="5"/>
      <c r="BC138" s="5"/>
    </row>
    <row r="139" spans="1:55" x14ac:dyDescent="0.25">
      <c r="A139" t="s">
        <v>413</v>
      </c>
      <c r="B139" t="s">
        <v>612</v>
      </c>
      <c r="C139" t="s">
        <v>613</v>
      </c>
      <c r="D139">
        <v>23604</v>
      </c>
      <c r="E139" t="s">
        <v>416</v>
      </c>
      <c r="F139">
        <v>58</v>
      </c>
      <c r="G139">
        <v>22101</v>
      </c>
      <c r="H139">
        <v>350254</v>
      </c>
      <c r="I139">
        <v>29770</v>
      </c>
      <c r="J139" t="s">
        <v>421</v>
      </c>
      <c r="M139" s="5"/>
      <c r="N139" s="5"/>
      <c r="O139" s="5"/>
      <c r="P139" s="5"/>
      <c r="Q139" s="5"/>
      <c r="S139" t="s">
        <v>416</v>
      </c>
      <c r="T139" s="5"/>
      <c r="U139" t="s">
        <v>421</v>
      </c>
      <c r="W139" s="140"/>
      <c r="X139" s="140"/>
      <c r="Y139" s="140"/>
      <c r="Z139" s="140"/>
      <c r="AA139" s="140"/>
      <c r="AB139" s="140"/>
      <c r="AC139" s="140"/>
      <c r="AD139" s="140"/>
      <c r="AE139" s="140"/>
      <c r="AF139" s="140"/>
      <c r="AG139" s="5"/>
      <c r="AH139" s="5"/>
      <c r="AI139" s="5"/>
      <c r="AJ139" s="5"/>
      <c r="AK139" s="5"/>
      <c r="AL139" s="5"/>
      <c r="AM139" s="5"/>
      <c r="AN139" s="5"/>
      <c r="AO139" s="5"/>
      <c r="AP139" s="5"/>
      <c r="AQ139" s="5"/>
      <c r="AR139" s="5"/>
      <c r="AS139" s="5"/>
      <c r="AT139" s="5"/>
      <c r="AU139" s="5"/>
      <c r="AV139" s="5"/>
      <c r="AW139" s="5"/>
      <c r="AX139" s="5"/>
      <c r="AY139" s="5"/>
      <c r="AZ139" s="5"/>
      <c r="BA139" s="5"/>
      <c r="BB139" s="5"/>
      <c r="BC139" s="5"/>
    </row>
    <row r="140" spans="1:55" x14ac:dyDescent="0.25">
      <c r="A140" t="s">
        <v>408</v>
      </c>
      <c r="B140" t="s">
        <v>602</v>
      </c>
      <c r="C140" t="s">
        <v>185</v>
      </c>
      <c r="D140">
        <v>29340</v>
      </c>
      <c r="E140" t="s">
        <v>473</v>
      </c>
      <c r="F140">
        <v>60</v>
      </c>
      <c r="G140">
        <v>21193</v>
      </c>
      <c r="H140">
        <v>350043</v>
      </c>
      <c r="I140">
        <v>29666</v>
      </c>
      <c r="J140" t="s">
        <v>421</v>
      </c>
      <c r="M140" s="5"/>
      <c r="N140" s="5"/>
      <c r="O140" s="5"/>
      <c r="P140" s="5"/>
      <c r="Q140" s="5"/>
      <c r="S140" t="s">
        <v>473</v>
      </c>
      <c r="T140" s="5"/>
      <c r="U140" t="s">
        <v>421</v>
      </c>
      <c r="W140" s="140"/>
      <c r="X140" s="140"/>
      <c r="Y140" s="140"/>
      <c r="Z140" s="140"/>
      <c r="AA140" s="140"/>
      <c r="AB140" s="140"/>
      <c r="AC140" s="140"/>
      <c r="AD140" s="140"/>
      <c r="AE140" s="140"/>
      <c r="AF140" s="140"/>
      <c r="AG140" s="5"/>
      <c r="AH140" s="5"/>
      <c r="AI140" s="5"/>
      <c r="AJ140" s="5"/>
      <c r="AK140" s="5"/>
      <c r="AL140" s="5"/>
      <c r="AM140" s="5"/>
      <c r="AN140" s="5"/>
      <c r="AO140" s="5"/>
      <c r="AP140" s="5"/>
      <c r="AQ140" s="5"/>
      <c r="AR140" s="5"/>
      <c r="AS140" s="5"/>
      <c r="AT140" s="5"/>
      <c r="AU140" s="5"/>
      <c r="AV140" s="5"/>
      <c r="AW140" s="5"/>
      <c r="AX140" s="5"/>
      <c r="AY140" s="5"/>
      <c r="AZ140" s="5"/>
      <c r="BA140" s="5"/>
      <c r="BB140" s="5"/>
      <c r="BC140" s="5"/>
    </row>
    <row r="141" spans="1:55" x14ac:dyDescent="0.25">
      <c r="A141" t="s">
        <v>408</v>
      </c>
      <c r="B141" t="s">
        <v>614</v>
      </c>
      <c r="C141" t="s">
        <v>533</v>
      </c>
      <c r="D141">
        <v>22608</v>
      </c>
      <c r="E141" t="s">
        <v>536</v>
      </c>
      <c r="F141">
        <v>57</v>
      </c>
      <c r="G141">
        <v>22199</v>
      </c>
      <c r="H141">
        <v>560329</v>
      </c>
      <c r="I141">
        <v>29841</v>
      </c>
      <c r="J141" t="s">
        <v>421</v>
      </c>
      <c r="M141" s="5"/>
      <c r="N141" s="5"/>
      <c r="O141" s="5"/>
      <c r="P141" s="5"/>
      <c r="Q141" s="5"/>
      <c r="S141" t="s">
        <v>536</v>
      </c>
      <c r="T141" s="5"/>
      <c r="U141" t="s">
        <v>421</v>
      </c>
      <c r="W141" s="140"/>
      <c r="X141" s="140"/>
      <c r="Y141" s="140"/>
      <c r="Z141" s="140"/>
      <c r="AA141" s="140"/>
      <c r="AB141" s="140"/>
      <c r="AC141" s="140"/>
      <c r="AD141" s="140"/>
      <c r="AE141" s="140"/>
      <c r="AF141" s="140"/>
      <c r="AG141" s="5"/>
      <c r="AH141" s="5"/>
      <c r="AI141" s="5"/>
      <c r="AJ141" s="5"/>
      <c r="AK141" s="5"/>
      <c r="AL141" s="5"/>
      <c r="AM141" s="5"/>
      <c r="AN141" s="5"/>
      <c r="AO141" s="5"/>
      <c r="AP141" s="5"/>
      <c r="AQ141" s="5"/>
      <c r="AR141" s="5"/>
      <c r="AS141" s="5"/>
      <c r="AT141" s="5"/>
      <c r="AU141" s="5"/>
      <c r="AV141" s="5"/>
      <c r="AW141" s="5"/>
      <c r="AX141" s="5"/>
      <c r="AY141" s="5"/>
      <c r="AZ141" s="5"/>
      <c r="BA141" s="5"/>
      <c r="BB141" s="5"/>
      <c r="BC141" s="5"/>
    </row>
    <row r="142" spans="1:55" x14ac:dyDescent="0.25">
      <c r="A142" t="s">
        <v>408</v>
      </c>
      <c r="B142" t="s">
        <v>517</v>
      </c>
      <c r="C142" t="s">
        <v>527</v>
      </c>
      <c r="D142">
        <v>22464</v>
      </c>
      <c r="E142" t="s">
        <v>439</v>
      </c>
      <c r="F142">
        <v>63</v>
      </c>
      <c r="G142">
        <v>20136</v>
      </c>
      <c r="H142">
        <v>560335</v>
      </c>
      <c r="I142">
        <v>29696</v>
      </c>
      <c r="J142" t="s">
        <v>466</v>
      </c>
      <c r="M142" s="5"/>
      <c r="N142" s="5"/>
      <c r="O142" s="5"/>
      <c r="P142" s="5"/>
      <c r="Q142" s="5"/>
      <c r="S142" t="s">
        <v>439</v>
      </c>
      <c r="T142" s="5"/>
      <c r="U142" t="s">
        <v>466</v>
      </c>
      <c r="W142" s="140"/>
      <c r="X142" s="140"/>
      <c r="Y142" s="140"/>
      <c r="Z142" s="140"/>
      <c r="AA142" s="140"/>
      <c r="AB142" s="140"/>
      <c r="AC142" s="140"/>
      <c r="AD142" s="140"/>
      <c r="AE142" s="140"/>
      <c r="AF142" s="140"/>
      <c r="AG142" s="5"/>
      <c r="AH142" s="5"/>
      <c r="AI142" s="5"/>
      <c r="AJ142" s="5"/>
      <c r="AK142" s="5"/>
      <c r="AL142" s="5"/>
      <c r="AM142" s="5"/>
      <c r="AN142" s="5"/>
      <c r="AO142" s="5"/>
      <c r="AP142" s="5"/>
      <c r="AQ142" s="5"/>
      <c r="AR142" s="5"/>
      <c r="AS142" s="5"/>
      <c r="AT142" s="5"/>
      <c r="AU142" s="5"/>
      <c r="AV142" s="5"/>
      <c r="AW142" s="5"/>
      <c r="AX142" s="5"/>
      <c r="AY142" s="5"/>
      <c r="AZ142" s="5"/>
      <c r="BA142" s="5"/>
      <c r="BB142" s="5"/>
      <c r="BC142" s="5"/>
    </row>
    <row r="143" spans="1:55" x14ac:dyDescent="0.25">
      <c r="A143" t="s">
        <v>413</v>
      </c>
      <c r="B143" t="s">
        <v>615</v>
      </c>
      <c r="C143" t="s">
        <v>616</v>
      </c>
      <c r="D143">
        <v>28032</v>
      </c>
      <c r="E143" t="s">
        <v>617</v>
      </c>
      <c r="F143">
        <v>61</v>
      </c>
      <c r="G143">
        <v>21054</v>
      </c>
      <c r="H143">
        <v>560356</v>
      </c>
      <c r="I143">
        <v>29684</v>
      </c>
      <c r="J143" t="s">
        <v>466</v>
      </c>
      <c r="M143" s="5"/>
      <c r="N143" s="5"/>
      <c r="O143" s="5"/>
      <c r="P143" s="5"/>
      <c r="Q143" s="5"/>
      <c r="S143" t="s">
        <v>617</v>
      </c>
      <c r="T143" s="5"/>
      <c r="U143" t="s">
        <v>466</v>
      </c>
      <c r="W143" s="140"/>
      <c r="X143" s="140"/>
      <c r="Y143" s="140"/>
      <c r="Z143" s="140"/>
      <c r="AA143" s="140"/>
      <c r="AB143" s="140"/>
      <c r="AC143" s="140"/>
      <c r="AD143" s="140"/>
      <c r="AE143" s="140"/>
      <c r="AF143" s="140"/>
      <c r="AG143" s="5"/>
      <c r="AH143" s="5"/>
      <c r="AI143" s="5"/>
      <c r="AJ143" s="5"/>
      <c r="AK143" s="5"/>
      <c r="AL143" s="5"/>
      <c r="AM143" s="5"/>
      <c r="AN143" s="5"/>
      <c r="AO143" s="5"/>
      <c r="AP143" s="5"/>
      <c r="AQ143" s="5"/>
      <c r="AR143" s="5"/>
      <c r="AS143" s="5"/>
      <c r="AT143" s="5"/>
      <c r="AU143" s="5"/>
      <c r="AV143" s="5"/>
      <c r="AW143" s="5"/>
      <c r="AX143" s="5"/>
      <c r="AY143" s="5"/>
      <c r="AZ143" s="5"/>
      <c r="BA143" s="5"/>
      <c r="BB143" s="5"/>
      <c r="BC143" s="5"/>
    </row>
    <row r="144" spans="1:55" x14ac:dyDescent="0.25">
      <c r="A144" t="s">
        <v>408</v>
      </c>
      <c r="B144" t="s">
        <v>618</v>
      </c>
      <c r="C144" t="s">
        <v>410</v>
      </c>
      <c r="D144">
        <v>31044</v>
      </c>
      <c r="E144" t="s">
        <v>619</v>
      </c>
      <c r="F144">
        <v>58</v>
      </c>
      <c r="G144">
        <v>21864</v>
      </c>
      <c r="H144">
        <v>560340</v>
      </c>
      <c r="I144">
        <v>29709</v>
      </c>
      <c r="J144" t="s">
        <v>466</v>
      </c>
      <c r="M144" s="5"/>
      <c r="N144" s="5"/>
      <c r="O144" s="5"/>
      <c r="P144" s="5"/>
      <c r="Q144" s="5"/>
      <c r="S144" t="s">
        <v>619</v>
      </c>
      <c r="U144" t="s">
        <v>466</v>
      </c>
      <c r="W144" s="140"/>
      <c r="X144" s="140"/>
      <c r="Y144" s="140"/>
      <c r="Z144" s="140"/>
      <c r="AA144" s="140"/>
      <c r="AB144" s="140"/>
      <c r="AC144" s="140"/>
      <c r="AD144" s="140"/>
      <c r="AE144" s="140"/>
      <c r="AF144" s="140"/>
      <c r="AG144" s="5"/>
      <c r="AH144" s="5"/>
      <c r="AI144" s="5"/>
      <c r="AJ144" s="5"/>
      <c r="AK144" s="5"/>
      <c r="AL144" s="5"/>
      <c r="AM144" s="5"/>
      <c r="AN144" s="5"/>
      <c r="AO144" s="5"/>
      <c r="AP144" s="5"/>
      <c r="AQ144" s="5"/>
      <c r="AR144" s="5"/>
      <c r="AS144" s="5"/>
      <c r="AT144" s="5"/>
      <c r="AU144" s="5"/>
      <c r="AV144" s="5"/>
      <c r="AW144" s="5"/>
      <c r="AX144" s="5"/>
      <c r="AY144" s="5"/>
      <c r="AZ144" s="5"/>
      <c r="BA144" s="5"/>
      <c r="BB144" s="5"/>
      <c r="BC144" s="5"/>
    </row>
    <row r="145" spans="1:55" x14ac:dyDescent="0.25">
      <c r="A145" t="s">
        <v>413</v>
      </c>
      <c r="B145" t="s">
        <v>495</v>
      </c>
      <c r="C145" t="s">
        <v>489</v>
      </c>
      <c r="D145">
        <v>20052</v>
      </c>
      <c r="E145" t="s">
        <v>416</v>
      </c>
      <c r="F145">
        <v>59</v>
      </c>
      <c r="G145">
        <v>21774</v>
      </c>
      <c r="H145">
        <v>560336</v>
      </c>
      <c r="I145">
        <v>29833</v>
      </c>
      <c r="J145" t="s">
        <v>466</v>
      </c>
      <c r="M145" s="5"/>
      <c r="N145" s="5"/>
      <c r="O145" s="5"/>
      <c r="P145" s="5"/>
      <c r="Q145" s="5"/>
      <c r="S145" t="s">
        <v>416</v>
      </c>
      <c r="U145" t="s">
        <v>466</v>
      </c>
      <c r="W145" s="140"/>
      <c r="X145" s="140"/>
      <c r="Y145" s="140"/>
      <c r="Z145" s="140"/>
      <c r="AA145" s="140"/>
      <c r="AB145" s="140"/>
      <c r="AC145" s="140"/>
      <c r="AD145" s="140"/>
      <c r="AE145" s="140"/>
      <c r="AF145" s="140"/>
      <c r="AG145" s="5"/>
      <c r="AH145" s="5"/>
      <c r="AI145" s="5"/>
      <c r="AJ145" s="5"/>
      <c r="AK145" s="5"/>
      <c r="AL145" s="5"/>
      <c r="AM145" s="5"/>
      <c r="AN145" s="5"/>
      <c r="AO145" s="5"/>
      <c r="AP145" s="5"/>
      <c r="AQ145" s="5"/>
      <c r="AR145" s="5"/>
      <c r="AS145" s="5"/>
      <c r="AT145" s="5"/>
      <c r="AU145" s="5"/>
      <c r="AV145" s="5"/>
      <c r="AW145" s="5"/>
      <c r="AX145" s="5"/>
      <c r="AY145" s="5"/>
      <c r="AZ145" s="5"/>
      <c r="BA145" s="5"/>
      <c r="BB145" s="5"/>
      <c r="BC145" s="5"/>
    </row>
    <row r="146" spans="1:55" x14ac:dyDescent="0.25">
      <c r="A146" t="s">
        <v>413</v>
      </c>
      <c r="B146" t="s">
        <v>610</v>
      </c>
      <c r="C146" t="s">
        <v>620</v>
      </c>
      <c r="D146">
        <v>20496</v>
      </c>
      <c r="E146" t="s">
        <v>457</v>
      </c>
      <c r="F146">
        <v>58</v>
      </c>
      <c r="G146">
        <v>22035</v>
      </c>
      <c r="H146">
        <v>351083</v>
      </c>
      <c r="I146">
        <v>29726</v>
      </c>
      <c r="J146" t="s">
        <v>466</v>
      </c>
      <c r="M146" s="5"/>
      <c r="N146" s="5"/>
      <c r="O146" s="5"/>
      <c r="P146" s="5"/>
      <c r="Q146" s="5"/>
      <c r="S146" t="s">
        <v>457</v>
      </c>
      <c r="U146" t="s">
        <v>466</v>
      </c>
      <c r="W146" s="140"/>
      <c r="X146" s="140"/>
      <c r="Y146" s="140"/>
      <c r="Z146" s="140"/>
      <c r="AA146" s="140"/>
      <c r="AB146" s="140"/>
      <c r="AC146" s="140"/>
      <c r="AD146" s="140"/>
      <c r="AE146" s="140"/>
      <c r="AF146" s="140"/>
      <c r="AG146" s="5"/>
      <c r="AH146" s="5"/>
      <c r="AI146" s="5"/>
      <c r="AJ146" s="5"/>
      <c r="AK146" s="5"/>
      <c r="AL146" s="5"/>
      <c r="AM146" s="5"/>
      <c r="AN146" s="5"/>
      <c r="AO146" s="5"/>
      <c r="AP146" s="5"/>
      <c r="AQ146" s="5"/>
      <c r="AR146" s="5"/>
      <c r="AS146" s="5"/>
      <c r="AT146" s="5"/>
      <c r="AU146" s="5"/>
      <c r="AV146" s="5"/>
      <c r="AW146" s="5"/>
      <c r="AX146" s="5"/>
      <c r="AY146" s="5"/>
      <c r="AZ146" s="5"/>
      <c r="BA146" s="5"/>
      <c r="BB146" s="5"/>
      <c r="BC146" s="5"/>
    </row>
    <row r="147" spans="1:55" x14ac:dyDescent="0.25">
      <c r="A147" t="s">
        <v>408</v>
      </c>
      <c r="B147" t="s">
        <v>524</v>
      </c>
      <c r="C147" t="s">
        <v>621</v>
      </c>
      <c r="D147">
        <v>18348</v>
      </c>
      <c r="E147" t="s">
        <v>470</v>
      </c>
      <c r="F147">
        <v>57</v>
      </c>
      <c r="G147">
        <v>22201</v>
      </c>
      <c r="H147">
        <v>560339</v>
      </c>
      <c r="I147">
        <v>29839</v>
      </c>
      <c r="J147" t="s">
        <v>466</v>
      </c>
      <c r="M147" s="5"/>
      <c r="N147" s="5"/>
      <c r="O147" s="5"/>
      <c r="P147" s="5"/>
      <c r="Q147" s="5"/>
      <c r="S147" t="s">
        <v>470</v>
      </c>
      <c r="U147" t="s">
        <v>466</v>
      </c>
      <c r="W147" s="140"/>
      <c r="X147" s="140"/>
      <c r="Y147" s="140"/>
      <c r="Z147" s="140"/>
      <c r="AA147" s="140"/>
      <c r="AB147" s="140"/>
      <c r="AC147" s="140"/>
      <c r="AD147" s="140"/>
      <c r="AE147" s="140"/>
      <c r="AF147" s="140"/>
      <c r="AG147" s="5"/>
      <c r="AH147" s="5"/>
      <c r="AI147" s="5"/>
      <c r="AJ147" s="5"/>
      <c r="AK147" s="5"/>
      <c r="AL147" s="5"/>
      <c r="AM147" s="5"/>
      <c r="AN147" s="5"/>
      <c r="AO147" s="5"/>
      <c r="AP147" s="5"/>
      <c r="AQ147" s="5"/>
      <c r="AR147" s="5"/>
      <c r="AS147" s="5"/>
      <c r="AT147" s="5"/>
      <c r="AU147" s="5"/>
      <c r="AV147" s="5"/>
      <c r="AW147" s="5"/>
      <c r="AX147" s="5"/>
      <c r="AY147" s="5"/>
      <c r="AZ147" s="5"/>
      <c r="BA147" s="5"/>
      <c r="BB147" s="5"/>
      <c r="BC147" s="5"/>
    </row>
    <row r="148" spans="1:55" x14ac:dyDescent="0.25">
      <c r="A148" t="s">
        <v>413</v>
      </c>
      <c r="B148" t="s">
        <v>464</v>
      </c>
      <c r="C148" t="s">
        <v>441</v>
      </c>
      <c r="D148">
        <v>30936</v>
      </c>
      <c r="E148" t="s">
        <v>622</v>
      </c>
      <c r="F148">
        <v>61</v>
      </c>
      <c r="G148">
        <v>20983</v>
      </c>
      <c r="H148">
        <v>560346</v>
      </c>
      <c r="I148">
        <v>29591</v>
      </c>
      <c r="J148" t="s">
        <v>466</v>
      </c>
      <c r="M148" s="5"/>
      <c r="N148" s="5"/>
      <c r="O148" s="5"/>
      <c r="P148" s="5"/>
      <c r="Q148" s="5"/>
      <c r="S148" t="s">
        <v>622</v>
      </c>
      <c r="U148" t="s">
        <v>466</v>
      </c>
      <c r="W148" s="140"/>
      <c r="X148" s="140"/>
      <c r="Y148" s="140"/>
      <c r="Z148" s="140"/>
      <c r="AA148" s="140"/>
      <c r="AB148" s="140"/>
      <c r="AC148" s="140"/>
      <c r="AD148" s="140"/>
      <c r="AE148" s="140"/>
      <c r="AF148" s="140"/>
      <c r="AG148" s="5"/>
      <c r="AH148" s="5"/>
      <c r="AI148" s="5"/>
      <c r="AJ148" s="5"/>
      <c r="AK148" s="5"/>
      <c r="AL148" s="5"/>
      <c r="AM148" s="5"/>
      <c r="AN148" s="5"/>
      <c r="AO148" s="5"/>
      <c r="AP148" s="5"/>
      <c r="AQ148" s="5"/>
      <c r="AR148" s="5"/>
      <c r="AS148" s="5"/>
      <c r="AT148" s="5"/>
      <c r="AU148" s="5"/>
      <c r="AV148" s="5"/>
      <c r="AW148" s="5"/>
      <c r="AX148" s="5"/>
      <c r="AY148" s="5"/>
      <c r="AZ148" s="5"/>
      <c r="BA148" s="5"/>
      <c r="BB148" s="5"/>
      <c r="BC148" s="5"/>
    </row>
    <row r="149" spans="1:55" x14ac:dyDescent="0.25">
      <c r="A149" t="s">
        <v>413</v>
      </c>
      <c r="B149" t="s">
        <v>474</v>
      </c>
      <c r="C149" t="s">
        <v>472</v>
      </c>
      <c r="D149">
        <v>24264</v>
      </c>
      <c r="E149" t="s">
        <v>460</v>
      </c>
      <c r="F149">
        <v>61</v>
      </c>
      <c r="G149">
        <v>20895</v>
      </c>
      <c r="H149">
        <v>350444</v>
      </c>
      <c r="I149">
        <v>29718</v>
      </c>
      <c r="J149" t="s">
        <v>466</v>
      </c>
      <c r="M149" s="5"/>
      <c r="N149" s="5"/>
      <c r="O149" s="5"/>
      <c r="P149" s="5"/>
      <c r="Q149" s="5"/>
      <c r="S149" t="s">
        <v>460</v>
      </c>
      <c r="U149" t="s">
        <v>466</v>
      </c>
      <c r="W149" s="140"/>
      <c r="X149" s="140"/>
      <c r="Y149" s="140"/>
      <c r="Z149" s="140"/>
      <c r="AA149" s="140"/>
      <c r="AB149" s="140"/>
      <c r="AC149" s="140"/>
      <c r="AD149" s="140"/>
      <c r="AE149" s="140"/>
      <c r="AF149" s="140"/>
      <c r="AG149" s="5"/>
      <c r="AH149" s="5"/>
      <c r="AI149" s="5"/>
      <c r="AJ149" s="5"/>
      <c r="AK149" s="5"/>
      <c r="AL149" s="5"/>
      <c r="AM149" s="5"/>
      <c r="AN149" s="5"/>
      <c r="AO149" s="5"/>
      <c r="AP149" s="5"/>
      <c r="AQ149" s="5"/>
      <c r="AR149" s="5"/>
      <c r="AS149" s="5"/>
      <c r="AT149" s="5"/>
      <c r="AU149" s="5"/>
      <c r="AV149" s="5"/>
      <c r="AW149" s="5"/>
      <c r="AX149" s="5"/>
      <c r="AY149" s="5"/>
      <c r="AZ149" s="5"/>
      <c r="BA149" s="5"/>
      <c r="BB149" s="5"/>
      <c r="BC149" s="5"/>
    </row>
    <row r="150" spans="1:55" x14ac:dyDescent="0.25">
      <c r="A150" t="s">
        <v>408</v>
      </c>
      <c r="B150" t="s">
        <v>623</v>
      </c>
      <c r="C150" t="s">
        <v>570</v>
      </c>
      <c r="D150">
        <v>26832</v>
      </c>
      <c r="E150" t="s">
        <v>460</v>
      </c>
      <c r="F150">
        <v>61</v>
      </c>
      <c r="G150">
        <v>20969</v>
      </c>
      <c r="H150">
        <v>560342</v>
      </c>
      <c r="I150">
        <v>29648</v>
      </c>
      <c r="J150" t="s">
        <v>466</v>
      </c>
      <c r="M150" s="5"/>
      <c r="N150" s="5"/>
      <c r="O150" s="5"/>
      <c r="P150" s="5"/>
      <c r="Q150" s="5"/>
      <c r="S150" t="s">
        <v>460</v>
      </c>
      <c r="U150" t="s">
        <v>466</v>
      </c>
      <c r="W150" s="140"/>
      <c r="X150" s="140"/>
      <c r="Y150" s="140"/>
      <c r="Z150" s="140"/>
      <c r="AA150" s="140"/>
      <c r="AB150" s="140"/>
      <c r="AC150" s="140"/>
      <c r="AD150" s="140"/>
      <c r="AE150" s="140"/>
      <c r="AF150" s="140"/>
      <c r="AG150" s="5"/>
      <c r="AH150" s="5"/>
      <c r="AI150" s="5"/>
      <c r="AJ150" s="5"/>
      <c r="AK150" s="5"/>
      <c r="AL150" s="5"/>
      <c r="AM150" s="5"/>
      <c r="AN150" s="5"/>
      <c r="AO150" s="5"/>
      <c r="AP150" s="5"/>
      <c r="AQ150" s="5"/>
      <c r="AR150" s="5"/>
      <c r="AS150" s="5"/>
      <c r="AT150" s="5"/>
      <c r="AU150" s="5"/>
      <c r="AV150" s="5"/>
      <c r="AW150" s="5"/>
      <c r="AX150" s="5"/>
      <c r="AY150" s="5"/>
      <c r="AZ150" s="5"/>
      <c r="BA150" s="5"/>
      <c r="BB150" s="5"/>
      <c r="BC150" s="5"/>
    </row>
    <row r="151" spans="1:55" x14ac:dyDescent="0.25">
      <c r="A151" t="s">
        <v>454</v>
      </c>
      <c r="B151" t="s">
        <v>414</v>
      </c>
      <c r="C151" t="s">
        <v>583</v>
      </c>
      <c r="D151">
        <v>21588</v>
      </c>
      <c r="E151" t="s">
        <v>442</v>
      </c>
      <c r="F151">
        <v>60</v>
      </c>
      <c r="G151">
        <v>21242</v>
      </c>
      <c r="H151">
        <v>350334</v>
      </c>
      <c r="I151">
        <v>29916</v>
      </c>
      <c r="J151" t="s">
        <v>412</v>
      </c>
      <c r="S151" t="s">
        <v>442</v>
      </c>
      <c r="U151" t="s">
        <v>412</v>
      </c>
      <c r="W151" s="139"/>
      <c r="X151" s="139"/>
      <c r="Y151" s="139"/>
      <c r="Z151" s="139"/>
      <c r="AA151" s="139"/>
      <c r="AB151" s="139"/>
      <c r="AC151" s="139"/>
      <c r="AD151" s="139"/>
      <c r="AE151" s="139"/>
      <c r="AF151" s="139"/>
    </row>
    <row r="152" spans="1:55" x14ac:dyDescent="0.25">
      <c r="A152" t="s">
        <v>454</v>
      </c>
      <c r="B152" t="s">
        <v>586</v>
      </c>
      <c r="C152" t="s">
        <v>624</v>
      </c>
      <c r="D152">
        <v>18036</v>
      </c>
      <c r="E152" t="s">
        <v>460</v>
      </c>
      <c r="F152">
        <v>58</v>
      </c>
      <c r="G152">
        <v>21842</v>
      </c>
      <c r="H152">
        <v>350438</v>
      </c>
      <c r="I152">
        <v>29930</v>
      </c>
      <c r="J152" t="s">
        <v>412</v>
      </c>
      <c r="S152" t="s">
        <v>460</v>
      </c>
      <c r="U152" t="s">
        <v>412</v>
      </c>
      <c r="W152" s="139"/>
      <c r="X152" s="139"/>
      <c r="Y152" s="139"/>
      <c r="Z152" s="139"/>
      <c r="AA152" s="139"/>
      <c r="AB152" s="139"/>
      <c r="AC152" s="139"/>
      <c r="AD152" s="139"/>
      <c r="AE152" s="139"/>
      <c r="AF152" s="139"/>
    </row>
    <row r="153" spans="1:55" x14ac:dyDescent="0.25">
      <c r="A153" t="s">
        <v>413</v>
      </c>
      <c r="B153" t="s">
        <v>493</v>
      </c>
      <c r="C153" t="s">
        <v>438</v>
      </c>
      <c r="D153">
        <v>20436</v>
      </c>
      <c r="E153" t="s">
        <v>473</v>
      </c>
      <c r="F153">
        <v>59</v>
      </c>
      <c r="G153">
        <v>21597</v>
      </c>
      <c r="H153">
        <v>351167</v>
      </c>
      <c r="I153">
        <v>29874</v>
      </c>
      <c r="J153" t="s">
        <v>412</v>
      </c>
      <c r="S153" t="s">
        <v>473</v>
      </c>
      <c r="U153" t="s">
        <v>412</v>
      </c>
      <c r="W153" s="139"/>
      <c r="X153" s="139"/>
      <c r="Y153" s="139"/>
      <c r="Z153" s="139"/>
      <c r="AA153" s="139"/>
      <c r="AB153" s="139"/>
      <c r="AC153" s="139"/>
      <c r="AD153" s="139"/>
      <c r="AE153" s="139"/>
      <c r="AF153" s="139"/>
    </row>
    <row r="154" spans="1:55" x14ac:dyDescent="0.25">
      <c r="A154" t="s">
        <v>408</v>
      </c>
      <c r="B154" t="s">
        <v>603</v>
      </c>
      <c r="C154" t="s">
        <v>444</v>
      </c>
      <c r="D154">
        <v>22044</v>
      </c>
      <c r="E154" t="s">
        <v>442</v>
      </c>
      <c r="F154">
        <v>59</v>
      </c>
      <c r="G154">
        <v>21586</v>
      </c>
      <c r="H154">
        <v>560351</v>
      </c>
      <c r="I154">
        <v>29611</v>
      </c>
      <c r="J154" t="s">
        <v>412</v>
      </c>
      <c r="S154" t="s">
        <v>442</v>
      </c>
      <c r="U154" t="s">
        <v>412</v>
      </c>
      <c r="W154" s="139"/>
      <c r="X154" s="139"/>
      <c r="Y154" s="139"/>
      <c r="Z154" s="139"/>
      <c r="AA154" s="139"/>
      <c r="AB154" s="139"/>
      <c r="AC154" s="139"/>
      <c r="AD154" s="139"/>
      <c r="AE154" s="139"/>
      <c r="AF154" s="139"/>
    </row>
    <row r="155" spans="1:55" x14ac:dyDescent="0.25">
      <c r="A155" t="s">
        <v>413</v>
      </c>
      <c r="B155" t="s">
        <v>625</v>
      </c>
      <c r="C155" t="s">
        <v>489</v>
      </c>
      <c r="D155">
        <v>26004</v>
      </c>
      <c r="E155" t="s">
        <v>457</v>
      </c>
      <c r="F155">
        <v>59</v>
      </c>
      <c r="G155">
        <v>21748</v>
      </c>
      <c r="H155">
        <v>350872</v>
      </c>
      <c r="I155">
        <v>29726</v>
      </c>
      <c r="J155" t="s">
        <v>412</v>
      </c>
      <c r="S155" t="s">
        <v>457</v>
      </c>
      <c r="U155" t="s">
        <v>412</v>
      </c>
      <c r="W155" s="139"/>
      <c r="X155" s="139"/>
      <c r="Y155" s="139"/>
      <c r="Z155" s="139"/>
      <c r="AA155" s="139"/>
      <c r="AB155" s="139"/>
      <c r="AC155" s="139"/>
      <c r="AD155" s="139"/>
      <c r="AE155" s="139"/>
      <c r="AF155" s="139"/>
    </row>
    <row r="156" spans="1:55" x14ac:dyDescent="0.25">
      <c r="A156" t="s">
        <v>413</v>
      </c>
      <c r="B156" t="s">
        <v>626</v>
      </c>
      <c r="C156" t="s">
        <v>510</v>
      </c>
      <c r="D156">
        <v>18972</v>
      </c>
      <c r="E156" t="s">
        <v>622</v>
      </c>
      <c r="F156">
        <v>57</v>
      </c>
      <c r="G156">
        <v>22199</v>
      </c>
      <c r="H156">
        <v>560348</v>
      </c>
      <c r="I156">
        <v>29841</v>
      </c>
      <c r="J156" t="s">
        <v>412</v>
      </c>
      <c r="S156" t="s">
        <v>622</v>
      </c>
      <c r="U156" t="s">
        <v>412</v>
      </c>
      <c r="W156" s="139"/>
      <c r="X156" s="139"/>
      <c r="Y156" s="139"/>
      <c r="Z156" s="139"/>
      <c r="AA156" s="139"/>
      <c r="AB156" s="139"/>
      <c r="AC156" s="139"/>
      <c r="AD156" s="139"/>
      <c r="AE156" s="139"/>
      <c r="AF156" s="139"/>
    </row>
    <row r="157" spans="1:55" x14ac:dyDescent="0.25">
      <c r="A157" t="s">
        <v>413</v>
      </c>
      <c r="B157" t="s">
        <v>611</v>
      </c>
      <c r="C157" t="s">
        <v>627</v>
      </c>
      <c r="D157">
        <v>21972</v>
      </c>
      <c r="E157" t="s">
        <v>628</v>
      </c>
      <c r="F157">
        <v>62</v>
      </c>
      <c r="G157">
        <v>20674</v>
      </c>
      <c r="H157">
        <v>350981</v>
      </c>
      <c r="I157">
        <v>29679</v>
      </c>
      <c r="J157" t="s">
        <v>412</v>
      </c>
      <c r="S157" t="s">
        <v>628</v>
      </c>
      <c r="U157" t="s">
        <v>412</v>
      </c>
      <c r="W157" s="139"/>
      <c r="X157" s="139"/>
      <c r="Y157" s="139"/>
      <c r="Z157" s="139"/>
      <c r="AA157" s="139"/>
      <c r="AB157" s="139"/>
      <c r="AC157" s="139"/>
      <c r="AD157" s="139"/>
      <c r="AE157" s="139"/>
      <c r="AF157" s="139"/>
    </row>
    <row r="158" spans="1:55" x14ac:dyDescent="0.25">
      <c r="A158" t="s">
        <v>408</v>
      </c>
      <c r="B158" t="s">
        <v>629</v>
      </c>
      <c r="C158" t="s">
        <v>630</v>
      </c>
      <c r="D158">
        <v>22068</v>
      </c>
      <c r="E158" t="s">
        <v>619</v>
      </c>
      <c r="F158">
        <v>61</v>
      </c>
      <c r="G158">
        <v>20930</v>
      </c>
      <c r="H158">
        <v>560360</v>
      </c>
      <c r="I158">
        <v>29633</v>
      </c>
      <c r="J158" t="s">
        <v>412</v>
      </c>
      <c r="S158" t="s">
        <v>619</v>
      </c>
      <c r="U158" t="s">
        <v>412</v>
      </c>
      <c r="W158" s="139"/>
      <c r="X158" s="139"/>
      <c r="Y158" s="139"/>
      <c r="Z158" s="139"/>
      <c r="AA158" s="139"/>
      <c r="AB158" s="139"/>
      <c r="AC158" s="139"/>
      <c r="AD158" s="139"/>
      <c r="AE158" s="139"/>
      <c r="AF158" s="139"/>
    </row>
    <row r="159" spans="1:55" x14ac:dyDescent="0.25">
      <c r="A159" t="s">
        <v>454</v>
      </c>
      <c r="B159" t="s">
        <v>602</v>
      </c>
      <c r="C159" t="s">
        <v>435</v>
      </c>
      <c r="D159">
        <v>22848</v>
      </c>
      <c r="E159" t="s">
        <v>457</v>
      </c>
      <c r="F159">
        <v>60</v>
      </c>
      <c r="G159">
        <v>21180</v>
      </c>
      <c r="H159">
        <v>560363</v>
      </c>
      <c r="I159">
        <v>29674</v>
      </c>
      <c r="J159" t="s">
        <v>412</v>
      </c>
      <c r="S159" t="s">
        <v>457</v>
      </c>
      <c r="U159" t="s">
        <v>412</v>
      </c>
      <c r="W159" s="139"/>
      <c r="X159" s="139"/>
      <c r="Y159" s="139"/>
      <c r="Z159" s="139"/>
      <c r="AA159" s="139"/>
      <c r="AB159" s="139"/>
      <c r="AC159" s="139"/>
      <c r="AD159" s="139"/>
      <c r="AE159" s="139"/>
      <c r="AF159" s="139"/>
    </row>
    <row r="160" spans="1:55" x14ac:dyDescent="0.25">
      <c r="A160" t="s">
        <v>413</v>
      </c>
      <c r="B160" t="s">
        <v>469</v>
      </c>
      <c r="C160" t="s">
        <v>415</v>
      </c>
      <c r="D160">
        <v>20892</v>
      </c>
      <c r="E160" t="s">
        <v>416</v>
      </c>
      <c r="F160">
        <v>59</v>
      </c>
      <c r="G160">
        <v>21741</v>
      </c>
      <c r="H160">
        <v>560368</v>
      </c>
      <c r="I160">
        <v>29681</v>
      </c>
      <c r="J160" t="s">
        <v>412</v>
      </c>
      <c r="S160" t="s">
        <v>416</v>
      </c>
      <c r="U160" t="s">
        <v>412</v>
      </c>
      <c r="W160" s="139"/>
      <c r="X160" s="139"/>
      <c r="Y160" s="139"/>
      <c r="Z160" s="139"/>
      <c r="AA160" s="139"/>
      <c r="AB160" s="139"/>
      <c r="AC160" s="139"/>
      <c r="AD160" s="139"/>
      <c r="AE160" s="139"/>
      <c r="AF160" s="139"/>
    </row>
    <row r="161" spans="1:32" x14ac:dyDescent="0.25">
      <c r="A161" t="s">
        <v>413</v>
      </c>
      <c r="B161" t="s">
        <v>631</v>
      </c>
      <c r="C161" t="s">
        <v>632</v>
      </c>
      <c r="D161">
        <v>21960</v>
      </c>
      <c r="E161" t="s">
        <v>460</v>
      </c>
      <c r="F161">
        <v>59</v>
      </c>
      <c r="G161">
        <v>21612</v>
      </c>
      <c r="H161">
        <v>350969</v>
      </c>
      <c r="I161">
        <v>29740</v>
      </c>
      <c r="J161" t="s">
        <v>412</v>
      </c>
      <c r="S161" t="s">
        <v>460</v>
      </c>
      <c r="U161" t="s">
        <v>412</v>
      </c>
      <c r="W161" s="139"/>
      <c r="X161" s="139"/>
      <c r="Y161" s="139"/>
      <c r="Z161" s="139"/>
      <c r="AA161" s="139"/>
      <c r="AB161" s="139"/>
      <c r="AC161" s="139"/>
      <c r="AD161" s="139"/>
      <c r="AE161" s="139"/>
      <c r="AF161" s="139"/>
    </row>
    <row r="162" spans="1:32" x14ac:dyDescent="0.25">
      <c r="A162" t="s">
        <v>408</v>
      </c>
      <c r="B162" t="s">
        <v>568</v>
      </c>
      <c r="C162" t="s">
        <v>185</v>
      </c>
      <c r="D162">
        <v>25740</v>
      </c>
      <c r="E162" t="s">
        <v>536</v>
      </c>
      <c r="F162">
        <v>59</v>
      </c>
      <c r="G162">
        <v>21656</v>
      </c>
      <c r="H162">
        <v>351175</v>
      </c>
      <c r="I162">
        <v>29671</v>
      </c>
      <c r="J162" t="s">
        <v>417</v>
      </c>
      <c r="S162" t="s">
        <v>536</v>
      </c>
      <c r="U162" t="s">
        <v>417</v>
      </c>
      <c r="W162" s="139"/>
      <c r="X162" s="139"/>
      <c r="Y162" s="139"/>
      <c r="Z162" s="139"/>
      <c r="AA162" s="139"/>
      <c r="AB162" s="139"/>
      <c r="AC162" s="139"/>
      <c r="AD162" s="139"/>
      <c r="AE162" s="139"/>
      <c r="AF162" s="139"/>
    </row>
    <row r="163" spans="1:32" x14ac:dyDescent="0.25">
      <c r="A163" t="s">
        <v>413</v>
      </c>
      <c r="B163" t="s">
        <v>490</v>
      </c>
      <c r="C163" t="s">
        <v>456</v>
      </c>
      <c r="D163">
        <v>24696</v>
      </c>
      <c r="E163" t="s">
        <v>416</v>
      </c>
      <c r="F163">
        <v>59</v>
      </c>
      <c r="G163">
        <v>21784</v>
      </c>
      <c r="H163">
        <v>560345</v>
      </c>
      <c r="I163">
        <v>29612</v>
      </c>
      <c r="J163" t="s">
        <v>417</v>
      </c>
      <c r="S163" t="s">
        <v>416</v>
      </c>
      <c r="U163" t="s">
        <v>417</v>
      </c>
      <c r="W163" s="139"/>
      <c r="X163" s="139"/>
      <c r="Y163" s="139"/>
      <c r="Z163" s="139"/>
      <c r="AA163" s="139"/>
      <c r="AB163" s="139"/>
      <c r="AC163" s="139"/>
      <c r="AD163" s="139"/>
      <c r="AE163" s="139"/>
      <c r="AF163" s="139"/>
    </row>
    <row r="164" spans="1:32" x14ac:dyDescent="0.25">
      <c r="A164" t="s">
        <v>408</v>
      </c>
      <c r="B164" t="s">
        <v>618</v>
      </c>
      <c r="C164" t="s">
        <v>444</v>
      </c>
      <c r="D164">
        <v>26748</v>
      </c>
      <c r="E164" t="s">
        <v>416</v>
      </c>
      <c r="F164">
        <v>58</v>
      </c>
      <c r="G164">
        <v>21996</v>
      </c>
      <c r="H164">
        <v>350291</v>
      </c>
      <c r="I164">
        <v>29866</v>
      </c>
      <c r="J164" t="s">
        <v>417</v>
      </c>
      <c r="S164" t="s">
        <v>416</v>
      </c>
      <c r="U164" t="s">
        <v>417</v>
      </c>
      <c r="W164" s="139"/>
      <c r="X164" s="139"/>
      <c r="Y164" s="139"/>
      <c r="Z164" s="139"/>
      <c r="AA164" s="139"/>
      <c r="AB164" s="139"/>
      <c r="AC164" s="139"/>
      <c r="AD164" s="139"/>
      <c r="AE164" s="139"/>
      <c r="AF164" s="139"/>
    </row>
    <row r="165" spans="1:32" x14ac:dyDescent="0.25">
      <c r="A165" t="s">
        <v>413</v>
      </c>
      <c r="B165" t="s">
        <v>550</v>
      </c>
      <c r="C165" t="s">
        <v>571</v>
      </c>
      <c r="D165">
        <v>18540</v>
      </c>
      <c r="E165" t="s">
        <v>416</v>
      </c>
      <c r="F165">
        <v>58</v>
      </c>
      <c r="G165">
        <v>22119</v>
      </c>
      <c r="H165">
        <v>350854</v>
      </c>
      <c r="I165">
        <v>29928</v>
      </c>
      <c r="J165" t="s">
        <v>417</v>
      </c>
      <c r="S165" t="s">
        <v>416</v>
      </c>
      <c r="U165" t="s">
        <v>417</v>
      </c>
      <c r="W165" s="139"/>
      <c r="X165" s="139"/>
      <c r="Y165" s="139"/>
      <c r="Z165" s="139"/>
      <c r="AA165" s="139"/>
      <c r="AB165" s="139"/>
      <c r="AC165" s="139"/>
      <c r="AD165" s="139"/>
      <c r="AE165" s="139"/>
      <c r="AF165" s="139"/>
    </row>
    <row r="166" spans="1:32" x14ac:dyDescent="0.25">
      <c r="A166" t="s">
        <v>413</v>
      </c>
      <c r="B166" t="s">
        <v>440</v>
      </c>
      <c r="C166" t="s">
        <v>435</v>
      </c>
      <c r="D166">
        <v>31020</v>
      </c>
      <c r="E166" t="s">
        <v>416</v>
      </c>
      <c r="F166">
        <v>57</v>
      </c>
      <c r="G166">
        <v>22262</v>
      </c>
      <c r="H166">
        <v>350920</v>
      </c>
      <c r="I166">
        <v>29900</v>
      </c>
      <c r="J166" t="s">
        <v>417</v>
      </c>
      <c r="S166" t="s">
        <v>416</v>
      </c>
      <c r="U166" t="s">
        <v>417</v>
      </c>
      <c r="W166" s="139"/>
      <c r="X166" s="139"/>
      <c r="Y166" s="139"/>
      <c r="Z166" s="139"/>
      <c r="AA166" s="139"/>
      <c r="AB166" s="139"/>
      <c r="AC166" s="139"/>
      <c r="AD166" s="139"/>
      <c r="AE166" s="139"/>
      <c r="AF166" s="139"/>
    </row>
    <row r="167" spans="1:32" x14ac:dyDescent="0.25">
      <c r="A167" t="s">
        <v>413</v>
      </c>
      <c r="B167" t="s">
        <v>579</v>
      </c>
      <c r="C167" t="s">
        <v>633</v>
      </c>
      <c r="D167">
        <v>27936</v>
      </c>
      <c r="E167" t="s">
        <v>416</v>
      </c>
      <c r="F167">
        <v>58</v>
      </c>
      <c r="G167">
        <v>21956</v>
      </c>
      <c r="H167">
        <v>350953</v>
      </c>
      <c r="I167">
        <v>29810</v>
      </c>
      <c r="J167" t="s">
        <v>417</v>
      </c>
      <c r="S167" t="s">
        <v>416</v>
      </c>
      <c r="U167" t="s">
        <v>417</v>
      </c>
      <c r="W167" s="139"/>
      <c r="X167" s="139"/>
      <c r="Y167" s="139"/>
      <c r="Z167" s="139"/>
      <c r="AA167" s="139"/>
      <c r="AB167" s="139"/>
      <c r="AC167" s="139"/>
      <c r="AD167" s="139"/>
      <c r="AE167" s="139"/>
      <c r="AF167" s="139"/>
    </row>
    <row r="168" spans="1:32" x14ac:dyDescent="0.25">
      <c r="A168" t="s">
        <v>454</v>
      </c>
      <c r="B168" t="s">
        <v>626</v>
      </c>
      <c r="C168" t="s">
        <v>565</v>
      </c>
      <c r="D168">
        <v>19284</v>
      </c>
      <c r="E168" t="s">
        <v>473</v>
      </c>
      <c r="F168">
        <v>58</v>
      </c>
      <c r="G168">
        <v>21962</v>
      </c>
      <c r="H168">
        <v>351176</v>
      </c>
      <c r="I168">
        <v>29735</v>
      </c>
      <c r="J168" t="s">
        <v>417</v>
      </c>
      <c r="S168" t="s">
        <v>473</v>
      </c>
      <c r="U168" t="s">
        <v>417</v>
      </c>
      <c r="W168" s="139"/>
      <c r="X168" s="139"/>
      <c r="Y168" s="139"/>
      <c r="Z168" s="139"/>
      <c r="AA168" s="139"/>
      <c r="AB168" s="139"/>
      <c r="AC168" s="139"/>
      <c r="AD168" s="139"/>
      <c r="AE168" s="139"/>
      <c r="AF168" s="139"/>
    </row>
    <row r="169" spans="1:32" x14ac:dyDescent="0.25">
      <c r="A169" t="s">
        <v>413</v>
      </c>
      <c r="B169" t="s">
        <v>634</v>
      </c>
      <c r="C169" t="s">
        <v>432</v>
      </c>
      <c r="D169">
        <v>28908</v>
      </c>
      <c r="E169" t="s">
        <v>460</v>
      </c>
      <c r="F169">
        <v>58</v>
      </c>
      <c r="G169">
        <v>21991</v>
      </c>
      <c r="H169">
        <v>351180</v>
      </c>
      <c r="I169">
        <v>29915</v>
      </c>
      <c r="J169" t="s">
        <v>417</v>
      </c>
      <c r="S169" t="s">
        <v>460</v>
      </c>
      <c r="U169" t="s">
        <v>417</v>
      </c>
      <c r="W169" s="139"/>
      <c r="X169" s="139"/>
      <c r="Y169" s="139"/>
      <c r="Z169" s="139"/>
      <c r="AA169" s="139"/>
      <c r="AB169" s="139"/>
      <c r="AC169" s="139"/>
      <c r="AD169" s="139"/>
      <c r="AE169" s="139"/>
      <c r="AF169" s="139"/>
    </row>
    <row r="170" spans="1:32" x14ac:dyDescent="0.25">
      <c r="A170" t="s">
        <v>408</v>
      </c>
      <c r="B170" t="s">
        <v>635</v>
      </c>
      <c r="C170" t="s">
        <v>527</v>
      </c>
      <c r="D170">
        <v>29472</v>
      </c>
      <c r="E170" t="s">
        <v>636</v>
      </c>
      <c r="F170">
        <v>57</v>
      </c>
      <c r="G170">
        <v>22211</v>
      </c>
      <c r="H170">
        <v>560358</v>
      </c>
      <c r="I170">
        <v>29928</v>
      </c>
      <c r="J170" t="s">
        <v>417</v>
      </c>
      <c r="S170" t="s">
        <v>636</v>
      </c>
      <c r="U170" t="s">
        <v>417</v>
      </c>
      <c r="W170" s="139"/>
      <c r="X170" s="139"/>
      <c r="Y170" s="139"/>
      <c r="Z170" s="139"/>
      <c r="AA170" s="139"/>
      <c r="AB170" s="139"/>
      <c r="AC170" s="139"/>
      <c r="AD170" s="139"/>
      <c r="AE170" s="139"/>
      <c r="AF170" s="139"/>
    </row>
    <row r="171" spans="1:32" x14ac:dyDescent="0.25">
      <c r="A171" t="s">
        <v>413</v>
      </c>
      <c r="B171" t="s">
        <v>418</v>
      </c>
      <c r="C171" t="s">
        <v>489</v>
      </c>
      <c r="D171">
        <v>24468</v>
      </c>
      <c r="E171" t="s">
        <v>460</v>
      </c>
      <c r="F171">
        <v>57</v>
      </c>
      <c r="G171">
        <v>22392</v>
      </c>
      <c r="H171">
        <v>350615</v>
      </c>
      <c r="I171">
        <v>29851</v>
      </c>
      <c r="J171" t="s">
        <v>417</v>
      </c>
      <c r="S171" t="s">
        <v>460</v>
      </c>
      <c r="U171" t="s">
        <v>417</v>
      </c>
      <c r="W171" s="139"/>
      <c r="X171" s="139"/>
      <c r="Y171" s="139"/>
      <c r="Z171" s="139"/>
      <c r="AA171" s="139"/>
      <c r="AB171" s="139"/>
      <c r="AC171" s="139"/>
      <c r="AD171" s="139"/>
      <c r="AE171" s="139"/>
      <c r="AF171" s="139"/>
    </row>
    <row r="172" spans="1:32" x14ac:dyDescent="0.25">
      <c r="A172" t="s">
        <v>413</v>
      </c>
      <c r="B172" t="s">
        <v>550</v>
      </c>
      <c r="C172" t="s">
        <v>637</v>
      </c>
      <c r="D172">
        <v>19344</v>
      </c>
      <c r="E172" t="s">
        <v>638</v>
      </c>
      <c r="F172">
        <v>57</v>
      </c>
      <c r="G172">
        <v>22421</v>
      </c>
      <c r="H172">
        <v>350358</v>
      </c>
      <c r="I172">
        <v>29627</v>
      </c>
      <c r="J172" t="s">
        <v>417</v>
      </c>
      <c r="S172" t="s">
        <v>638</v>
      </c>
      <c r="U172" t="s">
        <v>417</v>
      </c>
      <c r="W172" s="139"/>
      <c r="X172" s="139"/>
      <c r="Y172" s="139"/>
      <c r="Z172" s="139"/>
      <c r="AA172" s="139"/>
      <c r="AB172" s="139"/>
      <c r="AC172" s="139"/>
      <c r="AD172" s="139"/>
      <c r="AE172" s="139"/>
      <c r="AF172" s="139"/>
    </row>
    <row r="173" spans="1:32" x14ac:dyDescent="0.25">
      <c r="A173" t="s">
        <v>413</v>
      </c>
      <c r="B173" t="s">
        <v>639</v>
      </c>
      <c r="C173" t="s">
        <v>515</v>
      </c>
      <c r="D173">
        <v>27132</v>
      </c>
      <c r="E173" t="s">
        <v>416</v>
      </c>
      <c r="F173">
        <v>57</v>
      </c>
      <c r="G173">
        <v>22444</v>
      </c>
      <c r="H173">
        <v>350194</v>
      </c>
      <c r="I173">
        <v>29741</v>
      </c>
      <c r="J173" t="s">
        <v>417</v>
      </c>
      <c r="S173" t="s">
        <v>416</v>
      </c>
      <c r="U173" t="s">
        <v>417</v>
      </c>
      <c r="W173" s="139"/>
      <c r="X173" s="139"/>
      <c r="Y173" s="139"/>
      <c r="Z173" s="139"/>
      <c r="AA173" s="139"/>
      <c r="AB173" s="139"/>
      <c r="AC173" s="139"/>
      <c r="AD173" s="139"/>
      <c r="AE173" s="139"/>
      <c r="AF173" s="139"/>
    </row>
    <row r="174" spans="1:32" x14ac:dyDescent="0.25">
      <c r="A174" t="s">
        <v>413</v>
      </c>
      <c r="B174" t="s">
        <v>610</v>
      </c>
      <c r="C174" t="s">
        <v>640</v>
      </c>
      <c r="D174">
        <v>26124</v>
      </c>
      <c r="E174" t="s">
        <v>416</v>
      </c>
      <c r="F174">
        <v>57</v>
      </c>
      <c r="G174">
        <v>22404</v>
      </c>
      <c r="H174">
        <v>351084</v>
      </c>
      <c r="I174">
        <v>29723</v>
      </c>
      <c r="J174" t="s">
        <v>417</v>
      </c>
      <c r="S174" t="s">
        <v>416</v>
      </c>
      <c r="U174" t="s">
        <v>417</v>
      </c>
      <c r="W174" s="139"/>
      <c r="X174" s="139"/>
      <c r="Y174" s="139"/>
      <c r="Z174" s="139"/>
      <c r="AA174" s="139"/>
      <c r="AB174" s="139"/>
      <c r="AC174" s="139"/>
      <c r="AD174" s="139"/>
      <c r="AE174" s="139"/>
      <c r="AF174" s="139"/>
    </row>
    <row r="175" spans="1:32" x14ac:dyDescent="0.25">
      <c r="A175" t="s">
        <v>413</v>
      </c>
      <c r="B175" t="s">
        <v>541</v>
      </c>
      <c r="C175" t="s">
        <v>596</v>
      </c>
      <c r="D175">
        <v>21444</v>
      </c>
      <c r="E175" t="s">
        <v>622</v>
      </c>
      <c r="F175">
        <v>59</v>
      </c>
      <c r="G175">
        <v>21614</v>
      </c>
      <c r="H175">
        <v>560366</v>
      </c>
      <c r="I175">
        <v>29740</v>
      </c>
      <c r="J175" t="s">
        <v>417</v>
      </c>
      <c r="S175" t="s">
        <v>622</v>
      </c>
      <c r="U175" t="s">
        <v>417</v>
      </c>
      <c r="W175" s="139"/>
      <c r="X175" s="139"/>
      <c r="Y175" s="139"/>
      <c r="Z175" s="139"/>
      <c r="AA175" s="139"/>
      <c r="AB175" s="139"/>
      <c r="AC175" s="139"/>
      <c r="AD175" s="139"/>
      <c r="AE175" s="139"/>
      <c r="AF175" s="139"/>
    </row>
    <row r="176" spans="1:32" x14ac:dyDescent="0.25">
      <c r="A176" t="s">
        <v>408</v>
      </c>
      <c r="B176" t="s">
        <v>152</v>
      </c>
      <c r="C176" t="s">
        <v>527</v>
      </c>
      <c r="D176">
        <v>21108</v>
      </c>
      <c r="E176" t="s">
        <v>422</v>
      </c>
      <c r="F176">
        <v>59</v>
      </c>
      <c r="G176">
        <v>21673</v>
      </c>
      <c r="H176">
        <v>351121</v>
      </c>
      <c r="I176">
        <v>29711</v>
      </c>
      <c r="J176" t="s">
        <v>417</v>
      </c>
      <c r="S176" t="s">
        <v>422</v>
      </c>
      <c r="U176" t="s">
        <v>417</v>
      </c>
      <c r="W176" s="139"/>
      <c r="X176" s="139"/>
      <c r="Y176" s="139"/>
      <c r="Z176" s="139"/>
      <c r="AA176" s="139"/>
      <c r="AB176" s="139"/>
      <c r="AC176" s="139"/>
      <c r="AD176" s="139"/>
      <c r="AE176" s="139"/>
      <c r="AF176" s="139"/>
    </row>
    <row r="177" spans="1:32" x14ac:dyDescent="0.25">
      <c r="A177" t="s">
        <v>408</v>
      </c>
      <c r="B177" t="s">
        <v>569</v>
      </c>
      <c r="C177" t="s">
        <v>641</v>
      </c>
      <c r="D177">
        <v>20292</v>
      </c>
      <c r="E177" t="s">
        <v>642</v>
      </c>
      <c r="F177">
        <v>57</v>
      </c>
      <c r="G177">
        <v>22232</v>
      </c>
      <c r="H177">
        <v>350768</v>
      </c>
      <c r="I177">
        <v>29930</v>
      </c>
      <c r="J177" t="s">
        <v>417</v>
      </c>
      <c r="S177" t="s">
        <v>642</v>
      </c>
      <c r="U177" t="s">
        <v>417</v>
      </c>
      <c r="W177" s="139"/>
      <c r="X177" s="139"/>
      <c r="Y177" s="139"/>
      <c r="Z177" s="139"/>
      <c r="AA177" s="139"/>
      <c r="AB177" s="139"/>
      <c r="AC177" s="139"/>
      <c r="AD177" s="139"/>
      <c r="AE177" s="139"/>
      <c r="AF177" s="139"/>
    </row>
    <row r="178" spans="1:32" x14ac:dyDescent="0.25">
      <c r="A178" t="s">
        <v>413</v>
      </c>
      <c r="B178" t="s">
        <v>531</v>
      </c>
      <c r="C178" t="s">
        <v>435</v>
      </c>
      <c r="D178">
        <v>22872</v>
      </c>
      <c r="E178" t="s">
        <v>457</v>
      </c>
      <c r="F178">
        <v>58</v>
      </c>
      <c r="G178">
        <v>22053</v>
      </c>
      <c r="H178">
        <v>350155</v>
      </c>
      <c r="I178">
        <v>29594</v>
      </c>
      <c r="J178" t="s">
        <v>421</v>
      </c>
      <c r="S178" t="s">
        <v>457</v>
      </c>
      <c r="U178" t="s">
        <v>421</v>
      </c>
      <c r="W178" s="139"/>
      <c r="X178" s="139"/>
      <c r="Y178" s="139"/>
      <c r="Z178" s="139"/>
      <c r="AA178" s="139"/>
      <c r="AB178" s="139"/>
      <c r="AC178" s="139"/>
      <c r="AD178" s="139"/>
      <c r="AE178" s="139"/>
      <c r="AF178" s="139"/>
    </row>
    <row r="179" spans="1:32" x14ac:dyDescent="0.25">
      <c r="A179" t="s">
        <v>413</v>
      </c>
      <c r="B179" t="s">
        <v>461</v>
      </c>
      <c r="C179" t="s">
        <v>435</v>
      </c>
      <c r="D179">
        <v>21096</v>
      </c>
      <c r="E179" t="s">
        <v>643</v>
      </c>
      <c r="F179">
        <v>57</v>
      </c>
      <c r="G179">
        <v>22366</v>
      </c>
      <c r="H179">
        <v>350554</v>
      </c>
      <c r="I179">
        <v>29728</v>
      </c>
      <c r="J179" t="s">
        <v>421</v>
      </c>
      <c r="S179" t="s">
        <v>643</v>
      </c>
      <c r="U179" t="s">
        <v>421</v>
      </c>
      <c r="W179" s="139"/>
      <c r="X179" s="139"/>
      <c r="Y179" s="139"/>
      <c r="Z179" s="139"/>
      <c r="AA179" s="139"/>
      <c r="AB179" s="139"/>
      <c r="AC179" s="139"/>
      <c r="AD179" s="139"/>
      <c r="AE179" s="139"/>
      <c r="AF179" s="139"/>
    </row>
    <row r="180" spans="1:32" x14ac:dyDescent="0.25">
      <c r="A180" t="s">
        <v>413</v>
      </c>
      <c r="B180" t="s">
        <v>450</v>
      </c>
      <c r="C180" t="s">
        <v>585</v>
      </c>
      <c r="D180">
        <v>31104</v>
      </c>
      <c r="E180" t="s">
        <v>416</v>
      </c>
      <c r="F180">
        <v>57</v>
      </c>
      <c r="G180">
        <v>22391</v>
      </c>
      <c r="H180">
        <v>350299</v>
      </c>
      <c r="I180">
        <v>29749</v>
      </c>
      <c r="J180" t="s">
        <v>421</v>
      </c>
      <c r="S180" t="s">
        <v>416</v>
      </c>
      <c r="U180" t="s">
        <v>421</v>
      </c>
      <c r="W180" s="139"/>
      <c r="X180" s="139"/>
      <c r="Y180" s="139"/>
      <c r="Z180" s="139"/>
      <c r="AA180" s="139"/>
      <c r="AB180" s="139"/>
      <c r="AC180" s="139"/>
      <c r="AD180" s="139"/>
      <c r="AE180" s="139"/>
      <c r="AF180" s="139"/>
    </row>
    <row r="181" spans="1:32" x14ac:dyDescent="0.25">
      <c r="A181" t="s">
        <v>413</v>
      </c>
      <c r="B181" t="s">
        <v>410</v>
      </c>
      <c r="C181" t="s">
        <v>644</v>
      </c>
      <c r="D181">
        <v>27360</v>
      </c>
      <c r="E181" t="s">
        <v>422</v>
      </c>
      <c r="F181">
        <v>57</v>
      </c>
      <c r="G181">
        <v>22497</v>
      </c>
      <c r="H181">
        <v>351064</v>
      </c>
      <c r="I181">
        <v>29709</v>
      </c>
      <c r="J181" t="s">
        <v>421</v>
      </c>
      <c r="S181" t="s">
        <v>422</v>
      </c>
      <c r="U181" t="s">
        <v>421</v>
      </c>
      <c r="W181" s="139"/>
      <c r="X181" s="139"/>
      <c r="Y181" s="139"/>
      <c r="Z181" s="139"/>
      <c r="AA181" s="139"/>
      <c r="AB181" s="139"/>
      <c r="AC181" s="139"/>
      <c r="AD181" s="139"/>
      <c r="AE181" s="139"/>
      <c r="AF181" s="139"/>
    </row>
    <row r="182" spans="1:32" x14ac:dyDescent="0.25">
      <c r="A182" t="s">
        <v>413</v>
      </c>
      <c r="B182" t="s">
        <v>645</v>
      </c>
      <c r="C182" t="s">
        <v>489</v>
      </c>
      <c r="D182">
        <v>20328</v>
      </c>
      <c r="E182" t="s">
        <v>457</v>
      </c>
      <c r="F182">
        <v>57</v>
      </c>
      <c r="G182">
        <v>22343</v>
      </c>
      <c r="H182">
        <v>350987</v>
      </c>
      <c r="I182">
        <v>29945</v>
      </c>
      <c r="J182" t="s">
        <v>421</v>
      </c>
      <c r="S182" t="s">
        <v>457</v>
      </c>
      <c r="U182" t="s">
        <v>421</v>
      </c>
      <c r="W182" s="139"/>
      <c r="X182" s="139"/>
      <c r="Y182" s="139"/>
      <c r="Z182" s="139"/>
      <c r="AA182" s="139"/>
      <c r="AB182" s="139"/>
      <c r="AC182" s="139"/>
      <c r="AD182" s="139"/>
      <c r="AE182" s="139"/>
      <c r="AF182" s="139"/>
    </row>
    <row r="183" spans="1:32" x14ac:dyDescent="0.25">
      <c r="A183" t="s">
        <v>408</v>
      </c>
      <c r="B183" t="s">
        <v>423</v>
      </c>
      <c r="C183" t="s">
        <v>169</v>
      </c>
      <c r="D183">
        <v>24120</v>
      </c>
      <c r="E183" t="s">
        <v>619</v>
      </c>
      <c r="F183">
        <v>61</v>
      </c>
      <c r="G183">
        <v>21082</v>
      </c>
      <c r="H183">
        <v>350021</v>
      </c>
      <c r="I183">
        <v>29779</v>
      </c>
      <c r="J183" t="s">
        <v>421</v>
      </c>
      <c r="S183" t="s">
        <v>619</v>
      </c>
      <c r="U183" t="s">
        <v>421</v>
      </c>
      <c r="W183" s="139"/>
      <c r="X183" s="139"/>
      <c r="Y183" s="139"/>
      <c r="Z183" s="139"/>
      <c r="AA183" s="139"/>
      <c r="AB183" s="139"/>
      <c r="AC183" s="139"/>
      <c r="AD183" s="139"/>
      <c r="AE183" s="139"/>
      <c r="AF183" s="139"/>
    </row>
    <row r="184" spans="1:32" x14ac:dyDescent="0.25">
      <c r="A184" t="s">
        <v>408</v>
      </c>
      <c r="B184" t="s">
        <v>646</v>
      </c>
      <c r="C184" t="s">
        <v>152</v>
      </c>
      <c r="D184">
        <v>30732</v>
      </c>
      <c r="E184" t="s">
        <v>470</v>
      </c>
      <c r="F184">
        <v>60</v>
      </c>
      <c r="G184">
        <v>21370</v>
      </c>
      <c r="H184">
        <v>350933</v>
      </c>
      <c r="I184">
        <v>29648</v>
      </c>
      <c r="J184" t="s">
        <v>421</v>
      </c>
      <c r="S184" t="s">
        <v>470</v>
      </c>
      <c r="U184" t="s">
        <v>421</v>
      </c>
      <c r="W184" s="139"/>
      <c r="X184" s="139"/>
      <c r="Y184" s="139"/>
      <c r="Z184" s="139"/>
      <c r="AA184" s="139"/>
      <c r="AB184" s="139"/>
      <c r="AC184" s="139"/>
      <c r="AD184" s="139"/>
      <c r="AE184" s="139"/>
      <c r="AF184" s="139"/>
    </row>
    <row r="185" spans="1:32" x14ac:dyDescent="0.25">
      <c r="A185" t="s">
        <v>408</v>
      </c>
      <c r="B185" t="s">
        <v>564</v>
      </c>
      <c r="C185" t="s">
        <v>535</v>
      </c>
      <c r="D185">
        <v>26160</v>
      </c>
      <c r="E185" t="s">
        <v>463</v>
      </c>
      <c r="F185">
        <v>60</v>
      </c>
      <c r="G185">
        <v>21339</v>
      </c>
      <c r="H185">
        <v>351247</v>
      </c>
      <c r="I185">
        <v>29870</v>
      </c>
      <c r="J185" t="s">
        <v>421</v>
      </c>
      <c r="S185" t="s">
        <v>463</v>
      </c>
      <c r="U185" t="s">
        <v>421</v>
      </c>
      <c r="W185" s="139"/>
      <c r="X185" s="139"/>
      <c r="Y185" s="139"/>
      <c r="Z185" s="139"/>
      <c r="AA185" s="139"/>
      <c r="AB185" s="139"/>
      <c r="AC185" s="139"/>
      <c r="AD185" s="139"/>
      <c r="AE185" s="139"/>
      <c r="AF185" s="139"/>
    </row>
    <row r="186" spans="1:32" x14ac:dyDescent="0.25">
      <c r="A186" t="s">
        <v>408</v>
      </c>
      <c r="B186" t="s">
        <v>423</v>
      </c>
      <c r="C186" t="s">
        <v>527</v>
      </c>
      <c r="D186">
        <v>25476</v>
      </c>
      <c r="E186" t="s">
        <v>536</v>
      </c>
      <c r="F186">
        <v>59</v>
      </c>
      <c r="G186">
        <v>21607</v>
      </c>
      <c r="H186">
        <v>350463</v>
      </c>
      <c r="I186">
        <v>29784</v>
      </c>
      <c r="J186" t="s">
        <v>421</v>
      </c>
      <c r="S186" t="s">
        <v>536</v>
      </c>
      <c r="U186" t="s">
        <v>421</v>
      </c>
      <c r="W186" s="139"/>
      <c r="X186" s="139"/>
      <c r="Y186" s="139"/>
      <c r="Z186" s="139"/>
      <c r="AA186" s="139"/>
      <c r="AB186" s="139"/>
      <c r="AC186" s="139"/>
      <c r="AD186" s="139"/>
      <c r="AE186" s="139"/>
      <c r="AF186" s="139"/>
    </row>
    <row r="187" spans="1:32" x14ac:dyDescent="0.25">
      <c r="A187" t="s">
        <v>413</v>
      </c>
      <c r="B187" t="s">
        <v>464</v>
      </c>
      <c r="C187" t="s">
        <v>600</v>
      </c>
      <c r="D187">
        <v>24288</v>
      </c>
      <c r="E187" t="s">
        <v>416</v>
      </c>
      <c r="F187">
        <v>57</v>
      </c>
      <c r="G187">
        <v>22258</v>
      </c>
      <c r="H187">
        <v>350405</v>
      </c>
      <c r="I187">
        <v>29851</v>
      </c>
      <c r="J187" t="s">
        <v>421</v>
      </c>
      <c r="S187" t="s">
        <v>416</v>
      </c>
      <c r="U187" t="s">
        <v>421</v>
      </c>
      <c r="W187" s="139"/>
      <c r="X187" s="139"/>
      <c r="Y187" s="139"/>
      <c r="Z187" s="139"/>
      <c r="AA187" s="139"/>
      <c r="AB187" s="139"/>
      <c r="AC187" s="139"/>
      <c r="AD187" s="139"/>
      <c r="AE187" s="139"/>
      <c r="AF187" s="139"/>
    </row>
    <row r="188" spans="1:32" x14ac:dyDescent="0.25">
      <c r="A188" t="s">
        <v>408</v>
      </c>
      <c r="B188" t="s">
        <v>499</v>
      </c>
      <c r="C188" t="s">
        <v>527</v>
      </c>
      <c r="D188">
        <v>26208</v>
      </c>
      <c r="E188" t="s">
        <v>445</v>
      </c>
      <c r="F188">
        <v>58</v>
      </c>
      <c r="G188">
        <v>22101</v>
      </c>
      <c r="H188">
        <v>351009</v>
      </c>
      <c r="I188">
        <v>29679</v>
      </c>
      <c r="J188" t="s">
        <v>466</v>
      </c>
      <c r="S188" t="s">
        <v>445</v>
      </c>
      <c r="U188" t="s">
        <v>466</v>
      </c>
      <c r="W188" s="139"/>
      <c r="X188" s="139"/>
      <c r="Y188" s="139"/>
      <c r="Z188" s="139"/>
      <c r="AA188" s="139"/>
      <c r="AB188" s="139"/>
      <c r="AC188" s="139"/>
      <c r="AD188" s="139"/>
      <c r="AE188" s="139"/>
      <c r="AF188" s="139"/>
    </row>
    <row r="189" spans="1:32" x14ac:dyDescent="0.25">
      <c r="A189" t="s">
        <v>413</v>
      </c>
      <c r="B189" t="s">
        <v>568</v>
      </c>
      <c r="C189" t="s">
        <v>496</v>
      </c>
      <c r="D189">
        <v>19812</v>
      </c>
      <c r="E189" t="s">
        <v>460</v>
      </c>
      <c r="F189">
        <v>56</v>
      </c>
      <c r="G189">
        <v>22610</v>
      </c>
      <c r="H189">
        <v>350983</v>
      </c>
      <c r="I189">
        <v>29946</v>
      </c>
      <c r="J189" t="s">
        <v>466</v>
      </c>
      <c r="S189" t="s">
        <v>460</v>
      </c>
      <c r="U189" t="s">
        <v>466</v>
      </c>
      <c r="W189" s="139"/>
      <c r="X189" s="139"/>
      <c r="Y189" s="139"/>
      <c r="Z189" s="139"/>
      <c r="AA189" s="139"/>
      <c r="AB189" s="139"/>
      <c r="AC189" s="139"/>
      <c r="AD189" s="139"/>
      <c r="AE189" s="139"/>
      <c r="AF189" s="139"/>
    </row>
    <row r="190" spans="1:32" x14ac:dyDescent="0.25">
      <c r="A190" t="s">
        <v>413</v>
      </c>
      <c r="B190" t="s">
        <v>500</v>
      </c>
      <c r="C190" t="s">
        <v>647</v>
      </c>
      <c r="D190">
        <v>26808</v>
      </c>
      <c r="E190" t="s">
        <v>508</v>
      </c>
      <c r="F190">
        <v>56</v>
      </c>
      <c r="G190">
        <v>22640</v>
      </c>
      <c r="H190">
        <v>350006</v>
      </c>
      <c r="I190">
        <v>29901</v>
      </c>
      <c r="J190" t="s">
        <v>466</v>
      </c>
      <c r="S190" t="s">
        <v>508</v>
      </c>
      <c r="U190" t="s">
        <v>466</v>
      </c>
      <c r="W190" s="139"/>
      <c r="X190" s="139"/>
      <c r="Y190" s="139"/>
      <c r="Z190" s="139"/>
      <c r="AA190" s="139"/>
      <c r="AB190" s="139"/>
      <c r="AC190" s="139"/>
      <c r="AD190" s="139"/>
      <c r="AE190" s="139"/>
      <c r="AF190" s="139"/>
    </row>
    <row r="191" spans="1:32" x14ac:dyDescent="0.25">
      <c r="A191" t="s">
        <v>413</v>
      </c>
      <c r="B191" t="s">
        <v>512</v>
      </c>
      <c r="C191" t="s">
        <v>91</v>
      </c>
      <c r="D191">
        <v>30108</v>
      </c>
      <c r="E191" t="s">
        <v>530</v>
      </c>
      <c r="F191">
        <v>56</v>
      </c>
      <c r="G191">
        <v>22901</v>
      </c>
      <c r="H191">
        <v>350727</v>
      </c>
      <c r="I191">
        <v>29916</v>
      </c>
      <c r="J191" t="s">
        <v>466</v>
      </c>
      <c r="S191" t="s">
        <v>530</v>
      </c>
      <c r="U191" t="s">
        <v>466</v>
      </c>
      <c r="W191" s="139"/>
      <c r="X191" s="139"/>
      <c r="Y191" s="139"/>
      <c r="Z191" s="139"/>
      <c r="AA191" s="139"/>
      <c r="AB191" s="139"/>
      <c r="AC191" s="139"/>
      <c r="AD191" s="139"/>
      <c r="AE191" s="139"/>
      <c r="AF191" s="139"/>
    </row>
    <row r="192" spans="1:32" x14ac:dyDescent="0.25">
      <c r="A192" t="s">
        <v>408</v>
      </c>
      <c r="B192" t="s">
        <v>549</v>
      </c>
      <c r="C192" t="s">
        <v>459</v>
      </c>
      <c r="D192">
        <v>23484</v>
      </c>
      <c r="E192" t="s">
        <v>445</v>
      </c>
      <c r="F192">
        <v>59</v>
      </c>
      <c r="G192">
        <v>21617</v>
      </c>
      <c r="H192">
        <v>350931</v>
      </c>
      <c r="I192">
        <v>29674</v>
      </c>
      <c r="J192" t="s">
        <v>466</v>
      </c>
      <c r="S192" t="s">
        <v>445</v>
      </c>
      <c r="U192" t="s">
        <v>466</v>
      </c>
      <c r="W192" s="139"/>
      <c r="X192" s="139"/>
      <c r="Y192" s="139"/>
      <c r="Z192" s="139"/>
      <c r="AA192" s="139"/>
      <c r="AB192" s="139"/>
      <c r="AC192" s="139"/>
      <c r="AD192" s="139"/>
      <c r="AE192" s="139"/>
      <c r="AF192" s="139"/>
    </row>
    <row r="193" spans="1:32" x14ac:dyDescent="0.25">
      <c r="A193" t="s">
        <v>408</v>
      </c>
      <c r="B193" t="s">
        <v>648</v>
      </c>
      <c r="C193" t="s">
        <v>649</v>
      </c>
      <c r="D193">
        <v>23412</v>
      </c>
      <c r="E193" t="s">
        <v>449</v>
      </c>
      <c r="F193">
        <v>57</v>
      </c>
      <c r="G193">
        <v>22230</v>
      </c>
      <c r="H193">
        <v>560375</v>
      </c>
      <c r="I193">
        <v>29805</v>
      </c>
      <c r="J193" t="s">
        <v>466</v>
      </c>
      <c r="S193" t="s">
        <v>449</v>
      </c>
      <c r="U193" t="s">
        <v>466</v>
      </c>
      <c r="W193" s="139"/>
      <c r="X193" s="139"/>
      <c r="Y193" s="139"/>
      <c r="Z193" s="139"/>
      <c r="AA193" s="139"/>
      <c r="AB193" s="139"/>
      <c r="AC193" s="139"/>
      <c r="AD193" s="139"/>
      <c r="AE193" s="139"/>
      <c r="AF193" s="139"/>
    </row>
    <row r="194" spans="1:32" x14ac:dyDescent="0.25">
      <c r="A194" t="s">
        <v>408</v>
      </c>
      <c r="B194" t="s">
        <v>546</v>
      </c>
      <c r="C194" t="s">
        <v>547</v>
      </c>
      <c r="D194">
        <v>23628</v>
      </c>
      <c r="E194" t="s">
        <v>650</v>
      </c>
      <c r="F194">
        <v>58</v>
      </c>
      <c r="G194">
        <v>21920</v>
      </c>
      <c r="H194">
        <v>350586</v>
      </c>
      <c r="I194">
        <v>29841</v>
      </c>
      <c r="J194" t="s">
        <v>466</v>
      </c>
      <c r="S194" t="s">
        <v>650</v>
      </c>
      <c r="U194" t="s">
        <v>466</v>
      </c>
      <c r="W194" s="139"/>
      <c r="X194" s="139"/>
      <c r="Y194" s="139"/>
      <c r="Z194" s="139"/>
      <c r="AA194" s="139"/>
      <c r="AB194" s="139"/>
      <c r="AC194" s="139"/>
      <c r="AD194" s="139"/>
      <c r="AE194" s="139"/>
      <c r="AF194" s="139"/>
    </row>
    <row r="195" spans="1:32" x14ac:dyDescent="0.25">
      <c r="A195" t="s">
        <v>413</v>
      </c>
      <c r="B195" t="s">
        <v>531</v>
      </c>
      <c r="C195" t="s">
        <v>539</v>
      </c>
      <c r="D195">
        <v>22104</v>
      </c>
      <c r="E195" t="s">
        <v>460</v>
      </c>
      <c r="F195">
        <v>58</v>
      </c>
      <c r="G195">
        <v>21951</v>
      </c>
      <c r="H195">
        <v>560376</v>
      </c>
      <c r="I195">
        <v>29770</v>
      </c>
      <c r="J195" t="s">
        <v>466</v>
      </c>
      <c r="S195" t="s">
        <v>460</v>
      </c>
      <c r="U195" t="s">
        <v>466</v>
      </c>
      <c r="W195" s="139"/>
      <c r="X195" s="139"/>
      <c r="Y195" s="139"/>
      <c r="Z195" s="139"/>
      <c r="AA195" s="139"/>
      <c r="AB195" s="139"/>
      <c r="AC195" s="139"/>
      <c r="AD195" s="139"/>
      <c r="AE195" s="139"/>
      <c r="AF195" s="139"/>
    </row>
    <row r="196" spans="1:32" x14ac:dyDescent="0.25">
      <c r="A196" t="s">
        <v>413</v>
      </c>
      <c r="B196" t="s">
        <v>479</v>
      </c>
      <c r="C196" t="s">
        <v>472</v>
      </c>
      <c r="D196">
        <v>25752</v>
      </c>
      <c r="E196" t="s">
        <v>651</v>
      </c>
      <c r="F196">
        <v>58</v>
      </c>
      <c r="G196">
        <v>22150</v>
      </c>
      <c r="H196">
        <v>351156</v>
      </c>
      <c r="I196">
        <v>29666</v>
      </c>
      <c r="J196" t="s">
        <v>466</v>
      </c>
      <c r="S196" t="s">
        <v>651</v>
      </c>
      <c r="U196" t="s">
        <v>466</v>
      </c>
      <c r="W196" s="139"/>
      <c r="X196" s="139"/>
      <c r="Y196" s="139"/>
      <c r="Z196" s="139"/>
      <c r="AA196" s="139"/>
      <c r="AB196" s="139"/>
      <c r="AC196" s="139"/>
      <c r="AD196" s="139"/>
      <c r="AE196" s="139"/>
      <c r="AF196" s="139"/>
    </row>
    <row r="197" spans="1:32" x14ac:dyDescent="0.25">
      <c r="A197" t="s">
        <v>408</v>
      </c>
      <c r="B197" t="s">
        <v>652</v>
      </c>
      <c r="C197" t="s">
        <v>155</v>
      </c>
      <c r="D197">
        <v>26040</v>
      </c>
      <c r="E197" t="s">
        <v>653</v>
      </c>
      <c r="F197">
        <v>60</v>
      </c>
      <c r="G197">
        <v>21103</v>
      </c>
      <c r="H197">
        <v>350174</v>
      </c>
      <c r="I197">
        <v>29881</v>
      </c>
      <c r="J197" t="s">
        <v>412</v>
      </c>
      <c r="S197" t="s">
        <v>653</v>
      </c>
      <c r="U197" t="s">
        <v>412</v>
      </c>
      <c r="W197" s="139"/>
      <c r="X197" s="139"/>
      <c r="Y197" s="139"/>
      <c r="Z197" s="139"/>
      <c r="AA197" s="139"/>
      <c r="AB197" s="139"/>
      <c r="AC197" s="139"/>
      <c r="AD197" s="139"/>
      <c r="AE197" s="139"/>
      <c r="AF197" s="139"/>
    </row>
    <row r="198" spans="1:32" x14ac:dyDescent="0.25">
      <c r="A198" t="s">
        <v>413</v>
      </c>
      <c r="B198" t="s">
        <v>544</v>
      </c>
      <c r="C198" t="s">
        <v>654</v>
      </c>
      <c r="D198">
        <v>24816</v>
      </c>
      <c r="E198" t="s">
        <v>436</v>
      </c>
      <c r="F198">
        <v>58</v>
      </c>
      <c r="G198">
        <v>22171</v>
      </c>
      <c r="H198">
        <v>560380</v>
      </c>
      <c r="I198">
        <v>29696</v>
      </c>
      <c r="J198" t="s">
        <v>412</v>
      </c>
      <c r="S198" t="s">
        <v>436</v>
      </c>
      <c r="U198" t="s">
        <v>412</v>
      </c>
      <c r="W198" s="139"/>
      <c r="X198" s="139"/>
      <c r="Y198" s="139"/>
      <c r="Z198" s="139"/>
      <c r="AA198" s="139"/>
      <c r="AB198" s="139"/>
      <c r="AC198" s="139"/>
      <c r="AD198" s="139"/>
      <c r="AE198" s="139"/>
      <c r="AF198" s="139"/>
    </row>
    <row r="199" spans="1:32" x14ac:dyDescent="0.25">
      <c r="A199" t="s">
        <v>413</v>
      </c>
      <c r="B199" t="s">
        <v>569</v>
      </c>
      <c r="C199" t="s">
        <v>432</v>
      </c>
      <c r="D199">
        <v>26100</v>
      </c>
      <c r="E199" t="s">
        <v>416</v>
      </c>
      <c r="F199">
        <v>55</v>
      </c>
      <c r="G199">
        <v>22941</v>
      </c>
      <c r="H199">
        <v>350309</v>
      </c>
      <c r="I199">
        <v>29684</v>
      </c>
      <c r="J199" t="s">
        <v>412</v>
      </c>
      <c r="S199" t="s">
        <v>416</v>
      </c>
      <c r="U199" t="s">
        <v>412</v>
      </c>
      <c r="W199" s="139"/>
      <c r="X199" s="139"/>
      <c r="Y199" s="139"/>
      <c r="Z199" s="139"/>
      <c r="AA199" s="139"/>
      <c r="AB199" s="139"/>
      <c r="AC199" s="139"/>
      <c r="AD199" s="139"/>
      <c r="AE199" s="139"/>
      <c r="AF199" s="139"/>
    </row>
    <row r="200" spans="1:32" x14ac:dyDescent="0.25">
      <c r="A200" t="s">
        <v>408</v>
      </c>
      <c r="B200" t="s">
        <v>479</v>
      </c>
      <c r="C200" t="s">
        <v>459</v>
      </c>
      <c r="D200">
        <v>20184</v>
      </c>
      <c r="E200" t="s">
        <v>655</v>
      </c>
      <c r="F200">
        <v>58</v>
      </c>
      <c r="G200">
        <v>22147</v>
      </c>
      <c r="H200">
        <v>350342</v>
      </c>
      <c r="I200">
        <v>29709</v>
      </c>
      <c r="J200" t="s">
        <v>412</v>
      </c>
      <c r="S200" t="s">
        <v>655</v>
      </c>
      <c r="U200" t="s">
        <v>412</v>
      </c>
      <c r="W200" s="139"/>
      <c r="X200" s="139"/>
      <c r="Y200" s="139"/>
      <c r="Z200" s="139"/>
      <c r="AA200" s="139"/>
      <c r="AB200" s="139"/>
      <c r="AC200" s="139"/>
      <c r="AD200" s="139"/>
      <c r="AE200" s="139"/>
      <c r="AF200" s="139"/>
    </row>
    <row r="201" spans="1:32" x14ac:dyDescent="0.25">
      <c r="A201" t="s">
        <v>413</v>
      </c>
      <c r="B201" t="s">
        <v>572</v>
      </c>
      <c r="C201" t="s">
        <v>656</v>
      </c>
      <c r="D201">
        <v>27696</v>
      </c>
      <c r="E201" t="s">
        <v>457</v>
      </c>
      <c r="F201">
        <v>56</v>
      </c>
      <c r="G201">
        <v>22597</v>
      </c>
      <c r="H201">
        <v>350351</v>
      </c>
      <c r="I201">
        <v>29833</v>
      </c>
      <c r="J201" t="s">
        <v>412</v>
      </c>
      <c r="S201" t="s">
        <v>457</v>
      </c>
      <c r="U201" t="s">
        <v>412</v>
      </c>
      <c r="W201" s="139"/>
      <c r="X201" s="139"/>
      <c r="Y201" s="139"/>
      <c r="Z201" s="139"/>
      <c r="AA201" s="139"/>
      <c r="AB201" s="139"/>
      <c r="AC201" s="139"/>
      <c r="AD201" s="139"/>
      <c r="AE201" s="139"/>
      <c r="AF201" s="139"/>
    </row>
    <row r="202" spans="1:32" x14ac:dyDescent="0.25">
      <c r="A202" t="s">
        <v>408</v>
      </c>
      <c r="B202" t="s">
        <v>485</v>
      </c>
      <c r="C202" t="s">
        <v>657</v>
      </c>
      <c r="D202">
        <v>30804</v>
      </c>
      <c r="E202" t="s">
        <v>658</v>
      </c>
      <c r="F202">
        <v>61</v>
      </c>
      <c r="G202">
        <v>21018</v>
      </c>
      <c r="H202">
        <v>560383</v>
      </c>
      <c r="I202">
        <v>30091</v>
      </c>
      <c r="J202" t="s">
        <v>412</v>
      </c>
      <c r="S202" t="s">
        <v>658</v>
      </c>
      <c r="U202" t="s">
        <v>412</v>
      </c>
      <c r="W202" s="139"/>
      <c r="X202" s="139"/>
      <c r="Y202" s="139"/>
      <c r="Z202" s="139"/>
      <c r="AA202" s="139"/>
      <c r="AB202" s="139"/>
      <c r="AC202" s="139"/>
      <c r="AD202" s="139"/>
      <c r="AE202" s="139"/>
      <c r="AF202" s="139"/>
    </row>
    <row r="203" spans="1:32" x14ac:dyDescent="0.25">
      <c r="A203" t="s">
        <v>413</v>
      </c>
      <c r="B203" t="s">
        <v>485</v>
      </c>
      <c r="C203" t="s">
        <v>596</v>
      </c>
      <c r="D203">
        <v>26172</v>
      </c>
      <c r="E203" t="s">
        <v>442</v>
      </c>
      <c r="F203">
        <v>60</v>
      </c>
      <c r="G203">
        <v>21327</v>
      </c>
      <c r="H203">
        <v>560378</v>
      </c>
      <c r="I203">
        <v>30204</v>
      </c>
      <c r="J203" t="s">
        <v>412</v>
      </c>
      <c r="S203" t="s">
        <v>442</v>
      </c>
      <c r="U203" t="s">
        <v>412</v>
      </c>
      <c r="W203" s="139"/>
      <c r="X203" s="139"/>
      <c r="Y203" s="139"/>
      <c r="Z203" s="139"/>
      <c r="AA203" s="139"/>
      <c r="AB203" s="139"/>
      <c r="AC203" s="139"/>
      <c r="AD203" s="139"/>
      <c r="AE203" s="139"/>
      <c r="AF203" s="139"/>
    </row>
    <row r="204" spans="1:32" x14ac:dyDescent="0.25">
      <c r="A204" t="s">
        <v>413</v>
      </c>
      <c r="B204" t="s">
        <v>519</v>
      </c>
      <c r="C204" t="s">
        <v>659</v>
      </c>
      <c r="D204">
        <v>19836</v>
      </c>
      <c r="E204" t="s">
        <v>473</v>
      </c>
      <c r="F204">
        <v>58</v>
      </c>
      <c r="G204">
        <v>21833</v>
      </c>
      <c r="H204">
        <v>350491</v>
      </c>
      <c r="I204">
        <v>29956</v>
      </c>
      <c r="J204" t="s">
        <v>412</v>
      </c>
      <c r="S204" t="s">
        <v>473</v>
      </c>
      <c r="U204" t="s">
        <v>412</v>
      </c>
      <c r="W204" s="139"/>
      <c r="X204" s="139"/>
      <c r="Y204" s="139"/>
      <c r="Z204" s="139"/>
      <c r="AA204" s="139"/>
      <c r="AB204" s="139"/>
      <c r="AC204" s="139"/>
      <c r="AD204" s="139"/>
      <c r="AE204" s="139"/>
      <c r="AF204" s="139"/>
    </row>
    <row r="205" spans="1:32" x14ac:dyDescent="0.25">
      <c r="A205" t="s">
        <v>413</v>
      </c>
      <c r="B205" t="s">
        <v>660</v>
      </c>
      <c r="C205" t="s">
        <v>661</v>
      </c>
      <c r="D205">
        <v>24096</v>
      </c>
      <c r="E205" t="s">
        <v>416</v>
      </c>
      <c r="F205">
        <v>56</v>
      </c>
      <c r="G205">
        <v>22566</v>
      </c>
      <c r="H205">
        <v>350889</v>
      </c>
      <c r="I205">
        <v>30083</v>
      </c>
      <c r="J205" t="s">
        <v>412</v>
      </c>
      <c r="S205" t="s">
        <v>416</v>
      </c>
      <c r="U205" t="s">
        <v>412</v>
      </c>
      <c r="W205" s="139"/>
      <c r="X205" s="139"/>
      <c r="Y205" s="139"/>
      <c r="Z205" s="139"/>
      <c r="AA205" s="139"/>
      <c r="AB205" s="139"/>
      <c r="AC205" s="139"/>
      <c r="AD205" s="139"/>
      <c r="AE205" s="139"/>
      <c r="AF205" s="139"/>
    </row>
    <row r="206" spans="1:32" x14ac:dyDescent="0.25">
      <c r="A206" t="s">
        <v>413</v>
      </c>
      <c r="B206" t="s">
        <v>662</v>
      </c>
      <c r="C206" t="s">
        <v>462</v>
      </c>
      <c r="D206">
        <v>23208</v>
      </c>
      <c r="E206" t="s">
        <v>663</v>
      </c>
      <c r="F206">
        <v>61</v>
      </c>
      <c r="G206">
        <v>20825</v>
      </c>
      <c r="H206">
        <v>560392</v>
      </c>
      <c r="I206">
        <v>30013</v>
      </c>
      <c r="J206" t="s">
        <v>412</v>
      </c>
      <c r="S206" t="s">
        <v>663</v>
      </c>
      <c r="U206" t="s">
        <v>412</v>
      </c>
      <c r="W206" s="139"/>
      <c r="X206" s="139"/>
      <c r="Y206" s="139"/>
      <c r="Z206" s="139"/>
      <c r="AA206" s="139"/>
      <c r="AB206" s="139"/>
      <c r="AC206" s="139"/>
      <c r="AD206" s="139"/>
      <c r="AE206" s="139"/>
      <c r="AF206" s="139"/>
    </row>
    <row r="207" spans="1:32" x14ac:dyDescent="0.25">
      <c r="A207" t="s">
        <v>408</v>
      </c>
      <c r="B207" t="s">
        <v>664</v>
      </c>
      <c r="C207" t="s">
        <v>453</v>
      </c>
      <c r="D207">
        <v>30000</v>
      </c>
      <c r="E207" t="s">
        <v>416</v>
      </c>
      <c r="F207">
        <v>61</v>
      </c>
      <c r="G207">
        <v>20957</v>
      </c>
      <c r="H207">
        <v>560388</v>
      </c>
      <c r="I207">
        <v>30281</v>
      </c>
      <c r="J207" t="s">
        <v>412</v>
      </c>
      <c r="S207" t="s">
        <v>416</v>
      </c>
      <c r="U207" t="s">
        <v>412</v>
      </c>
      <c r="W207" s="139"/>
      <c r="X207" s="139"/>
      <c r="Y207" s="139"/>
      <c r="Z207" s="139"/>
      <c r="AA207" s="139"/>
      <c r="AB207" s="139"/>
      <c r="AC207" s="139"/>
      <c r="AD207" s="139"/>
      <c r="AE207" s="139"/>
      <c r="AF207" s="139"/>
    </row>
    <row r="208" spans="1:32" x14ac:dyDescent="0.25">
      <c r="A208" t="s">
        <v>413</v>
      </c>
      <c r="B208" t="s">
        <v>665</v>
      </c>
      <c r="C208" t="s">
        <v>563</v>
      </c>
      <c r="D208">
        <v>27900</v>
      </c>
      <c r="E208" t="s">
        <v>666</v>
      </c>
      <c r="F208">
        <v>57</v>
      </c>
      <c r="G208">
        <v>22246</v>
      </c>
      <c r="H208">
        <v>560384</v>
      </c>
      <c r="I208">
        <v>30295</v>
      </c>
      <c r="J208" t="s">
        <v>417</v>
      </c>
      <c r="S208" t="s">
        <v>666</v>
      </c>
      <c r="U208" t="s">
        <v>417</v>
      </c>
      <c r="W208" s="139"/>
      <c r="X208" s="139"/>
      <c r="Y208" s="139"/>
      <c r="Z208" s="139"/>
      <c r="AA208" s="139"/>
      <c r="AB208" s="139"/>
      <c r="AC208" s="139"/>
      <c r="AD208" s="139"/>
      <c r="AE208" s="139"/>
      <c r="AF208" s="139"/>
    </row>
    <row r="209" spans="1:32" x14ac:dyDescent="0.25">
      <c r="A209" t="s">
        <v>413</v>
      </c>
      <c r="B209" t="s">
        <v>639</v>
      </c>
      <c r="C209" t="s">
        <v>462</v>
      </c>
      <c r="D209">
        <v>18564</v>
      </c>
      <c r="E209" t="s">
        <v>416</v>
      </c>
      <c r="F209">
        <v>58</v>
      </c>
      <c r="G209">
        <v>22026</v>
      </c>
      <c r="H209">
        <v>350813</v>
      </c>
      <c r="I209">
        <v>30239</v>
      </c>
      <c r="J209" t="s">
        <v>417</v>
      </c>
      <c r="S209" t="s">
        <v>416</v>
      </c>
      <c r="U209" t="s">
        <v>417</v>
      </c>
      <c r="W209" s="139"/>
      <c r="X209" s="139"/>
      <c r="Y209" s="139"/>
      <c r="Z209" s="139"/>
      <c r="AA209" s="139"/>
      <c r="AB209" s="139"/>
      <c r="AC209" s="139"/>
      <c r="AD209" s="139"/>
      <c r="AE209" s="139"/>
      <c r="AF209" s="139"/>
    </row>
    <row r="210" spans="1:32" x14ac:dyDescent="0.25">
      <c r="A210" t="s">
        <v>408</v>
      </c>
      <c r="B210" t="s">
        <v>667</v>
      </c>
      <c r="C210" t="s">
        <v>410</v>
      </c>
      <c r="D210">
        <v>22836</v>
      </c>
      <c r="E210" t="s">
        <v>668</v>
      </c>
      <c r="F210">
        <v>63</v>
      </c>
      <c r="G210">
        <v>20243</v>
      </c>
      <c r="H210">
        <v>351336</v>
      </c>
      <c r="I210">
        <v>29976</v>
      </c>
      <c r="J210" t="s">
        <v>417</v>
      </c>
      <c r="S210" t="s">
        <v>668</v>
      </c>
      <c r="U210" t="s">
        <v>417</v>
      </c>
      <c r="W210" s="139"/>
      <c r="X210" s="139"/>
      <c r="Y210" s="139"/>
      <c r="Z210" s="139"/>
      <c r="AA210" s="139"/>
      <c r="AB210" s="139"/>
      <c r="AC210" s="139"/>
      <c r="AD210" s="139"/>
      <c r="AE210" s="139"/>
      <c r="AF210" s="139"/>
    </row>
    <row r="211" spans="1:32" x14ac:dyDescent="0.25">
      <c r="A211" t="s">
        <v>413</v>
      </c>
      <c r="B211" t="s">
        <v>481</v>
      </c>
      <c r="C211" t="s">
        <v>669</v>
      </c>
      <c r="D211">
        <v>20952</v>
      </c>
      <c r="E211" t="s">
        <v>670</v>
      </c>
      <c r="F211">
        <v>57</v>
      </c>
      <c r="G211">
        <v>22543</v>
      </c>
      <c r="H211">
        <v>350809</v>
      </c>
      <c r="I211">
        <v>30091</v>
      </c>
      <c r="J211" t="s">
        <v>417</v>
      </c>
      <c r="S211" t="s">
        <v>670</v>
      </c>
      <c r="U211" t="s">
        <v>417</v>
      </c>
      <c r="W211" s="139"/>
      <c r="X211" s="139"/>
      <c r="Y211" s="139"/>
      <c r="Z211" s="139"/>
      <c r="AA211" s="139"/>
      <c r="AB211" s="139"/>
      <c r="AC211" s="139"/>
      <c r="AD211" s="139"/>
      <c r="AE211" s="139"/>
      <c r="AF211" s="139"/>
    </row>
    <row r="212" spans="1:32" x14ac:dyDescent="0.25">
      <c r="A212" t="s">
        <v>413</v>
      </c>
      <c r="B212" t="s">
        <v>671</v>
      </c>
      <c r="C212" t="s">
        <v>672</v>
      </c>
      <c r="D212">
        <v>28788</v>
      </c>
      <c r="E212" t="s">
        <v>416</v>
      </c>
      <c r="F212">
        <v>56</v>
      </c>
      <c r="G212">
        <v>22814</v>
      </c>
      <c r="H212">
        <v>350995</v>
      </c>
      <c r="I212">
        <v>30206</v>
      </c>
      <c r="J212" t="s">
        <v>417</v>
      </c>
      <c r="S212" t="s">
        <v>416</v>
      </c>
      <c r="U212" t="s">
        <v>417</v>
      </c>
      <c r="W212" s="139"/>
      <c r="X212" s="139"/>
      <c r="Y212" s="139"/>
      <c r="Z212" s="139"/>
      <c r="AA212" s="139"/>
      <c r="AB212" s="139"/>
      <c r="AC212" s="139"/>
      <c r="AD212" s="139"/>
      <c r="AE212" s="139"/>
      <c r="AF212" s="139"/>
    </row>
    <row r="213" spans="1:32" x14ac:dyDescent="0.25">
      <c r="A213" t="s">
        <v>413</v>
      </c>
      <c r="B213" t="s">
        <v>418</v>
      </c>
      <c r="C213" t="s">
        <v>468</v>
      </c>
      <c r="D213">
        <v>28968</v>
      </c>
      <c r="E213" t="s">
        <v>416</v>
      </c>
      <c r="F213">
        <v>62</v>
      </c>
      <c r="G213">
        <v>20628</v>
      </c>
      <c r="H213">
        <v>560400</v>
      </c>
      <c r="I213">
        <v>30044</v>
      </c>
      <c r="J213" t="s">
        <v>417</v>
      </c>
      <c r="S213" t="s">
        <v>416</v>
      </c>
      <c r="U213" t="s">
        <v>417</v>
      </c>
      <c r="W213" s="139"/>
      <c r="X213" s="139"/>
      <c r="Y213" s="139"/>
      <c r="Z213" s="139"/>
      <c r="AA213" s="139"/>
      <c r="AB213" s="139"/>
      <c r="AC213" s="139"/>
      <c r="AD213" s="139"/>
      <c r="AE213" s="139"/>
      <c r="AF213" s="139"/>
    </row>
    <row r="214" spans="1:32" x14ac:dyDescent="0.25">
      <c r="A214" t="s">
        <v>413</v>
      </c>
      <c r="B214" t="s">
        <v>155</v>
      </c>
      <c r="C214" t="s">
        <v>438</v>
      </c>
      <c r="D214">
        <v>25320</v>
      </c>
      <c r="E214" t="s">
        <v>457</v>
      </c>
      <c r="F214">
        <v>59</v>
      </c>
      <c r="G214">
        <v>21766</v>
      </c>
      <c r="H214">
        <v>560404</v>
      </c>
      <c r="I214">
        <v>29998</v>
      </c>
      <c r="J214" t="s">
        <v>417</v>
      </c>
      <c r="S214" t="s">
        <v>457</v>
      </c>
      <c r="U214" t="s">
        <v>417</v>
      </c>
      <c r="W214" s="139"/>
      <c r="X214" s="139"/>
      <c r="Y214" s="139"/>
      <c r="Z214" s="139"/>
      <c r="AA214" s="139"/>
      <c r="AB214" s="139"/>
      <c r="AC214" s="139"/>
      <c r="AD214" s="139"/>
      <c r="AE214" s="139"/>
      <c r="AF214" s="139"/>
    </row>
    <row r="215" spans="1:32" x14ac:dyDescent="0.25">
      <c r="A215" t="s">
        <v>454</v>
      </c>
      <c r="B215" t="s">
        <v>514</v>
      </c>
      <c r="C215" t="s">
        <v>438</v>
      </c>
      <c r="D215">
        <v>19956</v>
      </c>
      <c r="E215" t="s">
        <v>416</v>
      </c>
      <c r="F215">
        <v>58</v>
      </c>
      <c r="G215">
        <v>22181</v>
      </c>
      <c r="H215">
        <v>350029</v>
      </c>
      <c r="I215">
        <v>30039</v>
      </c>
      <c r="J215" t="s">
        <v>417</v>
      </c>
      <c r="S215" t="s">
        <v>416</v>
      </c>
      <c r="U215" t="s">
        <v>417</v>
      </c>
      <c r="W215" s="139"/>
      <c r="X215" s="139"/>
      <c r="Y215" s="139"/>
      <c r="Z215" s="139"/>
      <c r="AA215" s="139"/>
      <c r="AB215" s="139"/>
      <c r="AC215" s="139"/>
      <c r="AD215" s="139"/>
      <c r="AE215" s="139"/>
      <c r="AF215" s="139"/>
    </row>
    <row r="216" spans="1:32" x14ac:dyDescent="0.25">
      <c r="A216" t="s">
        <v>413</v>
      </c>
      <c r="B216" t="s">
        <v>443</v>
      </c>
      <c r="C216" t="s">
        <v>515</v>
      </c>
      <c r="D216">
        <v>21300</v>
      </c>
      <c r="E216" t="s">
        <v>457</v>
      </c>
      <c r="F216">
        <v>58</v>
      </c>
      <c r="G216">
        <v>22027</v>
      </c>
      <c r="H216">
        <v>350251</v>
      </c>
      <c r="I216">
        <v>30046</v>
      </c>
      <c r="J216" t="s">
        <v>417</v>
      </c>
      <c r="S216" t="s">
        <v>457</v>
      </c>
      <c r="U216" t="s">
        <v>417</v>
      </c>
      <c r="W216" s="139"/>
      <c r="X216" s="139"/>
      <c r="Y216" s="139"/>
      <c r="Z216" s="139"/>
      <c r="AA216" s="139"/>
      <c r="AB216" s="139"/>
      <c r="AC216" s="139"/>
      <c r="AD216" s="139"/>
      <c r="AE216" s="139"/>
      <c r="AF216" s="139"/>
    </row>
    <row r="217" spans="1:32" x14ac:dyDescent="0.25">
      <c r="A217" t="s">
        <v>408</v>
      </c>
      <c r="B217" t="s">
        <v>673</v>
      </c>
      <c r="C217" t="s">
        <v>157</v>
      </c>
      <c r="D217">
        <v>28212</v>
      </c>
      <c r="E217" t="s">
        <v>674</v>
      </c>
      <c r="F217">
        <v>58</v>
      </c>
      <c r="G217">
        <v>22039</v>
      </c>
      <c r="H217">
        <v>560406</v>
      </c>
      <c r="I217">
        <v>30105</v>
      </c>
      <c r="J217" t="s">
        <v>417</v>
      </c>
      <c r="S217" t="s">
        <v>674</v>
      </c>
      <c r="U217" t="s">
        <v>417</v>
      </c>
      <c r="W217" s="139"/>
      <c r="X217" s="139"/>
      <c r="Y217" s="139"/>
      <c r="Z217" s="139"/>
      <c r="AA217" s="139"/>
      <c r="AB217" s="139"/>
      <c r="AC217" s="139"/>
      <c r="AD217" s="139"/>
      <c r="AE217" s="139"/>
      <c r="AF217" s="139"/>
    </row>
    <row r="218" spans="1:32" x14ac:dyDescent="0.25">
      <c r="A218" t="s">
        <v>413</v>
      </c>
      <c r="B218" t="s">
        <v>614</v>
      </c>
      <c r="C218" t="s">
        <v>661</v>
      </c>
      <c r="D218">
        <v>28920</v>
      </c>
      <c r="E218" t="s">
        <v>425</v>
      </c>
      <c r="F218">
        <v>59</v>
      </c>
      <c r="G218">
        <v>21643</v>
      </c>
      <c r="H218">
        <v>351108</v>
      </c>
      <c r="I218">
        <v>30036</v>
      </c>
      <c r="J218" t="s">
        <v>417</v>
      </c>
      <c r="S218" t="s">
        <v>425</v>
      </c>
      <c r="U218" t="s">
        <v>417</v>
      </c>
      <c r="W218" s="139"/>
      <c r="X218" s="139"/>
      <c r="Y218" s="139"/>
      <c r="Z218" s="139"/>
      <c r="AA218" s="139"/>
      <c r="AB218" s="139"/>
      <c r="AC218" s="139"/>
      <c r="AD218" s="139"/>
      <c r="AE218" s="139"/>
      <c r="AF218" s="139"/>
    </row>
    <row r="219" spans="1:32" x14ac:dyDescent="0.25">
      <c r="A219" t="s">
        <v>413</v>
      </c>
      <c r="B219" t="s">
        <v>612</v>
      </c>
      <c r="C219" t="s">
        <v>491</v>
      </c>
      <c r="D219">
        <v>23016</v>
      </c>
      <c r="E219" t="s">
        <v>460</v>
      </c>
      <c r="F219">
        <v>58</v>
      </c>
      <c r="G219">
        <v>22089</v>
      </c>
      <c r="H219">
        <v>560407</v>
      </c>
      <c r="I219">
        <v>29977</v>
      </c>
      <c r="J219" t="s">
        <v>417</v>
      </c>
      <c r="S219" t="s">
        <v>460</v>
      </c>
      <c r="U219" t="s">
        <v>417</v>
      </c>
      <c r="W219" s="139"/>
      <c r="X219" s="139"/>
      <c r="Y219" s="139"/>
      <c r="Z219" s="139"/>
      <c r="AA219" s="139"/>
      <c r="AB219" s="139"/>
      <c r="AC219" s="139"/>
      <c r="AD219" s="139"/>
      <c r="AE219" s="139"/>
      <c r="AF219" s="139"/>
    </row>
    <row r="220" spans="1:32" x14ac:dyDescent="0.25">
      <c r="A220" t="s">
        <v>413</v>
      </c>
      <c r="B220" t="s">
        <v>549</v>
      </c>
      <c r="C220" t="s">
        <v>675</v>
      </c>
      <c r="D220">
        <v>26676</v>
      </c>
      <c r="E220" t="s">
        <v>457</v>
      </c>
      <c r="F220">
        <v>58</v>
      </c>
      <c r="G220">
        <v>22138</v>
      </c>
      <c r="H220">
        <v>350798</v>
      </c>
      <c r="I220">
        <v>30231</v>
      </c>
      <c r="J220" t="s">
        <v>417</v>
      </c>
      <c r="S220" t="s">
        <v>457</v>
      </c>
      <c r="U220" t="s">
        <v>417</v>
      </c>
      <c r="W220" s="139"/>
      <c r="X220" s="139"/>
      <c r="Y220" s="139"/>
      <c r="Z220" s="139"/>
      <c r="AA220" s="139"/>
      <c r="AB220" s="139"/>
      <c r="AC220" s="139"/>
      <c r="AD220" s="139"/>
      <c r="AE220" s="139"/>
      <c r="AF220" s="139"/>
    </row>
    <row r="221" spans="1:32" x14ac:dyDescent="0.25">
      <c r="A221" t="s">
        <v>413</v>
      </c>
      <c r="B221" t="s">
        <v>409</v>
      </c>
      <c r="C221" t="s">
        <v>632</v>
      </c>
      <c r="D221">
        <v>29400</v>
      </c>
      <c r="E221" t="s">
        <v>622</v>
      </c>
      <c r="F221">
        <v>58</v>
      </c>
      <c r="G221">
        <v>22056</v>
      </c>
      <c r="H221">
        <v>350482</v>
      </c>
      <c r="I221">
        <v>30293</v>
      </c>
      <c r="J221" t="s">
        <v>417</v>
      </c>
      <c r="S221" t="s">
        <v>622</v>
      </c>
      <c r="U221" t="s">
        <v>417</v>
      </c>
      <c r="W221" s="139"/>
      <c r="X221" s="139"/>
      <c r="Y221" s="139"/>
      <c r="Z221" s="139"/>
      <c r="AA221" s="139"/>
      <c r="AB221" s="139"/>
      <c r="AC221" s="139"/>
      <c r="AD221" s="139"/>
      <c r="AE221" s="139"/>
      <c r="AF221" s="139"/>
    </row>
    <row r="222" spans="1:32" x14ac:dyDescent="0.25">
      <c r="A222" t="s">
        <v>408</v>
      </c>
      <c r="B222" t="s">
        <v>497</v>
      </c>
      <c r="C222" t="s">
        <v>676</v>
      </c>
      <c r="D222">
        <v>25164</v>
      </c>
      <c r="E222" t="s">
        <v>445</v>
      </c>
      <c r="F222">
        <v>58</v>
      </c>
      <c r="G222">
        <v>21980</v>
      </c>
      <c r="H222">
        <v>350662</v>
      </c>
      <c r="I222">
        <v>30265</v>
      </c>
      <c r="J222" t="s">
        <v>417</v>
      </c>
      <c r="S222" t="s">
        <v>445</v>
      </c>
      <c r="U222" t="s">
        <v>417</v>
      </c>
      <c r="W222" s="139"/>
      <c r="X222" s="139"/>
      <c r="Y222" s="139"/>
      <c r="Z222" s="139"/>
      <c r="AA222" s="139"/>
      <c r="AB222" s="139"/>
      <c r="AC222" s="139"/>
      <c r="AD222" s="139"/>
      <c r="AE222" s="139"/>
      <c r="AF222" s="139"/>
    </row>
    <row r="223" spans="1:32" x14ac:dyDescent="0.25">
      <c r="A223" t="s">
        <v>413</v>
      </c>
      <c r="B223" t="s">
        <v>509</v>
      </c>
      <c r="C223" t="s">
        <v>677</v>
      </c>
      <c r="D223">
        <v>20436</v>
      </c>
      <c r="E223" t="s">
        <v>678</v>
      </c>
      <c r="F223">
        <v>56</v>
      </c>
      <c r="G223">
        <v>22611</v>
      </c>
      <c r="H223">
        <v>350022</v>
      </c>
      <c r="I223">
        <v>30175</v>
      </c>
      <c r="J223" t="s">
        <v>417</v>
      </c>
      <c r="S223" t="s">
        <v>678</v>
      </c>
      <c r="U223" t="s">
        <v>417</v>
      </c>
      <c r="W223" s="139"/>
      <c r="X223" s="139"/>
      <c r="Y223" s="139"/>
      <c r="Z223" s="139"/>
      <c r="AA223" s="139"/>
      <c r="AB223" s="139"/>
      <c r="AC223" s="139"/>
      <c r="AD223" s="139"/>
      <c r="AE223" s="139"/>
      <c r="AF223" s="139"/>
    </row>
    <row r="224" spans="1:32" x14ac:dyDescent="0.25">
      <c r="A224" t="s">
        <v>408</v>
      </c>
      <c r="B224" t="s">
        <v>476</v>
      </c>
      <c r="C224" t="s">
        <v>679</v>
      </c>
      <c r="D224">
        <v>25428</v>
      </c>
      <c r="E224" t="s">
        <v>473</v>
      </c>
      <c r="F224">
        <v>57</v>
      </c>
      <c r="G224">
        <v>22320</v>
      </c>
      <c r="H224">
        <v>351047</v>
      </c>
      <c r="I224">
        <v>30100</v>
      </c>
      <c r="J224" t="s">
        <v>421</v>
      </c>
      <c r="S224" t="s">
        <v>473</v>
      </c>
      <c r="U224" t="s">
        <v>421</v>
      </c>
      <c r="W224" s="139"/>
      <c r="X224" s="139"/>
      <c r="Y224" s="139"/>
      <c r="Z224" s="139"/>
      <c r="AA224" s="139"/>
      <c r="AB224" s="139"/>
      <c r="AC224" s="139"/>
      <c r="AD224" s="139"/>
      <c r="AE224" s="139"/>
      <c r="AF224" s="139"/>
    </row>
    <row r="225" spans="1:32" x14ac:dyDescent="0.25">
      <c r="A225" t="s">
        <v>413</v>
      </c>
      <c r="B225" t="s">
        <v>646</v>
      </c>
      <c r="C225" t="s">
        <v>583</v>
      </c>
      <c r="D225">
        <v>30480</v>
      </c>
      <c r="E225" t="s">
        <v>457</v>
      </c>
      <c r="F225">
        <v>56</v>
      </c>
      <c r="G225">
        <v>22800</v>
      </c>
      <c r="H225">
        <v>351073</v>
      </c>
      <c r="I225">
        <v>30280</v>
      </c>
      <c r="J225" t="s">
        <v>421</v>
      </c>
      <c r="S225" t="s">
        <v>457</v>
      </c>
      <c r="U225" t="s">
        <v>421</v>
      </c>
      <c r="W225" s="139"/>
      <c r="X225" s="139"/>
      <c r="Y225" s="139"/>
      <c r="Z225" s="139"/>
      <c r="AA225" s="139"/>
      <c r="AB225" s="139"/>
      <c r="AC225" s="139"/>
      <c r="AD225" s="139"/>
      <c r="AE225" s="139"/>
      <c r="AF225" s="139"/>
    </row>
    <row r="226" spans="1:32" x14ac:dyDescent="0.25">
      <c r="A226" t="s">
        <v>413</v>
      </c>
      <c r="B226" t="s">
        <v>485</v>
      </c>
      <c r="C226" t="s">
        <v>680</v>
      </c>
      <c r="D226">
        <v>29856</v>
      </c>
      <c r="E226" t="s">
        <v>473</v>
      </c>
      <c r="F226">
        <v>56</v>
      </c>
      <c r="G226">
        <v>22698</v>
      </c>
      <c r="H226">
        <v>351203</v>
      </c>
      <c r="I226">
        <v>30293</v>
      </c>
      <c r="J226" t="s">
        <v>421</v>
      </c>
      <c r="S226" t="s">
        <v>473</v>
      </c>
      <c r="U226" t="s">
        <v>421</v>
      </c>
      <c r="W226" s="139"/>
      <c r="X226" s="139"/>
      <c r="Y226" s="139"/>
      <c r="Z226" s="139"/>
      <c r="AA226" s="139"/>
      <c r="AB226" s="139"/>
      <c r="AC226" s="139"/>
      <c r="AD226" s="139"/>
      <c r="AE226" s="139"/>
      <c r="AF226" s="139"/>
    </row>
    <row r="227" spans="1:32" x14ac:dyDescent="0.25">
      <c r="A227" t="s">
        <v>413</v>
      </c>
      <c r="B227" t="s">
        <v>681</v>
      </c>
      <c r="C227" t="s">
        <v>510</v>
      </c>
      <c r="D227">
        <v>28452</v>
      </c>
      <c r="E227" t="s">
        <v>416</v>
      </c>
      <c r="F227">
        <v>56</v>
      </c>
      <c r="G227">
        <v>22819</v>
      </c>
      <c r="H227">
        <v>350518</v>
      </c>
      <c r="I227">
        <v>30216</v>
      </c>
      <c r="J227" t="s">
        <v>421</v>
      </c>
      <c r="S227" t="s">
        <v>416</v>
      </c>
      <c r="U227" t="s">
        <v>421</v>
      </c>
      <c r="W227" s="139"/>
      <c r="X227" s="139"/>
      <c r="Y227" s="139"/>
      <c r="Z227" s="139"/>
      <c r="AA227" s="139"/>
      <c r="AB227" s="139"/>
      <c r="AC227" s="139"/>
      <c r="AD227" s="139"/>
      <c r="AE227" s="139"/>
      <c r="AF227" s="139"/>
    </row>
    <row r="228" spans="1:32" x14ac:dyDescent="0.25">
      <c r="A228" t="s">
        <v>413</v>
      </c>
      <c r="B228" t="s">
        <v>635</v>
      </c>
      <c r="C228" t="s">
        <v>682</v>
      </c>
      <c r="D228">
        <v>22080</v>
      </c>
      <c r="E228" t="s">
        <v>442</v>
      </c>
      <c r="F228">
        <v>58</v>
      </c>
      <c r="G228">
        <v>22079</v>
      </c>
      <c r="H228">
        <v>351204</v>
      </c>
      <c r="I228">
        <v>30093</v>
      </c>
      <c r="J228" t="s">
        <v>421</v>
      </c>
      <c r="S228" t="s">
        <v>442</v>
      </c>
      <c r="U228" t="s">
        <v>421</v>
      </c>
      <c r="W228" s="139"/>
      <c r="X228" s="139"/>
      <c r="Y228" s="139"/>
      <c r="Z228" s="139"/>
      <c r="AA228" s="139"/>
      <c r="AB228" s="139"/>
      <c r="AC228" s="139"/>
      <c r="AD228" s="139"/>
      <c r="AE228" s="139"/>
      <c r="AF228" s="139"/>
    </row>
    <row r="229" spans="1:32" x14ac:dyDescent="0.25">
      <c r="A229" t="s">
        <v>408</v>
      </c>
      <c r="B229" t="s">
        <v>409</v>
      </c>
      <c r="C229" t="s">
        <v>676</v>
      </c>
      <c r="D229">
        <v>19584</v>
      </c>
      <c r="E229" t="s">
        <v>683</v>
      </c>
      <c r="F229">
        <v>56</v>
      </c>
      <c r="G229">
        <v>22817</v>
      </c>
      <c r="H229">
        <v>350877</v>
      </c>
      <c r="I229">
        <v>30106</v>
      </c>
      <c r="J229" t="s">
        <v>421</v>
      </c>
      <c r="S229" t="s">
        <v>683</v>
      </c>
      <c r="U229" t="s">
        <v>421</v>
      </c>
      <c r="W229" s="139"/>
      <c r="X229" s="139"/>
      <c r="Y229" s="139"/>
      <c r="Z229" s="139"/>
      <c r="AA229" s="139"/>
      <c r="AB229" s="139"/>
      <c r="AC229" s="139"/>
      <c r="AD229" s="139"/>
      <c r="AE229" s="139"/>
      <c r="AF229" s="139"/>
    </row>
    <row r="230" spans="1:32" x14ac:dyDescent="0.25">
      <c r="A230" t="s">
        <v>413</v>
      </c>
      <c r="B230" t="s">
        <v>665</v>
      </c>
      <c r="C230" t="s">
        <v>515</v>
      </c>
      <c r="D230">
        <v>22332</v>
      </c>
      <c r="E230" t="s">
        <v>684</v>
      </c>
      <c r="F230">
        <v>56</v>
      </c>
      <c r="G230">
        <v>22682</v>
      </c>
      <c r="H230">
        <v>350968</v>
      </c>
      <c r="I230">
        <v>30088</v>
      </c>
      <c r="J230" t="s">
        <v>421</v>
      </c>
      <c r="S230" t="s">
        <v>684</v>
      </c>
      <c r="U230" t="s">
        <v>421</v>
      </c>
      <c r="W230" s="139"/>
      <c r="X230" s="139"/>
      <c r="Y230" s="139"/>
      <c r="Z230" s="139"/>
      <c r="AA230" s="139"/>
      <c r="AB230" s="139"/>
      <c r="AC230" s="139"/>
      <c r="AD230" s="139"/>
      <c r="AE230" s="139"/>
      <c r="AF230" s="139"/>
    </row>
    <row r="231" spans="1:32" x14ac:dyDescent="0.25">
      <c r="A231" t="s">
        <v>408</v>
      </c>
      <c r="B231" t="s">
        <v>476</v>
      </c>
      <c r="C231" t="s">
        <v>685</v>
      </c>
      <c r="D231">
        <v>25524</v>
      </c>
      <c r="E231" t="s">
        <v>686</v>
      </c>
      <c r="F231">
        <v>55</v>
      </c>
      <c r="G231">
        <v>22962</v>
      </c>
      <c r="H231">
        <v>351161</v>
      </c>
      <c r="I231">
        <v>30105</v>
      </c>
      <c r="J231" t="s">
        <v>421</v>
      </c>
      <c r="S231" t="s">
        <v>686</v>
      </c>
      <c r="U231" t="s">
        <v>421</v>
      </c>
      <c r="W231" s="139"/>
      <c r="X231" s="139"/>
      <c r="Y231" s="139"/>
      <c r="Z231" s="139"/>
      <c r="AA231" s="139"/>
      <c r="AB231" s="139"/>
      <c r="AC231" s="139"/>
      <c r="AD231" s="139"/>
      <c r="AE231" s="139"/>
      <c r="AF231" s="139"/>
    </row>
    <row r="232" spans="1:32" x14ac:dyDescent="0.25">
      <c r="A232" t="s">
        <v>413</v>
      </c>
      <c r="B232" t="s">
        <v>414</v>
      </c>
      <c r="C232" t="s">
        <v>510</v>
      </c>
      <c r="D232">
        <v>21048</v>
      </c>
      <c r="E232" t="s">
        <v>457</v>
      </c>
      <c r="F232">
        <v>59</v>
      </c>
      <c r="G232">
        <v>21545</v>
      </c>
      <c r="H232">
        <v>560560</v>
      </c>
      <c r="I232">
        <v>30076</v>
      </c>
      <c r="J232" t="s">
        <v>421</v>
      </c>
      <c r="S232" t="s">
        <v>457</v>
      </c>
      <c r="U232" t="s">
        <v>421</v>
      </c>
      <c r="W232" s="139"/>
      <c r="X232" s="139"/>
      <c r="Y232" s="139"/>
      <c r="Z232" s="139"/>
      <c r="AA232" s="139"/>
      <c r="AB232" s="139"/>
      <c r="AC232" s="139"/>
      <c r="AD232" s="139"/>
      <c r="AE232" s="139"/>
      <c r="AF232" s="139"/>
    </row>
    <row r="233" spans="1:32" x14ac:dyDescent="0.25">
      <c r="A233" t="s">
        <v>413</v>
      </c>
      <c r="B233" t="s">
        <v>440</v>
      </c>
      <c r="C233" t="s">
        <v>510</v>
      </c>
      <c r="D233">
        <v>18588</v>
      </c>
      <c r="E233" t="s">
        <v>428</v>
      </c>
      <c r="F233">
        <v>58</v>
      </c>
      <c r="G233">
        <v>21940</v>
      </c>
      <c r="H233">
        <v>350913</v>
      </c>
      <c r="I233">
        <v>30295</v>
      </c>
      <c r="J233" t="s">
        <v>421</v>
      </c>
      <c r="S233" t="s">
        <v>428</v>
      </c>
      <c r="U233" t="s">
        <v>421</v>
      </c>
      <c r="W233" s="139"/>
      <c r="X233" s="139"/>
      <c r="Y233" s="139"/>
      <c r="Z233" s="139"/>
      <c r="AA233" s="139"/>
      <c r="AB233" s="139"/>
      <c r="AC233" s="139"/>
      <c r="AD233" s="139"/>
      <c r="AE233" s="139"/>
      <c r="AF233" s="139"/>
    </row>
    <row r="234" spans="1:32" x14ac:dyDescent="0.25">
      <c r="A234" t="s">
        <v>413</v>
      </c>
      <c r="B234" t="s">
        <v>634</v>
      </c>
      <c r="C234" t="s">
        <v>687</v>
      </c>
      <c r="D234">
        <v>19068</v>
      </c>
      <c r="E234" t="s">
        <v>425</v>
      </c>
      <c r="F234">
        <v>58</v>
      </c>
      <c r="G234">
        <v>21954</v>
      </c>
      <c r="H234">
        <v>351182</v>
      </c>
      <c r="I234">
        <v>29959</v>
      </c>
      <c r="J234" t="s">
        <v>466</v>
      </c>
      <c r="S234" t="s">
        <v>425</v>
      </c>
      <c r="U234" t="s">
        <v>466</v>
      </c>
      <c r="W234" s="139"/>
      <c r="X234" s="139"/>
      <c r="Y234" s="139"/>
      <c r="Z234" s="139"/>
      <c r="AA234" s="139"/>
      <c r="AB234" s="139"/>
      <c r="AC234" s="139"/>
      <c r="AD234" s="139"/>
      <c r="AE234" s="139"/>
      <c r="AF234" s="139"/>
    </row>
    <row r="235" spans="1:32" x14ac:dyDescent="0.25">
      <c r="A235" t="s">
        <v>413</v>
      </c>
      <c r="B235" t="s">
        <v>423</v>
      </c>
      <c r="C235" t="s">
        <v>583</v>
      </c>
      <c r="D235">
        <v>26616</v>
      </c>
      <c r="E235" t="s">
        <v>416</v>
      </c>
      <c r="F235">
        <v>58</v>
      </c>
      <c r="G235">
        <v>22079</v>
      </c>
      <c r="H235">
        <v>351246</v>
      </c>
      <c r="I235">
        <v>30093</v>
      </c>
      <c r="J235" t="s">
        <v>466</v>
      </c>
      <c r="S235" t="s">
        <v>416</v>
      </c>
      <c r="U235" t="s">
        <v>466</v>
      </c>
      <c r="W235" s="139"/>
      <c r="X235" s="139"/>
      <c r="Y235" s="139"/>
      <c r="Z235" s="139"/>
      <c r="AA235" s="139"/>
      <c r="AB235" s="139"/>
      <c r="AC235" s="139"/>
      <c r="AD235" s="139"/>
      <c r="AE235" s="139"/>
      <c r="AF235" s="139"/>
    </row>
    <row r="236" spans="1:32" x14ac:dyDescent="0.25">
      <c r="A236" t="s">
        <v>454</v>
      </c>
      <c r="B236" t="s">
        <v>608</v>
      </c>
      <c r="C236" t="s">
        <v>558</v>
      </c>
      <c r="D236">
        <v>21636</v>
      </c>
      <c r="E236" t="s">
        <v>688</v>
      </c>
      <c r="F236">
        <v>58</v>
      </c>
      <c r="G236">
        <v>22022</v>
      </c>
      <c r="H236">
        <v>351179</v>
      </c>
      <c r="I236">
        <v>30114</v>
      </c>
      <c r="J236" t="s">
        <v>466</v>
      </c>
      <c r="S236" t="s">
        <v>688</v>
      </c>
      <c r="U236" t="s">
        <v>466</v>
      </c>
      <c r="W236" s="139"/>
      <c r="X236" s="139"/>
      <c r="Y236" s="139"/>
      <c r="Z236" s="139"/>
      <c r="AA236" s="139"/>
      <c r="AB236" s="139"/>
      <c r="AC236" s="139"/>
      <c r="AD236" s="139"/>
      <c r="AE236" s="139"/>
      <c r="AF236" s="139"/>
    </row>
    <row r="237" spans="1:32" x14ac:dyDescent="0.25">
      <c r="A237" t="s">
        <v>413</v>
      </c>
      <c r="B237" t="s">
        <v>625</v>
      </c>
      <c r="C237" t="s">
        <v>430</v>
      </c>
      <c r="D237">
        <v>28884</v>
      </c>
      <c r="E237" t="s">
        <v>416</v>
      </c>
      <c r="F237">
        <v>56</v>
      </c>
      <c r="G237">
        <v>22561</v>
      </c>
      <c r="H237">
        <v>351181</v>
      </c>
      <c r="I237">
        <v>30074</v>
      </c>
      <c r="J237" t="s">
        <v>466</v>
      </c>
      <c r="S237" t="s">
        <v>416</v>
      </c>
      <c r="U237" t="s">
        <v>466</v>
      </c>
      <c r="W237" s="139"/>
      <c r="X237" s="139"/>
      <c r="Y237" s="139"/>
      <c r="Z237" s="139"/>
      <c r="AA237" s="139"/>
      <c r="AB237" s="139"/>
      <c r="AC237" s="139"/>
      <c r="AD237" s="139"/>
      <c r="AE237" s="139"/>
      <c r="AF237" s="139"/>
    </row>
    <row r="238" spans="1:32" x14ac:dyDescent="0.25">
      <c r="A238" t="s">
        <v>454</v>
      </c>
      <c r="B238" t="s">
        <v>509</v>
      </c>
      <c r="C238" t="s">
        <v>609</v>
      </c>
      <c r="D238">
        <v>24120</v>
      </c>
      <c r="E238" t="s">
        <v>683</v>
      </c>
      <c r="F238">
        <v>57</v>
      </c>
      <c r="G238">
        <v>22452</v>
      </c>
      <c r="H238">
        <v>350635</v>
      </c>
      <c r="I238">
        <v>30310</v>
      </c>
      <c r="J238" t="s">
        <v>466</v>
      </c>
      <c r="S238" t="s">
        <v>683</v>
      </c>
      <c r="U238" t="s">
        <v>466</v>
      </c>
      <c r="W238" s="139"/>
      <c r="X238" s="139"/>
      <c r="Y238" s="139"/>
      <c r="Z238" s="139"/>
      <c r="AA238" s="139"/>
      <c r="AB238" s="139"/>
      <c r="AC238" s="139"/>
      <c r="AD238" s="139"/>
      <c r="AE238" s="139"/>
      <c r="AF238" s="139"/>
    </row>
    <row r="239" spans="1:32" x14ac:dyDescent="0.25">
      <c r="A239" t="s">
        <v>454</v>
      </c>
      <c r="B239" t="s">
        <v>574</v>
      </c>
      <c r="C239" t="s">
        <v>438</v>
      </c>
      <c r="D239">
        <v>19080</v>
      </c>
      <c r="E239" t="s">
        <v>689</v>
      </c>
      <c r="F239">
        <v>57</v>
      </c>
      <c r="G239">
        <v>22472</v>
      </c>
      <c r="H239">
        <v>350629</v>
      </c>
      <c r="I239">
        <v>30144</v>
      </c>
      <c r="J239" t="s">
        <v>466</v>
      </c>
      <c r="S239" t="s">
        <v>689</v>
      </c>
      <c r="U239" t="s">
        <v>466</v>
      </c>
      <c r="W239" s="139"/>
      <c r="X239" s="139"/>
      <c r="Y239" s="139"/>
      <c r="Z239" s="139"/>
      <c r="AA239" s="139"/>
      <c r="AB239" s="139"/>
      <c r="AC239" s="139"/>
      <c r="AD239" s="139"/>
      <c r="AE239" s="139"/>
      <c r="AF239" s="139"/>
    </row>
    <row r="240" spans="1:32" x14ac:dyDescent="0.25">
      <c r="A240" t="s">
        <v>413</v>
      </c>
      <c r="B240" t="s">
        <v>578</v>
      </c>
      <c r="C240" t="s">
        <v>462</v>
      </c>
      <c r="D240">
        <v>22140</v>
      </c>
      <c r="E240" t="s">
        <v>457</v>
      </c>
      <c r="F240">
        <v>56</v>
      </c>
      <c r="G240">
        <v>22564</v>
      </c>
      <c r="H240">
        <v>350427</v>
      </c>
      <c r="I240">
        <v>30013</v>
      </c>
      <c r="J240" t="s">
        <v>466</v>
      </c>
      <c r="S240" t="s">
        <v>457</v>
      </c>
      <c r="U240" t="s">
        <v>466</v>
      </c>
      <c r="W240" s="139"/>
      <c r="X240" s="139"/>
      <c r="Y240" s="139"/>
      <c r="Z240" s="139"/>
      <c r="AA240" s="139"/>
      <c r="AB240" s="139"/>
      <c r="AC240" s="139"/>
      <c r="AD240" s="139"/>
      <c r="AE240" s="139"/>
      <c r="AF240" s="139"/>
    </row>
    <row r="241" spans="1:32" x14ac:dyDescent="0.25">
      <c r="A241" t="s">
        <v>413</v>
      </c>
      <c r="B241" t="s">
        <v>671</v>
      </c>
      <c r="C241" t="s">
        <v>475</v>
      </c>
      <c r="D241">
        <v>20292</v>
      </c>
      <c r="E241" t="s">
        <v>416</v>
      </c>
      <c r="F241">
        <v>57</v>
      </c>
      <c r="G241">
        <v>22196</v>
      </c>
      <c r="H241">
        <v>351033</v>
      </c>
      <c r="I241">
        <v>30074</v>
      </c>
      <c r="J241" t="s">
        <v>466</v>
      </c>
      <c r="S241" t="s">
        <v>416</v>
      </c>
      <c r="U241" t="s">
        <v>466</v>
      </c>
      <c r="W241" s="139"/>
      <c r="X241" s="139"/>
      <c r="Y241" s="139"/>
      <c r="Z241" s="139"/>
      <c r="AA241" s="139"/>
      <c r="AB241" s="139"/>
      <c r="AC241" s="139"/>
      <c r="AD241" s="139"/>
      <c r="AE241" s="139"/>
      <c r="AF241" s="139"/>
    </row>
    <row r="242" spans="1:32" x14ac:dyDescent="0.25">
      <c r="A242" t="s">
        <v>413</v>
      </c>
      <c r="B242" t="s">
        <v>623</v>
      </c>
      <c r="C242" t="s">
        <v>510</v>
      </c>
      <c r="D242">
        <v>23040</v>
      </c>
      <c r="E242" t="s">
        <v>473</v>
      </c>
      <c r="F242">
        <v>56</v>
      </c>
      <c r="G242">
        <v>22625</v>
      </c>
      <c r="H242">
        <v>351187</v>
      </c>
      <c r="I242">
        <v>30149</v>
      </c>
      <c r="J242" t="s">
        <v>466</v>
      </c>
      <c r="S242" t="s">
        <v>473</v>
      </c>
      <c r="U242" t="s">
        <v>466</v>
      </c>
      <c r="W242" s="139"/>
      <c r="X242" s="139"/>
      <c r="Y242" s="139"/>
      <c r="Z242" s="139"/>
      <c r="AA242" s="139"/>
      <c r="AB242" s="139"/>
      <c r="AC242" s="139"/>
      <c r="AD242" s="139"/>
      <c r="AE242" s="139"/>
      <c r="AF242" s="139"/>
    </row>
    <row r="243" spans="1:32" x14ac:dyDescent="0.25">
      <c r="A243" t="s">
        <v>408</v>
      </c>
      <c r="B243" t="s">
        <v>443</v>
      </c>
      <c r="C243" t="s">
        <v>550</v>
      </c>
      <c r="D243">
        <v>22692</v>
      </c>
      <c r="E243" t="s">
        <v>460</v>
      </c>
      <c r="F243">
        <v>57</v>
      </c>
      <c r="G243">
        <v>22376</v>
      </c>
      <c r="H243">
        <v>560566</v>
      </c>
      <c r="I243">
        <v>30216</v>
      </c>
      <c r="J243" t="s">
        <v>412</v>
      </c>
      <c r="S243" t="s">
        <v>460</v>
      </c>
      <c r="U243" t="s">
        <v>412</v>
      </c>
      <c r="W243" s="139"/>
      <c r="X243" s="139"/>
      <c r="Y243" s="139"/>
      <c r="Z243" s="139"/>
      <c r="AA243" s="139"/>
      <c r="AB243" s="139"/>
      <c r="AC243" s="139"/>
      <c r="AD243" s="139"/>
      <c r="AE243" s="139"/>
      <c r="AF243" s="139"/>
    </row>
    <row r="244" spans="1:32" x14ac:dyDescent="0.25">
      <c r="A244" t="s">
        <v>413</v>
      </c>
      <c r="B244" t="s">
        <v>561</v>
      </c>
      <c r="C244" t="s">
        <v>486</v>
      </c>
      <c r="D244">
        <v>30312</v>
      </c>
      <c r="E244" t="s">
        <v>473</v>
      </c>
      <c r="F244">
        <v>57</v>
      </c>
      <c r="G244">
        <v>22348</v>
      </c>
      <c r="H244">
        <v>350265</v>
      </c>
      <c r="I244">
        <v>30044</v>
      </c>
      <c r="J244" t="s">
        <v>412</v>
      </c>
      <c r="S244" t="s">
        <v>473</v>
      </c>
      <c r="U244" t="s">
        <v>412</v>
      </c>
      <c r="W244" s="139"/>
      <c r="X244" s="139"/>
      <c r="Y244" s="139"/>
      <c r="Z244" s="139"/>
      <c r="AA244" s="139"/>
      <c r="AB244" s="139"/>
      <c r="AC244" s="139"/>
      <c r="AD244" s="139"/>
      <c r="AE244" s="139"/>
      <c r="AF244" s="139"/>
    </row>
    <row r="245" spans="1:32" x14ac:dyDescent="0.25">
      <c r="A245" t="s">
        <v>413</v>
      </c>
      <c r="B245" t="s">
        <v>587</v>
      </c>
      <c r="C245" t="s">
        <v>690</v>
      </c>
      <c r="D245">
        <v>25476</v>
      </c>
      <c r="E245" t="s">
        <v>473</v>
      </c>
      <c r="F245">
        <v>57</v>
      </c>
      <c r="G245">
        <v>22505</v>
      </c>
      <c r="H245">
        <v>351156</v>
      </c>
      <c r="I245">
        <v>30311</v>
      </c>
      <c r="J245" t="s">
        <v>412</v>
      </c>
      <c r="S245" t="s">
        <v>473</v>
      </c>
      <c r="U245" t="s">
        <v>412</v>
      </c>
      <c r="W245" s="139"/>
      <c r="X245" s="139"/>
      <c r="Y245" s="139"/>
      <c r="Z245" s="139"/>
      <c r="AA245" s="139"/>
      <c r="AB245" s="139"/>
      <c r="AC245" s="139"/>
      <c r="AD245" s="139"/>
      <c r="AE245" s="139"/>
      <c r="AF245" s="139"/>
    </row>
    <row r="246" spans="1:32" x14ac:dyDescent="0.25">
      <c r="A246" t="s">
        <v>413</v>
      </c>
      <c r="B246" t="s">
        <v>467</v>
      </c>
      <c r="C246" t="s">
        <v>566</v>
      </c>
      <c r="D246">
        <v>21984</v>
      </c>
      <c r="E246" t="s">
        <v>473</v>
      </c>
      <c r="F246">
        <v>56</v>
      </c>
      <c r="G246">
        <v>22844</v>
      </c>
      <c r="H246">
        <v>350861</v>
      </c>
      <c r="I246">
        <v>30266</v>
      </c>
      <c r="J246" t="s">
        <v>412</v>
      </c>
      <c r="S246" t="s">
        <v>473</v>
      </c>
      <c r="U246" t="s">
        <v>412</v>
      </c>
      <c r="W246" s="139"/>
      <c r="X246" s="139"/>
      <c r="Y246" s="139"/>
      <c r="Z246" s="139"/>
      <c r="AA246" s="139"/>
      <c r="AB246" s="139"/>
      <c r="AC246" s="139"/>
      <c r="AD246" s="139"/>
      <c r="AE246" s="139"/>
      <c r="AF246" s="139"/>
    </row>
    <row r="247" spans="1:32" x14ac:dyDescent="0.25">
      <c r="A247" t="s">
        <v>413</v>
      </c>
      <c r="B247" t="s">
        <v>490</v>
      </c>
      <c r="C247" t="s">
        <v>691</v>
      </c>
      <c r="D247">
        <v>31164</v>
      </c>
      <c r="E247" t="s">
        <v>416</v>
      </c>
      <c r="F247">
        <v>55</v>
      </c>
      <c r="G247">
        <v>22976</v>
      </c>
      <c r="H247">
        <v>350996</v>
      </c>
      <c r="I247">
        <v>30281</v>
      </c>
      <c r="J247" t="s">
        <v>412</v>
      </c>
      <c r="S247" t="s">
        <v>416</v>
      </c>
      <c r="U247" t="s">
        <v>412</v>
      </c>
      <c r="W247" s="139"/>
      <c r="X247" s="139"/>
      <c r="Y247" s="139"/>
      <c r="Z247" s="139"/>
      <c r="AA247" s="139"/>
      <c r="AB247" s="139"/>
      <c r="AC247" s="139"/>
      <c r="AD247" s="139"/>
      <c r="AE247" s="139"/>
      <c r="AF247" s="139"/>
    </row>
    <row r="248" spans="1:32" x14ac:dyDescent="0.25">
      <c r="A248" t="s">
        <v>413</v>
      </c>
      <c r="B248" t="s">
        <v>155</v>
      </c>
      <c r="C248" t="s">
        <v>477</v>
      </c>
      <c r="D248">
        <v>18948</v>
      </c>
      <c r="E248" t="s">
        <v>416</v>
      </c>
      <c r="F248">
        <v>56</v>
      </c>
      <c r="G248">
        <v>22896</v>
      </c>
      <c r="H248">
        <v>350300</v>
      </c>
      <c r="I248">
        <v>30039</v>
      </c>
      <c r="J248" t="s">
        <v>412</v>
      </c>
      <c r="S248" t="s">
        <v>416</v>
      </c>
      <c r="U248" t="s">
        <v>412</v>
      </c>
      <c r="W248" s="139"/>
      <c r="X248" s="139"/>
      <c r="Y248" s="139"/>
      <c r="Z248" s="139"/>
      <c r="AA248" s="139"/>
      <c r="AB248" s="139"/>
      <c r="AC248" s="139"/>
      <c r="AD248" s="139"/>
      <c r="AE248" s="139"/>
      <c r="AF248" s="139"/>
    </row>
    <row r="249" spans="1:32" x14ac:dyDescent="0.25">
      <c r="A249" t="s">
        <v>413</v>
      </c>
      <c r="B249" t="s">
        <v>550</v>
      </c>
      <c r="C249" t="s">
        <v>456</v>
      </c>
      <c r="D249">
        <v>21708</v>
      </c>
      <c r="E249" t="s">
        <v>460</v>
      </c>
      <c r="F249">
        <v>56</v>
      </c>
      <c r="G249">
        <v>22654</v>
      </c>
      <c r="H249">
        <v>350757</v>
      </c>
      <c r="I249">
        <v>30170</v>
      </c>
      <c r="J249" t="s">
        <v>412</v>
      </c>
      <c r="S249" t="s">
        <v>460</v>
      </c>
      <c r="U249" t="s">
        <v>412</v>
      </c>
      <c r="W249" s="139"/>
      <c r="X249" s="139"/>
      <c r="Y249" s="139"/>
      <c r="Z249" s="139"/>
      <c r="AA249" s="139"/>
      <c r="AB249" s="139"/>
      <c r="AC249" s="139"/>
      <c r="AD249" s="139"/>
      <c r="AE249" s="139"/>
      <c r="AF249" s="139"/>
    </row>
    <row r="250" spans="1:32" x14ac:dyDescent="0.25">
      <c r="A250" t="s">
        <v>413</v>
      </c>
      <c r="B250" t="s">
        <v>531</v>
      </c>
      <c r="C250" t="s">
        <v>677</v>
      </c>
      <c r="D250">
        <v>28956</v>
      </c>
      <c r="E250" t="s">
        <v>692</v>
      </c>
      <c r="F250">
        <v>56</v>
      </c>
      <c r="G250">
        <v>22671</v>
      </c>
      <c r="H250">
        <v>350293</v>
      </c>
      <c r="I250">
        <v>30206</v>
      </c>
      <c r="J250" t="s">
        <v>412</v>
      </c>
      <c r="S250" t="s">
        <v>692</v>
      </c>
      <c r="U250" t="s">
        <v>412</v>
      </c>
      <c r="W250" s="139"/>
      <c r="X250" s="139"/>
      <c r="Y250" s="139"/>
      <c r="Z250" s="139"/>
      <c r="AA250" s="139"/>
      <c r="AB250" s="139"/>
      <c r="AC250" s="139"/>
      <c r="AD250" s="139"/>
      <c r="AE250" s="139"/>
      <c r="AF250" s="139"/>
    </row>
    <row r="251" spans="1:32" x14ac:dyDescent="0.25">
      <c r="A251" t="s">
        <v>413</v>
      </c>
      <c r="B251" t="s">
        <v>409</v>
      </c>
      <c r="C251" t="s">
        <v>475</v>
      </c>
      <c r="D251">
        <v>21996</v>
      </c>
      <c r="E251" t="s">
        <v>473</v>
      </c>
      <c r="F251">
        <v>56</v>
      </c>
      <c r="G251">
        <v>22801</v>
      </c>
      <c r="H251">
        <v>350918</v>
      </c>
      <c r="I251">
        <v>30135</v>
      </c>
      <c r="J251" t="s">
        <v>412</v>
      </c>
      <c r="S251" t="s">
        <v>473</v>
      </c>
      <c r="U251" t="s">
        <v>412</v>
      </c>
      <c r="W251" s="139"/>
      <c r="X251" s="139"/>
      <c r="Y251" s="139"/>
      <c r="Z251" s="139"/>
      <c r="AA251" s="139"/>
      <c r="AB251" s="139"/>
      <c r="AC251" s="139"/>
      <c r="AD251" s="139"/>
      <c r="AE251" s="139"/>
      <c r="AF251" s="139"/>
    </row>
    <row r="252" spans="1:32" x14ac:dyDescent="0.25">
      <c r="A252" t="s">
        <v>413</v>
      </c>
      <c r="B252" t="s">
        <v>497</v>
      </c>
      <c r="C252" t="s">
        <v>472</v>
      </c>
      <c r="D252">
        <v>26064</v>
      </c>
      <c r="E252" t="s">
        <v>678</v>
      </c>
      <c r="F252">
        <v>55</v>
      </c>
      <c r="G252">
        <v>22931</v>
      </c>
      <c r="H252">
        <v>351085</v>
      </c>
      <c r="I252">
        <v>30031</v>
      </c>
      <c r="J252" t="s">
        <v>412</v>
      </c>
      <c r="S252" t="s">
        <v>678</v>
      </c>
      <c r="U252" t="s">
        <v>412</v>
      </c>
      <c r="W252" s="139"/>
      <c r="X252" s="139"/>
      <c r="Y252" s="139"/>
      <c r="Z252" s="139"/>
      <c r="AA252" s="139"/>
      <c r="AB252" s="139"/>
      <c r="AC252" s="139"/>
      <c r="AD252" s="139"/>
      <c r="AE252" s="139"/>
      <c r="AF252" s="139"/>
    </row>
    <row r="253" spans="1:32" x14ac:dyDescent="0.25">
      <c r="A253" t="s">
        <v>413</v>
      </c>
      <c r="B253" t="s">
        <v>579</v>
      </c>
      <c r="C253" t="s">
        <v>693</v>
      </c>
      <c r="D253">
        <v>21912</v>
      </c>
      <c r="E253" t="s">
        <v>439</v>
      </c>
      <c r="F253">
        <v>56</v>
      </c>
      <c r="G253">
        <v>22685</v>
      </c>
      <c r="H253">
        <v>350222</v>
      </c>
      <c r="I253">
        <v>30246</v>
      </c>
      <c r="J253" t="s">
        <v>412</v>
      </c>
      <c r="S253" t="s">
        <v>439</v>
      </c>
      <c r="U253" t="s">
        <v>412</v>
      </c>
      <c r="W253" s="139"/>
      <c r="X253" s="139"/>
      <c r="Y253" s="139"/>
      <c r="Z253" s="139"/>
      <c r="AA253" s="139"/>
      <c r="AB253" s="139"/>
      <c r="AC253" s="139"/>
      <c r="AD253" s="139"/>
      <c r="AE253" s="139"/>
      <c r="AF253" s="139"/>
    </row>
    <row r="254" spans="1:32" x14ac:dyDescent="0.25">
      <c r="A254" t="s">
        <v>408</v>
      </c>
      <c r="B254" t="s">
        <v>492</v>
      </c>
      <c r="C254" t="s">
        <v>532</v>
      </c>
      <c r="D254">
        <v>19116</v>
      </c>
      <c r="E254" t="s">
        <v>416</v>
      </c>
      <c r="F254">
        <v>56</v>
      </c>
      <c r="G254">
        <v>22713</v>
      </c>
      <c r="H254">
        <v>351212</v>
      </c>
      <c r="I254">
        <v>30061</v>
      </c>
      <c r="J254" t="s">
        <v>417</v>
      </c>
      <c r="S254" t="s">
        <v>416</v>
      </c>
      <c r="U254" t="s">
        <v>417</v>
      </c>
      <c r="W254" s="139"/>
      <c r="X254" s="139"/>
      <c r="Y254" s="139"/>
      <c r="Z254" s="139"/>
      <c r="AA254" s="139"/>
      <c r="AB254" s="139"/>
      <c r="AC254" s="139"/>
      <c r="AD254" s="139"/>
      <c r="AE254" s="139"/>
      <c r="AF254" s="139"/>
    </row>
    <row r="255" spans="1:32" x14ac:dyDescent="0.25">
      <c r="A255" t="s">
        <v>413</v>
      </c>
      <c r="B255" t="s">
        <v>448</v>
      </c>
      <c r="C255" t="s">
        <v>472</v>
      </c>
      <c r="D255">
        <v>25344</v>
      </c>
      <c r="E255" t="s">
        <v>422</v>
      </c>
      <c r="F255">
        <v>56</v>
      </c>
      <c r="G255">
        <v>22744</v>
      </c>
      <c r="H255">
        <v>350226</v>
      </c>
      <c r="I255">
        <v>30049</v>
      </c>
      <c r="J255" t="s">
        <v>417</v>
      </c>
      <c r="S255" t="s">
        <v>422</v>
      </c>
      <c r="U255" t="s">
        <v>417</v>
      </c>
      <c r="W255" s="139"/>
      <c r="X255" s="139"/>
      <c r="Y255" s="139"/>
      <c r="Z255" s="139"/>
      <c r="AA255" s="139"/>
      <c r="AB255" s="139"/>
      <c r="AC255" s="139"/>
      <c r="AD255" s="139"/>
      <c r="AE255" s="139"/>
      <c r="AF255" s="139"/>
    </row>
    <row r="256" spans="1:32" x14ac:dyDescent="0.25">
      <c r="A256" t="s">
        <v>413</v>
      </c>
      <c r="B256" t="s">
        <v>694</v>
      </c>
      <c r="C256" t="s">
        <v>616</v>
      </c>
      <c r="D256">
        <v>24564</v>
      </c>
      <c r="E256" t="s">
        <v>695</v>
      </c>
      <c r="F256">
        <v>57</v>
      </c>
      <c r="G256">
        <v>22196</v>
      </c>
      <c r="H256">
        <v>560562</v>
      </c>
      <c r="I256">
        <v>30074</v>
      </c>
      <c r="J256" t="s">
        <v>417</v>
      </c>
      <c r="S256" t="s">
        <v>695</v>
      </c>
      <c r="U256" t="s">
        <v>417</v>
      </c>
      <c r="W256" s="139"/>
      <c r="X256" s="139"/>
      <c r="Y256" s="139"/>
      <c r="Z256" s="139"/>
      <c r="AA256" s="139"/>
      <c r="AB256" s="139"/>
      <c r="AC256" s="139"/>
      <c r="AD256" s="139"/>
      <c r="AE256" s="139"/>
      <c r="AF256" s="139"/>
    </row>
    <row r="257" spans="1:32" x14ac:dyDescent="0.25">
      <c r="A257" t="s">
        <v>408</v>
      </c>
      <c r="B257" t="s">
        <v>524</v>
      </c>
      <c r="C257" t="s">
        <v>152</v>
      </c>
      <c r="D257">
        <v>19896</v>
      </c>
      <c r="E257" t="s">
        <v>696</v>
      </c>
      <c r="F257">
        <v>62</v>
      </c>
      <c r="G257">
        <v>20689</v>
      </c>
      <c r="H257">
        <v>560563</v>
      </c>
      <c r="I257">
        <v>30198</v>
      </c>
      <c r="J257" t="s">
        <v>417</v>
      </c>
      <c r="S257" t="s">
        <v>696</v>
      </c>
      <c r="U257" t="s">
        <v>417</v>
      </c>
      <c r="W257" s="139"/>
      <c r="X257" s="139"/>
      <c r="Y257" s="139"/>
      <c r="Z257" s="139"/>
      <c r="AA257" s="139"/>
      <c r="AB257" s="139"/>
      <c r="AC257" s="139"/>
      <c r="AD257" s="139"/>
      <c r="AE257" s="139"/>
      <c r="AF257" s="139"/>
    </row>
    <row r="258" spans="1:32" x14ac:dyDescent="0.25">
      <c r="A258" t="s">
        <v>408</v>
      </c>
      <c r="B258" t="s">
        <v>185</v>
      </c>
      <c r="C258" t="s">
        <v>697</v>
      </c>
      <c r="D258">
        <v>20568</v>
      </c>
      <c r="E258" t="s">
        <v>698</v>
      </c>
      <c r="F258">
        <v>64</v>
      </c>
      <c r="G258">
        <v>19979</v>
      </c>
      <c r="H258">
        <v>350392</v>
      </c>
      <c r="I258">
        <v>30091</v>
      </c>
      <c r="J258" t="s">
        <v>417</v>
      </c>
      <c r="S258" t="s">
        <v>698</v>
      </c>
      <c r="U258" t="s">
        <v>417</v>
      </c>
      <c r="W258" s="139"/>
      <c r="X258" s="139"/>
      <c r="Y258" s="139"/>
      <c r="Z258" s="139"/>
      <c r="AA258" s="139"/>
      <c r="AB258" s="139"/>
      <c r="AC258" s="139"/>
      <c r="AD258" s="139"/>
      <c r="AE258" s="139"/>
      <c r="AF258" s="139"/>
    </row>
    <row r="259" spans="1:32" x14ac:dyDescent="0.25">
      <c r="A259" t="s">
        <v>408</v>
      </c>
      <c r="B259" t="s">
        <v>634</v>
      </c>
      <c r="C259" t="s">
        <v>556</v>
      </c>
      <c r="D259">
        <v>26280</v>
      </c>
      <c r="E259" t="s">
        <v>442</v>
      </c>
      <c r="F259">
        <v>59</v>
      </c>
      <c r="G259">
        <v>21805</v>
      </c>
      <c r="H259">
        <v>351325</v>
      </c>
      <c r="I259">
        <v>30204</v>
      </c>
      <c r="J259" t="s">
        <v>417</v>
      </c>
      <c r="S259" t="s">
        <v>442</v>
      </c>
      <c r="U259" t="s">
        <v>417</v>
      </c>
      <c r="W259" s="139"/>
      <c r="X259" s="139"/>
      <c r="Y259" s="139"/>
      <c r="Z259" s="139"/>
      <c r="AA259" s="139"/>
      <c r="AB259" s="139"/>
      <c r="AC259" s="139"/>
      <c r="AD259" s="139"/>
      <c r="AE259" s="139"/>
      <c r="AF259" s="139"/>
    </row>
    <row r="260" spans="1:32" x14ac:dyDescent="0.25">
      <c r="A260" t="s">
        <v>413</v>
      </c>
      <c r="B260" t="s">
        <v>603</v>
      </c>
      <c r="C260" t="s">
        <v>699</v>
      </c>
      <c r="D260">
        <v>20328</v>
      </c>
      <c r="E260" t="s">
        <v>670</v>
      </c>
      <c r="F260">
        <v>58</v>
      </c>
      <c r="G260">
        <v>21972</v>
      </c>
      <c r="H260">
        <v>350847</v>
      </c>
      <c r="I260">
        <v>29956</v>
      </c>
      <c r="J260" t="s">
        <v>417</v>
      </c>
      <c r="S260" t="s">
        <v>670</v>
      </c>
      <c r="U260" t="s">
        <v>417</v>
      </c>
      <c r="W260" s="139"/>
      <c r="X260" s="139"/>
      <c r="Y260" s="139"/>
      <c r="Z260" s="139"/>
      <c r="AA260" s="139"/>
      <c r="AB260" s="139"/>
      <c r="AC260" s="139"/>
      <c r="AD260" s="139"/>
      <c r="AE260" s="139"/>
      <c r="AF260" s="139"/>
    </row>
    <row r="261" spans="1:32" x14ac:dyDescent="0.25">
      <c r="A261" t="s">
        <v>408</v>
      </c>
      <c r="B261" t="s">
        <v>592</v>
      </c>
      <c r="C261" t="s">
        <v>535</v>
      </c>
      <c r="D261">
        <v>24096</v>
      </c>
      <c r="E261" t="s">
        <v>700</v>
      </c>
      <c r="F261">
        <v>58</v>
      </c>
      <c r="G261">
        <v>22166</v>
      </c>
      <c r="H261">
        <v>350217</v>
      </c>
      <c r="I261">
        <v>30083</v>
      </c>
      <c r="J261" t="s">
        <v>417</v>
      </c>
      <c r="S261" t="s">
        <v>700</v>
      </c>
      <c r="U261" t="s">
        <v>417</v>
      </c>
      <c r="W261" s="139"/>
      <c r="X261" s="139"/>
      <c r="Y261" s="139"/>
      <c r="Z261" s="139"/>
      <c r="AA261" s="139"/>
      <c r="AB261" s="139"/>
      <c r="AC261" s="139"/>
      <c r="AD261" s="139"/>
      <c r="AE261" s="139"/>
      <c r="AF261" s="139"/>
    </row>
    <row r="262" spans="1:32" x14ac:dyDescent="0.25">
      <c r="A262" t="s">
        <v>408</v>
      </c>
      <c r="B262" t="s">
        <v>514</v>
      </c>
      <c r="C262" t="s">
        <v>621</v>
      </c>
      <c r="D262">
        <v>24060</v>
      </c>
      <c r="E262" t="s">
        <v>502</v>
      </c>
      <c r="F262">
        <v>58</v>
      </c>
      <c r="G262">
        <v>22070</v>
      </c>
      <c r="H262">
        <v>351003</v>
      </c>
      <c r="I262">
        <v>30013</v>
      </c>
      <c r="J262" t="s">
        <v>417</v>
      </c>
      <c r="S262" t="s">
        <v>502</v>
      </c>
      <c r="U262" t="s">
        <v>417</v>
      </c>
      <c r="W262" s="139"/>
      <c r="X262" s="139"/>
      <c r="Y262" s="139"/>
      <c r="Z262" s="139"/>
      <c r="AA262" s="139"/>
      <c r="AB262" s="139"/>
      <c r="AC262" s="139"/>
      <c r="AD262" s="139"/>
      <c r="AE262" s="139"/>
      <c r="AF262" s="139"/>
    </row>
    <row r="263" spans="1:32" x14ac:dyDescent="0.25">
      <c r="A263" t="s">
        <v>413</v>
      </c>
      <c r="B263" t="s">
        <v>446</v>
      </c>
      <c r="C263" t="s">
        <v>472</v>
      </c>
      <c r="D263">
        <v>31044</v>
      </c>
      <c r="E263" t="s">
        <v>457</v>
      </c>
      <c r="F263">
        <v>57</v>
      </c>
      <c r="G263">
        <v>22465</v>
      </c>
      <c r="H263">
        <v>350710</v>
      </c>
      <c r="I263">
        <v>30281</v>
      </c>
      <c r="J263" t="s">
        <v>417</v>
      </c>
      <c r="S263" t="s">
        <v>457</v>
      </c>
      <c r="U263" t="s">
        <v>417</v>
      </c>
      <c r="W263" s="139"/>
      <c r="X263" s="139"/>
      <c r="Y263" s="139"/>
      <c r="Z263" s="139"/>
      <c r="AA263" s="139"/>
      <c r="AB263" s="139"/>
      <c r="AC263" s="139"/>
      <c r="AD263" s="139"/>
      <c r="AE263" s="139"/>
      <c r="AF263" s="139"/>
    </row>
    <row r="264" spans="1:32" x14ac:dyDescent="0.25">
      <c r="A264" t="s">
        <v>408</v>
      </c>
      <c r="B264" t="s">
        <v>410</v>
      </c>
      <c r="C264" t="s">
        <v>185</v>
      </c>
      <c r="D264">
        <v>19800</v>
      </c>
      <c r="E264" t="s">
        <v>460</v>
      </c>
      <c r="F264">
        <v>56</v>
      </c>
      <c r="G264">
        <v>22592</v>
      </c>
      <c r="H264">
        <v>350247</v>
      </c>
      <c r="I264">
        <v>30295</v>
      </c>
      <c r="J264" t="s">
        <v>417</v>
      </c>
      <c r="S264" t="s">
        <v>460</v>
      </c>
      <c r="U264" t="s">
        <v>417</v>
      </c>
      <c r="W264" s="139"/>
      <c r="X264" s="139"/>
      <c r="Y264" s="139"/>
      <c r="Z264" s="139"/>
      <c r="AA264" s="139"/>
      <c r="AB264" s="139"/>
      <c r="AC264" s="139"/>
      <c r="AD264" s="139"/>
      <c r="AE264" s="139"/>
      <c r="AF264" s="139"/>
    </row>
    <row r="265" spans="1:32" x14ac:dyDescent="0.25">
      <c r="A265" t="s">
        <v>408</v>
      </c>
      <c r="B265" t="s">
        <v>440</v>
      </c>
      <c r="C265" t="s">
        <v>410</v>
      </c>
      <c r="D265">
        <v>21900</v>
      </c>
      <c r="E265" t="s">
        <v>422</v>
      </c>
      <c r="F265">
        <v>55</v>
      </c>
      <c r="G265">
        <v>22930</v>
      </c>
      <c r="H265">
        <v>350063</v>
      </c>
      <c r="I265">
        <v>30239</v>
      </c>
      <c r="J265" t="s">
        <v>417</v>
      </c>
      <c r="S265" t="s">
        <v>422</v>
      </c>
      <c r="U265" t="s">
        <v>417</v>
      </c>
      <c r="W265" s="139"/>
      <c r="X265" s="139"/>
      <c r="Y265" s="139"/>
      <c r="Z265" s="139"/>
      <c r="AA265" s="139"/>
      <c r="AB265" s="139"/>
      <c r="AC265" s="139"/>
      <c r="AD265" s="139"/>
      <c r="AE265" s="139"/>
      <c r="AF265" s="139"/>
    </row>
    <row r="266" spans="1:32" x14ac:dyDescent="0.25">
      <c r="A266" t="s">
        <v>408</v>
      </c>
      <c r="B266" t="s">
        <v>155</v>
      </c>
      <c r="C266" t="s">
        <v>697</v>
      </c>
      <c r="D266">
        <v>30120</v>
      </c>
      <c r="E266" t="s">
        <v>416</v>
      </c>
      <c r="F266">
        <v>56</v>
      </c>
      <c r="G266">
        <v>22788</v>
      </c>
      <c r="H266">
        <v>350569</v>
      </c>
      <c r="I266">
        <v>29976</v>
      </c>
      <c r="J266" t="s">
        <v>417</v>
      </c>
      <c r="S266" t="s">
        <v>416</v>
      </c>
      <c r="U266" t="s">
        <v>417</v>
      </c>
      <c r="W266" s="139"/>
      <c r="X266" s="139"/>
      <c r="Y266" s="139"/>
      <c r="Z266" s="139"/>
      <c r="AA266" s="139"/>
      <c r="AB266" s="139"/>
      <c r="AC266" s="139"/>
      <c r="AD266" s="139"/>
      <c r="AE266" s="139"/>
      <c r="AF266" s="139"/>
    </row>
    <row r="267" spans="1:32" x14ac:dyDescent="0.25">
      <c r="A267" t="s">
        <v>408</v>
      </c>
      <c r="B267" t="s">
        <v>615</v>
      </c>
      <c r="C267" t="s">
        <v>451</v>
      </c>
      <c r="D267">
        <v>19020</v>
      </c>
      <c r="E267" t="s">
        <v>473</v>
      </c>
      <c r="F267">
        <v>54</v>
      </c>
      <c r="G267">
        <v>23326</v>
      </c>
      <c r="H267">
        <v>350355</v>
      </c>
      <c r="I267">
        <v>30091</v>
      </c>
      <c r="J267" t="s">
        <v>417</v>
      </c>
      <c r="S267" t="s">
        <v>473</v>
      </c>
      <c r="U267" t="s">
        <v>417</v>
      </c>
      <c r="W267" s="139"/>
      <c r="X267" s="139"/>
      <c r="Y267" s="139"/>
      <c r="Z267" s="139"/>
      <c r="AA267" s="139"/>
      <c r="AB267" s="139"/>
      <c r="AC267" s="139"/>
      <c r="AD267" s="139"/>
      <c r="AE267" s="139"/>
      <c r="AF267" s="139"/>
    </row>
    <row r="268" spans="1:32" x14ac:dyDescent="0.25">
      <c r="A268" t="s">
        <v>413</v>
      </c>
      <c r="B268" t="s">
        <v>671</v>
      </c>
      <c r="C268" t="s">
        <v>486</v>
      </c>
      <c r="D268">
        <v>27864</v>
      </c>
      <c r="E268" t="s">
        <v>457</v>
      </c>
      <c r="F268">
        <v>58</v>
      </c>
      <c r="G268">
        <v>22163</v>
      </c>
      <c r="H268">
        <v>560421</v>
      </c>
      <c r="I268">
        <v>30206</v>
      </c>
      <c r="J268" t="s">
        <v>417</v>
      </c>
      <c r="S268" t="s">
        <v>457</v>
      </c>
      <c r="U268" t="s">
        <v>417</v>
      </c>
    </row>
    <row r="269" spans="1:32" x14ac:dyDescent="0.25">
      <c r="A269" t="s">
        <v>408</v>
      </c>
      <c r="B269" t="s">
        <v>546</v>
      </c>
      <c r="C269" t="s">
        <v>685</v>
      </c>
      <c r="D269">
        <v>29496</v>
      </c>
      <c r="E269" t="s">
        <v>701</v>
      </c>
      <c r="F269">
        <v>57</v>
      </c>
      <c r="G269">
        <v>22289</v>
      </c>
      <c r="H269">
        <v>560422</v>
      </c>
      <c r="I269">
        <v>30044</v>
      </c>
      <c r="J269" t="s">
        <v>417</v>
      </c>
      <c r="S269" t="s">
        <v>701</v>
      </c>
      <c r="U269" t="s">
        <v>417</v>
      </c>
    </row>
    <row r="270" spans="1:32" x14ac:dyDescent="0.25">
      <c r="A270" t="s">
        <v>408</v>
      </c>
      <c r="B270" t="s">
        <v>423</v>
      </c>
      <c r="C270" t="s">
        <v>535</v>
      </c>
      <c r="D270">
        <v>29724</v>
      </c>
      <c r="E270" t="s">
        <v>457</v>
      </c>
      <c r="F270">
        <v>65</v>
      </c>
      <c r="G270">
        <v>19457</v>
      </c>
      <c r="H270">
        <v>350233</v>
      </c>
      <c r="I270">
        <v>29998</v>
      </c>
      <c r="J270" t="s">
        <v>421</v>
      </c>
      <c r="S270" t="s">
        <v>457</v>
      </c>
      <c r="U270" t="s">
        <v>421</v>
      </c>
    </row>
    <row r="271" spans="1:32" x14ac:dyDescent="0.25">
      <c r="A271" t="s">
        <v>408</v>
      </c>
      <c r="B271" t="s">
        <v>500</v>
      </c>
      <c r="C271" t="s">
        <v>575</v>
      </c>
      <c r="D271">
        <v>24492</v>
      </c>
      <c r="E271" t="s">
        <v>702</v>
      </c>
      <c r="F271">
        <v>61</v>
      </c>
      <c r="G271">
        <v>20882</v>
      </c>
      <c r="H271">
        <v>561366</v>
      </c>
      <c r="I271">
        <v>30039</v>
      </c>
      <c r="J271" t="s">
        <v>421</v>
      </c>
      <c r="S271" t="s">
        <v>702</v>
      </c>
      <c r="U271" t="s">
        <v>421</v>
      </c>
    </row>
    <row r="272" spans="1:32" x14ac:dyDescent="0.25">
      <c r="A272" t="s">
        <v>413</v>
      </c>
      <c r="B272" t="s">
        <v>631</v>
      </c>
      <c r="C272" t="s">
        <v>472</v>
      </c>
      <c r="D272">
        <v>27204</v>
      </c>
      <c r="E272" t="s">
        <v>416</v>
      </c>
      <c r="F272">
        <v>60</v>
      </c>
      <c r="G272">
        <v>21416</v>
      </c>
      <c r="H272">
        <v>350215</v>
      </c>
      <c r="I272">
        <v>30046</v>
      </c>
      <c r="J272" t="s">
        <v>421</v>
      </c>
      <c r="S272" t="s">
        <v>416</v>
      </c>
      <c r="U272" t="s">
        <v>421</v>
      </c>
    </row>
    <row r="273" spans="1:21" x14ac:dyDescent="0.25">
      <c r="A273" t="s">
        <v>413</v>
      </c>
      <c r="B273" t="s">
        <v>418</v>
      </c>
      <c r="C273" t="s">
        <v>518</v>
      </c>
      <c r="D273">
        <v>28212</v>
      </c>
      <c r="E273" t="s">
        <v>703</v>
      </c>
      <c r="F273">
        <v>60</v>
      </c>
      <c r="G273">
        <v>21401</v>
      </c>
      <c r="H273">
        <v>560401</v>
      </c>
      <c r="I273">
        <v>30105</v>
      </c>
      <c r="J273" t="s">
        <v>421</v>
      </c>
      <c r="S273" t="s">
        <v>703</v>
      </c>
      <c r="U273" t="s">
        <v>421</v>
      </c>
    </row>
    <row r="274" spans="1:21" x14ac:dyDescent="0.25">
      <c r="A274" t="s">
        <v>413</v>
      </c>
      <c r="B274" t="s">
        <v>544</v>
      </c>
      <c r="C274" t="s">
        <v>438</v>
      </c>
      <c r="D274">
        <v>24456</v>
      </c>
      <c r="E274" t="s">
        <v>425</v>
      </c>
      <c r="F274">
        <v>59</v>
      </c>
      <c r="G274">
        <v>21661</v>
      </c>
      <c r="H274">
        <v>351032</v>
      </c>
      <c r="I274">
        <v>30036</v>
      </c>
      <c r="J274" t="s">
        <v>421</v>
      </c>
      <c r="S274" t="s">
        <v>425</v>
      </c>
      <c r="U274" t="s">
        <v>421</v>
      </c>
    </row>
    <row r="275" spans="1:21" x14ac:dyDescent="0.25">
      <c r="A275" t="s">
        <v>413</v>
      </c>
      <c r="B275" t="s">
        <v>471</v>
      </c>
      <c r="C275" t="s">
        <v>472</v>
      </c>
      <c r="D275">
        <v>20280</v>
      </c>
      <c r="E275" t="s">
        <v>457</v>
      </c>
      <c r="F275">
        <v>59</v>
      </c>
      <c r="G275">
        <v>21575</v>
      </c>
      <c r="H275">
        <v>350952</v>
      </c>
      <c r="I275">
        <v>29977</v>
      </c>
      <c r="J275" t="s">
        <v>421</v>
      </c>
      <c r="S275" t="s">
        <v>457</v>
      </c>
      <c r="U275" t="s">
        <v>421</v>
      </c>
    </row>
    <row r="276" spans="1:21" x14ac:dyDescent="0.25">
      <c r="A276" t="s">
        <v>408</v>
      </c>
      <c r="B276" t="s">
        <v>410</v>
      </c>
      <c r="C276" t="s">
        <v>185</v>
      </c>
      <c r="D276">
        <v>29100</v>
      </c>
      <c r="E276" t="s">
        <v>445</v>
      </c>
      <c r="F276">
        <v>58</v>
      </c>
      <c r="G276">
        <v>22070</v>
      </c>
      <c r="H276">
        <v>350139</v>
      </c>
      <c r="I276">
        <v>30231</v>
      </c>
      <c r="J276" t="s">
        <v>421</v>
      </c>
      <c r="S276" t="s">
        <v>445</v>
      </c>
      <c r="U276" t="s">
        <v>421</v>
      </c>
    </row>
    <row r="277" spans="1:21" x14ac:dyDescent="0.25">
      <c r="A277" t="s">
        <v>413</v>
      </c>
      <c r="B277" t="s">
        <v>704</v>
      </c>
      <c r="C277" t="s">
        <v>600</v>
      </c>
      <c r="D277">
        <v>23736</v>
      </c>
      <c r="E277" t="s">
        <v>636</v>
      </c>
      <c r="F277">
        <v>58</v>
      </c>
      <c r="G277">
        <v>22135</v>
      </c>
      <c r="H277">
        <v>560426</v>
      </c>
      <c r="I277">
        <v>30293</v>
      </c>
      <c r="J277" t="s">
        <v>421</v>
      </c>
      <c r="S277" t="s">
        <v>636</v>
      </c>
      <c r="U277" t="s">
        <v>421</v>
      </c>
    </row>
    <row r="278" spans="1:21" x14ac:dyDescent="0.25">
      <c r="A278" t="s">
        <v>408</v>
      </c>
      <c r="B278" t="s">
        <v>705</v>
      </c>
      <c r="C278" t="s">
        <v>155</v>
      </c>
      <c r="D278">
        <v>22836</v>
      </c>
      <c r="E278" t="s">
        <v>460</v>
      </c>
      <c r="F278">
        <v>58</v>
      </c>
      <c r="G278">
        <v>22087</v>
      </c>
      <c r="H278">
        <v>350496</v>
      </c>
      <c r="I278">
        <v>30265</v>
      </c>
      <c r="J278" t="s">
        <v>421</v>
      </c>
      <c r="S278" t="s">
        <v>460</v>
      </c>
      <c r="U278" t="s">
        <v>421</v>
      </c>
    </row>
    <row r="279" spans="1:21" x14ac:dyDescent="0.25">
      <c r="A279" t="s">
        <v>413</v>
      </c>
      <c r="B279" t="s">
        <v>704</v>
      </c>
      <c r="C279" t="s">
        <v>456</v>
      </c>
      <c r="D279">
        <v>22356</v>
      </c>
      <c r="E279" t="s">
        <v>457</v>
      </c>
      <c r="F279">
        <v>58</v>
      </c>
      <c r="G279">
        <v>22014</v>
      </c>
      <c r="H279">
        <v>350939</v>
      </c>
      <c r="I279">
        <v>30175</v>
      </c>
      <c r="J279" t="s">
        <v>421</v>
      </c>
      <c r="S279" t="s">
        <v>457</v>
      </c>
      <c r="U279" t="s">
        <v>421</v>
      </c>
    </row>
    <row r="280" spans="1:21" x14ac:dyDescent="0.25">
      <c r="A280" t="s">
        <v>408</v>
      </c>
      <c r="B280" t="s">
        <v>474</v>
      </c>
      <c r="C280" t="s">
        <v>532</v>
      </c>
      <c r="D280">
        <v>19080</v>
      </c>
      <c r="E280" t="s">
        <v>607</v>
      </c>
      <c r="F280">
        <v>59</v>
      </c>
      <c r="G280">
        <v>21591</v>
      </c>
      <c r="H280">
        <v>350109</v>
      </c>
      <c r="I280">
        <v>30675</v>
      </c>
      <c r="J280" t="s">
        <v>466</v>
      </c>
      <c r="S280" t="s">
        <v>607</v>
      </c>
      <c r="U280" t="s">
        <v>466</v>
      </c>
    </row>
    <row r="281" spans="1:21" x14ac:dyDescent="0.25">
      <c r="A281" t="s">
        <v>413</v>
      </c>
      <c r="B281" t="s">
        <v>409</v>
      </c>
      <c r="C281" t="s">
        <v>706</v>
      </c>
      <c r="D281">
        <v>18504</v>
      </c>
      <c r="E281" t="s">
        <v>457</v>
      </c>
      <c r="F281">
        <v>58</v>
      </c>
      <c r="G281">
        <v>21967</v>
      </c>
      <c r="H281">
        <v>350351</v>
      </c>
      <c r="I281">
        <v>30509</v>
      </c>
      <c r="J281" t="s">
        <v>466</v>
      </c>
      <c r="S281" t="s">
        <v>457</v>
      </c>
      <c r="U281" t="s">
        <v>466</v>
      </c>
    </row>
    <row r="282" spans="1:21" x14ac:dyDescent="0.25">
      <c r="A282" t="s">
        <v>413</v>
      </c>
      <c r="B282" t="s">
        <v>602</v>
      </c>
      <c r="C282" t="s">
        <v>566</v>
      </c>
      <c r="D282">
        <v>27468</v>
      </c>
      <c r="E282" t="s">
        <v>473</v>
      </c>
      <c r="F282">
        <v>57</v>
      </c>
      <c r="G282">
        <v>22361</v>
      </c>
      <c r="H282">
        <v>350789</v>
      </c>
      <c r="I282">
        <v>30378</v>
      </c>
      <c r="J282" t="s">
        <v>466</v>
      </c>
      <c r="S282" t="s">
        <v>473</v>
      </c>
      <c r="U282" t="s">
        <v>466</v>
      </c>
    </row>
    <row r="283" spans="1:21" x14ac:dyDescent="0.25">
      <c r="A283" t="s">
        <v>413</v>
      </c>
      <c r="B283" t="s">
        <v>469</v>
      </c>
      <c r="C283" t="s">
        <v>707</v>
      </c>
      <c r="D283">
        <v>25752</v>
      </c>
      <c r="E283" t="s">
        <v>457</v>
      </c>
      <c r="F283">
        <v>56</v>
      </c>
      <c r="G283">
        <v>22893</v>
      </c>
      <c r="H283">
        <v>350203</v>
      </c>
      <c r="I283">
        <v>30600</v>
      </c>
      <c r="J283" t="s">
        <v>466</v>
      </c>
      <c r="S283" t="s">
        <v>457</v>
      </c>
      <c r="U283" t="s">
        <v>466</v>
      </c>
    </row>
    <row r="284" spans="1:21" x14ac:dyDescent="0.25">
      <c r="A284" t="s">
        <v>413</v>
      </c>
      <c r="B284" t="s">
        <v>667</v>
      </c>
      <c r="C284" t="s">
        <v>708</v>
      </c>
      <c r="D284">
        <v>26604</v>
      </c>
      <c r="E284" t="s">
        <v>416</v>
      </c>
      <c r="F284">
        <v>56</v>
      </c>
      <c r="G284">
        <v>22830</v>
      </c>
      <c r="H284">
        <v>350833</v>
      </c>
      <c r="I284">
        <v>30514</v>
      </c>
      <c r="J284" t="s">
        <v>466</v>
      </c>
      <c r="S284" t="s">
        <v>416</v>
      </c>
      <c r="U284" t="s">
        <v>466</v>
      </c>
    </row>
    <row r="285" spans="1:21" x14ac:dyDescent="0.25">
      <c r="A285" t="s">
        <v>413</v>
      </c>
      <c r="B285" t="s">
        <v>579</v>
      </c>
      <c r="C285" t="s">
        <v>141</v>
      </c>
      <c r="D285">
        <v>25824</v>
      </c>
      <c r="E285" t="s">
        <v>416</v>
      </c>
      <c r="F285">
        <v>57</v>
      </c>
      <c r="G285">
        <v>22333</v>
      </c>
      <c r="H285">
        <v>350609</v>
      </c>
      <c r="I285">
        <v>30581</v>
      </c>
      <c r="J285" t="s">
        <v>466</v>
      </c>
      <c r="S285" t="s">
        <v>416</v>
      </c>
      <c r="U285" t="s">
        <v>466</v>
      </c>
    </row>
    <row r="286" spans="1:21" x14ac:dyDescent="0.25">
      <c r="A286" t="s">
        <v>413</v>
      </c>
      <c r="B286" t="s">
        <v>578</v>
      </c>
      <c r="C286" t="s">
        <v>472</v>
      </c>
      <c r="D286">
        <v>19848</v>
      </c>
      <c r="E286" t="s">
        <v>460</v>
      </c>
      <c r="F286">
        <v>59</v>
      </c>
      <c r="G286">
        <v>21477</v>
      </c>
      <c r="H286">
        <v>351353</v>
      </c>
      <c r="I286">
        <v>30409</v>
      </c>
      <c r="J286" t="s">
        <v>466</v>
      </c>
      <c r="S286" t="s">
        <v>460</v>
      </c>
      <c r="U286" t="s">
        <v>466</v>
      </c>
    </row>
    <row r="287" spans="1:21" x14ac:dyDescent="0.25">
      <c r="A287" t="s">
        <v>413</v>
      </c>
      <c r="B287" t="s">
        <v>448</v>
      </c>
      <c r="C287" t="s">
        <v>558</v>
      </c>
      <c r="D287">
        <v>25044</v>
      </c>
      <c r="E287" t="s">
        <v>439</v>
      </c>
      <c r="F287">
        <v>59</v>
      </c>
      <c r="G287">
        <v>21781</v>
      </c>
      <c r="H287">
        <v>350123</v>
      </c>
      <c r="I287">
        <v>30676</v>
      </c>
      <c r="J287" t="s">
        <v>466</v>
      </c>
      <c r="S287" t="s">
        <v>439</v>
      </c>
      <c r="U287" t="s">
        <v>466</v>
      </c>
    </row>
    <row r="288" spans="1:21" x14ac:dyDescent="0.25">
      <c r="A288" t="s">
        <v>413</v>
      </c>
      <c r="B288" t="s">
        <v>709</v>
      </c>
      <c r="C288" t="s">
        <v>710</v>
      </c>
      <c r="D288">
        <v>30300</v>
      </c>
      <c r="E288" t="s">
        <v>711</v>
      </c>
      <c r="F288">
        <v>57</v>
      </c>
      <c r="G288">
        <v>22201</v>
      </c>
      <c r="H288">
        <v>350603</v>
      </c>
      <c r="I288">
        <v>30631</v>
      </c>
      <c r="J288" t="s">
        <v>466</v>
      </c>
      <c r="S288" t="s">
        <v>711</v>
      </c>
      <c r="U288" t="s">
        <v>466</v>
      </c>
    </row>
    <row r="289" spans="1:21" x14ac:dyDescent="0.25">
      <c r="A289" t="s">
        <v>413</v>
      </c>
      <c r="B289" t="s">
        <v>712</v>
      </c>
      <c r="C289" t="s">
        <v>432</v>
      </c>
      <c r="D289">
        <v>18432</v>
      </c>
      <c r="E289" t="s">
        <v>457</v>
      </c>
      <c r="F289">
        <v>59</v>
      </c>
      <c r="G289">
        <v>21470</v>
      </c>
      <c r="H289">
        <v>351356</v>
      </c>
      <c r="I289">
        <v>30646</v>
      </c>
      <c r="J289" t="s">
        <v>412</v>
      </c>
      <c r="S289" t="s">
        <v>457</v>
      </c>
      <c r="U289" t="s">
        <v>412</v>
      </c>
    </row>
    <row r="290" spans="1:21" x14ac:dyDescent="0.25">
      <c r="A290" t="s">
        <v>413</v>
      </c>
      <c r="B290" t="s">
        <v>713</v>
      </c>
      <c r="C290" t="s">
        <v>415</v>
      </c>
      <c r="D290">
        <v>29412</v>
      </c>
      <c r="E290" t="s">
        <v>425</v>
      </c>
      <c r="F290">
        <v>61</v>
      </c>
      <c r="G290">
        <v>20877</v>
      </c>
      <c r="H290">
        <v>350100</v>
      </c>
      <c r="I290">
        <v>29959</v>
      </c>
      <c r="J290" t="s">
        <v>412</v>
      </c>
      <c r="S290" t="s">
        <v>425</v>
      </c>
      <c r="U290" t="s">
        <v>412</v>
      </c>
    </row>
    <row r="291" spans="1:21" x14ac:dyDescent="0.25">
      <c r="A291" t="s">
        <v>413</v>
      </c>
      <c r="B291" t="s">
        <v>572</v>
      </c>
      <c r="C291" t="s">
        <v>600</v>
      </c>
      <c r="D291">
        <v>26592</v>
      </c>
      <c r="E291" t="s">
        <v>460</v>
      </c>
      <c r="F291">
        <v>58</v>
      </c>
      <c r="G291">
        <v>22100</v>
      </c>
      <c r="H291">
        <v>350143</v>
      </c>
      <c r="I291">
        <v>30093</v>
      </c>
      <c r="J291" t="s">
        <v>412</v>
      </c>
      <c r="S291" t="s">
        <v>460</v>
      </c>
      <c r="U291" t="s">
        <v>412</v>
      </c>
    </row>
    <row r="292" spans="1:21" x14ac:dyDescent="0.25">
      <c r="A292" t="s">
        <v>413</v>
      </c>
      <c r="B292" t="s">
        <v>414</v>
      </c>
      <c r="C292" t="s">
        <v>435</v>
      </c>
      <c r="D292">
        <v>23616</v>
      </c>
      <c r="E292" t="s">
        <v>457</v>
      </c>
      <c r="F292">
        <v>57</v>
      </c>
      <c r="G292">
        <v>22531</v>
      </c>
      <c r="H292">
        <v>350225</v>
      </c>
      <c r="I292">
        <v>30114</v>
      </c>
      <c r="J292" t="s">
        <v>412</v>
      </c>
      <c r="S292" t="s">
        <v>457</v>
      </c>
      <c r="U292" t="s">
        <v>412</v>
      </c>
    </row>
    <row r="293" spans="1:21" x14ac:dyDescent="0.25">
      <c r="A293" t="s">
        <v>413</v>
      </c>
      <c r="B293" t="s">
        <v>590</v>
      </c>
      <c r="C293" t="s">
        <v>510</v>
      </c>
      <c r="D293">
        <v>23832</v>
      </c>
      <c r="E293" t="s">
        <v>416</v>
      </c>
      <c r="F293">
        <v>57</v>
      </c>
      <c r="G293">
        <v>22423</v>
      </c>
      <c r="H293">
        <v>351115</v>
      </c>
      <c r="I293">
        <v>30074</v>
      </c>
      <c r="J293" t="s">
        <v>412</v>
      </c>
      <c r="S293" t="s">
        <v>416</v>
      </c>
      <c r="U293" t="s">
        <v>412</v>
      </c>
    </row>
    <row r="294" spans="1:21" x14ac:dyDescent="0.25">
      <c r="A294" t="s">
        <v>413</v>
      </c>
      <c r="B294" t="s">
        <v>517</v>
      </c>
      <c r="C294" t="s">
        <v>441</v>
      </c>
      <c r="D294">
        <v>31128</v>
      </c>
      <c r="E294" t="s">
        <v>460</v>
      </c>
      <c r="F294">
        <v>57</v>
      </c>
      <c r="G294">
        <v>22413</v>
      </c>
      <c r="H294">
        <v>350171</v>
      </c>
      <c r="I294">
        <v>30310</v>
      </c>
      <c r="J294" t="s">
        <v>412</v>
      </c>
      <c r="S294" t="s">
        <v>460</v>
      </c>
      <c r="U294" t="s">
        <v>412</v>
      </c>
    </row>
    <row r="295" spans="1:21" x14ac:dyDescent="0.25">
      <c r="A295" t="s">
        <v>408</v>
      </c>
      <c r="B295" t="s">
        <v>488</v>
      </c>
      <c r="C295" t="s">
        <v>679</v>
      </c>
      <c r="D295">
        <v>26928</v>
      </c>
      <c r="E295" t="s">
        <v>460</v>
      </c>
      <c r="F295">
        <v>56</v>
      </c>
      <c r="G295">
        <v>22756</v>
      </c>
      <c r="H295">
        <v>350843</v>
      </c>
      <c r="I295">
        <v>30144</v>
      </c>
      <c r="J295" t="s">
        <v>412</v>
      </c>
      <c r="S295" t="s">
        <v>460</v>
      </c>
      <c r="U295" t="s">
        <v>412</v>
      </c>
    </row>
    <row r="296" spans="1:21" x14ac:dyDescent="0.25">
      <c r="A296" t="s">
        <v>408</v>
      </c>
      <c r="B296" t="s">
        <v>615</v>
      </c>
      <c r="C296" t="s">
        <v>676</v>
      </c>
      <c r="D296">
        <v>19800</v>
      </c>
      <c r="E296" t="s">
        <v>714</v>
      </c>
      <c r="F296">
        <v>63</v>
      </c>
      <c r="G296">
        <v>20009</v>
      </c>
      <c r="H296">
        <v>560438</v>
      </c>
      <c r="I296">
        <v>30013</v>
      </c>
      <c r="J296" t="s">
        <v>412</v>
      </c>
      <c r="S296" t="s">
        <v>714</v>
      </c>
      <c r="U296" t="s">
        <v>412</v>
      </c>
    </row>
    <row r="297" spans="1:21" x14ac:dyDescent="0.25">
      <c r="A297" t="s">
        <v>408</v>
      </c>
      <c r="B297" t="s">
        <v>592</v>
      </c>
      <c r="C297" t="s">
        <v>556</v>
      </c>
      <c r="D297">
        <v>19464</v>
      </c>
      <c r="E297" t="s">
        <v>411</v>
      </c>
      <c r="F297">
        <v>62</v>
      </c>
      <c r="G297">
        <v>20511</v>
      </c>
      <c r="H297">
        <v>560435</v>
      </c>
      <c r="I297">
        <v>30235</v>
      </c>
      <c r="J297" t="s">
        <v>412</v>
      </c>
      <c r="S297" t="s">
        <v>411</v>
      </c>
      <c r="U297" t="s">
        <v>412</v>
      </c>
    </row>
    <row r="298" spans="1:21" x14ac:dyDescent="0.25">
      <c r="A298" t="s">
        <v>408</v>
      </c>
      <c r="B298" t="s">
        <v>152</v>
      </c>
      <c r="C298" t="s">
        <v>715</v>
      </c>
      <c r="D298">
        <v>20664</v>
      </c>
      <c r="E298" t="s">
        <v>460</v>
      </c>
      <c r="F298">
        <v>60</v>
      </c>
      <c r="G298">
        <v>21166</v>
      </c>
      <c r="H298">
        <v>560437</v>
      </c>
      <c r="I298">
        <v>30149</v>
      </c>
      <c r="J298" t="s">
        <v>412</v>
      </c>
      <c r="S298" t="s">
        <v>460</v>
      </c>
      <c r="U298" t="s">
        <v>412</v>
      </c>
    </row>
    <row r="299" spans="1:21" x14ac:dyDescent="0.25">
      <c r="A299" t="s">
        <v>408</v>
      </c>
      <c r="B299" t="s">
        <v>608</v>
      </c>
      <c r="C299" t="s">
        <v>716</v>
      </c>
      <c r="D299">
        <v>23316</v>
      </c>
      <c r="E299" t="s">
        <v>422</v>
      </c>
      <c r="F299">
        <v>60</v>
      </c>
      <c r="G299">
        <v>21283</v>
      </c>
      <c r="H299">
        <v>560433</v>
      </c>
      <c r="I299">
        <v>30216</v>
      </c>
      <c r="J299" t="s">
        <v>412</v>
      </c>
      <c r="S299" t="s">
        <v>422</v>
      </c>
      <c r="U299" t="s">
        <v>412</v>
      </c>
    </row>
    <row r="300" spans="1:21" x14ac:dyDescent="0.25">
      <c r="A300" t="s">
        <v>408</v>
      </c>
      <c r="B300" t="s">
        <v>431</v>
      </c>
      <c r="C300" t="s">
        <v>155</v>
      </c>
      <c r="D300">
        <v>24228</v>
      </c>
      <c r="E300" t="s">
        <v>473</v>
      </c>
      <c r="F300">
        <v>59</v>
      </c>
      <c r="G300">
        <v>21753</v>
      </c>
      <c r="H300">
        <v>350345</v>
      </c>
      <c r="I300">
        <v>30044</v>
      </c>
      <c r="J300" t="s">
        <v>417</v>
      </c>
      <c r="S300" t="s">
        <v>473</v>
      </c>
      <c r="U300" t="s">
        <v>417</v>
      </c>
    </row>
    <row r="301" spans="1:21" x14ac:dyDescent="0.25">
      <c r="A301" t="s">
        <v>408</v>
      </c>
      <c r="B301" t="s">
        <v>712</v>
      </c>
      <c r="C301" t="s">
        <v>444</v>
      </c>
      <c r="D301">
        <v>29592</v>
      </c>
      <c r="E301" t="s">
        <v>422</v>
      </c>
      <c r="F301">
        <v>58</v>
      </c>
      <c r="G301">
        <v>22181</v>
      </c>
      <c r="H301">
        <v>351236</v>
      </c>
      <c r="I301">
        <v>30311</v>
      </c>
      <c r="J301" t="s">
        <v>417</v>
      </c>
      <c r="S301" t="s">
        <v>422</v>
      </c>
      <c r="U301" t="s">
        <v>417</v>
      </c>
    </row>
    <row r="302" spans="1:21" x14ac:dyDescent="0.25">
      <c r="A302" t="s">
        <v>408</v>
      </c>
      <c r="B302" t="s">
        <v>488</v>
      </c>
      <c r="C302" t="s">
        <v>621</v>
      </c>
      <c r="D302">
        <v>21072</v>
      </c>
      <c r="E302" t="s">
        <v>717</v>
      </c>
      <c r="F302">
        <v>57</v>
      </c>
      <c r="G302">
        <v>22227</v>
      </c>
      <c r="H302">
        <v>560456</v>
      </c>
      <c r="I302">
        <v>30266</v>
      </c>
      <c r="J302" t="s">
        <v>417</v>
      </c>
      <c r="S302" t="s">
        <v>717</v>
      </c>
      <c r="U302" t="s">
        <v>417</v>
      </c>
    </row>
    <row r="303" spans="1:21" x14ac:dyDescent="0.25">
      <c r="A303" t="s">
        <v>413</v>
      </c>
      <c r="B303" t="s">
        <v>483</v>
      </c>
      <c r="C303" t="s">
        <v>718</v>
      </c>
      <c r="D303">
        <v>28692</v>
      </c>
      <c r="E303" t="s">
        <v>416</v>
      </c>
      <c r="F303">
        <v>57</v>
      </c>
      <c r="G303">
        <v>22436</v>
      </c>
      <c r="H303">
        <v>351205</v>
      </c>
      <c r="I303">
        <v>30281</v>
      </c>
      <c r="J303" t="s">
        <v>417</v>
      </c>
      <c r="S303" t="s">
        <v>416</v>
      </c>
      <c r="U303" t="s">
        <v>417</v>
      </c>
    </row>
    <row r="304" spans="1:21" x14ac:dyDescent="0.25">
      <c r="A304" t="s">
        <v>408</v>
      </c>
      <c r="B304" t="s">
        <v>719</v>
      </c>
      <c r="C304" t="s">
        <v>550</v>
      </c>
      <c r="D304">
        <v>20700</v>
      </c>
      <c r="E304" t="s">
        <v>460</v>
      </c>
      <c r="F304">
        <v>61</v>
      </c>
      <c r="G304">
        <v>20915</v>
      </c>
      <c r="H304">
        <v>560443</v>
      </c>
      <c r="I304">
        <v>30404</v>
      </c>
      <c r="J304" t="s">
        <v>417</v>
      </c>
      <c r="S304" t="s">
        <v>460</v>
      </c>
      <c r="U304" t="s">
        <v>417</v>
      </c>
    </row>
    <row r="305" spans="1:21" x14ac:dyDescent="0.25">
      <c r="A305" t="s">
        <v>413</v>
      </c>
      <c r="B305" t="s">
        <v>479</v>
      </c>
      <c r="C305" t="s">
        <v>441</v>
      </c>
      <c r="D305">
        <v>29196</v>
      </c>
      <c r="E305" t="s">
        <v>668</v>
      </c>
      <c r="F305">
        <v>61</v>
      </c>
      <c r="G305">
        <v>20975</v>
      </c>
      <c r="H305">
        <v>561640</v>
      </c>
      <c r="I305">
        <v>30535</v>
      </c>
      <c r="J305" t="s">
        <v>417</v>
      </c>
      <c r="S305" t="s">
        <v>668</v>
      </c>
      <c r="U305" t="s">
        <v>417</v>
      </c>
    </row>
    <row r="306" spans="1:21" x14ac:dyDescent="0.25">
      <c r="A306" t="s">
        <v>413</v>
      </c>
      <c r="B306" t="s">
        <v>569</v>
      </c>
      <c r="C306" t="s">
        <v>591</v>
      </c>
      <c r="D306">
        <v>25824</v>
      </c>
      <c r="E306" t="s">
        <v>460</v>
      </c>
      <c r="F306">
        <v>57</v>
      </c>
      <c r="G306">
        <v>22276</v>
      </c>
      <c r="H306">
        <v>560564</v>
      </c>
      <c r="I306">
        <v>30571</v>
      </c>
      <c r="J306" t="s">
        <v>417</v>
      </c>
      <c r="S306" t="s">
        <v>460</v>
      </c>
      <c r="U306" t="s">
        <v>417</v>
      </c>
    </row>
    <row r="307" spans="1:21" x14ac:dyDescent="0.25">
      <c r="A307" t="s">
        <v>413</v>
      </c>
      <c r="B307" t="s">
        <v>645</v>
      </c>
      <c r="C307" t="s">
        <v>720</v>
      </c>
      <c r="D307">
        <v>18720</v>
      </c>
      <c r="E307" t="s">
        <v>460</v>
      </c>
      <c r="F307">
        <v>58</v>
      </c>
      <c r="G307">
        <v>22004</v>
      </c>
      <c r="H307">
        <v>351148</v>
      </c>
      <c r="I307">
        <v>30500</v>
      </c>
      <c r="J307" t="s">
        <v>417</v>
      </c>
      <c r="S307" t="s">
        <v>460</v>
      </c>
      <c r="U307" t="s">
        <v>417</v>
      </c>
    </row>
    <row r="308" spans="1:21" x14ac:dyDescent="0.25">
      <c r="A308" t="s">
        <v>413</v>
      </c>
      <c r="B308" t="s">
        <v>481</v>
      </c>
      <c r="C308" t="s">
        <v>706</v>
      </c>
      <c r="D308">
        <v>27792</v>
      </c>
      <c r="E308" t="s">
        <v>416</v>
      </c>
      <c r="F308">
        <v>57</v>
      </c>
      <c r="G308">
        <v>22430</v>
      </c>
      <c r="H308">
        <v>350936</v>
      </c>
      <c r="I308">
        <v>30396</v>
      </c>
      <c r="J308" t="s">
        <v>417</v>
      </c>
      <c r="S308" t="s">
        <v>416</v>
      </c>
      <c r="U308" t="s">
        <v>417</v>
      </c>
    </row>
    <row r="309" spans="1:21" x14ac:dyDescent="0.25">
      <c r="A309" t="s">
        <v>408</v>
      </c>
      <c r="B309" t="s">
        <v>429</v>
      </c>
      <c r="C309" t="s">
        <v>533</v>
      </c>
      <c r="D309">
        <v>26304</v>
      </c>
      <c r="E309" t="s">
        <v>422</v>
      </c>
      <c r="F309">
        <v>57</v>
      </c>
      <c r="G309">
        <v>22512</v>
      </c>
      <c r="H309">
        <v>350380</v>
      </c>
      <c r="I309">
        <v>30611</v>
      </c>
      <c r="J309" t="s">
        <v>417</v>
      </c>
      <c r="S309" t="s">
        <v>422</v>
      </c>
      <c r="U309" t="s">
        <v>417</v>
      </c>
    </row>
    <row r="310" spans="1:21" x14ac:dyDescent="0.25">
      <c r="A310" t="s">
        <v>408</v>
      </c>
      <c r="B310" t="s">
        <v>610</v>
      </c>
      <c r="C310" t="s">
        <v>157</v>
      </c>
      <c r="D310">
        <v>25188</v>
      </c>
      <c r="E310" t="s">
        <v>619</v>
      </c>
      <c r="F310">
        <v>61</v>
      </c>
      <c r="G310">
        <v>20856</v>
      </c>
      <c r="H310">
        <v>350223</v>
      </c>
      <c r="I310">
        <v>30426</v>
      </c>
      <c r="J310" t="s">
        <v>417</v>
      </c>
      <c r="S310" t="s">
        <v>619</v>
      </c>
      <c r="U310" t="s">
        <v>417</v>
      </c>
    </row>
    <row r="311" spans="1:21" x14ac:dyDescent="0.25">
      <c r="A311" t="s">
        <v>413</v>
      </c>
      <c r="B311" t="s">
        <v>639</v>
      </c>
      <c r="C311" t="s">
        <v>427</v>
      </c>
      <c r="D311">
        <v>27336</v>
      </c>
      <c r="E311" t="s">
        <v>416</v>
      </c>
      <c r="F311">
        <v>60</v>
      </c>
      <c r="G311">
        <v>21136</v>
      </c>
      <c r="H311">
        <v>560450</v>
      </c>
      <c r="I311">
        <v>30414</v>
      </c>
      <c r="J311" t="s">
        <v>417</v>
      </c>
      <c r="S311" t="s">
        <v>416</v>
      </c>
      <c r="U311" t="s">
        <v>417</v>
      </c>
    </row>
    <row r="312" spans="1:21" x14ac:dyDescent="0.25">
      <c r="A312" t="s">
        <v>413</v>
      </c>
      <c r="B312" t="s">
        <v>553</v>
      </c>
      <c r="C312" t="s">
        <v>721</v>
      </c>
      <c r="D312">
        <v>22920</v>
      </c>
      <c r="E312" t="s">
        <v>425</v>
      </c>
      <c r="F312">
        <v>59</v>
      </c>
      <c r="G312">
        <v>21675</v>
      </c>
      <c r="H312">
        <v>350765</v>
      </c>
      <c r="I312">
        <v>30439</v>
      </c>
      <c r="J312" t="s">
        <v>417</v>
      </c>
      <c r="S312" t="s">
        <v>425</v>
      </c>
      <c r="U312" t="s">
        <v>417</v>
      </c>
    </row>
    <row r="313" spans="1:21" x14ac:dyDescent="0.25">
      <c r="A313" t="s">
        <v>413</v>
      </c>
      <c r="B313" t="s">
        <v>485</v>
      </c>
      <c r="C313" t="s">
        <v>722</v>
      </c>
      <c r="D313">
        <v>22152</v>
      </c>
      <c r="E313" t="s">
        <v>416</v>
      </c>
      <c r="F313">
        <v>57</v>
      </c>
      <c r="G313">
        <v>22245</v>
      </c>
      <c r="H313">
        <v>561167</v>
      </c>
      <c r="I313">
        <v>30563</v>
      </c>
      <c r="J313" t="s">
        <v>417</v>
      </c>
      <c r="S313" t="s">
        <v>416</v>
      </c>
      <c r="U313" t="s">
        <v>417</v>
      </c>
    </row>
    <row r="314" spans="1:21" x14ac:dyDescent="0.25">
      <c r="A314" t="s">
        <v>413</v>
      </c>
      <c r="B314" t="s">
        <v>705</v>
      </c>
      <c r="C314" t="s">
        <v>480</v>
      </c>
      <c r="D314">
        <v>19068</v>
      </c>
      <c r="E314" t="s">
        <v>460</v>
      </c>
      <c r="F314">
        <v>57</v>
      </c>
      <c r="G314">
        <v>22474</v>
      </c>
      <c r="H314">
        <v>350982</v>
      </c>
      <c r="I314">
        <v>30456</v>
      </c>
      <c r="J314" t="s">
        <v>417</v>
      </c>
      <c r="S314" t="s">
        <v>460</v>
      </c>
      <c r="U314" t="s">
        <v>417</v>
      </c>
    </row>
    <row r="315" spans="1:21" x14ac:dyDescent="0.25">
      <c r="A315" t="s">
        <v>413</v>
      </c>
      <c r="B315" t="s">
        <v>608</v>
      </c>
      <c r="C315" t="s">
        <v>515</v>
      </c>
      <c r="D315">
        <v>24696</v>
      </c>
      <c r="E315" t="s">
        <v>457</v>
      </c>
      <c r="F315">
        <v>59</v>
      </c>
      <c r="G315">
        <v>21772</v>
      </c>
      <c r="H315">
        <v>560446</v>
      </c>
      <c r="I315">
        <v>30569</v>
      </c>
      <c r="J315" t="s">
        <v>417</v>
      </c>
      <c r="S315" t="s">
        <v>457</v>
      </c>
      <c r="U315" t="s">
        <v>417</v>
      </c>
    </row>
    <row r="316" spans="1:21" x14ac:dyDescent="0.25">
      <c r="A316" t="s">
        <v>413</v>
      </c>
      <c r="B316" t="s">
        <v>681</v>
      </c>
      <c r="C316" t="s">
        <v>723</v>
      </c>
      <c r="D316">
        <v>26484</v>
      </c>
      <c r="E316" t="s">
        <v>416</v>
      </c>
      <c r="F316">
        <v>58</v>
      </c>
      <c r="G316">
        <v>22071</v>
      </c>
      <c r="H316">
        <v>350708</v>
      </c>
      <c r="I316">
        <v>30321</v>
      </c>
      <c r="J316" t="s">
        <v>421</v>
      </c>
      <c r="S316" t="s">
        <v>416</v>
      </c>
      <c r="U316" t="s">
        <v>421</v>
      </c>
    </row>
    <row r="317" spans="1:21" x14ac:dyDescent="0.25">
      <c r="A317" t="s">
        <v>408</v>
      </c>
      <c r="B317" t="s">
        <v>608</v>
      </c>
      <c r="C317" t="s">
        <v>552</v>
      </c>
      <c r="D317">
        <v>28764</v>
      </c>
      <c r="E317" t="s">
        <v>607</v>
      </c>
      <c r="F317">
        <v>63</v>
      </c>
      <c r="G317">
        <v>20257</v>
      </c>
      <c r="H317">
        <v>351074</v>
      </c>
      <c r="I317">
        <v>30448</v>
      </c>
      <c r="J317" t="s">
        <v>421</v>
      </c>
      <c r="S317" t="s">
        <v>607</v>
      </c>
      <c r="U317" t="s">
        <v>421</v>
      </c>
    </row>
    <row r="318" spans="1:21" x14ac:dyDescent="0.25">
      <c r="A318" t="s">
        <v>408</v>
      </c>
      <c r="B318" t="s">
        <v>623</v>
      </c>
      <c r="C318" t="s">
        <v>724</v>
      </c>
      <c r="D318">
        <v>31080</v>
      </c>
      <c r="E318" t="s">
        <v>536</v>
      </c>
      <c r="F318">
        <v>60</v>
      </c>
      <c r="G318">
        <v>21270</v>
      </c>
      <c r="H318">
        <v>350335</v>
      </c>
      <c r="I318">
        <v>30378</v>
      </c>
      <c r="J318" t="s">
        <v>421</v>
      </c>
      <c r="S318" t="s">
        <v>536</v>
      </c>
      <c r="U318" t="s">
        <v>421</v>
      </c>
    </row>
    <row r="319" spans="1:21" x14ac:dyDescent="0.25">
      <c r="A319" t="s">
        <v>408</v>
      </c>
      <c r="B319" t="s">
        <v>157</v>
      </c>
      <c r="C319" t="s">
        <v>621</v>
      </c>
      <c r="D319">
        <v>22164</v>
      </c>
      <c r="E319" t="s">
        <v>442</v>
      </c>
      <c r="F319">
        <v>60</v>
      </c>
      <c r="G319">
        <v>21432</v>
      </c>
      <c r="H319">
        <v>350943</v>
      </c>
      <c r="I319">
        <v>30646</v>
      </c>
      <c r="J319" t="s">
        <v>421</v>
      </c>
      <c r="S319" t="s">
        <v>442</v>
      </c>
      <c r="U319" t="s">
        <v>421</v>
      </c>
    </row>
    <row r="320" spans="1:21" x14ac:dyDescent="0.25">
      <c r="A320" t="s">
        <v>413</v>
      </c>
      <c r="B320" t="s">
        <v>461</v>
      </c>
      <c r="C320" t="s">
        <v>441</v>
      </c>
      <c r="D320">
        <v>21276</v>
      </c>
      <c r="E320" t="s">
        <v>442</v>
      </c>
      <c r="F320">
        <v>60</v>
      </c>
      <c r="G320">
        <v>21369</v>
      </c>
      <c r="H320">
        <v>351272</v>
      </c>
      <c r="I320">
        <v>30660</v>
      </c>
      <c r="J320" t="s">
        <v>421</v>
      </c>
      <c r="S320" t="s">
        <v>442</v>
      </c>
      <c r="U320" t="s">
        <v>421</v>
      </c>
    </row>
    <row r="321" spans="1:21" x14ac:dyDescent="0.25">
      <c r="A321" t="s">
        <v>413</v>
      </c>
      <c r="B321" t="s">
        <v>155</v>
      </c>
      <c r="C321" t="s">
        <v>441</v>
      </c>
      <c r="D321">
        <v>18384</v>
      </c>
      <c r="E321" t="s">
        <v>457</v>
      </c>
      <c r="F321">
        <v>58</v>
      </c>
      <c r="G321">
        <v>22171</v>
      </c>
      <c r="H321">
        <v>351290</v>
      </c>
      <c r="I321">
        <v>30604</v>
      </c>
      <c r="J321" t="s">
        <v>421</v>
      </c>
      <c r="S321" t="s">
        <v>457</v>
      </c>
      <c r="U321" t="s">
        <v>421</v>
      </c>
    </row>
    <row r="322" spans="1:21" x14ac:dyDescent="0.25">
      <c r="A322" t="s">
        <v>413</v>
      </c>
      <c r="B322" t="s">
        <v>586</v>
      </c>
      <c r="C322" t="s">
        <v>432</v>
      </c>
      <c r="D322">
        <v>23256</v>
      </c>
      <c r="E322" t="s">
        <v>416</v>
      </c>
      <c r="F322">
        <v>57</v>
      </c>
      <c r="G322">
        <v>22307</v>
      </c>
      <c r="H322">
        <v>351261</v>
      </c>
      <c r="I322">
        <v>30341</v>
      </c>
      <c r="J322" t="s">
        <v>421</v>
      </c>
      <c r="S322" t="s">
        <v>416</v>
      </c>
      <c r="U322" t="s">
        <v>421</v>
      </c>
    </row>
    <row r="323" spans="1:21" x14ac:dyDescent="0.25">
      <c r="A323" t="s">
        <v>408</v>
      </c>
      <c r="B323" t="s">
        <v>570</v>
      </c>
      <c r="C323" t="s">
        <v>453</v>
      </c>
      <c r="D323">
        <v>21792</v>
      </c>
      <c r="E323" t="s">
        <v>425</v>
      </c>
      <c r="F323">
        <v>56</v>
      </c>
      <c r="G323">
        <v>22651</v>
      </c>
      <c r="H323">
        <v>350973</v>
      </c>
      <c r="I323">
        <v>30456</v>
      </c>
      <c r="J323" t="s">
        <v>421</v>
      </c>
      <c r="S323" t="s">
        <v>425</v>
      </c>
      <c r="U323" t="s">
        <v>421</v>
      </c>
    </row>
    <row r="324" spans="1:21" x14ac:dyDescent="0.25">
      <c r="A324" t="s">
        <v>408</v>
      </c>
      <c r="B324" t="s">
        <v>469</v>
      </c>
      <c r="C324" t="s">
        <v>725</v>
      </c>
      <c r="D324">
        <v>23832</v>
      </c>
      <c r="E324" t="s">
        <v>726</v>
      </c>
      <c r="F324">
        <v>61</v>
      </c>
      <c r="G324">
        <v>20887</v>
      </c>
      <c r="H324">
        <v>350560</v>
      </c>
      <c r="I324">
        <v>30571</v>
      </c>
      <c r="J324" t="s">
        <v>421</v>
      </c>
      <c r="S324" t="s">
        <v>726</v>
      </c>
      <c r="U324" t="s">
        <v>421</v>
      </c>
    </row>
    <row r="325" spans="1:21" x14ac:dyDescent="0.25">
      <c r="A325" t="s">
        <v>408</v>
      </c>
      <c r="B325" t="s">
        <v>434</v>
      </c>
      <c r="C325" t="s">
        <v>185</v>
      </c>
      <c r="D325">
        <v>22536</v>
      </c>
      <c r="E325" t="s">
        <v>727</v>
      </c>
      <c r="F325">
        <v>58</v>
      </c>
      <c r="G325">
        <v>22011</v>
      </c>
      <c r="H325">
        <v>350664</v>
      </c>
      <c r="I325">
        <v>30409</v>
      </c>
      <c r="J325" t="s">
        <v>421</v>
      </c>
      <c r="S325" t="s">
        <v>727</v>
      </c>
      <c r="U325" t="s">
        <v>421</v>
      </c>
    </row>
    <row r="326" spans="1:21" x14ac:dyDescent="0.25">
      <c r="A326" t="s">
        <v>408</v>
      </c>
      <c r="B326" t="s">
        <v>602</v>
      </c>
      <c r="C326" t="s">
        <v>715</v>
      </c>
      <c r="D326">
        <v>19296</v>
      </c>
      <c r="E326" t="s">
        <v>422</v>
      </c>
      <c r="F326">
        <v>58</v>
      </c>
      <c r="G326">
        <v>22140</v>
      </c>
      <c r="H326">
        <v>350919</v>
      </c>
      <c r="I326">
        <v>30363</v>
      </c>
      <c r="J326" t="s">
        <v>466</v>
      </c>
      <c r="S326" t="s">
        <v>422</v>
      </c>
      <c r="U326" t="s">
        <v>466</v>
      </c>
    </row>
    <row r="327" spans="1:21" x14ac:dyDescent="0.25">
      <c r="A327" t="s">
        <v>413</v>
      </c>
      <c r="B327" t="s">
        <v>681</v>
      </c>
      <c r="C327" t="s">
        <v>728</v>
      </c>
      <c r="D327">
        <v>18252</v>
      </c>
      <c r="E327" t="s">
        <v>416</v>
      </c>
      <c r="F327">
        <v>57</v>
      </c>
      <c r="G327">
        <v>22230</v>
      </c>
      <c r="H327">
        <v>351086</v>
      </c>
      <c r="I327">
        <v>30404</v>
      </c>
      <c r="J327" t="s">
        <v>466</v>
      </c>
      <c r="S327" t="s">
        <v>416</v>
      </c>
      <c r="U327" t="s">
        <v>466</v>
      </c>
    </row>
    <row r="328" spans="1:21" x14ac:dyDescent="0.25">
      <c r="A328" t="s">
        <v>413</v>
      </c>
      <c r="B328" t="s">
        <v>437</v>
      </c>
      <c r="C328" t="s">
        <v>167</v>
      </c>
      <c r="D328">
        <v>28668</v>
      </c>
      <c r="E328" t="s">
        <v>416</v>
      </c>
      <c r="F328">
        <v>56</v>
      </c>
      <c r="G328">
        <v>22908</v>
      </c>
      <c r="H328">
        <v>351292</v>
      </c>
      <c r="I328">
        <v>30540</v>
      </c>
      <c r="J328" t="s">
        <v>466</v>
      </c>
      <c r="S328" t="s">
        <v>416</v>
      </c>
      <c r="U328" t="s">
        <v>466</v>
      </c>
    </row>
    <row r="329" spans="1:21" x14ac:dyDescent="0.25">
      <c r="A329" t="s">
        <v>408</v>
      </c>
      <c r="B329" t="s">
        <v>705</v>
      </c>
      <c r="C329" t="s">
        <v>676</v>
      </c>
      <c r="D329">
        <v>22908</v>
      </c>
      <c r="E329" t="s">
        <v>445</v>
      </c>
      <c r="F329">
        <v>57</v>
      </c>
      <c r="G329">
        <v>22536</v>
      </c>
      <c r="H329">
        <v>351002</v>
      </c>
      <c r="I329">
        <v>30470</v>
      </c>
      <c r="J329" t="s">
        <v>466</v>
      </c>
      <c r="S329" t="s">
        <v>445</v>
      </c>
      <c r="U329" t="s">
        <v>466</v>
      </c>
    </row>
    <row r="330" spans="1:21" x14ac:dyDescent="0.25">
      <c r="A330" t="s">
        <v>408</v>
      </c>
      <c r="B330" t="s">
        <v>713</v>
      </c>
      <c r="C330" t="s">
        <v>729</v>
      </c>
      <c r="D330">
        <v>19548</v>
      </c>
      <c r="E330" t="s">
        <v>442</v>
      </c>
      <c r="F330">
        <v>56</v>
      </c>
      <c r="G330">
        <v>22672</v>
      </c>
      <c r="H330">
        <v>350209</v>
      </c>
      <c r="I330">
        <v>30401</v>
      </c>
      <c r="J330" t="s">
        <v>466</v>
      </c>
      <c r="S330" t="s">
        <v>442</v>
      </c>
      <c r="U330" t="s">
        <v>466</v>
      </c>
    </row>
    <row r="331" spans="1:21" x14ac:dyDescent="0.25">
      <c r="A331" t="s">
        <v>408</v>
      </c>
      <c r="B331" t="s">
        <v>448</v>
      </c>
      <c r="C331" t="s">
        <v>599</v>
      </c>
      <c r="D331">
        <v>20688</v>
      </c>
      <c r="E331" t="s">
        <v>470</v>
      </c>
      <c r="F331">
        <v>55</v>
      </c>
      <c r="G331">
        <v>23245</v>
      </c>
      <c r="H331">
        <v>350489</v>
      </c>
      <c r="I331">
        <v>30342</v>
      </c>
      <c r="J331" t="s">
        <v>466</v>
      </c>
      <c r="S331" t="s">
        <v>470</v>
      </c>
      <c r="U331" t="s">
        <v>466</v>
      </c>
    </row>
    <row r="332" spans="1:21" x14ac:dyDescent="0.25">
      <c r="A332" t="s">
        <v>408</v>
      </c>
      <c r="B332" t="s">
        <v>602</v>
      </c>
      <c r="C332" t="s">
        <v>444</v>
      </c>
      <c r="D332">
        <v>20820</v>
      </c>
      <c r="E332" t="s">
        <v>425</v>
      </c>
      <c r="F332">
        <v>54</v>
      </c>
      <c r="G332">
        <v>23341</v>
      </c>
      <c r="H332">
        <v>350676</v>
      </c>
      <c r="I332">
        <v>30596</v>
      </c>
      <c r="J332" t="s">
        <v>466</v>
      </c>
      <c r="S332" t="s">
        <v>425</v>
      </c>
      <c r="U332" t="s">
        <v>466</v>
      </c>
    </row>
    <row r="333" spans="1:21" x14ac:dyDescent="0.25">
      <c r="A333" t="s">
        <v>408</v>
      </c>
      <c r="B333" t="s">
        <v>602</v>
      </c>
      <c r="C333" t="s">
        <v>152</v>
      </c>
      <c r="D333">
        <v>20904</v>
      </c>
      <c r="E333" t="s">
        <v>460</v>
      </c>
      <c r="F333">
        <v>60</v>
      </c>
      <c r="G333">
        <v>21358</v>
      </c>
      <c r="H333">
        <v>560464</v>
      </c>
      <c r="I333">
        <v>30658</v>
      </c>
      <c r="J333" t="s">
        <v>466</v>
      </c>
      <c r="S333" t="s">
        <v>460</v>
      </c>
      <c r="U333" t="s">
        <v>466</v>
      </c>
    </row>
    <row r="334" spans="1:21" x14ac:dyDescent="0.25">
      <c r="A334" t="s">
        <v>413</v>
      </c>
      <c r="B334" t="s">
        <v>730</v>
      </c>
      <c r="C334" t="s">
        <v>415</v>
      </c>
      <c r="D334">
        <v>27168</v>
      </c>
      <c r="E334" t="s">
        <v>460</v>
      </c>
      <c r="F334">
        <v>59</v>
      </c>
      <c r="G334">
        <v>21682</v>
      </c>
      <c r="H334">
        <v>560444</v>
      </c>
      <c r="I334">
        <v>30630</v>
      </c>
      <c r="J334" t="s">
        <v>466</v>
      </c>
      <c r="S334" t="s">
        <v>460</v>
      </c>
      <c r="U334" t="s">
        <v>466</v>
      </c>
    </row>
    <row r="335" spans="1:21" x14ac:dyDescent="0.25">
      <c r="A335" t="s">
        <v>408</v>
      </c>
      <c r="B335" t="s">
        <v>464</v>
      </c>
      <c r="C335" t="s">
        <v>453</v>
      </c>
      <c r="D335">
        <v>30420</v>
      </c>
      <c r="E335" t="s">
        <v>636</v>
      </c>
      <c r="F335">
        <v>56</v>
      </c>
      <c r="G335">
        <v>22908</v>
      </c>
      <c r="H335">
        <v>350653</v>
      </c>
      <c r="I335">
        <v>30540</v>
      </c>
      <c r="J335" t="s">
        <v>412</v>
      </c>
      <c r="S335" t="s">
        <v>636</v>
      </c>
      <c r="U335" t="s">
        <v>412</v>
      </c>
    </row>
    <row r="336" spans="1:21" x14ac:dyDescent="0.25">
      <c r="A336" t="s">
        <v>413</v>
      </c>
      <c r="B336" t="s">
        <v>437</v>
      </c>
      <c r="C336" t="s">
        <v>491</v>
      </c>
      <c r="D336">
        <v>27036</v>
      </c>
      <c r="E336" t="s">
        <v>457</v>
      </c>
      <c r="F336">
        <v>56</v>
      </c>
      <c r="G336">
        <v>22899</v>
      </c>
      <c r="H336">
        <v>350150</v>
      </c>
      <c r="I336">
        <v>30465</v>
      </c>
      <c r="J336" t="s">
        <v>412</v>
      </c>
      <c r="S336" t="s">
        <v>457</v>
      </c>
      <c r="U336" t="s">
        <v>412</v>
      </c>
    </row>
    <row r="337" spans="1:21" x14ac:dyDescent="0.25">
      <c r="A337" t="s">
        <v>408</v>
      </c>
      <c r="B337" t="s">
        <v>414</v>
      </c>
      <c r="C337" t="s">
        <v>676</v>
      </c>
      <c r="D337">
        <v>28608</v>
      </c>
      <c r="E337" t="s">
        <v>548</v>
      </c>
      <c r="F337">
        <v>55</v>
      </c>
      <c r="G337">
        <v>23179</v>
      </c>
      <c r="H337">
        <v>350453</v>
      </c>
      <c r="I337">
        <v>30645</v>
      </c>
      <c r="J337" t="s">
        <v>412</v>
      </c>
      <c r="S337" t="s">
        <v>548</v>
      </c>
      <c r="U337" t="s">
        <v>412</v>
      </c>
    </row>
    <row r="338" spans="1:21" x14ac:dyDescent="0.25">
      <c r="A338" t="s">
        <v>408</v>
      </c>
      <c r="B338" t="s">
        <v>434</v>
      </c>
      <c r="C338" t="s">
        <v>157</v>
      </c>
      <c r="D338">
        <v>22944</v>
      </c>
      <c r="E338" t="s">
        <v>416</v>
      </c>
      <c r="F338">
        <v>60</v>
      </c>
      <c r="G338">
        <v>21135</v>
      </c>
      <c r="H338">
        <v>560470</v>
      </c>
      <c r="I338">
        <v>30658</v>
      </c>
      <c r="J338" t="s">
        <v>412</v>
      </c>
      <c r="S338" t="s">
        <v>416</v>
      </c>
      <c r="U338" t="s">
        <v>412</v>
      </c>
    </row>
    <row r="339" spans="1:21" x14ac:dyDescent="0.25">
      <c r="A339" t="s">
        <v>413</v>
      </c>
      <c r="B339" t="s">
        <v>431</v>
      </c>
      <c r="C339" t="s">
        <v>532</v>
      </c>
      <c r="D339">
        <v>23976</v>
      </c>
      <c r="E339" t="s">
        <v>428</v>
      </c>
      <c r="F339">
        <v>60</v>
      </c>
      <c r="G339">
        <v>21278</v>
      </c>
      <c r="H339">
        <v>560471</v>
      </c>
      <c r="I339">
        <v>30581</v>
      </c>
      <c r="J339" t="s">
        <v>412</v>
      </c>
      <c r="S339" t="s">
        <v>428</v>
      </c>
      <c r="U339" t="s">
        <v>412</v>
      </c>
    </row>
    <row r="340" spans="1:21" x14ac:dyDescent="0.25">
      <c r="A340" t="s">
        <v>413</v>
      </c>
      <c r="B340" t="s">
        <v>544</v>
      </c>
      <c r="C340" t="s">
        <v>489</v>
      </c>
      <c r="D340">
        <v>20280</v>
      </c>
      <c r="E340" t="s">
        <v>439</v>
      </c>
      <c r="F340">
        <v>57</v>
      </c>
      <c r="G340">
        <v>22200</v>
      </c>
      <c r="H340">
        <v>351150</v>
      </c>
      <c r="I340">
        <v>30357</v>
      </c>
      <c r="J340" t="s">
        <v>412</v>
      </c>
      <c r="S340" t="s">
        <v>439</v>
      </c>
      <c r="U340" t="s">
        <v>412</v>
      </c>
    </row>
    <row r="341" spans="1:21" x14ac:dyDescent="0.25">
      <c r="A341" t="s">
        <v>408</v>
      </c>
      <c r="B341" t="s">
        <v>652</v>
      </c>
      <c r="C341" t="s">
        <v>542</v>
      </c>
      <c r="D341">
        <v>22680</v>
      </c>
      <c r="E341" t="s">
        <v>731</v>
      </c>
      <c r="F341">
        <v>59</v>
      </c>
      <c r="G341">
        <v>21477</v>
      </c>
      <c r="H341">
        <v>351302</v>
      </c>
      <c r="I341">
        <v>30409</v>
      </c>
      <c r="J341" t="s">
        <v>412</v>
      </c>
      <c r="S341" t="s">
        <v>731</v>
      </c>
      <c r="U341" t="s">
        <v>412</v>
      </c>
    </row>
    <row r="342" spans="1:21" x14ac:dyDescent="0.25">
      <c r="A342" t="s">
        <v>408</v>
      </c>
      <c r="B342" t="s">
        <v>704</v>
      </c>
      <c r="C342" t="s">
        <v>535</v>
      </c>
      <c r="D342">
        <v>24576</v>
      </c>
      <c r="E342" t="s">
        <v>425</v>
      </c>
      <c r="F342">
        <v>56</v>
      </c>
      <c r="G342">
        <v>22595</v>
      </c>
      <c r="H342">
        <v>351183</v>
      </c>
      <c r="I342">
        <v>30453</v>
      </c>
      <c r="J342" t="s">
        <v>412</v>
      </c>
      <c r="S342" t="s">
        <v>425</v>
      </c>
      <c r="U342" t="s">
        <v>412</v>
      </c>
    </row>
    <row r="343" spans="1:21" x14ac:dyDescent="0.25">
      <c r="A343" t="s">
        <v>408</v>
      </c>
      <c r="B343" t="s">
        <v>450</v>
      </c>
      <c r="C343" t="s">
        <v>599</v>
      </c>
      <c r="D343">
        <v>27672</v>
      </c>
      <c r="E343" t="s">
        <v>460</v>
      </c>
      <c r="F343">
        <v>57</v>
      </c>
      <c r="G343">
        <v>22322</v>
      </c>
      <c r="H343">
        <v>351186</v>
      </c>
      <c r="I343">
        <v>30470</v>
      </c>
      <c r="J343" t="s">
        <v>412</v>
      </c>
      <c r="S343" t="s">
        <v>460</v>
      </c>
      <c r="U343" t="s">
        <v>412</v>
      </c>
    </row>
    <row r="344" spans="1:21" x14ac:dyDescent="0.25">
      <c r="A344" t="s">
        <v>408</v>
      </c>
      <c r="B344" t="s">
        <v>602</v>
      </c>
      <c r="C344" t="s">
        <v>535</v>
      </c>
      <c r="D344">
        <v>18528</v>
      </c>
      <c r="E344" t="s">
        <v>416</v>
      </c>
      <c r="F344">
        <v>56</v>
      </c>
      <c r="G344">
        <v>22870</v>
      </c>
      <c r="H344">
        <v>560469</v>
      </c>
      <c r="I344">
        <v>30441</v>
      </c>
      <c r="J344" t="s">
        <v>412</v>
      </c>
      <c r="S344" t="s">
        <v>416</v>
      </c>
      <c r="U344" t="s">
        <v>412</v>
      </c>
    </row>
    <row r="345" spans="1:21" x14ac:dyDescent="0.25">
      <c r="A345" t="s">
        <v>413</v>
      </c>
      <c r="B345" t="s">
        <v>499</v>
      </c>
      <c r="C345" t="s">
        <v>515</v>
      </c>
      <c r="D345">
        <v>27084</v>
      </c>
      <c r="E345" t="s">
        <v>422</v>
      </c>
      <c r="F345">
        <v>55</v>
      </c>
      <c r="G345">
        <v>23052</v>
      </c>
      <c r="H345">
        <v>350301</v>
      </c>
      <c r="I345">
        <v>30660</v>
      </c>
      <c r="J345" t="s">
        <v>412</v>
      </c>
      <c r="S345" t="s">
        <v>422</v>
      </c>
      <c r="U345" t="s">
        <v>412</v>
      </c>
    </row>
    <row r="346" spans="1:21" x14ac:dyDescent="0.25">
      <c r="A346" t="s">
        <v>408</v>
      </c>
      <c r="B346" t="s">
        <v>634</v>
      </c>
      <c r="C346" t="s">
        <v>451</v>
      </c>
      <c r="D346">
        <v>26760</v>
      </c>
      <c r="E346" t="s">
        <v>732</v>
      </c>
      <c r="F346">
        <v>63</v>
      </c>
      <c r="G346">
        <v>20274</v>
      </c>
      <c r="H346">
        <v>560478</v>
      </c>
      <c r="I346">
        <v>30324</v>
      </c>
      <c r="J346" t="s">
        <v>417</v>
      </c>
      <c r="S346" t="s">
        <v>732</v>
      </c>
      <c r="U346" t="s">
        <v>417</v>
      </c>
    </row>
    <row r="347" spans="1:21" x14ac:dyDescent="0.25">
      <c r="A347" t="s">
        <v>408</v>
      </c>
      <c r="B347" t="s">
        <v>492</v>
      </c>
      <c r="C347" t="s">
        <v>533</v>
      </c>
      <c r="D347">
        <v>29916</v>
      </c>
      <c r="E347" t="s">
        <v>445</v>
      </c>
      <c r="F347">
        <v>61</v>
      </c>
      <c r="G347">
        <v>20939</v>
      </c>
      <c r="H347">
        <v>560476</v>
      </c>
      <c r="I347">
        <v>30458</v>
      </c>
      <c r="J347" t="s">
        <v>417</v>
      </c>
      <c r="S347" t="s">
        <v>445</v>
      </c>
      <c r="U347" t="s">
        <v>417</v>
      </c>
    </row>
    <row r="348" spans="1:21" x14ac:dyDescent="0.25">
      <c r="A348" t="s">
        <v>413</v>
      </c>
      <c r="B348" t="s">
        <v>611</v>
      </c>
      <c r="C348" t="s">
        <v>510</v>
      </c>
      <c r="D348">
        <v>22344</v>
      </c>
      <c r="E348" t="s">
        <v>416</v>
      </c>
      <c r="F348">
        <v>60</v>
      </c>
      <c r="G348">
        <v>21308</v>
      </c>
      <c r="H348">
        <v>350917</v>
      </c>
      <c r="I348">
        <v>30479</v>
      </c>
      <c r="J348" t="s">
        <v>417</v>
      </c>
      <c r="S348" t="s">
        <v>416</v>
      </c>
      <c r="U348" t="s">
        <v>417</v>
      </c>
    </row>
    <row r="349" spans="1:21" x14ac:dyDescent="0.25">
      <c r="A349" t="s">
        <v>408</v>
      </c>
      <c r="B349" t="s">
        <v>553</v>
      </c>
      <c r="C349" t="s">
        <v>679</v>
      </c>
      <c r="D349">
        <v>23400</v>
      </c>
      <c r="E349" t="s">
        <v>482</v>
      </c>
      <c r="F349">
        <v>58</v>
      </c>
      <c r="G349">
        <v>21866</v>
      </c>
      <c r="H349">
        <v>560472</v>
      </c>
      <c r="I349">
        <v>30439</v>
      </c>
      <c r="J349" t="s">
        <v>417</v>
      </c>
      <c r="S349" t="s">
        <v>482</v>
      </c>
      <c r="U349" t="s">
        <v>417</v>
      </c>
    </row>
    <row r="350" spans="1:21" x14ac:dyDescent="0.25">
      <c r="A350" t="s">
        <v>408</v>
      </c>
      <c r="B350" t="s">
        <v>623</v>
      </c>
      <c r="C350" t="s">
        <v>532</v>
      </c>
      <c r="D350">
        <v>18984</v>
      </c>
      <c r="E350" t="s">
        <v>416</v>
      </c>
      <c r="F350">
        <v>59</v>
      </c>
      <c r="G350">
        <v>21591</v>
      </c>
      <c r="H350">
        <v>560477</v>
      </c>
      <c r="I350">
        <v>30675</v>
      </c>
      <c r="J350" t="s">
        <v>417</v>
      </c>
      <c r="S350" t="s">
        <v>416</v>
      </c>
      <c r="U350" t="s">
        <v>417</v>
      </c>
    </row>
    <row r="351" spans="1:21" x14ac:dyDescent="0.25">
      <c r="A351" t="s">
        <v>413</v>
      </c>
      <c r="B351" t="s">
        <v>511</v>
      </c>
      <c r="C351" t="s">
        <v>571</v>
      </c>
      <c r="D351">
        <v>21072</v>
      </c>
      <c r="E351" t="s">
        <v>473</v>
      </c>
      <c r="F351">
        <v>58</v>
      </c>
      <c r="G351">
        <v>21967</v>
      </c>
      <c r="H351">
        <v>351367</v>
      </c>
      <c r="I351">
        <v>30509</v>
      </c>
      <c r="J351" t="s">
        <v>417</v>
      </c>
      <c r="S351" t="s">
        <v>473</v>
      </c>
      <c r="U351" t="s">
        <v>417</v>
      </c>
    </row>
    <row r="352" spans="1:21" x14ac:dyDescent="0.25">
      <c r="A352" t="s">
        <v>413</v>
      </c>
      <c r="B352" t="s">
        <v>488</v>
      </c>
      <c r="C352" t="s">
        <v>606</v>
      </c>
      <c r="D352">
        <v>23484</v>
      </c>
      <c r="E352" t="s">
        <v>416</v>
      </c>
      <c r="F352">
        <v>57</v>
      </c>
      <c r="G352">
        <v>22361</v>
      </c>
      <c r="H352">
        <v>351369</v>
      </c>
      <c r="I352">
        <v>30378</v>
      </c>
      <c r="J352" t="s">
        <v>417</v>
      </c>
      <c r="S352" t="s">
        <v>416</v>
      </c>
      <c r="U352" t="s">
        <v>417</v>
      </c>
    </row>
    <row r="353" spans="1:21" x14ac:dyDescent="0.25">
      <c r="A353" t="s">
        <v>408</v>
      </c>
      <c r="B353" t="s">
        <v>503</v>
      </c>
      <c r="C353" t="s">
        <v>547</v>
      </c>
      <c r="D353">
        <v>26724</v>
      </c>
      <c r="E353" t="s">
        <v>733</v>
      </c>
      <c r="F353">
        <v>56</v>
      </c>
      <c r="G353">
        <v>22893</v>
      </c>
      <c r="H353">
        <v>351366</v>
      </c>
      <c r="I353">
        <v>30600</v>
      </c>
      <c r="J353" t="s">
        <v>417</v>
      </c>
      <c r="S353" t="s">
        <v>733</v>
      </c>
      <c r="U353" t="s">
        <v>417</v>
      </c>
    </row>
    <row r="354" spans="1:21" x14ac:dyDescent="0.25">
      <c r="A354" t="s">
        <v>413</v>
      </c>
      <c r="B354" t="s">
        <v>730</v>
      </c>
      <c r="C354" t="s">
        <v>489</v>
      </c>
      <c r="D354">
        <v>18276</v>
      </c>
      <c r="E354" t="s">
        <v>734</v>
      </c>
      <c r="F354">
        <v>56</v>
      </c>
      <c r="G354">
        <v>22830</v>
      </c>
      <c r="H354">
        <v>560475</v>
      </c>
      <c r="I354">
        <v>30514</v>
      </c>
      <c r="J354" t="s">
        <v>417</v>
      </c>
      <c r="S354" t="s">
        <v>734</v>
      </c>
      <c r="U354" t="s">
        <v>417</v>
      </c>
    </row>
    <row r="355" spans="1:21" x14ac:dyDescent="0.25">
      <c r="A355" t="s">
        <v>408</v>
      </c>
      <c r="B355" t="s">
        <v>446</v>
      </c>
      <c r="C355" t="s">
        <v>735</v>
      </c>
      <c r="D355">
        <v>27924</v>
      </c>
      <c r="E355" t="s">
        <v>736</v>
      </c>
      <c r="F355">
        <v>57</v>
      </c>
      <c r="G355">
        <v>22333</v>
      </c>
      <c r="H355">
        <v>560484</v>
      </c>
      <c r="I355">
        <v>30581</v>
      </c>
      <c r="J355" t="s">
        <v>417</v>
      </c>
      <c r="S355" t="s">
        <v>736</v>
      </c>
      <c r="U355" t="s">
        <v>417</v>
      </c>
    </row>
    <row r="356" spans="1:21" x14ac:dyDescent="0.25">
      <c r="A356" t="s">
        <v>413</v>
      </c>
      <c r="B356" t="s">
        <v>528</v>
      </c>
      <c r="C356" t="s">
        <v>737</v>
      </c>
      <c r="D356">
        <v>27228</v>
      </c>
      <c r="E356" t="s">
        <v>416</v>
      </c>
      <c r="F356">
        <v>59</v>
      </c>
      <c r="G356">
        <v>21477</v>
      </c>
      <c r="H356">
        <v>350910</v>
      </c>
      <c r="I356">
        <v>30409</v>
      </c>
      <c r="J356" t="s">
        <v>417</v>
      </c>
      <c r="S356" t="s">
        <v>416</v>
      </c>
      <c r="U356" t="s">
        <v>417</v>
      </c>
    </row>
    <row r="357" spans="1:21" x14ac:dyDescent="0.25">
      <c r="A357" t="s">
        <v>408</v>
      </c>
      <c r="B357" t="s">
        <v>500</v>
      </c>
      <c r="C357" t="s">
        <v>535</v>
      </c>
      <c r="D357">
        <v>23352</v>
      </c>
      <c r="E357" t="s">
        <v>416</v>
      </c>
      <c r="F357">
        <v>59</v>
      </c>
      <c r="G357">
        <v>21781</v>
      </c>
      <c r="H357">
        <v>560486</v>
      </c>
      <c r="I357">
        <v>30676</v>
      </c>
      <c r="J357" t="s">
        <v>417</v>
      </c>
      <c r="S357" t="s">
        <v>416</v>
      </c>
      <c r="U357" t="s">
        <v>417</v>
      </c>
    </row>
    <row r="358" spans="1:21" x14ac:dyDescent="0.25">
      <c r="A358" t="s">
        <v>413</v>
      </c>
      <c r="B358" t="s">
        <v>648</v>
      </c>
      <c r="C358" t="s">
        <v>691</v>
      </c>
      <c r="D358">
        <v>25092</v>
      </c>
      <c r="E358" t="s">
        <v>416</v>
      </c>
      <c r="F358">
        <v>57</v>
      </c>
      <c r="G358">
        <v>22201</v>
      </c>
      <c r="H358">
        <v>351110</v>
      </c>
      <c r="I358">
        <v>30631</v>
      </c>
      <c r="J358" t="s">
        <v>417</v>
      </c>
      <c r="S358" t="s">
        <v>416</v>
      </c>
      <c r="U358" t="s">
        <v>417</v>
      </c>
    </row>
    <row r="359" spans="1:21" x14ac:dyDescent="0.25">
      <c r="A359" t="s">
        <v>408</v>
      </c>
      <c r="B359" t="s">
        <v>547</v>
      </c>
      <c r="C359" t="s">
        <v>527</v>
      </c>
      <c r="D359">
        <v>26988</v>
      </c>
      <c r="E359" t="s">
        <v>738</v>
      </c>
      <c r="F359">
        <v>59</v>
      </c>
      <c r="G359">
        <v>21470</v>
      </c>
      <c r="H359">
        <v>560487</v>
      </c>
      <c r="I359">
        <v>30646</v>
      </c>
      <c r="J359" t="s">
        <v>417</v>
      </c>
      <c r="S359" t="s">
        <v>738</v>
      </c>
      <c r="U359" t="s">
        <v>417</v>
      </c>
    </row>
    <row r="360" spans="1:21" x14ac:dyDescent="0.25">
      <c r="A360" t="s">
        <v>408</v>
      </c>
      <c r="B360" t="s">
        <v>155</v>
      </c>
      <c r="C360" t="s">
        <v>459</v>
      </c>
      <c r="D360">
        <v>25896</v>
      </c>
      <c r="E360" t="s">
        <v>505</v>
      </c>
      <c r="F360">
        <v>63</v>
      </c>
      <c r="G360">
        <v>20038</v>
      </c>
      <c r="H360">
        <v>560491</v>
      </c>
      <c r="I360">
        <v>30770</v>
      </c>
      <c r="J360" t="s">
        <v>417</v>
      </c>
      <c r="S360" t="s">
        <v>505</v>
      </c>
      <c r="U360" t="s">
        <v>417</v>
      </c>
    </row>
    <row r="361" spans="1:21" x14ac:dyDescent="0.25">
      <c r="A361" t="s">
        <v>413</v>
      </c>
      <c r="B361" t="s">
        <v>719</v>
      </c>
      <c r="C361" t="s">
        <v>739</v>
      </c>
      <c r="D361">
        <v>26100</v>
      </c>
      <c r="E361" t="s">
        <v>439</v>
      </c>
      <c r="F361">
        <v>60</v>
      </c>
      <c r="G361">
        <v>21134</v>
      </c>
      <c r="H361">
        <v>560460</v>
      </c>
      <c r="I361">
        <v>30901</v>
      </c>
      <c r="J361" t="s">
        <v>417</v>
      </c>
      <c r="S361" t="s">
        <v>439</v>
      </c>
      <c r="U361" t="s">
        <v>417</v>
      </c>
    </row>
    <row r="362" spans="1:21" x14ac:dyDescent="0.25">
      <c r="A362" t="s">
        <v>413</v>
      </c>
      <c r="B362" t="s">
        <v>652</v>
      </c>
      <c r="C362" t="s">
        <v>441</v>
      </c>
      <c r="D362">
        <v>26448</v>
      </c>
      <c r="E362" t="s">
        <v>740</v>
      </c>
      <c r="F362">
        <v>60</v>
      </c>
      <c r="G362">
        <v>21224</v>
      </c>
      <c r="H362">
        <v>560569</v>
      </c>
      <c r="I362">
        <v>30937</v>
      </c>
      <c r="J362" t="s">
        <v>421</v>
      </c>
      <c r="S362" t="s">
        <v>740</v>
      </c>
      <c r="U362" t="s">
        <v>421</v>
      </c>
    </row>
    <row r="363" spans="1:21" x14ac:dyDescent="0.25">
      <c r="A363" t="s">
        <v>408</v>
      </c>
      <c r="B363" t="s">
        <v>452</v>
      </c>
      <c r="C363" t="s">
        <v>550</v>
      </c>
      <c r="D363">
        <v>22284</v>
      </c>
      <c r="E363" t="s">
        <v>619</v>
      </c>
      <c r="F363">
        <v>57</v>
      </c>
      <c r="G363">
        <v>22260</v>
      </c>
      <c r="H363">
        <v>560490</v>
      </c>
      <c r="I363">
        <v>30866</v>
      </c>
      <c r="J363" t="s">
        <v>421</v>
      </c>
      <c r="S363" t="s">
        <v>619</v>
      </c>
      <c r="U363" t="s">
        <v>421</v>
      </c>
    </row>
    <row r="364" spans="1:21" x14ac:dyDescent="0.25">
      <c r="A364" t="s">
        <v>413</v>
      </c>
      <c r="B364" t="s">
        <v>631</v>
      </c>
      <c r="C364" t="s">
        <v>453</v>
      </c>
      <c r="D364">
        <v>22152</v>
      </c>
      <c r="E364" t="s">
        <v>416</v>
      </c>
      <c r="F364">
        <v>56</v>
      </c>
      <c r="G364">
        <v>22641</v>
      </c>
      <c r="H364">
        <v>560489</v>
      </c>
      <c r="I364">
        <v>30762</v>
      </c>
      <c r="J364" t="s">
        <v>421</v>
      </c>
      <c r="S364" t="s">
        <v>416</v>
      </c>
      <c r="U364" t="s">
        <v>421</v>
      </c>
    </row>
    <row r="365" spans="1:21" x14ac:dyDescent="0.25">
      <c r="A365" t="s">
        <v>413</v>
      </c>
      <c r="B365" t="s">
        <v>493</v>
      </c>
      <c r="C365" t="s">
        <v>513</v>
      </c>
      <c r="D365">
        <v>27876</v>
      </c>
      <c r="E365" t="s">
        <v>416</v>
      </c>
      <c r="F365">
        <v>60</v>
      </c>
      <c r="G365">
        <v>21105</v>
      </c>
      <c r="H365">
        <v>560494</v>
      </c>
      <c r="I365">
        <v>30977</v>
      </c>
      <c r="J365" t="s">
        <v>421</v>
      </c>
      <c r="S365" t="s">
        <v>416</v>
      </c>
      <c r="U365" t="s">
        <v>421</v>
      </c>
    </row>
    <row r="366" spans="1:21" x14ac:dyDescent="0.25">
      <c r="A366" t="s">
        <v>408</v>
      </c>
      <c r="B366" t="s">
        <v>431</v>
      </c>
      <c r="C366" t="s">
        <v>453</v>
      </c>
      <c r="D366">
        <v>30096</v>
      </c>
      <c r="E366" t="s">
        <v>741</v>
      </c>
      <c r="F366">
        <v>61</v>
      </c>
      <c r="G366">
        <v>20991</v>
      </c>
      <c r="H366">
        <v>351357</v>
      </c>
      <c r="I366">
        <v>30792</v>
      </c>
      <c r="J366" t="s">
        <v>421</v>
      </c>
      <c r="S366" t="s">
        <v>741</v>
      </c>
      <c r="U366" t="s">
        <v>421</v>
      </c>
    </row>
    <row r="367" spans="1:21" x14ac:dyDescent="0.25">
      <c r="A367" t="s">
        <v>408</v>
      </c>
      <c r="B367" t="s">
        <v>423</v>
      </c>
      <c r="C367" t="s">
        <v>459</v>
      </c>
      <c r="D367">
        <v>29304</v>
      </c>
      <c r="E367" t="s">
        <v>742</v>
      </c>
      <c r="F367">
        <v>61</v>
      </c>
      <c r="G367">
        <v>20861</v>
      </c>
      <c r="H367">
        <v>350258</v>
      </c>
      <c r="I367">
        <v>30780</v>
      </c>
      <c r="J367" t="s">
        <v>421</v>
      </c>
      <c r="S367" t="s">
        <v>742</v>
      </c>
      <c r="U367" t="s">
        <v>421</v>
      </c>
    </row>
    <row r="368" spans="1:21" x14ac:dyDescent="0.25">
      <c r="A368" t="s">
        <v>408</v>
      </c>
      <c r="B368" t="s">
        <v>673</v>
      </c>
      <c r="C368" t="s">
        <v>550</v>
      </c>
      <c r="D368">
        <v>24684</v>
      </c>
      <c r="E368" t="s">
        <v>536</v>
      </c>
      <c r="F368">
        <v>60</v>
      </c>
      <c r="G368">
        <v>21447</v>
      </c>
      <c r="H368">
        <v>560501</v>
      </c>
      <c r="I368">
        <v>30805</v>
      </c>
      <c r="J368" t="s">
        <v>421</v>
      </c>
      <c r="S368" t="s">
        <v>536</v>
      </c>
      <c r="U368" t="s">
        <v>421</v>
      </c>
    </row>
    <row r="369" spans="1:21" x14ac:dyDescent="0.25">
      <c r="A369" t="s">
        <v>408</v>
      </c>
      <c r="B369" t="s">
        <v>629</v>
      </c>
      <c r="C369" t="s">
        <v>621</v>
      </c>
      <c r="D369">
        <v>18936</v>
      </c>
      <c r="E369" t="s">
        <v>536</v>
      </c>
      <c r="F369">
        <v>59</v>
      </c>
      <c r="G369">
        <v>21499</v>
      </c>
      <c r="H369">
        <v>560500</v>
      </c>
      <c r="I369">
        <v>30929</v>
      </c>
      <c r="J369" t="s">
        <v>421</v>
      </c>
      <c r="S369" t="s">
        <v>536</v>
      </c>
      <c r="U369" t="s">
        <v>421</v>
      </c>
    </row>
    <row r="370" spans="1:21" x14ac:dyDescent="0.25">
      <c r="A370" t="s">
        <v>413</v>
      </c>
      <c r="B370" t="s">
        <v>185</v>
      </c>
      <c r="C370" t="s">
        <v>558</v>
      </c>
      <c r="D370">
        <v>21468</v>
      </c>
      <c r="E370" t="s">
        <v>743</v>
      </c>
      <c r="F370">
        <v>56</v>
      </c>
      <c r="G370">
        <v>22726</v>
      </c>
      <c r="H370">
        <v>350385</v>
      </c>
      <c r="I370">
        <v>30822</v>
      </c>
      <c r="J370" t="s">
        <v>421</v>
      </c>
      <c r="S370" t="s">
        <v>743</v>
      </c>
      <c r="U370" t="s">
        <v>421</v>
      </c>
    </row>
    <row r="371" spans="1:21" x14ac:dyDescent="0.25">
      <c r="A371" t="s">
        <v>413</v>
      </c>
      <c r="B371" t="s">
        <v>646</v>
      </c>
      <c r="C371" t="s">
        <v>580</v>
      </c>
      <c r="D371">
        <v>30240</v>
      </c>
      <c r="E371" t="s">
        <v>460</v>
      </c>
      <c r="F371">
        <v>56</v>
      </c>
      <c r="G371">
        <v>22757</v>
      </c>
      <c r="H371">
        <v>350055</v>
      </c>
      <c r="I371">
        <v>30935</v>
      </c>
      <c r="J371" t="s">
        <v>421</v>
      </c>
      <c r="S371" t="s">
        <v>460</v>
      </c>
      <c r="U371" t="s">
        <v>421</v>
      </c>
    </row>
    <row r="372" spans="1:21" x14ac:dyDescent="0.25">
      <c r="A372" t="s">
        <v>413</v>
      </c>
      <c r="B372" t="s">
        <v>458</v>
      </c>
      <c r="C372" t="s">
        <v>744</v>
      </c>
      <c r="D372">
        <v>20208</v>
      </c>
      <c r="E372" t="s">
        <v>457</v>
      </c>
      <c r="F372">
        <v>60</v>
      </c>
      <c r="G372">
        <v>21252</v>
      </c>
      <c r="H372">
        <v>560505</v>
      </c>
      <c r="I372">
        <v>30686</v>
      </c>
      <c r="J372" t="s">
        <v>466</v>
      </c>
      <c r="S372" t="s">
        <v>457</v>
      </c>
      <c r="U372" t="s">
        <v>466</v>
      </c>
    </row>
    <row r="373" spans="1:21" x14ac:dyDescent="0.25">
      <c r="A373" t="s">
        <v>408</v>
      </c>
      <c r="B373" t="s">
        <v>553</v>
      </c>
      <c r="C373" t="s">
        <v>532</v>
      </c>
      <c r="D373">
        <v>21372</v>
      </c>
      <c r="E373" t="s">
        <v>536</v>
      </c>
      <c r="F373">
        <v>61</v>
      </c>
      <c r="G373">
        <v>21070</v>
      </c>
      <c r="H373">
        <v>560506</v>
      </c>
      <c r="I373">
        <v>30814</v>
      </c>
      <c r="J373" t="s">
        <v>466</v>
      </c>
      <c r="S373" t="s">
        <v>536</v>
      </c>
      <c r="U373" t="s">
        <v>466</v>
      </c>
    </row>
    <row r="374" spans="1:21" x14ac:dyDescent="0.25">
      <c r="A374" t="s">
        <v>413</v>
      </c>
      <c r="B374" t="s">
        <v>476</v>
      </c>
      <c r="C374" t="s">
        <v>496</v>
      </c>
      <c r="D374">
        <v>18696</v>
      </c>
      <c r="E374" t="s">
        <v>442</v>
      </c>
      <c r="F374">
        <v>58</v>
      </c>
      <c r="G374">
        <v>21892</v>
      </c>
      <c r="H374">
        <v>560447</v>
      </c>
      <c r="I374">
        <v>30744</v>
      </c>
      <c r="J374" t="s">
        <v>466</v>
      </c>
      <c r="S374" t="s">
        <v>442</v>
      </c>
      <c r="U374" t="s">
        <v>466</v>
      </c>
    </row>
    <row r="375" spans="1:21" x14ac:dyDescent="0.25">
      <c r="A375" t="s">
        <v>408</v>
      </c>
      <c r="B375" t="s">
        <v>673</v>
      </c>
      <c r="C375" t="s">
        <v>459</v>
      </c>
      <c r="D375">
        <v>28584</v>
      </c>
      <c r="E375" t="s">
        <v>428</v>
      </c>
      <c r="F375">
        <v>59</v>
      </c>
      <c r="G375">
        <v>21766</v>
      </c>
      <c r="H375">
        <v>560512</v>
      </c>
      <c r="I375">
        <v>31012</v>
      </c>
      <c r="J375" t="s">
        <v>466</v>
      </c>
      <c r="S375" t="s">
        <v>428</v>
      </c>
      <c r="U375" t="s">
        <v>466</v>
      </c>
    </row>
    <row r="376" spans="1:21" x14ac:dyDescent="0.25">
      <c r="A376" t="s">
        <v>408</v>
      </c>
      <c r="B376" t="s">
        <v>434</v>
      </c>
      <c r="C376" t="s">
        <v>745</v>
      </c>
      <c r="D376">
        <v>28668</v>
      </c>
      <c r="E376" t="s">
        <v>445</v>
      </c>
      <c r="F376">
        <v>60</v>
      </c>
      <c r="G376">
        <v>21383</v>
      </c>
      <c r="H376">
        <v>560515</v>
      </c>
      <c r="I376">
        <v>31026</v>
      </c>
      <c r="J376" t="s">
        <v>466</v>
      </c>
      <c r="S376" t="s">
        <v>445</v>
      </c>
      <c r="U376" t="s">
        <v>466</v>
      </c>
    </row>
    <row r="377" spans="1:21" x14ac:dyDescent="0.25">
      <c r="A377" t="s">
        <v>408</v>
      </c>
      <c r="B377" t="s">
        <v>152</v>
      </c>
      <c r="C377" t="s">
        <v>746</v>
      </c>
      <c r="D377">
        <v>23244</v>
      </c>
      <c r="E377" t="s">
        <v>747</v>
      </c>
      <c r="F377">
        <v>58</v>
      </c>
      <c r="G377">
        <v>22132</v>
      </c>
      <c r="H377">
        <v>560522</v>
      </c>
      <c r="I377">
        <v>30970</v>
      </c>
      <c r="J377" t="s">
        <v>466</v>
      </c>
      <c r="S377" t="s">
        <v>747</v>
      </c>
      <c r="U377" t="s">
        <v>466</v>
      </c>
    </row>
    <row r="378" spans="1:21" x14ac:dyDescent="0.25">
      <c r="A378" t="s">
        <v>413</v>
      </c>
      <c r="B378" t="s">
        <v>490</v>
      </c>
      <c r="C378" t="s">
        <v>427</v>
      </c>
      <c r="D378">
        <v>30636</v>
      </c>
      <c r="E378" t="s">
        <v>416</v>
      </c>
      <c r="F378">
        <v>56</v>
      </c>
      <c r="G378">
        <v>22627</v>
      </c>
      <c r="H378">
        <v>560523</v>
      </c>
      <c r="I378">
        <v>30706</v>
      </c>
      <c r="J378" t="s">
        <v>466</v>
      </c>
      <c r="S378" t="s">
        <v>416</v>
      </c>
      <c r="U378" t="s">
        <v>466</v>
      </c>
    </row>
    <row r="379" spans="1:21" x14ac:dyDescent="0.25">
      <c r="A379" t="s">
        <v>413</v>
      </c>
      <c r="B379" t="s">
        <v>612</v>
      </c>
      <c r="C379" t="s">
        <v>633</v>
      </c>
      <c r="D379">
        <v>18408</v>
      </c>
      <c r="E379" t="s">
        <v>460</v>
      </c>
      <c r="F379">
        <v>55</v>
      </c>
      <c r="G379">
        <v>23153</v>
      </c>
      <c r="H379">
        <v>560520</v>
      </c>
      <c r="I379">
        <v>30822</v>
      </c>
      <c r="J379" t="s">
        <v>466</v>
      </c>
      <c r="S379" t="s">
        <v>460</v>
      </c>
      <c r="U379" t="s">
        <v>466</v>
      </c>
    </row>
    <row r="380" spans="1:21" x14ac:dyDescent="0.25">
      <c r="A380" t="s">
        <v>413</v>
      </c>
      <c r="B380" t="s">
        <v>528</v>
      </c>
      <c r="C380" t="s">
        <v>682</v>
      </c>
      <c r="D380">
        <v>22572</v>
      </c>
      <c r="E380" t="s">
        <v>731</v>
      </c>
      <c r="F380">
        <v>54</v>
      </c>
      <c r="G380">
        <v>23371</v>
      </c>
      <c r="H380">
        <v>560521</v>
      </c>
      <c r="I380">
        <v>30937</v>
      </c>
      <c r="J380" t="s">
        <v>466</v>
      </c>
      <c r="S380" t="s">
        <v>731</v>
      </c>
      <c r="U380" t="s">
        <v>466</v>
      </c>
    </row>
    <row r="381" spans="1:21" x14ac:dyDescent="0.25">
      <c r="A381" t="s">
        <v>413</v>
      </c>
      <c r="B381" t="s">
        <v>448</v>
      </c>
      <c r="C381" t="s">
        <v>468</v>
      </c>
      <c r="D381">
        <v>22452</v>
      </c>
      <c r="E381" t="s">
        <v>422</v>
      </c>
      <c r="F381">
        <v>56</v>
      </c>
      <c r="G381">
        <v>22831</v>
      </c>
      <c r="H381">
        <v>560462</v>
      </c>
      <c r="I381">
        <v>30775</v>
      </c>
      <c r="J381" t="s">
        <v>412</v>
      </c>
      <c r="S381" t="s">
        <v>422</v>
      </c>
      <c r="U381" t="s">
        <v>412</v>
      </c>
    </row>
    <row r="382" spans="1:21" x14ac:dyDescent="0.25">
      <c r="A382" t="s">
        <v>408</v>
      </c>
      <c r="B382" t="s">
        <v>748</v>
      </c>
      <c r="C382" t="s">
        <v>155</v>
      </c>
      <c r="D382">
        <v>29196</v>
      </c>
      <c r="E382" t="s">
        <v>422</v>
      </c>
      <c r="F382">
        <v>55</v>
      </c>
      <c r="G382">
        <v>22990</v>
      </c>
      <c r="H382">
        <v>560526</v>
      </c>
      <c r="I382">
        <v>30728</v>
      </c>
      <c r="J382" t="s">
        <v>412</v>
      </c>
      <c r="S382" t="s">
        <v>422</v>
      </c>
      <c r="U382" t="s">
        <v>412</v>
      </c>
    </row>
    <row r="383" spans="1:21" x14ac:dyDescent="0.25">
      <c r="A383" t="s">
        <v>413</v>
      </c>
      <c r="B383" t="s">
        <v>418</v>
      </c>
      <c r="C383" t="s">
        <v>468</v>
      </c>
      <c r="D383">
        <v>30600</v>
      </c>
      <c r="E383" t="s">
        <v>749</v>
      </c>
      <c r="F383">
        <v>58</v>
      </c>
      <c r="G383">
        <v>21978</v>
      </c>
      <c r="H383">
        <v>560527</v>
      </c>
      <c r="I383">
        <v>30770</v>
      </c>
      <c r="J383" t="s">
        <v>412</v>
      </c>
      <c r="S383" t="s">
        <v>749</v>
      </c>
      <c r="U383" t="s">
        <v>412</v>
      </c>
    </row>
    <row r="384" spans="1:21" x14ac:dyDescent="0.25">
      <c r="A384" t="s">
        <v>454</v>
      </c>
      <c r="B384" t="s">
        <v>534</v>
      </c>
      <c r="C384" t="s">
        <v>427</v>
      </c>
      <c r="D384">
        <v>19452</v>
      </c>
      <c r="E384" t="s">
        <v>416</v>
      </c>
      <c r="F384">
        <v>57</v>
      </c>
      <c r="G384">
        <v>22500</v>
      </c>
      <c r="H384">
        <v>560535</v>
      </c>
      <c r="I384">
        <v>30777</v>
      </c>
      <c r="J384" t="s">
        <v>412</v>
      </c>
      <c r="S384" t="s">
        <v>416</v>
      </c>
      <c r="U384" t="s">
        <v>412</v>
      </c>
    </row>
    <row r="385" spans="1:21" x14ac:dyDescent="0.25">
      <c r="A385" t="s">
        <v>413</v>
      </c>
      <c r="B385" t="s">
        <v>467</v>
      </c>
      <c r="C385" t="s">
        <v>750</v>
      </c>
      <c r="D385">
        <v>26916</v>
      </c>
      <c r="E385" t="s">
        <v>416</v>
      </c>
      <c r="F385">
        <v>56</v>
      </c>
      <c r="G385">
        <v>22786</v>
      </c>
      <c r="H385">
        <v>560533</v>
      </c>
      <c r="I385">
        <v>30836</v>
      </c>
      <c r="J385" t="s">
        <v>412</v>
      </c>
      <c r="S385" t="s">
        <v>416</v>
      </c>
      <c r="U385" t="s">
        <v>412</v>
      </c>
    </row>
    <row r="386" spans="1:21" x14ac:dyDescent="0.25">
      <c r="A386" t="s">
        <v>408</v>
      </c>
      <c r="B386" t="s">
        <v>410</v>
      </c>
      <c r="C386" t="s">
        <v>554</v>
      </c>
      <c r="D386">
        <v>21396</v>
      </c>
      <c r="E386" t="s">
        <v>482</v>
      </c>
      <c r="F386">
        <v>56</v>
      </c>
      <c r="G386">
        <v>22901</v>
      </c>
      <c r="H386">
        <v>560530</v>
      </c>
      <c r="I386">
        <v>30767</v>
      </c>
      <c r="J386" t="s">
        <v>412</v>
      </c>
      <c r="S386" t="s">
        <v>482</v>
      </c>
      <c r="U386" t="s">
        <v>412</v>
      </c>
    </row>
    <row r="387" spans="1:21" x14ac:dyDescent="0.25">
      <c r="A387" t="s">
        <v>454</v>
      </c>
      <c r="B387" t="s">
        <v>467</v>
      </c>
      <c r="C387" t="s">
        <v>456</v>
      </c>
      <c r="D387">
        <v>26664</v>
      </c>
      <c r="E387" t="s">
        <v>628</v>
      </c>
      <c r="F387">
        <v>58</v>
      </c>
      <c r="G387">
        <v>21909</v>
      </c>
      <c r="H387">
        <v>560532</v>
      </c>
      <c r="I387">
        <v>30707</v>
      </c>
      <c r="J387" t="s">
        <v>412</v>
      </c>
      <c r="S387" t="s">
        <v>628</v>
      </c>
      <c r="U387" t="s">
        <v>412</v>
      </c>
    </row>
    <row r="388" spans="1:21" x14ac:dyDescent="0.25">
      <c r="A388" t="s">
        <v>413</v>
      </c>
      <c r="B388" t="s">
        <v>709</v>
      </c>
      <c r="C388" t="s">
        <v>571</v>
      </c>
      <c r="D388">
        <v>20952</v>
      </c>
      <c r="E388" t="s">
        <v>439</v>
      </c>
      <c r="F388">
        <v>60</v>
      </c>
      <c r="G388">
        <v>21370</v>
      </c>
      <c r="H388">
        <v>560537</v>
      </c>
      <c r="I388">
        <v>30962</v>
      </c>
      <c r="J388" t="s">
        <v>412</v>
      </c>
      <c r="S388" t="s">
        <v>439</v>
      </c>
      <c r="U388" t="s">
        <v>412</v>
      </c>
    </row>
    <row r="389" spans="1:21" x14ac:dyDescent="0.25">
      <c r="A389" t="s">
        <v>408</v>
      </c>
      <c r="B389" t="s">
        <v>648</v>
      </c>
      <c r="C389" t="s">
        <v>533</v>
      </c>
      <c r="D389">
        <v>27600</v>
      </c>
      <c r="E389" t="s">
        <v>460</v>
      </c>
      <c r="F389">
        <v>57</v>
      </c>
      <c r="G389">
        <v>22379</v>
      </c>
      <c r="H389">
        <v>560535</v>
      </c>
      <c r="I389">
        <v>31024</v>
      </c>
      <c r="J389" t="s">
        <v>412</v>
      </c>
      <c r="S389" t="s">
        <v>460</v>
      </c>
      <c r="U389" t="s">
        <v>412</v>
      </c>
    </row>
    <row r="390" spans="1:21" x14ac:dyDescent="0.25">
      <c r="A390" t="s">
        <v>413</v>
      </c>
      <c r="B390" t="s">
        <v>574</v>
      </c>
      <c r="C390" t="s">
        <v>609</v>
      </c>
      <c r="D390">
        <v>30240</v>
      </c>
      <c r="E390" t="s">
        <v>457</v>
      </c>
      <c r="F390">
        <v>55</v>
      </c>
      <c r="G390">
        <v>23184</v>
      </c>
      <c r="H390">
        <v>560536</v>
      </c>
      <c r="I390">
        <v>30996</v>
      </c>
      <c r="J390" t="s">
        <v>412</v>
      </c>
      <c r="S390" t="s">
        <v>457</v>
      </c>
      <c r="U390" t="s">
        <v>412</v>
      </c>
    </row>
    <row r="391" spans="1:21" x14ac:dyDescent="0.25">
      <c r="A391" t="s">
        <v>413</v>
      </c>
      <c r="B391" t="s">
        <v>611</v>
      </c>
      <c r="C391" t="s">
        <v>510</v>
      </c>
      <c r="D391">
        <v>25932</v>
      </c>
      <c r="E391" t="s">
        <v>416</v>
      </c>
      <c r="F391">
        <v>57</v>
      </c>
      <c r="G391">
        <v>22435</v>
      </c>
      <c r="H391">
        <v>560511</v>
      </c>
      <c r="I391">
        <v>30906</v>
      </c>
      <c r="J391" t="s">
        <v>412</v>
      </c>
      <c r="S391" t="s">
        <v>416</v>
      </c>
      <c r="U391" t="s">
        <v>412</v>
      </c>
    </row>
    <row r="392" spans="1:21" x14ac:dyDescent="0.25">
      <c r="A392" t="s">
        <v>413</v>
      </c>
      <c r="B392" t="s">
        <v>429</v>
      </c>
      <c r="C392" t="s">
        <v>751</v>
      </c>
      <c r="D392">
        <v>19920</v>
      </c>
      <c r="E392" t="s">
        <v>416</v>
      </c>
      <c r="F392">
        <v>56</v>
      </c>
      <c r="G392">
        <v>22837</v>
      </c>
      <c r="H392">
        <v>560556</v>
      </c>
      <c r="I392">
        <v>30831</v>
      </c>
      <c r="J392" t="s">
        <v>417</v>
      </c>
      <c r="S392" t="s">
        <v>416</v>
      </c>
      <c r="U392" t="s">
        <v>417</v>
      </c>
    </row>
    <row r="393" spans="1:21" x14ac:dyDescent="0.25">
      <c r="A393" t="s">
        <v>413</v>
      </c>
      <c r="B393" t="s">
        <v>579</v>
      </c>
      <c r="C393" t="s">
        <v>441</v>
      </c>
      <c r="D393">
        <v>21132</v>
      </c>
      <c r="E393" t="s">
        <v>460</v>
      </c>
      <c r="F393">
        <v>61</v>
      </c>
      <c r="G393">
        <v>20766</v>
      </c>
      <c r="H393">
        <v>560547</v>
      </c>
      <c r="I393">
        <v>31011</v>
      </c>
      <c r="J393" t="s">
        <v>417</v>
      </c>
      <c r="S393" t="s">
        <v>460</v>
      </c>
      <c r="U393" t="s">
        <v>417</v>
      </c>
    </row>
    <row r="394" spans="1:21" x14ac:dyDescent="0.25">
      <c r="A394" t="s">
        <v>408</v>
      </c>
      <c r="B394" t="s">
        <v>512</v>
      </c>
      <c r="C394" t="s">
        <v>535</v>
      </c>
      <c r="D394">
        <v>20472</v>
      </c>
      <c r="E394" t="s">
        <v>425</v>
      </c>
      <c r="F394">
        <v>59</v>
      </c>
      <c r="G394">
        <v>21648</v>
      </c>
      <c r="H394">
        <v>560548</v>
      </c>
      <c r="I394">
        <v>31389</v>
      </c>
      <c r="J394" t="s">
        <v>417</v>
      </c>
      <c r="S394" t="s">
        <v>425</v>
      </c>
      <c r="U394" t="s">
        <v>417</v>
      </c>
    </row>
    <row r="395" spans="1:21" x14ac:dyDescent="0.25">
      <c r="A395" t="s">
        <v>413</v>
      </c>
      <c r="B395" t="s">
        <v>157</v>
      </c>
      <c r="C395" t="s">
        <v>752</v>
      </c>
      <c r="D395">
        <v>23364</v>
      </c>
      <c r="E395" t="s">
        <v>577</v>
      </c>
      <c r="F395">
        <v>57</v>
      </c>
      <c r="G395">
        <v>22435</v>
      </c>
      <c r="H395">
        <v>560517</v>
      </c>
      <c r="I395">
        <v>31312</v>
      </c>
      <c r="J395" t="s">
        <v>417</v>
      </c>
      <c r="S395" t="s">
        <v>577</v>
      </c>
      <c r="U395" t="s">
        <v>417</v>
      </c>
    </row>
    <row r="396" spans="1:21" x14ac:dyDescent="0.25">
      <c r="A396" t="s">
        <v>413</v>
      </c>
      <c r="B396" t="s">
        <v>611</v>
      </c>
      <c r="C396" t="s">
        <v>753</v>
      </c>
      <c r="D396">
        <v>20016</v>
      </c>
      <c r="E396" t="s">
        <v>754</v>
      </c>
      <c r="F396">
        <v>56</v>
      </c>
      <c r="G396">
        <v>22734</v>
      </c>
      <c r="H396">
        <v>560546</v>
      </c>
      <c r="I396">
        <v>31088</v>
      </c>
      <c r="J396" t="s">
        <v>417</v>
      </c>
      <c r="S396" t="s">
        <v>754</v>
      </c>
      <c r="U396" t="s">
        <v>417</v>
      </c>
    </row>
    <row r="397" spans="1:21" x14ac:dyDescent="0.25">
      <c r="A397" t="s">
        <v>413</v>
      </c>
      <c r="B397" t="s">
        <v>610</v>
      </c>
      <c r="C397" t="s">
        <v>558</v>
      </c>
      <c r="D397">
        <v>20496</v>
      </c>
      <c r="E397" t="s">
        <v>457</v>
      </c>
      <c r="F397">
        <v>55</v>
      </c>
      <c r="G397">
        <v>23148</v>
      </c>
      <c r="H397">
        <v>560550</v>
      </c>
      <c r="I397">
        <v>31202</v>
      </c>
      <c r="J397" t="s">
        <v>417</v>
      </c>
      <c r="S397" t="s">
        <v>457</v>
      </c>
      <c r="U397" t="s">
        <v>417</v>
      </c>
    </row>
    <row r="398" spans="1:21" x14ac:dyDescent="0.25">
      <c r="A398" t="s">
        <v>413</v>
      </c>
      <c r="B398" t="s">
        <v>648</v>
      </c>
      <c r="C398" t="s">
        <v>755</v>
      </c>
      <c r="D398">
        <v>20388</v>
      </c>
      <c r="E398" t="s">
        <v>622</v>
      </c>
      <c r="F398">
        <v>59</v>
      </c>
      <c r="G398">
        <v>21687</v>
      </c>
      <c r="H398">
        <v>560554</v>
      </c>
      <c r="I398">
        <v>31184</v>
      </c>
      <c r="J398" t="s">
        <v>417</v>
      </c>
      <c r="S398" t="s">
        <v>622</v>
      </c>
      <c r="U398" t="s">
        <v>417</v>
      </c>
    </row>
    <row r="399" spans="1:21" x14ac:dyDescent="0.25">
      <c r="A399" t="s">
        <v>454</v>
      </c>
      <c r="B399" t="s">
        <v>645</v>
      </c>
      <c r="C399" t="s">
        <v>756</v>
      </c>
      <c r="D399">
        <v>28920</v>
      </c>
      <c r="E399" t="s">
        <v>416</v>
      </c>
      <c r="F399">
        <v>55</v>
      </c>
      <c r="G399">
        <v>23165</v>
      </c>
      <c r="H399">
        <v>560553</v>
      </c>
      <c r="I399">
        <v>31201</v>
      </c>
      <c r="J399" t="s">
        <v>417</v>
      </c>
      <c r="S399" t="s">
        <v>416</v>
      </c>
      <c r="U399" t="s">
        <v>417</v>
      </c>
    </row>
    <row r="400" spans="1:21" x14ac:dyDescent="0.25">
      <c r="A400" t="s">
        <v>408</v>
      </c>
      <c r="B400" t="s">
        <v>550</v>
      </c>
      <c r="C400" t="s">
        <v>625</v>
      </c>
      <c r="D400">
        <v>25692</v>
      </c>
      <c r="E400" t="s">
        <v>416</v>
      </c>
      <c r="F400">
        <v>63</v>
      </c>
      <c r="G400">
        <v>20164</v>
      </c>
      <c r="H400">
        <v>560557</v>
      </c>
      <c r="I400">
        <v>31172</v>
      </c>
      <c r="J400" t="s">
        <v>417</v>
      </c>
      <c r="S400" t="s">
        <v>416</v>
      </c>
      <c r="U400" t="s">
        <v>417</v>
      </c>
    </row>
    <row r="401" spans="1:21" x14ac:dyDescent="0.25">
      <c r="A401" t="s">
        <v>413</v>
      </c>
      <c r="B401" t="s">
        <v>587</v>
      </c>
      <c r="C401" t="s">
        <v>757</v>
      </c>
      <c r="D401">
        <v>30480</v>
      </c>
      <c r="E401" t="s">
        <v>442</v>
      </c>
      <c r="F401">
        <v>54</v>
      </c>
      <c r="G401">
        <v>23296</v>
      </c>
      <c r="H401">
        <v>560558</v>
      </c>
      <c r="I401">
        <v>31391</v>
      </c>
      <c r="J401" t="s">
        <v>417</v>
      </c>
      <c r="S401" t="s">
        <v>442</v>
      </c>
      <c r="U401" t="s">
        <v>417</v>
      </c>
    </row>
    <row r="402" spans="1:21" x14ac:dyDescent="0.25">
      <c r="A402" t="s">
        <v>413</v>
      </c>
      <c r="B402" t="s">
        <v>592</v>
      </c>
      <c r="C402" t="s">
        <v>486</v>
      </c>
      <c r="D402">
        <v>21108</v>
      </c>
      <c r="E402" t="s">
        <v>536</v>
      </c>
      <c r="F402">
        <v>58</v>
      </c>
      <c r="G402">
        <v>22001</v>
      </c>
      <c r="H402">
        <v>560556</v>
      </c>
      <c r="I402">
        <v>31055</v>
      </c>
      <c r="J402" t="s">
        <v>417</v>
      </c>
      <c r="S402" t="s">
        <v>536</v>
      </c>
      <c r="U402" t="s">
        <v>417</v>
      </c>
    </row>
    <row r="403" spans="1:21" x14ac:dyDescent="0.25">
      <c r="A403" t="s">
        <v>408</v>
      </c>
      <c r="B403" t="s">
        <v>503</v>
      </c>
      <c r="C403" t="s">
        <v>542</v>
      </c>
      <c r="D403">
        <v>29508</v>
      </c>
      <c r="E403" t="s">
        <v>758</v>
      </c>
      <c r="F403">
        <v>58</v>
      </c>
      <c r="G403">
        <v>22009</v>
      </c>
      <c r="H403">
        <v>560559</v>
      </c>
      <c r="I403">
        <v>31189</v>
      </c>
      <c r="J403" t="s">
        <v>417</v>
      </c>
      <c r="S403" t="s">
        <v>758</v>
      </c>
      <c r="U403" t="s">
        <v>417</v>
      </c>
    </row>
    <row r="404" spans="1:21" x14ac:dyDescent="0.25">
      <c r="A404" t="s">
        <v>413</v>
      </c>
      <c r="B404" t="s">
        <v>464</v>
      </c>
      <c r="C404" t="s">
        <v>432</v>
      </c>
      <c r="D404">
        <v>25404</v>
      </c>
      <c r="E404" t="s">
        <v>622</v>
      </c>
      <c r="F404">
        <v>56</v>
      </c>
      <c r="G404">
        <v>22778</v>
      </c>
      <c r="H404">
        <v>560563</v>
      </c>
      <c r="I404">
        <v>31210</v>
      </c>
      <c r="J404" t="s">
        <v>417</v>
      </c>
      <c r="S404" t="s">
        <v>622</v>
      </c>
      <c r="U404" t="s">
        <v>417</v>
      </c>
    </row>
    <row r="405" spans="1:21" x14ac:dyDescent="0.25">
      <c r="A405" t="s">
        <v>413</v>
      </c>
      <c r="B405" t="s">
        <v>730</v>
      </c>
      <c r="C405" t="s">
        <v>520</v>
      </c>
      <c r="D405">
        <v>19248</v>
      </c>
      <c r="E405" t="s">
        <v>439</v>
      </c>
      <c r="F405">
        <v>59</v>
      </c>
      <c r="G405">
        <v>21499</v>
      </c>
      <c r="H405">
        <v>560566</v>
      </c>
      <c r="I405">
        <v>31170</v>
      </c>
      <c r="J405" t="s">
        <v>417</v>
      </c>
      <c r="S405" t="s">
        <v>439</v>
      </c>
      <c r="U405" t="s">
        <v>417</v>
      </c>
    </row>
    <row r="406" spans="1:21" x14ac:dyDescent="0.25">
      <c r="A406" t="s">
        <v>413</v>
      </c>
      <c r="B406" t="s">
        <v>639</v>
      </c>
      <c r="C406" t="s">
        <v>739</v>
      </c>
      <c r="D406">
        <v>27876</v>
      </c>
      <c r="E406" t="s">
        <v>457</v>
      </c>
      <c r="F406">
        <v>60</v>
      </c>
      <c r="G406">
        <v>21260</v>
      </c>
      <c r="H406">
        <v>560572</v>
      </c>
      <c r="I406">
        <v>31406</v>
      </c>
      <c r="J406" t="s">
        <v>417</v>
      </c>
      <c r="S406" t="s">
        <v>457</v>
      </c>
      <c r="U406" t="s">
        <v>417</v>
      </c>
    </row>
    <row r="407" spans="1:21" x14ac:dyDescent="0.25">
      <c r="A407" t="s">
        <v>413</v>
      </c>
      <c r="B407" t="s">
        <v>561</v>
      </c>
      <c r="C407" t="s">
        <v>750</v>
      </c>
      <c r="D407">
        <v>28392</v>
      </c>
      <c r="E407" t="s">
        <v>460</v>
      </c>
      <c r="F407">
        <v>56</v>
      </c>
      <c r="G407">
        <v>22765</v>
      </c>
      <c r="H407">
        <v>560569</v>
      </c>
      <c r="I407">
        <v>31240</v>
      </c>
      <c r="J407" t="s">
        <v>417</v>
      </c>
      <c r="S407" t="s">
        <v>460</v>
      </c>
      <c r="U407" t="s">
        <v>417</v>
      </c>
    </row>
    <row r="408" spans="1:21" x14ac:dyDescent="0.25">
      <c r="A408" t="s">
        <v>408</v>
      </c>
      <c r="B408" t="s">
        <v>704</v>
      </c>
      <c r="C408" t="s">
        <v>575</v>
      </c>
      <c r="D408">
        <v>18696</v>
      </c>
      <c r="E408" t="s">
        <v>433</v>
      </c>
      <c r="F408">
        <v>58</v>
      </c>
      <c r="G408">
        <v>21941</v>
      </c>
      <c r="H408">
        <v>560570</v>
      </c>
      <c r="I408">
        <v>31109</v>
      </c>
      <c r="J408" t="s">
        <v>421</v>
      </c>
      <c r="S408" t="s">
        <v>433</v>
      </c>
      <c r="U408" t="s">
        <v>421</v>
      </c>
    </row>
    <row r="409" spans="1:21" x14ac:dyDescent="0.25">
      <c r="A409" t="s">
        <v>408</v>
      </c>
      <c r="B409" t="s">
        <v>635</v>
      </c>
      <c r="C409" t="s">
        <v>419</v>
      </c>
      <c r="D409">
        <v>26496</v>
      </c>
      <c r="E409" t="s">
        <v>759</v>
      </c>
      <c r="F409">
        <v>59</v>
      </c>
      <c r="G409">
        <v>21721</v>
      </c>
      <c r="H409">
        <v>560524</v>
      </c>
      <c r="I409">
        <v>31331</v>
      </c>
      <c r="J409" t="s">
        <v>421</v>
      </c>
      <c r="S409" t="s">
        <v>759</v>
      </c>
      <c r="U409" t="s">
        <v>421</v>
      </c>
    </row>
    <row r="410" spans="1:21" x14ac:dyDescent="0.25">
      <c r="A410" t="s">
        <v>413</v>
      </c>
      <c r="B410" t="s">
        <v>705</v>
      </c>
      <c r="C410" t="s">
        <v>489</v>
      </c>
      <c r="D410">
        <v>25188</v>
      </c>
      <c r="E410" t="s">
        <v>678</v>
      </c>
      <c r="F410">
        <v>48</v>
      </c>
      <c r="G410">
        <v>25625</v>
      </c>
      <c r="H410">
        <v>560579</v>
      </c>
      <c r="I410">
        <v>33022</v>
      </c>
      <c r="J410" t="s">
        <v>421</v>
      </c>
      <c r="S410" t="s">
        <v>678</v>
      </c>
      <c r="U410" t="s">
        <v>421</v>
      </c>
    </row>
    <row r="411" spans="1:21" x14ac:dyDescent="0.25">
      <c r="A411" t="s">
        <v>408</v>
      </c>
      <c r="B411" t="s">
        <v>541</v>
      </c>
      <c r="C411" t="s">
        <v>532</v>
      </c>
      <c r="D411">
        <v>21348</v>
      </c>
      <c r="E411" t="s">
        <v>439</v>
      </c>
      <c r="F411">
        <v>57</v>
      </c>
      <c r="G411">
        <v>22338</v>
      </c>
      <c r="H411">
        <v>350147</v>
      </c>
      <c r="I411">
        <v>33202</v>
      </c>
      <c r="J411" t="s">
        <v>421</v>
      </c>
      <c r="S411" t="s">
        <v>439</v>
      </c>
      <c r="U411" t="s">
        <v>421</v>
      </c>
    </row>
    <row r="412" spans="1:21" x14ac:dyDescent="0.25">
      <c r="A412" t="s">
        <v>413</v>
      </c>
      <c r="B412" t="s">
        <v>629</v>
      </c>
      <c r="C412" t="s">
        <v>532</v>
      </c>
      <c r="D412">
        <v>22944</v>
      </c>
      <c r="E412" t="s">
        <v>428</v>
      </c>
      <c r="F412">
        <v>53</v>
      </c>
      <c r="G412">
        <v>23976</v>
      </c>
      <c r="H412">
        <v>560589</v>
      </c>
      <c r="I412">
        <v>33215</v>
      </c>
      <c r="J412" t="s">
        <v>421</v>
      </c>
      <c r="S412" t="s">
        <v>428</v>
      </c>
      <c r="U412" t="s">
        <v>421</v>
      </c>
    </row>
    <row r="413" spans="1:21" x14ac:dyDescent="0.25">
      <c r="A413" t="s">
        <v>413</v>
      </c>
      <c r="B413" t="s">
        <v>578</v>
      </c>
      <c r="C413" t="s">
        <v>760</v>
      </c>
      <c r="D413">
        <v>20772</v>
      </c>
      <c r="E413" t="s">
        <v>439</v>
      </c>
      <c r="F413">
        <v>50</v>
      </c>
      <c r="G413">
        <v>25041</v>
      </c>
      <c r="H413">
        <v>560571</v>
      </c>
      <c r="I413">
        <v>33138</v>
      </c>
      <c r="J413" t="s">
        <v>421</v>
      </c>
      <c r="S413" t="s">
        <v>439</v>
      </c>
      <c r="U413" t="s">
        <v>421</v>
      </c>
    </row>
    <row r="414" spans="1:21" x14ac:dyDescent="0.25">
      <c r="A414" t="s">
        <v>413</v>
      </c>
      <c r="B414" t="s">
        <v>652</v>
      </c>
      <c r="C414" t="s">
        <v>600</v>
      </c>
      <c r="D414">
        <v>18564</v>
      </c>
      <c r="E414" t="s">
        <v>422</v>
      </c>
      <c r="F414">
        <v>56</v>
      </c>
      <c r="G414">
        <v>22731</v>
      </c>
      <c r="H414">
        <v>560595</v>
      </c>
      <c r="I414">
        <v>32914</v>
      </c>
      <c r="J414" t="s">
        <v>421</v>
      </c>
      <c r="S414" t="s">
        <v>422</v>
      </c>
      <c r="U414" t="s">
        <v>421</v>
      </c>
    </row>
    <row r="415" spans="1:21" x14ac:dyDescent="0.25">
      <c r="A415" t="s">
        <v>408</v>
      </c>
      <c r="B415" t="s">
        <v>549</v>
      </c>
      <c r="C415" t="s">
        <v>533</v>
      </c>
      <c r="D415">
        <v>19188</v>
      </c>
      <c r="E415" t="s">
        <v>636</v>
      </c>
      <c r="F415">
        <v>51</v>
      </c>
      <c r="G415">
        <v>24727</v>
      </c>
      <c r="H415">
        <v>351443</v>
      </c>
      <c r="I415">
        <v>33028</v>
      </c>
      <c r="J415" t="s">
        <v>421</v>
      </c>
      <c r="S415" t="s">
        <v>636</v>
      </c>
      <c r="U415" t="s">
        <v>421</v>
      </c>
    </row>
    <row r="416" spans="1:21" x14ac:dyDescent="0.25">
      <c r="A416" t="s">
        <v>413</v>
      </c>
      <c r="B416" t="s">
        <v>603</v>
      </c>
      <c r="C416" t="s">
        <v>761</v>
      </c>
      <c r="D416">
        <v>22800</v>
      </c>
      <c r="E416" t="s">
        <v>460</v>
      </c>
      <c r="F416">
        <v>51</v>
      </c>
      <c r="G416">
        <v>24539</v>
      </c>
      <c r="H416">
        <v>560592</v>
      </c>
      <c r="I416">
        <v>33010</v>
      </c>
      <c r="J416" t="s">
        <v>421</v>
      </c>
      <c r="S416" t="s">
        <v>460</v>
      </c>
      <c r="U416" t="s">
        <v>421</v>
      </c>
    </row>
    <row r="417" spans="1:21" x14ac:dyDescent="0.25">
      <c r="A417" t="s">
        <v>413</v>
      </c>
      <c r="B417" t="s">
        <v>547</v>
      </c>
      <c r="C417" t="s">
        <v>438</v>
      </c>
      <c r="D417">
        <v>30804</v>
      </c>
      <c r="E417" t="s">
        <v>703</v>
      </c>
      <c r="F417">
        <v>52</v>
      </c>
      <c r="G417">
        <v>24298</v>
      </c>
      <c r="H417">
        <v>560596</v>
      </c>
      <c r="I417">
        <v>33027</v>
      </c>
      <c r="J417" t="s">
        <v>421</v>
      </c>
      <c r="S417" t="s">
        <v>703</v>
      </c>
      <c r="U417" t="s">
        <v>421</v>
      </c>
    </row>
    <row r="418" spans="1:21" x14ac:dyDescent="0.25">
      <c r="A418" t="s">
        <v>408</v>
      </c>
      <c r="B418" t="s">
        <v>440</v>
      </c>
      <c r="C418" t="s">
        <v>762</v>
      </c>
      <c r="D418">
        <v>30060</v>
      </c>
      <c r="E418" t="s">
        <v>422</v>
      </c>
      <c r="F418">
        <v>55</v>
      </c>
      <c r="G418">
        <v>22992</v>
      </c>
      <c r="H418">
        <v>560602</v>
      </c>
      <c r="I418">
        <v>32998</v>
      </c>
      <c r="J418" t="s">
        <v>466</v>
      </c>
      <c r="S418" t="s">
        <v>422</v>
      </c>
      <c r="U418" t="s">
        <v>466</v>
      </c>
    </row>
    <row r="419" spans="1:21" x14ac:dyDescent="0.25">
      <c r="A419" t="s">
        <v>408</v>
      </c>
      <c r="B419" t="s">
        <v>748</v>
      </c>
      <c r="C419" t="s">
        <v>444</v>
      </c>
      <c r="D419">
        <v>24660</v>
      </c>
      <c r="E419" t="s">
        <v>763</v>
      </c>
      <c r="F419">
        <v>51</v>
      </c>
      <c r="G419">
        <v>24421</v>
      </c>
      <c r="H419">
        <v>560606</v>
      </c>
      <c r="I419">
        <v>33217</v>
      </c>
      <c r="J419" t="s">
        <v>466</v>
      </c>
      <c r="S419" t="s">
        <v>763</v>
      </c>
      <c r="U419" t="s">
        <v>466</v>
      </c>
    </row>
    <row r="420" spans="1:21" x14ac:dyDescent="0.25">
      <c r="A420" t="s">
        <v>454</v>
      </c>
      <c r="B420" t="s">
        <v>562</v>
      </c>
      <c r="C420" t="s">
        <v>764</v>
      </c>
      <c r="D420">
        <v>24588</v>
      </c>
      <c r="E420" t="s">
        <v>765</v>
      </c>
      <c r="F420">
        <v>55</v>
      </c>
      <c r="G420">
        <v>23273</v>
      </c>
      <c r="H420">
        <v>351319</v>
      </c>
      <c r="I420">
        <v>31127</v>
      </c>
      <c r="J420" t="s">
        <v>466</v>
      </c>
      <c r="S420" t="s">
        <v>765</v>
      </c>
      <c r="U420" t="s">
        <v>466</v>
      </c>
    </row>
    <row r="421" spans="1:21" x14ac:dyDescent="0.25">
      <c r="A421" t="s">
        <v>408</v>
      </c>
      <c r="B421" t="s">
        <v>713</v>
      </c>
      <c r="C421" t="s">
        <v>459</v>
      </c>
      <c r="D421">
        <v>24216</v>
      </c>
      <c r="E421" t="s">
        <v>422</v>
      </c>
      <c r="F421">
        <v>56</v>
      </c>
      <c r="G421">
        <v>22771</v>
      </c>
      <c r="H421">
        <v>560603</v>
      </c>
      <c r="I421">
        <v>31342</v>
      </c>
      <c r="J421" t="s">
        <v>466</v>
      </c>
      <c r="S421" t="s">
        <v>422</v>
      </c>
      <c r="U421" t="s">
        <v>466</v>
      </c>
    </row>
    <row r="422" spans="1:21" x14ac:dyDescent="0.25">
      <c r="A422" t="s">
        <v>408</v>
      </c>
      <c r="B422" t="s">
        <v>766</v>
      </c>
      <c r="C422" t="s">
        <v>556</v>
      </c>
      <c r="D422">
        <v>29544</v>
      </c>
      <c r="E422" t="s">
        <v>767</v>
      </c>
      <c r="F422">
        <v>56</v>
      </c>
      <c r="G422">
        <v>22573</v>
      </c>
      <c r="H422">
        <v>560540</v>
      </c>
      <c r="I422">
        <v>31157</v>
      </c>
      <c r="J422" t="s">
        <v>466</v>
      </c>
      <c r="S422" t="s">
        <v>767</v>
      </c>
      <c r="U422" t="s">
        <v>466</v>
      </c>
    </row>
    <row r="423" spans="1:21" x14ac:dyDescent="0.25">
      <c r="A423" t="s">
        <v>408</v>
      </c>
      <c r="B423" t="s">
        <v>490</v>
      </c>
      <c r="C423" t="s">
        <v>641</v>
      </c>
      <c r="D423">
        <v>30540</v>
      </c>
      <c r="E423" t="s">
        <v>425</v>
      </c>
      <c r="F423">
        <v>57</v>
      </c>
      <c r="G423">
        <v>22536</v>
      </c>
      <c r="H423">
        <v>560607</v>
      </c>
      <c r="I423">
        <v>31145</v>
      </c>
      <c r="J423" t="s">
        <v>466</v>
      </c>
      <c r="S423" t="s">
        <v>425</v>
      </c>
      <c r="U423" t="s">
        <v>466</v>
      </c>
    </row>
    <row r="424" spans="1:21" x14ac:dyDescent="0.25">
      <c r="A424" t="s">
        <v>408</v>
      </c>
      <c r="B424" t="s">
        <v>694</v>
      </c>
      <c r="C424" t="s">
        <v>527</v>
      </c>
      <c r="D424">
        <v>19920</v>
      </c>
      <c r="E424" t="s">
        <v>619</v>
      </c>
      <c r="F424">
        <v>57</v>
      </c>
      <c r="G424">
        <v>22374</v>
      </c>
      <c r="H424">
        <v>560612</v>
      </c>
      <c r="I424">
        <v>31170</v>
      </c>
      <c r="J424" t="s">
        <v>466</v>
      </c>
      <c r="S424" t="s">
        <v>619</v>
      </c>
      <c r="U424" t="s">
        <v>466</v>
      </c>
    </row>
    <row r="425" spans="1:21" x14ac:dyDescent="0.25">
      <c r="A425" t="s">
        <v>408</v>
      </c>
      <c r="B425" t="s">
        <v>592</v>
      </c>
      <c r="C425" t="s">
        <v>453</v>
      </c>
      <c r="D425">
        <v>24768</v>
      </c>
      <c r="E425" t="s">
        <v>445</v>
      </c>
      <c r="F425">
        <v>56</v>
      </c>
      <c r="G425">
        <v>22752</v>
      </c>
      <c r="H425">
        <v>560609</v>
      </c>
      <c r="I425">
        <v>31294</v>
      </c>
      <c r="J425" t="s">
        <v>466</v>
      </c>
      <c r="S425" t="s">
        <v>445</v>
      </c>
      <c r="U425" t="s">
        <v>466</v>
      </c>
    </row>
    <row r="426" spans="1:21" x14ac:dyDescent="0.25">
      <c r="A426" t="s">
        <v>413</v>
      </c>
      <c r="B426" t="s">
        <v>665</v>
      </c>
      <c r="C426" t="s">
        <v>513</v>
      </c>
      <c r="D426">
        <v>19464</v>
      </c>
      <c r="E426" t="s">
        <v>731</v>
      </c>
      <c r="F426">
        <v>55</v>
      </c>
      <c r="G426">
        <v>23073</v>
      </c>
      <c r="H426">
        <v>560611</v>
      </c>
      <c r="I426">
        <v>31187</v>
      </c>
      <c r="J426" t="s">
        <v>466</v>
      </c>
      <c r="S426" t="s">
        <v>731</v>
      </c>
      <c r="U426" t="s">
        <v>466</v>
      </c>
    </row>
    <row r="427" spans="1:21" x14ac:dyDescent="0.25">
      <c r="A427" t="s">
        <v>408</v>
      </c>
      <c r="B427" t="s">
        <v>492</v>
      </c>
      <c r="C427" t="s">
        <v>724</v>
      </c>
      <c r="D427">
        <v>29880</v>
      </c>
      <c r="E427" t="s">
        <v>619</v>
      </c>
      <c r="F427">
        <v>55</v>
      </c>
      <c r="G427">
        <v>23209</v>
      </c>
      <c r="H427">
        <v>560608</v>
      </c>
      <c r="I427">
        <v>31300</v>
      </c>
      <c r="J427" t="s">
        <v>412</v>
      </c>
      <c r="S427" t="s">
        <v>619</v>
      </c>
      <c r="U427" t="s">
        <v>412</v>
      </c>
    </row>
    <row r="428" spans="1:21" x14ac:dyDescent="0.25">
      <c r="A428" t="s">
        <v>408</v>
      </c>
      <c r="B428" t="s">
        <v>544</v>
      </c>
      <c r="C428" t="s">
        <v>550</v>
      </c>
      <c r="D428">
        <v>23364</v>
      </c>
      <c r="E428" t="s">
        <v>416</v>
      </c>
      <c r="F428">
        <v>61</v>
      </c>
      <c r="G428">
        <v>21036</v>
      </c>
      <c r="H428">
        <v>560932</v>
      </c>
      <c r="I428">
        <v>31552</v>
      </c>
      <c r="J428" t="s">
        <v>412</v>
      </c>
      <c r="S428" t="s">
        <v>416</v>
      </c>
      <c r="U428" t="s">
        <v>412</v>
      </c>
    </row>
    <row r="429" spans="1:21" x14ac:dyDescent="0.25">
      <c r="A429" t="s">
        <v>408</v>
      </c>
      <c r="B429" t="s">
        <v>495</v>
      </c>
      <c r="C429" t="s">
        <v>532</v>
      </c>
      <c r="D429">
        <v>18540</v>
      </c>
      <c r="E429" t="s">
        <v>416</v>
      </c>
      <c r="F429">
        <v>59</v>
      </c>
      <c r="G429">
        <v>21555</v>
      </c>
      <c r="H429">
        <v>560615</v>
      </c>
      <c r="I429">
        <v>31544</v>
      </c>
      <c r="J429" t="s">
        <v>412</v>
      </c>
      <c r="S429" t="s">
        <v>416</v>
      </c>
      <c r="U429" t="s">
        <v>412</v>
      </c>
    </row>
    <row r="430" spans="1:21" x14ac:dyDescent="0.25">
      <c r="A430" t="s">
        <v>413</v>
      </c>
      <c r="B430" t="s">
        <v>437</v>
      </c>
      <c r="C430" t="s">
        <v>489</v>
      </c>
      <c r="D430">
        <v>27876</v>
      </c>
      <c r="E430" t="s">
        <v>416</v>
      </c>
      <c r="F430">
        <v>56</v>
      </c>
      <c r="G430">
        <v>22623</v>
      </c>
      <c r="H430">
        <v>560613</v>
      </c>
      <c r="I430">
        <v>31474</v>
      </c>
      <c r="J430" t="s">
        <v>412</v>
      </c>
      <c r="S430" t="s">
        <v>416</v>
      </c>
      <c r="U430" t="s">
        <v>412</v>
      </c>
    </row>
    <row r="431" spans="1:21" x14ac:dyDescent="0.25">
      <c r="A431" t="s">
        <v>413</v>
      </c>
      <c r="B431" t="s">
        <v>544</v>
      </c>
      <c r="C431" t="s">
        <v>682</v>
      </c>
      <c r="D431">
        <v>18408</v>
      </c>
      <c r="E431" t="s">
        <v>416</v>
      </c>
      <c r="F431">
        <v>56</v>
      </c>
      <c r="G431">
        <v>22809</v>
      </c>
      <c r="H431">
        <v>560617</v>
      </c>
      <c r="I431">
        <v>31742</v>
      </c>
      <c r="J431" t="s">
        <v>412</v>
      </c>
      <c r="S431" t="s">
        <v>416</v>
      </c>
      <c r="U431" t="s">
        <v>412</v>
      </c>
    </row>
    <row r="432" spans="1:21" x14ac:dyDescent="0.25">
      <c r="A432" t="s">
        <v>408</v>
      </c>
      <c r="B432" t="s">
        <v>495</v>
      </c>
      <c r="C432" t="s">
        <v>444</v>
      </c>
      <c r="D432">
        <v>25824</v>
      </c>
      <c r="E432" t="s">
        <v>768</v>
      </c>
      <c r="F432">
        <v>58</v>
      </c>
      <c r="G432">
        <v>22169</v>
      </c>
      <c r="H432">
        <v>560621</v>
      </c>
      <c r="I432">
        <v>31756</v>
      </c>
      <c r="J432" t="s">
        <v>412</v>
      </c>
      <c r="S432" t="s">
        <v>768</v>
      </c>
      <c r="U432" t="s">
        <v>412</v>
      </c>
    </row>
    <row r="433" spans="1:21" x14ac:dyDescent="0.25">
      <c r="A433" t="s">
        <v>408</v>
      </c>
      <c r="B433" t="s">
        <v>611</v>
      </c>
      <c r="C433" t="s">
        <v>512</v>
      </c>
      <c r="D433">
        <v>22428</v>
      </c>
      <c r="E433" t="s">
        <v>425</v>
      </c>
      <c r="F433">
        <v>55</v>
      </c>
      <c r="G433">
        <v>23019</v>
      </c>
      <c r="H433">
        <v>560622</v>
      </c>
      <c r="I433">
        <v>31700</v>
      </c>
      <c r="J433" t="s">
        <v>412</v>
      </c>
      <c r="S433" t="s">
        <v>425</v>
      </c>
      <c r="U433" t="s">
        <v>412</v>
      </c>
    </row>
    <row r="434" spans="1:21" x14ac:dyDescent="0.25">
      <c r="A434" t="s">
        <v>408</v>
      </c>
      <c r="B434" t="s">
        <v>549</v>
      </c>
      <c r="C434" t="s">
        <v>550</v>
      </c>
      <c r="D434">
        <v>29088</v>
      </c>
      <c r="E434" t="s">
        <v>769</v>
      </c>
      <c r="F434">
        <v>58</v>
      </c>
      <c r="G434">
        <v>21972</v>
      </c>
      <c r="H434">
        <v>560625</v>
      </c>
      <c r="I434">
        <v>31437</v>
      </c>
      <c r="J434" t="s">
        <v>412</v>
      </c>
      <c r="S434" t="s">
        <v>769</v>
      </c>
      <c r="U434" t="s">
        <v>412</v>
      </c>
    </row>
    <row r="435" spans="1:21" x14ac:dyDescent="0.25">
      <c r="A435" t="s">
        <v>413</v>
      </c>
      <c r="B435" t="s">
        <v>514</v>
      </c>
      <c r="C435" t="s">
        <v>609</v>
      </c>
      <c r="D435">
        <v>28896</v>
      </c>
      <c r="E435" t="s">
        <v>416</v>
      </c>
      <c r="F435">
        <v>61</v>
      </c>
      <c r="G435">
        <v>21036</v>
      </c>
      <c r="H435">
        <v>560539</v>
      </c>
      <c r="I435">
        <v>31552</v>
      </c>
      <c r="J435" t="s">
        <v>412</v>
      </c>
      <c r="S435" t="s">
        <v>416</v>
      </c>
      <c r="U435" t="s">
        <v>412</v>
      </c>
    </row>
    <row r="436" spans="1:21" x14ac:dyDescent="0.25">
      <c r="A436" t="s">
        <v>413</v>
      </c>
      <c r="B436" t="s">
        <v>594</v>
      </c>
      <c r="C436" t="s">
        <v>539</v>
      </c>
      <c r="D436">
        <v>21756</v>
      </c>
      <c r="E436" t="s">
        <v>416</v>
      </c>
      <c r="F436">
        <v>60</v>
      </c>
      <c r="G436">
        <v>21211</v>
      </c>
      <c r="H436">
        <v>560626</v>
      </c>
      <c r="I436">
        <v>31667</v>
      </c>
      <c r="J436" t="s">
        <v>412</v>
      </c>
      <c r="S436" t="s">
        <v>416</v>
      </c>
      <c r="U436" t="s">
        <v>412</v>
      </c>
    </row>
    <row r="437" spans="1:21" x14ac:dyDescent="0.25">
      <c r="A437" t="s">
        <v>413</v>
      </c>
      <c r="B437" t="s">
        <v>450</v>
      </c>
      <c r="C437" t="s">
        <v>761</v>
      </c>
      <c r="D437">
        <v>18408</v>
      </c>
      <c r="E437" t="s">
        <v>416</v>
      </c>
      <c r="F437">
        <v>53</v>
      </c>
      <c r="G437">
        <v>23662</v>
      </c>
      <c r="H437">
        <v>560631</v>
      </c>
      <c r="I437">
        <v>31505</v>
      </c>
      <c r="J437" t="s">
        <v>412</v>
      </c>
      <c r="S437" t="s">
        <v>416</v>
      </c>
      <c r="U437" t="s">
        <v>412</v>
      </c>
    </row>
    <row r="438" spans="1:21" x14ac:dyDescent="0.25">
      <c r="A438" t="s">
        <v>413</v>
      </c>
      <c r="B438" t="s">
        <v>681</v>
      </c>
      <c r="C438" t="s">
        <v>770</v>
      </c>
      <c r="D438">
        <v>30264</v>
      </c>
      <c r="E438" t="s">
        <v>416</v>
      </c>
      <c r="F438">
        <v>60</v>
      </c>
      <c r="G438">
        <v>21450</v>
      </c>
      <c r="H438">
        <v>560667</v>
      </c>
      <c r="I438">
        <v>31459</v>
      </c>
      <c r="J438" t="s">
        <v>417</v>
      </c>
      <c r="S438" t="s">
        <v>416</v>
      </c>
      <c r="U438" t="s">
        <v>417</v>
      </c>
    </row>
    <row r="439" spans="1:21" x14ac:dyDescent="0.25">
      <c r="A439" t="s">
        <v>413</v>
      </c>
      <c r="B439" t="s">
        <v>662</v>
      </c>
      <c r="C439" t="s">
        <v>721</v>
      </c>
      <c r="D439">
        <v>29484</v>
      </c>
      <c r="E439" t="s">
        <v>416</v>
      </c>
      <c r="F439">
        <v>58</v>
      </c>
      <c r="G439">
        <v>21983</v>
      </c>
      <c r="H439">
        <v>560583</v>
      </c>
      <c r="I439">
        <v>31500</v>
      </c>
      <c r="J439" t="s">
        <v>417</v>
      </c>
      <c r="S439" t="s">
        <v>416</v>
      </c>
      <c r="U439" t="s">
        <v>417</v>
      </c>
    </row>
    <row r="440" spans="1:21" x14ac:dyDescent="0.25">
      <c r="A440" t="s">
        <v>408</v>
      </c>
      <c r="B440" t="s">
        <v>546</v>
      </c>
      <c r="C440" t="s">
        <v>185</v>
      </c>
      <c r="D440">
        <v>24768</v>
      </c>
      <c r="E440" t="s">
        <v>771</v>
      </c>
      <c r="F440">
        <v>64</v>
      </c>
      <c r="G440">
        <v>19765</v>
      </c>
      <c r="H440">
        <v>560635</v>
      </c>
      <c r="I440">
        <v>31507</v>
      </c>
      <c r="J440" t="s">
        <v>417</v>
      </c>
      <c r="S440" t="s">
        <v>771</v>
      </c>
      <c r="U440" t="s">
        <v>417</v>
      </c>
    </row>
    <row r="441" spans="1:21" x14ac:dyDescent="0.25">
      <c r="A441" t="s">
        <v>408</v>
      </c>
      <c r="B441" t="s">
        <v>730</v>
      </c>
      <c r="C441" t="s">
        <v>533</v>
      </c>
      <c r="D441">
        <v>29196</v>
      </c>
      <c r="E441" t="s">
        <v>482</v>
      </c>
      <c r="F441">
        <v>53</v>
      </c>
      <c r="G441">
        <v>23879</v>
      </c>
      <c r="H441">
        <v>560640</v>
      </c>
      <c r="I441">
        <v>31537</v>
      </c>
      <c r="J441" t="s">
        <v>417</v>
      </c>
      <c r="S441" t="s">
        <v>482</v>
      </c>
      <c r="U441" t="s">
        <v>417</v>
      </c>
    </row>
    <row r="442" spans="1:21" x14ac:dyDescent="0.25">
      <c r="A442" t="s">
        <v>408</v>
      </c>
      <c r="B442" t="s">
        <v>652</v>
      </c>
      <c r="C442" t="s">
        <v>459</v>
      </c>
      <c r="D442">
        <v>27060</v>
      </c>
      <c r="E442" t="s">
        <v>772</v>
      </c>
      <c r="F442">
        <v>55</v>
      </c>
      <c r="G442">
        <v>22938</v>
      </c>
      <c r="H442">
        <v>560574</v>
      </c>
      <c r="I442">
        <v>31497</v>
      </c>
      <c r="J442" t="s">
        <v>417</v>
      </c>
      <c r="S442" t="s">
        <v>772</v>
      </c>
      <c r="U442" t="s">
        <v>417</v>
      </c>
    </row>
    <row r="443" spans="1:21" x14ac:dyDescent="0.25">
      <c r="A443" t="s">
        <v>413</v>
      </c>
      <c r="B443" t="s">
        <v>521</v>
      </c>
      <c r="C443" t="s">
        <v>773</v>
      </c>
      <c r="D443">
        <v>28596</v>
      </c>
      <c r="E443" t="s">
        <v>416</v>
      </c>
      <c r="F443">
        <v>55</v>
      </c>
      <c r="G443">
        <v>23160</v>
      </c>
      <c r="H443">
        <v>560649</v>
      </c>
      <c r="I443">
        <v>31438</v>
      </c>
      <c r="J443" t="s">
        <v>417</v>
      </c>
      <c r="S443" t="s">
        <v>416</v>
      </c>
      <c r="U443" t="s">
        <v>417</v>
      </c>
    </row>
    <row r="444" spans="1:21" x14ac:dyDescent="0.25">
      <c r="A444" t="s">
        <v>408</v>
      </c>
      <c r="B444" t="s">
        <v>662</v>
      </c>
      <c r="C444" t="s">
        <v>774</v>
      </c>
      <c r="D444">
        <v>25308</v>
      </c>
      <c r="E444" t="s">
        <v>460</v>
      </c>
      <c r="F444">
        <v>55</v>
      </c>
      <c r="G444">
        <v>23261</v>
      </c>
      <c r="H444">
        <v>560645</v>
      </c>
      <c r="I444">
        <v>31692</v>
      </c>
      <c r="J444" t="s">
        <v>417</v>
      </c>
      <c r="S444" t="s">
        <v>460</v>
      </c>
      <c r="U444" t="s">
        <v>417</v>
      </c>
    </row>
    <row r="445" spans="1:21" x14ac:dyDescent="0.25">
      <c r="A445" t="s">
        <v>408</v>
      </c>
      <c r="B445" t="s">
        <v>626</v>
      </c>
      <c r="C445" t="s">
        <v>444</v>
      </c>
      <c r="D445">
        <v>21480</v>
      </c>
      <c r="E445" t="s">
        <v>416</v>
      </c>
      <c r="F445">
        <v>55</v>
      </c>
      <c r="G445">
        <v>23036</v>
      </c>
      <c r="H445">
        <v>560646</v>
      </c>
      <c r="I445">
        <v>31754</v>
      </c>
      <c r="J445" t="s">
        <v>417</v>
      </c>
      <c r="S445" t="s">
        <v>416</v>
      </c>
      <c r="U445" t="s">
        <v>417</v>
      </c>
    </row>
    <row r="446" spans="1:21" x14ac:dyDescent="0.25">
      <c r="A446" t="s">
        <v>408</v>
      </c>
      <c r="B446" t="s">
        <v>499</v>
      </c>
      <c r="C446" t="s">
        <v>155</v>
      </c>
      <c r="D446">
        <v>27360</v>
      </c>
      <c r="E446" t="s">
        <v>460</v>
      </c>
      <c r="F446">
        <v>54</v>
      </c>
      <c r="G446">
        <v>23433</v>
      </c>
      <c r="H446">
        <v>560575</v>
      </c>
      <c r="I446">
        <v>31726</v>
      </c>
      <c r="J446" t="s">
        <v>417</v>
      </c>
      <c r="S446" t="s">
        <v>460</v>
      </c>
      <c r="U446" t="s">
        <v>417</v>
      </c>
    </row>
    <row r="447" spans="1:21" x14ac:dyDescent="0.25">
      <c r="A447" t="s">
        <v>408</v>
      </c>
      <c r="B447" t="s">
        <v>671</v>
      </c>
      <c r="C447" t="s">
        <v>641</v>
      </c>
      <c r="D447">
        <v>30192</v>
      </c>
      <c r="E447" t="s">
        <v>775</v>
      </c>
      <c r="F447">
        <v>54</v>
      </c>
      <c r="G447">
        <v>23548</v>
      </c>
      <c r="H447">
        <v>560573</v>
      </c>
      <c r="I447">
        <v>31636</v>
      </c>
      <c r="J447" t="s">
        <v>417</v>
      </c>
      <c r="S447" t="s">
        <v>775</v>
      </c>
      <c r="U447" t="s">
        <v>417</v>
      </c>
    </row>
    <row r="448" spans="1:21" x14ac:dyDescent="0.25">
      <c r="A448" t="s">
        <v>408</v>
      </c>
      <c r="B448" t="s">
        <v>712</v>
      </c>
      <c r="C448" t="s">
        <v>776</v>
      </c>
      <c r="D448">
        <v>25500</v>
      </c>
      <c r="E448" t="s">
        <v>460</v>
      </c>
      <c r="F448">
        <v>54</v>
      </c>
      <c r="G448">
        <v>23630</v>
      </c>
      <c r="H448">
        <v>560650</v>
      </c>
      <c r="I448">
        <v>31561</v>
      </c>
      <c r="J448" t="s">
        <v>417</v>
      </c>
      <c r="S448" t="s">
        <v>460</v>
      </c>
      <c r="U448" t="s">
        <v>417</v>
      </c>
    </row>
    <row r="449" spans="1:21" x14ac:dyDescent="0.25">
      <c r="A449" t="s">
        <v>408</v>
      </c>
      <c r="B449" t="s">
        <v>452</v>
      </c>
      <c r="C449" t="s">
        <v>444</v>
      </c>
      <c r="D449">
        <v>29292</v>
      </c>
      <c r="E449" t="s">
        <v>425</v>
      </c>
      <c r="F449">
        <v>53</v>
      </c>
      <c r="G449">
        <v>23997</v>
      </c>
      <c r="H449">
        <v>560654</v>
      </c>
      <c r="I449">
        <v>31741</v>
      </c>
      <c r="J449" t="s">
        <v>417</v>
      </c>
      <c r="S449" t="s">
        <v>425</v>
      </c>
      <c r="U449" t="s">
        <v>417</v>
      </c>
    </row>
    <row r="450" spans="1:21" x14ac:dyDescent="0.25">
      <c r="A450" t="s">
        <v>408</v>
      </c>
      <c r="B450" t="s">
        <v>517</v>
      </c>
      <c r="C450" t="s">
        <v>716</v>
      </c>
      <c r="D450">
        <v>18420</v>
      </c>
      <c r="E450" t="s">
        <v>636</v>
      </c>
      <c r="F450">
        <v>59</v>
      </c>
      <c r="G450">
        <v>21500</v>
      </c>
      <c r="H450">
        <v>560663</v>
      </c>
      <c r="I450">
        <v>31754</v>
      </c>
      <c r="J450" t="s">
        <v>417</v>
      </c>
      <c r="S450" t="s">
        <v>636</v>
      </c>
      <c r="U450" t="s">
        <v>417</v>
      </c>
    </row>
    <row r="451" spans="1:21" x14ac:dyDescent="0.25">
      <c r="A451" t="s">
        <v>408</v>
      </c>
      <c r="B451" t="s">
        <v>450</v>
      </c>
      <c r="C451" t="s">
        <v>459</v>
      </c>
      <c r="D451">
        <v>28428</v>
      </c>
      <c r="E451" t="s">
        <v>777</v>
      </c>
      <c r="F451">
        <v>60</v>
      </c>
      <c r="G451">
        <v>21356</v>
      </c>
      <c r="H451">
        <v>560664</v>
      </c>
      <c r="I451">
        <v>31677</v>
      </c>
      <c r="J451" t="s">
        <v>417</v>
      </c>
      <c r="S451" t="s">
        <v>777</v>
      </c>
      <c r="U451" t="s">
        <v>417</v>
      </c>
    </row>
    <row r="452" spans="1:21" x14ac:dyDescent="0.25">
      <c r="A452" t="s">
        <v>408</v>
      </c>
      <c r="B452" t="s">
        <v>587</v>
      </c>
      <c r="C452" t="s">
        <v>185</v>
      </c>
      <c r="D452">
        <v>22488</v>
      </c>
      <c r="E452" t="s">
        <v>460</v>
      </c>
      <c r="F452">
        <v>55</v>
      </c>
      <c r="G452">
        <v>23276</v>
      </c>
      <c r="H452">
        <v>560588</v>
      </c>
      <c r="I452">
        <v>31453</v>
      </c>
      <c r="J452" t="s">
        <v>417</v>
      </c>
      <c r="S452" t="s">
        <v>460</v>
      </c>
      <c r="U452" t="s">
        <v>417</v>
      </c>
    </row>
    <row r="453" spans="1:21" x14ac:dyDescent="0.25">
      <c r="A453" t="s">
        <v>408</v>
      </c>
      <c r="B453" t="s">
        <v>544</v>
      </c>
      <c r="C453" t="s">
        <v>95</v>
      </c>
      <c r="D453">
        <v>27804</v>
      </c>
      <c r="E453" t="s">
        <v>741</v>
      </c>
      <c r="F453">
        <v>57</v>
      </c>
      <c r="G453">
        <v>22503</v>
      </c>
      <c r="H453">
        <v>560666</v>
      </c>
      <c r="I453">
        <v>31567</v>
      </c>
      <c r="J453" t="s">
        <v>417</v>
      </c>
      <c r="S453" t="s">
        <v>741</v>
      </c>
      <c r="U453" t="s">
        <v>417</v>
      </c>
    </row>
    <row r="454" spans="1:21" x14ac:dyDescent="0.25">
      <c r="A454" t="s">
        <v>408</v>
      </c>
      <c r="B454" t="s">
        <v>511</v>
      </c>
      <c r="C454" t="s">
        <v>540</v>
      </c>
      <c r="D454">
        <v>18312</v>
      </c>
      <c r="E454" t="s">
        <v>460</v>
      </c>
      <c r="F454">
        <v>54</v>
      </c>
      <c r="G454">
        <v>23517</v>
      </c>
      <c r="H454">
        <v>560668</v>
      </c>
      <c r="I454">
        <v>31549</v>
      </c>
      <c r="J454" t="s">
        <v>421</v>
      </c>
      <c r="S454" t="s">
        <v>460</v>
      </c>
      <c r="U454" t="s">
        <v>421</v>
      </c>
    </row>
    <row r="455" spans="1:21" x14ac:dyDescent="0.25">
      <c r="A455" t="s">
        <v>408</v>
      </c>
      <c r="B455" t="s">
        <v>152</v>
      </c>
      <c r="C455" t="s">
        <v>774</v>
      </c>
      <c r="D455">
        <v>30060</v>
      </c>
      <c r="E455" t="s">
        <v>778</v>
      </c>
      <c r="F455">
        <v>55</v>
      </c>
      <c r="G455">
        <v>22988</v>
      </c>
      <c r="H455">
        <v>560672</v>
      </c>
      <c r="I455">
        <v>31566</v>
      </c>
      <c r="J455" t="s">
        <v>421</v>
      </c>
      <c r="S455" t="s">
        <v>778</v>
      </c>
      <c r="U455" t="s">
        <v>421</v>
      </c>
    </row>
    <row r="456" spans="1:21" x14ac:dyDescent="0.25">
      <c r="A456" t="s">
        <v>413</v>
      </c>
      <c r="B456" t="s">
        <v>572</v>
      </c>
      <c r="C456" t="s">
        <v>532</v>
      </c>
      <c r="D456">
        <v>18000</v>
      </c>
      <c r="E456" t="s">
        <v>741</v>
      </c>
      <c r="F456">
        <v>53</v>
      </c>
      <c r="G456">
        <v>23879</v>
      </c>
      <c r="H456">
        <v>560673</v>
      </c>
      <c r="I456">
        <v>31537</v>
      </c>
      <c r="J456" t="s">
        <v>421</v>
      </c>
      <c r="S456" t="s">
        <v>741</v>
      </c>
      <c r="U456" t="s">
        <v>421</v>
      </c>
    </row>
    <row r="457" spans="1:21" x14ac:dyDescent="0.25">
      <c r="A457" t="s">
        <v>413</v>
      </c>
      <c r="B457" t="s">
        <v>587</v>
      </c>
      <c r="C457" t="s">
        <v>441</v>
      </c>
      <c r="D457">
        <v>28008</v>
      </c>
      <c r="E457" t="s">
        <v>416</v>
      </c>
      <c r="F457">
        <v>61</v>
      </c>
      <c r="G457">
        <v>20859</v>
      </c>
      <c r="H457">
        <v>560599</v>
      </c>
      <c r="I457">
        <v>31756</v>
      </c>
      <c r="J457" t="s">
        <v>421</v>
      </c>
      <c r="S457" t="s">
        <v>416</v>
      </c>
      <c r="U457" t="s">
        <v>421</v>
      </c>
    </row>
    <row r="458" spans="1:21" x14ac:dyDescent="0.25">
      <c r="A458" t="s">
        <v>408</v>
      </c>
      <c r="B458" t="s">
        <v>471</v>
      </c>
      <c r="C458" t="s">
        <v>152</v>
      </c>
      <c r="D458">
        <v>28452</v>
      </c>
      <c r="E458" t="s">
        <v>457</v>
      </c>
      <c r="F458">
        <v>58</v>
      </c>
      <c r="G458">
        <v>22048</v>
      </c>
      <c r="H458">
        <v>560676</v>
      </c>
      <c r="I458">
        <v>31420</v>
      </c>
      <c r="J458" t="s">
        <v>421</v>
      </c>
      <c r="S458" t="s">
        <v>457</v>
      </c>
      <c r="U458" t="s">
        <v>421</v>
      </c>
    </row>
    <row r="459" spans="1:21" x14ac:dyDescent="0.25">
      <c r="A459" t="s">
        <v>413</v>
      </c>
      <c r="B459" t="s">
        <v>562</v>
      </c>
      <c r="C459" t="s">
        <v>532</v>
      </c>
      <c r="D459">
        <v>18348</v>
      </c>
      <c r="E459" t="s">
        <v>460</v>
      </c>
      <c r="F459">
        <v>61</v>
      </c>
      <c r="G459">
        <v>21013</v>
      </c>
      <c r="H459">
        <v>560674</v>
      </c>
      <c r="I459">
        <v>31554</v>
      </c>
      <c r="J459" t="s">
        <v>421</v>
      </c>
      <c r="S459" t="s">
        <v>460</v>
      </c>
      <c r="U459" t="s">
        <v>421</v>
      </c>
    </row>
    <row r="460" spans="1:21" x14ac:dyDescent="0.25">
      <c r="A460" t="s">
        <v>408</v>
      </c>
      <c r="B460" t="s">
        <v>450</v>
      </c>
      <c r="C460" t="s">
        <v>779</v>
      </c>
      <c r="D460">
        <v>19668</v>
      </c>
      <c r="E460" t="s">
        <v>442</v>
      </c>
      <c r="F460">
        <v>60</v>
      </c>
      <c r="G460">
        <v>21237</v>
      </c>
      <c r="H460">
        <v>350172</v>
      </c>
      <c r="I460">
        <v>31575</v>
      </c>
      <c r="J460" t="s">
        <v>421</v>
      </c>
      <c r="S460" t="s">
        <v>442</v>
      </c>
      <c r="U460" t="s">
        <v>421</v>
      </c>
    </row>
    <row r="461" spans="1:21" x14ac:dyDescent="0.25">
      <c r="A461" t="s">
        <v>408</v>
      </c>
      <c r="B461" t="s">
        <v>157</v>
      </c>
      <c r="C461" t="s">
        <v>410</v>
      </c>
      <c r="D461">
        <v>27792</v>
      </c>
      <c r="E461" t="s">
        <v>537</v>
      </c>
      <c r="F461">
        <v>54</v>
      </c>
      <c r="G461">
        <v>23340</v>
      </c>
      <c r="H461">
        <v>560680</v>
      </c>
      <c r="I461">
        <v>31535</v>
      </c>
      <c r="J461" t="s">
        <v>421</v>
      </c>
      <c r="S461" t="s">
        <v>537</v>
      </c>
      <c r="U461" t="s">
        <v>421</v>
      </c>
    </row>
    <row r="462" spans="1:21" x14ac:dyDescent="0.25">
      <c r="A462" t="s">
        <v>413</v>
      </c>
      <c r="B462" t="s">
        <v>485</v>
      </c>
      <c r="C462" t="s">
        <v>707</v>
      </c>
      <c r="D462">
        <v>24144</v>
      </c>
      <c r="E462" t="s">
        <v>473</v>
      </c>
      <c r="F462">
        <v>53</v>
      </c>
      <c r="G462">
        <v>24007</v>
      </c>
      <c r="H462">
        <v>560681</v>
      </c>
      <c r="I462">
        <v>31771</v>
      </c>
      <c r="J462" t="s">
        <v>421</v>
      </c>
      <c r="S462" t="s">
        <v>473</v>
      </c>
      <c r="U462" t="s">
        <v>421</v>
      </c>
    </row>
    <row r="463" spans="1:21" x14ac:dyDescent="0.25">
      <c r="A463" t="s">
        <v>413</v>
      </c>
      <c r="B463" t="s">
        <v>612</v>
      </c>
      <c r="C463" t="s">
        <v>468</v>
      </c>
      <c r="D463">
        <v>21732</v>
      </c>
      <c r="E463" t="s">
        <v>473</v>
      </c>
      <c r="F463">
        <v>57</v>
      </c>
      <c r="G463">
        <v>22369</v>
      </c>
      <c r="H463">
        <v>560545</v>
      </c>
      <c r="I463">
        <v>31605</v>
      </c>
      <c r="J463" t="s">
        <v>421</v>
      </c>
      <c r="S463" t="s">
        <v>473</v>
      </c>
      <c r="U463" t="s">
        <v>421</v>
      </c>
    </row>
    <row r="464" spans="1:21" x14ac:dyDescent="0.25">
      <c r="A464" t="s">
        <v>408</v>
      </c>
      <c r="B464" t="s">
        <v>443</v>
      </c>
      <c r="C464" t="s">
        <v>444</v>
      </c>
      <c r="D464">
        <v>25008</v>
      </c>
      <c r="E464" t="s">
        <v>780</v>
      </c>
      <c r="F464">
        <v>60</v>
      </c>
      <c r="G464">
        <v>21388</v>
      </c>
      <c r="H464">
        <v>560683</v>
      </c>
      <c r="I464">
        <v>31839</v>
      </c>
      <c r="J464" t="s">
        <v>466</v>
      </c>
      <c r="S464" t="s">
        <v>780</v>
      </c>
      <c r="U464" t="s">
        <v>466</v>
      </c>
    </row>
    <row r="465" spans="1:21" x14ac:dyDescent="0.25">
      <c r="A465" t="s">
        <v>413</v>
      </c>
      <c r="B465" t="s">
        <v>673</v>
      </c>
      <c r="C465" t="s">
        <v>781</v>
      </c>
      <c r="D465">
        <v>21576</v>
      </c>
      <c r="E465" t="s">
        <v>678</v>
      </c>
      <c r="F465">
        <v>51</v>
      </c>
      <c r="G465">
        <v>24466</v>
      </c>
      <c r="H465">
        <v>560684</v>
      </c>
      <c r="I465">
        <v>32061</v>
      </c>
      <c r="J465" t="s">
        <v>466</v>
      </c>
      <c r="S465" t="s">
        <v>678</v>
      </c>
      <c r="U465" t="s">
        <v>466</v>
      </c>
    </row>
    <row r="466" spans="1:21" x14ac:dyDescent="0.25">
      <c r="A466" t="s">
        <v>413</v>
      </c>
      <c r="B466" t="s">
        <v>559</v>
      </c>
      <c r="C466" t="s">
        <v>633</v>
      </c>
      <c r="D466">
        <v>23040</v>
      </c>
      <c r="E466" t="s">
        <v>457</v>
      </c>
      <c r="F466">
        <v>55</v>
      </c>
      <c r="G466">
        <v>23214</v>
      </c>
      <c r="H466">
        <v>560685</v>
      </c>
      <c r="I466">
        <v>31975</v>
      </c>
      <c r="J466" t="s">
        <v>466</v>
      </c>
      <c r="S466" t="s">
        <v>457</v>
      </c>
      <c r="U466" t="s">
        <v>466</v>
      </c>
    </row>
    <row r="467" spans="1:21" x14ac:dyDescent="0.25">
      <c r="A467" t="s">
        <v>413</v>
      </c>
      <c r="B467" t="s">
        <v>562</v>
      </c>
      <c r="C467" t="s">
        <v>782</v>
      </c>
      <c r="D467">
        <v>26868</v>
      </c>
      <c r="E467" t="s">
        <v>416</v>
      </c>
      <c r="F467">
        <v>54</v>
      </c>
      <c r="G467">
        <v>23502</v>
      </c>
      <c r="H467">
        <v>560659</v>
      </c>
      <c r="I467">
        <v>32042</v>
      </c>
      <c r="J467" t="s">
        <v>466</v>
      </c>
      <c r="S467" t="s">
        <v>416</v>
      </c>
      <c r="U467" t="s">
        <v>466</v>
      </c>
    </row>
    <row r="468" spans="1:21" x14ac:dyDescent="0.25">
      <c r="A468" t="s">
        <v>408</v>
      </c>
      <c r="B468" t="s">
        <v>492</v>
      </c>
      <c r="C468" t="s">
        <v>641</v>
      </c>
      <c r="D468">
        <v>28452</v>
      </c>
      <c r="E468" t="s">
        <v>473</v>
      </c>
      <c r="F468">
        <v>59</v>
      </c>
      <c r="G468">
        <v>21769</v>
      </c>
      <c r="H468">
        <v>560687</v>
      </c>
      <c r="I468">
        <v>31870</v>
      </c>
      <c r="J468" t="s">
        <v>466</v>
      </c>
      <c r="S468" t="s">
        <v>473</v>
      </c>
      <c r="U468" t="s">
        <v>466</v>
      </c>
    </row>
    <row r="469" spans="1:21" x14ac:dyDescent="0.25">
      <c r="A469" t="s">
        <v>408</v>
      </c>
      <c r="B469" t="s">
        <v>410</v>
      </c>
      <c r="C469" t="s">
        <v>556</v>
      </c>
      <c r="D469">
        <v>18444</v>
      </c>
      <c r="E469" t="s">
        <v>460</v>
      </c>
      <c r="F469">
        <v>56</v>
      </c>
      <c r="G469">
        <v>22877</v>
      </c>
      <c r="H469">
        <v>560688</v>
      </c>
      <c r="I469">
        <v>32137</v>
      </c>
      <c r="J469" t="s">
        <v>466</v>
      </c>
      <c r="S469" t="s">
        <v>460</v>
      </c>
      <c r="U469" t="s">
        <v>466</v>
      </c>
    </row>
    <row r="470" spans="1:21" x14ac:dyDescent="0.25">
      <c r="A470" t="s">
        <v>413</v>
      </c>
      <c r="B470" t="s">
        <v>534</v>
      </c>
      <c r="C470" t="s">
        <v>596</v>
      </c>
      <c r="D470">
        <v>28248</v>
      </c>
      <c r="E470" t="s">
        <v>425</v>
      </c>
      <c r="F470">
        <v>55</v>
      </c>
      <c r="G470">
        <v>23122</v>
      </c>
      <c r="H470">
        <v>560691</v>
      </c>
      <c r="I470">
        <v>32092</v>
      </c>
      <c r="J470" t="s">
        <v>466</v>
      </c>
      <c r="S470" t="s">
        <v>425</v>
      </c>
      <c r="U470" t="s">
        <v>466</v>
      </c>
    </row>
    <row r="471" spans="1:21" x14ac:dyDescent="0.25">
      <c r="A471" t="s">
        <v>408</v>
      </c>
      <c r="B471" t="s">
        <v>458</v>
      </c>
      <c r="C471" t="s">
        <v>608</v>
      </c>
      <c r="D471">
        <v>26484</v>
      </c>
      <c r="E471" t="s">
        <v>658</v>
      </c>
      <c r="F471">
        <v>56</v>
      </c>
      <c r="G471">
        <v>22865</v>
      </c>
      <c r="H471">
        <v>560693</v>
      </c>
      <c r="I471">
        <v>32107</v>
      </c>
      <c r="J471" t="s">
        <v>466</v>
      </c>
      <c r="S471" t="s">
        <v>658</v>
      </c>
      <c r="U471" t="s">
        <v>466</v>
      </c>
    </row>
    <row r="472" spans="1:21" x14ac:dyDescent="0.25">
      <c r="A472" t="s">
        <v>408</v>
      </c>
      <c r="B472" t="s">
        <v>481</v>
      </c>
      <c r="C472" t="s">
        <v>191</v>
      </c>
      <c r="D472">
        <v>24492</v>
      </c>
      <c r="E472" t="s">
        <v>416</v>
      </c>
      <c r="F472">
        <v>54</v>
      </c>
      <c r="G472">
        <v>23306</v>
      </c>
      <c r="H472">
        <v>560697</v>
      </c>
      <c r="I472">
        <v>31865</v>
      </c>
      <c r="J472" t="s">
        <v>466</v>
      </c>
      <c r="S472" t="s">
        <v>416</v>
      </c>
      <c r="U472" t="s">
        <v>466</v>
      </c>
    </row>
    <row r="473" spans="1:21" x14ac:dyDescent="0.25">
      <c r="A473" t="s">
        <v>413</v>
      </c>
      <c r="B473" t="s">
        <v>611</v>
      </c>
      <c r="C473" t="s">
        <v>139</v>
      </c>
      <c r="D473">
        <v>28368</v>
      </c>
      <c r="E473" t="s">
        <v>445</v>
      </c>
      <c r="F473">
        <v>55</v>
      </c>
      <c r="G473">
        <v>23068</v>
      </c>
      <c r="H473">
        <v>560699</v>
      </c>
      <c r="I473">
        <v>31996</v>
      </c>
      <c r="J473" t="s">
        <v>412</v>
      </c>
      <c r="S473" t="s">
        <v>445</v>
      </c>
      <c r="U473" t="s">
        <v>412</v>
      </c>
    </row>
    <row r="474" spans="1:21" x14ac:dyDescent="0.25">
      <c r="A474" t="s">
        <v>413</v>
      </c>
      <c r="B474" t="s">
        <v>709</v>
      </c>
      <c r="C474" t="s">
        <v>468</v>
      </c>
      <c r="D474">
        <v>27000</v>
      </c>
      <c r="E474" t="s">
        <v>473</v>
      </c>
      <c r="F474">
        <v>54</v>
      </c>
      <c r="G474">
        <v>23322</v>
      </c>
      <c r="H474">
        <v>560702</v>
      </c>
      <c r="I474">
        <v>32032</v>
      </c>
      <c r="J474" t="s">
        <v>412</v>
      </c>
      <c r="S474" t="s">
        <v>473</v>
      </c>
      <c r="U474" t="s">
        <v>412</v>
      </c>
    </row>
    <row r="475" spans="1:21" x14ac:dyDescent="0.25">
      <c r="A475" t="s">
        <v>413</v>
      </c>
      <c r="B475" t="s">
        <v>646</v>
      </c>
      <c r="C475" t="s">
        <v>783</v>
      </c>
      <c r="D475">
        <v>27780</v>
      </c>
      <c r="E475" t="s">
        <v>577</v>
      </c>
      <c r="F475">
        <v>54</v>
      </c>
      <c r="G475">
        <v>23325</v>
      </c>
      <c r="H475">
        <v>560704</v>
      </c>
      <c r="I475">
        <v>31961</v>
      </c>
      <c r="J475" t="s">
        <v>412</v>
      </c>
      <c r="S475" t="s">
        <v>577</v>
      </c>
      <c r="U475" t="s">
        <v>412</v>
      </c>
    </row>
    <row r="476" spans="1:21" x14ac:dyDescent="0.25">
      <c r="A476" t="s">
        <v>413</v>
      </c>
      <c r="B476" t="s">
        <v>492</v>
      </c>
      <c r="C476" t="s">
        <v>438</v>
      </c>
      <c r="D476">
        <v>22152</v>
      </c>
      <c r="E476" t="s">
        <v>416</v>
      </c>
      <c r="F476">
        <v>55</v>
      </c>
      <c r="G476">
        <v>23037</v>
      </c>
      <c r="H476">
        <v>560696</v>
      </c>
      <c r="I476">
        <v>31857</v>
      </c>
      <c r="J476" t="s">
        <v>412</v>
      </c>
      <c r="S476" t="s">
        <v>416</v>
      </c>
      <c r="U476" t="s">
        <v>412</v>
      </c>
    </row>
    <row r="477" spans="1:21" x14ac:dyDescent="0.25">
      <c r="A477" t="s">
        <v>408</v>
      </c>
      <c r="B477" t="s">
        <v>497</v>
      </c>
      <c r="C477" t="s">
        <v>735</v>
      </c>
      <c r="D477">
        <v>18324</v>
      </c>
      <c r="E477" t="s">
        <v>642</v>
      </c>
      <c r="F477">
        <v>60</v>
      </c>
      <c r="G477">
        <v>21339</v>
      </c>
      <c r="H477">
        <v>560707</v>
      </c>
      <c r="I477">
        <v>32072</v>
      </c>
      <c r="J477" t="s">
        <v>412</v>
      </c>
      <c r="S477" t="s">
        <v>642</v>
      </c>
      <c r="U477" t="s">
        <v>412</v>
      </c>
    </row>
    <row r="478" spans="1:21" x14ac:dyDescent="0.25">
      <c r="A478" t="s">
        <v>413</v>
      </c>
      <c r="B478" t="s">
        <v>705</v>
      </c>
      <c r="C478" t="s">
        <v>764</v>
      </c>
      <c r="D478">
        <v>24108</v>
      </c>
      <c r="E478" t="s">
        <v>442</v>
      </c>
      <c r="F478">
        <v>62</v>
      </c>
      <c r="G478">
        <v>20705</v>
      </c>
      <c r="H478">
        <v>560710</v>
      </c>
      <c r="I478">
        <v>31887</v>
      </c>
      <c r="J478" t="s">
        <v>412</v>
      </c>
      <c r="S478" t="s">
        <v>442</v>
      </c>
      <c r="U478" t="s">
        <v>412</v>
      </c>
    </row>
    <row r="479" spans="1:21" x14ac:dyDescent="0.25">
      <c r="A479" t="s">
        <v>413</v>
      </c>
      <c r="B479" t="s">
        <v>784</v>
      </c>
      <c r="C479" t="s">
        <v>785</v>
      </c>
      <c r="D479">
        <v>22980</v>
      </c>
      <c r="E479" t="s">
        <v>460</v>
      </c>
      <c r="F479">
        <v>53</v>
      </c>
      <c r="G479">
        <v>23958</v>
      </c>
      <c r="H479">
        <v>560705</v>
      </c>
      <c r="I479">
        <v>31875</v>
      </c>
      <c r="J479" t="s">
        <v>412</v>
      </c>
      <c r="S479" t="s">
        <v>460</v>
      </c>
      <c r="U479" t="s">
        <v>412</v>
      </c>
    </row>
    <row r="480" spans="1:21" x14ac:dyDescent="0.25">
      <c r="A480" t="s">
        <v>408</v>
      </c>
      <c r="B480" t="s">
        <v>574</v>
      </c>
      <c r="C480" t="s">
        <v>746</v>
      </c>
      <c r="D480">
        <v>19236</v>
      </c>
      <c r="E480" t="s">
        <v>470</v>
      </c>
      <c r="F480">
        <v>55</v>
      </c>
      <c r="G480">
        <v>23165</v>
      </c>
      <c r="H480">
        <v>560711</v>
      </c>
      <c r="I480">
        <v>31900</v>
      </c>
      <c r="J480" t="s">
        <v>412</v>
      </c>
      <c r="S480" t="s">
        <v>470</v>
      </c>
      <c r="U480" t="s">
        <v>412</v>
      </c>
    </row>
    <row r="481" spans="1:21" x14ac:dyDescent="0.25">
      <c r="A481" t="s">
        <v>408</v>
      </c>
      <c r="B481" t="s">
        <v>611</v>
      </c>
      <c r="C481" t="s">
        <v>465</v>
      </c>
      <c r="D481">
        <v>27768</v>
      </c>
      <c r="E481" t="s">
        <v>636</v>
      </c>
      <c r="F481">
        <v>56</v>
      </c>
      <c r="G481">
        <v>22862</v>
      </c>
      <c r="H481">
        <v>350201</v>
      </c>
      <c r="I481">
        <v>32024</v>
      </c>
      <c r="J481" t="s">
        <v>412</v>
      </c>
      <c r="S481" t="s">
        <v>636</v>
      </c>
      <c r="U481" t="s">
        <v>412</v>
      </c>
    </row>
    <row r="482" spans="1:21" x14ac:dyDescent="0.25">
      <c r="A482" t="s">
        <v>413</v>
      </c>
      <c r="B482" t="s">
        <v>618</v>
      </c>
      <c r="C482" t="s">
        <v>682</v>
      </c>
      <c r="D482">
        <v>24672</v>
      </c>
      <c r="E482" t="s">
        <v>416</v>
      </c>
      <c r="F482">
        <v>50</v>
      </c>
      <c r="G482">
        <v>24757</v>
      </c>
      <c r="H482">
        <v>560714</v>
      </c>
      <c r="I482">
        <v>31917</v>
      </c>
      <c r="J482" t="s">
        <v>412</v>
      </c>
      <c r="S482" t="s">
        <v>416</v>
      </c>
      <c r="U482" t="s">
        <v>412</v>
      </c>
    </row>
    <row r="483" spans="1:21" x14ac:dyDescent="0.25">
      <c r="A483" t="s">
        <v>408</v>
      </c>
      <c r="B483" t="s">
        <v>602</v>
      </c>
      <c r="C483" t="s">
        <v>786</v>
      </c>
      <c r="D483">
        <v>25668</v>
      </c>
      <c r="E483" t="s">
        <v>536</v>
      </c>
      <c r="F483">
        <v>52</v>
      </c>
      <c r="G483">
        <v>24102</v>
      </c>
      <c r="H483">
        <v>560639</v>
      </c>
      <c r="I483">
        <v>32030</v>
      </c>
      <c r="J483" t="s">
        <v>412</v>
      </c>
      <c r="S483" t="s">
        <v>536</v>
      </c>
      <c r="U483" t="s">
        <v>412</v>
      </c>
    </row>
    <row r="484" spans="1:21" x14ac:dyDescent="0.25">
      <c r="A484" t="s">
        <v>408</v>
      </c>
      <c r="B484" t="s">
        <v>660</v>
      </c>
      <c r="C484" t="s">
        <v>191</v>
      </c>
      <c r="D484">
        <v>26472</v>
      </c>
      <c r="E484" t="s">
        <v>445</v>
      </c>
      <c r="F484">
        <v>54</v>
      </c>
      <c r="G484">
        <v>23381</v>
      </c>
      <c r="H484">
        <v>560642</v>
      </c>
      <c r="I484">
        <v>31782</v>
      </c>
      <c r="J484" t="s">
        <v>417</v>
      </c>
      <c r="S484" t="s">
        <v>445</v>
      </c>
      <c r="U484" t="s">
        <v>417</v>
      </c>
    </row>
    <row r="485" spans="1:21" x14ac:dyDescent="0.25">
      <c r="A485" t="s">
        <v>413</v>
      </c>
      <c r="B485" t="s">
        <v>639</v>
      </c>
      <c r="C485" t="s">
        <v>787</v>
      </c>
      <c r="D485">
        <v>19644</v>
      </c>
      <c r="E485" t="s">
        <v>457</v>
      </c>
      <c r="F485">
        <v>55</v>
      </c>
      <c r="G485">
        <v>23242</v>
      </c>
      <c r="H485">
        <v>560715</v>
      </c>
      <c r="I485">
        <v>31909</v>
      </c>
      <c r="J485" t="s">
        <v>417</v>
      </c>
      <c r="S485" t="s">
        <v>457</v>
      </c>
      <c r="U485" t="s">
        <v>417</v>
      </c>
    </row>
    <row r="486" spans="1:21" x14ac:dyDescent="0.25">
      <c r="A486" t="s">
        <v>408</v>
      </c>
      <c r="B486" t="s">
        <v>493</v>
      </c>
      <c r="C486" t="s">
        <v>459</v>
      </c>
      <c r="D486">
        <v>23880</v>
      </c>
      <c r="E486" t="s">
        <v>536</v>
      </c>
      <c r="F486">
        <v>53</v>
      </c>
      <c r="G486">
        <v>23896</v>
      </c>
      <c r="H486">
        <v>560655</v>
      </c>
      <c r="I486">
        <v>31839</v>
      </c>
      <c r="J486" t="s">
        <v>417</v>
      </c>
      <c r="S486" t="s">
        <v>536</v>
      </c>
      <c r="U486" t="s">
        <v>417</v>
      </c>
    </row>
    <row r="487" spans="1:21" x14ac:dyDescent="0.25">
      <c r="A487" t="s">
        <v>413</v>
      </c>
      <c r="B487" t="s">
        <v>547</v>
      </c>
      <c r="C487" t="s">
        <v>489</v>
      </c>
      <c r="D487">
        <v>25716</v>
      </c>
      <c r="E487" t="s">
        <v>416</v>
      </c>
      <c r="F487">
        <v>53</v>
      </c>
      <c r="G487">
        <v>23940</v>
      </c>
      <c r="H487">
        <v>560717</v>
      </c>
      <c r="I487">
        <v>32107</v>
      </c>
      <c r="J487" t="s">
        <v>417</v>
      </c>
      <c r="S487" t="s">
        <v>416</v>
      </c>
      <c r="U487" t="s">
        <v>417</v>
      </c>
    </row>
    <row r="488" spans="1:21" x14ac:dyDescent="0.25">
      <c r="A488" t="s">
        <v>413</v>
      </c>
      <c r="B488" t="s">
        <v>681</v>
      </c>
      <c r="C488" t="s">
        <v>640</v>
      </c>
      <c r="D488">
        <v>25908</v>
      </c>
      <c r="E488" t="s">
        <v>460</v>
      </c>
      <c r="F488">
        <v>53</v>
      </c>
      <c r="G488">
        <v>23768</v>
      </c>
      <c r="H488">
        <v>560820</v>
      </c>
      <c r="I488">
        <v>32121</v>
      </c>
      <c r="J488" t="s">
        <v>417</v>
      </c>
      <c r="S488" t="s">
        <v>460</v>
      </c>
      <c r="U488" t="s">
        <v>417</v>
      </c>
    </row>
    <row r="489" spans="1:21" x14ac:dyDescent="0.25">
      <c r="A489" t="s">
        <v>413</v>
      </c>
      <c r="B489" t="s">
        <v>521</v>
      </c>
      <c r="C489" t="s">
        <v>633</v>
      </c>
      <c r="D489">
        <v>20568</v>
      </c>
      <c r="E489" t="s">
        <v>731</v>
      </c>
      <c r="F489">
        <v>54</v>
      </c>
      <c r="G489">
        <v>23370</v>
      </c>
      <c r="H489">
        <v>560725</v>
      </c>
      <c r="I489">
        <v>32065</v>
      </c>
      <c r="J489" t="s">
        <v>417</v>
      </c>
      <c r="S489" t="s">
        <v>731</v>
      </c>
      <c r="U489" t="s">
        <v>417</v>
      </c>
    </row>
    <row r="490" spans="1:21" x14ac:dyDescent="0.25">
      <c r="A490" t="s">
        <v>408</v>
      </c>
      <c r="B490" t="s">
        <v>509</v>
      </c>
      <c r="C490" t="s">
        <v>685</v>
      </c>
      <c r="D490">
        <v>28452</v>
      </c>
      <c r="E490" t="s">
        <v>788</v>
      </c>
      <c r="F490">
        <v>54</v>
      </c>
      <c r="G490">
        <v>23444</v>
      </c>
      <c r="H490">
        <v>560679</v>
      </c>
      <c r="I490">
        <v>31802</v>
      </c>
      <c r="J490" t="s">
        <v>417</v>
      </c>
      <c r="S490" t="s">
        <v>788</v>
      </c>
      <c r="U490" t="s">
        <v>417</v>
      </c>
    </row>
    <row r="491" spans="1:21" x14ac:dyDescent="0.25">
      <c r="A491" t="s">
        <v>413</v>
      </c>
      <c r="B491" t="s">
        <v>631</v>
      </c>
      <c r="C491" t="s">
        <v>529</v>
      </c>
      <c r="D491">
        <v>25056</v>
      </c>
      <c r="E491" t="s">
        <v>416</v>
      </c>
      <c r="F491">
        <v>54</v>
      </c>
      <c r="G491">
        <v>23568</v>
      </c>
      <c r="H491">
        <v>560733</v>
      </c>
      <c r="I491">
        <v>31917</v>
      </c>
      <c r="J491" t="s">
        <v>417</v>
      </c>
      <c r="S491" t="s">
        <v>416</v>
      </c>
      <c r="U491" t="s">
        <v>417</v>
      </c>
    </row>
    <row r="492" spans="1:21" x14ac:dyDescent="0.25">
      <c r="A492" t="s">
        <v>413</v>
      </c>
      <c r="B492" t="s">
        <v>506</v>
      </c>
      <c r="C492" t="s">
        <v>563</v>
      </c>
      <c r="D492">
        <v>26124</v>
      </c>
      <c r="E492" t="s">
        <v>416</v>
      </c>
      <c r="F492">
        <v>55</v>
      </c>
      <c r="G492">
        <v>23258</v>
      </c>
      <c r="H492">
        <v>560739</v>
      </c>
      <c r="I492">
        <v>32032</v>
      </c>
      <c r="J492" t="s">
        <v>417</v>
      </c>
      <c r="S492" t="s">
        <v>416</v>
      </c>
      <c r="U492" t="s">
        <v>417</v>
      </c>
    </row>
    <row r="493" spans="1:21" x14ac:dyDescent="0.25">
      <c r="A493" t="s">
        <v>454</v>
      </c>
      <c r="B493" t="s">
        <v>526</v>
      </c>
      <c r="C493" t="s">
        <v>789</v>
      </c>
      <c r="D493">
        <v>27492</v>
      </c>
      <c r="E493" t="s">
        <v>436</v>
      </c>
      <c r="F493">
        <v>54</v>
      </c>
      <c r="G493">
        <v>23415</v>
      </c>
      <c r="H493">
        <v>560736</v>
      </c>
      <c r="I493">
        <v>31870</v>
      </c>
      <c r="J493" t="s">
        <v>417</v>
      </c>
      <c r="S493" t="s">
        <v>436</v>
      </c>
      <c r="U493" t="s">
        <v>417</v>
      </c>
    </row>
    <row r="494" spans="1:21" x14ac:dyDescent="0.25">
      <c r="A494" t="s">
        <v>413</v>
      </c>
      <c r="B494" t="s">
        <v>521</v>
      </c>
      <c r="C494" t="s">
        <v>596</v>
      </c>
      <c r="D494">
        <v>30372</v>
      </c>
      <c r="E494" t="s">
        <v>460</v>
      </c>
      <c r="F494">
        <v>53</v>
      </c>
      <c r="G494">
        <v>23691</v>
      </c>
      <c r="H494">
        <v>560756</v>
      </c>
      <c r="I494">
        <v>31824</v>
      </c>
      <c r="J494" t="s">
        <v>417</v>
      </c>
      <c r="S494" t="s">
        <v>460</v>
      </c>
      <c r="U494" t="s">
        <v>417</v>
      </c>
    </row>
    <row r="495" spans="1:21" x14ac:dyDescent="0.25">
      <c r="A495" t="s">
        <v>413</v>
      </c>
      <c r="B495" t="s">
        <v>590</v>
      </c>
      <c r="C495" t="s">
        <v>532</v>
      </c>
      <c r="D495">
        <v>30660</v>
      </c>
      <c r="E495" t="s">
        <v>442</v>
      </c>
      <c r="F495">
        <v>56</v>
      </c>
      <c r="G495">
        <v>22783</v>
      </c>
      <c r="H495">
        <v>560742</v>
      </c>
      <c r="I495">
        <v>31865</v>
      </c>
      <c r="J495" t="s">
        <v>417</v>
      </c>
      <c r="S495" t="s">
        <v>442</v>
      </c>
      <c r="U495" t="s">
        <v>417</v>
      </c>
    </row>
    <row r="496" spans="1:21" x14ac:dyDescent="0.25">
      <c r="A496" t="s">
        <v>413</v>
      </c>
      <c r="B496" t="s">
        <v>455</v>
      </c>
      <c r="C496" t="s">
        <v>435</v>
      </c>
      <c r="D496">
        <v>24828</v>
      </c>
      <c r="E496" t="s">
        <v>460</v>
      </c>
      <c r="F496">
        <v>58</v>
      </c>
      <c r="G496">
        <v>22114</v>
      </c>
      <c r="H496">
        <v>560745</v>
      </c>
      <c r="I496">
        <v>31872</v>
      </c>
      <c r="J496" t="s">
        <v>417</v>
      </c>
      <c r="S496" t="s">
        <v>460</v>
      </c>
      <c r="U496" t="s">
        <v>417</v>
      </c>
    </row>
    <row r="497" spans="1:21" x14ac:dyDescent="0.25">
      <c r="A497" t="s">
        <v>413</v>
      </c>
      <c r="B497" t="s">
        <v>426</v>
      </c>
      <c r="C497" t="s">
        <v>790</v>
      </c>
      <c r="D497">
        <v>27468</v>
      </c>
      <c r="E497" t="s">
        <v>425</v>
      </c>
      <c r="F497">
        <v>52</v>
      </c>
      <c r="G497">
        <v>24357</v>
      </c>
      <c r="H497">
        <v>560744</v>
      </c>
      <c r="I497">
        <v>31931</v>
      </c>
      <c r="J497" t="s">
        <v>417</v>
      </c>
      <c r="S497" t="s">
        <v>425</v>
      </c>
      <c r="U497" t="s">
        <v>417</v>
      </c>
    </row>
    <row r="498" spans="1:21" x14ac:dyDescent="0.25">
      <c r="A498" t="s">
        <v>413</v>
      </c>
      <c r="B498" t="s">
        <v>791</v>
      </c>
      <c r="C498" t="s">
        <v>792</v>
      </c>
      <c r="D498">
        <v>30480</v>
      </c>
      <c r="E498" t="s">
        <v>425</v>
      </c>
      <c r="F498">
        <v>52</v>
      </c>
      <c r="G498">
        <v>24247</v>
      </c>
      <c r="H498">
        <v>560749</v>
      </c>
      <c r="I498">
        <v>32228</v>
      </c>
      <c r="J498" t="s">
        <v>417</v>
      </c>
      <c r="S498" t="s">
        <v>425</v>
      </c>
      <c r="U498" t="s">
        <v>417</v>
      </c>
    </row>
    <row r="499" spans="1:21" x14ac:dyDescent="0.25">
      <c r="A499" t="s">
        <v>413</v>
      </c>
      <c r="B499" t="s">
        <v>455</v>
      </c>
      <c r="C499" t="s">
        <v>793</v>
      </c>
      <c r="D499">
        <v>20568</v>
      </c>
      <c r="E499" t="s">
        <v>416</v>
      </c>
      <c r="F499">
        <v>52</v>
      </c>
      <c r="G499">
        <v>24218</v>
      </c>
      <c r="H499">
        <v>560751</v>
      </c>
      <c r="I499">
        <v>32168</v>
      </c>
      <c r="J499" t="s">
        <v>417</v>
      </c>
      <c r="S499" t="s">
        <v>416</v>
      </c>
      <c r="U499" t="s">
        <v>417</v>
      </c>
    </row>
    <row r="500" spans="1:21" x14ac:dyDescent="0.25">
      <c r="A500" t="s">
        <v>413</v>
      </c>
      <c r="B500" t="s">
        <v>562</v>
      </c>
      <c r="C500" t="s">
        <v>472</v>
      </c>
      <c r="D500">
        <v>19176</v>
      </c>
      <c r="E500" t="s">
        <v>460</v>
      </c>
      <c r="F500">
        <v>59</v>
      </c>
      <c r="G500">
        <v>21797</v>
      </c>
      <c r="H500">
        <v>560690</v>
      </c>
      <c r="I500">
        <v>32423</v>
      </c>
      <c r="J500" t="s">
        <v>421</v>
      </c>
      <c r="S500" t="s">
        <v>460</v>
      </c>
      <c r="U500" t="s">
        <v>421</v>
      </c>
    </row>
    <row r="501" spans="1:21" x14ac:dyDescent="0.25">
      <c r="A501" t="s">
        <v>408</v>
      </c>
      <c r="B501" t="s">
        <v>568</v>
      </c>
      <c r="C501" t="s">
        <v>419</v>
      </c>
      <c r="D501">
        <v>22476</v>
      </c>
      <c r="E501" t="s">
        <v>548</v>
      </c>
      <c r="F501">
        <v>55</v>
      </c>
      <c r="G501">
        <v>22929</v>
      </c>
      <c r="H501">
        <v>561223</v>
      </c>
      <c r="I501">
        <v>32485</v>
      </c>
      <c r="J501" t="s">
        <v>421</v>
      </c>
      <c r="S501" t="s">
        <v>548</v>
      </c>
      <c r="U501" t="s">
        <v>421</v>
      </c>
    </row>
    <row r="502" spans="1:21" x14ac:dyDescent="0.25">
      <c r="A502" t="s">
        <v>413</v>
      </c>
      <c r="B502" t="s">
        <v>660</v>
      </c>
      <c r="C502" t="s">
        <v>794</v>
      </c>
      <c r="D502">
        <v>22200</v>
      </c>
      <c r="E502" t="s">
        <v>460</v>
      </c>
      <c r="F502">
        <v>52</v>
      </c>
      <c r="G502">
        <v>24326</v>
      </c>
      <c r="H502">
        <v>560738</v>
      </c>
      <c r="I502">
        <v>32457</v>
      </c>
      <c r="J502" t="s">
        <v>421</v>
      </c>
      <c r="S502" t="s">
        <v>460</v>
      </c>
      <c r="U502" t="s">
        <v>421</v>
      </c>
    </row>
    <row r="503" spans="1:21" x14ac:dyDescent="0.25">
      <c r="A503" t="s">
        <v>408</v>
      </c>
      <c r="B503" t="s">
        <v>766</v>
      </c>
      <c r="C503" t="s">
        <v>621</v>
      </c>
      <c r="D503">
        <v>24060</v>
      </c>
      <c r="E503" t="s">
        <v>658</v>
      </c>
      <c r="F503">
        <v>53</v>
      </c>
      <c r="G503">
        <v>23723</v>
      </c>
      <c r="H503">
        <v>560764</v>
      </c>
      <c r="I503">
        <v>32367</v>
      </c>
      <c r="J503" t="s">
        <v>421</v>
      </c>
      <c r="S503" t="s">
        <v>658</v>
      </c>
      <c r="U503" t="s">
        <v>421</v>
      </c>
    </row>
    <row r="504" spans="1:21" x14ac:dyDescent="0.25">
      <c r="A504" t="s">
        <v>408</v>
      </c>
      <c r="B504" t="s">
        <v>572</v>
      </c>
      <c r="C504" t="s">
        <v>621</v>
      </c>
      <c r="D504">
        <v>27480</v>
      </c>
      <c r="E504" t="s">
        <v>478</v>
      </c>
      <c r="F504">
        <v>58</v>
      </c>
      <c r="G504">
        <v>22107</v>
      </c>
      <c r="H504">
        <v>560770</v>
      </c>
      <c r="I504">
        <v>32292</v>
      </c>
      <c r="J504" t="s">
        <v>421</v>
      </c>
      <c r="S504" t="s">
        <v>478</v>
      </c>
      <c r="U504" t="s">
        <v>421</v>
      </c>
    </row>
    <row r="505" spans="1:21" x14ac:dyDescent="0.25">
      <c r="A505" t="s">
        <v>413</v>
      </c>
      <c r="B505" t="s">
        <v>660</v>
      </c>
      <c r="C505" t="s">
        <v>795</v>
      </c>
      <c r="D505">
        <v>18672</v>
      </c>
      <c r="E505" t="s">
        <v>457</v>
      </c>
      <c r="F505">
        <v>56</v>
      </c>
      <c r="G505">
        <v>22710</v>
      </c>
      <c r="H505">
        <v>560698</v>
      </c>
      <c r="I505">
        <v>32472</v>
      </c>
      <c r="J505" t="s">
        <v>421</v>
      </c>
      <c r="S505" t="s">
        <v>457</v>
      </c>
      <c r="U505" t="s">
        <v>421</v>
      </c>
    </row>
    <row r="506" spans="1:21" x14ac:dyDescent="0.25">
      <c r="A506" t="s">
        <v>408</v>
      </c>
      <c r="B506" t="s">
        <v>455</v>
      </c>
      <c r="C506" t="s">
        <v>776</v>
      </c>
      <c r="D506">
        <v>22812</v>
      </c>
      <c r="E506" t="s">
        <v>473</v>
      </c>
      <c r="F506">
        <v>52</v>
      </c>
      <c r="G506">
        <v>24329</v>
      </c>
      <c r="H506">
        <v>351381</v>
      </c>
      <c r="I506">
        <v>32485</v>
      </c>
      <c r="J506" t="s">
        <v>421</v>
      </c>
      <c r="S506" t="s">
        <v>473</v>
      </c>
      <c r="U506" t="s">
        <v>421</v>
      </c>
    </row>
    <row r="507" spans="1:21" x14ac:dyDescent="0.25">
      <c r="A507" t="s">
        <v>413</v>
      </c>
      <c r="B507" t="s">
        <v>564</v>
      </c>
      <c r="C507" t="s">
        <v>453</v>
      </c>
      <c r="D507">
        <v>19344</v>
      </c>
      <c r="E507" t="s">
        <v>416</v>
      </c>
      <c r="F507">
        <v>61</v>
      </c>
      <c r="G507">
        <v>20735</v>
      </c>
      <c r="H507">
        <v>560776</v>
      </c>
      <c r="I507">
        <v>32408</v>
      </c>
      <c r="J507" t="s">
        <v>421</v>
      </c>
      <c r="S507" t="s">
        <v>416</v>
      </c>
      <c r="U507" t="s">
        <v>421</v>
      </c>
    </row>
    <row r="508" spans="1:21" x14ac:dyDescent="0.25">
      <c r="A508" t="s">
        <v>413</v>
      </c>
      <c r="B508" t="s">
        <v>664</v>
      </c>
      <c r="C508" t="s">
        <v>596</v>
      </c>
      <c r="D508">
        <v>26352</v>
      </c>
      <c r="E508" t="s">
        <v>439</v>
      </c>
      <c r="F508">
        <v>54</v>
      </c>
      <c r="G508">
        <v>23353</v>
      </c>
      <c r="H508">
        <v>560735</v>
      </c>
      <c r="I508">
        <v>32183</v>
      </c>
      <c r="J508" t="s">
        <v>421</v>
      </c>
      <c r="S508" t="s">
        <v>439</v>
      </c>
      <c r="U508" t="s">
        <v>421</v>
      </c>
    </row>
    <row r="509" spans="1:21" x14ac:dyDescent="0.25">
      <c r="A509" t="s">
        <v>413</v>
      </c>
      <c r="B509" t="s">
        <v>431</v>
      </c>
      <c r="C509" t="s">
        <v>432</v>
      </c>
      <c r="D509">
        <v>26820</v>
      </c>
      <c r="E509" t="s">
        <v>457</v>
      </c>
      <c r="F509">
        <v>51</v>
      </c>
      <c r="G509">
        <v>24387</v>
      </c>
      <c r="H509">
        <v>560794</v>
      </c>
      <c r="I509">
        <v>32298</v>
      </c>
      <c r="J509" t="s">
        <v>421</v>
      </c>
      <c r="S509" t="s">
        <v>457</v>
      </c>
      <c r="U509" t="s">
        <v>421</v>
      </c>
    </row>
    <row r="510" spans="1:21" x14ac:dyDescent="0.25">
      <c r="A510" t="s">
        <v>413</v>
      </c>
      <c r="B510" t="s">
        <v>506</v>
      </c>
      <c r="C510" t="s">
        <v>576</v>
      </c>
      <c r="D510">
        <v>21876</v>
      </c>
      <c r="E510" t="s">
        <v>473</v>
      </c>
      <c r="F510">
        <v>57</v>
      </c>
      <c r="G510">
        <v>22466</v>
      </c>
      <c r="H510">
        <v>560797</v>
      </c>
      <c r="I510">
        <v>32280</v>
      </c>
      <c r="J510" t="s">
        <v>466</v>
      </c>
      <c r="S510" t="s">
        <v>473</v>
      </c>
      <c r="U510" t="s">
        <v>466</v>
      </c>
    </row>
    <row r="511" spans="1:21" x14ac:dyDescent="0.25">
      <c r="A511" t="s">
        <v>408</v>
      </c>
      <c r="B511" t="s">
        <v>709</v>
      </c>
      <c r="C511" t="s">
        <v>550</v>
      </c>
      <c r="D511">
        <v>26940</v>
      </c>
      <c r="E511" t="s">
        <v>482</v>
      </c>
      <c r="F511">
        <v>55</v>
      </c>
      <c r="G511">
        <v>23196</v>
      </c>
      <c r="H511">
        <v>561474</v>
      </c>
      <c r="I511">
        <v>32297</v>
      </c>
      <c r="J511" t="s">
        <v>466</v>
      </c>
      <c r="S511" t="s">
        <v>482</v>
      </c>
      <c r="U511" t="s">
        <v>466</v>
      </c>
    </row>
    <row r="512" spans="1:21" x14ac:dyDescent="0.25">
      <c r="A512" t="s">
        <v>413</v>
      </c>
      <c r="B512" t="s">
        <v>431</v>
      </c>
      <c r="C512" t="s">
        <v>796</v>
      </c>
      <c r="D512">
        <v>26124</v>
      </c>
      <c r="E512" t="s">
        <v>749</v>
      </c>
      <c r="F512">
        <v>53</v>
      </c>
      <c r="G512">
        <v>23830</v>
      </c>
      <c r="H512">
        <v>560801</v>
      </c>
      <c r="I512">
        <v>32268</v>
      </c>
      <c r="J512" t="s">
        <v>466</v>
      </c>
      <c r="S512" t="s">
        <v>749</v>
      </c>
      <c r="U512" t="s">
        <v>466</v>
      </c>
    </row>
    <row r="513" spans="1:21" x14ac:dyDescent="0.25">
      <c r="A513" t="s">
        <v>413</v>
      </c>
      <c r="B513" t="s">
        <v>652</v>
      </c>
      <c r="C513" t="s">
        <v>489</v>
      </c>
      <c r="D513">
        <v>27756</v>
      </c>
      <c r="E513" t="s">
        <v>460</v>
      </c>
      <c r="F513">
        <v>52</v>
      </c>
      <c r="G513">
        <v>24360</v>
      </c>
      <c r="H513">
        <v>560802</v>
      </c>
      <c r="I513">
        <v>32487</v>
      </c>
      <c r="J513" t="s">
        <v>466</v>
      </c>
      <c r="S513" t="s">
        <v>460</v>
      </c>
      <c r="U513" t="s">
        <v>466</v>
      </c>
    </row>
    <row r="514" spans="1:21" x14ac:dyDescent="0.25">
      <c r="A514" t="s">
        <v>413</v>
      </c>
      <c r="B514" t="s">
        <v>479</v>
      </c>
      <c r="C514" t="s">
        <v>563</v>
      </c>
      <c r="D514">
        <v>29736</v>
      </c>
      <c r="E514" t="s">
        <v>797</v>
      </c>
      <c r="F514">
        <v>51</v>
      </c>
      <c r="G514">
        <v>24727</v>
      </c>
      <c r="H514">
        <v>560796</v>
      </c>
      <c r="I514">
        <v>32150</v>
      </c>
      <c r="J514" t="s">
        <v>466</v>
      </c>
      <c r="S514" t="s">
        <v>797</v>
      </c>
      <c r="U514" t="s">
        <v>466</v>
      </c>
    </row>
    <row r="515" spans="1:21" x14ac:dyDescent="0.25">
      <c r="A515" t="s">
        <v>413</v>
      </c>
      <c r="B515" t="s">
        <v>493</v>
      </c>
      <c r="C515" t="s">
        <v>752</v>
      </c>
      <c r="D515">
        <v>30972</v>
      </c>
      <c r="E515" t="s">
        <v>536</v>
      </c>
      <c r="F515">
        <v>51</v>
      </c>
      <c r="G515">
        <v>24565</v>
      </c>
      <c r="H515">
        <v>560800</v>
      </c>
      <c r="I515">
        <v>32285</v>
      </c>
      <c r="J515" t="s">
        <v>466</v>
      </c>
      <c r="S515" t="s">
        <v>536</v>
      </c>
      <c r="U515" t="s">
        <v>466</v>
      </c>
    </row>
    <row r="516" spans="1:21" x14ac:dyDescent="0.25">
      <c r="A516" t="s">
        <v>413</v>
      </c>
      <c r="B516" t="s">
        <v>512</v>
      </c>
      <c r="C516" t="s">
        <v>518</v>
      </c>
      <c r="D516">
        <v>24444</v>
      </c>
      <c r="E516" t="s">
        <v>798</v>
      </c>
      <c r="F516">
        <v>58</v>
      </c>
      <c r="G516">
        <v>21865</v>
      </c>
      <c r="H516">
        <v>350116</v>
      </c>
      <c r="I516">
        <v>32306</v>
      </c>
      <c r="J516" t="s">
        <v>466</v>
      </c>
      <c r="S516" t="s">
        <v>798</v>
      </c>
      <c r="U516" t="s">
        <v>466</v>
      </c>
    </row>
    <row r="517" spans="1:21" x14ac:dyDescent="0.25">
      <c r="A517" t="s">
        <v>454</v>
      </c>
      <c r="B517" t="s">
        <v>660</v>
      </c>
      <c r="C517" t="s">
        <v>773</v>
      </c>
      <c r="D517">
        <v>23268</v>
      </c>
      <c r="E517" t="s">
        <v>799</v>
      </c>
      <c r="F517">
        <v>54</v>
      </c>
      <c r="G517">
        <v>23295</v>
      </c>
      <c r="H517">
        <v>351173</v>
      </c>
      <c r="I517">
        <v>32266</v>
      </c>
      <c r="J517" t="s">
        <v>466</v>
      </c>
      <c r="S517" t="s">
        <v>799</v>
      </c>
      <c r="U517" t="s">
        <v>466</v>
      </c>
    </row>
    <row r="518" spans="1:21" x14ac:dyDescent="0.25">
      <c r="A518" t="s">
        <v>408</v>
      </c>
      <c r="B518" t="s">
        <v>541</v>
      </c>
      <c r="C518" t="s">
        <v>550</v>
      </c>
      <c r="D518">
        <v>28512</v>
      </c>
      <c r="E518" t="s">
        <v>763</v>
      </c>
      <c r="F518">
        <v>54</v>
      </c>
      <c r="G518">
        <v>23632</v>
      </c>
      <c r="H518">
        <v>350274</v>
      </c>
      <c r="I518">
        <v>32502</v>
      </c>
      <c r="J518" t="s">
        <v>466</v>
      </c>
      <c r="S518" t="s">
        <v>763</v>
      </c>
      <c r="U518" t="s">
        <v>466</v>
      </c>
    </row>
    <row r="519" spans="1:21" x14ac:dyDescent="0.25">
      <c r="A519" t="s">
        <v>408</v>
      </c>
      <c r="B519" t="s">
        <v>461</v>
      </c>
      <c r="C519" t="s">
        <v>774</v>
      </c>
      <c r="D519">
        <v>27672</v>
      </c>
      <c r="E519" t="s">
        <v>800</v>
      </c>
      <c r="F519">
        <v>53</v>
      </c>
      <c r="G519">
        <v>23840</v>
      </c>
      <c r="H519">
        <v>560719</v>
      </c>
      <c r="I519">
        <v>32336</v>
      </c>
      <c r="J519" t="s">
        <v>412</v>
      </c>
      <c r="S519" t="s">
        <v>800</v>
      </c>
      <c r="U519" t="s">
        <v>412</v>
      </c>
    </row>
    <row r="520" spans="1:21" x14ac:dyDescent="0.25">
      <c r="A520" t="s">
        <v>413</v>
      </c>
      <c r="B520" t="s">
        <v>526</v>
      </c>
      <c r="C520" t="s">
        <v>801</v>
      </c>
      <c r="D520">
        <v>19068</v>
      </c>
      <c r="E520" t="s">
        <v>416</v>
      </c>
      <c r="F520">
        <v>53</v>
      </c>
      <c r="G520">
        <v>23927</v>
      </c>
      <c r="H520">
        <v>560806</v>
      </c>
      <c r="I520">
        <v>32205</v>
      </c>
      <c r="J520" t="s">
        <v>412</v>
      </c>
      <c r="S520" t="s">
        <v>416</v>
      </c>
      <c r="U520" t="s">
        <v>412</v>
      </c>
    </row>
    <row r="521" spans="1:21" x14ac:dyDescent="0.25">
      <c r="A521" t="s">
        <v>408</v>
      </c>
      <c r="B521" t="s">
        <v>667</v>
      </c>
      <c r="C521" t="s">
        <v>779</v>
      </c>
      <c r="D521">
        <v>20280</v>
      </c>
      <c r="E521" t="s">
        <v>536</v>
      </c>
      <c r="F521">
        <v>53</v>
      </c>
      <c r="G521">
        <v>23789</v>
      </c>
      <c r="H521">
        <v>560722</v>
      </c>
      <c r="I521">
        <v>32427</v>
      </c>
      <c r="J521" t="s">
        <v>412</v>
      </c>
      <c r="S521" t="s">
        <v>536</v>
      </c>
      <c r="U521" t="s">
        <v>412</v>
      </c>
    </row>
    <row r="522" spans="1:21" x14ac:dyDescent="0.25">
      <c r="A522" t="s">
        <v>413</v>
      </c>
      <c r="B522" t="s">
        <v>410</v>
      </c>
      <c r="C522" t="s">
        <v>721</v>
      </c>
      <c r="D522">
        <v>19536</v>
      </c>
      <c r="E522" t="s">
        <v>802</v>
      </c>
      <c r="F522">
        <v>53</v>
      </c>
      <c r="G522">
        <v>23848</v>
      </c>
      <c r="H522">
        <v>350277</v>
      </c>
      <c r="I522">
        <v>32341</v>
      </c>
      <c r="J522" t="s">
        <v>412</v>
      </c>
      <c r="S522" t="s">
        <v>802</v>
      </c>
      <c r="U522" t="s">
        <v>412</v>
      </c>
    </row>
    <row r="523" spans="1:21" x14ac:dyDescent="0.25">
      <c r="A523" t="s">
        <v>413</v>
      </c>
      <c r="B523" t="s">
        <v>512</v>
      </c>
      <c r="C523" t="s">
        <v>803</v>
      </c>
      <c r="D523">
        <v>18444</v>
      </c>
      <c r="E523" t="s">
        <v>622</v>
      </c>
      <c r="F523">
        <v>53</v>
      </c>
      <c r="G523">
        <v>23865</v>
      </c>
      <c r="H523">
        <v>560813</v>
      </c>
      <c r="I523">
        <v>32408</v>
      </c>
      <c r="J523" t="s">
        <v>412</v>
      </c>
      <c r="S523" t="s">
        <v>622</v>
      </c>
      <c r="U523" t="s">
        <v>412</v>
      </c>
    </row>
    <row r="524" spans="1:21" x14ac:dyDescent="0.25">
      <c r="A524" t="s">
        <v>413</v>
      </c>
      <c r="B524" t="s">
        <v>791</v>
      </c>
      <c r="C524" t="s">
        <v>804</v>
      </c>
      <c r="D524">
        <v>30000</v>
      </c>
      <c r="E524" t="s">
        <v>622</v>
      </c>
      <c r="F524">
        <v>52</v>
      </c>
      <c r="G524">
        <v>24115</v>
      </c>
      <c r="H524">
        <v>560815</v>
      </c>
      <c r="I524">
        <v>32236</v>
      </c>
      <c r="J524" t="s">
        <v>412</v>
      </c>
      <c r="S524" t="s">
        <v>622</v>
      </c>
      <c r="U524" t="s">
        <v>412</v>
      </c>
    </row>
    <row r="525" spans="1:21" x14ac:dyDescent="0.25">
      <c r="A525" t="s">
        <v>413</v>
      </c>
      <c r="B525" t="s">
        <v>648</v>
      </c>
      <c r="C525" t="s">
        <v>91</v>
      </c>
      <c r="D525">
        <v>18372</v>
      </c>
      <c r="E525" t="s">
        <v>622</v>
      </c>
      <c r="F525">
        <v>52</v>
      </c>
      <c r="G525">
        <v>24217</v>
      </c>
      <c r="H525">
        <v>560821</v>
      </c>
      <c r="I525">
        <v>32503</v>
      </c>
      <c r="J525" t="s">
        <v>412</v>
      </c>
      <c r="S525" t="s">
        <v>622</v>
      </c>
      <c r="U525" t="s">
        <v>412</v>
      </c>
    </row>
    <row r="526" spans="1:21" x14ac:dyDescent="0.25">
      <c r="A526" t="s">
        <v>408</v>
      </c>
      <c r="B526" t="s">
        <v>629</v>
      </c>
      <c r="C526" t="s">
        <v>444</v>
      </c>
      <c r="D526">
        <v>29784</v>
      </c>
      <c r="E526" t="s">
        <v>780</v>
      </c>
      <c r="F526">
        <v>53</v>
      </c>
      <c r="G526">
        <v>23935</v>
      </c>
      <c r="H526">
        <v>560734</v>
      </c>
      <c r="I526">
        <v>32458</v>
      </c>
      <c r="J526" t="s">
        <v>412</v>
      </c>
      <c r="S526" t="s">
        <v>780</v>
      </c>
      <c r="U526" t="s">
        <v>412</v>
      </c>
    </row>
    <row r="527" spans="1:21" x14ac:dyDescent="0.25">
      <c r="A527" t="s">
        <v>413</v>
      </c>
      <c r="B527" t="s">
        <v>730</v>
      </c>
      <c r="C527" t="s">
        <v>609</v>
      </c>
      <c r="D527">
        <v>19968</v>
      </c>
      <c r="E527" t="s">
        <v>805</v>
      </c>
      <c r="F527">
        <v>53</v>
      </c>
      <c r="G527">
        <v>23874</v>
      </c>
      <c r="H527">
        <v>560824</v>
      </c>
      <c r="I527">
        <v>32473</v>
      </c>
      <c r="J527" t="s">
        <v>412</v>
      </c>
      <c r="S527" t="s">
        <v>805</v>
      </c>
      <c r="U527" t="s">
        <v>412</v>
      </c>
    </row>
    <row r="528" spans="1:21" x14ac:dyDescent="0.25">
      <c r="A528" t="s">
        <v>454</v>
      </c>
      <c r="B528" t="s">
        <v>568</v>
      </c>
      <c r="C528" t="s">
        <v>438</v>
      </c>
      <c r="D528">
        <v>30084</v>
      </c>
      <c r="E528" t="s">
        <v>806</v>
      </c>
      <c r="F528">
        <v>52</v>
      </c>
      <c r="G528">
        <v>24280</v>
      </c>
      <c r="H528">
        <v>560825</v>
      </c>
      <c r="I528">
        <v>32606</v>
      </c>
      <c r="J528" t="s">
        <v>412</v>
      </c>
      <c r="S528" t="s">
        <v>806</v>
      </c>
      <c r="U528" t="s">
        <v>412</v>
      </c>
    </row>
    <row r="529" spans="1:21" x14ac:dyDescent="0.25">
      <c r="A529" t="s">
        <v>413</v>
      </c>
      <c r="B529" t="s">
        <v>568</v>
      </c>
      <c r="C529" t="s">
        <v>472</v>
      </c>
      <c r="D529">
        <v>31032</v>
      </c>
      <c r="E529" t="s">
        <v>470</v>
      </c>
      <c r="F529">
        <v>52</v>
      </c>
      <c r="G529">
        <v>24261</v>
      </c>
      <c r="H529">
        <v>560826</v>
      </c>
      <c r="I529">
        <v>32362</v>
      </c>
      <c r="J529" t="s">
        <v>412</v>
      </c>
      <c r="S529" t="s">
        <v>470</v>
      </c>
      <c r="U529" t="s">
        <v>412</v>
      </c>
    </row>
    <row r="530" spans="1:21" x14ac:dyDescent="0.25">
      <c r="A530" t="s">
        <v>413</v>
      </c>
      <c r="B530" t="s">
        <v>559</v>
      </c>
      <c r="C530" t="s">
        <v>91</v>
      </c>
      <c r="D530">
        <v>25764</v>
      </c>
      <c r="E530" t="s">
        <v>460</v>
      </c>
      <c r="F530">
        <v>51</v>
      </c>
      <c r="G530">
        <v>24418</v>
      </c>
      <c r="H530">
        <v>560835</v>
      </c>
      <c r="I530">
        <v>32398</v>
      </c>
      <c r="J530" t="s">
        <v>417</v>
      </c>
      <c r="S530" t="s">
        <v>460</v>
      </c>
      <c r="U530" t="s">
        <v>417</v>
      </c>
    </row>
    <row r="531" spans="1:21" x14ac:dyDescent="0.25">
      <c r="A531" t="s">
        <v>413</v>
      </c>
      <c r="B531" t="s">
        <v>541</v>
      </c>
      <c r="C531" t="s">
        <v>807</v>
      </c>
      <c r="D531">
        <v>29976</v>
      </c>
      <c r="E531" t="s">
        <v>508</v>
      </c>
      <c r="F531">
        <v>65</v>
      </c>
      <c r="G531">
        <v>19426</v>
      </c>
      <c r="H531">
        <v>560831</v>
      </c>
      <c r="I531">
        <v>32327</v>
      </c>
      <c r="J531" t="s">
        <v>417</v>
      </c>
      <c r="S531" t="s">
        <v>508</v>
      </c>
      <c r="U531" t="s">
        <v>417</v>
      </c>
    </row>
    <row r="532" spans="1:21" x14ac:dyDescent="0.25">
      <c r="A532" t="s">
        <v>413</v>
      </c>
      <c r="B532" t="s">
        <v>414</v>
      </c>
      <c r="C532" t="s">
        <v>808</v>
      </c>
      <c r="D532">
        <v>20004</v>
      </c>
      <c r="E532" t="s">
        <v>460</v>
      </c>
      <c r="F532">
        <v>52</v>
      </c>
      <c r="G532">
        <v>24338</v>
      </c>
      <c r="H532">
        <v>560827</v>
      </c>
      <c r="I532">
        <v>32223</v>
      </c>
      <c r="J532" t="s">
        <v>417</v>
      </c>
      <c r="S532" t="s">
        <v>460</v>
      </c>
      <c r="U532" t="s">
        <v>417</v>
      </c>
    </row>
    <row r="533" spans="1:21" x14ac:dyDescent="0.25">
      <c r="A533" t="s">
        <v>408</v>
      </c>
      <c r="B533" t="s">
        <v>784</v>
      </c>
      <c r="C533" t="s">
        <v>152</v>
      </c>
      <c r="D533">
        <v>25032</v>
      </c>
      <c r="E533" t="s">
        <v>536</v>
      </c>
      <c r="F533">
        <v>53</v>
      </c>
      <c r="G533">
        <v>23783</v>
      </c>
      <c r="H533">
        <v>560747</v>
      </c>
      <c r="I533">
        <v>32803</v>
      </c>
      <c r="J533" t="s">
        <v>417</v>
      </c>
      <c r="S533" t="s">
        <v>536</v>
      </c>
      <c r="U533" t="s">
        <v>417</v>
      </c>
    </row>
    <row r="534" spans="1:21" x14ac:dyDescent="0.25">
      <c r="A534" t="s">
        <v>408</v>
      </c>
      <c r="B534" t="s">
        <v>586</v>
      </c>
      <c r="C534" t="s">
        <v>535</v>
      </c>
      <c r="D534">
        <v>25776</v>
      </c>
      <c r="E534" t="s">
        <v>445</v>
      </c>
      <c r="F534">
        <v>55</v>
      </c>
      <c r="G534">
        <v>23091</v>
      </c>
      <c r="H534">
        <v>560838</v>
      </c>
      <c r="I534">
        <v>32618</v>
      </c>
      <c r="J534" t="s">
        <v>417</v>
      </c>
      <c r="S534" t="s">
        <v>445</v>
      </c>
      <c r="U534" t="s">
        <v>417</v>
      </c>
    </row>
    <row r="535" spans="1:21" x14ac:dyDescent="0.25">
      <c r="A535" t="s">
        <v>408</v>
      </c>
      <c r="B535" t="s">
        <v>634</v>
      </c>
      <c r="C535" t="s">
        <v>630</v>
      </c>
      <c r="D535">
        <v>30036</v>
      </c>
      <c r="E535" t="s">
        <v>473</v>
      </c>
      <c r="F535">
        <v>52</v>
      </c>
      <c r="G535">
        <v>24280</v>
      </c>
      <c r="H535">
        <v>560842</v>
      </c>
      <c r="I535">
        <v>32606</v>
      </c>
      <c r="J535" t="s">
        <v>417</v>
      </c>
      <c r="S535" t="s">
        <v>473</v>
      </c>
      <c r="U535" t="s">
        <v>417</v>
      </c>
    </row>
    <row r="536" spans="1:21" x14ac:dyDescent="0.25">
      <c r="A536" t="s">
        <v>413</v>
      </c>
      <c r="B536" t="s">
        <v>730</v>
      </c>
      <c r="C536" t="s">
        <v>441</v>
      </c>
      <c r="D536">
        <v>28908</v>
      </c>
      <c r="E536" t="s">
        <v>460</v>
      </c>
      <c r="F536">
        <v>51</v>
      </c>
      <c r="G536">
        <v>24570</v>
      </c>
      <c r="H536">
        <v>560837</v>
      </c>
      <c r="I536">
        <v>32631</v>
      </c>
      <c r="J536" t="s">
        <v>417</v>
      </c>
      <c r="S536" t="s">
        <v>460</v>
      </c>
      <c r="U536" t="s">
        <v>417</v>
      </c>
    </row>
    <row r="537" spans="1:21" x14ac:dyDescent="0.25">
      <c r="A537" t="s">
        <v>408</v>
      </c>
      <c r="B537" t="s">
        <v>719</v>
      </c>
      <c r="C537" t="s">
        <v>465</v>
      </c>
      <c r="D537">
        <v>20076</v>
      </c>
      <c r="E537" t="s">
        <v>470</v>
      </c>
      <c r="F537">
        <v>58</v>
      </c>
      <c r="G537">
        <v>22065</v>
      </c>
      <c r="H537">
        <v>350371</v>
      </c>
      <c r="I537">
        <v>32755</v>
      </c>
      <c r="J537" t="s">
        <v>417</v>
      </c>
      <c r="S537" t="s">
        <v>470</v>
      </c>
      <c r="U537" t="s">
        <v>417</v>
      </c>
    </row>
    <row r="538" spans="1:21" x14ac:dyDescent="0.25">
      <c r="A538" t="s">
        <v>408</v>
      </c>
      <c r="B538" t="s">
        <v>665</v>
      </c>
      <c r="C538" t="s">
        <v>155</v>
      </c>
      <c r="D538">
        <v>19188</v>
      </c>
      <c r="E538" t="s">
        <v>726</v>
      </c>
      <c r="F538">
        <v>53</v>
      </c>
      <c r="G538">
        <v>23660</v>
      </c>
      <c r="H538">
        <v>560765</v>
      </c>
      <c r="I538">
        <v>32648</v>
      </c>
      <c r="J538" t="s">
        <v>417</v>
      </c>
      <c r="S538" t="s">
        <v>726</v>
      </c>
      <c r="U538" t="s">
        <v>417</v>
      </c>
    </row>
    <row r="539" spans="1:21" x14ac:dyDescent="0.25">
      <c r="A539" t="s">
        <v>408</v>
      </c>
      <c r="B539" t="s">
        <v>618</v>
      </c>
      <c r="C539" t="s">
        <v>685</v>
      </c>
      <c r="D539">
        <v>27384</v>
      </c>
      <c r="E539" t="s">
        <v>442</v>
      </c>
      <c r="F539">
        <v>55</v>
      </c>
      <c r="G539">
        <v>22961</v>
      </c>
      <c r="H539">
        <v>560850</v>
      </c>
      <c r="I539">
        <v>32761</v>
      </c>
      <c r="J539" t="s">
        <v>417</v>
      </c>
      <c r="S539" t="s">
        <v>442</v>
      </c>
      <c r="U539" t="s">
        <v>417</v>
      </c>
    </row>
    <row r="540" spans="1:21" x14ac:dyDescent="0.25">
      <c r="A540" t="s">
        <v>408</v>
      </c>
      <c r="B540" t="s">
        <v>531</v>
      </c>
      <c r="C540" t="s">
        <v>621</v>
      </c>
      <c r="D540">
        <v>21804</v>
      </c>
      <c r="E540" t="s">
        <v>449</v>
      </c>
      <c r="F540">
        <v>54</v>
      </c>
      <c r="G540">
        <v>23562</v>
      </c>
      <c r="H540">
        <v>560851</v>
      </c>
      <c r="I540">
        <v>32513</v>
      </c>
      <c r="J540" t="s">
        <v>417</v>
      </c>
      <c r="S540" t="s">
        <v>449</v>
      </c>
      <c r="U540" t="s">
        <v>417</v>
      </c>
    </row>
    <row r="541" spans="1:21" x14ac:dyDescent="0.25">
      <c r="A541" t="s">
        <v>413</v>
      </c>
      <c r="B541" t="s">
        <v>497</v>
      </c>
      <c r="C541" t="s">
        <v>706</v>
      </c>
      <c r="D541">
        <v>23676</v>
      </c>
      <c r="E541" t="s">
        <v>473</v>
      </c>
      <c r="F541">
        <v>53</v>
      </c>
      <c r="G541">
        <v>23799</v>
      </c>
      <c r="H541">
        <v>351446</v>
      </c>
      <c r="I541">
        <v>33153</v>
      </c>
      <c r="J541" t="s">
        <v>417</v>
      </c>
      <c r="S541" t="s">
        <v>473</v>
      </c>
      <c r="U541" t="s">
        <v>417</v>
      </c>
    </row>
    <row r="542" spans="1:21" x14ac:dyDescent="0.25">
      <c r="A542" t="s">
        <v>413</v>
      </c>
      <c r="B542" t="s">
        <v>476</v>
      </c>
      <c r="C542" t="s">
        <v>583</v>
      </c>
      <c r="D542">
        <v>20244</v>
      </c>
      <c r="E542" t="s">
        <v>416</v>
      </c>
      <c r="F542">
        <v>55</v>
      </c>
      <c r="G542">
        <v>23230</v>
      </c>
      <c r="H542">
        <v>560856</v>
      </c>
      <c r="I542">
        <v>32570</v>
      </c>
      <c r="J542" t="s">
        <v>417</v>
      </c>
      <c r="S542" t="s">
        <v>416</v>
      </c>
      <c r="U542" t="s">
        <v>417</v>
      </c>
    </row>
    <row r="543" spans="1:21" x14ac:dyDescent="0.25">
      <c r="A543" t="s">
        <v>408</v>
      </c>
      <c r="B543" t="s">
        <v>639</v>
      </c>
      <c r="C543" t="s">
        <v>776</v>
      </c>
      <c r="D543">
        <v>27564</v>
      </c>
      <c r="E543" t="s">
        <v>425</v>
      </c>
      <c r="F543">
        <v>52</v>
      </c>
      <c r="G543">
        <v>24310</v>
      </c>
      <c r="H543">
        <v>560803</v>
      </c>
      <c r="I543">
        <v>32838</v>
      </c>
      <c r="J543" t="s">
        <v>417</v>
      </c>
      <c r="S543" t="s">
        <v>425</v>
      </c>
      <c r="U543" t="s">
        <v>417</v>
      </c>
    </row>
    <row r="544" spans="1:21" x14ac:dyDescent="0.25">
      <c r="A544" t="s">
        <v>408</v>
      </c>
      <c r="B544" t="s">
        <v>471</v>
      </c>
      <c r="C544" t="s">
        <v>532</v>
      </c>
      <c r="D544">
        <v>19092</v>
      </c>
      <c r="E544" t="s">
        <v>416</v>
      </c>
      <c r="F544">
        <v>52</v>
      </c>
      <c r="G544">
        <v>24202</v>
      </c>
      <c r="H544">
        <v>560795</v>
      </c>
      <c r="I544">
        <v>32852</v>
      </c>
      <c r="J544" t="s">
        <v>417</v>
      </c>
      <c r="S544" t="s">
        <v>416</v>
      </c>
      <c r="U544" t="s">
        <v>417</v>
      </c>
    </row>
    <row r="545" spans="1:21" x14ac:dyDescent="0.25">
      <c r="A545" t="s">
        <v>413</v>
      </c>
      <c r="B545" t="s">
        <v>570</v>
      </c>
      <c r="C545" t="s">
        <v>515</v>
      </c>
      <c r="D545">
        <v>18144</v>
      </c>
      <c r="E545" t="s">
        <v>638</v>
      </c>
      <c r="F545">
        <v>54</v>
      </c>
      <c r="G545">
        <v>23441</v>
      </c>
      <c r="H545">
        <v>351492</v>
      </c>
      <c r="I545">
        <v>32796</v>
      </c>
      <c r="J545" t="s">
        <v>417</v>
      </c>
      <c r="S545" t="s">
        <v>638</v>
      </c>
      <c r="U545" t="s">
        <v>417</v>
      </c>
    </row>
    <row r="546" spans="1:21" x14ac:dyDescent="0.25">
      <c r="A546" t="s">
        <v>408</v>
      </c>
      <c r="B546" t="s">
        <v>431</v>
      </c>
      <c r="C546" t="s">
        <v>155</v>
      </c>
      <c r="D546">
        <v>26352</v>
      </c>
      <c r="E546" t="s">
        <v>536</v>
      </c>
      <c r="F546">
        <v>51</v>
      </c>
      <c r="G546">
        <v>24436</v>
      </c>
      <c r="H546">
        <v>350735</v>
      </c>
      <c r="I546">
        <v>32533</v>
      </c>
      <c r="J546" t="s">
        <v>421</v>
      </c>
      <c r="S546" t="s">
        <v>536</v>
      </c>
      <c r="U546" t="s">
        <v>421</v>
      </c>
    </row>
    <row r="547" spans="1:21" x14ac:dyDescent="0.25">
      <c r="A547" t="s">
        <v>408</v>
      </c>
      <c r="B547" t="s">
        <v>625</v>
      </c>
      <c r="C547" t="s">
        <v>444</v>
      </c>
      <c r="D547">
        <v>27156</v>
      </c>
      <c r="E547" t="s">
        <v>619</v>
      </c>
      <c r="F547">
        <v>54</v>
      </c>
      <c r="G547">
        <v>23472</v>
      </c>
      <c r="H547">
        <v>350740</v>
      </c>
      <c r="I547">
        <v>32648</v>
      </c>
      <c r="J547" t="s">
        <v>421</v>
      </c>
      <c r="S547" t="s">
        <v>619</v>
      </c>
      <c r="U547" t="s">
        <v>421</v>
      </c>
    </row>
    <row r="548" spans="1:21" x14ac:dyDescent="0.25">
      <c r="A548" t="s">
        <v>413</v>
      </c>
      <c r="B548" t="s">
        <v>528</v>
      </c>
      <c r="C548" t="s">
        <v>809</v>
      </c>
      <c r="D548">
        <v>25680</v>
      </c>
      <c r="E548" t="s">
        <v>473</v>
      </c>
      <c r="F548">
        <v>52</v>
      </c>
      <c r="G548">
        <v>24159</v>
      </c>
      <c r="H548">
        <v>560856</v>
      </c>
      <c r="I548">
        <v>32763</v>
      </c>
      <c r="J548" t="s">
        <v>421</v>
      </c>
      <c r="S548" t="s">
        <v>473</v>
      </c>
      <c r="U548" t="s">
        <v>421</v>
      </c>
    </row>
    <row r="549" spans="1:21" x14ac:dyDescent="0.25">
      <c r="A549" t="s">
        <v>408</v>
      </c>
      <c r="B549" t="s">
        <v>506</v>
      </c>
      <c r="C549" t="s">
        <v>465</v>
      </c>
      <c r="D549">
        <v>22008</v>
      </c>
      <c r="E549" t="s">
        <v>422</v>
      </c>
      <c r="F549">
        <v>52</v>
      </c>
      <c r="G549">
        <v>24132</v>
      </c>
      <c r="H549">
        <v>350742</v>
      </c>
      <c r="I549">
        <v>32601</v>
      </c>
      <c r="J549" t="s">
        <v>421</v>
      </c>
      <c r="S549" t="s">
        <v>422</v>
      </c>
      <c r="U549" t="s">
        <v>421</v>
      </c>
    </row>
    <row r="550" spans="1:21" x14ac:dyDescent="0.25">
      <c r="A550" t="s">
        <v>408</v>
      </c>
      <c r="B550" t="s">
        <v>503</v>
      </c>
      <c r="C550" t="s">
        <v>810</v>
      </c>
      <c r="D550">
        <v>28968</v>
      </c>
      <c r="E550" t="s">
        <v>811</v>
      </c>
      <c r="F550">
        <v>60</v>
      </c>
      <c r="G550">
        <v>21407</v>
      </c>
      <c r="H550">
        <v>350770</v>
      </c>
      <c r="I550">
        <v>32920</v>
      </c>
      <c r="J550" t="s">
        <v>421</v>
      </c>
      <c r="S550" t="s">
        <v>811</v>
      </c>
      <c r="U550" t="s">
        <v>421</v>
      </c>
    </row>
    <row r="551" spans="1:21" x14ac:dyDescent="0.25">
      <c r="A551" t="s">
        <v>413</v>
      </c>
      <c r="B551" t="s">
        <v>528</v>
      </c>
      <c r="C551" t="s">
        <v>472</v>
      </c>
      <c r="D551">
        <v>25944</v>
      </c>
      <c r="E551" t="s">
        <v>457</v>
      </c>
      <c r="F551">
        <v>52</v>
      </c>
      <c r="G551">
        <v>24249</v>
      </c>
      <c r="H551">
        <v>350756</v>
      </c>
      <c r="I551">
        <v>32961</v>
      </c>
      <c r="J551" t="s">
        <v>421</v>
      </c>
      <c r="S551" t="s">
        <v>457</v>
      </c>
      <c r="U551" t="s">
        <v>421</v>
      </c>
    </row>
    <row r="552" spans="1:21" x14ac:dyDescent="0.25">
      <c r="A552" t="s">
        <v>413</v>
      </c>
      <c r="B552" t="s">
        <v>443</v>
      </c>
      <c r="C552" t="s">
        <v>812</v>
      </c>
      <c r="D552">
        <v>18084</v>
      </c>
      <c r="E552" t="s">
        <v>813</v>
      </c>
      <c r="F552">
        <v>56</v>
      </c>
      <c r="G552">
        <v>22693</v>
      </c>
      <c r="H552">
        <v>350561</v>
      </c>
      <c r="I552">
        <v>32968</v>
      </c>
      <c r="J552" t="s">
        <v>421</v>
      </c>
      <c r="S552" t="s">
        <v>813</v>
      </c>
      <c r="U552" t="s">
        <v>421</v>
      </c>
    </row>
    <row r="553" spans="1:21" x14ac:dyDescent="0.25">
      <c r="A553" t="s">
        <v>413</v>
      </c>
      <c r="B553" t="s">
        <v>521</v>
      </c>
      <c r="C553" t="s">
        <v>750</v>
      </c>
      <c r="D553">
        <v>20520</v>
      </c>
      <c r="E553" t="s">
        <v>416</v>
      </c>
      <c r="F553">
        <v>52</v>
      </c>
      <c r="G553">
        <v>24112</v>
      </c>
      <c r="H553">
        <v>351375</v>
      </c>
      <c r="I553">
        <v>33027</v>
      </c>
      <c r="J553" t="s">
        <v>421</v>
      </c>
      <c r="S553" t="s">
        <v>416</v>
      </c>
      <c r="U553" t="s">
        <v>421</v>
      </c>
    </row>
    <row r="554" spans="1:21" x14ac:dyDescent="0.25">
      <c r="A554" t="s">
        <v>413</v>
      </c>
      <c r="B554" t="s">
        <v>615</v>
      </c>
      <c r="C554" t="s">
        <v>764</v>
      </c>
      <c r="D554">
        <v>21396</v>
      </c>
      <c r="E554" t="s">
        <v>738</v>
      </c>
      <c r="F554">
        <v>52</v>
      </c>
      <c r="G554">
        <v>24262</v>
      </c>
      <c r="H554">
        <v>350715</v>
      </c>
      <c r="I554">
        <v>32958</v>
      </c>
      <c r="J554" t="s">
        <v>421</v>
      </c>
      <c r="S554" t="s">
        <v>738</v>
      </c>
      <c r="U554" t="s">
        <v>421</v>
      </c>
    </row>
    <row r="555" spans="1:21" x14ac:dyDescent="0.25">
      <c r="A555" t="s">
        <v>408</v>
      </c>
      <c r="B555" t="s">
        <v>559</v>
      </c>
      <c r="C555" t="s">
        <v>410</v>
      </c>
      <c r="D555">
        <v>23364</v>
      </c>
      <c r="E555" t="s">
        <v>442</v>
      </c>
      <c r="F555">
        <v>55</v>
      </c>
      <c r="G555">
        <v>22926</v>
      </c>
      <c r="H555">
        <v>350782</v>
      </c>
      <c r="I555">
        <v>32899</v>
      </c>
      <c r="J555" t="s">
        <v>421</v>
      </c>
      <c r="S555" t="s">
        <v>442</v>
      </c>
      <c r="U555" t="s">
        <v>421</v>
      </c>
    </row>
    <row r="556" spans="1:21" x14ac:dyDescent="0.25">
      <c r="A556" t="s">
        <v>413</v>
      </c>
      <c r="B556" t="s">
        <v>526</v>
      </c>
      <c r="C556" t="s">
        <v>507</v>
      </c>
      <c r="D556">
        <v>18288</v>
      </c>
      <c r="E556" t="s">
        <v>473</v>
      </c>
      <c r="F556">
        <v>53</v>
      </c>
      <c r="G556">
        <v>23799</v>
      </c>
      <c r="H556">
        <v>350535</v>
      </c>
      <c r="I556">
        <v>33153</v>
      </c>
      <c r="J556" t="s">
        <v>466</v>
      </c>
      <c r="S556" t="s">
        <v>473</v>
      </c>
      <c r="U556" t="s">
        <v>466</v>
      </c>
    </row>
    <row r="557" spans="1:21" x14ac:dyDescent="0.25">
      <c r="A557" t="s">
        <v>454</v>
      </c>
      <c r="B557" t="s">
        <v>471</v>
      </c>
      <c r="C557" t="s">
        <v>491</v>
      </c>
      <c r="D557">
        <v>23040</v>
      </c>
      <c r="E557" t="s">
        <v>658</v>
      </c>
      <c r="F557">
        <v>52</v>
      </c>
      <c r="G557">
        <v>24369</v>
      </c>
      <c r="H557">
        <v>350684</v>
      </c>
      <c r="I557">
        <v>33215</v>
      </c>
      <c r="J557" t="s">
        <v>466</v>
      </c>
      <c r="S557" t="s">
        <v>658</v>
      </c>
      <c r="U557" t="s">
        <v>466</v>
      </c>
    </row>
    <row r="558" spans="1:21" x14ac:dyDescent="0.25">
      <c r="A558" t="s">
        <v>413</v>
      </c>
      <c r="B558" t="s">
        <v>612</v>
      </c>
      <c r="C558" t="s">
        <v>737</v>
      </c>
      <c r="D558">
        <v>23616</v>
      </c>
      <c r="E558" t="s">
        <v>460</v>
      </c>
      <c r="F558">
        <v>50</v>
      </c>
      <c r="G558">
        <v>24894</v>
      </c>
      <c r="H558">
        <v>350502</v>
      </c>
      <c r="I558">
        <v>33187</v>
      </c>
      <c r="J558" t="s">
        <v>466</v>
      </c>
      <c r="S558" t="s">
        <v>460</v>
      </c>
      <c r="U558" t="s">
        <v>466</v>
      </c>
    </row>
    <row r="559" spans="1:21" x14ac:dyDescent="0.25">
      <c r="A559" t="s">
        <v>408</v>
      </c>
      <c r="B559" t="s">
        <v>531</v>
      </c>
      <c r="C559" t="s">
        <v>604</v>
      </c>
      <c r="D559">
        <v>29100</v>
      </c>
      <c r="E559" t="s">
        <v>814</v>
      </c>
      <c r="F559">
        <v>50</v>
      </c>
      <c r="G559">
        <v>24845</v>
      </c>
      <c r="H559">
        <v>350606</v>
      </c>
      <c r="I559">
        <v>33097</v>
      </c>
      <c r="J559" t="s">
        <v>466</v>
      </c>
      <c r="S559" t="s">
        <v>814</v>
      </c>
      <c r="U559" t="s">
        <v>466</v>
      </c>
    </row>
    <row r="560" spans="1:21" x14ac:dyDescent="0.25">
      <c r="A560" t="s">
        <v>413</v>
      </c>
      <c r="B560" t="s">
        <v>631</v>
      </c>
      <c r="C560" t="s">
        <v>640</v>
      </c>
      <c r="D560">
        <v>20316</v>
      </c>
      <c r="E560" t="s">
        <v>442</v>
      </c>
      <c r="F560">
        <v>48</v>
      </c>
      <c r="G560">
        <v>25625</v>
      </c>
      <c r="H560">
        <v>350648</v>
      </c>
      <c r="I560">
        <v>33022</v>
      </c>
      <c r="J560" t="s">
        <v>466</v>
      </c>
      <c r="S560" t="s">
        <v>442</v>
      </c>
      <c r="U560" t="s">
        <v>466</v>
      </c>
    </row>
    <row r="561" spans="1:21" x14ac:dyDescent="0.25">
      <c r="A561" t="s">
        <v>413</v>
      </c>
      <c r="B561" t="s">
        <v>476</v>
      </c>
      <c r="C561" t="s">
        <v>815</v>
      </c>
      <c r="D561">
        <v>20472</v>
      </c>
      <c r="E561" t="s">
        <v>460</v>
      </c>
      <c r="F561">
        <v>57</v>
      </c>
      <c r="G561">
        <v>22338</v>
      </c>
      <c r="H561">
        <v>560886</v>
      </c>
      <c r="I561">
        <v>33202</v>
      </c>
      <c r="J561" t="s">
        <v>466</v>
      </c>
      <c r="S561" t="s">
        <v>460</v>
      </c>
      <c r="U561" t="s">
        <v>466</v>
      </c>
    </row>
    <row r="562" spans="1:21" x14ac:dyDescent="0.25">
      <c r="A562" t="s">
        <v>408</v>
      </c>
      <c r="B562" t="s">
        <v>712</v>
      </c>
      <c r="C562" t="s">
        <v>453</v>
      </c>
      <c r="D562">
        <v>29580</v>
      </c>
      <c r="E562" t="s">
        <v>555</v>
      </c>
      <c r="F562">
        <v>53</v>
      </c>
      <c r="G562">
        <v>23976</v>
      </c>
      <c r="H562">
        <v>561222</v>
      </c>
      <c r="I562">
        <v>33215</v>
      </c>
      <c r="J562" t="s">
        <v>466</v>
      </c>
      <c r="S562" t="s">
        <v>555</v>
      </c>
      <c r="U562" t="s">
        <v>466</v>
      </c>
    </row>
    <row r="563" spans="1:21" x14ac:dyDescent="0.25">
      <c r="A563" t="s">
        <v>413</v>
      </c>
      <c r="B563" t="s">
        <v>511</v>
      </c>
      <c r="C563" t="s">
        <v>816</v>
      </c>
      <c r="D563">
        <v>19128</v>
      </c>
      <c r="E563" t="s">
        <v>457</v>
      </c>
      <c r="F563">
        <v>50</v>
      </c>
      <c r="G563">
        <v>25041</v>
      </c>
      <c r="H563">
        <v>350510</v>
      </c>
      <c r="I563">
        <v>33138</v>
      </c>
      <c r="J563" t="s">
        <v>466</v>
      </c>
      <c r="S563" t="s">
        <v>457</v>
      </c>
      <c r="U563" t="s">
        <v>466</v>
      </c>
    </row>
    <row r="564" spans="1:21" x14ac:dyDescent="0.25">
      <c r="A564" t="s">
        <v>413</v>
      </c>
      <c r="B564" t="s">
        <v>817</v>
      </c>
      <c r="C564" t="s">
        <v>513</v>
      </c>
      <c r="D564">
        <v>18492</v>
      </c>
      <c r="E564" t="s">
        <v>416</v>
      </c>
      <c r="F564">
        <v>56</v>
      </c>
      <c r="G564">
        <v>22731</v>
      </c>
      <c r="H564">
        <v>350389</v>
      </c>
      <c r="I564">
        <v>32914</v>
      </c>
      <c r="J564" t="s">
        <v>466</v>
      </c>
      <c r="S564" t="s">
        <v>416</v>
      </c>
      <c r="U564" t="s">
        <v>466</v>
      </c>
    </row>
    <row r="565" spans="1:21" x14ac:dyDescent="0.25">
      <c r="A565" t="s">
        <v>408</v>
      </c>
      <c r="B565" t="s">
        <v>673</v>
      </c>
      <c r="C565" t="s">
        <v>621</v>
      </c>
      <c r="D565">
        <v>30708</v>
      </c>
      <c r="E565" t="s">
        <v>536</v>
      </c>
      <c r="F565">
        <v>51</v>
      </c>
      <c r="G565">
        <v>24727</v>
      </c>
      <c r="H565">
        <v>560894</v>
      </c>
      <c r="I565">
        <v>33028</v>
      </c>
      <c r="J565" t="s">
        <v>412</v>
      </c>
      <c r="S565" t="s">
        <v>536</v>
      </c>
      <c r="U565" t="s">
        <v>412</v>
      </c>
    </row>
    <row r="566" spans="1:21" x14ac:dyDescent="0.25">
      <c r="A566" t="s">
        <v>413</v>
      </c>
      <c r="B566" t="s">
        <v>549</v>
      </c>
      <c r="C566" t="s">
        <v>707</v>
      </c>
      <c r="D566">
        <v>23364</v>
      </c>
      <c r="E566" t="s">
        <v>457</v>
      </c>
      <c r="F566">
        <v>51</v>
      </c>
      <c r="G566">
        <v>24539</v>
      </c>
      <c r="H566">
        <v>350866</v>
      </c>
      <c r="I566">
        <v>33010</v>
      </c>
      <c r="J566" t="s">
        <v>412</v>
      </c>
      <c r="S566" t="s">
        <v>457</v>
      </c>
      <c r="U566" t="s">
        <v>412</v>
      </c>
    </row>
    <row r="567" spans="1:21" x14ac:dyDescent="0.25">
      <c r="A567" t="s">
        <v>413</v>
      </c>
      <c r="B567" t="s">
        <v>546</v>
      </c>
      <c r="C567" t="s">
        <v>818</v>
      </c>
      <c r="D567">
        <v>20556</v>
      </c>
      <c r="E567" t="s">
        <v>416</v>
      </c>
      <c r="F567">
        <v>52</v>
      </c>
      <c r="G567">
        <v>24298</v>
      </c>
      <c r="H567">
        <v>560908</v>
      </c>
      <c r="I567">
        <v>33027</v>
      </c>
      <c r="J567" t="s">
        <v>412</v>
      </c>
      <c r="S567" t="s">
        <v>416</v>
      </c>
      <c r="U567" t="s">
        <v>412</v>
      </c>
    </row>
    <row r="568" spans="1:21" x14ac:dyDescent="0.25">
      <c r="A568" t="s">
        <v>408</v>
      </c>
      <c r="B568" t="s">
        <v>461</v>
      </c>
      <c r="C568" t="s">
        <v>746</v>
      </c>
      <c r="D568">
        <v>26892</v>
      </c>
      <c r="E568" t="s">
        <v>445</v>
      </c>
      <c r="F568">
        <v>55</v>
      </c>
      <c r="G568">
        <v>22992</v>
      </c>
      <c r="H568">
        <v>561090</v>
      </c>
      <c r="I568">
        <v>32998</v>
      </c>
      <c r="J568" t="s">
        <v>412</v>
      </c>
      <c r="S568" t="s">
        <v>445</v>
      </c>
      <c r="U568" t="s">
        <v>412</v>
      </c>
    </row>
    <row r="569" spans="1:21" x14ac:dyDescent="0.25">
      <c r="A569" t="s">
        <v>408</v>
      </c>
      <c r="B569" t="s">
        <v>547</v>
      </c>
      <c r="C569" t="s">
        <v>444</v>
      </c>
      <c r="D569">
        <v>18276</v>
      </c>
      <c r="E569" t="s">
        <v>411</v>
      </c>
      <c r="F569">
        <v>51</v>
      </c>
      <c r="G569">
        <v>24421</v>
      </c>
      <c r="H569">
        <v>560819</v>
      </c>
      <c r="I569">
        <v>33217</v>
      </c>
      <c r="J569" t="s">
        <v>412</v>
      </c>
      <c r="S569" t="s">
        <v>411</v>
      </c>
      <c r="U569" t="s">
        <v>412</v>
      </c>
    </row>
    <row r="570" spans="1:21" x14ac:dyDescent="0.25">
      <c r="A570" t="s">
        <v>413</v>
      </c>
      <c r="B570" t="s">
        <v>418</v>
      </c>
      <c r="C570" t="s">
        <v>453</v>
      </c>
      <c r="D570">
        <v>30324</v>
      </c>
      <c r="E570" t="s">
        <v>460</v>
      </c>
      <c r="F570">
        <v>52</v>
      </c>
      <c r="G570">
        <v>24171</v>
      </c>
      <c r="H570">
        <v>560835</v>
      </c>
      <c r="I570">
        <v>32881</v>
      </c>
      <c r="J570" t="s">
        <v>412</v>
      </c>
      <c r="S570" t="s">
        <v>460</v>
      </c>
      <c r="U570" t="s">
        <v>412</v>
      </c>
    </row>
    <row r="571" spans="1:21" x14ac:dyDescent="0.25">
      <c r="A571" t="s">
        <v>413</v>
      </c>
      <c r="B571" t="s">
        <v>712</v>
      </c>
      <c r="C571" t="s">
        <v>489</v>
      </c>
      <c r="D571">
        <v>22656</v>
      </c>
      <c r="E571" t="s">
        <v>622</v>
      </c>
      <c r="F571">
        <v>49</v>
      </c>
      <c r="G571">
        <v>25149</v>
      </c>
      <c r="H571">
        <v>560901</v>
      </c>
      <c r="I571">
        <v>33015</v>
      </c>
      <c r="J571" t="s">
        <v>412</v>
      </c>
      <c r="S571" t="s">
        <v>622</v>
      </c>
      <c r="U571" t="s">
        <v>412</v>
      </c>
    </row>
    <row r="572" spans="1:21" x14ac:dyDescent="0.25">
      <c r="A572" t="s">
        <v>408</v>
      </c>
      <c r="B572" t="s">
        <v>410</v>
      </c>
      <c r="C572" t="s">
        <v>542</v>
      </c>
      <c r="D572">
        <v>26076</v>
      </c>
      <c r="E572" t="s">
        <v>473</v>
      </c>
      <c r="F572">
        <v>52</v>
      </c>
      <c r="G572">
        <v>24232</v>
      </c>
      <c r="H572">
        <v>560907</v>
      </c>
      <c r="I572">
        <v>33036</v>
      </c>
      <c r="J572" t="s">
        <v>412</v>
      </c>
      <c r="S572" t="s">
        <v>473</v>
      </c>
      <c r="U572" t="s">
        <v>412</v>
      </c>
    </row>
    <row r="573" spans="1:21" x14ac:dyDescent="0.25">
      <c r="A573" t="s">
        <v>408</v>
      </c>
      <c r="B573" t="s">
        <v>431</v>
      </c>
      <c r="C573" t="s">
        <v>410</v>
      </c>
      <c r="D573">
        <v>28416</v>
      </c>
      <c r="E573" t="s">
        <v>482</v>
      </c>
      <c r="F573">
        <v>52</v>
      </c>
      <c r="G573">
        <v>24226</v>
      </c>
      <c r="H573">
        <v>560857</v>
      </c>
      <c r="I573">
        <v>32996</v>
      </c>
      <c r="J573" t="s">
        <v>412</v>
      </c>
      <c r="S573" t="s">
        <v>482</v>
      </c>
      <c r="U573" t="s">
        <v>412</v>
      </c>
    </row>
    <row r="574" spans="1:21" x14ac:dyDescent="0.25">
      <c r="A574" t="s">
        <v>408</v>
      </c>
      <c r="B574" t="s">
        <v>713</v>
      </c>
      <c r="C574" t="s">
        <v>155</v>
      </c>
      <c r="D574">
        <v>26316</v>
      </c>
      <c r="E574" t="s">
        <v>445</v>
      </c>
      <c r="F574">
        <v>52</v>
      </c>
      <c r="G574">
        <v>24143</v>
      </c>
      <c r="H574">
        <v>560916</v>
      </c>
      <c r="I574">
        <v>33232</v>
      </c>
      <c r="J574" t="s">
        <v>412</v>
      </c>
      <c r="S574" t="s">
        <v>445</v>
      </c>
      <c r="U574" t="s">
        <v>412</v>
      </c>
    </row>
    <row r="575" spans="1:21" x14ac:dyDescent="0.25">
      <c r="A575" t="s">
        <v>413</v>
      </c>
      <c r="B575" t="s">
        <v>437</v>
      </c>
      <c r="C575" t="s">
        <v>819</v>
      </c>
      <c r="D575">
        <v>26292</v>
      </c>
      <c r="E575" t="s">
        <v>457</v>
      </c>
      <c r="F575">
        <v>50</v>
      </c>
      <c r="G575">
        <v>24975</v>
      </c>
      <c r="H575">
        <v>350755</v>
      </c>
      <c r="I575">
        <v>33066</v>
      </c>
      <c r="J575" t="s">
        <v>412</v>
      </c>
      <c r="S575" t="s">
        <v>457</v>
      </c>
      <c r="U575" t="s">
        <v>412</v>
      </c>
    </row>
    <row r="576" spans="1:21" x14ac:dyDescent="0.25">
      <c r="A576" t="s">
        <v>408</v>
      </c>
      <c r="B576" t="s">
        <v>574</v>
      </c>
      <c r="C576" t="s">
        <v>550</v>
      </c>
      <c r="D576">
        <v>19596</v>
      </c>
      <c r="E576" t="s">
        <v>460</v>
      </c>
      <c r="F576">
        <v>50</v>
      </c>
      <c r="G576">
        <v>24786</v>
      </c>
      <c r="H576">
        <v>560927</v>
      </c>
      <c r="I576">
        <v>32935</v>
      </c>
      <c r="J576" t="s">
        <v>417</v>
      </c>
      <c r="S576" t="s">
        <v>460</v>
      </c>
      <c r="U576" t="s">
        <v>417</v>
      </c>
    </row>
    <row r="577" spans="1:21" x14ac:dyDescent="0.25">
      <c r="A577" t="s">
        <v>413</v>
      </c>
      <c r="B577" t="s">
        <v>469</v>
      </c>
      <c r="C577" t="s">
        <v>820</v>
      </c>
      <c r="D577">
        <v>18072</v>
      </c>
      <c r="E577" t="s">
        <v>422</v>
      </c>
      <c r="F577">
        <v>51</v>
      </c>
      <c r="G577">
        <v>24449</v>
      </c>
      <c r="H577">
        <v>560925</v>
      </c>
      <c r="I577">
        <v>33157</v>
      </c>
      <c r="J577" t="s">
        <v>417</v>
      </c>
      <c r="S577" t="s">
        <v>422</v>
      </c>
      <c r="U577" t="s">
        <v>417</v>
      </c>
    </row>
    <row r="578" spans="1:21" x14ac:dyDescent="0.25">
      <c r="A578" t="s">
        <v>413</v>
      </c>
      <c r="B578" t="s">
        <v>511</v>
      </c>
      <c r="C578" t="s">
        <v>682</v>
      </c>
      <c r="D578">
        <v>24084</v>
      </c>
      <c r="E578" t="s">
        <v>416</v>
      </c>
      <c r="F578">
        <v>51</v>
      </c>
      <c r="G578">
        <v>24657</v>
      </c>
      <c r="H578">
        <v>350061</v>
      </c>
      <c r="I578">
        <v>33071</v>
      </c>
      <c r="J578" t="s">
        <v>417</v>
      </c>
      <c r="S578" t="s">
        <v>416</v>
      </c>
      <c r="U578" t="s">
        <v>417</v>
      </c>
    </row>
    <row r="579" spans="1:21" x14ac:dyDescent="0.25">
      <c r="A579" t="s">
        <v>408</v>
      </c>
      <c r="B579" t="s">
        <v>492</v>
      </c>
      <c r="C579" t="s">
        <v>532</v>
      </c>
      <c r="D579">
        <v>26184</v>
      </c>
      <c r="E579" t="s">
        <v>821</v>
      </c>
      <c r="F579">
        <v>55</v>
      </c>
      <c r="G579">
        <v>23227</v>
      </c>
      <c r="H579">
        <v>350902</v>
      </c>
      <c r="I579">
        <v>33138</v>
      </c>
      <c r="J579" t="s">
        <v>417</v>
      </c>
      <c r="S579" t="s">
        <v>821</v>
      </c>
      <c r="U579" t="s">
        <v>417</v>
      </c>
    </row>
    <row r="580" spans="1:21" x14ac:dyDescent="0.25">
      <c r="A580" t="s">
        <v>408</v>
      </c>
      <c r="B580" t="s">
        <v>817</v>
      </c>
      <c r="C580" t="s">
        <v>822</v>
      </c>
      <c r="D580">
        <v>28488</v>
      </c>
      <c r="E580" t="s">
        <v>619</v>
      </c>
      <c r="F580">
        <v>52</v>
      </c>
      <c r="G580">
        <v>24278</v>
      </c>
      <c r="H580">
        <v>350903</v>
      </c>
      <c r="I580">
        <v>32966</v>
      </c>
      <c r="J580" t="s">
        <v>417</v>
      </c>
      <c r="S580" t="s">
        <v>619</v>
      </c>
      <c r="U580" t="s">
        <v>417</v>
      </c>
    </row>
    <row r="581" spans="1:21" x14ac:dyDescent="0.25">
      <c r="A581" t="s">
        <v>408</v>
      </c>
      <c r="B581" t="s">
        <v>521</v>
      </c>
      <c r="C581" t="s">
        <v>776</v>
      </c>
      <c r="D581">
        <v>29316</v>
      </c>
      <c r="E581" t="s">
        <v>445</v>
      </c>
      <c r="F581">
        <v>50</v>
      </c>
      <c r="G581">
        <v>25006</v>
      </c>
      <c r="H581">
        <v>350899</v>
      </c>
      <c r="I581">
        <v>33233</v>
      </c>
      <c r="J581" t="s">
        <v>417</v>
      </c>
      <c r="S581" t="s">
        <v>445</v>
      </c>
      <c r="U581" t="s">
        <v>417</v>
      </c>
    </row>
    <row r="582" spans="1:21" x14ac:dyDescent="0.25">
      <c r="A582" t="s">
        <v>413</v>
      </c>
      <c r="B582" t="s">
        <v>448</v>
      </c>
      <c r="C582" t="s">
        <v>633</v>
      </c>
      <c r="D582">
        <v>24252</v>
      </c>
      <c r="E582" t="s">
        <v>460</v>
      </c>
      <c r="F582">
        <v>50</v>
      </c>
      <c r="G582">
        <v>24913</v>
      </c>
      <c r="H582">
        <v>350450</v>
      </c>
      <c r="I582">
        <v>33188</v>
      </c>
      <c r="J582" t="s">
        <v>417</v>
      </c>
      <c r="S582" t="s">
        <v>460</v>
      </c>
      <c r="U582" t="s">
        <v>417</v>
      </c>
    </row>
    <row r="583" spans="1:21" x14ac:dyDescent="0.25">
      <c r="A583" t="s">
        <v>408</v>
      </c>
      <c r="B583" t="s">
        <v>784</v>
      </c>
      <c r="C583" t="s">
        <v>444</v>
      </c>
      <c r="D583">
        <v>19392</v>
      </c>
      <c r="E583" t="s">
        <v>445</v>
      </c>
      <c r="F583">
        <v>54</v>
      </c>
      <c r="G583">
        <v>23487</v>
      </c>
      <c r="H583">
        <v>560956</v>
      </c>
      <c r="I583">
        <v>33568</v>
      </c>
      <c r="J583" t="s">
        <v>417</v>
      </c>
      <c r="S583" t="s">
        <v>445</v>
      </c>
      <c r="U583" t="s">
        <v>417</v>
      </c>
    </row>
    <row r="584" spans="1:21" x14ac:dyDescent="0.25">
      <c r="A584" t="s">
        <v>413</v>
      </c>
      <c r="B584" t="s">
        <v>603</v>
      </c>
      <c r="C584" t="s">
        <v>640</v>
      </c>
      <c r="D584">
        <v>22752</v>
      </c>
      <c r="E584" t="s">
        <v>457</v>
      </c>
      <c r="F584">
        <v>48</v>
      </c>
      <c r="G584">
        <v>25691</v>
      </c>
      <c r="H584">
        <v>350219</v>
      </c>
      <c r="I584">
        <v>33326</v>
      </c>
      <c r="J584" t="s">
        <v>417</v>
      </c>
      <c r="S584" t="s">
        <v>457</v>
      </c>
      <c r="U584" t="s">
        <v>417</v>
      </c>
    </row>
    <row r="585" spans="1:21" x14ac:dyDescent="0.25">
      <c r="A585" t="s">
        <v>408</v>
      </c>
      <c r="B585" t="s">
        <v>569</v>
      </c>
      <c r="C585" t="s">
        <v>444</v>
      </c>
      <c r="D585">
        <v>30348</v>
      </c>
      <c r="E585" t="s">
        <v>619</v>
      </c>
      <c r="F585">
        <v>50</v>
      </c>
      <c r="G585">
        <v>24949</v>
      </c>
      <c r="H585">
        <v>350459</v>
      </c>
      <c r="I585">
        <v>33457</v>
      </c>
      <c r="J585" t="s">
        <v>417</v>
      </c>
      <c r="S585" t="s">
        <v>619</v>
      </c>
      <c r="U585" t="s">
        <v>417</v>
      </c>
    </row>
    <row r="586" spans="1:21" x14ac:dyDescent="0.25">
      <c r="A586" t="s">
        <v>413</v>
      </c>
      <c r="B586" t="s">
        <v>531</v>
      </c>
      <c r="C586" t="s">
        <v>510</v>
      </c>
      <c r="D586">
        <v>21744</v>
      </c>
      <c r="E586" t="s">
        <v>577</v>
      </c>
      <c r="F586">
        <v>50</v>
      </c>
      <c r="G586">
        <v>25072</v>
      </c>
      <c r="H586">
        <v>560920</v>
      </c>
      <c r="I586">
        <v>33493</v>
      </c>
      <c r="J586" t="s">
        <v>417</v>
      </c>
      <c r="S586" t="s">
        <v>577</v>
      </c>
      <c r="U586" t="s">
        <v>417</v>
      </c>
    </row>
    <row r="587" spans="1:21" x14ac:dyDescent="0.25">
      <c r="A587" t="s">
        <v>408</v>
      </c>
      <c r="B587" t="s">
        <v>524</v>
      </c>
      <c r="C587" t="s">
        <v>679</v>
      </c>
      <c r="D587">
        <v>18384</v>
      </c>
      <c r="E587" t="s">
        <v>619</v>
      </c>
      <c r="F587">
        <v>52</v>
      </c>
      <c r="G587">
        <v>24056</v>
      </c>
      <c r="H587">
        <v>350956</v>
      </c>
      <c r="I587">
        <v>33422</v>
      </c>
      <c r="J587" t="s">
        <v>417</v>
      </c>
      <c r="S587" t="s">
        <v>619</v>
      </c>
      <c r="U587" t="s">
        <v>417</v>
      </c>
    </row>
    <row r="588" spans="1:21" x14ac:dyDescent="0.25">
      <c r="A588" t="s">
        <v>413</v>
      </c>
      <c r="B588" t="s">
        <v>673</v>
      </c>
      <c r="C588" t="s">
        <v>510</v>
      </c>
      <c r="D588">
        <v>26808</v>
      </c>
      <c r="E588" t="s">
        <v>416</v>
      </c>
      <c r="F588">
        <v>59</v>
      </c>
      <c r="G588">
        <v>21645</v>
      </c>
      <c r="H588">
        <v>350949</v>
      </c>
      <c r="I588">
        <v>33318</v>
      </c>
      <c r="J588" t="s">
        <v>417</v>
      </c>
      <c r="S588" t="s">
        <v>416</v>
      </c>
      <c r="U588" t="s">
        <v>417</v>
      </c>
    </row>
    <row r="589" spans="1:21" x14ac:dyDescent="0.25">
      <c r="A589" t="s">
        <v>413</v>
      </c>
      <c r="B589" t="s">
        <v>549</v>
      </c>
      <c r="C589" t="s">
        <v>633</v>
      </c>
      <c r="D589">
        <v>21432</v>
      </c>
      <c r="E589" t="s">
        <v>473</v>
      </c>
      <c r="F589">
        <v>50</v>
      </c>
      <c r="G589">
        <v>25088</v>
      </c>
      <c r="H589">
        <v>560929</v>
      </c>
      <c r="I589">
        <v>33533</v>
      </c>
      <c r="J589" t="s">
        <v>417</v>
      </c>
      <c r="S589" t="s">
        <v>473</v>
      </c>
      <c r="U589" t="s">
        <v>417</v>
      </c>
    </row>
    <row r="590" spans="1:21" x14ac:dyDescent="0.25">
      <c r="A590" t="s">
        <v>413</v>
      </c>
      <c r="B590" t="s">
        <v>423</v>
      </c>
      <c r="C590" t="s">
        <v>823</v>
      </c>
      <c r="D590">
        <v>22920</v>
      </c>
      <c r="E590" t="s">
        <v>416</v>
      </c>
      <c r="F590">
        <v>50</v>
      </c>
      <c r="G590">
        <v>24918</v>
      </c>
      <c r="H590">
        <v>560858</v>
      </c>
      <c r="I590">
        <v>33348</v>
      </c>
      <c r="J590" t="s">
        <v>417</v>
      </c>
      <c r="S590" t="s">
        <v>416</v>
      </c>
      <c r="U590" t="s">
        <v>417</v>
      </c>
    </row>
    <row r="591" spans="1:21" x14ac:dyDescent="0.25">
      <c r="A591" t="s">
        <v>413</v>
      </c>
      <c r="B591" t="s">
        <v>673</v>
      </c>
      <c r="C591" t="s">
        <v>640</v>
      </c>
      <c r="D591">
        <v>20016</v>
      </c>
      <c r="E591" t="s">
        <v>508</v>
      </c>
      <c r="F591">
        <v>52</v>
      </c>
      <c r="G591">
        <v>24027</v>
      </c>
      <c r="H591">
        <v>351435</v>
      </c>
      <c r="I591">
        <v>33336</v>
      </c>
      <c r="J591" t="s">
        <v>417</v>
      </c>
      <c r="S591" t="s">
        <v>508</v>
      </c>
      <c r="U591" t="s">
        <v>417</v>
      </c>
    </row>
    <row r="592" spans="1:21" x14ac:dyDescent="0.25">
      <c r="A592" t="s">
        <v>413</v>
      </c>
      <c r="B592" t="s">
        <v>646</v>
      </c>
      <c r="C592" t="s">
        <v>565</v>
      </c>
      <c r="D592">
        <v>27840</v>
      </c>
      <c r="E592" t="s">
        <v>460</v>
      </c>
      <c r="F592">
        <v>53</v>
      </c>
      <c r="G592">
        <v>23989</v>
      </c>
      <c r="H592">
        <v>350977</v>
      </c>
      <c r="I592">
        <v>33361</v>
      </c>
      <c r="J592" t="s">
        <v>421</v>
      </c>
      <c r="S592" t="s">
        <v>460</v>
      </c>
      <c r="U592" t="s">
        <v>421</v>
      </c>
    </row>
    <row r="593" spans="1:21" x14ac:dyDescent="0.25">
      <c r="A593" t="s">
        <v>413</v>
      </c>
      <c r="B593" t="s">
        <v>503</v>
      </c>
      <c r="C593" t="s">
        <v>819</v>
      </c>
      <c r="D593">
        <v>20436</v>
      </c>
      <c r="E593" t="s">
        <v>460</v>
      </c>
      <c r="F593">
        <v>49</v>
      </c>
      <c r="G593">
        <v>25313</v>
      </c>
      <c r="H593">
        <v>350221</v>
      </c>
      <c r="I593">
        <v>33485</v>
      </c>
      <c r="J593" t="s">
        <v>421</v>
      </c>
      <c r="S593" t="s">
        <v>460</v>
      </c>
      <c r="U593" t="s">
        <v>421</v>
      </c>
    </row>
    <row r="594" spans="1:21" x14ac:dyDescent="0.25">
      <c r="A594" t="s">
        <v>413</v>
      </c>
      <c r="B594" t="s">
        <v>452</v>
      </c>
      <c r="C594" t="s">
        <v>781</v>
      </c>
      <c r="D594">
        <v>25860</v>
      </c>
      <c r="E594" t="s">
        <v>460</v>
      </c>
      <c r="F594">
        <v>51</v>
      </c>
      <c r="G594">
        <v>24635</v>
      </c>
      <c r="H594">
        <v>350993</v>
      </c>
      <c r="I594">
        <v>33378</v>
      </c>
      <c r="J594" t="s">
        <v>421</v>
      </c>
      <c r="S594" t="s">
        <v>460</v>
      </c>
      <c r="U594" t="s">
        <v>421</v>
      </c>
    </row>
    <row r="595" spans="1:21" x14ac:dyDescent="0.25">
      <c r="A595" t="s">
        <v>408</v>
      </c>
      <c r="B595" t="s">
        <v>512</v>
      </c>
      <c r="C595" t="s">
        <v>724</v>
      </c>
      <c r="D595">
        <v>28272</v>
      </c>
      <c r="E595" t="s">
        <v>686</v>
      </c>
      <c r="F595">
        <v>48</v>
      </c>
      <c r="G595">
        <v>25532</v>
      </c>
      <c r="H595">
        <v>350560</v>
      </c>
      <c r="I595">
        <v>33491</v>
      </c>
      <c r="J595" t="s">
        <v>421</v>
      </c>
      <c r="S595" t="s">
        <v>686</v>
      </c>
      <c r="U595" t="s">
        <v>421</v>
      </c>
    </row>
    <row r="596" spans="1:21" x14ac:dyDescent="0.25">
      <c r="A596" t="s">
        <v>413</v>
      </c>
      <c r="B596" t="s">
        <v>664</v>
      </c>
      <c r="C596" t="s">
        <v>435</v>
      </c>
      <c r="D596">
        <v>25680</v>
      </c>
      <c r="E596" t="s">
        <v>460</v>
      </c>
      <c r="F596">
        <v>48</v>
      </c>
      <c r="G596">
        <v>25517</v>
      </c>
      <c r="H596">
        <v>350666</v>
      </c>
      <c r="I596">
        <v>33243</v>
      </c>
      <c r="J596" t="s">
        <v>421</v>
      </c>
      <c r="S596" t="s">
        <v>460</v>
      </c>
      <c r="U596" t="s">
        <v>421</v>
      </c>
    </row>
    <row r="597" spans="1:21" x14ac:dyDescent="0.25">
      <c r="A597" t="s">
        <v>413</v>
      </c>
      <c r="B597" t="s">
        <v>634</v>
      </c>
      <c r="C597" t="s">
        <v>824</v>
      </c>
      <c r="D597">
        <v>23136</v>
      </c>
      <c r="E597" t="s">
        <v>411</v>
      </c>
      <c r="F597">
        <v>49</v>
      </c>
      <c r="G597">
        <v>25328</v>
      </c>
      <c r="H597">
        <v>561573</v>
      </c>
      <c r="I597">
        <v>33370</v>
      </c>
      <c r="J597" t="s">
        <v>421</v>
      </c>
      <c r="S597" t="s">
        <v>411</v>
      </c>
      <c r="U597" t="s">
        <v>421</v>
      </c>
    </row>
    <row r="598" spans="1:21" x14ac:dyDescent="0.25">
      <c r="A598" t="s">
        <v>408</v>
      </c>
      <c r="B598" t="s">
        <v>578</v>
      </c>
      <c r="C598" t="s">
        <v>155</v>
      </c>
      <c r="D598">
        <v>29832</v>
      </c>
      <c r="E598" t="s">
        <v>802</v>
      </c>
      <c r="F598">
        <v>53</v>
      </c>
      <c r="G598">
        <v>23804</v>
      </c>
      <c r="H598">
        <v>351001</v>
      </c>
      <c r="I598">
        <v>33300</v>
      </c>
      <c r="J598" t="s">
        <v>421</v>
      </c>
      <c r="S598" t="s">
        <v>802</v>
      </c>
      <c r="U598" t="s">
        <v>421</v>
      </c>
    </row>
    <row r="599" spans="1:21" x14ac:dyDescent="0.25">
      <c r="A599" t="s">
        <v>408</v>
      </c>
      <c r="B599" t="s">
        <v>503</v>
      </c>
      <c r="C599" t="s">
        <v>676</v>
      </c>
      <c r="D599">
        <v>19908</v>
      </c>
      <c r="E599" t="s">
        <v>445</v>
      </c>
      <c r="F599">
        <v>51</v>
      </c>
      <c r="G599">
        <v>24513</v>
      </c>
      <c r="H599">
        <v>350452</v>
      </c>
      <c r="I599">
        <v>33568</v>
      </c>
      <c r="J599" t="s">
        <v>421</v>
      </c>
      <c r="S599" t="s">
        <v>445</v>
      </c>
      <c r="U599" t="s">
        <v>421</v>
      </c>
    </row>
    <row r="600" spans="1:21" x14ac:dyDescent="0.25">
      <c r="A600" t="s">
        <v>413</v>
      </c>
      <c r="B600" t="s">
        <v>784</v>
      </c>
      <c r="C600" t="s">
        <v>475</v>
      </c>
      <c r="D600">
        <v>25884</v>
      </c>
      <c r="E600" t="s">
        <v>457</v>
      </c>
      <c r="F600">
        <v>50</v>
      </c>
      <c r="G600">
        <v>25011</v>
      </c>
      <c r="H600">
        <v>350460</v>
      </c>
      <c r="I600">
        <v>33582</v>
      </c>
      <c r="J600" t="s">
        <v>421</v>
      </c>
      <c r="S600" t="s">
        <v>457</v>
      </c>
      <c r="U600" t="s">
        <v>421</v>
      </c>
    </row>
    <row r="601" spans="1:21" x14ac:dyDescent="0.25">
      <c r="A601" t="s">
        <v>408</v>
      </c>
      <c r="B601" t="s">
        <v>446</v>
      </c>
      <c r="C601" t="s">
        <v>825</v>
      </c>
      <c r="D601">
        <v>26532</v>
      </c>
      <c r="E601" t="s">
        <v>445</v>
      </c>
      <c r="F601">
        <v>50</v>
      </c>
      <c r="G601">
        <v>24980</v>
      </c>
      <c r="H601">
        <v>568164</v>
      </c>
      <c r="I601">
        <v>33526</v>
      </c>
      <c r="J601" t="s">
        <v>421</v>
      </c>
      <c r="S601" t="s">
        <v>445</v>
      </c>
      <c r="U601" t="s">
        <v>421</v>
      </c>
    </row>
    <row r="602" spans="1:21" x14ac:dyDescent="0.25">
      <c r="A602" t="s">
        <v>408</v>
      </c>
      <c r="B602" t="s">
        <v>434</v>
      </c>
      <c r="C602" t="s">
        <v>826</v>
      </c>
      <c r="D602">
        <v>29016</v>
      </c>
      <c r="E602" t="s">
        <v>763</v>
      </c>
      <c r="F602">
        <v>50</v>
      </c>
      <c r="G602">
        <v>25100</v>
      </c>
      <c r="H602">
        <v>560899</v>
      </c>
      <c r="I602">
        <v>33263</v>
      </c>
      <c r="J602" t="s">
        <v>466</v>
      </c>
      <c r="S602" t="s">
        <v>763</v>
      </c>
      <c r="U602" t="s">
        <v>466</v>
      </c>
    </row>
    <row r="603" spans="1:21" x14ac:dyDescent="0.25">
      <c r="A603" t="s">
        <v>413</v>
      </c>
      <c r="B603" t="s">
        <v>574</v>
      </c>
      <c r="C603" t="s">
        <v>640</v>
      </c>
      <c r="D603">
        <v>28236</v>
      </c>
      <c r="E603" t="s">
        <v>457</v>
      </c>
      <c r="F603">
        <v>49</v>
      </c>
      <c r="G603">
        <v>25456</v>
      </c>
      <c r="H603">
        <v>350591</v>
      </c>
      <c r="I603">
        <v>33378</v>
      </c>
      <c r="J603" t="s">
        <v>466</v>
      </c>
      <c r="S603" t="s">
        <v>457</v>
      </c>
      <c r="U603" t="s">
        <v>466</v>
      </c>
    </row>
    <row r="604" spans="1:21" x14ac:dyDescent="0.25">
      <c r="A604" t="s">
        <v>413</v>
      </c>
      <c r="B604" t="s">
        <v>791</v>
      </c>
      <c r="C604" t="s">
        <v>827</v>
      </c>
      <c r="D604">
        <v>28764</v>
      </c>
      <c r="E604" t="s">
        <v>457</v>
      </c>
      <c r="F604">
        <v>48</v>
      </c>
      <c r="G604">
        <v>25486</v>
      </c>
      <c r="H604">
        <v>568168</v>
      </c>
      <c r="I604">
        <v>33859</v>
      </c>
      <c r="J604" t="s">
        <v>466</v>
      </c>
      <c r="S604" t="s">
        <v>457</v>
      </c>
      <c r="U604" t="s">
        <v>466</v>
      </c>
    </row>
    <row r="605" spans="1:21" x14ac:dyDescent="0.25">
      <c r="A605" t="s">
        <v>413</v>
      </c>
      <c r="B605" t="s">
        <v>578</v>
      </c>
      <c r="C605" t="s">
        <v>513</v>
      </c>
      <c r="D605">
        <v>24960</v>
      </c>
      <c r="E605" t="s">
        <v>416</v>
      </c>
      <c r="F605">
        <v>48</v>
      </c>
      <c r="G605">
        <v>25823</v>
      </c>
      <c r="H605">
        <v>350557</v>
      </c>
      <c r="I605">
        <v>33697</v>
      </c>
      <c r="J605" t="s">
        <v>466</v>
      </c>
      <c r="S605" t="s">
        <v>416</v>
      </c>
      <c r="U605" t="s">
        <v>466</v>
      </c>
    </row>
    <row r="606" spans="1:21" x14ac:dyDescent="0.25">
      <c r="A606" t="s">
        <v>413</v>
      </c>
      <c r="B606" t="s">
        <v>506</v>
      </c>
      <c r="C606" t="s">
        <v>539</v>
      </c>
      <c r="D606">
        <v>30840</v>
      </c>
      <c r="E606" t="s">
        <v>460</v>
      </c>
      <c r="F606">
        <v>61</v>
      </c>
      <c r="G606">
        <v>20750</v>
      </c>
      <c r="H606">
        <v>350486</v>
      </c>
      <c r="I606">
        <v>33650</v>
      </c>
      <c r="J606" t="s">
        <v>466</v>
      </c>
      <c r="S606" t="s">
        <v>460</v>
      </c>
      <c r="U606" t="s">
        <v>466</v>
      </c>
    </row>
    <row r="607" spans="1:21" x14ac:dyDescent="0.25">
      <c r="A607" t="s">
        <v>408</v>
      </c>
      <c r="B607" t="s">
        <v>590</v>
      </c>
      <c r="C607" t="s">
        <v>828</v>
      </c>
      <c r="D607">
        <v>22860</v>
      </c>
      <c r="E607" t="s">
        <v>460</v>
      </c>
      <c r="F607">
        <v>49</v>
      </c>
      <c r="G607">
        <v>25419</v>
      </c>
      <c r="H607">
        <v>351016</v>
      </c>
      <c r="I607">
        <v>33692</v>
      </c>
      <c r="J607" t="s">
        <v>466</v>
      </c>
      <c r="S607" t="s">
        <v>460</v>
      </c>
      <c r="U607" t="s">
        <v>466</v>
      </c>
    </row>
    <row r="608" spans="1:21" x14ac:dyDescent="0.25">
      <c r="A608" t="s">
        <v>408</v>
      </c>
      <c r="B608" t="s">
        <v>635</v>
      </c>
      <c r="C608" t="s">
        <v>453</v>
      </c>
      <c r="D608">
        <v>18744</v>
      </c>
      <c r="E608" t="s">
        <v>460</v>
      </c>
      <c r="F608">
        <v>48</v>
      </c>
      <c r="G608">
        <v>25488</v>
      </c>
      <c r="H608">
        <v>350853</v>
      </c>
      <c r="I608">
        <v>33699</v>
      </c>
      <c r="J608" t="s">
        <v>466</v>
      </c>
      <c r="S608" t="s">
        <v>460</v>
      </c>
      <c r="U608" t="s">
        <v>466</v>
      </c>
    </row>
    <row r="609" spans="1:21" x14ac:dyDescent="0.25">
      <c r="A609" t="s">
        <v>413</v>
      </c>
      <c r="B609" t="s">
        <v>464</v>
      </c>
      <c r="C609" t="s">
        <v>532</v>
      </c>
      <c r="D609">
        <v>24708</v>
      </c>
      <c r="E609" t="s">
        <v>738</v>
      </c>
      <c r="F609">
        <v>55</v>
      </c>
      <c r="G609">
        <v>23099</v>
      </c>
      <c r="H609">
        <v>560978</v>
      </c>
      <c r="I609">
        <v>33758</v>
      </c>
      <c r="J609" t="s">
        <v>466</v>
      </c>
      <c r="S609" t="s">
        <v>738</v>
      </c>
      <c r="U609" t="s">
        <v>466</v>
      </c>
    </row>
    <row r="610" spans="1:21" x14ac:dyDescent="0.25">
      <c r="A610" t="s">
        <v>408</v>
      </c>
      <c r="B610" t="s">
        <v>409</v>
      </c>
      <c r="C610" t="s">
        <v>155</v>
      </c>
      <c r="D610">
        <v>29772</v>
      </c>
      <c r="E610" t="s">
        <v>482</v>
      </c>
      <c r="F610">
        <v>50</v>
      </c>
      <c r="G610">
        <v>25057</v>
      </c>
      <c r="H610">
        <v>350132</v>
      </c>
      <c r="I610">
        <v>33689</v>
      </c>
      <c r="J610" t="s">
        <v>466</v>
      </c>
      <c r="S610" t="s">
        <v>482</v>
      </c>
      <c r="U610" t="s">
        <v>466</v>
      </c>
    </row>
    <row r="611" spans="1:21" x14ac:dyDescent="0.25">
      <c r="A611" t="s">
        <v>408</v>
      </c>
      <c r="B611" t="s">
        <v>667</v>
      </c>
      <c r="C611" t="s">
        <v>621</v>
      </c>
      <c r="D611">
        <v>21204</v>
      </c>
      <c r="E611" t="s">
        <v>473</v>
      </c>
      <c r="F611">
        <v>49</v>
      </c>
      <c r="G611">
        <v>25228</v>
      </c>
      <c r="H611">
        <v>350013</v>
      </c>
      <c r="I611">
        <v>33629</v>
      </c>
      <c r="J611" t="s">
        <v>412</v>
      </c>
      <c r="S611" t="s">
        <v>473</v>
      </c>
      <c r="U611" t="s">
        <v>412</v>
      </c>
    </row>
    <row r="612" spans="1:21" x14ac:dyDescent="0.25">
      <c r="A612" t="s">
        <v>408</v>
      </c>
      <c r="B612" t="s">
        <v>766</v>
      </c>
      <c r="C612" t="s">
        <v>535</v>
      </c>
      <c r="D612">
        <v>21276</v>
      </c>
      <c r="E612" t="s">
        <v>425</v>
      </c>
      <c r="F612">
        <v>53</v>
      </c>
      <c r="G612">
        <v>23835</v>
      </c>
      <c r="H612">
        <v>560992</v>
      </c>
      <c r="I612">
        <v>33884</v>
      </c>
      <c r="J612" t="s">
        <v>412</v>
      </c>
      <c r="S612" t="s">
        <v>425</v>
      </c>
      <c r="U612" t="s">
        <v>412</v>
      </c>
    </row>
    <row r="613" spans="1:21" x14ac:dyDescent="0.25">
      <c r="A613" t="s">
        <v>413</v>
      </c>
      <c r="B613" t="s">
        <v>458</v>
      </c>
      <c r="C613" t="s">
        <v>824</v>
      </c>
      <c r="D613">
        <v>25452</v>
      </c>
      <c r="E613" t="s">
        <v>439</v>
      </c>
      <c r="F613">
        <v>51</v>
      </c>
      <c r="G613">
        <v>24719</v>
      </c>
      <c r="H613">
        <v>560926</v>
      </c>
      <c r="I613">
        <v>33946</v>
      </c>
      <c r="J613" t="s">
        <v>412</v>
      </c>
      <c r="S613" t="s">
        <v>439</v>
      </c>
      <c r="U613" t="s">
        <v>412</v>
      </c>
    </row>
    <row r="614" spans="1:21" x14ac:dyDescent="0.25">
      <c r="A614" t="s">
        <v>413</v>
      </c>
      <c r="B614" t="s">
        <v>512</v>
      </c>
      <c r="C614" t="s">
        <v>90</v>
      </c>
      <c r="D614">
        <v>28056</v>
      </c>
      <c r="E614" t="s">
        <v>457</v>
      </c>
      <c r="F614">
        <v>51</v>
      </c>
      <c r="G614">
        <v>24688</v>
      </c>
      <c r="H614">
        <v>351125</v>
      </c>
      <c r="I614">
        <v>33918</v>
      </c>
      <c r="J614" t="s">
        <v>412</v>
      </c>
      <c r="S614" t="s">
        <v>457</v>
      </c>
      <c r="U614" t="s">
        <v>412</v>
      </c>
    </row>
    <row r="615" spans="1:21" x14ac:dyDescent="0.25">
      <c r="A615" t="s">
        <v>454</v>
      </c>
      <c r="B615" t="s">
        <v>521</v>
      </c>
      <c r="C615" t="s">
        <v>757</v>
      </c>
      <c r="D615">
        <v>22764</v>
      </c>
      <c r="E615" t="s">
        <v>457</v>
      </c>
      <c r="F615">
        <v>48</v>
      </c>
      <c r="G615">
        <v>25562</v>
      </c>
      <c r="H615">
        <v>560999</v>
      </c>
      <c r="I615">
        <v>33828</v>
      </c>
      <c r="J615" t="s">
        <v>412</v>
      </c>
      <c r="S615" t="s">
        <v>457</v>
      </c>
      <c r="U615" t="s">
        <v>412</v>
      </c>
    </row>
    <row r="616" spans="1:21" x14ac:dyDescent="0.25">
      <c r="A616" t="s">
        <v>413</v>
      </c>
      <c r="B616" t="s">
        <v>410</v>
      </c>
      <c r="C616" t="s">
        <v>563</v>
      </c>
      <c r="D616">
        <v>30888</v>
      </c>
      <c r="E616" t="s">
        <v>460</v>
      </c>
      <c r="F616">
        <v>58</v>
      </c>
      <c r="G616">
        <v>22178</v>
      </c>
      <c r="H616">
        <v>568219</v>
      </c>
      <c r="I616">
        <v>33753</v>
      </c>
      <c r="J616" t="s">
        <v>412</v>
      </c>
      <c r="S616" t="s">
        <v>460</v>
      </c>
      <c r="U616" t="s">
        <v>412</v>
      </c>
    </row>
    <row r="617" spans="1:21" x14ac:dyDescent="0.25">
      <c r="A617" t="s">
        <v>413</v>
      </c>
      <c r="B617" t="s">
        <v>474</v>
      </c>
      <c r="C617" t="s">
        <v>640</v>
      </c>
      <c r="D617">
        <v>26700</v>
      </c>
      <c r="E617" t="s">
        <v>829</v>
      </c>
      <c r="F617">
        <v>49</v>
      </c>
      <c r="G617">
        <v>25335</v>
      </c>
      <c r="H617">
        <v>350614</v>
      </c>
      <c r="I617">
        <v>33933</v>
      </c>
      <c r="J617" t="s">
        <v>412</v>
      </c>
      <c r="S617" t="s">
        <v>829</v>
      </c>
      <c r="U617" t="s">
        <v>412</v>
      </c>
    </row>
    <row r="618" spans="1:21" x14ac:dyDescent="0.25">
      <c r="A618" t="s">
        <v>408</v>
      </c>
      <c r="B618" t="s">
        <v>629</v>
      </c>
      <c r="C618" t="s">
        <v>444</v>
      </c>
      <c r="D618">
        <v>23832</v>
      </c>
      <c r="E618" t="s">
        <v>830</v>
      </c>
      <c r="F618">
        <v>50</v>
      </c>
      <c r="G618">
        <v>24884</v>
      </c>
      <c r="H618">
        <v>350019</v>
      </c>
      <c r="I618">
        <v>33946</v>
      </c>
      <c r="J618" t="s">
        <v>412</v>
      </c>
      <c r="S618" t="s">
        <v>830</v>
      </c>
      <c r="U618" t="s">
        <v>412</v>
      </c>
    </row>
    <row r="619" spans="1:21" x14ac:dyDescent="0.25">
      <c r="A619" t="s">
        <v>408</v>
      </c>
      <c r="B619" t="s">
        <v>550</v>
      </c>
      <c r="C619" t="s">
        <v>550</v>
      </c>
      <c r="D619">
        <v>30552</v>
      </c>
      <c r="E619" t="s">
        <v>749</v>
      </c>
      <c r="F619">
        <v>50</v>
      </c>
      <c r="G619">
        <v>24889</v>
      </c>
      <c r="H619">
        <v>350344</v>
      </c>
      <c r="I619">
        <v>33869</v>
      </c>
      <c r="J619" t="s">
        <v>412</v>
      </c>
      <c r="S619" t="s">
        <v>749</v>
      </c>
      <c r="U619" t="s">
        <v>412</v>
      </c>
    </row>
    <row r="620" spans="1:21" x14ac:dyDescent="0.25">
      <c r="A620" t="s">
        <v>413</v>
      </c>
      <c r="B620" t="s">
        <v>553</v>
      </c>
      <c r="C620" t="s">
        <v>456</v>
      </c>
      <c r="D620">
        <v>23520</v>
      </c>
      <c r="E620" t="s">
        <v>416</v>
      </c>
      <c r="F620">
        <v>49</v>
      </c>
      <c r="G620">
        <v>25239</v>
      </c>
      <c r="H620">
        <v>350703</v>
      </c>
      <c r="I620">
        <v>33644</v>
      </c>
      <c r="J620" t="s">
        <v>412</v>
      </c>
      <c r="S620" t="s">
        <v>416</v>
      </c>
      <c r="U620" t="s">
        <v>412</v>
      </c>
    </row>
    <row r="621" spans="1:21" x14ac:dyDescent="0.25">
      <c r="A621" t="s">
        <v>408</v>
      </c>
      <c r="B621" t="s">
        <v>561</v>
      </c>
      <c r="C621" t="s">
        <v>459</v>
      </c>
      <c r="D621">
        <v>30000</v>
      </c>
      <c r="E621" t="s">
        <v>536</v>
      </c>
      <c r="F621">
        <v>49</v>
      </c>
      <c r="G621">
        <v>25458</v>
      </c>
      <c r="H621">
        <v>350373</v>
      </c>
      <c r="I621">
        <v>33759</v>
      </c>
      <c r="J621" t="s">
        <v>412</v>
      </c>
      <c r="S621" t="s">
        <v>536</v>
      </c>
      <c r="U621" t="s">
        <v>412</v>
      </c>
    </row>
    <row r="622" spans="1:21" x14ac:dyDescent="0.25">
      <c r="A622" t="s">
        <v>408</v>
      </c>
      <c r="B622" t="s">
        <v>614</v>
      </c>
      <c r="C622" t="s">
        <v>831</v>
      </c>
      <c r="D622">
        <v>24936</v>
      </c>
      <c r="E622" t="s">
        <v>731</v>
      </c>
      <c r="F622">
        <v>54</v>
      </c>
      <c r="G622">
        <v>23291</v>
      </c>
      <c r="H622">
        <v>568135</v>
      </c>
      <c r="I622">
        <v>33741</v>
      </c>
      <c r="J622" t="s">
        <v>417</v>
      </c>
      <c r="S622" t="s">
        <v>731</v>
      </c>
      <c r="U622" t="s">
        <v>417</v>
      </c>
    </row>
    <row r="623" spans="1:21" x14ac:dyDescent="0.25">
      <c r="A623" t="s">
        <v>408</v>
      </c>
      <c r="B623" t="s">
        <v>448</v>
      </c>
      <c r="C623" t="s">
        <v>527</v>
      </c>
      <c r="D623">
        <v>31152</v>
      </c>
      <c r="E623" t="s">
        <v>473</v>
      </c>
      <c r="F623">
        <v>49</v>
      </c>
      <c r="G623">
        <v>25118</v>
      </c>
      <c r="H623">
        <v>560986</v>
      </c>
      <c r="I623">
        <v>33758</v>
      </c>
      <c r="J623" t="s">
        <v>417</v>
      </c>
      <c r="S623" t="s">
        <v>473</v>
      </c>
      <c r="U623" t="s">
        <v>417</v>
      </c>
    </row>
    <row r="624" spans="1:21" x14ac:dyDescent="0.25">
      <c r="A624" t="s">
        <v>413</v>
      </c>
      <c r="B624" t="s">
        <v>574</v>
      </c>
      <c r="C624" t="s">
        <v>790</v>
      </c>
      <c r="D624">
        <v>21708</v>
      </c>
      <c r="E624" t="s">
        <v>482</v>
      </c>
      <c r="F624">
        <v>48</v>
      </c>
      <c r="G624">
        <v>25753</v>
      </c>
      <c r="H624">
        <v>561396</v>
      </c>
      <c r="I624">
        <v>34094</v>
      </c>
      <c r="J624" t="s">
        <v>417</v>
      </c>
      <c r="S624" t="s">
        <v>482</v>
      </c>
      <c r="U624" t="s">
        <v>417</v>
      </c>
    </row>
    <row r="625" spans="1:21" x14ac:dyDescent="0.25">
      <c r="A625" t="s">
        <v>413</v>
      </c>
      <c r="B625" t="s">
        <v>429</v>
      </c>
      <c r="C625" t="s">
        <v>682</v>
      </c>
      <c r="D625">
        <v>18372</v>
      </c>
      <c r="E625" t="s">
        <v>416</v>
      </c>
      <c r="F625">
        <v>46</v>
      </c>
      <c r="G625">
        <v>26277</v>
      </c>
      <c r="H625">
        <v>350196</v>
      </c>
      <c r="I625">
        <v>34313</v>
      </c>
      <c r="J625" t="s">
        <v>417</v>
      </c>
      <c r="S625" t="s">
        <v>416</v>
      </c>
      <c r="U625" t="s">
        <v>417</v>
      </c>
    </row>
    <row r="626" spans="1:21" x14ac:dyDescent="0.25">
      <c r="A626" t="s">
        <v>413</v>
      </c>
      <c r="B626" t="s">
        <v>614</v>
      </c>
      <c r="C626" t="s">
        <v>545</v>
      </c>
      <c r="D626">
        <v>19728</v>
      </c>
      <c r="E626" t="s">
        <v>460</v>
      </c>
      <c r="F626">
        <v>48</v>
      </c>
      <c r="G626">
        <v>25766</v>
      </c>
      <c r="H626">
        <v>350206</v>
      </c>
      <c r="I626">
        <v>33977</v>
      </c>
      <c r="J626" t="s">
        <v>417</v>
      </c>
      <c r="S626" t="s">
        <v>460</v>
      </c>
      <c r="U626" t="s">
        <v>417</v>
      </c>
    </row>
    <row r="627" spans="1:21" x14ac:dyDescent="0.25">
      <c r="A627" t="s">
        <v>454</v>
      </c>
      <c r="B627" t="s">
        <v>694</v>
      </c>
      <c r="C627" t="s">
        <v>432</v>
      </c>
      <c r="D627">
        <v>20556</v>
      </c>
      <c r="E627" t="s">
        <v>628</v>
      </c>
      <c r="F627">
        <v>61</v>
      </c>
      <c r="G627">
        <v>21005</v>
      </c>
      <c r="H627">
        <v>561445</v>
      </c>
      <c r="I627">
        <v>34111</v>
      </c>
      <c r="J627" t="s">
        <v>417</v>
      </c>
      <c r="S627" t="s">
        <v>628</v>
      </c>
      <c r="U627" t="s">
        <v>417</v>
      </c>
    </row>
    <row r="628" spans="1:21" x14ac:dyDescent="0.25">
      <c r="A628" t="s">
        <v>413</v>
      </c>
      <c r="B628" t="s">
        <v>553</v>
      </c>
      <c r="C628" t="s">
        <v>793</v>
      </c>
      <c r="D628">
        <v>19296</v>
      </c>
      <c r="E628" t="s">
        <v>832</v>
      </c>
      <c r="F628">
        <v>50</v>
      </c>
      <c r="G628">
        <v>25103</v>
      </c>
      <c r="H628">
        <v>351465</v>
      </c>
      <c r="I628">
        <v>34234</v>
      </c>
      <c r="J628" t="s">
        <v>417</v>
      </c>
      <c r="S628" t="s">
        <v>832</v>
      </c>
      <c r="U628" t="s">
        <v>417</v>
      </c>
    </row>
    <row r="629" spans="1:21" x14ac:dyDescent="0.25">
      <c r="A629" t="s">
        <v>413</v>
      </c>
      <c r="B629" t="s">
        <v>526</v>
      </c>
      <c r="C629" t="s">
        <v>833</v>
      </c>
      <c r="D629">
        <v>31044</v>
      </c>
      <c r="E629" t="s">
        <v>832</v>
      </c>
      <c r="F629">
        <v>55</v>
      </c>
      <c r="G629">
        <v>23086</v>
      </c>
      <c r="H629">
        <v>350922</v>
      </c>
      <c r="I629">
        <v>34092</v>
      </c>
      <c r="J629" t="s">
        <v>417</v>
      </c>
      <c r="S629" t="s">
        <v>832</v>
      </c>
      <c r="U629" t="s">
        <v>417</v>
      </c>
    </row>
    <row r="630" spans="1:21" x14ac:dyDescent="0.25">
      <c r="A630" t="s">
        <v>413</v>
      </c>
      <c r="B630" t="s">
        <v>483</v>
      </c>
      <c r="C630" t="s">
        <v>510</v>
      </c>
      <c r="D630">
        <v>22740</v>
      </c>
      <c r="E630" t="s">
        <v>832</v>
      </c>
      <c r="F630">
        <v>54</v>
      </c>
      <c r="G630">
        <v>23303</v>
      </c>
      <c r="H630">
        <v>350926</v>
      </c>
      <c r="I630">
        <v>34328</v>
      </c>
      <c r="J630" t="s">
        <v>417</v>
      </c>
      <c r="S630" t="s">
        <v>832</v>
      </c>
      <c r="U630" t="s">
        <v>417</v>
      </c>
    </row>
    <row r="631" spans="1:21" x14ac:dyDescent="0.25">
      <c r="A631" t="s">
        <v>408</v>
      </c>
      <c r="B631" t="s">
        <v>155</v>
      </c>
      <c r="C631" t="s">
        <v>776</v>
      </c>
      <c r="D631">
        <v>24444</v>
      </c>
      <c r="E631" t="s">
        <v>548</v>
      </c>
      <c r="F631">
        <v>50</v>
      </c>
      <c r="G631">
        <v>24944</v>
      </c>
      <c r="H631">
        <v>350395</v>
      </c>
      <c r="I631">
        <v>34162</v>
      </c>
      <c r="J631" t="s">
        <v>417</v>
      </c>
      <c r="S631" t="s">
        <v>548</v>
      </c>
      <c r="U631" t="s">
        <v>417</v>
      </c>
    </row>
    <row r="632" spans="1:21" x14ac:dyDescent="0.25">
      <c r="A632" t="s">
        <v>413</v>
      </c>
      <c r="B632" t="s">
        <v>635</v>
      </c>
      <c r="C632" t="s">
        <v>520</v>
      </c>
      <c r="D632">
        <v>24960</v>
      </c>
      <c r="E632" t="s">
        <v>738</v>
      </c>
      <c r="F632">
        <v>50</v>
      </c>
      <c r="G632">
        <v>24863</v>
      </c>
      <c r="H632">
        <v>350393</v>
      </c>
      <c r="I632">
        <v>34031</v>
      </c>
      <c r="J632" t="s">
        <v>417</v>
      </c>
      <c r="S632" t="s">
        <v>738</v>
      </c>
      <c r="U632" t="s">
        <v>417</v>
      </c>
    </row>
    <row r="633" spans="1:21" x14ac:dyDescent="0.25">
      <c r="A633" t="s">
        <v>413</v>
      </c>
      <c r="B633" t="s">
        <v>634</v>
      </c>
      <c r="C633" t="s">
        <v>834</v>
      </c>
      <c r="D633">
        <v>18744</v>
      </c>
      <c r="E633" t="s">
        <v>460</v>
      </c>
      <c r="F633">
        <v>48</v>
      </c>
      <c r="G633">
        <v>25549</v>
      </c>
      <c r="H633">
        <v>350224</v>
      </c>
      <c r="I633">
        <v>34253</v>
      </c>
      <c r="J633" t="s">
        <v>417</v>
      </c>
      <c r="S633" t="s">
        <v>460</v>
      </c>
      <c r="U633" t="s">
        <v>417</v>
      </c>
    </row>
    <row r="634" spans="1:21" x14ac:dyDescent="0.25">
      <c r="A634" t="s">
        <v>408</v>
      </c>
      <c r="B634" t="s">
        <v>511</v>
      </c>
      <c r="C634" t="s">
        <v>735</v>
      </c>
      <c r="D634">
        <v>23952</v>
      </c>
      <c r="E634" t="s">
        <v>460</v>
      </c>
      <c r="F634">
        <v>48</v>
      </c>
      <c r="G634">
        <v>25576</v>
      </c>
      <c r="H634">
        <v>561012</v>
      </c>
      <c r="I634">
        <v>34167</v>
      </c>
      <c r="J634" t="s">
        <v>417</v>
      </c>
      <c r="S634" t="s">
        <v>460</v>
      </c>
      <c r="U634" t="s">
        <v>417</v>
      </c>
    </row>
    <row r="635" spans="1:21" x14ac:dyDescent="0.25">
      <c r="A635" t="s">
        <v>408</v>
      </c>
      <c r="B635" t="s">
        <v>709</v>
      </c>
      <c r="C635" t="s">
        <v>509</v>
      </c>
      <c r="D635">
        <v>30576</v>
      </c>
      <c r="E635" t="s">
        <v>536</v>
      </c>
      <c r="F635">
        <v>50</v>
      </c>
      <c r="G635">
        <v>25103</v>
      </c>
      <c r="H635">
        <v>561011</v>
      </c>
      <c r="I635">
        <v>34234</v>
      </c>
      <c r="J635" t="s">
        <v>417</v>
      </c>
      <c r="S635" t="s">
        <v>536</v>
      </c>
      <c r="U635" t="s">
        <v>417</v>
      </c>
    </row>
    <row r="636" spans="1:21" x14ac:dyDescent="0.25">
      <c r="A636" t="s">
        <v>408</v>
      </c>
      <c r="B636" t="s">
        <v>544</v>
      </c>
      <c r="C636" t="s">
        <v>835</v>
      </c>
      <c r="D636">
        <v>29280</v>
      </c>
      <c r="E636" t="s">
        <v>836</v>
      </c>
      <c r="F636">
        <v>51</v>
      </c>
      <c r="G636">
        <v>24626</v>
      </c>
      <c r="H636">
        <v>561401</v>
      </c>
      <c r="I636">
        <v>34062</v>
      </c>
      <c r="J636" t="s">
        <v>417</v>
      </c>
      <c r="S636" t="s">
        <v>836</v>
      </c>
      <c r="U636" t="s">
        <v>417</v>
      </c>
    </row>
    <row r="637" spans="1:21" x14ac:dyDescent="0.25">
      <c r="A637" t="s">
        <v>454</v>
      </c>
      <c r="B637" t="s">
        <v>547</v>
      </c>
      <c r="C637" t="s">
        <v>532</v>
      </c>
      <c r="D637">
        <v>21480</v>
      </c>
      <c r="E637" t="s">
        <v>837</v>
      </c>
      <c r="F637">
        <v>50</v>
      </c>
      <c r="G637">
        <v>24926</v>
      </c>
      <c r="H637">
        <v>351116</v>
      </c>
      <c r="I637">
        <v>34329</v>
      </c>
      <c r="J637" t="s">
        <v>417</v>
      </c>
      <c r="S637" t="s">
        <v>837</v>
      </c>
      <c r="U637" t="s">
        <v>417</v>
      </c>
    </row>
    <row r="638" spans="1:21" x14ac:dyDescent="0.25">
      <c r="A638" t="s">
        <v>413</v>
      </c>
      <c r="B638" t="s">
        <v>157</v>
      </c>
      <c r="C638" t="s">
        <v>707</v>
      </c>
      <c r="D638">
        <v>25200</v>
      </c>
      <c r="E638" t="s">
        <v>703</v>
      </c>
      <c r="F638">
        <v>51</v>
      </c>
      <c r="G638">
        <v>24390</v>
      </c>
      <c r="H638">
        <v>350547</v>
      </c>
      <c r="I638">
        <v>34284</v>
      </c>
      <c r="J638" t="s">
        <v>421</v>
      </c>
      <c r="S638" t="s">
        <v>703</v>
      </c>
      <c r="U638" t="s">
        <v>421</v>
      </c>
    </row>
    <row r="639" spans="1:21" x14ac:dyDescent="0.25">
      <c r="A639" t="s">
        <v>413</v>
      </c>
      <c r="B639" t="s">
        <v>664</v>
      </c>
      <c r="C639" t="s">
        <v>515</v>
      </c>
      <c r="D639">
        <v>18168</v>
      </c>
      <c r="E639" t="s">
        <v>416</v>
      </c>
      <c r="F639">
        <v>49</v>
      </c>
      <c r="G639">
        <v>25133</v>
      </c>
      <c r="H639">
        <v>350533</v>
      </c>
      <c r="I639">
        <v>34299</v>
      </c>
      <c r="J639" t="s">
        <v>421</v>
      </c>
      <c r="S639" t="s">
        <v>416</v>
      </c>
      <c r="U639" t="s">
        <v>421</v>
      </c>
    </row>
    <row r="640" spans="1:21" x14ac:dyDescent="0.25">
      <c r="A640" t="s">
        <v>408</v>
      </c>
      <c r="B640" t="s">
        <v>493</v>
      </c>
      <c r="C640" t="s">
        <v>838</v>
      </c>
      <c r="D640">
        <v>31116</v>
      </c>
      <c r="E640" t="s">
        <v>482</v>
      </c>
      <c r="F640">
        <v>49</v>
      </c>
      <c r="G640">
        <v>25198</v>
      </c>
      <c r="H640">
        <v>568026</v>
      </c>
      <c r="I640">
        <v>34057</v>
      </c>
      <c r="J640" t="s">
        <v>421</v>
      </c>
      <c r="S640" t="s">
        <v>482</v>
      </c>
      <c r="U640" t="s">
        <v>421</v>
      </c>
    </row>
    <row r="641" spans="1:21" x14ac:dyDescent="0.25">
      <c r="A641" t="s">
        <v>413</v>
      </c>
      <c r="B641" t="s">
        <v>608</v>
      </c>
      <c r="C641" t="s">
        <v>441</v>
      </c>
      <c r="D641">
        <v>25116</v>
      </c>
      <c r="E641" t="s">
        <v>416</v>
      </c>
      <c r="F641">
        <v>46</v>
      </c>
      <c r="G641">
        <v>26262</v>
      </c>
      <c r="H641">
        <v>351119</v>
      </c>
      <c r="I641">
        <v>34313</v>
      </c>
      <c r="J641" t="s">
        <v>421</v>
      </c>
      <c r="S641" t="s">
        <v>416</v>
      </c>
      <c r="U641" t="s">
        <v>421</v>
      </c>
    </row>
    <row r="642" spans="1:21" x14ac:dyDescent="0.25">
      <c r="A642" t="s">
        <v>408</v>
      </c>
      <c r="B642" t="s">
        <v>519</v>
      </c>
      <c r="C642" t="s">
        <v>459</v>
      </c>
      <c r="D642">
        <v>31128</v>
      </c>
      <c r="E642" t="s">
        <v>749</v>
      </c>
      <c r="F642">
        <v>50</v>
      </c>
      <c r="G642">
        <v>24756</v>
      </c>
      <c r="H642">
        <v>560912</v>
      </c>
      <c r="I642">
        <v>34224</v>
      </c>
      <c r="J642" t="s">
        <v>421</v>
      </c>
      <c r="S642" t="s">
        <v>749</v>
      </c>
      <c r="U642" t="s">
        <v>421</v>
      </c>
    </row>
    <row r="643" spans="1:21" x14ac:dyDescent="0.25">
      <c r="A643" t="s">
        <v>408</v>
      </c>
      <c r="B643" t="s">
        <v>635</v>
      </c>
      <c r="C643" t="s">
        <v>776</v>
      </c>
      <c r="D643">
        <v>26640</v>
      </c>
      <c r="E643" t="s">
        <v>470</v>
      </c>
      <c r="F643">
        <v>49</v>
      </c>
      <c r="G643">
        <v>25374</v>
      </c>
      <c r="H643">
        <v>350423</v>
      </c>
      <c r="I643">
        <v>34153</v>
      </c>
      <c r="J643" t="s">
        <v>421</v>
      </c>
      <c r="S643" t="s">
        <v>470</v>
      </c>
      <c r="U643" t="s">
        <v>421</v>
      </c>
    </row>
    <row r="644" spans="1:21" x14ac:dyDescent="0.25">
      <c r="A644" t="s">
        <v>413</v>
      </c>
      <c r="B644" t="s">
        <v>634</v>
      </c>
      <c r="C644" t="s">
        <v>523</v>
      </c>
      <c r="D644">
        <v>22176</v>
      </c>
      <c r="E644" t="s">
        <v>460</v>
      </c>
      <c r="F644">
        <v>47</v>
      </c>
      <c r="G644">
        <v>25958</v>
      </c>
      <c r="H644">
        <v>350381</v>
      </c>
      <c r="I644">
        <v>34049</v>
      </c>
      <c r="J644" t="s">
        <v>421</v>
      </c>
      <c r="S644" t="s">
        <v>460</v>
      </c>
      <c r="U644" t="s">
        <v>421</v>
      </c>
    </row>
    <row r="645" spans="1:21" x14ac:dyDescent="0.25">
      <c r="A645" t="s">
        <v>454</v>
      </c>
      <c r="B645" t="s">
        <v>594</v>
      </c>
      <c r="C645" t="s">
        <v>91</v>
      </c>
      <c r="D645">
        <v>21096</v>
      </c>
      <c r="E645" t="s">
        <v>457</v>
      </c>
      <c r="F645">
        <v>48</v>
      </c>
      <c r="G645">
        <v>25609</v>
      </c>
      <c r="H645">
        <v>351133</v>
      </c>
      <c r="I645">
        <v>34264</v>
      </c>
      <c r="J645" t="s">
        <v>421</v>
      </c>
      <c r="S645" t="s">
        <v>457</v>
      </c>
      <c r="U645" t="s">
        <v>421</v>
      </c>
    </row>
    <row r="646" spans="1:21" x14ac:dyDescent="0.25">
      <c r="A646" t="s">
        <v>413</v>
      </c>
      <c r="B646" t="s">
        <v>488</v>
      </c>
      <c r="C646" t="s">
        <v>796</v>
      </c>
      <c r="D646">
        <v>29136</v>
      </c>
      <c r="E646" t="s">
        <v>482</v>
      </c>
      <c r="F646">
        <v>47</v>
      </c>
      <c r="G646">
        <v>26118</v>
      </c>
      <c r="H646">
        <v>350574</v>
      </c>
      <c r="I646">
        <v>34079</v>
      </c>
      <c r="J646" t="s">
        <v>421</v>
      </c>
      <c r="S646" t="s">
        <v>482</v>
      </c>
      <c r="U646" t="s">
        <v>421</v>
      </c>
    </row>
    <row r="647" spans="1:21" x14ac:dyDescent="0.25">
      <c r="A647" t="s">
        <v>413</v>
      </c>
      <c r="B647" t="s">
        <v>499</v>
      </c>
      <c r="C647" t="s">
        <v>539</v>
      </c>
      <c r="D647">
        <v>22140</v>
      </c>
      <c r="E647" t="s">
        <v>802</v>
      </c>
      <c r="F647">
        <v>58</v>
      </c>
      <c r="G647">
        <v>21923</v>
      </c>
      <c r="H647">
        <v>350870</v>
      </c>
      <c r="I647">
        <v>34067</v>
      </c>
      <c r="J647" t="s">
        <v>421</v>
      </c>
      <c r="S647" t="s">
        <v>802</v>
      </c>
      <c r="U647" t="s">
        <v>421</v>
      </c>
    </row>
    <row r="648" spans="1:21" x14ac:dyDescent="0.25">
      <c r="A648" t="s">
        <v>413</v>
      </c>
      <c r="B648" t="s">
        <v>618</v>
      </c>
      <c r="C648" t="s">
        <v>839</v>
      </c>
      <c r="D648">
        <v>27612</v>
      </c>
      <c r="E648" t="s">
        <v>416</v>
      </c>
      <c r="F648">
        <v>46</v>
      </c>
      <c r="G648">
        <v>26216</v>
      </c>
      <c r="H648">
        <v>350610</v>
      </c>
      <c r="I648">
        <v>34092</v>
      </c>
      <c r="J648" t="s">
        <v>466</v>
      </c>
      <c r="S648" t="s">
        <v>416</v>
      </c>
      <c r="U648" t="s">
        <v>466</v>
      </c>
    </row>
    <row r="649" spans="1:21" x14ac:dyDescent="0.25">
      <c r="A649" t="s">
        <v>454</v>
      </c>
      <c r="B649" t="s">
        <v>437</v>
      </c>
      <c r="C649" t="s">
        <v>523</v>
      </c>
      <c r="D649">
        <v>22692</v>
      </c>
      <c r="E649" t="s">
        <v>457</v>
      </c>
      <c r="F649">
        <v>57</v>
      </c>
      <c r="G649">
        <v>22286</v>
      </c>
      <c r="H649">
        <v>351100</v>
      </c>
      <c r="I649">
        <v>34216</v>
      </c>
      <c r="J649" t="s">
        <v>466</v>
      </c>
      <c r="S649" t="s">
        <v>457</v>
      </c>
      <c r="U649" t="s">
        <v>466</v>
      </c>
    </row>
    <row r="650" spans="1:21" x14ac:dyDescent="0.25">
      <c r="A650" t="s">
        <v>413</v>
      </c>
      <c r="B650" t="s">
        <v>664</v>
      </c>
      <c r="C650" t="s">
        <v>840</v>
      </c>
      <c r="D650">
        <v>22200</v>
      </c>
      <c r="E650" t="s">
        <v>457</v>
      </c>
      <c r="F650">
        <v>52</v>
      </c>
      <c r="G650">
        <v>24164</v>
      </c>
      <c r="H650">
        <v>350750</v>
      </c>
      <c r="I650">
        <v>34109</v>
      </c>
      <c r="J650" t="s">
        <v>466</v>
      </c>
      <c r="S650" t="s">
        <v>457</v>
      </c>
      <c r="U650" t="s">
        <v>466</v>
      </c>
    </row>
    <row r="651" spans="1:21" x14ac:dyDescent="0.25">
      <c r="A651" t="s">
        <v>413</v>
      </c>
      <c r="B651" t="s">
        <v>611</v>
      </c>
      <c r="C651" t="s">
        <v>841</v>
      </c>
      <c r="D651">
        <v>28764</v>
      </c>
      <c r="E651" t="s">
        <v>416</v>
      </c>
      <c r="F651">
        <v>48</v>
      </c>
      <c r="G651">
        <v>25547</v>
      </c>
      <c r="H651">
        <v>351036</v>
      </c>
      <c r="I651">
        <v>34222</v>
      </c>
      <c r="J651" t="s">
        <v>466</v>
      </c>
      <c r="S651" t="s">
        <v>416</v>
      </c>
      <c r="U651" t="s">
        <v>466</v>
      </c>
    </row>
    <row r="652" spans="1:21" x14ac:dyDescent="0.25">
      <c r="A652" t="s">
        <v>413</v>
      </c>
      <c r="B652" t="s">
        <v>614</v>
      </c>
      <c r="C652" t="s">
        <v>842</v>
      </c>
      <c r="D652">
        <v>19752</v>
      </c>
      <c r="E652" t="s">
        <v>416</v>
      </c>
      <c r="F652">
        <v>46</v>
      </c>
      <c r="G652">
        <v>26397</v>
      </c>
      <c r="H652">
        <v>350637</v>
      </c>
      <c r="I652">
        <v>33974</v>
      </c>
      <c r="J652" t="s">
        <v>466</v>
      </c>
      <c r="S652" t="s">
        <v>416</v>
      </c>
      <c r="U652" t="s">
        <v>466</v>
      </c>
    </row>
    <row r="653" spans="1:21" x14ac:dyDescent="0.25">
      <c r="A653" t="s">
        <v>413</v>
      </c>
      <c r="B653" t="s">
        <v>791</v>
      </c>
      <c r="C653" t="s">
        <v>532</v>
      </c>
      <c r="D653">
        <v>23004</v>
      </c>
      <c r="E653" t="s">
        <v>416</v>
      </c>
      <c r="F653">
        <v>49</v>
      </c>
      <c r="G653">
        <v>25288</v>
      </c>
      <c r="H653">
        <v>561026</v>
      </c>
      <c r="I653">
        <v>34101</v>
      </c>
      <c r="J653" t="s">
        <v>466</v>
      </c>
      <c r="S653" t="s">
        <v>416</v>
      </c>
      <c r="U653" t="s">
        <v>466</v>
      </c>
    </row>
    <row r="654" spans="1:21" x14ac:dyDescent="0.25">
      <c r="A654" t="s">
        <v>413</v>
      </c>
      <c r="B654" t="s">
        <v>185</v>
      </c>
      <c r="C654" t="s">
        <v>843</v>
      </c>
      <c r="D654">
        <v>20256</v>
      </c>
      <c r="E654" t="s">
        <v>577</v>
      </c>
      <c r="F654">
        <v>49</v>
      </c>
      <c r="G654">
        <v>25396</v>
      </c>
      <c r="H654">
        <v>561035</v>
      </c>
      <c r="I654">
        <v>34031</v>
      </c>
      <c r="J654" t="s">
        <v>466</v>
      </c>
      <c r="S654" t="s">
        <v>577</v>
      </c>
      <c r="U654" t="s">
        <v>466</v>
      </c>
    </row>
    <row r="655" spans="1:21" x14ac:dyDescent="0.25">
      <c r="A655" t="s">
        <v>413</v>
      </c>
      <c r="B655" t="s">
        <v>578</v>
      </c>
      <c r="C655" t="s">
        <v>844</v>
      </c>
      <c r="D655">
        <v>18912</v>
      </c>
      <c r="E655" t="s">
        <v>845</v>
      </c>
      <c r="F655">
        <v>51</v>
      </c>
      <c r="G655">
        <v>24511</v>
      </c>
      <c r="H655">
        <v>561029</v>
      </c>
      <c r="I655">
        <v>34299</v>
      </c>
      <c r="J655" t="s">
        <v>466</v>
      </c>
      <c r="S655" t="s">
        <v>845</v>
      </c>
      <c r="U655" t="s">
        <v>466</v>
      </c>
    </row>
    <row r="656" spans="1:21" x14ac:dyDescent="0.25">
      <c r="A656" t="s">
        <v>413</v>
      </c>
      <c r="B656" t="s">
        <v>443</v>
      </c>
      <c r="C656" t="s">
        <v>441</v>
      </c>
      <c r="D656">
        <v>29856</v>
      </c>
      <c r="E656" t="s">
        <v>460</v>
      </c>
      <c r="F656">
        <v>46</v>
      </c>
      <c r="G656">
        <v>26262</v>
      </c>
      <c r="H656">
        <v>350751</v>
      </c>
      <c r="I656">
        <v>34313</v>
      </c>
      <c r="J656" t="s">
        <v>466</v>
      </c>
      <c r="S656" t="s">
        <v>460</v>
      </c>
      <c r="U656" t="s">
        <v>466</v>
      </c>
    </row>
    <row r="657" spans="1:21" x14ac:dyDescent="0.25">
      <c r="A657" t="s">
        <v>413</v>
      </c>
      <c r="B657" t="s">
        <v>623</v>
      </c>
      <c r="C657" t="s">
        <v>462</v>
      </c>
      <c r="D657">
        <v>18972</v>
      </c>
      <c r="E657" t="s">
        <v>460</v>
      </c>
      <c r="F657">
        <v>49</v>
      </c>
      <c r="G657">
        <v>25343</v>
      </c>
      <c r="H657">
        <v>350487</v>
      </c>
      <c r="I657">
        <v>34257</v>
      </c>
      <c r="J657" t="s">
        <v>412</v>
      </c>
      <c r="S657" t="s">
        <v>460</v>
      </c>
      <c r="U657" t="s">
        <v>412</v>
      </c>
    </row>
    <row r="658" spans="1:21" x14ac:dyDescent="0.25">
      <c r="A658" t="s">
        <v>454</v>
      </c>
      <c r="B658" t="s">
        <v>426</v>
      </c>
      <c r="C658" t="s">
        <v>472</v>
      </c>
      <c r="D658">
        <v>25956</v>
      </c>
      <c r="E658" t="s">
        <v>846</v>
      </c>
      <c r="F658">
        <v>52</v>
      </c>
      <c r="G658">
        <v>24187</v>
      </c>
      <c r="H658">
        <v>350399</v>
      </c>
      <c r="I658">
        <v>33994</v>
      </c>
      <c r="J658" t="s">
        <v>412</v>
      </c>
      <c r="S658" t="s">
        <v>846</v>
      </c>
      <c r="U658" t="s">
        <v>412</v>
      </c>
    </row>
    <row r="659" spans="1:21" x14ac:dyDescent="0.25">
      <c r="A659" t="s">
        <v>413</v>
      </c>
      <c r="B659" t="s">
        <v>586</v>
      </c>
      <c r="C659" t="s">
        <v>596</v>
      </c>
      <c r="D659">
        <v>29004</v>
      </c>
      <c r="E659" t="s">
        <v>411</v>
      </c>
      <c r="F659">
        <v>49</v>
      </c>
      <c r="G659">
        <v>25358</v>
      </c>
      <c r="H659">
        <v>350618</v>
      </c>
      <c r="I659">
        <v>34109</v>
      </c>
      <c r="J659" t="s">
        <v>412</v>
      </c>
      <c r="S659" t="s">
        <v>411</v>
      </c>
      <c r="U659" t="s">
        <v>412</v>
      </c>
    </row>
    <row r="660" spans="1:21" x14ac:dyDescent="0.25">
      <c r="A660" t="s">
        <v>413</v>
      </c>
      <c r="B660" t="s">
        <v>531</v>
      </c>
      <c r="C660" t="s">
        <v>477</v>
      </c>
      <c r="D660">
        <v>18612</v>
      </c>
      <c r="E660" t="s">
        <v>743</v>
      </c>
      <c r="F660">
        <v>48</v>
      </c>
      <c r="G660">
        <v>25752</v>
      </c>
      <c r="H660">
        <v>350590</v>
      </c>
      <c r="I660">
        <v>34224</v>
      </c>
      <c r="J660" t="s">
        <v>412</v>
      </c>
      <c r="S660" t="s">
        <v>743</v>
      </c>
      <c r="U660" t="s">
        <v>412</v>
      </c>
    </row>
    <row r="661" spans="1:21" x14ac:dyDescent="0.25">
      <c r="A661" t="s">
        <v>408</v>
      </c>
      <c r="B661" t="s">
        <v>511</v>
      </c>
      <c r="C661" t="s">
        <v>556</v>
      </c>
      <c r="D661">
        <v>26580</v>
      </c>
      <c r="E661" t="s">
        <v>536</v>
      </c>
      <c r="F661">
        <v>52</v>
      </c>
      <c r="G661">
        <v>24256</v>
      </c>
      <c r="H661">
        <v>350372</v>
      </c>
      <c r="I661">
        <v>34062</v>
      </c>
      <c r="J661" t="s">
        <v>412</v>
      </c>
      <c r="S661" t="s">
        <v>536</v>
      </c>
      <c r="U661" t="s">
        <v>412</v>
      </c>
    </row>
    <row r="662" spans="1:21" x14ac:dyDescent="0.25">
      <c r="A662" t="s">
        <v>454</v>
      </c>
      <c r="B662" t="s">
        <v>526</v>
      </c>
      <c r="C662" t="s">
        <v>752</v>
      </c>
      <c r="D662">
        <v>22068</v>
      </c>
      <c r="E662" t="s">
        <v>601</v>
      </c>
      <c r="F662">
        <v>48</v>
      </c>
      <c r="G662">
        <v>25792</v>
      </c>
      <c r="H662">
        <v>350483</v>
      </c>
      <c r="I662">
        <v>34016</v>
      </c>
      <c r="J662" t="s">
        <v>412</v>
      </c>
      <c r="S662" t="s">
        <v>601</v>
      </c>
      <c r="U662" t="s">
        <v>412</v>
      </c>
    </row>
    <row r="663" spans="1:21" x14ac:dyDescent="0.25">
      <c r="A663" t="s">
        <v>413</v>
      </c>
      <c r="B663" t="s">
        <v>626</v>
      </c>
      <c r="C663" t="s">
        <v>847</v>
      </c>
      <c r="D663">
        <v>30660</v>
      </c>
      <c r="E663" t="s">
        <v>473</v>
      </c>
      <c r="F663">
        <v>46</v>
      </c>
      <c r="G663">
        <v>26554</v>
      </c>
      <c r="H663">
        <v>561039</v>
      </c>
      <c r="I663">
        <v>34057</v>
      </c>
      <c r="J663" t="s">
        <v>412</v>
      </c>
      <c r="S663" t="s">
        <v>473</v>
      </c>
      <c r="U663" t="s">
        <v>412</v>
      </c>
    </row>
    <row r="664" spans="1:21" x14ac:dyDescent="0.25">
      <c r="A664" t="s">
        <v>413</v>
      </c>
      <c r="B664" t="s">
        <v>488</v>
      </c>
      <c r="C664" t="s">
        <v>790</v>
      </c>
      <c r="D664">
        <v>24504</v>
      </c>
      <c r="E664" t="s">
        <v>778</v>
      </c>
      <c r="F664">
        <v>46</v>
      </c>
      <c r="G664">
        <v>26422</v>
      </c>
      <c r="H664">
        <v>351051</v>
      </c>
      <c r="I664">
        <v>34064</v>
      </c>
      <c r="J664" t="s">
        <v>412</v>
      </c>
      <c r="S664" t="s">
        <v>778</v>
      </c>
      <c r="U664" t="s">
        <v>412</v>
      </c>
    </row>
    <row r="665" spans="1:21" x14ac:dyDescent="0.25">
      <c r="A665" t="s">
        <v>413</v>
      </c>
      <c r="B665" t="s">
        <v>503</v>
      </c>
      <c r="C665" t="s">
        <v>824</v>
      </c>
      <c r="D665">
        <v>19044</v>
      </c>
      <c r="E665" t="s">
        <v>433</v>
      </c>
      <c r="F665">
        <v>49</v>
      </c>
      <c r="G665">
        <v>25242</v>
      </c>
      <c r="H665">
        <v>561036</v>
      </c>
      <c r="I665">
        <v>34123</v>
      </c>
      <c r="J665" t="s">
        <v>412</v>
      </c>
      <c r="S665" t="s">
        <v>433</v>
      </c>
      <c r="U665" t="s">
        <v>412</v>
      </c>
    </row>
    <row r="666" spans="1:21" x14ac:dyDescent="0.25">
      <c r="A666" t="s">
        <v>408</v>
      </c>
      <c r="B666" t="s">
        <v>499</v>
      </c>
      <c r="C666" t="s">
        <v>630</v>
      </c>
      <c r="D666">
        <v>31200</v>
      </c>
      <c r="E666" t="s">
        <v>416</v>
      </c>
      <c r="F666">
        <v>52</v>
      </c>
      <c r="G666">
        <v>24192</v>
      </c>
      <c r="H666">
        <v>561040</v>
      </c>
      <c r="I666">
        <v>34054</v>
      </c>
      <c r="J666" t="s">
        <v>412</v>
      </c>
      <c r="S666" t="s">
        <v>416</v>
      </c>
      <c r="U666" t="s">
        <v>412</v>
      </c>
    </row>
    <row r="667" spans="1:21" x14ac:dyDescent="0.25">
      <c r="A667" t="s">
        <v>408</v>
      </c>
      <c r="B667" t="s">
        <v>526</v>
      </c>
      <c r="C667" t="s">
        <v>542</v>
      </c>
      <c r="D667">
        <v>22320</v>
      </c>
      <c r="E667" t="s">
        <v>747</v>
      </c>
      <c r="F667">
        <v>51</v>
      </c>
      <c r="G667">
        <v>24688</v>
      </c>
      <c r="H667">
        <v>561056</v>
      </c>
      <c r="I667">
        <v>33995</v>
      </c>
      <c r="J667" t="s">
        <v>412</v>
      </c>
      <c r="S667" t="s">
        <v>747</v>
      </c>
      <c r="U667" t="s">
        <v>412</v>
      </c>
    </row>
    <row r="668" spans="1:21" x14ac:dyDescent="0.25">
      <c r="A668" t="s">
        <v>413</v>
      </c>
      <c r="B668" t="s">
        <v>652</v>
      </c>
      <c r="C668" t="s">
        <v>633</v>
      </c>
      <c r="D668">
        <v>27120</v>
      </c>
      <c r="E668" t="s">
        <v>837</v>
      </c>
      <c r="F668">
        <v>49</v>
      </c>
      <c r="G668">
        <v>25270</v>
      </c>
      <c r="H668">
        <v>350121</v>
      </c>
      <c r="I668">
        <v>34249</v>
      </c>
      <c r="J668" t="s">
        <v>417</v>
      </c>
      <c r="S668" t="s">
        <v>837</v>
      </c>
      <c r="U668" t="s">
        <v>417</v>
      </c>
    </row>
    <row r="669" spans="1:21" x14ac:dyDescent="0.25">
      <c r="A669" t="s">
        <v>413</v>
      </c>
      <c r="B669" t="s">
        <v>694</v>
      </c>
      <c r="C669" t="s">
        <v>472</v>
      </c>
      <c r="D669">
        <v>25248</v>
      </c>
      <c r="E669" t="s">
        <v>473</v>
      </c>
      <c r="F669">
        <v>47</v>
      </c>
      <c r="G669">
        <v>26044</v>
      </c>
      <c r="H669">
        <v>350701</v>
      </c>
      <c r="I669">
        <v>34311</v>
      </c>
      <c r="J669" t="s">
        <v>417</v>
      </c>
      <c r="S669" t="s">
        <v>473</v>
      </c>
      <c r="U669" t="s">
        <v>417</v>
      </c>
    </row>
    <row r="670" spans="1:21" x14ac:dyDescent="0.25">
      <c r="A670" t="s">
        <v>454</v>
      </c>
      <c r="B670" t="s">
        <v>481</v>
      </c>
      <c r="C670" t="s">
        <v>844</v>
      </c>
      <c r="D670">
        <v>23736</v>
      </c>
      <c r="E670" t="s">
        <v>473</v>
      </c>
      <c r="F670">
        <v>47</v>
      </c>
      <c r="G670">
        <v>26028</v>
      </c>
      <c r="H670">
        <v>350856</v>
      </c>
      <c r="I670">
        <v>34283</v>
      </c>
      <c r="J670" t="s">
        <v>417</v>
      </c>
      <c r="S670" t="s">
        <v>473</v>
      </c>
      <c r="U670" t="s">
        <v>417</v>
      </c>
    </row>
    <row r="671" spans="1:21" x14ac:dyDescent="0.25">
      <c r="A671" t="s">
        <v>413</v>
      </c>
      <c r="B671" t="s">
        <v>550</v>
      </c>
      <c r="C671" t="s">
        <v>844</v>
      </c>
      <c r="D671">
        <v>26232</v>
      </c>
      <c r="E671" t="s">
        <v>457</v>
      </c>
      <c r="F671">
        <v>48</v>
      </c>
      <c r="G671">
        <v>25722</v>
      </c>
      <c r="H671">
        <v>350556</v>
      </c>
      <c r="I671">
        <v>34193</v>
      </c>
      <c r="J671" t="s">
        <v>417</v>
      </c>
      <c r="S671" t="s">
        <v>457</v>
      </c>
      <c r="U671" t="s">
        <v>417</v>
      </c>
    </row>
    <row r="672" spans="1:21" x14ac:dyDescent="0.25">
      <c r="A672" t="s">
        <v>413</v>
      </c>
      <c r="B672" t="s">
        <v>564</v>
      </c>
      <c r="C672" t="s">
        <v>523</v>
      </c>
      <c r="D672">
        <v>30096</v>
      </c>
      <c r="E672" t="s">
        <v>439</v>
      </c>
      <c r="F672">
        <v>47</v>
      </c>
      <c r="G672">
        <v>26136</v>
      </c>
      <c r="H672">
        <v>350558</v>
      </c>
      <c r="I672">
        <v>34118</v>
      </c>
      <c r="J672" t="s">
        <v>417</v>
      </c>
      <c r="S672" t="s">
        <v>439</v>
      </c>
      <c r="U672" t="s">
        <v>417</v>
      </c>
    </row>
    <row r="673" spans="1:21" x14ac:dyDescent="0.25">
      <c r="A673" t="s">
        <v>413</v>
      </c>
      <c r="B673" t="s">
        <v>705</v>
      </c>
      <c r="C673" t="s">
        <v>848</v>
      </c>
      <c r="D673">
        <v>18096</v>
      </c>
      <c r="E673" t="s">
        <v>416</v>
      </c>
      <c r="F673">
        <v>46</v>
      </c>
      <c r="G673">
        <v>26361</v>
      </c>
      <c r="H673">
        <v>350752</v>
      </c>
      <c r="I673">
        <v>34298</v>
      </c>
      <c r="J673" t="s">
        <v>417</v>
      </c>
      <c r="S673" t="s">
        <v>416</v>
      </c>
      <c r="U673" t="s">
        <v>417</v>
      </c>
    </row>
    <row r="674" spans="1:21" x14ac:dyDescent="0.25">
      <c r="A674" t="s">
        <v>413</v>
      </c>
      <c r="B674" t="s">
        <v>461</v>
      </c>
      <c r="C674" t="s">
        <v>472</v>
      </c>
      <c r="D674">
        <v>20664</v>
      </c>
      <c r="E674" t="s">
        <v>845</v>
      </c>
      <c r="F674">
        <v>48</v>
      </c>
      <c r="G674">
        <v>25661</v>
      </c>
      <c r="H674">
        <v>560989</v>
      </c>
      <c r="I674">
        <v>34311</v>
      </c>
      <c r="J674" t="s">
        <v>417</v>
      </c>
      <c r="S674" t="s">
        <v>845</v>
      </c>
      <c r="U674" t="s">
        <v>417</v>
      </c>
    </row>
    <row r="675" spans="1:21" x14ac:dyDescent="0.25">
      <c r="A675" t="s">
        <v>413</v>
      </c>
      <c r="B675" t="s">
        <v>418</v>
      </c>
      <c r="C675" t="s">
        <v>781</v>
      </c>
      <c r="D675">
        <v>22956</v>
      </c>
      <c r="E675" t="s">
        <v>622</v>
      </c>
      <c r="F675">
        <v>47</v>
      </c>
      <c r="G675">
        <v>25928</v>
      </c>
      <c r="H675">
        <v>350562</v>
      </c>
      <c r="I675">
        <v>34234</v>
      </c>
      <c r="J675" t="s">
        <v>417</v>
      </c>
      <c r="S675" t="s">
        <v>622</v>
      </c>
      <c r="U675" t="s">
        <v>417</v>
      </c>
    </row>
    <row r="676" spans="1:21" x14ac:dyDescent="0.25">
      <c r="A676" t="s">
        <v>413</v>
      </c>
      <c r="B676" t="s">
        <v>440</v>
      </c>
      <c r="C676" t="s">
        <v>510</v>
      </c>
      <c r="D676">
        <v>30600</v>
      </c>
      <c r="E676" t="s">
        <v>416</v>
      </c>
      <c r="F676">
        <v>50</v>
      </c>
      <c r="G676">
        <v>24757</v>
      </c>
      <c r="H676">
        <v>350230</v>
      </c>
      <c r="I676">
        <v>34010</v>
      </c>
      <c r="J676" t="s">
        <v>417</v>
      </c>
      <c r="S676" t="s">
        <v>416</v>
      </c>
      <c r="U676" t="s">
        <v>417</v>
      </c>
    </row>
    <row r="677" spans="1:21" x14ac:dyDescent="0.25">
      <c r="A677" t="s">
        <v>413</v>
      </c>
      <c r="B677" t="s">
        <v>615</v>
      </c>
      <c r="C677" t="s">
        <v>669</v>
      </c>
      <c r="D677">
        <v>25560</v>
      </c>
      <c r="E677" t="s">
        <v>416</v>
      </c>
      <c r="F677">
        <v>49</v>
      </c>
      <c r="G677">
        <v>25298</v>
      </c>
      <c r="H677">
        <v>350786</v>
      </c>
      <c r="I677">
        <v>34124</v>
      </c>
      <c r="J677" t="s">
        <v>417</v>
      </c>
      <c r="S677" t="s">
        <v>416</v>
      </c>
      <c r="U677" t="s">
        <v>417</v>
      </c>
    </row>
    <row r="678" spans="1:21" x14ac:dyDescent="0.25">
      <c r="A678" t="s">
        <v>413</v>
      </c>
      <c r="B678" t="s">
        <v>625</v>
      </c>
      <c r="C678" t="s">
        <v>475</v>
      </c>
      <c r="D678">
        <v>25692</v>
      </c>
      <c r="E678" t="s">
        <v>442</v>
      </c>
      <c r="F678">
        <v>48</v>
      </c>
      <c r="G678">
        <v>25643</v>
      </c>
      <c r="H678">
        <v>350115</v>
      </c>
      <c r="I678">
        <v>34106</v>
      </c>
      <c r="J678" t="s">
        <v>417</v>
      </c>
      <c r="S678" t="s">
        <v>442</v>
      </c>
      <c r="U678" t="s">
        <v>417</v>
      </c>
    </row>
    <row r="679" spans="1:21" x14ac:dyDescent="0.25">
      <c r="A679" t="s">
        <v>408</v>
      </c>
      <c r="B679" t="s">
        <v>639</v>
      </c>
      <c r="C679" t="s">
        <v>191</v>
      </c>
      <c r="D679">
        <v>28908</v>
      </c>
      <c r="E679" t="s">
        <v>470</v>
      </c>
      <c r="F679">
        <v>53</v>
      </c>
      <c r="G679">
        <v>23905</v>
      </c>
      <c r="H679">
        <v>350388</v>
      </c>
      <c r="I679">
        <v>34123</v>
      </c>
      <c r="J679" t="s">
        <v>417</v>
      </c>
      <c r="S679" t="s">
        <v>470</v>
      </c>
      <c r="U679" t="s">
        <v>417</v>
      </c>
    </row>
    <row r="680" spans="1:21" x14ac:dyDescent="0.25">
      <c r="A680" t="s">
        <v>413</v>
      </c>
      <c r="B680" t="s">
        <v>544</v>
      </c>
      <c r="C680" t="s">
        <v>640</v>
      </c>
      <c r="D680">
        <v>27372</v>
      </c>
      <c r="E680" t="s">
        <v>846</v>
      </c>
      <c r="F680">
        <v>48</v>
      </c>
      <c r="G680">
        <v>25594</v>
      </c>
      <c r="H680">
        <v>350816</v>
      </c>
      <c r="I680">
        <v>34094</v>
      </c>
      <c r="J680" t="s">
        <v>417</v>
      </c>
      <c r="S680" t="s">
        <v>846</v>
      </c>
      <c r="U680" t="s">
        <v>417</v>
      </c>
    </row>
    <row r="681" spans="1:21" x14ac:dyDescent="0.25">
      <c r="A681" t="s">
        <v>413</v>
      </c>
      <c r="B681" t="s">
        <v>483</v>
      </c>
      <c r="C681" t="s">
        <v>849</v>
      </c>
      <c r="D681">
        <v>28932</v>
      </c>
      <c r="E681" t="s">
        <v>416</v>
      </c>
      <c r="F681">
        <v>48</v>
      </c>
      <c r="G681">
        <v>25722</v>
      </c>
      <c r="H681">
        <v>350119</v>
      </c>
      <c r="I681">
        <v>34678</v>
      </c>
      <c r="J681" t="s">
        <v>417</v>
      </c>
      <c r="S681" t="s">
        <v>416</v>
      </c>
      <c r="U681" t="s">
        <v>417</v>
      </c>
    </row>
    <row r="682" spans="1:21" x14ac:dyDescent="0.25">
      <c r="A682" t="s">
        <v>413</v>
      </c>
      <c r="B682" t="s">
        <v>511</v>
      </c>
      <c r="C682" t="s">
        <v>588</v>
      </c>
      <c r="D682">
        <v>20508</v>
      </c>
      <c r="E682" t="s">
        <v>850</v>
      </c>
      <c r="F682">
        <v>51</v>
      </c>
      <c r="G682">
        <v>24604</v>
      </c>
      <c r="H682">
        <v>350819</v>
      </c>
      <c r="I682">
        <v>34342</v>
      </c>
      <c r="J682" t="s">
        <v>417</v>
      </c>
      <c r="S682" t="s">
        <v>850</v>
      </c>
      <c r="U682" t="s">
        <v>417</v>
      </c>
    </row>
    <row r="683" spans="1:21" x14ac:dyDescent="0.25">
      <c r="A683" t="s">
        <v>413</v>
      </c>
      <c r="B683" t="s">
        <v>645</v>
      </c>
      <c r="C683" t="s">
        <v>750</v>
      </c>
      <c r="D683">
        <v>23316</v>
      </c>
      <c r="E683" t="s">
        <v>433</v>
      </c>
      <c r="F683">
        <v>48</v>
      </c>
      <c r="G683">
        <v>25656</v>
      </c>
      <c r="H683">
        <v>350624</v>
      </c>
      <c r="I683">
        <v>34476</v>
      </c>
      <c r="J683" t="s">
        <v>417</v>
      </c>
      <c r="S683" t="s">
        <v>433</v>
      </c>
      <c r="U683" t="s">
        <v>417</v>
      </c>
    </row>
    <row r="684" spans="1:21" x14ac:dyDescent="0.25">
      <c r="A684" t="s">
        <v>413</v>
      </c>
      <c r="B684" t="s">
        <v>448</v>
      </c>
      <c r="C684" t="s">
        <v>840</v>
      </c>
      <c r="D684">
        <v>19992</v>
      </c>
      <c r="E684" t="s">
        <v>601</v>
      </c>
      <c r="F684">
        <v>44</v>
      </c>
      <c r="G684">
        <v>27024</v>
      </c>
      <c r="H684">
        <v>350823</v>
      </c>
      <c r="I684">
        <v>34497</v>
      </c>
      <c r="J684" t="s">
        <v>466</v>
      </c>
      <c r="S684" t="s">
        <v>601</v>
      </c>
      <c r="U684" t="s">
        <v>466</v>
      </c>
    </row>
    <row r="685" spans="1:21" x14ac:dyDescent="0.25">
      <c r="A685" t="s">
        <v>413</v>
      </c>
      <c r="B685" t="s">
        <v>490</v>
      </c>
      <c r="C685" t="s">
        <v>848</v>
      </c>
      <c r="D685">
        <v>29520</v>
      </c>
      <c r="E685" t="s">
        <v>457</v>
      </c>
      <c r="F685">
        <v>46</v>
      </c>
      <c r="G685">
        <v>26554</v>
      </c>
      <c r="H685">
        <v>351049</v>
      </c>
      <c r="I685">
        <v>34457</v>
      </c>
      <c r="J685" t="s">
        <v>466</v>
      </c>
      <c r="S685" t="s">
        <v>457</v>
      </c>
      <c r="U685" t="s">
        <v>466</v>
      </c>
    </row>
    <row r="686" spans="1:21" x14ac:dyDescent="0.25">
      <c r="A686" t="s">
        <v>454</v>
      </c>
      <c r="B686" t="s">
        <v>474</v>
      </c>
      <c r="C686" t="s">
        <v>640</v>
      </c>
      <c r="D686">
        <v>18096</v>
      </c>
      <c r="E686" t="s">
        <v>439</v>
      </c>
      <c r="F686">
        <v>48</v>
      </c>
      <c r="G686">
        <v>25736</v>
      </c>
      <c r="H686">
        <v>350018</v>
      </c>
      <c r="I686">
        <v>34693</v>
      </c>
      <c r="J686" t="s">
        <v>412</v>
      </c>
      <c r="S686" t="s">
        <v>439</v>
      </c>
      <c r="U686" t="s">
        <v>412</v>
      </c>
    </row>
    <row r="687" spans="1:21" x14ac:dyDescent="0.25">
      <c r="A687" t="s">
        <v>454</v>
      </c>
      <c r="B687" t="s">
        <v>524</v>
      </c>
      <c r="C687" t="s">
        <v>757</v>
      </c>
      <c r="D687">
        <v>20244</v>
      </c>
      <c r="E687" t="s">
        <v>851</v>
      </c>
      <c r="F687">
        <v>51</v>
      </c>
      <c r="G687">
        <v>24451</v>
      </c>
      <c r="H687">
        <v>561057</v>
      </c>
      <c r="I687">
        <v>34527</v>
      </c>
      <c r="J687" t="s">
        <v>417</v>
      </c>
      <c r="S687" t="s">
        <v>851</v>
      </c>
      <c r="U687" t="s">
        <v>417</v>
      </c>
    </row>
    <row r="688" spans="1:21" x14ac:dyDescent="0.25">
      <c r="A688" t="s">
        <v>413</v>
      </c>
      <c r="B688" t="s">
        <v>709</v>
      </c>
      <c r="C688" t="s">
        <v>515</v>
      </c>
      <c r="D688">
        <v>21216</v>
      </c>
      <c r="E688" t="s">
        <v>460</v>
      </c>
      <c r="F688">
        <v>48</v>
      </c>
      <c r="G688">
        <v>25787</v>
      </c>
      <c r="H688">
        <v>568140</v>
      </c>
      <c r="I688">
        <v>34396</v>
      </c>
      <c r="J688" t="s">
        <v>421</v>
      </c>
      <c r="S688" t="s">
        <v>460</v>
      </c>
      <c r="U688" t="s">
        <v>421</v>
      </c>
    </row>
    <row r="689" spans="1:21" x14ac:dyDescent="0.25">
      <c r="A689" t="s">
        <v>413</v>
      </c>
      <c r="B689" t="s">
        <v>524</v>
      </c>
      <c r="C689" t="s">
        <v>682</v>
      </c>
      <c r="D689">
        <v>23928</v>
      </c>
      <c r="E689" t="s">
        <v>460</v>
      </c>
      <c r="F689">
        <v>49</v>
      </c>
      <c r="G689">
        <v>25267</v>
      </c>
      <c r="H689">
        <v>351132</v>
      </c>
      <c r="I689">
        <v>34618</v>
      </c>
      <c r="J689" t="s">
        <v>412</v>
      </c>
      <c r="S689" t="s">
        <v>460</v>
      </c>
      <c r="U689" t="s">
        <v>412</v>
      </c>
    </row>
    <row r="690" spans="1:21" x14ac:dyDescent="0.25">
      <c r="A690" t="s">
        <v>408</v>
      </c>
      <c r="B690" t="s">
        <v>512</v>
      </c>
      <c r="C690" t="s">
        <v>527</v>
      </c>
      <c r="D690">
        <v>19272</v>
      </c>
      <c r="E690" t="s">
        <v>536</v>
      </c>
      <c r="F690">
        <v>54</v>
      </c>
      <c r="G690">
        <v>23532</v>
      </c>
      <c r="H690">
        <v>351346</v>
      </c>
      <c r="I690">
        <v>34532</v>
      </c>
      <c r="J690" t="s">
        <v>417</v>
      </c>
      <c r="S690" t="s">
        <v>536</v>
      </c>
      <c r="U690" t="s">
        <v>417</v>
      </c>
    </row>
    <row r="691" spans="1:21" x14ac:dyDescent="0.25">
      <c r="A691" t="s">
        <v>413</v>
      </c>
      <c r="B691" t="s">
        <v>592</v>
      </c>
      <c r="C691" t="s">
        <v>566</v>
      </c>
      <c r="D691">
        <v>20364</v>
      </c>
      <c r="E691" t="s">
        <v>416</v>
      </c>
      <c r="F691">
        <v>47</v>
      </c>
      <c r="G691">
        <v>25879</v>
      </c>
      <c r="H691">
        <v>350702</v>
      </c>
      <c r="I691">
        <v>34599</v>
      </c>
      <c r="J691" t="s">
        <v>421</v>
      </c>
      <c r="S691" t="s">
        <v>416</v>
      </c>
      <c r="U691" t="s">
        <v>421</v>
      </c>
    </row>
    <row r="692" spans="1:21" x14ac:dyDescent="0.25">
      <c r="A692" t="s">
        <v>413</v>
      </c>
      <c r="B692" t="s">
        <v>766</v>
      </c>
      <c r="C692" t="s">
        <v>824</v>
      </c>
      <c r="D692">
        <v>21360</v>
      </c>
      <c r="E692" t="s">
        <v>416</v>
      </c>
      <c r="F692">
        <v>45</v>
      </c>
      <c r="G692">
        <v>26645</v>
      </c>
      <c r="H692">
        <v>561065</v>
      </c>
      <c r="I692">
        <v>34427</v>
      </c>
      <c r="J692" t="s">
        <v>466</v>
      </c>
      <c r="S692" t="s">
        <v>416</v>
      </c>
      <c r="U692" t="s">
        <v>466</v>
      </c>
    </row>
    <row r="693" spans="1:21" x14ac:dyDescent="0.25">
      <c r="A693" t="s">
        <v>408</v>
      </c>
      <c r="B693" t="s">
        <v>574</v>
      </c>
      <c r="C693" t="s">
        <v>779</v>
      </c>
      <c r="D693">
        <v>30180</v>
      </c>
      <c r="E693" t="s">
        <v>460</v>
      </c>
      <c r="F693">
        <v>47</v>
      </c>
      <c r="G693">
        <v>26075</v>
      </c>
      <c r="H693">
        <v>350440</v>
      </c>
      <c r="I693">
        <v>34694</v>
      </c>
      <c r="J693" t="s">
        <v>466</v>
      </c>
      <c r="S693" t="s">
        <v>460</v>
      </c>
      <c r="U693" t="s">
        <v>466</v>
      </c>
    </row>
    <row r="694" spans="1:21" x14ac:dyDescent="0.25">
      <c r="A694" t="s">
        <v>413</v>
      </c>
      <c r="B694" t="s">
        <v>568</v>
      </c>
      <c r="C694" t="s">
        <v>475</v>
      </c>
      <c r="D694">
        <v>30012</v>
      </c>
      <c r="E694" t="s">
        <v>470</v>
      </c>
      <c r="F694">
        <v>48</v>
      </c>
      <c r="G694">
        <v>25620</v>
      </c>
      <c r="H694">
        <v>561037</v>
      </c>
      <c r="I694">
        <v>34649</v>
      </c>
      <c r="J694" t="s">
        <v>412</v>
      </c>
      <c r="S694" t="s">
        <v>470</v>
      </c>
      <c r="U694" t="s">
        <v>412</v>
      </c>
    </row>
    <row r="695" spans="1:21" x14ac:dyDescent="0.25">
      <c r="A695" t="s">
        <v>413</v>
      </c>
      <c r="B695" t="s">
        <v>492</v>
      </c>
      <c r="C695" t="s">
        <v>456</v>
      </c>
      <c r="D695">
        <v>25152</v>
      </c>
      <c r="E695" t="s">
        <v>619</v>
      </c>
      <c r="F695">
        <v>46</v>
      </c>
      <c r="G695">
        <v>26453</v>
      </c>
      <c r="H695">
        <v>561063</v>
      </c>
      <c r="I695">
        <v>34664</v>
      </c>
      <c r="J695" t="s">
        <v>466</v>
      </c>
      <c r="S695" t="s">
        <v>619</v>
      </c>
      <c r="U695" t="s">
        <v>466</v>
      </c>
    </row>
    <row r="696" spans="1:21" x14ac:dyDescent="0.25">
      <c r="A696" t="s">
        <v>413</v>
      </c>
      <c r="B696" t="s">
        <v>713</v>
      </c>
      <c r="C696" t="s">
        <v>529</v>
      </c>
      <c r="D696">
        <v>26028</v>
      </c>
      <c r="E696" t="s">
        <v>460</v>
      </c>
      <c r="F696">
        <v>59</v>
      </c>
      <c r="G696">
        <v>21469</v>
      </c>
      <c r="H696">
        <v>560957</v>
      </c>
      <c r="I696">
        <v>34422</v>
      </c>
      <c r="J696" t="s">
        <v>417</v>
      </c>
      <c r="S696" t="s">
        <v>460</v>
      </c>
      <c r="U696" t="s">
        <v>417</v>
      </c>
    </row>
    <row r="697" spans="1:21" x14ac:dyDescent="0.25">
      <c r="A697" t="s">
        <v>408</v>
      </c>
      <c r="B697" t="s">
        <v>499</v>
      </c>
      <c r="C697" t="s">
        <v>621</v>
      </c>
      <c r="D697">
        <v>26028</v>
      </c>
      <c r="E697" t="s">
        <v>416</v>
      </c>
      <c r="F697">
        <v>56</v>
      </c>
      <c r="G697">
        <v>22795</v>
      </c>
      <c r="H697">
        <v>561058</v>
      </c>
      <c r="I697">
        <v>34553</v>
      </c>
      <c r="J697" t="s">
        <v>417</v>
      </c>
      <c r="S697" t="s">
        <v>416</v>
      </c>
      <c r="U697" t="s">
        <v>417</v>
      </c>
    </row>
    <row r="698" spans="1:21" x14ac:dyDescent="0.25">
      <c r="A698" t="s">
        <v>413</v>
      </c>
      <c r="B698" t="s">
        <v>553</v>
      </c>
      <c r="C698" t="s">
        <v>750</v>
      </c>
      <c r="D698">
        <v>18660</v>
      </c>
      <c r="E698" t="s">
        <v>442</v>
      </c>
      <c r="F698">
        <v>56</v>
      </c>
      <c r="G698">
        <v>22911</v>
      </c>
      <c r="H698">
        <v>561061</v>
      </c>
      <c r="I698">
        <v>34589</v>
      </c>
      <c r="J698" t="s">
        <v>417</v>
      </c>
      <c r="S698" t="s">
        <v>442</v>
      </c>
      <c r="U698" t="s">
        <v>417</v>
      </c>
    </row>
    <row r="699" spans="1:21" x14ac:dyDescent="0.25">
      <c r="A699" t="s">
        <v>413</v>
      </c>
      <c r="B699" t="s">
        <v>646</v>
      </c>
      <c r="C699" t="s">
        <v>88</v>
      </c>
      <c r="D699">
        <v>19440</v>
      </c>
      <c r="E699" t="s">
        <v>460</v>
      </c>
      <c r="F699">
        <v>46</v>
      </c>
      <c r="G699">
        <v>26515</v>
      </c>
      <c r="H699">
        <v>561062</v>
      </c>
      <c r="I699">
        <v>34518</v>
      </c>
      <c r="J699" t="s">
        <v>417</v>
      </c>
      <c r="S699" t="s">
        <v>460</v>
      </c>
      <c r="U699" t="s">
        <v>417</v>
      </c>
    </row>
    <row r="700" spans="1:21" x14ac:dyDescent="0.25">
      <c r="A700" t="s">
        <v>413</v>
      </c>
      <c r="B700" t="s">
        <v>646</v>
      </c>
      <c r="C700" t="s">
        <v>510</v>
      </c>
      <c r="D700">
        <v>26472</v>
      </c>
      <c r="E700" t="s">
        <v>442</v>
      </c>
      <c r="F700">
        <v>57</v>
      </c>
      <c r="G700">
        <v>22317</v>
      </c>
      <c r="H700">
        <v>561068</v>
      </c>
      <c r="I700">
        <v>34414</v>
      </c>
      <c r="J700" t="s">
        <v>417</v>
      </c>
      <c r="S700" t="s">
        <v>442</v>
      </c>
      <c r="U700" t="s">
        <v>417</v>
      </c>
    </row>
    <row r="701" spans="1:21" x14ac:dyDescent="0.25">
      <c r="A701" t="s">
        <v>408</v>
      </c>
      <c r="B701" t="s">
        <v>645</v>
      </c>
      <c r="C701" t="s">
        <v>573</v>
      </c>
      <c r="D701">
        <v>22056</v>
      </c>
      <c r="E701" t="s">
        <v>852</v>
      </c>
      <c r="F701">
        <v>50</v>
      </c>
      <c r="G701">
        <v>24992</v>
      </c>
      <c r="H701">
        <v>350493</v>
      </c>
      <c r="I701">
        <v>34629</v>
      </c>
      <c r="J701" t="s">
        <v>417</v>
      </c>
      <c r="S701" t="s">
        <v>852</v>
      </c>
      <c r="U701" t="s">
        <v>417</v>
      </c>
    </row>
    <row r="702" spans="1:21" x14ac:dyDescent="0.25">
      <c r="A702" t="s">
        <v>408</v>
      </c>
      <c r="B702" t="s">
        <v>594</v>
      </c>
      <c r="C702" t="s">
        <v>552</v>
      </c>
      <c r="D702">
        <v>28704</v>
      </c>
      <c r="E702" t="s">
        <v>473</v>
      </c>
      <c r="F702">
        <v>53</v>
      </c>
      <c r="G702">
        <v>23817</v>
      </c>
      <c r="H702">
        <v>350497</v>
      </c>
      <c r="I702">
        <v>34444</v>
      </c>
      <c r="J702" t="s">
        <v>417</v>
      </c>
      <c r="S702" t="s">
        <v>473</v>
      </c>
      <c r="U702" t="s">
        <v>417</v>
      </c>
    </row>
    <row r="703" spans="1:21" x14ac:dyDescent="0.25">
      <c r="A703" t="s">
        <v>408</v>
      </c>
      <c r="B703" t="s">
        <v>662</v>
      </c>
      <c r="C703" t="s">
        <v>853</v>
      </c>
      <c r="D703">
        <v>30720</v>
      </c>
      <c r="E703" t="s">
        <v>473</v>
      </c>
      <c r="F703">
        <v>49</v>
      </c>
      <c r="G703">
        <v>25260</v>
      </c>
      <c r="H703">
        <v>351268</v>
      </c>
      <c r="I703">
        <v>34432</v>
      </c>
      <c r="J703" t="s">
        <v>466</v>
      </c>
      <c r="S703" t="s">
        <v>473</v>
      </c>
      <c r="U703" t="s">
        <v>466</v>
      </c>
    </row>
    <row r="704" spans="1:21" x14ac:dyDescent="0.25">
      <c r="A704" t="s">
        <v>413</v>
      </c>
      <c r="B704" t="s">
        <v>603</v>
      </c>
      <c r="C704" t="s">
        <v>532</v>
      </c>
      <c r="D704">
        <v>22056</v>
      </c>
      <c r="E704" t="s">
        <v>416</v>
      </c>
      <c r="F704">
        <v>49</v>
      </c>
      <c r="G704">
        <v>25301</v>
      </c>
      <c r="H704">
        <v>351221</v>
      </c>
      <c r="I704">
        <v>34457</v>
      </c>
      <c r="J704" t="s">
        <v>466</v>
      </c>
      <c r="S704" t="s">
        <v>416</v>
      </c>
      <c r="U704" t="s">
        <v>466</v>
      </c>
    </row>
    <row r="705" spans="1:21" x14ac:dyDescent="0.25">
      <c r="A705" t="s">
        <v>408</v>
      </c>
      <c r="B705" t="s">
        <v>681</v>
      </c>
      <c r="C705" t="s">
        <v>822</v>
      </c>
      <c r="D705">
        <v>25344</v>
      </c>
      <c r="E705" t="s">
        <v>416</v>
      </c>
      <c r="F705">
        <v>47</v>
      </c>
      <c r="G705">
        <v>26155</v>
      </c>
      <c r="H705">
        <v>351351</v>
      </c>
      <c r="I705">
        <v>34581</v>
      </c>
      <c r="J705" t="s">
        <v>466</v>
      </c>
      <c r="S705" t="s">
        <v>416</v>
      </c>
      <c r="U705" t="s">
        <v>466</v>
      </c>
    </row>
    <row r="706" spans="1:21" x14ac:dyDescent="0.25">
      <c r="A706" t="s">
        <v>413</v>
      </c>
      <c r="B706" t="s">
        <v>455</v>
      </c>
      <c r="C706" t="s">
        <v>91</v>
      </c>
      <c r="D706">
        <v>21420</v>
      </c>
      <c r="E706" t="s">
        <v>457</v>
      </c>
      <c r="F706">
        <v>48</v>
      </c>
      <c r="G706">
        <v>25833</v>
      </c>
      <c r="H706">
        <v>568357</v>
      </c>
      <c r="I706">
        <v>34474</v>
      </c>
      <c r="J706" t="s">
        <v>412</v>
      </c>
      <c r="S706" t="s">
        <v>457</v>
      </c>
      <c r="U706" t="s">
        <v>412</v>
      </c>
    </row>
    <row r="707" spans="1:21" x14ac:dyDescent="0.25">
      <c r="A707" t="s">
        <v>413</v>
      </c>
      <c r="B707" t="s">
        <v>705</v>
      </c>
      <c r="C707" t="s">
        <v>682</v>
      </c>
      <c r="D707">
        <v>27468</v>
      </c>
      <c r="E707" t="s">
        <v>457</v>
      </c>
      <c r="F707">
        <v>57</v>
      </c>
      <c r="G707">
        <v>22211</v>
      </c>
      <c r="H707">
        <v>561077</v>
      </c>
      <c r="I707">
        <v>34587</v>
      </c>
      <c r="J707" t="s">
        <v>417</v>
      </c>
      <c r="S707" t="s">
        <v>457</v>
      </c>
      <c r="U707" t="s">
        <v>417</v>
      </c>
    </row>
    <row r="708" spans="1:21" x14ac:dyDescent="0.25">
      <c r="A708" t="s">
        <v>408</v>
      </c>
      <c r="B708" t="s">
        <v>631</v>
      </c>
      <c r="C708" t="s">
        <v>776</v>
      </c>
      <c r="D708">
        <v>19320</v>
      </c>
      <c r="E708" t="s">
        <v>854</v>
      </c>
      <c r="F708">
        <v>55</v>
      </c>
      <c r="G708">
        <v>23005</v>
      </c>
      <c r="H708">
        <v>350503</v>
      </c>
      <c r="I708">
        <v>34339</v>
      </c>
      <c r="J708" t="s">
        <v>855</v>
      </c>
      <c r="S708" t="s">
        <v>854</v>
      </c>
      <c r="U708" t="s">
        <v>855</v>
      </c>
    </row>
    <row r="709" spans="1:21" x14ac:dyDescent="0.25">
      <c r="A709" t="s">
        <v>408</v>
      </c>
      <c r="B709" t="s">
        <v>528</v>
      </c>
      <c r="C709" t="s">
        <v>512</v>
      </c>
      <c r="D709">
        <v>24720</v>
      </c>
      <c r="E709" t="s">
        <v>416</v>
      </c>
      <c r="F709">
        <v>56</v>
      </c>
      <c r="G709">
        <v>22868</v>
      </c>
      <c r="H709">
        <v>561080</v>
      </c>
      <c r="I709">
        <v>34466</v>
      </c>
      <c r="J709" t="s">
        <v>417</v>
      </c>
      <c r="S709" t="s">
        <v>416</v>
      </c>
      <c r="U709" t="s">
        <v>417</v>
      </c>
    </row>
    <row r="710" spans="1:21" x14ac:dyDescent="0.25">
      <c r="A710" t="s">
        <v>413</v>
      </c>
      <c r="B710" t="s">
        <v>629</v>
      </c>
      <c r="C710" t="s">
        <v>91</v>
      </c>
      <c r="D710">
        <v>26304</v>
      </c>
      <c r="E710" t="s">
        <v>457</v>
      </c>
      <c r="F710">
        <v>48</v>
      </c>
      <c r="G710">
        <v>25815</v>
      </c>
      <c r="H710">
        <v>350811</v>
      </c>
      <c r="I710">
        <v>34396</v>
      </c>
      <c r="J710" t="s">
        <v>421</v>
      </c>
      <c r="S710" t="s">
        <v>457</v>
      </c>
      <c r="U710" t="s">
        <v>421</v>
      </c>
    </row>
    <row r="711" spans="1:21" x14ac:dyDescent="0.25">
      <c r="A711" t="s">
        <v>408</v>
      </c>
      <c r="B711" t="s">
        <v>629</v>
      </c>
      <c r="C711" t="s">
        <v>679</v>
      </c>
      <c r="D711">
        <v>27912</v>
      </c>
      <c r="E711" t="s">
        <v>856</v>
      </c>
      <c r="F711">
        <v>48</v>
      </c>
      <c r="G711">
        <v>25802</v>
      </c>
      <c r="H711">
        <v>350435</v>
      </c>
      <c r="I711">
        <v>34664</v>
      </c>
      <c r="J711" t="s">
        <v>857</v>
      </c>
      <c r="S711" t="s">
        <v>856</v>
      </c>
      <c r="U711" t="s">
        <v>857</v>
      </c>
    </row>
    <row r="712" spans="1:21" x14ac:dyDescent="0.25">
      <c r="A712" t="s">
        <v>408</v>
      </c>
      <c r="B712" t="s">
        <v>631</v>
      </c>
      <c r="C712" t="s">
        <v>779</v>
      </c>
      <c r="D712">
        <v>24996</v>
      </c>
      <c r="E712" t="s">
        <v>738</v>
      </c>
      <c r="F712">
        <v>47</v>
      </c>
      <c r="G712">
        <v>25898</v>
      </c>
      <c r="H712">
        <v>350424</v>
      </c>
      <c r="I712">
        <v>34678</v>
      </c>
      <c r="J712" t="s">
        <v>857</v>
      </c>
      <c r="S712" t="s">
        <v>738</v>
      </c>
      <c r="U712" t="s">
        <v>857</v>
      </c>
    </row>
    <row r="713" spans="1:21" x14ac:dyDescent="0.25">
      <c r="A713" t="s">
        <v>454</v>
      </c>
      <c r="B713" t="s">
        <v>704</v>
      </c>
      <c r="C713" t="s">
        <v>640</v>
      </c>
      <c r="D713">
        <v>29052</v>
      </c>
      <c r="E713" t="s">
        <v>726</v>
      </c>
      <c r="F713">
        <v>47</v>
      </c>
      <c r="G713">
        <v>26073</v>
      </c>
      <c r="H713">
        <v>350443</v>
      </c>
      <c r="I713">
        <v>34622</v>
      </c>
      <c r="J713" t="s">
        <v>466</v>
      </c>
      <c r="S713" t="s">
        <v>726</v>
      </c>
      <c r="U713" t="s">
        <v>466</v>
      </c>
    </row>
    <row r="714" spans="1:21" x14ac:dyDescent="0.25">
      <c r="A714" t="s">
        <v>408</v>
      </c>
      <c r="B714" t="s">
        <v>512</v>
      </c>
      <c r="C714" t="s">
        <v>444</v>
      </c>
      <c r="D714">
        <v>21348</v>
      </c>
      <c r="E714" t="s">
        <v>425</v>
      </c>
      <c r="F714">
        <v>57</v>
      </c>
      <c r="G714">
        <v>22345</v>
      </c>
      <c r="H714">
        <v>350507</v>
      </c>
      <c r="I714">
        <v>34359</v>
      </c>
      <c r="J714" t="s">
        <v>417</v>
      </c>
      <c r="S714" t="s">
        <v>425</v>
      </c>
      <c r="U714" t="s">
        <v>417</v>
      </c>
    </row>
    <row r="715" spans="1:21" x14ac:dyDescent="0.25">
      <c r="A715" t="s">
        <v>413</v>
      </c>
      <c r="B715" t="s">
        <v>461</v>
      </c>
      <c r="C715" t="s">
        <v>438</v>
      </c>
      <c r="D715">
        <v>24576</v>
      </c>
      <c r="E715" t="s">
        <v>638</v>
      </c>
      <c r="F715">
        <v>50</v>
      </c>
      <c r="G715">
        <v>24987</v>
      </c>
      <c r="H715">
        <v>350862</v>
      </c>
      <c r="I715">
        <v>34474</v>
      </c>
      <c r="J715" t="s">
        <v>858</v>
      </c>
      <c r="S715" t="s">
        <v>638</v>
      </c>
      <c r="U715" t="s">
        <v>858</v>
      </c>
    </row>
    <row r="716" spans="1:21" x14ac:dyDescent="0.25">
      <c r="A716" t="s">
        <v>454</v>
      </c>
      <c r="B716" t="s">
        <v>553</v>
      </c>
      <c r="C716" t="s">
        <v>596</v>
      </c>
      <c r="D716">
        <v>27804</v>
      </c>
      <c r="E716" t="s">
        <v>416</v>
      </c>
      <c r="F716">
        <v>47</v>
      </c>
      <c r="G716">
        <v>25997</v>
      </c>
      <c r="H716">
        <v>561010</v>
      </c>
      <c r="I716">
        <v>34589</v>
      </c>
      <c r="J716" t="s">
        <v>417</v>
      </c>
      <c r="S716" t="s">
        <v>416</v>
      </c>
      <c r="U716" t="s">
        <v>417</v>
      </c>
    </row>
    <row r="717" spans="1:21" x14ac:dyDescent="0.25">
      <c r="A717" t="s">
        <v>454</v>
      </c>
      <c r="B717" t="s">
        <v>409</v>
      </c>
      <c r="C717" t="s">
        <v>859</v>
      </c>
      <c r="D717">
        <v>23136</v>
      </c>
      <c r="E717" t="s">
        <v>860</v>
      </c>
      <c r="F717">
        <v>47</v>
      </c>
      <c r="G717">
        <v>26106</v>
      </c>
      <c r="H717">
        <v>561089</v>
      </c>
      <c r="I717">
        <v>34427</v>
      </c>
      <c r="J717" t="s">
        <v>858</v>
      </c>
      <c r="S717" t="s">
        <v>860</v>
      </c>
      <c r="U717" t="s">
        <v>858</v>
      </c>
    </row>
    <row r="718" spans="1:21" x14ac:dyDescent="0.25">
      <c r="A718" t="s">
        <v>454</v>
      </c>
      <c r="B718" t="s">
        <v>587</v>
      </c>
      <c r="C718" t="s">
        <v>510</v>
      </c>
      <c r="D718">
        <v>18828</v>
      </c>
      <c r="E718" t="s">
        <v>442</v>
      </c>
      <c r="F718">
        <v>46</v>
      </c>
      <c r="G718">
        <v>26345</v>
      </c>
      <c r="H718">
        <v>350538</v>
      </c>
      <c r="I718">
        <v>34381</v>
      </c>
      <c r="J718" t="s">
        <v>417</v>
      </c>
      <c r="S718" t="s">
        <v>442</v>
      </c>
      <c r="U718" t="s">
        <v>417</v>
      </c>
    </row>
    <row r="719" spans="1:21" x14ac:dyDescent="0.25">
      <c r="A719" t="s">
        <v>413</v>
      </c>
      <c r="B719" t="s">
        <v>429</v>
      </c>
      <c r="C719" t="s">
        <v>819</v>
      </c>
      <c r="D719">
        <v>19080</v>
      </c>
      <c r="E719" t="s">
        <v>622</v>
      </c>
      <c r="F719">
        <v>50</v>
      </c>
      <c r="G719">
        <v>25069</v>
      </c>
      <c r="H719">
        <v>350832</v>
      </c>
      <c r="I719">
        <v>34422</v>
      </c>
      <c r="J719" t="s">
        <v>417</v>
      </c>
      <c r="S719" t="s">
        <v>622</v>
      </c>
      <c r="U719" t="s">
        <v>417</v>
      </c>
    </row>
    <row r="720" spans="1:21" x14ac:dyDescent="0.25">
      <c r="A720" t="s">
        <v>413</v>
      </c>
      <c r="B720" t="s">
        <v>467</v>
      </c>
      <c r="C720" t="s">
        <v>489</v>
      </c>
      <c r="D720">
        <v>22308</v>
      </c>
      <c r="E720" t="s">
        <v>473</v>
      </c>
      <c r="F720">
        <v>48</v>
      </c>
      <c r="G720">
        <v>25818</v>
      </c>
      <c r="H720">
        <v>351234</v>
      </c>
      <c r="I720">
        <v>34429</v>
      </c>
      <c r="J720" t="s">
        <v>412</v>
      </c>
      <c r="S720" t="s">
        <v>473</v>
      </c>
      <c r="U720" t="s">
        <v>412</v>
      </c>
    </row>
    <row r="721" spans="1:21" x14ac:dyDescent="0.25">
      <c r="A721" t="s">
        <v>413</v>
      </c>
      <c r="B721" t="s">
        <v>503</v>
      </c>
      <c r="C721" t="s">
        <v>496</v>
      </c>
      <c r="D721">
        <v>19080</v>
      </c>
      <c r="E721" t="s">
        <v>473</v>
      </c>
      <c r="F721">
        <v>47</v>
      </c>
      <c r="G721">
        <v>26186</v>
      </c>
      <c r="H721">
        <v>351296</v>
      </c>
      <c r="I721">
        <v>34488</v>
      </c>
      <c r="J721" t="s">
        <v>858</v>
      </c>
      <c r="S721" t="s">
        <v>473</v>
      </c>
      <c r="U721" t="s">
        <v>858</v>
      </c>
    </row>
    <row r="722" spans="1:21" x14ac:dyDescent="0.25">
      <c r="A722" t="s">
        <v>413</v>
      </c>
      <c r="B722" t="s">
        <v>623</v>
      </c>
      <c r="C722" t="s">
        <v>861</v>
      </c>
      <c r="D722">
        <v>19560</v>
      </c>
      <c r="E722" t="s">
        <v>460</v>
      </c>
      <c r="F722">
        <v>50</v>
      </c>
      <c r="G722">
        <v>24957</v>
      </c>
      <c r="H722">
        <v>351252</v>
      </c>
      <c r="I722">
        <v>34419</v>
      </c>
      <c r="J722" t="s">
        <v>417</v>
      </c>
      <c r="S722" t="s">
        <v>460</v>
      </c>
      <c r="U722" t="s">
        <v>417</v>
      </c>
    </row>
    <row r="723" spans="1:21" x14ac:dyDescent="0.25">
      <c r="A723" t="s">
        <v>408</v>
      </c>
      <c r="B723" t="s">
        <v>414</v>
      </c>
      <c r="C723" t="s">
        <v>862</v>
      </c>
      <c r="D723">
        <v>26496</v>
      </c>
      <c r="E723" t="s">
        <v>607</v>
      </c>
      <c r="F723">
        <v>47</v>
      </c>
      <c r="G723">
        <v>25882</v>
      </c>
      <c r="H723">
        <v>561099</v>
      </c>
      <c r="I723">
        <v>34360</v>
      </c>
      <c r="J723" t="s">
        <v>417</v>
      </c>
      <c r="S723" t="s">
        <v>607</v>
      </c>
      <c r="U723" t="s">
        <v>417</v>
      </c>
    </row>
    <row r="724" spans="1:21" x14ac:dyDescent="0.25">
      <c r="A724" t="s">
        <v>408</v>
      </c>
      <c r="B724" t="s">
        <v>461</v>
      </c>
      <c r="C724" t="s">
        <v>863</v>
      </c>
      <c r="D724">
        <v>24780</v>
      </c>
      <c r="E724" t="s">
        <v>473</v>
      </c>
      <c r="F724">
        <v>47</v>
      </c>
      <c r="G724">
        <v>25852</v>
      </c>
      <c r="H724">
        <v>351053</v>
      </c>
      <c r="I724">
        <v>34614</v>
      </c>
      <c r="J724" t="s">
        <v>417</v>
      </c>
      <c r="S724" t="s">
        <v>473</v>
      </c>
      <c r="U724" t="s">
        <v>417</v>
      </c>
    </row>
    <row r="725" spans="1:21" x14ac:dyDescent="0.25">
      <c r="A725" t="s">
        <v>408</v>
      </c>
      <c r="B725" t="s">
        <v>662</v>
      </c>
      <c r="C725" t="s">
        <v>863</v>
      </c>
      <c r="D725">
        <v>26760</v>
      </c>
      <c r="E725" t="s">
        <v>445</v>
      </c>
      <c r="F725">
        <v>47</v>
      </c>
      <c r="G725">
        <v>25990</v>
      </c>
      <c r="H725">
        <v>351054</v>
      </c>
      <c r="I725">
        <v>34676</v>
      </c>
      <c r="J725" t="s">
        <v>417</v>
      </c>
      <c r="S725" t="s">
        <v>445</v>
      </c>
      <c r="U725" t="s">
        <v>417</v>
      </c>
    </row>
    <row r="726" spans="1:21" x14ac:dyDescent="0.25">
      <c r="A726" t="s">
        <v>454</v>
      </c>
      <c r="B726" t="s">
        <v>590</v>
      </c>
      <c r="C726" t="s">
        <v>513</v>
      </c>
      <c r="D726">
        <v>24840</v>
      </c>
      <c r="E726" t="s">
        <v>508</v>
      </c>
      <c r="F726">
        <v>45</v>
      </c>
      <c r="G726">
        <v>26583</v>
      </c>
      <c r="H726">
        <v>351243</v>
      </c>
      <c r="I726">
        <v>34648</v>
      </c>
      <c r="J726" t="s">
        <v>417</v>
      </c>
      <c r="S726" t="s">
        <v>508</v>
      </c>
      <c r="U726" t="s">
        <v>417</v>
      </c>
    </row>
    <row r="727" spans="1:21" x14ac:dyDescent="0.25">
      <c r="A727" t="s">
        <v>413</v>
      </c>
      <c r="B727" t="s">
        <v>152</v>
      </c>
      <c r="C727" t="s">
        <v>848</v>
      </c>
      <c r="D727">
        <v>28188</v>
      </c>
      <c r="E727" t="s">
        <v>416</v>
      </c>
      <c r="F727">
        <v>45</v>
      </c>
      <c r="G727">
        <v>26614</v>
      </c>
      <c r="H727">
        <v>350595</v>
      </c>
      <c r="I727">
        <v>34923</v>
      </c>
      <c r="J727" t="s">
        <v>417</v>
      </c>
      <c r="S727" t="s">
        <v>416</v>
      </c>
      <c r="U727" t="s">
        <v>417</v>
      </c>
    </row>
    <row r="728" spans="1:21" x14ac:dyDescent="0.25">
      <c r="A728" t="s">
        <v>408</v>
      </c>
      <c r="B728" t="s">
        <v>587</v>
      </c>
      <c r="C728" t="s">
        <v>825</v>
      </c>
      <c r="D728">
        <v>20916</v>
      </c>
      <c r="E728" t="s">
        <v>463</v>
      </c>
      <c r="F728">
        <v>46</v>
      </c>
      <c r="G728">
        <v>26515</v>
      </c>
      <c r="H728">
        <v>350466</v>
      </c>
      <c r="I728">
        <v>34853</v>
      </c>
      <c r="J728" t="s">
        <v>417</v>
      </c>
      <c r="S728" t="s">
        <v>463</v>
      </c>
      <c r="U728" t="s">
        <v>417</v>
      </c>
    </row>
    <row r="729" spans="1:21" x14ac:dyDescent="0.25">
      <c r="A729" t="s">
        <v>413</v>
      </c>
      <c r="B729" t="s">
        <v>623</v>
      </c>
      <c r="C729" t="s">
        <v>707</v>
      </c>
      <c r="D729">
        <v>25176</v>
      </c>
      <c r="E729" t="s">
        <v>439</v>
      </c>
      <c r="F729">
        <v>48</v>
      </c>
      <c r="G729">
        <v>25674</v>
      </c>
      <c r="H729">
        <v>350148</v>
      </c>
      <c r="I729">
        <v>35028</v>
      </c>
      <c r="J729" t="s">
        <v>417</v>
      </c>
      <c r="S729" t="s">
        <v>439</v>
      </c>
      <c r="U729" t="s">
        <v>417</v>
      </c>
    </row>
    <row r="730" spans="1:21" x14ac:dyDescent="0.25">
      <c r="A730" t="s">
        <v>408</v>
      </c>
      <c r="B730" t="s">
        <v>569</v>
      </c>
      <c r="C730" t="s">
        <v>191</v>
      </c>
      <c r="D730">
        <v>24516</v>
      </c>
      <c r="E730" t="s">
        <v>425</v>
      </c>
      <c r="F730">
        <v>47</v>
      </c>
      <c r="G730">
        <v>25910</v>
      </c>
      <c r="H730">
        <v>561123</v>
      </c>
      <c r="I730">
        <v>35041</v>
      </c>
      <c r="J730" t="s">
        <v>417</v>
      </c>
      <c r="S730" t="s">
        <v>425</v>
      </c>
      <c r="U730" t="s">
        <v>417</v>
      </c>
    </row>
    <row r="731" spans="1:21" x14ac:dyDescent="0.25">
      <c r="A731" t="s">
        <v>408</v>
      </c>
      <c r="B731" t="s">
        <v>586</v>
      </c>
      <c r="C731" t="s">
        <v>570</v>
      </c>
      <c r="D731">
        <v>23616</v>
      </c>
      <c r="E731" t="s">
        <v>536</v>
      </c>
      <c r="F731">
        <v>46</v>
      </c>
      <c r="G731">
        <v>26247</v>
      </c>
      <c r="H731">
        <v>350470</v>
      </c>
      <c r="I731">
        <v>34964</v>
      </c>
      <c r="J731" t="s">
        <v>858</v>
      </c>
      <c r="S731" t="s">
        <v>536</v>
      </c>
      <c r="U731" t="s">
        <v>858</v>
      </c>
    </row>
    <row r="732" spans="1:21" x14ac:dyDescent="0.25">
      <c r="A732" t="s">
        <v>408</v>
      </c>
      <c r="B732" t="s">
        <v>512</v>
      </c>
      <c r="C732" t="s">
        <v>471</v>
      </c>
      <c r="D732">
        <v>22272</v>
      </c>
      <c r="E732" t="s">
        <v>416</v>
      </c>
      <c r="F732">
        <v>55</v>
      </c>
      <c r="G732">
        <v>23104</v>
      </c>
      <c r="H732">
        <v>561115</v>
      </c>
      <c r="I732">
        <v>34740</v>
      </c>
      <c r="J732" t="s">
        <v>412</v>
      </c>
      <c r="S732" t="s">
        <v>416</v>
      </c>
      <c r="U732" t="s">
        <v>412</v>
      </c>
    </row>
    <row r="733" spans="1:21" x14ac:dyDescent="0.25">
      <c r="A733" t="s">
        <v>413</v>
      </c>
      <c r="B733" t="s">
        <v>579</v>
      </c>
      <c r="C733" t="s">
        <v>438</v>
      </c>
      <c r="D733">
        <v>20892</v>
      </c>
      <c r="E733" t="s">
        <v>457</v>
      </c>
      <c r="F733">
        <v>50</v>
      </c>
      <c r="G733">
        <v>24788</v>
      </c>
      <c r="H733">
        <v>561071</v>
      </c>
      <c r="I733">
        <v>34854</v>
      </c>
      <c r="J733" t="s">
        <v>412</v>
      </c>
      <c r="S733" t="s">
        <v>457</v>
      </c>
      <c r="U733" t="s">
        <v>412</v>
      </c>
    </row>
    <row r="734" spans="1:21" x14ac:dyDescent="0.25">
      <c r="A734" t="s">
        <v>408</v>
      </c>
      <c r="B734" t="s">
        <v>625</v>
      </c>
      <c r="C734" t="s">
        <v>862</v>
      </c>
      <c r="D734">
        <v>20472</v>
      </c>
      <c r="E734" t="s">
        <v>425</v>
      </c>
      <c r="F734">
        <v>45</v>
      </c>
      <c r="G734">
        <v>26615</v>
      </c>
      <c r="H734">
        <v>350535</v>
      </c>
      <c r="I734">
        <v>34836</v>
      </c>
      <c r="J734" t="s">
        <v>412</v>
      </c>
      <c r="S734" t="s">
        <v>425</v>
      </c>
      <c r="U734" t="s">
        <v>412</v>
      </c>
    </row>
    <row r="735" spans="1:21" x14ac:dyDescent="0.25">
      <c r="A735" t="s">
        <v>454</v>
      </c>
      <c r="B735" t="s">
        <v>544</v>
      </c>
      <c r="C735" t="s">
        <v>523</v>
      </c>
      <c r="D735">
        <v>28332</v>
      </c>
      <c r="E735" t="s">
        <v>601</v>
      </c>
      <c r="F735">
        <v>46</v>
      </c>
      <c r="G735">
        <v>26515</v>
      </c>
      <c r="H735">
        <v>350474</v>
      </c>
      <c r="I735">
        <v>34853</v>
      </c>
      <c r="J735" t="s">
        <v>412</v>
      </c>
      <c r="S735" t="s">
        <v>601</v>
      </c>
      <c r="U735" t="s">
        <v>412</v>
      </c>
    </row>
    <row r="736" spans="1:21" x14ac:dyDescent="0.25">
      <c r="A736" t="s">
        <v>413</v>
      </c>
      <c r="B736" t="s">
        <v>550</v>
      </c>
      <c r="C736" t="s">
        <v>640</v>
      </c>
      <c r="D736">
        <v>24936</v>
      </c>
      <c r="E736" t="s">
        <v>473</v>
      </c>
      <c r="F736">
        <v>48</v>
      </c>
      <c r="G736">
        <v>25495</v>
      </c>
      <c r="H736">
        <v>351253</v>
      </c>
      <c r="I736">
        <v>34824</v>
      </c>
      <c r="J736" t="s">
        <v>412</v>
      </c>
      <c r="S736" t="s">
        <v>473</v>
      </c>
      <c r="U736" t="s">
        <v>412</v>
      </c>
    </row>
    <row r="737" spans="1:21" x14ac:dyDescent="0.25">
      <c r="A737" t="s">
        <v>413</v>
      </c>
      <c r="B737" t="s">
        <v>639</v>
      </c>
      <c r="C737" t="s">
        <v>864</v>
      </c>
      <c r="D737">
        <v>26280</v>
      </c>
      <c r="E737" t="s">
        <v>473</v>
      </c>
      <c r="F737">
        <v>47</v>
      </c>
      <c r="G737">
        <v>25853</v>
      </c>
      <c r="H737">
        <v>561084</v>
      </c>
      <c r="I737">
        <v>35043</v>
      </c>
      <c r="J737" t="s">
        <v>412</v>
      </c>
      <c r="S737" t="s">
        <v>473</v>
      </c>
      <c r="U737" t="s">
        <v>412</v>
      </c>
    </row>
    <row r="738" spans="1:21" x14ac:dyDescent="0.25">
      <c r="A738" t="s">
        <v>408</v>
      </c>
      <c r="B738" t="s">
        <v>784</v>
      </c>
      <c r="C738" t="s">
        <v>556</v>
      </c>
      <c r="D738">
        <v>26472</v>
      </c>
      <c r="E738" t="s">
        <v>460</v>
      </c>
      <c r="F738">
        <v>49</v>
      </c>
      <c r="G738">
        <v>25366</v>
      </c>
      <c r="H738">
        <v>561140</v>
      </c>
      <c r="I738">
        <v>34707</v>
      </c>
      <c r="J738" t="s">
        <v>466</v>
      </c>
      <c r="S738" t="s">
        <v>460</v>
      </c>
      <c r="U738" t="s">
        <v>466</v>
      </c>
    </row>
    <row r="739" spans="1:21" x14ac:dyDescent="0.25">
      <c r="A739" t="s">
        <v>413</v>
      </c>
      <c r="B739" t="s">
        <v>648</v>
      </c>
      <c r="C739" t="s">
        <v>790</v>
      </c>
      <c r="D739">
        <v>22680</v>
      </c>
      <c r="E739" t="s">
        <v>622</v>
      </c>
      <c r="F739">
        <v>49</v>
      </c>
      <c r="G739">
        <v>25394</v>
      </c>
      <c r="H739">
        <v>561143</v>
      </c>
      <c r="I739">
        <v>34841</v>
      </c>
      <c r="J739" t="s">
        <v>466</v>
      </c>
      <c r="S739" t="s">
        <v>622</v>
      </c>
      <c r="U739" t="s">
        <v>466</v>
      </c>
    </row>
    <row r="740" spans="1:21" x14ac:dyDescent="0.25">
      <c r="A740" t="s">
        <v>413</v>
      </c>
      <c r="B740" t="s">
        <v>446</v>
      </c>
      <c r="C740" t="s">
        <v>865</v>
      </c>
      <c r="D740">
        <v>23628</v>
      </c>
      <c r="E740" t="s">
        <v>866</v>
      </c>
      <c r="F740">
        <v>47</v>
      </c>
      <c r="G740">
        <v>26124</v>
      </c>
      <c r="H740">
        <v>350479</v>
      </c>
      <c r="I740">
        <v>34862</v>
      </c>
      <c r="J740" t="s">
        <v>858</v>
      </c>
      <c r="S740" t="s">
        <v>866</v>
      </c>
      <c r="U740" t="s">
        <v>858</v>
      </c>
    </row>
    <row r="741" spans="1:21" x14ac:dyDescent="0.25">
      <c r="A741" t="s">
        <v>408</v>
      </c>
      <c r="B741" t="s">
        <v>434</v>
      </c>
      <c r="C741" t="s">
        <v>776</v>
      </c>
      <c r="D741">
        <v>21648</v>
      </c>
      <c r="E741" t="s">
        <v>867</v>
      </c>
      <c r="F741">
        <v>55</v>
      </c>
      <c r="G741">
        <v>23134</v>
      </c>
      <c r="H741">
        <v>350211</v>
      </c>
      <c r="I741">
        <v>35145</v>
      </c>
      <c r="J741" t="s">
        <v>858</v>
      </c>
      <c r="S741" t="s">
        <v>867</v>
      </c>
      <c r="U741" t="s">
        <v>858</v>
      </c>
    </row>
    <row r="742" spans="1:21" x14ac:dyDescent="0.25">
      <c r="A742" t="s">
        <v>408</v>
      </c>
      <c r="B742" t="s">
        <v>615</v>
      </c>
      <c r="C742" t="s">
        <v>459</v>
      </c>
      <c r="D742">
        <v>28368</v>
      </c>
      <c r="E742" t="s">
        <v>868</v>
      </c>
      <c r="F742">
        <v>48</v>
      </c>
      <c r="G742">
        <v>25519</v>
      </c>
      <c r="H742">
        <v>351163</v>
      </c>
      <c r="I742">
        <v>35058</v>
      </c>
      <c r="J742" t="s">
        <v>412</v>
      </c>
      <c r="S742" t="s">
        <v>868</v>
      </c>
      <c r="U742" t="s">
        <v>412</v>
      </c>
    </row>
    <row r="743" spans="1:21" x14ac:dyDescent="0.25">
      <c r="A743" t="s">
        <v>413</v>
      </c>
      <c r="B743" t="s">
        <v>426</v>
      </c>
      <c r="C743" t="s">
        <v>441</v>
      </c>
      <c r="D743">
        <v>30036</v>
      </c>
      <c r="E743" t="s">
        <v>731</v>
      </c>
      <c r="F743">
        <v>46</v>
      </c>
      <c r="G743">
        <v>26484</v>
      </c>
      <c r="H743">
        <v>561151</v>
      </c>
      <c r="I743">
        <v>34892</v>
      </c>
      <c r="J743" t="s">
        <v>412</v>
      </c>
      <c r="S743" t="s">
        <v>731</v>
      </c>
      <c r="U743" t="s">
        <v>412</v>
      </c>
    </row>
    <row r="744" spans="1:21" x14ac:dyDescent="0.25">
      <c r="A744" t="s">
        <v>408</v>
      </c>
      <c r="B744" t="s">
        <v>426</v>
      </c>
      <c r="C744" t="s">
        <v>724</v>
      </c>
      <c r="D744">
        <v>19104</v>
      </c>
      <c r="E744" t="s">
        <v>473</v>
      </c>
      <c r="F744">
        <v>54</v>
      </c>
      <c r="G744">
        <v>23462</v>
      </c>
      <c r="H744">
        <v>561159</v>
      </c>
      <c r="I744">
        <v>34761</v>
      </c>
      <c r="J744" t="s">
        <v>412</v>
      </c>
      <c r="S744" t="s">
        <v>473</v>
      </c>
      <c r="U744" t="s">
        <v>412</v>
      </c>
    </row>
    <row r="745" spans="1:21" x14ac:dyDescent="0.25">
      <c r="A745" t="s">
        <v>408</v>
      </c>
      <c r="B745" t="s">
        <v>458</v>
      </c>
      <c r="C745" t="s">
        <v>779</v>
      </c>
      <c r="D745">
        <v>22980</v>
      </c>
      <c r="E745" t="s">
        <v>536</v>
      </c>
      <c r="F745">
        <v>47</v>
      </c>
      <c r="G745">
        <v>26195</v>
      </c>
      <c r="H745">
        <v>568486</v>
      </c>
      <c r="I745">
        <v>34983</v>
      </c>
      <c r="J745" t="s">
        <v>412</v>
      </c>
      <c r="S745" t="s">
        <v>536</v>
      </c>
      <c r="U745" t="s">
        <v>412</v>
      </c>
    </row>
    <row r="746" spans="1:21" x14ac:dyDescent="0.25">
      <c r="A746" t="s">
        <v>413</v>
      </c>
      <c r="B746" t="s">
        <v>562</v>
      </c>
      <c r="C746" t="s">
        <v>848</v>
      </c>
      <c r="D746">
        <v>22464</v>
      </c>
      <c r="E746" t="s">
        <v>416</v>
      </c>
      <c r="F746">
        <v>46</v>
      </c>
      <c r="G746">
        <v>26462</v>
      </c>
      <c r="H746">
        <v>350655</v>
      </c>
      <c r="I746">
        <v>34897</v>
      </c>
      <c r="J746" t="s">
        <v>412</v>
      </c>
      <c r="S746" t="s">
        <v>416</v>
      </c>
      <c r="U746" t="s">
        <v>412</v>
      </c>
    </row>
    <row r="747" spans="1:21" x14ac:dyDescent="0.25">
      <c r="A747" t="s">
        <v>408</v>
      </c>
      <c r="B747" t="s">
        <v>579</v>
      </c>
      <c r="C747" t="s">
        <v>410</v>
      </c>
      <c r="D747">
        <v>23940</v>
      </c>
      <c r="E747" t="s">
        <v>869</v>
      </c>
      <c r="F747">
        <v>63</v>
      </c>
      <c r="G747">
        <v>20336</v>
      </c>
      <c r="H747">
        <v>351168</v>
      </c>
      <c r="I747">
        <v>35330</v>
      </c>
      <c r="J747" t="s">
        <v>412</v>
      </c>
      <c r="S747" t="s">
        <v>869</v>
      </c>
      <c r="U747" t="s">
        <v>412</v>
      </c>
    </row>
    <row r="748" spans="1:21" x14ac:dyDescent="0.25">
      <c r="A748" t="s">
        <v>408</v>
      </c>
      <c r="B748" t="s">
        <v>471</v>
      </c>
      <c r="C748" t="s">
        <v>870</v>
      </c>
      <c r="D748">
        <v>23760</v>
      </c>
      <c r="E748" t="s">
        <v>473</v>
      </c>
      <c r="F748">
        <v>47</v>
      </c>
      <c r="G748">
        <v>25969</v>
      </c>
      <c r="H748">
        <v>561166</v>
      </c>
      <c r="I748">
        <v>35158</v>
      </c>
      <c r="J748" t="s">
        <v>412</v>
      </c>
      <c r="S748" t="s">
        <v>473</v>
      </c>
      <c r="U748" t="s">
        <v>412</v>
      </c>
    </row>
    <row r="749" spans="1:21" x14ac:dyDescent="0.25">
      <c r="A749" t="s">
        <v>408</v>
      </c>
      <c r="B749" t="s">
        <v>748</v>
      </c>
      <c r="C749" t="s">
        <v>776</v>
      </c>
      <c r="D749">
        <v>23328</v>
      </c>
      <c r="E749" t="s">
        <v>749</v>
      </c>
      <c r="F749">
        <v>46</v>
      </c>
      <c r="G749">
        <v>26225</v>
      </c>
      <c r="H749">
        <v>561171</v>
      </c>
      <c r="I749">
        <v>35425</v>
      </c>
      <c r="J749" t="s">
        <v>412</v>
      </c>
      <c r="S749" t="s">
        <v>749</v>
      </c>
      <c r="U749" t="s">
        <v>412</v>
      </c>
    </row>
    <row r="750" spans="1:21" x14ac:dyDescent="0.25">
      <c r="A750" t="s">
        <v>408</v>
      </c>
      <c r="B750" t="s">
        <v>719</v>
      </c>
      <c r="C750" t="s">
        <v>471</v>
      </c>
      <c r="D750">
        <v>22404</v>
      </c>
      <c r="E750" t="s">
        <v>445</v>
      </c>
      <c r="F750">
        <v>45</v>
      </c>
      <c r="G750">
        <v>26862</v>
      </c>
      <c r="H750">
        <v>351244</v>
      </c>
      <c r="I750">
        <v>35380</v>
      </c>
      <c r="J750" t="s">
        <v>412</v>
      </c>
      <c r="S750" t="s">
        <v>445</v>
      </c>
      <c r="U750" t="s">
        <v>412</v>
      </c>
    </row>
    <row r="751" spans="1:21" x14ac:dyDescent="0.25">
      <c r="A751" t="s">
        <v>408</v>
      </c>
      <c r="B751" t="s">
        <v>618</v>
      </c>
      <c r="C751" t="s">
        <v>871</v>
      </c>
      <c r="D751">
        <v>23916</v>
      </c>
      <c r="E751" t="s">
        <v>872</v>
      </c>
      <c r="F751">
        <v>56</v>
      </c>
      <c r="G751">
        <v>22741</v>
      </c>
      <c r="H751">
        <v>351190</v>
      </c>
      <c r="I751">
        <v>35395</v>
      </c>
      <c r="J751" t="s">
        <v>412</v>
      </c>
      <c r="S751" t="s">
        <v>872</v>
      </c>
      <c r="U751" t="s">
        <v>412</v>
      </c>
    </row>
    <row r="752" spans="1:21" x14ac:dyDescent="0.25">
      <c r="A752" t="s">
        <v>408</v>
      </c>
      <c r="B752" t="s">
        <v>615</v>
      </c>
      <c r="C752" t="s">
        <v>597</v>
      </c>
      <c r="D752">
        <v>22188</v>
      </c>
      <c r="E752" t="s">
        <v>873</v>
      </c>
      <c r="F752">
        <v>52</v>
      </c>
      <c r="G752">
        <v>24026</v>
      </c>
      <c r="H752">
        <v>351315</v>
      </c>
      <c r="I752">
        <v>35153</v>
      </c>
      <c r="J752" t="s">
        <v>412</v>
      </c>
      <c r="S752" t="s">
        <v>873</v>
      </c>
      <c r="U752" t="s">
        <v>412</v>
      </c>
    </row>
    <row r="753" spans="1:21" x14ac:dyDescent="0.25">
      <c r="A753" t="s">
        <v>413</v>
      </c>
      <c r="B753" t="s">
        <v>517</v>
      </c>
      <c r="C753" t="s">
        <v>489</v>
      </c>
      <c r="D753">
        <v>30792</v>
      </c>
      <c r="E753" t="s">
        <v>738</v>
      </c>
      <c r="F753">
        <v>44</v>
      </c>
      <c r="G753">
        <v>26994</v>
      </c>
      <c r="H753">
        <v>351273</v>
      </c>
      <c r="I753">
        <v>35284</v>
      </c>
      <c r="J753" t="s">
        <v>412</v>
      </c>
      <c r="S753" t="s">
        <v>738</v>
      </c>
      <c r="U753" t="s">
        <v>412</v>
      </c>
    </row>
    <row r="754" spans="1:21" x14ac:dyDescent="0.25">
      <c r="A754" t="s">
        <v>413</v>
      </c>
      <c r="B754" t="s">
        <v>784</v>
      </c>
      <c r="C754" t="s">
        <v>91</v>
      </c>
      <c r="D754">
        <v>29280</v>
      </c>
      <c r="E754" t="s">
        <v>738</v>
      </c>
      <c r="F754">
        <v>47</v>
      </c>
      <c r="G754">
        <v>25863</v>
      </c>
      <c r="H754">
        <v>351352</v>
      </c>
      <c r="I754">
        <v>35320</v>
      </c>
      <c r="J754" t="s">
        <v>412</v>
      </c>
      <c r="S754" t="s">
        <v>738</v>
      </c>
      <c r="U754" t="s">
        <v>412</v>
      </c>
    </row>
    <row r="755" spans="1:21" x14ac:dyDescent="0.25">
      <c r="A755" t="s">
        <v>408</v>
      </c>
      <c r="B755" t="s">
        <v>618</v>
      </c>
      <c r="C755" t="s">
        <v>554</v>
      </c>
      <c r="D755">
        <v>28656</v>
      </c>
      <c r="E755" t="s">
        <v>874</v>
      </c>
      <c r="F755">
        <v>59</v>
      </c>
      <c r="G755">
        <v>21625</v>
      </c>
      <c r="H755">
        <v>351297</v>
      </c>
      <c r="I755">
        <v>35249</v>
      </c>
      <c r="J755" t="s">
        <v>875</v>
      </c>
      <c r="S755" t="s">
        <v>874</v>
      </c>
      <c r="U755" t="s">
        <v>875</v>
      </c>
    </row>
    <row r="756" spans="1:21" x14ac:dyDescent="0.25">
      <c r="A756" t="s">
        <v>408</v>
      </c>
      <c r="B756" t="s">
        <v>458</v>
      </c>
      <c r="C756" t="s">
        <v>570</v>
      </c>
      <c r="D756">
        <v>21576</v>
      </c>
      <c r="E756" t="s">
        <v>536</v>
      </c>
      <c r="F756">
        <v>55</v>
      </c>
      <c r="G756">
        <v>23134</v>
      </c>
      <c r="H756">
        <v>351293</v>
      </c>
      <c r="I756">
        <v>35145</v>
      </c>
      <c r="J756" t="s">
        <v>417</v>
      </c>
      <c r="S756" t="s">
        <v>536</v>
      </c>
      <c r="U756" t="s">
        <v>417</v>
      </c>
    </row>
    <row r="757" spans="1:21" x14ac:dyDescent="0.25">
      <c r="A757" t="s">
        <v>408</v>
      </c>
      <c r="B757" t="s">
        <v>614</v>
      </c>
      <c r="C757" t="s">
        <v>838</v>
      </c>
      <c r="D757">
        <v>27612</v>
      </c>
      <c r="E757" t="s">
        <v>775</v>
      </c>
      <c r="F757">
        <v>46</v>
      </c>
      <c r="G757">
        <v>26523</v>
      </c>
      <c r="H757">
        <v>561195</v>
      </c>
      <c r="I757">
        <v>35360</v>
      </c>
      <c r="J757" t="s">
        <v>417</v>
      </c>
      <c r="S757" t="s">
        <v>775</v>
      </c>
      <c r="U757" t="s">
        <v>417</v>
      </c>
    </row>
    <row r="758" spans="1:21" x14ac:dyDescent="0.25">
      <c r="A758" t="s">
        <v>408</v>
      </c>
      <c r="B758" t="s">
        <v>443</v>
      </c>
      <c r="C758" t="s">
        <v>597</v>
      </c>
      <c r="D758">
        <v>28536</v>
      </c>
      <c r="E758" t="s">
        <v>876</v>
      </c>
      <c r="F758">
        <v>48</v>
      </c>
      <c r="G758">
        <v>25648</v>
      </c>
      <c r="H758">
        <v>350787</v>
      </c>
      <c r="I758">
        <v>35540</v>
      </c>
      <c r="J758" t="s">
        <v>417</v>
      </c>
      <c r="S758" t="s">
        <v>876</v>
      </c>
      <c r="U758" t="s">
        <v>417</v>
      </c>
    </row>
    <row r="759" spans="1:21" x14ac:dyDescent="0.25">
      <c r="A759" t="s">
        <v>408</v>
      </c>
      <c r="B759" t="s">
        <v>562</v>
      </c>
      <c r="C759" t="s">
        <v>735</v>
      </c>
      <c r="D759">
        <v>30852</v>
      </c>
      <c r="E759" t="s">
        <v>622</v>
      </c>
      <c r="F759">
        <v>46</v>
      </c>
      <c r="G759">
        <v>26431</v>
      </c>
      <c r="H759">
        <v>561242</v>
      </c>
      <c r="I759">
        <v>35528</v>
      </c>
      <c r="J759" t="s">
        <v>417</v>
      </c>
      <c r="S759" t="s">
        <v>622</v>
      </c>
      <c r="U759" t="s">
        <v>417</v>
      </c>
    </row>
    <row r="760" spans="1:21" x14ac:dyDescent="0.25">
      <c r="A760" t="s">
        <v>408</v>
      </c>
      <c r="B760" t="s">
        <v>569</v>
      </c>
      <c r="C760" t="s">
        <v>621</v>
      </c>
      <c r="D760">
        <v>28920</v>
      </c>
      <c r="E760" t="s">
        <v>877</v>
      </c>
      <c r="F760">
        <v>55</v>
      </c>
      <c r="G760">
        <v>23117</v>
      </c>
      <c r="H760">
        <v>561184</v>
      </c>
      <c r="I760">
        <v>35553</v>
      </c>
      <c r="J760" t="s">
        <v>417</v>
      </c>
      <c r="S760" t="s">
        <v>877</v>
      </c>
      <c r="U760" t="s">
        <v>417</v>
      </c>
    </row>
    <row r="761" spans="1:21" x14ac:dyDescent="0.25">
      <c r="A761" t="s">
        <v>408</v>
      </c>
      <c r="B761" t="s">
        <v>440</v>
      </c>
      <c r="C761" t="s">
        <v>444</v>
      </c>
      <c r="D761">
        <v>29376</v>
      </c>
      <c r="E761" t="s">
        <v>628</v>
      </c>
      <c r="F761">
        <v>46</v>
      </c>
      <c r="G761">
        <v>26405</v>
      </c>
      <c r="H761">
        <v>561252</v>
      </c>
      <c r="I761">
        <v>35677</v>
      </c>
      <c r="J761" t="s">
        <v>417</v>
      </c>
      <c r="S761" t="s">
        <v>628</v>
      </c>
      <c r="U761" t="s">
        <v>417</v>
      </c>
    </row>
    <row r="762" spans="1:21" x14ac:dyDescent="0.25">
      <c r="A762" t="s">
        <v>408</v>
      </c>
      <c r="B762" t="s">
        <v>646</v>
      </c>
      <c r="C762" t="s">
        <v>471</v>
      </c>
      <c r="D762">
        <v>20868</v>
      </c>
      <c r="E762" t="s">
        <v>482</v>
      </c>
      <c r="F762">
        <v>46</v>
      </c>
      <c r="G762">
        <v>26436</v>
      </c>
      <c r="H762">
        <v>561257</v>
      </c>
      <c r="I762">
        <v>35570</v>
      </c>
      <c r="J762" t="s">
        <v>417</v>
      </c>
      <c r="S762" t="s">
        <v>482</v>
      </c>
      <c r="U762" t="s">
        <v>417</v>
      </c>
    </row>
    <row r="763" spans="1:21" x14ac:dyDescent="0.25">
      <c r="A763" t="s">
        <v>454</v>
      </c>
      <c r="B763" t="s">
        <v>426</v>
      </c>
      <c r="C763" t="s">
        <v>88</v>
      </c>
      <c r="D763">
        <v>27228</v>
      </c>
      <c r="E763" t="s">
        <v>802</v>
      </c>
      <c r="F763">
        <v>44</v>
      </c>
      <c r="G763">
        <v>27291</v>
      </c>
      <c r="H763">
        <v>351299</v>
      </c>
      <c r="I763">
        <v>35683</v>
      </c>
      <c r="J763" t="s">
        <v>417</v>
      </c>
      <c r="S763" t="s">
        <v>802</v>
      </c>
      <c r="U763" t="s">
        <v>417</v>
      </c>
    </row>
    <row r="764" spans="1:21" x14ac:dyDescent="0.25">
      <c r="A764" t="s">
        <v>408</v>
      </c>
      <c r="B764" t="s">
        <v>506</v>
      </c>
      <c r="C764" t="s">
        <v>863</v>
      </c>
      <c r="D764">
        <v>24528</v>
      </c>
      <c r="E764" t="s">
        <v>738</v>
      </c>
      <c r="F764">
        <v>49</v>
      </c>
      <c r="G764">
        <v>25168</v>
      </c>
      <c r="H764">
        <v>351318</v>
      </c>
      <c r="I764">
        <v>35435</v>
      </c>
      <c r="J764" t="s">
        <v>417</v>
      </c>
      <c r="S764" t="s">
        <v>738</v>
      </c>
      <c r="U764" t="s">
        <v>417</v>
      </c>
    </row>
    <row r="765" spans="1:21" x14ac:dyDescent="0.25">
      <c r="A765" t="s">
        <v>413</v>
      </c>
      <c r="B765" t="s">
        <v>612</v>
      </c>
      <c r="C765" t="s">
        <v>878</v>
      </c>
      <c r="D765">
        <v>22188</v>
      </c>
      <c r="E765" t="s">
        <v>879</v>
      </c>
      <c r="F765">
        <v>48</v>
      </c>
      <c r="G765">
        <v>25717</v>
      </c>
      <c r="H765">
        <v>561270</v>
      </c>
      <c r="I765">
        <v>35562</v>
      </c>
      <c r="J765" t="s">
        <v>417</v>
      </c>
      <c r="S765" t="s">
        <v>879</v>
      </c>
      <c r="U765" t="s">
        <v>417</v>
      </c>
    </row>
    <row r="766" spans="1:21" x14ac:dyDescent="0.25">
      <c r="A766" t="s">
        <v>408</v>
      </c>
      <c r="B766" t="s">
        <v>664</v>
      </c>
      <c r="C766" t="s">
        <v>774</v>
      </c>
      <c r="D766">
        <v>25644</v>
      </c>
      <c r="E766" t="s">
        <v>880</v>
      </c>
      <c r="F766">
        <v>45</v>
      </c>
      <c r="G766">
        <v>26584</v>
      </c>
      <c r="H766">
        <v>561271</v>
      </c>
      <c r="I766">
        <v>35492</v>
      </c>
      <c r="J766" t="s">
        <v>417</v>
      </c>
      <c r="S766" t="s">
        <v>880</v>
      </c>
      <c r="U766" t="s">
        <v>417</v>
      </c>
    </row>
    <row r="767" spans="1:21" x14ac:dyDescent="0.25">
      <c r="A767" t="s">
        <v>408</v>
      </c>
      <c r="B767" t="s">
        <v>546</v>
      </c>
      <c r="C767" t="s">
        <v>185</v>
      </c>
      <c r="D767">
        <v>28704</v>
      </c>
      <c r="E767" t="s">
        <v>881</v>
      </c>
      <c r="F767">
        <v>58</v>
      </c>
      <c r="G767">
        <v>22132</v>
      </c>
      <c r="H767">
        <v>561278</v>
      </c>
      <c r="I767">
        <v>35760</v>
      </c>
      <c r="J767" t="s">
        <v>417</v>
      </c>
      <c r="S767" t="s">
        <v>881</v>
      </c>
      <c r="U767" t="s">
        <v>417</v>
      </c>
    </row>
    <row r="768" spans="1:21" x14ac:dyDescent="0.25">
      <c r="A768" t="s">
        <v>408</v>
      </c>
      <c r="B768" t="s">
        <v>615</v>
      </c>
      <c r="C768" t="s">
        <v>882</v>
      </c>
      <c r="D768">
        <v>21156</v>
      </c>
      <c r="E768" t="s">
        <v>536</v>
      </c>
      <c r="F768">
        <v>48</v>
      </c>
      <c r="G768">
        <v>25630</v>
      </c>
      <c r="H768">
        <v>561350</v>
      </c>
      <c r="I768">
        <v>35774</v>
      </c>
      <c r="J768" t="s">
        <v>417</v>
      </c>
      <c r="S768" t="s">
        <v>536</v>
      </c>
      <c r="U768" t="s">
        <v>417</v>
      </c>
    </row>
    <row r="769" spans="1:21" x14ac:dyDescent="0.25">
      <c r="A769" t="s">
        <v>408</v>
      </c>
      <c r="B769" t="s">
        <v>440</v>
      </c>
      <c r="C769" t="s">
        <v>570</v>
      </c>
      <c r="D769">
        <v>26388</v>
      </c>
      <c r="E769" t="s">
        <v>703</v>
      </c>
      <c r="F769">
        <v>47</v>
      </c>
      <c r="G769">
        <v>26058</v>
      </c>
      <c r="H769">
        <v>561294</v>
      </c>
      <c r="I769">
        <v>35718</v>
      </c>
      <c r="J769" t="s">
        <v>417</v>
      </c>
      <c r="S769" t="s">
        <v>703</v>
      </c>
      <c r="U769" t="s">
        <v>417</v>
      </c>
    </row>
    <row r="770" spans="1:21" x14ac:dyDescent="0.25">
      <c r="A770" t="s">
        <v>408</v>
      </c>
      <c r="B770" t="s">
        <v>590</v>
      </c>
      <c r="C770" t="s">
        <v>154</v>
      </c>
      <c r="D770">
        <v>21228</v>
      </c>
      <c r="E770" t="s">
        <v>883</v>
      </c>
      <c r="F770">
        <v>47</v>
      </c>
      <c r="G770">
        <v>26018</v>
      </c>
      <c r="H770">
        <v>561301</v>
      </c>
      <c r="I770">
        <v>35455</v>
      </c>
      <c r="J770" t="s">
        <v>417</v>
      </c>
      <c r="S770" t="s">
        <v>883</v>
      </c>
      <c r="U770" t="s">
        <v>417</v>
      </c>
    </row>
    <row r="771" spans="1:21" x14ac:dyDescent="0.25">
      <c r="A771" t="s">
        <v>413</v>
      </c>
      <c r="B771" t="s">
        <v>495</v>
      </c>
      <c r="C771" t="s">
        <v>884</v>
      </c>
      <c r="D771">
        <v>27828</v>
      </c>
      <c r="E771" t="s">
        <v>885</v>
      </c>
      <c r="F771">
        <v>46</v>
      </c>
      <c r="G771">
        <v>26292</v>
      </c>
      <c r="H771">
        <v>561311</v>
      </c>
      <c r="I771">
        <v>35570</v>
      </c>
      <c r="J771" t="s">
        <v>417</v>
      </c>
      <c r="S771" t="s">
        <v>885</v>
      </c>
      <c r="U771" t="s">
        <v>417</v>
      </c>
    </row>
    <row r="772" spans="1:21" x14ac:dyDescent="0.25">
      <c r="A772" t="s">
        <v>408</v>
      </c>
      <c r="B772" t="s">
        <v>526</v>
      </c>
      <c r="C772" t="s">
        <v>459</v>
      </c>
      <c r="D772">
        <v>20244</v>
      </c>
      <c r="E772" t="s">
        <v>422</v>
      </c>
      <c r="F772">
        <v>44</v>
      </c>
      <c r="G772">
        <v>27037</v>
      </c>
      <c r="H772">
        <v>561310</v>
      </c>
      <c r="I772">
        <v>35685</v>
      </c>
      <c r="J772" t="s">
        <v>417</v>
      </c>
      <c r="S772" t="s">
        <v>422</v>
      </c>
      <c r="U772" t="s">
        <v>417</v>
      </c>
    </row>
    <row r="773" spans="1:21" x14ac:dyDescent="0.25">
      <c r="A773" t="s">
        <v>413</v>
      </c>
      <c r="B773" t="s">
        <v>817</v>
      </c>
      <c r="C773" t="s">
        <v>640</v>
      </c>
      <c r="D773">
        <v>20988</v>
      </c>
      <c r="E773" t="s">
        <v>886</v>
      </c>
      <c r="F773">
        <v>46</v>
      </c>
      <c r="G773">
        <v>26546</v>
      </c>
      <c r="H773">
        <v>561261</v>
      </c>
      <c r="I773">
        <v>35523</v>
      </c>
      <c r="J773" t="s">
        <v>417</v>
      </c>
      <c r="S773" t="s">
        <v>886</v>
      </c>
      <c r="U773" t="s">
        <v>417</v>
      </c>
    </row>
    <row r="774" spans="1:21" x14ac:dyDescent="0.25">
      <c r="A774" t="s">
        <v>408</v>
      </c>
      <c r="B774" t="s">
        <v>572</v>
      </c>
      <c r="C774" t="s">
        <v>556</v>
      </c>
      <c r="D774">
        <v>28548</v>
      </c>
      <c r="E774" t="s">
        <v>536</v>
      </c>
      <c r="F774">
        <v>44</v>
      </c>
      <c r="G774">
        <v>27183</v>
      </c>
      <c r="H774">
        <v>351434</v>
      </c>
      <c r="I774">
        <v>35477</v>
      </c>
      <c r="J774" t="s">
        <v>417</v>
      </c>
      <c r="S774" t="s">
        <v>536</v>
      </c>
      <c r="U774" t="s">
        <v>417</v>
      </c>
    </row>
    <row r="775" spans="1:21" x14ac:dyDescent="0.25">
      <c r="A775" t="s">
        <v>454</v>
      </c>
      <c r="B775" t="s">
        <v>461</v>
      </c>
      <c r="C775" t="s">
        <v>707</v>
      </c>
      <c r="D775">
        <v>29352</v>
      </c>
      <c r="E775" t="s">
        <v>473</v>
      </c>
      <c r="F775">
        <v>44</v>
      </c>
      <c r="G775">
        <v>27109</v>
      </c>
      <c r="H775">
        <v>568487</v>
      </c>
      <c r="I775">
        <v>35518</v>
      </c>
      <c r="J775" t="s">
        <v>417</v>
      </c>
      <c r="S775" t="s">
        <v>473</v>
      </c>
      <c r="U775" t="s">
        <v>417</v>
      </c>
    </row>
    <row r="776" spans="1:21" x14ac:dyDescent="0.25">
      <c r="A776" t="s">
        <v>413</v>
      </c>
      <c r="B776" t="s">
        <v>629</v>
      </c>
      <c r="C776" t="s">
        <v>887</v>
      </c>
      <c r="D776">
        <v>24864</v>
      </c>
      <c r="E776" t="s">
        <v>856</v>
      </c>
      <c r="F776">
        <v>50</v>
      </c>
      <c r="G776">
        <v>25022</v>
      </c>
      <c r="H776">
        <v>351322</v>
      </c>
      <c r="I776">
        <v>35525</v>
      </c>
      <c r="J776" t="s">
        <v>417</v>
      </c>
      <c r="S776" t="s">
        <v>856</v>
      </c>
      <c r="U776" t="s">
        <v>417</v>
      </c>
    </row>
    <row r="777" spans="1:21" x14ac:dyDescent="0.25">
      <c r="A777" t="s">
        <v>413</v>
      </c>
      <c r="B777" t="s">
        <v>709</v>
      </c>
      <c r="C777" t="s">
        <v>831</v>
      </c>
      <c r="D777">
        <v>24564</v>
      </c>
      <c r="E777" t="s">
        <v>416</v>
      </c>
      <c r="F777">
        <v>44</v>
      </c>
      <c r="G777">
        <v>27220</v>
      </c>
      <c r="H777">
        <v>561162</v>
      </c>
      <c r="I777">
        <v>35584</v>
      </c>
      <c r="J777" t="s">
        <v>417</v>
      </c>
      <c r="S777" t="s">
        <v>416</v>
      </c>
      <c r="U777" t="s">
        <v>417</v>
      </c>
    </row>
    <row r="778" spans="1:21" x14ac:dyDescent="0.25">
      <c r="A778" t="s">
        <v>454</v>
      </c>
      <c r="B778" t="s">
        <v>467</v>
      </c>
      <c r="C778" t="s">
        <v>90</v>
      </c>
      <c r="D778">
        <v>26712</v>
      </c>
      <c r="E778" t="s">
        <v>888</v>
      </c>
      <c r="F778">
        <v>46</v>
      </c>
      <c r="G778">
        <v>26339</v>
      </c>
      <c r="H778">
        <v>351323</v>
      </c>
      <c r="I778">
        <v>35515</v>
      </c>
      <c r="J778" t="s">
        <v>417</v>
      </c>
      <c r="S778" t="s">
        <v>888</v>
      </c>
      <c r="U778" t="s">
        <v>417</v>
      </c>
    </row>
    <row r="779" spans="1:21" x14ac:dyDescent="0.25">
      <c r="A779" t="s">
        <v>454</v>
      </c>
      <c r="B779" t="s">
        <v>694</v>
      </c>
      <c r="C779" t="s">
        <v>889</v>
      </c>
      <c r="D779">
        <v>27996</v>
      </c>
      <c r="E779" t="s">
        <v>628</v>
      </c>
      <c r="F779">
        <v>49</v>
      </c>
      <c r="G779">
        <v>25208</v>
      </c>
      <c r="H779">
        <v>561342</v>
      </c>
      <c r="I779">
        <v>35456</v>
      </c>
      <c r="J779" t="s">
        <v>417</v>
      </c>
      <c r="S779" t="s">
        <v>628</v>
      </c>
      <c r="U779" t="s">
        <v>417</v>
      </c>
    </row>
    <row r="780" spans="1:21" x14ac:dyDescent="0.25">
      <c r="A780" t="s">
        <v>454</v>
      </c>
      <c r="B780" t="s">
        <v>574</v>
      </c>
      <c r="C780" t="s">
        <v>91</v>
      </c>
      <c r="D780">
        <v>28884</v>
      </c>
      <c r="E780" t="s">
        <v>890</v>
      </c>
      <c r="F780">
        <v>44</v>
      </c>
      <c r="G780">
        <v>27178</v>
      </c>
      <c r="H780">
        <v>561356</v>
      </c>
      <c r="I780">
        <v>35710</v>
      </c>
      <c r="J780" t="s">
        <v>417</v>
      </c>
      <c r="S780" t="s">
        <v>890</v>
      </c>
      <c r="U780" t="s">
        <v>417</v>
      </c>
    </row>
    <row r="781" spans="1:21" x14ac:dyDescent="0.25">
      <c r="A781" t="s">
        <v>408</v>
      </c>
      <c r="B781" t="s">
        <v>592</v>
      </c>
      <c r="C781" t="s">
        <v>635</v>
      </c>
      <c r="D781">
        <v>25644</v>
      </c>
      <c r="E781" t="s">
        <v>891</v>
      </c>
      <c r="F781">
        <v>45</v>
      </c>
      <c r="G781">
        <v>26721</v>
      </c>
      <c r="H781">
        <v>351022</v>
      </c>
      <c r="I781">
        <v>35772</v>
      </c>
      <c r="J781" t="s">
        <v>417</v>
      </c>
      <c r="S781" t="s">
        <v>891</v>
      </c>
      <c r="U781" t="s">
        <v>417</v>
      </c>
    </row>
    <row r="782" spans="1:21" x14ac:dyDescent="0.25">
      <c r="A782" t="s">
        <v>408</v>
      </c>
      <c r="B782" t="s">
        <v>519</v>
      </c>
      <c r="C782" t="s">
        <v>892</v>
      </c>
      <c r="D782">
        <v>30276</v>
      </c>
      <c r="E782" t="s">
        <v>619</v>
      </c>
      <c r="F782">
        <v>45</v>
      </c>
      <c r="G782">
        <v>26752</v>
      </c>
      <c r="H782">
        <v>561356</v>
      </c>
      <c r="I782">
        <v>35744</v>
      </c>
      <c r="J782" t="s">
        <v>417</v>
      </c>
      <c r="S782" t="s">
        <v>619</v>
      </c>
      <c r="U782" t="s">
        <v>417</v>
      </c>
    </row>
    <row r="783" spans="1:21" x14ac:dyDescent="0.25">
      <c r="A783" t="s">
        <v>413</v>
      </c>
      <c r="B783" t="s">
        <v>626</v>
      </c>
      <c r="C783" t="s">
        <v>640</v>
      </c>
      <c r="D783">
        <v>24060</v>
      </c>
      <c r="E783" t="s">
        <v>749</v>
      </c>
      <c r="F783">
        <v>43</v>
      </c>
      <c r="G783">
        <v>27519</v>
      </c>
      <c r="H783">
        <v>561352</v>
      </c>
      <c r="I783">
        <v>35654</v>
      </c>
      <c r="J783" t="s">
        <v>417</v>
      </c>
      <c r="S783" t="s">
        <v>749</v>
      </c>
      <c r="U783" t="s">
        <v>417</v>
      </c>
    </row>
    <row r="784" spans="1:21" x14ac:dyDescent="0.25">
      <c r="A784" t="s">
        <v>408</v>
      </c>
      <c r="B784" t="s">
        <v>450</v>
      </c>
      <c r="C784" t="s">
        <v>779</v>
      </c>
      <c r="D784">
        <v>30840</v>
      </c>
      <c r="E784" t="s">
        <v>536</v>
      </c>
      <c r="F784">
        <v>45</v>
      </c>
      <c r="G784">
        <v>26690</v>
      </c>
      <c r="H784">
        <v>561363</v>
      </c>
      <c r="I784">
        <v>35579</v>
      </c>
      <c r="J784" t="s">
        <v>417</v>
      </c>
      <c r="S784" t="s">
        <v>536</v>
      </c>
      <c r="U784" t="s">
        <v>417</v>
      </c>
    </row>
    <row r="785" spans="1:21" x14ac:dyDescent="0.25">
      <c r="A785" t="s">
        <v>408</v>
      </c>
      <c r="B785" t="s">
        <v>817</v>
      </c>
      <c r="C785" t="s">
        <v>822</v>
      </c>
      <c r="D785">
        <v>19068</v>
      </c>
      <c r="E785" t="s">
        <v>536</v>
      </c>
      <c r="F785">
        <v>44</v>
      </c>
      <c r="G785">
        <v>27086</v>
      </c>
      <c r="H785">
        <v>561365</v>
      </c>
      <c r="I785">
        <v>35759</v>
      </c>
      <c r="J785" t="s">
        <v>417</v>
      </c>
      <c r="S785" t="s">
        <v>536</v>
      </c>
      <c r="U785" t="s">
        <v>417</v>
      </c>
    </row>
    <row r="786" spans="1:21" x14ac:dyDescent="0.25">
      <c r="A786" t="s">
        <v>408</v>
      </c>
      <c r="B786" t="s">
        <v>493</v>
      </c>
      <c r="C786" t="s">
        <v>410</v>
      </c>
      <c r="D786">
        <v>19596</v>
      </c>
      <c r="E786" t="s">
        <v>536</v>
      </c>
      <c r="F786">
        <v>45</v>
      </c>
      <c r="G786">
        <v>26613</v>
      </c>
      <c r="H786">
        <v>561362</v>
      </c>
      <c r="I786">
        <v>35772</v>
      </c>
      <c r="J786" t="s">
        <v>417</v>
      </c>
      <c r="S786" t="s">
        <v>536</v>
      </c>
      <c r="U786" t="s">
        <v>417</v>
      </c>
    </row>
    <row r="787" spans="1:21" x14ac:dyDescent="0.25">
      <c r="A787" t="s">
        <v>408</v>
      </c>
      <c r="B787" t="s">
        <v>429</v>
      </c>
      <c r="C787" t="s">
        <v>870</v>
      </c>
      <c r="D787">
        <v>19728</v>
      </c>
      <c r="E787" t="s">
        <v>738</v>
      </c>
      <c r="F787">
        <v>43</v>
      </c>
      <c r="G787">
        <v>27321</v>
      </c>
      <c r="H787">
        <v>351324</v>
      </c>
      <c r="I787">
        <v>35695</v>
      </c>
      <c r="J787" t="s">
        <v>417</v>
      </c>
      <c r="S787" t="s">
        <v>738</v>
      </c>
      <c r="U787" t="s">
        <v>417</v>
      </c>
    </row>
    <row r="788" spans="1:21" x14ac:dyDescent="0.25">
      <c r="A788" t="s">
        <v>413</v>
      </c>
      <c r="B788" t="s">
        <v>568</v>
      </c>
      <c r="C788" t="s">
        <v>893</v>
      </c>
      <c r="D788">
        <v>23412</v>
      </c>
      <c r="E788" t="s">
        <v>473</v>
      </c>
      <c r="F788">
        <v>42</v>
      </c>
      <c r="G788">
        <v>27984</v>
      </c>
      <c r="H788">
        <v>561384</v>
      </c>
      <c r="I788">
        <v>35836</v>
      </c>
      <c r="J788" t="s">
        <v>417</v>
      </c>
      <c r="S788" t="s">
        <v>473</v>
      </c>
      <c r="U788" t="s">
        <v>417</v>
      </c>
    </row>
    <row r="789" spans="1:21" x14ac:dyDescent="0.25">
      <c r="A789" t="s">
        <v>408</v>
      </c>
      <c r="B789" t="s">
        <v>568</v>
      </c>
      <c r="C789" t="s">
        <v>679</v>
      </c>
      <c r="D789">
        <v>20688</v>
      </c>
      <c r="E789" t="s">
        <v>416</v>
      </c>
      <c r="F789">
        <v>46</v>
      </c>
      <c r="G789">
        <v>26337</v>
      </c>
      <c r="H789">
        <v>561386</v>
      </c>
      <c r="I789">
        <v>35950</v>
      </c>
      <c r="J789" t="s">
        <v>417</v>
      </c>
      <c r="S789" t="s">
        <v>416</v>
      </c>
      <c r="U789" t="s">
        <v>417</v>
      </c>
    </row>
    <row r="790" spans="1:21" x14ac:dyDescent="0.25">
      <c r="A790" t="s">
        <v>413</v>
      </c>
      <c r="B790" t="s">
        <v>526</v>
      </c>
      <c r="C790" t="s">
        <v>596</v>
      </c>
      <c r="D790">
        <v>20076</v>
      </c>
      <c r="E790" t="s">
        <v>460</v>
      </c>
      <c r="F790">
        <v>43</v>
      </c>
      <c r="G790">
        <v>27489</v>
      </c>
      <c r="H790">
        <v>561345</v>
      </c>
      <c r="I790">
        <v>35932</v>
      </c>
      <c r="J790" t="s">
        <v>466</v>
      </c>
      <c r="S790" t="s">
        <v>460</v>
      </c>
      <c r="U790" t="s">
        <v>466</v>
      </c>
    </row>
    <row r="791" spans="1:21" x14ac:dyDescent="0.25">
      <c r="A791" t="s">
        <v>408</v>
      </c>
      <c r="B791" t="s">
        <v>712</v>
      </c>
      <c r="C791" t="s">
        <v>894</v>
      </c>
      <c r="D791">
        <v>19956</v>
      </c>
      <c r="E791" t="s">
        <v>778</v>
      </c>
      <c r="F791">
        <v>44</v>
      </c>
      <c r="G791">
        <v>27081</v>
      </c>
      <c r="H791">
        <v>561389</v>
      </c>
      <c r="I791">
        <v>35949</v>
      </c>
      <c r="J791" t="s">
        <v>466</v>
      </c>
      <c r="S791" t="s">
        <v>778</v>
      </c>
      <c r="U791" t="s">
        <v>466</v>
      </c>
    </row>
    <row r="792" spans="1:21" x14ac:dyDescent="0.25">
      <c r="A792" t="s">
        <v>408</v>
      </c>
      <c r="B792" t="s">
        <v>476</v>
      </c>
      <c r="C792" t="s">
        <v>835</v>
      </c>
      <c r="D792">
        <v>25692</v>
      </c>
      <c r="E792" t="s">
        <v>895</v>
      </c>
      <c r="F792">
        <v>44</v>
      </c>
      <c r="G792">
        <v>27232</v>
      </c>
      <c r="H792">
        <v>561393</v>
      </c>
      <c r="I792">
        <v>35920</v>
      </c>
      <c r="J792" t="s">
        <v>466</v>
      </c>
      <c r="S792" t="s">
        <v>895</v>
      </c>
      <c r="U792" t="s">
        <v>466</v>
      </c>
    </row>
    <row r="793" spans="1:21" x14ac:dyDescent="0.25">
      <c r="A793" t="s">
        <v>413</v>
      </c>
      <c r="B793" t="s">
        <v>618</v>
      </c>
      <c r="C793" t="s">
        <v>896</v>
      </c>
      <c r="D793">
        <v>30084</v>
      </c>
      <c r="E793" t="s">
        <v>460</v>
      </c>
      <c r="F793">
        <v>42</v>
      </c>
      <c r="G793">
        <v>27710</v>
      </c>
      <c r="H793">
        <v>561394</v>
      </c>
      <c r="I793">
        <v>36139</v>
      </c>
      <c r="J793" t="s">
        <v>466</v>
      </c>
      <c r="S793" t="s">
        <v>460</v>
      </c>
      <c r="U793" t="s">
        <v>466</v>
      </c>
    </row>
    <row r="794" spans="1:21" x14ac:dyDescent="0.25">
      <c r="A794" t="s">
        <v>413</v>
      </c>
      <c r="B794" t="s">
        <v>481</v>
      </c>
      <c r="C794" t="s">
        <v>472</v>
      </c>
      <c r="D794">
        <v>24000</v>
      </c>
      <c r="E794" t="s">
        <v>897</v>
      </c>
      <c r="F794">
        <v>55</v>
      </c>
      <c r="G794">
        <v>23195</v>
      </c>
      <c r="H794">
        <v>561130</v>
      </c>
      <c r="I794">
        <v>35803</v>
      </c>
      <c r="J794" t="s">
        <v>466</v>
      </c>
      <c r="S794" t="s">
        <v>897</v>
      </c>
      <c r="U794" t="s">
        <v>466</v>
      </c>
    </row>
    <row r="795" spans="1:21" x14ac:dyDescent="0.25">
      <c r="A795" t="s">
        <v>413</v>
      </c>
      <c r="B795" t="s">
        <v>469</v>
      </c>
      <c r="C795" t="s">
        <v>898</v>
      </c>
      <c r="D795">
        <v>30480</v>
      </c>
      <c r="E795" t="s">
        <v>473</v>
      </c>
      <c r="F795">
        <v>41</v>
      </c>
      <c r="G795">
        <v>28375</v>
      </c>
      <c r="H795">
        <v>568857</v>
      </c>
      <c r="I795">
        <v>35937</v>
      </c>
      <c r="J795" t="s">
        <v>466</v>
      </c>
      <c r="S795" t="s">
        <v>473</v>
      </c>
      <c r="U795" t="s">
        <v>466</v>
      </c>
    </row>
    <row r="796" spans="1:21" x14ac:dyDescent="0.25">
      <c r="A796" t="s">
        <v>408</v>
      </c>
      <c r="B796" t="s">
        <v>448</v>
      </c>
      <c r="C796" t="s">
        <v>679</v>
      </c>
      <c r="D796">
        <v>18144</v>
      </c>
      <c r="E796" t="s">
        <v>445</v>
      </c>
      <c r="F796">
        <v>56</v>
      </c>
      <c r="G796">
        <v>22880</v>
      </c>
      <c r="H796">
        <v>351331</v>
      </c>
      <c r="I796">
        <v>35958</v>
      </c>
      <c r="J796" t="s">
        <v>417</v>
      </c>
      <c r="S796" t="s">
        <v>445</v>
      </c>
      <c r="U796" t="s">
        <v>417</v>
      </c>
    </row>
    <row r="797" spans="1:21" x14ac:dyDescent="0.25">
      <c r="A797" t="s">
        <v>408</v>
      </c>
      <c r="B797" t="s">
        <v>559</v>
      </c>
      <c r="C797" t="s">
        <v>892</v>
      </c>
      <c r="D797">
        <v>27300</v>
      </c>
      <c r="E797" t="s">
        <v>899</v>
      </c>
      <c r="F797">
        <v>45</v>
      </c>
      <c r="G797">
        <v>26584</v>
      </c>
      <c r="H797">
        <v>351254</v>
      </c>
      <c r="I797">
        <v>35918</v>
      </c>
      <c r="J797" t="s">
        <v>900</v>
      </c>
      <c r="S797" t="s">
        <v>899</v>
      </c>
      <c r="U797" t="s">
        <v>900</v>
      </c>
    </row>
    <row r="798" spans="1:21" x14ac:dyDescent="0.25">
      <c r="A798" t="s">
        <v>408</v>
      </c>
      <c r="B798" t="s">
        <v>443</v>
      </c>
      <c r="C798" t="s">
        <v>863</v>
      </c>
      <c r="D798">
        <v>22368</v>
      </c>
      <c r="E798" t="s">
        <v>428</v>
      </c>
      <c r="F798">
        <v>44</v>
      </c>
      <c r="G798">
        <v>27054</v>
      </c>
      <c r="H798">
        <v>561563</v>
      </c>
      <c r="I798">
        <v>36154</v>
      </c>
      <c r="J798" t="s">
        <v>858</v>
      </c>
      <c r="S798" t="s">
        <v>428</v>
      </c>
      <c r="U798" t="s">
        <v>858</v>
      </c>
    </row>
    <row r="799" spans="1:21" x14ac:dyDescent="0.25">
      <c r="A799" t="s">
        <v>408</v>
      </c>
      <c r="B799" t="s">
        <v>645</v>
      </c>
      <c r="C799" t="s">
        <v>901</v>
      </c>
      <c r="D799">
        <v>24096</v>
      </c>
      <c r="E799" t="s">
        <v>902</v>
      </c>
      <c r="F799">
        <v>48</v>
      </c>
      <c r="G799">
        <v>25615</v>
      </c>
      <c r="H799">
        <v>561568</v>
      </c>
      <c r="I799">
        <v>35988</v>
      </c>
      <c r="J799" t="s">
        <v>903</v>
      </c>
      <c r="S799" t="s">
        <v>902</v>
      </c>
      <c r="U799" t="s">
        <v>903</v>
      </c>
    </row>
    <row r="800" spans="1:21" x14ac:dyDescent="0.25">
      <c r="A800" t="s">
        <v>408</v>
      </c>
      <c r="B800" t="s">
        <v>817</v>
      </c>
      <c r="C800" t="s">
        <v>542</v>
      </c>
      <c r="D800">
        <v>22296</v>
      </c>
      <c r="E800" t="s">
        <v>749</v>
      </c>
      <c r="F800">
        <v>42</v>
      </c>
      <c r="G800">
        <v>27923</v>
      </c>
      <c r="H800">
        <v>561420</v>
      </c>
      <c r="I800">
        <v>35857</v>
      </c>
      <c r="J800" t="s">
        <v>417</v>
      </c>
      <c r="S800" t="s">
        <v>749</v>
      </c>
      <c r="U800" t="s">
        <v>417</v>
      </c>
    </row>
    <row r="801" spans="1:21" x14ac:dyDescent="0.25">
      <c r="A801" t="s">
        <v>408</v>
      </c>
      <c r="B801" t="s">
        <v>709</v>
      </c>
      <c r="C801" t="s">
        <v>904</v>
      </c>
      <c r="D801">
        <v>28116</v>
      </c>
      <c r="E801" t="s">
        <v>601</v>
      </c>
      <c r="F801">
        <v>46</v>
      </c>
      <c r="G801">
        <v>26392</v>
      </c>
      <c r="H801">
        <v>561426</v>
      </c>
      <c r="I801">
        <v>36079</v>
      </c>
      <c r="J801" t="s">
        <v>417</v>
      </c>
      <c r="S801" t="s">
        <v>601</v>
      </c>
      <c r="U801" t="s">
        <v>417</v>
      </c>
    </row>
    <row r="802" spans="1:21" x14ac:dyDescent="0.25">
      <c r="A802" t="s">
        <v>413</v>
      </c>
      <c r="B802" t="s">
        <v>587</v>
      </c>
      <c r="C802" t="s">
        <v>475</v>
      </c>
      <c r="D802">
        <v>22956</v>
      </c>
      <c r="E802" t="s">
        <v>460</v>
      </c>
      <c r="F802">
        <v>43</v>
      </c>
      <c r="G802">
        <v>27309</v>
      </c>
      <c r="H802">
        <v>561429</v>
      </c>
      <c r="I802">
        <v>35993</v>
      </c>
      <c r="J802" t="s">
        <v>417</v>
      </c>
      <c r="S802" t="s">
        <v>460</v>
      </c>
      <c r="U802" t="s">
        <v>417</v>
      </c>
    </row>
    <row r="803" spans="1:21" x14ac:dyDescent="0.25">
      <c r="A803" t="s">
        <v>408</v>
      </c>
      <c r="B803" t="s">
        <v>662</v>
      </c>
      <c r="C803" t="s">
        <v>863</v>
      </c>
      <c r="D803">
        <v>26904</v>
      </c>
      <c r="E803" t="s">
        <v>749</v>
      </c>
      <c r="F803">
        <v>43</v>
      </c>
      <c r="G803">
        <v>27610</v>
      </c>
      <c r="H803">
        <v>350255</v>
      </c>
      <c r="I803">
        <v>36060</v>
      </c>
      <c r="J803" t="s">
        <v>417</v>
      </c>
      <c r="S803" t="s">
        <v>749</v>
      </c>
      <c r="U803" t="s">
        <v>417</v>
      </c>
    </row>
    <row r="804" spans="1:21" x14ac:dyDescent="0.25">
      <c r="A804" t="s">
        <v>408</v>
      </c>
      <c r="B804" t="s">
        <v>629</v>
      </c>
      <c r="C804" t="s">
        <v>735</v>
      </c>
      <c r="D804">
        <v>18204</v>
      </c>
      <c r="E804" t="s">
        <v>449</v>
      </c>
      <c r="F804">
        <v>48</v>
      </c>
      <c r="G804">
        <v>25705</v>
      </c>
      <c r="H804">
        <v>561434</v>
      </c>
      <c r="I804">
        <v>35888</v>
      </c>
      <c r="J804" t="s">
        <v>421</v>
      </c>
      <c r="S804" t="s">
        <v>449</v>
      </c>
      <c r="U804" t="s">
        <v>421</v>
      </c>
    </row>
    <row r="805" spans="1:21" x14ac:dyDescent="0.25">
      <c r="A805" t="s">
        <v>408</v>
      </c>
      <c r="B805" t="s">
        <v>648</v>
      </c>
      <c r="C805" t="s">
        <v>621</v>
      </c>
      <c r="D805">
        <v>19740</v>
      </c>
      <c r="E805" t="s">
        <v>473</v>
      </c>
      <c r="F805">
        <v>51</v>
      </c>
      <c r="G805">
        <v>24657</v>
      </c>
      <c r="H805">
        <v>561437</v>
      </c>
      <c r="I805">
        <v>36155</v>
      </c>
      <c r="J805" t="s">
        <v>466</v>
      </c>
      <c r="S805" t="s">
        <v>473</v>
      </c>
      <c r="U805" t="s">
        <v>466</v>
      </c>
    </row>
    <row r="806" spans="1:21" x14ac:dyDescent="0.25">
      <c r="A806" t="s">
        <v>408</v>
      </c>
      <c r="B806" t="s">
        <v>730</v>
      </c>
      <c r="C806" t="s">
        <v>905</v>
      </c>
      <c r="D806">
        <v>19896</v>
      </c>
      <c r="E806" t="s">
        <v>619</v>
      </c>
      <c r="F806">
        <v>43</v>
      </c>
      <c r="G806">
        <v>27649</v>
      </c>
      <c r="H806">
        <v>561440</v>
      </c>
      <c r="I806">
        <v>36110</v>
      </c>
      <c r="J806" t="s">
        <v>466</v>
      </c>
      <c r="S806" t="s">
        <v>619</v>
      </c>
      <c r="U806" t="s">
        <v>466</v>
      </c>
    </row>
    <row r="807" spans="1:21" x14ac:dyDescent="0.25">
      <c r="A807" t="s">
        <v>408</v>
      </c>
      <c r="B807" t="s">
        <v>645</v>
      </c>
      <c r="C807" t="s">
        <v>863</v>
      </c>
      <c r="D807">
        <v>28680</v>
      </c>
      <c r="E807" t="s">
        <v>778</v>
      </c>
      <c r="F807">
        <v>43</v>
      </c>
      <c r="G807">
        <v>27388</v>
      </c>
      <c r="H807">
        <v>561442</v>
      </c>
      <c r="I807">
        <v>36125</v>
      </c>
      <c r="J807" t="s">
        <v>466</v>
      </c>
      <c r="S807" t="s">
        <v>778</v>
      </c>
      <c r="U807" t="s">
        <v>466</v>
      </c>
    </row>
    <row r="808" spans="1:21" x14ac:dyDescent="0.25">
      <c r="A808" t="s">
        <v>408</v>
      </c>
      <c r="B808" t="s">
        <v>481</v>
      </c>
      <c r="C808" t="s">
        <v>657</v>
      </c>
      <c r="D808">
        <v>28752</v>
      </c>
      <c r="E808" t="s">
        <v>482</v>
      </c>
      <c r="F808">
        <v>43</v>
      </c>
      <c r="G808">
        <v>27579</v>
      </c>
      <c r="H808">
        <v>561453</v>
      </c>
      <c r="I808">
        <v>35883</v>
      </c>
      <c r="J808" t="s">
        <v>466</v>
      </c>
      <c r="S808" t="s">
        <v>482</v>
      </c>
      <c r="U808" t="s">
        <v>466</v>
      </c>
    </row>
    <row r="809" spans="1:21" x14ac:dyDescent="0.25">
      <c r="A809" t="s">
        <v>413</v>
      </c>
      <c r="B809" t="s">
        <v>155</v>
      </c>
      <c r="C809" t="s">
        <v>848</v>
      </c>
      <c r="D809">
        <v>20232</v>
      </c>
      <c r="E809" t="s">
        <v>906</v>
      </c>
      <c r="F809">
        <v>44</v>
      </c>
      <c r="G809">
        <v>27140</v>
      </c>
      <c r="H809">
        <v>561456</v>
      </c>
      <c r="I809">
        <v>36014</v>
      </c>
      <c r="J809" t="s">
        <v>466</v>
      </c>
      <c r="S809" t="s">
        <v>906</v>
      </c>
      <c r="U809" t="s">
        <v>466</v>
      </c>
    </row>
    <row r="810" spans="1:21" x14ac:dyDescent="0.25">
      <c r="A810" t="s">
        <v>408</v>
      </c>
      <c r="B810" t="s">
        <v>612</v>
      </c>
      <c r="C810" t="s">
        <v>451</v>
      </c>
      <c r="D810">
        <v>19416</v>
      </c>
      <c r="E810" t="s">
        <v>607</v>
      </c>
      <c r="F810">
        <v>43</v>
      </c>
      <c r="G810">
        <v>27430</v>
      </c>
      <c r="H810">
        <v>561462</v>
      </c>
      <c r="I810">
        <v>36050</v>
      </c>
      <c r="J810" t="s">
        <v>858</v>
      </c>
      <c r="S810" t="s">
        <v>607</v>
      </c>
      <c r="U810" t="s">
        <v>858</v>
      </c>
    </row>
    <row r="811" spans="1:21" x14ac:dyDescent="0.25">
      <c r="A811" t="s">
        <v>413</v>
      </c>
      <c r="B811" t="s">
        <v>660</v>
      </c>
      <c r="C811" t="s">
        <v>907</v>
      </c>
      <c r="D811">
        <v>24624</v>
      </c>
      <c r="E811" t="s">
        <v>416</v>
      </c>
      <c r="F811">
        <v>42</v>
      </c>
      <c r="G811">
        <v>27822</v>
      </c>
      <c r="H811">
        <v>561463</v>
      </c>
      <c r="I811">
        <v>35979</v>
      </c>
      <c r="J811" t="s">
        <v>466</v>
      </c>
      <c r="S811" t="s">
        <v>416</v>
      </c>
      <c r="U811" t="s">
        <v>466</v>
      </c>
    </row>
    <row r="812" spans="1:21" x14ac:dyDescent="0.25">
      <c r="A812" t="s">
        <v>454</v>
      </c>
      <c r="B812" t="s">
        <v>667</v>
      </c>
      <c r="C812" t="s">
        <v>510</v>
      </c>
      <c r="D812">
        <v>29412</v>
      </c>
      <c r="E812" t="s">
        <v>436</v>
      </c>
      <c r="F812">
        <v>44</v>
      </c>
      <c r="G812">
        <v>27114</v>
      </c>
      <c r="H812">
        <v>561368</v>
      </c>
      <c r="I812">
        <v>35875</v>
      </c>
      <c r="J812" t="s">
        <v>466</v>
      </c>
      <c r="S812" t="s">
        <v>436</v>
      </c>
      <c r="U812" t="s">
        <v>466</v>
      </c>
    </row>
    <row r="813" spans="1:21" x14ac:dyDescent="0.25">
      <c r="A813" t="s">
        <v>454</v>
      </c>
      <c r="B813" t="s">
        <v>152</v>
      </c>
      <c r="C813" t="s">
        <v>796</v>
      </c>
      <c r="D813">
        <v>27672</v>
      </c>
      <c r="E813" t="s">
        <v>622</v>
      </c>
      <c r="F813">
        <v>40</v>
      </c>
      <c r="G813">
        <v>28485</v>
      </c>
      <c r="H813">
        <v>561470</v>
      </c>
      <c r="I813">
        <v>36090</v>
      </c>
      <c r="J813" t="s">
        <v>466</v>
      </c>
      <c r="S813" t="s">
        <v>622</v>
      </c>
      <c r="U813" t="s">
        <v>466</v>
      </c>
    </row>
    <row r="814" spans="1:21" x14ac:dyDescent="0.25">
      <c r="A814" t="s">
        <v>408</v>
      </c>
      <c r="B814" t="s">
        <v>570</v>
      </c>
      <c r="C814" t="s">
        <v>621</v>
      </c>
      <c r="D814">
        <v>18792</v>
      </c>
      <c r="E814" t="s">
        <v>482</v>
      </c>
      <c r="F814">
        <v>45</v>
      </c>
      <c r="G814">
        <v>26929</v>
      </c>
      <c r="H814">
        <v>561473</v>
      </c>
      <c r="I814">
        <v>35905</v>
      </c>
      <c r="J814" t="s">
        <v>412</v>
      </c>
      <c r="S814" t="s">
        <v>482</v>
      </c>
      <c r="U814" t="s">
        <v>412</v>
      </c>
    </row>
    <row r="815" spans="1:21" x14ac:dyDescent="0.25">
      <c r="A815" t="s">
        <v>408</v>
      </c>
      <c r="B815" t="s">
        <v>524</v>
      </c>
      <c r="C815" t="s">
        <v>908</v>
      </c>
      <c r="D815">
        <v>20388</v>
      </c>
      <c r="E815" t="s">
        <v>482</v>
      </c>
      <c r="F815">
        <v>41</v>
      </c>
      <c r="G815">
        <v>28075</v>
      </c>
      <c r="H815">
        <v>350130</v>
      </c>
      <c r="I815">
        <v>32971</v>
      </c>
      <c r="J815" t="s">
        <v>909</v>
      </c>
      <c r="S815" t="s">
        <v>482</v>
      </c>
      <c r="U815" t="s">
        <v>909</v>
      </c>
    </row>
    <row r="816" spans="1:21" x14ac:dyDescent="0.25">
      <c r="A816" t="s">
        <v>408</v>
      </c>
      <c r="B816" t="s">
        <v>608</v>
      </c>
      <c r="C816" t="s">
        <v>621</v>
      </c>
      <c r="D816">
        <v>30204</v>
      </c>
      <c r="E816" t="s">
        <v>445</v>
      </c>
      <c r="F816">
        <v>45</v>
      </c>
      <c r="G816">
        <v>26898</v>
      </c>
      <c r="H816">
        <v>561478</v>
      </c>
      <c r="I816">
        <v>32996</v>
      </c>
      <c r="J816" t="s">
        <v>909</v>
      </c>
      <c r="S816" t="s">
        <v>445</v>
      </c>
      <c r="U816" t="s">
        <v>909</v>
      </c>
    </row>
    <row r="817" spans="1:21" x14ac:dyDescent="0.25">
      <c r="A817" t="s">
        <v>408</v>
      </c>
      <c r="B817" t="s">
        <v>541</v>
      </c>
      <c r="C817" t="s">
        <v>155</v>
      </c>
      <c r="D817">
        <v>27816</v>
      </c>
      <c r="E817" t="s">
        <v>422</v>
      </c>
      <c r="F817">
        <v>44</v>
      </c>
      <c r="G817">
        <v>27169</v>
      </c>
      <c r="H817">
        <v>351342</v>
      </c>
      <c r="I817">
        <v>33120</v>
      </c>
      <c r="J817" t="s">
        <v>909</v>
      </c>
      <c r="S817" t="s">
        <v>422</v>
      </c>
      <c r="U817" t="s">
        <v>909</v>
      </c>
    </row>
    <row r="818" spans="1:21" x14ac:dyDescent="0.25">
      <c r="A818" t="s">
        <v>408</v>
      </c>
      <c r="B818" t="s">
        <v>434</v>
      </c>
      <c r="C818" t="s">
        <v>776</v>
      </c>
      <c r="D818">
        <v>27540</v>
      </c>
      <c r="E818" t="s">
        <v>622</v>
      </c>
      <c r="F818">
        <v>40</v>
      </c>
      <c r="G818">
        <v>28436</v>
      </c>
      <c r="H818">
        <v>561482</v>
      </c>
      <c r="I818">
        <v>33013</v>
      </c>
      <c r="J818" t="s">
        <v>909</v>
      </c>
      <c r="S818" t="s">
        <v>622</v>
      </c>
      <c r="U818" t="s">
        <v>909</v>
      </c>
    </row>
    <row r="819" spans="1:21" x14ac:dyDescent="0.25">
      <c r="A819" t="s">
        <v>408</v>
      </c>
      <c r="B819" t="s">
        <v>665</v>
      </c>
      <c r="C819" t="s">
        <v>86</v>
      </c>
      <c r="D819">
        <v>20988</v>
      </c>
      <c r="E819" t="s">
        <v>910</v>
      </c>
      <c r="F819">
        <v>45</v>
      </c>
      <c r="G819">
        <v>26783</v>
      </c>
      <c r="H819">
        <v>561483</v>
      </c>
      <c r="I819">
        <v>33126</v>
      </c>
      <c r="J819" t="s">
        <v>909</v>
      </c>
      <c r="S819" t="s">
        <v>910</v>
      </c>
      <c r="U819" t="s">
        <v>909</v>
      </c>
    </row>
    <row r="820" spans="1:21" x14ac:dyDescent="0.25">
      <c r="A820" t="s">
        <v>408</v>
      </c>
      <c r="B820" t="s">
        <v>748</v>
      </c>
      <c r="C820" t="s">
        <v>550</v>
      </c>
      <c r="D820">
        <v>23340</v>
      </c>
      <c r="E820" t="s">
        <v>473</v>
      </c>
      <c r="F820">
        <v>42</v>
      </c>
      <c r="G820">
        <v>27827</v>
      </c>
      <c r="H820">
        <v>568812</v>
      </c>
      <c r="I820">
        <v>32878</v>
      </c>
      <c r="J820" t="s">
        <v>909</v>
      </c>
      <c r="S820" t="s">
        <v>473</v>
      </c>
      <c r="U820" t="s">
        <v>909</v>
      </c>
    </row>
    <row r="821" spans="1:21" x14ac:dyDescent="0.25">
      <c r="A821" t="s">
        <v>408</v>
      </c>
      <c r="B821" t="s">
        <v>562</v>
      </c>
      <c r="C821" t="s">
        <v>185</v>
      </c>
      <c r="D821">
        <v>18396</v>
      </c>
      <c r="E821" t="s">
        <v>911</v>
      </c>
      <c r="F821">
        <v>61</v>
      </c>
      <c r="G821">
        <v>20988</v>
      </c>
      <c r="H821">
        <v>351343</v>
      </c>
      <c r="I821">
        <v>33005</v>
      </c>
      <c r="J821" t="s">
        <v>909</v>
      </c>
      <c r="S821" t="s">
        <v>911</v>
      </c>
      <c r="U821" t="s">
        <v>909</v>
      </c>
    </row>
    <row r="822" spans="1:21" x14ac:dyDescent="0.25">
      <c r="A822" t="s">
        <v>413</v>
      </c>
      <c r="B822" t="s">
        <v>437</v>
      </c>
      <c r="C822" t="s">
        <v>781</v>
      </c>
      <c r="D822">
        <v>19968</v>
      </c>
      <c r="E822" t="s">
        <v>439</v>
      </c>
      <c r="F822">
        <v>46</v>
      </c>
      <c r="G822">
        <v>26374</v>
      </c>
      <c r="H822">
        <v>561213</v>
      </c>
      <c r="I822">
        <v>35857</v>
      </c>
      <c r="J822" t="s">
        <v>909</v>
      </c>
      <c r="S822" t="s">
        <v>439</v>
      </c>
      <c r="U822" t="s">
        <v>909</v>
      </c>
    </row>
    <row r="823" spans="1:21" x14ac:dyDescent="0.25">
      <c r="A823" t="s">
        <v>454</v>
      </c>
      <c r="B823" t="s">
        <v>568</v>
      </c>
      <c r="C823" t="s">
        <v>808</v>
      </c>
      <c r="D823">
        <v>24288</v>
      </c>
      <c r="E823" t="s">
        <v>577</v>
      </c>
      <c r="F823">
        <v>43</v>
      </c>
      <c r="G823">
        <v>27399</v>
      </c>
      <c r="H823">
        <v>561227</v>
      </c>
      <c r="I823">
        <v>36125</v>
      </c>
      <c r="J823" t="s">
        <v>909</v>
      </c>
      <c r="S823" t="s">
        <v>577</v>
      </c>
      <c r="U823" t="s">
        <v>909</v>
      </c>
    </row>
    <row r="824" spans="1:21" x14ac:dyDescent="0.25">
      <c r="A824" t="s">
        <v>408</v>
      </c>
      <c r="B824" t="s">
        <v>481</v>
      </c>
      <c r="C824" t="s">
        <v>161</v>
      </c>
      <c r="D824">
        <v>26964</v>
      </c>
      <c r="E824" t="s">
        <v>537</v>
      </c>
      <c r="F824">
        <v>41</v>
      </c>
      <c r="G824">
        <v>28106</v>
      </c>
      <c r="H824">
        <v>561491</v>
      </c>
      <c r="I824">
        <v>36139</v>
      </c>
      <c r="J824" t="s">
        <v>909</v>
      </c>
      <c r="S824" t="s">
        <v>537</v>
      </c>
      <c r="U824" t="s">
        <v>909</v>
      </c>
    </row>
    <row r="825" spans="1:21" x14ac:dyDescent="0.25">
      <c r="A825" t="s">
        <v>413</v>
      </c>
      <c r="B825" t="s">
        <v>564</v>
      </c>
      <c r="C825" t="s">
        <v>596</v>
      </c>
      <c r="D825">
        <v>24096</v>
      </c>
      <c r="E825" t="s">
        <v>439</v>
      </c>
      <c r="F825">
        <v>42</v>
      </c>
      <c r="G825">
        <v>27738</v>
      </c>
      <c r="H825">
        <v>561646</v>
      </c>
      <c r="I825">
        <v>36083</v>
      </c>
      <c r="J825" t="s">
        <v>909</v>
      </c>
      <c r="S825" t="s">
        <v>439</v>
      </c>
      <c r="U825" t="s">
        <v>909</v>
      </c>
    </row>
    <row r="826" spans="1:21" x14ac:dyDescent="0.25">
      <c r="A826" t="s">
        <v>408</v>
      </c>
      <c r="B826" t="s">
        <v>586</v>
      </c>
      <c r="C826" t="s">
        <v>713</v>
      </c>
      <c r="D826">
        <v>26604</v>
      </c>
      <c r="E826" t="s">
        <v>482</v>
      </c>
      <c r="F826">
        <v>42</v>
      </c>
      <c r="G826">
        <v>27853</v>
      </c>
      <c r="H826">
        <v>561565</v>
      </c>
      <c r="I826">
        <v>35820</v>
      </c>
      <c r="J826" t="s">
        <v>909</v>
      </c>
      <c r="S826" t="s">
        <v>482</v>
      </c>
      <c r="U826" t="s">
        <v>909</v>
      </c>
    </row>
    <row r="827" spans="1:21" x14ac:dyDescent="0.25">
      <c r="A827" t="s">
        <v>413</v>
      </c>
      <c r="B827" t="s">
        <v>766</v>
      </c>
      <c r="C827" t="s">
        <v>563</v>
      </c>
      <c r="D827">
        <v>29412</v>
      </c>
      <c r="E827" t="s">
        <v>439</v>
      </c>
      <c r="F827">
        <v>39</v>
      </c>
      <c r="G827">
        <v>28896</v>
      </c>
      <c r="H827">
        <v>351472</v>
      </c>
      <c r="I827">
        <v>35935</v>
      </c>
      <c r="J827" t="s">
        <v>909</v>
      </c>
      <c r="S827" t="s">
        <v>439</v>
      </c>
      <c r="U827" t="s">
        <v>909</v>
      </c>
    </row>
    <row r="828" spans="1:21" x14ac:dyDescent="0.25">
      <c r="A828" t="s">
        <v>408</v>
      </c>
      <c r="B828" t="s">
        <v>443</v>
      </c>
      <c r="C828" t="s">
        <v>161</v>
      </c>
      <c r="D828">
        <v>20772</v>
      </c>
      <c r="E828" t="s">
        <v>473</v>
      </c>
      <c r="F828">
        <v>53</v>
      </c>
      <c r="G828">
        <v>23721</v>
      </c>
      <c r="H828">
        <v>561496</v>
      </c>
      <c r="I828">
        <v>32899</v>
      </c>
      <c r="J828" t="s">
        <v>909</v>
      </c>
      <c r="S828" t="s">
        <v>473</v>
      </c>
      <c r="U828" t="s">
        <v>909</v>
      </c>
    </row>
    <row r="829" spans="1:21" x14ac:dyDescent="0.25">
      <c r="A829" t="s">
        <v>408</v>
      </c>
      <c r="B829" t="s">
        <v>503</v>
      </c>
      <c r="C829" t="s">
        <v>155</v>
      </c>
      <c r="D829">
        <v>21384</v>
      </c>
      <c r="E829" t="s">
        <v>536</v>
      </c>
      <c r="F829">
        <v>41</v>
      </c>
      <c r="G829">
        <v>28262</v>
      </c>
      <c r="H829">
        <v>561498</v>
      </c>
      <c r="I829">
        <v>36253</v>
      </c>
      <c r="J829" t="s">
        <v>909</v>
      </c>
      <c r="S829" t="s">
        <v>536</v>
      </c>
      <c r="U829" t="s">
        <v>909</v>
      </c>
    </row>
    <row r="830" spans="1:21" x14ac:dyDescent="0.25">
      <c r="A830" t="s">
        <v>413</v>
      </c>
      <c r="B830" t="s">
        <v>569</v>
      </c>
      <c r="C830" t="s">
        <v>523</v>
      </c>
      <c r="D830">
        <v>19548</v>
      </c>
      <c r="E830" t="s">
        <v>460</v>
      </c>
      <c r="F830">
        <v>40</v>
      </c>
      <c r="G830">
        <v>28721</v>
      </c>
      <c r="H830">
        <v>561635</v>
      </c>
      <c r="I830">
        <v>36207</v>
      </c>
      <c r="J830" t="s">
        <v>909</v>
      </c>
      <c r="S830" t="s">
        <v>460</v>
      </c>
      <c r="U830" t="s">
        <v>909</v>
      </c>
    </row>
    <row r="831" spans="1:21" x14ac:dyDescent="0.25">
      <c r="A831" t="s">
        <v>413</v>
      </c>
      <c r="B831" t="s">
        <v>564</v>
      </c>
      <c r="C831" t="s">
        <v>489</v>
      </c>
      <c r="D831">
        <v>22320</v>
      </c>
      <c r="E831" t="s">
        <v>869</v>
      </c>
      <c r="F831">
        <v>51</v>
      </c>
      <c r="G831">
        <v>24534</v>
      </c>
      <c r="H831">
        <v>350025</v>
      </c>
      <c r="I831">
        <v>32961</v>
      </c>
      <c r="J831" t="s">
        <v>909</v>
      </c>
      <c r="S831" t="s">
        <v>869</v>
      </c>
      <c r="U831" t="s">
        <v>909</v>
      </c>
    </row>
    <row r="832" spans="1:21" x14ac:dyDescent="0.25">
      <c r="A832" t="s">
        <v>408</v>
      </c>
      <c r="B832" t="s">
        <v>423</v>
      </c>
      <c r="C832" t="s">
        <v>912</v>
      </c>
      <c r="D832">
        <v>24708</v>
      </c>
      <c r="E832" t="s">
        <v>433</v>
      </c>
      <c r="F832">
        <v>48</v>
      </c>
      <c r="G832">
        <v>25784</v>
      </c>
      <c r="H832">
        <v>351351</v>
      </c>
      <c r="I832">
        <v>32968</v>
      </c>
      <c r="J832" t="s">
        <v>909</v>
      </c>
      <c r="S832" t="s">
        <v>433</v>
      </c>
      <c r="U832" t="s">
        <v>909</v>
      </c>
    </row>
    <row r="833" spans="1:21" x14ac:dyDescent="0.25">
      <c r="A833" t="s">
        <v>408</v>
      </c>
      <c r="B833" t="s">
        <v>569</v>
      </c>
      <c r="C833" t="s">
        <v>161</v>
      </c>
      <c r="D833">
        <v>30828</v>
      </c>
      <c r="E833" t="s">
        <v>536</v>
      </c>
      <c r="F833">
        <v>40</v>
      </c>
      <c r="G833">
        <v>28405</v>
      </c>
      <c r="H833">
        <v>351487</v>
      </c>
      <c r="I833">
        <v>33027</v>
      </c>
      <c r="J833" t="s">
        <v>858</v>
      </c>
      <c r="S833" t="s">
        <v>536</v>
      </c>
      <c r="U833" t="s">
        <v>858</v>
      </c>
    </row>
    <row r="834" spans="1:21" x14ac:dyDescent="0.25">
      <c r="A834" t="s">
        <v>413</v>
      </c>
      <c r="B834" t="s">
        <v>766</v>
      </c>
      <c r="C834" t="s">
        <v>515</v>
      </c>
      <c r="D834">
        <v>22428</v>
      </c>
      <c r="E834" t="s">
        <v>856</v>
      </c>
      <c r="F834">
        <v>47</v>
      </c>
      <c r="G834">
        <v>25848</v>
      </c>
      <c r="H834">
        <v>351352</v>
      </c>
      <c r="I834">
        <v>32958</v>
      </c>
      <c r="J834" t="s">
        <v>909</v>
      </c>
      <c r="S834" t="s">
        <v>856</v>
      </c>
      <c r="U834" t="s">
        <v>909</v>
      </c>
    </row>
    <row r="835" spans="1:21" x14ac:dyDescent="0.25">
      <c r="A835" t="s">
        <v>413</v>
      </c>
      <c r="B835" t="s">
        <v>713</v>
      </c>
      <c r="C835" t="s">
        <v>438</v>
      </c>
      <c r="D835">
        <v>24120</v>
      </c>
      <c r="E835" t="s">
        <v>802</v>
      </c>
      <c r="F835">
        <v>53</v>
      </c>
      <c r="G835">
        <v>23721</v>
      </c>
      <c r="H835">
        <v>351353</v>
      </c>
      <c r="I835">
        <v>32899</v>
      </c>
      <c r="J835" t="s">
        <v>909</v>
      </c>
      <c r="S835" t="s">
        <v>802</v>
      </c>
      <c r="U835" t="s">
        <v>909</v>
      </c>
    </row>
    <row r="836" spans="1:21" x14ac:dyDescent="0.25">
      <c r="A836" t="s">
        <v>408</v>
      </c>
      <c r="B836" t="s">
        <v>665</v>
      </c>
      <c r="C836" t="s">
        <v>542</v>
      </c>
      <c r="D836">
        <v>19428</v>
      </c>
      <c r="E836" t="s">
        <v>749</v>
      </c>
      <c r="F836">
        <v>42</v>
      </c>
      <c r="G836">
        <v>28007</v>
      </c>
      <c r="H836">
        <v>561521</v>
      </c>
      <c r="I836">
        <v>33153</v>
      </c>
      <c r="J836" t="s">
        <v>909</v>
      </c>
      <c r="S836" t="s">
        <v>749</v>
      </c>
      <c r="U836" t="s">
        <v>909</v>
      </c>
    </row>
    <row r="837" spans="1:21" x14ac:dyDescent="0.25">
      <c r="A837" t="s">
        <v>408</v>
      </c>
      <c r="B837" t="s">
        <v>791</v>
      </c>
      <c r="C837" t="s">
        <v>913</v>
      </c>
      <c r="D837">
        <v>30096</v>
      </c>
      <c r="E837" t="s">
        <v>425</v>
      </c>
      <c r="F837">
        <v>40</v>
      </c>
      <c r="G837">
        <v>28661</v>
      </c>
      <c r="H837">
        <v>561520</v>
      </c>
      <c r="I837">
        <v>33215</v>
      </c>
      <c r="J837" t="s">
        <v>909</v>
      </c>
      <c r="S837" t="s">
        <v>425</v>
      </c>
      <c r="U837" t="s">
        <v>909</v>
      </c>
    </row>
    <row r="838" spans="1:21" x14ac:dyDescent="0.25">
      <c r="A838" t="s">
        <v>408</v>
      </c>
      <c r="B838" t="s">
        <v>704</v>
      </c>
      <c r="C838" t="s">
        <v>679</v>
      </c>
      <c r="D838">
        <v>29124</v>
      </c>
      <c r="E838" t="s">
        <v>439</v>
      </c>
      <c r="F838">
        <v>49</v>
      </c>
      <c r="G838">
        <v>25425</v>
      </c>
      <c r="H838">
        <v>561581</v>
      </c>
      <c r="I838">
        <v>33187</v>
      </c>
      <c r="J838" t="s">
        <v>909</v>
      </c>
      <c r="S838" t="s">
        <v>439</v>
      </c>
      <c r="U838" t="s">
        <v>909</v>
      </c>
    </row>
    <row r="839" spans="1:21" x14ac:dyDescent="0.25">
      <c r="A839" t="s">
        <v>408</v>
      </c>
      <c r="B839" t="s">
        <v>469</v>
      </c>
      <c r="C839" t="s">
        <v>191</v>
      </c>
      <c r="D839">
        <v>23820</v>
      </c>
      <c r="E839" t="s">
        <v>560</v>
      </c>
      <c r="F839">
        <v>41</v>
      </c>
      <c r="G839">
        <v>28274</v>
      </c>
      <c r="H839">
        <v>561529</v>
      </c>
      <c r="I839">
        <v>36750</v>
      </c>
      <c r="J839" t="s">
        <v>466</v>
      </c>
      <c r="S839" t="s">
        <v>560</v>
      </c>
      <c r="U839" t="s">
        <v>466</v>
      </c>
    </row>
    <row r="840" spans="1:21" x14ac:dyDescent="0.25">
      <c r="A840" t="s">
        <v>408</v>
      </c>
      <c r="B840" t="s">
        <v>817</v>
      </c>
      <c r="C840" t="s">
        <v>191</v>
      </c>
      <c r="D840">
        <v>18144</v>
      </c>
      <c r="E840" t="s">
        <v>470</v>
      </c>
      <c r="F840">
        <v>40</v>
      </c>
      <c r="G840">
        <v>28693</v>
      </c>
      <c r="H840">
        <v>561527</v>
      </c>
      <c r="I840">
        <v>36675</v>
      </c>
      <c r="J840" t="s">
        <v>466</v>
      </c>
      <c r="S840" t="s">
        <v>470</v>
      </c>
      <c r="U840" t="s">
        <v>466</v>
      </c>
    </row>
    <row r="841" spans="1:21" x14ac:dyDescent="0.25">
      <c r="A841" t="s">
        <v>413</v>
      </c>
      <c r="B841" t="s">
        <v>603</v>
      </c>
      <c r="C841" t="s">
        <v>914</v>
      </c>
      <c r="D841">
        <v>30156</v>
      </c>
      <c r="E841" t="s">
        <v>915</v>
      </c>
      <c r="F841">
        <v>44</v>
      </c>
      <c r="G841">
        <v>27279</v>
      </c>
      <c r="H841">
        <v>561533</v>
      </c>
      <c r="I841">
        <v>36953</v>
      </c>
      <c r="J841" t="s">
        <v>466</v>
      </c>
      <c r="S841" t="s">
        <v>915</v>
      </c>
      <c r="U841" t="s">
        <v>466</v>
      </c>
    </row>
    <row r="842" spans="1:21" x14ac:dyDescent="0.25">
      <c r="A842" t="s">
        <v>408</v>
      </c>
      <c r="B842" t="s">
        <v>784</v>
      </c>
      <c r="C842" t="s">
        <v>169</v>
      </c>
      <c r="D842">
        <v>25728</v>
      </c>
      <c r="E842" t="s">
        <v>473</v>
      </c>
      <c r="F842">
        <v>41</v>
      </c>
      <c r="G842">
        <v>28390</v>
      </c>
      <c r="H842">
        <v>561536</v>
      </c>
      <c r="I842">
        <v>36868</v>
      </c>
      <c r="J842" t="s">
        <v>466</v>
      </c>
      <c r="S842" t="s">
        <v>473</v>
      </c>
      <c r="U842" t="s">
        <v>466</v>
      </c>
    </row>
    <row r="843" spans="1:21" x14ac:dyDescent="0.25">
      <c r="A843" t="s">
        <v>408</v>
      </c>
      <c r="B843" t="s">
        <v>426</v>
      </c>
      <c r="C843" t="s">
        <v>916</v>
      </c>
      <c r="D843">
        <v>22200</v>
      </c>
      <c r="E843" t="s">
        <v>658</v>
      </c>
      <c r="F843">
        <v>40</v>
      </c>
      <c r="G843">
        <v>28601</v>
      </c>
      <c r="H843">
        <v>568890</v>
      </c>
      <c r="I843">
        <v>36791</v>
      </c>
      <c r="J843" t="s">
        <v>466</v>
      </c>
      <c r="S843" t="s">
        <v>658</v>
      </c>
      <c r="U843" t="s">
        <v>466</v>
      </c>
    </row>
    <row r="844" spans="1:21" x14ac:dyDescent="0.25">
      <c r="A844" t="s">
        <v>408</v>
      </c>
      <c r="B844" t="s">
        <v>559</v>
      </c>
      <c r="C844" t="s">
        <v>863</v>
      </c>
      <c r="D844">
        <v>29124</v>
      </c>
      <c r="E844" t="s">
        <v>445</v>
      </c>
      <c r="F844">
        <v>46</v>
      </c>
      <c r="G844">
        <v>26366</v>
      </c>
      <c r="H844">
        <v>351357</v>
      </c>
      <c r="I844">
        <v>36566</v>
      </c>
      <c r="J844" t="s">
        <v>909</v>
      </c>
      <c r="S844" t="s">
        <v>445</v>
      </c>
      <c r="U844" t="s">
        <v>909</v>
      </c>
    </row>
    <row r="845" spans="1:21" x14ac:dyDescent="0.25">
      <c r="A845" t="s">
        <v>408</v>
      </c>
      <c r="B845" t="s">
        <v>474</v>
      </c>
      <c r="C845" t="s">
        <v>465</v>
      </c>
      <c r="D845">
        <v>29328</v>
      </c>
      <c r="E845" t="s">
        <v>445</v>
      </c>
      <c r="F845">
        <v>53</v>
      </c>
      <c r="G845">
        <v>23910</v>
      </c>
      <c r="H845">
        <v>351359</v>
      </c>
      <c r="I845">
        <v>33028</v>
      </c>
      <c r="J845" t="s">
        <v>909</v>
      </c>
      <c r="S845" t="s">
        <v>445</v>
      </c>
      <c r="U845" t="s">
        <v>909</v>
      </c>
    </row>
    <row r="846" spans="1:21" x14ac:dyDescent="0.25">
      <c r="A846" t="s">
        <v>408</v>
      </c>
      <c r="B846" t="s">
        <v>467</v>
      </c>
      <c r="C846" t="s">
        <v>870</v>
      </c>
      <c r="D846">
        <v>18168</v>
      </c>
      <c r="E846" t="s">
        <v>416</v>
      </c>
      <c r="F846">
        <v>43</v>
      </c>
      <c r="G846">
        <v>27549</v>
      </c>
      <c r="H846">
        <v>568602</v>
      </c>
      <c r="I846">
        <v>36663</v>
      </c>
      <c r="J846" t="s">
        <v>909</v>
      </c>
      <c r="S846" t="s">
        <v>416</v>
      </c>
      <c r="U846" t="s">
        <v>909</v>
      </c>
    </row>
    <row r="847" spans="1:21" x14ac:dyDescent="0.25">
      <c r="A847" t="s">
        <v>454</v>
      </c>
      <c r="B847" t="s">
        <v>500</v>
      </c>
      <c r="C847" t="s">
        <v>523</v>
      </c>
      <c r="D847">
        <v>30060</v>
      </c>
      <c r="E847" t="s">
        <v>416</v>
      </c>
      <c r="F847">
        <v>44</v>
      </c>
      <c r="G847">
        <v>27200</v>
      </c>
      <c r="H847">
        <v>561331</v>
      </c>
      <c r="I847">
        <v>36680</v>
      </c>
      <c r="J847" t="s">
        <v>909</v>
      </c>
      <c r="S847" t="s">
        <v>416</v>
      </c>
      <c r="U847" t="s">
        <v>909</v>
      </c>
    </row>
    <row r="848" spans="1:21" x14ac:dyDescent="0.25">
      <c r="A848" t="s">
        <v>408</v>
      </c>
      <c r="B848" t="s">
        <v>730</v>
      </c>
      <c r="C848" t="s">
        <v>735</v>
      </c>
      <c r="D848">
        <v>29160</v>
      </c>
      <c r="E848" t="s">
        <v>917</v>
      </c>
      <c r="F848">
        <v>52</v>
      </c>
      <c r="G848">
        <v>24037</v>
      </c>
      <c r="H848">
        <v>561590</v>
      </c>
      <c r="I848">
        <v>33363</v>
      </c>
      <c r="J848" t="s">
        <v>421</v>
      </c>
      <c r="S848" t="s">
        <v>917</v>
      </c>
      <c r="U848" t="s">
        <v>421</v>
      </c>
    </row>
    <row r="849" spans="1:21" x14ac:dyDescent="0.25">
      <c r="A849" t="s">
        <v>408</v>
      </c>
      <c r="B849" t="s">
        <v>572</v>
      </c>
      <c r="C849" t="s">
        <v>161</v>
      </c>
      <c r="D849">
        <v>19272</v>
      </c>
      <c r="E849" t="s">
        <v>502</v>
      </c>
      <c r="F849">
        <v>40</v>
      </c>
      <c r="G849">
        <v>28630</v>
      </c>
      <c r="H849">
        <v>561556</v>
      </c>
      <c r="I849">
        <v>37235</v>
      </c>
      <c r="J849" t="s">
        <v>918</v>
      </c>
      <c r="S849" t="s">
        <v>502</v>
      </c>
      <c r="U849" t="s">
        <v>918</v>
      </c>
    </row>
    <row r="850" spans="1:21" x14ac:dyDescent="0.25">
      <c r="A850" t="s">
        <v>413</v>
      </c>
      <c r="B850" t="s">
        <v>610</v>
      </c>
      <c r="C850" t="s">
        <v>844</v>
      </c>
      <c r="D850">
        <v>24972</v>
      </c>
      <c r="E850" t="s">
        <v>726</v>
      </c>
      <c r="F850">
        <v>42</v>
      </c>
      <c r="G850">
        <v>27883</v>
      </c>
      <c r="H850">
        <v>561589</v>
      </c>
      <c r="I850">
        <v>36899</v>
      </c>
      <c r="J850" t="s">
        <v>466</v>
      </c>
      <c r="S850" t="s">
        <v>726</v>
      </c>
      <c r="U850" t="s">
        <v>466</v>
      </c>
    </row>
    <row r="851" spans="1:21" x14ac:dyDescent="0.25">
      <c r="A851" t="s">
        <v>454</v>
      </c>
      <c r="B851" t="s">
        <v>157</v>
      </c>
      <c r="C851" t="s">
        <v>167</v>
      </c>
      <c r="D851">
        <v>30060</v>
      </c>
      <c r="E851" t="s">
        <v>919</v>
      </c>
      <c r="F851">
        <v>42</v>
      </c>
      <c r="G851">
        <v>27798</v>
      </c>
      <c r="H851">
        <v>561543</v>
      </c>
      <c r="I851">
        <v>37033</v>
      </c>
      <c r="J851" t="s">
        <v>900</v>
      </c>
      <c r="S851" t="s">
        <v>919</v>
      </c>
      <c r="U851" t="s">
        <v>900</v>
      </c>
    </row>
    <row r="852" spans="1:21" x14ac:dyDescent="0.25">
      <c r="A852" t="s">
        <v>413</v>
      </c>
      <c r="B852" t="s">
        <v>784</v>
      </c>
      <c r="C852" t="s">
        <v>539</v>
      </c>
      <c r="D852">
        <v>23832</v>
      </c>
      <c r="E852" t="s">
        <v>457</v>
      </c>
      <c r="F852">
        <v>43</v>
      </c>
      <c r="G852">
        <v>27647</v>
      </c>
      <c r="H852">
        <v>561549</v>
      </c>
      <c r="I852">
        <v>37054</v>
      </c>
      <c r="J852" t="s">
        <v>466</v>
      </c>
      <c r="S852" t="s">
        <v>457</v>
      </c>
      <c r="U852" t="s">
        <v>466</v>
      </c>
    </row>
    <row r="853" spans="1:21" x14ac:dyDescent="0.25">
      <c r="A853" t="s">
        <v>408</v>
      </c>
      <c r="B853" t="s">
        <v>579</v>
      </c>
      <c r="C853" t="s">
        <v>822</v>
      </c>
      <c r="D853">
        <v>30828</v>
      </c>
      <c r="E853" t="s">
        <v>920</v>
      </c>
      <c r="F853">
        <v>53</v>
      </c>
      <c r="G853">
        <v>23966</v>
      </c>
      <c r="H853">
        <v>351363</v>
      </c>
      <c r="I853">
        <v>37014</v>
      </c>
      <c r="J853" t="s">
        <v>858</v>
      </c>
      <c r="S853" t="s">
        <v>920</v>
      </c>
      <c r="U853" t="s">
        <v>858</v>
      </c>
    </row>
    <row r="854" spans="1:21" x14ac:dyDescent="0.25">
      <c r="A854" t="s">
        <v>413</v>
      </c>
      <c r="B854" t="s">
        <v>631</v>
      </c>
      <c r="C854" t="s">
        <v>480</v>
      </c>
      <c r="D854">
        <v>20700</v>
      </c>
      <c r="E854" t="s">
        <v>749</v>
      </c>
      <c r="F854">
        <v>41</v>
      </c>
      <c r="G854">
        <v>28044</v>
      </c>
      <c r="H854">
        <v>568944</v>
      </c>
      <c r="I854">
        <v>37250</v>
      </c>
      <c r="J854" t="s">
        <v>412</v>
      </c>
      <c r="S854" t="s">
        <v>749</v>
      </c>
      <c r="U854" t="s">
        <v>412</v>
      </c>
    </row>
    <row r="855" spans="1:21" x14ac:dyDescent="0.25">
      <c r="A855" t="s">
        <v>408</v>
      </c>
      <c r="B855" t="s">
        <v>610</v>
      </c>
      <c r="C855" t="s">
        <v>713</v>
      </c>
      <c r="D855">
        <v>18876</v>
      </c>
      <c r="E855" t="s">
        <v>425</v>
      </c>
      <c r="F855">
        <v>40</v>
      </c>
      <c r="G855">
        <v>28600</v>
      </c>
      <c r="H855">
        <v>561558</v>
      </c>
      <c r="I855">
        <v>37084</v>
      </c>
      <c r="J855" t="s">
        <v>412</v>
      </c>
      <c r="S855" t="s">
        <v>425</v>
      </c>
      <c r="U855" t="s">
        <v>412</v>
      </c>
    </row>
    <row r="856" spans="1:21" x14ac:dyDescent="0.25">
      <c r="A856" t="s">
        <v>408</v>
      </c>
      <c r="B856" t="s">
        <v>455</v>
      </c>
      <c r="C856" t="s">
        <v>921</v>
      </c>
      <c r="D856">
        <v>19056</v>
      </c>
      <c r="E856" t="s">
        <v>619</v>
      </c>
      <c r="F856">
        <v>44</v>
      </c>
      <c r="G856">
        <v>27279</v>
      </c>
      <c r="H856">
        <v>561560</v>
      </c>
      <c r="I856">
        <v>36953</v>
      </c>
      <c r="J856" t="s">
        <v>412</v>
      </c>
      <c r="S856" t="s">
        <v>619</v>
      </c>
      <c r="U856" t="s">
        <v>412</v>
      </c>
    </row>
    <row r="857" spans="1:21" x14ac:dyDescent="0.25">
      <c r="A857" t="s">
        <v>413</v>
      </c>
      <c r="B857" t="s">
        <v>645</v>
      </c>
      <c r="C857" t="s">
        <v>922</v>
      </c>
      <c r="D857">
        <v>20676</v>
      </c>
      <c r="E857" t="s">
        <v>460</v>
      </c>
      <c r="F857">
        <v>39</v>
      </c>
      <c r="G857">
        <v>28782</v>
      </c>
      <c r="H857">
        <v>561564</v>
      </c>
      <c r="I857">
        <v>37175</v>
      </c>
      <c r="J857" t="s">
        <v>412</v>
      </c>
      <c r="S857" t="s">
        <v>460</v>
      </c>
      <c r="U857" t="s">
        <v>412</v>
      </c>
    </row>
    <row r="858" spans="1:21" x14ac:dyDescent="0.25">
      <c r="A858" t="s">
        <v>454</v>
      </c>
      <c r="B858" t="s">
        <v>546</v>
      </c>
      <c r="C858" t="s">
        <v>801</v>
      </c>
      <c r="D858">
        <v>26832</v>
      </c>
      <c r="E858" t="s">
        <v>778</v>
      </c>
      <c r="F858">
        <v>37</v>
      </c>
      <c r="G858">
        <v>29643</v>
      </c>
      <c r="H858">
        <v>561563</v>
      </c>
      <c r="I858">
        <v>37089</v>
      </c>
      <c r="J858" t="s">
        <v>412</v>
      </c>
      <c r="S858" t="s">
        <v>778</v>
      </c>
      <c r="U858" t="s">
        <v>412</v>
      </c>
    </row>
    <row r="859" spans="1:21" x14ac:dyDescent="0.25">
      <c r="A859" t="s">
        <v>454</v>
      </c>
      <c r="B859" t="s">
        <v>623</v>
      </c>
      <c r="C859" t="s">
        <v>790</v>
      </c>
      <c r="D859">
        <v>24072</v>
      </c>
      <c r="E859" t="s">
        <v>741</v>
      </c>
      <c r="F859">
        <v>39</v>
      </c>
      <c r="G859">
        <v>28950</v>
      </c>
      <c r="H859">
        <v>561567</v>
      </c>
      <c r="I859">
        <v>37156</v>
      </c>
      <c r="J859" t="s">
        <v>858</v>
      </c>
      <c r="S859" t="s">
        <v>741</v>
      </c>
      <c r="U859" t="s">
        <v>858</v>
      </c>
    </row>
    <row r="860" spans="1:21" x14ac:dyDescent="0.25">
      <c r="A860" t="s">
        <v>408</v>
      </c>
      <c r="B860" t="s">
        <v>564</v>
      </c>
      <c r="C860" t="s">
        <v>838</v>
      </c>
      <c r="D860">
        <v>24948</v>
      </c>
      <c r="E860" t="s">
        <v>445</v>
      </c>
      <c r="F860">
        <v>41</v>
      </c>
      <c r="G860">
        <v>28323</v>
      </c>
      <c r="H860">
        <v>561572</v>
      </c>
      <c r="I860">
        <v>36984</v>
      </c>
      <c r="J860" t="s">
        <v>858</v>
      </c>
      <c r="S860" t="s">
        <v>445</v>
      </c>
      <c r="U860" t="s">
        <v>858</v>
      </c>
    </row>
    <row r="861" spans="1:21" x14ac:dyDescent="0.25">
      <c r="A861" t="s">
        <v>413</v>
      </c>
      <c r="B861" t="s">
        <v>426</v>
      </c>
      <c r="C861" t="s">
        <v>819</v>
      </c>
      <c r="D861">
        <v>28356</v>
      </c>
      <c r="E861" t="s">
        <v>439</v>
      </c>
      <c r="F861">
        <v>51</v>
      </c>
      <c r="G861">
        <v>24399</v>
      </c>
      <c r="H861">
        <v>561499</v>
      </c>
      <c r="I861">
        <v>33964</v>
      </c>
      <c r="J861" t="s">
        <v>412</v>
      </c>
      <c r="S861" t="s">
        <v>439</v>
      </c>
      <c r="U861" t="s">
        <v>412</v>
      </c>
    </row>
    <row r="862" spans="1:21" x14ac:dyDescent="0.25">
      <c r="A862" t="s">
        <v>413</v>
      </c>
      <c r="B862" t="s">
        <v>409</v>
      </c>
      <c r="C862" t="s">
        <v>91</v>
      </c>
      <c r="D862">
        <v>28992</v>
      </c>
      <c r="E862" t="s">
        <v>439</v>
      </c>
      <c r="F862">
        <v>40</v>
      </c>
      <c r="G862">
        <v>28632</v>
      </c>
      <c r="H862">
        <v>561576</v>
      </c>
      <c r="I862">
        <v>37206</v>
      </c>
      <c r="J862" t="s">
        <v>909</v>
      </c>
      <c r="S862" t="s">
        <v>439</v>
      </c>
      <c r="U862" t="s">
        <v>909</v>
      </c>
    </row>
    <row r="863" spans="1:21" x14ac:dyDescent="0.25">
      <c r="A863" t="s">
        <v>408</v>
      </c>
      <c r="B863" t="s">
        <v>455</v>
      </c>
      <c r="C863" t="s">
        <v>923</v>
      </c>
      <c r="D863">
        <v>25812</v>
      </c>
      <c r="E863" t="s">
        <v>460</v>
      </c>
      <c r="F863">
        <v>40</v>
      </c>
      <c r="G863">
        <v>28681</v>
      </c>
      <c r="H863">
        <v>561574</v>
      </c>
      <c r="I863">
        <v>37221</v>
      </c>
      <c r="J863" t="s">
        <v>924</v>
      </c>
      <c r="S863" t="s">
        <v>460</v>
      </c>
      <c r="U863" t="s">
        <v>924</v>
      </c>
    </row>
    <row r="864" spans="1:21" x14ac:dyDescent="0.25">
      <c r="A864" t="s">
        <v>408</v>
      </c>
      <c r="B864" t="s">
        <v>564</v>
      </c>
      <c r="C864" t="s">
        <v>92</v>
      </c>
      <c r="D864">
        <v>23088</v>
      </c>
      <c r="E864" t="s">
        <v>925</v>
      </c>
      <c r="F864">
        <v>49</v>
      </c>
      <c r="G864">
        <v>25180</v>
      </c>
      <c r="H864">
        <v>561578</v>
      </c>
      <c r="I864">
        <v>33692</v>
      </c>
      <c r="J864" t="s">
        <v>926</v>
      </c>
      <c r="S864" t="s">
        <v>925</v>
      </c>
      <c r="U864" t="s">
        <v>926</v>
      </c>
    </row>
    <row r="865" spans="1:21" x14ac:dyDescent="0.25">
      <c r="A865" t="s">
        <v>408</v>
      </c>
      <c r="B865" t="s">
        <v>418</v>
      </c>
      <c r="C865" t="s">
        <v>927</v>
      </c>
      <c r="D865">
        <v>22068</v>
      </c>
      <c r="E865" t="s">
        <v>473</v>
      </c>
      <c r="F865">
        <v>41</v>
      </c>
      <c r="G865">
        <v>28231</v>
      </c>
      <c r="H865">
        <v>561595</v>
      </c>
      <c r="I865">
        <v>37475</v>
      </c>
      <c r="J865" t="s">
        <v>858</v>
      </c>
      <c r="S865" t="s">
        <v>473</v>
      </c>
      <c r="U865" t="s">
        <v>858</v>
      </c>
    </row>
    <row r="866" spans="1:21" x14ac:dyDescent="0.25">
      <c r="A866" t="s">
        <v>413</v>
      </c>
      <c r="B866" t="s">
        <v>467</v>
      </c>
      <c r="C866" t="s">
        <v>523</v>
      </c>
      <c r="D866">
        <v>22500</v>
      </c>
      <c r="E866" t="s">
        <v>622</v>
      </c>
      <c r="F866">
        <v>40</v>
      </c>
      <c r="G866">
        <v>28526</v>
      </c>
      <c r="H866">
        <v>561594</v>
      </c>
      <c r="I866">
        <v>37511</v>
      </c>
      <c r="J866" t="s">
        <v>858</v>
      </c>
      <c r="S866" t="s">
        <v>622</v>
      </c>
      <c r="U866" t="s">
        <v>858</v>
      </c>
    </row>
    <row r="867" spans="1:21" x14ac:dyDescent="0.25">
      <c r="A867" t="s">
        <v>413</v>
      </c>
      <c r="B867" t="s">
        <v>495</v>
      </c>
      <c r="C867" t="s">
        <v>848</v>
      </c>
      <c r="D867">
        <v>28596</v>
      </c>
      <c r="E867" t="s">
        <v>473</v>
      </c>
      <c r="F867">
        <v>40</v>
      </c>
      <c r="G867">
        <v>28495</v>
      </c>
      <c r="H867">
        <v>561545</v>
      </c>
      <c r="I867">
        <v>37440</v>
      </c>
      <c r="J867" t="s">
        <v>858</v>
      </c>
      <c r="S867" t="s">
        <v>473</v>
      </c>
      <c r="U867" t="s">
        <v>858</v>
      </c>
    </row>
    <row r="868" spans="1:21" x14ac:dyDescent="0.25">
      <c r="A868" t="s">
        <v>454</v>
      </c>
      <c r="B868" t="s">
        <v>667</v>
      </c>
      <c r="C868" t="s">
        <v>928</v>
      </c>
      <c r="D868">
        <v>28068</v>
      </c>
      <c r="E868" t="s">
        <v>460</v>
      </c>
      <c r="F868">
        <v>42</v>
      </c>
      <c r="G868">
        <v>27976</v>
      </c>
      <c r="H868">
        <v>561577</v>
      </c>
      <c r="I868">
        <v>37336</v>
      </c>
      <c r="J868" t="s">
        <v>858</v>
      </c>
      <c r="S868" t="s">
        <v>460</v>
      </c>
      <c r="U868" t="s">
        <v>858</v>
      </c>
    </row>
    <row r="869" spans="1:21" x14ac:dyDescent="0.25">
      <c r="A869" t="s">
        <v>408</v>
      </c>
      <c r="B869" t="s">
        <v>635</v>
      </c>
      <c r="C869" t="s">
        <v>929</v>
      </c>
      <c r="D869">
        <v>21852</v>
      </c>
      <c r="E869" t="s">
        <v>425</v>
      </c>
      <c r="F869">
        <v>41</v>
      </c>
      <c r="G869">
        <v>28133</v>
      </c>
      <c r="H869">
        <v>568748</v>
      </c>
      <c r="I869">
        <v>37551</v>
      </c>
      <c r="J869" t="s">
        <v>858</v>
      </c>
      <c r="S869" t="s">
        <v>425</v>
      </c>
      <c r="U869" t="s">
        <v>858</v>
      </c>
    </row>
    <row r="870" spans="1:21" x14ac:dyDescent="0.25">
      <c r="A870" t="s">
        <v>454</v>
      </c>
      <c r="B870" t="s">
        <v>625</v>
      </c>
      <c r="C870" t="s">
        <v>930</v>
      </c>
      <c r="D870">
        <v>21936</v>
      </c>
      <c r="E870" t="s">
        <v>741</v>
      </c>
      <c r="F870">
        <v>37</v>
      </c>
      <c r="G870">
        <v>29817</v>
      </c>
      <c r="H870">
        <v>561619</v>
      </c>
      <c r="I870">
        <v>37366</v>
      </c>
      <c r="J870" t="s">
        <v>858</v>
      </c>
      <c r="S870" t="s">
        <v>741</v>
      </c>
      <c r="U870" t="s">
        <v>858</v>
      </c>
    </row>
    <row r="871" spans="1:21" x14ac:dyDescent="0.25">
      <c r="A871" t="s">
        <v>413</v>
      </c>
      <c r="B871" t="s">
        <v>431</v>
      </c>
      <c r="C871" t="s">
        <v>751</v>
      </c>
      <c r="D871">
        <v>27312</v>
      </c>
      <c r="E871" t="s">
        <v>473</v>
      </c>
      <c r="F871">
        <v>37</v>
      </c>
      <c r="G871">
        <v>29650</v>
      </c>
      <c r="H871">
        <v>566456</v>
      </c>
      <c r="I871">
        <v>37354</v>
      </c>
      <c r="J871" t="s">
        <v>858</v>
      </c>
      <c r="S871" t="s">
        <v>473</v>
      </c>
      <c r="U871" t="s">
        <v>858</v>
      </c>
    </row>
    <row r="872" spans="1:21" x14ac:dyDescent="0.25">
      <c r="A872" t="s">
        <v>413</v>
      </c>
      <c r="B872" t="s">
        <v>550</v>
      </c>
      <c r="C872" t="s">
        <v>88</v>
      </c>
      <c r="D872">
        <v>30828</v>
      </c>
      <c r="E872" t="s">
        <v>460</v>
      </c>
      <c r="F872">
        <v>39</v>
      </c>
      <c r="G872">
        <v>28804</v>
      </c>
      <c r="H872">
        <v>566077</v>
      </c>
      <c r="I872">
        <v>37379</v>
      </c>
      <c r="J872" t="s">
        <v>858</v>
      </c>
      <c r="S872" t="s">
        <v>460</v>
      </c>
      <c r="U872" t="s">
        <v>858</v>
      </c>
    </row>
    <row r="873" spans="1:21" x14ac:dyDescent="0.25">
      <c r="A873" t="s">
        <v>408</v>
      </c>
      <c r="B873" t="s">
        <v>648</v>
      </c>
      <c r="C873" t="s">
        <v>443</v>
      </c>
      <c r="D873">
        <v>24408</v>
      </c>
      <c r="E873" t="s">
        <v>460</v>
      </c>
      <c r="F873">
        <v>34</v>
      </c>
      <c r="G873">
        <v>30853</v>
      </c>
      <c r="H873">
        <v>566566</v>
      </c>
      <c r="I873">
        <v>37503</v>
      </c>
      <c r="J873" t="s">
        <v>858</v>
      </c>
      <c r="S873" t="s">
        <v>460</v>
      </c>
      <c r="U873" t="s">
        <v>858</v>
      </c>
    </row>
    <row r="874" spans="1:21" x14ac:dyDescent="0.25">
      <c r="A874" t="s">
        <v>454</v>
      </c>
      <c r="B874" t="s">
        <v>426</v>
      </c>
      <c r="C874" t="s">
        <v>931</v>
      </c>
      <c r="D874">
        <v>22572</v>
      </c>
      <c r="E874" t="s">
        <v>932</v>
      </c>
      <c r="F874">
        <v>39</v>
      </c>
      <c r="G874">
        <v>28819</v>
      </c>
      <c r="H874">
        <v>566422</v>
      </c>
      <c r="I874">
        <v>37396</v>
      </c>
      <c r="J874" t="s">
        <v>858</v>
      </c>
      <c r="S874" t="s">
        <v>932</v>
      </c>
      <c r="U874" t="s">
        <v>858</v>
      </c>
    </row>
    <row r="875" spans="1:21" x14ac:dyDescent="0.25">
      <c r="A875" t="s">
        <v>408</v>
      </c>
      <c r="B875" t="s">
        <v>509</v>
      </c>
      <c r="C875" t="s">
        <v>490</v>
      </c>
      <c r="D875">
        <v>20184</v>
      </c>
      <c r="E875" t="s">
        <v>439</v>
      </c>
      <c r="F875">
        <v>41</v>
      </c>
      <c r="G875">
        <v>28200</v>
      </c>
      <c r="H875">
        <v>561635</v>
      </c>
      <c r="I875">
        <v>37509</v>
      </c>
      <c r="J875" t="s">
        <v>858</v>
      </c>
      <c r="S875" t="s">
        <v>439</v>
      </c>
      <c r="U875" t="s">
        <v>858</v>
      </c>
    </row>
    <row r="876" spans="1:21" x14ac:dyDescent="0.25">
      <c r="A876" t="s">
        <v>413</v>
      </c>
      <c r="B876" t="s">
        <v>534</v>
      </c>
      <c r="C876" t="s">
        <v>640</v>
      </c>
      <c r="D876">
        <v>24900</v>
      </c>
      <c r="E876" t="s">
        <v>933</v>
      </c>
      <c r="F876">
        <v>41</v>
      </c>
      <c r="G876">
        <v>28177</v>
      </c>
      <c r="H876">
        <v>561631</v>
      </c>
      <c r="I876">
        <v>37261</v>
      </c>
      <c r="J876" t="s">
        <v>858</v>
      </c>
      <c r="S876" t="s">
        <v>933</v>
      </c>
      <c r="U876" t="s">
        <v>858</v>
      </c>
    </row>
    <row r="877" spans="1:21" x14ac:dyDescent="0.25">
      <c r="A877" t="s">
        <v>408</v>
      </c>
      <c r="B877" t="s">
        <v>629</v>
      </c>
      <c r="C877" t="s">
        <v>679</v>
      </c>
      <c r="D877">
        <v>25932</v>
      </c>
      <c r="E877" t="s">
        <v>460</v>
      </c>
      <c r="F877">
        <v>39</v>
      </c>
      <c r="G877">
        <v>28834</v>
      </c>
      <c r="H877">
        <v>561639</v>
      </c>
      <c r="I877">
        <v>37388</v>
      </c>
      <c r="J877" t="s">
        <v>858</v>
      </c>
      <c r="S877" t="s">
        <v>460</v>
      </c>
      <c r="U877" t="s">
        <v>858</v>
      </c>
    </row>
    <row r="878" spans="1:21" x14ac:dyDescent="0.25">
      <c r="A878" t="s">
        <v>408</v>
      </c>
      <c r="B878" t="s">
        <v>561</v>
      </c>
      <c r="C878" t="s">
        <v>934</v>
      </c>
      <c r="D878">
        <v>25428</v>
      </c>
      <c r="E878" t="s">
        <v>473</v>
      </c>
      <c r="F878">
        <v>37</v>
      </c>
      <c r="G878">
        <v>29551</v>
      </c>
      <c r="H878">
        <v>350161</v>
      </c>
      <c r="I878">
        <v>37318</v>
      </c>
      <c r="J878" t="s">
        <v>858</v>
      </c>
      <c r="S878" t="s">
        <v>473</v>
      </c>
      <c r="U878" t="s">
        <v>858</v>
      </c>
    </row>
    <row r="879" spans="1:21" x14ac:dyDescent="0.25">
      <c r="A879" t="s">
        <v>408</v>
      </c>
      <c r="B879" t="s">
        <v>631</v>
      </c>
      <c r="C879" t="s">
        <v>776</v>
      </c>
      <c r="D879">
        <v>30600</v>
      </c>
      <c r="E879" t="s">
        <v>473</v>
      </c>
      <c r="F879">
        <v>40</v>
      </c>
      <c r="G879">
        <v>28575</v>
      </c>
      <c r="H879">
        <v>561643</v>
      </c>
      <c r="I879">
        <v>37586</v>
      </c>
      <c r="J879" t="s">
        <v>858</v>
      </c>
      <c r="S879" t="s">
        <v>473</v>
      </c>
      <c r="U879" t="s">
        <v>858</v>
      </c>
    </row>
    <row r="880" spans="1:21" x14ac:dyDescent="0.25">
      <c r="A880" t="s">
        <v>408</v>
      </c>
      <c r="B880" t="s">
        <v>497</v>
      </c>
      <c r="C880" t="s">
        <v>935</v>
      </c>
      <c r="D880">
        <v>27792</v>
      </c>
      <c r="E880" t="s">
        <v>936</v>
      </c>
      <c r="F880">
        <v>39</v>
      </c>
      <c r="G880">
        <v>28980</v>
      </c>
      <c r="H880">
        <v>561592</v>
      </c>
      <c r="I880">
        <v>37600</v>
      </c>
      <c r="J880" t="s">
        <v>858</v>
      </c>
      <c r="S880" t="s">
        <v>936</v>
      </c>
      <c r="U880" t="s">
        <v>858</v>
      </c>
    </row>
    <row r="881" spans="1:21" x14ac:dyDescent="0.25">
      <c r="A881" t="s">
        <v>413</v>
      </c>
      <c r="B881" t="s">
        <v>559</v>
      </c>
      <c r="C881" t="s">
        <v>937</v>
      </c>
      <c r="D881">
        <v>29436</v>
      </c>
      <c r="E881" t="s">
        <v>473</v>
      </c>
      <c r="F881">
        <v>37</v>
      </c>
      <c r="G881">
        <v>29839</v>
      </c>
      <c r="H881">
        <v>561610</v>
      </c>
      <c r="I881">
        <v>37544</v>
      </c>
      <c r="J881" t="s">
        <v>858</v>
      </c>
      <c r="S881" t="s">
        <v>473</v>
      </c>
      <c r="U881" t="s">
        <v>858</v>
      </c>
    </row>
    <row r="882" spans="1:21" x14ac:dyDescent="0.25">
      <c r="A882" t="s">
        <v>454</v>
      </c>
      <c r="B882" t="s">
        <v>443</v>
      </c>
      <c r="C882" t="s">
        <v>884</v>
      </c>
      <c r="D882">
        <v>24936</v>
      </c>
      <c r="E882" t="s">
        <v>482</v>
      </c>
      <c r="F882">
        <v>39</v>
      </c>
      <c r="G882">
        <v>29110</v>
      </c>
      <c r="H882">
        <v>351295</v>
      </c>
      <c r="I882">
        <v>37281</v>
      </c>
      <c r="J882" t="s">
        <v>858</v>
      </c>
      <c r="S882" t="s">
        <v>482</v>
      </c>
      <c r="U882" t="s">
        <v>858</v>
      </c>
    </row>
    <row r="883" spans="1:21" x14ac:dyDescent="0.25">
      <c r="A883" t="s">
        <v>454</v>
      </c>
      <c r="B883" t="s">
        <v>652</v>
      </c>
      <c r="C883" t="s">
        <v>938</v>
      </c>
      <c r="D883">
        <v>21168</v>
      </c>
      <c r="E883" t="s">
        <v>939</v>
      </c>
      <c r="F883">
        <v>46</v>
      </c>
      <c r="G883">
        <v>26467</v>
      </c>
      <c r="H883">
        <v>351300</v>
      </c>
      <c r="I883">
        <v>37396</v>
      </c>
      <c r="J883" t="s">
        <v>858</v>
      </c>
      <c r="S883" t="s">
        <v>939</v>
      </c>
      <c r="U883" t="s">
        <v>858</v>
      </c>
    </row>
    <row r="884" spans="1:21" x14ac:dyDescent="0.25">
      <c r="A884" t="s">
        <v>454</v>
      </c>
      <c r="B884" t="s">
        <v>506</v>
      </c>
      <c r="C884" t="s">
        <v>840</v>
      </c>
      <c r="D884">
        <v>29220</v>
      </c>
      <c r="E884" t="s">
        <v>411</v>
      </c>
      <c r="F884">
        <v>40</v>
      </c>
      <c r="G884">
        <v>28743</v>
      </c>
      <c r="H884">
        <v>351312</v>
      </c>
      <c r="I884">
        <v>37876</v>
      </c>
      <c r="J884" t="s">
        <v>858</v>
      </c>
      <c r="S884" t="s">
        <v>411</v>
      </c>
      <c r="U884" t="s">
        <v>858</v>
      </c>
    </row>
    <row r="885" spans="1:21" x14ac:dyDescent="0.25">
      <c r="A885" t="s">
        <v>413</v>
      </c>
      <c r="B885" t="s">
        <v>458</v>
      </c>
      <c r="C885" t="s">
        <v>907</v>
      </c>
      <c r="D885">
        <v>30504</v>
      </c>
      <c r="E885" t="s">
        <v>473</v>
      </c>
      <c r="F885">
        <v>38</v>
      </c>
      <c r="G885">
        <v>29405</v>
      </c>
      <c r="H885">
        <v>561649</v>
      </c>
      <c r="I885">
        <v>37714</v>
      </c>
      <c r="J885" t="s">
        <v>858</v>
      </c>
      <c r="S885" t="s">
        <v>473</v>
      </c>
      <c r="U885" t="s">
        <v>858</v>
      </c>
    </row>
    <row r="886" spans="1:21" x14ac:dyDescent="0.25">
      <c r="A886" t="s">
        <v>408</v>
      </c>
      <c r="B886" t="s">
        <v>626</v>
      </c>
      <c r="C886" t="s">
        <v>713</v>
      </c>
      <c r="D886">
        <v>28776</v>
      </c>
      <c r="E886" t="s">
        <v>482</v>
      </c>
      <c r="F886">
        <v>42</v>
      </c>
      <c r="G886">
        <v>27858</v>
      </c>
      <c r="H886">
        <v>351401</v>
      </c>
      <c r="I886">
        <v>37668</v>
      </c>
      <c r="J886" t="s">
        <v>858</v>
      </c>
      <c r="S886" t="s">
        <v>482</v>
      </c>
      <c r="U886" t="s">
        <v>858</v>
      </c>
    </row>
    <row r="887" spans="1:21" x14ac:dyDescent="0.25">
      <c r="A887" t="s">
        <v>454</v>
      </c>
      <c r="B887" t="s">
        <v>474</v>
      </c>
      <c r="C887" t="s">
        <v>640</v>
      </c>
      <c r="D887">
        <v>25068</v>
      </c>
      <c r="E887" t="s">
        <v>482</v>
      </c>
      <c r="F887">
        <v>41</v>
      </c>
      <c r="G887">
        <v>28045</v>
      </c>
      <c r="H887">
        <v>351384</v>
      </c>
      <c r="I887">
        <v>37709</v>
      </c>
      <c r="J887" t="s">
        <v>858</v>
      </c>
      <c r="S887" t="s">
        <v>482</v>
      </c>
      <c r="U887" t="s">
        <v>858</v>
      </c>
    </row>
    <row r="888" spans="1:21" x14ac:dyDescent="0.25">
      <c r="A888" t="s">
        <v>413</v>
      </c>
      <c r="B888" t="s">
        <v>550</v>
      </c>
      <c r="C888" t="s">
        <v>907</v>
      </c>
      <c r="D888">
        <v>28260</v>
      </c>
      <c r="E888" t="s">
        <v>548</v>
      </c>
      <c r="F888">
        <v>38</v>
      </c>
      <c r="G888">
        <v>29169</v>
      </c>
      <c r="H888">
        <v>351560</v>
      </c>
      <c r="I888">
        <v>37716</v>
      </c>
      <c r="J888" t="s">
        <v>858</v>
      </c>
      <c r="S888" t="s">
        <v>548</v>
      </c>
      <c r="U888" t="s">
        <v>858</v>
      </c>
    </row>
    <row r="889" spans="1:21" x14ac:dyDescent="0.25">
      <c r="A889" t="s">
        <v>413</v>
      </c>
      <c r="B889" t="s">
        <v>534</v>
      </c>
      <c r="C889" t="s">
        <v>847</v>
      </c>
      <c r="D889">
        <v>27048</v>
      </c>
      <c r="E889" t="s">
        <v>445</v>
      </c>
      <c r="F889">
        <v>38</v>
      </c>
      <c r="G889">
        <v>29246</v>
      </c>
      <c r="H889">
        <v>351383</v>
      </c>
      <c r="I889">
        <v>37775</v>
      </c>
      <c r="J889" t="s">
        <v>858</v>
      </c>
      <c r="S889" t="s">
        <v>445</v>
      </c>
      <c r="U889" t="s">
        <v>858</v>
      </c>
    </row>
    <row r="890" spans="1:21" x14ac:dyDescent="0.25">
      <c r="A890" t="s">
        <v>413</v>
      </c>
      <c r="B890" t="s">
        <v>587</v>
      </c>
      <c r="C890" t="s">
        <v>801</v>
      </c>
      <c r="D890">
        <v>22272</v>
      </c>
      <c r="E890" t="s">
        <v>868</v>
      </c>
      <c r="F890">
        <v>47</v>
      </c>
      <c r="G890">
        <v>26164</v>
      </c>
      <c r="H890">
        <v>561655</v>
      </c>
      <c r="I890">
        <v>34054</v>
      </c>
      <c r="J890" t="s">
        <v>909</v>
      </c>
      <c r="S890" t="s">
        <v>868</v>
      </c>
      <c r="U890" t="s">
        <v>909</v>
      </c>
    </row>
    <row r="891" spans="1:21" x14ac:dyDescent="0.25">
      <c r="A891" t="s">
        <v>454</v>
      </c>
      <c r="B891" t="s">
        <v>570</v>
      </c>
      <c r="C891" t="s">
        <v>435</v>
      </c>
      <c r="D891">
        <v>21072</v>
      </c>
      <c r="E891" t="s">
        <v>940</v>
      </c>
      <c r="F891">
        <v>55</v>
      </c>
      <c r="G891">
        <v>22957</v>
      </c>
      <c r="H891">
        <v>351380</v>
      </c>
      <c r="I891">
        <v>33995</v>
      </c>
      <c r="J891" t="s">
        <v>924</v>
      </c>
      <c r="S891" t="s">
        <v>940</v>
      </c>
      <c r="U891" t="s">
        <v>924</v>
      </c>
    </row>
    <row r="892" spans="1:21" x14ac:dyDescent="0.25">
      <c r="A892" t="s">
        <v>413</v>
      </c>
      <c r="B892" t="s">
        <v>418</v>
      </c>
      <c r="C892" t="s">
        <v>808</v>
      </c>
      <c r="D892">
        <v>19152</v>
      </c>
      <c r="E892" t="s">
        <v>741</v>
      </c>
      <c r="F892">
        <v>38</v>
      </c>
      <c r="G892">
        <v>29201</v>
      </c>
      <c r="H892">
        <v>351420</v>
      </c>
      <c r="I892">
        <v>37901</v>
      </c>
      <c r="J892" t="s">
        <v>858</v>
      </c>
      <c r="S892" t="s">
        <v>741</v>
      </c>
      <c r="U892" t="s">
        <v>858</v>
      </c>
    </row>
    <row r="893" spans="1:21" x14ac:dyDescent="0.25">
      <c r="A893" t="s">
        <v>413</v>
      </c>
      <c r="B893" t="s">
        <v>626</v>
      </c>
      <c r="C893" t="s">
        <v>88</v>
      </c>
      <c r="D893">
        <v>20160</v>
      </c>
      <c r="E893" t="s">
        <v>416</v>
      </c>
      <c r="F893">
        <v>37</v>
      </c>
      <c r="G893">
        <v>29808</v>
      </c>
      <c r="H893">
        <v>351568</v>
      </c>
      <c r="I893">
        <v>37963</v>
      </c>
      <c r="J893" t="s">
        <v>858</v>
      </c>
      <c r="S893" t="s">
        <v>416</v>
      </c>
      <c r="U893" t="s">
        <v>858</v>
      </c>
    </row>
    <row r="894" spans="1:21" x14ac:dyDescent="0.25">
      <c r="A894" t="s">
        <v>454</v>
      </c>
      <c r="B894" t="s">
        <v>618</v>
      </c>
      <c r="C894" t="s">
        <v>710</v>
      </c>
      <c r="D894">
        <v>19992</v>
      </c>
      <c r="E894" t="s">
        <v>473</v>
      </c>
      <c r="F894">
        <v>39</v>
      </c>
      <c r="G894">
        <v>28894</v>
      </c>
      <c r="H894">
        <v>566429</v>
      </c>
      <c r="I894">
        <v>37935</v>
      </c>
      <c r="J894" t="s">
        <v>858</v>
      </c>
      <c r="S894" t="s">
        <v>473</v>
      </c>
      <c r="U894" t="s">
        <v>858</v>
      </c>
    </row>
    <row r="895" spans="1:21" x14ac:dyDescent="0.25">
      <c r="A895" t="s">
        <v>454</v>
      </c>
      <c r="B895" t="s">
        <v>562</v>
      </c>
      <c r="C895" t="s">
        <v>907</v>
      </c>
      <c r="D895">
        <v>22116</v>
      </c>
      <c r="E895" t="s">
        <v>473</v>
      </c>
      <c r="F895">
        <v>38</v>
      </c>
      <c r="G895">
        <v>29406</v>
      </c>
      <c r="H895">
        <v>568868</v>
      </c>
      <c r="I895">
        <v>37845</v>
      </c>
      <c r="J895" t="s">
        <v>858</v>
      </c>
      <c r="S895" t="s">
        <v>473</v>
      </c>
      <c r="U895" t="s">
        <v>858</v>
      </c>
    </row>
    <row r="896" spans="1:21" x14ac:dyDescent="0.25">
      <c r="A896" t="s">
        <v>413</v>
      </c>
      <c r="B896" t="s">
        <v>474</v>
      </c>
      <c r="C896" t="s">
        <v>848</v>
      </c>
      <c r="D896">
        <v>29820</v>
      </c>
      <c r="E896" t="s">
        <v>460</v>
      </c>
      <c r="F896">
        <v>38</v>
      </c>
      <c r="G896">
        <v>29171</v>
      </c>
      <c r="H896">
        <v>561662</v>
      </c>
      <c r="I896">
        <v>37770</v>
      </c>
      <c r="J896" t="s">
        <v>858</v>
      </c>
      <c r="S896" t="s">
        <v>460</v>
      </c>
      <c r="U896" t="s">
        <v>858</v>
      </c>
    </row>
    <row r="897" spans="1:21" x14ac:dyDescent="0.25">
      <c r="A897" t="s">
        <v>413</v>
      </c>
      <c r="B897" t="s">
        <v>623</v>
      </c>
      <c r="C897" t="s">
        <v>907</v>
      </c>
      <c r="D897">
        <v>30864</v>
      </c>
      <c r="E897" t="s">
        <v>473</v>
      </c>
      <c r="F897">
        <v>36</v>
      </c>
      <c r="G897">
        <v>29902</v>
      </c>
      <c r="H897">
        <v>566560</v>
      </c>
      <c r="I897">
        <v>37950</v>
      </c>
      <c r="J897" t="s">
        <v>858</v>
      </c>
      <c r="S897" t="s">
        <v>473</v>
      </c>
      <c r="U897" t="s">
        <v>858</v>
      </c>
    </row>
    <row r="898" spans="1:21" x14ac:dyDescent="0.25">
      <c r="A898" t="s">
        <v>413</v>
      </c>
      <c r="B898" t="s">
        <v>559</v>
      </c>
      <c r="C898" t="s">
        <v>941</v>
      </c>
      <c r="D898">
        <v>19272</v>
      </c>
      <c r="E898" t="s">
        <v>473</v>
      </c>
      <c r="F898">
        <v>38</v>
      </c>
      <c r="G898">
        <v>29140</v>
      </c>
      <c r="H898">
        <v>350070</v>
      </c>
      <c r="I898">
        <v>37963</v>
      </c>
      <c r="J898" t="s">
        <v>858</v>
      </c>
      <c r="S898" t="s">
        <v>473</v>
      </c>
      <c r="U898" t="s">
        <v>858</v>
      </c>
    </row>
    <row r="899" spans="1:21" x14ac:dyDescent="0.25">
      <c r="A899" t="s">
        <v>454</v>
      </c>
      <c r="B899" t="s">
        <v>521</v>
      </c>
      <c r="C899" t="s">
        <v>928</v>
      </c>
      <c r="D899">
        <v>21684</v>
      </c>
      <c r="E899" t="s">
        <v>473</v>
      </c>
      <c r="F899">
        <v>37</v>
      </c>
      <c r="G899">
        <v>29505</v>
      </c>
      <c r="H899">
        <v>350090</v>
      </c>
      <c r="I899">
        <v>37886</v>
      </c>
      <c r="J899" t="s">
        <v>858</v>
      </c>
      <c r="S899" t="s">
        <v>473</v>
      </c>
      <c r="U899" t="s">
        <v>858</v>
      </c>
    </row>
    <row r="900" spans="1:21" x14ac:dyDescent="0.25">
      <c r="A900" t="s">
        <v>413</v>
      </c>
      <c r="B900" t="s">
        <v>671</v>
      </c>
      <c r="C900" t="s">
        <v>942</v>
      </c>
      <c r="D900">
        <v>28644</v>
      </c>
      <c r="E900" t="s">
        <v>473</v>
      </c>
      <c r="F900">
        <v>38</v>
      </c>
      <c r="G900">
        <v>29370</v>
      </c>
      <c r="H900">
        <v>350088</v>
      </c>
      <c r="I900">
        <v>37662</v>
      </c>
      <c r="J900" t="s">
        <v>858</v>
      </c>
      <c r="S900" t="s">
        <v>473</v>
      </c>
      <c r="U900" t="s">
        <v>858</v>
      </c>
    </row>
    <row r="901" spans="1:21" x14ac:dyDescent="0.25">
      <c r="A901" t="s">
        <v>413</v>
      </c>
      <c r="B901" t="s">
        <v>594</v>
      </c>
      <c r="C901" t="s">
        <v>844</v>
      </c>
      <c r="D901">
        <v>18720</v>
      </c>
      <c r="E901" t="s">
        <v>433</v>
      </c>
      <c r="F901">
        <v>37</v>
      </c>
      <c r="G901">
        <v>29611</v>
      </c>
      <c r="H901">
        <v>351431</v>
      </c>
      <c r="I901">
        <v>37776</v>
      </c>
      <c r="J901" t="s">
        <v>858</v>
      </c>
      <c r="S901" t="s">
        <v>433</v>
      </c>
      <c r="U901" t="s">
        <v>858</v>
      </c>
    </row>
    <row r="902" spans="1:21" x14ac:dyDescent="0.25">
      <c r="A902" t="s">
        <v>413</v>
      </c>
      <c r="B902" t="s">
        <v>625</v>
      </c>
      <c r="C902" t="s">
        <v>943</v>
      </c>
      <c r="D902">
        <v>18624</v>
      </c>
      <c r="E902" t="s">
        <v>416</v>
      </c>
      <c r="F902">
        <v>36</v>
      </c>
      <c r="G902">
        <v>29900</v>
      </c>
      <c r="H902">
        <v>561702</v>
      </c>
      <c r="I902">
        <v>37758</v>
      </c>
      <c r="J902" t="s">
        <v>858</v>
      </c>
      <c r="S902" t="s">
        <v>416</v>
      </c>
      <c r="U902" t="s">
        <v>858</v>
      </c>
    </row>
    <row r="903" spans="1:21" x14ac:dyDescent="0.25">
      <c r="A903" t="s">
        <v>413</v>
      </c>
      <c r="B903" t="s">
        <v>719</v>
      </c>
      <c r="C903" t="s">
        <v>844</v>
      </c>
      <c r="D903">
        <v>22032</v>
      </c>
      <c r="E903" t="s">
        <v>846</v>
      </c>
      <c r="F903">
        <v>36</v>
      </c>
      <c r="G903">
        <v>30088</v>
      </c>
      <c r="H903">
        <v>350114</v>
      </c>
      <c r="I903">
        <v>38141</v>
      </c>
      <c r="J903" t="s">
        <v>858</v>
      </c>
      <c r="S903" t="s">
        <v>846</v>
      </c>
      <c r="U903" t="s">
        <v>858</v>
      </c>
    </row>
    <row r="904" spans="1:21" x14ac:dyDescent="0.25">
      <c r="A904" t="s">
        <v>413</v>
      </c>
      <c r="B904" t="s">
        <v>578</v>
      </c>
      <c r="C904" t="s">
        <v>847</v>
      </c>
      <c r="D904">
        <v>18504</v>
      </c>
      <c r="E904" t="s">
        <v>416</v>
      </c>
      <c r="F904">
        <v>36</v>
      </c>
      <c r="G904">
        <v>30149</v>
      </c>
      <c r="H904">
        <v>351429</v>
      </c>
      <c r="I904">
        <v>38112</v>
      </c>
      <c r="J904" t="s">
        <v>858</v>
      </c>
      <c r="S904" t="s">
        <v>416</v>
      </c>
      <c r="U904" t="s">
        <v>858</v>
      </c>
    </row>
    <row r="905" spans="1:21" x14ac:dyDescent="0.25">
      <c r="A905" t="s">
        <v>413</v>
      </c>
      <c r="B905" t="s">
        <v>719</v>
      </c>
      <c r="C905" t="s">
        <v>438</v>
      </c>
      <c r="D905">
        <v>27600</v>
      </c>
      <c r="E905" t="s">
        <v>473</v>
      </c>
      <c r="F905">
        <v>41</v>
      </c>
      <c r="G905">
        <v>28309</v>
      </c>
      <c r="H905">
        <v>350124</v>
      </c>
      <c r="I905">
        <v>38331</v>
      </c>
      <c r="J905" t="s">
        <v>858</v>
      </c>
      <c r="S905" t="s">
        <v>473</v>
      </c>
      <c r="U905" t="s">
        <v>858</v>
      </c>
    </row>
    <row r="906" spans="1:21" x14ac:dyDescent="0.25">
      <c r="A906" t="s">
        <v>413</v>
      </c>
      <c r="B906" t="s">
        <v>664</v>
      </c>
      <c r="C906" t="s">
        <v>944</v>
      </c>
      <c r="D906">
        <v>29364</v>
      </c>
      <c r="E906" t="s">
        <v>548</v>
      </c>
      <c r="F906">
        <v>37</v>
      </c>
      <c r="G906">
        <v>29625</v>
      </c>
      <c r="H906">
        <v>350107</v>
      </c>
      <c r="I906">
        <v>37994</v>
      </c>
      <c r="J906" t="s">
        <v>858</v>
      </c>
      <c r="S906" t="s">
        <v>548</v>
      </c>
      <c r="U906" t="s">
        <v>858</v>
      </c>
    </row>
    <row r="907" spans="1:21" x14ac:dyDescent="0.25">
      <c r="A907" t="s">
        <v>413</v>
      </c>
      <c r="B907" t="s">
        <v>511</v>
      </c>
      <c r="C907" t="s">
        <v>930</v>
      </c>
      <c r="D907">
        <v>18132</v>
      </c>
      <c r="E907" t="s">
        <v>416</v>
      </c>
      <c r="F907">
        <v>38</v>
      </c>
      <c r="G907">
        <v>29419</v>
      </c>
      <c r="H907">
        <v>561630</v>
      </c>
      <c r="I907">
        <v>38129</v>
      </c>
      <c r="J907" t="s">
        <v>858</v>
      </c>
      <c r="S907" t="s">
        <v>416</v>
      </c>
      <c r="U907" t="s">
        <v>858</v>
      </c>
    </row>
    <row r="908" spans="1:21" x14ac:dyDescent="0.25">
      <c r="A908" t="s">
        <v>408</v>
      </c>
      <c r="B908" t="s">
        <v>634</v>
      </c>
      <c r="C908" t="s">
        <v>155</v>
      </c>
      <c r="D908">
        <v>28524</v>
      </c>
      <c r="E908" t="s">
        <v>460</v>
      </c>
      <c r="F908">
        <v>41</v>
      </c>
      <c r="G908">
        <v>28293</v>
      </c>
      <c r="H908">
        <v>351427</v>
      </c>
      <c r="I908">
        <v>38150</v>
      </c>
      <c r="J908" t="s">
        <v>858</v>
      </c>
      <c r="S908" t="s">
        <v>460</v>
      </c>
      <c r="U908" t="s">
        <v>858</v>
      </c>
    </row>
    <row r="909" spans="1:21" x14ac:dyDescent="0.25">
      <c r="A909" t="s">
        <v>408</v>
      </c>
      <c r="B909" t="s">
        <v>586</v>
      </c>
      <c r="C909" t="s">
        <v>471</v>
      </c>
      <c r="D909">
        <v>25032</v>
      </c>
      <c r="E909" t="s">
        <v>749</v>
      </c>
      <c r="F909">
        <v>38</v>
      </c>
      <c r="G909">
        <v>29140</v>
      </c>
      <c r="H909">
        <v>561645</v>
      </c>
      <c r="I909">
        <v>38110</v>
      </c>
      <c r="J909" t="s">
        <v>858</v>
      </c>
      <c r="S909" t="s">
        <v>749</v>
      </c>
      <c r="U909" t="s">
        <v>858</v>
      </c>
    </row>
    <row r="910" spans="1:21" x14ac:dyDescent="0.25">
      <c r="A910" t="s">
        <v>408</v>
      </c>
      <c r="B910" t="s">
        <v>673</v>
      </c>
      <c r="C910" t="s">
        <v>86</v>
      </c>
      <c r="D910">
        <v>27384</v>
      </c>
      <c r="E910" t="s">
        <v>945</v>
      </c>
      <c r="F910">
        <v>51</v>
      </c>
      <c r="G910">
        <v>24665</v>
      </c>
      <c r="H910">
        <v>351569</v>
      </c>
      <c r="I910">
        <v>35058</v>
      </c>
      <c r="J910" t="s">
        <v>909</v>
      </c>
      <c r="S910" t="s">
        <v>945</v>
      </c>
      <c r="U910" t="s">
        <v>909</v>
      </c>
    </row>
    <row r="911" spans="1:21" x14ac:dyDescent="0.25">
      <c r="A911" t="s">
        <v>413</v>
      </c>
      <c r="B911" t="s">
        <v>492</v>
      </c>
      <c r="C911" t="s">
        <v>523</v>
      </c>
      <c r="D911">
        <v>30624</v>
      </c>
      <c r="E911" t="s">
        <v>416</v>
      </c>
      <c r="F911">
        <v>43</v>
      </c>
      <c r="G911">
        <v>27458</v>
      </c>
      <c r="H911">
        <v>561599</v>
      </c>
      <c r="I911">
        <v>38180</v>
      </c>
      <c r="J911" t="s">
        <v>924</v>
      </c>
      <c r="S911" t="s">
        <v>416</v>
      </c>
      <c r="U911" t="s">
        <v>924</v>
      </c>
    </row>
    <row r="912" spans="1:21" x14ac:dyDescent="0.25">
      <c r="A912" t="s">
        <v>413</v>
      </c>
      <c r="B912" t="s">
        <v>626</v>
      </c>
      <c r="C912" t="s">
        <v>707</v>
      </c>
      <c r="D912">
        <v>18252</v>
      </c>
      <c r="E912" t="s">
        <v>457</v>
      </c>
      <c r="F912">
        <v>52</v>
      </c>
      <c r="G912">
        <v>24072</v>
      </c>
      <c r="H912">
        <v>561598</v>
      </c>
      <c r="I912">
        <v>34761</v>
      </c>
      <c r="J912" t="s">
        <v>926</v>
      </c>
      <c r="S912" t="s">
        <v>457</v>
      </c>
      <c r="U912" t="s">
        <v>926</v>
      </c>
    </row>
    <row r="913" spans="1:21" x14ac:dyDescent="0.25">
      <c r="A913" t="s">
        <v>413</v>
      </c>
      <c r="B913" t="s">
        <v>730</v>
      </c>
      <c r="C913" t="s">
        <v>946</v>
      </c>
      <c r="D913">
        <v>23076</v>
      </c>
      <c r="E913" t="s">
        <v>460</v>
      </c>
      <c r="F913">
        <v>37</v>
      </c>
      <c r="G913">
        <v>29516</v>
      </c>
      <c r="H913">
        <v>561660</v>
      </c>
      <c r="I913">
        <v>38271</v>
      </c>
      <c r="J913" t="s">
        <v>858</v>
      </c>
      <c r="S913" t="s">
        <v>460</v>
      </c>
      <c r="U913" t="s">
        <v>858</v>
      </c>
    </row>
    <row r="914" spans="1:21" x14ac:dyDescent="0.25">
      <c r="A914" t="s">
        <v>413</v>
      </c>
      <c r="B914" t="s">
        <v>541</v>
      </c>
      <c r="C914" t="s">
        <v>523</v>
      </c>
      <c r="D914">
        <v>26136</v>
      </c>
      <c r="E914" t="s">
        <v>850</v>
      </c>
      <c r="F914">
        <v>38</v>
      </c>
      <c r="G914">
        <v>29486</v>
      </c>
      <c r="H914">
        <v>350175</v>
      </c>
      <c r="I914">
        <v>38185</v>
      </c>
      <c r="J914" t="s">
        <v>858</v>
      </c>
      <c r="S914" t="s">
        <v>850</v>
      </c>
      <c r="U914" t="s">
        <v>858</v>
      </c>
    </row>
    <row r="915" spans="1:21" x14ac:dyDescent="0.25">
      <c r="A915" t="s">
        <v>408</v>
      </c>
      <c r="B915" t="s">
        <v>519</v>
      </c>
      <c r="C915" t="s">
        <v>828</v>
      </c>
      <c r="D915">
        <v>31128</v>
      </c>
      <c r="E915" t="s">
        <v>473</v>
      </c>
      <c r="F915">
        <v>34</v>
      </c>
      <c r="G915">
        <v>30937</v>
      </c>
      <c r="H915">
        <v>350187</v>
      </c>
      <c r="I915">
        <v>38252</v>
      </c>
      <c r="J915" t="s">
        <v>858</v>
      </c>
      <c r="S915" t="s">
        <v>473</v>
      </c>
      <c r="U915" t="s">
        <v>858</v>
      </c>
    </row>
    <row r="916" spans="1:21" x14ac:dyDescent="0.25">
      <c r="A916" t="s">
        <v>454</v>
      </c>
      <c r="B916" t="s">
        <v>546</v>
      </c>
      <c r="C916" t="s">
        <v>529</v>
      </c>
      <c r="D916">
        <v>26472</v>
      </c>
      <c r="E916" t="s">
        <v>548</v>
      </c>
      <c r="F916">
        <v>39</v>
      </c>
      <c r="G916">
        <v>28953</v>
      </c>
      <c r="H916">
        <v>350192</v>
      </c>
      <c r="I916">
        <v>38080</v>
      </c>
      <c r="J916" t="s">
        <v>858</v>
      </c>
      <c r="S916" t="s">
        <v>548</v>
      </c>
      <c r="U916" t="s">
        <v>858</v>
      </c>
    </row>
    <row r="917" spans="1:21" x14ac:dyDescent="0.25">
      <c r="A917" t="s">
        <v>408</v>
      </c>
      <c r="B917" t="s">
        <v>705</v>
      </c>
      <c r="C917" t="s">
        <v>471</v>
      </c>
      <c r="D917">
        <v>21288</v>
      </c>
      <c r="E917" t="s">
        <v>947</v>
      </c>
      <c r="F917">
        <v>39</v>
      </c>
      <c r="G917">
        <v>29018</v>
      </c>
      <c r="H917">
        <v>566544</v>
      </c>
      <c r="I917">
        <v>38347</v>
      </c>
      <c r="J917" t="s">
        <v>858</v>
      </c>
      <c r="S917" t="s">
        <v>947</v>
      </c>
      <c r="U917" t="s">
        <v>858</v>
      </c>
    </row>
    <row r="918" spans="1:21" x14ac:dyDescent="0.25">
      <c r="A918" t="s">
        <v>454</v>
      </c>
      <c r="B918" t="s">
        <v>667</v>
      </c>
      <c r="C918" t="s">
        <v>928</v>
      </c>
      <c r="D918">
        <v>18696</v>
      </c>
      <c r="E918" t="s">
        <v>678</v>
      </c>
      <c r="F918">
        <v>37</v>
      </c>
      <c r="G918">
        <v>29726</v>
      </c>
      <c r="H918">
        <v>561677</v>
      </c>
      <c r="I918">
        <v>38302</v>
      </c>
      <c r="J918" t="s">
        <v>858</v>
      </c>
      <c r="S918" t="s">
        <v>678</v>
      </c>
      <c r="U918" t="s">
        <v>858</v>
      </c>
    </row>
    <row r="919" spans="1:21" x14ac:dyDescent="0.25">
      <c r="A919" t="s">
        <v>408</v>
      </c>
      <c r="B919" t="s">
        <v>612</v>
      </c>
      <c r="C919" t="s">
        <v>835</v>
      </c>
      <c r="D919">
        <v>26436</v>
      </c>
      <c r="E919" t="s">
        <v>628</v>
      </c>
      <c r="F919">
        <v>38</v>
      </c>
      <c r="G919">
        <v>29394</v>
      </c>
      <c r="H919">
        <v>561675</v>
      </c>
      <c r="I919">
        <v>38317</v>
      </c>
      <c r="J919" t="s">
        <v>858</v>
      </c>
      <c r="S919" t="s">
        <v>628</v>
      </c>
      <c r="U919" t="s">
        <v>858</v>
      </c>
    </row>
    <row r="920" spans="1:21" x14ac:dyDescent="0.25">
      <c r="A920" t="s">
        <v>408</v>
      </c>
      <c r="B920" t="s">
        <v>499</v>
      </c>
      <c r="C920" t="s">
        <v>453</v>
      </c>
      <c r="D920">
        <v>28512</v>
      </c>
      <c r="E920" t="s">
        <v>619</v>
      </c>
      <c r="F920">
        <v>40</v>
      </c>
      <c r="G920">
        <v>28515</v>
      </c>
      <c r="H920">
        <v>561679</v>
      </c>
      <c r="I920">
        <v>38075</v>
      </c>
      <c r="J920" t="s">
        <v>858</v>
      </c>
      <c r="S920" t="s">
        <v>619</v>
      </c>
      <c r="U920" t="s">
        <v>858</v>
      </c>
    </row>
    <row r="921" spans="1:21" x14ac:dyDescent="0.25">
      <c r="A921" t="s">
        <v>408</v>
      </c>
      <c r="B921" t="s">
        <v>664</v>
      </c>
      <c r="C921" t="s">
        <v>161</v>
      </c>
      <c r="D921">
        <v>28692</v>
      </c>
      <c r="E921" t="s">
        <v>473</v>
      </c>
      <c r="F921">
        <v>38</v>
      </c>
      <c r="G921">
        <v>29468</v>
      </c>
      <c r="H921">
        <v>561744</v>
      </c>
      <c r="I921">
        <v>38206</v>
      </c>
      <c r="J921" t="s">
        <v>858</v>
      </c>
      <c r="S921" t="s">
        <v>473</v>
      </c>
      <c r="U921" t="s">
        <v>858</v>
      </c>
    </row>
    <row r="922" spans="1:21" x14ac:dyDescent="0.25">
      <c r="A922" t="s">
        <v>454</v>
      </c>
      <c r="B922" t="s">
        <v>784</v>
      </c>
      <c r="C922" t="s">
        <v>489</v>
      </c>
      <c r="D922">
        <v>23400</v>
      </c>
      <c r="E922" t="s">
        <v>457</v>
      </c>
      <c r="F922">
        <v>50</v>
      </c>
      <c r="G922">
        <v>24818</v>
      </c>
      <c r="H922">
        <v>561684</v>
      </c>
      <c r="I922">
        <v>36050</v>
      </c>
      <c r="J922" t="s">
        <v>909</v>
      </c>
      <c r="S922" t="s">
        <v>457</v>
      </c>
      <c r="U922" t="s">
        <v>909</v>
      </c>
    </row>
    <row r="923" spans="1:21" x14ac:dyDescent="0.25">
      <c r="A923" t="s">
        <v>413</v>
      </c>
      <c r="B923" t="s">
        <v>748</v>
      </c>
      <c r="C923" t="s">
        <v>91</v>
      </c>
      <c r="D923">
        <v>20124</v>
      </c>
      <c r="E923" t="s">
        <v>457</v>
      </c>
      <c r="F923">
        <v>41</v>
      </c>
      <c r="G923">
        <v>28244</v>
      </c>
      <c r="H923">
        <v>566203</v>
      </c>
      <c r="I923">
        <v>38171</v>
      </c>
      <c r="J923" t="s">
        <v>466</v>
      </c>
      <c r="S923" t="s">
        <v>457</v>
      </c>
      <c r="U923" t="s">
        <v>466</v>
      </c>
    </row>
    <row r="924" spans="1:21" x14ac:dyDescent="0.25">
      <c r="A924" t="s">
        <v>413</v>
      </c>
      <c r="B924" t="s">
        <v>514</v>
      </c>
      <c r="C924" t="s">
        <v>523</v>
      </c>
      <c r="D924">
        <v>26268</v>
      </c>
      <c r="E924" t="s">
        <v>416</v>
      </c>
      <c r="F924">
        <v>35</v>
      </c>
      <c r="G924">
        <v>30246</v>
      </c>
      <c r="H924">
        <v>561666</v>
      </c>
      <c r="I924">
        <v>38067</v>
      </c>
      <c r="J924" t="s">
        <v>858</v>
      </c>
      <c r="S924" t="s">
        <v>416</v>
      </c>
      <c r="U924" t="s">
        <v>858</v>
      </c>
    </row>
    <row r="925" spans="1:21" x14ac:dyDescent="0.25">
      <c r="A925" t="s">
        <v>413</v>
      </c>
      <c r="B925" t="s">
        <v>561</v>
      </c>
      <c r="C925" t="s">
        <v>893</v>
      </c>
      <c r="D925">
        <v>25068</v>
      </c>
      <c r="E925" t="s">
        <v>473</v>
      </c>
      <c r="F925">
        <v>35</v>
      </c>
      <c r="G925">
        <v>30535</v>
      </c>
      <c r="H925">
        <v>561668</v>
      </c>
      <c r="I925">
        <v>38647</v>
      </c>
      <c r="J925" t="s">
        <v>909</v>
      </c>
      <c r="S925" t="s">
        <v>473</v>
      </c>
      <c r="U925" t="s">
        <v>909</v>
      </c>
    </row>
    <row r="926" spans="1:21" x14ac:dyDescent="0.25">
      <c r="A926" t="s">
        <v>413</v>
      </c>
      <c r="B926" t="s">
        <v>602</v>
      </c>
      <c r="C926" t="s">
        <v>896</v>
      </c>
      <c r="D926">
        <v>18060</v>
      </c>
      <c r="E926" t="s">
        <v>473</v>
      </c>
      <c r="F926">
        <v>43</v>
      </c>
      <c r="G926">
        <v>27358</v>
      </c>
      <c r="H926">
        <v>561688</v>
      </c>
      <c r="I926">
        <v>38462</v>
      </c>
      <c r="J926" t="s">
        <v>909</v>
      </c>
      <c r="S926" t="s">
        <v>473</v>
      </c>
      <c r="U926" t="s">
        <v>909</v>
      </c>
    </row>
    <row r="927" spans="1:21" x14ac:dyDescent="0.25">
      <c r="A927" t="s">
        <v>408</v>
      </c>
      <c r="B927" t="s">
        <v>572</v>
      </c>
      <c r="C927" t="s">
        <v>453</v>
      </c>
      <c r="D927">
        <v>19752</v>
      </c>
      <c r="E927" t="s">
        <v>642</v>
      </c>
      <c r="F927">
        <v>42</v>
      </c>
      <c r="G927">
        <v>27800</v>
      </c>
      <c r="H927">
        <v>350199</v>
      </c>
      <c r="I927">
        <v>38450</v>
      </c>
      <c r="J927" t="s">
        <v>909</v>
      </c>
      <c r="S927" t="s">
        <v>642</v>
      </c>
      <c r="U927" t="s">
        <v>909</v>
      </c>
    </row>
    <row r="928" spans="1:21" x14ac:dyDescent="0.25">
      <c r="A928" t="s">
        <v>408</v>
      </c>
      <c r="B928" t="s">
        <v>671</v>
      </c>
      <c r="C928" t="s">
        <v>892</v>
      </c>
      <c r="D928">
        <v>20376</v>
      </c>
      <c r="E928" t="s">
        <v>460</v>
      </c>
      <c r="F928">
        <v>64</v>
      </c>
      <c r="G928">
        <v>19948</v>
      </c>
      <c r="H928">
        <v>350257</v>
      </c>
      <c r="I928">
        <v>29916</v>
      </c>
      <c r="J928" t="s">
        <v>909</v>
      </c>
      <c r="S928" t="s">
        <v>460</v>
      </c>
      <c r="U928" t="s">
        <v>909</v>
      </c>
    </row>
    <row r="929" spans="1:21" x14ac:dyDescent="0.25">
      <c r="A929" t="s">
        <v>408</v>
      </c>
      <c r="B929" t="s">
        <v>574</v>
      </c>
      <c r="C929" t="s">
        <v>570</v>
      </c>
      <c r="D929">
        <v>30360</v>
      </c>
      <c r="E929" t="s">
        <v>460</v>
      </c>
      <c r="F929">
        <v>36</v>
      </c>
      <c r="G929">
        <v>29932</v>
      </c>
      <c r="H929">
        <v>561689</v>
      </c>
      <c r="I929">
        <v>38599</v>
      </c>
      <c r="J929" t="s">
        <v>858</v>
      </c>
      <c r="S929" t="s">
        <v>460</v>
      </c>
      <c r="U929" t="s">
        <v>858</v>
      </c>
    </row>
    <row r="930" spans="1:21" x14ac:dyDescent="0.25">
      <c r="A930" t="s">
        <v>413</v>
      </c>
      <c r="B930" t="s">
        <v>578</v>
      </c>
      <c r="C930" t="s">
        <v>840</v>
      </c>
      <c r="D930">
        <v>30960</v>
      </c>
      <c r="E930" t="s">
        <v>416</v>
      </c>
      <c r="F930">
        <v>35</v>
      </c>
      <c r="G930">
        <v>30489</v>
      </c>
      <c r="H930">
        <v>566403</v>
      </c>
      <c r="I930">
        <v>38492</v>
      </c>
      <c r="J930" t="s">
        <v>858</v>
      </c>
      <c r="S930" t="s">
        <v>416</v>
      </c>
      <c r="U930" t="s">
        <v>858</v>
      </c>
    </row>
    <row r="931" spans="1:21" x14ac:dyDescent="0.25">
      <c r="A931" t="s">
        <v>413</v>
      </c>
      <c r="B931" t="s">
        <v>667</v>
      </c>
      <c r="C931" t="s">
        <v>640</v>
      </c>
      <c r="D931">
        <v>28200</v>
      </c>
      <c r="E931" t="s">
        <v>457</v>
      </c>
      <c r="F931">
        <v>54</v>
      </c>
      <c r="G931">
        <v>23412</v>
      </c>
      <c r="H931">
        <v>561505</v>
      </c>
      <c r="I931">
        <v>34952</v>
      </c>
      <c r="J931" t="s">
        <v>909</v>
      </c>
      <c r="S931" t="s">
        <v>457</v>
      </c>
      <c r="U931" t="s">
        <v>909</v>
      </c>
    </row>
    <row r="932" spans="1:21" x14ac:dyDescent="0.25">
      <c r="A932" t="s">
        <v>454</v>
      </c>
      <c r="B932" t="s">
        <v>614</v>
      </c>
      <c r="C932" t="s">
        <v>930</v>
      </c>
      <c r="D932">
        <v>18624</v>
      </c>
      <c r="E932" t="s">
        <v>460</v>
      </c>
      <c r="F932">
        <v>35</v>
      </c>
      <c r="G932">
        <v>30373</v>
      </c>
      <c r="H932">
        <v>566546</v>
      </c>
      <c r="I932">
        <v>38357</v>
      </c>
      <c r="J932" t="s">
        <v>909</v>
      </c>
      <c r="S932" t="s">
        <v>460</v>
      </c>
      <c r="U932" t="s">
        <v>909</v>
      </c>
    </row>
    <row r="933" spans="1:21" x14ac:dyDescent="0.25">
      <c r="A933" t="s">
        <v>408</v>
      </c>
      <c r="B933" t="s">
        <v>485</v>
      </c>
      <c r="C933" t="s">
        <v>822</v>
      </c>
      <c r="D933">
        <v>23256</v>
      </c>
      <c r="E933" t="s">
        <v>482</v>
      </c>
      <c r="F933">
        <v>39</v>
      </c>
      <c r="G933">
        <v>29010</v>
      </c>
      <c r="H933">
        <v>350200</v>
      </c>
      <c r="I933">
        <v>38484</v>
      </c>
      <c r="J933" t="s">
        <v>858</v>
      </c>
      <c r="S933" t="s">
        <v>482</v>
      </c>
      <c r="U933" t="s">
        <v>858</v>
      </c>
    </row>
    <row r="934" spans="1:21" x14ac:dyDescent="0.25">
      <c r="A934" t="s">
        <v>408</v>
      </c>
      <c r="B934" t="s">
        <v>570</v>
      </c>
      <c r="C934" t="s">
        <v>948</v>
      </c>
      <c r="D934">
        <v>22332</v>
      </c>
      <c r="E934" t="s">
        <v>749</v>
      </c>
      <c r="F934">
        <v>36</v>
      </c>
      <c r="G934">
        <v>29945</v>
      </c>
      <c r="H934">
        <v>350340</v>
      </c>
      <c r="I934">
        <v>38414</v>
      </c>
      <c r="J934" t="s">
        <v>858</v>
      </c>
      <c r="S934" t="s">
        <v>749</v>
      </c>
      <c r="U934" t="s">
        <v>858</v>
      </c>
    </row>
    <row r="935" spans="1:21" x14ac:dyDescent="0.25">
      <c r="A935" t="s">
        <v>413</v>
      </c>
      <c r="B935" t="s">
        <v>662</v>
      </c>
      <c r="C935" t="s">
        <v>930</v>
      </c>
      <c r="D935">
        <v>29748</v>
      </c>
      <c r="E935" t="s">
        <v>439</v>
      </c>
      <c r="F935">
        <v>64</v>
      </c>
      <c r="G935">
        <v>19948</v>
      </c>
      <c r="H935">
        <v>561696</v>
      </c>
      <c r="I935">
        <v>29916</v>
      </c>
      <c r="J935" t="s">
        <v>909</v>
      </c>
      <c r="S935" t="s">
        <v>439</v>
      </c>
      <c r="U935" t="s">
        <v>909</v>
      </c>
    </row>
    <row r="936" spans="1:21" x14ac:dyDescent="0.25">
      <c r="A936" t="s">
        <v>408</v>
      </c>
      <c r="B936" t="s">
        <v>561</v>
      </c>
      <c r="C936" t="s">
        <v>410</v>
      </c>
      <c r="D936">
        <v>18216</v>
      </c>
      <c r="E936" t="s">
        <v>473</v>
      </c>
      <c r="F936">
        <v>39</v>
      </c>
      <c r="G936">
        <v>29040</v>
      </c>
      <c r="H936">
        <v>561697</v>
      </c>
      <c r="I936">
        <v>38696</v>
      </c>
      <c r="J936" t="s">
        <v>858</v>
      </c>
      <c r="S936" t="s">
        <v>473</v>
      </c>
      <c r="U936" t="s">
        <v>858</v>
      </c>
    </row>
    <row r="937" spans="1:21" x14ac:dyDescent="0.25">
      <c r="A937" t="s">
        <v>408</v>
      </c>
      <c r="B937" t="s">
        <v>631</v>
      </c>
      <c r="C937" t="s">
        <v>465</v>
      </c>
      <c r="D937">
        <v>28308</v>
      </c>
      <c r="E937" t="s">
        <v>460</v>
      </c>
      <c r="F937">
        <v>38</v>
      </c>
      <c r="G937">
        <v>29389</v>
      </c>
      <c r="H937">
        <v>350236</v>
      </c>
      <c r="I937">
        <v>38640</v>
      </c>
      <c r="J937" t="s">
        <v>858</v>
      </c>
      <c r="S937" t="s">
        <v>460</v>
      </c>
      <c r="U937" t="s">
        <v>858</v>
      </c>
    </row>
    <row r="938" spans="1:21" x14ac:dyDescent="0.25">
      <c r="A938" t="s">
        <v>413</v>
      </c>
      <c r="B938" t="s">
        <v>509</v>
      </c>
      <c r="C938" t="s">
        <v>949</v>
      </c>
      <c r="D938">
        <v>29856</v>
      </c>
      <c r="E938" t="s">
        <v>947</v>
      </c>
      <c r="F938">
        <v>38</v>
      </c>
      <c r="G938">
        <v>29272</v>
      </c>
      <c r="H938">
        <v>350638</v>
      </c>
      <c r="I938">
        <v>38377</v>
      </c>
      <c r="J938" t="s">
        <v>858</v>
      </c>
      <c r="S938" t="s">
        <v>947</v>
      </c>
      <c r="U938" t="s">
        <v>858</v>
      </c>
    </row>
    <row r="939" spans="1:21" x14ac:dyDescent="0.25">
      <c r="A939" t="s">
        <v>408</v>
      </c>
      <c r="B939" t="s">
        <v>461</v>
      </c>
      <c r="C939" t="s">
        <v>621</v>
      </c>
      <c r="D939">
        <v>27720</v>
      </c>
      <c r="E939" t="s">
        <v>416</v>
      </c>
      <c r="F939">
        <v>39</v>
      </c>
      <c r="G939">
        <v>29079</v>
      </c>
      <c r="H939">
        <v>561700</v>
      </c>
      <c r="I939">
        <v>38492</v>
      </c>
      <c r="J939" t="s">
        <v>858</v>
      </c>
      <c r="S939" t="s">
        <v>416</v>
      </c>
      <c r="U939" t="s">
        <v>858</v>
      </c>
    </row>
    <row r="940" spans="1:21" x14ac:dyDescent="0.25">
      <c r="A940" t="s">
        <v>408</v>
      </c>
      <c r="B940" t="s">
        <v>625</v>
      </c>
      <c r="C940" t="s">
        <v>950</v>
      </c>
      <c r="D940">
        <v>30060</v>
      </c>
      <c r="E940" t="s">
        <v>473</v>
      </c>
      <c r="F940">
        <v>39</v>
      </c>
      <c r="G940">
        <v>28773</v>
      </c>
      <c r="H940">
        <v>350705</v>
      </c>
      <c r="I940">
        <v>38607</v>
      </c>
      <c r="J940" t="s">
        <v>858</v>
      </c>
      <c r="S940" t="s">
        <v>473</v>
      </c>
      <c r="U940" t="s">
        <v>858</v>
      </c>
    </row>
    <row r="941" spans="1:21" x14ac:dyDescent="0.25">
      <c r="A941" t="s">
        <v>408</v>
      </c>
      <c r="B941" t="s">
        <v>665</v>
      </c>
      <c r="C941" t="s">
        <v>951</v>
      </c>
      <c r="D941">
        <v>29376</v>
      </c>
      <c r="E941" t="s">
        <v>802</v>
      </c>
      <c r="F941">
        <v>37</v>
      </c>
      <c r="G941">
        <v>29711</v>
      </c>
      <c r="H941">
        <v>350530</v>
      </c>
      <c r="I941">
        <v>38758</v>
      </c>
      <c r="J941" t="s">
        <v>858</v>
      </c>
      <c r="S941" t="s">
        <v>802</v>
      </c>
      <c r="U941" t="s">
        <v>858</v>
      </c>
    </row>
    <row r="942" spans="1:21" x14ac:dyDescent="0.25">
      <c r="A942" t="s">
        <v>408</v>
      </c>
      <c r="B942" t="s">
        <v>526</v>
      </c>
      <c r="C942" t="s">
        <v>835</v>
      </c>
      <c r="D942">
        <v>18576</v>
      </c>
      <c r="E942" t="s">
        <v>734</v>
      </c>
      <c r="F942">
        <v>36</v>
      </c>
      <c r="G942">
        <v>29869</v>
      </c>
      <c r="H942">
        <v>350523</v>
      </c>
      <c r="I942">
        <v>38399</v>
      </c>
      <c r="J942" t="s">
        <v>858</v>
      </c>
      <c r="S942" t="s">
        <v>734</v>
      </c>
      <c r="U942" t="s">
        <v>858</v>
      </c>
    </row>
    <row r="943" spans="1:21" x14ac:dyDescent="0.25">
      <c r="A943" t="s">
        <v>413</v>
      </c>
      <c r="B943" t="s">
        <v>185</v>
      </c>
      <c r="C943" t="s">
        <v>952</v>
      </c>
      <c r="D943">
        <v>20820</v>
      </c>
      <c r="E943" t="s">
        <v>473</v>
      </c>
      <c r="F943">
        <v>39</v>
      </c>
      <c r="G943">
        <v>29110</v>
      </c>
      <c r="H943">
        <v>566037</v>
      </c>
      <c r="I943">
        <v>38805</v>
      </c>
      <c r="J943" t="s">
        <v>858</v>
      </c>
      <c r="S943" t="s">
        <v>473</v>
      </c>
      <c r="U943" t="s">
        <v>858</v>
      </c>
    </row>
    <row r="944" spans="1:21" x14ac:dyDescent="0.25">
      <c r="A944" t="s">
        <v>454</v>
      </c>
      <c r="B944" t="s">
        <v>694</v>
      </c>
      <c r="C944" t="s">
        <v>844</v>
      </c>
      <c r="D944">
        <v>27708</v>
      </c>
      <c r="E944" t="s">
        <v>460</v>
      </c>
      <c r="F944">
        <v>36</v>
      </c>
      <c r="G944">
        <v>30057</v>
      </c>
      <c r="H944">
        <v>350869</v>
      </c>
      <c r="I944">
        <v>38812</v>
      </c>
      <c r="J944" t="s">
        <v>858</v>
      </c>
      <c r="S944" t="s">
        <v>460</v>
      </c>
      <c r="U944" t="s">
        <v>858</v>
      </c>
    </row>
    <row r="945" spans="1:21" x14ac:dyDescent="0.25">
      <c r="A945" t="s">
        <v>413</v>
      </c>
      <c r="B945" t="s">
        <v>490</v>
      </c>
      <c r="C945" t="s">
        <v>640</v>
      </c>
      <c r="D945">
        <v>30696</v>
      </c>
      <c r="E945" t="s">
        <v>439</v>
      </c>
      <c r="F945">
        <v>38</v>
      </c>
      <c r="G945">
        <v>29296</v>
      </c>
      <c r="H945">
        <v>566326</v>
      </c>
      <c r="I945">
        <v>38871</v>
      </c>
      <c r="J945" t="s">
        <v>858</v>
      </c>
      <c r="S945" t="s">
        <v>439</v>
      </c>
      <c r="U945" t="s">
        <v>858</v>
      </c>
    </row>
    <row r="946" spans="1:21" x14ac:dyDescent="0.25">
      <c r="A946" t="s">
        <v>413</v>
      </c>
      <c r="B946" t="s">
        <v>594</v>
      </c>
      <c r="C946" t="s">
        <v>596</v>
      </c>
      <c r="D946">
        <v>29712</v>
      </c>
      <c r="E946" t="s">
        <v>439</v>
      </c>
      <c r="F946">
        <v>35</v>
      </c>
      <c r="G946">
        <v>30236</v>
      </c>
      <c r="H946">
        <v>561735</v>
      </c>
      <c r="I946">
        <v>38802</v>
      </c>
      <c r="J946" t="s">
        <v>858</v>
      </c>
      <c r="S946" t="s">
        <v>439</v>
      </c>
      <c r="U946" t="s">
        <v>858</v>
      </c>
    </row>
    <row r="947" spans="1:21" x14ac:dyDescent="0.25">
      <c r="A947" t="s">
        <v>413</v>
      </c>
      <c r="B947" t="s">
        <v>541</v>
      </c>
      <c r="C947" t="s">
        <v>640</v>
      </c>
      <c r="D947">
        <v>22548</v>
      </c>
      <c r="E947" t="s">
        <v>953</v>
      </c>
      <c r="F947">
        <v>48</v>
      </c>
      <c r="G947">
        <v>25687</v>
      </c>
      <c r="H947">
        <v>561654</v>
      </c>
      <c r="I947">
        <v>34725</v>
      </c>
      <c r="J947" t="s">
        <v>909</v>
      </c>
      <c r="S947" t="s">
        <v>953</v>
      </c>
      <c r="U947" t="s">
        <v>909</v>
      </c>
    </row>
    <row r="948" spans="1:21" x14ac:dyDescent="0.25">
      <c r="A948" t="s">
        <v>408</v>
      </c>
      <c r="B948" t="s">
        <v>446</v>
      </c>
      <c r="C948" t="s">
        <v>954</v>
      </c>
      <c r="D948">
        <v>20388</v>
      </c>
      <c r="E948" t="s">
        <v>411</v>
      </c>
      <c r="F948">
        <v>41</v>
      </c>
      <c r="G948">
        <v>28359</v>
      </c>
      <c r="H948">
        <v>561757</v>
      </c>
      <c r="I948">
        <v>38997</v>
      </c>
      <c r="J948" t="s">
        <v>858</v>
      </c>
      <c r="S948" t="s">
        <v>411</v>
      </c>
      <c r="U948" t="s">
        <v>858</v>
      </c>
    </row>
    <row r="949" spans="1:21" x14ac:dyDescent="0.25">
      <c r="A949" t="s">
        <v>454</v>
      </c>
      <c r="B949" t="s">
        <v>493</v>
      </c>
      <c r="C949" t="s">
        <v>796</v>
      </c>
      <c r="D949">
        <v>25788</v>
      </c>
      <c r="E949" t="s">
        <v>955</v>
      </c>
      <c r="F949">
        <v>36</v>
      </c>
      <c r="G949">
        <v>29878</v>
      </c>
      <c r="H949">
        <v>351771</v>
      </c>
      <c r="I949">
        <v>39059</v>
      </c>
      <c r="J949" t="s">
        <v>858</v>
      </c>
      <c r="S949" t="s">
        <v>955</v>
      </c>
      <c r="U949" t="s">
        <v>858</v>
      </c>
    </row>
    <row r="950" spans="1:21" x14ac:dyDescent="0.25">
      <c r="A950" t="s">
        <v>408</v>
      </c>
      <c r="B950" t="s">
        <v>611</v>
      </c>
      <c r="C950" t="s">
        <v>629</v>
      </c>
      <c r="D950">
        <v>20460</v>
      </c>
      <c r="E950" t="s">
        <v>416</v>
      </c>
      <c r="F950">
        <v>38</v>
      </c>
      <c r="G950">
        <v>29267</v>
      </c>
      <c r="H950">
        <v>561698</v>
      </c>
      <c r="I950">
        <v>39031</v>
      </c>
      <c r="J950" t="s">
        <v>858</v>
      </c>
      <c r="S950" t="s">
        <v>416</v>
      </c>
      <c r="U950" t="s">
        <v>858</v>
      </c>
    </row>
    <row r="951" spans="1:21" x14ac:dyDescent="0.25">
      <c r="A951" t="s">
        <v>413</v>
      </c>
      <c r="B951" t="s">
        <v>561</v>
      </c>
      <c r="C951" t="s">
        <v>893</v>
      </c>
      <c r="D951">
        <v>29016</v>
      </c>
      <c r="E951" t="s">
        <v>416</v>
      </c>
      <c r="F951">
        <v>35</v>
      </c>
      <c r="G951">
        <v>30341</v>
      </c>
      <c r="H951">
        <v>561663</v>
      </c>
      <c r="I951">
        <v>38941</v>
      </c>
      <c r="J951" t="s">
        <v>858</v>
      </c>
      <c r="S951" t="s">
        <v>416</v>
      </c>
      <c r="U951" t="s">
        <v>858</v>
      </c>
    </row>
    <row r="952" spans="1:21" x14ac:dyDescent="0.25">
      <c r="A952" t="s">
        <v>408</v>
      </c>
      <c r="B952" t="s">
        <v>614</v>
      </c>
      <c r="C952" t="s">
        <v>161</v>
      </c>
      <c r="D952">
        <v>22800</v>
      </c>
      <c r="E952" t="s">
        <v>482</v>
      </c>
      <c r="F952">
        <v>36</v>
      </c>
      <c r="G952">
        <v>29871</v>
      </c>
      <c r="H952">
        <v>351787</v>
      </c>
      <c r="I952">
        <v>38866</v>
      </c>
      <c r="J952" t="s">
        <v>858</v>
      </c>
      <c r="S952" t="s">
        <v>482</v>
      </c>
      <c r="U952" t="s">
        <v>858</v>
      </c>
    </row>
    <row r="953" spans="1:21" x14ac:dyDescent="0.25">
      <c r="A953" t="s">
        <v>413</v>
      </c>
      <c r="B953" t="s">
        <v>471</v>
      </c>
      <c r="C953" t="s">
        <v>956</v>
      </c>
      <c r="D953">
        <v>24336</v>
      </c>
      <c r="E953" t="s">
        <v>433</v>
      </c>
      <c r="F953">
        <v>38</v>
      </c>
      <c r="G953">
        <v>29283</v>
      </c>
      <c r="H953">
        <v>561789</v>
      </c>
      <c r="I953">
        <v>39046</v>
      </c>
      <c r="J953" t="s">
        <v>858</v>
      </c>
      <c r="S953" t="s">
        <v>433</v>
      </c>
      <c r="U953" t="s">
        <v>858</v>
      </c>
    </row>
    <row r="954" spans="1:21" x14ac:dyDescent="0.25">
      <c r="A954" t="s">
        <v>408</v>
      </c>
      <c r="B954" t="s">
        <v>519</v>
      </c>
      <c r="C954" t="s">
        <v>490</v>
      </c>
      <c r="D954">
        <v>24312</v>
      </c>
      <c r="E954" t="s">
        <v>536</v>
      </c>
      <c r="F954">
        <v>36</v>
      </c>
      <c r="G954">
        <v>29915</v>
      </c>
      <c r="H954">
        <v>351795</v>
      </c>
      <c r="I954">
        <v>39059</v>
      </c>
      <c r="J954" t="s">
        <v>858</v>
      </c>
      <c r="S954" t="s">
        <v>536</v>
      </c>
      <c r="U954" t="s">
        <v>858</v>
      </c>
    </row>
    <row r="955" spans="1:21" x14ac:dyDescent="0.25">
      <c r="A955" t="s">
        <v>413</v>
      </c>
      <c r="B955" t="s">
        <v>791</v>
      </c>
      <c r="C955" t="s">
        <v>898</v>
      </c>
      <c r="D955">
        <v>21876</v>
      </c>
      <c r="E955" t="s">
        <v>460</v>
      </c>
      <c r="F955">
        <v>38</v>
      </c>
      <c r="G955">
        <v>29437</v>
      </c>
      <c r="H955">
        <v>351805</v>
      </c>
      <c r="I955">
        <v>38982</v>
      </c>
      <c r="J955" t="s">
        <v>858</v>
      </c>
      <c r="S955" t="s">
        <v>460</v>
      </c>
      <c r="U955" t="s">
        <v>858</v>
      </c>
    </row>
    <row r="956" spans="1:21" x14ac:dyDescent="0.25">
      <c r="A956" t="s">
        <v>413</v>
      </c>
      <c r="B956" t="s">
        <v>155</v>
      </c>
      <c r="C956" t="s">
        <v>640</v>
      </c>
      <c r="D956">
        <v>23304</v>
      </c>
      <c r="E956" t="s">
        <v>411</v>
      </c>
      <c r="F956">
        <v>37</v>
      </c>
      <c r="G956">
        <v>29711</v>
      </c>
      <c r="H956">
        <v>561808</v>
      </c>
      <c r="I956">
        <v>38758</v>
      </c>
      <c r="J956" t="s">
        <v>858</v>
      </c>
      <c r="S956" t="s">
        <v>411</v>
      </c>
      <c r="U956" t="s">
        <v>858</v>
      </c>
    </row>
    <row r="957" spans="1:21" x14ac:dyDescent="0.25">
      <c r="A957" t="s">
        <v>408</v>
      </c>
      <c r="B957" t="s">
        <v>476</v>
      </c>
      <c r="C957" t="s">
        <v>901</v>
      </c>
      <c r="D957">
        <v>18840</v>
      </c>
      <c r="E957" t="s">
        <v>734</v>
      </c>
      <c r="F957">
        <v>38</v>
      </c>
      <c r="G957">
        <v>29424</v>
      </c>
      <c r="H957">
        <v>561812</v>
      </c>
      <c r="I957">
        <v>38872</v>
      </c>
      <c r="J957" t="s">
        <v>858</v>
      </c>
      <c r="S957" t="s">
        <v>734</v>
      </c>
      <c r="U957" t="s">
        <v>858</v>
      </c>
    </row>
    <row r="958" spans="1:21" x14ac:dyDescent="0.25">
      <c r="A958" t="s">
        <v>413</v>
      </c>
      <c r="B958" t="s">
        <v>673</v>
      </c>
      <c r="C958" t="s">
        <v>824</v>
      </c>
      <c r="D958">
        <v>21444</v>
      </c>
      <c r="E958" t="s">
        <v>617</v>
      </c>
      <c r="F958">
        <v>38</v>
      </c>
      <c r="G958">
        <v>29314</v>
      </c>
      <c r="H958">
        <v>561810</v>
      </c>
      <c r="I958">
        <v>38854</v>
      </c>
      <c r="J958" t="s">
        <v>858</v>
      </c>
      <c r="S958" t="s">
        <v>617</v>
      </c>
      <c r="U958" t="s">
        <v>858</v>
      </c>
    </row>
    <row r="959" spans="1:21" x14ac:dyDescent="0.25">
      <c r="A959" t="s">
        <v>413</v>
      </c>
      <c r="B959" t="s">
        <v>490</v>
      </c>
      <c r="C959" t="s">
        <v>640</v>
      </c>
      <c r="D959">
        <v>19560</v>
      </c>
      <c r="E959" t="s">
        <v>416</v>
      </c>
      <c r="F959">
        <v>38</v>
      </c>
      <c r="G959">
        <v>29344</v>
      </c>
      <c r="H959">
        <v>561629</v>
      </c>
      <c r="I959">
        <v>38871</v>
      </c>
      <c r="J959" t="s">
        <v>858</v>
      </c>
      <c r="S959" t="s">
        <v>416</v>
      </c>
      <c r="U959" t="s">
        <v>858</v>
      </c>
    </row>
    <row r="960" spans="1:21" x14ac:dyDescent="0.25">
      <c r="A960" t="s">
        <v>408</v>
      </c>
      <c r="B960" t="s">
        <v>603</v>
      </c>
      <c r="C960" t="s">
        <v>957</v>
      </c>
      <c r="D960">
        <v>25296</v>
      </c>
      <c r="E960" t="s">
        <v>958</v>
      </c>
      <c r="F960">
        <v>36</v>
      </c>
      <c r="G960">
        <v>30136</v>
      </c>
      <c r="H960">
        <v>561817</v>
      </c>
      <c r="I960">
        <v>38842</v>
      </c>
      <c r="J960" t="s">
        <v>858</v>
      </c>
      <c r="S960" t="s">
        <v>958</v>
      </c>
      <c r="U960" t="s">
        <v>858</v>
      </c>
    </row>
    <row r="961" spans="1:21" x14ac:dyDescent="0.25">
      <c r="A961" t="s">
        <v>413</v>
      </c>
      <c r="B961" t="s">
        <v>517</v>
      </c>
      <c r="C961" t="s">
        <v>91</v>
      </c>
      <c r="D961">
        <v>18228</v>
      </c>
      <c r="E961" t="s">
        <v>416</v>
      </c>
      <c r="F961">
        <v>36</v>
      </c>
      <c r="G961">
        <v>30114</v>
      </c>
      <c r="H961">
        <v>351844</v>
      </c>
      <c r="I961">
        <v>39061</v>
      </c>
      <c r="J961" t="s">
        <v>858</v>
      </c>
      <c r="S961" t="s">
        <v>416</v>
      </c>
      <c r="U961" t="s">
        <v>858</v>
      </c>
    </row>
    <row r="962" spans="1:21" x14ac:dyDescent="0.25">
      <c r="A962" t="s">
        <v>408</v>
      </c>
      <c r="B962" t="s">
        <v>511</v>
      </c>
      <c r="C962" t="s">
        <v>959</v>
      </c>
      <c r="D962">
        <v>26976</v>
      </c>
      <c r="E962" t="s">
        <v>428</v>
      </c>
      <c r="F962">
        <v>40</v>
      </c>
      <c r="G962">
        <v>28712</v>
      </c>
      <c r="H962">
        <v>561830</v>
      </c>
      <c r="I962">
        <v>38725</v>
      </c>
      <c r="J962" t="s">
        <v>858</v>
      </c>
      <c r="S962" t="s">
        <v>428</v>
      </c>
      <c r="U962" t="s">
        <v>858</v>
      </c>
    </row>
    <row r="963" spans="1:21" x14ac:dyDescent="0.25">
      <c r="A963" t="s">
        <v>454</v>
      </c>
      <c r="B963" t="s">
        <v>500</v>
      </c>
      <c r="C963" t="s">
        <v>88</v>
      </c>
      <c r="D963">
        <v>21600</v>
      </c>
      <c r="E963" t="s">
        <v>439</v>
      </c>
      <c r="F963">
        <v>36</v>
      </c>
      <c r="G963">
        <v>30175</v>
      </c>
      <c r="H963">
        <v>356663</v>
      </c>
      <c r="I963">
        <v>38859</v>
      </c>
      <c r="J963" t="s">
        <v>858</v>
      </c>
      <c r="S963" t="s">
        <v>439</v>
      </c>
      <c r="U963" t="s">
        <v>858</v>
      </c>
    </row>
    <row r="964" spans="1:21" x14ac:dyDescent="0.25">
      <c r="A964" t="s">
        <v>454</v>
      </c>
      <c r="B964" t="s">
        <v>464</v>
      </c>
      <c r="C964" t="s">
        <v>893</v>
      </c>
      <c r="D964">
        <v>21492</v>
      </c>
      <c r="E964" t="s">
        <v>460</v>
      </c>
      <c r="F964">
        <v>33</v>
      </c>
      <c r="G964">
        <v>31170</v>
      </c>
      <c r="H964">
        <v>356715</v>
      </c>
      <c r="I964">
        <v>38880</v>
      </c>
      <c r="J964" t="s">
        <v>858</v>
      </c>
      <c r="S964" t="s">
        <v>460</v>
      </c>
      <c r="U964" t="s">
        <v>858</v>
      </c>
    </row>
    <row r="965" spans="1:21" x14ac:dyDescent="0.25">
      <c r="A965" t="s">
        <v>408</v>
      </c>
      <c r="B965" t="s">
        <v>713</v>
      </c>
      <c r="C965" t="s">
        <v>471</v>
      </c>
      <c r="D965">
        <v>27756</v>
      </c>
      <c r="E965" t="s">
        <v>749</v>
      </c>
      <c r="F965">
        <v>39</v>
      </c>
      <c r="G965">
        <v>28922</v>
      </c>
      <c r="H965">
        <v>351857</v>
      </c>
      <c r="I965">
        <v>38840</v>
      </c>
      <c r="J965" t="s">
        <v>858</v>
      </c>
      <c r="S965" t="s">
        <v>749</v>
      </c>
      <c r="U965" t="s">
        <v>858</v>
      </c>
    </row>
    <row r="966" spans="1:21" x14ac:dyDescent="0.25">
      <c r="A966" t="s">
        <v>413</v>
      </c>
      <c r="B966" t="s">
        <v>610</v>
      </c>
      <c r="C966" t="s">
        <v>960</v>
      </c>
      <c r="D966">
        <v>27972</v>
      </c>
      <c r="E966" t="s">
        <v>460</v>
      </c>
      <c r="F966">
        <v>32</v>
      </c>
      <c r="G966">
        <v>31362</v>
      </c>
      <c r="H966">
        <v>566646</v>
      </c>
      <c r="I966">
        <v>39076</v>
      </c>
      <c r="J966" t="s">
        <v>858</v>
      </c>
      <c r="S966" t="s">
        <v>460</v>
      </c>
      <c r="U966" t="s">
        <v>858</v>
      </c>
    </row>
    <row r="967" spans="1:21" x14ac:dyDescent="0.25">
      <c r="A967" t="s">
        <v>454</v>
      </c>
      <c r="B967" t="s">
        <v>524</v>
      </c>
      <c r="C967" t="s">
        <v>796</v>
      </c>
      <c r="D967">
        <v>21144</v>
      </c>
      <c r="E967" t="s">
        <v>536</v>
      </c>
      <c r="F967">
        <v>36</v>
      </c>
      <c r="G967">
        <v>29992</v>
      </c>
      <c r="H967">
        <v>351859</v>
      </c>
      <c r="I967">
        <v>38910</v>
      </c>
      <c r="J967" t="s">
        <v>858</v>
      </c>
      <c r="S967" t="s">
        <v>536</v>
      </c>
      <c r="U967" t="s">
        <v>858</v>
      </c>
    </row>
    <row r="968" spans="1:21" x14ac:dyDescent="0.25">
      <c r="A968" t="s">
        <v>408</v>
      </c>
      <c r="B968" t="s">
        <v>493</v>
      </c>
      <c r="C968" t="s">
        <v>961</v>
      </c>
      <c r="D968">
        <v>25452</v>
      </c>
      <c r="E968" t="s">
        <v>457</v>
      </c>
      <c r="F968">
        <v>41</v>
      </c>
      <c r="G968">
        <v>28344</v>
      </c>
      <c r="H968">
        <v>350490</v>
      </c>
      <c r="I968">
        <v>38779</v>
      </c>
      <c r="J968" t="s">
        <v>858</v>
      </c>
      <c r="S968" t="s">
        <v>457</v>
      </c>
      <c r="U968" t="s">
        <v>858</v>
      </c>
    </row>
    <row r="969" spans="1:21" x14ac:dyDescent="0.25">
      <c r="A969" t="s">
        <v>413</v>
      </c>
      <c r="B969" t="s">
        <v>534</v>
      </c>
      <c r="C969" t="s">
        <v>930</v>
      </c>
      <c r="D969">
        <v>24096</v>
      </c>
      <c r="E969" t="s">
        <v>678</v>
      </c>
      <c r="F969">
        <v>35</v>
      </c>
      <c r="G969">
        <v>30519</v>
      </c>
      <c r="H969">
        <v>566476</v>
      </c>
      <c r="I969">
        <v>39001</v>
      </c>
      <c r="J969" t="s">
        <v>858</v>
      </c>
      <c r="S969" t="s">
        <v>678</v>
      </c>
      <c r="U969" t="s">
        <v>858</v>
      </c>
    </row>
    <row r="970" spans="1:21" x14ac:dyDescent="0.25">
      <c r="A970" t="s">
        <v>413</v>
      </c>
      <c r="B970" t="s">
        <v>603</v>
      </c>
      <c r="C970" t="s">
        <v>523</v>
      </c>
      <c r="D970">
        <v>19584</v>
      </c>
      <c r="E970" t="s">
        <v>962</v>
      </c>
      <c r="F970">
        <v>38</v>
      </c>
      <c r="G970">
        <v>29228</v>
      </c>
      <c r="H970">
        <v>351871</v>
      </c>
      <c r="I970">
        <v>38915</v>
      </c>
      <c r="J970" t="s">
        <v>858</v>
      </c>
      <c r="S970" t="s">
        <v>962</v>
      </c>
      <c r="U970" t="s">
        <v>858</v>
      </c>
    </row>
    <row r="971" spans="1:21" x14ac:dyDescent="0.25">
      <c r="A971" t="s">
        <v>413</v>
      </c>
      <c r="B971" t="s">
        <v>499</v>
      </c>
      <c r="C971" t="s">
        <v>928</v>
      </c>
      <c r="D971">
        <v>28368</v>
      </c>
      <c r="E971" t="s">
        <v>416</v>
      </c>
      <c r="F971">
        <v>38</v>
      </c>
      <c r="G971">
        <v>29301</v>
      </c>
      <c r="H971">
        <v>561882</v>
      </c>
      <c r="I971">
        <v>38982</v>
      </c>
      <c r="J971" t="s">
        <v>858</v>
      </c>
      <c r="S971" t="s">
        <v>416</v>
      </c>
      <c r="U971" t="s">
        <v>858</v>
      </c>
    </row>
    <row r="972" spans="1:21" x14ac:dyDescent="0.25">
      <c r="A972" t="s">
        <v>454</v>
      </c>
      <c r="B972" t="s">
        <v>506</v>
      </c>
      <c r="C972" t="s">
        <v>710</v>
      </c>
      <c r="D972">
        <v>30264</v>
      </c>
      <c r="E972" t="s">
        <v>460</v>
      </c>
      <c r="F972">
        <v>36</v>
      </c>
      <c r="G972">
        <v>30105</v>
      </c>
      <c r="H972">
        <v>351897</v>
      </c>
      <c r="I972">
        <v>38810</v>
      </c>
      <c r="J972" t="s">
        <v>858</v>
      </c>
      <c r="S972" t="s">
        <v>460</v>
      </c>
      <c r="U972" t="s">
        <v>858</v>
      </c>
    </row>
    <row r="973" spans="1:21" x14ac:dyDescent="0.25">
      <c r="A973" t="s">
        <v>454</v>
      </c>
      <c r="B973" t="s">
        <v>514</v>
      </c>
      <c r="C973" t="s">
        <v>893</v>
      </c>
      <c r="D973">
        <v>24288</v>
      </c>
      <c r="E973" t="s">
        <v>460</v>
      </c>
      <c r="F973">
        <v>36</v>
      </c>
      <c r="G973">
        <v>30119</v>
      </c>
      <c r="H973">
        <v>351886</v>
      </c>
      <c r="I973">
        <v>39077</v>
      </c>
      <c r="J973" t="s">
        <v>858</v>
      </c>
      <c r="S973" t="s">
        <v>460</v>
      </c>
      <c r="U973" t="s">
        <v>858</v>
      </c>
    </row>
    <row r="974" spans="1:21" x14ac:dyDescent="0.25">
      <c r="A974" t="s">
        <v>413</v>
      </c>
      <c r="B974" t="s">
        <v>483</v>
      </c>
      <c r="C974" t="s">
        <v>801</v>
      </c>
      <c r="D974">
        <v>25440</v>
      </c>
      <c r="E974" t="s">
        <v>460</v>
      </c>
      <c r="F974">
        <v>35</v>
      </c>
      <c r="G974">
        <v>30342</v>
      </c>
      <c r="H974">
        <v>561883</v>
      </c>
      <c r="I974">
        <v>39032</v>
      </c>
      <c r="J974" t="s">
        <v>858</v>
      </c>
      <c r="S974" t="s">
        <v>460</v>
      </c>
      <c r="U974" t="s">
        <v>858</v>
      </c>
    </row>
    <row r="975" spans="1:21" x14ac:dyDescent="0.25">
      <c r="A975" t="s">
        <v>413</v>
      </c>
      <c r="B975" t="s">
        <v>547</v>
      </c>
      <c r="C975" t="s">
        <v>928</v>
      </c>
      <c r="D975">
        <v>29040</v>
      </c>
      <c r="E975" t="s">
        <v>460</v>
      </c>
      <c r="F975">
        <v>35</v>
      </c>
      <c r="G975">
        <v>30404</v>
      </c>
      <c r="H975">
        <v>350455</v>
      </c>
      <c r="I975">
        <v>39047</v>
      </c>
      <c r="J975" t="s">
        <v>858</v>
      </c>
      <c r="S975" t="s">
        <v>460</v>
      </c>
      <c r="U975" t="s">
        <v>858</v>
      </c>
    </row>
    <row r="976" spans="1:21" x14ac:dyDescent="0.25">
      <c r="A976" t="s">
        <v>454</v>
      </c>
      <c r="B976" t="s">
        <v>446</v>
      </c>
      <c r="C976" t="s">
        <v>963</v>
      </c>
      <c r="D976">
        <v>30192</v>
      </c>
      <c r="E976" t="s">
        <v>416</v>
      </c>
      <c r="F976">
        <v>33</v>
      </c>
      <c r="G976">
        <v>31263</v>
      </c>
      <c r="H976">
        <v>351890</v>
      </c>
      <c r="I976">
        <v>38805</v>
      </c>
      <c r="J976" t="s">
        <v>858</v>
      </c>
      <c r="S976" t="s">
        <v>416</v>
      </c>
      <c r="U976" t="s">
        <v>858</v>
      </c>
    </row>
    <row r="977" spans="1:21" x14ac:dyDescent="0.25">
      <c r="A977" t="s">
        <v>408</v>
      </c>
      <c r="B977" t="s">
        <v>635</v>
      </c>
      <c r="C977" t="s">
        <v>964</v>
      </c>
      <c r="D977">
        <v>24408</v>
      </c>
      <c r="E977" t="s">
        <v>747</v>
      </c>
      <c r="F977">
        <v>44</v>
      </c>
      <c r="G977">
        <v>27213</v>
      </c>
      <c r="H977">
        <v>351879</v>
      </c>
      <c r="I977">
        <v>38936</v>
      </c>
      <c r="J977" t="s">
        <v>900</v>
      </c>
      <c r="S977" t="s">
        <v>747</v>
      </c>
      <c r="U977" t="s">
        <v>900</v>
      </c>
    </row>
    <row r="978" spans="1:21" x14ac:dyDescent="0.25">
      <c r="A978" t="s">
        <v>454</v>
      </c>
      <c r="B978" t="s">
        <v>594</v>
      </c>
      <c r="C978" t="s">
        <v>965</v>
      </c>
      <c r="D978">
        <v>26328</v>
      </c>
      <c r="E978" t="s">
        <v>749</v>
      </c>
      <c r="F978">
        <v>36</v>
      </c>
      <c r="G978">
        <v>30049</v>
      </c>
      <c r="H978">
        <v>561885</v>
      </c>
      <c r="I978">
        <v>38972</v>
      </c>
      <c r="J978" t="s">
        <v>858</v>
      </c>
      <c r="S978" t="s">
        <v>749</v>
      </c>
      <c r="U978" t="s">
        <v>858</v>
      </c>
    </row>
    <row r="979" spans="1:21" x14ac:dyDescent="0.25">
      <c r="A979" t="s">
        <v>454</v>
      </c>
      <c r="B979" t="s">
        <v>469</v>
      </c>
      <c r="C979" t="s">
        <v>88</v>
      </c>
      <c r="D979">
        <v>27168</v>
      </c>
      <c r="E979" t="s">
        <v>460</v>
      </c>
      <c r="F979">
        <v>38</v>
      </c>
      <c r="G979">
        <v>29363</v>
      </c>
      <c r="H979">
        <v>352012</v>
      </c>
      <c r="I979">
        <v>38901</v>
      </c>
      <c r="J979" t="s">
        <v>858</v>
      </c>
      <c r="S979" t="s">
        <v>460</v>
      </c>
      <c r="U979" t="s">
        <v>858</v>
      </c>
    </row>
    <row r="980" spans="1:21" x14ac:dyDescent="0.25">
      <c r="A980" t="s">
        <v>408</v>
      </c>
      <c r="B980" t="s">
        <v>452</v>
      </c>
      <c r="C980" t="s">
        <v>954</v>
      </c>
      <c r="D980">
        <v>22848</v>
      </c>
      <c r="E980" t="s">
        <v>622</v>
      </c>
      <c r="F980">
        <v>38</v>
      </c>
      <c r="G980">
        <v>29340</v>
      </c>
      <c r="H980">
        <v>352017</v>
      </c>
      <c r="I980">
        <v>38797</v>
      </c>
      <c r="J980" t="s">
        <v>858</v>
      </c>
      <c r="S980" t="s">
        <v>622</v>
      </c>
      <c r="U980" t="s">
        <v>858</v>
      </c>
    </row>
    <row r="981" spans="1:21" x14ac:dyDescent="0.25">
      <c r="A981" t="s">
        <v>454</v>
      </c>
      <c r="B981" t="s">
        <v>587</v>
      </c>
      <c r="C981" t="s">
        <v>907</v>
      </c>
      <c r="D981">
        <v>23712</v>
      </c>
      <c r="E981" t="s">
        <v>741</v>
      </c>
      <c r="F981">
        <v>34</v>
      </c>
      <c r="G981">
        <v>30898</v>
      </c>
      <c r="H981">
        <v>351869</v>
      </c>
      <c r="I981">
        <v>39012</v>
      </c>
      <c r="J981" t="s">
        <v>858</v>
      </c>
      <c r="S981" t="s">
        <v>741</v>
      </c>
      <c r="U981" t="s">
        <v>858</v>
      </c>
    </row>
    <row r="982" spans="1:21" x14ac:dyDescent="0.25">
      <c r="A982" t="s">
        <v>408</v>
      </c>
      <c r="B982" t="s">
        <v>719</v>
      </c>
      <c r="C982" t="s">
        <v>966</v>
      </c>
      <c r="D982">
        <v>27384</v>
      </c>
      <c r="E982" t="s">
        <v>457</v>
      </c>
      <c r="F982">
        <v>37</v>
      </c>
      <c r="G982">
        <v>29671</v>
      </c>
      <c r="H982">
        <v>352053</v>
      </c>
      <c r="I982">
        <v>38827</v>
      </c>
      <c r="J982" t="s">
        <v>858</v>
      </c>
      <c r="S982" t="s">
        <v>457</v>
      </c>
      <c r="U982" t="s">
        <v>858</v>
      </c>
    </row>
    <row r="983" spans="1:21" x14ac:dyDescent="0.25">
      <c r="A983" t="s">
        <v>454</v>
      </c>
      <c r="B983" t="s">
        <v>587</v>
      </c>
      <c r="C983" t="s">
        <v>808</v>
      </c>
      <c r="D983">
        <v>24768</v>
      </c>
      <c r="E983" t="s">
        <v>460</v>
      </c>
      <c r="F983">
        <v>33</v>
      </c>
      <c r="G983">
        <v>30967</v>
      </c>
      <c r="H983">
        <v>352051</v>
      </c>
      <c r="I983">
        <v>38815</v>
      </c>
      <c r="J983" t="s">
        <v>858</v>
      </c>
      <c r="S983" t="s">
        <v>460</v>
      </c>
      <c r="U983" t="s">
        <v>858</v>
      </c>
    </row>
    <row r="984" spans="1:21" x14ac:dyDescent="0.25">
      <c r="A984" t="s">
        <v>408</v>
      </c>
      <c r="B984" t="s">
        <v>469</v>
      </c>
      <c r="C984" t="s">
        <v>967</v>
      </c>
      <c r="D984">
        <v>25980</v>
      </c>
      <c r="E984" t="s">
        <v>460</v>
      </c>
      <c r="F984">
        <v>36</v>
      </c>
      <c r="G984">
        <v>30083</v>
      </c>
      <c r="H984">
        <v>561797</v>
      </c>
      <c r="I984">
        <v>39205</v>
      </c>
      <c r="J984" t="s">
        <v>858</v>
      </c>
      <c r="S984" t="s">
        <v>460</v>
      </c>
      <c r="U984" t="s">
        <v>858</v>
      </c>
    </row>
    <row r="985" spans="1:21" x14ac:dyDescent="0.25">
      <c r="A985" t="s">
        <v>454</v>
      </c>
      <c r="B985" t="s">
        <v>665</v>
      </c>
      <c r="C985" t="s">
        <v>847</v>
      </c>
      <c r="D985">
        <v>28416</v>
      </c>
      <c r="E985" t="s">
        <v>622</v>
      </c>
      <c r="F985">
        <v>35</v>
      </c>
      <c r="G985">
        <v>30266</v>
      </c>
      <c r="H985">
        <v>352068</v>
      </c>
      <c r="I985">
        <v>39329</v>
      </c>
      <c r="J985" t="s">
        <v>858</v>
      </c>
      <c r="S985" t="s">
        <v>622</v>
      </c>
      <c r="U985" t="s">
        <v>858</v>
      </c>
    </row>
    <row r="986" spans="1:21" x14ac:dyDescent="0.25">
      <c r="A986" t="s">
        <v>408</v>
      </c>
      <c r="B986" t="s">
        <v>626</v>
      </c>
      <c r="C986" t="s">
        <v>512</v>
      </c>
      <c r="D986">
        <v>28812</v>
      </c>
      <c r="E986" t="s">
        <v>738</v>
      </c>
      <c r="F986">
        <v>46</v>
      </c>
      <c r="G986">
        <v>26492</v>
      </c>
      <c r="H986">
        <v>352073</v>
      </c>
      <c r="I986">
        <v>34109</v>
      </c>
      <c r="J986" t="s">
        <v>918</v>
      </c>
      <c r="S986" t="s">
        <v>738</v>
      </c>
      <c r="U986" t="s">
        <v>918</v>
      </c>
    </row>
    <row r="987" spans="1:21" x14ac:dyDescent="0.25">
      <c r="A987" t="s">
        <v>413</v>
      </c>
      <c r="B987" t="s">
        <v>526</v>
      </c>
      <c r="C987" t="s">
        <v>149</v>
      </c>
      <c r="D987">
        <v>20244</v>
      </c>
      <c r="E987" t="s">
        <v>460</v>
      </c>
      <c r="F987">
        <v>32</v>
      </c>
      <c r="G987">
        <v>31566</v>
      </c>
      <c r="H987">
        <v>356686</v>
      </c>
      <c r="I987">
        <v>39335</v>
      </c>
      <c r="J987" t="s">
        <v>858</v>
      </c>
      <c r="S987" t="s">
        <v>460</v>
      </c>
      <c r="U987" t="s">
        <v>858</v>
      </c>
    </row>
    <row r="988" spans="1:21" x14ac:dyDescent="0.25">
      <c r="A988" t="s">
        <v>408</v>
      </c>
      <c r="B988" t="s">
        <v>766</v>
      </c>
      <c r="C988" t="s">
        <v>838</v>
      </c>
      <c r="D988">
        <v>23088</v>
      </c>
      <c r="E988" t="s">
        <v>726</v>
      </c>
      <c r="F988">
        <v>49</v>
      </c>
      <c r="G988">
        <v>25388</v>
      </c>
      <c r="H988">
        <v>562092</v>
      </c>
      <c r="I988">
        <v>34704</v>
      </c>
      <c r="J988" t="s">
        <v>412</v>
      </c>
      <c r="S988" t="s">
        <v>726</v>
      </c>
      <c r="U988" t="s">
        <v>412</v>
      </c>
    </row>
    <row r="989" spans="1:21" x14ac:dyDescent="0.25">
      <c r="A989" t="s">
        <v>454</v>
      </c>
      <c r="B989" t="s">
        <v>608</v>
      </c>
      <c r="C989" t="s">
        <v>968</v>
      </c>
      <c r="D989">
        <v>25824</v>
      </c>
      <c r="E989" t="s">
        <v>460</v>
      </c>
      <c r="F989">
        <v>36</v>
      </c>
      <c r="G989">
        <v>30026</v>
      </c>
      <c r="H989">
        <v>562097</v>
      </c>
      <c r="I989">
        <v>39214</v>
      </c>
      <c r="J989" t="s">
        <v>858</v>
      </c>
      <c r="S989" t="s">
        <v>460</v>
      </c>
      <c r="U989" t="s">
        <v>858</v>
      </c>
    </row>
    <row r="990" spans="1:21" x14ac:dyDescent="0.25">
      <c r="A990" t="s">
        <v>408</v>
      </c>
      <c r="B990" t="s">
        <v>791</v>
      </c>
      <c r="C990" t="s">
        <v>835</v>
      </c>
      <c r="D990">
        <v>29244</v>
      </c>
      <c r="E990" t="s">
        <v>473</v>
      </c>
      <c r="F990">
        <v>37</v>
      </c>
      <c r="G990">
        <v>29848</v>
      </c>
      <c r="H990">
        <v>352098</v>
      </c>
      <c r="I990">
        <v>34031</v>
      </c>
      <c r="J990" t="s">
        <v>858</v>
      </c>
      <c r="S990" t="s">
        <v>473</v>
      </c>
      <c r="U990" t="s">
        <v>858</v>
      </c>
    </row>
    <row r="991" spans="1:21" x14ac:dyDescent="0.25">
      <c r="A991" t="s">
        <v>413</v>
      </c>
      <c r="B991" t="s">
        <v>625</v>
      </c>
      <c r="C991" t="s">
        <v>969</v>
      </c>
      <c r="D991">
        <v>22620</v>
      </c>
      <c r="E991" t="s">
        <v>460</v>
      </c>
      <c r="F991">
        <v>35</v>
      </c>
      <c r="G991">
        <v>30235</v>
      </c>
      <c r="H991">
        <v>350009</v>
      </c>
      <c r="I991">
        <v>39412</v>
      </c>
      <c r="J991" t="s">
        <v>858</v>
      </c>
      <c r="S991" t="s">
        <v>460</v>
      </c>
      <c r="U991" t="s">
        <v>858</v>
      </c>
    </row>
    <row r="992" spans="1:21" x14ac:dyDescent="0.25">
      <c r="A992" t="s">
        <v>454</v>
      </c>
      <c r="B992" t="s">
        <v>694</v>
      </c>
      <c r="C992" t="s">
        <v>896</v>
      </c>
      <c r="D992">
        <v>23388</v>
      </c>
      <c r="E992" t="s">
        <v>439</v>
      </c>
      <c r="F992">
        <v>30</v>
      </c>
      <c r="G992">
        <v>32060</v>
      </c>
      <c r="H992">
        <v>356743</v>
      </c>
      <c r="I992">
        <v>39426</v>
      </c>
      <c r="J992" t="s">
        <v>858</v>
      </c>
      <c r="S992" t="s">
        <v>439</v>
      </c>
      <c r="U992" t="s">
        <v>858</v>
      </c>
    </row>
    <row r="993" spans="1:21" x14ac:dyDescent="0.25">
      <c r="A993" t="s">
        <v>408</v>
      </c>
      <c r="B993" t="s">
        <v>579</v>
      </c>
      <c r="C993" t="s">
        <v>641</v>
      </c>
      <c r="D993">
        <v>27612</v>
      </c>
      <c r="E993" t="s">
        <v>738</v>
      </c>
      <c r="F993">
        <v>44</v>
      </c>
      <c r="G993">
        <v>27139</v>
      </c>
      <c r="H993">
        <v>352090</v>
      </c>
      <c r="I993">
        <v>39370</v>
      </c>
      <c r="J993" t="s">
        <v>918</v>
      </c>
      <c r="S993" t="s">
        <v>738</v>
      </c>
      <c r="U993" t="s">
        <v>918</v>
      </c>
    </row>
    <row r="994" spans="1:21" x14ac:dyDescent="0.25">
      <c r="A994" t="s">
        <v>413</v>
      </c>
      <c r="B994" t="s">
        <v>681</v>
      </c>
      <c r="C994" t="s">
        <v>949</v>
      </c>
      <c r="D994">
        <v>20868</v>
      </c>
      <c r="E994" t="s">
        <v>416</v>
      </c>
      <c r="F994">
        <v>31</v>
      </c>
      <c r="G994">
        <v>31707</v>
      </c>
      <c r="H994">
        <v>356780</v>
      </c>
      <c r="I994">
        <v>39107</v>
      </c>
      <c r="J994" t="s">
        <v>858</v>
      </c>
      <c r="S994" t="s">
        <v>416</v>
      </c>
      <c r="U994" t="s">
        <v>858</v>
      </c>
    </row>
    <row r="995" spans="1:21" x14ac:dyDescent="0.25">
      <c r="A995" t="s">
        <v>454</v>
      </c>
      <c r="B995" t="s">
        <v>635</v>
      </c>
      <c r="C995" t="s">
        <v>970</v>
      </c>
      <c r="D995">
        <v>23400</v>
      </c>
      <c r="E995" t="s">
        <v>460</v>
      </c>
      <c r="F995">
        <v>33</v>
      </c>
      <c r="G995">
        <v>31028</v>
      </c>
      <c r="H995">
        <v>352336</v>
      </c>
      <c r="I995">
        <v>39222</v>
      </c>
      <c r="J995" t="s">
        <v>858</v>
      </c>
      <c r="S995" t="s">
        <v>460</v>
      </c>
      <c r="U995" t="s">
        <v>858</v>
      </c>
    </row>
    <row r="996" spans="1:21" x14ac:dyDescent="0.25">
      <c r="A996" t="s">
        <v>454</v>
      </c>
      <c r="B996" t="s">
        <v>618</v>
      </c>
      <c r="C996" t="s">
        <v>971</v>
      </c>
      <c r="D996">
        <v>21228</v>
      </c>
      <c r="E996" t="s">
        <v>439</v>
      </c>
      <c r="F996">
        <v>30</v>
      </c>
      <c r="G996">
        <v>32205</v>
      </c>
      <c r="H996">
        <v>566787</v>
      </c>
      <c r="I996">
        <v>39337</v>
      </c>
      <c r="J996" t="s">
        <v>858</v>
      </c>
      <c r="S996" t="s">
        <v>439</v>
      </c>
      <c r="U996" t="s">
        <v>858</v>
      </c>
    </row>
    <row r="997" spans="1:21" x14ac:dyDescent="0.25">
      <c r="A997" t="s">
        <v>454</v>
      </c>
      <c r="B997" t="s">
        <v>561</v>
      </c>
      <c r="C997" t="s">
        <v>640</v>
      </c>
      <c r="D997">
        <v>24672</v>
      </c>
      <c r="E997" t="s">
        <v>868</v>
      </c>
      <c r="F997">
        <v>38</v>
      </c>
      <c r="G997">
        <v>29455</v>
      </c>
      <c r="H997">
        <v>352335</v>
      </c>
      <c r="I997">
        <v>39175</v>
      </c>
      <c r="J997" t="s">
        <v>858</v>
      </c>
      <c r="S997" t="s">
        <v>868</v>
      </c>
      <c r="U997" t="s">
        <v>858</v>
      </c>
    </row>
    <row r="998" spans="1:21" x14ac:dyDescent="0.25">
      <c r="A998" t="s">
        <v>413</v>
      </c>
      <c r="B998" t="s">
        <v>713</v>
      </c>
      <c r="C998" t="s">
        <v>972</v>
      </c>
      <c r="D998">
        <v>19956</v>
      </c>
      <c r="E998" t="s">
        <v>457</v>
      </c>
      <c r="F998">
        <v>34</v>
      </c>
      <c r="G998">
        <v>30627</v>
      </c>
      <c r="H998">
        <v>562356</v>
      </c>
      <c r="I998">
        <v>39129</v>
      </c>
      <c r="J998" t="s">
        <v>858</v>
      </c>
      <c r="S998" t="s">
        <v>457</v>
      </c>
      <c r="U998" t="s">
        <v>858</v>
      </c>
    </row>
    <row r="999" spans="1:21" x14ac:dyDescent="0.25">
      <c r="A999" t="s">
        <v>413</v>
      </c>
      <c r="B999" t="s">
        <v>495</v>
      </c>
      <c r="C999" t="s">
        <v>914</v>
      </c>
      <c r="D999">
        <v>27780</v>
      </c>
      <c r="E999" t="s">
        <v>460</v>
      </c>
      <c r="F999">
        <v>35</v>
      </c>
      <c r="G999">
        <v>30396</v>
      </c>
      <c r="H999">
        <v>352072</v>
      </c>
      <c r="I999">
        <v>39170</v>
      </c>
      <c r="J999" t="s">
        <v>858</v>
      </c>
      <c r="S999" t="s">
        <v>460</v>
      </c>
      <c r="U999" t="s">
        <v>858</v>
      </c>
    </row>
    <row r="1000" spans="1:21" x14ac:dyDescent="0.25">
      <c r="A1000" t="s">
        <v>454</v>
      </c>
      <c r="B1000" t="s">
        <v>681</v>
      </c>
      <c r="C1000" t="s">
        <v>973</v>
      </c>
      <c r="D1000">
        <v>23160</v>
      </c>
      <c r="E1000" t="s">
        <v>416</v>
      </c>
      <c r="F1000">
        <v>33</v>
      </c>
      <c r="G1000">
        <v>30965</v>
      </c>
      <c r="H1000">
        <v>562340</v>
      </c>
      <c r="I1000">
        <v>39177</v>
      </c>
      <c r="J1000" t="s">
        <v>858</v>
      </c>
      <c r="S1000" t="s">
        <v>416</v>
      </c>
      <c r="U1000" t="s">
        <v>858</v>
      </c>
    </row>
    <row r="1001" spans="1:21" x14ac:dyDescent="0.25">
      <c r="A1001" t="s">
        <v>413</v>
      </c>
      <c r="B1001" t="s">
        <v>544</v>
      </c>
      <c r="C1001" t="s">
        <v>974</v>
      </c>
      <c r="D1001">
        <v>18876</v>
      </c>
      <c r="E1001" t="s">
        <v>416</v>
      </c>
      <c r="F1001">
        <v>32</v>
      </c>
      <c r="G1001">
        <v>31677</v>
      </c>
      <c r="H1001">
        <v>352344</v>
      </c>
      <c r="I1001">
        <v>39236</v>
      </c>
      <c r="J1001" t="s">
        <v>858</v>
      </c>
      <c r="S1001" t="s">
        <v>416</v>
      </c>
      <c r="U1001" t="s">
        <v>858</v>
      </c>
    </row>
    <row r="1002" spans="1:21" x14ac:dyDescent="0.25">
      <c r="A1002" t="s">
        <v>413</v>
      </c>
      <c r="B1002" t="s">
        <v>455</v>
      </c>
      <c r="C1002" t="s">
        <v>975</v>
      </c>
      <c r="D1002">
        <v>24456</v>
      </c>
      <c r="E1002" t="s">
        <v>460</v>
      </c>
      <c r="F1002">
        <v>34</v>
      </c>
      <c r="G1002">
        <v>30646</v>
      </c>
      <c r="H1002">
        <v>562346</v>
      </c>
      <c r="I1002">
        <v>39167</v>
      </c>
      <c r="J1002" t="s">
        <v>858</v>
      </c>
      <c r="S1002" t="s">
        <v>460</v>
      </c>
      <c r="U1002" t="s">
        <v>858</v>
      </c>
    </row>
    <row r="1003" spans="1:21" x14ac:dyDescent="0.25">
      <c r="A1003" t="s">
        <v>413</v>
      </c>
      <c r="B1003" t="s">
        <v>524</v>
      </c>
      <c r="C1003" t="s">
        <v>523</v>
      </c>
      <c r="D1003">
        <v>23892</v>
      </c>
      <c r="E1003" t="s">
        <v>622</v>
      </c>
      <c r="F1003">
        <v>42</v>
      </c>
      <c r="G1003">
        <v>27914</v>
      </c>
      <c r="H1003">
        <v>562352</v>
      </c>
      <c r="I1003">
        <v>39108</v>
      </c>
      <c r="J1003" t="s">
        <v>858</v>
      </c>
      <c r="S1003" t="s">
        <v>622</v>
      </c>
      <c r="U1003" t="s">
        <v>858</v>
      </c>
    </row>
    <row r="1004" spans="1:21" x14ac:dyDescent="0.25">
      <c r="A1004" t="s">
        <v>454</v>
      </c>
      <c r="B1004" t="s">
        <v>662</v>
      </c>
      <c r="C1004" t="s">
        <v>976</v>
      </c>
      <c r="D1004">
        <v>31020</v>
      </c>
      <c r="E1004" t="s">
        <v>622</v>
      </c>
      <c r="F1004">
        <v>34</v>
      </c>
      <c r="G1004">
        <v>30777</v>
      </c>
      <c r="H1004">
        <v>562347</v>
      </c>
      <c r="I1004">
        <v>39362</v>
      </c>
      <c r="J1004" t="s">
        <v>858</v>
      </c>
      <c r="S1004" t="s">
        <v>622</v>
      </c>
      <c r="U1004" t="s">
        <v>858</v>
      </c>
    </row>
    <row r="1005" spans="1:21" x14ac:dyDescent="0.25">
      <c r="A1005" t="s">
        <v>454</v>
      </c>
      <c r="B1005" t="s">
        <v>458</v>
      </c>
      <c r="C1005" t="s">
        <v>848</v>
      </c>
      <c r="D1005">
        <v>28980</v>
      </c>
      <c r="E1005" t="s">
        <v>439</v>
      </c>
      <c r="F1005">
        <v>34</v>
      </c>
      <c r="G1005">
        <v>30596</v>
      </c>
      <c r="H1005">
        <v>562349</v>
      </c>
      <c r="I1005">
        <v>39424</v>
      </c>
      <c r="J1005" t="s">
        <v>858</v>
      </c>
      <c r="S1005" t="s">
        <v>439</v>
      </c>
      <c r="U1005" t="s">
        <v>858</v>
      </c>
    </row>
    <row r="1006" spans="1:21" x14ac:dyDescent="0.25">
      <c r="A1006" t="s">
        <v>408</v>
      </c>
      <c r="B1006" t="s">
        <v>608</v>
      </c>
      <c r="C1006" t="s">
        <v>608</v>
      </c>
      <c r="D1006">
        <v>24720</v>
      </c>
      <c r="E1006" t="s">
        <v>460</v>
      </c>
      <c r="F1006">
        <v>37</v>
      </c>
      <c r="G1006">
        <v>29536</v>
      </c>
      <c r="H1006">
        <v>562355</v>
      </c>
      <c r="I1006">
        <v>39396</v>
      </c>
      <c r="J1006" t="s">
        <v>858</v>
      </c>
      <c r="S1006" t="s">
        <v>460</v>
      </c>
      <c r="U1006" t="s">
        <v>858</v>
      </c>
    </row>
    <row r="1007" spans="1:21" x14ac:dyDescent="0.25">
      <c r="A1007" t="s">
        <v>408</v>
      </c>
      <c r="B1007" t="s">
        <v>662</v>
      </c>
      <c r="C1007" t="s">
        <v>977</v>
      </c>
      <c r="D1007">
        <v>19320</v>
      </c>
      <c r="E1007" t="s">
        <v>619</v>
      </c>
      <c r="F1007">
        <v>37</v>
      </c>
      <c r="G1007">
        <v>29757</v>
      </c>
      <c r="H1007">
        <v>352358</v>
      </c>
      <c r="I1007">
        <v>39306</v>
      </c>
      <c r="J1007" t="s">
        <v>858</v>
      </c>
      <c r="S1007" t="s">
        <v>619</v>
      </c>
      <c r="U1007" t="s">
        <v>858</v>
      </c>
    </row>
    <row r="1008" spans="1:21" x14ac:dyDescent="0.25">
      <c r="A1008" t="s">
        <v>413</v>
      </c>
      <c r="B1008" t="s">
        <v>429</v>
      </c>
      <c r="C1008" t="s">
        <v>796</v>
      </c>
      <c r="D1008">
        <v>30504</v>
      </c>
      <c r="E1008" t="s">
        <v>439</v>
      </c>
      <c r="F1008">
        <v>40</v>
      </c>
      <c r="G1008">
        <v>28752</v>
      </c>
      <c r="H1008">
        <v>352060</v>
      </c>
      <c r="I1008">
        <v>39231</v>
      </c>
      <c r="J1008" t="s">
        <v>858</v>
      </c>
      <c r="S1008" t="s">
        <v>439</v>
      </c>
      <c r="U1008" t="s">
        <v>858</v>
      </c>
    </row>
    <row r="1009" spans="1:21" x14ac:dyDescent="0.25">
      <c r="A1009" t="s">
        <v>413</v>
      </c>
      <c r="B1009" t="s">
        <v>452</v>
      </c>
      <c r="C1009" t="s">
        <v>978</v>
      </c>
      <c r="D1009">
        <v>24420</v>
      </c>
      <c r="E1009" t="s">
        <v>416</v>
      </c>
      <c r="F1009">
        <v>36</v>
      </c>
      <c r="G1009">
        <v>30167</v>
      </c>
      <c r="H1009">
        <v>562365</v>
      </c>
      <c r="I1009">
        <v>39411</v>
      </c>
      <c r="J1009" t="s">
        <v>858</v>
      </c>
      <c r="S1009" t="s">
        <v>416</v>
      </c>
      <c r="U1009" t="s">
        <v>858</v>
      </c>
    </row>
    <row r="1010" spans="1:21" x14ac:dyDescent="0.25">
      <c r="A1010" t="s">
        <v>408</v>
      </c>
      <c r="B1010" t="s">
        <v>185</v>
      </c>
      <c r="C1010" t="s">
        <v>191</v>
      </c>
      <c r="D1010">
        <v>18936</v>
      </c>
      <c r="E1010" t="s">
        <v>979</v>
      </c>
      <c r="F1010">
        <v>55</v>
      </c>
      <c r="G1010">
        <v>23130</v>
      </c>
      <c r="H1010">
        <v>562366</v>
      </c>
      <c r="I1010">
        <v>36137</v>
      </c>
      <c r="J1010" t="s">
        <v>466</v>
      </c>
      <c r="S1010" t="s">
        <v>979</v>
      </c>
      <c r="U1010" t="s">
        <v>466</v>
      </c>
    </row>
    <row r="1011" spans="1:21" x14ac:dyDescent="0.25">
      <c r="A1011" t="s">
        <v>408</v>
      </c>
      <c r="B1011" t="s">
        <v>694</v>
      </c>
      <c r="C1011" t="s">
        <v>451</v>
      </c>
      <c r="D1011">
        <v>30312</v>
      </c>
      <c r="E1011" t="s">
        <v>980</v>
      </c>
      <c r="F1011">
        <v>55</v>
      </c>
      <c r="G1011">
        <v>22960</v>
      </c>
      <c r="H1011">
        <v>352371</v>
      </c>
      <c r="I1011">
        <v>36060</v>
      </c>
      <c r="J1011" t="s">
        <v>466</v>
      </c>
      <c r="S1011" t="s">
        <v>980</v>
      </c>
      <c r="U1011" t="s">
        <v>466</v>
      </c>
    </row>
    <row r="1012" spans="1:21" x14ac:dyDescent="0.25">
      <c r="A1012" t="s">
        <v>413</v>
      </c>
      <c r="B1012" t="s">
        <v>578</v>
      </c>
      <c r="C1012" t="s">
        <v>632</v>
      </c>
      <c r="D1012">
        <v>23856</v>
      </c>
      <c r="E1012" t="s">
        <v>439</v>
      </c>
      <c r="F1012">
        <v>56</v>
      </c>
      <c r="G1012">
        <v>22839</v>
      </c>
      <c r="H1012">
        <v>352369</v>
      </c>
      <c r="I1012">
        <v>35836</v>
      </c>
      <c r="J1012" t="s">
        <v>417</v>
      </c>
      <c r="S1012" t="s">
        <v>439</v>
      </c>
      <c r="U1012" t="s">
        <v>417</v>
      </c>
    </row>
    <row r="1013" spans="1:21" x14ac:dyDescent="0.25">
      <c r="A1013" t="s">
        <v>408</v>
      </c>
      <c r="B1013" t="s">
        <v>608</v>
      </c>
      <c r="C1013" t="s">
        <v>629</v>
      </c>
      <c r="D1013">
        <v>30600</v>
      </c>
      <c r="E1013" t="s">
        <v>460</v>
      </c>
      <c r="F1013">
        <v>34</v>
      </c>
      <c r="G1013">
        <v>30686</v>
      </c>
      <c r="H1013">
        <v>352375</v>
      </c>
      <c r="I1013">
        <v>39237</v>
      </c>
      <c r="J1013" t="s">
        <v>858</v>
      </c>
      <c r="S1013" t="s">
        <v>460</v>
      </c>
      <c r="U1013" t="s">
        <v>858</v>
      </c>
    </row>
    <row r="1014" spans="1:21" x14ac:dyDescent="0.25">
      <c r="A1014" t="s">
        <v>408</v>
      </c>
      <c r="B1014" t="s">
        <v>497</v>
      </c>
      <c r="C1014" t="s">
        <v>786</v>
      </c>
      <c r="D1014">
        <v>27552</v>
      </c>
      <c r="E1014" t="s">
        <v>460</v>
      </c>
      <c r="F1014">
        <v>42</v>
      </c>
      <c r="G1014">
        <v>27892</v>
      </c>
      <c r="H1014">
        <v>352379</v>
      </c>
      <c r="I1014">
        <v>39219</v>
      </c>
      <c r="J1014" t="s">
        <v>858</v>
      </c>
      <c r="S1014" t="s">
        <v>460</v>
      </c>
      <c r="U1014" t="s">
        <v>858</v>
      </c>
    </row>
    <row r="1015" spans="1:21" x14ac:dyDescent="0.25">
      <c r="A1015" t="s">
        <v>413</v>
      </c>
      <c r="B1015" t="s">
        <v>547</v>
      </c>
      <c r="C1015" t="s">
        <v>981</v>
      </c>
      <c r="D1015">
        <v>19476</v>
      </c>
      <c r="E1015" t="s">
        <v>982</v>
      </c>
      <c r="F1015">
        <v>36</v>
      </c>
      <c r="G1015">
        <v>30216</v>
      </c>
      <c r="H1015">
        <v>352383</v>
      </c>
      <c r="I1015">
        <v>39236</v>
      </c>
      <c r="J1015" t="s">
        <v>903</v>
      </c>
      <c r="S1015" t="s">
        <v>982</v>
      </c>
      <c r="U1015" t="s">
        <v>903</v>
      </c>
    </row>
    <row r="1016" spans="1:21" x14ac:dyDescent="0.25">
      <c r="A1016" t="s">
        <v>454</v>
      </c>
      <c r="B1016" t="s">
        <v>594</v>
      </c>
      <c r="C1016" t="s">
        <v>983</v>
      </c>
      <c r="D1016">
        <v>20364</v>
      </c>
      <c r="E1016" t="s">
        <v>460</v>
      </c>
      <c r="F1016">
        <v>37</v>
      </c>
      <c r="G1016">
        <v>29622</v>
      </c>
      <c r="H1016">
        <v>562400</v>
      </c>
      <c r="I1016">
        <v>39207</v>
      </c>
      <c r="J1016" t="s">
        <v>858</v>
      </c>
      <c r="S1016" t="s">
        <v>460</v>
      </c>
      <c r="U1016" t="s">
        <v>858</v>
      </c>
    </row>
    <row r="1017" spans="1:21" x14ac:dyDescent="0.25">
      <c r="A1017" t="s">
        <v>454</v>
      </c>
      <c r="B1017" t="s">
        <v>719</v>
      </c>
      <c r="C1017" t="s">
        <v>930</v>
      </c>
      <c r="D1017">
        <v>20640</v>
      </c>
      <c r="E1017" t="s">
        <v>416</v>
      </c>
      <c r="F1017">
        <v>33</v>
      </c>
      <c r="G1017">
        <v>31094</v>
      </c>
      <c r="H1017">
        <v>566961</v>
      </c>
      <c r="I1017">
        <v>39426</v>
      </c>
      <c r="J1017" t="s">
        <v>858</v>
      </c>
      <c r="S1017" t="s">
        <v>416</v>
      </c>
      <c r="U1017" t="s">
        <v>858</v>
      </c>
    </row>
    <row r="1018" spans="1:21" x14ac:dyDescent="0.25">
      <c r="A1018" t="s">
        <v>454</v>
      </c>
      <c r="B1018" t="s">
        <v>509</v>
      </c>
      <c r="C1018" t="s">
        <v>984</v>
      </c>
      <c r="D1018">
        <v>26820</v>
      </c>
      <c r="E1018" t="s">
        <v>439</v>
      </c>
      <c r="F1018">
        <v>28</v>
      </c>
      <c r="G1018">
        <v>32819</v>
      </c>
      <c r="H1018">
        <v>566900</v>
      </c>
      <c r="I1018">
        <v>39090</v>
      </c>
      <c r="J1018" t="s">
        <v>858</v>
      </c>
      <c r="S1018" t="s">
        <v>439</v>
      </c>
      <c r="U1018" t="s">
        <v>858</v>
      </c>
    </row>
    <row r="1019" spans="1:21" x14ac:dyDescent="0.25">
      <c r="A1019" t="s">
        <v>454</v>
      </c>
      <c r="B1019" t="s">
        <v>570</v>
      </c>
      <c r="C1019" t="s">
        <v>985</v>
      </c>
      <c r="D1019">
        <v>25260</v>
      </c>
      <c r="E1019" t="s">
        <v>457</v>
      </c>
      <c r="F1019">
        <v>34</v>
      </c>
      <c r="G1019">
        <v>30749</v>
      </c>
      <c r="H1019">
        <v>562409</v>
      </c>
      <c r="I1019">
        <v>39224</v>
      </c>
      <c r="J1019" t="s">
        <v>858</v>
      </c>
      <c r="S1019" t="s">
        <v>457</v>
      </c>
      <c r="U1019" t="s">
        <v>858</v>
      </c>
    </row>
    <row r="1020" spans="1:21" x14ac:dyDescent="0.25">
      <c r="A1020" t="s">
        <v>413</v>
      </c>
      <c r="B1020" t="s">
        <v>517</v>
      </c>
      <c r="C1020" t="s">
        <v>986</v>
      </c>
      <c r="D1020">
        <v>27072</v>
      </c>
      <c r="E1020" t="s">
        <v>416</v>
      </c>
      <c r="F1020">
        <v>36</v>
      </c>
      <c r="G1020">
        <v>30185</v>
      </c>
      <c r="H1020">
        <v>356905</v>
      </c>
      <c r="I1020">
        <v>39245</v>
      </c>
      <c r="J1020" t="s">
        <v>858</v>
      </c>
      <c r="S1020" t="s">
        <v>416</v>
      </c>
      <c r="U1020" t="s">
        <v>858</v>
      </c>
    </row>
    <row r="1021" spans="1:21" x14ac:dyDescent="0.25">
      <c r="A1021" t="s">
        <v>454</v>
      </c>
      <c r="B1021" t="s">
        <v>579</v>
      </c>
      <c r="C1021" t="s">
        <v>987</v>
      </c>
      <c r="D1021">
        <v>22296</v>
      </c>
      <c r="E1021" t="s">
        <v>460</v>
      </c>
      <c r="F1021">
        <v>31</v>
      </c>
      <c r="G1021">
        <v>31813</v>
      </c>
      <c r="H1021">
        <v>356943</v>
      </c>
      <c r="I1021">
        <v>39205</v>
      </c>
      <c r="J1021" t="s">
        <v>858</v>
      </c>
      <c r="S1021" t="s">
        <v>460</v>
      </c>
      <c r="U1021" t="s">
        <v>858</v>
      </c>
    </row>
    <row r="1022" spans="1:21" x14ac:dyDescent="0.25">
      <c r="A1022" t="s">
        <v>454</v>
      </c>
      <c r="B1022" t="s">
        <v>446</v>
      </c>
      <c r="C1022" t="s">
        <v>988</v>
      </c>
      <c r="D1022">
        <v>22944</v>
      </c>
      <c r="E1022" t="s">
        <v>439</v>
      </c>
      <c r="F1022">
        <v>31</v>
      </c>
      <c r="G1022">
        <v>31902</v>
      </c>
      <c r="H1022">
        <v>566906</v>
      </c>
      <c r="I1022">
        <v>39441</v>
      </c>
      <c r="J1022" t="s">
        <v>858</v>
      </c>
      <c r="S1022" t="s">
        <v>439</v>
      </c>
      <c r="U1022" t="s">
        <v>858</v>
      </c>
    </row>
    <row r="1023" spans="1:21" x14ac:dyDescent="0.25">
      <c r="A1023" t="s">
        <v>413</v>
      </c>
      <c r="B1023" t="s">
        <v>648</v>
      </c>
      <c r="C1023" t="s">
        <v>984</v>
      </c>
      <c r="D1023">
        <v>23376</v>
      </c>
      <c r="E1023" t="s">
        <v>460</v>
      </c>
      <c r="F1023">
        <v>32</v>
      </c>
      <c r="G1023">
        <v>31331</v>
      </c>
      <c r="H1023">
        <v>562424</v>
      </c>
      <c r="I1023">
        <v>39275</v>
      </c>
      <c r="J1023" t="s">
        <v>858</v>
      </c>
      <c r="S1023" t="s">
        <v>460</v>
      </c>
      <c r="U1023" t="s">
        <v>858</v>
      </c>
    </row>
    <row r="1024" spans="1:21" x14ac:dyDescent="0.25">
      <c r="A1024" t="s">
        <v>408</v>
      </c>
      <c r="B1024" t="s">
        <v>492</v>
      </c>
      <c r="C1024" t="s">
        <v>989</v>
      </c>
      <c r="D1024">
        <v>30540</v>
      </c>
      <c r="E1024" t="s">
        <v>460</v>
      </c>
      <c r="F1024">
        <v>29</v>
      </c>
      <c r="G1024">
        <v>32627</v>
      </c>
      <c r="H1024">
        <v>352569</v>
      </c>
      <c r="I1024">
        <v>39144</v>
      </c>
      <c r="J1024" t="s">
        <v>858</v>
      </c>
      <c r="S1024" t="s">
        <v>460</v>
      </c>
      <c r="U1024" t="s">
        <v>858</v>
      </c>
    </row>
    <row r="1025" spans="1:21" x14ac:dyDescent="0.25">
      <c r="A1025" t="s">
        <v>454</v>
      </c>
      <c r="B1025" t="s">
        <v>629</v>
      </c>
      <c r="C1025" t="s">
        <v>990</v>
      </c>
      <c r="D1025">
        <v>25008</v>
      </c>
      <c r="E1025" t="s">
        <v>460</v>
      </c>
      <c r="F1025">
        <v>29</v>
      </c>
      <c r="G1025">
        <v>32739</v>
      </c>
      <c r="H1025">
        <v>562566</v>
      </c>
      <c r="I1025">
        <v>39366</v>
      </c>
      <c r="J1025" t="s">
        <v>858</v>
      </c>
      <c r="S1025" t="s">
        <v>460</v>
      </c>
      <c r="U1025" t="s">
        <v>858</v>
      </c>
    </row>
    <row r="1026" spans="1:21" x14ac:dyDescent="0.25">
      <c r="A1026" t="s">
        <v>454</v>
      </c>
      <c r="B1026" t="s">
        <v>483</v>
      </c>
      <c r="C1026" t="s">
        <v>956</v>
      </c>
      <c r="D1026">
        <v>27396</v>
      </c>
      <c r="E1026" t="s">
        <v>502</v>
      </c>
      <c r="F1026">
        <v>34</v>
      </c>
      <c r="G1026">
        <v>30780</v>
      </c>
      <c r="H1026">
        <v>562439</v>
      </c>
      <c r="I1026">
        <v>39280</v>
      </c>
      <c r="J1026" t="s">
        <v>858</v>
      </c>
      <c r="S1026" t="s">
        <v>502</v>
      </c>
      <c r="U1026" t="s">
        <v>858</v>
      </c>
    </row>
    <row r="1027" spans="1:21" x14ac:dyDescent="0.25">
      <c r="A1027" t="s">
        <v>408</v>
      </c>
      <c r="B1027" t="s">
        <v>157</v>
      </c>
      <c r="C1027" t="s">
        <v>991</v>
      </c>
      <c r="D1027">
        <v>23184</v>
      </c>
      <c r="E1027" t="s">
        <v>473</v>
      </c>
      <c r="F1027">
        <v>37</v>
      </c>
      <c r="G1027">
        <v>29741</v>
      </c>
      <c r="H1027">
        <v>562440</v>
      </c>
      <c r="I1027">
        <v>39347</v>
      </c>
      <c r="J1027" t="s">
        <v>858</v>
      </c>
      <c r="S1027" t="s">
        <v>473</v>
      </c>
      <c r="U1027" t="s">
        <v>858</v>
      </c>
    </row>
    <row r="1028" spans="1:21" x14ac:dyDescent="0.25">
      <c r="A1028" t="s">
        <v>408</v>
      </c>
      <c r="B1028" t="s">
        <v>495</v>
      </c>
      <c r="C1028" t="s">
        <v>992</v>
      </c>
      <c r="D1028">
        <v>22920</v>
      </c>
      <c r="E1028" t="s">
        <v>473</v>
      </c>
      <c r="F1028">
        <v>31</v>
      </c>
      <c r="G1028">
        <v>31917</v>
      </c>
      <c r="H1028">
        <v>562447</v>
      </c>
      <c r="I1028">
        <v>39266</v>
      </c>
      <c r="J1028" t="s">
        <v>858</v>
      </c>
      <c r="S1028" t="s">
        <v>473</v>
      </c>
      <c r="U1028" t="s">
        <v>858</v>
      </c>
    </row>
    <row r="1029" spans="1:21" x14ac:dyDescent="0.25">
      <c r="A1029" t="s">
        <v>413</v>
      </c>
      <c r="B1029" t="s">
        <v>409</v>
      </c>
      <c r="C1029" t="s">
        <v>993</v>
      </c>
      <c r="D1029">
        <v>24780</v>
      </c>
      <c r="E1029" t="s">
        <v>460</v>
      </c>
      <c r="F1029">
        <v>32</v>
      </c>
      <c r="G1029">
        <v>31662</v>
      </c>
      <c r="H1029">
        <v>562446</v>
      </c>
      <c r="I1029">
        <v>39442</v>
      </c>
      <c r="J1029" t="s">
        <v>858</v>
      </c>
      <c r="S1029" t="s">
        <v>460</v>
      </c>
      <c r="U1029" t="s">
        <v>858</v>
      </c>
    </row>
    <row r="1030" spans="1:21" x14ac:dyDescent="0.25">
      <c r="A1030" t="s">
        <v>454</v>
      </c>
      <c r="B1030" t="s">
        <v>485</v>
      </c>
      <c r="C1030" t="s">
        <v>523</v>
      </c>
      <c r="D1030">
        <v>24096</v>
      </c>
      <c r="E1030" t="s">
        <v>416</v>
      </c>
      <c r="F1030">
        <v>35</v>
      </c>
      <c r="G1030">
        <v>30324</v>
      </c>
      <c r="H1030">
        <v>352451</v>
      </c>
      <c r="I1030">
        <v>39397</v>
      </c>
      <c r="J1030" t="s">
        <v>858</v>
      </c>
      <c r="S1030" t="s">
        <v>416</v>
      </c>
      <c r="U1030" t="s">
        <v>858</v>
      </c>
    </row>
    <row r="1031" spans="1:21" x14ac:dyDescent="0.25">
      <c r="A1031" t="s">
        <v>408</v>
      </c>
      <c r="B1031" t="s">
        <v>572</v>
      </c>
      <c r="C1031" t="s">
        <v>679</v>
      </c>
      <c r="D1031">
        <v>23040</v>
      </c>
      <c r="E1031" t="s">
        <v>741</v>
      </c>
      <c r="F1031">
        <v>40</v>
      </c>
      <c r="G1031">
        <v>28554</v>
      </c>
      <c r="H1031">
        <v>562453</v>
      </c>
      <c r="I1031">
        <v>39412</v>
      </c>
      <c r="J1031" t="s">
        <v>858</v>
      </c>
      <c r="S1031" t="s">
        <v>741</v>
      </c>
      <c r="U1031" t="s">
        <v>858</v>
      </c>
    </row>
    <row r="1032" spans="1:21" x14ac:dyDescent="0.25">
      <c r="A1032" t="s">
        <v>408</v>
      </c>
      <c r="B1032" t="s">
        <v>625</v>
      </c>
      <c r="C1032" t="s">
        <v>161</v>
      </c>
      <c r="D1032">
        <v>31176</v>
      </c>
      <c r="E1032" t="s">
        <v>749</v>
      </c>
      <c r="F1032">
        <v>37</v>
      </c>
      <c r="G1032">
        <v>29501</v>
      </c>
      <c r="H1032">
        <v>352454</v>
      </c>
      <c r="I1032">
        <v>39170</v>
      </c>
      <c r="J1032" t="s">
        <v>858</v>
      </c>
      <c r="S1032" t="s">
        <v>749</v>
      </c>
      <c r="U1032" t="s">
        <v>858</v>
      </c>
    </row>
    <row r="1033" spans="1:21" x14ac:dyDescent="0.25">
      <c r="A1033" t="s">
        <v>454</v>
      </c>
      <c r="B1033" t="s">
        <v>665</v>
      </c>
      <c r="C1033" t="s">
        <v>994</v>
      </c>
      <c r="D1033">
        <v>30528</v>
      </c>
      <c r="E1033" t="s">
        <v>473</v>
      </c>
      <c r="F1033">
        <v>36</v>
      </c>
      <c r="G1033">
        <v>30013</v>
      </c>
      <c r="H1033">
        <v>562456</v>
      </c>
      <c r="I1033">
        <v>39301</v>
      </c>
      <c r="J1033" t="s">
        <v>858</v>
      </c>
      <c r="S1033" t="s">
        <v>473</v>
      </c>
      <c r="U1033" t="s">
        <v>858</v>
      </c>
    </row>
    <row r="1034" spans="1:21" x14ac:dyDescent="0.25">
      <c r="A1034" t="s">
        <v>454</v>
      </c>
      <c r="B1034" t="s">
        <v>437</v>
      </c>
      <c r="C1034" t="s">
        <v>596</v>
      </c>
      <c r="D1034">
        <v>22752</v>
      </c>
      <c r="E1034" t="s">
        <v>473</v>
      </c>
      <c r="F1034">
        <v>35</v>
      </c>
      <c r="G1034">
        <v>30500</v>
      </c>
      <c r="H1034">
        <v>352461</v>
      </c>
      <c r="I1034">
        <v>39337</v>
      </c>
      <c r="J1034" t="s">
        <v>858</v>
      </c>
      <c r="S1034" t="s">
        <v>473</v>
      </c>
      <c r="U1034" t="s">
        <v>858</v>
      </c>
    </row>
    <row r="1035" spans="1:21" x14ac:dyDescent="0.25">
      <c r="A1035" t="s">
        <v>454</v>
      </c>
      <c r="B1035" t="s">
        <v>452</v>
      </c>
      <c r="C1035" t="s">
        <v>844</v>
      </c>
      <c r="D1035">
        <v>28392</v>
      </c>
      <c r="E1035" t="s">
        <v>460</v>
      </c>
      <c r="F1035">
        <v>31</v>
      </c>
      <c r="G1035">
        <v>31917</v>
      </c>
      <c r="H1035">
        <v>352464</v>
      </c>
      <c r="I1035">
        <v>39266</v>
      </c>
      <c r="J1035" t="s">
        <v>858</v>
      </c>
      <c r="S1035" t="s">
        <v>460</v>
      </c>
      <c r="U1035" t="s">
        <v>858</v>
      </c>
    </row>
    <row r="1036" spans="1:21" x14ac:dyDescent="0.25">
      <c r="A1036" t="s">
        <v>413</v>
      </c>
      <c r="B1036" t="s">
        <v>485</v>
      </c>
      <c r="C1036" t="s">
        <v>640</v>
      </c>
      <c r="D1036">
        <v>30420</v>
      </c>
      <c r="E1036" t="s">
        <v>439</v>
      </c>
      <c r="F1036">
        <v>42</v>
      </c>
      <c r="G1036">
        <v>27708</v>
      </c>
      <c r="H1036">
        <v>562467</v>
      </c>
      <c r="I1036">
        <v>39162</v>
      </c>
      <c r="J1036" t="s">
        <v>858</v>
      </c>
      <c r="S1036" t="s">
        <v>439</v>
      </c>
      <c r="U1036" t="s">
        <v>858</v>
      </c>
    </row>
    <row r="1037" spans="1:21" x14ac:dyDescent="0.25">
      <c r="A1037" t="s">
        <v>413</v>
      </c>
      <c r="B1037" t="s">
        <v>455</v>
      </c>
      <c r="C1037" t="s">
        <v>995</v>
      </c>
      <c r="D1037">
        <v>23748</v>
      </c>
      <c r="E1037" t="s">
        <v>996</v>
      </c>
      <c r="F1037">
        <v>35</v>
      </c>
      <c r="G1037">
        <v>30265</v>
      </c>
      <c r="H1037">
        <v>352468</v>
      </c>
      <c r="I1037">
        <v>39377</v>
      </c>
      <c r="J1037" t="s">
        <v>903</v>
      </c>
      <c r="S1037" t="s">
        <v>996</v>
      </c>
      <c r="U1037" t="s">
        <v>903</v>
      </c>
    </row>
    <row r="1038" spans="1:21" x14ac:dyDescent="0.25">
      <c r="A1038" t="s">
        <v>413</v>
      </c>
      <c r="B1038" t="s">
        <v>570</v>
      </c>
      <c r="C1038" t="s">
        <v>847</v>
      </c>
      <c r="D1038">
        <v>21804</v>
      </c>
      <c r="E1038" t="s">
        <v>439</v>
      </c>
      <c r="F1038">
        <v>44</v>
      </c>
      <c r="G1038">
        <v>26959</v>
      </c>
      <c r="H1038">
        <v>352488</v>
      </c>
      <c r="I1038">
        <v>35175</v>
      </c>
      <c r="J1038" t="s">
        <v>417</v>
      </c>
      <c r="S1038" t="s">
        <v>439</v>
      </c>
      <c r="U1038" t="s">
        <v>417</v>
      </c>
    </row>
    <row r="1039" spans="1:21" x14ac:dyDescent="0.25">
      <c r="A1039" t="s">
        <v>454</v>
      </c>
      <c r="B1039" t="s">
        <v>570</v>
      </c>
      <c r="C1039" t="s">
        <v>942</v>
      </c>
      <c r="D1039">
        <v>28716</v>
      </c>
      <c r="E1039" t="s">
        <v>460</v>
      </c>
      <c r="F1039">
        <v>38</v>
      </c>
      <c r="G1039">
        <v>29309</v>
      </c>
      <c r="H1039">
        <v>352493</v>
      </c>
      <c r="I1039">
        <v>39180</v>
      </c>
      <c r="J1039" t="s">
        <v>858</v>
      </c>
      <c r="S1039" t="s">
        <v>460</v>
      </c>
      <c r="U1039" t="s">
        <v>858</v>
      </c>
    </row>
    <row r="1040" spans="1:21" x14ac:dyDescent="0.25">
      <c r="A1040" t="s">
        <v>454</v>
      </c>
      <c r="B1040" t="s">
        <v>568</v>
      </c>
      <c r="C1040" t="s">
        <v>722</v>
      </c>
      <c r="D1040">
        <v>22020</v>
      </c>
      <c r="E1040" t="s">
        <v>460</v>
      </c>
      <c r="F1040">
        <v>35</v>
      </c>
      <c r="G1040">
        <v>30547</v>
      </c>
      <c r="H1040">
        <v>562491</v>
      </c>
      <c r="I1040">
        <v>39205</v>
      </c>
      <c r="J1040" t="s">
        <v>858</v>
      </c>
      <c r="S1040" t="s">
        <v>460</v>
      </c>
      <c r="U1040" t="s">
        <v>858</v>
      </c>
    </row>
    <row r="1041" spans="1:21" x14ac:dyDescent="0.25">
      <c r="A1041" t="s">
        <v>454</v>
      </c>
      <c r="B1041" t="s">
        <v>464</v>
      </c>
      <c r="C1041" t="s">
        <v>943</v>
      </c>
      <c r="D1041">
        <v>27432</v>
      </c>
      <c r="E1041" t="s">
        <v>622</v>
      </c>
      <c r="F1041">
        <v>44</v>
      </c>
      <c r="G1041">
        <v>27171</v>
      </c>
      <c r="H1041">
        <v>562497</v>
      </c>
      <c r="I1041">
        <v>35160</v>
      </c>
      <c r="J1041" t="s">
        <v>858</v>
      </c>
      <c r="S1041" t="s">
        <v>622</v>
      </c>
      <c r="U1041" t="s">
        <v>858</v>
      </c>
    </row>
    <row r="1042" spans="1:21" x14ac:dyDescent="0.25">
      <c r="A1042" t="s">
        <v>454</v>
      </c>
      <c r="B1042" t="s">
        <v>561</v>
      </c>
      <c r="C1042" t="s">
        <v>969</v>
      </c>
      <c r="D1042">
        <v>27696</v>
      </c>
      <c r="E1042" t="s">
        <v>439</v>
      </c>
      <c r="F1042">
        <v>34</v>
      </c>
      <c r="G1042">
        <v>30875</v>
      </c>
      <c r="H1042">
        <v>562505</v>
      </c>
      <c r="I1042">
        <v>39222</v>
      </c>
      <c r="J1042" t="s">
        <v>858</v>
      </c>
      <c r="S1042" t="s">
        <v>439</v>
      </c>
      <c r="U1042" t="s">
        <v>858</v>
      </c>
    </row>
    <row r="1043" spans="1:21" x14ac:dyDescent="0.25">
      <c r="A1043" t="s">
        <v>413</v>
      </c>
      <c r="B1043" t="s">
        <v>592</v>
      </c>
      <c r="C1043" t="s">
        <v>942</v>
      </c>
      <c r="D1043">
        <v>26340</v>
      </c>
      <c r="E1043" t="s">
        <v>439</v>
      </c>
      <c r="F1043">
        <v>37</v>
      </c>
      <c r="G1043">
        <v>29581</v>
      </c>
      <c r="H1043">
        <v>352507</v>
      </c>
      <c r="I1043">
        <v>39335</v>
      </c>
      <c r="J1043" t="s">
        <v>858</v>
      </c>
      <c r="S1043" t="s">
        <v>439</v>
      </c>
      <c r="U1043" t="s">
        <v>858</v>
      </c>
    </row>
    <row r="1044" spans="1:21" x14ac:dyDescent="0.25">
      <c r="A1044" t="s">
        <v>454</v>
      </c>
      <c r="B1044" t="s">
        <v>490</v>
      </c>
      <c r="C1044" t="s">
        <v>984</v>
      </c>
      <c r="D1044">
        <v>24144</v>
      </c>
      <c r="E1044" t="s">
        <v>439</v>
      </c>
      <c r="F1044">
        <v>32</v>
      </c>
      <c r="G1044">
        <v>31361</v>
      </c>
      <c r="H1044">
        <v>352512</v>
      </c>
      <c r="I1044">
        <v>39087</v>
      </c>
      <c r="J1044" t="s">
        <v>858</v>
      </c>
      <c r="S1044" t="s">
        <v>439</v>
      </c>
      <c r="U1044" t="s">
        <v>858</v>
      </c>
    </row>
    <row r="1045" spans="1:21" x14ac:dyDescent="0.25">
      <c r="A1045" t="s">
        <v>413</v>
      </c>
      <c r="B1045" t="s">
        <v>429</v>
      </c>
      <c r="C1045" t="s">
        <v>893</v>
      </c>
      <c r="D1045">
        <v>23400</v>
      </c>
      <c r="E1045" t="s">
        <v>749</v>
      </c>
      <c r="F1045">
        <v>34</v>
      </c>
      <c r="G1045">
        <v>30645</v>
      </c>
      <c r="H1045">
        <v>350930</v>
      </c>
      <c r="I1045">
        <v>39214</v>
      </c>
      <c r="J1045" t="s">
        <v>858</v>
      </c>
      <c r="S1045" t="s">
        <v>749</v>
      </c>
      <c r="U1045" t="s">
        <v>858</v>
      </c>
    </row>
    <row r="1046" spans="1:21" x14ac:dyDescent="0.25">
      <c r="A1046" t="s">
        <v>408</v>
      </c>
      <c r="B1046" t="s">
        <v>434</v>
      </c>
      <c r="C1046" t="s">
        <v>901</v>
      </c>
      <c r="D1046">
        <v>27096</v>
      </c>
      <c r="E1046" t="s">
        <v>482</v>
      </c>
      <c r="F1046">
        <v>38</v>
      </c>
      <c r="G1046">
        <v>29327</v>
      </c>
      <c r="H1046">
        <v>352618</v>
      </c>
      <c r="I1046">
        <v>36222</v>
      </c>
      <c r="J1046" t="s">
        <v>858</v>
      </c>
      <c r="S1046" t="s">
        <v>482</v>
      </c>
      <c r="U1046" t="s">
        <v>858</v>
      </c>
    </row>
    <row r="1047" spans="1:21" x14ac:dyDescent="0.25">
      <c r="A1047" t="s">
        <v>413</v>
      </c>
      <c r="B1047" t="s">
        <v>546</v>
      </c>
      <c r="C1047" t="s">
        <v>907</v>
      </c>
      <c r="D1047">
        <v>29136</v>
      </c>
      <c r="E1047" t="s">
        <v>460</v>
      </c>
      <c r="F1047">
        <v>31</v>
      </c>
      <c r="G1047">
        <v>31948</v>
      </c>
      <c r="H1047">
        <v>352613</v>
      </c>
      <c r="I1047">
        <v>39412</v>
      </c>
      <c r="J1047" t="s">
        <v>858</v>
      </c>
      <c r="S1047" t="s">
        <v>460</v>
      </c>
      <c r="U1047" t="s">
        <v>858</v>
      </c>
    </row>
    <row r="1048" spans="1:21" x14ac:dyDescent="0.25">
      <c r="A1048" t="s">
        <v>454</v>
      </c>
      <c r="B1048" t="s">
        <v>471</v>
      </c>
      <c r="C1048" t="s">
        <v>922</v>
      </c>
      <c r="D1048">
        <v>28848</v>
      </c>
      <c r="E1048" t="s">
        <v>460</v>
      </c>
      <c r="F1048">
        <v>32</v>
      </c>
      <c r="G1048">
        <v>31332</v>
      </c>
      <c r="H1048">
        <v>562627</v>
      </c>
      <c r="I1048">
        <v>39426</v>
      </c>
      <c r="J1048" t="s">
        <v>858</v>
      </c>
      <c r="S1048" t="s">
        <v>460</v>
      </c>
      <c r="U1048" t="s">
        <v>858</v>
      </c>
    </row>
    <row r="1049" spans="1:21" x14ac:dyDescent="0.25">
      <c r="A1049" t="s">
        <v>408</v>
      </c>
      <c r="B1049" t="s">
        <v>458</v>
      </c>
      <c r="C1049" t="s">
        <v>997</v>
      </c>
      <c r="D1049">
        <v>21864</v>
      </c>
      <c r="E1049" t="s">
        <v>460</v>
      </c>
      <c r="F1049">
        <v>31</v>
      </c>
      <c r="G1049">
        <v>31844</v>
      </c>
      <c r="H1049">
        <v>562630</v>
      </c>
      <c r="I1049">
        <v>39370</v>
      </c>
      <c r="J1049" t="s">
        <v>858</v>
      </c>
      <c r="S1049" t="s">
        <v>460</v>
      </c>
      <c r="U1049" t="s">
        <v>858</v>
      </c>
    </row>
    <row r="1050" spans="1:21" x14ac:dyDescent="0.25">
      <c r="A1050" t="s">
        <v>408</v>
      </c>
      <c r="B1050" t="s">
        <v>500</v>
      </c>
      <c r="C1050" t="s">
        <v>913</v>
      </c>
      <c r="D1050">
        <v>25692</v>
      </c>
      <c r="E1050" t="s">
        <v>460</v>
      </c>
      <c r="F1050">
        <v>37</v>
      </c>
      <c r="G1050">
        <v>29777</v>
      </c>
      <c r="H1050">
        <v>352501</v>
      </c>
      <c r="I1050">
        <v>39107</v>
      </c>
      <c r="J1050" t="s">
        <v>858</v>
      </c>
      <c r="S1050" t="s">
        <v>460</v>
      </c>
      <c r="U1050" t="s">
        <v>858</v>
      </c>
    </row>
    <row r="1051" spans="1:21" x14ac:dyDescent="0.25">
      <c r="A1051" t="s">
        <v>454</v>
      </c>
      <c r="B1051" t="s">
        <v>671</v>
      </c>
      <c r="C1051" t="s">
        <v>998</v>
      </c>
      <c r="D1051">
        <v>27984</v>
      </c>
      <c r="E1051" t="s">
        <v>439</v>
      </c>
      <c r="F1051">
        <v>30</v>
      </c>
      <c r="G1051">
        <v>32341</v>
      </c>
      <c r="H1051">
        <v>562648</v>
      </c>
      <c r="I1051">
        <v>39222</v>
      </c>
      <c r="J1051" t="s">
        <v>858</v>
      </c>
      <c r="S1051" t="s">
        <v>439</v>
      </c>
      <c r="U1051" t="s">
        <v>858</v>
      </c>
    </row>
    <row r="1052" spans="1:21" x14ac:dyDescent="0.25">
      <c r="A1052" t="s">
        <v>408</v>
      </c>
      <c r="B1052" t="s">
        <v>614</v>
      </c>
      <c r="C1052" t="s">
        <v>835</v>
      </c>
      <c r="D1052">
        <v>30468</v>
      </c>
      <c r="E1052" t="s">
        <v>470</v>
      </c>
      <c r="F1052">
        <v>38</v>
      </c>
      <c r="G1052">
        <v>29277</v>
      </c>
      <c r="H1052">
        <v>562626</v>
      </c>
      <c r="I1052">
        <v>39337</v>
      </c>
      <c r="J1052" t="s">
        <v>858</v>
      </c>
      <c r="S1052" t="s">
        <v>470</v>
      </c>
      <c r="U1052" t="s">
        <v>858</v>
      </c>
    </row>
    <row r="1053" spans="1:21" x14ac:dyDescent="0.25">
      <c r="A1053" t="s">
        <v>413</v>
      </c>
      <c r="B1053" t="s">
        <v>748</v>
      </c>
      <c r="C1053" t="s">
        <v>600</v>
      </c>
      <c r="D1053">
        <v>23676</v>
      </c>
      <c r="E1053" t="s">
        <v>416</v>
      </c>
      <c r="F1053">
        <v>40</v>
      </c>
      <c r="G1053">
        <v>28455</v>
      </c>
      <c r="H1053">
        <v>352642</v>
      </c>
      <c r="I1053">
        <v>39175</v>
      </c>
      <c r="J1053" t="s">
        <v>858</v>
      </c>
      <c r="S1053" t="s">
        <v>416</v>
      </c>
      <c r="U1053" t="s">
        <v>858</v>
      </c>
    </row>
    <row r="1054" spans="1:21" x14ac:dyDescent="0.25">
      <c r="A1054" t="s">
        <v>413</v>
      </c>
      <c r="B1054" t="s">
        <v>185</v>
      </c>
      <c r="C1054" t="s">
        <v>907</v>
      </c>
      <c r="D1054">
        <v>20676</v>
      </c>
      <c r="E1054" t="s">
        <v>416</v>
      </c>
      <c r="F1054">
        <v>33</v>
      </c>
      <c r="G1054">
        <v>31215</v>
      </c>
      <c r="H1054">
        <v>352660</v>
      </c>
      <c r="I1054">
        <v>39129</v>
      </c>
      <c r="J1054" t="s">
        <v>858</v>
      </c>
      <c r="S1054" t="s">
        <v>416</v>
      </c>
      <c r="U1054" t="s">
        <v>858</v>
      </c>
    </row>
    <row r="1055" spans="1:21" x14ac:dyDescent="0.25">
      <c r="A1055" t="s">
        <v>454</v>
      </c>
      <c r="B1055" t="s">
        <v>521</v>
      </c>
      <c r="C1055" t="s">
        <v>983</v>
      </c>
      <c r="D1055">
        <v>21744</v>
      </c>
      <c r="E1055" t="s">
        <v>460</v>
      </c>
      <c r="F1055">
        <v>31</v>
      </c>
      <c r="G1055">
        <v>31782</v>
      </c>
      <c r="H1055">
        <v>352667</v>
      </c>
      <c r="I1055">
        <v>39170</v>
      </c>
      <c r="J1055" t="s">
        <v>858</v>
      </c>
      <c r="S1055" t="s">
        <v>460</v>
      </c>
      <c r="U1055" t="s">
        <v>858</v>
      </c>
    </row>
    <row r="1056" spans="1:21" x14ac:dyDescent="0.25">
      <c r="A1056" t="s">
        <v>408</v>
      </c>
      <c r="B1056" t="s">
        <v>625</v>
      </c>
      <c r="C1056" t="s">
        <v>542</v>
      </c>
      <c r="D1056">
        <v>22008</v>
      </c>
      <c r="E1056" t="s">
        <v>868</v>
      </c>
      <c r="F1056">
        <v>44</v>
      </c>
      <c r="G1056">
        <v>27171</v>
      </c>
      <c r="H1056">
        <v>562656</v>
      </c>
      <c r="I1056">
        <v>35160</v>
      </c>
      <c r="J1056" t="s">
        <v>858</v>
      </c>
      <c r="S1056" t="s">
        <v>868</v>
      </c>
      <c r="U1056" t="s">
        <v>858</v>
      </c>
    </row>
    <row r="1057" spans="1:21" x14ac:dyDescent="0.25">
      <c r="A1057" t="s">
        <v>408</v>
      </c>
      <c r="B1057" t="s">
        <v>446</v>
      </c>
      <c r="C1057" t="s">
        <v>999</v>
      </c>
      <c r="D1057">
        <v>18888</v>
      </c>
      <c r="E1057" t="s">
        <v>445</v>
      </c>
      <c r="F1057">
        <v>42</v>
      </c>
      <c r="G1057">
        <v>27679</v>
      </c>
      <c r="H1057">
        <v>352650</v>
      </c>
      <c r="I1057">
        <v>35219</v>
      </c>
      <c r="J1057" t="s">
        <v>858</v>
      </c>
      <c r="S1057" t="s">
        <v>445</v>
      </c>
      <c r="U1057" t="s">
        <v>858</v>
      </c>
    </row>
    <row r="1058" spans="1:21" x14ac:dyDescent="0.25">
      <c r="A1058" t="s">
        <v>413</v>
      </c>
      <c r="B1058" t="s">
        <v>730</v>
      </c>
      <c r="C1058" t="s">
        <v>175</v>
      </c>
      <c r="D1058">
        <v>27060</v>
      </c>
      <c r="E1058" t="s">
        <v>460</v>
      </c>
      <c r="F1058">
        <v>40</v>
      </c>
      <c r="G1058">
        <v>28663</v>
      </c>
      <c r="H1058">
        <v>562635</v>
      </c>
      <c r="I1058">
        <v>39167</v>
      </c>
      <c r="J1058" t="s">
        <v>858</v>
      </c>
      <c r="S1058" t="s">
        <v>460</v>
      </c>
      <c r="U1058" t="s">
        <v>858</v>
      </c>
    </row>
    <row r="1059" spans="1:21" x14ac:dyDescent="0.25">
      <c r="A1059" t="s">
        <v>408</v>
      </c>
      <c r="B1059" t="s">
        <v>578</v>
      </c>
      <c r="C1059" t="s">
        <v>629</v>
      </c>
      <c r="D1059">
        <v>18564</v>
      </c>
      <c r="E1059" t="s">
        <v>473</v>
      </c>
      <c r="F1059">
        <v>35</v>
      </c>
      <c r="G1059">
        <v>30566</v>
      </c>
      <c r="H1059">
        <v>562658</v>
      </c>
      <c r="I1059">
        <v>39108</v>
      </c>
      <c r="J1059" t="s">
        <v>858</v>
      </c>
      <c r="S1059" t="s">
        <v>473</v>
      </c>
      <c r="U1059" t="s">
        <v>858</v>
      </c>
    </row>
    <row r="1060" spans="1:21" x14ac:dyDescent="0.25">
      <c r="A1060" t="s">
        <v>413</v>
      </c>
      <c r="B1060" t="s">
        <v>817</v>
      </c>
      <c r="C1060" t="s">
        <v>1000</v>
      </c>
      <c r="D1060">
        <v>24060</v>
      </c>
      <c r="E1060" t="s">
        <v>473</v>
      </c>
      <c r="F1060">
        <v>34</v>
      </c>
      <c r="G1060">
        <v>30822</v>
      </c>
      <c r="H1060">
        <v>562657</v>
      </c>
      <c r="I1060">
        <v>39362</v>
      </c>
      <c r="J1060" t="s">
        <v>858</v>
      </c>
      <c r="S1060" t="s">
        <v>473</v>
      </c>
      <c r="U1060" t="s">
        <v>858</v>
      </c>
    </row>
    <row r="1061" spans="1:21" x14ac:dyDescent="0.25">
      <c r="A1061" t="s">
        <v>454</v>
      </c>
      <c r="B1061" t="s">
        <v>479</v>
      </c>
      <c r="C1061" t="s">
        <v>523</v>
      </c>
      <c r="D1061">
        <v>20256</v>
      </c>
      <c r="E1061" t="s">
        <v>460</v>
      </c>
      <c r="F1061">
        <v>34</v>
      </c>
      <c r="G1061">
        <v>30867</v>
      </c>
      <c r="H1061">
        <v>352679</v>
      </c>
      <c r="I1061">
        <v>39424</v>
      </c>
      <c r="J1061" t="s">
        <v>858</v>
      </c>
      <c r="S1061" t="s">
        <v>460</v>
      </c>
      <c r="U1061" t="s">
        <v>858</v>
      </c>
    </row>
    <row r="1062" spans="1:21" x14ac:dyDescent="0.25">
      <c r="A1062" t="s">
        <v>413</v>
      </c>
      <c r="B1062" t="s">
        <v>667</v>
      </c>
      <c r="C1062" t="s">
        <v>993</v>
      </c>
      <c r="D1062">
        <v>28044</v>
      </c>
      <c r="E1062" t="s">
        <v>460</v>
      </c>
      <c r="F1062">
        <v>33</v>
      </c>
      <c r="G1062">
        <v>31109</v>
      </c>
      <c r="H1062">
        <v>562665</v>
      </c>
      <c r="I1062">
        <v>39396</v>
      </c>
      <c r="J1062" t="s">
        <v>858</v>
      </c>
      <c r="S1062" t="s">
        <v>460</v>
      </c>
      <c r="U1062" t="s">
        <v>858</v>
      </c>
    </row>
    <row r="1063" spans="1:21" x14ac:dyDescent="0.25">
      <c r="A1063" t="s">
        <v>408</v>
      </c>
      <c r="B1063" t="s">
        <v>521</v>
      </c>
      <c r="C1063" t="s">
        <v>1001</v>
      </c>
      <c r="D1063">
        <v>28524</v>
      </c>
      <c r="E1063" t="s">
        <v>460</v>
      </c>
      <c r="F1063">
        <v>37</v>
      </c>
      <c r="G1063">
        <v>29681</v>
      </c>
      <c r="H1063">
        <v>562654</v>
      </c>
      <c r="I1063">
        <v>39306</v>
      </c>
      <c r="J1063" t="s">
        <v>858</v>
      </c>
      <c r="S1063" t="s">
        <v>460</v>
      </c>
      <c r="U1063" t="s">
        <v>858</v>
      </c>
    </row>
    <row r="1064" spans="1:21" x14ac:dyDescent="0.25">
      <c r="A1064" t="s">
        <v>413</v>
      </c>
      <c r="B1064" t="s">
        <v>476</v>
      </c>
      <c r="C1064" t="s">
        <v>1002</v>
      </c>
      <c r="D1064">
        <v>27528</v>
      </c>
      <c r="E1064" t="s">
        <v>411</v>
      </c>
      <c r="F1064">
        <v>47</v>
      </c>
      <c r="G1064">
        <v>26104</v>
      </c>
      <c r="H1064">
        <v>352637</v>
      </c>
      <c r="I1064">
        <v>35214</v>
      </c>
      <c r="J1064" t="s">
        <v>918</v>
      </c>
      <c r="S1064" t="s">
        <v>411</v>
      </c>
      <c r="U1064" t="s">
        <v>918</v>
      </c>
    </row>
    <row r="1065" spans="1:21" x14ac:dyDescent="0.25">
      <c r="A1065" t="s">
        <v>413</v>
      </c>
      <c r="B1065" t="s">
        <v>648</v>
      </c>
      <c r="C1065" t="s">
        <v>849</v>
      </c>
      <c r="D1065">
        <v>20352</v>
      </c>
      <c r="E1065" t="s">
        <v>416</v>
      </c>
      <c r="F1065">
        <v>32</v>
      </c>
      <c r="G1065">
        <v>31561</v>
      </c>
      <c r="H1065">
        <v>352690</v>
      </c>
      <c r="I1065">
        <v>39411</v>
      </c>
      <c r="J1065" t="s">
        <v>858</v>
      </c>
      <c r="S1065" t="s">
        <v>416</v>
      </c>
      <c r="U1065" t="s">
        <v>858</v>
      </c>
    </row>
    <row r="1066" spans="1:21" x14ac:dyDescent="0.25">
      <c r="A1066" t="s">
        <v>413</v>
      </c>
      <c r="B1066" t="s">
        <v>534</v>
      </c>
      <c r="C1066" t="s">
        <v>896</v>
      </c>
      <c r="D1066">
        <v>29136</v>
      </c>
      <c r="E1066" t="s">
        <v>416</v>
      </c>
      <c r="F1066">
        <v>44</v>
      </c>
      <c r="G1066">
        <v>27248</v>
      </c>
      <c r="H1066">
        <v>562692</v>
      </c>
      <c r="I1066">
        <v>39424</v>
      </c>
      <c r="J1066" t="s">
        <v>858</v>
      </c>
      <c r="S1066" t="s">
        <v>416</v>
      </c>
      <c r="U1066" t="s">
        <v>858</v>
      </c>
    </row>
    <row r="1067" spans="1:21" x14ac:dyDescent="0.25">
      <c r="A1067" t="s">
        <v>408</v>
      </c>
      <c r="B1067" t="s">
        <v>681</v>
      </c>
      <c r="C1067" t="s">
        <v>862</v>
      </c>
      <c r="D1067">
        <v>23424</v>
      </c>
      <c r="E1067" t="s">
        <v>439</v>
      </c>
      <c r="F1067">
        <v>34</v>
      </c>
      <c r="G1067">
        <v>30792</v>
      </c>
      <c r="H1067">
        <v>352670</v>
      </c>
      <c r="I1067">
        <v>39347</v>
      </c>
      <c r="J1067" t="s">
        <v>858</v>
      </c>
      <c r="S1067" t="s">
        <v>439</v>
      </c>
      <c r="U1067" t="s">
        <v>858</v>
      </c>
    </row>
    <row r="1068" spans="1:21" x14ac:dyDescent="0.25">
      <c r="A1068" t="s">
        <v>454</v>
      </c>
      <c r="B1068" t="s">
        <v>517</v>
      </c>
      <c r="C1068" t="s">
        <v>984</v>
      </c>
      <c r="D1068">
        <v>21168</v>
      </c>
      <c r="E1068" t="s">
        <v>460</v>
      </c>
      <c r="F1068">
        <v>32</v>
      </c>
      <c r="G1068">
        <v>31531</v>
      </c>
      <c r="H1068">
        <v>352671</v>
      </c>
      <c r="I1068">
        <v>39123</v>
      </c>
      <c r="J1068" t="s">
        <v>858</v>
      </c>
      <c r="S1068" t="s">
        <v>460</v>
      </c>
      <c r="U1068" t="s">
        <v>858</v>
      </c>
    </row>
    <row r="1069" spans="1:21" x14ac:dyDescent="0.25">
      <c r="A1069" t="s">
        <v>454</v>
      </c>
      <c r="B1069" t="s">
        <v>479</v>
      </c>
      <c r="C1069" t="s">
        <v>1003</v>
      </c>
      <c r="D1069">
        <v>24864</v>
      </c>
      <c r="E1069" t="s">
        <v>460</v>
      </c>
      <c r="F1069">
        <v>30</v>
      </c>
      <c r="G1069">
        <v>32091</v>
      </c>
      <c r="H1069">
        <v>352704</v>
      </c>
      <c r="I1069">
        <v>39237</v>
      </c>
      <c r="J1069" t="s">
        <v>858</v>
      </c>
      <c r="S1069" t="s">
        <v>460</v>
      </c>
      <c r="U1069" t="s">
        <v>858</v>
      </c>
    </row>
    <row r="1070" spans="1:21" x14ac:dyDescent="0.25">
      <c r="A1070" t="s">
        <v>454</v>
      </c>
      <c r="B1070" t="s">
        <v>550</v>
      </c>
      <c r="C1070" t="s">
        <v>893</v>
      </c>
      <c r="D1070">
        <v>30864</v>
      </c>
      <c r="E1070" t="s">
        <v>416</v>
      </c>
      <c r="F1070">
        <v>32</v>
      </c>
      <c r="G1070">
        <v>31646</v>
      </c>
      <c r="H1070">
        <v>352683</v>
      </c>
      <c r="I1070">
        <v>39219</v>
      </c>
      <c r="J1070" t="s">
        <v>858</v>
      </c>
      <c r="S1070" t="s">
        <v>416</v>
      </c>
      <c r="U1070" t="s">
        <v>858</v>
      </c>
    </row>
    <row r="1071" spans="1:21" x14ac:dyDescent="0.25">
      <c r="A1071" t="s">
        <v>413</v>
      </c>
      <c r="B1071" t="s">
        <v>483</v>
      </c>
      <c r="C1071" t="s">
        <v>640</v>
      </c>
      <c r="D1071">
        <v>27156</v>
      </c>
      <c r="E1071" t="s">
        <v>411</v>
      </c>
      <c r="F1071">
        <v>39</v>
      </c>
      <c r="G1071">
        <v>28849</v>
      </c>
      <c r="H1071">
        <v>562647</v>
      </c>
      <c r="I1071">
        <v>39236</v>
      </c>
      <c r="J1071" t="s">
        <v>858</v>
      </c>
      <c r="S1071" t="s">
        <v>411</v>
      </c>
      <c r="U1071" t="s">
        <v>858</v>
      </c>
    </row>
    <row r="1072" spans="1:21" x14ac:dyDescent="0.25">
      <c r="A1072" t="s">
        <v>413</v>
      </c>
      <c r="B1072" t="s">
        <v>481</v>
      </c>
      <c r="C1072" t="s">
        <v>986</v>
      </c>
      <c r="D1072">
        <v>24984</v>
      </c>
      <c r="E1072" t="s">
        <v>439</v>
      </c>
      <c r="F1072">
        <v>31</v>
      </c>
      <c r="G1072">
        <v>31754</v>
      </c>
      <c r="H1072">
        <v>562720</v>
      </c>
      <c r="I1072">
        <v>39207</v>
      </c>
      <c r="J1072" t="s">
        <v>858</v>
      </c>
      <c r="S1072" t="s">
        <v>439</v>
      </c>
      <c r="U1072" t="s">
        <v>858</v>
      </c>
    </row>
    <row r="1073" spans="1:21" x14ac:dyDescent="0.25">
      <c r="A1073" t="s">
        <v>408</v>
      </c>
      <c r="B1073" t="s">
        <v>452</v>
      </c>
      <c r="C1073" t="s">
        <v>870</v>
      </c>
      <c r="D1073">
        <v>27708</v>
      </c>
      <c r="E1073" t="s">
        <v>416</v>
      </c>
      <c r="F1073">
        <v>37</v>
      </c>
      <c r="G1073">
        <v>29802</v>
      </c>
      <c r="H1073">
        <v>352731</v>
      </c>
      <c r="I1073">
        <v>39426</v>
      </c>
      <c r="J1073" t="s">
        <v>858</v>
      </c>
      <c r="S1073" t="s">
        <v>416</v>
      </c>
      <c r="U1073" t="s">
        <v>858</v>
      </c>
    </row>
    <row r="1074" spans="1:21" x14ac:dyDescent="0.25">
      <c r="A1074" t="s">
        <v>454</v>
      </c>
      <c r="B1074" t="s">
        <v>766</v>
      </c>
      <c r="C1074" t="s">
        <v>847</v>
      </c>
      <c r="D1074">
        <v>27696</v>
      </c>
      <c r="E1074" t="s">
        <v>416</v>
      </c>
      <c r="F1074">
        <v>33</v>
      </c>
      <c r="G1074">
        <v>31302</v>
      </c>
      <c r="H1074">
        <v>562732</v>
      </c>
      <c r="I1074">
        <v>39090</v>
      </c>
      <c r="J1074" t="s">
        <v>858</v>
      </c>
      <c r="S1074" t="s">
        <v>416</v>
      </c>
      <c r="U1074" t="s">
        <v>858</v>
      </c>
    </row>
    <row r="1075" spans="1:21" x14ac:dyDescent="0.25">
      <c r="A1075" t="s">
        <v>454</v>
      </c>
      <c r="B1075" t="s">
        <v>517</v>
      </c>
      <c r="C1075" t="s">
        <v>847</v>
      </c>
      <c r="D1075">
        <v>19632</v>
      </c>
      <c r="E1075" t="s">
        <v>958</v>
      </c>
      <c r="F1075">
        <v>34</v>
      </c>
      <c r="G1075">
        <v>30807</v>
      </c>
      <c r="H1075">
        <v>562737</v>
      </c>
      <c r="I1075">
        <v>36668</v>
      </c>
      <c r="J1075" t="s">
        <v>858</v>
      </c>
      <c r="S1075" t="s">
        <v>958</v>
      </c>
      <c r="U1075" t="s">
        <v>858</v>
      </c>
    </row>
    <row r="1076" spans="1:21" x14ac:dyDescent="0.25">
      <c r="A1076" t="s">
        <v>408</v>
      </c>
      <c r="B1076" t="s">
        <v>748</v>
      </c>
      <c r="C1076" t="s">
        <v>1004</v>
      </c>
      <c r="D1076">
        <v>24360</v>
      </c>
      <c r="E1076" t="s">
        <v>416</v>
      </c>
      <c r="F1076">
        <v>31</v>
      </c>
      <c r="G1076">
        <v>31723</v>
      </c>
      <c r="H1076">
        <v>352738</v>
      </c>
      <c r="I1076">
        <v>36689</v>
      </c>
      <c r="J1076" t="s">
        <v>858</v>
      </c>
      <c r="S1076" t="s">
        <v>416</v>
      </c>
      <c r="U1076" t="s">
        <v>858</v>
      </c>
    </row>
    <row r="1077" spans="1:21" x14ac:dyDescent="0.25">
      <c r="A1077" t="s">
        <v>454</v>
      </c>
      <c r="B1077" t="s">
        <v>667</v>
      </c>
      <c r="C1077" t="s">
        <v>1005</v>
      </c>
      <c r="D1077">
        <v>21192</v>
      </c>
      <c r="E1077" t="s">
        <v>439</v>
      </c>
      <c r="F1077">
        <v>31</v>
      </c>
      <c r="G1077">
        <v>31875</v>
      </c>
      <c r="H1077">
        <v>352744</v>
      </c>
      <c r="I1077">
        <v>36649</v>
      </c>
      <c r="J1077" t="s">
        <v>858</v>
      </c>
      <c r="S1077" t="s">
        <v>439</v>
      </c>
      <c r="U1077" t="s">
        <v>858</v>
      </c>
    </row>
    <row r="1078" spans="1:21" x14ac:dyDescent="0.25">
      <c r="A1078" t="s">
        <v>408</v>
      </c>
      <c r="B1078" t="s">
        <v>646</v>
      </c>
      <c r="C1078" t="s">
        <v>715</v>
      </c>
      <c r="D1078">
        <v>20256</v>
      </c>
      <c r="E1078" t="s">
        <v>668</v>
      </c>
      <c r="F1078">
        <v>43</v>
      </c>
      <c r="G1078">
        <v>27371</v>
      </c>
      <c r="H1078">
        <v>352747</v>
      </c>
      <c r="I1078">
        <v>36885</v>
      </c>
      <c r="J1078" t="s">
        <v>858</v>
      </c>
      <c r="S1078" t="s">
        <v>668</v>
      </c>
      <c r="U1078" t="s">
        <v>858</v>
      </c>
    </row>
    <row r="1079" spans="1:21" x14ac:dyDescent="0.25">
      <c r="A1079" t="s">
        <v>408</v>
      </c>
      <c r="B1079" t="s">
        <v>467</v>
      </c>
      <c r="C1079" t="s">
        <v>1006</v>
      </c>
      <c r="D1079">
        <v>24900</v>
      </c>
      <c r="E1079" t="s">
        <v>416</v>
      </c>
      <c r="F1079">
        <v>30</v>
      </c>
      <c r="G1079">
        <v>32328</v>
      </c>
      <c r="H1079">
        <v>562748</v>
      </c>
      <c r="I1079">
        <v>36719</v>
      </c>
      <c r="J1079" t="s">
        <v>858</v>
      </c>
      <c r="S1079" t="s">
        <v>416</v>
      </c>
      <c r="U1079" t="s">
        <v>858</v>
      </c>
    </row>
    <row r="1080" spans="1:21" x14ac:dyDescent="0.25">
      <c r="A1080" t="s">
        <v>454</v>
      </c>
      <c r="B1080" t="s">
        <v>712</v>
      </c>
      <c r="C1080" t="s">
        <v>596</v>
      </c>
      <c r="D1080">
        <v>25488</v>
      </c>
      <c r="E1080" t="s">
        <v>749</v>
      </c>
      <c r="F1080">
        <v>34</v>
      </c>
      <c r="G1080">
        <v>30717</v>
      </c>
      <c r="H1080">
        <v>352739</v>
      </c>
      <c r="I1080">
        <v>36588</v>
      </c>
      <c r="J1080" t="s">
        <v>858</v>
      </c>
      <c r="S1080" t="s">
        <v>749</v>
      </c>
      <c r="U1080" t="s">
        <v>858</v>
      </c>
    </row>
    <row r="1081" spans="1:21" x14ac:dyDescent="0.25">
      <c r="A1081" t="s">
        <v>454</v>
      </c>
      <c r="B1081" t="s">
        <v>512</v>
      </c>
      <c r="C1081" t="s">
        <v>973</v>
      </c>
      <c r="D1081">
        <v>26208</v>
      </c>
      <c r="E1081" t="s">
        <v>416</v>
      </c>
      <c r="F1081">
        <v>34</v>
      </c>
      <c r="G1081">
        <v>30935</v>
      </c>
      <c r="H1081">
        <v>352750</v>
      </c>
      <c r="I1081">
        <v>36810</v>
      </c>
      <c r="J1081" t="s">
        <v>858</v>
      </c>
      <c r="S1081" t="s">
        <v>416</v>
      </c>
      <c r="U1081" t="s">
        <v>858</v>
      </c>
    </row>
    <row r="1082" spans="1:21" x14ac:dyDescent="0.25">
      <c r="A1082" t="s">
        <v>408</v>
      </c>
      <c r="B1082" t="s">
        <v>434</v>
      </c>
      <c r="C1082" t="s">
        <v>535</v>
      </c>
      <c r="D1082">
        <v>25152</v>
      </c>
      <c r="E1082" t="s">
        <v>460</v>
      </c>
      <c r="F1082">
        <v>36</v>
      </c>
      <c r="G1082">
        <v>29930</v>
      </c>
      <c r="H1082">
        <v>352752</v>
      </c>
      <c r="I1082">
        <v>36724</v>
      </c>
      <c r="J1082" t="s">
        <v>858</v>
      </c>
      <c r="S1082" t="s">
        <v>460</v>
      </c>
      <c r="U1082" t="s">
        <v>858</v>
      </c>
    </row>
    <row r="1083" spans="1:21" x14ac:dyDescent="0.25">
      <c r="A1083" t="s">
        <v>408</v>
      </c>
      <c r="B1083" t="s">
        <v>500</v>
      </c>
      <c r="C1083" t="s">
        <v>954</v>
      </c>
      <c r="D1083">
        <v>28368</v>
      </c>
      <c r="E1083" t="s">
        <v>416</v>
      </c>
      <c r="F1083">
        <v>37</v>
      </c>
      <c r="G1083">
        <v>29653</v>
      </c>
      <c r="H1083">
        <v>352757</v>
      </c>
      <c r="I1083">
        <v>36791</v>
      </c>
      <c r="J1083" t="s">
        <v>858</v>
      </c>
      <c r="S1083" t="s">
        <v>416</v>
      </c>
      <c r="U1083" t="s">
        <v>858</v>
      </c>
    </row>
    <row r="1084" spans="1:21" x14ac:dyDescent="0.25">
      <c r="A1084" t="s">
        <v>408</v>
      </c>
      <c r="B1084" t="s">
        <v>547</v>
      </c>
      <c r="C1084" t="s">
        <v>870</v>
      </c>
      <c r="D1084">
        <v>19584</v>
      </c>
      <c r="E1084" t="s">
        <v>416</v>
      </c>
      <c r="F1084">
        <v>35</v>
      </c>
      <c r="G1084">
        <v>30427</v>
      </c>
      <c r="H1084">
        <v>352751</v>
      </c>
      <c r="I1084">
        <v>36619</v>
      </c>
      <c r="J1084" t="s">
        <v>858</v>
      </c>
      <c r="S1084" t="s">
        <v>416</v>
      </c>
      <c r="U1084" t="s">
        <v>858</v>
      </c>
    </row>
    <row r="1085" spans="1:21" x14ac:dyDescent="0.25">
      <c r="A1085" t="s">
        <v>454</v>
      </c>
      <c r="B1085" t="s">
        <v>503</v>
      </c>
      <c r="C1085" t="s">
        <v>893</v>
      </c>
      <c r="D1085">
        <v>27360</v>
      </c>
      <c r="E1085" t="s">
        <v>460</v>
      </c>
      <c r="F1085">
        <v>33</v>
      </c>
      <c r="G1085">
        <v>31026</v>
      </c>
      <c r="H1085">
        <v>566506</v>
      </c>
      <c r="I1085">
        <v>36886</v>
      </c>
      <c r="J1085" t="s">
        <v>858</v>
      </c>
      <c r="S1085" t="s">
        <v>460</v>
      </c>
      <c r="U1085" t="s">
        <v>858</v>
      </c>
    </row>
    <row r="1086" spans="1:21" x14ac:dyDescent="0.25">
      <c r="A1086" t="s">
        <v>413</v>
      </c>
      <c r="B1086" t="s">
        <v>586</v>
      </c>
      <c r="C1086" t="s">
        <v>600</v>
      </c>
      <c r="D1086">
        <v>30684</v>
      </c>
      <c r="E1086" t="s">
        <v>439</v>
      </c>
      <c r="F1086">
        <v>37</v>
      </c>
      <c r="G1086">
        <v>29841</v>
      </c>
      <c r="H1086">
        <v>352767</v>
      </c>
      <c r="I1086">
        <v>36110</v>
      </c>
      <c r="J1086" t="s">
        <v>858</v>
      </c>
      <c r="S1086" t="s">
        <v>439</v>
      </c>
      <c r="U1086" t="s">
        <v>858</v>
      </c>
    </row>
    <row r="1087" spans="1:21" x14ac:dyDescent="0.25">
      <c r="A1087" t="s">
        <v>413</v>
      </c>
      <c r="B1087" t="s">
        <v>673</v>
      </c>
      <c r="C1087" t="s">
        <v>498</v>
      </c>
      <c r="D1087">
        <v>26616</v>
      </c>
      <c r="E1087" t="s">
        <v>442</v>
      </c>
      <c r="F1087">
        <v>58</v>
      </c>
      <c r="G1087">
        <v>22109</v>
      </c>
      <c r="H1087">
        <v>562749</v>
      </c>
      <c r="I1087">
        <v>32838</v>
      </c>
      <c r="J1087" t="s">
        <v>421</v>
      </c>
      <c r="S1087" t="s">
        <v>442</v>
      </c>
      <c r="U1087" t="s">
        <v>421</v>
      </c>
    </row>
    <row r="1088" spans="1:21" x14ac:dyDescent="0.25">
      <c r="A1088" t="s">
        <v>413</v>
      </c>
      <c r="B1088" t="s">
        <v>791</v>
      </c>
      <c r="C1088" t="s">
        <v>889</v>
      </c>
      <c r="D1088">
        <v>20400</v>
      </c>
      <c r="E1088" t="s">
        <v>473</v>
      </c>
      <c r="F1088">
        <v>33</v>
      </c>
      <c r="G1088">
        <v>31184</v>
      </c>
      <c r="H1088">
        <v>352756</v>
      </c>
      <c r="I1088">
        <v>36979</v>
      </c>
      <c r="J1088" t="s">
        <v>858</v>
      </c>
      <c r="S1088" t="s">
        <v>473</v>
      </c>
      <c r="U1088" t="s">
        <v>858</v>
      </c>
    </row>
    <row r="1089" spans="1:21" x14ac:dyDescent="0.25">
      <c r="A1089" t="s">
        <v>408</v>
      </c>
      <c r="B1089" t="s">
        <v>497</v>
      </c>
      <c r="C1089" t="s">
        <v>870</v>
      </c>
      <c r="D1089">
        <v>24240</v>
      </c>
      <c r="E1089" t="s">
        <v>749</v>
      </c>
      <c r="F1089">
        <v>44</v>
      </c>
      <c r="G1089">
        <v>27251</v>
      </c>
      <c r="H1089">
        <v>562740</v>
      </c>
      <c r="I1089">
        <v>37110</v>
      </c>
      <c r="J1089" t="s">
        <v>417</v>
      </c>
      <c r="S1089" t="s">
        <v>749</v>
      </c>
      <c r="U1089" t="s">
        <v>417</v>
      </c>
    </row>
    <row r="1090" spans="1:21" x14ac:dyDescent="0.25">
      <c r="A1090" t="s">
        <v>454</v>
      </c>
      <c r="B1090" t="s">
        <v>429</v>
      </c>
      <c r="C1090" t="s">
        <v>1007</v>
      </c>
      <c r="D1090">
        <v>28548</v>
      </c>
      <c r="E1090" t="s">
        <v>439</v>
      </c>
      <c r="F1090">
        <v>30</v>
      </c>
      <c r="G1090">
        <v>32069</v>
      </c>
      <c r="H1090">
        <v>562773</v>
      </c>
      <c r="I1090">
        <v>37146</v>
      </c>
      <c r="J1090" t="s">
        <v>858</v>
      </c>
      <c r="S1090" t="s">
        <v>439</v>
      </c>
      <c r="U1090" t="s">
        <v>858</v>
      </c>
    </row>
    <row r="1091" spans="1:21" x14ac:dyDescent="0.25">
      <c r="A1091" t="s">
        <v>408</v>
      </c>
      <c r="B1091" t="s">
        <v>155</v>
      </c>
      <c r="C1091" t="s">
        <v>1008</v>
      </c>
      <c r="D1091">
        <v>18756</v>
      </c>
      <c r="E1091" t="s">
        <v>668</v>
      </c>
      <c r="F1091">
        <v>47</v>
      </c>
      <c r="G1091">
        <v>26088</v>
      </c>
      <c r="H1091">
        <v>562772</v>
      </c>
      <c r="I1091">
        <v>37075</v>
      </c>
      <c r="J1091" t="s">
        <v>858</v>
      </c>
      <c r="S1091" t="s">
        <v>668</v>
      </c>
      <c r="U1091" t="s">
        <v>858</v>
      </c>
    </row>
    <row r="1092" spans="1:21" x14ac:dyDescent="0.25">
      <c r="A1092" t="s">
        <v>408</v>
      </c>
      <c r="B1092" t="s">
        <v>549</v>
      </c>
      <c r="C1092" t="s">
        <v>870</v>
      </c>
      <c r="D1092">
        <v>29196</v>
      </c>
      <c r="E1092" t="s">
        <v>460</v>
      </c>
      <c r="F1092">
        <v>35</v>
      </c>
      <c r="G1092">
        <v>30401</v>
      </c>
      <c r="H1092">
        <v>562762</v>
      </c>
      <c r="I1092">
        <v>36971</v>
      </c>
      <c r="J1092" t="s">
        <v>858</v>
      </c>
      <c r="S1092" t="s">
        <v>460</v>
      </c>
      <c r="U1092" t="s">
        <v>858</v>
      </c>
    </row>
    <row r="1093" spans="1:21" x14ac:dyDescent="0.25">
      <c r="A1093" t="s">
        <v>454</v>
      </c>
      <c r="B1093" t="s">
        <v>610</v>
      </c>
      <c r="C1093" t="s">
        <v>827</v>
      </c>
      <c r="D1093">
        <v>21168</v>
      </c>
      <c r="E1093" t="s">
        <v>460</v>
      </c>
      <c r="F1093">
        <v>31</v>
      </c>
      <c r="G1093">
        <v>31999</v>
      </c>
      <c r="H1093">
        <v>562761</v>
      </c>
      <c r="I1093">
        <v>37186</v>
      </c>
      <c r="J1093" t="s">
        <v>858</v>
      </c>
      <c r="S1093" t="s">
        <v>460</v>
      </c>
      <c r="U1093" t="s">
        <v>858</v>
      </c>
    </row>
    <row r="1094" spans="1:21" x14ac:dyDescent="0.25">
      <c r="A1094" t="s">
        <v>454</v>
      </c>
      <c r="B1094" t="s">
        <v>506</v>
      </c>
      <c r="C1094" t="s">
        <v>930</v>
      </c>
      <c r="D1094">
        <v>27420</v>
      </c>
      <c r="E1094" t="s">
        <v>622</v>
      </c>
      <c r="F1094">
        <v>34</v>
      </c>
      <c r="G1094">
        <v>30675</v>
      </c>
      <c r="H1094">
        <v>562754</v>
      </c>
      <c r="I1094">
        <v>37001</v>
      </c>
      <c r="J1094" t="s">
        <v>858</v>
      </c>
      <c r="S1094" t="s">
        <v>622</v>
      </c>
      <c r="U1094" t="s">
        <v>858</v>
      </c>
    </row>
    <row r="1095" spans="1:21" x14ac:dyDescent="0.25">
      <c r="A1095" t="s">
        <v>408</v>
      </c>
      <c r="B1095" t="s">
        <v>471</v>
      </c>
      <c r="C1095" t="s">
        <v>608</v>
      </c>
      <c r="D1095">
        <v>18960</v>
      </c>
      <c r="E1095" t="s">
        <v>439</v>
      </c>
      <c r="F1095">
        <v>31</v>
      </c>
      <c r="G1095">
        <v>31834</v>
      </c>
      <c r="H1095">
        <v>352785</v>
      </c>
      <c r="I1095">
        <v>36989</v>
      </c>
      <c r="J1095" t="s">
        <v>858</v>
      </c>
      <c r="S1095" t="s">
        <v>439</v>
      </c>
      <c r="U1095" t="s">
        <v>858</v>
      </c>
    </row>
    <row r="1096" spans="1:21" x14ac:dyDescent="0.25">
      <c r="A1096" t="s">
        <v>454</v>
      </c>
      <c r="B1096" t="s">
        <v>506</v>
      </c>
      <c r="C1096" t="s">
        <v>983</v>
      </c>
      <c r="D1096">
        <v>21192</v>
      </c>
      <c r="E1096" t="s">
        <v>439</v>
      </c>
      <c r="F1096">
        <v>31</v>
      </c>
      <c r="G1096">
        <v>31887</v>
      </c>
      <c r="H1096">
        <v>562787</v>
      </c>
      <c r="I1096">
        <v>37379</v>
      </c>
      <c r="J1096" t="s">
        <v>858</v>
      </c>
      <c r="S1096" t="s">
        <v>439</v>
      </c>
      <c r="U1096" t="s">
        <v>858</v>
      </c>
    </row>
    <row r="1097" spans="1:21" x14ac:dyDescent="0.25">
      <c r="A1097" t="s">
        <v>408</v>
      </c>
      <c r="B1097" t="s">
        <v>452</v>
      </c>
      <c r="C1097" t="s">
        <v>934</v>
      </c>
      <c r="D1097">
        <v>18744</v>
      </c>
      <c r="E1097" t="s">
        <v>1009</v>
      </c>
      <c r="F1097">
        <v>41</v>
      </c>
      <c r="G1097">
        <v>28172</v>
      </c>
      <c r="H1097">
        <v>562766</v>
      </c>
      <c r="I1097">
        <v>37503</v>
      </c>
      <c r="J1097" t="s">
        <v>858</v>
      </c>
      <c r="S1097" t="s">
        <v>1009</v>
      </c>
      <c r="U1097" t="s">
        <v>858</v>
      </c>
    </row>
    <row r="1098" spans="1:21" x14ac:dyDescent="0.25">
      <c r="A1098" t="s">
        <v>454</v>
      </c>
      <c r="B1098" t="s">
        <v>528</v>
      </c>
      <c r="C1098" t="s">
        <v>984</v>
      </c>
      <c r="D1098">
        <v>23868</v>
      </c>
      <c r="E1098" t="s">
        <v>439</v>
      </c>
      <c r="F1098">
        <v>32</v>
      </c>
      <c r="G1098">
        <v>31492</v>
      </c>
      <c r="H1098">
        <v>353507</v>
      </c>
      <c r="I1098">
        <v>37396</v>
      </c>
      <c r="J1098" t="s">
        <v>858</v>
      </c>
      <c r="S1098" t="s">
        <v>439</v>
      </c>
      <c r="U1098" t="s">
        <v>858</v>
      </c>
    </row>
    <row r="1099" spans="1:21" x14ac:dyDescent="0.25">
      <c r="A1099" t="s">
        <v>454</v>
      </c>
      <c r="B1099" t="s">
        <v>590</v>
      </c>
      <c r="C1099" t="s">
        <v>984</v>
      </c>
      <c r="D1099">
        <v>21804</v>
      </c>
      <c r="E1099" t="s">
        <v>439</v>
      </c>
      <c r="F1099">
        <v>28</v>
      </c>
      <c r="G1099">
        <v>32838</v>
      </c>
      <c r="H1099">
        <v>352792</v>
      </c>
      <c r="I1099">
        <v>37509</v>
      </c>
      <c r="J1099" t="s">
        <v>858</v>
      </c>
      <c r="S1099" t="s">
        <v>439</v>
      </c>
      <c r="U1099" t="s">
        <v>858</v>
      </c>
    </row>
    <row r="1100" spans="1:21" x14ac:dyDescent="0.25">
      <c r="A1100" t="s">
        <v>454</v>
      </c>
      <c r="B1100" t="s">
        <v>748</v>
      </c>
      <c r="C1100" t="s">
        <v>163</v>
      </c>
      <c r="D1100">
        <v>18024</v>
      </c>
      <c r="E1100" t="s">
        <v>439</v>
      </c>
      <c r="F1100">
        <v>28</v>
      </c>
      <c r="G1100">
        <v>32868</v>
      </c>
      <c r="H1100">
        <v>562797</v>
      </c>
      <c r="I1100">
        <v>37261</v>
      </c>
      <c r="J1100" t="s">
        <v>858</v>
      </c>
      <c r="S1100" t="s">
        <v>439</v>
      </c>
      <c r="U1100" t="s">
        <v>858</v>
      </c>
    </row>
    <row r="1101" spans="1:21" x14ac:dyDescent="0.25">
      <c r="A1101" t="s">
        <v>408</v>
      </c>
      <c r="B1101" t="s">
        <v>817</v>
      </c>
      <c r="C1101" t="s">
        <v>1010</v>
      </c>
      <c r="D1101">
        <v>20508</v>
      </c>
      <c r="E1101" t="s">
        <v>439</v>
      </c>
      <c r="F1101">
        <v>29</v>
      </c>
      <c r="G1101">
        <v>32516</v>
      </c>
      <c r="H1101">
        <v>353501</v>
      </c>
      <c r="I1101">
        <v>37388</v>
      </c>
      <c r="J1101" t="s">
        <v>858</v>
      </c>
      <c r="S1101" t="s">
        <v>439</v>
      </c>
      <c r="U1101" t="s">
        <v>858</v>
      </c>
    </row>
    <row r="1102" spans="1:21" x14ac:dyDescent="0.25">
      <c r="A1102" t="s">
        <v>408</v>
      </c>
      <c r="B1102" t="s">
        <v>499</v>
      </c>
      <c r="C1102" t="s">
        <v>999</v>
      </c>
      <c r="D1102">
        <v>23316</v>
      </c>
      <c r="E1102" t="s">
        <v>439</v>
      </c>
      <c r="F1102">
        <v>28</v>
      </c>
      <c r="G1102">
        <v>32878</v>
      </c>
      <c r="H1102">
        <v>563505</v>
      </c>
      <c r="I1102">
        <v>37318</v>
      </c>
      <c r="J1102" t="s">
        <v>858</v>
      </c>
      <c r="S1102" t="s">
        <v>439</v>
      </c>
      <c r="U1102" t="s">
        <v>858</v>
      </c>
    </row>
    <row r="1103" spans="1:21" x14ac:dyDescent="0.25">
      <c r="A1103" t="s">
        <v>408</v>
      </c>
      <c r="B1103" t="s">
        <v>694</v>
      </c>
      <c r="C1103" t="s">
        <v>490</v>
      </c>
      <c r="D1103">
        <v>29148</v>
      </c>
      <c r="E1103" t="s">
        <v>439</v>
      </c>
      <c r="F1103">
        <v>29</v>
      </c>
      <c r="G1103">
        <v>32596</v>
      </c>
      <c r="H1103">
        <v>563511</v>
      </c>
      <c r="I1103">
        <v>37586</v>
      </c>
      <c r="J1103" t="s">
        <v>858</v>
      </c>
      <c r="S1103" t="s">
        <v>439</v>
      </c>
      <c r="U1103" t="s">
        <v>858</v>
      </c>
    </row>
    <row r="1104" spans="1:21" x14ac:dyDescent="0.25">
      <c r="A1104" t="s">
        <v>413</v>
      </c>
      <c r="B1104" t="s">
        <v>464</v>
      </c>
      <c r="C1104" t="s">
        <v>985</v>
      </c>
      <c r="D1104">
        <v>27144</v>
      </c>
      <c r="E1104" t="s">
        <v>439</v>
      </c>
      <c r="F1104">
        <v>31</v>
      </c>
      <c r="G1104">
        <v>31962</v>
      </c>
      <c r="H1104">
        <v>353512</v>
      </c>
      <c r="I1104">
        <v>37600</v>
      </c>
      <c r="J1104" t="s">
        <v>858</v>
      </c>
      <c r="S1104" t="s">
        <v>439</v>
      </c>
      <c r="U1104" t="s">
        <v>858</v>
      </c>
    </row>
    <row r="1105" spans="1:21" x14ac:dyDescent="0.25">
      <c r="A1105" t="s">
        <v>408</v>
      </c>
      <c r="B1105" t="s">
        <v>671</v>
      </c>
      <c r="C1105" t="s">
        <v>950</v>
      </c>
      <c r="D1105">
        <v>25728</v>
      </c>
      <c r="E1105" t="s">
        <v>416</v>
      </c>
      <c r="F1105">
        <v>31</v>
      </c>
      <c r="G1105">
        <v>32008</v>
      </c>
      <c r="H1105">
        <v>352791</v>
      </c>
      <c r="I1105">
        <v>37544</v>
      </c>
      <c r="J1105" t="s">
        <v>858</v>
      </c>
      <c r="S1105" t="s">
        <v>416</v>
      </c>
      <c r="U1105" t="s">
        <v>858</v>
      </c>
    </row>
    <row r="1106" spans="1:21" x14ac:dyDescent="0.25">
      <c r="A1106" t="s">
        <v>408</v>
      </c>
      <c r="B1106" t="s">
        <v>614</v>
      </c>
      <c r="C1106" t="s">
        <v>471</v>
      </c>
      <c r="D1106">
        <v>21444</v>
      </c>
      <c r="E1106" t="s">
        <v>411</v>
      </c>
      <c r="F1106">
        <v>33</v>
      </c>
      <c r="G1106">
        <v>30996</v>
      </c>
      <c r="H1106">
        <v>563520</v>
      </c>
      <c r="I1106">
        <v>37281</v>
      </c>
      <c r="J1106" t="s">
        <v>858</v>
      </c>
      <c r="S1106" t="s">
        <v>411</v>
      </c>
      <c r="U1106" t="s">
        <v>858</v>
      </c>
    </row>
    <row r="1107" spans="1:21" x14ac:dyDescent="0.25">
      <c r="A1107" t="s">
        <v>413</v>
      </c>
      <c r="B1107" t="s">
        <v>488</v>
      </c>
      <c r="C1107" t="s">
        <v>1011</v>
      </c>
      <c r="D1107">
        <v>23988</v>
      </c>
      <c r="E1107" t="s">
        <v>439</v>
      </c>
      <c r="F1107">
        <v>31</v>
      </c>
      <c r="G1107">
        <v>31802</v>
      </c>
      <c r="H1107">
        <v>563532</v>
      </c>
      <c r="I1107">
        <v>37396</v>
      </c>
      <c r="J1107" t="s">
        <v>858</v>
      </c>
      <c r="S1107" t="s">
        <v>439</v>
      </c>
      <c r="U1107" t="s">
        <v>858</v>
      </c>
    </row>
    <row r="1108" spans="1:21" x14ac:dyDescent="0.25">
      <c r="A1108" t="s">
        <v>413</v>
      </c>
      <c r="B1108" t="s">
        <v>423</v>
      </c>
      <c r="C1108" t="s">
        <v>893</v>
      </c>
      <c r="D1108">
        <v>27600</v>
      </c>
      <c r="E1108" t="s">
        <v>439</v>
      </c>
      <c r="F1108">
        <v>30</v>
      </c>
      <c r="G1108">
        <v>32377</v>
      </c>
      <c r="H1108">
        <v>353534</v>
      </c>
      <c r="I1108">
        <v>37511</v>
      </c>
      <c r="J1108" t="s">
        <v>858</v>
      </c>
      <c r="S1108" t="s">
        <v>439</v>
      </c>
      <c r="U1108" t="s">
        <v>858</v>
      </c>
    </row>
    <row r="1109" spans="1:21" x14ac:dyDescent="0.25">
      <c r="A1109" t="s">
        <v>408</v>
      </c>
      <c r="B1109" t="s">
        <v>791</v>
      </c>
      <c r="C1109" t="s">
        <v>161</v>
      </c>
      <c r="D1109">
        <v>22716</v>
      </c>
      <c r="E1109" t="s">
        <v>460</v>
      </c>
      <c r="F1109">
        <v>41</v>
      </c>
      <c r="G1109">
        <v>28205</v>
      </c>
      <c r="H1109">
        <v>563556</v>
      </c>
      <c r="I1109">
        <v>37349</v>
      </c>
      <c r="J1109" t="s">
        <v>858</v>
      </c>
      <c r="S1109" t="s">
        <v>460</v>
      </c>
      <c r="U1109" t="s">
        <v>858</v>
      </c>
    </row>
    <row r="1110" spans="1:21" x14ac:dyDescent="0.25">
      <c r="A1110" t="s">
        <v>454</v>
      </c>
      <c r="B1110" t="s">
        <v>423</v>
      </c>
      <c r="C1110" t="s">
        <v>930</v>
      </c>
      <c r="D1110">
        <v>25932</v>
      </c>
      <c r="E1110" t="s">
        <v>439</v>
      </c>
      <c r="F1110">
        <v>32</v>
      </c>
      <c r="G1110">
        <v>31523</v>
      </c>
      <c r="H1110">
        <v>353547</v>
      </c>
      <c r="I1110">
        <v>37303</v>
      </c>
      <c r="J1110" t="s">
        <v>858</v>
      </c>
      <c r="S1110" t="s">
        <v>439</v>
      </c>
      <c r="U1110" t="s">
        <v>858</v>
      </c>
    </row>
    <row r="1111" spans="1:21" x14ac:dyDescent="0.25">
      <c r="A1111" t="s">
        <v>454</v>
      </c>
      <c r="B1111" t="s">
        <v>665</v>
      </c>
      <c r="C1111" t="s">
        <v>1012</v>
      </c>
      <c r="D1111">
        <v>24384</v>
      </c>
      <c r="E1111" t="s">
        <v>577</v>
      </c>
      <c r="F1111">
        <v>33</v>
      </c>
      <c r="G1111">
        <v>31153</v>
      </c>
      <c r="H1111">
        <v>563545</v>
      </c>
      <c r="I1111">
        <v>37344</v>
      </c>
      <c r="J1111" t="s">
        <v>858</v>
      </c>
      <c r="S1111" t="s">
        <v>577</v>
      </c>
      <c r="U1111" t="s">
        <v>858</v>
      </c>
    </row>
    <row r="1112" spans="1:21" x14ac:dyDescent="0.25">
      <c r="A1112" t="s">
        <v>413</v>
      </c>
      <c r="B1112" t="s">
        <v>590</v>
      </c>
      <c r="C1112" t="s">
        <v>523</v>
      </c>
      <c r="D1112">
        <v>22260</v>
      </c>
      <c r="E1112" t="s">
        <v>473</v>
      </c>
      <c r="F1112">
        <v>41</v>
      </c>
      <c r="G1112">
        <v>28074</v>
      </c>
      <c r="H1112">
        <v>353544</v>
      </c>
      <c r="I1112">
        <v>37351</v>
      </c>
      <c r="J1112" t="s">
        <v>858</v>
      </c>
      <c r="S1112" t="s">
        <v>473</v>
      </c>
      <c r="U1112" t="s">
        <v>858</v>
      </c>
    </row>
    <row r="1113" spans="1:21" x14ac:dyDescent="0.25">
      <c r="A1113" t="s">
        <v>454</v>
      </c>
      <c r="B1113" t="s">
        <v>500</v>
      </c>
      <c r="C1113" t="s">
        <v>973</v>
      </c>
      <c r="D1113">
        <v>26532</v>
      </c>
      <c r="E1113" t="s">
        <v>416</v>
      </c>
      <c r="F1113">
        <v>35</v>
      </c>
      <c r="G1113">
        <v>30458</v>
      </c>
      <c r="H1113">
        <v>563560</v>
      </c>
      <c r="I1113">
        <v>37410</v>
      </c>
      <c r="J1113" t="s">
        <v>858</v>
      </c>
      <c r="S1113" t="s">
        <v>416</v>
      </c>
      <c r="U1113" t="s">
        <v>858</v>
      </c>
    </row>
    <row r="1114" spans="1:21" x14ac:dyDescent="0.25">
      <c r="A1114" t="s">
        <v>408</v>
      </c>
      <c r="B1114" t="s">
        <v>592</v>
      </c>
      <c r="C1114" t="s">
        <v>828</v>
      </c>
      <c r="D1114">
        <v>27204</v>
      </c>
      <c r="E1114" t="s">
        <v>439</v>
      </c>
      <c r="F1114">
        <v>34</v>
      </c>
      <c r="G1114">
        <v>30720</v>
      </c>
      <c r="H1114">
        <v>563559</v>
      </c>
      <c r="I1114">
        <v>37341</v>
      </c>
      <c r="J1114" t="s">
        <v>858</v>
      </c>
      <c r="S1114" t="s">
        <v>439</v>
      </c>
      <c r="U1114" t="s">
        <v>858</v>
      </c>
    </row>
    <row r="1115" spans="1:21" x14ac:dyDescent="0.25">
      <c r="A1115" t="s">
        <v>454</v>
      </c>
      <c r="B1115" t="s">
        <v>450</v>
      </c>
      <c r="C1115" t="s">
        <v>1013</v>
      </c>
      <c r="D1115">
        <v>21948</v>
      </c>
      <c r="E1115" t="s">
        <v>439</v>
      </c>
      <c r="F1115">
        <v>31</v>
      </c>
      <c r="G1115">
        <v>31742</v>
      </c>
      <c r="H1115">
        <v>353556</v>
      </c>
      <c r="I1115">
        <v>37282</v>
      </c>
      <c r="J1115" t="s">
        <v>858</v>
      </c>
      <c r="S1115" t="s">
        <v>439</v>
      </c>
      <c r="U1115" t="s">
        <v>858</v>
      </c>
    </row>
    <row r="1116" spans="1:21" x14ac:dyDescent="0.25">
      <c r="A1116" t="s">
        <v>408</v>
      </c>
      <c r="B1116" t="s">
        <v>414</v>
      </c>
      <c r="C1116" t="s">
        <v>863</v>
      </c>
      <c r="D1116">
        <v>28404</v>
      </c>
      <c r="E1116" t="s">
        <v>536</v>
      </c>
      <c r="F1116">
        <v>44</v>
      </c>
      <c r="G1116">
        <v>27260</v>
      </c>
      <c r="H1116">
        <v>353557</v>
      </c>
      <c r="I1116">
        <v>37536</v>
      </c>
      <c r="J1116" t="s">
        <v>858</v>
      </c>
      <c r="S1116" t="s">
        <v>536</v>
      </c>
      <c r="U1116" t="s">
        <v>858</v>
      </c>
    </row>
    <row r="1117" spans="1:21" x14ac:dyDescent="0.25">
      <c r="A1117" t="s">
        <v>413</v>
      </c>
      <c r="B1117" t="s">
        <v>615</v>
      </c>
      <c r="C1117" t="s">
        <v>680</v>
      </c>
      <c r="D1117">
        <v>24984</v>
      </c>
      <c r="E1117" t="s">
        <v>439</v>
      </c>
      <c r="F1117">
        <v>40</v>
      </c>
      <c r="G1117">
        <v>28547</v>
      </c>
      <c r="H1117">
        <v>353572</v>
      </c>
      <c r="I1117">
        <v>37598</v>
      </c>
      <c r="J1117" t="s">
        <v>858</v>
      </c>
      <c r="S1117" t="s">
        <v>439</v>
      </c>
      <c r="U1117" t="s">
        <v>858</v>
      </c>
    </row>
    <row r="1118" spans="1:21" x14ac:dyDescent="0.25">
      <c r="A1118" t="s">
        <v>408</v>
      </c>
      <c r="B1118" t="s">
        <v>639</v>
      </c>
      <c r="C1118" t="s">
        <v>410</v>
      </c>
      <c r="D1118">
        <v>29820</v>
      </c>
      <c r="E1118" t="s">
        <v>702</v>
      </c>
      <c r="F1118">
        <v>54</v>
      </c>
      <c r="G1118">
        <v>23593</v>
      </c>
      <c r="H1118">
        <v>563548</v>
      </c>
      <c r="I1118">
        <v>37205</v>
      </c>
      <c r="J1118" t="s">
        <v>858</v>
      </c>
      <c r="S1118" t="s">
        <v>702</v>
      </c>
      <c r="U1118" t="s">
        <v>858</v>
      </c>
    </row>
    <row r="1119" spans="1:21" x14ac:dyDescent="0.25">
      <c r="A1119" t="s">
        <v>413</v>
      </c>
      <c r="B1119" t="s">
        <v>705</v>
      </c>
      <c r="C1119" t="s">
        <v>596</v>
      </c>
      <c r="D1119">
        <v>19536</v>
      </c>
      <c r="E1119" t="s">
        <v>445</v>
      </c>
      <c r="F1119">
        <v>44</v>
      </c>
      <c r="G1119">
        <v>27202</v>
      </c>
      <c r="H1119">
        <v>353550</v>
      </c>
      <c r="I1119">
        <v>37115</v>
      </c>
      <c r="J1119" t="s">
        <v>858</v>
      </c>
      <c r="S1119" t="s">
        <v>445</v>
      </c>
      <c r="U1119" t="s">
        <v>858</v>
      </c>
    </row>
    <row r="1120" spans="1:21" x14ac:dyDescent="0.25">
      <c r="A1120" t="s">
        <v>408</v>
      </c>
      <c r="B1120" t="s">
        <v>469</v>
      </c>
      <c r="C1120" t="s">
        <v>863</v>
      </c>
      <c r="D1120">
        <v>27324</v>
      </c>
      <c r="E1120" t="s">
        <v>658</v>
      </c>
      <c r="F1120">
        <v>41</v>
      </c>
      <c r="G1120">
        <v>28182</v>
      </c>
      <c r="H1120">
        <v>353568</v>
      </c>
      <c r="I1120">
        <v>37040</v>
      </c>
      <c r="J1120" t="s">
        <v>858</v>
      </c>
      <c r="S1120" t="s">
        <v>658</v>
      </c>
      <c r="U1120" t="s">
        <v>858</v>
      </c>
    </row>
    <row r="1121" spans="1:21" x14ac:dyDescent="0.25">
      <c r="A1121" t="s">
        <v>408</v>
      </c>
      <c r="B1121" t="s">
        <v>766</v>
      </c>
      <c r="C1121" t="s">
        <v>954</v>
      </c>
      <c r="D1121">
        <v>29256</v>
      </c>
      <c r="E1121" t="s">
        <v>416</v>
      </c>
      <c r="F1121">
        <v>33</v>
      </c>
      <c r="G1121">
        <v>31294</v>
      </c>
      <c r="H1121">
        <v>563573</v>
      </c>
      <c r="I1121">
        <v>37220</v>
      </c>
      <c r="J1121" t="s">
        <v>858</v>
      </c>
      <c r="S1121" t="s">
        <v>416</v>
      </c>
      <c r="U1121" t="s">
        <v>858</v>
      </c>
    </row>
    <row r="1122" spans="1:21" x14ac:dyDescent="0.25">
      <c r="A1122" t="s">
        <v>454</v>
      </c>
      <c r="B1122" t="s">
        <v>434</v>
      </c>
      <c r="C1122" t="s">
        <v>995</v>
      </c>
      <c r="D1122">
        <v>25896</v>
      </c>
      <c r="E1122" t="s">
        <v>416</v>
      </c>
      <c r="F1122">
        <v>35</v>
      </c>
      <c r="G1122">
        <v>30435</v>
      </c>
      <c r="H1122">
        <v>563575</v>
      </c>
      <c r="I1122">
        <v>37233</v>
      </c>
      <c r="J1122" t="s">
        <v>858</v>
      </c>
      <c r="S1122" t="s">
        <v>416</v>
      </c>
      <c r="U1122" t="s">
        <v>858</v>
      </c>
    </row>
    <row r="1123" spans="1:21" x14ac:dyDescent="0.25">
      <c r="A1123" t="s">
        <v>408</v>
      </c>
      <c r="B1123" t="s">
        <v>615</v>
      </c>
      <c r="C1123" t="s">
        <v>713</v>
      </c>
      <c r="D1123">
        <v>27504</v>
      </c>
      <c r="E1123" t="s">
        <v>439</v>
      </c>
      <c r="F1123">
        <v>40</v>
      </c>
      <c r="G1123">
        <v>28467</v>
      </c>
      <c r="H1123">
        <v>353578</v>
      </c>
      <c r="I1123">
        <v>37156</v>
      </c>
      <c r="J1123" t="s">
        <v>858</v>
      </c>
      <c r="S1123" t="s">
        <v>439</v>
      </c>
      <c r="U1123" t="s">
        <v>858</v>
      </c>
    </row>
    <row r="1124" spans="1:21" x14ac:dyDescent="0.25">
      <c r="A1124" t="s">
        <v>413</v>
      </c>
      <c r="B1124" t="s">
        <v>611</v>
      </c>
      <c r="C1124" t="s">
        <v>896</v>
      </c>
      <c r="D1124">
        <v>22056</v>
      </c>
      <c r="E1124" t="s">
        <v>460</v>
      </c>
      <c r="F1124">
        <v>39</v>
      </c>
      <c r="G1124">
        <v>29071</v>
      </c>
      <c r="H1124">
        <v>563577</v>
      </c>
      <c r="I1124">
        <v>36932</v>
      </c>
      <c r="J1124" t="s">
        <v>858</v>
      </c>
      <c r="S1124" t="s">
        <v>460</v>
      </c>
      <c r="U1124" t="s">
        <v>858</v>
      </c>
    </row>
    <row r="1125" spans="1:21" x14ac:dyDescent="0.25">
      <c r="A1125" t="s">
        <v>413</v>
      </c>
      <c r="B1125" t="s">
        <v>514</v>
      </c>
      <c r="C1125" t="s">
        <v>844</v>
      </c>
      <c r="D1125">
        <v>22608</v>
      </c>
      <c r="E1125" t="s">
        <v>439</v>
      </c>
      <c r="F1125">
        <v>36</v>
      </c>
      <c r="G1125">
        <v>30074</v>
      </c>
      <c r="H1125">
        <v>353583</v>
      </c>
      <c r="I1125">
        <v>37046</v>
      </c>
      <c r="J1125" t="s">
        <v>858</v>
      </c>
      <c r="S1125" t="s">
        <v>439</v>
      </c>
      <c r="U1125" t="s">
        <v>858</v>
      </c>
    </row>
    <row r="1126" spans="1:21" x14ac:dyDescent="0.25">
      <c r="A1126" t="s">
        <v>454</v>
      </c>
      <c r="B1126" t="s">
        <v>152</v>
      </c>
      <c r="C1126" t="s">
        <v>1014</v>
      </c>
      <c r="D1126">
        <v>24720</v>
      </c>
      <c r="E1126" t="s">
        <v>416</v>
      </c>
      <c r="F1126">
        <v>34</v>
      </c>
      <c r="G1126">
        <v>30904</v>
      </c>
      <c r="H1126">
        <v>563582</v>
      </c>
      <c r="I1126">
        <v>37028</v>
      </c>
      <c r="J1126" t="s">
        <v>858</v>
      </c>
      <c r="S1126" t="s">
        <v>416</v>
      </c>
      <c r="U1126" t="s">
        <v>858</v>
      </c>
    </row>
    <row r="1127" spans="1:21" x14ac:dyDescent="0.25">
      <c r="A1127" t="s">
        <v>454</v>
      </c>
      <c r="B1127" t="s">
        <v>712</v>
      </c>
      <c r="C1127" t="s">
        <v>984</v>
      </c>
      <c r="D1127">
        <v>19296</v>
      </c>
      <c r="E1127" t="s">
        <v>439</v>
      </c>
      <c r="F1127">
        <v>28</v>
      </c>
      <c r="G1127">
        <v>32850</v>
      </c>
      <c r="H1127">
        <v>563588</v>
      </c>
      <c r="I1127">
        <v>37045</v>
      </c>
      <c r="J1127" t="s">
        <v>858</v>
      </c>
      <c r="S1127" t="s">
        <v>439</v>
      </c>
      <c r="U1127" t="s">
        <v>858</v>
      </c>
    </row>
    <row r="1128" spans="1:21" x14ac:dyDescent="0.25">
      <c r="A1128" t="s">
        <v>413</v>
      </c>
      <c r="B1128" t="s">
        <v>483</v>
      </c>
      <c r="C1128" t="s">
        <v>90</v>
      </c>
      <c r="D1128">
        <v>26736</v>
      </c>
      <c r="E1128" t="s">
        <v>439</v>
      </c>
      <c r="F1128">
        <v>30</v>
      </c>
      <c r="G1128">
        <v>32367</v>
      </c>
      <c r="H1128">
        <v>563591</v>
      </c>
      <c r="I1128">
        <v>38545</v>
      </c>
      <c r="J1128" t="s">
        <v>858</v>
      </c>
      <c r="S1128" t="s">
        <v>439</v>
      </c>
      <c r="U1128" t="s">
        <v>858</v>
      </c>
    </row>
    <row r="1129" spans="1:21" x14ac:dyDescent="0.25">
      <c r="A1129" t="s">
        <v>408</v>
      </c>
      <c r="B1129" t="s">
        <v>705</v>
      </c>
      <c r="C1129" t="s">
        <v>892</v>
      </c>
      <c r="D1129">
        <v>23916</v>
      </c>
      <c r="E1129" t="s">
        <v>829</v>
      </c>
      <c r="F1129">
        <v>35</v>
      </c>
      <c r="G1129">
        <v>30373</v>
      </c>
      <c r="H1129">
        <v>353558</v>
      </c>
      <c r="I1129">
        <v>37235</v>
      </c>
      <c r="J1129" t="s">
        <v>858</v>
      </c>
      <c r="S1129" t="s">
        <v>829</v>
      </c>
      <c r="U1129" t="s">
        <v>858</v>
      </c>
    </row>
    <row r="1130" spans="1:21" x14ac:dyDescent="0.25">
      <c r="A1130" t="s">
        <v>413</v>
      </c>
      <c r="B1130" t="s">
        <v>495</v>
      </c>
      <c r="C1130" t="s">
        <v>1015</v>
      </c>
      <c r="D1130">
        <v>24192</v>
      </c>
      <c r="E1130" t="s">
        <v>416</v>
      </c>
      <c r="F1130">
        <v>34</v>
      </c>
      <c r="G1130">
        <v>30814</v>
      </c>
      <c r="H1130">
        <v>563592</v>
      </c>
      <c r="I1130">
        <v>36899</v>
      </c>
      <c r="J1130" t="s">
        <v>858</v>
      </c>
      <c r="S1130" t="s">
        <v>416</v>
      </c>
      <c r="U1130" t="s">
        <v>858</v>
      </c>
    </row>
    <row r="1131" spans="1:21" x14ac:dyDescent="0.25">
      <c r="A1131" t="s">
        <v>413</v>
      </c>
      <c r="B1131" t="s">
        <v>704</v>
      </c>
      <c r="C1131" t="s">
        <v>707</v>
      </c>
      <c r="D1131">
        <v>28464</v>
      </c>
      <c r="E1131" t="s">
        <v>439</v>
      </c>
      <c r="F1131">
        <v>29</v>
      </c>
      <c r="G1131">
        <v>32458</v>
      </c>
      <c r="H1131">
        <v>563596</v>
      </c>
      <c r="I1131">
        <v>38494</v>
      </c>
      <c r="J1131" t="s">
        <v>858</v>
      </c>
      <c r="S1131" t="s">
        <v>439</v>
      </c>
      <c r="U1131" t="s">
        <v>858</v>
      </c>
    </row>
    <row r="1132" spans="1:21" x14ac:dyDescent="0.25">
      <c r="A1132" t="s">
        <v>408</v>
      </c>
      <c r="B1132" t="s">
        <v>594</v>
      </c>
      <c r="C1132" t="s">
        <v>999</v>
      </c>
      <c r="D1132">
        <v>31092</v>
      </c>
      <c r="E1132" t="s">
        <v>439</v>
      </c>
      <c r="F1132">
        <v>28</v>
      </c>
      <c r="G1132">
        <v>32788</v>
      </c>
      <c r="H1132">
        <v>562901</v>
      </c>
      <c r="I1132">
        <v>38515</v>
      </c>
      <c r="J1132" t="s">
        <v>858</v>
      </c>
      <c r="S1132" t="s">
        <v>439</v>
      </c>
      <c r="U1132" t="s">
        <v>858</v>
      </c>
    </row>
    <row r="1133" spans="1:21" x14ac:dyDescent="0.25">
      <c r="A1133" t="s">
        <v>408</v>
      </c>
      <c r="B1133" t="s">
        <v>671</v>
      </c>
      <c r="C1133" t="s">
        <v>443</v>
      </c>
      <c r="D1133">
        <v>23952</v>
      </c>
      <c r="E1133" t="s">
        <v>460</v>
      </c>
      <c r="F1133">
        <v>35</v>
      </c>
      <c r="G1133">
        <v>30470</v>
      </c>
      <c r="H1133">
        <v>352908</v>
      </c>
      <c r="I1133">
        <v>38475</v>
      </c>
      <c r="J1133" t="s">
        <v>858</v>
      </c>
      <c r="S1133" t="s">
        <v>460</v>
      </c>
      <c r="U1133" t="s">
        <v>858</v>
      </c>
    </row>
    <row r="1134" spans="1:21" x14ac:dyDescent="0.25">
      <c r="A1134" t="s">
        <v>454</v>
      </c>
      <c r="B1134" t="s">
        <v>528</v>
      </c>
      <c r="C1134" t="s">
        <v>88</v>
      </c>
      <c r="D1134">
        <v>29040</v>
      </c>
      <c r="E1134" t="s">
        <v>439</v>
      </c>
      <c r="F1134">
        <v>29</v>
      </c>
      <c r="G1134">
        <v>32534</v>
      </c>
      <c r="H1134">
        <v>562905</v>
      </c>
      <c r="I1134">
        <v>38711</v>
      </c>
      <c r="J1134" t="s">
        <v>858</v>
      </c>
      <c r="S1134" t="s">
        <v>439</v>
      </c>
      <c r="U1134" t="s">
        <v>858</v>
      </c>
    </row>
    <row r="1135" spans="1:21" x14ac:dyDescent="0.25">
      <c r="A1135" t="s">
        <v>408</v>
      </c>
      <c r="B1135" t="s">
        <v>705</v>
      </c>
      <c r="C1135" t="s">
        <v>1016</v>
      </c>
      <c r="D1135">
        <v>24408</v>
      </c>
      <c r="E1135" t="s">
        <v>749</v>
      </c>
      <c r="F1135">
        <v>30</v>
      </c>
      <c r="G1135">
        <v>32367</v>
      </c>
      <c r="H1135">
        <v>352904</v>
      </c>
      <c r="I1135">
        <v>38545</v>
      </c>
      <c r="J1135" t="s">
        <v>858</v>
      </c>
      <c r="S1135" t="s">
        <v>749</v>
      </c>
      <c r="U1135" t="s">
        <v>858</v>
      </c>
    </row>
    <row r="1136" spans="1:21" x14ac:dyDescent="0.25">
      <c r="A1136" t="s">
        <v>454</v>
      </c>
      <c r="B1136" t="s">
        <v>671</v>
      </c>
      <c r="C1136" t="s">
        <v>968</v>
      </c>
      <c r="D1136">
        <v>27588</v>
      </c>
      <c r="E1136" t="s">
        <v>439</v>
      </c>
      <c r="F1136">
        <v>28</v>
      </c>
      <c r="G1136">
        <v>33064</v>
      </c>
      <c r="H1136">
        <v>562911</v>
      </c>
      <c r="I1136">
        <v>38414</v>
      </c>
      <c r="J1136" t="s">
        <v>858</v>
      </c>
      <c r="S1136" t="s">
        <v>439</v>
      </c>
      <c r="U1136" t="s">
        <v>858</v>
      </c>
    </row>
    <row r="1137" spans="1:21" x14ac:dyDescent="0.25">
      <c r="A1137" t="s">
        <v>408</v>
      </c>
      <c r="B1137" t="s">
        <v>524</v>
      </c>
      <c r="C1137" t="s">
        <v>1017</v>
      </c>
      <c r="D1137">
        <v>29724</v>
      </c>
      <c r="E1137" t="s">
        <v>416</v>
      </c>
      <c r="F1137">
        <v>30</v>
      </c>
      <c r="G1137">
        <v>32266</v>
      </c>
      <c r="H1137">
        <v>562910</v>
      </c>
      <c r="I1137">
        <v>38636</v>
      </c>
      <c r="J1137" t="s">
        <v>858</v>
      </c>
      <c r="S1137" t="s">
        <v>416</v>
      </c>
      <c r="U1137" t="s">
        <v>858</v>
      </c>
    </row>
    <row r="1138" spans="1:21" x14ac:dyDescent="0.25">
      <c r="A1138" t="s">
        <v>408</v>
      </c>
      <c r="B1138" t="s">
        <v>712</v>
      </c>
      <c r="C1138" t="s">
        <v>992</v>
      </c>
      <c r="D1138">
        <v>24840</v>
      </c>
      <c r="E1138" t="s">
        <v>439</v>
      </c>
      <c r="F1138">
        <v>28</v>
      </c>
      <c r="G1138">
        <v>32958</v>
      </c>
      <c r="H1138">
        <v>357191</v>
      </c>
      <c r="I1138">
        <v>38550</v>
      </c>
      <c r="J1138" t="s">
        <v>858</v>
      </c>
      <c r="S1138" t="s">
        <v>439</v>
      </c>
      <c r="U1138" t="s">
        <v>858</v>
      </c>
    </row>
    <row r="1139" spans="1:21" x14ac:dyDescent="0.25">
      <c r="A1139" t="s">
        <v>454</v>
      </c>
      <c r="B1139" t="s">
        <v>440</v>
      </c>
      <c r="C1139" t="s">
        <v>1018</v>
      </c>
      <c r="D1139">
        <v>25788</v>
      </c>
      <c r="E1139" t="s">
        <v>439</v>
      </c>
      <c r="F1139">
        <v>27</v>
      </c>
      <c r="G1139">
        <v>33493</v>
      </c>
      <c r="H1139">
        <v>567254</v>
      </c>
      <c r="I1139">
        <v>38617</v>
      </c>
      <c r="J1139" t="s">
        <v>858</v>
      </c>
      <c r="S1139" t="s">
        <v>439</v>
      </c>
      <c r="U1139" t="s">
        <v>858</v>
      </c>
    </row>
    <row r="1140" spans="1:21" x14ac:dyDescent="0.25">
      <c r="A1140" t="s">
        <v>454</v>
      </c>
      <c r="B1140" t="s">
        <v>660</v>
      </c>
      <c r="C1140" t="s">
        <v>930</v>
      </c>
      <c r="D1140">
        <v>25020</v>
      </c>
      <c r="E1140" t="s">
        <v>439</v>
      </c>
      <c r="F1140">
        <v>27</v>
      </c>
      <c r="G1140">
        <v>33333</v>
      </c>
      <c r="H1140">
        <v>357190</v>
      </c>
      <c r="I1140">
        <v>38445</v>
      </c>
      <c r="J1140" t="s">
        <v>858</v>
      </c>
      <c r="S1140" t="s">
        <v>439</v>
      </c>
      <c r="U1140" t="s">
        <v>858</v>
      </c>
    </row>
    <row r="1141" spans="1:21" x14ac:dyDescent="0.25">
      <c r="A1141" t="s">
        <v>413</v>
      </c>
      <c r="B1141" t="s">
        <v>612</v>
      </c>
      <c r="C1141" t="s">
        <v>849</v>
      </c>
      <c r="D1141">
        <v>19092</v>
      </c>
      <c r="E1141" t="s">
        <v>1019</v>
      </c>
      <c r="F1141">
        <v>30</v>
      </c>
      <c r="G1141">
        <v>32306</v>
      </c>
      <c r="H1141">
        <v>353598</v>
      </c>
      <c r="I1141">
        <v>38722</v>
      </c>
      <c r="J1141" t="s">
        <v>417</v>
      </c>
      <c r="S1141" t="s">
        <v>1019</v>
      </c>
      <c r="U1141" t="s">
        <v>417</v>
      </c>
    </row>
    <row r="1142" spans="1:21" x14ac:dyDescent="0.25">
      <c r="A1142" t="s">
        <v>413</v>
      </c>
      <c r="B1142" t="s">
        <v>594</v>
      </c>
      <c r="C1142" t="s">
        <v>435</v>
      </c>
      <c r="D1142">
        <v>20940</v>
      </c>
      <c r="E1142" t="s">
        <v>877</v>
      </c>
      <c r="F1142">
        <v>42</v>
      </c>
      <c r="G1142">
        <v>27953</v>
      </c>
      <c r="H1142">
        <v>563599</v>
      </c>
      <c r="I1142">
        <v>38667</v>
      </c>
      <c r="J1142" t="s">
        <v>858</v>
      </c>
      <c r="S1142" t="s">
        <v>877</v>
      </c>
      <c r="U1142" t="s">
        <v>858</v>
      </c>
    </row>
    <row r="1143" spans="1:21" x14ac:dyDescent="0.25">
      <c r="A1143" t="s">
        <v>408</v>
      </c>
      <c r="B1143" t="s">
        <v>547</v>
      </c>
      <c r="C1143" t="s">
        <v>645</v>
      </c>
      <c r="D1143">
        <v>29532</v>
      </c>
      <c r="E1143" t="s">
        <v>1020</v>
      </c>
      <c r="F1143">
        <v>28</v>
      </c>
      <c r="G1143">
        <v>33126</v>
      </c>
      <c r="H1143">
        <v>352915</v>
      </c>
      <c r="I1143">
        <v>38682</v>
      </c>
      <c r="J1143" t="s">
        <v>858</v>
      </c>
      <c r="S1143" t="s">
        <v>1020</v>
      </c>
      <c r="U1143" t="s">
        <v>858</v>
      </c>
    </row>
    <row r="1144" spans="1:21" x14ac:dyDescent="0.25">
      <c r="A1144" t="s">
        <v>408</v>
      </c>
      <c r="B1144" t="s">
        <v>506</v>
      </c>
      <c r="C1144" t="s">
        <v>892</v>
      </c>
      <c r="D1144">
        <v>21048</v>
      </c>
      <c r="E1144" t="s">
        <v>1021</v>
      </c>
      <c r="F1144">
        <v>41</v>
      </c>
      <c r="G1144">
        <v>28213</v>
      </c>
      <c r="H1144">
        <v>353589</v>
      </c>
      <c r="I1144">
        <v>38440</v>
      </c>
      <c r="J1144" t="s">
        <v>858</v>
      </c>
      <c r="S1144" t="s">
        <v>1021</v>
      </c>
      <c r="U1144" t="s">
        <v>858</v>
      </c>
    </row>
    <row r="1145" spans="1:21" x14ac:dyDescent="0.25">
      <c r="A1145" t="s">
        <v>413</v>
      </c>
      <c r="B1145" t="s">
        <v>152</v>
      </c>
      <c r="C1145" t="s">
        <v>847</v>
      </c>
      <c r="D1145">
        <v>23568</v>
      </c>
      <c r="E1145" t="s">
        <v>714</v>
      </c>
      <c r="F1145">
        <v>38</v>
      </c>
      <c r="G1145">
        <v>29440</v>
      </c>
      <c r="H1145">
        <v>352900</v>
      </c>
      <c r="I1145">
        <v>38571</v>
      </c>
      <c r="J1145" t="s">
        <v>858</v>
      </c>
      <c r="S1145" t="s">
        <v>714</v>
      </c>
      <c r="U1145" t="s">
        <v>858</v>
      </c>
    </row>
    <row r="1146" spans="1:21" x14ac:dyDescent="0.25">
      <c r="A1146" t="s">
        <v>408</v>
      </c>
      <c r="B1146" t="s">
        <v>664</v>
      </c>
      <c r="C1146" t="s">
        <v>1022</v>
      </c>
      <c r="D1146">
        <v>29220</v>
      </c>
      <c r="E1146" t="s">
        <v>439</v>
      </c>
      <c r="F1146">
        <v>31</v>
      </c>
      <c r="G1146">
        <v>31862</v>
      </c>
      <c r="H1146">
        <v>562916</v>
      </c>
      <c r="I1146">
        <v>38972</v>
      </c>
      <c r="J1146" t="s">
        <v>858</v>
      </c>
      <c r="S1146" t="s">
        <v>439</v>
      </c>
      <c r="U1146" t="s">
        <v>858</v>
      </c>
    </row>
    <row r="1147" spans="1:21" x14ac:dyDescent="0.25">
      <c r="A1147" t="s">
        <v>454</v>
      </c>
      <c r="B1147" t="s">
        <v>660</v>
      </c>
      <c r="C1147" t="s">
        <v>1023</v>
      </c>
      <c r="D1147">
        <v>31164</v>
      </c>
      <c r="E1147" t="s">
        <v>439</v>
      </c>
      <c r="F1147">
        <v>29</v>
      </c>
      <c r="G1147">
        <v>32770</v>
      </c>
      <c r="H1147">
        <v>562914</v>
      </c>
      <c r="I1147">
        <v>38901</v>
      </c>
      <c r="J1147" t="s">
        <v>858</v>
      </c>
      <c r="S1147" t="s">
        <v>439</v>
      </c>
      <c r="U1147" t="s">
        <v>858</v>
      </c>
    </row>
    <row r="1148" spans="1:21" x14ac:dyDescent="0.25">
      <c r="A1148" t="s">
        <v>454</v>
      </c>
      <c r="B1148" t="s">
        <v>586</v>
      </c>
      <c r="C1148" t="s">
        <v>973</v>
      </c>
      <c r="D1148">
        <v>20556</v>
      </c>
      <c r="E1148" t="s">
        <v>439</v>
      </c>
      <c r="F1148">
        <v>28</v>
      </c>
      <c r="G1148">
        <v>33013</v>
      </c>
      <c r="H1148">
        <v>562919</v>
      </c>
      <c r="I1148">
        <v>38797</v>
      </c>
      <c r="J1148" t="s">
        <v>858</v>
      </c>
      <c r="S1148" t="s">
        <v>439</v>
      </c>
      <c r="U1148" t="s">
        <v>858</v>
      </c>
    </row>
    <row r="1149" spans="1:21" x14ac:dyDescent="0.25">
      <c r="A1149" t="s">
        <v>408</v>
      </c>
      <c r="B1149" t="s">
        <v>157</v>
      </c>
      <c r="C1149" t="s">
        <v>1024</v>
      </c>
      <c r="D1149">
        <v>25212</v>
      </c>
      <c r="E1149" t="s">
        <v>439</v>
      </c>
      <c r="F1149">
        <v>29</v>
      </c>
      <c r="G1149">
        <v>32560</v>
      </c>
      <c r="H1149">
        <v>352921</v>
      </c>
      <c r="I1149">
        <v>39012</v>
      </c>
      <c r="J1149" t="s">
        <v>858</v>
      </c>
      <c r="S1149" t="s">
        <v>439</v>
      </c>
      <c r="U1149" t="s">
        <v>858</v>
      </c>
    </row>
    <row r="1150" spans="1:21" x14ac:dyDescent="0.25">
      <c r="A1150" t="s">
        <v>454</v>
      </c>
      <c r="B1150" t="s">
        <v>564</v>
      </c>
      <c r="C1150" t="s">
        <v>1025</v>
      </c>
      <c r="D1150">
        <v>29688</v>
      </c>
      <c r="E1150" t="s">
        <v>439</v>
      </c>
      <c r="F1150">
        <v>29</v>
      </c>
      <c r="G1150">
        <v>32711</v>
      </c>
      <c r="H1150">
        <v>562920</v>
      </c>
      <c r="I1150">
        <v>38827</v>
      </c>
      <c r="J1150" t="s">
        <v>858</v>
      </c>
      <c r="S1150" t="s">
        <v>439</v>
      </c>
      <c r="U1150" t="s">
        <v>858</v>
      </c>
    </row>
    <row r="1151" spans="1:21" x14ac:dyDescent="0.25">
      <c r="A1151" t="s">
        <v>408</v>
      </c>
      <c r="B1151" t="s">
        <v>634</v>
      </c>
      <c r="C1151" t="s">
        <v>1026</v>
      </c>
      <c r="D1151">
        <v>30000</v>
      </c>
      <c r="E1151" t="s">
        <v>439</v>
      </c>
      <c r="F1151">
        <v>30</v>
      </c>
      <c r="G1151">
        <v>32106</v>
      </c>
      <c r="H1151">
        <v>562925</v>
      </c>
      <c r="I1151">
        <v>38815</v>
      </c>
      <c r="J1151" t="s">
        <v>858</v>
      </c>
      <c r="S1151" t="s">
        <v>439</v>
      </c>
      <c r="U1151" t="s">
        <v>858</v>
      </c>
    </row>
    <row r="1152" spans="1:21" x14ac:dyDescent="0.25">
      <c r="A1152" t="s">
        <v>454</v>
      </c>
      <c r="B1152" t="s">
        <v>485</v>
      </c>
      <c r="C1152" t="s">
        <v>1027</v>
      </c>
      <c r="D1152">
        <v>22788</v>
      </c>
      <c r="E1152" t="s">
        <v>416</v>
      </c>
      <c r="F1152">
        <v>31</v>
      </c>
      <c r="G1152">
        <v>31816</v>
      </c>
      <c r="H1152">
        <v>562926</v>
      </c>
      <c r="I1152">
        <v>38840</v>
      </c>
      <c r="J1152" t="s">
        <v>858</v>
      </c>
      <c r="S1152" t="s">
        <v>416</v>
      </c>
      <c r="U1152" t="s">
        <v>858</v>
      </c>
    </row>
    <row r="1153" spans="1:21" x14ac:dyDescent="0.25">
      <c r="A1153" t="s">
        <v>408</v>
      </c>
      <c r="B1153" t="s">
        <v>612</v>
      </c>
      <c r="C1153" t="s">
        <v>1028</v>
      </c>
      <c r="D1153">
        <v>25224</v>
      </c>
      <c r="E1153" t="s">
        <v>460</v>
      </c>
      <c r="F1153">
        <v>34</v>
      </c>
      <c r="G1153">
        <v>30873</v>
      </c>
      <c r="H1153">
        <v>562931</v>
      </c>
      <c r="I1153">
        <v>38964</v>
      </c>
      <c r="J1153" t="s">
        <v>858</v>
      </c>
      <c r="S1153" t="s">
        <v>460</v>
      </c>
      <c r="U1153" t="s">
        <v>858</v>
      </c>
    </row>
    <row r="1154" spans="1:21" x14ac:dyDescent="0.25">
      <c r="A1154" t="s">
        <v>454</v>
      </c>
      <c r="B1154" t="s">
        <v>652</v>
      </c>
      <c r="C1154" t="s">
        <v>1029</v>
      </c>
      <c r="D1154">
        <v>19452</v>
      </c>
      <c r="E1154" t="s">
        <v>439</v>
      </c>
      <c r="F1154">
        <v>33</v>
      </c>
      <c r="G1154">
        <v>31201</v>
      </c>
      <c r="H1154">
        <v>352930</v>
      </c>
      <c r="I1154">
        <v>38857</v>
      </c>
      <c r="J1154" t="s">
        <v>858</v>
      </c>
      <c r="S1154" t="s">
        <v>439</v>
      </c>
      <c r="U1154" t="s">
        <v>858</v>
      </c>
    </row>
    <row r="1155" spans="1:21" x14ac:dyDescent="0.25">
      <c r="A1155" t="s">
        <v>454</v>
      </c>
      <c r="B1155" t="s">
        <v>766</v>
      </c>
      <c r="C1155" t="s">
        <v>896</v>
      </c>
      <c r="D1155">
        <v>18156</v>
      </c>
      <c r="E1155" t="s">
        <v>439</v>
      </c>
      <c r="F1155">
        <v>32</v>
      </c>
      <c r="G1155">
        <v>31420</v>
      </c>
      <c r="H1155">
        <v>562932</v>
      </c>
      <c r="I1155">
        <v>38970</v>
      </c>
      <c r="J1155" t="s">
        <v>858</v>
      </c>
      <c r="S1155" t="s">
        <v>439</v>
      </c>
      <c r="U1155" t="s">
        <v>858</v>
      </c>
    </row>
    <row r="1156" spans="1:21" x14ac:dyDescent="0.25">
      <c r="A1156" t="s">
        <v>454</v>
      </c>
      <c r="B1156" t="s">
        <v>152</v>
      </c>
      <c r="C1156" t="s">
        <v>943</v>
      </c>
      <c r="D1156">
        <v>21768</v>
      </c>
      <c r="E1156" t="s">
        <v>416</v>
      </c>
      <c r="F1156">
        <v>30</v>
      </c>
      <c r="G1156">
        <v>32306</v>
      </c>
      <c r="H1156">
        <v>562927</v>
      </c>
      <c r="I1156">
        <v>38722</v>
      </c>
      <c r="J1156" t="s">
        <v>858</v>
      </c>
      <c r="S1156" t="s">
        <v>416</v>
      </c>
      <c r="U1156" t="s">
        <v>858</v>
      </c>
    </row>
    <row r="1157" spans="1:21" x14ac:dyDescent="0.25">
      <c r="A1157" t="s">
        <v>408</v>
      </c>
      <c r="B1157" t="s">
        <v>681</v>
      </c>
      <c r="C1157" t="s">
        <v>950</v>
      </c>
      <c r="D1157">
        <v>27960</v>
      </c>
      <c r="E1157" t="s">
        <v>439</v>
      </c>
      <c r="F1157">
        <v>29</v>
      </c>
      <c r="G1157">
        <v>32727</v>
      </c>
      <c r="H1157">
        <v>352936</v>
      </c>
      <c r="I1157">
        <v>38849</v>
      </c>
      <c r="J1157" t="s">
        <v>858</v>
      </c>
      <c r="S1157" t="s">
        <v>439</v>
      </c>
      <c r="U1157" t="s">
        <v>858</v>
      </c>
    </row>
    <row r="1158" spans="1:21" x14ac:dyDescent="0.25">
      <c r="A1158" t="s">
        <v>408</v>
      </c>
      <c r="B1158" t="s">
        <v>704</v>
      </c>
      <c r="C1158" t="s">
        <v>959</v>
      </c>
      <c r="D1158">
        <v>28884</v>
      </c>
      <c r="E1158" t="s">
        <v>439</v>
      </c>
      <c r="F1158">
        <v>31</v>
      </c>
      <c r="G1158">
        <v>32032</v>
      </c>
      <c r="H1158">
        <v>352935</v>
      </c>
      <c r="I1158">
        <v>38779</v>
      </c>
      <c r="J1158" t="s">
        <v>858</v>
      </c>
      <c r="S1158" t="s">
        <v>439</v>
      </c>
      <c r="U1158" t="s">
        <v>858</v>
      </c>
    </row>
    <row r="1159" spans="1:21" x14ac:dyDescent="0.25">
      <c r="A1159" t="s">
        <v>408</v>
      </c>
      <c r="B1159" t="s">
        <v>709</v>
      </c>
      <c r="C1159" t="s">
        <v>948</v>
      </c>
      <c r="D1159">
        <v>25608</v>
      </c>
      <c r="E1159" t="s">
        <v>439</v>
      </c>
      <c r="F1159">
        <v>30</v>
      </c>
      <c r="G1159">
        <v>32236</v>
      </c>
      <c r="H1159">
        <v>352934</v>
      </c>
      <c r="I1159">
        <v>39047</v>
      </c>
      <c r="J1159" t="s">
        <v>858</v>
      </c>
      <c r="S1159" t="s">
        <v>439</v>
      </c>
      <c r="U1159" t="s">
        <v>858</v>
      </c>
    </row>
    <row r="1160" spans="1:21" x14ac:dyDescent="0.25">
      <c r="A1160" t="s">
        <v>454</v>
      </c>
      <c r="B1160" t="s">
        <v>817</v>
      </c>
      <c r="C1160" t="s">
        <v>1030</v>
      </c>
      <c r="D1160">
        <v>24144</v>
      </c>
      <c r="E1160" t="s">
        <v>442</v>
      </c>
      <c r="F1160">
        <v>29</v>
      </c>
      <c r="G1160">
        <v>32662</v>
      </c>
      <c r="H1160">
        <v>352938</v>
      </c>
      <c r="I1160">
        <v>39061</v>
      </c>
      <c r="J1160" t="s">
        <v>858</v>
      </c>
      <c r="S1160" t="s">
        <v>442</v>
      </c>
      <c r="U1160" t="s">
        <v>858</v>
      </c>
    </row>
    <row r="1161" spans="1:21" x14ac:dyDescent="0.25">
      <c r="A1161" t="s">
        <v>454</v>
      </c>
      <c r="B1161" t="s">
        <v>440</v>
      </c>
      <c r="C1161" t="s">
        <v>1031</v>
      </c>
      <c r="D1161">
        <v>27504</v>
      </c>
      <c r="E1161" t="s">
        <v>416</v>
      </c>
      <c r="F1161">
        <v>30</v>
      </c>
      <c r="G1161">
        <v>32123</v>
      </c>
      <c r="H1161">
        <v>352956</v>
      </c>
      <c r="I1161">
        <v>39005</v>
      </c>
      <c r="J1161" t="s">
        <v>858</v>
      </c>
      <c r="S1161" t="s">
        <v>416</v>
      </c>
      <c r="U1161" t="s">
        <v>858</v>
      </c>
    </row>
    <row r="1162" spans="1:21" x14ac:dyDescent="0.25">
      <c r="A1162" t="s">
        <v>454</v>
      </c>
      <c r="B1162" t="s">
        <v>553</v>
      </c>
      <c r="C1162" t="s">
        <v>90</v>
      </c>
      <c r="D1162">
        <v>25728</v>
      </c>
      <c r="E1162" t="s">
        <v>439</v>
      </c>
      <c r="F1162">
        <v>28</v>
      </c>
      <c r="G1162">
        <v>32898</v>
      </c>
      <c r="H1162">
        <v>562939</v>
      </c>
      <c r="I1162">
        <v>38742</v>
      </c>
      <c r="J1162" t="s">
        <v>858</v>
      </c>
      <c r="S1162" t="s">
        <v>439</v>
      </c>
      <c r="U1162" t="s">
        <v>858</v>
      </c>
    </row>
    <row r="1163" spans="1:21" x14ac:dyDescent="0.25">
      <c r="A1163" t="s">
        <v>413</v>
      </c>
      <c r="B1163" t="s">
        <v>562</v>
      </c>
      <c r="C1163" t="s">
        <v>942</v>
      </c>
      <c r="D1163">
        <v>23832</v>
      </c>
      <c r="E1163" t="s">
        <v>741</v>
      </c>
      <c r="F1163">
        <v>34</v>
      </c>
      <c r="G1163">
        <v>30676</v>
      </c>
      <c r="H1163">
        <v>562940</v>
      </c>
      <c r="I1163">
        <v>38857</v>
      </c>
      <c r="J1163" t="s">
        <v>858</v>
      </c>
      <c r="S1163" t="s">
        <v>741</v>
      </c>
      <c r="U1163" t="s">
        <v>858</v>
      </c>
    </row>
    <row r="1164" spans="1:21" x14ac:dyDescent="0.25">
      <c r="A1164" t="s">
        <v>408</v>
      </c>
      <c r="B1164" t="s">
        <v>497</v>
      </c>
      <c r="C1164" t="s">
        <v>784</v>
      </c>
      <c r="D1164">
        <v>28728</v>
      </c>
      <c r="E1164" t="s">
        <v>439</v>
      </c>
      <c r="F1164">
        <v>33</v>
      </c>
      <c r="G1164">
        <v>30998</v>
      </c>
      <c r="H1164">
        <v>352942</v>
      </c>
      <c r="I1164">
        <v>38972</v>
      </c>
      <c r="J1164" t="s">
        <v>858</v>
      </c>
      <c r="S1164" t="s">
        <v>439</v>
      </c>
      <c r="U1164" t="s">
        <v>858</v>
      </c>
    </row>
    <row r="1165" spans="1:21" x14ac:dyDescent="0.25">
      <c r="A1165" t="s">
        <v>413</v>
      </c>
      <c r="B1165" t="s">
        <v>531</v>
      </c>
      <c r="C1165" t="s">
        <v>720</v>
      </c>
      <c r="D1165">
        <v>21420</v>
      </c>
      <c r="E1165" t="s">
        <v>457</v>
      </c>
      <c r="F1165">
        <v>36</v>
      </c>
      <c r="G1165">
        <v>30206</v>
      </c>
      <c r="H1165">
        <v>562933</v>
      </c>
      <c r="I1165">
        <v>38810</v>
      </c>
      <c r="J1165" t="s">
        <v>858</v>
      </c>
      <c r="S1165" t="s">
        <v>457</v>
      </c>
      <c r="U1165" t="s">
        <v>858</v>
      </c>
    </row>
    <row r="1166" spans="1:21" x14ac:dyDescent="0.25">
      <c r="A1166" t="s">
        <v>413</v>
      </c>
      <c r="B1166" t="s">
        <v>561</v>
      </c>
      <c r="C1166" t="s">
        <v>1032</v>
      </c>
      <c r="D1166">
        <v>29004</v>
      </c>
      <c r="E1166" t="s">
        <v>850</v>
      </c>
      <c r="F1166">
        <v>39</v>
      </c>
      <c r="G1166">
        <v>28987</v>
      </c>
      <c r="H1166">
        <v>352948</v>
      </c>
      <c r="I1166">
        <v>38764</v>
      </c>
      <c r="J1166" t="s">
        <v>858</v>
      </c>
      <c r="S1166" t="s">
        <v>850</v>
      </c>
      <c r="U1166" t="s">
        <v>858</v>
      </c>
    </row>
    <row r="1167" spans="1:21" x14ac:dyDescent="0.25">
      <c r="A1167" t="s">
        <v>408</v>
      </c>
      <c r="B1167" t="s">
        <v>646</v>
      </c>
      <c r="C1167" t="s">
        <v>1033</v>
      </c>
      <c r="D1167">
        <v>23304</v>
      </c>
      <c r="E1167" t="s">
        <v>439</v>
      </c>
      <c r="F1167">
        <v>29</v>
      </c>
      <c r="G1167">
        <v>32428</v>
      </c>
      <c r="H1167">
        <v>352947</v>
      </c>
      <c r="I1167">
        <v>38805</v>
      </c>
      <c r="J1167" t="s">
        <v>858</v>
      </c>
      <c r="S1167" t="s">
        <v>439</v>
      </c>
      <c r="U1167" t="s">
        <v>858</v>
      </c>
    </row>
    <row r="1168" spans="1:21" x14ac:dyDescent="0.25">
      <c r="A1168" t="s">
        <v>408</v>
      </c>
      <c r="B1168" t="s">
        <v>652</v>
      </c>
      <c r="C1168" t="s">
        <v>155</v>
      </c>
      <c r="D1168">
        <v>24336</v>
      </c>
      <c r="E1168" t="s">
        <v>439</v>
      </c>
      <c r="F1168">
        <v>29</v>
      </c>
      <c r="G1168">
        <v>32457</v>
      </c>
      <c r="H1168">
        <v>352950</v>
      </c>
      <c r="I1168">
        <v>38812</v>
      </c>
      <c r="J1168" t="s">
        <v>858</v>
      </c>
      <c r="S1168" t="s">
        <v>439</v>
      </c>
      <c r="U1168" t="s">
        <v>858</v>
      </c>
    </row>
    <row r="1169" spans="1:21" x14ac:dyDescent="0.25">
      <c r="A1169" t="s">
        <v>413</v>
      </c>
      <c r="B1169" t="s">
        <v>503</v>
      </c>
      <c r="C1169" t="s">
        <v>475</v>
      </c>
      <c r="D1169">
        <v>21108</v>
      </c>
      <c r="E1169" t="s">
        <v>439</v>
      </c>
      <c r="F1169">
        <v>41</v>
      </c>
      <c r="G1169">
        <v>28151</v>
      </c>
      <c r="H1169">
        <v>352952</v>
      </c>
      <c r="I1169">
        <v>38871</v>
      </c>
      <c r="J1169" t="s">
        <v>858</v>
      </c>
      <c r="S1169" t="s">
        <v>439</v>
      </c>
      <c r="U1169" t="s">
        <v>858</v>
      </c>
    </row>
    <row r="1170" spans="1:21" x14ac:dyDescent="0.25">
      <c r="A1170" t="s">
        <v>454</v>
      </c>
      <c r="B1170" t="s">
        <v>546</v>
      </c>
      <c r="C1170" t="s">
        <v>914</v>
      </c>
      <c r="D1170">
        <v>29592</v>
      </c>
      <c r="E1170" t="s">
        <v>439</v>
      </c>
      <c r="F1170">
        <v>30</v>
      </c>
      <c r="G1170">
        <v>32136</v>
      </c>
      <c r="H1170">
        <v>352958</v>
      </c>
      <c r="I1170">
        <v>38802</v>
      </c>
      <c r="J1170" t="s">
        <v>858</v>
      </c>
      <c r="S1170" t="s">
        <v>439</v>
      </c>
      <c r="U1170" t="s">
        <v>858</v>
      </c>
    </row>
    <row r="1171" spans="1:21" x14ac:dyDescent="0.25">
      <c r="A1171" t="s">
        <v>408</v>
      </c>
      <c r="B1171" t="s">
        <v>569</v>
      </c>
      <c r="C1171" t="s">
        <v>713</v>
      </c>
      <c r="D1171">
        <v>20580</v>
      </c>
      <c r="E1171" t="s">
        <v>749</v>
      </c>
      <c r="F1171">
        <v>30</v>
      </c>
      <c r="G1171">
        <v>32121</v>
      </c>
      <c r="H1171">
        <v>562955</v>
      </c>
      <c r="I1171">
        <v>38743</v>
      </c>
      <c r="J1171" t="s">
        <v>858</v>
      </c>
      <c r="S1171" t="s">
        <v>749</v>
      </c>
      <c r="U1171" t="s">
        <v>858</v>
      </c>
    </row>
    <row r="1172" spans="1:21" x14ac:dyDescent="0.25">
      <c r="A1172" t="s">
        <v>408</v>
      </c>
      <c r="B1172" t="s">
        <v>497</v>
      </c>
      <c r="C1172" t="s">
        <v>1034</v>
      </c>
      <c r="D1172">
        <v>30132</v>
      </c>
      <c r="E1172" t="s">
        <v>1020</v>
      </c>
      <c r="F1172">
        <v>31</v>
      </c>
      <c r="G1172">
        <v>31872</v>
      </c>
      <c r="H1172">
        <v>562964</v>
      </c>
      <c r="I1172">
        <v>38997</v>
      </c>
      <c r="J1172" t="s">
        <v>858</v>
      </c>
      <c r="S1172" t="s">
        <v>1020</v>
      </c>
      <c r="U1172" t="s">
        <v>858</v>
      </c>
    </row>
    <row r="1173" spans="1:21" x14ac:dyDescent="0.25">
      <c r="A1173" t="s">
        <v>454</v>
      </c>
      <c r="B1173" t="s">
        <v>791</v>
      </c>
      <c r="C1173" t="s">
        <v>1035</v>
      </c>
      <c r="D1173">
        <v>26724</v>
      </c>
      <c r="E1173" t="s">
        <v>1020</v>
      </c>
      <c r="F1173">
        <v>30</v>
      </c>
      <c r="G1173">
        <v>32359</v>
      </c>
      <c r="H1173">
        <v>352962</v>
      </c>
      <c r="I1173">
        <v>39059</v>
      </c>
      <c r="J1173" t="s">
        <v>858</v>
      </c>
      <c r="S1173" t="s">
        <v>1020</v>
      </c>
      <c r="U1173" t="s">
        <v>858</v>
      </c>
    </row>
    <row r="1174" spans="1:21" x14ac:dyDescent="0.25">
      <c r="A1174" t="s">
        <v>454</v>
      </c>
      <c r="B1174" t="s">
        <v>414</v>
      </c>
      <c r="C1174" t="s">
        <v>984</v>
      </c>
      <c r="D1174">
        <v>29772</v>
      </c>
      <c r="E1174" t="s">
        <v>1020</v>
      </c>
      <c r="F1174">
        <v>30</v>
      </c>
      <c r="G1174">
        <v>32311</v>
      </c>
      <c r="H1174">
        <v>352961</v>
      </c>
      <c r="I1174">
        <v>39031</v>
      </c>
      <c r="J1174" t="s">
        <v>858</v>
      </c>
      <c r="S1174" t="s">
        <v>1020</v>
      </c>
      <c r="U1174" t="s">
        <v>858</v>
      </c>
    </row>
    <row r="1175" spans="1:21" x14ac:dyDescent="0.25">
      <c r="A1175" t="s">
        <v>408</v>
      </c>
      <c r="B1175" t="s">
        <v>610</v>
      </c>
      <c r="C1175" t="s">
        <v>1026</v>
      </c>
      <c r="D1175">
        <v>21588</v>
      </c>
      <c r="E1175" t="s">
        <v>1020</v>
      </c>
      <c r="F1175">
        <v>29</v>
      </c>
      <c r="G1175">
        <v>32681</v>
      </c>
      <c r="H1175">
        <v>562963</v>
      </c>
      <c r="I1175">
        <v>38941</v>
      </c>
      <c r="J1175" t="s">
        <v>858</v>
      </c>
      <c r="S1175" t="s">
        <v>1020</v>
      </c>
      <c r="U1175" t="s">
        <v>858</v>
      </c>
    </row>
    <row r="1176" spans="1:21" x14ac:dyDescent="0.25">
      <c r="A1176" t="s">
        <v>454</v>
      </c>
      <c r="B1176" t="s">
        <v>500</v>
      </c>
      <c r="C1176" t="s">
        <v>985</v>
      </c>
      <c r="D1176">
        <v>29652</v>
      </c>
      <c r="E1176" t="s">
        <v>1020</v>
      </c>
      <c r="F1176">
        <v>28</v>
      </c>
      <c r="G1176">
        <v>32909</v>
      </c>
      <c r="H1176">
        <v>562965</v>
      </c>
      <c r="I1176">
        <v>38866</v>
      </c>
      <c r="J1176" t="s">
        <v>858</v>
      </c>
      <c r="S1176" t="s">
        <v>1020</v>
      </c>
      <c r="U1176" t="s">
        <v>858</v>
      </c>
    </row>
    <row r="1177" spans="1:21" x14ac:dyDescent="0.25">
      <c r="A1177" t="s">
        <v>454</v>
      </c>
      <c r="B1177" t="s">
        <v>481</v>
      </c>
      <c r="C1177" t="s">
        <v>942</v>
      </c>
      <c r="D1177">
        <v>20580</v>
      </c>
      <c r="E1177" t="s">
        <v>749</v>
      </c>
      <c r="F1177">
        <v>32</v>
      </c>
      <c r="G1177">
        <v>31585</v>
      </c>
      <c r="H1177">
        <v>352960</v>
      </c>
      <c r="I1177">
        <v>39046</v>
      </c>
      <c r="J1177" t="s">
        <v>858</v>
      </c>
      <c r="S1177" t="s">
        <v>749</v>
      </c>
      <c r="U1177" t="s">
        <v>858</v>
      </c>
    </row>
    <row r="1178" spans="1:21" x14ac:dyDescent="0.25">
      <c r="A1178" t="s">
        <v>408</v>
      </c>
      <c r="B1178" t="s">
        <v>712</v>
      </c>
      <c r="C1178" t="s">
        <v>959</v>
      </c>
      <c r="D1178">
        <v>19836</v>
      </c>
      <c r="E1178" t="s">
        <v>622</v>
      </c>
      <c r="F1178">
        <v>32</v>
      </c>
      <c r="G1178">
        <v>31554</v>
      </c>
      <c r="H1178">
        <v>562966</v>
      </c>
      <c r="I1178">
        <v>39059</v>
      </c>
      <c r="J1178" t="s">
        <v>858</v>
      </c>
      <c r="S1178" t="s">
        <v>622</v>
      </c>
      <c r="U1178" t="s">
        <v>858</v>
      </c>
    </row>
    <row r="1179" spans="1:21" x14ac:dyDescent="0.25">
      <c r="A1179" t="s">
        <v>413</v>
      </c>
      <c r="B1179" t="s">
        <v>157</v>
      </c>
      <c r="C1179" t="s">
        <v>896</v>
      </c>
      <c r="D1179">
        <v>30780</v>
      </c>
      <c r="E1179" t="s">
        <v>460</v>
      </c>
      <c r="F1179">
        <v>42</v>
      </c>
      <c r="G1179">
        <v>28015</v>
      </c>
      <c r="H1179">
        <v>352956</v>
      </c>
      <c r="I1179">
        <v>38982</v>
      </c>
      <c r="J1179" t="s">
        <v>858</v>
      </c>
      <c r="S1179" t="s">
        <v>460</v>
      </c>
      <c r="U1179" t="s">
        <v>858</v>
      </c>
    </row>
    <row r="1180" spans="1:21" x14ac:dyDescent="0.25">
      <c r="A1180" t="s">
        <v>454</v>
      </c>
      <c r="B1180" t="s">
        <v>497</v>
      </c>
      <c r="C1180" t="s">
        <v>1036</v>
      </c>
      <c r="D1180">
        <v>28800</v>
      </c>
      <c r="E1180" t="s">
        <v>460</v>
      </c>
      <c r="F1180">
        <v>30</v>
      </c>
      <c r="G1180">
        <v>32398</v>
      </c>
      <c r="H1180">
        <v>352954</v>
      </c>
      <c r="I1180">
        <v>38758</v>
      </c>
      <c r="J1180" t="s">
        <v>858</v>
      </c>
      <c r="S1180" t="s">
        <v>460</v>
      </c>
      <c r="U1180" t="s">
        <v>858</v>
      </c>
    </row>
    <row r="1181" spans="1:21" x14ac:dyDescent="0.25">
      <c r="A1181" t="s">
        <v>454</v>
      </c>
      <c r="B1181" t="s">
        <v>155</v>
      </c>
      <c r="C1181" t="s">
        <v>796</v>
      </c>
      <c r="D1181">
        <v>20052</v>
      </c>
      <c r="E1181" t="s">
        <v>1037</v>
      </c>
      <c r="F1181">
        <v>42</v>
      </c>
      <c r="G1181">
        <v>27677</v>
      </c>
      <c r="H1181">
        <v>562967</v>
      </c>
      <c r="I1181">
        <v>38872</v>
      </c>
      <c r="J1181" t="s">
        <v>858</v>
      </c>
      <c r="S1181" t="s">
        <v>1037</v>
      </c>
      <c r="U1181" t="s">
        <v>858</v>
      </c>
    </row>
    <row r="1182" spans="1:21" x14ac:dyDescent="0.25">
      <c r="A1182" t="s">
        <v>413</v>
      </c>
      <c r="B1182" t="s">
        <v>534</v>
      </c>
      <c r="C1182" t="s">
        <v>942</v>
      </c>
      <c r="D1182">
        <v>18192</v>
      </c>
      <c r="E1182" t="s">
        <v>416</v>
      </c>
      <c r="F1182">
        <v>32</v>
      </c>
      <c r="G1182">
        <v>31631</v>
      </c>
      <c r="H1182">
        <v>562968</v>
      </c>
      <c r="I1182">
        <v>38854</v>
      </c>
      <c r="J1182" t="s">
        <v>858</v>
      </c>
      <c r="S1182" t="s">
        <v>416</v>
      </c>
      <c r="U1182" t="s">
        <v>858</v>
      </c>
    </row>
    <row r="1183" spans="1:21" x14ac:dyDescent="0.25">
      <c r="A1183" t="s">
        <v>454</v>
      </c>
      <c r="B1183" t="s">
        <v>559</v>
      </c>
      <c r="C1183" t="s">
        <v>942</v>
      </c>
      <c r="D1183">
        <v>27996</v>
      </c>
      <c r="E1183" t="s">
        <v>439</v>
      </c>
      <c r="F1183">
        <v>29</v>
      </c>
      <c r="G1183">
        <v>32427</v>
      </c>
      <c r="H1183">
        <v>562969</v>
      </c>
      <c r="I1183">
        <v>38871</v>
      </c>
      <c r="J1183" t="s">
        <v>858</v>
      </c>
      <c r="S1183" t="s">
        <v>439</v>
      </c>
      <c r="U1183" t="s">
        <v>858</v>
      </c>
    </row>
    <row r="1184" spans="1:21" x14ac:dyDescent="0.25">
      <c r="A1184" t="s">
        <v>413</v>
      </c>
      <c r="B1184" t="s">
        <v>662</v>
      </c>
      <c r="C1184" t="s">
        <v>1038</v>
      </c>
      <c r="D1184">
        <v>25620</v>
      </c>
      <c r="E1184" t="s">
        <v>439</v>
      </c>
      <c r="F1184">
        <v>37</v>
      </c>
      <c r="G1184">
        <v>29771</v>
      </c>
      <c r="H1184">
        <v>562970</v>
      </c>
      <c r="I1184">
        <v>38842</v>
      </c>
      <c r="J1184" t="s">
        <v>858</v>
      </c>
      <c r="S1184" t="s">
        <v>439</v>
      </c>
      <c r="U1184" t="s">
        <v>858</v>
      </c>
    </row>
    <row r="1185" spans="1:21" x14ac:dyDescent="0.25">
      <c r="A1185" t="s">
        <v>454</v>
      </c>
      <c r="B1185" t="s">
        <v>152</v>
      </c>
      <c r="C1185" t="s">
        <v>175</v>
      </c>
      <c r="D1185">
        <v>31116</v>
      </c>
      <c r="E1185" t="s">
        <v>416</v>
      </c>
      <c r="F1185">
        <v>33</v>
      </c>
      <c r="G1185">
        <v>31122</v>
      </c>
      <c r="H1185">
        <v>562985</v>
      </c>
      <c r="I1185">
        <v>39061</v>
      </c>
      <c r="J1185" t="s">
        <v>858</v>
      </c>
      <c r="S1185" t="s">
        <v>416</v>
      </c>
      <c r="U1185" t="s">
        <v>858</v>
      </c>
    </row>
    <row r="1186" spans="1:21" x14ac:dyDescent="0.25">
      <c r="A1186" t="s">
        <v>413</v>
      </c>
      <c r="B1186" t="s">
        <v>817</v>
      </c>
      <c r="C1186" t="s">
        <v>937</v>
      </c>
      <c r="D1186">
        <v>28416</v>
      </c>
      <c r="E1186" t="s">
        <v>749</v>
      </c>
      <c r="F1186">
        <v>34</v>
      </c>
      <c r="G1186">
        <v>30845</v>
      </c>
      <c r="H1186">
        <v>352981</v>
      </c>
      <c r="I1186">
        <v>38725</v>
      </c>
      <c r="J1186" t="s">
        <v>858</v>
      </c>
      <c r="S1186" t="s">
        <v>749</v>
      </c>
      <c r="U1186" t="s">
        <v>858</v>
      </c>
    </row>
    <row r="1187" spans="1:21" x14ac:dyDescent="0.25">
      <c r="A1187" t="s">
        <v>408</v>
      </c>
      <c r="B1187" t="s">
        <v>528</v>
      </c>
      <c r="C1187" t="s">
        <v>1039</v>
      </c>
      <c r="D1187">
        <v>28368</v>
      </c>
      <c r="E1187" t="s">
        <v>439</v>
      </c>
      <c r="F1187">
        <v>32</v>
      </c>
      <c r="G1187">
        <v>31610</v>
      </c>
      <c r="H1187">
        <v>562990</v>
      </c>
      <c r="I1187">
        <v>38859</v>
      </c>
      <c r="J1187" t="s">
        <v>858</v>
      </c>
      <c r="S1187" t="s">
        <v>439</v>
      </c>
      <c r="U1187" t="s">
        <v>858</v>
      </c>
    </row>
    <row r="1188" spans="1:21" x14ac:dyDescent="0.25">
      <c r="A1188" t="s">
        <v>454</v>
      </c>
      <c r="B1188" t="s">
        <v>766</v>
      </c>
      <c r="C1188" t="s">
        <v>969</v>
      </c>
      <c r="D1188">
        <v>21360</v>
      </c>
      <c r="E1188" t="s">
        <v>439</v>
      </c>
      <c r="F1188">
        <v>31</v>
      </c>
      <c r="G1188">
        <v>31968</v>
      </c>
      <c r="H1188">
        <v>562992</v>
      </c>
      <c r="I1188">
        <v>38880</v>
      </c>
      <c r="J1188" t="s">
        <v>858</v>
      </c>
      <c r="S1188" t="s">
        <v>439</v>
      </c>
      <c r="U1188" t="s">
        <v>858</v>
      </c>
    </row>
    <row r="1189" spans="1:21" x14ac:dyDescent="0.25">
      <c r="A1189" t="s">
        <v>408</v>
      </c>
      <c r="B1189" t="s">
        <v>511</v>
      </c>
      <c r="C1189" t="s">
        <v>779</v>
      </c>
      <c r="D1189">
        <v>23724</v>
      </c>
      <c r="E1189" t="s">
        <v>439</v>
      </c>
      <c r="F1189">
        <v>29</v>
      </c>
      <c r="G1189">
        <v>32619</v>
      </c>
      <c r="H1189">
        <v>352999</v>
      </c>
      <c r="I1189">
        <v>39205</v>
      </c>
      <c r="J1189" t="s">
        <v>858</v>
      </c>
      <c r="S1189" t="s">
        <v>439</v>
      </c>
      <c r="U1189" t="s">
        <v>858</v>
      </c>
    </row>
    <row r="1190" spans="1:21" x14ac:dyDescent="0.25">
      <c r="A1190" t="s">
        <v>413</v>
      </c>
      <c r="B1190" t="s">
        <v>528</v>
      </c>
      <c r="C1190" t="s">
        <v>984</v>
      </c>
      <c r="D1190">
        <v>18804</v>
      </c>
      <c r="E1190" t="s">
        <v>439</v>
      </c>
      <c r="F1190">
        <v>32</v>
      </c>
      <c r="G1190">
        <v>31615</v>
      </c>
      <c r="H1190">
        <v>352991</v>
      </c>
      <c r="I1190">
        <v>39441</v>
      </c>
      <c r="J1190" t="s">
        <v>858</v>
      </c>
      <c r="S1190" t="s">
        <v>439</v>
      </c>
      <c r="U1190" t="s">
        <v>858</v>
      </c>
    </row>
    <row r="1191" spans="1:21" x14ac:dyDescent="0.25">
      <c r="A1191" t="s">
        <v>454</v>
      </c>
      <c r="B1191" t="s">
        <v>434</v>
      </c>
      <c r="C1191" t="s">
        <v>1040</v>
      </c>
      <c r="D1191">
        <v>21048</v>
      </c>
      <c r="E1191" t="s">
        <v>439</v>
      </c>
      <c r="F1191">
        <v>32</v>
      </c>
      <c r="G1191">
        <v>31469</v>
      </c>
      <c r="H1191">
        <v>563003</v>
      </c>
      <c r="I1191">
        <v>39275</v>
      </c>
      <c r="J1191" t="s">
        <v>858</v>
      </c>
      <c r="S1191" t="s">
        <v>439</v>
      </c>
      <c r="U1191" t="s">
        <v>858</v>
      </c>
    </row>
    <row r="1192" spans="1:21" x14ac:dyDescent="0.25">
      <c r="A1192" t="s">
        <v>413</v>
      </c>
      <c r="B1192" t="s">
        <v>519</v>
      </c>
      <c r="C1192" t="s">
        <v>914</v>
      </c>
      <c r="D1192">
        <v>27072</v>
      </c>
      <c r="E1192" t="s">
        <v>416</v>
      </c>
      <c r="F1192">
        <v>36</v>
      </c>
      <c r="G1192">
        <v>30144</v>
      </c>
      <c r="H1192">
        <v>353002</v>
      </c>
      <c r="I1192">
        <v>39144</v>
      </c>
      <c r="J1192" t="s">
        <v>858</v>
      </c>
      <c r="S1192" t="s">
        <v>416</v>
      </c>
      <c r="U1192" t="s">
        <v>858</v>
      </c>
    </row>
    <row r="1193" spans="1:21" x14ac:dyDescent="0.25">
      <c r="A1193" t="s">
        <v>454</v>
      </c>
      <c r="B1193" t="s">
        <v>448</v>
      </c>
      <c r="C1193" t="s">
        <v>1041</v>
      </c>
      <c r="D1193">
        <v>31200</v>
      </c>
      <c r="E1193" t="s">
        <v>439</v>
      </c>
      <c r="F1193">
        <v>37</v>
      </c>
      <c r="G1193">
        <v>29532</v>
      </c>
      <c r="H1193">
        <v>562971</v>
      </c>
      <c r="I1193">
        <v>39366</v>
      </c>
      <c r="J1193" t="s">
        <v>858</v>
      </c>
      <c r="S1193" t="s">
        <v>439</v>
      </c>
      <c r="U1193" t="s">
        <v>858</v>
      </c>
    </row>
    <row r="1194" spans="1:21" x14ac:dyDescent="0.25">
      <c r="A1194" t="s">
        <v>408</v>
      </c>
      <c r="B1194" t="s">
        <v>590</v>
      </c>
      <c r="C1194" t="s">
        <v>828</v>
      </c>
      <c r="D1194">
        <v>20220</v>
      </c>
      <c r="E1194" t="s">
        <v>439</v>
      </c>
      <c r="F1194">
        <v>34</v>
      </c>
      <c r="G1194">
        <v>30608</v>
      </c>
      <c r="H1194">
        <v>353000</v>
      </c>
      <c r="I1194">
        <v>39280</v>
      </c>
      <c r="J1194" t="s">
        <v>858</v>
      </c>
      <c r="S1194" t="s">
        <v>439</v>
      </c>
      <c r="U1194" t="s">
        <v>858</v>
      </c>
    </row>
    <row r="1195" spans="1:21" x14ac:dyDescent="0.25">
      <c r="A1195" t="s">
        <v>454</v>
      </c>
      <c r="B1195" t="s">
        <v>553</v>
      </c>
      <c r="C1195" t="s">
        <v>928</v>
      </c>
      <c r="D1195">
        <v>20004</v>
      </c>
      <c r="E1195" t="s">
        <v>416</v>
      </c>
      <c r="F1195">
        <v>32</v>
      </c>
      <c r="G1195">
        <v>31438</v>
      </c>
      <c r="H1195">
        <v>352988</v>
      </c>
      <c r="I1195">
        <v>39347</v>
      </c>
      <c r="J1195" t="s">
        <v>858</v>
      </c>
      <c r="S1195" t="s">
        <v>416</v>
      </c>
      <c r="U1195" t="s">
        <v>858</v>
      </c>
    </row>
    <row r="1196" spans="1:21" x14ac:dyDescent="0.25">
      <c r="A1196" t="s">
        <v>454</v>
      </c>
      <c r="B1196" t="s">
        <v>553</v>
      </c>
      <c r="C1196" t="s">
        <v>907</v>
      </c>
      <c r="D1196">
        <v>24228</v>
      </c>
      <c r="E1196" t="s">
        <v>439</v>
      </c>
      <c r="F1196">
        <v>30</v>
      </c>
      <c r="G1196">
        <v>32093</v>
      </c>
      <c r="H1196">
        <v>563007</v>
      </c>
      <c r="I1196">
        <v>39175</v>
      </c>
      <c r="J1196" t="s">
        <v>858</v>
      </c>
      <c r="S1196" t="s">
        <v>439</v>
      </c>
      <c r="U1196" t="s">
        <v>858</v>
      </c>
    </row>
    <row r="1197" spans="1:21" x14ac:dyDescent="0.25">
      <c r="A1197" t="s">
        <v>454</v>
      </c>
      <c r="B1197" t="s">
        <v>623</v>
      </c>
      <c r="C1197" t="s">
        <v>928</v>
      </c>
      <c r="D1197">
        <v>25860</v>
      </c>
      <c r="E1197" t="s">
        <v>439</v>
      </c>
      <c r="F1197">
        <v>31</v>
      </c>
      <c r="G1197">
        <v>31932</v>
      </c>
      <c r="H1197">
        <v>563009</v>
      </c>
      <c r="I1197">
        <v>39442</v>
      </c>
      <c r="J1197" t="s">
        <v>858</v>
      </c>
      <c r="S1197" t="s">
        <v>439</v>
      </c>
      <c r="U1197" t="s">
        <v>858</v>
      </c>
    </row>
    <row r="1198" spans="1:21" x14ac:dyDescent="0.25">
      <c r="A1198" t="s">
        <v>408</v>
      </c>
      <c r="B1198" t="s">
        <v>414</v>
      </c>
      <c r="C1198" t="s">
        <v>950</v>
      </c>
      <c r="D1198">
        <v>23640</v>
      </c>
      <c r="E1198" t="s">
        <v>1042</v>
      </c>
      <c r="F1198">
        <v>32</v>
      </c>
      <c r="G1198">
        <v>31464</v>
      </c>
      <c r="H1198">
        <v>352980</v>
      </c>
      <c r="I1198">
        <v>39397</v>
      </c>
      <c r="J1198" t="s">
        <v>858</v>
      </c>
      <c r="S1198" t="s">
        <v>1042</v>
      </c>
      <c r="U1198" t="s">
        <v>858</v>
      </c>
    </row>
    <row r="1199" spans="1:21" x14ac:dyDescent="0.25">
      <c r="A1199" t="s">
        <v>408</v>
      </c>
      <c r="B1199" t="s">
        <v>464</v>
      </c>
      <c r="C1199" t="s">
        <v>828</v>
      </c>
      <c r="D1199">
        <v>23364</v>
      </c>
      <c r="E1199" t="s">
        <v>868</v>
      </c>
      <c r="F1199">
        <v>43</v>
      </c>
      <c r="G1199">
        <v>27340</v>
      </c>
      <c r="H1199">
        <v>353013</v>
      </c>
      <c r="I1199">
        <v>39412</v>
      </c>
      <c r="J1199" t="s">
        <v>858</v>
      </c>
      <c r="S1199" t="s">
        <v>868</v>
      </c>
      <c r="U1199" t="s">
        <v>858</v>
      </c>
    </row>
    <row r="1200" spans="1:21" x14ac:dyDescent="0.25">
      <c r="A1200" t="s">
        <v>413</v>
      </c>
      <c r="B1200" t="s">
        <v>704</v>
      </c>
      <c r="C1200" t="s">
        <v>539</v>
      </c>
      <c r="D1200">
        <v>26208</v>
      </c>
      <c r="E1200" t="s">
        <v>442</v>
      </c>
      <c r="F1200">
        <v>47</v>
      </c>
      <c r="G1200">
        <v>25883</v>
      </c>
      <c r="H1200">
        <v>353018</v>
      </c>
      <c r="I1200">
        <v>39170</v>
      </c>
      <c r="J1200" t="s">
        <v>858</v>
      </c>
      <c r="S1200" t="s">
        <v>442</v>
      </c>
      <c r="U1200" t="s">
        <v>858</v>
      </c>
    </row>
    <row r="1201" spans="1:21" x14ac:dyDescent="0.25">
      <c r="A1201" t="s">
        <v>408</v>
      </c>
      <c r="B1201" t="s">
        <v>157</v>
      </c>
      <c r="C1201" t="s">
        <v>913</v>
      </c>
      <c r="D1201">
        <v>26544</v>
      </c>
      <c r="E1201" t="s">
        <v>439</v>
      </c>
      <c r="F1201">
        <v>38</v>
      </c>
      <c r="G1201">
        <v>29358</v>
      </c>
      <c r="H1201">
        <v>353015</v>
      </c>
      <c r="I1201">
        <v>39301</v>
      </c>
      <c r="J1201" t="s">
        <v>858</v>
      </c>
      <c r="S1201" t="s">
        <v>439</v>
      </c>
      <c r="U1201" t="s">
        <v>858</v>
      </c>
    </row>
    <row r="1202" spans="1:21" x14ac:dyDescent="0.25">
      <c r="A1202" t="s">
        <v>454</v>
      </c>
      <c r="B1202" t="s">
        <v>157</v>
      </c>
      <c r="C1202" t="s">
        <v>922</v>
      </c>
      <c r="D1202">
        <v>30492</v>
      </c>
      <c r="E1202" t="s">
        <v>958</v>
      </c>
      <c r="F1202">
        <v>34</v>
      </c>
      <c r="G1202">
        <v>30746</v>
      </c>
      <c r="H1202">
        <v>562994</v>
      </c>
      <c r="I1202">
        <v>39337</v>
      </c>
      <c r="J1202" t="s">
        <v>858</v>
      </c>
      <c r="S1202" t="s">
        <v>958</v>
      </c>
      <c r="U1202" t="s">
        <v>858</v>
      </c>
    </row>
    <row r="1203" spans="1:21" x14ac:dyDescent="0.25">
      <c r="A1203" t="s">
        <v>454</v>
      </c>
      <c r="B1203" t="s">
        <v>719</v>
      </c>
      <c r="C1203" t="s">
        <v>973</v>
      </c>
      <c r="D1203">
        <v>24756</v>
      </c>
      <c r="E1203" t="s">
        <v>439</v>
      </c>
      <c r="F1203">
        <v>31</v>
      </c>
      <c r="G1203">
        <v>31909</v>
      </c>
      <c r="H1203">
        <v>563019</v>
      </c>
      <c r="I1203">
        <v>39266</v>
      </c>
      <c r="J1203" t="s">
        <v>858</v>
      </c>
      <c r="S1203" t="s">
        <v>439</v>
      </c>
      <c r="U1203" t="s">
        <v>858</v>
      </c>
    </row>
    <row r="1204" spans="1:21" x14ac:dyDescent="0.25">
      <c r="A1204" t="s">
        <v>413</v>
      </c>
      <c r="B1204" t="s">
        <v>437</v>
      </c>
      <c r="C1204" t="s">
        <v>510</v>
      </c>
      <c r="D1204">
        <v>30948</v>
      </c>
      <c r="E1204" t="s">
        <v>678</v>
      </c>
      <c r="F1204">
        <v>47</v>
      </c>
      <c r="G1204">
        <v>25938</v>
      </c>
      <c r="H1204">
        <v>563012</v>
      </c>
      <c r="I1204">
        <v>39162</v>
      </c>
      <c r="J1204" t="s">
        <v>466</v>
      </c>
      <c r="S1204" t="s">
        <v>678</v>
      </c>
      <c r="U1204" t="s">
        <v>466</v>
      </c>
    </row>
    <row r="1205" spans="1:21" x14ac:dyDescent="0.25">
      <c r="A1205" t="s">
        <v>413</v>
      </c>
      <c r="B1205" t="s">
        <v>485</v>
      </c>
      <c r="C1205" t="s">
        <v>1043</v>
      </c>
      <c r="D1205">
        <v>19140</v>
      </c>
      <c r="E1205" t="s">
        <v>447</v>
      </c>
      <c r="F1205">
        <v>50</v>
      </c>
      <c r="G1205">
        <v>24787</v>
      </c>
      <c r="H1205">
        <v>562995</v>
      </c>
      <c r="I1205">
        <v>39377</v>
      </c>
      <c r="J1205" t="s">
        <v>466</v>
      </c>
      <c r="S1205" t="s">
        <v>447</v>
      </c>
      <c r="U1205" t="s">
        <v>466</v>
      </c>
    </row>
    <row r="1206" spans="1:21" x14ac:dyDescent="0.25">
      <c r="A1206" t="s">
        <v>408</v>
      </c>
      <c r="B1206" t="s">
        <v>784</v>
      </c>
      <c r="C1206" t="s">
        <v>870</v>
      </c>
      <c r="D1206">
        <v>27108</v>
      </c>
      <c r="E1206" t="s">
        <v>560</v>
      </c>
      <c r="F1206">
        <v>39</v>
      </c>
      <c r="G1206">
        <v>29048</v>
      </c>
      <c r="H1206">
        <v>353005</v>
      </c>
      <c r="I1206">
        <v>39192</v>
      </c>
      <c r="J1206" t="s">
        <v>858</v>
      </c>
      <c r="S1206" t="s">
        <v>560</v>
      </c>
      <c r="U1206" t="s">
        <v>858</v>
      </c>
    </row>
    <row r="1207" spans="1:21" x14ac:dyDescent="0.25">
      <c r="A1207" t="s">
        <v>454</v>
      </c>
      <c r="B1207" t="s">
        <v>541</v>
      </c>
      <c r="C1207" t="s">
        <v>1044</v>
      </c>
      <c r="D1207">
        <v>30144</v>
      </c>
      <c r="E1207" t="s">
        <v>439</v>
      </c>
      <c r="F1207">
        <v>26</v>
      </c>
      <c r="G1207">
        <v>33523</v>
      </c>
      <c r="H1207">
        <v>563021</v>
      </c>
      <c r="I1207">
        <v>39180</v>
      </c>
      <c r="J1207" t="s">
        <v>858</v>
      </c>
      <c r="S1207" t="s">
        <v>439</v>
      </c>
      <c r="U1207" t="s">
        <v>858</v>
      </c>
    </row>
    <row r="1208" spans="1:21" x14ac:dyDescent="0.25">
      <c r="A1208" t="s">
        <v>454</v>
      </c>
      <c r="B1208" t="s">
        <v>719</v>
      </c>
      <c r="C1208" t="s">
        <v>847</v>
      </c>
      <c r="D1208">
        <v>21060</v>
      </c>
      <c r="E1208" t="s">
        <v>439</v>
      </c>
      <c r="F1208">
        <v>38</v>
      </c>
      <c r="G1208">
        <v>29375</v>
      </c>
      <c r="H1208">
        <v>563026</v>
      </c>
      <c r="I1208">
        <v>39205</v>
      </c>
      <c r="J1208" t="s">
        <v>858</v>
      </c>
      <c r="S1208" t="s">
        <v>439</v>
      </c>
      <c r="U1208" t="s">
        <v>858</v>
      </c>
    </row>
    <row r="1209" spans="1:21" x14ac:dyDescent="0.25">
      <c r="A1209" t="s">
        <v>454</v>
      </c>
      <c r="B1209" t="s">
        <v>712</v>
      </c>
      <c r="C1209" t="s">
        <v>970</v>
      </c>
      <c r="D1209">
        <v>30024</v>
      </c>
      <c r="E1209" t="s">
        <v>622</v>
      </c>
      <c r="F1209">
        <v>31</v>
      </c>
      <c r="G1209">
        <v>32039</v>
      </c>
      <c r="H1209">
        <v>563024</v>
      </c>
      <c r="I1209">
        <v>39329</v>
      </c>
      <c r="J1209" t="s">
        <v>858</v>
      </c>
      <c r="S1209" t="s">
        <v>622</v>
      </c>
      <c r="U1209" t="s">
        <v>858</v>
      </c>
    </row>
    <row r="1210" spans="1:21" x14ac:dyDescent="0.25">
      <c r="A1210" t="s">
        <v>408</v>
      </c>
      <c r="B1210" t="s">
        <v>713</v>
      </c>
      <c r="C1210" t="s">
        <v>1026</v>
      </c>
      <c r="D1210">
        <v>20520</v>
      </c>
      <c r="E1210" t="s">
        <v>577</v>
      </c>
      <c r="F1210">
        <v>30</v>
      </c>
      <c r="G1210">
        <v>32183</v>
      </c>
      <c r="H1210">
        <v>353035</v>
      </c>
      <c r="I1210">
        <v>39588</v>
      </c>
      <c r="J1210" t="s">
        <v>858</v>
      </c>
      <c r="S1210" t="s">
        <v>577</v>
      </c>
      <c r="U1210" t="s">
        <v>858</v>
      </c>
    </row>
    <row r="1211" spans="1:21" x14ac:dyDescent="0.25">
      <c r="A1211" t="s">
        <v>408</v>
      </c>
      <c r="B1211" t="s">
        <v>590</v>
      </c>
      <c r="C1211" t="s">
        <v>608</v>
      </c>
      <c r="D1211">
        <v>28632</v>
      </c>
      <c r="E1211" t="s">
        <v>439</v>
      </c>
      <c r="F1211">
        <v>26</v>
      </c>
      <c r="G1211">
        <v>33584</v>
      </c>
      <c r="H1211">
        <v>567331</v>
      </c>
      <c r="I1211">
        <v>39701</v>
      </c>
      <c r="J1211" t="s">
        <v>858</v>
      </c>
      <c r="S1211" t="s">
        <v>439</v>
      </c>
      <c r="U1211" t="s">
        <v>858</v>
      </c>
    </row>
    <row r="1212" spans="1:21" x14ac:dyDescent="0.25">
      <c r="A1212" t="s">
        <v>408</v>
      </c>
      <c r="B1212" t="s">
        <v>488</v>
      </c>
      <c r="C1212" t="s">
        <v>459</v>
      </c>
      <c r="D1212">
        <v>25056</v>
      </c>
      <c r="E1212" t="s">
        <v>548</v>
      </c>
      <c r="F1212">
        <v>35</v>
      </c>
      <c r="G1212">
        <v>30368</v>
      </c>
      <c r="H1212">
        <v>563029</v>
      </c>
      <c r="I1212">
        <v>39452</v>
      </c>
      <c r="J1212" t="s">
        <v>858</v>
      </c>
      <c r="S1212" t="s">
        <v>548</v>
      </c>
      <c r="U1212" t="s">
        <v>858</v>
      </c>
    </row>
    <row r="1213" spans="1:21" x14ac:dyDescent="0.25">
      <c r="A1213" t="s">
        <v>408</v>
      </c>
      <c r="B1213" t="s">
        <v>665</v>
      </c>
      <c r="C1213" t="s">
        <v>490</v>
      </c>
      <c r="D1213">
        <v>23892</v>
      </c>
      <c r="E1213" t="s">
        <v>439</v>
      </c>
      <c r="F1213">
        <v>28</v>
      </c>
      <c r="G1213">
        <v>33095</v>
      </c>
      <c r="H1213">
        <v>357336</v>
      </c>
      <c r="I1213">
        <v>39580</v>
      </c>
      <c r="J1213" t="s">
        <v>858</v>
      </c>
      <c r="S1213" t="s">
        <v>439</v>
      </c>
      <c r="U1213" t="s">
        <v>858</v>
      </c>
    </row>
    <row r="1214" spans="1:21" x14ac:dyDescent="0.25">
      <c r="A1214" t="s">
        <v>408</v>
      </c>
      <c r="B1214" t="s">
        <v>645</v>
      </c>
      <c r="C1214" t="s">
        <v>471</v>
      </c>
      <c r="D1214">
        <v>26796</v>
      </c>
      <c r="E1214" t="s">
        <v>439</v>
      </c>
      <c r="F1214">
        <v>26</v>
      </c>
      <c r="G1214">
        <v>33554</v>
      </c>
      <c r="H1214">
        <v>563030</v>
      </c>
      <c r="I1214">
        <v>39510</v>
      </c>
      <c r="J1214" t="s">
        <v>858</v>
      </c>
      <c r="S1214" t="s">
        <v>439</v>
      </c>
      <c r="U1214" t="s">
        <v>858</v>
      </c>
    </row>
    <row r="1215" spans="1:21" x14ac:dyDescent="0.25">
      <c r="A1215" t="s">
        <v>408</v>
      </c>
      <c r="B1215" t="s">
        <v>660</v>
      </c>
      <c r="C1215" t="s">
        <v>679</v>
      </c>
      <c r="D1215">
        <v>18936</v>
      </c>
      <c r="E1215" t="s">
        <v>536</v>
      </c>
      <c r="F1215">
        <v>42</v>
      </c>
      <c r="G1215">
        <v>27945</v>
      </c>
      <c r="H1215">
        <v>353008</v>
      </c>
      <c r="I1215">
        <v>39778</v>
      </c>
      <c r="J1215" t="s">
        <v>858</v>
      </c>
      <c r="S1215" t="s">
        <v>536</v>
      </c>
      <c r="U1215" t="s">
        <v>858</v>
      </c>
    </row>
    <row r="1216" spans="1:21" x14ac:dyDescent="0.25">
      <c r="A1216" t="s">
        <v>413</v>
      </c>
      <c r="B1216" t="s">
        <v>719</v>
      </c>
      <c r="C1216" t="s">
        <v>1045</v>
      </c>
      <c r="D1216">
        <v>20700</v>
      </c>
      <c r="E1216" t="s">
        <v>428</v>
      </c>
      <c r="F1216">
        <v>33</v>
      </c>
      <c r="G1216">
        <v>31140</v>
      </c>
      <c r="H1216">
        <v>563023</v>
      </c>
      <c r="I1216">
        <v>39792</v>
      </c>
      <c r="J1216" t="s">
        <v>858</v>
      </c>
      <c r="S1216" t="s">
        <v>428</v>
      </c>
      <c r="U1216" t="s">
        <v>858</v>
      </c>
    </row>
    <row r="1217" spans="1:21" x14ac:dyDescent="0.25">
      <c r="A1217" t="s">
        <v>454</v>
      </c>
      <c r="B1217" t="s">
        <v>509</v>
      </c>
      <c r="C1217" t="s">
        <v>640</v>
      </c>
      <c r="D1217">
        <v>26088</v>
      </c>
      <c r="E1217" t="s">
        <v>1046</v>
      </c>
      <c r="F1217">
        <v>50</v>
      </c>
      <c r="G1217">
        <v>25036</v>
      </c>
      <c r="H1217">
        <v>563031</v>
      </c>
      <c r="I1217">
        <v>39736</v>
      </c>
      <c r="J1217" t="s">
        <v>858</v>
      </c>
      <c r="S1217" t="s">
        <v>1046</v>
      </c>
      <c r="U1217" t="s">
        <v>858</v>
      </c>
    </row>
    <row r="1218" spans="1:21" x14ac:dyDescent="0.25">
      <c r="A1218" t="s">
        <v>408</v>
      </c>
      <c r="B1218" t="s">
        <v>488</v>
      </c>
      <c r="C1218" t="s">
        <v>1034</v>
      </c>
      <c r="D1218">
        <v>23040</v>
      </c>
      <c r="E1218" t="s">
        <v>1046</v>
      </c>
      <c r="F1218">
        <v>34</v>
      </c>
      <c r="G1218">
        <v>30658</v>
      </c>
      <c r="H1218">
        <v>353033</v>
      </c>
      <c r="I1218">
        <v>39472</v>
      </c>
      <c r="J1218" t="s">
        <v>858</v>
      </c>
      <c r="S1218" t="s">
        <v>1046</v>
      </c>
      <c r="U1218" t="s">
        <v>858</v>
      </c>
    </row>
    <row r="1219" spans="1:21" x14ac:dyDescent="0.25">
      <c r="A1219" t="s">
        <v>408</v>
      </c>
      <c r="B1219" t="s">
        <v>185</v>
      </c>
      <c r="C1219" t="s">
        <v>155</v>
      </c>
      <c r="D1219">
        <v>30240</v>
      </c>
      <c r="E1219" t="s">
        <v>478</v>
      </c>
      <c r="F1219">
        <v>37</v>
      </c>
      <c r="G1219">
        <v>29591</v>
      </c>
      <c r="H1219">
        <v>353020</v>
      </c>
      <c r="I1219">
        <v>39588</v>
      </c>
      <c r="J1219" t="s">
        <v>858</v>
      </c>
      <c r="S1219" t="s">
        <v>478</v>
      </c>
      <c r="U1219" t="s">
        <v>858</v>
      </c>
    </row>
    <row r="1220" spans="1:21" x14ac:dyDescent="0.25">
      <c r="A1220" t="s">
        <v>454</v>
      </c>
      <c r="B1220" t="s">
        <v>547</v>
      </c>
      <c r="C1220" t="s">
        <v>1047</v>
      </c>
      <c r="D1220">
        <v>29268</v>
      </c>
      <c r="E1220" t="s">
        <v>1048</v>
      </c>
      <c r="F1220">
        <v>33</v>
      </c>
      <c r="G1220">
        <v>31271</v>
      </c>
      <c r="H1220">
        <v>353032</v>
      </c>
      <c r="I1220">
        <v>40068</v>
      </c>
      <c r="J1220" t="s">
        <v>858</v>
      </c>
      <c r="S1220" t="s">
        <v>1048</v>
      </c>
      <c r="U1220" t="s">
        <v>858</v>
      </c>
    </row>
    <row r="1221" spans="1:21" x14ac:dyDescent="0.25">
      <c r="A1221" t="s">
        <v>454</v>
      </c>
      <c r="B1221" t="s">
        <v>572</v>
      </c>
      <c r="C1221" t="s">
        <v>976</v>
      </c>
      <c r="D1221">
        <v>21024</v>
      </c>
      <c r="E1221" t="s">
        <v>442</v>
      </c>
      <c r="F1221">
        <v>28</v>
      </c>
      <c r="G1221">
        <v>33044</v>
      </c>
      <c r="H1221">
        <v>563039</v>
      </c>
      <c r="I1221">
        <v>39906</v>
      </c>
      <c r="J1221" t="s">
        <v>858</v>
      </c>
      <c r="S1221" t="s">
        <v>442</v>
      </c>
      <c r="U1221" t="s">
        <v>858</v>
      </c>
    </row>
    <row r="1222" spans="1:21" x14ac:dyDescent="0.25">
      <c r="A1222" t="s">
        <v>454</v>
      </c>
      <c r="B1222" t="s">
        <v>564</v>
      </c>
      <c r="C1222" t="s">
        <v>893</v>
      </c>
      <c r="D1222">
        <v>29496</v>
      </c>
      <c r="E1222" t="s">
        <v>439</v>
      </c>
      <c r="F1222">
        <v>32</v>
      </c>
      <c r="G1222">
        <v>31596</v>
      </c>
      <c r="H1222">
        <v>563047</v>
      </c>
      <c r="I1222">
        <v>39860</v>
      </c>
      <c r="J1222" t="s">
        <v>858</v>
      </c>
      <c r="S1222" t="s">
        <v>439</v>
      </c>
      <c r="U1222" t="s">
        <v>858</v>
      </c>
    </row>
    <row r="1223" spans="1:21" x14ac:dyDescent="0.25">
      <c r="A1223" t="s">
        <v>408</v>
      </c>
      <c r="B1223" t="s">
        <v>660</v>
      </c>
      <c r="C1223" t="s">
        <v>784</v>
      </c>
      <c r="D1223">
        <v>20184</v>
      </c>
      <c r="E1223" t="s">
        <v>439</v>
      </c>
      <c r="F1223">
        <v>29</v>
      </c>
      <c r="G1223">
        <v>32657</v>
      </c>
      <c r="H1223">
        <v>563049</v>
      </c>
      <c r="I1223">
        <v>39901</v>
      </c>
      <c r="J1223" t="s">
        <v>858</v>
      </c>
      <c r="S1223" t="s">
        <v>439</v>
      </c>
      <c r="U1223" t="s">
        <v>858</v>
      </c>
    </row>
    <row r="1224" spans="1:21" x14ac:dyDescent="0.25">
      <c r="A1224" t="s">
        <v>408</v>
      </c>
      <c r="B1224" t="s">
        <v>514</v>
      </c>
      <c r="C1224" t="s">
        <v>870</v>
      </c>
      <c r="D1224">
        <v>18012</v>
      </c>
      <c r="E1224" t="s">
        <v>439</v>
      </c>
      <c r="F1224">
        <v>29</v>
      </c>
      <c r="G1224">
        <v>32588</v>
      </c>
      <c r="H1224">
        <v>353053</v>
      </c>
      <c r="I1224">
        <v>39908</v>
      </c>
      <c r="J1224" t="s">
        <v>858</v>
      </c>
      <c r="S1224" t="s">
        <v>439</v>
      </c>
      <c r="U1224" t="s">
        <v>858</v>
      </c>
    </row>
    <row r="1225" spans="1:21" x14ac:dyDescent="0.25">
      <c r="A1225" t="s">
        <v>454</v>
      </c>
      <c r="B1225" t="s">
        <v>664</v>
      </c>
      <c r="C1225" t="s">
        <v>1049</v>
      </c>
      <c r="D1225">
        <v>29136</v>
      </c>
      <c r="E1225" t="s">
        <v>439</v>
      </c>
      <c r="F1225">
        <v>27</v>
      </c>
      <c r="G1225">
        <v>33202</v>
      </c>
      <c r="H1225">
        <v>563073</v>
      </c>
      <c r="I1225">
        <v>39967</v>
      </c>
      <c r="J1225" t="s">
        <v>858</v>
      </c>
      <c r="S1225" t="s">
        <v>439</v>
      </c>
      <c r="U1225" t="s">
        <v>858</v>
      </c>
    </row>
    <row r="1226" spans="1:21" x14ac:dyDescent="0.25">
      <c r="A1226" t="s">
        <v>408</v>
      </c>
      <c r="B1226" t="s">
        <v>652</v>
      </c>
      <c r="C1226" t="s">
        <v>645</v>
      </c>
      <c r="D1226">
        <v>26076</v>
      </c>
      <c r="E1226" t="s">
        <v>439</v>
      </c>
      <c r="F1226">
        <v>28</v>
      </c>
      <c r="G1226">
        <v>32930</v>
      </c>
      <c r="H1226">
        <v>353051</v>
      </c>
      <c r="I1226">
        <v>39898</v>
      </c>
      <c r="J1226" t="s">
        <v>858</v>
      </c>
      <c r="S1226" t="s">
        <v>439</v>
      </c>
      <c r="U1226" t="s">
        <v>858</v>
      </c>
    </row>
    <row r="1227" spans="1:21" x14ac:dyDescent="0.25">
      <c r="A1227" t="s">
        <v>454</v>
      </c>
      <c r="B1227" t="s">
        <v>429</v>
      </c>
      <c r="C1227" t="s">
        <v>139</v>
      </c>
      <c r="D1227">
        <v>20616</v>
      </c>
      <c r="E1227" t="s">
        <v>439</v>
      </c>
      <c r="F1227">
        <v>28</v>
      </c>
      <c r="G1227">
        <v>32983</v>
      </c>
      <c r="H1227">
        <v>563044</v>
      </c>
      <c r="I1227">
        <v>40204</v>
      </c>
      <c r="J1227" t="s">
        <v>858</v>
      </c>
      <c r="S1227" t="s">
        <v>439</v>
      </c>
      <c r="U1227" t="s">
        <v>858</v>
      </c>
    </row>
    <row r="1228" spans="1:21" x14ac:dyDescent="0.25">
      <c r="A1228" t="s">
        <v>454</v>
      </c>
      <c r="B1228" t="s">
        <v>564</v>
      </c>
      <c r="C1228" t="s">
        <v>677</v>
      </c>
      <c r="D1228">
        <v>20712</v>
      </c>
      <c r="E1228" t="s">
        <v>439</v>
      </c>
      <c r="F1228">
        <v>27</v>
      </c>
      <c r="G1228">
        <v>33336</v>
      </c>
      <c r="H1228">
        <v>563045</v>
      </c>
      <c r="I1228">
        <v>40443</v>
      </c>
      <c r="J1228" t="s">
        <v>858</v>
      </c>
      <c r="S1228" t="s">
        <v>439</v>
      </c>
      <c r="U1228" t="s">
        <v>858</v>
      </c>
    </row>
    <row r="1229" spans="1:21" x14ac:dyDescent="0.25">
      <c r="A1229" t="s">
        <v>454</v>
      </c>
      <c r="B1229" t="s">
        <v>615</v>
      </c>
      <c r="C1229" t="s">
        <v>1050</v>
      </c>
      <c r="D1229">
        <v>29388</v>
      </c>
      <c r="E1229" t="s">
        <v>439</v>
      </c>
      <c r="F1229">
        <v>27</v>
      </c>
      <c r="G1229">
        <v>33363</v>
      </c>
      <c r="H1229">
        <v>353052</v>
      </c>
      <c r="I1229">
        <v>40520</v>
      </c>
      <c r="J1229" t="s">
        <v>858</v>
      </c>
      <c r="S1229" t="s">
        <v>439</v>
      </c>
      <c r="U1229" t="s">
        <v>858</v>
      </c>
    </row>
    <row r="1230" spans="1:21" x14ac:dyDescent="0.25">
      <c r="A1230" t="s">
        <v>454</v>
      </c>
      <c r="B1230" t="s">
        <v>517</v>
      </c>
      <c r="C1230" t="s">
        <v>163</v>
      </c>
      <c r="D1230">
        <v>18084</v>
      </c>
      <c r="E1230" t="s">
        <v>439</v>
      </c>
      <c r="F1230">
        <v>27</v>
      </c>
      <c r="G1230">
        <v>33393</v>
      </c>
      <c r="H1230">
        <v>353054</v>
      </c>
      <c r="I1230">
        <v>40492</v>
      </c>
      <c r="J1230" t="s">
        <v>858</v>
      </c>
      <c r="S1230" t="s">
        <v>439</v>
      </c>
      <c r="U1230" t="s">
        <v>858</v>
      </c>
    </row>
    <row r="1231" spans="1:21" x14ac:dyDescent="0.25">
      <c r="A1231" t="s">
        <v>454</v>
      </c>
      <c r="B1231" t="s">
        <v>572</v>
      </c>
      <c r="C1231" t="s">
        <v>1051</v>
      </c>
      <c r="D1231">
        <v>20988</v>
      </c>
      <c r="E1231" t="s">
        <v>439</v>
      </c>
      <c r="F1231">
        <v>27</v>
      </c>
      <c r="G1231">
        <v>33423</v>
      </c>
      <c r="H1231">
        <v>353067</v>
      </c>
      <c r="I1231">
        <v>40402</v>
      </c>
      <c r="J1231" t="s">
        <v>858</v>
      </c>
      <c r="S1231" t="s">
        <v>439</v>
      </c>
      <c r="U1231" t="s">
        <v>858</v>
      </c>
    </row>
    <row r="1232" spans="1:21" x14ac:dyDescent="0.25">
      <c r="A1232" t="s">
        <v>408</v>
      </c>
      <c r="B1232" t="s">
        <v>602</v>
      </c>
      <c r="C1232" t="s">
        <v>870</v>
      </c>
      <c r="D1232">
        <v>19764</v>
      </c>
      <c r="E1232" t="s">
        <v>416</v>
      </c>
      <c r="F1232">
        <v>27</v>
      </c>
      <c r="G1232">
        <v>33454</v>
      </c>
      <c r="H1232">
        <v>353070</v>
      </c>
      <c r="I1232">
        <v>40327</v>
      </c>
      <c r="J1232" t="s">
        <v>858</v>
      </c>
      <c r="S1232" t="s">
        <v>416</v>
      </c>
      <c r="U1232" t="s">
        <v>858</v>
      </c>
    </row>
    <row r="1233" spans="1:21" x14ac:dyDescent="0.25">
      <c r="A1233" t="s">
        <v>454</v>
      </c>
      <c r="B1233" t="s">
        <v>626</v>
      </c>
      <c r="C1233" t="s">
        <v>1052</v>
      </c>
      <c r="D1233">
        <v>18564</v>
      </c>
      <c r="E1233" t="s">
        <v>439</v>
      </c>
      <c r="F1233">
        <v>27</v>
      </c>
      <c r="G1233">
        <v>33277</v>
      </c>
      <c r="H1233">
        <v>563040</v>
      </c>
      <c r="I1233">
        <v>40507</v>
      </c>
      <c r="J1233" t="s">
        <v>858</v>
      </c>
      <c r="S1233" t="s">
        <v>439</v>
      </c>
      <c r="U1233" t="s">
        <v>858</v>
      </c>
    </row>
    <row r="1234" spans="1:21" x14ac:dyDescent="0.25">
      <c r="A1234" t="s">
        <v>454</v>
      </c>
      <c r="B1234" t="s">
        <v>618</v>
      </c>
      <c r="C1234" t="s">
        <v>1053</v>
      </c>
      <c r="D1234">
        <v>20448</v>
      </c>
      <c r="E1234" t="s">
        <v>439</v>
      </c>
      <c r="F1234">
        <v>27</v>
      </c>
      <c r="G1234">
        <v>33305</v>
      </c>
      <c r="H1234">
        <v>353058</v>
      </c>
      <c r="I1234">
        <v>40520</v>
      </c>
      <c r="J1234" t="s">
        <v>858</v>
      </c>
      <c r="S1234" t="s">
        <v>439</v>
      </c>
      <c r="U1234" t="s">
        <v>858</v>
      </c>
    </row>
    <row r="1235" spans="1:21" x14ac:dyDescent="0.25">
      <c r="A1235" t="s">
        <v>408</v>
      </c>
      <c r="B1235" t="s">
        <v>713</v>
      </c>
      <c r="C1235" t="s">
        <v>964</v>
      </c>
      <c r="D1235">
        <v>21132</v>
      </c>
      <c r="E1235" t="s">
        <v>439</v>
      </c>
      <c r="F1235">
        <v>27</v>
      </c>
      <c r="G1235">
        <v>33336</v>
      </c>
      <c r="H1235">
        <v>353059</v>
      </c>
      <c r="I1235">
        <v>40443</v>
      </c>
      <c r="J1235" t="s">
        <v>858</v>
      </c>
      <c r="S1235" t="s">
        <v>439</v>
      </c>
      <c r="U1235" t="s">
        <v>858</v>
      </c>
    </row>
    <row r="1236" spans="1:21" x14ac:dyDescent="0.25">
      <c r="A1236" t="s">
        <v>454</v>
      </c>
      <c r="B1236" t="s">
        <v>791</v>
      </c>
      <c r="C1236" t="s">
        <v>983</v>
      </c>
      <c r="D1236">
        <v>23748</v>
      </c>
      <c r="E1236" t="s">
        <v>439</v>
      </c>
      <c r="F1236">
        <v>27</v>
      </c>
      <c r="G1236">
        <v>33370</v>
      </c>
      <c r="H1236">
        <v>563063</v>
      </c>
      <c r="I1236">
        <v>40949</v>
      </c>
      <c r="J1236" t="s">
        <v>858</v>
      </c>
      <c r="S1236" t="s">
        <v>439</v>
      </c>
      <c r="U1236" t="s">
        <v>858</v>
      </c>
    </row>
    <row r="1237" spans="1:21" x14ac:dyDescent="0.25">
      <c r="A1237" t="s">
        <v>408</v>
      </c>
      <c r="B1237" t="s">
        <v>426</v>
      </c>
      <c r="C1237" t="s">
        <v>490</v>
      </c>
      <c r="D1237">
        <v>29496</v>
      </c>
      <c r="E1237" t="s">
        <v>439</v>
      </c>
      <c r="F1237">
        <v>27</v>
      </c>
      <c r="G1237">
        <v>33431</v>
      </c>
      <c r="H1237">
        <v>353064</v>
      </c>
      <c r="I1237">
        <v>41064</v>
      </c>
      <c r="J1237" t="s">
        <v>858</v>
      </c>
      <c r="S1237" t="s">
        <v>439</v>
      </c>
      <c r="U1237" t="s">
        <v>858</v>
      </c>
    </row>
    <row r="1238" spans="1:21" x14ac:dyDescent="0.25">
      <c r="A1238" t="s">
        <v>454</v>
      </c>
      <c r="B1238" t="s">
        <v>664</v>
      </c>
      <c r="C1238" t="s">
        <v>984</v>
      </c>
      <c r="D1238">
        <v>18600</v>
      </c>
      <c r="E1238" t="s">
        <v>439</v>
      </c>
      <c r="F1238">
        <v>27</v>
      </c>
      <c r="G1238">
        <v>33462</v>
      </c>
      <c r="H1238">
        <v>353061</v>
      </c>
      <c r="I1238">
        <v>41046</v>
      </c>
      <c r="J1238" t="s">
        <v>858</v>
      </c>
      <c r="S1238" t="s">
        <v>439</v>
      </c>
      <c r="U1238" t="s">
        <v>858</v>
      </c>
    </row>
    <row r="1239" spans="1:21" x14ac:dyDescent="0.25">
      <c r="A1239" t="s">
        <v>408</v>
      </c>
      <c r="B1239" t="s">
        <v>709</v>
      </c>
      <c r="C1239" t="s">
        <v>1054</v>
      </c>
      <c r="D1239">
        <v>19632</v>
      </c>
      <c r="E1239" t="s">
        <v>439</v>
      </c>
      <c r="F1239">
        <v>26</v>
      </c>
      <c r="G1239">
        <v>33859</v>
      </c>
      <c r="H1239">
        <v>563043</v>
      </c>
      <c r="I1239">
        <v>41063</v>
      </c>
      <c r="J1239" t="s">
        <v>466</v>
      </c>
      <c r="S1239" t="s">
        <v>439</v>
      </c>
      <c r="U1239" t="s">
        <v>466</v>
      </c>
    </row>
    <row r="1240" spans="1:21" x14ac:dyDescent="0.25">
      <c r="A1240" t="s">
        <v>454</v>
      </c>
      <c r="B1240" t="s">
        <v>623</v>
      </c>
      <c r="C1240" t="s">
        <v>632</v>
      </c>
      <c r="D1240">
        <v>23856</v>
      </c>
      <c r="E1240" t="s">
        <v>439</v>
      </c>
      <c r="F1240">
        <v>25</v>
      </c>
      <c r="G1240">
        <v>33889</v>
      </c>
      <c r="H1240">
        <v>353069</v>
      </c>
      <c r="I1240">
        <v>41034</v>
      </c>
      <c r="J1240" t="s">
        <v>466</v>
      </c>
      <c r="S1240" t="s">
        <v>439</v>
      </c>
      <c r="U1240" t="s">
        <v>466</v>
      </c>
    </row>
    <row r="1241" spans="1:21" x14ac:dyDescent="0.25">
      <c r="A1241" t="s">
        <v>454</v>
      </c>
      <c r="B1241" t="s">
        <v>474</v>
      </c>
      <c r="C1241" t="s">
        <v>710</v>
      </c>
      <c r="D1241">
        <v>26856</v>
      </c>
      <c r="E1241" t="s">
        <v>439</v>
      </c>
      <c r="F1241">
        <v>31</v>
      </c>
      <c r="G1241">
        <v>31772</v>
      </c>
      <c r="H1241">
        <v>353055</v>
      </c>
      <c r="I1241">
        <v>40631</v>
      </c>
      <c r="J1241" t="s">
        <v>466</v>
      </c>
      <c r="S1241" t="s">
        <v>439</v>
      </c>
      <c r="U1241" t="s">
        <v>466</v>
      </c>
    </row>
    <row r="1242" spans="1:21" x14ac:dyDescent="0.25">
      <c r="A1242" t="s">
        <v>454</v>
      </c>
      <c r="B1242" t="s">
        <v>534</v>
      </c>
      <c r="C1242" t="s">
        <v>884</v>
      </c>
      <c r="D1242">
        <v>26832</v>
      </c>
      <c r="E1242" t="s">
        <v>439</v>
      </c>
      <c r="F1242">
        <v>26</v>
      </c>
      <c r="G1242">
        <v>33644</v>
      </c>
      <c r="H1242">
        <v>353056</v>
      </c>
      <c r="I1242">
        <v>40916</v>
      </c>
      <c r="J1242" t="s">
        <v>466</v>
      </c>
      <c r="S1242" t="s">
        <v>439</v>
      </c>
      <c r="U1242" t="s">
        <v>466</v>
      </c>
    </row>
    <row r="1243" spans="1:21" x14ac:dyDescent="0.25">
      <c r="A1243" t="s">
        <v>454</v>
      </c>
      <c r="B1243" t="s">
        <v>531</v>
      </c>
      <c r="C1243" t="s">
        <v>1055</v>
      </c>
      <c r="D1243">
        <v>22380</v>
      </c>
      <c r="E1243" t="s">
        <v>439</v>
      </c>
      <c r="F1243">
        <v>26</v>
      </c>
      <c r="G1243">
        <v>33666</v>
      </c>
      <c r="H1243">
        <v>353057</v>
      </c>
      <c r="I1243">
        <v>41051</v>
      </c>
      <c r="J1243" t="s">
        <v>466</v>
      </c>
      <c r="S1243" t="s">
        <v>439</v>
      </c>
      <c r="U1243" t="s">
        <v>466</v>
      </c>
    </row>
    <row r="1244" spans="1:21" x14ac:dyDescent="0.25">
      <c r="A1244" t="s">
        <v>454</v>
      </c>
      <c r="B1244" t="s">
        <v>574</v>
      </c>
      <c r="C1244" t="s">
        <v>922</v>
      </c>
      <c r="D1244">
        <v>18708</v>
      </c>
      <c r="E1244" t="s">
        <v>439</v>
      </c>
      <c r="F1244">
        <v>26</v>
      </c>
      <c r="G1244">
        <v>33697</v>
      </c>
      <c r="H1244">
        <v>563056</v>
      </c>
      <c r="I1244">
        <v>41072</v>
      </c>
      <c r="J1244" t="s">
        <v>466</v>
      </c>
      <c r="S1244" t="s">
        <v>439</v>
      </c>
      <c r="U1244" t="s">
        <v>466</v>
      </c>
    </row>
    <row r="1245" spans="1:21" x14ac:dyDescent="0.25">
      <c r="A1245" t="s">
        <v>454</v>
      </c>
      <c r="B1245" t="s">
        <v>550</v>
      </c>
      <c r="C1245" t="s">
        <v>1056</v>
      </c>
      <c r="D1245">
        <v>27816</v>
      </c>
      <c r="E1245" t="s">
        <v>439</v>
      </c>
      <c r="F1245">
        <v>26</v>
      </c>
      <c r="G1245">
        <v>33727</v>
      </c>
      <c r="H1245">
        <v>563042</v>
      </c>
      <c r="I1245">
        <v>41032</v>
      </c>
      <c r="J1245" t="s">
        <v>466</v>
      </c>
      <c r="S1245" t="s">
        <v>439</v>
      </c>
      <c r="U1245" t="s">
        <v>466</v>
      </c>
    </row>
    <row r="1246" spans="1:21" x14ac:dyDescent="0.25">
      <c r="A1246" t="s">
        <v>454</v>
      </c>
      <c r="B1246" t="s">
        <v>562</v>
      </c>
      <c r="C1246" t="s">
        <v>972</v>
      </c>
      <c r="D1246">
        <v>20988</v>
      </c>
      <c r="E1246" t="s">
        <v>439</v>
      </c>
      <c r="F1246">
        <v>26</v>
      </c>
      <c r="G1246">
        <v>33789</v>
      </c>
      <c r="H1246">
        <v>353060</v>
      </c>
      <c r="I1246">
        <v>41268</v>
      </c>
      <c r="J1246" t="s">
        <v>466</v>
      </c>
      <c r="S1246" t="s">
        <v>439</v>
      </c>
      <c r="U1246" t="s">
        <v>466</v>
      </c>
    </row>
    <row r="1247" spans="1:21" x14ac:dyDescent="0.25">
      <c r="A1247" t="s">
        <v>454</v>
      </c>
      <c r="B1247" t="s">
        <v>594</v>
      </c>
      <c r="C1247" t="s">
        <v>1057</v>
      </c>
      <c r="D1247">
        <v>22308</v>
      </c>
      <c r="E1247" t="s">
        <v>439</v>
      </c>
      <c r="F1247">
        <v>26</v>
      </c>
      <c r="G1247">
        <v>33820</v>
      </c>
      <c r="H1247">
        <v>353062</v>
      </c>
      <c r="I1247">
        <v>41102</v>
      </c>
      <c r="J1247" t="s">
        <v>466</v>
      </c>
      <c r="S1247" t="s">
        <v>439</v>
      </c>
      <c r="U1247" t="s">
        <v>466</v>
      </c>
    </row>
    <row r="1248" spans="1:21" x14ac:dyDescent="0.25">
      <c r="A1248" t="s">
        <v>454</v>
      </c>
      <c r="B1248" t="s">
        <v>467</v>
      </c>
      <c r="C1248" t="s">
        <v>563</v>
      </c>
      <c r="D1248">
        <v>24816</v>
      </c>
      <c r="E1248" t="s">
        <v>439</v>
      </c>
      <c r="F1248">
        <v>25</v>
      </c>
      <c r="G1248">
        <v>34216</v>
      </c>
      <c r="H1248">
        <v>353068</v>
      </c>
      <c r="I1248">
        <v>40971</v>
      </c>
      <c r="J1248" t="s">
        <v>466</v>
      </c>
      <c r="S1248" t="s">
        <v>439</v>
      </c>
      <c r="U1248" t="s">
        <v>466</v>
      </c>
    </row>
    <row r="1249" spans="1:21" x14ac:dyDescent="0.25">
      <c r="A1249" t="s">
        <v>454</v>
      </c>
      <c r="B1249" t="s">
        <v>185</v>
      </c>
      <c r="C1249" t="s">
        <v>1058</v>
      </c>
      <c r="D1249">
        <v>24840</v>
      </c>
      <c r="E1249" t="s">
        <v>439</v>
      </c>
      <c r="F1249">
        <v>24</v>
      </c>
      <c r="G1249">
        <v>34253</v>
      </c>
      <c r="H1249">
        <v>563046</v>
      </c>
      <c r="I1249">
        <v>40797</v>
      </c>
      <c r="J1249" t="s">
        <v>466</v>
      </c>
      <c r="S1249" t="s">
        <v>439</v>
      </c>
      <c r="U1249" t="s">
        <v>466</v>
      </c>
    </row>
    <row r="1250" spans="1:21" x14ac:dyDescent="0.25">
      <c r="A1250" t="s">
        <v>454</v>
      </c>
      <c r="B1250" t="s">
        <v>155</v>
      </c>
      <c r="C1250" t="s">
        <v>523</v>
      </c>
      <c r="D1250">
        <v>29448</v>
      </c>
      <c r="E1250" t="s">
        <v>439</v>
      </c>
      <c r="F1250">
        <v>24</v>
      </c>
      <c r="G1250">
        <v>34284</v>
      </c>
      <c r="H1250">
        <v>353066</v>
      </c>
      <c r="I1250">
        <v>40741</v>
      </c>
      <c r="J1250" t="s">
        <v>466</v>
      </c>
      <c r="S1250" t="s">
        <v>439</v>
      </c>
      <c r="U1250" t="s">
        <v>466</v>
      </c>
    </row>
    <row r="1251" spans="1:21" x14ac:dyDescent="0.25">
      <c r="A1251" t="s">
        <v>454</v>
      </c>
      <c r="B1251" t="s">
        <v>409</v>
      </c>
      <c r="C1251" t="s">
        <v>943</v>
      </c>
      <c r="D1251">
        <v>18324</v>
      </c>
      <c r="E1251" t="s">
        <v>439</v>
      </c>
      <c r="F1251">
        <v>26</v>
      </c>
      <c r="G1251">
        <v>33758</v>
      </c>
      <c r="H1251">
        <v>353074</v>
      </c>
      <c r="I1251">
        <v>40808</v>
      </c>
      <c r="J1251" t="s">
        <v>466</v>
      </c>
      <c r="S1251" t="s">
        <v>439</v>
      </c>
      <c r="U1251" t="s">
        <v>466</v>
      </c>
    </row>
    <row r="1252" spans="1:21" x14ac:dyDescent="0.25">
      <c r="A1252" t="s">
        <v>408</v>
      </c>
      <c r="B1252" t="s">
        <v>673</v>
      </c>
      <c r="C1252" t="s">
        <v>997</v>
      </c>
      <c r="D1252">
        <v>30696</v>
      </c>
      <c r="E1252" t="s">
        <v>850</v>
      </c>
      <c r="F1252">
        <v>30</v>
      </c>
      <c r="G1252">
        <v>32408</v>
      </c>
      <c r="H1252">
        <v>563034</v>
      </c>
      <c r="I1252">
        <v>40636</v>
      </c>
      <c r="J1252" t="s">
        <v>858</v>
      </c>
      <c r="S1252" t="s">
        <v>850</v>
      </c>
      <c r="U1252" t="s">
        <v>858</v>
      </c>
    </row>
    <row r="1253" spans="1:21" x14ac:dyDescent="0.25">
      <c r="A1253" t="s">
        <v>408</v>
      </c>
      <c r="B1253" t="s">
        <v>467</v>
      </c>
      <c r="C1253" t="s">
        <v>901</v>
      </c>
      <c r="D1253">
        <v>26904</v>
      </c>
      <c r="E1253" t="s">
        <v>439</v>
      </c>
      <c r="F1253">
        <v>27</v>
      </c>
      <c r="G1253">
        <v>33165</v>
      </c>
      <c r="H1253">
        <v>353076</v>
      </c>
      <c r="I1253">
        <v>40903</v>
      </c>
      <c r="J1253" t="s">
        <v>466</v>
      </c>
      <c r="S1253" t="s">
        <v>439</v>
      </c>
      <c r="U1253" t="s">
        <v>466</v>
      </c>
    </row>
    <row r="1254" spans="1:21" x14ac:dyDescent="0.25">
      <c r="A1254" t="s">
        <v>454</v>
      </c>
      <c r="B1254" t="s">
        <v>464</v>
      </c>
      <c r="C1254" t="s">
        <v>680</v>
      </c>
      <c r="D1254">
        <v>27216</v>
      </c>
      <c r="E1254" t="s">
        <v>439</v>
      </c>
      <c r="F1254">
        <v>27</v>
      </c>
      <c r="G1254">
        <v>33232</v>
      </c>
      <c r="H1254">
        <v>353075</v>
      </c>
      <c r="I1254">
        <v>40858</v>
      </c>
      <c r="J1254" t="s">
        <v>466</v>
      </c>
      <c r="S1254" t="s">
        <v>439</v>
      </c>
      <c r="U1254" t="s">
        <v>466</v>
      </c>
    </row>
    <row r="1255" spans="1:21" x14ac:dyDescent="0.25">
      <c r="A1255" t="s">
        <v>454</v>
      </c>
      <c r="B1255" t="s">
        <v>559</v>
      </c>
      <c r="C1255" t="s">
        <v>984</v>
      </c>
      <c r="D1255">
        <v>18288</v>
      </c>
      <c r="E1255" t="s">
        <v>439</v>
      </c>
      <c r="F1255">
        <v>31</v>
      </c>
      <c r="G1255">
        <v>31993</v>
      </c>
      <c r="H1255">
        <v>353079</v>
      </c>
      <c r="I1255">
        <v>40873</v>
      </c>
      <c r="J1255" t="s">
        <v>858</v>
      </c>
      <c r="S1255" t="s">
        <v>439</v>
      </c>
      <c r="U1255" t="s">
        <v>858</v>
      </c>
    </row>
    <row r="1256" spans="1:21" x14ac:dyDescent="0.25">
      <c r="A1256" t="s">
        <v>408</v>
      </c>
      <c r="B1256" t="s">
        <v>500</v>
      </c>
      <c r="C1256" t="s">
        <v>950</v>
      </c>
      <c r="D1256">
        <v>21276</v>
      </c>
      <c r="E1256" t="s">
        <v>460</v>
      </c>
      <c r="F1256">
        <v>31</v>
      </c>
      <c r="G1256">
        <v>31772</v>
      </c>
      <c r="H1256">
        <v>563078</v>
      </c>
      <c r="I1256">
        <v>40631</v>
      </c>
      <c r="J1256" t="s">
        <v>858</v>
      </c>
      <c r="S1256" t="s">
        <v>460</v>
      </c>
      <c r="U1256" t="s">
        <v>858</v>
      </c>
    </row>
    <row r="1257" spans="1:21" x14ac:dyDescent="0.25">
      <c r="A1257" t="s">
        <v>454</v>
      </c>
      <c r="B1257" t="s">
        <v>185</v>
      </c>
      <c r="C1257" t="s">
        <v>1014</v>
      </c>
      <c r="D1257">
        <v>23820</v>
      </c>
      <c r="E1257" t="s">
        <v>439</v>
      </c>
      <c r="F1257">
        <v>32</v>
      </c>
      <c r="G1257">
        <v>31500</v>
      </c>
      <c r="H1257">
        <v>563084</v>
      </c>
      <c r="I1257">
        <v>40762</v>
      </c>
      <c r="J1257" t="s">
        <v>858</v>
      </c>
      <c r="S1257" t="s">
        <v>439</v>
      </c>
      <c r="U1257" t="s">
        <v>858</v>
      </c>
    </row>
    <row r="1258" spans="1:21" x14ac:dyDescent="0.25">
      <c r="A1258" t="s">
        <v>408</v>
      </c>
      <c r="B1258" t="s">
        <v>452</v>
      </c>
      <c r="C1258" t="s">
        <v>1059</v>
      </c>
      <c r="D1258">
        <v>18336</v>
      </c>
      <c r="E1258" t="s">
        <v>439</v>
      </c>
      <c r="F1258">
        <v>30</v>
      </c>
      <c r="G1258">
        <v>32280</v>
      </c>
      <c r="H1258">
        <v>563081</v>
      </c>
      <c r="I1258">
        <v>40798</v>
      </c>
      <c r="J1258" t="s">
        <v>858</v>
      </c>
      <c r="S1258" t="s">
        <v>439</v>
      </c>
      <c r="U1258" t="s">
        <v>858</v>
      </c>
    </row>
    <row r="1259" spans="1:21" x14ac:dyDescent="0.25">
      <c r="A1259" t="s">
        <v>408</v>
      </c>
      <c r="B1259" t="s">
        <v>476</v>
      </c>
      <c r="C1259" t="s">
        <v>822</v>
      </c>
      <c r="D1259">
        <v>26760</v>
      </c>
      <c r="E1259" t="s">
        <v>439</v>
      </c>
      <c r="F1259">
        <v>27</v>
      </c>
      <c r="G1259">
        <v>33217</v>
      </c>
      <c r="H1259">
        <v>353082</v>
      </c>
      <c r="I1259">
        <v>40727</v>
      </c>
      <c r="J1259" t="s">
        <v>858</v>
      </c>
      <c r="S1259" t="s">
        <v>439</v>
      </c>
      <c r="U1259" t="s">
        <v>858</v>
      </c>
    </row>
    <row r="1260" spans="1:21" x14ac:dyDescent="0.25">
      <c r="A1260" t="s">
        <v>408</v>
      </c>
      <c r="B1260" t="s">
        <v>645</v>
      </c>
      <c r="C1260" t="s">
        <v>527</v>
      </c>
      <c r="D1260">
        <v>24708</v>
      </c>
      <c r="E1260" t="s">
        <v>433</v>
      </c>
      <c r="F1260">
        <v>35</v>
      </c>
      <c r="G1260">
        <v>30578</v>
      </c>
      <c r="H1260">
        <v>563036</v>
      </c>
      <c r="I1260">
        <v>41354</v>
      </c>
      <c r="J1260" t="s">
        <v>858</v>
      </c>
      <c r="S1260" t="s">
        <v>433</v>
      </c>
      <c r="U1260" t="s">
        <v>858</v>
      </c>
    </row>
    <row r="1261" spans="1:21" x14ac:dyDescent="0.25">
      <c r="A1261" t="s">
        <v>454</v>
      </c>
      <c r="B1261" t="s">
        <v>471</v>
      </c>
      <c r="C1261" t="s">
        <v>922</v>
      </c>
      <c r="D1261">
        <v>30000</v>
      </c>
      <c r="E1261" t="s">
        <v>460</v>
      </c>
      <c r="F1261">
        <v>31</v>
      </c>
      <c r="G1261">
        <v>32030</v>
      </c>
      <c r="H1261">
        <v>563085</v>
      </c>
      <c r="I1261">
        <v>41569</v>
      </c>
      <c r="J1261" t="s">
        <v>858</v>
      </c>
      <c r="S1261" t="s">
        <v>460</v>
      </c>
      <c r="U1261" t="s">
        <v>858</v>
      </c>
    </row>
    <row r="1262" spans="1:21" x14ac:dyDescent="0.25">
      <c r="A1262" t="s">
        <v>454</v>
      </c>
      <c r="B1262" t="s">
        <v>784</v>
      </c>
      <c r="C1262" t="s">
        <v>1060</v>
      </c>
      <c r="D1262">
        <v>20400</v>
      </c>
      <c r="E1262" t="s">
        <v>416</v>
      </c>
      <c r="F1262">
        <v>30</v>
      </c>
      <c r="G1262">
        <v>32218</v>
      </c>
      <c r="H1262">
        <v>353087</v>
      </c>
      <c r="I1262">
        <v>41384</v>
      </c>
      <c r="J1262" t="s">
        <v>858</v>
      </c>
      <c r="S1262" t="s">
        <v>416</v>
      </c>
      <c r="U1262" t="s">
        <v>858</v>
      </c>
    </row>
    <row r="1263" spans="1:21" x14ac:dyDescent="0.25">
      <c r="A1263" t="s">
        <v>454</v>
      </c>
      <c r="B1263" t="s">
        <v>817</v>
      </c>
      <c r="C1263" t="s">
        <v>640</v>
      </c>
      <c r="D1263">
        <v>28812</v>
      </c>
      <c r="E1263" t="s">
        <v>439</v>
      </c>
      <c r="F1263">
        <v>33</v>
      </c>
      <c r="G1263">
        <v>31088</v>
      </c>
      <c r="H1263">
        <v>563091</v>
      </c>
      <c r="I1263">
        <v>41372</v>
      </c>
      <c r="J1263" t="s">
        <v>858</v>
      </c>
      <c r="S1263" t="s">
        <v>439</v>
      </c>
      <c r="U1263" t="s">
        <v>858</v>
      </c>
    </row>
    <row r="1264" spans="1:21" x14ac:dyDescent="0.25">
      <c r="A1264" t="s">
        <v>413</v>
      </c>
      <c r="B1264" t="s">
        <v>509</v>
      </c>
      <c r="C1264" t="s">
        <v>848</v>
      </c>
      <c r="D1264">
        <v>25548</v>
      </c>
      <c r="E1264" t="s">
        <v>411</v>
      </c>
      <c r="F1264">
        <v>34</v>
      </c>
      <c r="G1264">
        <v>30837</v>
      </c>
      <c r="H1264">
        <v>563096</v>
      </c>
      <c r="I1264">
        <v>41397</v>
      </c>
      <c r="J1264" t="s">
        <v>858</v>
      </c>
      <c r="S1264" t="s">
        <v>411</v>
      </c>
      <c r="U1264" t="s">
        <v>858</v>
      </c>
    </row>
    <row r="1265" spans="1:21" x14ac:dyDescent="0.25">
      <c r="A1265" t="s">
        <v>408</v>
      </c>
      <c r="B1265" t="s">
        <v>410</v>
      </c>
      <c r="C1265" t="s">
        <v>86</v>
      </c>
      <c r="D1265">
        <v>21180</v>
      </c>
      <c r="E1265" t="s">
        <v>439</v>
      </c>
      <c r="F1265">
        <v>31</v>
      </c>
      <c r="G1265">
        <v>31841</v>
      </c>
      <c r="H1265">
        <v>563095</v>
      </c>
      <c r="I1265">
        <v>41521</v>
      </c>
      <c r="J1265" t="s">
        <v>858</v>
      </c>
      <c r="S1265" t="s">
        <v>439</v>
      </c>
      <c r="U1265" t="s">
        <v>858</v>
      </c>
    </row>
    <row r="1266" spans="1:21" x14ac:dyDescent="0.25">
      <c r="A1266" t="s">
        <v>454</v>
      </c>
      <c r="B1266" t="s">
        <v>635</v>
      </c>
      <c r="C1266" t="s">
        <v>975</v>
      </c>
      <c r="D1266">
        <v>28296</v>
      </c>
      <c r="E1266" t="s">
        <v>416</v>
      </c>
      <c r="F1266">
        <v>30</v>
      </c>
      <c r="G1266">
        <v>32189</v>
      </c>
      <c r="H1266">
        <v>353098</v>
      </c>
      <c r="I1266">
        <v>41414</v>
      </c>
      <c r="J1266" t="s">
        <v>858</v>
      </c>
      <c r="S1266" t="s">
        <v>416</v>
      </c>
      <c r="U1266" t="s">
        <v>858</v>
      </c>
    </row>
    <row r="1267" spans="1:21" x14ac:dyDescent="0.25">
      <c r="A1267" t="s">
        <v>454</v>
      </c>
      <c r="B1267" t="s">
        <v>528</v>
      </c>
      <c r="C1267" t="s">
        <v>90</v>
      </c>
      <c r="D1267">
        <v>23256</v>
      </c>
      <c r="E1267" t="s">
        <v>442</v>
      </c>
      <c r="F1267">
        <v>27</v>
      </c>
      <c r="G1267">
        <v>33187</v>
      </c>
      <c r="H1267">
        <v>353100</v>
      </c>
      <c r="I1267">
        <v>41527</v>
      </c>
      <c r="J1267" t="s">
        <v>858</v>
      </c>
      <c r="S1267" t="s">
        <v>442</v>
      </c>
      <c r="U1267" t="s">
        <v>858</v>
      </c>
    </row>
    <row r="1268" spans="1:21" x14ac:dyDescent="0.25">
      <c r="A1268" t="s">
        <v>413</v>
      </c>
      <c r="B1268" t="s">
        <v>476</v>
      </c>
      <c r="C1268" t="s">
        <v>928</v>
      </c>
      <c r="D1268">
        <v>24912</v>
      </c>
      <c r="E1268" t="s">
        <v>439</v>
      </c>
      <c r="F1268">
        <v>36</v>
      </c>
      <c r="G1268">
        <v>30044</v>
      </c>
      <c r="H1268">
        <v>353089</v>
      </c>
      <c r="I1268">
        <v>41279</v>
      </c>
      <c r="J1268" t="s">
        <v>858</v>
      </c>
      <c r="S1268" t="s">
        <v>439</v>
      </c>
      <c r="U1268" t="s">
        <v>858</v>
      </c>
    </row>
    <row r="1269" spans="1:21" x14ac:dyDescent="0.25">
      <c r="A1269" t="s">
        <v>408</v>
      </c>
      <c r="B1269" t="s">
        <v>748</v>
      </c>
      <c r="C1269" t="s">
        <v>552</v>
      </c>
      <c r="D1269">
        <v>28440</v>
      </c>
      <c r="E1269" t="s">
        <v>439</v>
      </c>
      <c r="F1269">
        <v>29</v>
      </c>
      <c r="G1269">
        <v>32650</v>
      </c>
      <c r="H1269">
        <v>563093</v>
      </c>
      <c r="I1269">
        <v>41406</v>
      </c>
      <c r="J1269" t="s">
        <v>858</v>
      </c>
      <c r="S1269" t="s">
        <v>439</v>
      </c>
      <c r="U1269" t="s">
        <v>858</v>
      </c>
    </row>
    <row r="1270" spans="1:21" x14ac:dyDescent="0.25">
      <c r="A1270" t="s">
        <v>408</v>
      </c>
      <c r="B1270" t="s">
        <v>639</v>
      </c>
      <c r="C1270" t="s">
        <v>1061</v>
      </c>
      <c r="D1270">
        <v>25248</v>
      </c>
      <c r="E1270" t="s">
        <v>1062</v>
      </c>
      <c r="F1270">
        <v>36</v>
      </c>
      <c r="G1270">
        <v>30198</v>
      </c>
      <c r="H1270">
        <v>563077</v>
      </c>
      <c r="I1270">
        <v>41336</v>
      </c>
      <c r="J1270" t="s">
        <v>858</v>
      </c>
      <c r="S1270" t="s">
        <v>1062</v>
      </c>
      <c r="U1270" t="s">
        <v>858</v>
      </c>
    </row>
    <row r="1271" spans="1:21" x14ac:dyDescent="0.25">
      <c r="A1271" t="s">
        <v>408</v>
      </c>
      <c r="B1271" t="s">
        <v>626</v>
      </c>
      <c r="C1271" t="s">
        <v>828</v>
      </c>
      <c r="D1271">
        <v>29232</v>
      </c>
      <c r="E1271" t="s">
        <v>460</v>
      </c>
      <c r="F1271">
        <v>30</v>
      </c>
      <c r="G1271">
        <v>32336</v>
      </c>
      <c r="H1271">
        <v>353099</v>
      </c>
      <c r="I1271">
        <v>41969</v>
      </c>
      <c r="J1271" t="s">
        <v>858</v>
      </c>
      <c r="S1271" t="s">
        <v>460</v>
      </c>
      <c r="U1271" t="s">
        <v>858</v>
      </c>
    </row>
    <row r="1272" spans="1:21" x14ac:dyDescent="0.25">
      <c r="A1272" t="s">
        <v>413</v>
      </c>
      <c r="B1272" t="s">
        <v>667</v>
      </c>
      <c r="C1272" t="s">
        <v>984</v>
      </c>
      <c r="D1272">
        <v>26208</v>
      </c>
      <c r="E1272" t="s">
        <v>439</v>
      </c>
      <c r="F1272">
        <v>29</v>
      </c>
      <c r="G1272">
        <v>32692</v>
      </c>
      <c r="H1272">
        <v>563088</v>
      </c>
      <c r="I1272">
        <v>41983</v>
      </c>
      <c r="J1272" t="s">
        <v>858</v>
      </c>
      <c r="S1272" t="s">
        <v>439</v>
      </c>
      <c r="U1272" t="s">
        <v>858</v>
      </c>
    </row>
    <row r="1273" spans="1:21" x14ac:dyDescent="0.25">
      <c r="A1273" t="s">
        <v>454</v>
      </c>
      <c r="B1273" t="s">
        <v>704</v>
      </c>
      <c r="C1273" t="s">
        <v>1063</v>
      </c>
      <c r="D1273">
        <v>23484</v>
      </c>
      <c r="E1273" t="s">
        <v>439</v>
      </c>
      <c r="F1273">
        <v>30</v>
      </c>
      <c r="G1273">
        <v>32249</v>
      </c>
      <c r="H1273">
        <v>563105</v>
      </c>
      <c r="I1273">
        <v>41927</v>
      </c>
      <c r="J1273" t="s">
        <v>858</v>
      </c>
      <c r="S1273" t="s">
        <v>439</v>
      </c>
      <c r="U1273" t="s">
        <v>858</v>
      </c>
    </row>
    <row r="1274" spans="1:21" x14ac:dyDescent="0.25">
      <c r="A1274" t="s">
        <v>454</v>
      </c>
      <c r="B1274" t="s">
        <v>671</v>
      </c>
      <c r="C1274" t="s">
        <v>1058</v>
      </c>
      <c r="D1274">
        <v>30240</v>
      </c>
      <c r="E1274" t="s">
        <v>416</v>
      </c>
      <c r="F1274">
        <v>30</v>
      </c>
      <c r="G1274">
        <v>32297</v>
      </c>
      <c r="H1274">
        <v>353094</v>
      </c>
      <c r="I1274">
        <v>41664</v>
      </c>
      <c r="J1274" t="s">
        <v>858</v>
      </c>
      <c r="S1274" t="s">
        <v>416</v>
      </c>
      <c r="U1274" t="s">
        <v>858</v>
      </c>
    </row>
    <row r="1275" spans="1:21" x14ac:dyDescent="0.25">
      <c r="A1275" t="s">
        <v>454</v>
      </c>
      <c r="B1275" t="s">
        <v>635</v>
      </c>
      <c r="C1275" t="s">
        <v>995</v>
      </c>
      <c r="D1275">
        <v>18216</v>
      </c>
      <c r="E1275" t="s">
        <v>442</v>
      </c>
      <c r="F1275">
        <v>29</v>
      </c>
      <c r="G1275">
        <v>32565</v>
      </c>
      <c r="H1275">
        <v>563106</v>
      </c>
      <c r="I1275">
        <v>41779</v>
      </c>
      <c r="J1275" t="s">
        <v>858</v>
      </c>
      <c r="S1275" t="s">
        <v>442</v>
      </c>
      <c r="U1275" t="s">
        <v>858</v>
      </c>
    </row>
    <row r="1276" spans="1:21" x14ac:dyDescent="0.25">
      <c r="A1276" t="s">
        <v>454</v>
      </c>
      <c r="B1276" t="s">
        <v>495</v>
      </c>
      <c r="C1276" t="s">
        <v>922</v>
      </c>
      <c r="D1276">
        <v>21552</v>
      </c>
      <c r="E1276" t="s">
        <v>439</v>
      </c>
      <c r="F1276">
        <v>27</v>
      </c>
      <c r="G1276">
        <v>33401</v>
      </c>
      <c r="H1276">
        <v>353108</v>
      </c>
      <c r="I1276">
        <v>41894</v>
      </c>
      <c r="J1276" t="s">
        <v>858</v>
      </c>
      <c r="S1276" t="s">
        <v>439</v>
      </c>
      <c r="U1276" t="s">
        <v>858</v>
      </c>
    </row>
    <row r="1277" spans="1:21" x14ac:dyDescent="0.25">
      <c r="A1277" t="s">
        <v>454</v>
      </c>
      <c r="B1277" t="s">
        <v>660</v>
      </c>
      <c r="C1277" t="s">
        <v>1064</v>
      </c>
      <c r="D1277">
        <v>20928</v>
      </c>
      <c r="E1277" t="s">
        <v>439</v>
      </c>
      <c r="F1277">
        <v>27</v>
      </c>
      <c r="G1277">
        <v>33156</v>
      </c>
      <c r="H1277">
        <v>563107</v>
      </c>
      <c r="I1277">
        <v>41732</v>
      </c>
      <c r="J1277" t="s">
        <v>858</v>
      </c>
      <c r="S1277" t="s">
        <v>439</v>
      </c>
      <c r="U1277" t="s">
        <v>858</v>
      </c>
    </row>
    <row r="1278" spans="1:21" x14ac:dyDescent="0.25">
      <c r="A1278" t="s">
        <v>454</v>
      </c>
      <c r="B1278" t="s">
        <v>509</v>
      </c>
      <c r="C1278" t="s">
        <v>975</v>
      </c>
      <c r="D1278">
        <v>24660</v>
      </c>
      <c r="E1278" t="s">
        <v>442</v>
      </c>
      <c r="F1278">
        <v>30</v>
      </c>
      <c r="G1278">
        <v>32062</v>
      </c>
      <c r="H1278">
        <v>563113</v>
      </c>
      <c r="I1278">
        <v>41686</v>
      </c>
      <c r="J1278" t="s">
        <v>858</v>
      </c>
      <c r="S1278" t="s">
        <v>442</v>
      </c>
      <c r="U1278" t="s">
        <v>858</v>
      </c>
    </row>
    <row r="1279" spans="1:21" x14ac:dyDescent="0.25">
      <c r="A1279" t="s">
        <v>454</v>
      </c>
      <c r="B1279" t="s">
        <v>694</v>
      </c>
      <c r="C1279" t="s">
        <v>840</v>
      </c>
      <c r="D1279">
        <v>21600</v>
      </c>
      <c r="E1279" t="s">
        <v>460</v>
      </c>
      <c r="F1279">
        <v>36</v>
      </c>
      <c r="G1279">
        <v>29998</v>
      </c>
      <c r="H1279">
        <v>563110</v>
      </c>
      <c r="I1279">
        <v>41727</v>
      </c>
      <c r="J1279" t="s">
        <v>858</v>
      </c>
      <c r="S1279" t="s">
        <v>460</v>
      </c>
      <c r="U1279" t="s">
        <v>858</v>
      </c>
    </row>
    <row r="1280" spans="1:21" x14ac:dyDescent="0.25">
      <c r="A1280" t="s">
        <v>454</v>
      </c>
      <c r="B1280" t="s">
        <v>437</v>
      </c>
      <c r="C1280" t="s">
        <v>1065</v>
      </c>
      <c r="D1280">
        <v>19896</v>
      </c>
      <c r="E1280" t="s">
        <v>439</v>
      </c>
      <c r="F1280">
        <v>33</v>
      </c>
      <c r="G1280">
        <v>31232</v>
      </c>
      <c r="H1280">
        <v>563124</v>
      </c>
      <c r="I1280">
        <v>41734</v>
      </c>
      <c r="J1280" t="s">
        <v>858</v>
      </c>
      <c r="S1280" t="s">
        <v>439</v>
      </c>
      <c r="U1280" t="s">
        <v>858</v>
      </c>
    </row>
    <row r="1281" spans="1:21" x14ac:dyDescent="0.25">
      <c r="A1281" t="s">
        <v>413</v>
      </c>
      <c r="B1281" t="s">
        <v>646</v>
      </c>
      <c r="C1281" t="s">
        <v>896</v>
      </c>
      <c r="D1281">
        <v>18264</v>
      </c>
      <c r="E1281" t="s">
        <v>442</v>
      </c>
      <c r="F1281">
        <v>38</v>
      </c>
      <c r="G1281">
        <v>29332</v>
      </c>
      <c r="H1281">
        <v>563112</v>
      </c>
      <c r="I1281">
        <v>41793</v>
      </c>
      <c r="J1281" t="s">
        <v>858</v>
      </c>
      <c r="S1281" t="s">
        <v>442</v>
      </c>
      <c r="U1281" t="s">
        <v>858</v>
      </c>
    </row>
    <row r="1282" spans="1:21" x14ac:dyDescent="0.25">
      <c r="A1282" t="s">
        <v>454</v>
      </c>
      <c r="B1282" t="s">
        <v>448</v>
      </c>
      <c r="C1282" t="s">
        <v>1066</v>
      </c>
      <c r="D1282">
        <v>25644</v>
      </c>
      <c r="E1282" t="s">
        <v>439</v>
      </c>
      <c r="F1282">
        <v>30</v>
      </c>
      <c r="G1282">
        <v>32390</v>
      </c>
      <c r="H1282">
        <v>563121</v>
      </c>
      <c r="I1282">
        <v>42089</v>
      </c>
      <c r="J1282" t="s">
        <v>858</v>
      </c>
      <c r="S1282" t="s">
        <v>439</v>
      </c>
      <c r="U1282" t="s">
        <v>858</v>
      </c>
    </row>
    <row r="1283" spans="1:21" x14ac:dyDescent="0.25">
      <c r="A1283" t="s">
        <v>454</v>
      </c>
      <c r="B1283" t="s">
        <v>569</v>
      </c>
      <c r="C1283" t="s">
        <v>90</v>
      </c>
      <c r="D1283">
        <v>22980</v>
      </c>
      <c r="E1283" t="s">
        <v>439</v>
      </c>
      <c r="F1283">
        <v>31</v>
      </c>
      <c r="G1283">
        <v>31692</v>
      </c>
      <c r="H1283">
        <v>563130</v>
      </c>
      <c r="I1283">
        <v>42030</v>
      </c>
      <c r="J1283" t="s">
        <v>858</v>
      </c>
      <c r="S1283" t="s">
        <v>439</v>
      </c>
      <c r="U1283" t="s">
        <v>858</v>
      </c>
    </row>
    <row r="1284" spans="1:21" x14ac:dyDescent="0.25">
      <c r="A1284" t="s">
        <v>408</v>
      </c>
      <c r="B1284" t="s">
        <v>748</v>
      </c>
      <c r="C1284" t="s">
        <v>1067</v>
      </c>
      <c r="D1284">
        <v>27672</v>
      </c>
      <c r="E1284" t="s">
        <v>439</v>
      </c>
      <c r="F1284">
        <v>29</v>
      </c>
      <c r="G1284">
        <v>32758</v>
      </c>
      <c r="H1284">
        <v>353109</v>
      </c>
      <c r="I1284">
        <v>42284</v>
      </c>
      <c r="J1284" t="s">
        <v>858</v>
      </c>
      <c r="S1284" t="s">
        <v>439</v>
      </c>
      <c r="U1284" t="s">
        <v>858</v>
      </c>
    </row>
    <row r="1285" spans="1:21" x14ac:dyDescent="0.25">
      <c r="A1285" t="s">
        <v>454</v>
      </c>
      <c r="B1285" t="s">
        <v>730</v>
      </c>
      <c r="C1285" t="s">
        <v>942</v>
      </c>
      <c r="D1285">
        <v>29028</v>
      </c>
      <c r="E1285" t="s">
        <v>442</v>
      </c>
      <c r="F1285">
        <v>29</v>
      </c>
      <c r="G1285">
        <v>32438</v>
      </c>
      <c r="H1285">
        <v>563134</v>
      </c>
      <c r="I1285">
        <v>42346</v>
      </c>
      <c r="J1285" t="s">
        <v>858</v>
      </c>
      <c r="S1285" t="s">
        <v>442</v>
      </c>
      <c r="U1285" t="s">
        <v>858</v>
      </c>
    </row>
  </sheetData>
  <mergeCells count="25">
    <mergeCell ref="X123:AE124"/>
    <mergeCell ref="Y136:AD136"/>
    <mergeCell ref="X98:AE99"/>
    <mergeCell ref="W1:AF1"/>
    <mergeCell ref="X59:AD60"/>
    <mergeCell ref="X4:AB5"/>
    <mergeCell ref="M40:Q41"/>
    <mergeCell ref="X28:AB29"/>
    <mergeCell ref="M43:Q43"/>
    <mergeCell ref="AC40:AE40"/>
    <mergeCell ref="N9:R10"/>
    <mergeCell ref="N12:R13"/>
    <mergeCell ref="N15:R16"/>
    <mergeCell ref="N21:R22"/>
    <mergeCell ref="N23:R24"/>
    <mergeCell ref="M29:Q30"/>
    <mergeCell ref="N32:R33"/>
    <mergeCell ref="N34:R35"/>
    <mergeCell ref="N36:R37"/>
    <mergeCell ref="N38:R39"/>
    <mergeCell ref="N6:R7"/>
    <mergeCell ref="Y7:AC7"/>
    <mergeCell ref="M4:Q5"/>
    <mergeCell ref="M18:Q19"/>
    <mergeCell ref="M26:Q27"/>
  </mergeCells>
  <conditionalFormatting sqref="M1 M29 M47:Q150 W34:BC34 W36:BC39 W35:X35 Z35:BC35 Y31 W41:BC58 W40:AC40 AF40:BC40 W61:BC97 W59:W60 AE59:BC60 W100:BC122 W98:W99 AF98:BC99 W125:BC135 W123:W124 AF123:BC124 W137:BC150 W136:Y136 AE136:BC136">
    <cfRule type="expression" dxfId="694" priority="60">
      <formula>M1&lt;&gt;""</formula>
    </cfRule>
  </conditionalFormatting>
  <conditionalFormatting sqref="M1">
    <cfRule type="expression" dxfId="693" priority="61">
      <formula>M1&lt;&gt;""</formula>
    </cfRule>
  </conditionalFormatting>
  <conditionalFormatting sqref="M3:BC3 S2:T143 M40 T1 M18 S6:BC6 W8:BC31 R4:W5 AC4:BC5 S7:Y7 AD7:BC7 W32:W33 AC32:BC33">
    <cfRule type="expression" dxfId="692" priority="59">
      <formula>M1&lt;&gt;""</formula>
    </cfRule>
  </conditionalFormatting>
  <conditionalFormatting sqref="S1">
    <cfRule type="expression" dxfId="691" priority="58">
      <formula>S1&lt;&gt;""</formula>
    </cfRule>
  </conditionalFormatting>
  <conditionalFormatting sqref="M26">
    <cfRule type="expression" dxfId="690" priority="57">
      <formula>M26&lt;&gt;""</formula>
    </cfRule>
  </conditionalFormatting>
  <conditionalFormatting sqref="M18">
    <cfRule type="expression" dxfId="689" priority="56">
      <formula>M18&lt;&gt;""</formula>
    </cfRule>
  </conditionalFormatting>
  <conditionalFormatting sqref="U1">
    <cfRule type="expression" dxfId="688" priority="54">
      <formula>U1&lt;&gt;""</formula>
    </cfRule>
  </conditionalFormatting>
  <conditionalFormatting sqref="U2:V143">
    <cfRule type="expression" dxfId="687" priority="55">
      <formula>U2&lt;&gt;""</formula>
    </cfRule>
  </conditionalFormatting>
  <conditionalFormatting sqref="M43">
    <cfRule type="expression" dxfId="686" priority="52">
      <formula>M43&lt;&gt;""</formula>
    </cfRule>
  </conditionalFormatting>
  <conditionalFormatting sqref="M4">
    <cfRule type="expression" dxfId="685" priority="51">
      <formula>M4&lt;&gt;""</formula>
    </cfRule>
  </conditionalFormatting>
  <conditionalFormatting sqref="M4">
    <cfRule type="expression" dxfId="684" priority="50">
      <formula>M4&lt;&gt;""</formula>
    </cfRule>
  </conditionalFormatting>
  <conditionalFormatting sqref="N6">
    <cfRule type="expression" dxfId="683" priority="47">
      <formula>N6&lt;&gt;""</formula>
    </cfRule>
  </conditionalFormatting>
  <conditionalFormatting sqref="N6">
    <cfRule type="expression" dxfId="682" priority="46">
      <formula>N6&lt;&gt;""</formula>
    </cfRule>
  </conditionalFormatting>
  <conditionalFormatting sqref="N9">
    <cfRule type="expression" dxfId="681" priority="45">
      <formula>N9&lt;&gt;""</formula>
    </cfRule>
  </conditionalFormatting>
  <conditionalFormatting sqref="N9">
    <cfRule type="expression" dxfId="680" priority="44">
      <formula>N9&lt;&gt;""</formula>
    </cfRule>
  </conditionalFormatting>
  <conditionalFormatting sqref="N12">
    <cfRule type="expression" dxfId="679" priority="43">
      <formula>N12&lt;&gt;""</formula>
    </cfRule>
  </conditionalFormatting>
  <conditionalFormatting sqref="N12">
    <cfRule type="expression" dxfId="678" priority="42">
      <formula>N12&lt;&gt;""</formula>
    </cfRule>
  </conditionalFormatting>
  <conditionalFormatting sqref="N15">
    <cfRule type="expression" dxfId="677" priority="41">
      <formula>N15&lt;&gt;""</formula>
    </cfRule>
  </conditionalFormatting>
  <conditionalFormatting sqref="N15">
    <cfRule type="expression" dxfId="676" priority="40">
      <formula>N15&lt;&gt;""</formula>
    </cfRule>
  </conditionalFormatting>
  <conditionalFormatting sqref="N21">
    <cfRule type="expression" dxfId="675" priority="39">
      <formula>N21&lt;&gt;""</formula>
    </cfRule>
  </conditionalFormatting>
  <conditionalFormatting sqref="N21">
    <cfRule type="expression" dxfId="674" priority="38">
      <formula>N21&lt;&gt;""</formula>
    </cfRule>
  </conditionalFormatting>
  <conditionalFormatting sqref="N23">
    <cfRule type="expression" dxfId="673" priority="35">
      <formula>N23&lt;&gt;""</formula>
    </cfRule>
  </conditionalFormatting>
  <conditionalFormatting sqref="N23">
    <cfRule type="expression" dxfId="672" priority="34">
      <formula>N23&lt;&gt;""</formula>
    </cfRule>
  </conditionalFormatting>
  <conditionalFormatting sqref="X28">
    <cfRule type="expression" dxfId="671" priority="33">
      <formula>X28&lt;&gt;""</formula>
    </cfRule>
  </conditionalFormatting>
  <conditionalFormatting sqref="X28">
    <cfRule type="expression" dxfId="670" priority="32">
      <formula>X28&lt;&gt;""</formula>
    </cfRule>
  </conditionalFormatting>
  <conditionalFormatting sqref="V1">
    <cfRule type="expression" dxfId="669" priority="30">
      <formula>V1&lt;&gt;""</formula>
    </cfRule>
  </conditionalFormatting>
  <conditionalFormatting sqref="V1">
    <cfRule type="expression" dxfId="668" priority="29">
      <formula>V1&lt;&gt;""</formula>
    </cfRule>
  </conditionalFormatting>
  <conditionalFormatting sqref="X4:AB5">
    <cfRule type="expression" dxfId="667" priority="28">
      <formula>X4&lt;&gt;""</formula>
    </cfRule>
  </conditionalFormatting>
  <conditionalFormatting sqref="X4">
    <cfRule type="expression" dxfId="666" priority="27">
      <formula>X4&lt;&gt;""</formula>
    </cfRule>
  </conditionalFormatting>
  <conditionalFormatting sqref="X4">
    <cfRule type="expression" dxfId="665" priority="26">
      <formula>X4&lt;&gt;""</formula>
    </cfRule>
  </conditionalFormatting>
  <conditionalFormatting sqref="X59">
    <cfRule type="expression" dxfId="664" priority="22">
      <formula>X59&lt;&gt;""</formula>
    </cfRule>
  </conditionalFormatting>
  <conditionalFormatting sqref="X59">
    <cfRule type="expression" dxfId="663" priority="21">
      <formula>X59&lt;&gt;""</formula>
    </cfRule>
  </conditionalFormatting>
  <conditionalFormatting sqref="X59">
    <cfRule type="expression" dxfId="662" priority="20">
      <formula>X59&lt;&gt;""</formula>
    </cfRule>
  </conditionalFormatting>
  <conditionalFormatting sqref="N32">
    <cfRule type="expression" dxfId="661" priority="19">
      <formula>N32&lt;&gt;""</formula>
    </cfRule>
  </conditionalFormatting>
  <conditionalFormatting sqref="N32">
    <cfRule type="expression" dxfId="660" priority="18">
      <formula>N32&lt;&gt;""</formula>
    </cfRule>
  </conditionalFormatting>
  <conditionalFormatting sqref="N34">
    <cfRule type="expression" dxfId="659" priority="17">
      <formula>N34&lt;&gt;""</formula>
    </cfRule>
  </conditionalFormatting>
  <conditionalFormatting sqref="N34">
    <cfRule type="expression" dxfId="658" priority="16">
      <formula>N34&lt;&gt;""</formula>
    </cfRule>
  </conditionalFormatting>
  <conditionalFormatting sqref="N36">
    <cfRule type="expression" dxfId="657" priority="15">
      <formula>N36&lt;&gt;""</formula>
    </cfRule>
  </conditionalFormatting>
  <conditionalFormatting sqref="N36">
    <cfRule type="expression" dxfId="656" priority="14">
      <formula>N36&lt;&gt;""</formula>
    </cfRule>
  </conditionalFormatting>
  <conditionalFormatting sqref="X98">
    <cfRule type="expression" dxfId="655" priority="13">
      <formula>X98&lt;&gt;""</formula>
    </cfRule>
  </conditionalFormatting>
  <conditionalFormatting sqref="X98">
    <cfRule type="expression" dxfId="654" priority="12">
      <formula>X98&lt;&gt;""</formula>
    </cfRule>
  </conditionalFormatting>
  <conditionalFormatting sqref="X98">
    <cfRule type="expression" dxfId="653" priority="11">
      <formula>X98&lt;&gt;""</formula>
    </cfRule>
  </conditionalFormatting>
  <conditionalFormatting sqref="N38">
    <cfRule type="expression" dxfId="652" priority="10">
      <formula>N38&lt;&gt;""</formula>
    </cfRule>
  </conditionalFormatting>
  <conditionalFormatting sqref="N38">
    <cfRule type="expression" dxfId="651" priority="9">
      <formula>N38&lt;&gt;""</formula>
    </cfRule>
  </conditionalFormatting>
  <conditionalFormatting sqref="X123">
    <cfRule type="expression" dxfId="650" priority="7">
      <formula>X123&lt;&gt;""</formula>
    </cfRule>
  </conditionalFormatting>
  <conditionalFormatting sqref="X123">
    <cfRule type="expression" dxfId="649" priority="6">
      <formula>X123&lt;&gt;""</formula>
    </cfRule>
  </conditionalFormatting>
  <conditionalFormatting sqref="X123">
    <cfRule type="expression" dxfId="648" priority="5">
      <formula>X123&lt;&gt;""</formula>
    </cfRule>
  </conditionalFormatting>
  <conditionalFormatting sqref="S144:S1285">
    <cfRule type="expression" dxfId="647" priority="4">
      <formula>S144&lt;&gt;""</formula>
    </cfRule>
  </conditionalFormatting>
  <conditionalFormatting sqref="U144:U1285">
    <cfRule type="expression" dxfId="646" priority="3">
      <formula>U144&lt;&gt;""</formula>
    </cfRule>
  </conditionalFormatting>
  <conditionalFormatting sqref="P1">
    <cfRule type="expression" dxfId="645" priority="1">
      <formula>P1&lt;&gt;""</formula>
    </cfRule>
  </conditionalFormatting>
  <hyperlinks>
    <hyperlink ref="M1" location="ACCUEIL!A1" display="ACCUEIL" xr:uid="{00000000-0004-0000-1700-000000000000}"/>
    <hyperlink ref="O1" location="'Mise en forme'!W1" display="Aide" xr:uid="{5276DEA7-F3FC-44AA-9C10-7EF9C81ECBA4}"/>
    <hyperlink ref="N1" location="'Mise en forme Corr'!A1" display="Corrigé" xr:uid="{C6F8DEBF-9D78-4F65-8222-EC0D0A65BDC3}"/>
    <hyperlink ref="P1" r:id="rId1" xr:uid="{55778650-DBF6-4EA0-BEB9-0C4BD15CB43F}"/>
  </hyperlinks>
  <pageMargins left="0.7" right="0.7" top="0.75" bottom="0.75" header="0.3" footer="0.3"/>
  <pageSetup paperSize="9" orientation="portrait" verticalDpi="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sheetPr>
  <dimension ref="A1:BB1286"/>
  <sheetViews>
    <sheetView showGridLines="0" workbookViewId="0">
      <selection activeCell="M1" sqref="M1"/>
    </sheetView>
  </sheetViews>
  <sheetFormatPr baseColWidth="10" defaultColWidth="11.42578125" defaultRowHeight="15" x14ac:dyDescent="0.25"/>
  <cols>
    <col min="1" max="1" width="7.85546875" bestFit="1" customWidth="1"/>
    <col min="2" max="2" width="10.42578125" bestFit="1" customWidth="1"/>
    <col min="3" max="4" width="15.28515625" bestFit="1" customWidth="1"/>
    <col min="5" max="5" width="32.28515625" bestFit="1" customWidth="1"/>
    <col min="6" max="6" width="6.7109375" bestFit="1" customWidth="1"/>
    <col min="7" max="7" width="12.28515625" bestFit="1" customWidth="1"/>
    <col min="8" max="8" width="13.28515625" bestFit="1" customWidth="1"/>
    <col min="9" max="9" width="16.28515625" bestFit="1" customWidth="1"/>
    <col min="10" max="10" width="21.5703125" bestFit="1" customWidth="1"/>
    <col min="12" max="12" width="1.140625" customWidth="1"/>
    <col min="16" max="16" width="14.85546875" customWidth="1"/>
    <col min="18" max="18" width="3.28515625" customWidth="1"/>
    <col min="19" max="19" width="32.28515625" bestFit="1" customWidth="1"/>
    <col min="20" max="20" width="0.85546875" customWidth="1"/>
    <col min="21" max="21" width="21.5703125" bestFit="1" customWidth="1"/>
    <col min="22" max="22" width="6.140625" customWidth="1"/>
    <col min="23" max="23" width="4.7109375" customWidth="1"/>
  </cols>
  <sheetData>
    <row r="1" spans="1:54" ht="30" x14ac:dyDescent="0.25">
      <c r="A1" t="s">
        <v>399</v>
      </c>
      <c r="B1" t="s">
        <v>400</v>
      </c>
      <c r="C1" t="s">
        <v>401</v>
      </c>
      <c r="D1" t="s">
        <v>1068</v>
      </c>
      <c r="E1" t="s">
        <v>402</v>
      </c>
      <c r="F1" t="s">
        <v>403</v>
      </c>
      <c r="G1" t="s">
        <v>404</v>
      </c>
      <c r="H1" t="s">
        <v>405</v>
      </c>
      <c r="I1" t="s">
        <v>406</v>
      </c>
      <c r="J1" t="s">
        <v>407</v>
      </c>
      <c r="M1" s="136" t="s">
        <v>16</v>
      </c>
      <c r="N1" s="141" t="s">
        <v>1687</v>
      </c>
      <c r="O1" s="152" t="s">
        <v>1474</v>
      </c>
      <c r="P1" s="181" t="s">
        <v>1719</v>
      </c>
      <c r="S1" s="54" t="s">
        <v>402</v>
      </c>
      <c r="T1" s="5"/>
      <c r="U1" s="54" t="s">
        <v>407</v>
      </c>
      <c r="W1" s="412" t="s">
        <v>1474</v>
      </c>
      <c r="X1" s="412"/>
      <c r="Y1" s="412"/>
      <c r="Z1" s="412"/>
      <c r="AA1" s="412"/>
      <c r="AB1" s="412"/>
      <c r="AC1" s="412"/>
      <c r="AD1" s="412"/>
      <c r="AE1" s="412"/>
      <c r="AF1" s="412"/>
      <c r="AG1" s="139"/>
    </row>
    <row r="2" spans="1:54" x14ac:dyDescent="0.25">
      <c r="A2" t="s">
        <v>408</v>
      </c>
      <c r="B2" t="s">
        <v>409</v>
      </c>
      <c r="C2" t="s">
        <v>410</v>
      </c>
      <c r="D2" s="55">
        <v>20628</v>
      </c>
      <c r="E2" t="s">
        <v>411</v>
      </c>
      <c r="F2">
        <v>62</v>
      </c>
      <c r="G2" s="49">
        <v>20658</v>
      </c>
      <c r="H2">
        <v>351222</v>
      </c>
      <c r="I2" s="49">
        <v>28102</v>
      </c>
      <c r="J2" t="s">
        <v>412</v>
      </c>
      <c r="S2" t="s">
        <v>411</v>
      </c>
      <c r="T2" s="5"/>
      <c r="U2" t="s">
        <v>412</v>
      </c>
      <c r="W2" s="139"/>
      <c r="X2" s="139"/>
      <c r="Y2" s="139"/>
      <c r="Z2" s="139"/>
      <c r="AA2" s="139"/>
      <c r="AB2" s="139"/>
      <c r="AC2" s="139"/>
      <c r="AD2" s="139"/>
      <c r="AE2" s="139"/>
      <c r="AF2" s="139"/>
      <c r="AG2" s="139"/>
    </row>
    <row r="3" spans="1:54" x14ac:dyDescent="0.25">
      <c r="A3" t="s">
        <v>413</v>
      </c>
      <c r="B3" t="s">
        <v>414</v>
      </c>
      <c r="C3" t="s">
        <v>415</v>
      </c>
      <c r="D3" s="55">
        <v>21744</v>
      </c>
      <c r="E3" t="s">
        <v>416</v>
      </c>
      <c r="F3">
        <v>65</v>
      </c>
      <c r="G3" s="49">
        <v>19522</v>
      </c>
      <c r="H3">
        <v>350855</v>
      </c>
      <c r="I3" s="49">
        <v>28025</v>
      </c>
      <c r="J3" t="s">
        <v>417</v>
      </c>
      <c r="M3" s="5"/>
      <c r="N3" s="5"/>
      <c r="O3" s="5"/>
      <c r="P3" s="5"/>
      <c r="Q3" s="5"/>
      <c r="R3" s="5"/>
      <c r="S3" t="s">
        <v>416</v>
      </c>
      <c r="T3" s="5"/>
      <c r="U3" t="s">
        <v>417</v>
      </c>
      <c r="W3" s="140"/>
      <c r="X3" s="140"/>
      <c r="Y3" s="140"/>
      <c r="Z3" s="140"/>
      <c r="AA3" s="140"/>
      <c r="AB3" s="140"/>
      <c r="AC3" s="140"/>
      <c r="AD3" s="140"/>
      <c r="AE3" s="140"/>
      <c r="AF3" s="140"/>
      <c r="AG3" s="140"/>
      <c r="AH3" s="5"/>
      <c r="AI3" s="5"/>
      <c r="AJ3" s="5"/>
      <c r="AK3" s="5"/>
      <c r="AL3" s="5"/>
      <c r="AM3" s="5"/>
      <c r="AN3" s="5"/>
      <c r="AO3" s="5"/>
      <c r="AP3" s="5"/>
      <c r="AQ3" s="5"/>
      <c r="AR3" s="5"/>
      <c r="AS3" s="5"/>
      <c r="AT3" s="5"/>
      <c r="AU3" s="5"/>
      <c r="AV3" s="5"/>
      <c r="AW3" s="5"/>
      <c r="AX3" s="5"/>
      <c r="AY3" s="5"/>
      <c r="AZ3" s="5"/>
      <c r="BA3" s="5"/>
      <c r="BB3" s="5"/>
    </row>
    <row r="4" spans="1:54" ht="15" customHeight="1" x14ac:dyDescent="0.25">
      <c r="A4" t="s">
        <v>408</v>
      </c>
      <c r="B4" t="s">
        <v>418</v>
      </c>
      <c r="C4" t="s">
        <v>419</v>
      </c>
      <c r="D4" s="55">
        <v>30480</v>
      </c>
      <c r="E4" t="s">
        <v>420</v>
      </c>
      <c r="F4">
        <v>63</v>
      </c>
      <c r="G4" s="49">
        <v>20212</v>
      </c>
      <c r="H4">
        <v>351350</v>
      </c>
      <c r="I4" s="49">
        <v>27800</v>
      </c>
      <c r="J4" t="s">
        <v>421</v>
      </c>
      <c r="M4" s="382" t="s">
        <v>1074</v>
      </c>
      <c r="N4" s="382"/>
      <c r="O4" s="382"/>
      <c r="P4" s="382"/>
      <c r="Q4" s="382"/>
      <c r="R4" s="5"/>
      <c r="S4" t="s">
        <v>420</v>
      </c>
      <c r="T4" s="5"/>
      <c r="U4" t="s">
        <v>421</v>
      </c>
      <c r="W4" s="140"/>
      <c r="X4" s="405" t="s">
        <v>1485</v>
      </c>
      <c r="Y4" s="405"/>
      <c r="Z4" s="405"/>
      <c r="AA4" s="405"/>
      <c r="AB4" s="405"/>
      <c r="AC4" s="140"/>
      <c r="AD4" s="140"/>
      <c r="AE4" s="140"/>
      <c r="AF4" s="140"/>
      <c r="AG4" s="140"/>
      <c r="AH4" s="5"/>
      <c r="AI4" s="5"/>
      <c r="AJ4" s="5"/>
      <c r="AK4" s="5"/>
      <c r="AL4" s="5"/>
      <c r="AM4" s="5"/>
      <c r="AN4" s="5"/>
      <c r="AO4" s="5"/>
      <c r="AP4" s="5"/>
      <c r="AQ4" s="5"/>
      <c r="AR4" s="5"/>
      <c r="AS4" s="5"/>
      <c r="AT4" s="5"/>
      <c r="AU4" s="5"/>
      <c r="AV4" s="5"/>
      <c r="AW4" s="5"/>
      <c r="AX4" s="5"/>
      <c r="AY4" s="5"/>
      <c r="AZ4" s="5"/>
      <c r="BA4" s="5"/>
      <c r="BB4" s="5"/>
    </row>
    <row r="5" spans="1:54" ht="14.45" customHeight="1" x14ac:dyDescent="0.25">
      <c r="A5" t="s">
        <v>408</v>
      </c>
      <c r="B5" t="s">
        <v>185</v>
      </c>
      <c r="C5" t="s">
        <v>185</v>
      </c>
      <c r="D5" s="55">
        <v>19500</v>
      </c>
      <c r="E5" t="s">
        <v>422</v>
      </c>
      <c r="F5">
        <v>60</v>
      </c>
      <c r="G5" s="49">
        <v>21179</v>
      </c>
      <c r="H5">
        <v>350054</v>
      </c>
      <c r="I5" s="49">
        <v>27915</v>
      </c>
      <c r="J5" t="s">
        <v>412</v>
      </c>
      <c r="M5" s="382"/>
      <c r="N5" s="382"/>
      <c r="O5" s="382"/>
      <c r="P5" s="382"/>
      <c r="Q5" s="382"/>
      <c r="R5" s="5"/>
      <c r="S5" t="s">
        <v>422</v>
      </c>
      <c r="T5" s="5"/>
      <c r="U5" t="s">
        <v>466</v>
      </c>
      <c r="W5" s="140"/>
      <c r="X5" s="405"/>
      <c r="Y5" s="405"/>
      <c r="Z5" s="405"/>
      <c r="AA5" s="405"/>
      <c r="AB5" s="405"/>
      <c r="AC5" s="140"/>
      <c r="AD5" s="140"/>
      <c r="AE5" s="140"/>
      <c r="AF5" s="140"/>
      <c r="AG5" s="140"/>
      <c r="AH5" s="5"/>
      <c r="AI5" s="5"/>
      <c r="AJ5" s="5"/>
      <c r="AK5" s="5"/>
      <c r="AL5" s="5"/>
      <c r="AM5" s="5"/>
      <c r="AN5" s="5"/>
      <c r="AO5" s="5"/>
      <c r="AP5" s="5"/>
      <c r="AQ5" s="5"/>
      <c r="AR5" s="5"/>
      <c r="AS5" s="5"/>
      <c r="AT5" s="5"/>
      <c r="AU5" s="5"/>
      <c r="AV5" s="5"/>
      <c r="AW5" s="5"/>
      <c r="AX5" s="5"/>
      <c r="AY5" s="5"/>
      <c r="AZ5" s="5"/>
      <c r="BA5" s="5"/>
      <c r="BB5" s="5"/>
    </row>
    <row r="6" spans="1:54" ht="14.45" customHeight="1" x14ac:dyDescent="0.25">
      <c r="A6" t="s">
        <v>413</v>
      </c>
      <c r="B6" t="s">
        <v>423</v>
      </c>
      <c r="C6" t="s">
        <v>424</v>
      </c>
      <c r="D6" s="55">
        <v>21684</v>
      </c>
      <c r="E6" t="s">
        <v>425</v>
      </c>
      <c r="F6">
        <v>64</v>
      </c>
      <c r="G6" s="49">
        <v>19917</v>
      </c>
      <c r="H6">
        <v>350127</v>
      </c>
      <c r="I6" s="49">
        <v>27897</v>
      </c>
      <c r="J6" t="s">
        <v>417</v>
      </c>
      <c r="N6" s="382" t="s">
        <v>1484</v>
      </c>
      <c r="O6" s="382"/>
      <c r="P6" s="382"/>
      <c r="Q6" s="382"/>
      <c r="R6" s="382"/>
      <c r="S6" t="s">
        <v>425</v>
      </c>
      <c r="T6" s="5"/>
      <c r="U6" t="s">
        <v>855</v>
      </c>
      <c r="W6" s="140"/>
      <c r="X6" s="140"/>
      <c r="Y6" s="140"/>
      <c r="Z6" s="140"/>
      <c r="AA6" s="140"/>
      <c r="AB6" s="140"/>
      <c r="AC6" s="140"/>
      <c r="AD6" s="140"/>
      <c r="AE6" s="140"/>
      <c r="AF6" s="140"/>
      <c r="AG6" s="140"/>
      <c r="AH6" s="5"/>
      <c r="AI6" s="5"/>
      <c r="AJ6" s="5"/>
      <c r="AK6" s="5"/>
      <c r="AL6" s="5"/>
      <c r="AM6" s="5"/>
      <c r="AN6" s="5"/>
      <c r="AO6" s="5"/>
      <c r="AP6" s="5"/>
      <c r="AQ6" s="5"/>
      <c r="AR6" s="5"/>
      <c r="AS6" s="5"/>
      <c r="AT6" s="5"/>
      <c r="AU6" s="5"/>
      <c r="AV6" s="5"/>
      <c r="AW6" s="5"/>
      <c r="AX6" s="5"/>
      <c r="AY6" s="5"/>
      <c r="AZ6" s="5"/>
      <c r="BA6" s="5"/>
      <c r="BB6" s="5"/>
    </row>
    <row r="7" spans="1:54" ht="15" customHeight="1" x14ac:dyDescent="0.25">
      <c r="A7" t="s">
        <v>413</v>
      </c>
      <c r="B7" t="s">
        <v>426</v>
      </c>
      <c r="C7" t="s">
        <v>427</v>
      </c>
      <c r="D7" s="55">
        <v>30948</v>
      </c>
      <c r="E7" t="s">
        <v>428</v>
      </c>
      <c r="F7">
        <v>64</v>
      </c>
      <c r="G7" s="49">
        <v>19786</v>
      </c>
      <c r="H7">
        <v>560195</v>
      </c>
      <c r="I7" s="49">
        <v>27914</v>
      </c>
      <c r="J7" t="s">
        <v>421</v>
      </c>
      <c r="N7" s="382"/>
      <c r="O7" s="382"/>
      <c r="P7" s="382"/>
      <c r="Q7" s="382"/>
      <c r="R7" s="382"/>
      <c r="S7" t="s">
        <v>428</v>
      </c>
      <c r="T7" s="5"/>
      <c r="U7" t="s">
        <v>857</v>
      </c>
      <c r="W7" s="140"/>
      <c r="X7" s="140"/>
      <c r="Y7" s="381" t="s">
        <v>1486</v>
      </c>
      <c r="Z7" s="381"/>
      <c r="AA7" s="381"/>
      <c r="AB7" s="381"/>
      <c r="AC7" s="381"/>
      <c r="AD7" s="140"/>
      <c r="AE7" s="140"/>
      <c r="AF7" s="140"/>
      <c r="AG7" s="140"/>
      <c r="AH7" s="5"/>
      <c r="AI7" s="5"/>
      <c r="AJ7" s="5"/>
      <c r="AK7" s="5"/>
      <c r="AL7" s="5"/>
      <c r="AM7" s="5"/>
      <c r="AN7" s="5"/>
      <c r="AO7" s="5"/>
      <c r="AP7" s="5"/>
      <c r="AQ7" s="5"/>
      <c r="AR7" s="5"/>
      <c r="AS7" s="5"/>
      <c r="AT7" s="5"/>
      <c r="AU7" s="5"/>
      <c r="AV7" s="5"/>
      <c r="AW7" s="5"/>
      <c r="AX7" s="5"/>
      <c r="AY7" s="5"/>
      <c r="AZ7" s="5"/>
      <c r="BA7" s="5"/>
      <c r="BB7" s="5"/>
    </row>
    <row r="8" spans="1:54" x14ac:dyDescent="0.25">
      <c r="A8" t="s">
        <v>413</v>
      </c>
      <c r="B8" t="s">
        <v>429</v>
      </c>
      <c r="C8" t="s">
        <v>430</v>
      </c>
      <c r="D8" s="55">
        <v>25476</v>
      </c>
      <c r="E8" t="s">
        <v>416</v>
      </c>
      <c r="F8">
        <v>62</v>
      </c>
      <c r="G8" s="49">
        <v>20373</v>
      </c>
      <c r="H8">
        <v>350521</v>
      </c>
      <c r="I8" s="49">
        <v>27885</v>
      </c>
      <c r="J8" t="s">
        <v>412</v>
      </c>
      <c r="S8" t="s">
        <v>433</v>
      </c>
      <c r="T8" s="5"/>
      <c r="U8" t="s">
        <v>858</v>
      </c>
      <c r="W8" s="140"/>
      <c r="X8" s="140"/>
      <c r="Y8" s="140"/>
      <c r="Z8" s="140"/>
      <c r="AA8" s="140"/>
      <c r="AB8" s="140"/>
      <c r="AC8" s="140"/>
      <c r="AD8" s="140"/>
      <c r="AE8" s="140"/>
      <c r="AF8" s="140"/>
      <c r="AG8" s="140"/>
      <c r="AH8" s="5"/>
      <c r="AI8" s="5"/>
      <c r="AJ8" s="5"/>
      <c r="AK8" s="5"/>
      <c r="AL8" s="5"/>
      <c r="AM8" s="5"/>
      <c r="AN8" s="5"/>
      <c r="AO8" s="5"/>
      <c r="AP8" s="5"/>
      <c r="AQ8" s="5"/>
      <c r="AR8" s="5"/>
      <c r="AS8" s="5"/>
      <c r="AT8" s="5"/>
      <c r="AU8" s="5"/>
      <c r="AV8" s="5"/>
      <c r="AW8" s="5"/>
      <c r="AX8" s="5"/>
      <c r="AY8" s="5"/>
      <c r="AZ8" s="5"/>
      <c r="BA8" s="5"/>
      <c r="BB8" s="5"/>
    </row>
    <row r="9" spans="1:54" ht="14.45" customHeight="1" x14ac:dyDescent="0.25">
      <c r="A9" t="s">
        <v>413</v>
      </c>
      <c r="B9" t="s">
        <v>431</v>
      </c>
      <c r="C9" t="s">
        <v>432</v>
      </c>
      <c r="D9" s="55">
        <v>23772</v>
      </c>
      <c r="E9" t="s">
        <v>433</v>
      </c>
      <c r="F9">
        <v>63</v>
      </c>
      <c r="G9" s="49">
        <v>20287</v>
      </c>
      <c r="H9">
        <v>560196</v>
      </c>
      <c r="I9" s="49">
        <v>28104</v>
      </c>
      <c r="J9" t="s">
        <v>417</v>
      </c>
      <c r="N9" s="382" t="s">
        <v>1487</v>
      </c>
      <c r="O9" s="382"/>
      <c r="P9" s="382"/>
      <c r="Q9" s="382"/>
      <c r="R9" s="382"/>
      <c r="S9" t="s">
        <v>436</v>
      </c>
      <c r="T9" s="5"/>
      <c r="U9" t="s">
        <v>875</v>
      </c>
      <c r="W9" s="140"/>
      <c r="X9" s="140"/>
      <c r="Y9" s="140"/>
      <c r="Z9" s="140"/>
      <c r="AA9" s="140"/>
      <c r="AB9" s="140"/>
      <c r="AC9" s="140"/>
      <c r="AD9" s="140"/>
      <c r="AE9" s="140"/>
      <c r="AF9" s="140"/>
      <c r="AG9" s="140"/>
      <c r="AH9" s="5"/>
      <c r="AI9" s="5"/>
      <c r="AJ9" s="5"/>
      <c r="AK9" s="5"/>
      <c r="AL9" s="5"/>
      <c r="AM9" s="5"/>
      <c r="AN9" s="5"/>
      <c r="AO9" s="5"/>
      <c r="AP9" s="5"/>
      <c r="AQ9" s="5"/>
      <c r="AR9" s="5"/>
      <c r="AS9" s="5"/>
      <c r="AT9" s="5"/>
      <c r="AU9" s="5"/>
      <c r="AV9" s="5"/>
      <c r="AW9" s="5"/>
      <c r="AX9" s="5"/>
      <c r="AY9" s="5"/>
      <c r="AZ9" s="5"/>
      <c r="BA9" s="5"/>
      <c r="BB9" s="5"/>
    </row>
    <row r="10" spans="1:54" ht="15" customHeight="1" x14ac:dyDescent="0.25">
      <c r="A10" t="s">
        <v>413</v>
      </c>
      <c r="B10" t="s">
        <v>434</v>
      </c>
      <c r="C10" t="s">
        <v>435</v>
      </c>
      <c r="D10" s="55">
        <v>30144</v>
      </c>
      <c r="E10" t="s">
        <v>436</v>
      </c>
      <c r="F10">
        <v>62</v>
      </c>
      <c r="G10" s="49">
        <v>20720</v>
      </c>
      <c r="H10">
        <v>560194</v>
      </c>
      <c r="I10" s="49">
        <v>27767</v>
      </c>
      <c r="J10" t="s">
        <v>421</v>
      </c>
      <c r="N10" s="382"/>
      <c r="O10" s="382"/>
      <c r="P10" s="382"/>
      <c r="Q10" s="382"/>
      <c r="R10" s="382"/>
      <c r="S10" t="s">
        <v>439</v>
      </c>
      <c r="T10" s="5"/>
      <c r="U10" t="s">
        <v>900</v>
      </c>
      <c r="W10" s="140"/>
      <c r="X10" s="140"/>
      <c r="Y10" s="140"/>
      <c r="Z10" s="140"/>
      <c r="AA10" s="140"/>
      <c r="AB10" s="140"/>
      <c r="AC10" s="140"/>
      <c r="AD10" s="140"/>
      <c r="AE10" s="140"/>
      <c r="AF10" s="140"/>
      <c r="AG10" s="140"/>
      <c r="AH10" s="5"/>
      <c r="AI10" s="5"/>
      <c r="AJ10" s="5"/>
      <c r="AK10" s="5"/>
      <c r="AL10" s="5"/>
      <c r="AM10" s="5"/>
      <c r="AN10" s="5"/>
      <c r="AO10" s="5"/>
      <c r="AP10" s="5"/>
      <c r="AQ10" s="5"/>
      <c r="AR10" s="5"/>
      <c r="AS10" s="5"/>
      <c r="AT10" s="5"/>
      <c r="AU10" s="5"/>
      <c r="AV10" s="5"/>
      <c r="AW10" s="5"/>
      <c r="AX10" s="5"/>
      <c r="AY10" s="5"/>
      <c r="AZ10" s="5"/>
      <c r="BA10" s="5"/>
      <c r="BB10" s="5"/>
    </row>
    <row r="11" spans="1:54" ht="14.45" customHeight="1" x14ac:dyDescent="0.25">
      <c r="A11" t="s">
        <v>413</v>
      </c>
      <c r="B11" t="s">
        <v>437</v>
      </c>
      <c r="C11" t="s">
        <v>438</v>
      </c>
      <c r="D11" s="55">
        <v>24480</v>
      </c>
      <c r="E11" t="s">
        <v>439</v>
      </c>
      <c r="F11">
        <v>63</v>
      </c>
      <c r="G11" s="49">
        <v>20182</v>
      </c>
      <c r="H11">
        <v>350060</v>
      </c>
      <c r="I11" s="49">
        <v>27902</v>
      </c>
      <c r="J11" t="s">
        <v>412</v>
      </c>
      <c r="S11" t="s">
        <v>442</v>
      </c>
      <c r="T11" s="5"/>
      <c r="U11" t="s">
        <v>903</v>
      </c>
      <c r="W11" s="140"/>
      <c r="X11" s="140"/>
      <c r="Y11" s="140"/>
      <c r="Z11" s="140"/>
      <c r="AA11" s="140"/>
      <c r="AB11" s="140"/>
      <c r="AC11" s="140"/>
      <c r="AD11" s="140"/>
      <c r="AE11" s="140"/>
      <c r="AF11" s="140"/>
      <c r="AG11" s="140"/>
      <c r="AH11" s="5"/>
      <c r="AI11" s="5"/>
      <c r="AJ11" s="5"/>
      <c r="AK11" s="5"/>
      <c r="AL11" s="5"/>
      <c r="AM11" s="5"/>
      <c r="AN11" s="5"/>
      <c r="AO11" s="5"/>
      <c r="AP11" s="5"/>
      <c r="AQ11" s="5"/>
      <c r="AR11" s="5"/>
      <c r="AS11" s="5"/>
      <c r="AT11" s="5"/>
      <c r="AU11" s="5"/>
      <c r="AV11" s="5"/>
      <c r="AW11" s="5"/>
      <c r="AX11" s="5"/>
      <c r="AY11" s="5"/>
      <c r="AZ11" s="5"/>
      <c r="BA11" s="5"/>
      <c r="BB11" s="5"/>
    </row>
    <row r="12" spans="1:54" ht="14.45" customHeight="1" x14ac:dyDescent="0.25">
      <c r="A12" t="s">
        <v>413</v>
      </c>
      <c r="B12" t="s">
        <v>440</v>
      </c>
      <c r="C12" t="s">
        <v>441</v>
      </c>
      <c r="D12" s="55">
        <v>29088</v>
      </c>
      <c r="E12" t="s">
        <v>442</v>
      </c>
      <c r="F12">
        <v>61</v>
      </c>
      <c r="G12" s="49">
        <v>20815</v>
      </c>
      <c r="H12">
        <v>350165</v>
      </c>
      <c r="I12" s="49">
        <v>27923</v>
      </c>
      <c r="J12" t="s">
        <v>417</v>
      </c>
      <c r="N12" s="382" t="s">
        <v>1488</v>
      </c>
      <c r="O12" s="382"/>
      <c r="P12" s="382"/>
      <c r="Q12" s="382"/>
      <c r="R12" s="382"/>
      <c r="S12" t="s">
        <v>445</v>
      </c>
      <c r="T12" s="5"/>
      <c r="U12" t="s">
        <v>909</v>
      </c>
      <c r="W12" s="140"/>
      <c r="X12" s="140"/>
      <c r="Y12" s="140"/>
      <c r="Z12" s="140"/>
      <c r="AA12" s="140"/>
      <c r="AB12" s="140"/>
      <c r="AC12" s="140"/>
      <c r="AD12" s="140"/>
      <c r="AE12" s="140"/>
      <c r="AF12" s="140"/>
      <c r="AG12" s="140"/>
      <c r="AH12" s="5"/>
      <c r="AI12" s="5"/>
      <c r="AJ12" s="5"/>
      <c r="AK12" s="5"/>
      <c r="AL12" s="5"/>
      <c r="AM12" s="5"/>
      <c r="AN12" s="5"/>
      <c r="AO12" s="5"/>
      <c r="AP12" s="5"/>
      <c r="AQ12" s="5"/>
      <c r="AR12" s="5"/>
      <c r="AS12" s="5"/>
      <c r="AT12" s="5"/>
      <c r="AU12" s="5"/>
      <c r="AV12" s="5"/>
      <c r="AW12" s="5"/>
      <c r="AX12" s="5"/>
      <c r="AY12" s="5"/>
      <c r="AZ12" s="5"/>
      <c r="BA12" s="5"/>
      <c r="BB12" s="5"/>
    </row>
    <row r="13" spans="1:54" ht="14.45" customHeight="1" x14ac:dyDescent="0.25">
      <c r="A13" t="s">
        <v>408</v>
      </c>
      <c r="B13" t="s">
        <v>443</v>
      </c>
      <c r="C13" t="s">
        <v>444</v>
      </c>
      <c r="D13" s="55">
        <v>30552</v>
      </c>
      <c r="E13" t="s">
        <v>445</v>
      </c>
      <c r="F13">
        <v>62</v>
      </c>
      <c r="G13" s="49">
        <v>20404</v>
      </c>
      <c r="H13">
        <v>350695</v>
      </c>
      <c r="I13" s="49">
        <v>27883</v>
      </c>
      <c r="J13" t="s">
        <v>421</v>
      </c>
      <c r="N13" s="382"/>
      <c r="O13" s="382"/>
      <c r="P13" s="382"/>
      <c r="Q13" s="382"/>
      <c r="R13" s="382"/>
      <c r="S13" t="s">
        <v>447</v>
      </c>
      <c r="T13" s="5"/>
      <c r="U13" t="s">
        <v>924</v>
      </c>
      <c r="W13" s="140"/>
      <c r="X13" s="140"/>
      <c r="Y13" s="140"/>
      <c r="Z13" s="140"/>
      <c r="AA13" s="140"/>
      <c r="AB13" s="140"/>
      <c r="AC13" s="140"/>
      <c r="AD13" s="140"/>
      <c r="AE13" s="140"/>
      <c r="AF13" s="140"/>
      <c r="AG13" s="140"/>
      <c r="AH13" s="5"/>
      <c r="AI13" s="5"/>
      <c r="AJ13" s="5"/>
      <c r="AK13" s="5"/>
      <c r="AL13" s="5"/>
      <c r="AM13" s="5"/>
      <c r="AN13" s="5"/>
      <c r="AO13" s="5"/>
      <c r="AP13" s="5"/>
      <c r="AQ13" s="5"/>
      <c r="AR13" s="5"/>
      <c r="AS13" s="5"/>
      <c r="AT13" s="5"/>
      <c r="AU13" s="5"/>
      <c r="AV13" s="5"/>
      <c r="AW13" s="5"/>
      <c r="AX13" s="5"/>
      <c r="AY13" s="5"/>
      <c r="AZ13" s="5"/>
      <c r="BA13" s="5"/>
      <c r="BB13" s="5"/>
    </row>
    <row r="14" spans="1:54" x14ac:dyDescent="0.25">
      <c r="A14" t="s">
        <v>413</v>
      </c>
      <c r="B14" t="s">
        <v>446</v>
      </c>
      <c r="C14" t="s">
        <v>432</v>
      </c>
      <c r="D14" s="55">
        <v>20316</v>
      </c>
      <c r="E14" t="s">
        <v>447</v>
      </c>
      <c r="F14">
        <v>61</v>
      </c>
      <c r="G14" s="49">
        <v>20785</v>
      </c>
      <c r="H14">
        <v>350635</v>
      </c>
      <c r="I14" s="49">
        <v>28119</v>
      </c>
      <c r="J14" t="s">
        <v>412</v>
      </c>
      <c r="S14" t="s">
        <v>449</v>
      </c>
      <c r="T14" s="5"/>
      <c r="U14" t="s">
        <v>926</v>
      </c>
      <c r="W14" s="140"/>
      <c r="X14" s="140"/>
      <c r="Y14" s="140"/>
      <c r="Z14" s="140"/>
      <c r="AA14" s="140"/>
      <c r="AB14" s="140"/>
      <c r="AC14" s="140"/>
      <c r="AD14" s="140"/>
      <c r="AE14" s="140"/>
      <c r="AF14" s="140"/>
      <c r="AG14" s="140"/>
      <c r="AH14" s="5"/>
      <c r="AI14" s="5"/>
      <c r="AJ14" s="5"/>
      <c r="AK14" s="5"/>
      <c r="AL14" s="5"/>
      <c r="AM14" s="5"/>
      <c r="AN14" s="5"/>
      <c r="AO14" s="5"/>
      <c r="AP14" s="5"/>
      <c r="AQ14" s="5"/>
      <c r="AR14" s="5"/>
      <c r="AS14" s="5"/>
      <c r="AT14" s="5"/>
      <c r="AU14" s="5"/>
      <c r="AV14" s="5"/>
      <c r="AW14" s="5"/>
      <c r="AX14" s="5"/>
      <c r="AY14" s="5"/>
      <c r="AZ14" s="5"/>
      <c r="BA14" s="5"/>
      <c r="BB14" s="5"/>
    </row>
    <row r="15" spans="1:54" x14ac:dyDescent="0.25">
      <c r="A15" t="s">
        <v>408</v>
      </c>
      <c r="B15" t="s">
        <v>448</v>
      </c>
      <c r="C15" t="s">
        <v>419</v>
      </c>
      <c r="D15" s="55">
        <v>29748</v>
      </c>
      <c r="E15" t="s">
        <v>449</v>
      </c>
      <c r="F15">
        <v>62</v>
      </c>
      <c r="G15" s="49">
        <v>20543</v>
      </c>
      <c r="H15">
        <v>350355</v>
      </c>
      <c r="I15" s="49">
        <v>28318</v>
      </c>
      <c r="J15" t="s">
        <v>412</v>
      </c>
      <c r="N15" s="382" t="s">
        <v>1487</v>
      </c>
      <c r="O15" s="382"/>
      <c r="P15" s="382"/>
      <c r="Q15" s="382"/>
      <c r="R15" s="382"/>
      <c r="S15" t="s">
        <v>457</v>
      </c>
      <c r="T15" s="5"/>
      <c r="W15" s="140"/>
      <c r="X15" s="140"/>
      <c r="Y15" s="140"/>
      <c r="Z15" s="140"/>
      <c r="AA15" s="140"/>
      <c r="AB15" s="140"/>
      <c r="AC15" s="140"/>
      <c r="AD15" s="140"/>
      <c r="AE15" s="140"/>
      <c r="AF15" s="140"/>
      <c r="AG15" s="140"/>
      <c r="AH15" s="5"/>
      <c r="AI15" s="5"/>
      <c r="AJ15" s="5"/>
      <c r="AK15" s="5"/>
      <c r="AL15" s="5"/>
      <c r="AM15" s="5"/>
      <c r="AN15" s="5"/>
      <c r="AO15" s="5"/>
      <c r="AP15" s="5"/>
      <c r="AQ15" s="5"/>
      <c r="AR15" s="5"/>
      <c r="AS15" s="5"/>
      <c r="AT15" s="5"/>
      <c r="AU15" s="5"/>
      <c r="AV15" s="5"/>
      <c r="AW15" s="5"/>
      <c r="AX15" s="5"/>
      <c r="AY15" s="5"/>
      <c r="AZ15" s="5"/>
      <c r="BA15" s="5"/>
      <c r="BB15" s="5"/>
    </row>
    <row r="16" spans="1:54" ht="14.45" customHeight="1" x14ac:dyDescent="0.25">
      <c r="A16" t="s">
        <v>408</v>
      </c>
      <c r="B16" t="s">
        <v>450</v>
      </c>
      <c r="C16" t="s">
        <v>451</v>
      </c>
      <c r="D16" s="55">
        <v>29400</v>
      </c>
      <c r="E16" t="s">
        <v>445</v>
      </c>
      <c r="F16">
        <v>61</v>
      </c>
      <c r="G16" s="49">
        <v>20797</v>
      </c>
      <c r="H16">
        <v>560225</v>
      </c>
      <c r="I16" s="49">
        <v>28187</v>
      </c>
      <c r="J16" t="s">
        <v>417</v>
      </c>
      <c r="N16" s="382"/>
      <c r="O16" s="382"/>
      <c r="P16" s="382"/>
      <c r="Q16" s="382"/>
      <c r="R16" s="382"/>
      <c r="S16" t="s">
        <v>460</v>
      </c>
      <c r="T16" s="5"/>
      <c r="W16" s="140"/>
      <c r="X16" s="140"/>
      <c r="Y16" s="140"/>
      <c r="Z16" s="140"/>
      <c r="AA16" s="140"/>
      <c r="AB16" s="140"/>
      <c r="AC16" s="140"/>
      <c r="AD16" s="140"/>
      <c r="AE16" s="140"/>
      <c r="AF16" s="140"/>
      <c r="AG16" s="140"/>
      <c r="AH16" s="5"/>
      <c r="AI16" s="5"/>
      <c r="AJ16" s="5"/>
      <c r="AK16" s="5"/>
      <c r="AL16" s="5"/>
      <c r="AM16" s="5"/>
      <c r="AN16" s="5"/>
      <c r="AO16" s="5"/>
      <c r="AP16" s="5"/>
      <c r="AQ16" s="5"/>
      <c r="AR16" s="5"/>
      <c r="AS16" s="5"/>
      <c r="AT16" s="5"/>
      <c r="AU16" s="5"/>
      <c r="AV16" s="5"/>
      <c r="AW16" s="5"/>
      <c r="AX16" s="5"/>
      <c r="AY16" s="5"/>
      <c r="AZ16" s="5"/>
      <c r="BA16" s="5"/>
      <c r="BB16" s="5"/>
    </row>
    <row r="17" spans="1:54" ht="14.45" customHeight="1" x14ac:dyDescent="0.25">
      <c r="A17" t="s">
        <v>408</v>
      </c>
      <c r="B17" t="s">
        <v>452</v>
      </c>
      <c r="C17" t="s">
        <v>453</v>
      </c>
      <c r="D17" s="55">
        <v>23880</v>
      </c>
      <c r="E17" t="s">
        <v>439</v>
      </c>
      <c r="F17">
        <v>61</v>
      </c>
      <c r="G17" s="49">
        <v>21085</v>
      </c>
      <c r="H17">
        <v>350955</v>
      </c>
      <c r="I17" s="49">
        <v>28409</v>
      </c>
      <c r="J17" t="s">
        <v>421</v>
      </c>
      <c r="S17" t="s">
        <v>463</v>
      </c>
      <c r="T17" s="5"/>
      <c r="W17" s="140"/>
      <c r="X17" s="140"/>
      <c r="Y17" s="140"/>
      <c r="Z17" s="140"/>
      <c r="AA17" s="140"/>
      <c r="AB17" s="140"/>
      <c r="AC17" s="140"/>
      <c r="AD17" s="140"/>
      <c r="AE17" s="140"/>
      <c r="AF17" s="140"/>
      <c r="AG17" s="140"/>
      <c r="AH17" s="5"/>
      <c r="AI17" s="5"/>
      <c r="AJ17" s="5"/>
      <c r="AK17" s="5"/>
      <c r="AL17" s="5"/>
      <c r="AM17" s="5"/>
      <c r="AN17" s="5"/>
      <c r="AO17" s="5"/>
      <c r="AP17" s="5"/>
      <c r="AQ17" s="5"/>
      <c r="AR17" s="5"/>
      <c r="AS17" s="5"/>
      <c r="AT17" s="5"/>
      <c r="AU17" s="5"/>
      <c r="AV17" s="5"/>
      <c r="AW17" s="5"/>
      <c r="AX17" s="5"/>
      <c r="AY17" s="5"/>
      <c r="AZ17" s="5"/>
      <c r="BA17" s="5"/>
      <c r="BB17" s="5"/>
    </row>
    <row r="18" spans="1:54" ht="14.45" customHeight="1" x14ac:dyDescent="0.25">
      <c r="A18" t="s">
        <v>454</v>
      </c>
      <c r="B18" t="s">
        <v>455</v>
      </c>
      <c r="C18" t="s">
        <v>456</v>
      </c>
      <c r="D18" s="55">
        <v>18408</v>
      </c>
      <c r="E18" t="s">
        <v>457</v>
      </c>
      <c r="F18">
        <v>60</v>
      </c>
      <c r="G18" s="49">
        <v>21226</v>
      </c>
      <c r="H18">
        <v>350871</v>
      </c>
      <c r="I18" s="49">
        <v>28323</v>
      </c>
      <c r="J18" t="s">
        <v>412</v>
      </c>
      <c r="M18" s="382" t="s">
        <v>1075</v>
      </c>
      <c r="N18" s="382"/>
      <c r="O18" s="382"/>
      <c r="P18" s="382"/>
      <c r="Q18" s="382"/>
      <c r="S18" t="s">
        <v>470</v>
      </c>
      <c r="T18" s="5"/>
      <c r="W18" s="140"/>
      <c r="X18" s="140"/>
      <c r="Y18" s="140"/>
      <c r="Z18" s="140"/>
      <c r="AA18" s="140"/>
      <c r="AB18" s="140"/>
      <c r="AC18" s="140"/>
      <c r="AD18" s="140"/>
      <c r="AE18" s="140"/>
      <c r="AF18" s="140"/>
      <c r="AG18" s="140"/>
      <c r="AH18" s="5"/>
      <c r="AI18" s="5"/>
      <c r="AJ18" s="5"/>
      <c r="AK18" s="5"/>
      <c r="AL18" s="5"/>
      <c r="AM18" s="5"/>
      <c r="AN18" s="5"/>
      <c r="AO18" s="5"/>
      <c r="AP18" s="5"/>
      <c r="AQ18" s="5"/>
      <c r="AR18" s="5"/>
      <c r="AS18" s="5"/>
      <c r="AT18" s="5"/>
      <c r="AU18" s="5"/>
      <c r="AV18" s="5"/>
      <c r="AW18" s="5"/>
      <c r="AX18" s="5"/>
      <c r="AY18" s="5"/>
      <c r="AZ18" s="5"/>
      <c r="BA18" s="5"/>
      <c r="BB18" s="5"/>
    </row>
    <row r="19" spans="1:54" x14ac:dyDescent="0.25">
      <c r="A19" t="s">
        <v>408</v>
      </c>
      <c r="B19" t="s">
        <v>458</v>
      </c>
      <c r="C19" t="s">
        <v>459</v>
      </c>
      <c r="D19" s="55">
        <v>30624</v>
      </c>
      <c r="E19" t="s">
        <v>460</v>
      </c>
      <c r="F19">
        <v>60</v>
      </c>
      <c r="G19" s="49">
        <v>21340</v>
      </c>
      <c r="H19">
        <v>350689</v>
      </c>
      <c r="I19" s="49">
        <v>28390</v>
      </c>
      <c r="J19" t="s">
        <v>417</v>
      </c>
      <c r="M19" s="382"/>
      <c r="N19" s="382"/>
      <c r="O19" s="382"/>
      <c r="P19" s="382"/>
      <c r="Q19" s="382"/>
      <c r="S19" t="s">
        <v>473</v>
      </c>
      <c r="T19" s="5"/>
      <c r="W19" s="140"/>
      <c r="X19" s="140"/>
      <c r="Y19" s="140"/>
      <c r="Z19" s="140"/>
      <c r="AA19" s="140"/>
      <c r="AB19" s="140"/>
      <c r="AC19" s="140"/>
      <c r="AD19" s="140"/>
      <c r="AE19" s="140"/>
      <c r="AF19" s="140"/>
      <c r="AG19" s="140"/>
      <c r="AH19" s="5"/>
      <c r="AI19" s="5"/>
      <c r="AJ19" s="5"/>
      <c r="AK19" s="5"/>
      <c r="AL19" s="5"/>
      <c r="AM19" s="5"/>
      <c r="AN19" s="5"/>
      <c r="AO19" s="5"/>
      <c r="AP19" s="5"/>
      <c r="AQ19" s="5"/>
      <c r="AR19" s="5"/>
      <c r="AS19" s="5"/>
      <c r="AT19" s="5"/>
      <c r="AU19" s="5"/>
      <c r="AV19" s="5"/>
      <c r="AW19" s="5"/>
      <c r="AX19" s="5"/>
      <c r="AY19" s="5"/>
      <c r="AZ19" s="5"/>
      <c r="BA19" s="5"/>
      <c r="BB19" s="5"/>
    </row>
    <row r="20" spans="1:54" x14ac:dyDescent="0.25">
      <c r="A20" t="s">
        <v>413</v>
      </c>
      <c r="B20" t="s">
        <v>461</v>
      </c>
      <c r="C20" t="s">
        <v>462</v>
      </c>
      <c r="D20" s="55">
        <v>19140</v>
      </c>
      <c r="E20" t="s">
        <v>463</v>
      </c>
      <c r="F20">
        <v>63</v>
      </c>
      <c r="G20" s="49">
        <v>20226</v>
      </c>
      <c r="H20">
        <v>350807</v>
      </c>
      <c r="I20" s="49">
        <v>28218</v>
      </c>
      <c r="J20" t="s">
        <v>421</v>
      </c>
      <c r="S20" t="s">
        <v>478</v>
      </c>
      <c r="T20" s="5"/>
      <c r="W20" s="140"/>
      <c r="X20" s="140"/>
      <c r="Y20" s="140"/>
      <c r="Z20" s="140"/>
      <c r="AA20" s="140"/>
      <c r="AB20" s="140"/>
      <c r="AC20" s="140"/>
      <c r="AD20" s="140"/>
      <c r="AE20" s="140"/>
      <c r="AF20" s="140"/>
      <c r="AG20" s="140"/>
      <c r="AH20" s="5"/>
      <c r="AI20" s="5"/>
      <c r="AJ20" s="5"/>
      <c r="AK20" s="5"/>
      <c r="AL20" s="5"/>
      <c r="AM20" s="5"/>
      <c r="AN20" s="5"/>
      <c r="AO20" s="5"/>
      <c r="AP20" s="5"/>
      <c r="AQ20" s="5"/>
      <c r="AR20" s="5"/>
      <c r="AS20" s="5"/>
      <c r="AT20" s="5"/>
      <c r="AU20" s="5"/>
      <c r="AV20" s="5"/>
      <c r="AW20" s="5"/>
      <c r="AX20" s="5"/>
      <c r="AY20" s="5"/>
      <c r="AZ20" s="5"/>
      <c r="BA20" s="5"/>
      <c r="BB20" s="5"/>
    </row>
    <row r="21" spans="1:54" ht="14.45" customHeight="1" x14ac:dyDescent="0.25">
      <c r="A21" t="s">
        <v>408</v>
      </c>
      <c r="B21" t="s">
        <v>464</v>
      </c>
      <c r="C21" t="s">
        <v>465</v>
      </c>
      <c r="D21" s="55">
        <v>19428</v>
      </c>
      <c r="E21" t="s">
        <v>457</v>
      </c>
      <c r="F21">
        <v>61</v>
      </c>
      <c r="G21" s="49">
        <v>20974</v>
      </c>
      <c r="H21">
        <v>351146</v>
      </c>
      <c r="I21" s="49">
        <v>28485</v>
      </c>
      <c r="J21" t="s">
        <v>466</v>
      </c>
      <c r="N21" s="382" t="s">
        <v>1489</v>
      </c>
      <c r="O21" s="382"/>
      <c r="P21" s="382"/>
      <c r="Q21" s="382"/>
      <c r="R21" s="382"/>
      <c r="S21" t="s">
        <v>482</v>
      </c>
      <c r="T21" s="5"/>
      <c r="W21" s="140"/>
      <c r="X21" s="140"/>
      <c r="Y21" s="140"/>
      <c r="Z21" s="140"/>
      <c r="AA21" s="140"/>
      <c r="AB21" s="140"/>
      <c r="AC21" s="140"/>
      <c r="AD21" s="140"/>
      <c r="AE21" s="140"/>
      <c r="AF21" s="140"/>
      <c r="AG21" s="140"/>
      <c r="AH21" s="5"/>
      <c r="AI21" s="5"/>
      <c r="AJ21" s="5"/>
      <c r="AK21" s="5"/>
      <c r="AL21" s="5"/>
      <c r="AM21" s="5"/>
      <c r="AN21" s="5"/>
      <c r="AO21" s="5"/>
      <c r="AP21" s="5"/>
      <c r="AQ21" s="5"/>
      <c r="AR21" s="5"/>
      <c r="AS21" s="5"/>
      <c r="AT21" s="5"/>
      <c r="AU21" s="5"/>
      <c r="AV21" s="5"/>
      <c r="AW21" s="5"/>
      <c r="AX21" s="5"/>
      <c r="AY21" s="5"/>
      <c r="AZ21" s="5"/>
      <c r="BA21" s="5"/>
      <c r="BB21" s="5"/>
    </row>
    <row r="22" spans="1:54" x14ac:dyDescent="0.25">
      <c r="A22" t="s">
        <v>413</v>
      </c>
      <c r="B22" t="s">
        <v>467</v>
      </c>
      <c r="C22" t="s">
        <v>468</v>
      </c>
      <c r="D22" s="55">
        <v>31080</v>
      </c>
      <c r="E22" t="s">
        <v>416</v>
      </c>
      <c r="F22">
        <v>61</v>
      </c>
      <c r="G22" s="49">
        <v>20945</v>
      </c>
      <c r="H22">
        <v>350711</v>
      </c>
      <c r="I22" s="49">
        <v>28440</v>
      </c>
      <c r="J22" t="s">
        <v>412</v>
      </c>
      <c r="N22" s="382"/>
      <c r="O22" s="382"/>
      <c r="P22" s="382"/>
      <c r="Q22" s="382"/>
      <c r="R22" s="382"/>
      <c r="S22" t="s">
        <v>487</v>
      </c>
      <c r="T22" s="5"/>
      <c r="W22" s="140"/>
      <c r="X22" s="140"/>
      <c r="Y22" s="140"/>
      <c r="Z22" s="140"/>
      <c r="AA22" s="140"/>
      <c r="AB22" s="140"/>
      <c r="AC22" s="140"/>
      <c r="AD22" s="140"/>
      <c r="AE22" s="140"/>
      <c r="AF22" s="140"/>
      <c r="AG22" s="140"/>
      <c r="AH22" s="5"/>
      <c r="AI22" s="5"/>
      <c r="AJ22" s="5"/>
      <c r="AK22" s="5"/>
      <c r="AL22" s="5"/>
      <c r="AM22" s="5"/>
      <c r="AN22" s="5"/>
      <c r="AO22" s="5"/>
      <c r="AP22" s="5"/>
      <c r="AQ22" s="5"/>
      <c r="AR22" s="5"/>
      <c r="AS22" s="5"/>
      <c r="AT22" s="5"/>
      <c r="AU22" s="5"/>
      <c r="AV22" s="5"/>
      <c r="AW22" s="5"/>
      <c r="AX22" s="5"/>
      <c r="AY22" s="5"/>
      <c r="AZ22" s="5"/>
      <c r="BA22" s="5"/>
      <c r="BB22" s="5"/>
    </row>
    <row r="23" spans="1:54" x14ac:dyDescent="0.25">
      <c r="A23" t="s">
        <v>408</v>
      </c>
      <c r="B23" t="s">
        <v>469</v>
      </c>
      <c r="C23" t="s">
        <v>459</v>
      </c>
      <c r="D23" s="55">
        <v>22908</v>
      </c>
      <c r="E23" t="s">
        <v>470</v>
      </c>
      <c r="F23">
        <v>60</v>
      </c>
      <c r="G23" s="49">
        <v>21164</v>
      </c>
      <c r="H23">
        <v>350204</v>
      </c>
      <c r="I23" s="49">
        <v>28455</v>
      </c>
      <c r="J23" t="s">
        <v>417</v>
      </c>
      <c r="N23" s="382" t="s">
        <v>1490</v>
      </c>
      <c r="O23" s="382"/>
      <c r="P23" s="382"/>
      <c r="Q23" s="382"/>
      <c r="R23" s="382"/>
      <c r="S23" t="s">
        <v>502</v>
      </c>
      <c r="T23" s="5"/>
      <c r="W23" s="140"/>
      <c r="X23" s="140"/>
      <c r="Y23" s="140"/>
      <c r="Z23" s="140"/>
      <c r="AA23" s="140"/>
      <c r="AB23" s="140"/>
      <c r="AC23" s="140"/>
      <c r="AD23" s="140"/>
      <c r="AE23" s="140"/>
      <c r="AF23" s="140"/>
      <c r="AG23" s="140"/>
      <c r="AH23" s="5"/>
      <c r="AI23" s="5"/>
      <c r="AJ23" s="5"/>
      <c r="AK23" s="5"/>
      <c r="AL23" s="5"/>
      <c r="AM23" s="5"/>
      <c r="AN23" s="5"/>
      <c r="AO23" s="5"/>
      <c r="AP23" s="5"/>
      <c r="AQ23" s="5"/>
      <c r="AR23" s="5"/>
      <c r="AS23" s="5"/>
      <c r="AT23" s="5"/>
      <c r="AU23" s="5"/>
      <c r="AV23" s="5"/>
      <c r="AW23" s="5"/>
      <c r="AX23" s="5"/>
      <c r="AY23" s="5"/>
      <c r="AZ23" s="5"/>
      <c r="BA23" s="5"/>
      <c r="BB23" s="5"/>
    </row>
    <row r="24" spans="1:54" ht="14.45" customHeight="1" x14ac:dyDescent="0.25">
      <c r="A24" t="s">
        <v>454</v>
      </c>
      <c r="B24" t="s">
        <v>471</v>
      </c>
      <c r="C24" t="s">
        <v>472</v>
      </c>
      <c r="D24" s="55">
        <v>20028</v>
      </c>
      <c r="E24" t="s">
        <v>473</v>
      </c>
      <c r="F24">
        <v>62</v>
      </c>
      <c r="G24" s="49">
        <v>20462</v>
      </c>
      <c r="H24">
        <v>350739</v>
      </c>
      <c r="I24" s="49">
        <v>28213</v>
      </c>
      <c r="J24" t="s">
        <v>421</v>
      </c>
      <c r="M24" s="42"/>
      <c r="N24" s="382"/>
      <c r="O24" s="382"/>
      <c r="P24" s="382"/>
      <c r="Q24" s="382"/>
      <c r="R24" s="382"/>
      <c r="S24" t="s">
        <v>505</v>
      </c>
      <c r="T24" s="5"/>
      <c r="W24" s="140"/>
      <c r="X24" s="140"/>
      <c r="Y24" s="140"/>
      <c r="Z24" s="140"/>
      <c r="AA24" s="140"/>
      <c r="AB24" s="140"/>
      <c r="AC24" s="140"/>
      <c r="AD24" s="140"/>
      <c r="AE24" s="140"/>
      <c r="AF24" s="140"/>
      <c r="AG24" s="140"/>
      <c r="AH24" s="5"/>
      <c r="AI24" s="5"/>
      <c r="AJ24" s="5"/>
      <c r="AK24" s="5"/>
      <c r="AL24" s="5"/>
      <c r="AM24" s="5"/>
      <c r="AN24" s="5"/>
      <c r="AO24" s="5"/>
      <c r="AP24" s="5"/>
      <c r="AQ24" s="5"/>
      <c r="AR24" s="5"/>
      <c r="AS24" s="5"/>
      <c r="AT24" s="5"/>
      <c r="AU24" s="5"/>
      <c r="AV24" s="5"/>
      <c r="AW24" s="5"/>
      <c r="AX24" s="5"/>
      <c r="AY24" s="5"/>
      <c r="AZ24" s="5"/>
      <c r="BA24" s="5"/>
      <c r="BB24" s="5"/>
    </row>
    <row r="25" spans="1:54" ht="14.45" customHeight="1" x14ac:dyDescent="0.25">
      <c r="A25" t="s">
        <v>454</v>
      </c>
      <c r="B25" t="s">
        <v>474</v>
      </c>
      <c r="C25" t="s">
        <v>475</v>
      </c>
      <c r="D25" s="55">
        <v>22632</v>
      </c>
      <c r="E25" t="s">
        <v>425</v>
      </c>
      <c r="F25">
        <v>62</v>
      </c>
      <c r="G25" s="49">
        <v>20597</v>
      </c>
      <c r="H25">
        <v>351106</v>
      </c>
      <c r="I25" s="49">
        <v>28344</v>
      </c>
      <c r="J25" t="s">
        <v>412</v>
      </c>
      <c r="S25" t="s">
        <v>508</v>
      </c>
      <c r="T25" s="5"/>
      <c r="W25" s="140"/>
      <c r="X25" s="140"/>
      <c r="Y25" s="140"/>
      <c r="Z25" s="140"/>
      <c r="AA25" s="140"/>
      <c r="AB25" s="140"/>
      <c r="AC25" s="140"/>
      <c r="AD25" s="140"/>
      <c r="AE25" s="140"/>
      <c r="AF25" s="140"/>
      <c r="AG25" s="140"/>
      <c r="AH25" s="5"/>
      <c r="AI25" s="5"/>
      <c r="AJ25" s="5"/>
      <c r="AK25" s="5"/>
      <c r="AL25" s="5"/>
      <c r="AM25" s="5"/>
      <c r="AN25" s="5"/>
      <c r="AO25" s="5"/>
      <c r="AP25" s="5"/>
      <c r="AQ25" s="5"/>
      <c r="AR25" s="5"/>
      <c r="AS25" s="5"/>
      <c r="AT25" s="5"/>
      <c r="AU25" s="5"/>
      <c r="AV25" s="5"/>
      <c r="AW25" s="5"/>
      <c r="AX25" s="5"/>
      <c r="AY25" s="5"/>
      <c r="AZ25" s="5"/>
      <c r="BA25" s="5"/>
      <c r="BB25" s="5"/>
    </row>
    <row r="26" spans="1:54" x14ac:dyDescent="0.25">
      <c r="A26" t="s">
        <v>413</v>
      </c>
      <c r="B26" t="s">
        <v>476</v>
      </c>
      <c r="C26" t="s">
        <v>477</v>
      </c>
      <c r="D26" s="55">
        <v>24696</v>
      </c>
      <c r="E26" t="s">
        <v>478</v>
      </c>
      <c r="F26">
        <v>61</v>
      </c>
      <c r="G26" s="49">
        <v>20845</v>
      </c>
      <c r="H26">
        <v>350562</v>
      </c>
      <c r="I26" s="49">
        <v>28380</v>
      </c>
      <c r="J26" t="s">
        <v>417</v>
      </c>
      <c r="M26" s="382" t="s">
        <v>1076</v>
      </c>
      <c r="N26" s="382"/>
      <c r="O26" s="382"/>
      <c r="P26" s="382"/>
      <c r="Q26" s="382"/>
      <c r="S26" t="s">
        <v>516</v>
      </c>
      <c r="T26" s="5"/>
      <c r="W26" s="140"/>
      <c r="X26" s="140"/>
      <c r="Y26" s="140"/>
      <c r="Z26" s="140"/>
      <c r="AA26" s="140"/>
      <c r="AB26" s="140"/>
      <c r="AC26" s="140"/>
      <c r="AD26" s="140"/>
      <c r="AE26" s="140"/>
      <c r="AF26" s="140"/>
      <c r="AG26" s="140"/>
      <c r="AH26" s="5"/>
      <c r="AI26" s="5"/>
      <c r="AJ26" s="5"/>
      <c r="AK26" s="5"/>
      <c r="AL26" s="5"/>
      <c r="AM26" s="5"/>
      <c r="AN26" s="5"/>
      <c r="AO26" s="5"/>
      <c r="AP26" s="5"/>
      <c r="AQ26" s="5"/>
      <c r="AR26" s="5"/>
      <c r="AS26" s="5"/>
      <c r="AT26" s="5"/>
      <c r="AU26" s="5"/>
      <c r="AV26" s="5"/>
      <c r="AW26" s="5"/>
      <c r="AX26" s="5"/>
      <c r="AY26" s="5"/>
      <c r="AZ26" s="5"/>
      <c r="BA26" s="5"/>
      <c r="BB26" s="5"/>
    </row>
    <row r="27" spans="1:54" x14ac:dyDescent="0.25">
      <c r="A27" t="s">
        <v>413</v>
      </c>
      <c r="B27" t="s">
        <v>479</v>
      </c>
      <c r="C27" t="s">
        <v>480</v>
      </c>
      <c r="D27" s="55">
        <v>21144</v>
      </c>
      <c r="E27" t="s">
        <v>425</v>
      </c>
      <c r="F27">
        <v>61</v>
      </c>
      <c r="G27" s="49">
        <v>20960</v>
      </c>
      <c r="H27">
        <v>350129</v>
      </c>
      <c r="I27" s="49">
        <v>28309</v>
      </c>
      <c r="J27" t="s">
        <v>421</v>
      </c>
      <c r="M27" s="382"/>
      <c r="N27" s="382"/>
      <c r="O27" s="382"/>
      <c r="P27" s="382"/>
      <c r="Q27" s="382"/>
      <c r="S27" t="s">
        <v>522</v>
      </c>
      <c r="T27" s="5"/>
      <c r="W27" s="140"/>
      <c r="X27" s="140"/>
      <c r="Y27" s="140"/>
      <c r="Z27" s="140"/>
      <c r="AA27" s="140"/>
      <c r="AB27" s="140"/>
      <c r="AC27" s="140"/>
      <c r="AD27" s="140"/>
      <c r="AE27" s="140"/>
      <c r="AF27" s="140"/>
      <c r="AG27" s="140"/>
      <c r="AH27" s="5"/>
      <c r="AI27" s="5"/>
      <c r="AJ27" s="5"/>
      <c r="AK27" s="5"/>
      <c r="AL27" s="5"/>
      <c r="AM27" s="5"/>
      <c r="AN27" s="5"/>
      <c r="AO27" s="5"/>
      <c r="AP27" s="5"/>
      <c r="AQ27" s="5"/>
      <c r="AR27" s="5"/>
      <c r="AS27" s="5"/>
      <c r="AT27" s="5"/>
      <c r="AU27" s="5"/>
      <c r="AV27" s="5"/>
      <c r="AW27" s="5"/>
      <c r="AX27" s="5"/>
      <c r="AY27" s="5"/>
      <c r="AZ27" s="5"/>
      <c r="BA27" s="5"/>
      <c r="BB27" s="5"/>
    </row>
    <row r="28" spans="1:54" x14ac:dyDescent="0.25">
      <c r="A28" t="s">
        <v>413</v>
      </c>
      <c r="B28" t="s">
        <v>481</v>
      </c>
      <c r="C28" t="s">
        <v>427</v>
      </c>
      <c r="D28" s="55">
        <v>28104</v>
      </c>
      <c r="E28" t="s">
        <v>482</v>
      </c>
      <c r="F28">
        <v>61</v>
      </c>
      <c r="G28" s="49">
        <v>20846</v>
      </c>
      <c r="H28">
        <v>560242</v>
      </c>
      <c r="I28" s="49">
        <v>28378</v>
      </c>
      <c r="J28" t="s">
        <v>412</v>
      </c>
      <c r="S28" t="s">
        <v>525</v>
      </c>
      <c r="T28" s="5"/>
      <c r="W28" s="140"/>
      <c r="X28" s="405" t="s">
        <v>1491</v>
      </c>
      <c r="Y28" s="405"/>
      <c r="Z28" s="405"/>
      <c r="AA28" s="405"/>
      <c r="AB28" s="405"/>
      <c r="AC28" s="140"/>
      <c r="AD28" s="140"/>
      <c r="AE28" s="140"/>
      <c r="AF28" s="140"/>
      <c r="AG28" s="140"/>
      <c r="AH28" s="5"/>
      <c r="AI28" s="5"/>
      <c r="AJ28" s="5"/>
      <c r="AK28" s="5"/>
      <c r="AL28" s="5"/>
      <c r="AM28" s="5"/>
      <c r="AN28" s="5"/>
      <c r="AO28" s="5"/>
      <c r="AP28" s="5"/>
      <c r="AQ28" s="5"/>
      <c r="AR28" s="5"/>
      <c r="AS28" s="5"/>
      <c r="AT28" s="5"/>
      <c r="AU28" s="5"/>
      <c r="AV28" s="5"/>
      <c r="AW28" s="5"/>
      <c r="AX28" s="5"/>
      <c r="AY28" s="5"/>
      <c r="AZ28" s="5"/>
      <c r="BA28" s="5"/>
      <c r="BB28" s="5"/>
    </row>
    <row r="29" spans="1:54" x14ac:dyDescent="0.25">
      <c r="A29" t="s">
        <v>413</v>
      </c>
      <c r="B29" t="s">
        <v>483</v>
      </c>
      <c r="C29" t="s">
        <v>484</v>
      </c>
      <c r="D29" s="55">
        <v>19356</v>
      </c>
      <c r="E29" t="s">
        <v>473</v>
      </c>
      <c r="F29">
        <v>61</v>
      </c>
      <c r="G29" s="49">
        <v>20913</v>
      </c>
      <c r="H29">
        <v>350101</v>
      </c>
      <c r="I29" s="49">
        <v>28420</v>
      </c>
      <c r="J29" t="s">
        <v>417</v>
      </c>
      <c r="M29" s="382" t="s">
        <v>1077</v>
      </c>
      <c r="N29" s="382"/>
      <c r="O29" s="382"/>
      <c r="P29" s="382"/>
      <c r="Q29" s="382"/>
      <c r="S29" t="s">
        <v>530</v>
      </c>
      <c r="T29" s="5"/>
      <c r="W29" s="140"/>
      <c r="X29" s="405"/>
      <c r="Y29" s="405"/>
      <c r="Z29" s="405"/>
      <c r="AA29" s="405"/>
      <c r="AB29" s="405"/>
      <c r="AC29" s="140"/>
      <c r="AD29" s="140"/>
      <c r="AE29" s="140"/>
      <c r="AF29" s="140"/>
      <c r="AG29" s="140"/>
      <c r="AH29" s="5"/>
      <c r="AI29" s="5"/>
      <c r="AJ29" s="5"/>
      <c r="AK29" s="5"/>
      <c r="AL29" s="5"/>
      <c r="AM29" s="5"/>
      <c r="AN29" s="5"/>
      <c r="AO29" s="5"/>
      <c r="AP29" s="5"/>
      <c r="AQ29" s="5"/>
      <c r="AR29" s="5"/>
      <c r="AS29" s="5"/>
      <c r="AT29" s="5"/>
      <c r="AU29" s="5"/>
      <c r="AV29" s="5"/>
      <c r="AW29" s="5"/>
      <c r="AX29" s="5"/>
      <c r="AY29" s="5"/>
      <c r="AZ29" s="5"/>
      <c r="BA29" s="5"/>
      <c r="BB29" s="5"/>
    </row>
    <row r="30" spans="1:54" x14ac:dyDescent="0.25">
      <c r="A30" t="s">
        <v>413</v>
      </c>
      <c r="B30" t="s">
        <v>485</v>
      </c>
      <c r="C30" t="s">
        <v>486</v>
      </c>
      <c r="D30" s="55">
        <v>21420</v>
      </c>
      <c r="E30" t="s">
        <v>487</v>
      </c>
      <c r="F30">
        <v>61</v>
      </c>
      <c r="G30" s="49">
        <v>20867</v>
      </c>
      <c r="H30">
        <v>350783</v>
      </c>
      <c r="I30" s="49">
        <v>28235</v>
      </c>
      <c r="J30" t="s">
        <v>421</v>
      </c>
      <c r="M30" s="382"/>
      <c r="N30" s="382"/>
      <c r="O30" s="382"/>
      <c r="P30" s="382"/>
      <c r="Q30" s="382"/>
      <c r="S30" t="s">
        <v>536</v>
      </c>
      <c r="T30" s="5"/>
      <c r="W30" s="140"/>
      <c r="X30" s="140"/>
      <c r="Y30" s="140"/>
      <c r="Z30" s="140"/>
      <c r="AA30" s="140"/>
      <c r="AB30" s="140"/>
      <c r="AC30" s="140"/>
      <c r="AD30" s="140"/>
      <c r="AE30" s="140"/>
      <c r="AF30" s="140"/>
      <c r="AG30" s="140"/>
      <c r="AH30" s="5"/>
      <c r="AI30" s="5"/>
      <c r="AJ30" s="5"/>
      <c r="AK30" s="5"/>
      <c r="AL30" s="5"/>
      <c r="AM30" s="5"/>
      <c r="AN30" s="5"/>
      <c r="AO30" s="5"/>
      <c r="AP30" s="5"/>
      <c r="AQ30" s="5"/>
      <c r="AR30" s="5"/>
      <c r="AS30" s="5"/>
      <c r="AT30" s="5"/>
      <c r="AU30" s="5"/>
      <c r="AV30" s="5"/>
      <c r="AW30" s="5"/>
      <c r="AX30" s="5"/>
      <c r="AY30" s="5"/>
      <c r="AZ30" s="5"/>
      <c r="BA30" s="5"/>
      <c r="BB30" s="5"/>
    </row>
    <row r="31" spans="1:54" x14ac:dyDescent="0.25">
      <c r="A31" t="s">
        <v>413</v>
      </c>
      <c r="B31" t="s">
        <v>488</v>
      </c>
      <c r="C31" t="s">
        <v>489</v>
      </c>
      <c r="D31" s="55">
        <v>23724</v>
      </c>
      <c r="E31" t="s">
        <v>460</v>
      </c>
      <c r="F31">
        <v>61</v>
      </c>
      <c r="G31" s="49">
        <v>20908</v>
      </c>
      <c r="H31">
        <v>350095</v>
      </c>
      <c r="I31" s="49">
        <v>28223</v>
      </c>
      <c r="J31" t="s">
        <v>412</v>
      </c>
      <c r="S31" t="s">
        <v>537</v>
      </c>
      <c r="T31" s="5"/>
      <c r="W31" s="140"/>
      <c r="X31" s="140"/>
      <c r="Y31" s="5" t="s">
        <v>1492</v>
      </c>
      <c r="Z31" s="5"/>
      <c r="AA31" s="5"/>
      <c r="AB31" s="5"/>
      <c r="AC31" s="5"/>
      <c r="AD31" s="5"/>
      <c r="AE31" s="140"/>
      <c r="AF31" s="140"/>
      <c r="AG31" s="140"/>
      <c r="AH31" s="5"/>
      <c r="AI31" s="5"/>
      <c r="AJ31" s="5"/>
      <c r="AK31" s="5"/>
      <c r="AL31" s="5"/>
      <c r="AM31" s="5"/>
      <c r="AN31" s="5"/>
      <c r="AO31" s="5"/>
      <c r="AP31" s="5"/>
      <c r="AQ31" s="5"/>
      <c r="AR31" s="5"/>
      <c r="AS31" s="5"/>
      <c r="AT31" s="5"/>
      <c r="AU31" s="5"/>
      <c r="AV31" s="5"/>
      <c r="AW31" s="5"/>
      <c r="AX31" s="5"/>
      <c r="AY31" s="5"/>
      <c r="AZ31" s="5"/>
      <c r="BA31" s="5"/>
      <c r="BB31" s="5"/>
    </row>
    <row r="32" spans="1:54" x14ac:dyDescent="0.25">
      <c r="A32" t="s">
        <v>413</v>
      </c>
      <c r="B32" t="s">
        <v>490</v>
      </c>
      <c r="C32" t="s">
        <v>468</v>
      </c>
      <c r="D32" s="55">
        <v>27144</v>
      </c>
      <c r="E32" t="s">
        <v>460</v>
      </c>
      <c r="F32">
        <v>60</v>
      </c>
      <c r="G32" s="49">
        <v>21280</v>
      </c>
      <c r="H32">
        <v>351094</v>
      </c>
      <c r="I32" s="49">
        <v>28248</v>
      </c>
      <c r="J32" t="s">
        <v>417</v>
      </c>
      <c r="N32" s="382" t="s">
        <v>1496</v>
      </c>
      <c r="O32" s="382"/>
      <c r="P32" s="382"/>
      <c r="Q32" s="382"/>
      <c r="R32" s="382"/>
      <c r="S32" t="s">
        <v>543</v>
      </c>
      <c r="T32" s="5"/>
      <c r="W32" s="140"/>
      <c r="X32" s="139"/>
      <c r="Y32" s="139"/>
      <c r="Z32" s="139"/>
      <c r="AA32" s="139"/>
      <c r="AB32" s="139"/>
      <c r="AC32" s="140"/>
      <c r="AD32" s="140"/>
      <c r="AE32" s="140"/>
      <c r="AF32" s="140"/>
      <c r="AG32" s="140"/>
      <c r="AH32" s="5"/>
      <c r="AI32" s="5"/>
      <c r="AJ32" s="5"/>
      <c r="AK32" s="5"/>
      <c r="AL32" s="5"/>
      <c r="AM32" s="5"/>
      <c r="AN32" s="5"/>
      <c r="AO32" s="5"/>
      <c r="AP32" s="5"/>
      <c r="AQ32" s="5"/>
      <c r="AR32" s="5"/>
      <c r="AS32" s="5"/>
      <c r="AT32" s="5"/>
      <c r="AU32" s="5"/>
      <c r="AV32" s="5"/>
      <c r="AW32" s="5"/>
      <c r="AX32" s="5"/>
      <c r="AY32" s="5"/>
      <c r="AZ32" s="5"/>
      <c r="BA32" s="5"/>
      <c r="BB32" s="5"/>
    </row>
    <row r="33" spans="1:54" x14ac:dyDescent="0.25">
      <c r="A33" t="s">
        <v>413</v>
      </c>
      <c r="B33" t="s">
        <v>481</v>
      </c>
      <c r="C33" t="s">
        <v>491</v>
      </c>
      <c r="D33" s="55">
        <v>22200</v>
      </c>
      <c r="E33" t="s">
        <v>416</v>
      </c>
      <c r="F33">
        <v>62</v>
      </c>
      <c r="G33" s="49">
        <v>20609</v>
      </c>
      <c r="H33">
        <v>350526</v>
      </c>
      <c r="I33" s="49">
        <v>28372</v>
      </c>
      <c r="J33" t="s">
        <v>421</v>
      </c>
      <c r="N33" s="382"/>
      <c r="O33" s="382"/>
      <c r="P33" s="382"/>
      <c r="Q33" s="382"/>
      <c r="R33" s="382"/>
      <c r="S33" t="s">
        <v>548</v>
      </c>
      <c r="T33" s="5"/>
      <c r="W33" s="140"/>
      <c r="X33" s="139"/>
      <c r="Y33" s="139"/>
      <c r="Z33" s="139"/>
      <c r="AA33" s="139"/>
      <c r="AB33" s="139"/>
      <c r="AC33" s="140"/>
      <c r="AD33" s="140"/>
      <c r="AE33" s="140"/>
      <c r="AF33" s="140"/>
      <c r="AG33" s="140"/>
      <c r="AH33" s="5"/>
      <c r="AI33" s="5"/>
      <c r="AJ33" s="5"/>
      <c r="AK33" s="5"/>
      <c r="AL33" s="5"/>
      <c r="AM33" s="5"/>
      <c r="AN33" s="5"/>
      <c r="AO33" s="5"/>
      <c r="AP33" s="5"/>
      <c r="AQ33" s="5"/>
      <c r="AR33" s="5"/>
      <c r="AS33" s="5"/>
      <c r="AT33" s="5"/>
      <c r="AU33" s="5"/>
      <c r="AV33" s="5"/>
      <c r="AW33" s="5"/>
      <c r="AX33" s="5"/>
      <c r="AY33" s="5"/>
      <c r="AZ33" s="5"/>
      <c r="BA33" s="5"/>
      <c r="BB33" s="5"/>
    </row>
    <row r="34" spans="1:54" x14ac:dyDescent="0.25">
      <c r="A34" t="s">
        <v>413</v>
      </c>
      <c r="B34" t="s">
        <v>492</v>
      </c>
      <c r="C34" t="s">
        <v>432</v>
      </c>
      <c r="D34" s="55">
        <v>18684</v>
      </c>
      <c r="E34" t="s">
        <v>457</v>
      </c>
      <c r="F34">
        <v>61</v>
      </c>
      <c r="G34" s="49">
        <v>20905</v>
      </c>
      <c r="H34">
        <v>350122</v>
      </c>
      <c r="I34" s="49">
        <v>28265</v>
      </c>
      <c r="J34" t="s">
        <v>412</v>
      </c>
      <c r="N34" s="382" t="s">
        <v>1497</v>
      </c>
      <c r="O34" s="382"/>
      <c r="P34" s="382"/>
      <c r="Q34" s="382"/>
      <c r="R34" s="382"/>
      <c r="S34" t="s">
        <v>555</v>
      </c>
      <c r="T34" s="5"/>
      <c r="W34" s="140"/>
      <c r="X34" s="140"/>
      <c r="Y34" s="140"/>
      <c r="Z34" s="140"/>
      <c r="AA34" s="140"/>
      <c r="AB34" s="140"/>
      <c r="AC34" s="140"/>
      <c r="AD34" s="140"/>
      <c r="AE34" s="140"/>
      <c r="AF34" s="140"/>
      <c r="AG34" s="140"/>
      <c r="AH34" s="5"/>
      <c r="AI34" s="5"/>
      <c r="AJ34" s="5"/>
      <c r="AK34" s="5"/>
      <c r="AL34" s="5"/>
      <c r="AM34" s="5"/>
      <c r="AN34" s="5"/>
      <c r="AO34" s="5"/>
      <c r="AP34" s="5"/>
      <c r="AQ34" s="5"/>
      <c r="AR34" s="5"/>
      <c r="AS34" s="5"/>
      <c r="AT34" s="5"/>
      <c r="AU34" s="5"/>
      <c r="AV34" s="5"/>
      <c r="AW34" s="5"/>
      <c r="AX34" s="5"/>
      <c r="AY34" s="5"/>
      <c r="AZ34" s="5"/>
      <c r="BA34" s="5"/>
      <c r="BB34" s="5"/>
    </row>
    <row r="35" spans="1:54" x14ac:dyDescent="0.25">
      <c r="A35" t="s">
        <v>454</v>
      </c>
      <c r="B35" t="s">
        <v>185</v>
      </c>
      <c r="C35" t="s">
        <v>438</v>
      </c>
      <c r="D35" s="55">
        <v>23088</v>
      </c>
      <c r="E35" t="s">
        <v>457</v>
      </c>
      <c r="F35">
        <v>61</v>
      </c>
      <c r="G35" s="49">
        <v>20846</v>
      </c>
      <c r="H35">
        <v>351043</v>
      </c>
      <c r="I35" s="49">
        <v>28378</v>
      </c>
      <c r="J35" t="s">
        <v>412</v>
      </c>
      <c r="M35" s="129"/>
      <c r="N35" s="382"/>
      <c r="O35" s="382"/>
      <c r="P35" s="382"/>
      <c r="Q35" s="382"/>
      <c r="R35" s="382"/>
      <c r="S35" t="s">
        <v>557</v>
      </c>
      <c r="T35" s="5"/>
      <c r="W35" s="140"/>
      <c r="X35" s="140"/>
      <c r="Y35" s="139"/>
      <c r="Z35" s="140"/>
      <c r="AA35" s="140"/>
      <c r="AB35" s="140"/>
      <c r="AC35" s="140"/>
      <c r="AD35" s="140"/>
      <c r="AE35" s="140"/>
      <c r="AF35" s="140"/>
      <c r="AG35" s="140"/>
      <c r="AH35" s="5"/>
      <c r="AI35" s="5"/>
      <c r="AJ35" s="5"/>
      <c r="AK35" s="5"/>
      <c r="AL35" s="5"/>
      <c r="AM35" s="5"/>
      <c r="AN35" s="5"/>
      <c r="AO35" s="5"/>
      <c r="AP35" s="5"/>
      <c r="AQ35" s="5"/>
      <c r="AR35" s="5"/>
      <c r="AS35" s="5"/>
      <c r="AT35" s="5"/>
      <c r="AU35" s="5"/>
      <c r="AV35" s="5"/>
      <c r="AW35" s="5"/>
      <c r="AX35" s="5"/>
      <c r="AY35" s="5"/>
      <c r="AZ35" s="5"/>
      <c r="BA35" s="5"/>
      <c r="BB35" s="5"/>
    </row>
    <row r="36" spans="1:54" x14ac:dyDescent="0.25">
      <c r="A36" t="s">
        <v>413</v>
      </c>
      <c r="B36" t="s">
        <v>493</v>
      </c>
      <c r="C36" t="s">
        <v>494</v>
      </c>
      <c r="D36" s="55">
        <v>19164</v>
      </c>
      <c r="E36" t="s">
        <v>457</v>
      </c>
      <c r="F36">
        <v>60</v>
      </c>
      <c r="G36" s="49">
        <v>21100</v>
      </c>
      <c r="H36">
        <v>351265</v>
      </c>
      <c r="I36" s="49">
        <v>28130</v>
      </c>
      <c r="J36" t="s">
        <v>417</v>
      </c>
      <c r="N36" s="382" t="s">
        <v>1498</v>
      </c>
      <c r="O36" s="382"/>
      <c r="P36" s="382"/>
      <c r="Q36" s="382"/>
      <c r="R36" s="382"/>
      <c r="S36" t="s">
        <v>560</v>
      </c>
      <c r="T36" s="5"/>
      <c r="W36" s="140"/>
      <c r="X36" s="140"/>
      <c r="Y36" s="140"/>
      <c r="Z36" s="140"/>
      <c r="AA36" s="140"/>
      <c r="AB36" s="140"/>
      <c r="AC36" s="140"/>
      <c r="AD36" s="140"/>
      <c r="AE36" s="140"/>
      <c r="AF36" s="140"/>
      <c r="AG36" s="140"/>
      <c r="AH36" s="5"/>
      <c r="AI36" s="5"/>
      <c r="AJ36" s="5"/>
      <c r="AK36" s="5"/>
      <c r="AL36" s="5"/>
      <c r="AM36" s="5"/>
      <c r="AN36" s="5"/>
      <c r="AO36" s="5"/>
      <c r="AP36" s="5"/>
      <c r="AQ36" s="5"/>
      <c r="AR36" s="5"/>
      <c r="AS36" s="5"/>
      <c r="AT36" s="5"/>
      <c r="AU36" s="5"/>
      <c r="AV36" s="5"/>
      <c r="AW36" s="5"/>
      <c r="AX36" s="5"/>
      <c r="AY36" s="5"/>
      <c r="AZ36" s="5"/>
      <c r="BA36" s="5"/>
      <c r="BB36" s="5"/>
    </row>
    <row r="37" spans="1:54" x14ac:dyDescent="0.25">
      <c r="A37" t="s">
        <v>413</v>
      </c>
      <c r="B37" t="s">
        <v>479</v>
      </c>
      <c r="C37" t="s">
        <v>472</v>
      </c>
      <c r="D37" s="55">
        <v>19200</v>
      </c>
      <c r="E37" t="s">
        <v>460</v>
      </c>
      <c r="F37">
        <v>59</v>
      </c>
      <c r="G37" s="49">
        <v>21527</v>
      </c>
      <c r="H37">
        <v>350024</v>
      </c>
      <c r="I37" s="49">
        <v>28257</v>
      </c>
      <c r="J37" t="s">
        <v>421</v>
      </c>
      <c r="N37" s="382"/>
      <c r="O37" s="382"/>
      <c r="P37" s="382"/>
      <c r="Q37" s="382"/>
      <c r="R37" s="382"/>
      <c r="S37" t="s">
        <v>567</v>
      </c>
      <c r="T37" s="5"/>
      <c r="W37" s="140"/>
      <c r="X37" s="140"/>
      <c r="Y37" s="140"/>
      <c r="Z37" s="140"/>
      <c r="AA37" s="140"/>
      <c r="AB37" s="140"/>
      <c r="AC37" s="140"/>
      <c r="AD37" s="140"/>
      <c r="AE37" s="140"/>
      <c r="AF37" s="140"/>
      <c r="AG37" s="140"/>
      <c r="AH37" s="5"/>
      <c r="AI37" s="5"/>
      <c r="AJ37" s="5"/>
      <c r="AK37" s="5"/>
      <c r="AL37" s="5"/>
      <c r="AM37" s="5"/>
      <c r="AN37" s="5"/>
      <c r="AO37" s="5"/>
      <c r="AP37" s="5"/>
      <c r="AQ37" s="5"/>
      <c r="AR37" s="5"/>
      <c r="AS37" s="5"/>
      <c r="AT37" s="5"/>
      <c r="AU37" s="5"/>
      <c r="AV37" s="5"/>
      <c r="AW37" s="5"/>
      <c r="AX37" s="5"/>
      <c r="AY37" s="5"/>
      <c r="AZ37" s="5"/>
      <c r="BA37" s="5"/>
      <c r="BB37" s="5"/>
    </row>
    <row r="38" spans="1:54" x14ac:dyDescent="0.25">
      <c r="A38" t="s">
        <v>413</v>
      </c>
      <c r="B38" t="s">
        <v>495</v>
      </c>
      <c r="C38" t="s">
        <v>496</v>
      </c>
      <c r="D38" s="55">
        <v>28344</v>
      </c>
      <c r="E38" t="s">
        <v>457</v>
      </c>
      <c r="F38">
        <v>60</v>
      </c>
      <c r="G38" s="49">
        <v>21134</v>
      </c>
      <c r="H38">
        <v>350193</v>
      </c>
      <c r="I38" s="49">
        <v>28187</v>
      </c>
      <c r="J38" t="s">
        <v>412</v>
      </c>
      <c r="N38" s="382" t="s">
        <v>1504</v>
      </c>
      <c r="O38" s="382"/>
      <c r="P38" s="382"/>
      <c r="Q38" s="382"/>
      <c r="R38" s="382"/>
      <c r="S38" t="s">
        <v>577</v>
      </c>
      <c r="T38" s="5"/>
      <c r="W38" s="140"/>
      <c r="X38" s="140"/>
      <c r="Y38" s="140"/>
      <c r="Z38" s="140"/>
      <c r="AA38" s="140"/>
      <c r="AB38" s="140"/>
      <c r="AC38" s="140"/>
      <c r="AD38" s="140"/>
      <c r="AE38" s="140"/>
      <c r="AF38" s="140"/>
      <c r="AG38" s="140"/>
      <c r="AH38" s="5"/>
      <c r="AI38" s="5"/>
      <c r="AJ38" s="5"/>
      <c r="AK38" s="5"/>
      <c r="AL38" s="5"/>
      <c r="AM38" s="5"/>
      <c r="AN38" s="5"/>
      <c r="AO38" s="5"/>
      <c r="AP38" s="5"/>
      <c r="AQ38" s="5"/>
      <c r="AR38" s="5"/>
      <c r="AS38" s="5"/>
      <c r="AT38" s="5"/>
      <c r="AU38" s="5"/>
      <c r="AV38" s="5"/>
      <c r="AW38" s="5"/>
      <c r="AX38" s="5"/>
      <c r="AY38" s="5"/>
      <c r="AZ38" s="5"/>
      <c r="BA38" s="5"/>
      <c r="BB38" s="5"/>
    </row>
    <row r="39" spans="1:54" x14ac:dyDescent="0.25">
      <c r="A39" t="s">
        <v>413</v>
      </c>
      <c r="B39" t="s">
        <v>497</v>
      </c>
      <c r="C39" t="s">
        <v>498</v>
      </c>
      <c r="D39" s="55">
        <v>23352</v>
      </c>
      <c r="E39" t="s">
        <v>473</v>
      </c>
      <c r="F39">
        <v>61</v>
      </c>
      <c r="G39" s="49">
        <v>21044</v>
      </c>
      <c r="H39">
        <v>350514</v>
      </c>
      <c r="I39" s="49">
        <v>28455</v>
      </c>
      <c r="J39" t="s">
        <v>417</v>
      </c>
      <c r="N39" s="382"/>
      <c r="O39" s="382"/>
      <c r="P39" s="382"/>
      <c r="Q39" s="382"/>
      <c r="R39" s="382"/>
      <c r="S39" t="s">
        <v>584</v>
      </c>
      <c r="T39" s="5"/>
      <c r="W39" s="140"/>
      <c r="X39" s="140"/>
      <c r="Y39" s="140"/>
      <c r="Z39" s="140"/>
      <c r="AA39" s="140"/>
      <c r="AB39" s="140"/>
      <c r="AC39" s="140"/>
      <c r="AD39" s="140"/>
      <c r="AE39" s="140"/>
      <c r="AF39" s="140"/>
      <c r="AG39" s="140"/>
      <c r="AH39" s="5"/>
      <c r="AI39" s="5"/>
      <c r="AJ39" s="5"/>
      <c r="AK39" s="5"/>
      <c r="AL39" s="5"/>
      <c r="AM39" s="5"/>
      <c r="AN39" s="5"/>
      <c r="AO39" s="5"/>
      <c r="AP39" s="5"/>
      <c r="AQ39" s="5"/>
      <c r="AR39" s="5"/>
      <c r="AS39" s="5"/>
      <c r="AT39" s="5"/>
      <c r="AU39" s="5"/>
      <c r="AV39" s="5"/>
      <c r="AW39" s="5"/>
      <c r="AX39" s="5"/>
      <c r="AY39" s="5"/>
      <c r="AZ39" s="5"/>
      <c r="BA39" s="5"/>
      <c r="BB39" s="5"/>
    </row>
    <row r="40" spans="1:54" x14ac:dyDescent="0.25">
      <c r="A40" t="s">
        <v>413</v>
      </c>
      <c r="B40" t="s">
        <v>499</v>
      </c>
      <c r="C40" t="s">
        <v>435</v>
      </c>
      <c r="D40" s="55">
        <v>24312</v>
      </c>
      <c r="E40" t="s">
        <v>416</v>
      </c>
      <c r="F40">
        <v>60</v>
      </c>
      <c r="G40" s="49">
        <v>21334</v>
      </c>
      <c r="H40">
        <v>351238</v>
      </c>
      <c r="I40" s="49">
        <v>28469</v>
      </c>
      <c r="J40" t="s">
        <v>421</v>
      </c>
      <c r="M40" s="382" t="s">
        <v>1505</v>
      </c>
      <c r="N40" s="382"/>
      <c r="O40" s="382"/>
      <c r="P40" s="382"/>
      <c r="Q40" s="382"/>
      <c r="S40" t="s">
        <v>589</v>
      </c>
      <c r="T40" s="5"/>
      <c r="W40" s="140"/>
      <c r="X40" s="140"/>
      <c r="Y40" s="140"/>
      <c r="Z40" s="140"/>
      <c r="AA40" s="140"/>
      <c r="AB40" s="140"/>
      <c r="AC40" s="381" t="s">
        <v>1493</v>
      </c>
      <c r="AD40" s="381"/>
      <c r="AE40" s="381"/>
      <c r="AF40" s="140"/>
      <c r="AG40" s="140"/>
      <c r="AH40" s="5"/>
      <c r="AI40" s="5"/>
      <c r="AJ40" s="5"/>
      <c r="AK40" s="5"/>
      <c r="AL40" s="5"/>
      <c r="AM40" s="5"/>
      <c r="AN40" s="5"/>
      <c r="AO40" s="5"/>
      <c r="AP40" s="5"/>
      <c r="AQ40" s="5"/>
      <c r="AR40" s="5"/>
      <c r="AS40" s="5"/>
      <c r="AT40" s="5"/>
      <c r="AU40" s="5"/>
      <c r="AV40" s="5"/>
      <c r="AW40" s="5"/>
      <c r="AX40" s="5"/>
      <c r="AY40" s="5"/>
      <c r="AZ40" s="5"/>
      <c r="BA40" s="5"/>
      <c r="BB40" s="5"/>
    </row>
    <row r="41" spans="1:54" x14ac:dyDescent="0.25">
      <c r="A41" t="s">
        <v>413</v>
      </c>
      <c r="B41" t="s">
        <v>500</v>
      </c>
      <c r="C41" t="s">
        <v>501</v>
      </c>
      <c r="D41" s="55">
        <v>27096</v>
      </c>
      <c r="E41" t="s">
        <v>502</v>
      </c>
      <c r="F41">
        <v>59</v>
      </c>
      <c r="G41" s="49">
        <v>21515</v>
      </c>
      <c r="H41">
        <v>350036</v>
      </c>
      <c r="I41" s="49">
        <v>28639</v>
      </c>
      <c r="J41" t="s">
        <v>421</v>
      </c>
      <c r="M41" s="382"/>
      <c r="N41" s="382"/>
      <c r="O41" s="382"/>
      <c r="P41" s="382"/>
      <c r="Q41" s="382"/>
      <c r="S41" t="s">
        <v>595</v>
      </c>
      <c r="T41" s="5"/>
      <c r="W41" s="140"/>
      <c r="X41" s="140"/>
      <c r="Y41" s="140"/>
      <c r="Z41" s="140"/>
      <c r="AA41" s="140"/>
      <c r="AB41" s="140"/>
      <c r="AC41" s="140"/>
      <c r="AD41" s="140"/>
      <c r="AE41" s="140"/>
      <c r="AF41" s="140"/>
      <c r="AG41" s="140"/>
      <c r="AH41" s="5"/>
      <c r="AI41" s="5"/>
      <c r="AJ41" s="5"/>
      <c r="AK41" s="5"/>
      <c r="AL41" s="5"/>
      <c r="AM41" s="5"/>
      <c r="AN41" s="5"/>
      <c r="AO41" s="5"/>
      <c r="AP41" s="5"/>
      <c r="AQ41" s="5"/>
      <c r="AR41" s="5"/>
      <c r="AS41" s="5"/>
      <c r="AT41" s="5"/>
      <c r="AU41" s="5"/>
      <c r="AV41" s="5"/>
      <c r="AW41" s="5"/>
      <c r="AX41" s="5"/>
      <c r="AY41" s="5"/>
      <c r="AZ41" s="5"/>
      <c r="BA41" s="5"/>
      <c r="BB41" s="5"/>
    </row>
    <row r="42" spans="1:54" x14ac:dyDescent="0.25">
      <c r="A42" t="s">
        <v>408</v>
      </c>
      <c r="B42" t="s">
        <v>503</v>
      </c>
      <c r="C42" t="s">
        <v>504</v>
      </c>
      <c r="D42" s="55">
        <v>25020</v>
      </c>
      <c r="E42" t="s">
        <v>422</v>
      </c>
      <c r="F42">
        <v>61</v>
      </c>
      <c r="G42" s="49">
        <v>21039</v>
      </c>
      <c r="H42">
        <v>351231</v>
      </c>
      <c r="I42" s="49">
        <v>28150</v>
      </c>
      <c r="J42" t="s">
        <v>421</v>
      </c>
      <c r="S42" t="s">
        <v>598</v>
      </c>
      <c r="T42" s="5"/>
      <c r="W42" s="140"/>
      <c r="X42" s="140"/>
      <c r="Y42" s="140"/>
      <c r="Z42" s="140"/>
      <c r="AA42" s="140"/>
      <c r="AB42" s="140"/>
      <c r="AC42" s="140"/>
      <c r="AD42" s="140"/>
      <c r="AE42" s="140"/>
      <c r="AF42" s="140"/>
      <c r="AG42" s="140"/>
      <c r="AH42" s="5"/>
      <c r="AI42" s="5"/>
      <c r="AJ42" s="5"/>
      <c r="AK42" s="5"/>
      <c r="AL42" s="5"/>
      <c r="AM42" s="5"/>
      <c r="AN42" s="5"/>
      <c r="AO42" s="5"/>
      <c r="AP42" s="5"/>
      <c r="AQ42" s="5"/>
      <c r="AR42" s="5"/>
      <c r="AS42" s="5"/>
      <c r="AT42" s="5"/>
      <c r="AU42" s="5"/>
      <c r="AV42" s="5"/>
      <c r="AW42" s="5"/>
      <c r="AX42" s="5"/>
      <c r="AY42" s="5"/>
      <c r="AZ42" s="5"/>
      <c r="BA42" s="5"/>
      <c r="BB42" s="5"/>
    </row>
    <row r="43" spans="1:54" x14ac:dyDescent="0.25">
      <c r="A43" t="s">
        <v>408</v>
      </c>
      <c r="B43" t="s">
        <v>492</v>
      </c>
      <c r="C43" t="s">
        <v>157</v>
      </c>
      <c r="D43" s="55">
        <v>18348</v>
      </c>
      <c r="E43" t="s">
        <v>473</v>
      </c>
      <c r="F43">
        <v>60</v>
      </c>
      <c r="G43" s="49">
        <v>21440</v>
      </c>
      <c r="H43">
        <v>350857</v>
      </c>
      <c r="I43" s="49">
        <v>28630</v>
      </c>
      <c r="J43" t="s">
        <v>421</v>
      </c>
      <c r="M43" s="388" t="s">
        <v>1511</v>
      </c>
      <c r="N43" s="388"/>
      <c r="O43" s="388"/>
      <c r="P43" s="388"/>
      <c r="Q43" s="388"/>
      <c r="S43" t="s">
        <v>601</v>
      </c>
      <c r="T43" s="5"/>
      <c r="W43" s="140"/>
      <c r="X43" s="140"/>
      <c r="Y43" s="140"/>
      <c r="Z43" s="140"/>
      <c r="AA43" s="140"/>
      <c r="AB43" s="140"/>
      <c r="AC43" s="140"/>
      <c r="AD43" s="140"/>
      <c r="AE43" s="140"/>
      <c r="AF43" s="140"/>
      <c r="AG43" s="140"/>
      <c r="AH43" s="5"/>
      <c r="AI43" s="5"/>
      <c r="AJ43" s="5"/>
      <c r="AK43" s="5"/>
      <c r="AL43" s="5"/>
      <c r="AM43" s="5"/>
      <c r="AN43" s="5"/>
      <c r="AO43" s="5"/>
      <c r="AP43" s="5"/>
      <c r="AQ43" s="5"/>
      <c r="AR43" s="5"/>
      <c r="AS43" s="5"/>
      <c r="AT43" s="5"/>
      <c r="AU43" s="5"/>
      <c r="AV43" s="5"/>
      <c r="AW43" s="5"/>
      <c r="AX43" s="5"/>
      <c r="AY43" s="5"/>
      <c r="AZ43" s="5"/>
      <c r="BA43" s="5"/>
      <c r="BB43" s="5"/>
    </row>
    <row r="44" spans="1:54" x14ac:dyDescent="0.25">
      <c r="A44" t="s">
        <v>408</v>
      </c>
      <c r="B44" t="s">
        <v>418</v>
      </c>
      <c r="C44" t="s">
        <v>444</v>
      </c>
      <c r="D44" s="55">
        <v>28476</v>
      </c>
      <c r="E44" t="s">
        <v>505</v>
      </c>
      <c r="F44">
        <v>62</v>
      </c>
      <c r="G44" s="49">
        <v>20639</v>
      </c>
      <c r="H44">
        <v>350604</v>
      </c>
      <c r="I44" s="49">
        <v>28745</v>
      </c>
      <c r="J44" t="s">
        <v>421</v>
      </c>
      <c r="S44" t="s">
        <v>605</v>
      </c>
      <c r="T44" s="5"/>
      <c r="W44" s="140"/>
      <c r="X44" s="140"/>
      <c r="Y44" s="140"/>
      <c r="Z44" s="140"/>
      <c r="AA44" s="140"/>
      <c r="AB44" s="140"/>
      <c r="AC44" s="140"/>
      <c r="AD44" s="140"/>
      <c r="AE44" s="140"/>
      <c r="AF44" s="140"/>
      <c r="AG44" s="140"/>
      <c r="AH44" s="5"/>
      <c r="AI44" s="5"/>
      <c r="AJ44" s="5"/>
      <c r="AK44" s="5"/>
      <c r="AL44" s="5"/>
      <c r="AM44" s="5"/>
      <c r="AN44" s="5"/>
      <c r="AO44" s="5"/>
      <c r="AP44" s="5"/>
      <c r="AQ44" s="5"/>
      <c r="AR44" s="5"/>
      <c r="AS44" s="5"/>
      <c r="AT44" s="5"/>
      <c r="AU44" s="5"/>
      <c r="AV44" s="5"/>
      <c r="AW44" s="5"/>
      <c r="AX44" s="5"/>
      <c r="AY44" s="5"/>
      <c r="AZ44" s="5"/>
      <c r="BA44" s="5"/>
      <c r="BB44" s="5"/>
    </row>
    <row r="45" spans="1:54" x14ac:dyDescent="0.25">
      <c r="A45" t="s">
        <v>413</v>
      </c>
      <c r="B45" t="s">
        <v>506</v>
      </c>
      <c r="C45" t="s">
        <v>507</v>
      </c>
      <c r="D45" s="55">
        <v>27612</v>
      </c>
      <c r="E45" t="s">
        <v>416</v>
      </c>
      <c r="F45">
        <v>62</v>
      </c>
      <c r="G45" s="49">
        <v>20535</v>
      </c>
      <c r="H45">
        <v>350925</v>
      </c>
      <c r="I45" s="49">
        <v>28583</v>
      </c>
      <c r="J45" t="s">
        <v>421</v>
      </c>
      <c r="N45" s="5" t="s">
        <v>1512</v>
      </c>
      <c r="S45" t="s">
        <v>607</v>
      </c>
      <c r="T45" s="5"/>
      <c r="W45" s="140"/>
      <c r="X45" s="140"/>
      <c r="Y45" s="140"/>
      <c r="Z45" s="140"/>
      <c r="AA45" s="140"/>
      <c r="AB45" s="140"/>
      <c r="AC45" s="140"/>
      <c r="AD45" s="140"/>
      <c r="AE45" s="140"/>
      <c r="AF45" s="140"/>
      <c r="AG45" s="140"/>
      <c r="AH45" s="5"/>
      <c r="AI45" s="5"/>
      <c r="AJ45" s="5"/>
      <c r="AK45" s="5"/>
      <c r="AL45" s="5"/>
      <c r="AM45" s="5"/>
      <c r="AN45" s="5"/>
      <c r="AO45" s="5"/>
      <c r="AP45" s="5"/>
      <c r="AQ45" s="5"/>
      <c r="AR45" s="5"/>
      <c r="AS45" s="5"/>
      <c r="AT45" s="5"/>
      <c r="AU45" s="5"/>
      <c r="AV45" s="5"/>
      <c r="AW45" s="5"/>
      <c r="AX45" s="5"/>
      <c r="AY45" s="5"/>
      <c r="AZ45" s="5"/>
      <c r="BA45" s="5"/>
      <c r="BB45" s="5"/>
    </row>
    <row r="46" spans="1:54" x14ac:dyDescent="0.25">
      <c r="A46" t="s">
        <v>413</v>
      </c>
      <c r="B46" t="s">
        <v>471</v>
      </c>
      <c r="C46" t="s">
        <v>486</v>
      </c>
      <c r="D46" s="55">
        <v>29352</v>
      </c>
      <c r="E46" t="s">
        <v>508</v>
      </c>
      <c r="F46">
        <v>60</v>
      </c>
      <c r="G46" s="49">
        <v>21115</v>
      </c>
      <c r="H46">
        <v>350990</v>
      </c>
      <c r="I46" s="49">
        <v>28537</v>
      </c>
      <c r="J46" t="s">
        <v>421</v>
      </c>
      <c r="S46" t="s">
        <v>617</v>
      </c>
      <c r="T46" s="5"/>
      <c r="W46" s="140"/>
      <c r="X46" s="140"/>
      <c r="Y46" s="140"/>
      <c r="Z46" s="140"/>
      <c r="AA46" s="140"/>
      <c r="AB46" s="140"/>
      <c r="AC46" s="140"/>
      <c r="AD46" s="140"/>
      <c r="AE46" s="140"/>
      <c r="AF46" s="140"/>
      <c r="AG46" s="140"/>
      <c r="AH46" s="5"/>
      <c r="AI46" s="5"/>
      <c r="AJ46" s="5"/>
      <c r="AK46" s="5"/>
      <c r="AL46" s="5"/>
      <c r="AM46" s="5"/>
      <c r="AN46" s="5"/>
      <c r="AO46" s="5"/>
      <c r="AP46" s="5"/>
      <c r="AQ46" s="5"/>
      <c r="AR46" s="5"/>
      <c r="AS46" s="5"/>
      <c r="AT46" s="5"/>
      <c r="AU46" s="5"/>
      <c r="AV46" s="5"/>
      <c r="AW46" s="5"/>
      <c r="AX46" s="5"/>
      <c r="AY46" s="5"/>
      <c r="AZ46" s="5"/>
      <c r="BA46" s="5"/>
      <c r="BB46" s="5"/>
    </row>
    <row r="47" spans="1:54" x14ac:dyDescent="0.25">
      <c r="A47" t="s">
        <v>413</v>
      </c>
      <c r="B47" t="s">
        <v>509</v>
      </c>
      <c r="C47" t="s">
        <v>510</v>
      </c>
      <c r="D47" s="55">
        <v>22224</v>
      </c>
      <c r="E47" t="s">
        <v>460</v>
      </c>
      <c r="F47">
        <v>60</v>
      </c>
      <c r="G47" s="49">
        <v>21295</v>
      </c>
      <c r="H47">
        <v>350110</v>
      </c>
      <c r="I47" s="49">
        <v>28578</v>
      </c>
      <c r="J47" t="s">
        <v>421</v>
      </c>
      <c r="M47" s="5"/>
      <c r="N47" s="5" t="s">
        <v>1513</v>
      </c>
      <c r="O47" s="5"/>
      <c r="P47" s="5"/>
      <c r="Q47" s="5"/>
      <c r="S47" t="s">
        <v>619</v>
      </c>
      <c r="T47" s="5"/>
      <c r="W47" s="140"/>
      <c r="X47" s="140"/>
      <c r="Y47" s="140"/>
      <c r="Z47" s="140"/>
      <c r="AA47" s="140"/>
      <c r="AB47" s="140"/>
      <c r="AC47" s="140"/>
      <c r="AD47" s="140"/>
      <c r="AE47" s="140"/>
      <c r="AF47" s="140"/>
      <c r="AG47" s="140"/>
      <c r="AH47" s="5"/>
      <c r="AI47" s="5"/>
      <c r="AJ47" s="5"/>
      <c r="AK47" s="5"/>
      <c r="AL47" s="5"/>
      <c r="AM47" s="5"/>
      <c r="AN47" s="5"/>
      <c r="AO47" s="5"/>
      <c r="AP47" s="5"/>
      <c r="AQ47" s="5"/>
      <c r="AR47" s="5"/>
      <c r="AS47" s="5"/>
      <c r="AT47" s="5"/>
      <c r="AU47" s="5"/>
      <c r="AV47" s="5"/>
      <c r="AW47" s="5"/>
      <c r="AX47" s="5"/>
      <c r="AY47" s="5"/>
      <c r="AZ47" s="5"/>
      <c r="BA47" s="5"/>
      <c r="BB47" s="5"/>
    </row>
    <row r="48" spans="1:54" x14ac:dyDescent="0.25">
      <c r="A48" t="s">
        <v>413</v>
      </c>
      <c r="B48" t="s">
        <v>488</v>
      </c>
      <c r="C48" t="s">
        <v>489</v>
      </c>
      <c r="D48" s="55">
        <v>24732</v>
      </c>
      <c r="E48" t="s">
        <v>473</v>
      </c>
      <c r="F48">
        <v>61</v>
      </c>
      <c r="G48" s="49">
        <v>20918</v>
      </c>
      <c r="H48">
        <v>350442</v>
      </c>
      <c r="I48" s="49">
        <v>28585</v>
      </c>
      <c r="J48" t="s">
        <v>421</v>
      </c>
      <c r="M48" s="5"/>
      <c r="O48" s="5"/>
      <c r="P48" s="5"/>
      <c r="Q48" s="5"/>
      <c r="S48" t="s">
        <v>622</v>
      </c>
      <c r="T48" s="5"/>
      <c r="W48" s="140"/>
      <c r="X48" s="140"/>
      <c r="Y48" s="140"/>
      <c r="Z48" s="140"/>
      <c r="AA48" s="140"/>
      <c r="AB48" s="140"/>
      <c r="AC48" s="140"/>
      <c r="AD48" s="140"/>
      <c r="AE48" s="140"/>
      <c r="AF48" s="140"/>
      <c r="AG48" s="140"/>
      <c r="AH48" s="5"/>
      <c r="AI48" s="5"/>
      <c r="AJ48" s="5"/>
      <c r="AK48" s="5"/>
      <c r="AL48" s="5"/>
      <c r="AM48" s="5"/>
      <c r="AN48" s="5"/>
      <c r="AO48" s="5"/>
      <c r="AP48" s="5"/>
      <c r="AQ48" s="5"/>
      <c r="AR48" s="5"/>
      <c r="AS48" s="5"/>
      <c r="AT48" s="5"/>
      <c r="AU48" s="5"/>
      <c r="AV48" s="5"/>
      <c r="AW48" s="5"/>
      <c r="AX48" s="5"/>
      <c r="AY48" s="5"/>
      <c r="AZ48" s="5"/>
      <c r="BA48" s="5"/>
      <c r="BB48" s="5"/>
    </row>
    <row r="49" spans="1:54" x14ac:dyDescent="0.25">
      <c r="A49" t="s">
        <v>408</v>
      </c>
      <c r="B49" t="s">
        <v>511</v>
      </c>
      <c r="C49" t="s">
        <v>444</v>
      </c>
      <c r="D49" s="55">
        <v>23616</v>
      </c>
      <c r="E49" t="s">
        <v>460</v>
      </c>
      <c r="F49">
        <v>61</v>
      </c>
      <c r="G49" s="49">
        <v>20943</v>
      </c>
      <c r="H49">
        <v>350678</v>
      </c>
      <c r="I49" s="49">
        <v>28644</v>
      </c>
      <c r="J49" t="s">
        <v>421</v>
      </c>
      <c r="M49" s="5"/>
      <c r="N49" s="5" t="s">
        <v>1514</v>
      </c>
      <c r="O49" s="5"/>
      <c r="P49" s="5"/>
      <c r="Q49" s="5"/>
      <c r="S49" t="s">
        <v>628</v>
      </c>
      <c r="T49" s="5"/>
      <c r="W49" s="140"/>
      <c r="X49" s="140"/>
      <c r="Y49" s="140"/>
      <c r="Z49" s="140"/>
      <c r="AA49" s="140"/>
      <c r="AB49" s="140"/>
      <c r="AC49" s="140"/>
      <c r="AD49" s="140"/>
      <c r="AE49" s="140"/>
      <c r="AF49" s="140"/>
      <c r="AG49" s="140"/>
      <c r="AH49" s="5"/>
      <c r="AI49" s="5"/>
      <c r="AJ49" s="5"/>
      <c r="AK49" s="5"/>
      <c r="AL49" s="5"/>
      <c r="AM49" s="5"/>
      <c r="AN49" s="5"/>
      <c r="AO49" s="5"/>
      <c r="AP49" s="5"/>
      <c r="AQ49" s="5"/>
      <c r="AR49" s="5"/>
      <c r="AS49" s="5"/>
      <c r="AT49" s="5"/>
      <c r="AU49" s="5"/>
      <c r="AV49" s="5"/>
      <c r="AW49" s="5"/>
      <c r="AX49" s="5"/>
      <c r="AY49" s="5"/>
      <c r="AZ49" s="5"/>
      <c r="BA49" s="5"/>
      <c r="BB49" s="5"/>
    </row>
    <row r="50" spans="1:54" x14ac:dyDescent="0.25">
      <c r="A50" t="s">
        <v>413</v>
      </c>
      <c r="B50" t="s">
        <v>431</v>
      </c>
      <c r="C50" t="s">
        <v>510</v>
      </c>
      <c r="D50" s="55">
        <v>30804</v>
      </c>
      <c r="E50" t="s">
        <v>457</v>
      </c>
      <c r="F50">
        <v>61</v>
      </c>
      <c r="G50" s="49">
        <v>21067</v>
      </c>
      <c r="H50">
        <v>350748</v>
      </c>
      <c r="I50" s="49">
        <v>28575</v>
      </c>
      <c r="J50" t="s">
        <v>466</v>
      </c>
      <c r="M50" s="5"/>
      <c r="N50" s="5"/>
      <c r="O50" s="5"/>
      <c r="P50" s="5"/>
      <c r="Q50" s="5"/>
      <c r="S50" t="s">
        <v>636</v>
      </c>
      <c r="T50" s="5"/>
      <c r="W50" s="140"/>
      <c r="X50" s="140"/>
      <c r="Y50" s="140"/>
      <c r="Z50" s="140"/>
      <c r="AA50" s="140"/>
      <c r="AB50" s="140"/>
      <c r="AC50" s="140"/>
      <c r="AD50" s="140"/>
      <c r="AE50" s="140"/>
      <c r="AF50" s="140"/>
      <c r="AG50" s="140"/>
      <c r="AH50" s="5"/>
      <c r="AI50" s="5"/>
      <c r="AJ50" s="5"/>
      <c r="AK50" s="5"/>
      <c r="AL50" s="5"/>
      <c r="AM50" s="5"/>
      <c r="AN50" s="5"/>
      <c r="AO50" s="5"/>
      <c r="AP50" s="5"/>
      <c r="AQ50" s="5"/>
      <c r="AR50" s="5"/>
      <c r="AS50" s="5"/>
      <c r="AT50" s="5"/>
      <c r="AU50" s="5"/>
      <c r="AV50" s="5"/>
      <c r="AW50" s="5"/>
      <c r="AX50" s="5"/>
      <c r="AY50" s="5"/>
      <c r="AZ50" s="5"/>
      <c r="BA50" s="5"/>
      <c r="BB50" s="5"/>
    </row>
    <row r="51" spans="1:54" x14ac:dyDescent="0.25">
      <c r="A51" t="s">
        <v>413</v>
      </c>
      <c r="B51" t="s">
        <v>512</v>
      </c>
      <c r="C51" t="s">
        <v>510</v>
      </c>
      <c r="D51" s="55">
        <v>26772</v>
      </c>
      <c r="E51" t="s">
        <v>460</v>
      </c>
      <c r="F51">
        <v>60</v>
      </c>
      <c r="G51" s="49">
        <v>21325</v>
      </c>
      <c r="H51">
        <v>350402</v>
      </c>
      <c r="I51" s="49">
        <v>28516</v>
      </c>
      <c r="J51" t="s">
        <v>466</v>
      </c>
      <c r="M51" s="5"/>
      <c r="N51" s="5"/>
      <c r="O51" s="5"/>
      <c r="P51" s="5"/>
      <c r="Q51" s="5"/>
      <c r="S51" t="s">
        <v>638</v>
      </c>
      <c r="T51" s="5"/>
      <c r="W51" s="140"/>
      <c r="X51" s="140"/>
      <c r="Y51" s="140"/>
      <c r="Z51" s="140"/>
      <c r="AA51" s="140"/>
      <c r="AB51" s="140"/>
      <c r="AC51" s="140"/>
      <c r="AD51" s="140"/>
      <c r="AE51" s="140"/>
      <c r="AF51" s="140"/>
      <c r="AG51" s="140"/>
      <c r="AH51" s="5"/>
      <c r="AI51" s="5"/>
      <c r="AJ51" s="5"/>
      <c r="AK51" s="5"/>
      <c r="AL51" s="5"/>
      <c r="AM51" s="5"/>
      <c r="AN51" s="5"/>
      <c r="AO51" s="5"/>
      <c r="AP51" s="5"/>
      <c r="AQ51" s="5"/>
      <c r="AR51" s="5"/>
      <c r="AS51" s="5"/>
      <c r="AT51" s="5"/>
      <c r="AU51" s="5"/>
      <c r="AV51" s="5"/>
      <c r="AW51" s="5"/>
      <c r="AX51" s="5"/>
      <c r="AY51" s="5"/>
      <c r="AZ51" s="5"/>
      <c r="BA51" s="5"/>
      <c r="BB51" s="5"/>
    </row>
    <row r="52" spans="1:54" x14ac:dyDescent="0.25">
      <c r="A52" t="s">
        <v>413</v>
      </c>
      <c r="B52" t="s">
        <v>483</v>
      </c>
      <c r="C52" t="s">
        <v>513</v>
      </c>
      <c r="D52" s="55">
        <v>21216</v>
      </c>
      <c r="E52" t="s">
        <v>457</v>
      </c>
      <c r="F52">
        <v>60</v>
      </c>
      <c r="G52" s="49">
        <v>21438</v>
      </c>
      <c r="H52">
        <v>350536</v>
      </c>
      <c r="I52" s="49">
        <v>28770</v>
      </c>
      <c r="J52" t="s">
        <v>466</v>
      </c>
      <c r="M52" s="5"/>
      <c r="N52" s="5"/>
      <c r="O52" s="5"/>
      <c r="P52" s="5"/>
      <c r="Q52" s="5"/>
      <c r="S52" t="s">
        <v>642</v>
      </c>
      <c r="T52" s="5"/>
      <c r="W52" s="140"/>
      <c r="X52" s="140"/>
      <c r="Y52" s="140"/>
      <c r="Z52" s="140"/>
      <c r="AA52" s="140"/>
      <c r="AB52" s="140"/>
      <c r="AC52" s="140"/>
      <c r="AD52" s="140"/>
      <c r="AE52" s="140"/>
      <c r="AF52" s="140"/>
      <c r="AG52" s="140"/>
      <c r="AH52" s="5"/>
      <c r="AI52" s="5"/>
      <c r="AJ52" s="5"/>
      <c r="AK52" s="5"/>
      <c r="AL52" s="5"/>
      <c r="AM52" s="5"/>
      <c r="AN52" s="5"/>
      <c r="AO52" s="5"/>
      <c r="AP52" s="5"/>
      <c r="AQ52" s="5"/>
      <c r="AR52" s="5"/>
      <c r="AS52" s="5"/>
      <c r="AT52" s="5"/>
      <c r="AU52" s="5"/>
      <c r="AV52" s="5"/>
      <c r="AW52" s="5"/>
      <c r="AX52" s="5"/>
      <c r="AY52" s="5"/>
      <c r="AZ52" s="5"/>
      <c r="BA52" s="5"/>
      <c r="BB52" s="5"/>
    </row>
    <row r="53" spans="1:54" x14ac:dyDescent="0.25">
      <c r="A53" t="s">
        <v>413</v>
      </c>
      <c r="B53" t="s">
        <v>514</v>
      </c>
      <c r="C53" t="s">
        <v>515</v>
      </c>
      <c r="D53" s="55">
        <v>23892</v>
      </c>
      <c r="E53" t="s">
        <v>516</v>
      </c>
      <c r="F53">
        <v>60</v>
      </c>
      <c r="G53" s="49">
        <v>21190</v>
      </c>
      <c r="H53">
        <v>350643</v>
      </c>
      <c r="I53" s="49">
        <v>28832</v>
      </c>
      <c r="J53" t="s">
        <v>466</v>
      </c>
      <c r="M53" s="5"/>
      <c r="N53" s="5"/>
      <c r="O53" s="5"/>
      <c r="P53" s="5"/>
      <c r="Q53" s="5"/>
      <c r="S53" t="s">
        <v>643</v>
      </c>
      <c r="T53" s="5"/>
      <c r="W53" s="140"/>
      <c r="X53" s="140"/>
      <c r="Y53" s="140"/>
      <c r="Z53" s="140"/>
      <c r="AA53" s="140"/>
      <c r="AB53" s="140"/>
      <c r="AC53" s="140"/>
      <c r="AD53" s="140"/>
      <c r="AE53" s="140"/>
      <c r="AF53" s="140"/>
      <c r="AG53" s="140"/>
      <c r="AH53" s="5"/>
      <c r="AI53" s="5"/>
      <c r="AJ53" s="5"/>
      <c r="AK53" s="5"/>
      <c r="AL53" s="5"/>
      <c r="AM53" s="5"/>
      <c r="AN53" s="5"/>
      <c r="AO53" s="5"/>
      <c r="AP53" s="5"/>
      <c r="AQ53" s="5"/>
      <c r="AR53" s="5"/>
      <c r="AS53" s="5"/>
      <c r="AT53" s="5"/>
      <c r="AU53" s="5"/>
      <c r="AV53" s="5"/>
      <c r="AW53" s="5"/>
      <c r="AX53" s="5"/>
      <c r="AY53" s="5"/>
      <c r="AZ53" s="5"/>
      <c r="BA53" s="5"/>
      <c r="BB53" s="5"/>
    </row>
    <row r="54" spans="1:54" x14ac:dyDescent="0.25">
      <c r="A54" t="s">
        <v>413</v>
      </c>
      <c r="B54" t="s">
        <v>517</v>
      </c>
      <c r="C54" t="s">
        <v>441</v>
      </c>
      <c r="D54" s="55">
        <v>23964</v>
      </c>
      <c r="E54" t="s">
        <v>447</v>
      </c>
      <c r="F54">
        <v>60</v>
      </c>
      <c r="G54" s="49">
        <v>21317</v>
      </c>
      <c r="H54">
        <v>350191</v>
      </c>
      <c r="I54" s="49">
        <v>28804</v>
      </c>
      <c r="J54" t="s">
        <v>466</v>
      </c>
      <c r="M54" s="5"/>
      <c r="N54" s="5"/>
      <c r="O54" s="5"/>
      <c r="P54" s="5"/>
      <c r="Q54" s="5"/>
      <c r="S54" t="s">
        <v>650</v>
      </c>
      <c r="T54" s="5"/>
      <c r="W54" s="140"/>
      <c r="X54" s="140"/>
      <c r="Y54" s="140"/>
      <c r="Z54" s="140"/>
      <c r="AA54" s="140"/>
      <c r="AB54" s="140"/>
      <c r="AC54" s="140"/>
      <c r="AD54" s="140"/>
      <c r="AE54" s="140"/>
      <c r="AF54" s="140"/>
      <c r="AG54" s="140"/>
      <c r="AH54" s="5"/>
      <c r="AI54" s="5"/>
      <c r="AJ54" s="5"/>
      <c r="AK54" s="5"/>
      <c r="AL54" s="5"/>
      <c r="AM54" s="5"/>
      <c r="AN54" s="5"/>
      <c r="AO54" s="5"/>
      <c r="AP54" s="5"/>
      <c r="AQ54" s="5"/>
      <c r="AR54" s="5"/>
      <c r="AS54" s="5"/>
      <c r="AT54" s="5"/>
      <c r="AU54" s="5"/>
      <c r="AV54" s="5"/>
      <c r="AW54" s="5"/>
      <c r="AX54" s="5"/>
      <c r="AY54" s="5"/>
      <c r="AZ54" s="5"/>
      <c r="BA54" s="5"/>
      <c r="BB54" s="5"/>
    </row>
    <row r="55" spans="1:54" x14ac:dyDescent="0.25">
      <c r="A55" t="s">
        <v>413</v>
      </c>
      <c r="B55" t="s">
        <v>479</v>
      </c>
      <c r="C55" t="s">
        <v>518</v>
      </c>
      <c r="D55" s="55">
        <v>28956</v>
      </c>
      <c r="E55" t="s">
        <v>425</v>
      </c>
      <c r="F55">
        <v>60</v>
      </c>
      <c r="G55" s="49">
        <v>21247</v>
      </c>
      <c r="H55">
        <v>350874</v>
      </c>
      <c r="I55" s="49">
        <v>28714</v>
      </c>
      <c r="J55" t="s">
        <v>466</v>
      </c>
      <c r="M55" s="5"/>
      <c r="N55" s="5"/>
      <c r="O55" s="5"/>
      <c r="P55" s="5"/>
      <c r="Q55" s="5"/>
      <c r="S55" t="s">
        <v>651</v>
      </c>
      <c r="T55" s="5"/>
      <c r="W55" s="140"/>
      <c r="X55" s="140"/>
      <c r="Y55" s="140"/>
      <c r="Z55" s="140"/>
      <c r="AA55" s="140"/>
      <c r="AB55" s="140"/>
      <c r="AC55" s="140"/>
      <c r="AD55" s="140"/>
      <c r="AE55" s="140"/>
      <c r="AF55" s="140"/>
      <c r="AG55" s="140"/>
      <c r="AH55" s="5"/>
      <c r="AI55" s="5"/>
      <c r="AJ55" s="5"/>
      <c r="AK55" s="5"/>
      <c r="AL55" s="5"/>
      <c r="AM55" s="5"/>
      <c r="AN55" s="5"/>
      <c r="AO55" s="5"/>
      <c r="AP55" s="5"/>
      <c r="AQ55" s="5"/>
      <c r="AR55" s="5"/>
      <c r="AS55" s="5"/>
      <c r="AT55" s="5"/>
      <c r="AU55" s="5"/>
      <c r="AV55" s="5"/>
      <c r="AW55" s="5"/>
      <c r="AX55" s="5"/>
      <c r="AY55" s="5"/>
      <c r="AZ55" s="5"/>
      <c r="BA55" s="5"/>
      <c r="BB55" s="5"/>
    </row>
    <row r="56" spans="1:54" x14ac:dyDescent="0.25">
      <c r="A56" t="s">
        <v>454</v>
      </c>
      <c r="B56" t="s">
        <v>519</v>
      </c>
      <c r="C56" t="s">
        <v>520</v>
      </c>
      <c r="D56" s="55">
        <v>18720</v>
      </c>
      <c r="E56" t="s">
        <v>416</v>
      </c>
      <c r="F56">
        <v>59</v>
      </c>
      <c r="G56" s="49">
        <v>21515</v>
      </c>
      <c r="H56">
        <v>351111</v>
      </c>
      <c r="I56" s="49">
        <v>28639</v>
      </c>
      <c r="J56" t="s">
        <v>466</v>
      </c>
      <c r="M56" s="5"/>
      <c r="N56" s="5"/>
      <c r="O56" s="5"/>
      <c r="P56" s="5"/>
      <c r="Q56" s="5"/>
      <c r="S56" t="s">
        <v>653</v>
      </c>
      <c r="T56" s="5"/>
      <c r="W56" s="140"/>
      <c r="X56" s="140"/>
      <c r="Y56" s="140"/>
      <c r="Z56" s="140"/>
      <c r="AA56" s="140"/>
      <c r="AB56" s="140"/>
      <c r="AC56" s="140"/>
      <c r="AD56" s="140"/>
      <c r="AE56" s="140"/>
      <c r="AF56" s="140"/>
      <c r="AG56" s="140"/>
      <c r="AH56" s="5"/>
      <c r="AI56" s="5"/>
      <c r="AJ56" s="5"/>
      <c r="AK56" s="5"/>
      <c r="AL56" s="5"/>
      <c r="AM56" s="5"/>
      <c r="AN56" s="5"/>
      <c r="AO56" s="5"/>
      <c r="AP56" s="5"/>
      <c r="AQ56" s="5"/>
      <c r="AR56" s="5"/>
      <c r="AS56" s="5"/>
      <c r="AT56" s="5"/>
      <c r="AU56" s="5"/>
      <c r="AV56" s="5"/>
      <c r="AW56" s="5"/>
      <c r="AX56" s="5"/>
      <c r="AY56" s="5"/>
      <c r="AZ56" s="5"/>
      <c r="BA56" s="5"/>
      <c r="BB56" s="5"/>
    </row>
    <row r="57" spans="1:54" x14ac:dyDescent="0.25">
      <c r="A57" t="s">
        <v>413</v>
      </c>
      <c r="B57" t="s">
        <v>521</v>
      </c>
      <c r="C57" t="s">
        <v>438</v>
      </c>
      <c r="D57" s="55">
        <v>28284</v>
      </c>
      <c r="E57" t="s">
        <v>522</v>
      </c>
      <c r="F57">
        <v>58</v>
      </c>
      <c r="G57" s="49">
        <v>21894</v>
      </c>
      <c r="H57">
        <v>350945</v>
      </c>
      <c r="I57" s="49">
        <v>28819</v>
      </c>
      <c r="J57" t="s">
        <v>466</v>
      </c>
      <c r="M57" s="5"/>
      <c r="N57" s="5"/>
      <c r="O57" s="5"/>
      <c r="P57" s="5"/>
      <c r="Q57" s="5"/>
      <c r="S57" t="s">
        <v>655</v>
      </c>
      <c r="T57" s="5"/>
      <c r="W57" s="140"/>
      <c r="X57" s="140"/>
      <c r="Y57" s="140"/>
      <c r="Z57" s="140"/>
      <c r="AA57" s="140"/>
      <c r="AB57" s="140"/>
      <c r="AC57" s="140"/>
      <c r="AD57" s="140"/>
      <c r="AE57" s="140"/>
      <c r="AF57" s="140"/>
      <c r="AG57" s="140"/>
      <c r="AH57" s="5"/>
      <c r="AI57" s="5"/>
      <c r="AJ57" s="5"/>
      <c r="AK57" s="5"/>
      <c r="AL57" s="5"/>
      <c r="AM57" s="5"/>
      <c r="AN57" s="5"/>
      <c r="AO57" s="5"/>
      <c r="AP57" s="5"/>
      <c r="AQ57" s="5"/>
      <c r="AR57" s="5"/>
      <c r="AS57" s="5"/>
      <c r="AT57" s="5"/>
      <c r="AU57" s="5"/>
      <c r="AV57" s="5"/>
      <c r="AW57" s="5"/>
      <c r="AX57" s="5"/>
      <c r="AY57" s="5"/>
      <c r="AZ57" s="5"/>
      <c r="BA57" s="5"/>
      <c r="BB57" s="5"/>
    </row>
    <row r="58" spans="1:54" x14ac:dyDescent="0.25">
      <c r="A58" t="s">
        <v>413</v>
      </c>
      <c r="B58" t="s">
        <v>450</v>
      </c>
      <c r="C58" t="s">
        <v>523</v>
      </c>
      <c r="D58" s="55">
        <v>24048</v>
      </c>
      <c r="E58" t="s">
        <v>502</v>
      </c>
      <c r="F58">
        <v>58</v>
      </c>
      <c r="G58" s="49">
        <v>22058</v>
      </c>
      <c r="H58">
        <v>351126</v>
      </c>
      <c r="I58" s="49">
        <v>28832</v>
      </c>
      <c r="J58" t="s">
        <v>466</v>
      </c>
      <c r="M58" s="5"/>
      <c r="N58" s="5"/>
      <c r="O58" s="5"/>
      <c r="P58" s="5"/>
      <c r="Q58" s="5"/>
      <c r="S58" t="s">
        <v>658</v>
      </c>
      <c r="T58" s="5"/>
      <c r="W58" s="140"/>
      <c r="X58" s="140"/>
      <c r="Y58" s="140"/>
      <c r="Z58" s="140"/>
      <c r="AA58" s="140"/>
      <c r="AB58" s="140"/>
      <c r="AC58" s="140"/>
      <c r="AD58" s="140"/>
      <c r="AE58" s="140"/>
      <c r="AF58" s="140"/>
      <c r="AG58" s="140"/>
      <c r="AH58" s="5"/>
      <c r="AI58" s="5"/>
      <c r="AJ58" s="5"/>
      <c r="AK58" s="5"/>
      <c r="AL58" s="5"/>
      <c r="AM58" s="5"/>
      <c r="AN58" s="5"/>
      <c r="AO58" s="5"/>
      <c r="AP58" s="5"/>
      <c r="AQ58" s="5"/>
      <c r="AR58" s="5"/>
      <c r="AS58" s="5"/>
      <c r="AT58" s="5"/>
      <c r="AU58" s="5"/>
      <c r="AV58" s="5"/>
      <c r="AW58" s="5"/>
      <c r="AX58" s="5"/>
      <c r="AY58" s="5"/>
      <c r="AZ58" s="5"/>
      <c r="BA58" s="5"/>
      <c r="BB58" s="5"/>
    </row>
    <row r="59" spans="1:54" x14ac:dyDescent="0.25">
      <c r="A59" t="s">
        <v>408</v>
      </c>
      <c r="B59" t="s">
        <v>524</v>
      </c>
      <c r="C59" t="s">
        <v>459</v>
      </c>
      <c r="D59" s="55">
        <v>26088</v>
      </c>
      <c r="E59" t="s">
        <v>470</v>
      </c>
      <c r="F59">
        <v>60</v>
      </c>
      <c r="G59" s="49">
        <v>21150</v>
      </c>
      <c r="H59">
        <v>351025</v>
      </c>
      <c r="I59" s="49">
        <v>28755</v>
      </c>
      <c r="J59" t="s">
        <v>412</v>
      </c>
      <c r="M59" s="5"/>
      <c r="N59" s="5"/>
      <c r="O59" s="5"/>
      <c r="P59" s="5"/>
      <c r="Q59" s="5"/>
      <c r="S59" t="s">
        <v>663</v>
      </c>
      <c r="T59" s="5"/>
      <c r="W59" s="140"/>
      <c r="X59" s="413" t="s">
        <v>1076</v>
      </c>
      <c r="Y59" s="414"/>
      <c r="Z59" s="414"/>
      <c r="AA59" s="414"/>
      <c r="AB59" s="414"/>
      <c r="AC59" s="414"/>
      <c r="AD59" s="415"/>
      <c r="AE59" s="140"/>
      <c r="AF59" s="140"/>
      <c r="AG59" s="140"/>
      <c r="AH59" s="5"/>
      <c r="AI59" s="5"/>
      <c r="AJ59" s="5"/>
      <c r="AK59" s="5"/>
      <c r="AL59" s="5"/>
      <c r="AM59" s="5"/>
      <c r="AN59" s="5"/>
      <c r="AO59" s="5"/>
      <c r="AP59" s="5"/>
      <c r="AQ59" s="5"/>
      <c r="AR59" s="5"/>
      <c r="AS59" s="5"/>
      <c r="AT59" s="5"/>
      <c r="AU59" s="5"/>
      <c r="AV59" s="5"/>
      <c r="AW59" s="5"/>
      <c r="AX59" s="5"/>
      <c r="AY59" s="5"/>
      <c r="AZ59" s="5"/>
      <c r="BA59" s="5"/>
      <c r="BB59" s="5"/>
    </row>
    <row r="60" spans="1:54" x14ac:dyDescent="0.25">
      <c r="A60" t="s">
        <v>413</v>
      </c>
      <c r="B60" t="s">
        <v>458</v>
      </c>
      <c r="C60" t="s">
        <v>438</v>
      </c>
      <c r="D60" s="55">
        <v>30840</v>
      </c>
      <c r="E60" t="s">
        <v>525</v>
      </c>
      <c r="F60">
        <v>60</v>
      </c>
      <c r="G60" s="49">
        <v>21131</v>
      </c>
      <c r="H60">
        <v>351270</v>
      </c>
      <c r="I60" s="49">
        <v>28531</v>
      </c>
      <c r="J60" t="s">
        <v>412</v>
      </c>
      <c r="M60" s="5"/>
      <c r="N60" s="5"/>
      <c r="O60" s="5"/>
      <c r="P60" s="5"/>
      <c r="Q60" s="5"/>
      <c r="S60" t="s">
        <v>666</v>
      </c>
      <c r="T60" s="5"/>
      <c r="W60" s="140"/>
      <c r="X60" s="416"/>
      <c r="Y60" s="417"/>
      <c r="Z60" s="417"/>
      <c r="AA60" s="417"/>
      <c r="AB60" s="417"/>
      <c r="AC60" s="417"/>
      <c r="AD60" s="418"/>
      <c r="AE60" s="140"/>
      <c r="AF60" s="140"/>
      <c r="AG60" s="140"/>
      <c r="AH60" s="5"/>
      <c r="AI60" s="5"/>
      <c r="AJ60" s="5"/>
      <c r="AK60" s="5"/>
      <c r="AL60" s="5"/>
      <c r="AM60" s="5"/>
      <c r="AN60" s="5"/>
      <c r="AO60" s="5"/>
      <c r="AP60" s="5"/>
      <c r="AQ60" s="5"/>
      <c r="AR60" s="5"/>
      <c r="AS60" s="5"/>
      <c r="AT60" s="5"/>
      <c r="AU60" s="5"/>
      <c r="AV60" s="5"/>
      <c r="AW60" s="5"/>
      <c r="AX60" s="5"/>
      <c r="AY60" s="5"/>
      <c r="AZ60" s="5"/>
      <c r="BA60" s="5"/>
      <c r="BB60" s="5"/>
    </row>
    <row r="61" spans="1:54" x14ac:dyDescent="0.25">
      <c r="A61" t="s">
        <v>408</v>
      </c>
      <c r="B61" t="s">
        <v>526</v>
      </c>
      <c r="C61" t="s">
        <v>527</v>
      </c>
      <c r="D61" s="55">
        <v>29832</v>
      </c>
      <c r="E61" t="s">
        <v>473</v>
      </c>
      <c r="F61">
        <v>60</v>
      </c>
      <c r="G61" s="49">
        <v>21291</v>
      </c>
      <c r="H61">
        <v>350984</v>
      </c>
      <c r="I61" s="49">
        <v>28645</v>
      </c>
      <c r="J61" t="s">
        <v>412</v>
      </c>
      <c r="M61" s="5"/>
      <c r="N61" s="5"/>
      <c r="O61" s="5"/>
      <c r="P61" s="5"/>
      <c r="Q61" s="5"/>
      <c r="S61" t="s">
        <v>668</v>
      </c>
      <c r="T61" s="5"/>
      <c r="W61" s="140"/>
      <c r="X61" s="140"/>
      <c r="Y61" s="140"/>
      <c r="Z61" s="140"/>
      <c r="AA61" s="140"/>
      <c r="AB61" s="140"/>
      <c r="AC61" s="140"/>
      <c r="AD61" s="140"/>
      <c r="AE61" s="140"/>
      <c r="AF61" s="140"/>
      <c r="AG61" s="140"/>
      <c r="AH61" s="5"/>
      <c r="AI61" s="5"/>
      <c r="AJ61" s="5"/>
      <c r="AK61" s="5"/>
      <c r="AL61" s="5"/>
      <c r="AM61" s="5"/>
      <c r="AN61" s="5"/>
      <c r="AO61" s="5"/>
      <c r="AP61" s="5"/>
      <c r="AQ61" s="5"/>
      <c r="AR61" s="5"/>
      <c r="AS61" s="5"/>
      <c r="AT61" s="5"/>
      <c r="AU61" s="5"/>
      <c r="AV61" s="5"/>
      <c r="AW61" s="5"/>
      <c r="AX61" s="5"/>
      <c r="AY61" s="5"/>
      <c r="AZ61" s="5"/>
      <c r="BA61" s="5"/>
      <c r="BB61" s="5"/>
    </row>
    <row r="62" spans="1:54" x14ac:dyDescent="0.25">
      <c r="A62" t="s">
        <v>413</v>
      </c>
      <c r="B62" t="s">
        <v>450</v>
      </c>
      <c r="C62" t="s">
        <v>441</v>
      </c>
      <c r="D62" s="55">
        <v>19308</v>
      </c>
      <c r="E62" t="s">
        <v>416</v>
      </c>
      <c r="F62">
        <v>59</v>
      </c>
      <c r="G62" s="49">
        <v>21480</v>
      </c>
      <c r="H62">
        <v>351006</v>
      </c>
      <c r="I62" s="49">
        <v>28627</v>
      </c>
      <c r="J62" t="s">
        <v>412</v>
      </c>
      <c r="M62" s="5"/>
      <c r="N62" s="5"/>
      <c r="O62" s="5"/>
      <c r="P62" s="5"/>
      <c r="Q62" s="5"/>
      <c r="S62" t="s">
        <v>670</v>
      </c>
      <c r="T62" s="5"/>
      <c r="W62" s="140"/>
      <c r="X62" s="140"/>
      <c r="Y62" s="5" t="s">
        <v>1494</v>
      </c>
      <c r="Z62" s="5"/>
      <c r="AA62" s="5"/>
      <c r="AB62" s="140"/>
      <c r="AC62" s="140"/>
      <c r="AD62" s="140"/>
      <c r="AE62" s="140"/>
      <c r="AF62" s="140"/>
      <c r="AG62" s="140"/>
      <c r="AH62" s="5"/>
      <c r="AI62" s="5"/>
      <c r="AJ62" s="5"/>
      <c r="AK62" s="5"/>
      <c r="AL62" s="5"/>
      <c r="AM62" s="5"/>
      <c r="AN62" s="5"/>
      <c r="AO62" s="5"/>
      <c r="AP62" s="5"/>
      <c r="AQ62" s="5"/>
      <c r="AR62" s="5"/>
      <c r="AS62" s="5"/>
      <c r="AT62" s="5"/>
      <c r="AU62" s="5"/>
      <c r="AV62" s="5"/>
      <c r="AW62" s="5"/>
      <c r="AX62" s="5"/>
      <c r="AY62" s="5"/>
      <c r="AZ62" s="5"/>
      <c r="BA62" s="5"/>
      <c r="BB62" s="5"/>
    </row>
    <row r="63" spans="1:54" x14ac:dyDescent="0.25">
      <c r="A63" t="s">
        <v>413</v>
      </c>
      <c r="B63" t="s">
        <v>528</v>
      </c>
      <c r="C63" t="s">
        <v>529</v>
      </c>
      <c r="D63" s="55">
        <v>30804</v>
      </c>
      <c r="E63" t="s">
        <v>439</v>
      </c>
      <c r="F63">
        <v>60</v>
      </c>
      <c r="G63" s="49">
        <v>21242</v>
      </c>
      <c r="H63">
        <v>351202</v>
      </c>
      <c r="I63" s="49">
        <v>28644</v>
      </c>
      <c r="J63" t="s">
        <v>412</v>
      </c>
      <c r="M63" s="5"/>
      <c r="N63" s="5"/>
      <c r="O63" s="5"/>
      <c r="P63" s="5"/>
      <c r="Q63" s="5"/>
      <c r="S63" t="s">
        <v>674</v>
      </c>
      <c r="T63" s="5"/>
      <c r="W63" s="140"/>
      <c r="X63" s="140"/>
      <c r="Y63" s="140"/>
      <c r="Z63" s="140"/>
      <c r="AA63" s="140"/>
      <c r="AB63" s="140"/>
      <c r="AC63" s="140"/>
      <c r="AD63" s="140"/>
      <c r="AE63" s="140"/>
      <c r="AF63" s="140"/>
      <c r="AG63" s="140"/>
      <c r="AH63" s="5"/>
      <c r="AI63" s="5"/>
      <c r="AJ63" s="5"/>
      <c r="AK63" s="5"/>
      <c r="AL63" s="5"/>
      <c r="AM63" s="5"/>
      <c r="AN63" s="5"/>
      <c r="AO63" s="5"/>
      <c r="AP63" s="5"/>
      <c r="AQ63" s="5"/>
      <c r="AR63" s="5"/>
      <c r="AS63" s="5"/>
      <c r="AT63" s="5"/>
      <c r="AU63" s="5"/>
      <c r="AV63" s="5"/>
      <c r="AW63" s="5"/>
      <c r="AX63" s="5"/>
      <c r="AY63" s="5"/>
      <c r="AZ63" s="5"/>
      <c r="BA63" s="5"/>
      <c r="BB63" s="5"/>
    </row>
    <row r="64" spans="1:54" x14ac:dyDescent="0.25">
      <c r="A64" t="s">
        <v>408</v>
      </c>
      <c r="B64" t="s">
        <v>521</v>
      </c>
      <c r="C64" t="s">
        <v>95</v>
      </c>
      <c r="D64" s="55">
        <v>26748</v>
      </c>
      <c r="E64" t="s">
        <v>530</v>
      </c>
      <c r="F64">
        <v>59</v>
      </c>
      <c r="G64" s="49">
        <v>21743</v>
      </c>
      <c r="H64">
        <v>350944</v>
      </c>
      <c r="I64" s="49">
        <v>28615</v>
      </c>
      <c r="J64" t="s">
        <v>412</v>
      </c>
      <c r="M64" s="5"/>
      <c r="N64" s="5"/>
      <c r="O64" s="5"/>
      <c r="P64" s="5"/>
      <c r="Q64" s="5"/>
      <c r="S64" t="s">
        <v>678</v>
      </c>
      <c r="T64" s="5"/>
      <c r="W64" s="140"/>
      <c r="X64" s="140"/>
      <c r="Y64" s="5" t="s">
        <v>1495</v>
      </c>
      <c r="Z64" s="5"/>
      <c r="AA64" s="5"/>
      <c r="AB64" s="5"/>
      <c r="AC64" s="5"/>
      <c r="AD64" s="5"/>
      <c r="AE64" s="140"/>
      <c r="AF64" s="140"/>
      <c r="AG64" s="140"/>
      <c r="AH64" s="5"/>
      <c r="AI64" s="5"/>
      <c r="AJ64" s="5"/>
      <c r="AK64" s="5"/>
      <c r="AL64" s="5"/>
      <c r="AM64" s="5"/>
      <c r="AN64" s="5"/>
      <c r="AO64" s="5"/>
      <c r="AP64" s="5"/>
      <c r="AQ64" s="5"/>
      <c r="AR64" s="5"/>
      <c r="AS64" s="5"/>
      <c r="AT64" s="5"/>
      <c r="AU64" s="5"/>
      <c r="AV64" s="5"/>
      <c r="AW64" s="5"/>
      <c r="AX64" s="5"/>
      <c r="AY64" s="5"/>
      <c r="AZ64" s="5"/>
      <c r="BA64" s="5"/>
      <c r="BB64" s="5"/>
    </row>
    <row r="65" spans="1:54" x14ac:dyDescent="0.25">
      <c r="A65" t="s">
        <v>413</v>
      </c>
      <c r="B65" t="s">
        <v>531</v>
      </c>
      <c r="C65" t="s">
        <v>532</v>
      </c>
      <c r="D65" s="55">
        <v>28572</v>
      </c>
      <c r="E65" t="s">
        <v>416</v>
      </c>
      <c r="F65">
        <v>60</v>
      </c>
      <c r="G65" s="49">
        <v>21265</v>
      </c>
      <c r="H65">
        <v>350923</v>
      </c>
      <c r="I65" s="49">
        <v>28834</v>
      </c>
      <c r="J65" t="s">
        <v>412</v>
      </c>
      <c r="M65" s="5"/>
      <c r="N65" s="5"/>
      <c r="O65" s="5"/>
      <c r="P65" s="5"/>
      <c r="Q65" s="5"/>
      <c r="S65" t="s">
        <v>683</v>
      </c>
      <c r="T65" s="5"/>
      <c r="W65" s="140"/>
      <c r="X65" s="140"/>
      <c r="Y65" s="140"/>
      <c r="Z65" s="140"/>
      <c r="AA65" s="140"/>
      <c r="AB65" s="140"/>
      <c r="AC65" s="140"/>
      <c r="AD65" s="140"/>
      <c r="AE65" s="140"/>
      <c r="AF65" s="140"/>
      <c r="AG65" s="140"/>
      <c r="AH65" s="5"/>
      <c r="AI65" s="5"/>
      <c r="AJ65" s="5"/>
      <c r="AK65" s="5"/>
      <c r="AL65" s="5"/>
      <c r="AM65" s="5"/>
      <c r="AN65" s="5"/>
      <c r="AO65" s="5"/>
      <c r="AP65" s="5"/>
      <c r="AQ65" s="5"/>
      <c r="AR65" s="5"/>
      <c r="AS65" s="5"/>
      <c r="AT65" s="5"/>
      <c r="AU65" s="5"/>
      <c r="AV65" s="5"/>
      <c r="AW65" s="5"/>
      <c r="AX65" s="5"/>
      <c r="AY65" s="5"/>
      <c r="AZ65" s="5"/>
      <c r="BA65" s="5"/>
      <c r="BB65" s="5"/>
    </row>
    <row r="66" spans="1:54" x14ac:dyDescent="0.25">
      <c r="A66" t="s">
        <v>408</v>
      </c>
      <c r="B66" t="s">
        <v>514</v>
      </c>
      <c r="C66" t="s">
        <v>533</v>
      </c>
      <c r="D66" s="55">
        <v>23412</v>
      </c>
      <c r="E66" t="s">
        <v>439</v>
      </c>
      <c r="F66">
        <v>59</v>
      </c>
      <c r="G66" s="49">
        <v>21501</v>
      </c>
      <c r="H66">
        <v>350761</v>
      </c>
      <c r="I66" s="49">
        <v>28498</v>
      </c>
      <c r="J66" t="s">
        <v>412</v>
      </c>
      <c r="M66" s="5"/>
      <c r="N66" s="5"/>
      <c r="O66" s="5"/>
      <c r="P66" s="5"/>
      <c r="Q66" s="5"/>
      <c r="S66" t="s">
        <v>684</v>
      </c>
      <c r="T66" s="5"/>
      <c r="W66" s="140"/>
      <c r="X66" s="140"/>
      <c r="Y66" s="140"/>
      <c r="Z66" s="140"/>
      <c r="AA66" s="140"/>
      <c r="AB66" s="140"/>
      <c r="AC66" s="140"/>
      <c r="AD66" s="140"/>
      <c r="AE66" s="140"/>
      <c r="AF66" s="140"/>
      <c r="AG66" s="140"/>
      <c r="AH66" s="5"/>
      <c r="AI66" s="5"/>
      <c r="AJ66" s="5"/>
      <c r="AK66" s="5"/>
      <c r="AL66" s="5"/>
      <c r="AM66" s="5"/>
      <c r="AN66" s="5"/>
      <c r="AO66" s="5"/>
      <c r="AP66" s="5"/>
      <c r="AQ66" s="5"/>
      <c r="AR66" s="5"/>
      <c r="AS66" s="5"/>
      <c r="AT66" s="5"/>
      <c r="AU66" s="5"/>
      <c r="AV66" s="5"/>
      <c r="AW66" s="5"/>
      <c r="AX66" s="5"/>
      <c r="AY66" s="5"/>
      <c r="AZ66" s="5"/>
      <c r="BA66" s="5"/>
      <c r="BB66" s="5"/>
    </row>
    <row r="67" spans="1:54" x14ac:dyDescent="0.25">
      <c r="A67" t="s">
        <v>408</v>
      </c>
      <c r="B67" t="s">
        <v>534</v>
      </c>
      <c r="C67" t="s">
        <v>535</v>
      </c>
      <c r="D67" s="55">
        <v>22728</v>
      </c>
      <c r="E67" t="s">
        <v>536</v>
      </c>
      <c r="F67">
        <v>58</v>
      </c>
      <c r="G67" s="49">
        <v>21879</v>
      </c>
      <c r="H67">
        <v>350456</v>
      </c>
      <c r="I67" s="49">
        <v>28632</v>
      </c>
      <c r="J67" t="s">
        <v>412</v>
      </c>
      <c r="M67" s="5"/>
      <c r="N67" s="5"/>
      <c r="O67" s="5"/>
      <c r="P67" s="5"/>
      <c r="Q67" s="5"/>
      <c r="S67" t="s">
        <v>686</v>
      </c>
      <c r="T67" s="5"/>
      <c r="W67" s="140"/>
      <c r="X67" s="140"/>
      <c r="Y67" s="140"/>
      <c r="Z67" s="140"/>
      <c r="AA67" s="140"/>
      <c r="AB67" s="140"/>
      <c r="AC67" s="140"/>
      <c r="AD67" s="140"/>
      <c r="AE67" s="140"/>
      <c r="AF67" s="140"/>
      <c r="AG67" s="140"/>
      <c r="AH67" s="5"/>
      <c r="AI67" s="5"/>
      <c r="AJ67" s="5"/>
      <c r="AK67" s="5"/>
      <c r="AL67" s="5"/>
      <c r="AM67" s="5"/>
      <c r="AN67" s="5"/>
      <c r="AO67" s="5"/>
      <c r="AP67" s="5"/>
      <c r="AQ67" s="5"/>
      <c r="AR67" s="5"/>
      <c r="AS67" s="5"/>
      <c r="AT67" s="5"/>
      <c r="AU67" s="5"/>
      <c r="AV67" s="5"/>
      <c r="AW67" s="5"/>
      <c r="AX67" s="5"/>
      <c r="AY67" s="5"/>
      <c r="AZ67" s="5"/>
      <c r="BA67" s="5"/>
      <c r="BB67" s="5"/>
    </row>
    <row r="68" spans="1:54" x14ac:dyDescent="0.25">
      <c r="A68" t="s">
        <v>408</v>
      </c>
      <c r="B68" t="s">
        <v>490</v>
      </c>
      <c r="C68" t="s">
        <v>185</v>
      </c>
      <c r="D68" s="55">
        <v>23004</v>
      </c>
      <c r="E68" t="s">
        <v>537</v>
      </c>
      <c r="F68">
        <v>60</v>
      </c>
      <c r="G68" s="49">
        <v>21104</v>
      </c>
      <c r="H68">
        <v>350774</v>
      </c>
      <c r="I68" s="49">
        <v>28653</v>
      </c>
      <c r="J68" t="s">
        <v>412</v>
      </c>
      <c r="M68" s="5"/>
      <c r="N68" s="5"/>
      <c r="O68" s="5"/>
      <c r="P68" s="5"/>
      <c r="Q68" s="5"/>
      <c r="S68" t="s">
        <v>688</v>
      </c>
      <c r="T68" s="5"/>
      <c r="W68" s="140"/>
      <c r="X68" s="140"/>
      <c r="Y68" s="140"/>
      <c r="Z68" s="140"/>
      <c r="AA68" s="140"/>
      <c r="AB68" s="140"/>
      <c r="AC68" s="140"/>
      <c r="AD68" s="140"/>
      <c r="AE68" s="140"/>
      <c r="AF68" s="140"/>
      <c r="AG68" s="140"/>
      <c r="AH68" s="5"/>
      <c r="AI68" s="5"/>
      <c r="AJ68" s="5"/>
      <c r="AK68" s="5"/>
      <c r="AL68" s="5"/>
      <c r="AM68" s="5"/>
      <c r="AN68" s="5"/>
      <c r="AO68" s="5"/>
      <c r="AP68" s="5"/>
      <c r="AQ68" s="5"/>
      <c r="AR68" s="5"/>
      <c r="AS68" s="5"/>
      <c r="AT68" s="5"/>
      <c r="AU68" s="5"/>
      <c r="AV68" s="5"/>
      <c r="AW68" s="5"/>
      <c r="AX68" s="5"/>
      <c r="AY68" s="5"/>
      <c r="AZ68" s="5"/>
      <c r="BA68" s="5"/>
      <c r="BB68" s="5"/>
    </row>
    <row r="69" spans="1:54" x14ac:dyDescent="0.25">
      <c r="A69" t="s">
        <v>408</v>
      </c>
      <c r="B69" t="s">
        <v>499</v>
      </c>
      <c r="C69" t="s">
        <v>538</v>
      </c>
      <c r="D69" s="55">
        <v>25212</v>
      </c>
      <c r="E69" t="s">
        <v>473</v>
      </c>
      <c r="F69">
        <v>60</v>
      </c>
      <c r="G69" s="49">
        <v>21249</v>
      </c>
      <c r="H69">
        <v>350660</v>
      </c>
      <c r="I69" s="49">
        <v>28613</v>
      </c>
      <c r="J69" t="s">
        <v>412</v>
      </c>
      <c r="M69" s="5"/>
      <c r="N69" s="5"/>
      <c r="O69" s="5"/>
      <c r="P69" s="5"/>
      <c r="Q69" s="5"/>
      <c r="S69" t="s">
        <v>689</v>
      </c>
      <c r="T69" s="5"/>
      <c r="W69" s="140"/>
      <c r="X69" s="140"/>
      <c r="Y69" s="140"/>
      <c r="Z69" s="140"/>
      <c r="AA69" s="140"/>
      <c r="AB69" s="140"/>
      <c r="AC69" s="140"/>
      <c r="AD69" s="140"/>
      <c r="AE69" s="140"/>
      <c r="AF69" s="140"/>
      <c r="AG69" s="140"/>
      <c r="AH69" s="5"/>
      <c r="AI69" s="5"/>
      <c r="AJ69" s="5"/>
      <c r="AK69" s="5"/>
      <c r="AL69" s="5"/>
      <c r="AM69" s="5"/>
      <c r="AN69" s="5"/>
      <c r="AO69" s="5"/>
      <c r="AP69" s="5"/>
      <c r="AQ69" s="5"/>
      <c r="AR69" s="5"/>
      <c r="AS69" s="5"/>
      <c r="AT69" s="5"/>
      <c r="AU69" s="5"/>
      <c r="AV69" s="5"/>
      <c r="AW69" s="5"/>
      <c r="AX69" s="5"/>
      <c r="AY69" s="5"/>
      <c r="AZ69" s="5"/>
      <c r="BA69" s="5"/>
      <c r="BB69" s="5"/>
    </row>
    <row r="70" spans="1:54" x14ac:dyDescent="0.25">
      <c r="A70" t="s">
        <v>413</v>
      </c>
      <c r="B70" t="s">
        <v>514</v>
      </c>
      <c r="C70" t="s">
        <v>539</v>
      </c>
      <c r="D70" s="55">
        <v>20952</v>
      </c>
      <c r="E70" t="s">
        <v>460</v>
      </c>
      <c r="F70">
        <v>61</v>
      </c>
      <c r="G70" s="49">
        <v>21011</v>
      </c>
      <c r="H70">
        <v>351071</v>
      </c>
      <c r="I70" s="49">
        <v>28849</v>
      </c>
      <c r="J70" t="s">
        <v>417</v>
      </c>
      <c r="M70" s="5"/>
      <c r="N70" s="5"/>
      <c r="O70" s="5"/>
      <c r="P70" s="5"/>
      <c r="Q70" s="5"/>
      <c r="S70" t="s">
        <v>692</v>
      </c>
      <c r="T70" s="5"/>
      <c r="W70" s="140"/>
      <c r="X70" s="140"/>
      <c r="Y70" s="140"/>
      <c r="Z70" s="140"/>
      <c r="AA70" s="140"/>
      <c r="AB70" s="140"/>
      <c r="AC70" s="140"/>
      <c r="AD70" s="140"/>
      <c r="AE70" s="140"/>
      <c r="AF70" s="140"/>
      <c r="AG70" s="140"/>
      <c r="AH70" s="5"/>
      <c r="AI70" s="5"/>
      <c r="AJ70" s="5"/>
      <c r="AK70" s="5"/>
      <c r="AL70" s="5"/>
      <c r="AM70" s="5"/>
      <c r="AN70" s="5"/>
      <c r="AO70" s="5"/>
      <c r="AP70" s="5"/>
      <c r="AQ70" s="5"/>
      <c r="AR70" s="5"/>
      <c r="AS70" s="5"/>
      <c r="AT70" s="5"/>
      <c r="AU70" s="5"/>
      <c r="AV70" s="5"/>
      <c r="AW70" s="5"/>
      <c r="AX70" s="5"/>
      <c r="AY70" s="5"/>
      <c r="AZ70" s="5"/>
      <c r="BA70" s="5"/>
      <c r="BB70" s="5"/>
    </row>
    <row r="71" spans="1:54" x14ac:dyDescent="0.25">
      <c r="A71" t="s">
        <v>408</v>
      </c>
      <c r="B71" t="s">
        <v>519</v>
      </c>
      <c r="C71" t="s">
        <v>540</v>
      </c>
      <c r="D71" s="55">
        <v>19764</v>
      </c>
      <c r="E71" t="s">
        <v>470</v>
      </c>
      <c r="F71">
        <v>61</v>
      </c>
      <c r="G71" s="49">
        <v>21036</v>
      </c>
      <c r="H71">
        <v>350721</v>
      </c>
      <c r="I71" s="49">
        <v>28683</v>
      </c>
      <c r="J71" t="s">
        <v>417</v>
      </c>
      <c r="M71" s="5"/>
      <c r="N71" s="5"/>
      <c r="O71" s="5"/>
      <c r="P71" s="5"/>
      <c r="Q71" s="5"/>
      <c r="S71" t="s">
        <v>695</v>
      </c>
      <c r="T71" s="5"/>
      <c r="W71" s="140"/>
      <c r="X71" s="140"/>
      <c r="Y71" s="140"/>
      <c r="Z71" s="140"/>
      <c r="AA71" s="140"/>
      <c r="AB71" s="140"/>
      <c r="AC71" s="140"/>
      <c r="AD71" s="140"/>
      <c r="AE71" s="140"/>
      <c r="AF71" s="140"/>
      <c r="AG71" s="140"/>
      <c r="AH71" s="5"/>
      <c r="AI71" s="5"/>
      <c r="AJ71" s="5"/>
      <c r="AK71" s="5"/>
      <c r="AL71" s="5"/>
      <c r="AM71" s="5"/>
      <c r="AN71" s="5"/>
      <c r="AO71" s="5"/>
      <c r="AP71" s="5"/>
      <c r="AQ71" s="5"/>
      <c r="AR71" s="5"/>
      <c r="AS71" s="5"/>
      <c r="AT71" s="5"/>
      <c r="AU71" s="5"/>
      <c r="AV71" s="5"/>
      <c r="AW71" s="5"/>
      <c r="AX71" s="5"/>
      <c r="AY71" s="5"/>
      <c r="AZ71" s="5"/>
      <c r="BA71" s="5"/>
      <c r="BB71" s="5"/>
    </row>
    <row r="72" spans="1:54" x14ac:dyDescent="0.25">
      <c r="A72" t="s">
        <v>408</v>
      </c>
      <c r="B72" t="s">
        <v>541</v>
      </c>
      <c r="C72" t="s">
        <v>542</v>
      </c>
      <c r="D72" s="55">
        <v>27024</v>
      </c>
      <c r="E72" t="s">
        <v>543</v>
      </c>
      <c r="F72">
        <v>60</v>
      </c>
      <c r="G72" s="49">
        <v>21304</v>
      </c>
      <c r="H72">
        <v>351199</v>
      </c>
      <c r="I72" s="49">
        <v>28552</v>
      </c>
      <c r="J72" t="s">
        <v>417</v>
      </c>
      <c r="M72" s="5"/>
      <c r="N72" s="5"/>
      <c r="O72" s="5"/>
      <c r="P72" s="5"/>
      <c r="Q72" s="5"/>
      <c r="S72" t="s">
        <v>696</v>
      </c>
      <c r="T72" s="5"/>
      <c r="W72" s="140"/>
      <c r="X72" s="140"/>
      <c r="Y72" s="140"/>
      <c r="Z72" s="140"/>
      <c r="AA72" s="140"/>
      <c r="AB72" s="140"/>
      <c r="AC72" s="140"/>
      <c r="AD72" s="140"/>
      <c r="AE72" s="140"/>
      <c r="AF72" s="140"/>
      <c r="AG72" s="140"/>
      <c r="AH72" s="5"/>
      <c r="AI72" s="5"/>
      <c r="AJ72" s="5"/>
      <c r="AK72" s="5"/>
      <c r="AL72" s="5"/>
      <c r="AM72" s="5"/>
      <c r="AN72" s="5"/>
      <c r="AO72" s="5"/>
      <c r="AP72" s="5"/>
      <c r="AQ72" s="5"/>
      <c r="AR72" s="5"/>
      <c r="AS72" s="5"/>
      <c r="AT72" s="5"/>
      <c r="AU72" s="5"/>
      <c r="AV72" s="5"/>
      <c r="AW72" s="5"/>
      <c r="AX72" s="5"/>
      <c r="AY72" s="5"/>
      <c r="AZ72" s="5"/>
      <c r="BA72" s="5"/>
      <c r="BB72" s="5"/>
    </row>
    <row r="73" spans="1:54" x14ac:dyDescent="0.25">
      <c r="A73" t="s">
        <v>413</v>
      </c>
      <c r="B73" t="s">
        <v>544</v>
      </c>
      <c r="C73" t="s">
        <v>545</v>
      </c>
      <c r="D73" s="55">
        <v>19704</v>
      </c>
      <c r="E73" t="s">
        <v>460</v>
      </c>
      <c r="F73">
        <v>59</v>
      </c>
      <c r="G73" s="49">
        <v>21690</v>
      </c>
      <c r="H73">
        <v>350511</v>
      </c>
      <c r="I73" s="49">
        <v>28774</v>
      </c>
      <c r="J73" t="s">
        <v>417</v>
      </c>
      <c r="M73" s="5"/>
      <c r="N73" s="5"/>
      <c r="O73" s="5"/>
      <c r="P73" s="5"/>
      <c r="Q73" s="5"/>
      <c r="S73" t="s">
        <v>698</v>
      </c>
      <c r="T73" s="5"/>
      <c r="W73" s="140"/>
      <c r="X73" s="140"/>
      <c r="Y73" s="140"/>
      <c r="Z73" s="140"/>
      <c r="AA73" s="140"/>
      <c r="AB73" s="140"/>
      <c r="AC73" s="140"/>
      <c r="AD73" s="140"/>
      <c r="AE73" s="140"/>
      <c r="AF73" s="140"/>
      <c r="AG73" s="140"/>
      <c r="AH73" s="5"/>
      <c r="AI73" s="5"/>
      <c r="AJ73" s="5"/>
      <c r="AK73" s="5"/>
      <c r="AL73" s="5"/>
      <c r="AM73" s="5"/>
      <c r="AN73" s="5"/>
      <c r="AO73" s="5"/>
      <c r="AP73" s="5"/>
      <c r="AQ73" s="5"/>
      <c r="AR73" s="5"/>
      <c r="AS73" s="5"/>
      <c r="AT73" s="5"/>
      <c r="AU73" s="5"/>
      <c r="AV73" s="5"/>
      <c r="AW73" s="5"/>
      <c r="AX73" s="5"/>
      <c r="AY73" s="5"/>
      <c r="AZ73" s="5"/>
      <c r="BA73" s="5"/>
      <c r="BB73" s="5"/>
    </row>
    <row r="74" spans="1:54" x14ac:dyDescent="0.25">
      <c r="A74" t="s">
        <v>413</v>
      </c>
      <c r="B74" t="s">
        <v>546</v>
      </c>
      <c r="C74" t="s">
        <v>441</v>
      </c>
      <c r="D74" s="55">
        <v>26712</v>
      </c>
      <c r="E74" t="s">
        <v>473</v>
      </c>
      <c r="F74">
        <v>59</v>
      </c>
      <c r="G74" s="49">
        <v>21718</v>
      </c>
      <c r="H74">
        <v>351194</v>
      </c>
      <c r="I74" s="49">
        <v>28688</v>
      </c>
      <c r="J74" t="s">
        <v>417</v>
      </c>
      <c r="M74" s="5"/>
      <c r="N74" s="5"/>
      <c r="O74" s="5"/>
      <c r="P74" s="5"/>
      <c r="Q74" s="5"/>
      <c r="S74" t="s">
        <v>700</v>
      </c>
      <c r="T74" s="5"/>
      <c r="W74" s="140"/>
      <c r="X74" s="140"/>
      <c r="Y74" s="140"/>
      <c r="Z74" s="140"/>
      <c r="AA74" s="140"/>
      <c r="AB74" s="140"/>
      <c r="AC74" s="140"/>
      <c r="AD74" s="140"/>
      <c r="AE74" s="140"/>
      <c r="AF74" s="140"/>
      <c r="AG74" s="140"/>
      <c r="AH74" s="5"/>
      <c r="AI74" s="5"/>
      <c r="AJ74" s="5"/>
      <c r="AK74" s="5"/>
      <c r="AL74" s="5"/>
      <c r="AM74" s="5"/>
      <c r="AN74" s="5"/>
      <c r="AO74" s="5"/>
      <c r="AP74" s="5"/>
      <c r="AQ74" s="5"/>
      <c r="AR74" s="5"/>
      <c r="AS74" s="5"/>
      <c r="AT74" s="5"/>
      <c r="AU74" s="5"/>
      <c r="AV74" s="5"/>
      <c r="AW74" s="5"/>
      <c r="AX74" s="5"/>
      <c r="AY74" s="5"/>
      <c r="AZ74" s="5"/>
      <c r="BA74" s="5"/>
      <c r="BB74" s="5"/>
    </row>
    <row r="75" spans="1:54" x14ac:dyDescent="0.25">
      <c r="A75" t="s">
        <v>408</v>
      </c>
      <c r="B75" t="s">
        <v>519</v>
      </c>
      <c r="C75" t="s">
        <v>547</v>
      </c>
      <c r="D75" s="55">
        <v>22080</v>
      </c>
      <c r="E75" t="s">
        <v>548</v>
      </c>
      <c r="F75">
        <v>63</v>
      </c>
      <c r="G75" s="49">
        <v>20305</v>
      </c>
      <c r="H75">
        <v>350335</v>
      </c>
      <c r="I75" s="49">
        <v>28755</v>
      </c>
      <c r="J75" t="s">
        <v>417</v>
      </c>
      <c r="M75" s="5"/>
      <c r="N75" s="5"/>
      <c r="O75" s="5"/>
      <c r="P75" s="5"/>
      <c r="Q75" s="5"/>
      <c r="S75" t="s">
        <v>701</v>
      </c>
      <c r="T75" s="5"/>
      <c r="W75" s="140"/>
      <c r="X75" s="140"/>
      <c r="Y75" s="140"/>
      <c r="Z75" s="140"/>
      <c r="AA75" s="140"/>
      <c r="AB75" s="140"/>
      <c r="AC75" s="140"/>
      <c r="AD75" s="140"/>
      <c r="AE75" s="140"/>
      <c r="AF75" s="140"/>
      <c r="AG75" s="140"/>
      <c r="AH75" s="5"/>
      <c r="AI75" s="5"/>
      <c r="AJ75" s="5"/>
      <c r="AK75" s="5"/>
      <c r="AL75" s="5"/>
      <c r="AM75" s="5"/>
      <c r="AN75" s="5"/>
      <c r="AO75" s="5"/>
      <c r="AP75" s="5"/>
      <c r="AQ75" s="5"/>
      <c r="AR75" s="5"/>
      <c r="AS75" s="5"/>
      <c r="AT75" s="5"/>
      <c r="AU75" s="5"/>
      <c r="AV75" s="5"/>
      <c r="AW75" s="5"/>
      <c r="AX75" s="5"/>
      <c r="AY75" s="5"/>
      <c r="AZ75" s="5"/>
      <c r="BA75" s="5"/>
      <c r="BB75" s="5"/>
    </row>
    <row r="76" spans="1:54" x14ac:dyDescent="0.25">
      <c r="A76" t="s">
        <v>408</v>
      </c>
      <c r="B76" t="s">
        <v>549</v>
      </c>
      <c r="C76" t="s">
        <v>550</v>
      </c>
      <c r="D76" s="55">
        <v>21360</v>
      </c>
      <c r="E76" t="s">
        <v>416</v>
      </c>
      <c r="F76">
        <v>61</v>
      </c>
      <c r="G76" s="49">
        <v>21073</v>
      </c>
      <c r="H76">
        <v>350167</v>
      </c>
      <c r="I76" s="49">
        <v>28583</v>
      </c>
      <c r="J76" t="s">
        <v>417</v>
      </c>
      <c r="M76" s="5"/>
      <c r="N76" s="5"/>
      <c r="O76" s="5"/>
      <c r="P76" s="5"/>
      <c r="Q76" s="5"/>
      <c r="S76" t="s">
        <v>702</v>
      </c>
      <c r="T76" s="5"/>
      <c r="W76" s="140"/>
      <c r="X76" s="140"/>
      <c r="Y76" s="140"/>
      <c r="Z76" s="140"/>
      <c r="AA76" s="140"/>
      <c r="AB76" s="140"/>
      <c r="AC76" s="140"/>
      <c r="AD76" s="140"/>
      <c r="AE76" s="140"/>
      <c r="AF76" s="140"/>
      <c r="AG76" s="140"/>
      <c r="AH76" s="5"/>
      <c r="AI76" s="5"/>
      <c r="AJ76" s="5"/>
      <c r="AK76" s="5"/>
      <c r="AL76" s="5"/>
      <c r="AM76" s="5"/>
      <c r="AN76" s="5"/>
      <c r="AO76" s="5"/>
      <c r="AP76" s="5"/>
      <c r="AQ76" s="5"/>
      <c r="AR76" s="5"/>
      <c r="AS76" s="5"/>
      <c r="AT76" s="5"/>
      <c r="AU76" s="5"/>
      <c r="AV76" s="5"/>
      <c r="AW76" s="5"/>
      <c r="AX76" s="5"/>
      <c r="AY76" s="5"/>
      <c r="AZ76" s="5"/>
      <c r="BA76" s="5"/>
      <c r="BB76" s="5"/>
    </row>
    <row r="77" spans="1:54" x14ac:dyDescent="0.25">
      <c r="A77" t="s">
        <v>408</v>
      </c>
      <c r="B77" t="s">
        <v>551</v>
      </c>
      <c r="C77" t="s">
        <v>552</v>
      </c>
      <c r="D77" s="55">
        <v>18180</v>
      </c>
      <c r="E77" t="s">
        <v>460</v>
      </c>
      <c r="F77">
        <v>61</v>
      </c>
      <c r="G77" s="49">
        <v>20884</v>
      </c>
      <c r="H77">
        <v>350227</v>
      </c>
      <c r="I77" s="49">
        <v>28850</v>
      </c>
      <c r="J77" t="s">
        <v>417</v>
      </c>
      <c r="M77" s="5"/>
      <c r="N77" s="5"/>
      <c r="O77" s="5"/>
      <c r="P77" s="5"/>
      <c r="Q77" s="5"/>
      <c r="S77" t="s">
        <v>703</v>
      </c>
      <c r="T77" s="5"/>
      <c r="W77" s="140"/>
      <c r="X77" s="140"/>
      <c r="Y77" s="140"/>
      <c r="Z77" s="140"/>
      <c r="AA77" s="140"/>
      <c r="AB77" s="140"/>
      <c r="AC77" s="140"/>
      <c r="AD77" s="140"/>
      <c r="AE77" s="140"/>
      <c r="AF77" s="140"/>
      <c r="AG77" s="140"/>
      <c r="AH77" s="5"/>
      <c r="AI77" s="5"/>
      <c r="AJ77" s="5"/>
      <c r="AK77" s="5"/>
      <c r="AL77" s="5"/>
      <c r="AM77" s="5"/>
      <c r="AN77" s="5"/>
      <c r="AO77" s="5"/>
      <c r="AP77" s="5"/>
      <c r="AQ77" s="5"/>
      <c r="AR77" s="5"/>
      <c r="AS77" s="5"/>
      <c r="AT77" s="5"/>
      <c r="AU77" s="5"/>
      <c r="AV77" s="5"/>
      <c r="AW77" s="5"/>
      <c r="AX77" s="5"/>
      <c r="AY77" s="5"/>
      <c r="AZ77" s="5"/>
      <c r="BA77" s="5"/>
      <c r="BB77" s="5"/>
    </row>
    <row r="78" spans="1:54" x14ac:dyDescent="0.25">
      <c r="A78" t="s">
        <v>408</v>
      </c>
      <c r="B78" t="s">
        <v>426</v>
      </c>
      <c r="C78" t="s">
        <v>550</v>
      </c>
      <c r="D78" s="55">
        <v>28068</v>
      </c>
      <c r="E78" t="s">
        <v>411</v>
      </c>
      <c r="F78">
        <v>61</v>
      </c>
      <c r="G78" s="49">
        <v>20926</v>
      </c>
      <c r="H78">
        <v>350873</v>
      </c>
      <c r="I78" s="49">
        <v>28805</v>
      </c>
      <c r="J78" t="s">
        <v>417</v>
      </c>
      <c r="M78" s="5"/>
      <c r="N78" s="5"/>
      <c r="O78" s="5"/>
      <c r="P78" s="5"/>
      <c r="Q78" s="5"/>
      <c r="S78" t="s">
        <v>711</v>
      </c>
      <c r="T78" s="5"/>
      <c r="W78" s="140"/>
      <c r="X78" s="140"/>
      <c r="Y78" s="140"/>
      <c r="Z78" s="140"/>
      <c r="AA78" s="140"/>
      <c r="AB78" s="140"/>
      <c r="AC78" s="140"/>
      <c r="AD78" s="140"/>
      <c r="AE78" s="140"/>
      <c r="AF78" s="140"/>
      <c r="AG78" s="140"/>
      <c r="AH78" s="5"/>
      <c r="AI78" s="5"/>
      <c r="AJ78" s="5"/>
      <c r="AK78" s="5"/>
      <c r="AL78" s="5"/>
      <c r="AM78" s="5"/>
      <c r="AN78" s="5"/>
      <c r="AO78" s="5"/>
      <c r="AP78" s="5"/>
      <c r="AQ78" s="5"/>
      <c r="AR78" s="5"/>
      <c r="AS78" s="5"/>
      <c r="AT78" s="5"/>
      <c r="AU78" s="5"/>
      <c r="AV78" s="5"/>
      <c r="AW78" s="5"/>
      <c r="AX78" s="5"/>
      <c r="AY78" s="5"/>
      <c r="AZ78" s="5"/>
      <c r="BA78" s="5"/>
      <c r="BB78" s="5"/>
    </row>
    <row r="79" spans="1:54" x14ac:dyDescent="0.25">
      <c r="A79" t="s">
        <v>408</v>
      </c>
      <c r="B79" t="s">
        <v>553</v>
      </c>
      <c r="C79" t="s">
        <v>554</v>
      </c>
      <c r="D79" s="55">
        <v>22020</v>
      </c>
      <c r="E79" t="s">
        <v>555</v>
      </c>
      <c r="F79">
        <v>62</v>
      </c>
      <c r="G79" s="49">
        <v>20604</v>
      </c>
      <c r="H79">
        <v>350506</v>
      </c>
      <c r="I79" s="49">
        <v>29185</v>
      </c>
      <c r="J79" t="s">
        <v>417</v>
      </c>
      <c r="M79" s="5"/>
      <c r="N79" s="5"/>
      <c r="O79" s="5"/>
      <c r="P79" s="5"/>
      <c r="Q79" s="5"/>
      <c r="S79" t="s">
        <v>714</v>
      </c>
      <c r="T79" s="5"/>
      <c r="W79" s="140"/>
      <c r="X79" s="140"/>
      <c r="Y79" s="140"/>
      <c r="Z79" s="140"/>
      <c r="AA79" s="140"/>
      <c r="AB79" s="140"/>
      <c r="AC79" s="140"/>
      <c r="AD79" s="140"/>
      <c r="AE79" s="140"/>
      <c r="AF79" s="140"/>
      <c r="AG79" s="140"/>
      <c r="AH79" s="5"/>
      <c r="AI79" s="5"/>
      <c r="AJ79" s="5"/>
      <c r="AK79" s="5"/>
      <c r="AL79" s="5"/>
      <c r="AM79" s="5"/>
      <c r="AN79" s="5"/>
      <c r="AO79" s="5"/>
      <c r="AP79" s="5"/>
      <c r="AQ79" s="5"/>
      <c r="AR79" s="5"/>
      <c r="AS79" s="5"/>
      <c r="AT79" s="5"/>
      <c r="AU79" s="5"/>
      <c r="AV79" s="5"/>
      <c r="AW79" s="5"/>
      <c r="AX79" s="5"/>
      <c r="AY79" s="5"/>
      <c r="AZ79" s="5"/>
      <c r="BA79" s="5"/>
      <c r="BB79" s="5"/>
    </row>
    <row r="80" spans="1:54" x14ac:dyDescent="0.25">
      <c r="A80" t="s">
        <v>408</v>
      </c>
      <c r="B80" t="s">
        <v>443</v>
      </c>
      <c r="C80" t="s">
        <v>556</v>
      </c>
      <c r="D80" s="55">
        <v>20016</v>
      </c>
      <c r="E80" t="s">
        <v>557</v>
      </c>
      <c r="F80">
        <v>66</v>
      </c>
      <c r="G80" s="49">
        <v>19032</v>
      </c>
      <c r="H80">
        <v>560261</v>
      </c>
      <c r="I80" s="49">
        <v>28943</v>
      </c>
      <c r="J80" t="s">
        <v>417</v>
      </c>
      <c r="M80" s="5"/>
      <c r="N80" s="5"/>
      <c r="O80" s="5"/>
      <c r="P80" s="5"/>
      <c r="Q80" s="5"/>
      <c r="S80" t="s">
        <v>717</v>
      </c>
      <c r="T80" s="5"/>
      <c r="W80" s="140"/>
      <c r="X80" s="140"/>
      <c r="Y80" s="140"/>
      <c r="Z80" s="140"/>
      <c r="AA80" s="140"/>
      <c r="AB80" s="140"/>
      <c r="AC80" s="140"/>
      <c r="AD80" s="140"/>
      <c r="AE80" s="140"/>
      <c r="AF80" s="140"/>
      <c r="AG80" s="140"/>
      <c r="AH80" s="5"/>
      <c r="AI80" s="5"/>
      <c r="AJ80" s="5"/>
      <c r="AK80" s="5"/>
      <c r="AL80" s="5"/>
      <c r="AM80" s="5"/>
      <c r="AN80" s="5"/>
      <c r="AO80" s="5"/>
      <c r="AP80" s="5"/>
      <c r="AQ80" s="5"/>
      <c r="AR80" s="5"/>
      <c r="AS80" s="5"/>
      <c r="AT80" s="5"/>
      <c r="AU80" s="5"/>
      <c r="AV80" s="5"/>
      <c r="AW80" s="5"/>
      <c r="AX80" s="5"/>
      <c r="AY80" s="5"/>
      <c r="AZ80" s="5"/>
      <c r="BA80" s="5"/>
      <c r="BB80" s="5"/>
    </row>
    <row r="81" spans="1:54" x14ac:dyDescent="0.25">
      <c r="A81" t="s">
        <v>454</v>
      </c>
      <c r="B81" t="s">
        <v>455</v>
      </c>
      <c r="C81" t="s">
        <v>558</v>
      </c>
      <c r="D81" s="55">
        <v>22824</v>
      </c>
      <c r="E81" t="s">
        <v>457</v>
      </c>
      <c r="F81">
        <v>59</v>
      </c>
      <c r="G81" s="49">
        <v>21704</v>
      </c>
      <c r="H81">
        <v>351137</v>
      </c>
      <c r="I81" s="49">
        <v>29074</v>
      </c>
      <c r="J81" t="s">
        <v>417</v>
      </c>
      <c r="M81" s="5"/>
      <c r="N81" s="5"/>
      <c r="O81" s="5"/>
      <c r="P81" s="5"/>
      <c r="Q81" s="5"/>
      <c r="S81" t="s">
        <v>726</v>
      </c>
      <c r="T81" s="5"/>
      <c r="W81" s="140"/>
      <c r="X81" s="140"/>
      <c r="Y81" s="140"/>
      <c r="Z81" s="140"/>
      <c r="AA81" s="140"/>
      <c r="AB81" s="140"/>
      <c r="AC81" s="140"/>
      <c r="AD81" s="140"/>
      <c r="AE81" s="140"/>
      <c r="AF81" s="140"/>
      <c r="AG81" s="140"/>
      <c r="AH81" s="5"/>
      <c r="AI81" s="5"/>
      <c r="AJ81" s="5"/>
      <c r="AK81" s="5"/>
      <c r="AL81" s="5"/>
      <c r="AM81" s="5"/>
      <c r="AN81" s="5"/>
      <c r="AO81" s="5"/>
      <c r="AP81" s="5"/>
      <c r="AQ81" s="5"/>
      <c r="AR81" s="5"/>
      <c r="AS81" s="5"/>
      <c r="AT81" s="5"/>
      <c r="AU81" s="5"/>
      <c r="AV81" s="5"/>
      <c r="AW81" s="5"/>
      <c r="AX81" s="5"/>
      <c r="AY81" s="5"/>
      <c r="AZ81" s="5"/>
      <c r="BA81" s="5"/>
      <c r="BB81" s="5"/>
    </row>
    <row r="82" spans="1:54" x14ac:dyDescent="0.25">
      <c r="A82" t="s">
        <v>413</v>
      </c>
      <c r="B82" t="s">
        <v>559</v>
      </c>
      <c r="C82" t="s">
        <v>441</v>
      </c>
      <c r="D82" s="55">
        <v>19896</v>
      </c>
      <c r="E82" t="s">
        <v>560</v>
      </c>
      <c r="F82">
        <v>59</v>
      </c>
      <c r="G82" s="49">
        <v>21529</v>
      </c>
      <c r="H82">
        <v>350883</v>
      </c>
      <c r="I82" s="49">
        <v>29110</v>
      </c>
      <c r="J82" t="s">
        <v>417</v>
      </c>
      <c r="M82" s="5"/>
      <c r="N82" s="5"/>
      <c r="O82" s="5"/>
      <c r="P82" s="5"/>
      <c r="Q82" s="5"/>
      <c r="S82" t="s">
        <v>727</v>
      </c>
      <c r="T82" s="5"/>
      <c r="W82" s="140"/>
      <c r="X82" s="140"/>
      <c r="Y82" s="140"/>
      <c r="Z82" s="140"/>
      <c r="AA82" s="140"/>
      <c r="AB82" s="140"/>
      <c r="AC82" s="140"/>
      <c r="AD82" s="140"/>
      <c r="AE82" s="140"/>
      <c r="AF82" s="140"/>
      <c r="AG82" s="140"/>
      <c r="AH82" s="5"/>
      <c r="AI82" s="5"/>
      <c r="AJ82" s="5"/>
      <c r="AK82" s="5"/>
      <c r="AL82" s="5"/>
      <c r="AM82" s="5"/>
      <c r="AN82" s="5"/>
      <c r="AO82" s="5"/>
      <c r="AP82" s="5"/>
      <c r="AQ82" s="5"/>
      <c r="AR82" s="5"/>
      <c r="AS82" s="5"/>
      <c r="AT82" s="5"/>
      <c r="AU82" s="5"/>
      <c r="AV82" s="5"/>
      <c r="AW82" s="5"/>
      <c r="AX82" s="5"/>
      <c r="AY82" s="5"/>
      <c r="AZ82" s="5"/>
      <c r="BA82" s="5"/>
      <c r="BB82" s="5"/>
    </row>
    <row r="83" spans="1:54" x14ac:dyDescent="0.25">
      <c r="A83" t="s">
        <v>408</v>
      </c>
      <c r="B83" t="s">
        <v>561</v>
      </c>
      <c r="C83" t="s">
        <v>444</v>
      </c>
      <c r="D83" s="55">
        <v>30372</v>
      </c>
      <c r="E83" t="s">
        <v>536</v>
      </c>
      <c r="F83">
        <v>62</v>
      </c>
      <c r="G83" s="49">
        <v>20480</v>
      </c>
      <c r="H83">
        <v>350197</v>
      </c>
      <c r="I83" s="49">
        <v>29039</v>
      </c>
      <c r="J83" t="s">
        <v>417</v>
      </c>
      <c r="M83" s="5"/>
      <c r="N83" s="5"/>
      <c r="O83" s="5"/>
      <c r="P83" s="5"/>
      <c r="Q83" s="5"/>
      <c r="S83" t="s">
        <v>731</v>
      </c>
      <c r="T83" s="5"/>
      <c r="W83" s="140"/>
      <c r="X83" s="140"/>
      <c r="Y83" s="140"/>
      <c r="Z83" s="140"/>
      <c r="AA83" s="140"/>
      <c r="AB83" s="140"/>
      <c r="AC83" s="140"/>
      <c r="AD83" s="140"/>
      <c r="AE83" s="140"/>
      <c r="AF83" s="140"/>
      <c r="AG83" s="140"/>
      <c r="AH83" s="5"/>
      <c r="AI83" s="5"/>
      <c r="AJ83" s="5"/>
      <c r="AK83" s="5"/>
      <c r="AL83" s="5"/>
      <c r="AM83" s="5"/>
      <c r="AN83" s="5"/>
      <c r="AO83" s="5"/>
      <c r="AP83" s="5"/>
      <c r="AQ83" s="5"/>
      <c r="AR83" s="5"/>
      <c r="AS83" s="5"/>
      <c r="AT83" s="5"/>
      <c r="AU83" s="5"/>
      <c r="AV83" s="5"/>
      <c r="AW83" s="5"/>
      <c r="AX83" s="5"/>
      <c r="AY83" s="5"/>
      <c r="AZ83" s="5"/>
      <c r="BA83" s="5"/>
      <c r="BB83" s="5"/>
    </row>
    <row r="84" spans="1:54" x14ac:dyDescent="0.25">
      <c r="A84" t="s">
        <v>413</v>
      </c>
      <c r="B84" t="s">
        <v>152</v>
      </c>
      <c r="C84" t="s">
        <v>496</v>
      </c>
      <c r="D84" s="55">
        <v>23760</v>
      </c>
      <c r="E84" t="s">
        <v>416</v>
      </c>
      <c r="F84">
        <v>61</v>
      </c>
      <c r="G84" s="49">
        <v>21051</v>
      </c>
      <c r="H84">
        <v>351027</v>
      </c>
      <c r="I84" s="49">
        <v>28935</v>
      </c>
      <c r="J84" t="s">
        <v>417</v>
      </c>
      <c r="M84" s="5"/>
      <c r="N84" s="5"/>
      <c r="O84" s="5"/>
      <c r="P84" s="5"/>
      <c r="Q84" s="5"/>
      <c r="S84" t="s">
        <v>732</v>
      </c>
      <c r="T84" s="5"/>
      <c r="W84" s="140"/>
      <c r="X84" s="140"/>
      <c r="Y84" s="140"/>
      <c r="Z84" s="140"/>
      <c r="AA84" s="140"/>
      <c r="AB84" s="140"/>
      <c r="AC84" s="140"/>
      <c r="AD84" s="140"/>
      <c r="AE84" s="140"/>
      <c r="AF84" s="140"/>
      <c r="AG84" s="140"/>
      <c r="AH84" s="5"/>
      <c r="AI84" s="5"/>
      <c r="AJ84" s="5"/>
      <c r="AK84" s="5"/>
      <c r="AL84" s="5"/>
      <c r="AM84" s="5"/>
      <c r="AN84" s="5"/>
      <c r="AO84" s="5"/>
      <c r="AP84" s="5"/>
      <c r="AQ84" s="5"/>
      <c r="AR84" s="5"/>
      <c r="AS84" s="5"/>
      <c r="AT84" s="5"/>
      <c r="AU84" s="5"/>
      <c r="AV84" s="5"/>
      <c r="AW84" s="5"/>
      <c r="AX84" s="5"/>
      <c r="AY84" s="5"/>
      <c r="AZ84" s="5"/>
      <c r="BA84" s="5"/>
      <c r="BB84" s="5"/>
    </row>
    <row r="85" spans="1:54" x14ac:dyDescent="0.25">
      <c r="A85" t="s">
        <v>413</v>
      </c>
      <c r="B85" t="s">
        <v>562</v>
      </c>
      <c r="C85" t="s">
        <v>563</v>
      </c>
      <c r="D85" s="55">
        <v>26976</v>
      </c>
      <c r="E85" t="s">
        <v>416</v>
      </c>
      <c r="F85">
        <v>59</v>
      </c>
      <c r="G85" s="49">
        <v>21531</v>
      </c>
      <c r="H85">
        <v>350766</v>
      </c>
      <c r="I85" s="49">
        <v>29150</v>
      </c>
      <c r="J85" t="s">
        <v>417</v>
      </c>
      <c r="M85" s="5"/>
      <c r="N85" s="5"/>
      <c r="O85" s="5"/>
      <c r="P85" s="5"/>
      <c r="Q85" s="5"/>
      <c r="S85" t="s">
        <v>733</v>
      </c>
      <c r="T85" s="5"/>
      <c r="W85" s="140"/>
      <c r="X85" s="140"/>
      <c r="Y85" s="140"/>
      <c r="Z85" s="140"/>
      <c r="AA85" s="140"/>
      <c r="AB85" s="140"/>
      <c r="AC85" s="140"/>
      <c r="AD85" s="140"/>
      <c r="AE85" s="140"/>
      <c r="AF85" s="140"/>
      <c r="AG85" s="140"/>
      <c r="AH85" s="5"/>
      <c r="AI85" s="5"/>
      <c r="AJ85" s="5"/>
      <c r="AK85" s="5"/>
      <c r="AL85" s="5"/>
      <c r="AM85" s="5"/>
      <c r="AN85" s="5"/>
      <c r="AO85" s="5"/>
      <c r="AP85" s="5"/>
      <c r="AQ85" s="5"/>
      <c r="AR85" s="5"/>
      <c r="AS85" s="5"/>
      <c r="AT85" s="5"/>
      <c r="AU85" s="5"/>
      <c r="AV85" s="5"/>
      <c r="AW85" s="5"/>
      <c r="AX85" s="5"/>
      <c r="AY85" s="5"/>
      <c r="AZ85" s="5"/>
      <c r="BA85" s="5"/>
      <c r="BB85" s="5"/>
    </row>
    <row r="86" spans="1:54" x14ac:dyDescent="0.25">
      <c r="A86" t="s">
        <v>408</v>
      </c>
      <c r="B86" t="s">
        <v>509</v>
      </c>
      <c r="C86" t="s">
        <v>410</v>
      </c>
      <c r="D86" s="55">
        <v>23616</v>
      </c>
      <c r="E86" t="s">
        <v>425</v>
      </c>
      <c r="F86">
        <v>59</v>
      </c>
      <c r="G86" s="49">
        <v>21470</v>
      </c>
      <c r="H86">
        <v>560270</v>
      </c>
      <c r="I86" s="49">
        <v>28965</v>
      </c>
      <c r="J86" t="s">
        <v>421</v>
      </c>
      <c r="M86" s="5"/>
      <c r="N86" s="5"/>
      <c r="O86" s="5"/>
      <c r="P86" s="5"/>
      <c r="Q86" s="5"/>
      <c r="S86" t="s">
        <v>734</v>
      </c>
      <c r="T86" s="5"/>
      <c r="W86" s="140"/>
      <c r="X86" s="140"/>
      <c r="Y86" s="140"/>
      <c r="Z86" s="140"/>
      <c r="AA86" s="140"/>
      <c r="AB86" s="140"/>
      <c r="AC86" s="140"/>
      <c r="AD86" s="140"/>
      <c r="AE86" s="140"/>
      <c r="AF86" s="140"/>
      <c r="AG86" s="140"/>
      <c r="AH86" s="5"/>
      <c r="AI86" s="5"/>
      <c r="AJ86" s="5"/>
      <c r="AK86" s="5"/>
      <c r="AL86" s="5"/>
      <c r="AM86" s="5"/>
      <c r="AN86" s="5"/>
      <c r="AO86" s="5"/>
      <c r="AP86" s="5"/>
      <c r="AQ86" s="5"/>
      <c r="AR86" s="5"/>
      <c r="AS86" s="5"/>
      <c r="AT86" s="5"/>
      <c r="AU86" s="5"/>
      <c r="AV86" s="5"/>
      <c r="AW86" s="5"/>
      <c r="AX86" s="5"/>
      <c r="AY86" s="5"/>
      <c r="AZ86" s="5"/>
      <c r="BA86" s="5"/>
      <c r="BB86" s="5"/>
    </row>
    <row r="87" spans="1:54" x14ac:dyDescent="0.25">
      <c r="A87" t="s">
        <v>408</v>
      </c>
      <c r="B87" t="s">
        <v>479</v>
      </c>
      <c r="C87" t="s">
        <v>453</v>
      </c>
      <c r="D87" s="55">
        <v>18876</v>
      </c>
      <c r="E87" t="s">
        <v>470</v>
      </c>
      <c r="F87">
        <v>60</v>
      </c>
      <c r="G87" s="49">
        <v>21353</v>
      </c>
      <c r="H87">
        <v>560271</v>
      </c>
      <c r="I87" s="49">
        <v>28953</v>
      </c>
      <c r="J87" t="s">
        <v>421</v>
      </c>
      <c r="M87" s="5"/>
      <c r="N87" s="5"/>
      <c r="O87" s="5"/>
      <c r="P87" s="5"/>
      <c r="Q87" s="5"/>
      <c r="S87" t="s">
        <v>736</v>
      </c>
      <c r="T87" s="5"/>
      <c r="W87" s="140"/>
      <c r="X87" s="140"/>
      <c r="Y87" s="140"/>
      <c r="Z87" s="140"/>
      <c r="AA87" s="140"/>
      <c r="AB87" s="140"/>
      <c r="AC87" s="140"/>
      <c r="AD87" s="140"/>
      <c r="AE87" s="140"/>
      <c r="AF87" s="140"/>
      <c r="AG87" s="140"/>
      <c r="AH87" s="5"/>
      <c r="AI87" s="5"/>
      <c r="AJ87" s="5"/>
      <c r="AK87" s="5"/>
      <c r="AL87" s="5"/>
      <c r="AM87" s="5"/>
      <c r="AN87" s="5"/>
      <c r="AO87" s="5"/>
      <c r="AP87" s="5"/>
      <c r="AQ87" s="5"/>
      <c r="AR87" s="5"/>
      <c r="AS87" s="5"/>
      <c r="AT87" s="5"/>
      <c r="AU87" s="5"/>
      <c r="AV87" s="5"/>
      <c r="AW87" s="5"/>
      <c r="AX87" s="5"/>
      <c r="AY87" s="5"/>
      <c r="AZ87" s="5"/>
      <c r="BA87" s="5"/>
      <c r="BB87" s="5"/>
    </row>
    <row r="88" spans="1:54" x14ac:dyDescent="0.25">
      <c r="A88" t="s">
        <v>413</v>
      </c>
      <c r="B88" t="s">
        <v>564</v>
      </c>
      <c r="C88" t="s">
        <v>565</v>
      </c>
      <c r="D88" s="55">
        <v>18552</v>
      </c>
      <c r="E88" t="s">
        <v>416</v>
      </c>
      <c r="F88">
        <v>60</v>
      </c>
      <c r="G88" s="49">
        <v>21419</v>
      </c>
      <c r="H88">
        <v>351139</v>
      </c>
      <c r="I88" s="49">
        <v>28978</v>
      </c>
      <c r="J88" t="s">
        <v>421</v>
      </c>
      <c r="M88" s="5"/>
      <c r="N88" s="5"/>
      <c r="O88" s="5"/>
      <c r="P88" s="5"/>
      <c r="Q88" s="5"/>
      <c r="S88" t="s">
        <v>738</v>
      </c>
      <c r="T88" s="5"/>
      <c r="W88" s="140"/>
      <c r="X88" s="140"/>
      <c r="Y88" s="140"/>
      <c r="Z88" s="140"/>
      <c r="AA88" s="140"/>
      <c r="AB88" s="140"/>
      <c r="AC88" s="140"/>
      <c r="AD88" s="140"/>
      <c r="AE88" s="140"/>
      <c r="AF88" s="140"/>
      <c r="AG88" s="140"/>
      <c r="AH88" s="5"/>
      <c r="AI88" s="5"/>
      <c r="AJ88" s="5"/>
      <c r="AK88" s="5"/>
      <c r="AL88" s="5"/>
      <c r="AM88" s="5"/>
      <c r="AN88" s="5"/>
      <c r="AO88" s="5"/>
      <c r="AP88" s="5"/>
      <c r="AQ88" s="5"/>
      <c r="AR88" s="5"/>
      <c r="AS88" s="5"/>
      <c r="AT88" s="5"/>
      <c r="AU88" s="5"/>
      <c r="AV88" s="5"/>
      <c r="AW88" s="5"/>
      <c r="AX88" s="5"/>
      <c r="AY88" s="5"/>
      <c r="AZ88" s="5"/>
      <c r="BA88" s="5"/>
      <c r="BB88" s="5"/>
    </row>
    <row r="89" spans="1:54" x14ac:dyDescent="0.25">
      <c r="A89" t="s">
        <v>413</v>
      </c>
      <c r="B89" t="s">
        <v>410</v>
      </c>
      <c r="C89" t="s">
        <v>566</v>
      </c>
      <c r="D89" s="55">
        <v>19572</v>
      </c>
      <c r="E89" t="s">
        <v>439</v>
      </c>
      <c r="F89">
        <v>59</v>
      </c>
      <c r="G89" s="49">
        <v>21800</v>
      </c>
      <c r="H89">
        <v>350030</v>
      </c>
      <c r="I89" s="49">
        <v>29102</v>
      </c>
      <c r="J89" t="s">
        <v>421</v>
      </c>
      <c r="M89" s="5"/>
      <c r="N89" s="5"/>
      <c r="O89" s="5"/>
      <c r="P89" s="5"/>
      <c r="Q89" s="5"/>
      <c r="S89" t="s">
        <v>740</v>
      </c>
      <c r="T89" s="5"/>
      <c r="W89" s="140"/>
      <c r="X89" s="140"/>
      <c r="Y89" s="140"/>
      <c r="Z89" s="140"/>
      <c r="AA89" s="140"/>
      <c r="AB89" s="140"/>
      <c r="AC89" s="140"/>
      <c r="AD89" s="140"/>
      <c r="AE89" s="140"/>
      <c r="AF89" s="140"/>
      <c r="AG89" s="140"/>
      <c r="AH89" s="5"/>
      <c r="AI89" s="5"/>
      <c r="AJ89" s="5"/>
      <c r="AK89" s="5"/>
      <c r="AL89" s="5"/>
      <c r="AM89" s="5"/>
      <c r="AN89" s="5"/>
      <c r="AO89" s="5"/>
      <c r="AP89" s="5"/>
      <c r="AQ89" s="5"/>
      <c r="AR89" s="5"/>
      <c r="AS89" s="5"/>
      <c r="AT89" s="5"/>
      <c r="AU89" s="5"/>
      <c r="AV89" s="5"/>
      <c r="AW89" s="5"/>
      <c r="AX89" s="5"/>
      <c r="AY89" s="5"/>
      <c r="AZ89" s="5"/>
      <c r="BA89" s="5"/>
      <c r="BB89" s="5"/>
    </row>
    <row r="90" spans="1:54" x14ac:dyDescent="0.25">
      <c r="A90" t="s">
        <v>413</v>
      </c>
      <c r="B90" t="s">
        <v>490</v>
      </c>
      <c r="C90" t="s">
        <v>539</v>
      </c>
      <c r="D90" s="55">
        <v>25524</v>
      </c>
      <c r="E90" t="s">
        <v>567</v>
      </c>
      <c r="F90">
        <v>59</v>
      </c>
      <c r="G90" s="49">
        <v>21589</v>
      </c>
      <c r="H90">
        <v>351040</v>
      </c>
      <c r="I90" s="49">
        <v>28995</v>
      </c>
      <c r="J90" t="s">
        <v>421</v>
      </c>
      <c r="M90" s="5"/>
      <c r="N90" s="5"/>
      <c r="O90" s="5"/>
      <c r="P90" s="5"/>
      <c r="Q90" s="5"/>
      <c r="S90" t="s">
        <v>741</v>
      </c>
      <c r="T90" s="5"/>
      <c r="W90" s="140"/>
      <c r="X90" s="140"/>
      <c r="Y90" s="140"/>
      <c r="Z90" s="140"/>
      <c r="AA90" s="140"/>
      <c r="AB90" s="140"/>
      <c r="AC90" s="140"/>
      <c r="AD90" s="140"/>
      <c r="AE90" s="140"/>
      <c r="AF90" s="140"/>
      <c r="AG90" s="140"/>
      <c r="AH90" s="5"/>
      <c r="AI90" s="5"/>
      <c r="AJ90" s="5"/>
      <c r="AK90" s="5"/>
      <c r="AL90" s="5"/>
      <c r="AM90" s="5"/>
      <c r="AN90" s="5"/>
      <c r="AO90" s="5"/>
      <c r="AP90" s="5"/>
      <c r="AQ90" s="5"/>
      <c r="AR90" s="5"/>
      <c r="AS90" s="5"/>
      <c r="AT90" s="5"/>
      <c r="AU90" s="5"/>
      <c r="AV90" s="5"/>
      <c r="AW90" s="5"/>
      <c r="AX90" s="5"/>
      <c r="AY90" s="5"/>
      <c r="AZ90" s="5"/>
      <c r="BA90" s="5"/>
      <c r="BB90" s="5"/>
    </row>
    <row r="91" spans="1:54" x14ac:dyDescent="0.25">
      <c r="A91" t="s">
        <v>413</v>
      </c>
      <c r="B91" t="s">
        <v>461</v>
      </c>
      <c r="C91" t="s">
        <v>167</v>
      </c>
      <c r="D91" s="55">
        <v>23568</v>
      </c>
      <c r="E91" t="s">
        <v>473</v>
      </c>
      <c r="F91">
        <v>59</v>
      </c>
      <c r="G91" s="49">
        <v>21713</v>
      </c>
      <c r="H91">
        <v>350940</v>
      </c>
      <c r="I91" s="49">
        <v>29108</v>
      </c>
      <c r="J91" t="s">
        <v>421</v>
      </c>
      <c r="M91" s="5"/>
      <c r="N91" s="5"/>
      <c r="O91" s="5"/>
      <c r="P91" s="5"/>
      <c r="Q91" s="5"/>
      <c r="S91" t="s">
        <v>742</v>
      </c>
      <c r="T91" s="5"/>
      <c r="W91" s="140"/>
      <c r="X91" s="140"/>
      <c r="Y91" s="140"/>
      <c r="Z91" s="140"/>
      <c r="AA91" s="140"/>
      <c r="AB91" s="140"/>
      <c r="AC91" s="140"/>
      <c r="AD91" s="140"/>
      <c r="AE91" s="140"/>
      <c r="AF91" s="140"/>
      <c r="AG91" s="140"/>
      <c r="AH91" s="5"/>
      <c r="AI91" s="5"/>
      <c r="AJ91" s="5"/>
      <c r="AK91" s="5"/>
      <c r="AL91" s="5"/>
      <c r="AM91" s="5"/>
      <c r="AN91" s="5"/>
      <c r="AO91" s="5"/>
      <c r="AP91" s="5"/>
      <c r="AQ91" s="5"/>
      <c r="AR91" s="5"/>
      <c r="AS91" s="5"/>
      <c r="AT91" s="5"/>
      <c r="AU91" s="5"/>
      <c r="AV91" s="5"/>
      <c r="AW91" s="5"/>
      <c r="AX91" s="5"/>
      <c r="AY91" s="5"/>
      <c r="AZ91" s="5"/>
      <c r="BA91" s="5"/>
      <c r="BB91" s="5"/>
    </row>
    <row r="92" spans="1:54" x14ac:dyDescent="0.25">
      <c r="A92" t="s">
        <v>408</v>
      </c>
      <c r="B92" t="s">
        <v>568</v>
      </c>
      <c r="C92" t="s">
        <v>419</v>
      </c>
      <c r="D92" s="55">
        <v>29700</v>
      </c>
      <c r="E92" t="s">
        <v>473</v>
      </c>
      <c r="F92">
        <v>59</v>
      </c>
      <c r="G92" s="49">
        <v>21735</v>
      </c>
      <c r="H92">
        <v>350804</v>
      </c>
      <c r="I92" s="49">
        <v>28860</v>
      </c>
      <c r="J92" t="s">
        <v>421</v>
      </c>
      <c r="M92" s="5"/>
      <c r="N92" s="5"/>
      <c r="O92" s="5"/>
      <c r="P92" s="5"/>
      <c r="Q92" s="5"/>
      <c r="S92" t="s">
        <v>743</v>
      </c>
      <c r="T92" s="5"/>
      <c r="W92" s="140"/>
      <c r="X92" s="140"/>
      <c r="Y92" s="140"/>
      <c r="Z92" s="140"/>
      <c r="AA92" s="140"/>
      <c r="AB92" s="140"/>
      <c r="AC92" s="140"/>
      <c r="AD92" s="140"/>
      <c r="AE92" s="140"/>
      <c r="AF92" s="140"/>
      <c r="AG92" s="140"/>
      <c r="AH92" s="5"/>
      <c r="AI92" s="5"/>
      <c r="AJ92" s="5"/>
      <c r="AK92" s="5"/>
      <c r="AL92" s="5"/>
      <c r="AM92" s="5"/>
      <c r="AN92" s="5"/>
      <c r="AO92" s="5"/>
      <c r="AP92" s="5"/>
      <c r="AQ92" s="5"/>
      <c r="AR92" s="5"/>
      <c r="AS92" s="5"/>
      <c r="AT92" s="5"/>
      <c r="AU92" s="5"/>
      <c r="AV92" s="5"/>
      <c r="AW92" s="5"/>
      <c r="AX92" s="5"/>
      <c r="AY92" s="5"/>
      <c r="AZ92" s="5"/>
      <c r="BA92" s="5"/>
      <c r="BB92" s="5"/>
    </row>
    <row r="93" spans="1:54" x14ac:dyDescent="0.25">
      <c r="A93" t="s">
        <v>408</v>
      </c>
      <c r="B93" t="s">
        <v>569</v>
      </c>
      <c r="C93" t="s">
        <v>410</v>
      </c>
      <c r="D93" s="55">
        <v>27564</v>
      </c>
      <c r="E93" t="s">
        <v>536</v>
      </c>
      <c r="F93">
        <v>58</v>
      </c>
      <c r="G93" s="49">
        <v>21896</v>
      </c>
      <c r="H93">
        <v>350905</v>
      </c>
      <c r="I93" s="49">
        <v>28987</v>
      </c>
      <c r="J93" t="s">
        <v>421</v>
      </c>
      <c r="M93" s="5"/>
      <c r="N93" s="5"/>
      <c r="O93" s="5"/>
      <c r="P93" s="5"/>
      <c r="Q93" s="5"/>
      <c r="S93" t="s">
        <v>747</v>
      </c>
      <c r="T93" s="5"/>
      <c r="W93" s="140"/>
      <c r="X93" s="140"/>
      <c r="Y93" s="140"/>
      <c r="Z93" s="140"/>
      <c r="AA93" s="140"/>
      <c r="AB93" s="140"/>
      <c r="AC93" s="140"/>
      <c r="AD93" s="140"/>
      <c r="AE93" s="140"/>
      <c r="AF93" s="140"/>
      <c r="AG93" s="140"/>
      <c r="AH93" s="5"/>
      <c r="AI93" s="5"/>
      <c r="AJ93" s="5"/>
      <c r="AK93" s="5"/>
      <c r="AL93" s="5"/>
      <c r="AM93" s="5"/>
      <c r="AN93" s="5"/>
      <c r="AO93" s="5"/>
      <c r="AP93" s="5"/>
      <c r="AQ93" s="5"/>
      <c r="AR93" s="5"/>
      <c r="AS93" s="5"/>
      <c r="AT93" s="5"/>
      <c r="AU93" s="5"/>
      <c r="AV93" s="5"/>
      <c r="AW93" s="5"/>
      <c r="AX93" s="5"/>
      <c r="AY93" s="5"/>
      <c r="AZ93" s="5"/>
      <c r="BA93" s="5"/>
      <c r="BB93" s="5"/>
    </row>
    <row r="94" spans="1:54" x14ac:dyDescent="0.25">
      <c r="A94" t="s">
        <v>413</v>
      </c>
      <c r="B94" t="s">
        <v>570</v>
      </c>
      <c r="C94" t="s">
        <v>571</v>
      </c>
      <c r="D94" s="55">
        <v>19908</v>
      </c>
      <c r="E94" t="s">
        <v>457</v>
      </c>
      <c r="F94">
        <v>58</v>
      </c>
      <c r="G94" s="49">
        <v>22084</v>
      </c>
      <c r="H94">
        <v>351209</v>
      </c>
      <c r="I94" s="49">
        <v>28917</v>
      </c>
      <c r="J94" t="s">
        <v>421</v>
      </c>
      <c r="M94" s="5"/>
      <c r="N94" s="5"/>
      <c r="O94" s="5"/>
      <c r="P94" s="5"/>
      <c r="Q94" s="5"/>
      <c r="S94" t="s">
        <v>749</v>
      </c>
      <c r="T94" s="5"/>
      <c r="W94" s="140"/>
      <c r="X94" s="140"/>
      <c r="Y94" s="140"/>
      <c r="Z94" s="140"/>
      <c r="AA94" s="140"/>
      <c r="AB94" s="140"/>
      <c r="AC94" s="140"/>
      <c r="AD94" s="140"/>
      <c r="AE94" s="140"/>
      <c r="AF94" s="140"/>
      <c r="AG94" s="140"/>
      <c r="AH94" s="5"/>
      <c r="AI94" s="5"/>
      <c r="AJ94" s="5"/>
      <c r="AK94" s="5"/>
      <c r="AL94" s="5"/>
      <c r="AM94" s="5"/>
      <c r="AN94" s="5"/>
      <c r="AO94" s="5"/>
      <c r="AP94" s="5"/>
      <c r="AQ94" s="5"/>
      <c r="AR94" s="5"/>
      <c r="AS94" s="5"/>
      <c r="AT94" s="5"/>
      <c r="AU94" s="5"/>
      <c r="AV94" s="5"/>
      <c r="AW94" s="5"/>
      <c r="AX94" s="5"/>
      <c r="AY94" s="5"/>
      <c r="AZ94" s="5"/>
      <c r="BA94" s="5"/>
      <c r="BB94" s="5"/>
    </row>
    <row r="95" spans="1:54" x14ac:dyDescent="0.25">
      <c r="A95" t="s">
        <v>408</v>
      </c>
      <c r="B95" t="s">
        <v>541</v>
      </c>
      <c r="C95" t="s">
        <v>542</v>
      </c>
      <c r="D95" s="55">
        <v>20640</v>
      </c>
      <c r="E95" t="s">
        <v>416</v>
      </c>
      <c r="F95">
        <v>61</v>
      </c>
      <c r="G95" s="49">
        <v>20952</v>
      </c>
      <c r="H95">
        <v>350447</v>
      </c>
      <c r="I95" s="49">
        <v>29185</v>
      </c>
      <c r="J95" t="s">
        <v>421</v>
      </c>
      <c r="M95" s="5"/>
      <c r="N95" s="5"/>
      <c r="O95" s="5"/>
      <c r="P95" s="5"/>
      <c r="Q95" s="5"/>
      <c r="S95" t="s">
        <v>754</v>
      </c>
      <c r="T95" s="5"/>
      <c r="W95" s="140"/>
      <c r="X95" s="140"/>
      <c r="Y95" s="140"/>
      <c r="Z95" s="140"/>
      <c r="AA95" s="140"/>
      <c r="AB95" s="140"/>
      <c r="AC95" s="140"/>
      <c r="AD95" s="140"/>
      <c r="AE95" s="140"/>
      <c r="AF95" s="140"/>
      <c r="AG95" s="140"/>
      <c r="AH95" s="5"/>
      <c r="AI95" s="5"/>
      <c r="AJ95" s="5"/>
      <c r="AK95" s="5"/>
      <c r="AL95" s="5"/>
      <c r="AM95" s="5"/>
      <c r="AN95" s="5"/>
      <c r="AO95" s="5"/>
      <c r="AP95" s="5"/>
      <c r="AQ95" s="5"/>
      <c r="AR95" s="5"/>
      <c r="AS95" s="5"/>
      <c r="AT95" s="5"/>
      <c r="AU95" s="5"/>
      <c r="AV95" s="5"/>
      <c r="AW95" s="5"/>
      <c r="AX95" s="5"/>
      <c r="AY95" s="5"/>
      <c r="AZ95" s="5"/>
      <c r="BA95" s="5"/>
      <c r="BB95" s="5"/>
    </row>
    <row r="96" spans="1:54" x14ac:dyDescent="0.25">
      <c r="A96" t="s">
        <v>408</v>
      </c>
      <c r="B96" t="s">
        <v>549</v>
      </c>
      <c r="C96" t="s">
        <v>86</v>
      </c>
      <c r="D96" s="55">
        <v>18300</v>
      </c>
      <c r="E96" t="s">
        <v>473</v>
      </c>
      <c r="F96">
        <v>61</v>
      </c>
      <c r="G96" s="49">
        <v>20877</v>
      </c>
      <c r="H96">
        <v>351048</v>
      </c>
      <c r="I96" s="49">
        <v>29199</v>
      </c>
      <c r="J96" t="s">
        <v>466</v>
      </c>
      <c r="M96" s="5"/>
      <c r="N96" s="5"/>
      <c r="O96" s="5"/>
      <c r="P96" s="5"/>
      <c r="Q96" s="5"/>
      <c r="S96" t="s">
        <v>758</v>
      </c>
      <c r="T96" s="5"/>
      <c r="W96" s="140"/>
      <c r="X96" s="140"/>
      <c r="Y96" s="140"/>
      <c r="Z96" s="140"/>
      <c r="AA96" s="140"/>
      <c r="AB96" s="140"/>
      <c r="AC96" s="140"/>
      <c r="AD96" s="140"/>
      <c r="AE96" s="140"/>
      <c r="AF96" s="140"/>
      <c r="AG96" s="140"/>
      <c r="AH96" s="5"/>
      <c r="AI96" s="5"/>
      <c r="AJ96" s="5"/>
      <c r="AK96" s="5"/>
      <c r="AL96" s="5"/>
      <c r="AM96" s="5"/>
      <c r="AN96" s="5"/>
      <c r="AO96" s="5"/>
      <c r="AP96" s="5"/>
      <c r="AQ96" s="5"/>
      <c r="AR96" s="5"/>
      <c r="AS96" s="5"/>
      <c r="AT96" s="5"/>
      <c r="AU96" s="5"/>
      <c r="AV96" s="5"/>
      <c r="AW96" s="5"/>
      <c r="AX96" s="5"/>
      <c r="AY96" s="5"/>
      <c r="AZ96" s="5"/>
      <c r="BA96" s="5"/>
      <c r="BB96" s="5"/>
    </row>
    <row r="97" spans="1:54" x14ac:dyDescent="0.25">
      <c r="A97" t="s">
        <v>408</v>
      </c>
      <c r="B97" t="s">
        <v>572</v>
      </c>
      <c r="C97" t="s">
        <v>157</v>
      </c>
      <c r="D97" s="55">
        <v>19272</v>
      </c>
      <c r="E97" t="s">
        <v>473</v>
      </c>
      <c r="F97">
        <v>61</v>
      </c>
      <c r="G97" s="49">
        <v>21004</v>
      </c>
      <c r="H97">
        <v>351149</v>
      </c>
      <c r="I97" s="49">
        <v>29143</v>
      </c>
      <c r="J97" t="s">
        <v>466</v>
      </c>
      <c r="M97" s="5"/>
      <c r="N97" s="5"/>
      <c r="O97" s="5"/>
      <c r="P97" s="5"/>
      <c r="Q97" s="5"/>
      <c r="S97" t="s">
        <v>759</v>
      </c>
      <c r="T97" s="5"/>
      <c r="W97" s="140"/>
      <c r="X97" s="140"/>
      <c r="Y97" s="140"/>
      <c r="Z97" s="140"/>
      <c r="AA97" s="140"/>
      <c r="AB97" s="140"/>
      <c r="AC97" s="140"/>
      <c r="AD97" s="140"/>
      <c r="AE97" s="140"/>
      <c r="AF97" s="140"/>
      <c r="AG97" s="140"/>
      <c r="AH97" s="5"/>
      <c r="AI97" s="5"/>
      <c r="AJ97" s="5"/>
      <c r="AK97" s="5"/>
      <c r="AL97" s="5"/>
      <c r="AM97" s="5"/>
      <c r="AN97" s="5"/>
      <c r="AO97" s="5"/>
      <c r="AP97" s="5"/>
      <c r="AQ97" s="5"/>
      <c r="AR97" s="5"/>
      <c r="AS97" s="5"/>
      <c r="AT97" s="5"/>
      <c r="AU97" s="5"/>
      <c r="AV97" s="5"/>
      <c r="AW97" s="5"/>
      <c r="AX97" s="5"/>
      <c r="AY97" s="5"/>
      <c r="AZ97" s="5"/>
      <c r="BA97" s="5"/>
      <c r="BB97" s="5"/>
    </row>
    <row r="98" spans="1:54" x14ac:dyDescent="0.25">
      <c r="A98" t="s">
        <v>408</v>
      </c>
      <c r="B98" t="s">
        <v>474</v>
      </c>
      <c r="C98" t="s">
        <v>451</v>
      </c>
      <c r="D98" s="55">
        <v>28476</v>
      </c>
      <c r="E98" t="s">
        <v>473</v>
      </c>
      <c r="F98">
        <v>60</v>
      </c>
      <c r="G98" s="49">
        <v>21210</v>
      </c>
      <c r="H98">
        <v>350317</v>
      </c>
      <c r="I98" s="49">
        <v>28880</v>
      </c>
      <c r="J98" t="s">
        <v>466</v>
      </c>
      <c r="M98" s="5"/>
      <c r="N98" s="5"/>
      <c r="O98" s="5"/>
      <c r="P98" s="5"/>
      <c r="Q98" s="5"/>
      <c r="S98" t="s">
        <v>763</v>
      </c>
      <c r="T98" s="5"/>
      <c r="W98" s="140"/>
      <c r="X98" s="406" t="s">
        <v>1499</v>
      </c>
      <c r="Y98" s="407"/>
      <c r="Z98" s="407"/>
      <c r="AA98" s="407"/>
      <c r="AB98" s="407"/>
      <c r="AC98" s="407"/>
      <c r="AD98" s="407"/>
      <c r="AE98" s="408"/>
      <c r="AF98" s="140"/>
      <c r="AG98" s="140"/>
      <c r="AH98" s="5"/>
      <c r="AI98" s="5"/>
      <c r="AJ98" s="5"/>
      <c r="AK98" s="5"/>
      <c r="AL98" s="5"/>
      <c r="AM98" s="5"/>
      <c r="AN98" s="5"/>
      <c r="AO98" s="5"/>
      <c r="AP98" s="5"/>
      <c r="AQ98" s="5"/>
      <c r="AR98" s="5"/>
      <c r="AS98" s="5"/>
      <c r="AT98" s="5"/>
      <c r="AU98" s="5"/>
      <c r="AV98" s="5"/>
      <c r="AW98" s="5"/>
      <c r="AX98" s="5"/>
      <c r="AY98" s="5"/>
      <c r="AZ98" s="5"/>
      <c r="BA98" s="5"/>
      <c r="BB98" s="5"/>
    </row>
    <row r="99" spans="1:54" x14ac:dyDescent="0.25">
      <c r="A99" t="s">
        <v>413</v>
      </c>
      <c r="B99" t="s">
        <v>570</v>
      </c>
      <c r="C99" t="s">
        <v>472</v>
      </c>
      <c r="D99" s="55">
        <v>27396</v>
      </c>
      <c r="E99" t="s">
        <v>416</v>
      </c>
      <c r="F99">
        <v>60</v>
      </c>
      <c r="G99" s="49">
        <v>21409</v>
      </c>
      <c r="H99">
        <v>350220</v>
      </c>
      <c r="I99" s="49">
        <v>28995</v>
      </c>
      <c r="J99" t="s">
        <v>466</v>
      </c>
      <c r="M99" s="5"/>
      <c r="N99" s="5"/>
      <c r="O99" s="5"/>
      <c r="P99" s="5"/>
      <c r="Q99" s="5"/>
      <c r="S99" t="s">
        <v>765</v>
      </c>
      <c r="T99" s="5"/>
      <c r="W99" s="140"/>
      <c r="X99" s="409"/>
      <c r="Y99" s="410"/>
      <c r="Z99" s="410"/>
      <c r="AA99" s="410"/>
      <c r="AB99" s="410"/>
      <c r="AC99" s="410"/>
      <c r="AD99" s="410"/>
      <c r="AE99" s="411"/>
      <c r="AF99" s="140"/>
      <c r="AG99" s="140"/>
      <c r="AH99" s="5"/>
      <c r="AI99" s="5"/>
      <c r="AJ99" s="5"/>
      <c r="AK99" s="5"/>
      <c r="AL99" s="5"/>
      <c r="AM99" s="5"/>
      <c r="AN99" s="5"/>
      <c r="AO99" s="5"/>
      <c r="AP99" s="5"/>
      <c r="AQ99" s="5"/>
      <c r="AR99" s="5"/>
      <c r="AS99" s="5"/>
      <c r="AT99" s="5"/>
      <c r="AU99" s="5"/>
      <c r="AV99" s="5"/>
      <c r="AW99" s="5"/>
      <c r="AX99" s="5"/>
      <c r="AY99" s="5"/>
      <c r="AZ99" s="5"/>
      <c r="BA99" s="5"/>
      <c r="BB99" s="5"/>
    </row>
    <row r="100" spans="1:54" x14ac:dyDescent="0.25">
      <c r="A100" t="s">
        <v>408</v>
      </c>
      <c r="B100" t="s">
        <v>431</v>
      </c>
      <c r="C100" t="s">
        <v>573</v>
      </c>
      <c r="D100" s="55">
        <v>20796</v>
      </c>
      <c r="E100" t="s">
        <v>473</v>
      </c>
      <c r="F100">
        <v>59</v>
      </c>
      <c r="G100" s="49">
        <v>21635</v>
      </c>
      <c r="H100">
        <v>350484</v>
      </c>
      <c r="I100" s="49">
        <v>29110</v>
      </c>
      <c r="J100" t="s">
        <v>466</v>
      </c>
      <c r="M100" s="5"/>
      <c r="N100" s="5"/>
      <c r="O100" s="5"/>
      <c r="P100" s="5"/>
      <c r="Q100" s="5"/>
      <c r="S100" t="s">
        <v>767</v>
      </c>
      <c r="T100" s="5"/>
      <c r="W100" s="140"/>
      <c r="X100" s="140"/>
      <c r="Y100" s="140"/>
      <c r="Z100" s="140"/>
      <c r="AA100" s="140"/>
      <c r="AB100" s="140"/>
      <c r="AC100" s="140"/>
      <c r="AD100" s="140"/>
      <c r="AE100" s="140"/>
      <c r="AF100" s="140"/>
      <c r="AG100" s="140"/>
      <c r="AH100" s="5"/>
      <c r="AI100" s="5"/>
      <c r="AJ100" s="5"/>
      <c r="AK100" s="5"/>
      <c r="AL100" s="5"/>
      <c r="AM100" s="5"/>
      <c r="AN100" s="5"/>
      <c r="AO100" s="5"/>
      <c r="AP100" s="5"/>
      <c r="AQ100" s="5"/>
      <c r="AR100" s="5"/>
      <c r="AS100" s="5"/>
      <c r="AT100" s="5"/>
      <c r="AU100" s="5"/>
      <c r="AV100" s="5"/>
      <c r="AW100" s="5"/>
      <c r="AX100" s="5"/>
      <c r="AY100" s="5"/>
      <c r="AZ100" s="5"/>
      <c r="BA100" s="5"/>
      <c r="BB100" s="5"/>
    </row>
    <row r="101" spans="1:54" x14ac:dyDescent="0.25">
      <c r="A101" t="s">
        <v>408</v>
      </c>
      <c r="B101" t="s">
        <v>574</v>
      </c>
      <c r="C101" t="s">
        <v>575</v>
      </c>
      <c r="D101" s="55">
        <v>21540</v>
      </c>
      <c r="E101" t="s">
        <v>416</v>
      </c>
      <c r="F101">
        <v>60</v>
      </c>
      <c r="G101" s="49">
        <v>21322</v>
      </c>
      <c r="H101">
        <v>560277</v>
      </c>
      <c r="I101" s="49">
        <v>28948</v>
      </c>
      <c r="J101" t="s">
        <v>466</v>
      </c>
      <c r="M101" s="5"/>
      <c r="N101" s="5"/>
      <c r="O101" s="5"/>
      <c r="P101" s="5"/>
      <c r="Q101" s="5"/>
      <c r="S101" t="s">
        <v>768</v>
      </c>
      <c r="T101" s="5"/>
      <c r="W101" s="140"/>
      <c r="X101" s="140"/>
      <c r="Y101" s="5" t="s">
        <v>1500</v>
      </c>
      <c r="Z101" s="5"/>
      <c r="AA101" s="5"/>
      <c r="AB101" s="5"/>
      <c r="AC101" s="5"/>
      <c r="AD101" s="140"/>
      <c r="AE101" s="140"/>
      <c r="AF101" s="140"/>
      <c r="AG101" s="140"/>
      <c r="AH101" s="5"/>
      <c r="AI101" s="5"/>
      <c r="AJ101" s="5"/>
      <c r="AK101" s="5"/>
      <c r="AL101" s="5"/>
      <c r="AM101" s="5"/>
      <c r="AN101" s="5"/>
      <c r="AO101" s="5"/>
      <c r="AP101" s="5"/>
      <c r="AQ101" s="5"/>
      <c r="AR101" s="5"/>
      <c r="AS101" s="5"/>
      <c r="AT101" s="5"/>
      <c r="AU101" s="5"/>
      <c r="AV101" s="5"/>
      <c r="AW101" s="5"/>
      <c r="AX101" s="5"/>
      <c r="AY101" s="5"/>
      <c r="AZ101" s="5"/>
      <c r="BA101" s="5"/>
      <c r="BB101" s="5"/>
    </row>
    <row r="102" spans="1:54" x14ac:dyDescent="0.25">
      <c r="A102" t="s">
        <v>408</v>
      </c>
      <c r="B102" t="s">
        <v>524</v>
      </c>
      <c r="C102" t="s">
        <v>93</v>
      </c>
      <c r="D102" s="55">
        <v>30708</v>
      </c>
      <c r="E102" t="s">
        <v>439</v>
      </c>
      <c r="F102">
        <v>61</v>
      </c>
      <c r="G102" s="49">
        <v>21042</v>
      </c>
      <c r="H102">
        <v>350149</v>
      </c>
      <c r="I102" s="49">
        <v>28902</v>
      </c>
      <c r="J102" t="s">
        <v>466</v>
      </c>
      <c r="M102" s="5"/>
      <c r="N102" s="5"/>
      <c r="O102" s="5"/>
      <c r="P102" s="5"/>
      <c r="Q102" s="5"/>
      <c r="S102" t="s">
        <v>769</v>
      </c>
      <c r="T102" s="5"/>
      <c r="W102" s="140"/>
      <c r="X102" s="140"/>
      <c r="Y102" s="140"/>
      <c r="Z102" s="140"/>
      <c r="AA102" s="140"/>
      <c r="AB102" s="140"/>
      <c r="AC102" s="140"/>
      <c r="AD102" s="140"/>
      <c r="AE102" s="140"/>
      <c r="AF102" s="140"/>
      <c r="AG102" s="140"/>
      <c r="AH102" s="5"/>
      <c r="AI102" s="5"/>
      <c r="AJ102" s="5"/>
      <c r="AK102" s="5"/>
      <c r="AL102" s="5"/>
      <c r="AM102" s="5"/>
      <c r="AN102" s="5"/>
      <c r="AO102" s="5"/>
      <c r="AP102" s="5"/>
      <c r="AQ102" s="5"/>
      <c r="AR102" s="5"/>
      <c r="AS102" s="5"/>
      <c r="AT102" s="5"/>
      <c r="AU102" s="5"/>
      <c r="AV102" s="5"/>
      <c r="AW102" s="5"/>
      <c r="AX102" s="5"/>
      <c r="AY102" s="5"/>
      <c r="AZ102" s="5"/>
      <c r="BA102" s="5"/>
      <c r="BB102" s="5"/>
    </row>
    <row r="103" spans="1:54" x14ac:dyDescent="0.25">
      <c r="A103" t="s">
        <v>413</v>
      </c>
      <c r="B103" t="s">
        <v>409</v>
      </c>
      <c r="C103" t="s">
        <v>576</v>
      </c>
      <c r="D103" s="55">
        <v>29676</v>
      </c>
      <c r="E103" t="s">
        <v>577</v>
      </c>
      <c r="F103">
        <v>61</v>
      </c>
      <c r="G103" s="49">
        <v>21005</v>
      </c>
      <c r="H103">
        <v>350663</v>
      </c>
      <c r="I103" s="49">
        <v>28943</v>
      </c>
      <c r="J103" t="s">
        <v>466</v>
      </c>
      <c r="M103" s="5"/>
      <c r="N103" s="5"/>
      <c r="O103" s="5"/>
      <c r="P103" s="5"/>
      <c r="Q103" s="5"/>
      <c r="S103" t="s">
        <v>771</v>
      </c>
      <c r="T103" s="5"/>
      <c r="W103" s="140"/>
      <c r="X103" s="140"/>
      <c r="Y103" s="5" t="s">
        <v>1501</v>
      </c>
      <c r="Z103" s="5"/>
      <c r="AA103" s="5"/>
      <c r="AB103" s="140"/>
      <c r="AC103" s="140"/>
      <c r="AD103" s="140"/>
      <c r="AE103" s="140"/>
      <c r="AF103" s="140"/>
      <c r="AG103" s="140"/>
      <c r="AH103" s="5"/>
      <c r="AI103" s="5"/>
      <c r="AJ103" s="5"/>
      <c r="AK103" s="5"/>
      <c r="AL103" s="5"/>
      <c r="AM103" s="5"/>
      <c r="AN103" s="5"/>
      <c r="AO103" s="5"/>
      <c r="AP103" s="5"/>
      <c r="AQ103" s="5"/>
      <c r="AR103" s="5"/>
      <c r="AS103" s="5"/>
      <c r="AT103" s="5"/>
      <c r="AU103" s="5"/>
      <c r="AV103" s="5"/>
      <c r="AW103" s="5"/>
      <c r="AX103" s="5"/>
      <c r="AY103" s="5"/>
      <c r="AZ103" s="5"/>
      <c r="BA103" s="5"/>
      <c r="BB103" s="5"/>
    </row>
    <row r="104" spans="1:54" x14ac:dyDescent="0.25">
      <c r="A104" t="s">
        <v>408</v>
      </c>
      <c r="B104" t="s">
        <v>578</v>
      </c>
      <c r="C104" t="s">
        <v>419</v>
      </c>
      <c r="D104" s="55">
        <v>18084</v>
      </c>
      <c r="E104" t="s">
        <v>416</v>
      </c>
      <c r="F104">
        <v>59</v>
      </c>
      <c r="G104" s="49">
        <v>21705</v>
      </c>
      <c r="H104">
        <v>350784</v>
      </c>
      <c r="I104" s="49">
        <v>28950</v>
      </c>
      <c r="J104" t="s">
        <v>466</v>
      </c>
      <c r="M104" s="5"/>
      <c r="N104" s="5"/>
      <c r="O104" s="5"/>
      <c r="P104" s="5"/>
      <c r="Q104" s="5"/>
      <c r="S104" t="s">
        <v>772</v>
      </c>
      <c r="T104" s="5"/>
      <c r="W104" s="140"/>
      <c r="X104" s="140"/>
      <c r="Y104" s="140"/>
      <c r="Z104" s="140"/>
      <c r="AA104" s="140"/>
      <c r="AB104" s="140"/>
      <c r="AC104" s="140"/>
      <c r="AD104" s="140"/>
      <c r="AE104" s="140"/>
      <c r="AF104" s="140"/>
      <c r="AG104" s="140"/>
      <c r="AH104" s="5"/>
      <c r="AI104" s="5"/>
      <c r="AJ104" s="5"/>
      <c r="AK104" s="5"/>
      <c r="AL104" s="5"/>
      <c r="AM104" s="5"/>
      <c r="AN104" s="5"/>
      <c r="AO104" s="5"/>
      <c r="AP104" s="5"/>
      <c r="AQ104" s="5"/>
      <c r="AR104" s="5"/>
      <c r="AS104" s="5"/>
      <c r="AT104" s="5"/>
      <c r="AU104" s="5"/>
      <c r="AV104" s="5"/>
      <c r="AW104" s="5"/>
      <c r="AX104" s="5"/>
      <c r="AY104" s="5"/>
      <c r="AZ104" s="5"/>
      <c r="BA104" s="5"/>
      <c r="BB104" s="5"/>
    </row>
    <row r="105" spans="1:54" x14ac:dyDescent="0.25">
      <c r="A105" t="s">
        <v>413</v>
      </c>
      <c r="B105" t="s">
        <v>579</v>
      </c>
      <c r="C105" t="s">
        <v>580</v>
      </c>
      <c r="D105" s="55">
        <v>26304</v>
      </c>
      <c r="E105" t="s">
        <v>457</v>
      </c>
      <c r="F105">
        <v>62</v>
      </c>
      <c r="G105" s="49">
        <v>20506</v>
      </c>
      <c r="H105">
        <v>560356</v>
      </c>
      <c r="I105" s="49">
        <v>29009</v>
      </c>
      <c r="J105" t="s">
        <v>412</v>
      </c>
      <c r="M105" s="5"/>
      <c r="N105" s="5"/>
      <c r="O105" s="5"/>
      <c r="P105" s="5"/>
      <c r="Q105" s="5"/>
      <c r="S105" t="s">
        <v>775</v>
      </c>
      <c r="T105" s="5"/>
      <c r="W105" s="140"/>
      <c r="X105" s="140"/>
      <c r="Y105" s="5" t="s">
        <v>1502</v>
      </c>
      <c r="Z105" s="5"/>
      <c r="AA105" s="5"/>
      <c r="AB105" s="5"/>
      <c r="AC105" s="5"/>
      <c r="AD105" s="140"/>
      <c r="AE105" s="140"/>
      <c r="AF105" s="140"/>
      <c r="AG105" s="140"/>
      <c r="AH105" s="5"/>
      <c r="AI105" s="5"/>
      <c r="AJ105" s="5"/>
      <c r="AK105" s="5"/>
      <c r="AL105" s="5"/>
      <c r="AM105" s="5"/>
      <c r="AN105" s="5"/>
      <c r="AO105" s="5"/>
      <c r="AP105" s="5"/>
      <c r="AQ105" s="5"/>
      <c r="AR105" s="5"/>
      <c r="AS105" s="5"/>
      <c r="AT105" s="5"/>
      <c r="AU105" s="5"/>
      <c r="AV105" s="5"/>
      <c r="AW105" s="5"/>
      <c r="AX105" s="5"/>
      <c r="AY105" s="5"/>
      <c r="AZ105" s="5"/>
      <c r="BA105" s="5"/>
      <c r="BB105" s="5"/>
    </row>
    <row r="106" spans="1:54" x14ac:dyDescent="0.25">
      <c r="A106" t="s">
        <v>413</v>
      </c>
      <c r="B106" t="s">
        <v>495</v>
      </c>
      <c r="C106" t="s">
        <v>581</v>
      </c>
      <c r="D106" s="55">
        <v>25080</v>
      </c>
      <c r="E106" t="s">
        <v>416</v>
      </c>
      <c r="F106">
        <v>59</v>
      </c>
      <c r="G106" s="49">
        <v>21544</v>
      </c>
      <c r="H106">
        <v>560357</v>
      </c>
      <c r="I106" s="49">
        <v>28940</v>
      </c>
      <c r="J106" t="s">
        <v>412</v>
      </c>
      <c r="M106" s="5"/>
      <c r="N106" s="5"/>
      <c r="O106" s="5"/>
      <c r="P106" s="5"/>
      <c r="Q106" s="5"/>
      <c r="S106" t="s">
        <v>777</v>
      </c>
      <c r="T106" s="5"/>
      <c r="W106" s="140"/>
      <c r="X106" s="140"/>
      <c r="Y106" s="140"/>
      <c r="Z106" s="140"/>
      <c r="AA106" s="140"/>
      <c r="AB106" s="140"/>
      <c r="AC106" s="140"/>
      <c r="AD106" s="140"/>
      <c r="AE106" s="140"/>
      <c r="AF106" s="140"/>
      <c r="AG106" s="140"/>
      <c r="AH106" s="5"/>
      <c r="AI106" s="5"/>
      <c r="AJ106" s="5"/>
      <c r="AK106" s="5"/>
      <c r="AL106" s="5"/>
      <c r="AM106" s="5"/>
      <c r="AN106" s="5"/>
      <c r="AO106" s="5"/>
      <c r="AP106" s="5"/>
      <c r="AQ106" s="5"/>
      <c r="AR106" s="5"/>
      <c r="AS106" s="5"/>
      <c r="AT106" s="5"/>
      <c r="AU106" s="5"/>
      <c r="AV106" s="5"/>
      <c r="AW106" s="5"/>
      <c r="AX106" s="5"/>
      <c r="AY106" s="5"/>
      <c r="AZ106" s="5"/>
      <c r="BA106" s="5"/>
      <c r="BB106" s="5"/>
    </row>
    <row r="107" spans="1:54" x14ac:dyDescent="0.25">
      <c r="A107" t="s">
        <v>408</v>
      </c>
      <c r="B107" t="s">
        <v>437</v>
      </c>
      <c r="C107" t="s">
        <v>535</v>
      </c>
      <c r="D107" s="55">
        <v>27396</v>
      </c>
      <c r="E107" t="s">
        <v>416</v>
      </c>
      <c r="F107">
        <v>60</v>
      </c>
      <c r="G107" s="49">
        <v>21310</v>
      </c>
      <c r="H107">
        <v>350677</v>
      </c>
      <c r="I107" s="49">
        <v>28881</v>
      </c>
      <c r="J107" t="s">
        <v>412</v>
      </c>
      <c r="M107" s="5"/>
      <c r="N107" s="5"/>
      <c r="O107" s="5"/>
      <c r="P107" s="5"/>
      <c r="Q107" s="5"/>
      <c r="S107" t="s">
        <v>778</v>
      </c>
      <c r="T107" s="5"/>
      <c r="W107" s="140"/>
      <c r="X107" s="140"/>
      <c r="Y107" s="5" t="s">
        <v>1503</v>
      </c>
      <c r="Z107" s="5"/>
      <c r="AA107" s="5"/>
      <c r="AB107" s="5"/>
      <c r="AC107" s="140"/>
      <c r="AD107" s="140"/>
      <c r="AE107" s="140"/>
      <c r="AF107" s="140"/>
      <c r="AG107" s="140"/>
      <c r="AH107" s="5"/>
      <c r="AI107" s="5"/>
      <c r="AJ107" s="5"/>
      <c r="AK107" s="5"/>
      <c r="AL107" s="5"/>
      <c r="AM107" s="5"/>
      <c r="AN107" s="5"/>
      <c r="AO107" s="5"/>
      <c r="AP107" s="5"/>
      <c r="AQ107" s="5"/>
      <c r="AR107" s="5"/>
      <c r="AS107" s="5"/>
      <c r="AT107" s="5"/>
      <c r="AU107" s="5"/>
      <c r="AV107" s="5"/>
      <c r="AW107" s="5"/>
      <c r="AX107" s="5"/>
      <c r="AY107" s="5"/>
      <c r="AZ107" s="5"/>
      <c r="BA107" s="5"/>
      <c r="BB107" s="5"/>
    </row>
    <row r="108" spans="1:54" x14ac:dyDescent="0.25">
      <c r="A108" t="s">
        <v>408</v>
      </c>
      <c r="B108" t="s">
        <v>483</v>
      </c>
      <c r="C108" t="s">
        <v>547</v>
      </c>
      <c r="D108" s="55">
        <v>24864</v>
      </c>
      <c r="E108" t="s">
        <v>482</v>
      </c>
      <c r="F108">
        <v>63</v>
      </c>
      <c r="G108" s="49">
        <v>20195</v>
      </c>
      <c r="H108">
        <v>560358</v>
      </c>
      <c r="I108" s="49">
        <v>29501</v>
      </c>
      <c r="J108" t="s">
        <v>412</v>
      </c>
      <c r="M108" s="5"/>
      <c r="N108" s="5"/>
      <c r="O108" s="5"/>
      <c r="P108" s="5"/>
      <c r="Q108" s="5"/>
      <c r="S108" t="s">
        <v>780</v>
      </c>
      <c r="T108" s="5"/>
      <c r="W108" s="140"/>
      <c r="X108" s="140"/>
      <c r="Y108" s="140"/>
      <c r="Z108" s="140"/>
      <c r="AA108" s="140"/>
      <c r="AB108" s="140"/>
      <c r="AC108" s="140"/>
      <c r="AD108" s="140"/>
      <c r="AE108" s="140"/>
      <c r="AF108" s="140"/>
      <c r="AG108" s="140"/>
      <c r="AH108" s="5"/>
      <c r="AI108" s="5"/>
      <c r="AJ108" s="5"/>
      <c r="AK108" s="5"/>
      <c r="AL108" s="5"/>
      <c r="AM108" s="5"/>
      <c r="AN108" s="5"/>
      <c r="AO108" s="5"/>
      <c r="AP108" s="5"/>
      <c r="AQ108" s="5"/>
      <c r="AR108" s="5"/>
      <c r="AS108" s="5"/>
      <c r="AT108" s="5"/>
      <c r="AU108" s="5"/>
      <c r="AV108" s="5"/>
      <c r="AW108" s="5"/>
      <c r="AX108" s="5"/>
      <c r="AY108" s="5"/>
      <c r="AZ108" s="5"/>
      <c r="BA108" s="5"/>
      <c r="BB108" s="5"/>
    </row>
    <row r="109" spans="1:54" x14ac:dyDescent="0.25">
      <c r="A109" t="s">
        <v>413</v>
      </c>
      <c r="B109" t="s">
        <v>455</v>
      </c>
      <c r="C109" t="s">
        <v>582</v>
      </c>
      <c r="D109" s="55">
        <v>19080</v>
      </c>
      <c r="E109" t="s">
        <v>457</v>
      </c>
      <c r="F109">
        <v>59</v>
      </c>
      <c r="G109" s="49">
        <v>21723</v>
      </c>
      <c r="H109">
        <v>351037</v>
      </c>
      <c r="I109" s="49">
        <v>29563</v>
      </c>
      <c r="J109" t="s">
        <v>412</v>
      </c>
      <c r="M109" s="5"/>
      <c r="N109" s="5"/>
      <c r="O109" s="5"/>
      <c r="P109" s="5"/>
      <c r="Q109" s="5"/>
      <c r="S109" t="s">
        <v>788</v>
      </c>
      <c r="T109" s="5"/>
      <c r="W109" s="140"/>
      <c r="X109" s="140"/>
      <c r="Y109" s="140"/>
      <c r="Z109" s="140"/>
      <c r="AA109" s="140"/>
      <c r="AB109" s="140"/>
      <c r="AC109" s="140"/>
      <c r="AD109" s="140"/>
      <c r="AE109" s="140"/>
      <c r="AF109" s="140"/>
      <c r="AG109" s="140"/>
      <c r="AH109" s="5"/>
      <c r="AI109" s="5"/>
      <c r="AJ109" s="5"/>
      <c r="AK109" s="5"/>
      <c r="AL109" s="5"/>
      <c r="AM109" s="5"/>
      <c r="AN109" s="5"/>
      <c r="AO109" s="5"/>
      <c r="AP109" s="5"/>
      <c r="AQ109" s="5"/>
      <c r="AR109" s="5"/>
      <c r="AS109" s="5"/>
      <c r="AT109" s="5"/>
      <c r="AU109" s="5"/>
      <c r="AV109" s="5"/>
      <c r="AW109" s="5"/>
      <c r="AX109" s="5"/>
      <c r="AY109" s="5"/>
      <c r="AZ109" s="5"/>
      <c r="BA109" s="5"/>
      <c r="BB109" s="5"/>
    </row>
    <row r="110" spans="1:54" x14ac:dyDescent="0.25">
      <c r="A110" t="s">
        <v>413</v>
      </c>
      <c r="B110" t="s">
        <v>479</v>
      </c>
      <c r="C110" t="s">
        <v>583</v>
      </c>
      <c r="D110" s="55">
        <v>26868</v>
      </c>
      <c r="E110" t="s">
        <v>457</v>
      </c>
      <c r="F110">
        <v>59</v>
      </c>
      <c r="G110" s="49">
        <v>21735</v>
      </c>
      <c r="H110">
        <v>351170</v>
      </c>
      <c r="I110" s="49">
        <v>29535</v>
      </c>
      <c r="J110" t="s">
        <v>412</v>
      </c>
      <c r="M110" s="5"/>
      <c r="N110" s="5"/>
      <c r="O110" s="5"/>
      <c r="P110" s="5"/>
      <c r="Q110" s="5"/>
      <c r="S110" t="s">
        <v>797</v>
      </c>
      <c r="T110" s="5"/>
      <c r="W110" s="140"/>
      <c r="X110" s="140"/>
      <c r="Y110" s="140"/>
      <c r="Z110" s="140"/>
      <c r="AA110" s="140"/>
      <c r="AB110" s="140"/>
      <c r="AC110" s="140"/>
      <c r="AD110" s="140"/>
      <c r="AE110" s="140"/>
      <c r="AF110" s="140"/>
      <c r="AG110" s="140"/>
      <c r="AH110" s="5"/>
      <c r="AI110" s="5"/>
      <c r="AJ110" s="5"/>
      <c r="AK110" s="5"/>
      <c r="AL110" s="5"/>
      <c r="AM110" s="5"/>
      <c r="AN110" s="5"/>
      <c r="AO110" s="5"/>
      <c r="AP110" s="5"/>
      <c r="AQ110" s="5"/>
      <c r="AR110" s="5"/>
      <c r="AS110" s="5"/>
      <c r="AT110" s="5"/>
      <c r="AU110" s="5"/>
      <c r="AV110" s="5"/>
      <c r="AW110" s="5"/>
      <c r="AX110" s="5"/>
      <c r="AY110" s="5"/>
      <c r="AZ110" s="5"/>
      <c r="BA110" s="5"/>
      <c r="BB110" s="5"/>
    </row>
    <row r="111" spans="1:54" x14ac:dyDescent="0.25">
      <c r="A111" t="s">
        <v>408</v>
      </c>
      <c r="B111" t="s">
        <v>514</v>
      </c>
      <c r="C111" t="s">
        <v>157</v>
      </c>
      <c r="D111" s="55">
        <v>26328</v>
      </c>
      <c r="E111" t="s">
        <v>584</v>
      </c>
      <c r="F111">
        <v>62</v>
      </c>
      <c r="G111" s="49">
        <v>20574</v>
      </c>
      <c r="H111">
        <v>560293</v>
      </c>
      <c r="I111" s="49">
        <v>29445</v>
      </c>
      <c r="J111" t="s">
        <v>412</v>
      </c>
      <c r="M111" s="5"/>
      <c r="N111" s="5"/>
      <c r="O111" s="5"/>
      <c r="P111" s="5"/>
      <c r="Q111" s="5"/>
      <c r="S111" t="s">
        <v>798</v>
      </c>
      <c r="T111" s="5"/>
      <c r="W111" s="140"/>
      <c r="X111" s="140"/>
      <c r="Y111" s="140"/>
      <c r="Z111" s="140"/>
      <c r="AA111" s="140"/>
      <c r="AB111" s="140"/>
      <c r="AC111" s="140"/>
      <c r="AD111" s="140"/>
      <c r="AE111" s="140"/>
      <c r="AF111" s="140"/>
      <c r="AG111" s="140"/>
      <c r="AH111" s="5"/>
      <c r="AI111" s="5"/>
      <c r="AJ111" s="5"/>
      <c r="AK111" s="5"/>
      <c r="AL111" s="5"/>
      <c r="AM111" s="5"/>
      <c r="AN111" s="5"/>
      <c r="AO111" s="5"/>
      <c r="AP111" s="5"/>
      <c r="AQ111" s="5"/>
      <c r="AR111" s="5"/>
      <c r="AS111" s="5"/>
      <c r="AT111" s="5"/>
      <c r="AU111" s="5"/>
      <c r="AV111" s="5"/>
      <c r="AW111" s="5"/>
      <c r="AX111" s="5"/>
      <c r="AY111" s="5"/>
      <c r="AZ111" s="5"/>
      <c r="BA111" s="5"/>
      <c r="BB111" s="5"/>
    </row>
    <row r="112" spans="1:54" x14ac:dyDescent="0.25">
      <c r="A112" t="s">
        <v>413</v>
      </c>
      <c r="B112" t="s">
        <v>440</v>
      </c>
      <c r="C112" t="s">
        <v>585</v>
      </c>
      <c r="D112" s="55">
        <v>20688</v>
      </c>
      <c r="E112" t="s">
        <v>460</v>
      </c>
      <c r="F112">
        <v>61</v>
      </c>
      <c r="G112" s="49">
        <v>21075</v>
      </c>
      <c r="H112">
        <v>350435</v>
      </c>
      <c r="I112" s="49">
        <v>29370</v>
      </c>
      <c r="J112" t="s">
        <v>412</v>
      </c>
      <c r="M112" s="5"/>
      <c r="N112" s="5"/>
      <c r="O112" s="5"/>
      <c r="P112" s="5"/>
      <c r="Q112" s="5"/>
      <c r="S112" t="s">
        <v>799</v>
      </c>
      <c r="T112" s="5"/>
      <c r="W112" s="140"/>
      <c r="X112" s="140"/>
      <c r="Y112" s="140"/>
      <c r="Z112" s="140"/>
      <c r="AA112" s="140"/>
      <c r="AB112" s="140"/>
      <c r="AC112" s="140"/>
      <c r="AD112" s="140"/>
      <c r="AE112" s="140"/>
      <c r="AF112" s="140"/>
      <c r="AG112" s="140"/>
      <c r="AH112" s="5"/>
      <c r="AI112" s="5"/>
      <c r="AJ112" s="5"/>
      <c r="AK112" s="5"/>
      <c r="AL112" s="5"/>
      <c r="AM112" s="5"/>
      <c r="AN112" s="5"/>
      <c r="AO112" s="5"/>
      <c r="AP112" s="5"/>
      <c r="AQ112" s="5"/>
      <c r="AR112" s="5"/>
      <c r="AS112" s="5"/>
      <c r="AT112" s="5"/>
      <c r="AU112" s="5"/>
      <c r="AV112" s="5"/>
      <c r="AW112" s="5"/>
      <c r="AX112" s="5"/>
      <c r="AY112" s="5"/>
      <c r="AZ112" s="5"/>
      <c r="BA112" s="5"/>
      <c r="BB112" s="5"/>
    </row>
    <row r="113" spans="1:54" x14ac:dyDescent="0.25">
      <c r="A113" t="s">
        <v>413</v>
      </c>
      <c r="B113" t="s">
        <v>586</v>
      </c>
      <c r="C113" t="s">
        <v>565</v>
      </c>
      <c r="D113" s="55">
        <v>27444</v>
      </c>
      <c r="E113" t="s">
        <v>457</v>
      </c>
      <c r="F113">
        <v>60</v>
      </c>
      <c r="G113" s="49">
        <v>21105</v>
      </c>
      <c r="H113">
        <v>350594</v>
      </c>
      <c r="I113" s="49">
        <v>29550</v>
      </c>
      <c r="J113" t="s">
        <v>412</v>
      </c>
      <c r="M113" s="5"/>
      <c r="N113" s="5"/>
      <c r="O113" s="5"/>
      <c r="P113" s="5"/>
      <c r="Q113" s="5"/>
      <c r="S113" t="s">
        <v>800</v>
      </c>
      <c r="T113" s="5"/>
      <c r="W113" s="140"/>
      <c r="X113" s="140"/>
      <c r="Y113" s="140"/>
      <c r="Z113" s="140"/>
      <c r="AA113" s="140"/>
      <c r="AB113" s="140"/>
      <c r="AC113" s="140"/>
      <c r="AD113" s="140"/>
      <c r="AE113" s="140"/>
      <c r="AF113" s="140"/>
      <c r="AG113" s="140"/>
      <c r="AH113" s="5"/>
      <c r="AI113" s="5"/>
      <c r="AJ113" s="5"/>
      <c r="AK113" s="5"/>
      <c r="AL113" s="5"/>
      <c r="AM113" s="5"/>
      <c r="AN113" s="5"/>
      <c r="AO113" s="5"/>
      <c r="AP113" s="5"/>
      <c r="AQ113" s="5"/>
      <c r="AR113" s="5"/>
      <c r="AS113" s="5"/>
      <c r="AT113" s="5"/>
      <c r="AU113" s="5"/>
      <c r="AV113" s="5"/>
      <c r="AW113" s="5"/>
      <c r="AX113" s="5"/>
      <c r="AY113" s="5"/>
      <c r="AZ113" s="5"/>
      <c r="BA113" s="5"/>
      <c r="BB113" s="5"/>
    </row>
    <row r="114" spans="1:54" x14ac:dyDescent="0.25">
      <c r="A114" t="s">
        <v>413</v>
      </c>
      <c r="B114" t="s">
        <v>587</v>
      </c>
      <c r="C114" t="s">
        <v>435</v>
      </c>
      <c r="D114" s="55">
        <v>28416</v>
      </c>
      <c r="E114" t="s">
        <v>457</v>
      </c>
      <c r="F114">
        <v>60</v>
      </c>
      <c r="G114" s="49">
        <v>21221</v>
      </c>
      <c r="H114">
        <v>350649</v>
      </c>
      <c r="I114" s="49">
        <v>29563</v>
      </c>
      <c r="J114" t="s">
        <v>412</v>
      </c>
      <c r="M114" s="5"/>
      <c r="N114" s="5"/>
      <c r="O114" s="5"/>
      <c r="P114" s="5"/>
      <c r="Q114" s="5"/>
      <c r="S114" t="s">
        <v>802</v>
      </c>
      <c r="T114" s="5"/>
      <c r="W114" s="140"/>
      <c r="X114" s="140"/>
      <c r="Y114" s="140"/>
      <c r="Z114" s="140"/>
      <c r="AA114" s="140"/>
      <c r="AB114" s="140"/>
      <c r="AC114" s="140"/>
      <c r="AD114" s="140"/>
      <c r="AE114" s="140"/>
      <c r="AF114" s="140"/>
      <c r="AG114" s="140"/>
      <c r="AH114" s="5"/>
      <c r="AI114" s="5"/>
      <c r="AJ114" s="5"/>
      <c r="AK114" s="5"/>
      <c r="AL114" s="5"/>
      <c r="AM114" s="5"/>
      <c r="AN114" s="5"/>
      <c r="AO114" s="5"/>
      <c r="AP114" s="5"/>
      <c r="AQ114" s="5"/>
      <c r="AR114" s="5"/>
      <c r="AS114" s="5"/>
      <c r="AT114" s="5"/>
      <c r="AU114" s="5"/>
      <c r="AV114" s="5"/>
      <c r="AW114" s="5"/>
      <c r="AX114" s="5"/>
      <c r="AY114" s="5"/>
      <c r="AZ114" s="5"/>
      <c r="BA114" s="5"/>
      <c r="BB114" s="5"/>
    </row>
    <row r="115" spans="1:54" x14ac:dyDescent="0.25">
      <c r="A115" t="s">
        <v>413</v>
      </c>
      <c r="B115" t="s">
        <v>547</v>
      </c>
      <c r="C115" t="s">
        <v>588</v>
      </c>
      <c r="D115" s="55">
        <v>23976</v>
      </c>
      <c r="E115" t="s">
        <v>589</v>
      </c>
      <c r="F115">
        <v>59</v>
      </c>
      <c r="G115" s="49">
        <v>21630</v>
      </c>
      <c r="H115">
        <v>350246</v>
      </c>
      <c r="I115" s="49">
        <v>29486</v>
      </c>
      <c r="J115" t="s">
        <v>412</v>
      </c>
      <c r="M115" s="5"/>
      <c r="N115" s="5"/>
      <c r="O115" s="5"/>
      <c r="P115" s="5"/>
      <c r="Q115" s="5"/>
      <c r="S115" t="s">
        <v>805</v>
      </c>
      <c r="T115" s="5"/>
      <c r="W115" s="140"/>
      <c r="X115" s="140"/>
      <c r="Y115" s="140"/>
      <c r="Z115" s="140"/>
      <c r="AA115" s="140"/>
      <c r="AB115" s="140"/>
      <c r="AC115" s="140"/>
      <c r="AD115" s="140"/>
      <c r="AE115" s="140"/>
      <c r="AF115" s="140"/>
      <c r="AG115" s="140"/>
      <c r="AH115" s="5"/>
      <c r="AI115" s="5"/>
      <c r="AJ115" s="5"/>
      <c r="AK115" s="5"/>
      <c r="AL115" s="5"/>
      <c r="AM115" s="5"/>
      <c r="AN115" s="5"/>
      <c r="AO115" s="5"/>
      <c r="AP115" s="5"/>
      <c r="AQ115" s="5"/>
      <c r="AR115" s="5"/>
      <c r="AS115" s="5"/>
      <c r="AT115" s="5"/>
      <c r="AU115" s="5"/>
      <c r="AV115" s="5"/>
      <c r="AW115" s="5"/>
      <c r="AX115" s="5"/>
      <c r="AY115" s="5"/>
      <c r="AZ115" s="5"/>
      <c r="BA115" s="5"/>
      <c r="BB115" s="5"/>
    </row>
    <row r="116" spans="1:54" x14ac:dyDescent="0.25">
      <c r="A116" t="s">
        <v>413</v>
      </c>
      <c r="B116" t="s">
        <v>590</v>
      </c>
      <c r="C116" t="s">
        <v>591</v>
      </c>
      <c r="D116" s="55">
        <v>20148</v>
      </c>
      <c r="E116" t="s">
        <v>416</v>
      </c>
      <c r="F116">
        <v>58</v>
      </c>
      <c r="G116" s="49">
        <v>21864</v>
      </c>
      <c r="H116">
        <v>350978</v>
      </c>
      <c r="I116" s="49">
        <v>29261</v>
      </c>
      <c r="J116" t="s">
        <v>417</v>
      </c>
      <c r="M116" s="5"/>
      <c r="N116" s="5"/>
      <c r="O116" s="5"/>
      <c r="P116" s="5"/>
      <c r="Q116" s="5"/>
      <c r="S116" t="s">
        <v>806</v>
      </c>
      <c r="T116" s="5"/>
      <c r="W116" s="140"/>
      <c r="X116" s="140"/>
      <c r="Y116" s="140"/>
      <c r="Z116" s="140"/>
      <c r="AA116" s="140"/>
      <c r="AB116" s="140"/>
      <c r="AC116" s="140"/>
      <c r="AD116" s="140"/>
      <c r="AE116" s="140"/>
      <c r="AF116" s="140"/>
      <c r="AG116" s="140"/>
      <c r="AH116" s="5"/>
      <c r="AI116" s="5"/>
      <c r="AJ116" s="5"/>
      <c r="AK116" s="5"/>
      <c r="AL116" s="5"/>
      <c r="AM116" s="5"/>
      <c r="AN116" s="5"/>
      <c r="AO116" s="5"/>
      <c r="AP116" s="5"/>
      <c r="AQ116" s="5"/>
      <c r="AR116" s="5"/>
      <c r="AS116" s="5"/>
      <c r="AT116" s="5"/>
      <c r="AU116" s="5"/>
      <c r="AV116" s="5"/>
      <c r="AW116" s="5"/>
      <c r="AX116" s="5"/>
      <c r="AY116" s="5"/>
      <c r="AZ116" s="5"/>
      <c r="BA116" s="5"/>
      <c r="BB116" s="5"/>
    </row>
    <row r="117" spans="1:54" x14ac:dyDescent="0.25">
      <c r="A117" t="s">
        <v>454</v>
      </c>
      <c r="B117" t="s">
        <v>592</v>
      </c>
      <c r="C117" t="s">
        <v>563</v>
      </c>
      <c r="D117" s="55">
        <v>25032</v>
      </c>
      <c r="E117" t="s">
        <v>439</v>
      </c>
      <c r="F117">
        <v>60</v>
      </c>
      <c r="G117" s="49">
        <v>21348</v>
      </c>
      <c r="H117">
        <v>350835</v>
      </c>
      <c r="I117" s="49">
        <v>29376</v>
      </c>
      <c r="J117" t="s">
        <v>417</v>
      </c>
      <c r="M117" s="5"/>
      <c r="N117" s="5"/>
      <c r="O117" s="5"/>
      <c r="P117" s="5"/>
      <c r="Q117" s="5"/>
      <c r="S117" t="s">
        <v>811</v>
      </c>
      <c r="T117" s="5"/>
      <c r="W117" s="140"/>
      <c r="X117" s="140"/>
      <c r="Y117" s="140"/>
      <c r="Z117" s="140"/>
      <c r="AA117" s="140"/>
      <c r="AB117" s="140"/>
      <c r="AC117" s="140"/>
      <c r="AD117" s="140"/>
      <c r="AE117" s="140"/>
      <c r="AF117" s="140"/>
      <c r="AG117" s="140"/>
      <c r="AH117" s="5"/>
      <c r="AI117" s="5"/>
      <c r="AJ117" s="5"/>
      <c r="AK117" s="5"/>
      <c r="AL117" s="5"/>
      <c r="AM117" s="5"/>
      <c r="AN117" s="5"/>
      <c r="AO117" s="5"/>
      <c r="AP117" s="5"/>
      <c r="AQ117" s="5"/>
      <c r="AR117" s="5"/>
      <c r="AS117" s="5"/>
      <c r="AT117" s="5"/>
      <c r="AU117" s="5"/>
      <c r="AV117" s="5"/>
      <c r="AW117" s="5"/>
      <c r="AX117" s="5"/>
      <c r="AY117" s="5"/>
      <c r="AZ117" s="5"/>
      <c r="BA117" s="5"/>
      <c r="BB117" s="5"/>
    </row>
    <row r="118" spans="1:54" x14ac:dyDescent="0.25">
      <c r="A118" t="s">
        <v>413</v>
      </c>
      <c r="B118" t="s">
        <v>157</v>
      </c>
      <c r="C118" t="s">
        <v>593</v>
      </c>
      <c r="D118" s="55">
        <v>19920</v>
      </c>
      <c r="E118" t="s">
        <v>416</v>
      </c>
      <c r="F118">
        <v>59</v>
      </c>
      <c r="G118" s="49">
        <v>21514</v>
      </c>
      <c r="H118">
        <v>560307</v>
      </c>
      <c r="I118" s="49">
        <v>29358</v>
      </c>
      <c r="J118" t="s">
        <v>417</v>
      </c>
      <c r="M118" s="5"/>
      <c r="N118" s="5"/>
      <c r="O118" s="5"/>
      <c r="P118" s="5"/>
      <c r="Q118" s="5"/>
      <c r="S118" t="s">
        <v>813</v>
      </c>
      <c r="T118" s="5"/>
      <c r="W118" s="140"/>
      <c r="X118" s="140"/>
      <c r="Y118" s="140"/>
      <c r="Z118" s="140"/>
      <c r="AA118" s="140"/>
      <c r="AB118" s="140"/>
      <c r="AC118" s="140"/>
      <c r="AD118" s="140"/>
      <c r="AE118" s="140"/>
      <c r="AF118" s="140"/>
      <c r="AG118" s="140"/>
      <c r="AH118" s="5"/>
      <c r="AI118" s="5"/>
      <c r="AJ118" s="5"/>
      <c r="AK118" s="5"/>
      <c r="AL118" s="5"/>
      <c r="AM118" s="5"/>
      <c r="AN118" s="5"/>
      <c r="AO118" s="5"/>
      <c r="AP118" s="5"/>
      <c r="AQ118" s="5"/>
      <c r="AR118" s="5"/>
      <c r="AS118" s="5"/>
      <c r="AT118" s="5"/>
      <c r="AU118" s="5"/>
      <c r="AV118" s="5"/>
      <c r="AW118" s="5"/>
      <c r="AX118" s="5"/>
      <c r="AY118" s="5"/>
      <c r="AZ118" s="5"/>
      <c r="BA118" s="5"/>
      <c r="BB118" s="5"/>
    </row>
    <row r="119" spans="1:54" x14ac:dyDescent="0.25">
      <c r="A119" t="s">
        <v>413</v>
      </c>
      <c r="B119" t="s">
        <v>458</v>
      </c>
      <c r="C119" t="s">
        <v>565</v>
      </c>
      <c r="D119" s="55">
        <v>26724</v>
      </c>
      <c r="E119" t="s">
        <v>439</v>
      </c>
      <c r="F119">
        <v>58</v>
      </c>
      <c r="G119" s="49">
        <v>21861</v>
      </c>
      <c r="H119">
        <v>350359</v>
      </c>
      <c r="I119" s="49">
        <v>29375</v>
      </c>
      <c r="J119" t="s">
        <v>417</v>
      </c>
      <c r="M119" s="5"/>
      <c r="N119" s="5"/>
      <c r="O119" s="5"/>
      <c r="P119" s="5"/>
      <c r="Q119" s="5"/>
      <c r="S119" t="s">
        <v>814</v>
      </c>
      <c r="T119" s="5"/>
      <c r="W119" s="140"/>
      <c r="X119" s="140"/>
      <c r="Y119" s="140"/>
      <c r="Z119" s="140"/>
      <c r="AA119" s="140"/>
      <c r="AB119" s="140"/>
      <c r="AC119" s="140"/>
      <c r="AD119" s="140"/>
      <c r="AE119" s="140"/>
      <c r="AF119" s="140"/>
      <c r="AG119" s="140"/>
      <c r="AH119" s="5"/>
      <c r="AI119" s="5"/>
      <c r="AJ119" s="5"/>
      <c r="AK119" s="5"/>
      <c r="AL119" s="5"/>
      <c r="AM119" s="5"/>
      <c r="AN119" s="5"/>
      <c r="AO119" s="5"/>
      <c r="AP119" s="5"/>
      <c r="AQ119" s="5"/>
      <c r="AR119" s="5"/>
      <c r="AS119" s="5"/>
      <c r="AT119" s="5"/>
      <c r="AU119" s="5"/>
      <c r="AV119" s="5"/>
      <c r="AW119" s="5"/>
      <c r="AX119" s="5"/>
      <c r="AY119" s="5"/>
      <c r="AZ119" s="5"/>
      <c r="BA119" s="5"/>
      <c r="BB119" s="5"/>
    </row>
    <row r="120" spans="1:54" x14ac:dyDescent="0.25">
      <c r="A120" t="s">
        <v>408</v>
      </c>
      <c r="B120" t="s">
        <v>594</v>
      </c>
      <c r="C120" t="s">
        <v>550</v>
      </c>
      <c r="D120" s="55">
        <v>20040</v>
      </c>
      <c r="E120" t="s">
        <v>595</v>
      </c>
      <c r="F120">
        <v>65</v>
      </c>
      <c r="G120" s="49">
        <v>19491</v>
      </c>
      <c r="H120">
        <v>560310</v>
      </c>
      <c r="I120" s="49">
        <v>29346</v>
      </c>
      <c r="J120" t="s">
        <v>417</v>
      </c>
      <c r="M120" s="5"/>
      <c r="N120" s="5"/>
      <c r="O120" s="5"/>
      <c r="P120" s="5"/>
      <c r="Q120" s="5"/>
      <c r="S120" t="s">
        <v>821</v>
      </c>
      <c r="T120" s="5"/>
      <c r="W120" s="140"/>
      <c r="X120" s="140"/>
      <c r="Y120" s="140"/>
      <c r="Z120" s="140"/>
      <c r="AA120" s="140"/>
      <c r="AB120" s="140"/>
      <c r="AC120" s="140"/>
      <c r="AD120" s="140"/>
      <c r="AE120" s="140"/>
      <c r="AF120" s="140"/>
      <c r="AG120" s="140"/>
      <c r="AH120" s="5"/>
      <c r="AI120" s="5"/>
      <c r="AJ120" s="5"/>
      <c r="AK120" s="5"/>
      <c r="AL120" s="5"/>
      <c r="AM120" s="5"/>
      <c r="AN120" s="5"/>
      <c r="AO120" s="5"/>
      <c r="AP120" s="5"/>
      <c r="AQ120" s="5"/>
      <c r="AR120" s="5"/>
      <c r="AS120" s="5"/>
      <c r="AT120" s="5"/>
      <c r="AU120" s="5"/>
      <c r="AV120" s="5"/>
      <c r="AW120" s="5"/>
      <c r="AX120" s="5"/>
      <c r="AY120" s="5"/>
      <c r="AZ120" s="5"/>
      <c r="BA120" s="5"/>
      <c r="BB120" s="5"/>
    </row>
    <row r="121" spans="1:54" x14ac:dyDescent="0.25">
      <c r="A121" t="s">
        <v>413</v>
      </c>
      <c r="B121" t="s">
        <v>549</v>
      </c>
      <c r="C121" t="s">
        <v>596</v>
      </c>
      <c r="D121" s="55">
        <v>18960</v>
      </c>
      <c r="E121" t="s">
        <v>457</v>
      </c>
      <c r="F121">
        <v>61</v>
      </c>
      <c r="G121" s="49">
        <v>20974</v>
      </c>
      <c r="H121">
        <v>351075</v>
      </c>
      <c r="I121" s="49">
        <v>29565</v>
      </c>
      <c r="J121" t="s">
        <v>417</v>
      </c>
      <c r="M121" s="5"/>
      <c r="N121" s="5"/>
      <c r="O121" s="5"/>
      <c r="P121" s="5"/>
      <c r="Q121" s="5"/>
      <c r="S121" t="s">
        <v>829</v>
      </c>
      <c r="T121" s="5"/>
      <c r="W121" s="140"/>
      <c r="X121" s="140"/>
      <c r="Y121" s="140"/>
      <c r="Z121" s="140"/>
      <c r="AA121" s="140"/>
      <c r="AB121" s="140"/>
      <c r="AC121" s="140"/>
      <c r="AD121" s="140"/>
      <c r="AE121" s="140"/>
      <c r="AF121" s="140"/>
      <c r="AG121" s="140"/>
      <c r="AH121" s="5"/>
      <c r="AI121" s="5"/>
      <c r="AJ121" s="5"/>
      <c r="AK121" s="5"/>
      <c r="AL121" s="5"/>
      <c r="AM121" s="5"/>
      <c r="AN121" s="5"/>
      <c r="AO121" s="5"/>
      <c r="AP121" s="5"/>
      <c r="AQ121" s="5"/>
      <c r="AR121" s="5"/>
      <c r="AS121" s="5"/>
      <c r="AT121" s="5"/>
      <c r="AU121" s="5"/>
      <c r="AV121" s="5"/>
      <c r="AW121" s="5"/>
      <c r="AX121" s="5"/>
      <c r="AY121" s="5"/>
      <c r="AZ121" s="5"/>
      <c r="BA121" s="5"/>
      <c r="BB121" s="5"/>
    </row>
    <row r="122" spans="1:54" x14ac:dyDescent="0.25">
      <c r="A122" t="s">
        <v>408</v>
      </c>
      <c r="B122" t="s">
        <v>519</v>
      </c>
      <c r="C122" t="s">
        <v>527</v>
      </c>
      <c r="D122" s="55">
        <v>26676</v>
      </c>
      <c r="E122" t="s">
        <v>473</v>
      </c>
      <c r="F122">
        <v>60</v>
      </c>
      <c r="G122" s="49">
        <v>21376</v>
      </c>
      <c r="H122">
        <v>350448</v>
      </c>
      <c r="I122" s="49">
        <v>29228</v>
      </c>
      <c r="J122" t="s">
        <v>417</v>
      </c>
      <c r="M122" s="5"/>
      <c r="N122" s="5"/>
      <c r="O122" s="5"/>
      <c r="P122" s="5"/>
      <c r="Q122" s="5"/>
      <c r="S122" t="s">
        <v>830</v>
      </c>
      <c r="T122" s="5"/>
      <c r="W122" s="140"/>
      <c r="X122" s="140"/>
      <c r="Y122" s="140"/>
      <c r="Z122" s="140"/>
      <c r="AA122" s="140"/>
      <c r="AB122" s="140"/>
      <c r="AC122" s="140"/>
      <c r="AD122" s="140"/>
      <c r="AE122" s="140"/>
      <c r="AF122" s="140"/>
      <c r="AG122" s="140"/>
      <c r="AH122" s="5"/>
      <c r="AI122" s="5"/>
      <c r="AJ122" s="5"/>
      <c r="AK122" s="5"/>
      <c r="AL122" s="5"/>
      <c r="AM122" s="5"/>
      <c r="AN122" s="5"/>
      <c r="AO122" s="5"/>
      <c r="AP122" s="5"/>
      <c r="AQ122" s="5"/>
      <c r="AR122" s="5"/>
      <c r="AS122" s="5"/>
      <c r="AT122" s="5"/>
      <c r="AU122" s="5"/>
      <c r="AV122" s="5"/>
      <c r="AW122" s="5"/>
      <c r="AX122" s="5"/>
      <c r="AY122" s="5"/>
      <c r="AZ122" s="5"/>
      <c r="BA122" s="5"/>
      <c r="BB122" s="5"/>
    </row>
    <row r="123" spans="1:54" x14ac:dyDescent="0.25">
      <c r="A123" t="s">
        <v>408</v>
      </c>
      <c r="B123" t="s">
        <v>534</v>
      </c>
      <c r="C123" t="s">
        <v>597</v>
      </c>
      <c r="D123" s="55">
        <v>28440</v>
      </c>
      <c r="E123" t="s">
        <v>598</v>
      </c>
      <c r="F123">
        <v>60</v>
      </c>
      <c r="G123" s="49">
        <v>21378</v>
      </c>
      <c r="H123">
        <v>350844</v>
      </c>
      <c r="I123" s="49">
        <v>29363</v>
      </c>
      <c r="J123" t="s">
        <v>417</v>
      </c>
      <c r="M123" s="5"/>
      <c r="N123" s="5"/>
      <c r="O123" s="5"/>
      <c r="P123" s="5"/>
      <c r="Q123" s="5"/>
      <c r="S123" t="s">
        <v>832</v>
      </c>
      <c r="T123" s="5"/>
      <c r="W123" s="140"/>
      <c r="X123" s="406" t="s">
        <v>1506</v>
      </c>
      <c r="Y123" s="407"/>
      <c r="Z123" s="407"/>
      <c r="AA123" s="407"/>
      <c r="AB123" s="407"/>
      <c r="AC123" s="407"/>
      <c r="AD123" s="407"/>
      <c r="AE123" s="408"/>
      <c r="AF123" s="140"/>
      <c r="AG123" s="140"/>
      <c r="AH123" s="5"/>
      <c r="AI123" s="5"/>
      <c r="AJ123" s="5"/>
      <c r="AK123" s="5"/>
      <c r="AL123" s="5"/>
      <c r="AM123" s="5"/>
      <c r="AN123" s="5"/>
      <c r="AO123" s="5"/>
      <c r="AP123" s="5"/>
      <c r="AQ123" s="5"/>
      <c r="AR123" s="5"/>
      <c r="AS123" s="5"/>
      <c r="AT123" s="5"/>
      <c r="AU123" s="5"/>
      <c r="AV123" s="5"/>
      <c r="AW123" s="5"/>
      <c r="AX123" s="5"/>
      <c r="AY123" s="5"/>
      <c r="AZ123" s="5"/>
      <c r="BA123" s="5"/>
      <c r="BB123" s="5"/>
    </row>
    <row r="124" spans="1:54" x14ac:dyDescent="0.25">
      <c r="A124" t="s">
        <v>413</v>
      </c>
      <c r="B124" t="s">
        <v>423</v>
      </c>
      <c r="C124" t="s">
        <v>438</v>
      </c>
      <c r="D124" s="55">
        <v>20028</v>
      </c>
      <c r="E124" t="s">
        <v>416</v>
      </c>
      <c r="F124">
        <v>60</v>
      </c>
      <c r="G124" s="49">
        <v>21440</v>
      </c>
      <c r="H124">
        <v>350756</v>
      </c>
      <c r="I124" s="49">
        <v>29384</v>
      </c>
      <c r="J124" t="s">
        <v>417</v>
      </c>
      <c r="M124" s="5"/>
      <c r="N124" s="5"/>
      <c r="O124" s="5"/>
      <c r="P124" s="5"/>
      <c r="Q124" s="5"/>
      <c r="S124" t="s">
        <v>836</v>
      </c>
      <c r="T124" s="5"/>
      <c r="W124" s="140"/>
      <c r="X124" s="409"/>
      <c r="Y124" s="410"/>
      <c r="Z124" s="410"/>
      <c r="AA124" s="410"/>
      <c r="AB124" s="410"/>
      <c r="AC124" s="410"/>
      <c r="AD124" s="410"/>
      <c r="AE124" s="411"/>
      <c r="AF124" s="140"/>
      <c r="AG124" s="140"/>
      <c r="AH124" s="5"/>
      <c r="AI124" s="5"/>
      <c r="AJ124" s="5"/>
      <c r="AK124" s="5"/>
      <c r="AL124" s="5"/>
      <c r="AM124" s="5"/>
      <c r="AN124" s="5"/>
      <c r="AO124" s="5"/>
      <c r="AP124" s="5"/>
      <c r="AQ124" s="5"/>
      <c r="AR124" s="5"/>
      <c r="AS124" s="5"/>
      <c r="AT124" s="5"/>
      <c r="AU124" s="5"/>
      <c r="AV124" s="5"/>
      <c r="AW124" s="5"/>
      <c r="AX124" s="5"/>
      <c r="AY124" s="5"/>
      <c r="AZ124" s="5"/>
      <c r="BA124" s="5"/>
      <c r="BB124" s="5"/>
    </row>
    <row r="125" spans="1:54" x14ac:dyDescent="0.25">
      <c r="A125" t="s">
        <v>408</v>
      </c>
      <c r="B125" t="s">
        <v>493</v>
      </c>
      <c r="C125" t="s">
        <v>599</v>
      </c>
      <c r="D125" s="55">
        <v>23304</v>
      </c>
      <c r="E125" t="s">
        <v>548</v>
      </c>
      <c r="F125">
        <v>59</v>
      </c>
      <c r="G125" s="49">
        <v>21558</v>
      </c>
      <c r="H125">
        <v>350182</v>
      </c>
      <c r="I125" s="49">
        <v>29344</v>
      </c>
      <c r="J125" t="s">
        <v>417</v>
      </c>
      <c r="M125" s="5"/>
      <c r="N125" s="5"/>
      <c r="O125" s="5"/>
      <c r="P125" s="5"/>
      <c r="Q125" s="5"/>
      <c r="S125" t="s">
        <v>837</v>
      </c>
      <c r="T125" s="5"/>
      <c r="W125" s="140"/>
      <c r="X125" s="140"/>
      <c r="Y125" s="140"/>
      <c r="Z125" s="140"/>
      <c r="AA125" s="140"/>
      <c r="AB125" s="140"/>
      <c r="AC125" s="140"/>
      <c r="AD125" s="140"/>
      <c r="AE125" s="140"/>
      <c r="AF125" s="140"/>
      <c r="AG125" s="140"/>
      <c r="AH125" s="5"/>
      <c r="AI125" s="5"/>
      <c r="AJ125" s="5"/>
      <c r="AK125" s="5"/>
      <c r="AL125" s="5"/>
      <c r="AM125" s="5"/>
      <c r="AN125" s="5"/>
      <c r="AO125" s="5"/>
      <c r="AP125" s="5"/>
      <c r="AQ125" s="5"/>
      <c r="AR125" s="5"/>
      <c r="AS125" s="5"/>
      <c r="AT125" s="5"/>
      <c r="AU125" s="5"/>
      <c r="AV125" s="5"/>
      <c r="AW125" s="5"/>
      <c r="AX125" s="5"/>
      <c r="AY125" s="5"/>
      <c r="AZ125" s="5"/>
      <c r="BA125" s="5"/>
      <c r="BB125" s="5"/>
    </row>
    <row r="126" spans="1:54" x14ac:dyDescent="0.25">
      <c r="A126" t="s">
        <v>413</v>
      </c>
      <c r="B126" t="s">
        <v>429</v>
      </c>
      <c r="C126" t="s">
        <v>600</v>
      </c>
      <c r="D126" s="55">
        <v>20772</v>
      </c>
      <c r="E126" t="s">
        <v>601</v>
      </c>
      <c r="F126">
        <v>57</v>
      </c>
      <c r="G126" s="49">
        <v>22534</v>
      </c>
      <c r="H126">
        <v>350850</v>
      </c>
      <c r="I126" s="49">
        <v>29580</v>
      </c>
      <c r="J126" t="s">
        <v>417</v>
      </c>
      <c r="M126" s="5"/>
      <c r="N126" s="5"/>
      <c r="O126" s="5"/>
      <c r="P126" s="5"/>
      <c r="Q126" s="5"/>
      <c r="S126" t="s">
        <v>845</v>
      </c>
      <c r="T126" s="5"/>
      <c r="W126" s="140"/>
      <c r="X126" s="140"/>
      <c r="Y126" s="5" t="s">
        <v>1507</v>
      </c>
      <c r="Z126" s="5"/>
      <c r="AA126" s="5"/>
      <c r="AB126" s="5"/>
      <c r="AC126" s="5"/>
      <c r="AD126" s="5"/>
      <c r="AE126" s="140"/>
      <c r="AF126" s="140"/>
      <c r="AG126" s="140"/>
      <c r="AH126" s="5"/>
      <c r="AI126" s="5"/>
      <c r="AJ126" s="5"/>
      <c r="AK126" s="5"/>
      <c r="AL126" s="5"/>
      <c r="AM126" s="5"/>
      <c r="AN126" s="5"/>
      <c r="AO126" s="5"/>
      <c r="AP126" s="5"/>
      <c r="AQ126" s="5"/>
      <c r="AR126" s="5"/>
      <c r="AS126" s="5"/>
      <c r="AT126" s="5"/>
      <c r="AU126" s="5"/>
      <c r="AV126" s="5"/>
      <c r="AW126" s="5"/>
      <c r="AX126" s="5"/>
      <c r="AY126" s="5"/>
      <c r="AZ126" s="5"/>
      <c r="BA126" s="5"/>
      <c r="BB126" s="5"/>
    </row>
    <row r="127" spans="1:54" x14ac:dyDescent="0.25">
      <c r="A127" t="s">
        <v>413</v>
      </c>
      <c r="B127" t="s">
        <v>602</v>
      </c>
      <c r="C127" t="s">
        <v>600</v>
      </c>
      <c r="D127" s="55">
        <v>25788</v>
      </c>
      <c r="E127" t="s">
        <v>457</v>
      </c>
      <c r="F127">
        <v>57</v>
      </c>
      <c r="G127" s="49">
        <v>22275</v>
      </c>
      <c r="H127">
        <v>350112</v>
      </c>
      <c r="I127" s="49">
        <v>29414</v>
      </c>
      <c r="J127" t="s">
        <v>417</v>
      </c>
      <c r="M127" s="5"/>
      <c r="N127" s="5"/>
      <c r="O127" s="5"/>
      <c r="P127" s="5"/>
      <c r="Q127" s="5"/>
      <c r="S127" t="s">
        <v>846</v>
      </c>
      <c r="T127" s="5"/>
      <c r="W127" s="140"/>
      <c r="X127" s="140"/>
      <c r="Y127" s="140"/>
      <c r="Z127" s="140"/>
      <c r="AA127" s="140"/>
      <c r="AB127" s="140"/>
      <c r="AC127" s="140"/>
      <c r="AD127" s="140"/>
      <c r="AE127" s="140"/>
      <c r="AF127" s="140"/>
      <c r="AG127" s="140"/>
      <c r="AH127" s="5"/>
      <c r="AI127" s="5"/>
      <c r="AJ127" s="5"/>
      <c r="AK127" s="5"/>
      <c r="AL127" s="5"/>
      <c r="AM127" s="5"/>
      <c r="AN127" s="5"/>
      <c r="AO127" s="5"/>
      <c r="AP127" s="5"/>
      <c r="AQ127" s="5"/>
      <c r="AR127" s="5"/>
      <c r="AS127" s="5"/>
      <c r="AT127" s="5"/>
      <c r="AU127" s="5"/>
      <c r="AV127" s="5"/>
      <c r="AW127" s="5"/>
      <c r="AX127" s="5"/>
      <c r="AY127" s="5"/>
      <c r="AZ127" s="5"/>
      <c r="BA127" s="5"/>
      <c r="BB127" s="5"/>
    </row>
    <row r="128" spans="1:54" x14ac:dyDescent="0.25">
      <c r="A128" t="s">
        <v>413</v>
      </c>
      <c r="B128" t="s">
        <v>493</v>
      </c>
      <c r="C128" t="s">
        <v>529</v>
      </c>
      <c r="D128" s="55">
        <v>21732</v>
      </c>
      <c r="E128" t="s">
        <v>442</v>
      </c>
      <c r="F128">
        <v>60</v>
      </c>
      <c r="G128" s="49">
        <v>21232</v>
      </c>
      <c r="H128">
        <v>560317</v>
      </c>
      <c r="I128" s="49">
        <v>29551</v>
      </c>
      <c r="J128" t="s">
        <v>417</v>
      </c>
      <c r="M128" s="5"/>
      <c r="N128" s="5"/>
      <c r="O128" s="5"/>
      <c r="P128" s="5"/>
      <c r="Q128" s="5"/>
      <c r="S128" t="s">
        <v>850</v>
      </c>
      <c r="T128" s="5"/>
      <c r="W128" s="140"/>
      <c r="X128" s="140"/>
      <c r="Y128" s="5" t="s">
        <v>1508</v>
      </c>
      <c r="Z128" s="5"/>
      <c r="AA128" s="5"/>
      <c r="AB128" s="140"/>
      <c r="AC128" s="140"/>
      <c r="AD128" s="140"/>
      <c r="AE128" s="140"/>
      <c r="AF128" s="140"/>
      <c r="AG128" s="140"/>
      <c r="AH128" s="5"/>
      <c r="AI128" s="5"/>
      <c r="AJ128" s="5"/>
      <c r="AK128" s="5"/>
      <c r="AL128" s="5"/>
      <c r="AM128" s="5"/>
      <c r="AN128" s="5"/>
      <c r="AO128" s="5"/>
      <c r="AP128" s="5"/>
      <c r="AQ128" s="5"/>
      <c r="AR128" s="5"/>
      <c r="AS128" s="5"/>
      <c r="AT128" s="5"/>
      <c r="AU128" s="5"/>
      <c r="AV128" s="5"/>
      <c r="AW128" s="5"/>
      <c r="AX128" s="5"/>
      <c r="AY128" s="5"/>
      <c r="AZ128" s="5"/>
      <c r="BA128" s="5"/>
      <c r="BB128" s="5"/>
    </row>
    <row r="129" spans="1:54" x14ac:dyDescent="0.25">
      <c r="A129" t="s">
        <v>413</v>
      </c>
      <c r="B129" t="s">
        <v>549</v>
      </c>
      <c r="C129" t="s">
        <v>486</v>
      </c>
      <c r="D129" s="55">
        <v>27216</v>
      </c>
      <c r="E129" t="s">
        <v>422</v>
      </c>
      <c r="F129">
        <v>58</v>
      </c>
      <c r="G129" s="49">
        <v>21830</v>
      </c>
      <c r="H129">
        <v>560314</v>
      </c>
      <c r="I129" s="49">
        <v>29505</v>
      </c>
      <c r="J129" t="s">
        <v>417</v>
      </c>
      <c r="M129" s="5"/>
      <c r="N129" s="5"/>
      <c r="O129" s="5"/>
      <c r="P129" s="5"/>
      <c r="Q129" s="5"/>
      <c r="S129" t="s">
        <v>851</v>
      </c>
      <c r="T129" s="5"/>
      <c r="W129" s="140"/>
      <c r="X129" s="140"/>
      <c r="Y129" s="140"/>
      <c r="Z129" s="140"/>
      <c r="AA129" s="140"/>
      <c r="AB129" s="140"/>
      <c r="AC129" s="140"/>
      <c r="AD129" s="140"/>
      <c r="AE129" s="140"/>
      <c r="AF129" s="140"/>
      <c r="AG129" s="140"/>
      <c r="AH129" s="5"/>
      <c r="AI129" s="5"/>
      <c r="AJ129" s="5"/>
      <c r="AK129" s="5"/>
      <c r="AL129" s="5"/>
      <c r="AM129" s="5"/>
      <c r="AN129" s="5"/>
      <c r="AO129" s="5"/>
      <c r="AP129" s="5"/>
      <c r="AQ129" s="5"/>
      <c r="AR129" s="5"/>
      <c r="AS129" s="5"/>
      <c r="AT129" s="5"/>
      <c r="AU129" s="5"/>
      <c r="AV129" s="5"/>
      <c r="AW129" s="5"/>
      <c r="AX129" s="5"/>
      <c r="AY129" s="5"/>
      <c r="AZ129" s="5"/>
      <c r="BA129" s="5"/>
      <c r="BB129" s="5"/>
    </row>
    <row r="130" spans="1:54" x14ac:dyDescent="0.25">
      <c r="A130" t="s">
        <v>408</v>
      </c>
      <c r="B130" t="s">
        <v>483</v>
      </c>
      <c r="C130" t="s">
        <v>533</v>
      </c>
      <c r="D130" s="55">
        <v>25920</v>
      </c>
      <c r="E130" t="s">
        <v>460</v>
      </c>
      <c r="F130">
        <v>59</v>
      </c>
      <c r="G130" s="49">
        <v>21692</v>
      </c>
      <c r="H130">
        <v>350350</v>
      </c>
      <c r="I130" s="49">
        <v>29419</v>
      </c>
      <c r="J130" t="s">
        <v>417</v>
      </c>
      <c r="M130" s="5"/>
      <c r="N130" s="5"/>
      <c r="O130" s="5"/>
      <c r="P130" s="5"/>
      <c r="Q130" s="5"/>
      <c r="S130" t="s">
        <v>852</v>
      </c>
      <c r="T130" s="5"/>
      <c r="W130" s="140"/>
      <c r="X130" s="140"/>
      <c r="Y130" s="5" t="s">
        <v>1509</v>
      </c>
      <c r="Z130" s="5"/>
      <c r="AA130" s="5"/>
      <c r="AB130" s="5"/>
      <c r="AC130" s="140"/>
      <c r="AD130" s="140"/>
      <c r="AE130" s="140"/>
      <c r="AF130" s="140"/>
      <c r="AG130" s="140"/>
      <c r="AH130" s="5"/>
      <c r="AI130" s="5"/>
      <c r="AJ130" s="5"/>
      <c r="AK130" s="5"/>
      <c r="AL130" s="5"/>
      <c r="AM130" s="5"/>
      <c r="AN130" s="5"/>
      <c r="AO130" s="5"/>
      <c r="AP130" s="5"/>
      <c r="AQ130" s="5"/>
      <c r="AR130" s="5"/>
      <c r="AS130" s="5"/>
      <c r="AT130" s="5"/>
      <c r="AU130" s="5"/>
      <c r="AV130" s="5"/>
      <c r="AW130" s="5"/>
      <c r="AX130" s="5"/>
      <c r="AY130" s="5"/>
      <c r="AZ130" s="5"/>
      <c r="BA130" s="5"/>
      <c r="BB130" s="5"/>
    </row>
    <row r="131" spans="1:54" x14ac:dyDescent="0.25">
      <c r="A131" t="s">
        <v>408</v>
      </c>
      <c r="B131" t="s">
        <v>603</v>
      </c>
      <c r="C131" t="s">
        <v>604</v>
      </c>
      <c r="D131" s="55">
        <v>24564</v>
      </c>
      <c r="E131" t="s">
        <v>536</v>
      </c>
      <c r="F131">
        <v>59</v>
      </c>
      <c r="G131" s="49">
        <v>21812</v>
      </c>
      <c r="H131">
        <v>350421</v>
      </c>
      <c r="I131" s="49">
        <v>29486</v>
      </c>
      <c r="J131" t="s">
        <v>417</v>
      </c>
      <c r="M131" s="5"/>
      <c r="N131" s="5"/>
      <c r="O131" s="5"/>
      <c r="P131" s="5"/>
      <c r="Q131" s="5"/>
      <c r="S131" t="s">
        <v>854</v>
      </c>
      <c r="T131" s="5"/>
      <c r="W131" s="140"/>
      <c r="X131" s="140"/>
      <c r="Y131" s="140"/>
      <c r="Z131" s="140"/>
      <c r="AA131" s="140"/>
      <c r="AB131" s="140"/>
      <c r="AC131" s="140"/>
      <c r="AD131" s="140"/>
      <c r="AE131" s="140"/>
      <c r="AF131" s="140"/>
      <c r="AG131" s="140"/>
      <c r="AH131" s="5"/>
      <c r="AI131" s="5"/>
      <c r="AJ131" s="5"/>
      <c r="AK131" s="5"/>
      <c r="AL131" s="5"/>
      <c r="AM131" s="5"/>
      <c r="AN131" s="5"/>
      <c r="AO131" s="5"/>
      <c r="AP131" s="5"/>
      <c r="AQ131" s="5"/>
      <c r="AR131" s="5"/>
      <c r="AS131" s="5"/>
      <c r="AT131" s="5"/>
      <c r="AU131" s="5"/>
      <c r="AV131" s="5"/>
      <c r="AW131" s="5"/>
      <c r="AX131" s="5"/>
      <c r="AY131" s="5"/>
      <c r="AZ131" s="5"/>
      <c r="BA131" s="5"/>
      <c r="BB131" s="5"/>
    </row>
    <row r="132" spans="1:54" x14ac:dyDescent="0.25">
      <c r="A132" t="s">
        <v>413</v>
      </c>
      <c r="B132" t="s">
        <v>410</v>
      </c>
      <c r="C132" t="s">
        <v>456</v>
      </c>
      <c r="D132" s="55">
        <v>27672</v>
      </c>
      <c r="E132" t="s">
        <v>605</v>
      </c>
      <c r="F132">
        <v>59</v>
      </c>
      <c r="G132" s="49">
        <v>21660</v>
      </c>
      <c r="H132">
        <v>350394</v>
      </c>
      <c r="I132" s="49">
        <v>29314</v>
      </c>
      <c r="J132" t="s">
        <v>421</v>
      </c>
      <c r="M132" s="5"/>
      <c r="N132" s="5"/>
      <c r="O132" s="5"/>
      <c r="P132" s="5"/>
      <c r="Q132" s="5"/>
      <c r="S132" t="s">
        <v>856</v>
      </c>
      <c r="T132" s="5"/>
      <c r="W132" s="140"/>
      <c r="X132" s="140"/>
      <c r="Y132" s="140"/>
      <c r="Z132" s="140"/>
      <c r="AA132" s="140"/>
      <c r="AB132" s="140"/>
      <c r="AC132" s="140"/>
      <c r="AD132" s="140"/>
      <c r="AE132" s="140"/>
      <c r="AF132" s="140"/>
      <c r="AG132" s="140"/>
      <c r="AH132" s="5"/>
      <c r="AI132" s="5"/>
      <c r="AJ132" s="5"/>
      <c r="AK132" s="5"/>
      <c r="AL132" s="5"/>
      <c r="AM132" s="5"/>
      <c r="AN132" s="5"/>
      <c r="AO132" s="5"/>
      <c r="AP132" s="5"/>
      <c r="AQ132" s="5"/>
      <c r="AR132" s="5"/>
      <c r="AS132" s="5"/>
      <c r="AT132" s="5"/>
      <c r="AU132" s="5"/>
      <c r="AV132" s="5"/>
      <c r="AW132" s="5"/>
      <c r="AX132" s="5"/>
      <c r="AY132" s="5"/>
      <c r="AZ132" s="5"/>
      <c r="BA132" s="5"/>
      <c r="BB132" s="5"/>
    </row>
    <row r="133" spans="1:54" x14ac:dyDescent="0.25">
      <c r="A133" t="s">
        <v>413</v>
      </c>
      <c r="B133" t="s">
        <v>592</v>
      </c>
      <c r="C133" t="s">
        <v>432</v>
      </c>
      <c r="D133" s="55">
        <v>23556</v>
      </c>
      <c r="E133" t="s">
        <v>439</v>
      </c>
      <c r="F133">
        <v>59</v>
      </c>
      <c r="G133" s="49">
        <v>21803</v>
      </c>
      <c r="H133">
        <v>350661</v>
      </c>
      <c r="I133" s="49">
        <v>29581</v>
      </c>
      <c r="J133" t="s">
        <v>421</v>
      </c>
      <c r="M133" s="5"/>
      <c r="N133" s="5"/>
      <c r="O133" s="5"/>
      <c r="P133" s="5"/>
      <c r="Q133" s="5"/>
      <c r="S133" t="s">
        <v>860</v>
      </c>
      <c r="T133" s="5"/>
      <c r="W133" s="140"/>
      <c r="X133" s="140"/>
      <c r="Y133" s="140"/>
      <c r="Z133" s="140"/>
      <c r="AA133" s="140"/>
      <c r="AB133" s="140"/>
      <c r="AC133" s="140"/>
      <c r="AD133" s="140"/>
      <c r="AE133" s="140"/>
      <c r="AF133" s="140"/>
      <c r="AG133" s="140"/>
      <c r="AH133" s="5"/>
      <c r="AI133" s="5"/>
      <c r="AJ133" s="5"/>
      <c r="AK133" s="5"/>
      <c r="AL133" s="5"/>
      <c r="AM133" s="5"/>
      <c r="AN133" s="5"/>
      <c r="AO133" s="5"/>
      <c r="AP133" s="5"/>
      <c r="AQ133" s="5"/>
      <c r="AR133" s="5"/>
      <c r="AS133" s="5"/>
      <c r="AT133" s="5"/>
      <c r="AU133" s="5"/>
      <c r="AV133" s="5"/>
      <c r="AW133" s="5"/>
      <c r="AX133" s="5"/>
      <c r="AY133" s="5"/>
      <c r="AZ133" s="5"/>
      <c r="BA133" s="5"/>
      <c r="BB133" s="5"/>
    </row>
    <row r="134" spans="1:54" x14ac:dyDescent="0.25">
      <c r="A134" t="s">
        <v>413</v>
      </c>
      <c r="B134" t="s">
        <v>603</v>
      </c>
      <c r="C134" t="s">
        <v>606</v>
      </c>
      <c r="D134" s="55">
        <v>21168</v>
      </c>
      <c r="E134" t="s">
        <v>607</v>
      </c>
      <c r="F134">
        <v>59</v>
      </c>
      <c r="G134" s="49">
        <v>21805</v>
      </c>
      <c r="H134">
        <v>560316</v>
      </c>
      <c r="I134" s="49">
        <v>29536</v>
      </c>
      <c r="J134" t="s">
        <v>421</v>
      </c>
      <c r="M134" s="5"/>
      <c r="N134" s="5"/>
      <c r="O134" s="5"/>
      <c r="P134" s="5"/>
      <c r="Q134" s="5"/>
      <c r="S134" t="s">
        <v>866</v>
      </c>
      <c r="T134" s="5"/>
      <c r="W134" s="140"/>
      <c r="X134" s="140"/>
      <c r="Y134" s="140"/>
      <c r="Z134" s="140"/>
      <c r="AA134" s="140"/>
      <c r="AB134" s="140"/>
      <c r="AC134" s="140"/>
      <c r="AD134" s="140"/>
      <c r="AE134" s="140"/>
      <c r="AF134" s="140"/>
      <c r="AG134" s="140"/>
      <c r="AH134" s="5"/>
      <c r="AI134" s="5"/>
      <c r="AJ134" s="5"/>
      <c r="AK134" s="5"/>
      <c r="AL134" s="5"/>
      <c r="AM134" s="5"/>
      <c r="AN134" s="5"/>
      <c r="AO134" s="5"/>
      <c r="AP134" s="5"/>
      <c r="AQ134" s="5"/>
      <c r="AR134" s="5"/>
      <c r="AS134" s="5"/>
      <c r="AT134" s="5"/>
      <c r="AU134" s="5"/>
      <c r="AV134" s="5"/>
      <c r="AW134" s="5"/>
      <c r="AX134" s="5"/>
      <c r="AY134" s="5"/>
      <c r="AZ134" s="5"/>
      <c r="BA134" s="5"/>
      <c r="BB134" s="5"/>
    </row>
    <row r="135" spans="1:54" x14ac:dyDescent="0.25">
      <c r="A135" t="s">
        <v>413</v>
      </c>
      <c r="B135" t="s">
        <v>446</v>
      </c>
      <c r="C135" t="s">
        <v>510</v>
      </c>
      <c r="D135" s="55">
        <v>27600</v>
      </c>
      <c r="E135" t="s">
        <v>416</v>
      </c>
      <c r="F135">
        <v>60</v>
      </c>
      <c r="G135" s="49">
        <v>21232</v>
      </c>
      <c r="H135">
        <v>350957</v>
      </c>
      <c r="I135" s="49">
        <v>29551</v>
      </c>
      <c r="J135" t="s">
        <v>421</v>
      </c>
      <c r="M135" s="5"/>
      <c r="N135" s="5"/>
      <c r="O135" s="5"/>
      <c r="P135" s="5"/>
      <c r="Q135" s="5"/>
      <c r="S135" t="s">
        <v>867</v>
      </c>
      <c r="T135" s="5"/>
      <c r="W135" s="140"/>
      <c r="X135" s="140"/>
      <c r="Y135" s="140"/>
      <c r="Z135" s="140"/>
      <c r="AA135" s="140"/>
      <c r="AB135" s="140"/>
      <c r="AC135" s="140"/>
      <c r="AD135" s="140"/>
      <c r="AE135" s="140"/>
      <c r="AF135" s="140"/>
      <c r="AG135" s="140"/>
      <c r="AH135" s="5"/>
      <c r="AI135" s="5"/>
      <c r="AJ135" s="5"/>
      <c r="AK135" s="5"/>
      <c r="AL135" s="5"/>
      <c r="AM135" s="5"/>
      <c r="AN135" s="5"/>
      <c r="AO135" s="5"/>
      <c r="AP135" s="5"/>
      <c r="AQ135" s="5"/>
      <c r="AR135" s="5"/>
      <c r="AS135" s="5"/>
      <c r="AT135" s="5"/>
      <c r="AU135" s="5"/>
      <c r="AV135" s="5"/>
      <c r="AW135" s="5"/>
      <c r="AX135" s="5"/>
      <c r="AY135" s="5"/>
      <c r="AZ135" s="5"/>
      <c r="BA135" s="5"/>
      <c r="BB135" s="5"/>
    </row>
    <row r="136" spans="1:54" x14ac:dyDescent="0.25">
      <c r="A136" t="s">
        <v>413</v>
      </c>
      <c r="B136" t="s">
        <v>608</v>
      </c>
      <c r="C136" t="s">
        <v>609</v>
      </c>
      <c r="D136" s="55">
        <v>21156</v>
      </c>
      <c r="E136" t="s">
        <v>439</v>
      </c>
      <c r="F136">
        <v>59</v>
      </c>
      <c r="G136" s="49">
        <v>21602</v>
      </c>
      <c r="H136">
        <v>350208</v>
      </c>
      <c r="I136" s="49">
        <v>29309</v>
      </c>
      <c r="J136" t="s">
        <v>421</v>
      </c>
      <c r="M136" s="5"/>
      <c r="N136" s="5"/>
      <c r="O136" s="5"/>
      <c r="P136" s="5"/>
      <c r="Q136" s="5"/>
      <c r="S136" t="s">
        <v>868</v>
      </c>
      <c r="T136" s="5"/>
      <c r="W136" s="140"/>
      <c r="X136" s="140"/>
      <c r="Y136" s="381" t="s">
        <v>1510</v>
      </c>
      <c r="Z136" s="381"/>
      <c r="AA136" s="381"/>
      <c r="AB136" s="381"/>
      <c r="AC136" s="381"/>
      <c r="AD136" s="381"/>
      <c r="AE136" s="140"/>
      <c r="AF136" s="140"/>
      <c r="AG136" s="140"/>
      <c r="AH136" s="5"/>
      <c r="AI136" s="5"/>
      <c r="AJ136" s="5"/>
      <c r="AK136" s="5"/>
      <c r="AL136" s="5"/>
      <c r="AM136" s="5"/>
      <c r="AN136" s="5"/>
      <c r="AO136" s="5"/>
      <c r="AP136" s="5"/>
      <c r="AQ136" s="5"/>
      <c r="AR136" s="5"/>
      <c r="AS136" s="5"/>
      <c r="AT136" s="5"/>
      <c r="AU136" s="5"/>
      <c r="AV136" s="5"/>
      <c r="AW136" s="5"/>
      <c r="AX136" s="5"/>
      <c r="AY136" s="5"/>
      <c r="AZ136" s="5"/>
      <c r="BA136" s="5"/>
      <c r="BB136" s="5"/>
    </row>
    <row r="137" spans="1:54" x14ac:dyDescent="0.25">
      <c r="A137" t="s">
        <v>408</v>
      </c>
      <c r="B137" t="s">
        <v>610</v>
      </c>
      <c r="C137" t="s">
        <v>86</v>
      </c>
      <c r="D137" s="55">
        <v>23604</v>
      </c>
      <c r="E137" t="s">
        <v>536</v>
      </c>
      <c r="F137">
        <v>58</v>
      </c>
      <c r="G137" s="49">
        <v>21835</v>
      </c>
      <c r="H137">
        <v>350967</v>
      </c>
      <c r="I137" s="49">
        <v>29440</v>
      </c>
      <c r="J137" t="s">
        <v>421</v>
      </c>
      <c r="M137" s="5"/>
      <c r="N137" s="5"/>
      <c r="O137" s="5"/>
      <c r="P137" s="5"/>
      <c r="Q137" s="5"/>
      <c r="S137" t="s">
        <v>869</v>
      </c>
      <c r="T137" s="5"/>
      <c r="W137" s="140"/>
      <c r="X137" s="140"/>
      <c r="Y137" s="140"/>
      <c r="Z137" s="140"/>
      <c r="AA137" s="140"/>
      <c r="AB137" s="140"/>
      <c r="AC137" s="140"/>
      <c r="AD137" s="140"/>
      <c r="AE137" s="140"/>
      <c r="AF137" s="140"/>
      <c r="AG137" s="140"/>
      <c r="AH137" s="5"/>
      <c r="AI137" s="5"/>
      <c r="AJ137" s="5"/>
      <c r="AK137" s="5"/>
      <c r="AL137" s="5"/>
      <c r="AM137" s="5"/>
      <c r="AN137" s="5"/>
      <c r="AO137" s="5"/>
      <c r="AP137" s="5"/>
      <c r="AQ137" s="5"/>
      <c r="AR137" s="5"/>
      <c r="AS137" s="5"/>
      <c r="AT137" s="5"/>
      <c r="AU137" s="5"/>
      <c r="AV137" s="5"/>
      <c r="AW137" s="5"/>
      <c r="AX137" s="5"/>
      <c r="AY137" s="5"/>
      <c r="AZ137" s="5"/>
      <c r="BA137" s="5"/>
      <c r="BB137" s="5"/>
    </row>
    <row r="138" spans="1:54" x14ac:dyDescent="0.25">
      <c r="A138" t="s">
        <v>413</v>
      </c>
      <c r="B138" t="s">
        <v>611</v>
      </c>
      <c r="C138" t="s">
        <v>489</v>
      </c>
      <c r="D138" s="55">
        <v>28584</v>
      </c>
      <c r="E138" t="s">
        <v>457</v>
      </c>
      <c r="F138">
        <v>60</v>
      </c>
      <c r="G138" s="49">
        <v>21112</v>
      </c>
      <c r="H138">
        <v>350938</v>
      </c>
      <c r="I138" s="49">
        <v>29841</v>
      </c>
      <c r="J138" t="s">
        <v>421</v>
      </c>
      <c r="M138" s="5"/>
      <c r="N138" s="5"/>
      <c r="O138" s="5"/>
      <c r="P138" s="5"/>
      <c r="Q138" s="5"/>
      <c r="S138" t="s">
        <v>872</v>
      </c>
      <c r="T138" s="5"/>
      <c r="W138" s="140"/>
      <c r="X138" s="140"/>
      <c r="Y138" s="140"/>
      <c r="Z138" s="140"/>
      <c r="AA138" s="140"/>
      <c r="AB138" s="140"/>
      <c r="AC138" s="140"/>
      <c r="AD138" s="140"/>
      <c r="AE138" s="140"/>
      <c r="AF138" s="140"/>
      <c r="AG138" s="140"/>
      <c r="AH138" s="5"/>
      <c r="AI138" s="5"/>
      <c r="AJ138" s="5"/>
      <c r="AK138" s="5"/>
      <c r="AL138" s="5"/>
      <c r="AM138" s="5"/>
      <c r="AN138" s="5"/>
      <c r="AO138" s="5"/>
      <c r="AP138" s="5"/>
      <c r="AQ138" s="5"/>
      <c r="AR138" s="5"/>
      <c r="AS138" s="5"/>
      <c r="AT138" s="5"/>
      <c r="AU138" s="5"/>
      <c r="AV138" s="5"/>
      <c r="AW138" s="5"/>
      <c r="AX138" s="5"/>
      <c r="AY138" s="5"/>
      <c r="AZ138" s="5"/>
      <c r="BA138" s="5"/>
      <c r="BB138" s="5"/>
    </row>
    <row r="139" spans="1:54" x14ac:dyDescent="0.25">
      <c r="A139" t="s">
        <v>413</v>
      </c>
      <c r="B139" t="s">
        <v>612</v>
      </c>
      <c r="C139" t="s">
        <v>613</v>
      </c>
      <c r="D139" s="55">
        <v>23604</v>
      </c>
      <c r="E139" t="s">
        <v>416</v>
      </c>
      <c r="F139">
        <v>58</v>
      </c>
      <c r="G139" s="49">
        <v>22101</v>
      </c>
      <c r="H139">
        <v>350254</v>
      </c>
      <c r="I139" s="49">
        <v>29770</v>
      </c>
      <c r="J139" t="s">
        <v>421</v>
      </c>
      <c r="M139" s="5"/>
      <c r="N139" s="5"/>
      <c r="O139" s="5"/>
      <c r="P139" s="5"/>
      <c r="Q139" s="5"/>
      <c r="S139" t="s">
        <v>873</v>
      </c>
      <c r="T139" s="5"/>
      <c r="W139" s="140"/>
      <c r="X139" s="140"/>
      <c r="Y139" s="140"/>
      <c r="Z139" s="140"/>
      <c r="AA139" s="140"/>
      <c r="AB139" s="140"/>
      <c r="AC139" s="140"/>
      <c r="AD139" s="140"/>
      <c r="AE139" s="140"/>
      <c r="AF139" s="140"/>
      <c r="AG139" s="140"/>
      <c r="AH139" s="5"/>
      <c r="AI139" s="5"/>
      <c r="AJ139" s="5"/>
      <c r="AK139" s="5"/>
      <c r="AL139" s="5"/>
      <c r="AM139" s="5"/>
      <c r="AN139" s="5"/>
      <c r="AO139" s="5"/>
      <c r="AP139" s="5"/>
      <c r="AQ139" s="5"/>
      <c r="AR139" s="5"/>
      <c r="AS139" s="5"/>
      <c r="AT139" s="5"/>
      <c r="AU139" s="5"/>
      <c r="AV139" s="5"/>
      <c r="AW139" s="5"/>
      <c r="AX139" s="5"/>
      <c r="AY139" s="5"/>
      <c r="AZ139" s="5"/>
      <c r="BA139" s="5"/>
      <c r="BB139" s="5"/>
    </row>
    <row r="140" spans="1:54" x14ac:dyDescent="0.25">
      <c r="A140" t="s">
        <v>408</v>
      </c>
      <c r="B140" t="s">
        <v>602</v>
      </c>
      <c r="C140" t="s">
        <v>185</v>
      </c>
      <c r="D140" s="55">
        <v>29340</v>
      </c>
      <c r="E140" t="s">
        <v>473</v>
      </c>
      <c r="F140">
        <v>60</v>
      </c>
      <c r="G140" s="49">
        <v>21193</v>
      </c>
      <c r="H140">
        <v>350043</v>
      </c>
      <c r="I140" s="49">
        <v>29666</v>
      </c>
      <c r="J140" t="s">
        <v>421</v>
      </c>
      <c r="M140" s="5"/>
      <c r="N140" s="5"/>
      <c r="O140" s="5"/>
      <c r="P140" s="5"/>
      <c r="Q140" s="5"/>
      <c r="S140" t="s">
        <v>874</v>
      </c>
      <c r="T140" s="5"/>
      <c r="W140" s="140"/>
      <c r="X140" s="140"/>
      <c r="Y140" s="140"/>
      <c r="Z140" s="140"/>
      <c r="AA140" s="140"/>
      <c r="AB140" s="140"/>
      <c r="AC140" s="140"/>
      <c r="AD140" s="140"/>
      <c r="AE140" s="140"/>
      <c r="AF140" s="140"/>
      <c r="AG140" s="140"/>
      <c r="AH140" s="5"/>
      <c r="AI140" s="5"/>
      <c r="AJ140" s="5"/>
      <c r="AK140" s="5"/>
      <c r="AL140" s="5"/>
      <c r="AM140" s="5"/>
      <c r="AN140" s="5"/>
      <c r="AO140" s="5"/>
      <c r="AP140" s="5"/>
      <c r="AQ140" s="5"/>
      <c r="AR140" s="5"/>
      <c r="AS140" s="5"/>
      <c r="AT140" s="5"/>
      <c r="AU140" s="5"/>
      <c r="AV140" s="5"/>
      <c r="AW140" s="5"/>
      <c r="AX140" s="5"/>
      <c r="AY140" s="5"/>
      <c r="AZ140" s="5"/>
      <c r="BA140" s="5"/>
      <c r="BB140" s="5"/>
    </row>
    <row r="141" spans="1:54" x14ac:dyDescent="0.25">
      <c r="A141" t="s">
        <v>408</v>
      </c>
      <c r="B141" t="s">
        <v>614</v>
      </c>
      <c r="C141" t="s">
        <v>533</v>
      </c>
      <c r="D141" s="55">
        <v>22608</v>
      </c>
      <c r="E141" t="s">
        <v>536</v>
      </c>
      <c r="F141">
        <v>57</v>
      </c>
      <c r="G141" s="49">
        <v>22199</v>
      </c>
      <c r="H141">
        <v>560329</v>
      </c>
      <c r="I141" s="49">
        <v>29841</v>
      </c>
      <c r="J141" t="s">
        <v>421</v>
      </c>
      <c r="M141" s="5"/>
      <c r="N141" s="5"/>
      <c r="O141" s="5"/>
      <c r="P141" s="5"/>
      <c r="Q141" s="5"/>
      <c r="S141" t="s">
        <v>876</v>
      </c>
      <c r="T141" s="5"/>
      <c r="W141" s="140"/>
      <c r="X141" s="140"/>
      <c r="Y141" s="140"/>
      <c r="Z141" s="140"/>
      <c r="AA141" s="140"/>
      <c r="AB141" s="140"/>
      <c r="AC141" s="140"/>
      <c r="AD141" s="140"/>
      <c r="AE141" s="140"/>
      <c r="AF141" s="140"/>
      <c r="AG141" s="140"/>
      <c r="AH141" s="5"/>
      <c r="AI141" s="5"/>
      <c r="AJ141" s="5"/>
      <c r="AK141" s="5"/>
      <c r="AL141" s="5"/>
      <c r="AM141" s="5"/>
      <c r="AN141" s="5"/>
      <c r="AO141" s="5"/>
      <c r="AP141" s="5"/>
      <c r="AQ141" s="5"/>
      <c r="AR141" s="5"/>
      <c r="AS141" s="5"/>
      <c r="AT141" s="5"/>
      <c r="AU141" s="5"/>
      <c r="AV141" s="5"/>
      <c r="AW141" s="5"/>
      <c r="AX141" s="5"/>
      <c r="AY141" s="5"/>
      <c r="AZ141" s="5"/>
      <c r="BA141" s="5"/>
      <c r="BB141" s="5"/>
    </row>
    <row r="142" spans="1:54" x14ac:dyDescent="0.25">
      <c r="A142" t="s">
        <v>408</v>
      </c>
      <c r="B142" t="s">
        <v>517</v>
      </c>
      <c r="C142" t="s">
        <v>527</v>
      </c>
      <c r="D142" s="55">
        <v>22464</v>
      </c>
      <c r="E142" t="s">
        <v>439</v>
      </c>
      <c r="F142">
        <v>63</v>
      </c>
      <c r="G142" s="49">
        <v>20136</v>
      </c>
      <c r="H142">
        <v>560335</v>
      </c>
      <c r="I142" s="49">
        <v>29696</v>
      </c>
      <c r="J142" t="s">
        <v>466</v>
      </c>
      <c r="M142" s="5"/>
      <c r="N142" s="5"/>
      <c r="O142" s="5"/>
      <c r="P142" s="5"/>
      <c r="Q142" s="5"/>
      <c r="S142" t="s">
        <v>877</v>
      </c>
      <c r="T142" s="5"/>
      <c r="W142" s="140"/>
      <c r="X142" s="140"/>
      <c r="Y142" s="140"/>
      <c r="Z142" s="140"/>
      <c r="AA142" s="140"/>
      <c r="AB142" s="140"/>
      <c r="AC142" s="140"/>
      <c r="AD142" s="140"/>
      <c r="AE142" s="140"/>
      <c r="AF142" s="140"/>
      <c r="AG142" s="140"/>
      <c r="AH142" s="5"/>
      <c r="AI142" s="5"/>
      <c r="AJ142" s="5"/>
      <c r="AK142" s="5"/>
      <c r="AL142" s="5"/>
      <c r="AM142" s="5"/>
      <c r="AN142" s="5"/>
      <c r="AO142" s="5"/>
      <c r="AP142" s="5"/>
      <c r="AQ142" s="5"/>
      <c r="AR142" s="5"/>
      <c r="AS142" s="5"/>
      <c r="AT142" s="5"/>
      <c r="AU142" s="5"/>
      <c r="AV142" s="5"/>
      <c r="AW142" s="5"/>
      <c r="AX142" s="5"/>
      <c r="AY142" s="5"/>
      <c r="AZ142" s="5"/>
      <c r="BA142" s="5"/>
      <c r="BB142" s="5"/>
    </row>
    <row r="143" spans="1:54" x14ac:dyDescent="0.25">
      <c r="A143" t="s">
        <v>413</v>
      </c>
      <c r="B143" t="s">
        <v>615</v>
      </c>
      <c r="C143" t="s">
        <v>616</v>
      </c>
      <c r="D143" s="55">
        <v>28032</v>
      </c>
      <c r="E143" t="s">
        <v>617</v>
      </c>
      <c r="F143">
        <v>61</v>
      </c>
      <c r="G143" s="49">
        <v>21054</v>
      </c>
      <c r="H143">
        <v>560356</v>
      </c>
      <c r="I143" s="49">
        <v>29684</v>
      </c>
      <c r="J143" t="s">
        <v>466</v>
      </c>
      <c r="M143" s="5"/>
      <c r="N143" s="5"/>
      <c r="O143" s="5"/>
      <c r="P143" s="5"/>
      <c r="Q143" s="5"/>
      <c r="S143" t="s">
        <v>879</v>
      </c>
      <c r="T143" s="5"/>
      <c r="W143" s="140"/>
      <c r="X143" s="140"/>
      <c r="Y143" s="140"/>
      <c r="Z143" s="140"/>
      <c r="AA143" s="140"/>
      <c r="AB143" s="140"/>
      <c r="AC143" s="140"/>
      <c r="AD143" s="140"/>
      <c r="AE143" s="140"/>
      <c r="AF143" s="140"/>
      <c r="AG143" s="140"/>
      <c r="AH143" s="5"/>
      <c r="AI143" s="5"/>
      <c r="AJ143" s="5"/>
      <c r="AK143" s="5"/>
      <c r="AL143" s="5"/>
      <c r="AM143" s="5"/>
      <c r="AN143" s="5"/>
      <c r="AO143" s="5"/>
      <c r="AP143" s="5"/>
      <c r="AQ143" s="5"/>
      <c r="AR143" s="5"/>
      <c r="AS143" s="5"/>
      <c r="AT143" s="5"/>
      <c r="AU143" s="5"/>
      <c r="AV143" s="5"/>
      <c r="AW143" s="5"/>
      <c r="AX143" s="5"/>
      <c r="AY143" s="5"/>
      <c r="AZ143" s="5"/>
      <c r="BA143" s="5"/>
      <c r="BB143" s="5"/>
    </row>
    <row r="144" spans="1:54" x14ac:dyDescent="0.25">
      <c r="A144" t="s">
        <v>408</v>
      </c>
      <c r="B144" t="s">
        <v>618</v>
      </c>
      <c r="C144" t="s">
        <v>410</v>
      </c>
      <c r="D144" s="55">
        <v>31044</v>
      </c>
      <c r="E144" t="s">
        <v>619</v>
      </c>
      <c r="F144">
        <v>58</v>
      </c>
      <c r="G144" s="49">
        <v>21864</v>
      </c>
      <c r="H144">
        <v>560340</v>
      </c>
      <c r="I144" s="49">
        <v>29709</v>
      </c>
      <c r="J144" t="s">
        <v>466</v>
      </c>
      <c r="M144" s="5"/>
      <c r="N144" s="5"/>
      <c r="O144" s="5"/>
      <c r="P144" s="5"/>
      <c r="Q144" s="5"/>
      <c r="S144" t="s">
        <v>880</v>
      </c>
      <c r="W144" s="140"/>
      <c r="X144" s="140"/>
      <c r="Y144" s="140"/>
      <c r="Z144" s="140"/>
      <c r="AA144" s="140"/>
      <c r="AB144" s="140"/>
      <c r="AC144" s="140"/>
      <c r="AD144" s="140"/>
      <c r="AE144" s="140"/>
      <c r="AF144" s="140"/>
      <c r="AG144" s="140"/>
      <c r="AH144" s="5"/>
      <c r="AI144" s="5"/>
      <c r="AJ144" s="5"/>
      <c r="AK144" s="5"/>
      <c r="AL144" s="5"/>
      <c r="AM144" s="5"/>
      <c r="AN144" s="5"/>
      <c r="AO144" s="5"/>
      <c r="AP144" s="5"/>
      <c r="AQ144" s="5"/>
      <c r="AR144" s="5"/>
      <c r="AS144" s="5"/>
      <c r="AT144" s="5"/>
      <c r="AU144" s="5"/>
      <c r="AV144" s="5"/>
      <c r="AW144" s="5"/>
      <c r="AX144" s="5"/>
      <c r="AY144" s="5"/>
      <c r="AZ144" s="5"/>
      <c r="BA144" s="5"/>
      <c r="BB144" s="5"/>
    </row>
    <row r="145" spans="1:54" x14ac:dyDescent="0.25">
      <c r="A145" t="s">
        <v>413</v>
      </c>
      <c r="B145" t="s">
        <v>495</v>
      </c>
      <c r="C145" t="s">
        <v>489</v>
      </c>
      <c r="D145" s="55">
        <v>20052</v>
      </c>
      <c r="E145" t="s">
        <v>416</v>
      </c>
      <c r="F145">
        <v>59</v>
      </c>
      <c r="G145" s="49">
        <v>21774</v>
      </c>
      <c r="H145">
        <v>560336</v>
      </c>
      <c r="I145" s="49">
        <v>29833</v>
      </c>
      <c r="J145" t="s">
        <v>466</v>
      </c>
      <c r="M145" s="5"/>
      <c r="N145" s="5"/>
      <c r="O145" s="5"/>
      <c r="P145" s="5"/>
      <c r="Q145" s="5"/>
      <c r="S145" t="s">
        <v>881</v>
      </c>
      <c r="W145" s="140"/>
      <c r="X145" s="140"/>
      <c r="Y145" s="140"/>
      <c r="Z145" s="140"/>
      <c r="AA145" s="140"/>
      <c r="AB145" s="140"/>
      <c r="AC145" s="140"/>
      <c r="AD145" s="140"/>
      <c r="AE145" s="140"/>
      <c r="AF145" s="140"/>
      <c r="AG145" s="140"/>
      <c r="AH145" s="5"/>
      <c r="AI145" s="5"/>
      <c r="AJ145" s="5"/>
      <c r="AK145" s="5"/>
      <c r="AL145" s="5"/>
      <c r="AM145" s="5"/>
      <c r="AN145" s="5"/>
      <c r="AO145" s="5"/>
      <c r="AP145" s="5"/>
      <c r="AQ145" s="5"/>
      <c r="AR145" s="5"/>
      <c r="AS145" s="5"/>
      <c r="AT145" s="5"/>
      <c r="AU145" s="5"/>
      <c r="AV145" s="5"/>
      <c r="AW145" s="5"/>
      <c r="AX145" s="5"/>
      <c r="AY145" s="5"/>
      <c r="AZ145" s="5"/>
      <c r="BA145" s="5"/>
      <c r="BB145" s="5"/>
    </row>
    <row r="146" spans="1:54" x14ac:dyDescent="0.25">
      <c r="A146" t="s">
        <v>413</v>
      </c>
      <c r="B146" t="s">
        <v>610</v>
      </c>
      <c r="C146" t="s">
        <v>620</v>
      </c>
      <c r="D146" s="55">
        <v>20496</v>
      </c>
      <c r="E146" t="s">
        <v>457</v>
      </c>
      <c r="F146">
        <v>58</v>
      </c>
      <c r="G146" s="49">
        <v>22035</v>
      </c>
      <c r="H146">
        <v>351083</v>
      </c>
      <c r="I146" s="49">
        <v>29726</v>
      </c>
      <c r="J146" t="s">
        <v>466</v>
      </c>
      <c r="M146" s="5"/>
      <c r="N146" s="5"/>
      <c r="O146" s="5"/>
      <c r="P146" s="5"/>
      <c r="Q146" s="5"/>
      <c r="S146" t="s">
        <v>883</v>
      </c>
      <c r="W146" s="140"/>
      <c r="X146" s="140"/>
      <c r="Y146" s="140"/>
      <c r="Z146" s="140"/>
      <c r="AA146" s="140"/>
      <c r="AB146" s="140"/>
      <c r="AC146" s="140"/>
      <c r="AD146" s="140"/>
      <c r="AE146" s="140"/>
      <c r="AF146" s="140"/>
      <c r="AG146" s="140"/>
      <c r="AH146" s="5"/>
      <c r="AI146" s="5"/>
      <c r="AJ146" s="5"/>
      <c r="AK146" s="5"/>
      <c r="AL146" s="5"/>
      <c r="AM146" s="5"/>
      <c r="AN146" s="5"/>
      <c r="AO146" s="5"/>
      <c r="AP146" s="5"/>
      <c r="AQ146" s="5"/>
      <c r="AR146" s="5"/>
      <c r="AS146" s="5"/>
      <c r="AT146" s="5"/>
      <c r="AU146" s="5"/>
      <c r="AV146" s="5"/>
      <c r="AW146" s="5"/>
      <c r="AX146" s="5"/>
      <c r="AY146" s="5"/>
      <c r="AZ146" s="5"/>
      <c r="BA146" s="5"/>
      <c r="BB146" s="5"/>
    </row>
    <row r="147" spans="1:54" x14ac:dyDescent="0.25">
      <c r="A147" t="s">
        <v>408</v>
      </c>
      <c r="B147" t="s">
        <v>524</v>
      </c>
      <c r="C147" t="s">
        <v>621</v>
      </c>
      <c r="D147" s="55">
        <v>18348</v>
      </c>
      <c r="E147" t="s">
        <v>470</v>
      </c>
      <c r="F147">
        <v>57</v>
      </c>
      <c r="G147" s="49">
        <v>22201</v>
      </c>
      <c r="H147">
        <v>560339</v>
      </c>
      <c r="I147" s="49">
        <v>29839</v>
      </c>
      <c r="J147" t="s">
        <v>466</v>
      </c>
      <c r="M147" s="5"/>
      <c r="N147" s="5"/>
      <c r="O147" s="5"/>
      <c r="P147" s="5"/>
      <c r="Q147" s="5"/>
      <c r="S147" t="s">
        <v>885</v>
      </c>
      <c r="W147" s="140"/>
      <c r="X147" s="140"/>
      <c r="Y147" s="140"/>
      <c r="Z147" s="140"/>
      <c r="AA147" s="140"/>
      <c r="AB147" s="140"/>
      <c r="AC147" s="140"/>
      <c r="AD147" s="140"/>
      <c r="AE147" s="140"/>
      <c r="AF147" s="140"/>
      <c r="AG147" s="140"/>
      <c r="AH147" s="5"/>
      <c r="AI147" s="5"/>
      <c r="AJ147" s="5"/>
      <c r="AK147" s="5"/>
      <c r="AL147" s="5"/>
      <c r="AM147" s="5"/>
      <c r="AN147" s="5"/>
      <c r="AO147" s="5"/>
      <c r="AP147" s="5"/>
      <c r="AQ147" s="5"/>
      <c r="AR147" s="5"/>
      <c r="AS147" s="5"/>
      <c r="AT147" s="5"/>
      <c r="AU147" s="5"/>
      <c r="AV147" s="5"/>
      <c r="AW147" s="5"/>
      <c r="AX147" s="5"/>
      <c r="AY147" s="5"/>
      <c r="AZ147" s="5"/>
      <c r="BA147" s="5"/>
      <c r="BB147" s="5"/>
    </row>
    <row r="148" spans="1:54" x14ac:dyDescent="0.25">
      <c r="A148" t="s">
        <v>413</v>
      </c>
      <c r="B148" t="s">
        <v>464</v>
      </c>
      <c r="C148" t="s">
        <v>441</v>
      </c>
      <c r="D148" s="55">
        <v>30936</v>
      </c>
      <c r="E148" t="s">
        <v>622</v>
      </c>
      <c r="F148">
        <v>61</v>
      </c>
      <c r="G148" s="49">
        <v>20983</v>
      </c>
      <c r="H148">
        <v>560346</v>
      </c>
      <c r="I148" s="49">
        <v>29591</v>
      </c>
      <c r="J148" t="s">
        <v>466</v>
      </c>
      <c r="M148" s="5"/>
      <c r="N148" s="5"/>
      <c r="O148" s="5"/>
      <c r="P148" s="5"/>
      <c r="Q148" s="5"/>
      <c r="S148" t="s">
        <v>886</v>
      </c>
      <c r="W148" s="140"/>
      <c r="X148" s="140"/>
      <c r="Y148" s="140"/>
      <c r="Z148" s="140"/>
      <c r="AA148" s="140"/>
      <c r="AB148" s="140"/>
      <c r="AC148" s="140"/>
      <c r="AD148" s="140"/>
      <c r="AE148" s="140"/>
      <c r="AF148" s="140"/>
      <c r="AG148" s="140"/>
      <c r="AH148" s="5"/>
      <c r="AI148" s="5"/>
      <c r="AJ148" s="5"/>
      <c r="AK148" s="5"/>
      <c r="AL148" s="5"/>
      <c r="AM148" s="5"/>
      <c r="AN148" s="5"/>
      <c r="AO148" s="5"/>
      <c r="AP148" s="5"/>
      <c r="AQ148" s="5"/>
      <c r="AR148" s="5"/>
      <c r="AS148" s="5"/>
      <c r="AT148" s="5"/>
      <c r="AU148" s="5"/>
      <c r="AV148" s="5"/>
      <c r="AW148" s="5"/>
      <c r="AX148" s="5"/>
      <c r="AY148" s="5"/>
      <c r="AZ148" s="5"/>
      <c r="BA148" s="5"/>
      <c r="BB148" s="5"/>
    </row>
    <row r="149" spans="1:54" x14ac:dyDescent="0.25">
      <c r="A149" t="s">
        <v>413</v>
      </c>
      <c r="B149" t="s">
        <v>474</v>
      </c>
      <c r="C149" t="s">
        <v>472</v>
      </c>
      <c r="D149" s="55">
        <v>24264</v>
      </c>
      <c r="E149" t="s">
        <v>460</v>
      </c>
      <c r="F149">
        <v>61</v>
      </c>
      <c r="G149" s="49">
        <v>20895</v>
      </c>
      <c r="H149">
        <v>350444</v>
      </c>
      <c r="I149" s="49">
        <v>29718</v>
      </c>
      <c r="J149" t="s">
        <v>466</v>
      </c>
      <c r="M149" s="5"/>
      <c r="N149" s="5"/>
      <c r="O149" s="5"/>
      <c r="P149" s="5"/>
      <c r="Q149" s="5"/>
      <c r="S149" t="s">
        <v>888</v>
      </c>
      <c r="W149" s="140"/>
      <c r="X149" s="140"/>
      <c r="Y149" s="140"/>
      <c r="Z149" s="140"/>
      <c r="AA149" s="140"/>
      <c r="AB149" s="140"/>
      <c r="AC149" s="140"/>
      <c r="AD149" s="140"/>
      <c r="AE149" s="140"/>
      <c r="AF149" s="140"/>
      <c r="AG149" s="140"/>
      <c r="AH149" s="5"/>
      <c r="AI149" s="5"/>
      <c r="AJ149" s="5"/>
      <c r="AK149" s="5"/>
      <c r="AL149" s="5"/>
      <c r="AM149" s="5"/>
      <c r="AN149" s="5"/>
      <c r="AO149" s="5"/>
      <c r="AP149" s="5"/>
      <c r="AQ149" s="5"/>
      <c r="AR149" s="5"/>
      <c r="AS149" s="5"/>
      <c r="AT149" s="5"/>
      <c r="AU149" s="5"/>
      <c r="AV149" s="5"/>
      <c r="AW149" s="5"/>
      <c r="AX149" s="5"/>
      <c r="AY149" s="5"/>
      <c r="AZ149" s="5"/>
      <c r="BA149" s="5"/>
      <c r="BB149" s="5"/>
    </row>
    <row r="150" spans="1:54" x14ac:dyDescent="0.25">
      <c r="A150" t="s">
        <v>408</v>
      </c>
      <c r="B150" t="s">
        <v>623</v>
      </c>
      <c r="C150" t="s">
        <v>570</v>
      </c>
      <c r="D150" s="55">
        <v>26832</v>
      </c>
      <c r="E150" t="s">
        <v>460</v>
      </c>
      <c r="F150">
        <v>61</v>
      </c>
      <c r="G150" s="49">
        <v>20969</v>
      </c>
      <c r="H150">
        <v>560342</v>
      </c>
      <c r="I150" s="49">
        <v>29648</v>
      </c>
      <c r="J150" t="s">
        <v>466</v>
      </c>
      <c r="M150" s="5"/>
      <c r="N150" s="5"/>
      <c r="O150" s="5"/>
      <c r="P150" s="5"/>
      <c r="Q150" s="5"/>
      <c r="S150" t="s">
        <v>890</v>
      </c>
      <c r="W150" s="140"/>
      <c r="X150" s="140"/>
      <c r="Y150" s="140"/>
      <c r="Z150" s="140"/>
      <c r="AA150" s="140"/>
      <c r="AB150" s="140"/>
      <c r="AC150" s="140"/>
      <c r="AD150" s="140"/>
      <c r="AE150" s="140"/>
      <c r="AF150" s="140"/>
      <c r="AG150" s="140"/>
      <c r="AH150" s="5"/>
      <c r="AI150" s="5"/>
      <c r="AJ150" s="5"/>
      <c r="AK150" s="5"/>
      <c r="AL150" s="5"/>
      <c r="AM150" s="5"/>
      <c r="AN150" s="5"/>
      <c r="AO150" s="5"/>
      <c r="AP150" s="5"/>
      <c r="AQ150" s="5"/>
      <c r="AR150" s="5"/>
      <c r="AS150" s="5"/>
      <c r="AT150" s="5"/>
      <c r="AU150" s="5"/>
      <c r="AV150" s="5"/>
      <c r="AW150" s="5"/>
      <c r="AX150" s="5"/>
      <c r="AY150" s="5"/>
      <c r="AZ150" s="5"/>
      <c r="BA150" s="5"/>
      <c r="BB150" s="5"/>
    </row>
    <row r="151" spans="1:54" x14ac:dyDescent="0.25">
      <c r="A151" t="s">
        <v>454</v>
      </c>
      <c r="B151" t="s">
        <v>414</v>
      </c>
      <c r="C151" t="s">
        <v>583</v>
      </c>
      <c r="D151" s="55">
        <v>21588</v>
      </c>
      <c r="E151" t="s">
        <v>442</v>
      </c>
      <c r="F151">
        <v>60</v>
      </c>
      <c r="G151" s="49">
        <v>21242</v>
      </c>
      <c r="H151">
        <v>350334</v>
      </c>
      <c r="I151" s="49">
        <v>29916</v>
      </c>
      <c r="J151" t="s">
        <v>412</v>
      </c>
      <c r="S151" t="s">
        <v>891</v>
      </c>
      <c r="W151" s="139"/>
      <c r="X151" s="139"/>
      <c r="Y151" s="139"/>
      <c r="Z151" s="139"/>
      <c r="AA151" s="139"/>
      <c r="AB151" s="139"/>
      <c r="AC151" s="139"/>
      <c r="AD151" s="139"/>
      <c r="AE151" s="139"/>
      <c r="AF151" s="139"/>
      <c r="AG151" s="139"/>
    </row>
    <row r="152" spans="1:54" x14ac:dyDescent="0.25">
      <c r="A152" t="s">
        <v>454</v>
      </c>
      <c r="B152" t="s">
        <v>586</v>
      </c>
      <c r="C152" t="s">
        <v>624</v>
      </c>
      <c r="D152" s="55">
        <v>18036</v>
      </c>
      <c r="E152" t="s">
        <v>460</v>
      </c>
      <c r="F152">
        <v>58</v>
      </c>
      <c r="G152" s="49">
        <v>21842</v>
      </c>
      <c r="H152">
        <v>350438</v>
      </c>
      <c r="I152" s="49">
        <v>29930</v>
      </c>
      <c r="J152" t="s">
        <v>412</v>
      </c>
      <c r="S152" t="s">
        <v>895</v>
      </c>
      <c r="W152" s="139"/>
      <c r="X152" s="139"/>
      <c r="Y152" s="139"/>
      <c r="Z152" s="139"/>
      <c r="AA152" s="139"/>
      <c r="AB152" s="139"/>
      <c r="AC152" s="139"/>
      <c r="AD152" s="139"/>
      <c r="AE152" s="139"/>
      <c r="AF152" s="139"/>
      <c r="AG152" s="139"/>
    </row>
    <row r="153" spans="1:54" x14ac:dyDescent="0.25">
      <c r="A153" t="s">
        <v>413</v>
      </c>
      <c r="B153" t="s">
        <v>493</v>
      </c>
      <c r="C153" t="s">
        <v>438</v>
      </c>
      <c r="D153" s="55">
        <v>20436</v>
      </c>
      <c r="E153" t="s">
        <v>473</v>
      </c>
      <c r="F153">
        <v>59</v>
      </c>
      <c r="G153" s="49">
        <v>21597</v>
      </c>
      <c r="H153">
        <v>351167</v>
      </c>
      <c r="I153" s="49">
        <v>29874</v>
      </c>
      <c r="J153" t="s">
        <v>412</v>
      </c>
      <c r="S153" t="s">
        <v>897</v>
      </c>
      <c r="W153" s="139"/>
      <c r="X153" s="139"/>
      <c r="Y153" s="139"/>
      <c r="Z153" s="139"/>
      <c r="AA153" s="139"/>
      <c r="AB153" s="139"/>
      <c r="AC153" s="139"/>
      <c r="AD153" s="139"/>
      <c r="AE153" s="139"/>
      <c r="AF153" s="139"/>
      <c r="AG153" s="139"/>
    </row>
    <row r="154" spans="1:54" x14ac:dyDescent="0.25">
      <c r="A154" t="s">
        <v>408</v>
      </c>
      <c r="B154" t="s">
        <v>603</v>
      </c>
      <c r="C154" t="s">
        <v>444</v>
      </c>
      <c r="D154" s="55">
        <v>22044</v>
      </c>
      <c r="E154" t="s">
        <v>442</v>
      </c>
      <c r="F154">
        <v>59</v>
      </c>
      <c r="G154" s="49">
        <v>21586</v>
      </c>
      <c r="H154">
        <v>560351</v>
      </c>
      <c r="I154" s="49">
        <v>29611</v>
      </c>
      <c r="J154" t="s">
        <v>412</v>
      </c>
      <c r="S154" t="s">
        <v>899</v>
      </c>
      <c r="W154" s="139"/>
      <c r="X154" s="139"/>
      <c r="Y154" s="139"/>
      <c r="Z154" s="139"/>
      <c r="AA154" s="139"/>
      <c r="AB154" s="139"/>
      <c r="AC154" s="139"/>
      <c r="AD154" s="139"/>
      <c r="AE154" s="139"/>
      <c r="AF154" s="139"/>
      <c r="AG154" s="139"/>
    </row>
    <row r="155" spans="1:54" x14ac:dyDescent="0.25">
      <c r="A155" t="s">
        <v>413</v>
      </c>
      <c r="B155" t="s">
        <v>625</v>
      </c>
      <c r="C155" t="s">
        <v>489</v>
      </c>
      <c r="D155" s="55">
        <v>26004</v>
      </c>
      <c r="E155" t="s">
        <v>457</v>
      </c>
      <c r="F155">
        <v>59</v>
      </c>
      <c r="G155" s="49">
        <v>21748</v>
      </c>
      <c r="H155">
        <v>350872</v>
      </c>
      <c r="I155" s="49">
        <v>29726</v>
      </c>
      <c r="J155" t="s">
        <v>412</v>
      </c>
      <c r="S155" t="s">
        <v>902</v>
      </c>
      <c r="W155" s="139"/>
      <c r="X155" s="139"/>
      <c r="Y155" s="139"/>
      <c r="Z155" s="139"/>
      <c r="AA155" s="139"/>
      <c r="AB155" s="139"/>
      <c r="AC155" s="139"/>
      <c r="AD155" s="139"/>
      <c r="AE155" s="139"/>
      <c r="AF155" s="139"/>
      <c r="AG155" s="139"/>
    </row>
    <row r="156" spans="1:54" x14ac:dyDescent="0.25">
      <c r="A156" t="s">
        <v>413</v>
      </c>
      <c r="B156" t="s">
        <v>626</v>
      </c>
      <c r="C156" t="s">
        <v>510</v>
      </c>
      <c r="D156" s="55">
        <v>18972</v>
      </c>
      <c r="E156" t="s">
        <v>622</v>
      </c>
      <c r="F156">
        <v>57</v>
      </c>
      <c r="G156" s="49">
        <v>22199</v>
      </c>
      <c r="H156">
        <v>560348</v>
      </c>
      <c r="I156" s="49">
        <v>29841</v>
      </c>
      <c r="J156" t="s">
        <v>412</v>
      </c>
      <c r="S156" t="s">
        <v>906</v>
      </c>
      <c r="W156" s="139"/>
      <c r="X156" s="406" t="s">
        <v>1515</v>
      </c>
      <c r="Y156" s="407"/>
      <c r="Z156" s="407"/>
      <c r="AA156" s="407"/>
      <c r="AB156" s="407"/>
      <c r="AC156" s="407"/>
      <c r="AD156" s="407"/>
      <c r="AE156" s="408"/>
      <c r="AF156" s="139"/>
      <c r="AG156" s="139"/>
    </row>
    <row r="157" spans="1:54" x14ac:dyDescent="0.25">
      <c r="A157" t="s">
        <v>413</v>
      </c>
      <c r="B157" t="s">
        <v>611</v>
      </c>
      <c r="C157" t="s">
        <v>627</v>
      </c>
      <c r="D157" s="55">
        <v>21972</v>
      </c>
      <c r="E157" t="s">
        <v>628</v>
      </c>
      <c r="F157">
        <v>62</v>
      </c>
      <c r="G157" s="49">
        <v>20674</v>
      </c>
      <c r="H157">
        <v>350981</v>
      </c>
      <c r="I157" s="49">
        <v>29679</v>
      </c>
      <c r="J157" t="s">
        <v>412</v>
      </c>
      <c r="S157" t="s">
        <v>910</v>
      </c>
      <c r="W157" s="139"/>
      <c r="X157" s="409"/>
      <c r="Y157" s="410"/>
      <c r="Z157" s="410"/>
      <c r="AA157" s="410"/>
      <c r="AB157" s="410"/>
      <c r="AC157" s="410"/>
      <c r="AD157" s="410"/>
      <c r="AE157" s="411"/>
      <c r="AF157" s="139"/>
      <c r="AG157" s="139"/>
    </row>
    <row r="158" spans="1:54" x14ac:dyDescent="0.25">
      <c r="A158" t="s">
        <v>408</v>
      </c>
      <c r="B158" t="s">
        <v>629</v>
      </c>
      <c r="C158" t="s">
        <v>630</v>
      </c>
      <c r="D158" s="55">
        <v>22068</v>
      </c>
      <c r="E158" t="s">
        <v>619</v>
      </c>
      <c r="F158">
        <v>61</v>
      </c>
      <c r="G158" s="49">
        <v>20930</v>
      </c>
      <c r="H158">
        <v>560360</v>
      </c>
      <c r="I158" s="49">
        <v>29633</v>
      </c>
      <c r="J158" t="s">
        <v>412</v>
      </c>
      <c r="S158" t="s">
        <v>911</v>
      </c>
      <c r="W158" s="139"/>
      <c r="X158" s="139"/>
      <c r="Y158" s="139"/>
      <c r="Z158" s="139"/>
      <c r="AA158" s="139"/>
      <c r="AB158" s="139"/>
      <c r="AC158" s="139"/>
      <c r="AD158" s="139"/>
      <c r="AE158" s="139"/>
      <c r="AF158" s="139"/>
      <c r="AG158" s="139"/>
    </row>
    <row r="159" spans="1:54" x14ac:dyDescent="0.25">
      <c r="A159" t="s">
        <v>454</v>
      </c>
      <c r="B159" t="s">
        <v>602</v>
      </c>
      <c r="C159" t="s">
        <v>435</v>
      </c>
      <c r="D159" s="55">
        <v>22848</v>
      </c>
      <c r="E159" t="s">
        <v>457</v>
      </c>
      <c r="F159">
        <v>60</v>
      </c>
      <c r="G159" s="49">
        <v>21180</v>
      </c>
      <c r="H159">
        <v>560363</v>
      </c>
      <c r="I159" s="49">
        <v>29674</v>
      </c>
      <c r="J159" t="s">
        <v>412</v>
      </c>
      <c r="S159" t="s">
        <v>915</v>
      </c>
      <c r="W159" s="139"/>
      <c r="X159" s="139"/>
      <c r="Y159" s="381" t="s">
        <v>1516</v>
      </c>
      <c r="Z159" s="381"/>
      <c r="AA159" s="381"/>
      <c r="AB159" s="381"/>
      <c r="AC159" s="381"/>
      <c r="AD159" s="381"/>
      <c r="AE159" s="381"/>
      <c r="AF159" s="381"/>
      <c r="AG159" s="139"/>
    </row>
    <row r="160" spans="1:54" x14ac:dyDescent="0.25">
      <c r="A160" t="s">
        <v>413</v>
      </c>
      <c r="B160" t="s">
        <v>469</v>
      </c>
      <c r="C160" t="s">
        <v>415</v>
      </c>
      <c r="D160" s="55">
        <v>20892</v>
      </c>
      <c r="E160" t="s">
        <v>416</v>
      </c>
      <c r="F160">
        <v>59</v>
      </c>
      <c r="G160" s="49">
        <v>21741</v>
      </c>
      <c r="H160">
        <v>560368</v>
      </c>
      <c r="I160" s="49">
        <v>29681</v>
      </c>
      <c r="J160" t="s">
        <v>412</v>
      </c>
      <c r="S160" t="s">
        <v>917</v>
      </c>
      <c r="W160" s="139"/>
      <c r="X160" s="139"/>
      <c r="Y160" s="139"/>
      <c r="Z160" s="139"/>
      <c r="AA160" s="139"/>
      <c r="AB160" s="139"/>
      <c r="AC160" s="139"/>
      <c r="AD160" s="139"/>
      <c r="AE160" s="139"/>
      <c r="AF160" s="139"/>
      <c r="AG160" s="139"/>
    </row>
    <row r="161" spans="1:33" x14ac:dyDescent="0.25">
      <c r="A161" t="s">
        <v>413</v>
      </c>
      <c r="B161" t="s">
        <v>631</v>
      </c>
      <c r="C161" t="s">
        <v>632</v>
      </c>
      <c r="D161" s="55">
        <v>21960</v>
      </c>
      <c r="E161" t="s">
        <v>460</v>
      </c>
      <c r="F161">
        <v>59</v>
      </c>
      <c r="G161" s="49">
        <v>21612</v>
      </c>
      <c r="H161">
        <v>350969</v>
      </c>
      <c r="I161" s="49">
        <v>29740</v>
      </c>
      <c r="J161" t="s">
        <v>412</v>
      </c>
      <c r="S161" t="s">
        <v>919</v>
      </c>
      <c r="W161" s="139"/>
      <c r="X161" s="139"/>
      <c r="Y161" s="381" t="s">
        <v>1517</v>
      </c>
      <c r="Z161" s="381"/>
      <c r="AA161" s="381"/>
      <c r="AB161" s="381"/>
      <c r="AC161" s="381"/>
      <c r="AD161" s="139"/>
      <c r="AE161" s="139"/>
      <c r="AF161" s="139"/>
      <c r="AG161" s="139"/>
    </row>
    <row r="162" spans="1:33" x14ac:dyDescent="0.25">
      <c r="A162" t="s">
        <v>408</v>
      </c>
      <c r="B162" t="s">
        <v>568</v>
      </c>
      <c r="C162" t="s">
        <v>185</v>
      </c>
      <c r="D162" s="55">
        <v>25740</v>
      </c>
      <c r="E162" t="s">
        <v>536</v>
      </c>
      <c r="F162">
        <v>59</v>
      </c>
      <c r="G162" s="49">
        <v>21656</v>
      </c>
      <c r="H162">
        <v>351175</v>
      </c>
      <c r="I162" s="49">
        <v>29671</v>
      </c>
      <c r="J162" t="s">
        <v>417</v>
      </c>
      <c r="S162" t="s">
        <v>920</v>
      </c>
      <c r="W162" s="139"/>
      <c r="X162" s="139"/>
      <c r="Y162" s="139"/>
      <c r="Z162" s="139"/>
      <c r="AA162" s="139"/>
      <c r="AB162" s="139"/>
      <c r="AC162" s="139"/>
      <c r="AD162" s="139"/>
      <c r="AE162" s="139"/>
      <c r="AF162" s="139"/>
      <c r="AG162" s="139"/>
    </row>
    <row r="163" spans="1:33" x14ac:dyDescent="0.25">
      <c r="A163" t="s">
        <v>413</v>
      </c>
      <c r="B163" t="s">
        <v>490</v>
      </c>
      <c r="C163" t="s">
        <v>456</v>
      </c>
      <c r="D163" s="55">
        <v>24696</v>
      </c>
      <c r="E163" t="s">
        <v>416</v>
      </c>
      <c r="F163">
        <v>59</v>
      </c>
      <c r="G163" s="49">
        <v>21784</v>
      </c>
      <c r="H163">
        <v>560345</v>
      </c>
      <c r="I163" s="49">
        <v>29612</v>
      </c>
      <c r="J163" t="s">
        <v>417</v>
      </c>
      <c r="S163" t="s">
        <v>925</v>
      </c>
      <c r="W163" s="139"/>
      <c r="X163" s="139"/>
      <c r="Y163" s="139"/>
      <c r="Z163" s="139"/>
      <c r="AA163" s="139"/>
      <c r="AB163" s="139"/>
      <c r="AC163" s="139"/>
      <c r="AD163" s="139"/>
      <c r="AE163" s="139"/>
      <c r="AF163" s="139"/>
      <c r="AG163" s="139"/>
    </row>
    <row r="164" spans="1:33" x14ac:dyDescent="0.25">
      <c r="A164" t="s">
        <v>408</v>
      </c>
      <c r="B164" t="s">
        <v>618</v>
      </c>
      <c r="C164" t="s">
        <v>444</v>
      </c>
      <c r="D164" s="55">
        <v>26748</v>
      </c>
      <c r="E164" t="s">
        <v>416</v>
      </c>
      <c r="F164">
        <v>58</v>
      </c>
      <c r="G164" s="49">
        <v>21996</v>
      </c>
      <c r="H164">
        <v>350291</v>
      </c>
      <c r="I164" s="49">
        <v>29866</v>
      </c>
      <c r="J164" t="s">
        <v>417</v>
      </c>
      <c r="S164" t="s">
        <v>932</v>
      </c>
      <c r="W164" s="139"/>
      <c r="X164" s="139"/>
      <c r="Y164" s="139"/>
      <c r="Z164" s="139"/>
      <c r="AA164" s="139"/>
      <c r="AB164" s="139"/>
      <c r="AC164" s="139"/>
      <c r="AD164" s="139"/>
      <c r="AE164" s="139"/>
      <c r="AF164" s="139"/>
      <c r="AG164" s="139"/>
    </row>
    <row r="165" spans="1:33" x14ac:dyDescent="0.25">
      <c r="A165" t="s">
        <v>413</v>
      </c>
      <c r="B165" t="s">
        <v>550</v>
      </c>
      <c r="C165" t="s">
        <v>571</v>
      </c>
      <c r="D165" s="55">
        <v>18540</v>
      </c>
      <c r="E165" t="s">
        <v>416</v>
      </c>
      <c r="F165">
        <v>58</v>
      </c>
      <c r="G165" s="49">
        <v>22119</v>
      </c>
      <c r="H165">
        <v>350854</v>
      </c>
      <c r="I165" s="49">
        <v>29928</v>
      </c>
      <c r="J165" t="s">
        <v>417</v>
      </c>
      <c r="S165" t="s">
        <v>933</v>
      </c>
      <c r="W165" s="139"/>
      <c r="X165" s="139"/>
      <c r="Y165" s="139"/>
      <c r="Z165" s="139"/>
      <c r="AA165" s="139"/>
      <c r="AB165" s="139"/>
      <c r="AC165" s="139"/>
      <c r="AD165" s="139"/>
      <c r="AE165" s="139"/>
      <c r="AF165" s="139"/>
      <c r="AG165" s="139"/>
    </row>
    <row r="166" spans="1:33" x14ac:dyDescent="0.25">
      <c r="A166" t="s">
        <v>413</v>
      </c>
      <c r="B166" t="s">
        <v>440</v>
      </c>
      <c r="C166" t="s">
        <v>435</v>
      </c>
      <c r="D166" s="55">
        <v>31020</v>
      </c>
      <c r="E166" t="s">
        <v>416</v>
      </c>
      <c r="F166">
        <v>57</v>
      </c>
      <c r="G166" s="49">
        <v>22262</v>
      </c>
      <c r="H166">
        <v>350920</v>
      </c>
      <c r="I166" s="49">
        <v>29900</v>
      </c>
      <c r="J166" t="s">
        <v>417</v>
      </c>
      <c r="S166" t="s">
        <v>936</v>
      </c>
      <c r="W166" s="139"/>
      <c r="X166" s="139"/>
      <c r="Y166" s="139"/>
      <c r="Z166" s="139"/>
      <c r="AA166" s="139"/>
      <c r="AB166" s="139"/>
      <c r="AC166" s="139"/>
      <c r="AD166" s="139"/>
      <c r="AE166" s="139"/>
      <c r="AF166" s="139"/>
      <c r="AG166" s="139"/>
    </row>
    <row r="167" spans="1:33" x14ac:dyDescent="0.25">
      <c r="A167" t="s">
        <v>413</v>
      </c>
      <c r="B167" t="s">
        <v>579</v>
      </c>
      <c r="C167" t="s">
        <v>633</v>
      </c>
      <c r="D167" s="55">
        <v>27936</v>
      </c>
      <c r="E167" t="s">
        <v>416</v>
      </c>
      <c r="F167">
        <v>58</v>
      </c>
      <c r="G167" s="49">
        <v>21956</v>
      </c>
      <c r="H167">
        <v>350953</v>
      </c>
      <c r="I167" s="49">
        <v>29810</v>
      </c>
      <c r="J167" t="s">
        <v>417</v>
      </c>
      <c r="S167" t="s">
        <v>939</v>
      </c>
      <c r="W167" s="139"/>
      <c r="X167" s="139"/>
      <c r="Y167" s="139"/>
      <c r="Z167" s="139"/>
      <c r="AA167" s="139"/>
      <c r="AB167" s="139"/>
      <c r="AC167" s="139"/>
      <c r="AD167" s="139"/>
      <c r="AE167" s="139"/>
      <c r="AF167" s="139"/>
      <c r="AG167" s="139"/>
    </row>
    <row r="168" spans="1:33" x14ac:dyDescent="0.25">
      <c r="A168" t="s">
        <v>454</v>
      </c>
      <c r="B168" t="s">
        <v>626</v>
      </c>
      <c r="C168" t="s">
        <v>565</v>
      </c>
      <c r="D168" s="55">
        <v>19284</v>
      </c>
      <c r="E168" t="s">
        <v>473</v>
      </c>
      <c r="F168">
        <v>58</v>
      </c>
      <c r="G168" s="49">
        <v>21962</v>
      </c>
      <c r="H168">
        <v>351176</v>
      </c>
      <c r="I168" s="49">
        <v>29735</v>
      </c>
      <c r="J168" t="s">
        <v>417</v>
      </c>
      <c r="S168" t="s">
        <v>940</v>
      </c>
      <c r="W168" s="139"/>
      <c r="X168" s="139"/>
      <c r="Y168" s="139"/>
      <c r="Z168" s="139"/>
      <c r="AA168" s="139"/>
      <c r="AB168" s="139"/>
      <c r="AC168" s="139"/>
      <c r="AD168" s="139"/>
      <c r="AE168" s="139"/>
      <c r="AF168" s="139"/>
      <c r="AG168" s="139"/>
    </row>
    <row r="169" spans="1:33" x14ac:dyDescent="0.25">
      <c r="A169" t="s">
        <v>413</v>
      </c>
      <c r="B169" t="s">
        <v>634</v>
      </c>
      <c r="C169" t="s">
        <v>432</v>
      </c>
      <c r="D169" s="55">
        <v>28908</v>
      </c>
      <c r="E169" t="s">
        <v>460</v>
      </c>
      <c r="F169">
        <v>58</v>
      </c>
      <c r="G169" s="49">
        <v>21991</v>
      </c>
      <c r="H169">
        <v>351180</v>
      </c>
      <c r="I169" s="49">
        <v>29915</v>
      </c>
      <c r="J169" t="s">
        <v>417</v>
      </c>
      <c r="S169" t="s">
        <v>945</v>
      </c>
      <c r="W169" s="139"/>
      <c r="X169" s="139"/>
      <c r="Y169" s="139"/>
      <c r="Z169" s="139"/>
      <c r="AA169" s="139"/>
      <c r="AB169" s="139"/>
      <c r="AC169" s="139"/>
      <c r="AD169" s="139"/>
      <c r="AE169" s="139"/>
      <c r="AF169" s="139"/>
      <c r="AG169" s="139"/>
    </row>
    <row r="170" spans="1:33" x14ac:dyDescent="0.25">
      <c r="A170" t="s">
        <v>408</v>
      </c>
      <c r="B170" t="s">
        <v>635</v>
      </c>
      <c r="C170" t="s">
        <v>527</v>
      </c>
      <c r="D170" s="55">
        <v>29472</v>
      </c>
      <c r="E170" t="s">
        <v>636</v>
      </c>
      <c r="F170">
        <v>57</v>
      </c>
      <c r="G170" s="49">
        <v>22211</v>
      </c>
      <c r="H170">
        <v>560358</v>
      </c>
      <c r="I170" s="49">
        <v>29928</v>
      </c>
      <c r="J170" t="s">
        <v>417</v>
      </c>
      <c r="S170" t="s">
        <v>947</v>
      </c>
      <c r="W170" s="139"/>
      <c r="X170" s="139"/>
      <c r="Y170" s="139"/>
      <c r="Z170" s="139"/>
      <c r="AA170" s="139"/>
      <c r="AB170" s="139"/>
      <c r="AC170" s="139"/>
      <c r="AD170" s="139"/>
      <c r="AE170" s="139"/>
      <c r="AF170" s="139"/>
      <c r="AG170" s="139"/>
    </row>
    <row r="171" spans="1:33" x14ac:dyDescent="0.25">
      <c r="A171" t="s">
        <v>413</v>
      </c>
      <c r="B171" t="s">
        <v>418</v>
      </c>
      <c r="C171" t="s">
        <v>489</v>
      </c>
      <c r="D171" s="55">
        <v>24468</v>
      </c>
      <c r="E171" t="s">
        <v>460</v>
      </c>
      <c r="F171">
        <v>57</v>
      </c>
      <c r="G171" s="49">
        <v>22392</v>
      </c>
      <c r="H171">
        <v>350615</v>
      </c>
      <c r="I171" s="49">
        <v>29851</v>
      </c>
      <c r="J171" t="s">
        <v>417</v>
      </c>
      <c r="S171" t="s">
        <v>953</v>
      </c>
      <c r="W171" s="139"/>
      <c r="X171" s="139"/>
      <c r="Y171" s="139"/>
      <c r="Z171" s="139"/>
      <c r="AA171" s="139"/>
      <c r="AB171" s="139"/>
      <c r="AC171" s="139"/>
      <c r="AD171" s="139"/>
      <c r="AE171" s="139"/>
      <c r="AF171" s="139"/>
      <c r="AG171" s="139"/>
    </row>
    <row r="172" spans="1:33" x14ac:dyDescent="0.25">
      <c r="A172" t="s">
        <v>413</v>
      </c>
      <c r="B172" t="s">
        <v>550</v>
      </c>
      <c r="C172" t="s">
        <v>637</v>
      </c>
      <c r="D172" s="55">
        <v>19344</v>
      </c>
      <c r="E172" t="s">
        <v>638</v>
      </c>
      <c r="F172">
        <v>57</v>
      </c>
      <c r="G172" s="49">
        <v>22421</v>
      </c>
      <c r="H172">
        <v>350358</v>
      </c>
      <c r="I172" s="49">
        <v>29627</v>
      </c>
      <c r="J172" t="s">
        <v>417</v>
      </c>
      <c r="S172" t="s">
        <v>955</v>
      </c>
      <c r="W172" s="139"/>
      <c r="X172" s="139"/>
      <c r="Y172" s="139"/>
      <c r="Z172" s="139"/>
      <c r="AA172" s="139"/>
      <c r="AB172" s="139"/>
      <c r="AC172" s="139"/>
      <c r="AD172" s="139"/>
      <c r="AE172" s="139"/>
      <c r="AF172" s="139"/>
      <c r="AG172" s="139"/>
    </row>
    <row r="173" spans="1:33" x14ac:dyDescent="0.25">
      <c r="A173" t="s">
        <v>413</v>
      </c>
      <c r="B173" t="s">
        <v>639</v>
      </c>
      <c r="C173" t="s">
        <v>515</v>
      </c>
      <c r="D173" s="55">
        <v>27132</v>
      </c>
      <c r="E173" t="s">
        <v>416</v>
      </c>
      <c r="F173">
        <v>57</v>
      </c>
      <c r="G173" s="49">
        <v>22444</v>
      </c>
      <c r="H173">
        <v>350194</v>
      </c>
      <c r="I173" s="49">
        <v>29741</v>
      </c>
      <c r="J173" t="s">
        <v>417</v>
      </c>
      <c r="S173" t="s">
        <v>958</v>
      </c>
      <c r="W173" s="139"/>
      <c r="X173" s="139"/>
      <c r="Y173" s="139"/>
      <c r="Z173" s="139"/>
      <c r="AA173" s="139"/>
      <c r="AB173" s="139"/>
      <c r="AC173" s="139"/>
      <c r="AD173" s="139"/>
      <c r="AE173" s="139"/>
      <c r="AF173" s="139"/>
      <c r="AG173" s="139"/>
    </row>
    <row r="174" spans="1:33" x14ac:dyDescent="0.25">
      <c r="A174" t="s">
        <v>413</v>
      </c>
      <c r="B174" t="s">
        <v>610</v>
      </c>
      <c r="C174" t="s">
        <v>640</v>
      </c>
      <c r="D174" s="55">
        <v>26124</v>
      </c>
      <c r="E174" t="s">
        <v>416</v>
      </c>
      <c r="F174">
        <v>57</v>
      </c>
      <c r="G174" s="49">
        <v>22404</v>
      </c>
      <c r="H174">
        <v>351084</v>
      </c>
      <c r="I174" s="49">
        <v>29723</v>
      </c>
      <c r="J174" t="s">
        <v>417</v>
      </c>
      <c r="S174" t="s">
        <v>962</v>
      </c>
      <c r="W174" s="139"/>
      <c r="X174" s="139"/>
      <c r="Y174" s="139"/>
      <c r="Z174" s="139"/>
      <c r="AA174" s="139"/>
      <c r="AB174" s="139"/>
      <c r="AC174" s="139"/>
      <c r="AD174" s="139"/>
      <c r="AE174" s="139"/>
      <c r="AF174" s="139"/>
      <c r="AG174" s="139"/>
    </row>
    <row r="175" spans="1:33" x14ac:dyDescent="0.25">
      <c r="A175" t="s">
        <v>413</v>
      </c>
      <c r="B175" t="s">
        <v>541</v>
      </c>
      <c r="C175" t="s">
        <v>596</v>
      </c>
      <c r="D175" s="55">
        <v>21444</v>
      </c>
      <c r="E175" t="s">
        <v>622</v>
      </c>
      <c r="F175">
        <v>59</v>
      </c>
      <c r="G175" s="49">
        <v>21614</v>
      </c>
      <c r="H175">
        <v>560366</v>
      </c>
      <c r="I175" s="49">
        <v>29740</v>
      </c>
      <c r="J175" t="s">
        <v>417</v>
      </c>
      <c r="S175" t="s">
        <v>979</v>
      </c>
      <c r="W175" s="139"/>
      <c r="X175" s="139"/>
      <c r="Y175" s="139"/>
      <c r="Z175" s="139"/>
      <c r="AA175" s="139"/>
      <c r="AB175" s="139"/>
      <c r="AC175" s="139"/>
      <c r="AD175" s="139"/>
      <c r="AE175" s="139"/>
      <c r="AF175" s="139"/>
      <c r="AG175" s="139"/>
    </row>
    <row r="176" spans="1:33" x14ac:dyDescent="0.25">
      <c r="A176" t="s">
        <v>408</v>
      </c>
      <c r="B176" t="s">
        <v>152</v>
      </c>
      <c r="C176" t="s">
        <v>527</v>
      </c>
      <c r="D176" s="55">
        <v>21108</v>
      </c>
      <c r="E176" t="s">
        <v>422</v>
      </c>
      <c r="F176">
        <v>59</v>
      </c>
      <c r="G176" s="49">
        <v>21673</v>
      </c>
      <c r="H176">
        <v>351121</v>
      </c>
      <c r="I176" s="49">
        <v>29711</v>
      </c>
      <c r="J176" t="s">
        <v>417</v>
      </c>
      <c r="S176" t="s">
        <v>980</v>
      </c>
      <c r="W176" s="139"/>
      <c r="X176" s="139"/>
      <c r="Y176" s="139"/>
      <c r="Z176" s="139"/>
      <c r="AA176" s="139"/>
      <c r="AB176" s="139"/>
      <c r="AC176" s="139"/>
      <c r="AD176" s="139"/>
      <c r="AE176" s="139"/>
      <c r="AF176" s="139"/>
      <c r="AG176" s="139"/>
    </row>
    <row r="177" spans="1:33" x14ac:dyDescent="0.25">
      <c r="A177" t="s">
        <v>408</v>
      </c>
      <c r="B177" t="s">
        <v>569</v>
      </c>
      <c r="C177" t="s">
        <v>641</v>
      </c>
      <c r="D177" s="55">
        <v>20292</v>
      </c>
      <c r="E177" t="s">
        <v>642</v>
      </c>
      <c r="F177">
        <v>57</v>
      </c>
      <c r="G177" s="49">
        <v>22232</v>
      </c>
      <c r="H177">
        <v>350768</v>
      </c>
      <c r="I177" s="49">
        <v>29930</v>
      </c>
      <c r="J177" t="s">
        <v>417</v>
      </c>
      <c r="S177" t="s">
        <v>982</v>
      </c>
      <c r="W177" s="139"/>
      <c r="X177" s="139"/>
      <c r="Y177" s="139"/>
      <c r="Z177" s="139"/>
      <c r="AA177" s="139"/>
      <c r="AB177" s="139"/>
      <c r="AC177" s="139"/>
      <c r="AD177" s="139"/>
      <c r="AE177" s="139"/>
      <c r="AF177" s="139"/>
      <c r="AG177" s="139"/>
    </row>
    <row r="178" spans="1:33" x14ac:dyDescent="0.25">
      <c r="A178" t="s">
        <v>413</v>
      </c>
      <c r="B178" t="s">
        <v>531</v>
      </c>
      <c r="C178" t="s">
        <v>435</v>
      </c>
      <c r="D178" s="55">
        <v>22872</v>
      </c>
      <c r="E178" t="s">
        <v>457</v>
      </c>
      <c r="F178">
        <v>58</v>
      </c>
      <c r="G178" s="49">
        <v>22053</v>
      </c>
      <c r="H178">
        <v>350155</v>
      </c>
      <c r="I178" s="49">
        <v>29594</v>
      </c>
      <c r="J178" t="s">
        <v>421</v>
      </c>
      <c r="S178" t="s">
        <v>996</v>
      </c>
      <c r="W178" s="139"/>
      <c r="X178" s="139"/>
      <c r="Y178" s="139"/>
      <c r="Z178" s="139"/>
      <c r="AA178" s="139"/>
      <c r="AB178" s="139"/>
      <c r="AC178" s="139"/>
      <c r="AD178" s="139"/>
      <c r="AE178" s="139"/>
      <c r="AF178" s="139"/>
      <c r="AG178" s="139"/>
    </row>
    <row r="179" spans="1:33" x14ac:dyDescent="0.25">
      <c r="A179" t="s">
        <v>413</v>
      </c>
      <c r="B179" t="s">
        <v>461</v>
      </c>
      <c r="C179" t="s">
        <v>435</v>
      </c>
      <c r="D179" s="55">
        <v>21096</v>
      </c>
      <c r="E179" t="s">
        <v>643</v>
      </c>
      <c r="F179">
        <v>57</v>
      </c>
      <c r="G179" s="49">
        <v>22366</v>
      </c>
      <c r="H179">
        <v>350554</v>
      </c>
      <c r="I179" s="49">
        <v>29728</v>
      </c>
      <c r="J179" t="s">
        <v>421</v>
      </c>
      <c r="S179" t="s">
        <v>1009</v>
      </c>
      <c r="W179" s="139"/>
      <c r="X179" s="139"/>
      <c r="Y179" s="139"/>
      <c r="Z179" s="139"/>
      <c r="AA179" s="139"/>
      <c r="AB179" s="139"/>
      <c r="AC179" s="139"/>
      <c r="AD179" s="139"/>
      <c r="AE179" s="139"/>
      <c r="AF179" s="139"/>
      <c r="AG179" s="139"/>
    </row>
    <row r="180" spans="1:33" x14ac:dyDescent="0.25">
      <c r="A180" t="s">
        <v>413</v>
      </c>
      <c r="B180" t="s">
        <v>450</v>
      </c>
      <c r="C180" t="s">
        <v>585</v>
      </c>
      <c r="D180" s="55">
        <v>31104</v>
      </c>
      <c r="E180" t="s">
        <v>416</v>
      </c>
      <c r="F180">
        <v>57</v>
      </c>
      <c r="G180" s="49">
        <v>22391</v>
      </c>
      <c r="H180">
        <v>350299</v>
      </c>
      <c r="I180" s="49">
        <v>29749</v>
      </c>
      <c r="J180" t="s">
        <v>421</v>
      </c>
      <c r="S180" t="s">
        <v>1019</v>
      </c>
      <c r="W180" s="139"/>
      <c r="X180" s="139"/>
      <c r="Y180" s="139"/>
      <c r="Z180" s="139"/>
      <c r="AA180" s="139"/>
      <c r="AB180" s="139"/>
      <c r="AC180" s="139"/>
      <c r="AD180" s="139"/>
      <c r="AE180" s="139"/>
      <c r="AF180" s="139"/>
      <c r="AG180" s="139"/>
    </row>
    <row r="181" spans="1:33" x14ac:dyDescent="0.25">
      <c r="A181" t="s">
        <v>413</v>
      </c>
      <c r="B181" t="s">
        <v>410</v>
      </c>
      <c r="C181" t="s">
        <v>644</v>
      </c>
      <c r="D181" s="55">
        <v>27360</v>
      </c>
      <c r="E181" t="s">
        <v>422</v>
      </c>
      <c r="F181">
        <v>57</v>
      </c>
      <c r="G181" s="49">
        <v>22497</v>
      </c>
      <c r="H181">
        <v>351064</v>
      </c>
      <c r="I181" s="49">
        <v>29709</v>
      </c>
      <c r="J181" t="s">
        <v>421</v>
      </c>
      <c r="S181" t="s">
        <v>1020</v>
      </c>
      <c r="W181" s="139"/>
      <c r="X181" s="139"/>
      <c r="Y181" s="139"/>
      <c r="Z181" s="139"/>
      <c r="AA181" s="139"/>
      <c r="AB181" s="139"/>
      <c r="AC181" s="139"/>
      <c r="AD181" s="139"/>
      <c r="AE181" s="139"/>
      <c r="AF181" s="139"/>
      <c r="AG181" s="139"/>
    </row>
    <row r="182" spans="1:33" x14ac:dyDescent="0.25">
      <c r="A182" t="s">
        <v>413</v>
      </c>
      <c r="B182" t="s">
        <v>645</v>
      </c>
      <c r="C182" t="s">
        <v>489</v>
      </c>
      <c r="D182" s="55">
        <v>20328</v>
      </c>
      <c r="E182" t="s">
        <v>457</v>
      </c>
      <c r="F182">
        <v>57</v>
      </c>
      <c r="G182" s="49">
        <v>22343</v>
      </c>
      <c r="H182">
        <v>350987</v>
      </c>
      <c r="I182" s="49">
        <v>29945</v>
      </c>
      <c r="J182" t="s">
        <v>421</v>
      </c>
      <c r="S182" t="s">
        <v>1021</v>
      </c>
      <c r="W182" s="139"/>
      <c r="X182" s="139"/>
      <c r="Y182" s="139"/>
      <c r="Z182" s="139"/>
      <c r="AA182" s="139"/>
      <c r="AB182" s="139"/>
      <c r="AC182" s="139"/>
      <c r="AD182" s="139"/>
      <c r="AE182" s="139"/>
      <c r="AF182" s="139"/>
      <c r="AG182" s="139"/>
    </row>
    <row r="183" spans="1:33" x14ac:dyDescent="0.25">
      <c r="A183" t="s">
        <v>408</v>
      </c>
      <c r="B183" t="s">
        <v>423</v>
      </c>
      <c r="C183" t="s">
        <v>169</v>
      </c>
      <c r="D183" s="55">
        <v>24120</v>
      </c>
      <c r="E183" t="s">
        <v>619</v>
      </c>
      <c r="F183">
        <v>61</v>
      </c>
      <c r="G183" s="49">
        <v>21082</v>
      </c>
      <c r="H183">
        <v>350021</v>
      </c>
      <c r="I183" s="49">
        <v>29779</v>
      </c>
      <c r="J183" t="s">
        <v>421</v>
      </c>
      <c r="S183" t="s">
        <v>1037</v>
      </c>
      <c r="W183" s="139"/>
      <c r="X183" s="139"/>
      <c r="Y183" s="139"/>
      <c r="Z183" s="139"/>
      <c r="AA183" s="139"/>
      <c r="AB183" s="139"/>
      <c r="AC183" s="139"/>
      <c r="AD183" s="139"/>
      <c r="AE183" s="139"/>
      <c r="AF183" s="139"/>
      <c r="AG183" s="139"/>
    </row>
    <row r="184" spans="1:33" x14ac:dyDescent="0.25">
      <c r="A184" t="s">
        <v>408</v>
      </c>
      <c r="B184" t="s">
        <v>646</v>
      </c>
      <c r="C184" t="s">
        <v>152</v>
      </c>
      <c r="D184" s="55">
        <v>30732</v>
      </c>
      <c r="E184" t="s">
        <v>470</v>
      </c>
      <c r="F184">
        <v>60</v>
      </c>
      <c r="G184" s="49">
        <v>21370</v>
      </c>
      <c r="H184">
        <v>350933</v>
      </c>
      <c r="I184" s="49">
        <v>29648</v>
      </c>
      <c r="J184" t="s">
        <v>421</v>
      </c>
      <c r="S184" t="s">
        <v>1042</v>
      </c>
      <c r="W184" s="139"/>
      <c r="X184" s="139"/>
      <c r="Y184" s="139"/>
      <c r="Z184" s="139"/>
      <c r="AA184" s="139"/>
      <c r="AB184" s="139"/>
      <c r="AC184" s="139"/>
      <c r="AD184" s="139"/>
      <c r="AE184" s="139"/>
      <c r="AF184" s="139"/>
      <c r="AG184" s="139"/>
    </row>
    <row r="185" spans="1:33" x14ac:dyDescent="0.25">
      <c r="A185" t="s">
        <v>408</v>
      </c>
      <c r="B185" t="s">
        <v>564</v>
      </c>
      <c r="C185" t="s">
        <v>535</v>
      </c>
      <c r="D185" s="55">
        <v>26160</v>
      </c>
      <c r="E185" t="s">
        <v>463</v>
      </c>
      <c r="F185">
        <v>60</v>
      </c>
      <c r="G185" s="49">
        <v>21339</v>
      </c>
      <c r="H185">
        <v>351247</v>
      </c>
      <c r="I185" s="49">
        <v>29870</v>
      </c>
      <c r="J185" t="s">
        <v>421</v>
      </c>
      <c r="S185" t="s">
        <v>1046</v>
      </c>
      <c r="W185" s="139"/>
      <c r="X185" s="139"/>
      <c r="Y185" s="139"/>
      <c r="Z185" s="139"/>
      <c r="AA185" s="139"/>
      <c r="AB185" s="139"/>
      <c r="AC185" s="139"/>
      <c r="AD185" s="139"/>
      <c r="AE185" s="139"/>
      <c r="AF185" s="139"/>
      <c r="AG185" s="139"/>
    </row>
    <row r="186" spans="1:33" x14ac:dyDescent="0.25">
      <c r="A186" t="s">
        <v>408</v>
      </c>
      <c r="B186" t="s">
        <v>423</v>
      </c>
      <c r="C186" t="s">
        <v>527</v>
      </c>
      <c r="D186" s="55">
        <v>25476</v>
      </c>
      <c r="E186" t="s">
        <v>536</v>
      </c>
      <c r="F186">
        <v>59</v>
      </c>
      <c r="G186" s="49">
        <v>21607</v>
      </c>
      <c r="H186">
        <v>350463</v>
      </c>
      <c r="I186" s="49">
        <v>29784</v>
      </c>
      <c r="J186" t="s">
        <v>421</v>
      </c>
      <c r="S186" t="s">
        <v>1048</v>
      </c>
      <c r="W186" s="139"/>
      <c r="X186" s="139"/>
      <c r="Y186" s="381" t="s">
        <v>1518</v>
      </c>
      <c r="Z186" s="381"/>
      <c r="AA186" s="381"/>
      <c r="AB186" s="381"/>
      <c r="AC186" s="381"/>
      <c r="AD186" s="381"/>
      <c r="AE186" s="381"/>
      <c r="AF186" s="381"/>
      <c r="AG186" s="139"/>
    </row>
    <row r="187" spans="1:33" x14ac:dyDescent="0.25">
      <c r="A187" t="s">
        <v>413</v>
      </c>
      <c r="B187" t="s">
        <v>464</v>
      </c>
      <c r="C187" t="s">
        <v>600</v>
      </c>
      <c r="D187" s="55">
        <v>24288</v>
      </c>
      <c r="E187" t="s">
        <v>416</v>
      </c>
      <c r="F187">
        <v>57</v>
      </c>
      <c r="G187" s="49">
        <v>22258</v>
      </c>
      <c r="H187">
        <v>350405</v>
      </c>
      <c r="I187" s="49">
        <v>29851</v>
      </c>
      <c r="J187" t="s">
        <v>421</v>
      </c>
      <c r="S187" t="s">
        <v>1062</v>
      </c>
      <c r="W187" s="139"/>
      <c r="X187" s="139"/>
      <c r="Y187" s="139"/>
      <c r="Z187" s="139"/>
      <c r="AA187" s="139"/>
      <c r="AB187" s="139"/>
      <c r="AC187" s="139"/>
      <c r="AD187" s="139"/>
      <c r="AE187" s="139"/>
      <c r="AF187" s="139"/>
      <c r="AG187" s="139"/>
    </row>
    <row r="188" spans="1:33" x14ac:dyDescent="0.25">
      <c r="A188" t="s">
        <v>408</v>
      </c>
      <c r="B188" t="s">
        <v>499</v>
      </c>
      <c r="C188" t="s">
        <v>527</v>
      </c>
      <c r="D188" s="55">
        <v>26208</v>
      </c>
      <c r="E188" t="s">
        <v>445</v>
      </c>
      <c r="F188">
        <v>58</v>
      </c>
      <c r="G188" s="49">
        <v>22101</v>
      </c>
      <c r="H188">
        <v>351009</v>
      </c>
      <c r="I188" s="49">
        <v>29679</v>
      </c>
      <c r="J188" t="s">
        <v>466</v>
      </c>
      <c r="W188" s="139"/>
      <c r="X188" s="139"/>
      <c r="Y188" s="381" t="s">
        <v>1519</v>
      </c>
      <c r="Z188" s="381"/>
      <c r="AA188" s="381"/>
      <c r="AB188" s="381"/>
      <c r="AC188" s="381"/>
      <c r="AD188" s="381"/>
      <c r="AE188" s="381"/>
      <c r="AF188" s="381"/>
      <c r="AG188" s="139"/>
    </row>
    <row r="189" spans="1:33" x14ac:dyDescent="0.25">
      <c r="A189" t="s">
        <v>413</v>
      </c>
      <c r="B189" t="s">
        <v>568</v>
      </c>
      <c r="C189" t="s">
        <v>496</v>
      </c>
      <c r="D189" s="55">
        <v>19812</v>
      </c>
      <c r="E189" t="s">
        <v>460</v>
      </c>
      <c r="F189">
        <v>56</v>
      </c>
      <c r="G189" s="49">
        <v>22610</v>
      </c>
      <c r="H189">
        <v>350983</v>
      </c>
      <c r="I189" s="49">
        <v>29946</v>
      </c>
      <c r="J189" t="s">
        <v>466</v>
      </c>
      <c r="W189" s="139"/>
      <c r="X189" s="139"/>
      <c r="Y189" s="139"/>
      <c r="Z189" s="139"/>
      <c r="AA189" s="139"/>
      <c r="AB189" s="139"/>
      <c r="AC189" s="139"/>
      <c r="AD189" s="139"/>
      <c r="AE189" s="139"/>
      <c r="AF189" s="139"/>
      <c r="AG189" s="139"/>
    </row>
    <row r="190" spans="1:33" x14ac:dyDescent="0.25">
      <c r="A190" t="s">
        <v>413</v>
      </c>
      <c r="B190" t="s">
        <v>500</v>
      </c>
      <c r="C190" t="s">
        <v>647</v>
      </c>
      <c r="D190" s="55">
        <v>26808</v>
      </c>
      <c r="E190" t="s">
        <v>508</v>
      </c>
      <c r="F190">
        <v>56</v>
      </c>
      <c r="G190" s="49">
        <v>22640</v>
      </c>
      <c r="H190">
        <v>350006</v>
      </c>
      <c r="I190" s="49">
        <v>29901</v>
      </c>
      <c r="J190" t="s">
        <v>466</v>
      </c>
      <c r="W190" s="139"/>
      <c r="X190" s="139"/>
      <c r="Y190" s="381" t="s">
        <v>1520</v>
      </c>
      <c r="Z190" s="381"/>
      <c r="AA190" s="381"/>
      <c r="AB190" s="381"/>
      <c r="AC190" s="381"/>
      <c r="AD190" s="381"/>
      <c r="AE190" s="381"/>
      <c r="AF190" s="381"/>
      <c r="AG190" s="139"/>
    </row>
    <row r="191" spans="1:33" x14ac:dyDescent="0.25">
      <c r="A191" t="s">
        <v>413</v>
      </c>
      <c r="B191" t="s">
        <v>512</v>
      </c>
      <c r="C191" t="s">
        <v>91</v>
      </c>
      <c r="D191" s="55">
        <v>30108</v>
      </c>
      <c r="E191" t="s">
        <v>530</v>
      </c>
      <c r="F191">
        <v>56</v>
      </c>
      <c r="G191" s="49">
        <v>22901</v>
      </c>
      <c r="H191">
        <v>350727</v>
      </c>
      <c r="I191" s="49">
        <v>29916</v>
      </c>
      <c r="J191" t="s">
        <v>466</v>
      </c>
      <c r="W191" s="139"/>
      <c r="X191" s="139"/>
      <c r="Y191" s="139"/>
      <c r="Z191" s="139"/>
      <c r="AA191" s="139"/>
      <c r="AB191" s="139"/>
      <c r="AC191" s="139"/>
      <c r="AD191" s="139"/>
      <c r="AE191" s="139"/>
      <c r="AF191" s="139"/>
      <c r="AG191" s="139"/>
    </row>
    <row r="192" spans="1:33" x14ac:dyDescent="0.25">
      <c r="A192" t="s">
        <v>408</v>
      </c>
      <c r="B192" t="s">
        <v>549</v>
      </c>
      <c r="C192" t="s">
        <v>459</v>
      </c>
      <c r="D192" s="55">
        <v>23484</v>
      </c>
      <c r="E192" t="s">
        <v>445</v>
      </c>
      <c r="F192">
        <v>59</v>
      </c>
      <c r="G192" s="49">
        <v>21617</v>
      </c>
      <c r="H192">
        <v>350931</v>
      </c>
      <c r="I192" s="49">
        <v>29674</v>
      </c>
      <c r="J192" t="s">
        <v>466</v>
      </c>
      <c r="W192" s="139"/>
      <c r="X192" s="139"/>
      <c r="Y192" s="139"/>
      <c r="Z192" s="139"/>
      <c r="AA192" s="139"/>
      <c r="AB192" s="139"/>
      <c r="AC192" s="139"/>
      <c r="AD192" s="139"/>
      <c r="AE192" s="139"/>
      <c r="AF192" s="139"/>
      <c r="AG192" s="139"/>
    </row>
    <row r="193" spans="1:33" x14ac:dyDescent="0.25">
      <c r="A193" t="s">
        <v>408</v>
      </c>
      <c r="B193" t="s">
        <v>648</v>
      </c>
      <c r="C193" t="s">
        <v>649</v>
      </c>
      <c r="D193" s="55">
        <v>23412</v>
      </c>
      <c r="E193" t="s">
        <v>449</v>
      </c>
      <c r="F193">
        <v>57</v>
      </c>
      <c r="G193" s="49">
        <v>22230</v>
      </c>
      <c r="H193">
        <v>560375</v>
      </c>
      <c r="I193" s="49">
        <v>29805</v>
      </c>
      <c r="J193" t="s">
        <v>466</v>
      </c>
      <c r="W193" s="139"/>
      <c r="X193" s="139"/>
      <c r="Y193" s="139"/>
      <c r="Z193" s="139"/>
      <c r="AA193" s="139"/>
      <c r="AB193" s="139"/>
      <c r="AC193" s="139"/>
      <c r="AD193" s="139"/>
      <c r="AE193" s="139"/>
      <c r="AF193" s="139"/>
      <c r="AG193" s="139"/>
    </row>
    <row r="194" spans="1:33" x14ac:dyDescent="0.25">
      <c r="A194" t="s">
        <v>408</v>
      </c>
      <c r="B194" t="s">
        <v>546</v>
      </c>
      <c r="C194" t="s">
        <v>547</v>
      </c>
      <c r="D194" s="55">
        <v>23628</v>
      </c>
      <c r="E194" t="s">
        <v>650</v>
      </c>
      <c r="F194">
        <v>58</v>
      </c>
      <c r="G194" s="49">
        <v>21920</v>
      </c>
      <c r="H194">
        <v>350586</v>
      </c>
      <c r="I194" s="49">
        <v>29841</v>
      </c>
      <c r="J194" t="s">
        <v>466</v>
      </c>
      <c r="W194" s="139"/>
      <c r="X194" s="139"/>
      <c r="Y194" s="139"/>
      <c r="Z194" s="139"/>
      <c r="AA194" s="139"/>
      <c r="AB194" s="139"/>
      <c r="AC194" s="139"/>
      <c r="AD194" s="139"/>
      <c r="AE194" s="139"/>
      <c r="AF194" s="139"/>
      <c r="AG194" s="139"/>
    </row>
    <row r="195" spans="1:33" x14ac:dyDescent="0.25">
      <c r="A195" t="s">
        <v>413</v>
      </c>
      <c r="B195" t="s">
        <v>531</v>
      </c>
      <c r="C195" t="s">
        <v>539</v>
      </c>
      <c r="D195" s="55">
        <v>22104</v>
      </c>
      <c r="E195" t="s">
        <v>460</v>
      </c>
      <c r="F195">
        <v>58</v>
      </c>
      <c r="G195" s="49">
        <v>21951</v>
      </c>
      <c r="H195">
        <v>560376</v>
      </c>
      <c r="I195" s="49">
        <v>29770</v>
      </c>
      <c r="J195" t="s">
        <v>466</v>
      </c>
      <c r="W195" s="139"/>
      <c r="X195" s="139"/>
      <c r="Y195" s="139"/>
      <c r="Z195" s="139"/>
      <c r="AA195" s="139"/>
      <c r="AB195" s="139"/>
      <c r="AC195" s="139"/>
      <c r="AD195" s="139"/>
      <c r="AE195" s="139"/>
      <c r="AF195" s="139"/>
      <c r="AG195" s="139"/>
    </row>
    <row r="196" spans="1:33" x14ac:dyDescent="0.25">
      <c r="A196" t="s">
        <v>413</v>
      </c>
      <c r="B196" t="s">
        <v>479</v>
      </c>
      <c r="C196" t="s">
        <v>472</v>
      </c>
      <c r="D196" s="55">
        <v>25752</v>
      </c>
      <c r="E196" t="s">
        <v>651</v>
      </c>
      <c r="F196">
        <v>58</v>
      </c>
      <c r="G196" s="49">
        <v>22150</v>
      </c>
      <c r="H196">
        <v>351156</v>
      </c>
      <c r="I196" s="49">
        <v>29666</v>
      </c>
      <c r="J196" t="s">
        <v>466</v>
      </c>
      <c r="W196" s="139"/>
      <c r="X196" s="139"/>
      <c r="Y196" s="139"/>
      <c r="Z196" s="139"/>
      <c r="AA196" s="139"/>
      <c r="AB196" s="139"/>
      <c r="AC196" s="139"/>
      <c r="AD196" s="139"/>
      <c r="AE196" s="139"/>
      <c r="AF196" s="139"/>
      <c r="AG196" s="139"/>
    </row>
    <row r="197" spans="1:33" x14ac:dyDescent="0.25">
      <c r="A197" t="s">
        <v>408</v>
      </c>
      <c r="B197" t="s">
        <v>652</v>
      </c>
      <c r="C197" t="s">
        <v>155</v>
      </c>
      <c r="D197" s="55">
        <v>26040</v>
      </c>
      <c r="E197" t="s">
        <v>653</v>
      </c>
      <c r="F197">
        <v>60</v>
      </c>
      <c r="G197" s="49">
        <v>21103</v>
      </c>
      <c r="H197">
        <v>350174</v>
      </c>
      <c r="I197" s="49">
        <v>29881</v>
      </c>
      <c r="J197" t="s">
        <v>412</v>
      </c>
      <c r="W197" s="139"/>
      <c r="X197" s="139"/>
      <c r="Y197" s="139"/>
      <c r="Z197" s="139"/>
      <c r="AA197" s="139"/>
      <c r="AB197" s="139"/>
      <c r="AC197" s="139"/>
      <c r="AD197" s="139"/>
      <c r="AE197" s="139"/>
      <c r="AF197" s="139"/>
      <c r="AG197" s="139"/>
    </row>
    <row r="198" spans="1:33" x14ac:dyDescent="0.25">
      <c r="A198" t="s">
        <v>413</v>
      </c>
      <c r="B198" t="s">
        <v>544</v>
      </c>
      <c r="C198" t="s">
        <v>654</v>
      </c>
      <c r="D198" s="55">
        <v>24816</v>
      </c>
      <c r="E198" t="s">
        <v>436</v>
      </c>
      <c r="F198">
        <v>58</v>
      </c>
      <c r="G198" s="49">
        <v>22171</v>
      </c>
      <c r="H198">
        <v>560380</v>
      </c>
      <c r="I198" s="49">
        <v>29696</v>
      </c>
      <c r="J198" t="s">
        <v>412</v>
      </c>
      <c r="W198" s="139"/>
      <c r="X198" s="139"/>
      <c r="Y198" s="139"/>
      <c r="Z198" s="139"/>
      <c r="AA198" s="139"/>
      <c r="AB198" s="139"/>
      <c r="AC198" s="139"/>
      <c r="AD198" s="139"/>
      <c r="AE198" s="139"/>
      <c r="AF198" s="139"/>
      <c r="AG198" s="139"/>
    </row>
    <row r="199" spans="1:33" x14ac:dyDescent="0.25">
      <c r="A199" t="s">
        <v>413</v>
      </c>
      <c r="B199" t="s">
        <v>569</v>
      </c>
      <c r="C199" t="s">
        <v>432</v>
      </c>
      <c r="D199" s="55">
        <v>26100</v>
      </c>
      <c r="E199" t="s">
        <v>416</v>
      </c>
      <c r="F199">
        <v>55</v>
      </c>
      <c r="G199" s="49">
        <v>22941</v>
      </c>
      <c r="H199">
        <v>350309</v>
      </c>
      <c r="I199" s="49">
        <v>29684</v>
      </c>
      <c r="J199" t="s">
        <v>412</v>
      </c>
      <c r="W199" s="139"/>
      <c r="X199" s="139"/>
      <c r="Y199" s="139"/>
      <c r="Z199" s="139"/>
      <c r="AA199" s="139"/>
      <c r="AB199" s="139"/>
      <c r="AC199" s="139"/>
      <c r="AD199" s="139"/>
      <c r="AE199" s="139"/>
      <c r="AF199" s="139"/>
      <c r="AG199" s="139"/>
    </row>
    <row r="200" spans="1:33" x14ac:dyDescent="0.25">
      <c r="A200" t="s">
        <v>408</v>
      </c>
      <c r="B200" t="s">
        <v>479</v>
      </c>
      <c r="C200" t="s">
        <v>459</v>
      </c>
      <c r="D200" s="55">
        <v>20184</v>
      </c>
      <c r="E200" t="s">
        <v>655</v>
      </c>
      <c r="F200">
        <v>58</v>
      </c>
      <c r="G200" s="49">
        <v>22147</v>
      </c>
      <c r="H200">
        <v>350342</v>
      </c>
      <c r="I200" s="49">
        <v>29709</v>
      </c>
      <c r="J200" t="s">
        <v>412</v>
      </c>
      <c r="W200" s="139"/>
      <c r="X200" s="139"/>
      <c r="Y200" s="139"/>
      <c r="Z200" s="139"/>
      <c r="AA200" s="139"/>
      <c r="AB200" s="139"/>
      <c r="AC200" s="139"/>
      <c r="AD200" s="139"/>
      <c r="AE200" s="139"/>
      <c r="AF200" s="139"/>
      <c r="AG200" s="139"/>
    </row>
    <row r="201" spans="1:33" x14ac:dyDescent="0.25">
      <c r="A201" t="s">
        <v>413</v>
      </c>
      <c r="B201" t="s">
        <v>572</v>
      </c>
      <c r="C201" t="s">
        <v>656</v>
      </c>
      <c r="D201" s="55">
        <v>27696</v>
      </c>
      <c r="E201" t="s">
        <v>457</v>
      </c>
      <c r="F201">
        <v>56</v>
      </c>
      <c r="G201" s="49">
        <v>22597</v>
      </c>
      <c r="H201">
        <v>350351</v>
      </c>
      <c r="I201" s="49">
        <v>29833</v>
      </c>
      <c r="J201" t="s">
        <v>412</v>
      </c>
      <c r="W201" s="139"/>
      <c r="X201" s="139"/>
      <c r="Y201" s="139"/>
      <c r="Z201" s="139"/>
      <c r="AA201" s="139"/>
      <c r="AB201" s="139"/>
      <c r="AC201" s="139"/>
      <c r="AD201" s="139"/>
      <c r="AE201" s="139"/>
      <c r="AF201" s="139"/>
      <c r="AG201" s="139"/>
    </row>
    <row r="202" spans="1:33" x14ac:dyDescent="0.25">
      <c r="A202" t="s">
        <v>408</v>
      </c>
      <c r="B202" t="s">
        <v>485</v>
      </c>
      <c r="C202" t="s">
        <v>657</v>
      </c>
      <c r="D202" s="55">
        <v>30804</v>
      </c>
      <c r="E202" t="s">
        <v>658</v>
      </c>
      <c r="F202">
        <v>61</v>
      </c>
      <c r="G202" s="49">
        <v>21018</v>
      </c>
      <c r="H202">
        <v>560383</v>
      </c>
      <c r="I202" s="49">
        <v>30091</v>
      </c>
      <c r="J202" t="s">
        <v>412</v>
      </c>
      <c r="W202" s="139"/>
      <c r="X202" s="139"/>
      <c r="Y202" s="139"/>
      <c r="Z202" s="139"/>
      <c r="AA202" s="139"/>
      <c r="AB202" s="139"/>
      <c r="AC202" s="139"/>
      <c r="AD202" s="139"/>
      <c r="AE202" s="139"/>
      <c r="AF202" s="139"/>
      <c r="AG202" s="139"/>
    </row>
    <row r="203" spans="1:33" x14ac:dyDescent="0.25">
      <c r="A203" t="s">
        <v>413</v>
      </c>
      <c r="B203" t="s">
        <v>485</v>
      </c>
      <c r="C203" t="s">
        <v>596</v>
      </c>
      <c r="D203" s="55">
        <v>26172</v>
      </c>
      <c r="E203" t="s">
        <v>442</v>
      </c>
      <c r="F203">
        <v>60</v>
      </c>
      <c r="G203" s="49">
        <v>21327</v>
      </c>
      <c r="H203">
        <v>560378</v>
      </c>
      <c r="I203" s="49">
        <v>30204</v>
      </c>
      <c r="J203" t="s">
        <v>412</v>
      </c>
      <c r="W203" s="139"/>
      <c r="X203" s="139"/>
      <c r="Y203" s="139"/>
      <c r="Z203" s="139"/>
      <c r="AA203" s="139"/>
      <c r="AB203" s="139"/>
      <c r="AC203" s="139"/>
      <c r="AD203" s="139"/>
      <c r="AE203" s="139"/>
      <c r="AF203" s="139"/>
      <c r="AG203" s="139"/>
    </row>
    <row r="204" spans="1:33" x14ac:dyDescent="0.25">
      <c r="A204" t="s">
        <v>413</v>
      </c>
      <c r="B204" t="s">
        <v>519</v>
      </c>
      <c r="C204" t="s">
        <v>659</v>
      </c>
      <c r="D204" s="55">
        <v>19836</v>
      </c>
      <c r="E204" t="s">
        <v>473</v>
      </c>
      <c r="F204">
        <v>58</v>
      </c>
      <c r="G204" s="49">
        <v>21833</v>
      </c>
      <c r="H204">
        <v>350491</v>
      </c>
      <c r="I204" s="49">
        <v>29956</v>
      </c>
      <c r="J204" t="s">
        <v>412</v>
      </c>
      <c r="W204" s="139"/>
      <c r="X204" s="139"/>
      <c r="Y204" s="139"/>
      <c r="Z204" s="139"/>
      <c r="AA204" s="139"/>
      <c r="AB204" s="139"/>
      <c r="AC204" s="139"/>
      <c r="AD204" s="139"/>
      <c r="AE204" s="139"/>
      <c r="AF204" s="139"/>
      <c r="AG204" s="139"/>
    </row>
    <row r="205" spans="1:33" x14ac:dyDescent="0.25">
      <c r="A205" t="s">
        <v>413</v>
      </c>
      <c r="B205" t="s">
        <v>660</v>
      </c>
      <c r="C205" t="s">
        <v>661</v>
      </c>
      <c r="D205" s="55">
        <v>24096</v>
      </c>
      <c r="E205" t="s">
        <v>416</v>
      </c>
      <c r="F205">
        <v>56</v>
      </c>
      <c r="G205" s="49">
        <v>22566</v>
      </c>
      <c r="H205">
        <v>350889</v>
      </c>
      <c r="I205" s="49">
        <v>30083</v>
      </c>
      <c r="J205" t="s">
        <v>412</v>
      </c>
      <c r="W205" s="139"/>
      <c r="X205" s="139"/>
      <c r="Y205" s="139"/>
      <c r="Z205" s="139"/>
      <c r="AA205" s="139"/>
      <c r="AB205" s="139"/>
      <c r="AC205" s="139"/>
      <c r="AD205" s="139"/>
      <c r="AE205" s="139"/>
      <c r="AF205" s="139"/>
      <c r="AG205" s="139"/>
    </row>
    <row r="206" spans="1:33" x14ac:dyDescent="0.25">
      <c r="A206" t="s">
        <v>413</v>
      </c>
      <c r="B206" t="s">
        <v>662</v>
      </c>
      <c r="C206" t="s">
        <v>462</v>
      </c>
      <c r="D206" s="55">
        <v>23208</v>
      </c>
      <c r="E206" t="s">
        <v>663</v>
      </c>
      <c r="F206">
        <v>61</v>
      </c>
      <c r="G206" s="49">
        <v>20825</v>
      </c>
      <c r="H206">
        <v>560392</v>
      </c>
      <c r="I206" s="49">
        <v>30013</v>
      </c>
      <c r="J206" t="s">
        <v>412</v>
      </c>
      <c r="W206" s="139"/>
      <c r="X206" s="139"/>
      <c r="Y206" s="139"/>
      <c r="Z206" s="139"/>
      <c r="AA206" s="139"/>
      <c r="AB206" s="139"/>
      <c r="AC206" s="139"/>
      <c r="AD206" s="139"/>
      <c r="AE206" s="139"/>
      <c r="AF206" s="139"/>
      <c r="AG206" s="139"/>
    </row>
    <row r="207" spans="1:33" x14ac:dyDescent="0.25">
      <c r="A207" t="s">
        <v>408</v>
      </c>
      <c r="B207" t="s">
        <v>664</v>
      </c>
      <c r="C207" t="s">
        <v>453</v>
      </c>
      <c r="D207" s="55">
        <v>30000</v>
      </c>
      <c r="E207" t="s">
        <v>416</v>
      </c>
      <c r="F207">
        <v>61</v>
      </c>
      <c r="G207" s="49">
        <v>20957</v>
      </c>
      <c r="H207">
        <v>560388</v>
      </c>
      <c r="I207" s="49">
        <v>30281</v>
      </c>
      <c r="J207" t="s">
        <v>412</v>
      </c>
      <c r="W207" s="139"/>
      <c r="X207" s="139"/>
      <c r="Y207" s="139"/>
      <c r="Z207" s="139"/>
      <c r="AA207" s="139"/>
      <c r="AB207" s="139"/>
      <c r="AC207" s="139"/>
      <c r="AD207" s="139"/>
      <c r="AE207" s="139"/>
      <c r="AF207" s="139"/>
      <c r="AG207" s="139"/>
    </row>
    <row r="208" spans="1:33" x14ac:dyDescent="0.25">
      <c r="A208" t="s">
        <v>413</v>
      </c>
      <c r="B208" t="s">
        <v>665</v>
      </c>
      <c r="C208" t="s">
        <v>563</v>
      </c>
      <c r="D208" s="55">
        <v>27900</v>
      </c>
      <c r="E208" t="s">
        <v>666</v>
      </c>
      <c r="F208">
        <v>57</v>
      </c>
      <c r="G208" s="49">
        <v>22246</v>
      </c>
      <c r="H208">
        <v>560384</v>
      </c>
      <c r="I208" s="49">
        <v>30295</v>
      </c>
      <c r="J208" t="s">
        <v>417</v>
      </c>
      <c r="W208" s="139"/>
      <c r="X208" s="139"/>
      <c r="Y208" s="139"/>
      <c r="Z208" s="139"/>
      <c r="AA208" s="139"/>
      <c r="AB208" s="139"/>
      <c r="AC208" s="139"/>
      <c r="AD208" s="139"/>
      <c r="AE208" s="139"/>
      <c r="AF208" s="139"/>
      <c r="AG208" s="139"/>
    </row>
    <row r="209" spans="1:39" x14ac:dyDescent="0.25">
      <c r="A209" t="s">
        <v>413</v>
      </c>
      <c r="B209" t="s">
        <v>639</v>
      </c>
      <c r="C209" t="s">
        <v>462</v>
      </c>
      <c r="D209" s="55">
        <v>18564</v>
      </c>
      <c r="E209" t="s">
        <v>416</v>
      </c>
      <c r="F209">
        <v>58</v>
      </c>
      <c r="G209" s="49">
        <v>22026</v>
      </c>
      <c r="H209">
        <v>350813</v>
      </c>
      <c r="I209" s="49">
        <v>30239</v>
      </c>
      <c r="J209" t="s">
        <v>417</v>
      </c>
      <c r="W209" s="139"/>
      <c r="X209" s="139"/>
      <c r="Y209" s="139"/>
      <c r="Z209" s="139"/>
      <c r="AA209" s="139"/>
      <c r="AB209" s="139"/>
      <c r="AC209" s="139"/>
      <c r="AD209" s="139"/>
      <c r="AE209" s="139"/>
      <c r="AF209" s="139"/>
      <c r="AG209" s="139"/>
    </row>
    <row r="210" spans="1:39" x14ac:dyDescent="0.25">
      <c r="A210" t="s">
        <v>408</v>
      </c>
      <c r="B210" t="s">
        <v>667</v>
      </c>
      <c r="C210" t="s">
        <v>410</v>
      </c>
      <c r="D210" s="55">
        <v>22836</v>
      </c>
      <c r="E210" t="s">
        <v>668</v>
      </c>
      <c r="F210">
        <v>63</v>
      </c>
      <c r="G210" s="49">
        <v>20243</v>
      </c>
      <c r="H210">
        <v>351336</v>
      </c>
      <c r="I210" s="49">
        <v>29976</v>
      </c>
      <c r="J210" t="s">
        <v>417</v>
      </c>
      <c r="W210" s="139"/>
      <c r="X210" s="139"/>
      <c r="Y210" s="139"/>
      <c r="Z210" s="139"/>
      <c r="AA210" s="139"/>
      <c r="AB210" s="139"/>
      <c r="AC210" s="139"/>
      <c r="AD210" s="139"/>
      <c r="AE210" s="139"/>
      <c r="AF210" s="139"/>
      <c r="AG210" s="139"/>
    </row>
    <row r="211" spans="1:39" x14ac:dyDescent="0.25">
      <c r="A211" t="s">
        <v>413</v>
      </c>
      <c r="B211" t="s">
        <v>481</v>
      </c>
      <c r="C211" t="s">
        <v>669</v>
      </c>
      <c r="D211" s="55">
        <v>20952</v>
      </c>
      <c r="E211" t="s">
        <v>670</v>
      </c>
      <c r="F211">
        <v>57</v>
      </c>
      <c r="G211" s="49">
        <v>22543</v>
      </c>
      <c r="H211">
        <v>350809</v>
      </c>
      <c r="I211" s="49">
        <v>30091</v>
      </c>
      <c r="J211" t="s">
        <v>417</v>
      </c>
      <c r="W211" s="139"/>
      <c r="X211" s="139"/>
      <c r="Y211" s="381" t="s">
        <v>1522</v>
      </c>
      <c r="Z211" s="381"/>
      <c r="AA211" s="381"/>
      <c r="AB211" s="381"/>
      <c r="AC211" s="381"/>
      <c r="AD211" s="381"/>
      <c r="AE211" s="381"/>
      <c r="AF211" s="381"/>
      <c r="AG211" s="139"/>
    </row>
    <row r="212" spans="1:39" x14ac:dyDescent="0.25">
      <c r="A212" t="s">
        <v>413</v>
      </c>
      <c r="B212" t="s">
        <v>671</v>
      </c>
      <c r="C212" t="s">
        <v>672</v>
      </c>
      <c r="D212" s="55">
        <v>28788</v>
      </c>
      <c r="E212" t="s">
        <v>416</v>
      </c>
      <c r="F212">
        <v>56</v>
      </c>
      <c r="G212" s="49">
        <v>22814</v>
      </c>
      <c r="H212">
        <v>350995</v>
      </c>
      <c r="I212" s="49">
        <v>30206</v>
      </c>
      <c r="J212" t="s">
        <v>417</v>
      </c>
      <c r="W212" s="139"/>
      <c r="X212" s="139"/>
      <c r="Y212" s="139"/>
      <c r="Z212" s="139"/>
      <c r="AA212" s="139"/>
      <c r="AB212" s="139"/>
      <c r="AC212" s="139"/>
      <c r="AD212" s="139"/>
      <c r="AE212" s="139"/>
      <c r="AF212" s="139"/>
      <c r="AG212" s="139"/>
    </row>
    <row r="213" spans="1:39" x14ac:dyDescent="0.25">
      <c r="A213" t="s">
        <v>413</v>
      </c>
      <c r="B213" t="s">
        <v>418</v>
      </c>
      <c r="C213" t="s">
        <v>468</v>
      </c>
      <c r="D213" s="55">
        <v>28968</v>
      </c>
      <c r="E213" t="s">
        <v>416</v>
      </c>
      <c r="F213">
        <v>62</v>
      </c>
      <c r="G213" s="49">
        <v>20628</v>
      </c>
      <c r="H213">
        <v>560400</v>
      </c>
      <c r="I213" s="49">
        <v>30044</v>
      </c>
      <c r="J213" t="s">
        <v>417</v>
      </c>
      <c r="W213" s="139"/>
      <c r="X213" s="139"/>
      <c r="Y213" s="139"/>
      <c r="Z213" s="381" t="s">
        <v>1525</v>
      </c>
      <c r="AA213" s="381"/>
      <c r="AB213" s="381"/>
      <c r="AC213" s="381"/>
      <c r="AD213" s="381"/>
      <c r="AE213" s="139"/>
      <c r="AF213" s="139"/>
      <c r="AG213" s="139"/>
    </row>
    <row r="214" spans="1:39" x14ac:dyDescent="0.25">
      <c r="A214" t="s">
        <v>413</v>
      </c>
      <c r="B214" t="s">
        <v>155</v>
      </c>
      <c r="C214" t="s">
        <v>438</v>
      </c>
      <c r="D214" s="55">
        <v>25320</v>
      </c>
      <c r="E214" t="s">
        <v>457</v>
      </c>
      <c r="F214">
        <v>59</v>
      </c>
      <c r="G214" s="49">
        <v>21766</v>
      </c>
      <c r="H214">
        <v>560404</v>
      </c>
      <c r="I214" s="49">
        <v>29998</v>
      </c>
      <c r="J214" t="s">
        <v>417</v>
      </c>
      <c r="W214" s="139"/>
      <c r="X214" s="139"/>
      <c r="Y214" s="139"/>
      <c r="Z214" s="381" t="s">
        <v>1524</v>
      </c>
      <c r="AA214" s="381"/>
      <c r="AB214" s="381"/>
      <c r="AC214" s="381"/>
      <c r="AD214" s="381"/>
      <c r="AE214" s="139"/>
      <c r="AF214" s="139"/>
      <c r="AG214" s="139"/>
      <c r="AI214" s="381"/>
      <c r="AJ214" s="381"/>
      <c r="AK214" s="381"/>
      <c r="AL214" s="381"/>
      <c r="AM214" s="381"/>
    </row>
    <row r="215" spans="1:39" x14ac:dyDescent="0.25">
      <c r="A215" t="s">
        <v>454</v>
      </c>
      <c r="B215" t="s">
        <v>514</v>
      </c>
      <c r="C215" t="s">
        <v>438</v>
      </c>
      <c r="D215" s="55">
        <v>19956</v>
      </c>
      <c r="E215" t="s">
        <v>416</v>
      </c>
      <c r="F215">
        <v>58</v>
      </c>
      <c r="G215" s="49">
        <v>22181</v>
      </c>
      <c r="H215">
        <v>350029</v>
      </c>
      <c r="I215" s="49">
        <v>30039</v>
      </c>
      <c r="J215" t="s">
        <v>417</v>
      </c>
      <c r="W215" s="139"/>
      <c r="X215" s="139"/>
      <c r="Y215" s="139"/>
      <c r="Z215" s="381" t="s">
        <v>1523</v>
      </c>
      <c r="AA215" s="381"/>
      <c r="AB215" s="381"/>
      <c r="AC215" s="381"/>
      <c r="AD215" s="381"/>
      <c r="AE215" s="139"/>
      <c r="AF215" s="139"/>
      <c r="AG215" s="139"/>
    </row>
    <row r="216" spans="1:39" x14ac:dyDescent="0.25">
      <c r="A216" t="s">
        <v>413</v>
      </c>
      <c r="B216" t="s">
        <v>443</v>
      </c>
      <c r="C216" t="s">
        <v>515</v>
      </c>
      <c r="D216" s="55">
        <v>21300</v>
      </c>
      <c r="E216" t="s">
        <v>457</v>
      </c>
      <c r="F216">
        <v>58</v>
      </c>
      <c r="G216" s="49">
        <v>22027</v>
      </c>
      <c r="H216">
        <v>350251</v>
      </c>
      <c r="I216" s="49">
        <v>30046</v>
      </c>
      <c r="J216" t="s">
        <v>417</v>
      </c>
      <c r="W216" s="139"/>
      <c r="X216" s="139"/>
      <c r="Y216" s="139"/>
      <c r="Z216" s="139"/>
      <c r="AA216" s="139"/>
      <c r="AB216" s="139"/>
      <c r="AC216" s="139"/>
      <c r="AD216" s="139"/>
      <c r="AE216" s="139"/>
      <c r="AF216" s="139"/>
      <c r="AG216" s="139"/>
    </row>
    <row r="217" spans="1:39" x14ac:dyDescent="0.25">
      <c r="A217" t="s">
        <v>408</v>
      </c>
      <c r="B217" t="s">
        <v>673</v>
      </c>
      <c r="C217" t="s">
        <v>157</v>
      </c>
      <c r="D217" s="55">
        <v>28212</v>
      </c>
      <c r="E217" t="s">
        <v>674</v>
      </c>
      <c r="F217">
        <v>58</v>
      </c>
      <c r="G217" s="49">
        <v>22039</v>
      </c>
      <c r="H217">
        <v>560406</v>
      </c>
      <c r="I217" s="49">
        <v>30105</v>
      </c>
      <c r="J217" t="s">
        <v>417</v>
      </c>
      <c r="W217" s="139"/>
      <c r="X217" s="139"/>
      <c r="Y217" s="139"/>
      <c r="Z217" s="139"/>
      <c r="AA217" s="139"/>
      <c r="AB217" s="139"/>
      <c r="AC217" s="139"/>
      <c r="AD217" s="139"/>
      <c r="AE217" s="139"/>
      <c r="AF217" s="139"/>
      <c r="AG217" s="139"/>
    </row>
    <row r="218" spans="1:39" x14ac:dyDescent="0.25">
      <c r="A218" t="s">
        <v>413</v>
      </c>
      <c r="B218" t="s">
        <v>614</v>
      </c>
      <c r="C218" t="s">
        <v>661</v>
      </c>
      <c r="D218" s="55">
        <v>28920</v>
      </c>
      <c r="E218" t="s">
        <v>425</v>
      </c>
      <c r="F218">
        <v>59</v>
      </c>
      <c r="G218" s="49">
        <v>21643</v>
      </c>
      <c r="H218">
        <v>351108</v>
      </c>
      <c r="I218" s="49">
        <v>30036</v>
      </c>
      <c r="J218" t="s">
        <v>417</v>
      </c>
      <c r="W218" s="139"/>
      <c r="X218" s="139"/>
      <c r="Y218" s="139"/>
      <c r="Z218" s="139"/>
      <c r="AA218" s="139"/>
      <c r="AB218" s="139"/>
      <c r="AC218" s="139"/>
      <c r="AD218" s="139"/>
      <c r="AE218" s="139"/>
      <c r="AF218" s="139"/>
      <c r="AG218" s="139"/>
    </row>
    <row r="219" spans="1:39" x14ac:dyDescent="0.25">
      <c r="A219" t="s">
        <v>413</v>
      </c>
      <c r="B219" t="s">
        <v>612</v>
      </c>
      <c r="C219" t="s">
        <v>491</v>
      </c>
      <c r="D219" s="55">
        <v>23016</v>
      </c>
      <c r="E219" t="s">
        <v>460</v>
      </c>
      <c r="F219">
        <v>58</v>
      </c>
      <c r="G219" s="49">
        <v>22089</v>
      </c>
      <c r="H219">
        <v>560407</v>
      </c>
      <c r="I219" s="49">
        <v>29977</v>
      </c>
      <c r="J219" t="s">
        <v>417</v>
      </c>
      <c r="W219" s="139"/>
      <c r="X219" s="139"/>
      <c r="Y219" s="139"/>
      <c r="Z219" s="139"/>
      <c r="AA219" s="139"/>
      <c r="AB219" s="139"/>
      <c r="AC219" s="139"/>
      <c r="AD219" s="139"/>
      <c r="AE219" s="139"/>
      <c r="AF219" s="139"/>
      <c r="AG219" s="139"/>
    </row>
    <row r="220" spans="1:39" x14ac:dyDescent="0.25">
      <c r="A220" t="s">
        <v>413</v>
      </c>
      <c r="B220" t="s">
        <v>549</v>
      </c>
      <c r="C220" t="s">
        <v>675</v>
      </c>
      <c r="D220" s="55">
        <v>26676</v>
      </c>
      <c r="E220" t="s">
        <v>457</v>
      </c>
      <c r="F220">
        <v>58</v>
      </c>
      <c r="G220" s="49">
        <v>22138</v>
      </c>
      <c r="H220">
        <v>350798</v>
      </c>
      <c r="I220" s="49">
        <v>30231</v>
      </c>
      <c r="J220" t="s">
        <v>417</v>
      </c>
      <c r="W220" s="139"/>
      <c r="X220" s="139"/>
      <c r="Y220" s="139"/>
      <c r="Z220" s="139"/>
      <c r="AA220" s="139"/>
      <c r="AB220" s="139"/>
      <c r="AC220" s="139"/>
      <c r="AD220" s="139"/>
      <c r="AE220" s="139"/>
      <c r="AF220" s="139"/>
      <c r="AG220" s="139"/>
    </row>
    <row r="221" spans="1:39" x14ac:dyDescent="0.25">
      <c r="A221" t="s">
        <v>413</v>
      </c>
      <c r="B221" t="s">
        <v>409</v>
      </c>
      <c r="C221" t="s">
        <v>632</v>
      </c>
      <c r="D221" s="55">
        <v>29400</v>
      </c>
      <c r="E221" t="s">
        <v>622</v>
      </c>
      <c r="F221">
        <v>58</v>
      </c>
      <c r="G221" s="49">
        <v>22056</v>
      </c>
      <c r="H221">
        <v>350482</v>
      </c>
      <c r="I221" s="49">
        <v>30293</v>
      </c>
      <c r="J221" t="s">
        <v>417</v>
      </c>
      <c r="W221" s="139"/>
      <c r="X221" s="139"/>
      <c r="Y221" s="139"/>
      <c r="Z221" s="139"/>
      <c r="AA221" s="139"/>
      <c r="AB221" s="139"/>
      <c r="AC221" s="139"/>
      <c r="AD221" s="139"/>
      <c r="AE221" s="139"/>
      <c r="AF221" s="139"/>
      <c r="AG221" s="139"/>
    </row>
    <row r="222" spans="1:39" x14ac:dyDescent="0.25">
      <c r="A222" t="s">
        <v>408</v>
      </c>
      <c r="B222" t="s">
        <v>497</v>
      </c>
      <c r="C222" t="s">
        <v>676</v>
      </c>
      <c r="D222" s="55">
        <v>25164</v>
      </c>
      <c r="E222" t="s">
        <v>445</v>
      </c>
      <c r="F222">
        <v>58</v>
      </c>
      <c r="G222" s="49">
        <v>21980</v>
      </c>
      <c r="H222">
        <v>350662</v>
      </c>
      <c r="I222" s="49">
        <v>30265</v>
      </c>
      <c r="J222" t="s">
        <v>417</v>
      </c>
      <c r="W222" s="139"/>
      <c r="X222" s="139"/>
      <c r="Y222" s="139"/>
      <c r="Z222" s="139"/>
      <c r="AA222" s="139"/>
      <c r="AB222" s="139"/>
      <c r="AC222" s="139"/>
      <c r="AD222" s="139"/>
      <c r="AE222" s="139"/>
      <c r="AF222" s="139"/>
      <c r="AG222" s="139"/>
    </row>
    <row r="223" spans="1:39" x14ac:dyDescent="0.25">
      <c r="A223" t="s">
        <v>413</v>
      </c>
      <c r="B223" t="s">
        <v>509</v>
      </c>
      <c r="C223" t="s">
        <v>677</v>
      </c>
      <c r="D223" s="55">
        <v>20436</v>
      </c>
      <c r="E223" t="s">
        <v>678</v>
      </c>
      <c r="F223">
        <v>56</v>
      </c>
      <c r="G223" s="49">
        <v>22611</v>
      </c>
      <c r="H223">
        <v>350022</v>
      </c>
      <c r="I223" s="49">
        <v>30175</v>
      </c>
      <c r="J223" t="s">
        <v>417</v>
      </c>
      <c r="W223" s="139"/>
      <c r="X223" s="139"/>
      <c r="Y223" s="139"/>
      <c r="Z223" s="139"/>
      <c r="AA223" s="139"/>
      <c r="AB223" s="139"/>
      <c r="AC223" s="139"/>
      <c r="AD223" s="139"/>
      <c r="AE223" s="139"/>
      <c r="AF223" s="139"/>
      <c r="AG223" s="139"/>
    </row>
    <row r="224" spans="1:39" x14ac:dyDescent="0.25">
      <c r="A224" t="s">
        <v>408</v>
      </c>
      <c r="B224" t="s">
        <v>476</v>
      </c>
      <c r="C224" t="s">
        <v>679</v>
      </c>
      <c r="D224" s="55">
        <v>25428</v>
      </c>
      <c r="E224" t="s">
        <v>473</v>
      </c>
      <c r="F224">
        <v>57</v>
      </c>
      <c r="G224" s="49">
        <v>22320</v>
      </c>
      <c r="H224">
        <v>351047</v>
      </c>
      <c r="I224" s="49">
        <v>30100</v>
      </c>
      <c r="J224" t="s">
        <v>421</v>
      </c>
      <c r="W224" s="139"/>
      <c r="X224" s="139"/>
      <c r="Y224" s="139"/>
      <c r="Z224" s="139"/>
      <c r="AA224" s="139"/>
      <c r="AB224" s="139"/>
      <c r="AC224" s="139"/>
      <c r="AD224" s="139"/>
      <c r="AE224" s="139"/>
      <c r="AF224" s="139"/>
      <c r="AG224" s="139"/>
    </row>
    <row r="225" spans="1:33" x14ac:dyDescent="0.25">
      <c r="A225" t="s">
        <v>413</v>
      </c>
      <c r="B225" t="s">
        <v>646</v>
      </c>
      <c r="C225" t="s">
        <v>583</v>
      </c>
      <c r="D225" s="55">
        <v>30480</v>
      </c>
      <c r="E225" t="s">
        <v>457</v>
      </c>
      <c r="F225">
        <v>56</v>
      </c>
      <c r="G225" s="49">
        <v>22800</v>
      </c>
      <c r="H225">
        <v>351073</v>
      </c>
      <c r="I225" s="49">
        <v>30280</v>
      </c>
      <c r="J225" t="s">
        <v>421</v>
      </c>
      <c r="W225" s="139"/>
      <c r="X225" s="139"/>
      <c r="Y225" s="139"/>
      <c r="Z225" s="139"/>
      <c r="AA225" s="139"/>
      <c r="AB225" s="139"/>
      <c r="AC225" s="139"/>
      <c r="AD225" s="139"/>
      <c r="AE225" s="139"/>
      <c r="AF225" s="139"/>
      <c r="AG225" s="139"/>
    </row>
    <row r="226" spans="1:33" x14ac:dyDescent="0.25">
      <c r="A226" t="s">
        <v>413</v>
      </c>
      <c r="B226" t="s">
        <v>485</v>
      </c>
      <c r="C226" t="s">
        <v>680</v>
      </c>
      <c r="D226" s="55">
        <v>29856</v>
      </c>
      <c r="E226" t="s">
        <v>473</v>
      </c>
      <c r="F226">
        <v>56</v>
      </c>
      <c r="G226" s="49">
        <v>22698</v>
      </c>
      <c r="H226">
        <v>351203</v>
      </c>
      <c r="I226" s="49">
        <v>30293</v>
      </c>
      <c r="J226" t="s">
        <v>421</v>
      </c>
      <c r="W226" s="139"/>
      <c r="X226" s="139"/>
      <c r="Y226" s="139"/>
      <c r="Z226" s="139"/>
      <c r="AA226" s="139"/>
      <c r="AB226" s="139"/>
      <c r="AC226" s="139"/>
      <c r="AD226" s="139"/>
      <c r="AE226" s="139"/>
      <c r="AF226" s="139"/>
      <c r="AG226" s="139"/>
    </row>
    <row r="227" spans="1:33" x14ac:dyDescent="0.25">
      <c r="A227" t="s">
        <v>413</v>
      </c>
      <c r="B227" t="s">
        <v>681</v>
      </c>
      <c r="C227" t="s">
        <v>510</v>
      </c>
      <c r="D227" s="55">
        <v>28452</v>
      </c>
      <c r="E227" t="s">
        <v>416</v>
      </c>
      <c r="F227">
        <v>56</v>
      </c>
      <c r="G227" s="49">
        <v>22819</v>
      </c>
      <c r="H227">
        <v>350518</v>
      </c>
      <c r="I227" s="49">
        <v>30216</v>
      </c>
      <c r="J227" t="s">
        <v>421</v>
      </c>
      <c r="W227" s="139"/>
      <c r="X227" s="139"/>
      <c r="Y227" s="139"/>
      <c r="Z227" s="139"/>
      <c r="AA227" s="139"/>
      <c r="AB227" s="139"/>
      <c r="AC227" s="139"/>
      <c r="AD227" s="139"/>
      <c r="AE227" s="139"/>
      <c r="AF227" s="139"/>
      <c r="AG227" s="139"/>
    </row>
    <row r="228" spans="1:33" x14ac:dyDescent="0.25">
      <c r="A228" t="s">
        <v>413</v>
      </c>
      <c r="B228" t="s">
        <v>635</v>
      </c>
      <c r="C228" t="s">
        <v>682</v>
      </c>
      <c r="D228" s="55">
        <v>22080</v>
      </c>
      <c r="E228" t="s">
        <v>442</v>
      </c>
      <c r="F228">
        <v>58</v>
      </c>
      <c r="G228" s="49">
        <v>22079</v>
      </c>
      <c r="H228">
        <v>351204</v>
      </c>
      <c r="I228" s="49">
        <v>30093</v>
      </c>
      <c r="J228" t="s">
        <v>421</v>
      </c>
      <c r="W228" s="139"/>
      <c r="X228" s="139"/>
      <c r="Y228" s="139"/>
      <c r="Z228" s="139"/>
      <c r="AA228" s="139"/>
      <c r="AB228" s="139"/>
      <c r="AC228" s="139"/>
      <c r="AD228" s="139"/>
      <c r="AE228" s="139"/>
      <c r="AF228" s="139"/>
      <c r="AG228" s="139"/>
    </row>
    <row r="229" spans="1:33" x14ac:dyDescent="0.25">
      <c r="A229" t="s">
        <v>408</v>
      </c>
      <c r="B229" t="s">
        <v>409</v>
      </c>
      <c r="C229" t="s">
        <v>676</v>
      </c>
      <c r="D229" s="55">
        <v>19584</v>
      </c>
      <c r="E229" t="s">
        <v>683</v>
      </c>
      <c r="F229">
        <v>56</v>
      </c>
      <c r="G229" s="49">
        <v>22817</v>
      </c>
      <c r="H229">
        <v>350877</v>
      </c>
      <c r="I229" s="49">
        <v>30106</v>
      </c>
      <c r="J229" t="s">
        <v>421</v>
      </c>
      <c r="W229" s="139"/>
      <c r="X229" s="139"/>
      <c r="Y229" s="139"/>
      <c r="Z229" s="139"/>
      <c r="AA229" s="139"/>
      <c r="AB229" s="139"/>
      <c r="AC229" s="139"/>
      <c r="AD229" s="139"/>
      <c r="AE229" s="139"/>
      <c r="AF229" s="139"/>
      <c r="AG229" s="139"/>
    </row>
    <row r="230" spans="1:33" x14ac:dyDescent="0.25">
      <c r="A230" t="s">
        <v>413</v>
      </c>
      <c r="B230" t="s">
        <v>665</v>
      </c>
      <c r="C230" t="s">
        <v>515</v>
      </c>
      <c r="D230" s="55">
        <v>22332</v>
      </c>
      <c r="E230" t="s">
        <v>684</v>
      </c>
      <c r="F230">
        <v>56</v>
      </c>
      <c r="G230" s="49">
        <v>22682</v>
      </c>
      <c r="H230">
        <v>350968</v>
      </c>
      <c r="I230" s="49">
        <v>30088</v>
      </c>
      <c r="J230" t="s">
        <v>421</v>
      </c>
      <c r="W230" s="139"/>
      <c r="X230" s="139"/>
      <c r="Y230" s="139"/>
      <c r="Z230" s="139"/>
      <c r="AA230" s="139"/>
      <c r="AB230" s="139"/>
      <c r="AC230" s="139"/>
      <c r="AD230" s="139"/>
      <c r="AE230" s="139"/>
      <c r="AF230" s="139"/>
      <c r="AG230" s="139"/>
    </row>
    <row r="231" spans="1:33" x14ac:dyDescent="0.25">
      <c r="A231" t="s">
        <v>408</v>
      </c>
      <c r="B231" t="s">
        <v>476</v>
      </c>
      <c r="C231" t="s">
        <v>685</v>
      </c>
      <c r="D231" s="55">
        <v>25524</v>
      </c>
      <c r="E231" t="s">
        <v>686</v>
      </c>
      <c r="F231">
        <v>55</v>
      </c>
      <c r="G231" s="49">
        <v>22962</v>
      </c>
      <c r="H231">
        <v>351161</v>
      </c>
      <c r="I231" s="49">
        <v>30105</v>
      </c>
      <c r="J231" t="s">
        <v>421</v>
      </c>
      <c r="W231" s="139"/>
      <c r="X231" s="139"/>
      <c r="Y231" s="139"/>
      <c r="Z231" s="139"/>
      <c r="AA231" s="139"/>
      <c r="AB231" s="139"/>
      <c r="AC231" s="139"/>
      <c r="AD231" s="139"/>
      <c r="AE231" s="139"/>
      <c r="AF231" s="139"/>
      <c r="AG231" s="139"/>
    </row>
    <row r="232" spans="1:33" x14ac:dyDescent="0.25">
      <c r="A232" t="s">
        <v>413</v>
      </c>
      <c r="B232" t="s">
        <v>414</v>
      </c>
      <c r="C232" t="s">
        <v>510</v>
      </c>
      <c r="D232" s="55">
        <v>21048</v>
      </c>
      <c r="E232" t="s">
        <v>457</v>
      </c>
      <c r="F232">
        <v>59</v>
      </c>
      <c r="G232" s="49">
        <v>21545</v>
      </c>
      <c r="H232">
        <v>560560</v>
      </c>
      <c r="I232" s="49">
        <v>30076</v>
      </c>
      <c r="J232" t="s">
        <v>421</v>
      </c>
      <c r="W232" s="139"/>
      <c r="X232" s="139"/>
      <c r="Y232" s="139"/>
      <c r="Z232" s="139"/>
      <c r="AA232" s="139"/>
      <c r="AB232" s="139"/>
      <c r="AC232" s="139"/>
      <c r="AD232" s="139"/>
      <c r="AE232" s="139"/>
      <c r="AF232" s="139"/>
      <c r="AG232" s="139"/>
    </row>
    <row r="233" spans="1:33" x14ac:dyDescent="0.25">
      <c r="A233" t="s">
        <v>413</v>
      </c>
      <c r="B233" t="s">
        <v>440</v>
      </c>
      <c r="C233" t="s">
        <v>510</v>
      </c>
      <c r="D233" s="55">
        <v>18588</v>
      </c>
      <c r="E233" t="s">
        <v>428</v>
      </c>
      <c r="F233">
        <v>58</v>
      </c>
      <c r="G233" s="49">
        <v>21940</v>
      </c>
      <c r="H233">
        <v>350913</v>
      </c>
      <c r="I233" s="49">
        <v>30295</v>
      </c>
      <c r="J233" t="s">
        <v>421</v>
      </c>
      <c r="W233" s="139"/>
      <c r="X233" s="139"/>
      <c r="Y233" s="139"/>
      <c r="Z233" s="139"/>
      <c r="AA233" s="139"/>
      <c r="AB233" s="139"/>
      <c r="AC233" s="139"/>
      <c r="AD233" s="139"/>
      <c r="AE233" s="139"/>
      <c r="AF233" s="139"/>
      <c r="AG233" s="139"/>
    </row>
    <row r="234" spans="1:33" x14ac:dyDescent="0.25">
      <c r="A234" t="s">
        <v>413</v>
      </c>
      <c r="B234" t="s">
        <v>634</v>
      </c>
      <c r="C234" t="s">
        <v>687</v>
      </c>
      <c r="D234" s="55">
        <v>19068</v>
      </c>
      <c r="E234" t="s">
        <v>425</v>
      </c>
      <c r="F234">
        <v>58</v>
      </c>
      <c r="G234" s="49">
        <v>21954</v>
      </c>
      <c r="H234">
        <v>351182</v>
      </c>
      <c r="I234" s="49">
        <v>29959</v>
      </c>
      <c r="J234" t="s">
        <v>466</v>
      </c>
      <c r="W234" s="139"/>
      <c r="X234" s="139"/>
      <c r="Y234" s="139"/>
      <c r="Z234" s="139"/>
      <c r="AA234" s="139"/>
      <c r="AB234" s="139"/>
      <c r="AC234" s="139"/>
      <c r="AD234" s="139"/>
      <c r="AE234" s="139"/>
      <c r="AF234" s="139"/>
      <c r="AG234" s="139"/>
    </row>
    <row r="235" spans="1:33" x14ac:dyDescent="0.25">
      <c r="A235" t="s">
        <v>413</v>
      </c>
      <c r="B235" t="s">
        <v>423</v>
      </c>
      <c r="C235" t="s">
        <v>583</v>
      </c>
      <c r="D235" s="55">
        <v>26616</v>
      </c>
      <c r="E235" t="s">
        <v>416</v>
      </c>
      <c r="F235">
        <v>58</v>
      </c>
      <c r="G235" s="49">
        <v>22079</v>
      </c>
      <c r="H235">
        <v>351246</v>
      </c>
      <c r="I235" s="49">
        <v>30093</v>
      </c>
      <c r="J235" t="s">
        <v>466</v>
      </c>
      <c r="W235" s="139"/>
      <c r="X235" s="139"/>
      <c r="Y235" s="139"/>
      <c r="Z235" s="139"/>
      <c r="AA235" s="139"/>
      <c r="AB235" s="139"/>
      <c r="AC235" s="139"/>
      <c r="AD235" s="139"/>
      <c r="AE235" s="139"/>
      <c r="AF235" s="139"/>
      <c r="AG235" s="139"/>
    </row>
    <row r="236" spans="1:33" x14ac:dyDescent="0.25">
      <c r="A236" t="s">
        <v>454</v>
      </c>
      <c r="B236" t="s">
        <v>608</v>
      </c>
      <c r="C236" t="s">
        <v>558</v>
      </c>
      <c r="D236" s="55">
        <v>21636</v>
      </c>
      <c r="E236" t="s">
        <v>688</v>
      </c>
      <c r="F236">
        <v>58</v>
      </c>
      <c r="G236" s="49">
        <v>22022</v>
      </c>
      <c r="H236">
        <v>351179</v>
      </c>
      <c r="I236" s="49">
        <v>30114</v>
      </c>
      <c r="J236" t="s">
        <v>466</v>
      </c>
      <c r="W236" s="139"/>
      <c r="X236" s="139"/>
      <c r="Y236" s="139"/>
      <c r="Z236" s="139"/>
      <c r="AA236" s="139"/>
      <c r="AB236" s="139"/>
      <c r="AC236" s="139"/>
      <c r="AD236" s="139"/>
      <c r="AE236" s="139"/>
      <c r="AF236" s="139"/>
      <c r="AG236" s="139"/>
    </row>
    <row r="237" spans="1:33" x14ac:dyDescent="0.25">
      <c r="A237" t="s">
        <v>413</v>
      </c>
      <c r="B237" t="s">
        <v>625</v>
      </c>
      <c r="C237" t="s">
        <v>430</v>
      </c>
      <c r="D237" s="55">
        <v>28884</v>
      </c>
      <c r="E237" t="s">
        <v>416</v>
      </c>
      <c r="F237">
        <v>56</v>
      </c>
      <c r="G237" s="49">
        <v>22561</v>
      </c>
      <c r="H237">
        <v>351181</v>
      </c>
      <c r="I237" s="49">
        <v>30074</v>
      </c>
      <c r="J237" t="s">
        <v>466</v>
      </c>
      <c r="W237" s="139"/>
      <c r="X237" s="139"/>
      <c r="Y237" s="139"/>
      <c r="Z237" s="139"/>
      <c r="AA237" s="139"/>
      <c r="AB237" s="139"/>
      <c r="AC237" s="139"/>
      <c r="AD237" s="139"/>
      <c r="AE237" s="139"/>
      <c r="AF237" s="139"/>
      <c r="AG237" s="139"/>
    </row>
    <row r="238" spans="1:33" x14ac:dyDescent="0.25">
      <c r="A238" t="s">
        <v>454</v>
      </c>
      <c r="B238" t="s">
        <v>509</v>
      </c>
      <c r="C238" t="s">
        <v>609</v>
      </c>
      <c r="D238" s="55">
        <v>24120</v>
      </c>
      <c r="E238" t="s">
        <v>683</v>
      </c>
      <c r="F238">
        <v>57</v>
      </c>
      <c r="G238" s="49">
        <v>22452</v>
      </c>
      <c r="H238">
        <v>350635</v>
      </c>
      <c r="I238" s="49">
        <v>30310</v>
      </c>
      <c r="J238" t="s">
        <v>466</v>
      </c>
      <c r="W238" s="139"/>
      <c r="X238" s="139"/>
      <c r="Y238" s="139"/>
      <c r="Z238" s="139"/>
      <c r="AA238" s="139"/>
      <c r="AB238" s="139"/>
      <c r="AC238" s="139"/>
      <c r="AD238" s="139"/>
      <c r="AE238" s="139"/>
      <c r="AF238" s="139"/>
      <c r="AG238" s="139"/>
    </row>
    <row r="239" spans="1:33" x14ac:dyDescent="0.25">
      <c r="A239" t="s">
        <v>454</v>
      </c>
      <c r="B239" t="s">
        <v>574</v>
      </c>
      <c r="C239" t="s">
        <v>438</v>
      </c>
      <c r="D239" s="55">
        <v>19080</v>
      </c>
      <c r="E239" t="s">
        <v>689</v>
      </c>
      <c r="F239">
        <v>57</v>
      </c>
      <c r="G239" s="49">
        <v>22472</v>
      </c>
      <c r="H239">
        <v>350629</v>
      </c>
      <c r="I239" s="49">
        <v>30144</v>
      </c>
      <c r="J239" t="s">
        <v>466</v>
      </c>
      <c r="W239" s="139"/>
      <c r="X239" s="139"/>
      <c r="Y239" s="139"/>
      <c r="Z239" s="139"/>
      <c r="AA239" s="139"/>
      <c r="AB239" s="139"/>
      <c r="AC239" s="139"/>
      <c r="AD239" s="139"/>
      <c r="AE239" s="139"/>
      <c r="AF239" s="139"/>
      <c r="AG239" s="139"/>
    </row>
    <row r="240" spans="1:33" x14ac:dyDescent="0.25">
      <c r="A240" t="s">
        <v>413</v>
      </c>
      <c r="B240" t="s">
        <v>578</v>
      </c>
      <c r="C240" t="s">
        <v>462</v>
      </c>
      <c r="D240" s="55">
        <v>22140</v>
      </c>
      <c r="E240" t="s">
        <v>457</v>
      </c>
      <c r="F240">
        <v>56</v>
      </c>
      <c r="G240" s="49">
        <v>22564</v>
      </c>
      <c r="H240">
        <v>350427</v>
      </c>
      <c r="I240" s="49">
        <v>30013</v>
      </c>
      <c r="J240" t="s">
        <v>466</v>
      </c>
      <c r="W240" s="139"/>
      <c r="X240" s="139"/>
      <c r="Y240" s="139"/>
      <c r="Z240" s="139"/>
      <c r="AA240" s="139"/>
      <c r="AB240" s="139"/>
      <c r="AC240" s="139"/>
      <c r="AD240" s="139"/>
      <c r="AE240" s="139"/>
      <c r="AF240" s="139"/>
      <c r="AG240" s="139"/>
    </row>
    <row r="241" spans="1:33" x14ac:dyDescent="0.25">
      <c r="A241" t="s">
        <v>413</v>
      </c>
      <c r="B241" t="s">
        <v>671</v>
      </c>
      <c r="C241" t="s">
        <v>475</v>
      </c>
      <c r="D241" s="55">
        <v>20292</v>
      </c>
      <c r="E241" t="s">
        <v>416</v>
      </c>
      <c r="F241">
        <v>57</v>
      </c>
      <c r="G241" s="49">
        <v>22196</v>
      </c>
      <c r="H241">
        <v>351033</v>
      </c>
      <c r="I241" s="49">
        <v>30074</v>
      </c>
      <c r="J241" t="s">
        <v>466</v>
      </c>
      <c r="W241" s="139"/>
      <c r="X241" s="139"/>
      <c r="Y241" s="139"/>
      <c r="Z241" s="139"/>
      <c r="AA241" s="139"/>
      <c r="AB241" s="139"/>
      <c r="AC241" s="139"/>
      <c r="AD241" s="139"/>
      <c r="AE241" s="139"/>
      <c r="AF241" s="139"/>
      <c r="AG241" s="139"/>
    </row>
    <row r="242" spans="1:33" x14ac:dyDescent="0.25">
      <c r="A242" t="s">
        <v>413</v>
      </c>
      <c r="B242" t="s">
        <v>623</v>
      </c>
      <c r="C242" t="s">
        <v>510</v>
      </c>
      <c r="D242" s="55">
        <v>23040</v>
      </c>
      <c r="E242" t="s">
        <v>473</v>
      </c>
      <c r="F242">
        <v>56</v>
      </c>
      <c r="G242" s="49">
        <v>22625</v>
      </c>
      <c r="H242">
        <v>351187</v>
      </c>
      <c r="I242" s="49">
        <v>30149</v>
      </c>
      <c r="J242" t="s">
        <v>466</v>
      </c>
      <c r="W242" s="139"/>
      <c r="X242" s="139"/>
      <c r="Y242" s="139"/>
      <c r="Z242" s="139"/>
      <c r="AA242" s="139"/>
      <c r="AB242" s="139"/>
      <c r="AC242" s="139"/>
      <c r="AD242" s="139"/>
      <c r="AE242" s="139"/>
      <c r="AF242" s="139"/>
      <c r="AG242" s="139"/>
    </row>
    <row r="243" spans="1:33" x14ac:dyDescent="0.25">
      <c r="A243" t="s">
        <v>408</v>
      </c>
      <c r="B243" t="s">
        <v>443</v>
      </c>
      <c r="C243" t="s">
        <v>550</v>
      </c>
      <c r="D243" s="55">
        <v>22692</v>
      </c>
      <c r="E243" t="s">
        <v>460</v>
      </c>
      <c r="F243">
        <v>57</v>
      </c>
      <c r="G243" s="49">
        <v>22376</v>
      </c>
      <c r="H243">
        <v>560566</v>
      </c>
      <c r="I243" s="49">
        <v>30216</v>
      </c>
      <c r="J243" t="s">
        <v>412</v>
      </c>
      <c r="W243" s="139"/>
      <c r="X243" s="139"/>
      <c r="Y243" s="139"/>
      <c r="Z243" s="139"/>
      <c r="AA243" s="139"/>
      <c r="AB243" s="139"/>
      <c r="AC243" s="139"/>
      <c r="AD243" s="139"/>
      <c r="AE243" s="139"/>
      <c r="AF243" s="139"/>
      <c r="AG243" s="139"/>
    </row>
    <row r="244" spans="1:33" x14ac:dyDescent="0.25">
      <c r="A244" t="s">
        <v>413</v>
      </c>
      <c r="B244" t="s">
        <v>561</v>
      </c>
      <c r="C244" t="s">
        <v>486</v>
      </c>
      <c r="D244" s="55">
        <v>30312</v>
      </c>
      <c r="E244" t="s">
        <v>473</v>
      </c>
      <c r="F244">
        <v>57</v>
      </c>
      <c r="G244" s="49">
        <v>22348</v>
      </c>
      <c r="H244">
        <v>350265</v>
      </c>
      <c r="I244" s="49">
        <v>30044</v>
      </c>
      <c r="J244" t="s">
        <v>412</v>
      </c>
      <c r="W244" s="139"/>
      <c r="X244" s="139"/>
      <c r="Y244" s="381" t="s">
        <v>1526</v>
      </c>
      <c r="Z244" s="381"/>
      <c r="AA244" s="381"/>
      <c r="AB244" s="381"/>
      <c r="AC244" s="381"/>
      <c r="AD244" s="381"/>
      <c r="AE244" s="381"/>
      <c r="AF244" s="381"/>
      <c r="AG244" s="139"/>
    </row>
    <row r="245" spans="1:33" x14ac:dyDescent="0.25">
      <c r="A245" t="s">
        <v>413</v>
      </c>
      <c r="B245" t="s">
        <v>587</v>
      </c>
      <c r="C245" t="s">
        <v>690</v>
      </c>
      <c r="D245" s="55">
        <v>25476</v>
      </c>
      <c r="E245" t="s">
        <v>473</v>
      </c>
      <c r="F245">
        <v>57</v>
      </c>
      <c r="G245" s="49">
        <v>22505</v>
      </c>
      <c r="H245">
        <v>351156</v>
      </c>
      <c r="I245" s="49">
        <v>30311</v>
      </c>
      <c r="J245" t="s">
        <v>412</v>
      </c>
      <c r="W245" s="139"/>
      <c r="X245" s="139"/>
      <c r="Y245" s="139"/>
      <c r="Z245" s="139"/>
      <c r="AA245" s="139"/>
      <c r="AB245" s="139"/>
      <c r="AC245" s="139"/>
      <c r="AD245" s="139"/>
      <c r="AE245" s="139"/>
      <c r="AF245" s="139"/>
      <c r="AG245" s="139"/>
    </row>
    <row r="246" spans="1:33" x14ac:dyDescent="0.25">
      <c r="A246" t="s">
        <v>413</v>
      </c>
      <c r="B246" t="s">
        <v>467</v>
      </c>
      <c r="C246" t="s">
        <v>566</v>
      </c>
      <c r="D246" s="55">
        <v>21984</v>
      </c>
      <c r="E246" t="s">
        <v>473</v>
      </c>
      <c r="F246">
        <v>56</v>
      </c>
      <c r="G246" s="49">
        <v>22844</v>
      </c>
      <c r="H246">
        <v>350861</v>
      </c>
      <c r="I246" s="49">
        <v>30266</v>
      </c>
      <c r="J246" t="s">
        <v>412</v>
      </c>
      <c r="W246" s="139"/>
      <c r="X246" s="139"/>
      <c r="Y246" s="139"/>
      <c r="Z246" s="381" t="s">
        <v>1527</v>
      </c>
      <c r="AA246" s="381"/>
      <c r="AB246" s="381"/>
      <c r="AC246" s="381"/>
      <c r="AD246" s="381"/>
      <c r="AE246" s="139"/>
      <c r="AF246" s="139"/>
      <c r="AG246" s="139"/>
    </row>
    <row r="247" spans="1:33" x14ac:dyDescent="0.25">
      <c r="A247" t="s">
        <v>413</v>
      </c>
      <c r="B247" t="s">
        <v>490</v>
      </c>
      <c r="C247" t="s">
        <v>691</v>
      </c>
      <c r="D247" s="55">
        <v>31164</v>
      </c>
      <c r="E247" t="s">
        <v>416</v>
      </c>
      <c r="F247">
        <v>55</v>
      </c>
      <c r="G247" s="49">
        <v>22976</v>
      </c>
      <c r="H247">
        <v>350996</v>
      </c>
      <c r="I247" s="49">
        <v>30281</v>
      </c>
      <c r="J247" t="s">
        <v>412</v>
      </c>
      <c r="W247" s="139"/>
      <c r="X247" s="139"/>
      <c r="Y247" s="139"/>
      <c r="Z247" s="381" t="s">
        <v>1523</v>
      </c>
      <c r="AA247" s="381"/>
      <c r="AB247" s="381"/>
      <c r="AC247" s="381"/>
      <c r="AD247" s="381"/>
      <c r="AE247" s="139"/>
      <c r="AF247" s="139"/>
      <c r="AG247" s="139"/>
    </row>
    <row r="248" spans="1:33" x14ac:dyDescent="0.25">
      <c r="A248" t="s">
        <v>413</v>
      </c>
      <c r="B248" t="s">
        <v>155</v>
      </c>
      <c r="C248" t="s">
        <v>477</v>
      </c>
      <c r="D248" s="55">
        <v>18948</v>
      </c>
      <c r="E248" t="s">
        <v>416</v>
      </c>
      <c r="F248">
        <v>56</v>
      </c>
      <c r="G248" s="49">
        <v>22896</v>
      </c>
      <c r="H248">
        <v>350300</v>
      </c>
      <c r="I248" s="49">
        <v>30039</v>
      </c>
      <c r="J248" t="s">
        <v>412</v>
      </c>
      <c r="W248" s="139"/>
      <c r="X248" s="139"/>
      <c r="Y248" s="139"/>
      <c r="Z248" s="381" t="s">
        <v>1528</v>
      </c>
      <c r="AA248" s="381"/>
      <c r="AB248" s="381"/>
      <c r="AC248" s="381"/>
      <c r="AD248" s="381"/>
      <c r="AE248" s="139"/>
      <c r="AF248" s="139"/>
      <c r="AG248" s="139"/>
    </row>
    <row r="249" spans="1:33" x14ac:dyDescent="0.25">
      <c r="A249" t="s">
        <v>413</v>
      </c>
      <c r="B249" t="s">
        <v>550</v>
      </c>
      <c r="C249" t="s">
        <v>456</v>
      </c>
      <c r="D249" s="55">
        <v>21708</v>
      </c>
      <c r="E249" t="s">
        <v>460</v>
      </c>
      <c r="F249">
        <v>56</v>
      </c>
      <c r="G249" s="49">
        <v>22654</v>
      </c>
      <c r="H249">
        <v>350757</v>
      </c>
      <c r="I249" s="49">
        <v>30170</v>
      </c>
      <c r="J249" t="s">
        <v>412</v>
      </c>
      <c r="W249" s="139"/>
      <c r="X249" s="139"/>
      <c r="Y249" s="139"/>
      <c r="Z249" s="139"/>
      <c r="AA249" s="139"/>
      <c r="AB249" s="139"/>
      <c r="AC249" s="139"/>
      <c r="AD249" s="139"/>
      <c r="AE249" s="139"/>
      <c r="AF249" s="139"/>
      <c r="AG249" s="139"/>
    </row>
    <row r="250" spans="1:33" x14ac:dyDescent="0.25">
      <c r="A250" t="s">
        <v>413</v>
      </c>
      <c r="B250" t="s">
        <v>531</v>
      </c>
      <c r="C250" t="s">
        <v>677</v>
      </c>
      <c r="D250" s="55">
        <v>28956</v>
      </c>
      <c r="E250" t="s">
        <v>692</v>
      </c>
      <c r="F250">
        <v>56</v>
      </c>
      <c r="G250" s="49">
        <v>22671</v>
      </c>
      <c r="H250">
        <v>350293</v>
      </c>
      <c r="I250" s="49">
        <v>30206</v>
      </c>
      <c r="J250" t="s">
        <v>412</v>
      </c>
      <c r="W250" s="139"/>
      <c r="X250" s="139"/>
      <c r="Y250" s="139"/>
      <c r="Z250" s="139"/>
      <c r="AA250" s="139"/>
      <c r="AB250" s="139"/>
      <c r="AC250" s="139"/>
      <c r="AD250" s="139"/>
      <c r="AE250" s="139"/>
      <c r="AF250" s="139"/>
      <c r="AG250" s="139"/>
    </row>
    <row r="251" spans="1:33" x14ac:dyDescent="0.25">
      <c r="A251" t="s">
        <v>413</v>
      </c>
      <c r="B251" t="s">
        <v>409</v>
      </c>
      <c r="C251" t="s">
        <v>475</v>
      </c>
      <c r="D251" s="55">
        <v>21996</v>
      </c>
      <c r="E251" t="s">
        <v>473</v>
      </c>
      <c r="F251">
        <v>56</v>
      </c>
      <c r="G251" s="49">
        <v>22801</v>
      </c>
      <c r="H251">
        <v>350918</v>
      </c>
      <c r="I251" s="49">
        <v>30135</v>
      </c>
      <c r="J251" t="s">
        <v>412</v>
      </c>
      <c r="W251" s="139"/>
      <c r="X251" s="139"/>
      <c r="Y251" s="139"/>
      <c r="Z251" s="139"/>
      <c r="AA251" s="139"/>
      <c r="AB251" s="139"/>
      <c r="AC251" s="139"/>
      <c r="AD251" s="139"/>
      <c r="AE251" s="139"/>
      <c r="AF251" s="139"/>
      <c r="AG251" s="139"/>
    </row>
    <row r="252" spans="1:33" x14ac:dyDescent="0.25">
      <c r="A252" t="s">
        <v>413</v>
      </c>
      <c r="B252" t="s">
        <v>497</v>
      </c>
      <c r="C252" t="s">
        <v>472</v>
      </c>
      <c r="D252" s="55">
        <v>26064</v>
      </c>
      <c r="E252" t="s">
        <v>678</v>
      </c>
      <c r="F252">
        <v>55</v>
      </c>
      <c r="G252" s="49">
        <v>22931</v>
      </c>
      <c r="H252">
        <v>351085</v>
      </c>
      <c r="I252" s="49">
        <v>30031</v>
      </c>
      <c r="J252" t="s">
        <v>412</v>
      </c>
      <c r="W252" s="139"/>
      <c r="X252" s="139"/>
      <c r="Y252" s="139"/>
      <c r="Z252" s="139"/>
      <c r="AA252" s="139"/>
      <c r="AB252" s="139"/>
      <c r="AC252" s="139"/>
      <c r="AD252" s="139"/>
      <c r="AE252" s="139"/>
      <c r="AF252" s="139"/>
      <c r="AG252" s="139"/>
    </row>
    <row r="253" spans="1:33" x14ac:dyDescent="0.25">
      <c r="A253" t="s">
        <v>413</v>
      </c>
      <c r="B253" t="s">
        <v>579</v>
      </c>
      <c r="C253" t="s">
        <v>693</v>
      </c>
      <c r="D253" s="55">
        <v>21912</v>
      </c>
      <c r="E253" t="s">
        <v>439</v>
      </c>
      <c r="F253">
        <v>56</v>
      </c>
      <c r="G253" s="49">
        <v>22685</v>
      </c>
      <c r="H253">
        <v>350222</v>
      </c>
      <c r="I253" s="49">
        <v>30246</v>
      </c>
      <c r="J253" t="s">
        <v>412</v>
      </c>
      <c r="W253" s="139"/>
      <c r="X253" s="139"/>
      <c r="Y253" s="139"/>
      <c r="Z253" s="139"/>
      <c r="AA253" s="139"/>
      <c r="AB253" s="139"/>
      <c r="AC253" s="139"/>
      <c r="AD253" s="139"/>
      <c r="AE253" s="139"/>
      <c r="AF253" s="139"/>
      <c r="AG253" s="139"/>
    </row>
    <row r="254" spans="1:33" x14ac:dyDescent="0.25">
      <c r="A254" t="s">
        <v>408</v>
      </c>
      <c r="B254" t="s">
        <v>492</v>
      </c>
      <c r="C254" t="s">
        <v>532</v>
      </c>
      <c r="D254" s="55">
        <v>19116</v>
      </c>
      <c r="E254" t="s">
        <v>416</v>
      </c>
      <c r="F254">
        <v>56</v>
      </c>
      <c r="G254" s="49">
        <v>22713</v>
      </c>
      <c r="H254">
        <v>351212</v>
      </c>
      <c r="I254" s="49">
        <v>30061</v>
      </c>
      <c r="J254" t="s">
        <v>417</v>
      </c>
      <c r="W254" s="139"/>
      <c r="X254" s="139"/>
      <c r="Y254" s="139"/>
      <c r="Z254" s="139"/>
      <c r="AA254" s="139"/>
      <c r="AB254" s="139"/>
      <c r="AC254" s="139"/>
      <c r="AD254" s="139"/>
      <c r="AE254" s="139"/>
      <c r="AF254" s="139"/>
      <c r="AG254" s="139"/>
    </row>
    <row r="255" spans="1:33" x14ac:dyDescent="0.25">
      <c r="A255" t="s">
        <v>413</v>
      </c>
      <c r="B255" t="s">
        <v>448</v>
      </c>
      <c r="C255" t="s">
        <v>472</v>
      </c>
      <c r="D255" s="55">
        <v>25344</v>
      </c>
      <c r="E255" t="s">
        <v>422</v>
      </c>
      <c r="F255">
        <v>56</v>
      </c>
      <c r="G255" s="49">
        <v>22744</v>
      </c>
      <c r="H255">
        <v>350226</v>
      </c>
      <c r="I255" s="49">
        <v>30049</v>
      </c>
      <c r="J255" t="s">
        <v>417</v>
      </c>
      <c r="W255" s="139"/>
      <c r="X255" s="139"/>
      <c r="Y255" s="139"/>
      <c r="Z255" s="139"/>
      <c r="AA255" s="139"/>
      <c r="AB255" s="139"/>
      <c r="AC255" s="139"/>
      <c r="AD255" s="139"/>
      <c r="AE255" s="139"/>
      <c r="AF255" s="139"/>
      <c r="AG255" s="139"/>
    </row>
    <row r="256" spans="1:33" x14ac:dyDescent="0.25">
      <c r="A256" t="s">
        <v>413</v>
      </c>
      <c r="B256" t="s">
        <v>694</v>
      </c>
      <c r="C256" t="s">
        <v>616</v>
      </c>
      <c r="D256" s="55">
        <v>24564</v>
      </c>
      <c r="E256" t="s">
        <v>695</v>
      </c>
      <c r="F256">
        <v>57</v>
      </c>
      <c r="G256" s="49">
        <v>22196</v>
      </c>
      <c r="H256">
        <v>560562</v>
      </c>
      <c r="I256" s="49">
        <v>30074</v>
      </c>
      <c r="J256" t="s">
        <v>417</v>
      </c>
      <c r="W256" s="139"/>
      <c r="X256" s="139"/>
      <c r="Y256" s="139"/>
      <c r="Z256" s="139"/>
      <c r="AA256" s="139"/>
      <c r="AB256" s="139"/>
      <c r="AC256" s="139"/>
      <c r="AD256" s="139"/>
      <c r="AE256" s="139"/>
      <c r="AF256" s="139"/>
      <c r="AG256" s="139"/>
    </row>
    <row r="257" spans="1:33" x14ac:dyDescent="0.25">
      <c r="A257" t="s">
        <v>408</v>
      </c>
      <c r="B257" t="s">
        <v>524</v>
      </c>
      <c r="C257" t="s">
        <v>152</v>
      </c>
      <c r="D257" s="55">
        <v>19896</v>
      </c>
      <c r="E257" t="s">
        <v>696</v>
      </c>
      <c r="F257">
        <v>62</v>
      </c>
      <c r="G257" s="49">
        <v>20689</v>
      </c>
      <c r="H257">
        <v>560563</v>
      </c>
      <c r="I257" s="49">
        <v>30198</v>
      </c>
      <c r="J257" t="s">
        <v>417</v>
      </c>
      <c r="W257" s="139"/>
      <c r="X257" s="139"/>
      <c r="Y257" s="139"/>
      <c r="Z257" s="139"/>
      <c r="AA257" s="139"/>
      <c r="AB257" s="139"/>
      <c r="AC257" s="139"/>
      <c r="AD257" s="139"/>
      <c r="AE257" s="139"/>
      <c r="AF257" s="139"/>
      <c r="AG257" s="139"/>
    </row>
    <row r="258" spans="1:33" x14ac:dyDescent="0.25">
      <c r="A258" t="s">
        <v>408</v>
      </c>
      <c r="B258" t="s">
        <v>185</v>
      </c>
      <c r="C258" t="s">
        <v>697</v>
      </c>
      <c r="D258" s="55">
        <v>20568</v>
      </c>
      <c r="E258" t="s">
        <v>698</v>
      </c>
      <c r="F258">
        <v>64</v>
      </c>
      <c r="G258" s="49">
        <v>19979</v>
      </c>
      <c r="H258">
        <v>350392</v>
      </c>
      <c r="I258" s="49">
        <v>30091</v>
      </c>
      <c r="J258" t="s">
        <v>417</v>
      </c>
      <c r="W258" s="139"/>
      <c r="X258" s="139"/>
      <c r="Y258" s="139"/>
      <c r="Z258" s="139"/>
      <c r="AA258" s="139"/>
      <c r="AB258" s="139"/>
      <c r="AC258" s="139"/>
      <c r="AD258" s="139"/>
      <c r="AE258" s="139"/>
      <c r="AF258" s="139"/>
      <c r="AG258" s="139"/>
    </row>
    <row r="259" spans="1:33" x14ac:dyDescent="0.25">
      <c r="A259" t="s">
        <v>408</v>
      </c>
      <c r="B259" t="s">
        <v>634</v>
      </c>
      <c r="C259" t="s">
        <v>556</v>
      </c>
      <c r="D259" s="55">
        <v>26280</v>
      </c>
      <c r="E259" t="s">
        <v>442</v>
      </c>
      <c r="F259">
        <v>59</v>
      </c>
      <c r="G259" s="49">
        <v>21805</v>
      </c>
      <c r="H259">
        <v>351325</v>
      </c>
      <c r="I259" s="49">
        <v>30204</v>
      </c>
      <c r="J259" t="s">
        <v>417</v>
      </c>
      <c r="W259" s="139"/>
      <c r="X259" s="139"/>
      <c r="Y259" s="139"/>
      <c r="Z259" s="139"/>
      <c r="AA259" s="139"/>
      <c r="AB259" s="139"/>
      <c r="AC259" s="139"/>
      <c r="AD259" s="139"/>
      <c r="AE259" s="139"/>
      <c r="AF259" s="139"/>
      <c r="AG259" s="139"/>
    </row>
    <row r="260" spans="1:33" x14ac:dyDescent="0.25">
      <c r="A260" t="s">
        <v>413</v>
      </c>
      <c r="B260" t="s">
        <v>603</v>
      </c>
      <c r="C260" t="s">
        <v>699</v>
      </c>
      <c r="D260" s="55">
        <v>20328</v>
      </c>
      <c r="E260" t="s">
        <v>670</v>
      </c>
      <c r="F260">
        <v>58</v>
      </c>
      <c r="G260" s="49">
        <v>21972</v>
      </c>
      <c r="H260">
        <v>350847</v>
      </c>
      <c r="I260" s="49">
        <v>29956</v>
      </c>
      <c r="J260" t="s">
        <v>417</v>
      </c>
      <c r="W260" s="139"/>
      <c r="X260" s="139"/>
      <c r="Y260" s="139"/>
      <c r="Z260" s="139"/>
      <c r="AA260" s="139"/>
      <c r="AB260" s="139"/>
      <c r="AC260" s="139"/>
      <c r="AD260" s="139"/>
      <c r="AE260" s="139"/>
      <c r="AF260" s="139"/>
      <c r="AG260" s="139"/>
    </row>
    <row r="261" spans="1:33" x14ac:dyDescent="0.25">
      <c r="A261" t="s">
        <v>408</v>
      </c>
      <c r="B261" t="s">
        <v>592</v>
      </c>
      <c r="C261" t="s">
        <v>535</v>
      </c>
      <c r="D261" s="55">
        <v>24096</v>
      </c>
      <c r="E261" t="s">
        <v>700</v>
      </c>
      <c r="F261">
        <v>58</v>
      </c>
      <c r="G261" s="49">
        <v>22166</v>
      </c>
      <c r="H261">
        <v>350217</v>
      </c>
      <c r="I261" s="49">
        <v>30083</v>
      </c>
      <c r="J261" t="s">
        <v>417</v>
      </c>
      <c r="W261" s="139"/>
      <c r="X261" s="139"/>
      <c r="Y261" s="139"/>
      <c r="Z261" s="139"/>
      <c r="AA261" s="139"/>
      <c r="AB261" s="139"/>
      <c r="AC261" s="139"/>
      <c r="AD261" s="139"/>
      <c r="AE261" s="139"/>
      <c r="AF261" s="139"/>
      <c r="AG261" s="139"/>
    </row>
    <row r="262" spans="1:33" x14ac:dyDescent="0.25">
      <c r="A262" t="s">
        <v>408</v>
      </c>
      <c r="B262" t="s">
        <v>514</v>
      </c>
      <c r="C262" t="s">
        <v>621</v>
      </c>
      <c r="D262" s="55">
        <v>24060</v>
      </c>
      <c r="E262" t="s">
        <v>502</v>
      </c>
      <c r="F262">
        <v>58</v>
      </c>
      <c r="G262" s="49">
        <v>22070</v>
      </c>
      <c r="H262">
        <v>351003</v>
      </c>
      <c r="I262" s="49">
        <v>30013</v>
      </c>
      <c r="J262" t="s">
        <v>417</v>
      </c>
      <c r="W262" s="139"/>
      <c r="X262" s="139"/>
      <c r="Y262" s="139"/>
      <c r="Z262" s="139"/>
      <c r="AA262" s="139"/>
      <c r="AB262" s="139"/>
      <c r="AC262" s="139"/>
      <c r="AD262" s="139"/>
      <c r="AE262" s="139"/>
      <c r="AF262" s="139"/>
      <c r="AG262" s="139"/>
    </row>
    <row r="263" spans="1:33" x14ac:dyDescent="0.25">
      <c r="A263" t="s">
        <v>413</v>
      </c>
      <c r="B263" t="s">
        <v>446</v>
      </c>
      <c r="C263" t="s">
        <v>472</v>
      </c>
      <c r="D263" s="55">
        <v>31044</v>
      </c>
      <c r="E263" t="s">
        <v>457</v>
      </c>
      <c r="F263">
        <v>57</v>
      </c>
      <c r="G263" s="49">
        <v>22465</v>
      </c>
      <c r="H263">
        <v>350710</v>
      </c>
      <c r="I263" s="49">
        <v>30281</v>
      </c>
      <c r="J263" t="s">
        <v>417</v>
      </c>
      <c r="W263" s="139"/>
      <c r="X263" s="139"/>
      <c r="Y263" s="139"/>
      <c r="Z263" s="139"/>
      <c r="AA263" s="139"/>
      <c r="AB263" s="139"/>
      <c r="AC263" s="139"/>
      <c r="AD263" s="139"/>
      <c r="AE263" s="139"/>
      <c r="AF263" s="139"/>
      <c r="AG263" s="139"/>
    </row>
    <row r="264" spans="1:33" x14ac:dyDescent="0.25">
      <c r="A264" t="s">
        <v>408</v>
      </c>
      <c r="B264" t="s">
        <v>410</v>
      </c>
      <c r="C264" t="s">
        <v>185</v>
      </c>
      <c r="D264" s="55">
        <v>19800</v>
      </c>
      <c r="E264" t="s">
        <v>460</v>
      </c>
      <c r="F264">
        <v>56</v>
      </c>
      <c r="G264" s="49">
        <v>22592</v>
      </c>
      <c r="H264">
        <v>350247</v>
      </c>
      <c r="I264" s="49">
        <v>30295</v>
      </c>
      <c r="J264" t="s">
        <v>417</v>
      </c>
      <c r="W264" s="139"/>
      <c r="X264" s="139"/>
      <c r="Y264" s="139"/>
      <c r="Z264" s="139"/>
      <c r="AA264" s="139"/>
      <c r="AB264" s="139"/>
      <c r="AC264" s="139"/>
      <c r="AD264" s="139"/>
      <c r="AE264" s="139"/>
      <c r="AF264" s="139"/>
      <c r="AG264" s="139"/>
    </row>
    <row r="265" spans="1:33" x14ac:dyDescent="0.25">
      <c r="A265" t="s">
        <v>408</v>
      </c>
      <c r="B265" t="s">
        <v>440</v>
      </c>
      <c r="C265" t="s">
        <v>410</v>
      </c>
      <c r="D265" s="55">
        <v>21900</v>
      </c>
      <c r="E265" t="s">
        <v>422</v>
      </c>
      <c r="F265">
        <v>55</v>
      </c>
      <c r="G265" s="49">
        <v>22930</v>
      </c>
      <c r="H265">
        <v>350063</v>
      </c>
      <c r="I265" s="49">
        <v>30239</v>
      </c>
      <c r="J265" t="s">
        <v>417</v>
      </c>
      <c r="W265" s="139"/>
      <c r="X265" s="139"/>
      <c r="Y265" s="139"/>
      <c r="Z265" s="139"/>
      <c r="AA265" s="139"/>
      <c r="AB265" s="139"/>
      <c r="AC265" s="139"/>
      <c r="AD265" s="139"/>
      <c r="AE265" s="139"/>
      <c r="AF265" s="139"/>
      <c r="AG265" s="139"/>
    </row>
    <row r="266" spans="1:33" x14ac:dyDescent="0.25">
      <c r="A266" t="s">
        <v>408</v>
      </c>
      <c r="B266" t="s">
        <v>155</v>
      </c>
      <c r="C266" t="s">
        <v>697</v>
      </c>
      <c r="D266" s="55">
        <v>30120</v>
      </c>
      <c r="E266" t="s">
        <v>416</v>
      </c>
      <c r="F266">
        <v>56</v>
      </c>
      <c r="G266" s="49">
        <v>22788</v>
      </c>
      <c r="H266">
        <v>350569</v>
      </c>
      <c r="I266" s="49">
        <v>29976</v>
      </c>
      <c r="J266" t="s">
        <v>417</v>
      </c>
      <c r="W266" s="139"/>
      <c r="X266" s="139"/>
      <c r="Y266" s="139"/>
      <c r="Z266" s="139"/>
      <c r="AA266" s="139"/>
      <c r="AB266" s="139"/>
      <c r="AC266" s="139"/>
      <c r="AD266" s="139"/>
      <c r="AE266" s="139"/>
      <c r="AF266" s="139"/>
      <c r="AG266" s="139"/>
    </row>
    <row r="267" spans="1:33" x14ac:dyDescent="0.25">
      <c r="A267" t="s">
        <v>408</v>
      </c>
      <c r="B267" t="s">
        <v>615</v>
      </c>
      <c r="C267" t="s">
        <v>451</v>
      </c>
      <c r="D267" s="55">
        <v>19020</v>
      </c>
      <c r="E267" t="s">
        <v>473</v>
      </c>
      <c r="F267">
        <v>54</v>
      </c>
      <c r="G267" s="49">
        <v>23326</v>
      </c>
      <c r="H267">
        <v>350355</v>
      </c>
      <c r="I267" s="49">
        <v>30091</v>
      </c>
      <c r="J267" t="s">
        <v>417</v>
      </c>
      <c r="W267" s="139"/>
      <c r="X267" s="139"/>
      <c r="Y267" s="139"/>
      <c r="Z267" s="139"/>
      <c r="AA267" s="139"/>
      <c r="AB267" s="139"/>
      <c r="AC267" s="139"/>
      <c r="AD267" s="139"/>
      <c r="AE267" s="139"/>
      <c r="AF267" s="139"/>
      <c r="AG267" s="139"/>
    </row>
    <row r="268" spans="1:33" x14ac:dyDescent="0.25">
      <c r="A268" t="s">
        <v>413</v>
      </c>
      <c r="B268" t="s">
        <v>671</v>
      </c>
      <c r="C268" t="s">
        <v>486</v>
      </c>
      <c r="D268" s="55">
        <v>27864</v>
      </c>
      <c r="E268" t="s">
        <v>457</v>
      </c>
      <c r="F268">
        <v>58</v>
      </c>
      <c r="G268" s="49">
        <v>22163</v>
      </c>
      <c r="H268">
        <v>560421</v>
      </c>
      <c r="I268" s="49">
        <v>30206</v>
      </c>
      <c r="J268" t="s">
        <v>417</v>
      </c>
      <c r="W268" s="139"/>
      <c r="X268" s="139"/>
      <c r="Y268" s="139"/>
      <c r="Z268" s="139"/>
      <c r="AA268" s="139"/>
      <c r="AB268" s="139"/>
      <c r="AC268" s="139"/>
      <c r="AD268" s="139"/>
      <c r="AE268" s="139"/>
      <c r="AF268" s="139"/>
      <c r="AG268" s="139"/>
    </row>
    <row r="269" spans="1:33" x14ac:dyDescent="0.25">
      <c r="A269" t="s">
        <v>408</v>
      </c>
      <c r="B269" t="s">
        <v>546</v>
      </c>
      <c r="C269" t="s">
        <v>685</v>
      </c>
      <c r="D269" s="55">
        <v>29496</v>
      </c>
      <c r="E269" t="s">
        <v>701</v>
      </c>
      <c r="F269">
        <v>57</v>
      </c>
      <c r="G269" s="49">
        <v>22289</v>
      </c>
      <c r="H269">
        <v>560422</v>
      </c>
      <c r="I269" s="49">
        <v>30044</v>
      </c>
      <c r="J269" t="s">
        <v>417</v>
      </c>
      <c r="W269" s="139"/>
      <c r="X269" s="139"/>
      <c r="Y269" s="139"/>
      <c r="Z269" s="139"/>
      <c r="AA269" s="139"/>
      <c r="AB269" s="139"/>
      <c r="AC269" s="139"/>
      <c r="AD269" s="139"/>
      <c r="AE269" s="139"/>
      <c r="AF269" s="139"/>
      <c r="AG269" s="139"/>
    </row>
    <row r="270" spans="1:33" x14ac:dyDescent="0.25">
      <c r="A270" t="s">
        <v>408</v>
      </c>
      <c r="B270" t="s">
        <v>423</v>
      </c>
      <c r="C270" t="s">
        <v>535</v>
      </c>
      <c r="D270" s="55">
        <v>29724</v>
      </c>
      <c r="E270" t="s">
        <v>457</v>
      </c>
      <c r="F270">
        <v>65</v>
      </c>
      <c r="G270" s="49">
        <v>19457</v>
      </c>
      <c r="H270">
        <v>350233</v>
      </c>
      <c r="I270" s="49">
        <v>29998</v>
      </c>
      <c r="J270" t="s">
        <v>421</v>
      </c>
      <c r="W270" s="139"/>
      <c r="X270" s="139"/>
      <c r="Y270" s="139"/>
      <c r="Z270" s="139"/>
      <c r="AA270" s="139"/>
      <c r="AB270" s="139"/>
      <c r="AC270" s="139"/>
      <c r="AD270" s="139"/>
      <c r="AE270" s="139"/>
      <c r="AF270" s="139"/>
      <c r="AG270" s="139"/>
    </row>
    <row r="271" spans="1:33" x14ac:dyDescent="0.25">
      <c r="A271" t="s">
        <v>408</v>
      </c>
      <c r="B271" t="s">
        <v>500</v>
      </c>
      <c r="C271" t="s">
        <v>575</v>
      </c>
      <c r="D271" s="55">
        <v>24492</v>
      </c>
      <c r="E271" t="s">
        <v>702</v>
      </c>
      <c r="F271">
        <v>61</v>
      </c>
      <c r="G271" s="49">
        <v>20882</v>
      </c>
      <c r="H271">
        <v>561366</v>
      </c>
      <c r="I271" s="49">
        <v>30039</v>
      </c>
      <c r="J271" t="s">
        <v>421</v>
      </c>
      <c r="W271" s="139"/>
      <c r="X271" s="139"/>
      <c r="Y271" s="139"/>
      <c r="Z271" s="139"/>
      <c r="AA271" s="139"/>
      <c r="AB271" s="139"/>
      <c r="AC271" s="139"/>
      <c r="AD271" s="139"/>
      <c r="AE271" s="139"/>
      <c r="AF271" s="139"/>
      <c r="AG271" s="139"/>
    </row>
    <row r="272" spans="1:33" x14ac:dyDescent="0.25">
      <c r="A272" t="s">
        <v>413</v>
      </c>
      <c r="B272" t="s">
        <v>631</v>
      </c>
      <c r="C272" t="s">
        <v>472</v>
      </c>
      <c r="D272" s="55">
        <v>27204</v>
      </c>
      <c r="E272" t="s">
        <v>416</v>
      </c>
      <c r="F272">
        <v>60</v>
      </c>
      <c r="G272" s="49">
        <v>21416</v>
      </c>
      <c r="H272">
        <v>350215</v>
      </c>
      <c r="I272" s="49">
        <v>30046</v>
      </c>
      <c r="J272" t="s">
        <v>421</v>
      </c>
      <c r="W272" s="139"/>
      <c r="X272" s="139"/>
      <c r="Y272" s="139"/>
      <c r="Z272" s="139"/>
      <c r="AA272" s="139"/>
      <c r="AB272" s="139"/>
      <c r="AC272" s="139"/>
      <c r="AD272" s="139"/>
      <c r="AE272" s="139"/>
      <c r="AF272" s="139"/>
      <c r="AG272" s="139"/>
    </row>
    <row r="273" spans="1:33" x14ac:dyDescent="0.25">
      <c r="A273" t="s">
        <v>413</v>
      </c>
      <c r="B273" t="s">
        <v>418</v>
      </c>
      <c r="C273" t="s">
        <v>518</v>
      </c>
      <c r="D273" s="55">
        <v>28212</v>
      </c>
      <c r="E273" t="s">
        <v>703</v>
      </c>
      <c r="F273">
        <v>60</v>
      </c>
      <c r="G273" s="49">
        <v>21401</v>
      </c>
      <c r="H273">
        <v>560401</v>
      </c>
      <c r="I273" s="49">
        <v>30105</v>
      </c>
      <c r="J273" t="s">
        <v>421</v>
      </c>
      <c r="W273" s="139"/>
      <c r="X273" s="139"/>
      <c r="Y273" s="139"/>
      <c r="Z273" s="139"/>
      <c r="AA273" s="139"/>
      <c r="AB273" s="139"/>
      <c r="AC273" s="139"/>
      <c r="AD273" s="139"/>
      <c r="AE273" s="139"/>
      <c r="AF273" s="139"/>
      <c r="AG273" s="139"/>
    </row>
    <row r="274" spans="1:33" x14ac:dyDescent="0.25">
      <c r="A274" t="s">
        <v>413</v>
      </c>
      <c r="B274" t="s">
        <v>544</v>
      </c>
      <c r="C274" t="s">
        <v>438</v>
      </c>
      <c r="D274" s="55">
        <v>24456</v>
      </c>
      <c r="E274" t="s">
        <v>425</v>
      </c>
      <c r="F274">
        <v>59</v>
      </c>
      <c r="G274" s="49">
        <v>21661</v>
      </c>
      <c r="H274">
        <v>351032</v>
      </c>
      <c r="I274" s="49">
        <v>30036</v>
      </c>
      <c r="J274" t="s">
        <v>421</v>
      </c>
      <c r="W274" s="139"/>
      <c r="X274" s="139"/>
      <c r="Y274" s="139"/>
      <c r="Z274" s="139"/>
      <c r="AA274" s="139"/>
      <c r="AB274" s="139"/>
      <c r="AC274" s="139"/>
      <c r="AD274" s="139"/>
      <c r="AE274" s="139"/>
      <c r="AF274" s="139"/>
      <c r="AG274" s="139"/>
    </row>
    <row r="275" spans="1:33" x14ac:dyDescent="0.25">
      <c r="A275" t="s">
        <v>413</v>
      </c>
      <c r="B275" t="s">
        <v>471</v>
      </c>
      <c r="C275" t="s">
        <v>472</v>
      </c>
      <c r="D275" s="55">
        <v>20280</v>
      </c>
      <c r="E275" t="s">
        <v>457</v>
      </c>
      <c r="F275">
        <v>59</v>
      </c>
      <c r="G275" s="49">
        <v>21575</v>
      </c>
      <c r="H275">
        <v>350952</v>
      </c>
      <c r="I275" s="49">
        <v>29977</v>
      </c>
      <c r="J275" t="s">
        <v>421</v>
      </c>
      <c r="W275" s="139"/>
      <c r="X275" s="139"/>
      <c r="Y275" s="139"/>
      <c r="Z275" s="139"/>
      <c r="AA275" s="139"/>
      <c r="AB275" s="139"/>
      <c r="AC275" s="139"/>
      <c r="AD275" s="139"/>
      <c r="AE275" s="139"/>
      <c r="AF275" s="139"/>
      <c r="AG275" s="139"/>
    </row>
    <row r="276" spans="1:33" x14ac:dyDescent="0.25">
      <c r="A276" t="s">
        <v>408</v>
      </c>
      <c r="B276" t="s">
        <v>410</v>
      </c>
      <c r="C276" t="s">
        <v>185</v>
      </c>
      <c r="D276" s="55">
        <v>29100</v>
      </c>
      <c r="E276" t="s">
        <v>445</v>
      </c>
      <c r="F276">
        <v>58</v>
      </c>
      <c r="G276" s="49">
        <v>22070</v>
      </c>
      <c r="H276">
        <v>350139</v>
      </c>
      <c r="I276" s="49">
        <v>30231</v>
      </c>
      <c r="J276" t="s">
        <v>421</v>
      </c>
      <c r="W276" s="139"/>
      <c r="X276" s="139"/>
      <c r="Y276" s="139"/>
      <c r="Z276" s="139"/>
      <c r="AA276" s="139"/>
      <c r="AB276" s="139"/>
      <c r="AC276" s="139"/>
      <c r="AD276" s="139"/>
      <c r="AE276" s="139"/>
      <c r="AF276" s="139"/>
      <c r="AG276" s="139"/>
    </row>
    <row r="277" spans="1:33" x14ac:dyDescent="0.25">
      <c r="A277" t="s">
        <v>413</v>
      </c>
      <c r="B277" t="s">
        <v>704</v>
      </c>
      <c r="C277" t="s">
        <v>600</v>
      </c>
      <c r="D277" s="55">
        <v>23736</v>
      </c>
      <c r="E277" t="s">
        <v>636</v>
      </c>
      <c r="F277">
        <v>58</v>
      </c>
      <c r="G277" s="49">
        <v>22135</v>
      </c>
      <c r="H277">
        <v>560426</v>
      </c>
      <c r="I277" s="49">
        <v>30293</v>
      </c>
      <c r="J277" t="s">
        <v>421</v>
      </c>
      <c r="W277" s="139"/>
      <c r="X277" s="381" t="s">
        <v>1529</v>
      </c>
      <c r="Y277" s="381"/>
      <c r="Z277" s="381"/>
      <c r="AA277" s="381"/>
      <c r="AB277" s="381"/>
      <c r="AC277" s="381"/>
      <c r="AD277" s="381"/>
      <c r="AE277" s="381"/>
      <c r="AF277" s="139"/>
      <c r="AG277" s="139"/>
    </row>
    <row r="278" spans="1:33" x14ac:dyDescent="0.25">
      <c r="A278" t="s">
        <v>408</v>
      </c>
      <c r="B278" t="s">
        <v>705</v>
      </c>
      <c r="C278" t="s">
        <v>155</v>
      </c>
      <c r="D278" s="55">
        <v>22836</v>
      </c>
      <c r="E278" t="s">
        <v>460</v>
      </c>
      <c r="F278">
        <v>58</v>
      </c>
      <c r="G278" s="49">
        <v>22087</v>
      </c>
      <c r="H278">
        <v>350496</v>
      </c>
      <c r="I278" s="49">
        <v>30265</v>
      </c>
      <c r="J278" t="s">
        <v>421</v>
      </c>
      <c r="W278" s="139"/>
      <c r="X278" s="139"/>
      <c r="Y278" s="139"/>
      <c r="Z278" s="139"/>
      <c r="AA278" s="139"/>
      <c r="AB278" s="139"/>
      <c r="AC278" s="139"/>
      <c r="AD278" s="139"/>
      <c r="AE278" s="139"/>
      <c r="AF278" s="139"/>
      <c r="AG278" s="139"/>
    </row>
    <row r="279" spans="1:33" x14ac:dyDescent="0.25">
      <c r="A279" t="s">
        <v>413</v>
      </c>
      <c r="B279" t="s">
        <v>704</v>
      </c>
      <c r="C279" t="s">
        <v>456</v>
      </c>
      <c r="D279" s="55">
        <v>22356</v>
      </c>
      <c r="E279" t="s">
        <v>457</v>
      </c>
      <c r="F279">
        <v>58</v>
      </c>
      <c r="G279" s="49">
        <v>22014</v>
      </c>
      <c r="H279">
        <v>350939</v>
      </c>
      <c r="I279" s="49">
        <v>30175</v>
      </c>
      <c r="J279" t="s">
        <v>421</v>
      </c>
      <c r="W279" s="139"/>
      <c r="X279" s="139"/>
      <c r="Y279" s="139"/>
      <c r="Z279" s="139"/>
      <c r="AA279" s="139"/>
      <c r="AB279" s="139"/>
      <c r="AC279" s="139"/>
      <c r="AD279" s="139"/>
      <c r="AE279" s="139"/>
      <c r="AF279" s="139"/>
      <c r="AG279" s="139"/>
    </row>
    <row r="280" spans="1:33" x14ac:dyDescent="0.25">
      <c r="A280" t="s">
        <v>408</v>
      </c>
      <c r="B280" t="s">
        <v>474</v>
      </c>
      <c r="C280" t="s">
        <v>532</v>
      </c>
      <c r="D280" s="55">
        <v>19080</v>
      </c>
      <c r="E280" t="s">
        <v>607</v>
      </c>
      <c r="F280">
        <v>59</v>
      </c>
      <c r="G280" s="49">
        <v>21591</v>
      </c>
      <c r="H280">
        <v>350109</v>
      </c>
      <c r="I280" s="49">
        <v>30675</v>
      </c>
      <c r="J280" t="s">
        <v>466</v>
      </c>
      <c r="W280" s="139"/>
      <c r="X280" s="139"/>
      <c r="Y280" s="139"/>
      <c r="Z280" s="139"/>
      <c r="AA280" s="139"/>
      <c r="AB280" s="139"/>
      <c r="AC280" s="139"/>
      <c r="AD280" s="139"/>
      <c r="AE280" s="139"/>
      <c r="AF280" s="139"/>
      <c r="AG280" s="139"/>
    </row>
    <row r="281" spans="1:33" x14ac:dyDescent="0.25">
      <c r="A281" t="s">
        <v>413</v>
      </c>
      <c r="B281" t="s">
        <v>409</v>
      </c>
      <c r="C281" t="s">
        <v>706</v>
      </c>
      <c r="D281" s="55">
        <v>18504</v>
      </c>
      <c r="E281" t="s">
        <v>457</v>
      </c>
      <c r="F281">
        <v>58</v>
      </c>
      <c r="G281" s="49">
        <v>21967</v>
      </c>
      <c r="H281">
        <v>350351</v>
      </c>
      <c r="I281" s="49">
        <v>30509</v>
      </c>
      <c r="J281" t="s">
        <v>466</v>
      </c>
      <c r="W281" s="139"/>
      <c r="X281" s="139"/>
      <c r="Y281" s="139"/>
      <c r="Z281" s="139"/>
      <c r="AA281" s="139"/>
      <c r="AB281" s="139"/>
      <c r="AC281" s="139"/>
      <c r="AD281" s="139"/>
      <c r="AE281" s="139"/>
      <c r="AF281" s="139"/>
      <c r="AG281" s="139"/>
    </row>
    <row r="282" spans="1:33" x14ac:dyDescent="0.25">
      <c r="A282" t="s">
        <v>413</v>
      </c>
      <c r="B282" t="s">
        <v>602</v>
      </c>
      <c r="C282" t="s">
        <v>566</v>
      </c>
      <c r="D282" s="55">
        <v>27468</v>
      </c>
      <c r="E282" t="s">
        <v>473</v>
      </c>
      <c r="F282">
        <v>57</v>
      </c>
      <c r="G282" s="49">
        <v>22361</v>
      </c>
      <c r="H282">
        <v>350789</v>
      </c>
      <c r="I282" s="49">
        <v>30378</v>
      </c>
      <c r="J282" t="s">
        <v>466</v>
      </c>
      <c r="W282" s="139"/>
      <c r="X282" s="139"/>
      <c r="Y282" s="139"/>
      <c r="Z282" s="139"/>
      <c r="AA282" s="139"/>
      <c r="AB282" s="139"/>
      <c r="AC282" s="139"/>
      <c r="AD282" s="139"/>
      <c r="AE282" s="139"/>
      <c r="AF282" s="139"/>
      <c r="AG282" s="139"/>
    </row>
    <row r="283" spans="1:33" x14ac:dyDescent="0.25">
      <c r="A283" t="s">
        <v>413</v>
      </c>
      <c r="B283" t="s">
        <v>469</v>
      </c>
      <c r="C283" t="s">
        <v>707</v>
      </c>
      <c r="D283" s="55">
        <v>25752</v>
      </c>
      <c r="E283" t="s">
        <v>457</v>
      </c>
      <c r="F283">
        <v>56</v>
      </c>
      <c r="G283" s="49">
        <v>22893</v>
      </c>
      <c r="H283">
        <v>350203</v>
      </c>
      <c r="I283" s="49">
        <v>30600</v>
      </c>
      <c r="J283" t="s">
        <v>466</v>
      </c>
      <c r="W283" s="139"/>
      <c r="X283" s="139"/>
      <c r="Y283" s="139"/>
      <c r="Z283" s="139"/>
      <c r="AA283" s="139"/>
      <c r="AB283" s="139"/>
      <c r="AC283" s="139"/>
      <c r="AD283" s="139"/>
      <c r="AE283" s="139"/>
      <c r="AF283" s="139"/>
      <c r="AG283" s="139"/>
    </row>
    <row r="284" spans="1:33" x14ac:dyDescent="0.25">
      <c r="A284" t="s">
        <v>413</v>
      </c>
      <c r="B284" t="s">
        <v>667</v>
      </c>
      <c r="C284" t="s">
        <v>708</v>
      </c>
      <c r="D284" s="55">
        <v>26604</v>
      </c>
      <c r="E284" t="s">
        <v>416</v>
      </c>
      <c r="F284">
        <v>56</v>
      </c>
      <c r="G284" s="49">
        <v>22830</v>
      </c>
      <c r="H284">
        <v>350833</v>
      </c>
      <c r="I284" s="49">
        <v>30514</v>
      </c>
      <c r="J284" t="s">
        <v>466</v>
      </c>
      <c r="W284" s="139"/>
      <c r="X284" s="139"/>
      <c r="Y284" s="139"/>
      <c r="Z284" s="139"/>
      <c r="AA284" s="139"/>
      <c r="AB284" s="139"/>
      <c r="AC284" s="139"/>
      <c r="AD284" s="139"/>
      <c r="AE284" s="139"/>
      <c r="AF284" s="139"/>
      <c r="AG284" s="139"/>
    </row>
    <row r="285" spans="1:33" x14ac:dyDescent="0.25">
      <c r="A285" t="s">
        <v>413</v>
      </c>
      <c r="B285" t="s">
        <v>579</v>
      </c>
      <c r="C285" t="s">
        <v>141</v>
      </c>
      <c r="D285" s="55">
        <v>25824</v>
      </c>
      <c r="E285" t="s">
        <v>416</v>
      </c>
      <c r="F285">
        <v>57</v>
      </c>
      <c r="G285" s="49">
        <v>22333</v>
      </c>
      <c r="H285">
        <v>350609</v>
      </c>
      <c r="I285" s="49">
        <v>30581</v>
      </c>
      <c r="J285" t="s">
        <v>466</v>
      </c>
      <c r="W285" s="139"/>
      <c r="X285" s="139"/>
      <c r="Y285" s="139"/>
      <c r="Z285" s="139"/>
      <c r="AA285" s="139"/>
      <c r="AB285" s="139"/>
      <c r="AC285" s="139"/>
      <c r="AD285" s="139"/>
      <c r="AE285" s="139"/>
      <c r="AF285" s="139"/>
      <c r="AG285" s="139"/>
    </row>
    <row r="286" spans="1:33" x14ac:dyDescent="0.25">
      <c r="A286" t="s">
        <v>413</v>
      </c>
      <c r="B286" t="s">
        <v>578</v>
      </c>
      <c r="C286" t="s">
        <v>472</v>
      </c>
      <c r="D286" s="55">
        <v>19848</v>
      </c>
      <c r="E286" t="s">
        <v>460</v>
      </c>
      <c r="F286">
        <v>59</v>
      </c>
      <c r="G286" s="49">
        <v>21477</v>
      </c>
      <c r="H286">
        <v>351353</v>
      </c>
      <c r="I286" s="49">
        <v>30409</v>
      </c>
      <c r="J286" t="s">
        <v>466</v>
      </c>
      <c r="W286" s="139"/>
      <c r="X286" s="139"/>
      <c r="Y286" s="139"/>
      <c r="Z286" s="139"/>
      <c r="AA286" s="139"/>
      <c r="AB286" s="139"/>
      <c r="AC286" s="139"/>
      <c r="AD286" s="139"/>
      <c r="AE286" s="139"/>
      <c r="AF286" s="139"/>
      <c r="AG286" s="139"/>
    </row>
    <row r="287" spans="1:33" x14ac:dyDescent="0.25">
      <c r="A287" t="s">
        <v>413</v>
      </c>
      <c r="B287" t="s">
        <v>448</v>
      </c>
      <c r="C287" t="s">
        <v>558</v>
      </c>
      <c r="D287" s="55">
        <v>25044</v>
      </c>
      <c r="E287" t="s">
        <v>439</v>
      </c>
      <c r="F287">
        <v>59</v>
      </c>
      <c r="G287" s="49">
        <v>21781</v>
      </c>
      <c r="H287">
        <v>350123</v>
      </c>
      <c r="I287" s="49">
        <v>30676</v>
      </c>
      <c r="J287" t="s">
        <v>466</v>
      </c>
      <c r="W287" s="139"/>
      <c r="X287" s="139"/>
      <c r="Y287" s="139"/>
      <c r="Z287" s="139"/>
      <c r="AA287" s="139"/>
      <c r="AB287" s="139"/>
      <c r="AC287" s="139"/>
      <c r="AD287" s="139"/>
      <c r="AE287" s="139"/>
      <c r="AF287" s="139"/>
      <c r="AG287" s="139"/>
    </row>
    <row r="288" spans="1:33" x14ac:dyDescent="0.25">
      <c r="A288" t="s">
        <v>413</v>
      </c>
      <c r="B288" t="s">
        <v>709</v>
      </c>
      <c r="C288" t="s">
        <v>710</v>
      </c>
      <c r="D288" s="55">
        <v>30300</v>
      </c>
      <c r="E288" t="s">
        <v>711</v>
      </c>
      <c r="F288">
        <v>57</v>
      </c>
      <c r="G288" s="49">
        <v>22201</v>
      </c>
      <c r="H288">
        <v>350603</v>
      </c>
      <c r="I288" s="49">
        <v>30631</v>
      </c>
      <c r="J288" t="s">
        <v>466</v>
      </c>
      <c r="W288" s="139"/>
      <c r="X288" s="139"/>
      <c r="Y288" s="139"/>
      <c r="Z288" s="139"/>
      <c r="AA288" s="139"/>
      <c r="AB288" s="139"/>
      <c r="AC288" s="139"/>
      <c r="AD288" s="139"/>
      <c r="AE288" s="139"/>
      <c r="AF288" s="139"/>
      <c r="AG288" s="139"/>
    </row>
    <row r="289" spans="1:33" x14ac:dyDescent="0.25">
      <c r="A289" t="s">
        <v>413</v>
      </c>
      <c r="B289" t="s">
        <v>712</v>
      </c>
      <c r="C289" t="s">
        <v>432</v>
      </c>
      <c r="D289" s="55">
        <v>18432</v>
      </c>
      <c r="E289" t="s">
        <v>457</v>
      </c>
      <c r="F289">
        <v>59</v>
      </c>
      <c r="G289" s="49">
        <v>21470</v>
      </c>
      <c r="H289">
        <v>351356</v>
      </c>
      <c r="I289" s="49">
        <v>30646</v>
      </c>
      <c r="J289" t="s">
        <v>412</v>
      </c>
      <c r="W289" s="139"/>
      <c r="X289" s="139"/>
      <c r="Y289" s="139"/>
      <c r="Z289" s="139"/>
      <c r="AA289" s="139"/>
      <c r="AB289" s="139"/>
      <c r="AC289" s="139"/>
      <c r="AD289" s="139"/>
      <c r="AE289" s="139"/>
      <c r="AF289" s="139"/>
      <c r="AG289" s="139"/>
    </row>
    <row r="290" spans="1:33" x14ac:dyDescent="0.25">
      <c r="A290" t="s">
        <v>413</v>
      </c>
      <c r="B290" t="s">
        <v>713</v>
      </c>
      <c r="C290" t="s">
        <v>415</v>
      </c>
      <c r="D290" s="55">
        <v>29412</v>
      </c>
      <c r="E290" t="s">
        <v>425</v>
      </c>
      <c r="F290">
        <v>61</v>
      </c>
      <c r="G290" s="49">
        <v>20877</v>
      </c>
      <c r="H290">
        <v>350100</v>
      </c>
      <c r="I290" s="49">
        <v>29959</v>
      </c>
      <c r="J290" t="s">
        <v>412</v>
      </c>
      <c r="W290" s="139"/>
      <c r="X290" s="139"/>
      <c r="Y290" s="139"/>
      <c r="Z290" s="139"/>
      <c r="AA290" s="139"/>
      <c r="AB290" s="139"/>
      <c r="AC290" s="139"/>
      <c r="AD290" s="139"/>
      <c r="AE290" s="139"/>
      <c r="AF290" s="139"/>
      <c r="AG290" s="139"/>
    </row>
    <row r="291" spans="1:33" x14ac:dyDescent="0.25">
      <c r="A291" t="s">
        <v>413</v>
      </c>
      <c r="B291" t="s">
        <v>572</v>
      </c>
      <c r="C291" t="s">
        <v>600</v>
      </c>
      <c r="D291" s="55">
        <v>26592</v>
      </c>
      <c r="E291" t="s">
        <v>460</v>
      </c>
      <c r="F291">
        <v>58</v>
      </c>
      <c r="G291" s="49">
        <v>22100</v>
      </c>
      <c r="H291">
        <v>350143</v>
      </c>
      <c r="I291" s="49">
        <v>30093</v>
      </c>
      <c r="J291" t="s">
        <v>412</v>
      </c>
      <c r="W291" s="139"/>
      <c r="X291" s="139"/>
      <c r="Y291" s="139"/>
      <c r="Z291" s="139"/>
      <c r="AA291" s="139"/>
      <c r="AB291" s="139"/>
      <c r="AC291" s="139"/>
      <c r="AD291" s="139"/>
      <c r="AE291" s="139"/>
      <c r="AF291" s="139"/>
      <c r="AG291" s="139"/>
    </row>
    <row r="292" spans="1:33" x14ac:dyDescent="0.25">
      <c r="A292" t="s">
        <v>413</v>
      </c>
      <c r="B292" t="s">
        <v>414</v>
      </c>
      <c r="C292" t="s">
        <v>435</v>
      </c>
      <c r="D292" s="55">
        <v>23616</v>
      </c>
      <c r="E292" t="s">
        <v>457</v>
      </c>
      <c r="F292">
        <v>57</v>
      </c>
      <c r="G292" s="49">
        <v>22531</v>
      </c>
      <c r="H292">
        <v>350225</v>
      </c>
      <c r="I292" s="49">
        <v>30114</v>
      </c>
      <c r="J292" t="s">
        <v>412</v>
      </c>
      <c r="W292" s="139"/>
      <c r="X292" s="139"/>
      <c r="Y292" s="139"/>
      <c r="Z292" s="139"/>
      <c r="AA292" s="139"/>
      <c r="AB292" s="139"/>
      <c r="AC292" s="139"/>
      <c r="AD292" s="139"/>
      <c r="AE292" s="139"/>
      <c r="AF292" s="139"/>
      <c r="AG292" s="139"/>
    </row>
    <row r="293" spans="1:33" x14ac:dyDescent="0.25">
      <c r="A293" t="s">
        <v>413</v>
      </c>
      <c r="B293" t="s">
        <v>590</v>
      </c>
      <c r="C293" t="s">
        <v>510</v>
      </c>
      <c r="D293" s="55">
        <v>23832</v>
      </c>
      <c r="E293" t="s">
        <v>416</v>
      </c>
      <c r="F293">
        <v>57</v>
      </c>
      <c r="G293" s="49">
        <v>22423</v>
      </c>
      <c r="H293">
        <v>351115</v>
      </c>
      <c r="I293" s="49">
        <v>30074</v>
      </c>
      <c r="J293" t="s">
        <v>412</v>
      </c>
      <c r="W293" s="139"/>
      <c r="X293" s="139"/>
      <c r="Y293" s="139"/>
      <c r="Z293" s="139"/>
      <c r="AA293" s="139"/>
      <c r="AB293" s="139"/>
      <c r="AC293" s="139"/>
      <c r="AD293" s="139"/>
      <c r="AE293" s="139"/>
      <c r="AF293" s="139"/>
      <c r="AG293" s="139"/>
    </row>
    <row r="294" spans="1:33" x14ac:dyDescent="0.25">
      <c r="A294" t="s">
        <v>413</v>
      </c>
      <c r="B294" t="s">
        <v>517</v>
      </c>
      <c r="C294" t="s">
        <v>441</v>
      </c>
      <c r="D294" s="55">
        <v>31128</v>
      </c>
      <c r="E294" t="s">
        <v>460</v>
      </c>
      <c r="F294">
        <v>57</v>
      </c>
      <c r="G294" s="49">
        <v>22413</v>
      </c>
      <c r="H294">
        <v>350171</v>
      </c>
      <c r="I294" s="49">
        <v>30310</v>
      </c>
      <c r="J294" t="s">
        <v>412</v>
      </c>
      <c r="W294" s="139"/>
      <c r="X294" s="139"/>
      <c r="Y294" s="139"/>
      <c r="Z294" s="139"/>
      <c r="AA294" s="139"/>
      <c r="AB294" s="139"/>
      <c r="AC294" s="139"/>
      <c r="AD294" s="139"/>
      <c r="AE294" s="139"/>
      <c r="AF294" s="139"/>
      <c r="AG294" s="139"/>
    </row>
    <row r="295" spans="1:33" x14ac:dyDescent="0.25">
      <c r="A295" t="s">
        <v>408</v>
      </c>
      <c r="B295" t="s">
        <v>488</v>
      </c>
      <c r="C295" t="s">
        <v>679</v>
      </c>
      <c r="D295" s="55">
        <v>26928</v>
      </c>
      <c r="E295" t="s">
        <v>460</v>
      </c>
      <c r="F295">
        <v>56</v>
      </c>
      <c r="G295" s="49">
        <v>22756</v>
      </c>
      <c r="H295">
        <v>350843</v>
      </c>
      <c r="I295" s="49">
        <v>30144</v>
      </c>
      <c r="J295" t="s">
        <v>412</v>
      </c>
      <c r="W295" s="139"/>
      <c r="X295" s="139"/>
      <c r="Y295" s="139"/>
      <c r="Z295" s="139"/>
      <c r="AA295" s="139"/>
      <c r="AB295" s="139"/>
      <c r="AC295" s="139"/>
      <c r="AD295" s="139"/>
      <c r="AE295" s="139"/>
      <c r="AF295" s="139"/>
      <c r="AG295" s="139"/>
    </row>
    <row r="296" spans="1:33" x14ac:dyDescent="0.25">
      <c r="A296" t="s">
        <v>408</v>
      </c>
      <c r="B296" t="s">
        <v>615</v>
      </c>
      <c r="C296" t="s">
        <v>676</v>
      </c>
      <c r="D296" s="55">
        <v>19800</v>
      </c>
      <c r="E296" t="s">
        <v>714</v>
      </c>
      <c r="F296">
        <v>63</v>
      </c>
      <c r="G296" s="49">
        <v>20009</v>
      </c>
      <c r="H296">
        <v>560438</v>
      </c>
      <c r="I296" s="49">
        <v>30013</v>
      </c>
      <c r="J296" t="s">
        <v>412</v>
      </c>
      <c r="W296" s="139"/>
      <c r="X296" s="139"/>
      <c r="Y296" s="139"/>
      <c r="Z296" s="139"/>
      <c r="AA296" s="139"/>
      <c r="AB296" s="139"/>
      <c r="AC296" s="139"/>
      <c r="AD296" s="139"/>
      <c r="AE296" s="139"/>
      <c r="AF296" s="139"/>
      <c r="AG296" s="139"/>
    </row>
    <row r="297" spans="1:33" x14ac:dyDescent="0.25">
      <c r="A297" t="s">
        <v>408</v>
      </c>
      <c r="B297" t="s">
        <v>592</v>
      </c>
      <c r="C297" t="s">
        <v>556</v>
      </c>
      <c r="D297" s="55">
        <v>19464</v>
      </c>
      <c r="E297" t="s">
        <v>411</v>
      </c>
      <c r="F297">
        <v>62</v>
      </c>
      <c r="G297" s="49">
        <v>20511</v>
      </c>
      <c r="H297">
        <v>560435</v>
      </c>
      <c r="I297" s="49">
        <v>30235</v>
      </c>
      <c r="J297" t="s">
        <v>412</v>
      </c>
      <c r="W297" s="139"/>
      <c r="X297" s="139"/>
      <c r="Y297" s="139"/>
      <c r="Z297" s="139"/>
      <c r="AA297" s="139"/>
      <c r="AB297" s="139"/>
      <c r="AC297" s="139"/>
      <c r="AD297" s="139"/>
      <c r="AE297" s="139"/>
      <c r="AF297" s="139"/>
      <c r="AG297" s="139"/>
    </row>
    <row r="298" spans="1:33" x14ac:dyDescent="0.25">
      <c r="A298" t="s">
        <v>408</v>
      </c>
      <c r="B298" t="s">
        <v>152</v>
      </c>
      <c r="C298" t="s">
        <v>715</v>
      </c>
      <c r="D298" s="55">
        <v>20664</v>
      </c>
      <c r="E298" t="s">
        <v>460</v>
      </c>
      <c r="F298">
        <v>60</v>
      </c>
      <c r="G298" s="49">
        <v>21166</v>
      </c>
      <c r="H298">
        <v>560437</v>
      </c>
      <c r="I298" s="49">
        <v>30149</v>
      </c>
      <c r="J298" t="s">
        <v>412</v>
      </c>
      <c r="W298" s="139"/>
      <c r="X298" s="139"/>
      <c r="Y298" s="139"/>
      <c r="Z298" s="139"/>
      <c r="AA298" s="139"/>
      <c r="AB298" s="139"/>
      <c r="AC298" s="139"/>
      <c r="AD298" s="139"/>
      <c r="AE298" s="139"/>
      <c r="AF298" s="139"/>
      <c r="AG298" s="139"/>
    </row>
    <row r="299" spans="1:33" x14ac:dyDescent="0.25">
      <c r="A299" t="s">
        <v>408</v>
      </c>
      <c r="B299" t="s">
        <v>608</v>
      </c>
      <c r="C299" t="s">
        <v>716</v>
      </c>
      <c r="D299" s="55">
        <v>23316</v>
      </c>
      <c r="E299" t="s">
        <v>422</v>
      </c>
      <c r="F299">
        <v>60</v>
      </c>
      <c r="G299" s="49">
        <v>21283</v>
      </c>
      <c r="H299">
        <v>560433</v>
      </c>
      <c r="I299" s="49">
        <v>30216</v>
      </c>
      <c r="J299" t="s">
        <v>412</v>
      </c>
      <c r="W299" s="139"/>
      <c r="X299" s="139"/>
      <c r="Y299" s="139"/>
      <c r="Z299" s="139"/>
      <c r="AA299" s="139"/>
      <c r="AB299" s="139"/>
      <c r="AC299" s="139"/>
      <c r="AD299" s="139"/>
      <c r="AE299" s="139"/>
      <c r="AF299" s="139"/>
      <c r="AG299" s="139"/>
    </row>
    <row r="300" spans="1:33" x14ac:dyDescent="0.25">
      <c r="A300" t="s">
        <v>408</v>
      </c>
      <c r="B300" t="s">
        <v>431</v>
      </c>
      <c r="C300" t="s">
        <v>155</v>
      </c>
      <c r="D300" s="55">
        <v>24228</v>
      </c>
      <c r="E300" t="s">
        <v>473</v>
      </c>
      <c r="F300">
        <v>59</v>
      </c>
      <c r="G300" s="49">
        <v>21753</v>
      </c>
      <c r="H300">
        <v>350345</v>
      </c>
      <c r="I300" s="49">
        <v>30044</v>
      </c>
      <c r="J300" t="s">
        <v>417</v>
      </c>
      <c r="W300" s="139"/>
      <c r="X300" s="139"/>
      <c r="Y300" s="139"/>
      <c r="Z300" s="139"/>
      <c r="AA300" s="139"/>
      <c r="AB300" s="139"/>
      <c r="AC300" s="139"/>
      <c r="AD300" s="139"/>
      <c r="AE300" s="139"/>
      <c r="AF300" s="139"/>
      <c r="AG300" s="139"/>
    </row>
    <row r="301" spans="1:33" x14ac:dyDescent="0.25">
      <c r="A301" t="s">
        <v>408</v>
      </c>
      <c r="B301" t="s">
        <v>712</v>
      </c>
      <c r="C301" t="s">
        <v>444</v>
      </c>
      <c r="D301" s="55">
        <v>29592</v>
      </c>
      <c r="E301" t="s">
        <v>422</v>
      </c>
      <c r="F301">
        <v>58</v>
      </c>
      <c r="G301" s="49">
        <v>22181</v>
      </c>
      <c r="H301">
        <v>351236</v>
      </c>
      <c r="I301" s="49">
        <v>30311</v>
      </c>
      <c r="J301" t="s">
        <v>417</v>
      </c>
      <c r="W301" s="139"/>
      <c r="X301" s="139"/>
      <c r="Y301" s="139"/>
      <c r="Z301" s="139"/>
      <c r="AA301" s="139"/>
      <c r="AB301" s="139"/>
      <c r="AC301" s="139"/>
      <c r="AD301" s="139"/>
      <c r="AE301" s="139"/>
      <c r="AF301" s="139"/>
      <c r="AG301" s="139"/>
    </row>
    <row r="302" spans="1:33" x14ac:dyDescent="0.25">
      <c r="A302" t="s">
        <v>408</v>
      </c>
      <c r="B302" t="s">
        <v>488</v>
      </c>
      <c r="C302" t="s">
        <v>621</v>
      </c>
      <c r="D302" s="55">
        <v>21072</v>
      </c>
      <c r="E302" t="s">
        <v>717</v>
      </c>
      <c r="F302">
        <v>57</v>
      </c>
      <c r="G302" s="49">
        <v>22227</v>
      </c>
      <c r="H302">
        <v>560456</v>
      </c>
      <c r="I302" s="49">
        <v>30266</v>
      </c>
      <c r="J302" t="s">
        <v>417</v>
      </c>
      <c r="W302" s="139"/>
      <c r="X302" s="139"/>
      <c r="Y302" s="139"/>
      <c r="Z302" s="139"/>
      <c r="AA302" s="139"/>
      <c r="AB302" s="139"/>
      <c r="AC302" s="139"/>
      <c r="AD302" s="139"/>
      <c r="AE302" s="139"/>
      <c r="AF302" s="139"/>
      <c r="AG302" s="139"/>
    </row>
    <row r="303" spans="1:33" x14ac:dyDescent="0.25">
      <c r="A303" t="s">
        <v>413</v>
      </c>
      <c r="B303" t="s">
        <v>483</v>
      </c>
      <c r="C303" t="s">
        <v>718</v>
      </c>
      <c r="D303" s="55">
        <v>28692</v>
      </c>
      <c r="E303" t="s">
        <v>416</v>
      </c>
      <c r="F303">
        <v>57</v>
      </c>
      <c r="G303" s="49">
        <v>22436</v>
      </c>
      <c r="H303">
        <v>351205</v>
      </c>
      <c r="I303" s="49">
        <v>30281</v>
      </c>
      <c r="J303" t="s">
        <v>417</v>
      </c>
      <c r="W303" s="139"/>
      <c r="X303" s="139"/>
      <c r="Y303" s="139"/>
      <c r="Z303" s="139"/>
      <c r="AA303" s="139"/>
      <c r="AB303" s="139"/>
      <c r="AC303" s="139"/>
      <c r="AD303" s="139"/>
      <c r="AE303" s="139"/>
      <c r="AF303" s="139"/>
      <c r="AG303" s="139"/>
    </row>
    <row r="304" spans="1:33" x14ac:dyDescent="0.25">
      <c r="A304" t="s">
        <v>408</v>
      </c>
      <c r="B304" t="s">
        <v>719</v>
      </c>
      <c r="C304" t="s">
        <v>550</v>
      </c>
      <c r="D304" s="55">
        <v>20700</v>
      </c>
      <c r="E304" t="s">
        <v>460</v>
      </c>
      <c r="F304">
        <v>61</v>
      </c>
      <c r="G304" s="49">
        <v>20915</v>
      </c>
      <c r="H304">
        <v>560443</v>
      </c>
      <c r="I304" s="49">
        <v>30404</v>
      </c>
      <c r="J304" t="s">
        <v>417</v>
      </c>
      <c r="W304" s="139"/>
      <c r="X304" s="139"/>
      <c r="Y304" s="139"/>
      <c r="Z304" s="139"/>
      <c r="AA304" s="139"/>
      <c r="AB304" s="139"/>
      <c r="AC304" s="139"/>
      <c r="AD304" s="139"/>
      <c r="AE304" s="139"/>
      <c r="AF304" s="139"/>
      <c r="AG304" s="139"/>
    </row>
    <row r="305" spans="1:33" x14ac:dyDescent="0.25">
      <c r="A305" t="s">
        <v>413</v>
      </c>
      <c r="B305" t="s">
        <v>479</v>
      </c>
      <c r="C305" t="s">
        <v>441</v>
      </c>
      <c r="D305" s="55">
        <v>29196</v>
      </c>
      <c r="E305" t="s">
        <v>668</v>
      </c>
      <c r="F305">
        <v>61</v>
      </c>
      <c r="G305" s="49">
        <v>20975</v>
      </c>
      <c r="H305">
        <v>561640</v>
      </c>
      <c r="I305" s="49">
        <v>30535</v>
      </c>
      <c r="J305" t="s">
        <v>417</v>
      </c>
      <c r="W305" s="139"/>
      <c r="X305" s="139"/>
      <c r="Y305" s="139"/>
      <c r="Z305" s="139"/>
      <c r="AA305" s="139"/>
      <c r="AB305" s="139"/>
      <c r="AC305" s="139"/>
      <c r="AD305" s="139"/>
      <c r="AE305" s="139"/>
      <c r="AF305" s="139"/>
      <c r="AG305" s="139"/>
    </row>
    <row r="306" spans="1:33" x14ac:dyDescent="0.25">
      <c r="A306" t="s">
        <v>413</v>
      </c>
      <c r="B306" t="s">
        <v>569</v>
      </c>
      <c r="C306" t="s">
        <v>591</v>
      </c>
      <c r="D306" s="55">
        <v>25824</v>
      </c>
      <c r="E306" t="s">
        <v>460</v>
      </c>
      <c r="F306">
        <v>57</v>
      </c>
      <c r="G306" s="49">
        <v>22276</v>
      </c>
      <c r="H306">
        <v>560564</v>
      </c>
      <c r="I306" s="49">
        <v>30571</v>
      </c>
      <c r="J306" t="s">
        <v>417</v>
      </c>
      <c r="W306" s="139"/>
      <c r="X306" s="139"/>
      <c r="Y306" s="139"/>
      <c r="Z306" s="139"/>
      <c r="AA306" s="139"/>
      <c r="AB306" s="139"/>
      <c r="AC306" s="139"/>
      <c r="AD306" s="139"/>
      <c r="AE306" s="139"/>
      <c r="AF306" s="139"/>
      <c r="AG306" s="139"/>
    </row>
    <row r="307" spans="1:33" x14ac:dyDescent="0.25">
      <c r="A307" t="s">
        <v>413</v>
      </c>
      <c r="B307" t="s">
        <v>645</v>
      </c>
      <c r="C307" t="s">
        <v>720</v>
      </c>
      <c r="D307" s="55">
        <v>18720</v>
      </c>
      <c r="E307" t="s">
        <v>460</v>
      </c>
      <c r="F307">
        <v>58</v>
      </c>
      <c r="G307" s="49">
        <v>22004</v>
      </c>
      <c r="H307">
        <v>351148</v>
      </c>
      <c r="I307" s="49">
        <v>30500</v>
      </c>
      <c r="J307" t="s">
        <v>417</v>
      </c>
      <c r="W307" s="139"/>
      <c r="X307" s="139"/>
      <c r="Y307" s="139"/>
      <c r="Z307" s="139"/>
      <c r="AA307" s="139"/>
      <c r="AB307" s="139"/>
      <c r="AC307" s="139"/>
      <c r="AD307" s="139"/>
      <c r="AE307" s="139"/>
      <c r="AF307" s="139"/>
      <c r="AG307" s="139"/>
    </row>
    <row r="308" spans="1:33" x14ac:dyDescent="0.25">
      <c r="A308" t="s">
        <v>413</v>
      </c>
      <c r="B308" t="s">
        <v>481</v>
      </c>
      <c r="C308" t="s">
        <v>706</v>
      </c>
      <c r="D308" s="55">
        <v>27792</v>
      </c>
      <c r="E308" t="s">
        <v>416</v>
      </c>
      <c r="F308">
        <v>57</v>
      </c>
      <c r="G308" s="49">
        <v>22430</v>
      </c>
      <c r="H308">
        <v>350936</v>
      </c>
      <c r="I308" s="49">
        <v>30396</v>
      </c>
      <c r="J308" t="s">
        <v>417</v>
      </c>
      <c r="W308" s="139"/>
      <c r="X308" s="139"/>
      <c r="Y308" s="139"/>
      <c r="Z308" s="139"/>
      <c r="AA308" s="139"/>
      <c r="AB308" s="139"/>
      <c r="AC308" s="139"/>
      <c r="AD308" s="139"/>
      <c r="AE308" s="139"/>
      <c r="AF308" s="139"/>
      <c r="AG308" s="139"/>
    </row>
    <row r="309" spans="1:33" x14ac:dyDescent="0.25">
      <c r="A309" t="s">
        <v>408</v>
      </c>
      <c r="B309" t="s">
        <v>429</v>
      </c>
      <c r="C309" t="s">
        <v>533</v>
      </c>
      <c r="D309" s="55">
        <v>26304</v>
      </c>
      <c r="E309" t="s">
        <v>422</v>
      </c>
      <c r="F309">
        <v>57</v>
      </c>
      <c r="G309" s="49">
        <v>22512</v>
      </c>
      <c r="H309">
        <v>350380</v>
      </c>
      <c r="I309" s="49">
        <v>30611</v>
      </c>
      <c r="J309" t="s">
        <v>417</v>
      </c>
    </row>
    <row r="310" spans="1:33" x14ac:dyDescent="0.25">
      <c r="A310" t="s">
        <v>408</v>
      </c>
      <c r="B310" t="s">
        <v>610</v>
      </c>
      <c r="C310" t="s">
        <v>157</v>
      </c>
      <c r="D310" s="55">
        <v>25188</v>
      </c>
      <c r="E310" t="s">
        <v>619</v>
      </c>
      <c r="F310">
        <v>61</v>
      </c>
      <c r="G310" s="49">
        <v>20856</v>
      </c>
      <c r="H310">
        <v>350223</v>
      </c>
      <c r="I310" s="49">
        <v>30426</v>
      </c>
      <c r="J310" t="s">
        <v>417</v>
      </c>
    </row>
    <row r="311" spans="1:33" x14ac:dyDescent="0.25">
      <c r="A311" t="s">
        <v>413</v>
      </c>
      <c r="B311" t="s">
        <v>639</v>
      </c>
      <c r="C311" t="s">
        <v>427</v>
      </c>
      <c r="D311" s="55">
        <v>27336</v>
      </c>
      <c r="E311" t="s">
        <v>416</v>
      </c>
      <c r="F311">
        <v>60</v>
      </c>
      <c r="G311" s="49">
        <v>21136</v>
      </c>
      <c r="H311">
        <v>560450</v>
      </c>
      <c r="I311" s="49">
        <v>30414</v>
      </c>
      <c r="J311" t="s">
        <v>417</v>
      </c>
    </row>
    <row r="312" spans="1:33" x14ac:dyDescent="0.25">
      <c r="A312" t="s">
        <v>413</v>
      </c>
      <c r="B312" t="s">
        <v>553</v>
      </c>
      <c r="C312" t="s">
        <v>721</v>
      </c>
      <c r="D312" s="55">
        <v>22920</v>
      </c>
      <c r="E312" t="s">
        <v>425</v>
      </c>
      <c r="F312">
        <v>59</v>
      </c>
      <c r="G312" s="49">
        <v>21675</v>
      </c>
      <c r="H312">
        <v>350765</v>
      </c>
      <c r="I312" s="49">
        <v>30439</v>
      </c>
      <c r="J312" t="s">
        <v>417</v>
      </c>
    </row>
    <row r="313" spans="1:33" x14ac:dyDescent="0.25">
      <c r="A313" t="s">
        <v>413</v>
      </c>
      <c r="B313" t="s">
        <v>485</v>
      </c>
      <c r="C313" t="s">
        <v>722</v>
      </c>
      <c r="D313" s="55">
        <v>22152</v>
      </c>
      <c r="E313" t="s">
        <v>416</v>
      </c>
      <c r="F313">
        <v>57</v>
      </c>
      <c r="G313" s="49">
        <v>22245</v>
      </c>
      <c r="H313">
        <v>561167</v>
      </c>
      <c r="I313" s="49">
        <v>30563</v>
      </c>
      <c r="J313" t="s">
        <v>417</v>
      </c>
    </row>
    <row r="314" spans="1:33" x14ac:dyDescent="0.25">
      <c r="A314" t="s">
        <v>413</v>
      </c>
      <c r="B314" t="s">
        <v>705</v>
      </c>
      <c r="C314" t="s">
        <v>480</v>
      </c>
      <c r="D314" s="55">
        <v>19068</v>
      </c>
      <c r="E314" t="s">
        <v>460</v>
      </c>
      <c r="F314">
        <v>57</v>
      </c>
      <c r="G314" s="49">
        <v>22474</v>
      </c>
      <c r="H314">
        <v>350982</v>
      </c>
      <c r="I314" s="49">
        <v>30456</v>
      </c>
      <c r="J314" t="s">
        <v>417</v>
      </c>
    </row>
    <row r="315" spans="1:33" x14ac:dyDescent="0.25">
      <c r="A315" t="s">
        <v>413</v>
      </c>
      <c r="B315" t="s">
        <v>608</v>
      </c>
      <c r="C315" t="s">
        <v>515</v>
      </c>
      <c r="D315" s="55">
        <v>24696</v>
      </c>
      <c r="E315" t="s">
        <v>457</v>
      </c>
      <c r="F315">
        <v>59</v>
      </c>
      <c r="G315" s="49">
        <v>21772</v>
      </c>
      <c r="H315">
        <v>560446</v>
      </c>
      <c r="I315" s="49">
        <v>30569</v>
      </c>
      <c r="J315" t="s">
        <v>417</v>
      </c>
    </row>
    <row r="316" spans="1:33" x14ac:dyDescent="0.25">
      <c r="A316" t="s">
        <v>413</v>
      </c>
      <c r="B316" t="s">
        <v>681</v>
      </c>
      <c r="C316" t="s">
        <v>723</v>
      </c>
      <c r="D316" s="55">
        <v>26484</v>
      </c>
      <c r="E316" t="s">
        <v>416</v>
      </c>
      <c r="F316">
        <v>58</v>
      </c>
      <c r="G316" s="49">
        <v>22071</v>
      </c>
      <c r="H316">
        <v>350708</v>
      </c>
      <c r="I316" s="49">
        <v>30321</v>
      </c>
      <c r="J316" t="s">
        <v>421</v>
      </c>
    </row>
    <row r="317" spans="1:33" x14ac:dyDescent="0.25">
      <c r="A317" t="s">
        <v>408</v>
      </c>
      <c r="B317" t="s">
        <v>608</v>
      </c>
      <c r="C317" t="s">
        <v>552</v>
      </c>
      <c r="D317" s="55">
        <v>28764</v>
      </c>
      <c r="E317" t="s">
        <v>607</v>
      </c>
      <c r="F317">
        <v>63</v>
      </c>
      <c r="G317" s="49">
        <v>20257</v>
      </c>
      <c r="H317">
        <v>351074</v>
      </c>
      <c r="I317" s="49">
        <v>30448</v>
      </c>
      <c r="J317" t="s">
        <v>421</v>
      </c>
    </row>
    <row r="318" spans="1:33" x14ac:dyDescent="0.25">
      <c r="A318" t="s">
        <v>408</v>
      </c>
      <c r="B318" t="s">
        <v>623</v>
      </c>
      <c r="C318" t="s">
        <v>724</v>
      </c>
      <c r="D318" s="55">
        <v>31080</v>
      </c>
      <c r="E318" t="s">
        <v>536</v>
      </c>
      <c r="F318">
        <v>60</v>
      </c>
      <c r="G318" s="49">
        <v>21270</v>
      </c>
      <c r="H318">
        <v>350335</v>
      </c>
      <c r="I318" s="49">
        <v>30378</v>
      </c>
      <c r="J318" t="s">
        <v>421</v>
      </c>
    </row>
    <row r="319" spans="1:33" x14ac:dyDescent="0.25">
      <c r="A319" t="s">
        <v>408</v>
      </c>
      <c r="B319" t="s">
        <v>157</v>
      </c>
      <c r="C319" t="s">
        <v>621</v>
      </c>
      <c r="D319" s="55">
        <v>22164</v>
      </c>
      <c r="E319" t="s">
        <v>442</v>
      </c>
      <c r="F319">
        <v>60</v>
      </c>
      <c r="G319" s="49">
        <v>21432</v>
      </c>
      <c r="H319">
        <v>350943</v>
      </c>
      <c r="I319" s="49">
        <v>30646</v>
      </c>
      <c r="J319" t="s">
        <v>421</v>
      </c>
    </row>
    <row r="320" spans="1:33" x14ac:dyDescent="0.25">
      <c r="A320" t="s">
        <v>413</v>
      </c>
      <c r="B320" t="s">
        <v>461</v>
      </c>
      <c r="C320" t="s">
        <v>441</v>
      </c>
      <c r="D320" s="55">
        <v>21276</v>
      </c>
      <c r="E320" t="s">
        <v>442</v>
      </c>
      <c r="F320">
        <v>60</v>
      </c>
      <c r="G320" s="49">
        <v>21369</v>
      </c>
      <c r="H320">
        <v>351272</v>
      </c>
      <c r="I320" s="49">
        <v>30660</v>
      </c>
      <c r="J320" t="s">
        <v>421</v>
      </c>
    </row>
    <row r="321" spans="1:10" x14ac:dyDescent="0.25">
      <c r="A321" t="s">
        <v>413</v>
      </c>
      <c r="B321" t="s">
        <v>155</v>
      </c>
      <c r="C321" t="s">
        <v>441</v>
      </c>
      <c r="D321" s="55">
        <v>18384</v>
      </c>
      <c r="E321" t="s">
        <v>457</v>
      </c>
      <c r="F321">
        <v>58</v>
      </c>
      <c r="G321" s="49">
        <v>22171</v>
      </c>
      <c r="H321">
        <v>351290</v>
      </c>
      <c r="I321" s="49">
        <v>30604</v>
      </c>
      <c r="J321" t="s">
        <v>421</v>
      </c>
    </row>
    <row r="322" spans="1:10" x14ac:dyDescent="0.25">
      <c r="A322" t="s">
        <v>413</v>
      </c>
      <c r="B322" t="s">
        <v>586</v>
      </c>
      <c r="C322" t="s">
        <v>432</v>
      </c>
      <c r="D322" s="55">
        <v>23256</v>
      </c>
      <c r="E322" t="s">
        <v>416</v>
      </c>
      <c r="F322">
        <v>57</v>
      </c>
      <c r="G322" s="49">
        <v>22307</v>
      </c>
      <c r="H322">
        <v>351261</v>
      </c>
      <c r="I322" s="49">
        <v>30341</v>
      </c>
      <c r="J322" t="s">
        <v>421</v>
      </c>
    </row>
    <row r="323" spans="1:10" x14ac:dyDescent="0.25">
      <c r="A323" t="s">
        <v>408</v>
      </c>
      <c r="B323" t="s">
        <v>570</v>
      </c>
      <c r="C323" t="s">
        <v>453</v>
      </c>
      <c r="D323" s="55">
        <v>21792</v>
      </c>
      <c r="E323" t="s">
        <v>425</v>
      </c>
      <c r="F323">
        <v>56</v>
      </c>
      <c r="G323" s="49">
        <v>22651</v>
      </c>
      <c r="H323">
        <v>350973</v>
      </c>
      <c r="I323" s="49">
        <v>30456</v>
      </c>
      <c r="J323" t="s">
        <v>421</v>
      </c>
    </row>
    <row r="324" spans="1:10" x14ac:dyDescent="0.25">
      <c r="A324" t="s">
        <v>408</v>
      </c>
      <c r="B324" t="s">
        <v>469</v>
      </c>
      <c r="C324" t="s">
        <v>725</v>
      </c>
      <c r="D324" s="55">
        <v>23832</v>
      </c>
      <c r="E324" t="s">
        <v>726</v>
      </c>
      <c r="F324">
        <v>61</v>
      </c>
      <c r="G324" s="49">
        <v>20887</v>
      </c>
      <c r="H324">
        <v>350560</v>
      </c>
      <c r="I324" s="49">
        <v>30571</v>
      </c>
      <c r="J324" t="s">
        <v>421</v>
      </c>
    </row>
    <row r="325" spans="1:10" x14ac:dyDescent="0.25">
      <c r="A325" t="s">
        <v>408</v>
      </c>
      <c r="B325" t="s">
        <v>434</v>
      </c>
      <c r="C325" t="s">
        <v>185</v>
      </c>
      <c r="D325" s="55">
        <v>22536</v>
      </c>
      <c r="E325" t="s">
        <v>727</v>
      </c>
      <c r="F325">
        <v>58</v>
      </c>
      <c r="G325" s="49">
        <v>22011</v>
      </c>
      <c r="H325">
        <v>350664</v>
      </c>
      <c r="I325" s="49">
        <v>30409</v>
      </c>
      <c r="J325" t="s">
        <v>421</v>
      </c>
    </row>
    <row r="326" spans="1:10" x14ac:dyDescent="0.25">
      <c r="A326" t="s">
        <v>408</v>
      </c>
      <c r="B326" t="s">
        <v>602</v>
      </c>
      <c r="C326" t="s">
        <v>715</v>
      </c>
      <c r="D326" s="55">
        <v>19296</v>
      </c>
      <c r="E326" t="s">
        <v>422</v>
      </c>
      <c r="F326">
        <v>58</v>
      </c>
      <c r="G326" s="49">
        <v>22140</v>
      </c>
      <c r="H326">
        <v>350919</v>
      </c>
      <c r="I326" s="49">
        <v>30363</v>
      </c>
      <c r="J326" t="s">
        <v>466</v>
      </c>
    </row>
    <row r="327" spans="1:10" x14ac:dyDescent="0.25">
      <c r="A327" t="s">
        <v>413</v>
      </c>
      <c r="B327" t="s">
        <v>681</v>
      </c>
      <c r="C327" t="s">
        <v>728</v>
      </c>
      <c r="D327" s="55">
        <v>18252</v>
      </c>
      <c r="E327" t="s">
        <v>416</v>
      </c>
      <c r="F327">
        <v>57</v>
      </c>
      <c r="G327" s="49">
        <v>22230</v>
      </c>
      <c r="H327">
        <v>351086</v>
      </c>
      <c r="I327" s="49">
        <v>30404</v>
      </c>
      <c r="J327" t="s">
        <v>466</v>
      </c>
    </row>
    <row r="328" spans="1:10" x14ac:dyDescent="0.25">
      <c r="A328" t="s">
        <v>413</v>
      </c>
      <c r="B328" t="s">
        <v>437</v>
      </c>
      <c r="C328" t="s">
        <v>167</v>
      </c>
      <c r="D328" s="55">
        <v>28668</v>
      </c>
      <c r="E328" t="s">
        <v>416</v>
      </c>
      <c r="F328">
        <v>56</v>
      </c>
      <c r="G328" s="49">
        <v>22908</v>
      </c>
      <c r="H328">
        <v>351292</v>
      </c>
      <c r="I328" s="49">
        <v>30540</v>
      </c>
      <c r="J328" t="s">
        <v>466</v>
      </c>
    </row>
    <row r="329" spans="1:10" x14ac:dyDescent="0.25">
      <c r="A329" t="s">
        <v>408</v>
      </c>
      <c r="B329" t="s">
        <v>705</v>
      </c>
      <c r="C329" t="s">
        <v>676</v>
      </c>
      <c r="D329" s="55">
        <v>22908</v>
      </c>
      <c r="E329" t="s">
        <v>445</v>
      </c>
      <c r="F329">
        <v>57</v>
      </c>
      <c r="G329" s="49">
        <v>22536</v>
      </c>
      <c r="H329">
        <v>351002</v>
      </c>
      <c r="I329" s="49">
        <v>30470</v>
      </c>
      <c r="J329" t="s">
        <v>466</v>
      </c>
    </row>
    <row r="330" spans="1:10" x14ac:dyDescent="0.25">
      <c r="A330" t="s">
        <v>408</v>
      </c>
      <c r="B330" t="s">
        <v>713</v>
      </c>
      <c r="C330" t="s">
        <v>729</v>
      </c>
      <c r="D330" s="55">
        <v>19548</v>
      </c>
      <c r="E330" t="s">
        <v>442</v>
      </c>
      <c r="F330">
        <v>56</v>
      </c>
      <c r="G330" s="49">
        <v>22672</v>
      </c>
      <c r="H330">
        <v>350209</v>
      </c>
      <c r="I330" s="49">
        <v>30401</v>
      </c>
      <c r="J330" t="s">
        <v>466</v>
      </c>
    </row>
    <row r="331" spans="1:10" x14ac:dyDescent="0.25">
      <c r="A331" t="s">
        <v>408</v>
      </c>
      <c r="B331" t="s">
        <v>448</v>
      </c>
      <c r="C331" t="s">
        <v>599</v>
      </c>
      <c r="D331" s="55">
        <v>20688</v>
      </c>
      <c r="E331" t="s">
        <v>470</v>
      </c>
      <c r="F331">
        <v>55</v>
      </c>
      <c r="G331" s="49">
        <v>23245</v>
      </c>
      <c r="H331">
        <v>350489</v>
      </c>
      <c r="I331" s="49">
        <v>30342</v>
      </c>
      <c r="J331" t="s">
        <v>466</v>
      </c>
    </row>
    <row r="332" spans="1:10" x14ac:dyDescent="0.25">
      <c r="A332" t="s">
        <v>408</v>
      </c>
      <c r="B332" t="s">
        <v>602</v>
      </c>
      <c r="C332" t="s">
        <v>444</v>
      </c>
      <c r="D332" s="55">
        <v>20820</v>
      </c>
      <c r="E332" t="s">
        <v>425</v>
      </c>
      <c r="F332">
        <v>54</v>
      </c>
      <c r="G332" s="49">
        <v>23341</v>
      </c>
      <c r="H332">
        <v>350676</v>
      </c>
      <c r="I332" s="49">
        <v>30596</v>
      </c>
      <c r="J332" t="s">
        <v>466</v>
      </c>
    </row>
    <row r="333" spans="1:10" x14ac:dyDescent="0.25">
      <c r="A333" t="s">
        <v>408</v>
      </c>
      <c r="B333" t="s">
        <v>602</v>
      </c>
      <c r="C333" t="s">
        <v>152</v>
      </c>
      <c r="D333" s="55">
        <v>20904</v>
      </c>
      <c r="E333" t="s">
        <v>460</v>
      </c>
      <c r="F333">
        <v>60</v>
      </c>
      <c r="G333" s="49">
        <v>21358</v>
      </c>
      <c r="H333">
        <v>560464</v>
      </c>
      <c r="I333" s="49">
        <v>30658</v>
      </c>
      <c r="J333" t="s">
        <v>466</v>
      </c>
    </row>
    <row r="334" spans="1:10" x14ac:dyDescent="0.25">
      <c r="A334" t="s">
        <v>413</v>
      </c>
      <c r="B334" t="s">
        <v>730</v>
      </c>
      <c r="C334" t="s">
        <v>415</v>
      </c>
      <c r="D334" s="55">
        <v>27168</v>
      </c>
      <c r="E334" t="s">
        <v>460</v>
      </c>
      <c r="F334">
        <v>59</v>
      </c>
      <c r="G334" s="49">
        <v>21682</v>
      </c>
      <c r="H334">
        <v>560444</v>
      </c>
      <c r="I334" s="49">
        <v>30630</v>
      </c>
      <c r="J334" t="s">
        <v>466</v>
      </c>
    </row>
    <row r="335" spans="1:10" x14ac:dyDescent="0.25">
      <c r="A335" t="s">
        <v>408</v>
      </c>
      <c r="B335" t="s">
        <v>464</v>
      </c>
      <c r="C335" t="s">
        <v>453</v>
      </c>
      <c r="D335" s="55">
        <v>30420</v>
      </c>
      <c r="E335" t="s">
        <v>636</v>
      </c>
      <c r="F335">
        <v>56</v>
      </c>
      <c r="G335" s="49">
        <v>22908</v>
      </c>
      <c r="H335">
        <v>350653</v>
      </c>
      <c r="I335" s="49">
        <v>30540</v>
      </c>
      <c r="J335" t="s">
        <v>412</v>
      </c>
    </row>
    <row r="336" spans="1:10" x14ac:dyDescent="0.25">
      <c r="A336" t="s">
        <v>413</v>
      </c>
      <c r="B336" t="s">
        <v>437</v>
      </c>
      <c r="C336" t="s">
        <v>491</v>
      </c>
      <c r="D336" s="55">
        <v>27036</v>
      </c>
      <c r="E336" t="s">
        <v>457</v>
      </c>
      <c r="F336">
        <v>56</v>
      </c>
      <c r="G336" s="49">
        <v>22899</v>
      </c>
      <c r="H336">
        <v>350150</v>
      </c>
      <c r="I336" s="49">
        <v>30465</v>
      </c>
      <c r="J336" t="s">
        <v>412</v>
      </c>
    </row>
    <row r="337" spans="1:10" x14ac:dyDescent="0.25">
      <c r="A337" t="s">
        <v>408</v>
      </c>
      <c r="B337" t="s">
        <v>414</v>
      </c>
      <c r="C337" t="s">
        <v>676</v>
      </c>
      <c r="D337" s="55">
        <v>28608</v>
      </c>
      <c r="E337" t="s">
        <v>548</v>
      </c>
      <c r="F337">
        <v>55</v>
      </c>
      <c r="G337" s="49">
        <v>23179</v>
      </c>
      <c r="H337">
        <v>350453</v>
      </c>
      <c r="I337" s="49">
        <v>30645</v>
      </c>
      <c r="J337" t="s">
        <v>412</v>
      </c>
    </row>
    <row r="338" spans="1:10" x14ac:dyDescent="0.25">
      <c r="A338" t="s">
        <v>408</v>
      </c>
      <c r="B338" t="s">
        <v>434</v>
      </c>
      <c r="C338" t="s">
        <v>157</v>
      </c>
      <c r="D338" s="55">
        <v>22944</v>
      </c>
      <c r="E338" t="s">
        <v>416</v>
      </c>
      <c r="F338">
        <v>60</v>
      </c>
      <c r="G338" s="49">
        <v>21135</v>
      </c>
      <c r="H338">
        <v>560470</v>
      </c>
      <c r="I338" s="49">
        <v>30658</v>
      </c>
      <c r="J338" t="s">
        <v>412</v>
      </c>
    </row>
    <row r="339" spans="1:10" x14ac:dyDescent="0.25">
      <c r="A339" t="s">
        <v>413</v>
      </c>
      <c r="B339" t="s">
        <v>431</v>
      </c>
      <c r="C339" t="s">
        <v>532</v>
      </c>
      <c r="D339" s="55">
        <v>23976</v>
      </c>
      <c r="E339" t="s">
        <v>428</v>
      </c>
      <c r="F339">
        <v>60</v>
      </c>
      <c r="G339" s="49">
        <v>21278</v>
      </c>
      <c r="H339">
        <v>560471</v>
      </c>
      <c r="I339" s="49">
        <v>30581</v>
      </c>
      <c r="J339" t="s">
        <v>412</v>
      </c>
    </row>
    <row r="340" spans="1:10" x14ac:dyDescent="0.25">
      <c r="A340" t="s">
        <v>413</v>
      </c>
      <c r="B340" t="s">
        <v>544</v>
      </c>
      <c r="C340" t="s">
        <v>489</v>
      </c>
      <c r="D340" s="55">
        <v>20280</v>
      </c>
      <c r="E340" t="s">
        <v>439</v>
      </c>
      <c r="F340">
        <v>57</v>
      </c>
      <c r="G340" s="49">
        <v>22200</v>
      </c>
      <c r="H340">
        <v>351150</v>
      </c>
      <c r="I340" s="49">
        <v>30357</v>
      </c>
      <c r="J340" t="s">
        <v>412</v>
      </c>
    </row>
    <row r="341" spans="1:10" x14ac:dyDescent="0.25">
      <c r="A341" t="s">
        <v>408</v>
      </c>
      <c r="B341" t="s">
        <v>652</v>
      </c>
      <c r="C341" t="s">
        <v>542</v>
      </c>
      <c r="D341" s="55">
        <v>22680</v>
      </c>
      <c r="E341" t="s">
        <v>731</v>
      </c>
      <c r="F341">
        <v>59</v>
      </c>
      <c r="G341" s="49">
        <v>21477</v>
      </c>
      <c r="H341">
        <v>351302</v>
      </c>
      <c r="I341" s="49">
        <v>30409</v>
      </c>
      <c r="J341" t="s">
        <v>412</v>
      </c>
    </row>
    <row r="342" spans="1:10" x14ac:dyDescent="0.25">
      <c r="A342" t="s">
        <v>408</v>
      </c>
      <c r="B342" t="s">
        <v>704</v>
      </c>
      <c r="C342" t="s">
        <v>535</v>
      </c>
      <c r="D342" s="55">
        <v>24576</v>
      </c>
      <c r="E342" t="s">
        <v>425</v>
      </c>
      <c r="F342">
        <v>56</v>
      </c>
      <c r="G342" s="49">
        <v>22595</v>
      </c>
      <c r="H342">
        <v>351183</v>
      </c>
      <c r="I342" s="49">
        <v>30453</v>
      </c>
      <c r="J342" t="s">
        <v>412</v>
      </c>
    </row>
    <row r="343" spans="1:10" x14ac:dyDescent="0.25">
      <c r="A343" t="s">
        <v>408</v>
      </c>
      <c r="B343" t="s">
        <v>450</v>
      </c>
      <c r="C343" t="s">
        <v>599</v>
      </c>
      <c r="D343" s="55">
        <v>27672</v>
      </c>
      <c r="E343" t="s">
        <v>460</v>
      </c>
      <c r="F343">
        <v>57</v>
      </c>
      <c r="G343" s="49">
        <v>22322</v>
      </c>
      <c r="H343">
        <v>351186</v>
      </c>
      <c r="I343" s="49">
        <v>30470</v>
      </c>
      <c r="J343" t="s">
        <v>412</v>
      </c>
    </row>
    <row r="344" spans="1:10" x14ac:dyDescent="0.25">
      <c r="A344" t="s">
        <v>408</v>
      </c>
      <c r="B344" t="s">
        <v>602</v>
      </c>
      <c r="C344" t="s">
        <v>535</v>
      </c>
      <c r="D344" s="55">
        <v>18528</v>
      </c>
      <c r="E344" t="s">
        <v>416</v>
      </c>
      <c r="F344">
        <v>56</v>
      </c>
      <c r="G344" s="49">
        <v>22870</v>
      </c>
      <c r="H344">
        <v>560469</v>
      </c>
      <c r="I344" s="49">
        <v>30441</v>
      </c>
      <c r="J344" t="s">
        <v>412</v>
      </c>
    </row>
    <row r="345" spans="1:10" x14ac:dyDescent="0.25">
      <c r="A345" t="s">
        <v>413</v>
      </c>
      <c r="B345" t="s">
        <v>499</v>
      </c>
      <c r="C345" t="s">
        <v>515</v>
      </c>
      <c r="D345" s="55">
        <v>27084</v>
      </c>
      <c r="E345" t="s">
        <v>422</v>
      </c>
      <c r="F345">
        <v>55</v>
      </c>
      <c r="G345" s="49">
        <v>23052</v>
      </c>
      <c r="H345">
        <v>350301</v>
      </c>
      <c r="I345" s="49">
        <v>30660</v>
      </c>
      <c r="J345" t="s">
        <v>412</v>
      </c>
    </row>
    <row r="346" spans="1:10" x14ac:dyDescent="0.25">
      <c r="A346" t="s">
        <v>408</v>
      </c>
      <c r="B346" t="s">
        <v>634</v>
      </c>
      <c r="C346" t="s">
        <v>451</v>
      </c>
      <c r="D346" s="55">
        <v>26760</v>
      </c>
      <c r="E346" t="s">
        <v>732</v>
      </c>
      <c r="F346">
        <v>63</v>
      </c>
      <c r="G346" s="49">
        <v>20274</v>
      </c>
      <c r="H346">
        <v>560478</v>
      </c>
      <c r="I346" s="49">
        <v>30324</v>
      </c>
      <c r="J346" t="s">
        <v>417</v>
      </c>
    </row>
    <row r="347" spans="1:10" x14ac:dyDescent="0.25">
      <c r="A347" t="s">
        <v>408</v>
      </c>
      <c r="B347" t="s">
        <v>492</v>
      </c>
      <c r="C347" t="s">
        <v>533</v>
      </c>
      <c r="D347" s="55">
        <v>29916</v>
      </c>
      <c r="E347" t="s">
        <v>445</v>
      </c>
      <c r="F347">
        <v>61</v>
      </c>
      <c r="G347" s="49">
        <v>20939</v>
      </c>
      <c r="H347">
        <v>560476</v>
      </c>
      <c r="I347" s="49">
        <v>30458</v>
      </c>
      <c r="J347" t="s">
        <v>417</v>
      </c>
    </row>
    <row r="348" spans="1:10" x14ac:dyDescent="0.25">
      <c r="A348" t="s">
        <v>413</v>
      </c>
      <c r="B348" t="s">
        <v>611</v>
      </c>
      <c r="C348" t="s">
        <v>510</v>
      </c>
      <c r="D348" s="55">
        <v>22344</v>
      </c>
      <c r="E348" t="s">
        <v>416</v>
      </c>
      <c r="F348">
        <v>60</v>
      </c>
      <c r="G348" s="49">
        <v>21308</v>
      </c>
      <c r="H348">
        <v>350917</v>
      </c>
      <c r="I348" s="49">
        <v>30479</v>
      </c>
      <c r="J348" t="s">
        <v>417</v>
      </c>
    </row>
    <row r="349" spans="1:10" x14ac:dyDescent="0.25">
      <c r="A349" t="s">
        <v>408</v>
      </c>
      <c r="B349" t="s">
        <v>553</v>
      </c>
      <c r="C349" t="s">
        <v>679</v>
      </c>
      <c r="D349" s="55">
        <v>23400</v>
      </c>
      <c r="E349" t="s">
        <v>482</v>
      </c>
      <c r="F349">
        <v>58</v>
      </c>
      <c r="G349" s="49">
        <v>21866</v>
      </c>
      <c r="H349">
        <v>560472</v>
      </c>
      <c r="I349" s="49">
        <v>30439</v>
      </c>
      <c r="J349" t="s">
        <v>417</v>
      </c>
    </row>
    <row r="350" spans="1:10" x14ac:dyDescent="0.25">
      <c r="A350" t="s">
        <v>408</v>
      </c>
      <c r="B350" t="s">
        <v>623</v>
      </c>
      <c r="C350" t="s">
        <v>532</v>
      </c>
      <c r="D350" s="55">
        <v>18984</v>
      </c>
      <c r="E350" t="s">
        <v>416</v>
      </c>
      <c r="F350">
        <v>59</v>
      </c>
      <c r="G350" s="49">
        <v>21591</v>
      </c>
      <c r="H350">
        <v>560477</v>
      </c>
      <c r="I350" s="49">
        <v>30675</v>
      </c>
      <c r="J350" t="s">
        <v>417</v>
      </c>
    </row>
    <row r="351" spans="1:10" x14ac:dyDescent="0.25">
      <c r="A351" t="s">
        <v>413</v>
      </c>
      <c r="B351" t="s">
        <v>511</v>
      </c>
      <c r="C351" t="s">
        <v>571</v>
      </c>
      <c r="D351" s="55">
        <v>21072</v>
      </c>
      <c r="E351" t="s">
        <v>473</v>
      </c>
      <c r="F351">
        <v>58</v>
      </c>
      <c r="G351" s="49">
        <v>21967</v>
      </c>
      <c r="H351">
        <v>351367</v>
      </c>
      <c r="I351" s="49">
        <v>30509</v>
      </c>
      <c r="J351" t="s">
        <v>417</v>
      </c>
    </row>
    <row r="352" spans="1:10" x14ac:dyDescent="0.25">
      <c r="A352" t="s">
        <v>413</v>
      </c>
      <c r="B352" t="s">
        <v>488</v>
      </c>
      <c r="C352" t="s">
        <v>606</v>
      </c>
      <c r="D352" s="55">
        <v>23484</v>
      </c>
      <c r="E352" t="s">
        <v>416</v>
      </c>
      <c r="F352">
        <v>57</v>
      </c>
      <c r="G352" s="49">
        <v>22361</v>
      </c>
      <c r="H352">
        <v>351369</v>
      </c>
      <c r="I352" s="49">
        <v>30378</v>
      </c>
      <c r="J352" t="s">
        <v>417</v>
      </c>
    </row>
    <row r="353" spans="1:10" x14ac:dyDescent="0.25">
      <c r="A353" t="s">
        <v>408</v>
      </c>
      <c r="B353" t="s">
        <v>503</v>
      </c>
      <c r="C353" t="s">
        <v>547</v>
      </c>
      <c r="D353" s="55">
        <v>26724</v>
      </c>
      <c r="E353" t="s">
        <v>733</v>
      </c>
      <c r="F353">
        <v>56</v>
      </c>
      <c r="G353" s="49">
        <v>22893</v>
      </c>
      <c r="H353">
        <v>351366</v>
      </c>
      <c r="I353" s="49">
        <v>30600</v>
      </c>
      <c r="J353" t="s">
        <v>417</v>
      </c>
    </row>
    <row r="354" spans="1:10" x14ac:dyDescent="0.25">
      <c r="A354" t="s">
        <v>413</v>
      </c>
      <c r="B354" t="s">
        <v>730</v>
      </c>
      <c r="C354" t="s">
        <v>489</v>
      </c>
      <c r="D354" s="55">
        <v>18276</v>
      </c>
      <c r="E354" t="s">
        <v>734</v>
      </c>
      <c r="F354">
        <v>56</v>
      </c>
      <c r="G354" s="49">
        <v>22830</v>
      </c>
      <c r="H354">
        <v>560475</v>
      </c>
      <c r="I354" s="49">
        <v>30514</v>
      </c>
      <c r="J354" t="s">
        <v>417</v>
      </c>
    </row>
    <row r="355" spans="1:10" x14ac:dyDescent="0.25">
      <c r="A355" t="s">
        <v>408</v>
      </c>
      <c r="B355" t="s">
        <v>446</v>
      </c>
      <c r="C355" t="s">
        <v>735</v>
      </c>
      <c r="D355" s="55">
        <v>27924</v>
      </c>
      <c r="E355" t="s">
        <v>736</v>
      </c>
      <c r="F355">
        <v>57</v>
      </c>
      <c r="G355" s="49">
        <v>22333</v>
      </c>
      <c r="H355">
        <v>560484</v>
      </c>
      <c r="I355" s="49">
        <v>30581</v>
      </c>
      <c r="J355" t="s">
        <v>417</v>
      </c>
    </row>
    <row r="356" spans="1:10" x14ac:dyDescent="0.25">
      <c r="A356" t="s">
        <v>413</v>
      </c>
      <c r="B356" t="s">
        <v>528</v>
      </c>
      <c r="C356" t="s">
        <v>737</v>
      </c>
      <c r="D356" s="55">
        <v>27228</v>
      </c>
      <c r="E356" t="s">
        <v>416</v>
      </c>
      <c r="F356">
        <v>59</v>
      </c>
      <c r="G356" s="49">
        <v>21477</v>
      </c>
      <c r="H356">
        <v>350910</v>
      </c>
      <c r="I356" s="49">
        <v>30409</v>
      </c>
      <c r="J356" t="s">
        <v>417</v>
      </c>
    </row>
    <row r="357" spans="1:10" x14ac:dyDescent="0.25">
      <c r="A357" t="s">
        <v>408</v>
      </c>
      <c r="B357" t="s">
        <v>500</v>
      </c>
      <c r="C357" t="s">
        <v>535</v>
      </c>
      <c r="D357" s="55">
        <v>23352</v>
      </c>
      <c r="E357" t="s">
        <v>416</v>
      </c>
      <c r="F357">
        <v>59</v>
      </c>
      <c r="G357" s="49">
        <v>21781</v>
      </c>
      <c r="H357">
        <v>560486</v>
      </c>
      <c r="I357" s="49">
        <v>30676</v>
      </c>
      <c r="J357" t="s">
        <v>417</v>
      </c>
    </row>
    <row r="358" spans="1:10" x14ac:dyDescent="0.25">
      <c r="A358" t="s">
        <v>413</v>
      </c>
      <c r="B358" t="s">
        <v>648</v>
      </c>
      <c r="C358" t="s">
        <v>691</v>
      </c>
      <c r="D358" s="55">
        <v>25092</v>
      </c>
      <c r="E358" t="s">
        <v>416</v>
      </c>
      <c r="F358">
        <v>57</v>
      </c>
      <c r="G358" s="49">
        <v>22201</v>
      </c>
      <c r="H358">
        <v>351110</v>
      </c>
      <c r="I358" s="49">
        <v>30631</v>
      </c>
      <c r="J358" t="s">
        <v>417</v>
      </c>
    </row>
    <row r="359" spans="1:10" x14ac:dyDescent="0.25">
      <c r="A359" t="s">
        <v>408</v>
      </c>
      <c r="B359" t="s">
        <v>547</v>
      </c>
      <c r="C359" t="s">
        <v>527</v>
      </c>
      <c r="D359" s="55">
        <v>26988</v>
      </c>
      <c r="E359" t="s">
        <v>738</v>
      </c>
      <c r="F359">
        <v>59</v>
      </c>
      <c r="G359" s="49">
        <v>21470</v>
      </c>
      <c r="H359">
        <v>560487</v>
      </c>
      <c r="I359" s="49">
        <v>30646</v>
      </c>
      <c r="J359" t="s">
        <v>417</v>
      </c>
    </row>
    <row r="360" spans="1:10" x14ac:dyDescent="0.25">
      <c r="A360" t="s">
        <v>408</v>
      </c>
      <c r="B360" t="s">
        <v>155</v>
      </c>
      <c r="C360" t="s">
        <v>459</v>
      </c>
      <c r="D360" s="55">
        <v>25896</v>
      </c>
      <c r="E360" t="s">
        <v>505</v>
      </c>
      <c r="F360">
        <v>63</v>
      </c>
      <c r="G360" s="49">
        <v>20038</v>
      </c>
      <c r="H360">
        <v>560491</v>
      </c>
      <c r="I360" s="49">
        <v>30770</v>
      </c>
      <c r="J360" t="s">
        <v>417</v>
      </c>
    </row>
    <row r="361" spans="1:10" x14ac:dyDescent="0.25">
      <c r="A361" t="s">
        <v>413</v>
      </c>
      <c r="B361" t="s">
        <v>719</v>
      </c>
      <c r="C361" t="s">
        <v>739</v>
      </c>
      <c r="D361" s="55">
        <v>26100</v>
      </c>
      <c r="E361" t="s">
        <v>439</v>
      </c>
      <c r="F361">
        <v>60</v>
      </c>
      <c r="G361" s="49">
        <v>21134</v>
      </c>
      <c r="H361">
        <v>560460</v>
      </c>
      <c r="I361" s="49">
        <v>30901</v>
      </c>
      <c r="J361" t="s">
        <v>417</v>
      </c>
    </row>
    <row r="362" spans="1:10" x14ac:dyDescent="0.25">
      <c r="A362" t="s">
        <v>413</v>
      </c>
      <c r="B362" t="s">
        <v>652</v>
      </c>
      <c r="C362" t="s">
        <v>441</v>
      </c>
      <c r="D362" s="55">
        <v>26448</v>
      </c>
      <c r="E362" t="s">
        <v>740</v>
      </c>
      <c r="F362">
        <v>60</v>
      </c>
      <c r="G362" s="49">
        <v>21224</v>
      </c>
      <c r="H362">
        <v>560569</v>
      </c>
      <c r="I362" s="49">
        <v>30937</v>
      </c>
      <c r="J362" t="s">
        <v>421</v>
      </c>
    </row>
    <row r="363" spans="1:10" x14ac:dyDescent="0.25">
      <c r="A363" t="s">
        <v>408</v>
      </c>
      <c r="B363" t="s">
        <v>452</v>
      </c>
      <c r="C363" t="s">
        <v>550</v>
      </c>
      <c r="D363" s="55">
        <v>22284</v>
      </c>
      <c r="E363" t="s">
        <v>619</v>
      </c>
      <c r="F363">
        <v>57</v>
      </c>
      <c r="G363" s="49">
        <v>22260</v>
      </c>
      <c r="H363">
        <v>560490</v>
      </c>
      <c r="I363" s="49">
        <v>30866</v>
      </c>
      <c r="J363" t="s">
        <v>421</v>
      </c>
    </row>
    <row r="364" spans="1:10" x14ac:dyDescent="0.25">
      <c r="A364" t="s">
        <v>413</v>
      </c>
      <c r="B364" t="s">
        <v>631</v>
      </c>
      <c r="C364" t="s">
        <v>453</v>
      </c>
      <c r="D364" s="55">
        <v>22152</v>
      </c>
      <c r="E364" t="s">
        <v>416</v>
      </c>
      <c r="F364">
        <v>56</v>
      </c>
      <c r="G364" s="49">
        <v>22641</v>
      </c>
      <c r="H364">
        <v>560489</v>
      </c>
      <c r="I364" s="49">
        <v>30762</v>
      </c>
      <c r="J364" t="s">
        <v>421</v>
      </c>
    </row>
    <row r="365" spans="1:10" x14ac:dyDescent="0.25">
      <c r="A365" t="s">
        <v>413</v>
      </c>
      <c r="B365" t="s">
        <v>493</v>
      </c>
      <c r="C365" t="s">
        <v>513</v>
      </c>
      <c r="D365" s="55">
        <v>27876</v>
      </c>
      <c r="E365" t="s">
        <v>416</v>
      </c>
      <c r="F365">
        <v>60</v>
      </c>
      <c r="G365" s="49">
        <v>21105</v>
      </c>
      <c r="H365">
        <v>560494</v>
      </c>
      <c r="I365" s="49">
        <v>30977</v>
      </c>
      <c r="J365" t="s">
        <v>421</v>
      </c>
    </row>
    <row r="366" spans="1:10" x14ac:dyDescent="0.25">
      <c r="A366" t="s">
        <v>408</v>
      </c>
      <c r="B366" t="s">
        <v>431</v>
      </c>
      <c r="C366" t="s">
        <v>453</v>
      </c>
      <c r="D366" s="55">
        <v>30096</v>
      </c>
      <c r="E366" t="s">
        <v>741</v>
      </c>
      <c r="F366">
        <v>61</v>
      </c>
      <c r="G366" s="49">
        <v>20991</v>
      </c>
      <c r="H366">
        <v>351357</v>
      </c>
      <c r="I366" s="49">
        <v>30792</v>
      </c>
      <c r="J366" t="s">
        <v>421</v>
      </c>
    </row>
    <row r="367" spans="1:10" x14ac:dyDescent="0.25">
      <c r="A367" t="s">
        <v>408</v>
      </c>
      <c r="B367" t="s">
        <v>423</v>
      </c>
      <c r="C367" t="s">
        <v>459</v>
      </c>
      <c r="D367" s="55">
        <v>29304</v>
      </c>
      <c r="E367" t="s">
        <v>742</v>
      </c>
      <c r="F367">
        <v>61</v>
      </c>
      <c r="G367" s="49">
        <v>20861</v>
      </c>
      <c r="H367">
        <v>350258</v>
      </c>
      <c r="I367" s="49">
        <v>30780</v>
      </c>
      <c r="J367" t="s">
        <v>421</v>
      </c>
    </row>
    <row r="368" spans="1:10" x14ac:dyDescent="0.25">
      <c r="A368" t="s">
        <v>408</v>
      </c>
      <c r="B368" t="s">
        <v>673</v>
      </c>
      <c r="C368" t="s">
        <v>550</v>
      </c>
      <c r="D368" s="55">
        <v>24684</v>
      </c>
      <c r="E368" t="s">
        <v>536</v>
      </c>
      <c r="F368">
        <v>60</v>
      </c>
      <c r="G368" s="49">
        <v>21447</v>
      </c>
      <c r="H368">
        <v>560501</v>
      </c>
      <c r="I368" s="49">
        <v>30805</v>
      </c>
      <c r="J368" t="s">
        <v>421</v>
      </c>
    </row>
    <row r="369" spans="1:10" x14ac:dyDescent="0.25">
      <c r="A369" t="s">
        <v>408</v>
      </c>
      <c r="B369" t="s">
        <v>629</v>
      </c>
      <c r="C369" t="s">
        <v>621</v>
      </c>
      <c r="D369" s="55">
        <v>18936</v>
      </c>
      <c r="E369" t="s">
        <v>536</v>
      </c>
      <c r="F369">
        <v>59</v>
      </c>
      <c r="G369" s="49">
        <v>21499</v>
      </c>
      <c r="H369">
        <v>560500</v>
      </c>
      <c r="I369" s="49">
        <v>30929</v>
      </c>
      <c r="J369" t="s">
        <v>421</v>
      </c>
    </row>
    <row r="370" spans="1:10" x14ac:dyDescent="0.25">
      <c r="A370" t="s">
        <v>413</v>
      </c>
      <c r="B370" t="s">
        <v>185</v>
      </c>
      <c r="C370" t="s">
        <v>558</v>
      </c>
      <c r="D370" s="55">
        <v>21468</v>
      </c>
      <c r="E370" t="s">
        <v>743</v>
      </c>
      <c r="F370">
        <v>56</v>
      </c>
      <c r="G370" s="49">
        <v>22726</v>
      </c>
      <c r="H370">
        <v>350385</v>
      </c>
      <c r="I370" s="49">
        <v>30822</v>
      </c>
      <c r="J370" t="s">
        <v>421</v>
      </c>
    </row>
    <row r="371" spans="1:10" x14ac:dyDescent="0.25">
      <c r="A371" t="s">
        <v>413</v>
      </c>
      <c r="B371" t="s">
        <v>646</v>
      </c>
      <c r="C371" t="s">
        <v>580</v>
      </c>
      <c r="D371" s="55">
        <v>30240</v>
      </c>
      <c r="E371" t="s">
        <v>460</v>
      </c>
      <c r="F371">
        <v>56</v>
      </c>
      <c r="G371" s="49">
        <v>22757</v>
      </c>
      <c r="H371">
        <v>350055</v>
      </c>
      <c r="I371" s="49">
        <v>30935</v>
      </c>
      <c r="J371" t="s">
        <v>421</v>
      </c>
    </row>
    <row r="372" spans="1:10" x14ac:dyDescent="0.25">
      <c r="A372" t="s">
        <v>413</v>
      </c>
      <c r="B372" t="s">
        <v>458</v>
      </c>
      <c r="C372" t="s">
        <v>744</v>
      </c>
      <c r="D372" s="55">
        <v>20208</v>
      </c>
      <c r="E372" t="s">
        <v>457</v>
      </c>
      <c r="F372">
        <v>60</v>
      </c>
      <c r="G372" s="49">
        <v>21252</v>
      </c>
      <c r="H372">
        <v>560505</v>
      </c>
      <c r="I372" s="49">
        <v>30686</v>
      </c>
      <c r="J372" t="s">
        <v>466</v>
      </c>
    </row>
    <row r="373" spans="1:10" x14ac:dyDescent="0.25">
      <c r="A373" t="s">
        <v>408</v>
      </c>
      <c r="B373" t="s">
        <v>553</v>
      </c>
      <c r="C373" t="s">
        <v>532</v>
      </c>
      <c r="D373" s="55">
        <v>21372</v>
      </c>
      <c r="E373" t="s">
        <v>536</v>
      </c>
      <c r="F373">
        <v>61</v>
      </c>
      <c r="G373" s="49">
        <v>21070</v>
      </c>
      <c r="H373">
        <v>560506</v>
      </c>
      <c r="I373" s="49">
        <v>30814</v>
      </c>
      <c r="J373" t="s">
        <v>466</v>
      </c>
    </row>
    <row r="374" spans="1:10" x14ac:dyDescent="0.25">
      <c r="A374" t="s">
        <v>413</v>
      </c>
      <c r="B374" t="s">
        <v>476</v>
      </c>
      <c r="C374" t="s">
        <v>496</v>
      </c>
      <c r="D374" s="55">
        <v>18696</v>
      </c>
      <c r="E374" t="s">
        <v>442</v>
      </c>
      <c r="F374">
        <v>58</v>
      </c>
      <c r="G374" s="49">
        <v>21892</v>
      </c>
      <c r="H374">
        <v>560447</v>
      </c>
      <c r="I374" s="49">
        <v>30744</v>
      </c>
      <c r="J374" t="s">
        <v>466</v>
      </c>
    </row>
    <row r="375" spans="1:10" x14ac:dyDescent="0.25">
      <c r="A375" t="s">
        <v>408</v>
      </c>
      <c r="B375" t="s">
        <v>673</v>
      </c>
      <c r="C375" t="s">
        <v>459</v>
      </c>
      <c r="D375" s="55">
        <v>28584</v>
      </c>
      <c r="E375" t="s">
        <v>428</v>
      </c>
      <c r="F375">
        <v>59</v>
      </c>
      <c r="G375" s="49">
        <v>21766</v>
      </c>
      <c r="H375">
        <v>560512</v>
      </c>
      <c r="I375" s="49">
        <v>31012</v>
      </c>
      <c r="J375" t="s">
        <v>466</v>
      </c>
    </row>
    <row r="376" spans="1:10" x14ac:dyDescent="0.25">
      <c r="A376" t="s">
        <v>408</v>
      </c>
      <c r="B376" t="s">
        <v>434</v>
      </c>
      <c r="C376" t="s">
        <v>745</v>
      </c>
      <c r="D376" s="55">
        <v>28668</v>
      </c>
      <c r="E376" t="s">
        <v>445</v>
      </c>
      <c r="F376">
        <v>60</v>
      </c>
      <c r="G376" s="49">
        <v>21383</v>
      </c>
      <c r="H376">
        <v>560515</v>
      </c>
      <c r="I376" s="49">
        <v>31026</v>
      </c>
      <c r="J376" t="s">
        <v>466</v>
      </c>
    </row>
    <row r="377" spans="1:10" x14ac:dyDescent="0.25">
      <c r="A377" t="s">
        <v>408</v>
      </c>
      <c r="B377" t="s">
        <v>152</v>
      </c>
      <c r="C377" t="s">
        <v>746</v>
      </c>
      <c r="D377" s="55">
        <v>23244</v>
      </c>
      <c r="E377" t="s">
        <v>747</v>
      </c>
      <c r="F377">
        <v>58</v>
      </c>
      <c r="G377" s="49">
        <v>22132</v>
      </c>
      <c r="H377">
        <v>560522</v>
      </c>
      <c r="I377" s="49">
        <v>30970</v>
      </c>
      <c r="J377" t="s">
        <v>466</v>
      </c>
    </row>
    <row r="378" spans="1:10" x14ac:dyDescent="0.25">
      <c r="A378" t="s">
        <v>413</v>
      </c>
      <c r="B378" t="s">
        <v>490</v>
      </c>
      <c r="C378" t="s">
        <v>427</v>
      </c>
      <c r="D378" s="55">
        <v>30636</v>
      </c>
      <c r="E378" t="s">
        <v>416</v>
      </c>
      <c r="F378">
        <v>56</v>
      </c>
      <c r="G378" s="49">
        <v>22627</v>
      </c>
      <c r="H378">
        <v>560523</v>
      </c>
      <c r="I378" s="49">
        <v>30706</v>
      </c>
      <c r="J378" t="s">
        <v>466</v>
      </c>
    </row>
    <row r="379" spans="1:10" x14ac:dyDescent="0.25">
      <c r="A379" t="s">
        <v>413</v>
      </c>
      <c r="B379" t="s">
        <v>612</v>
      </c>
      <c r="C379" t="s">
        <v>633</v>
      </c>
      <c r="D379" s="55">
        <v>18408</v>
      </c>
      <c r="E379" t="s">
        <v>460</v>
      </c>
      <c r="F379">
        <v>55</v>
      </c>
      <c r="G379" s="49">
        <v>23153</v>
      </c>
      <c r="H379">
        <v>560520</v>
      </c>
      <c r="I379" s="49">
        <v>30822</v>
      </c>
      <c r="J379" t="s">
        <v>466</v>
      </c>
    </row>
    <row r="380" spans="1:10" x14ac:dyDescent="0.25">
      <c r="A380" t="s">
        <v>413</v>
      </c>
      <c r="B380" t="s">
        <v>528</v>
      </c>
      <c r="C380" t="s">
        <v>682</v>
      </c>
      <c r="D380" s="55">
        <v>22572</v>
      </c>
      <c r="E380" t="s">
        <v>731</v>
      </c>
      <c r="F380">
        <v>54</v>
      </c>
      <c r="G380" s="49">
        <v>23371</v>
      </c>
      <c r="H380">
        <v>560521</v>
      </c>
      <c r="I380" s="49">
        <v>30937</v>
      </c>
      <c r="J380" t="s">
        <v>466</v>
      </c>
    </row>
    <row r="381" spans="1:10" x14ac:dyDescent="0.25">
      <c r="A381" t="s">
        <v>413</v>
      </c>
      <c r="B381" t="s">
        <v>448</v>
      </c>
      <c r="C381" t="s">
        <v>468</v>
      </c>
      <c r="D381" s="55">
        <v>22452</v>
      </c>
      <c r="E381" t="s">
        <v>422</v>
      </c>
      <c r="F381">
        <v>56</v>
      </c>
      <c r="G381" s="49">
        <v>22831</v>
      </c>
      <c r="H381">
        <v>560462</v>
      </c>
      <c r="I381" s="49">
        <v>30775</v>
      </c>
      <c r="J381" t="s">
        <v>412</v>
      </c>
    </row>
    <row r="382" spans="1:10" x14ac:dyDescent="0.25">
      <c r="A382" t="s">
        <v>408</v>
      </c>
      <c r="B382" t="s">
        <v>748</v>
      </c>
      <c r="C382" t="s">
        <v>155</v>
      </c>
      <c r="D382" s="55">
        <v>29196</v>
      </c>
      <c r="E382" t="s">
        <v>422</v>
      </c>
      <c r="F382">
        <v>55</v>
      </c>
      <c r="G382" s="49">
        <v>22990</v>
      </c>
      <c r="H382">
        <v>560526</v>
      </c>
      <c r="I382" s="49">
        <v>30728</v>
      </c>
      <c r="J382" t="s">
        <v>412</v>
      </c>
    </row>
    <row r="383" spans="1:10" x14ac:dyDescent="0.25">
      <c r="A383" t="s">
        <v>413</v>
      </c>
      <c r="B383" t="s">
        <v>418</v>
      </c>
      <c r="C383" t="s">
        <v>468</v>
      </c>
      <c r="D383" s="55">
        <v>30600</v>
      </c>
      <c r="E383" t="s">
        <v>749</v>
      </c>
      <c r="F383">
        <v>58</v>
      </c>
      <c r="G383" s="49">
        <v>21978</v>
      </c>
      <c r="H383">
        <v>560527</v>
      </c>
      <c r="I383" s="49">
        <v>30770</v>
      </c>
      <c r="J383" t="s">
        <v>412</v>
      </c>
    </row>
    <row r="384" spans="1:10" x14ac:dyDescent="0.25">
      <c r="A384" t="s">
        <v>454</v>
      </c>
      <c r="B384" t="s">
        <v>534</v>
      </c>
      <c r="C384" t="s">
        <v>427</v>
      </c>
      <c r="D384" s="55">
        <v>19452</v>
      </c>
      <c r="E384" t="s">
        <v>416</v>
      </c>
      <c r="F384">
        <v>57</v>
      </c>
      <c r="G384" s="49">
        <v>22500</v>
      </c>
      <c r="H384">
        <v>560535</v>
      </c>
      <c r="I384" s="49">
        <v>30777</v>
      </c>
      <c r="J384" t="s">
        <v>412</v>
      </c>
    </row>
    <row r="385" spans="1:10" x14ac:dyDescent="0.25">
      <c r="A385" t="s">
        <v>413</v>
      </c>
      <c r="B385" t="s">
        <v>467</v>
      </c>
      <c r="C385" t="s">
        <v>750</v>
      </c>
      <c r="D385" s="55">
        <v>26916</v>
      </c>
      <c r="E385" t="s">
        <v>416</v>
      </c>
      <c r="F385">
        <v>56</v>
      </c>
      <c r="G385" s="49">
        <v>22786</v>
      </c>
      <c r="H385">
        <v>560533</v>
      </c>
      <c r="I385" s="49">
        <v>30836</v>
      </c>
      <c r="J385" t="s">
        <v>412</v>
      </c>
    </row>
    <row r="386" spans="1:10" x14ac:dyDescent="0.25">
      <c r="A386" t="s">
        <v>408</v>
      </c>
      <c r="B386" t="s">
        <v>410</v>
      </c>
      <c r="C386" t="s">
        <v>554</v>
      </c>
      <c r="D386" s="55">
        <v>21396</v>
      </c>
      <c r="E386" t="s">
        <v>482</v>
      </c>
      <c r="F386">
        <v>56</v>
      </c>
      <c r="G386" s="49">
        <v>22901</v>
      </c>
      <c r="H386">
        <v>560530</v>
      </c>
      <c r="I386" s="49">
        <v>30767</v>
      </c>
      <c r="J386" t="s">
        <v>412</v>
      </c>
    </row>
    <row r="387" spans="1:10" x14ac:dyDescent="0.25">
      <c r="A387" t="s">
        <v>454</v>
      </c>
      <c r="B387" t="s">
        <v>467</v>
      </c>
      <c r="C387" t="s">
        <v>456</v>
      </c>
      <c r="D387" s="55">
        <v>26664</v>
      </c>
      <c r="E387" t="s">
        <v>628</v>
      </c>
      <c r="F387">
        <v>58</v>
      </c>
      <c r="G387" s="49">
        <v>21909</v>
      </c>
      <c r="H387">
        <v>560532</v>
      </c>
      <c r="I387" s="49">
        <v>30707</v>
      </c>
      <c r="J387" t="s">
        <v>412</v>
      </c>
    </row>
    <row r="388" spans="1:10" x14ac:dyDescent="0.25">
      <c r="A388" t="s">
        <v>413</v>
      </c>
      <c r="B388" t="s">
        <v>709</v>
      </c>
      <c r="C388" t="s">
        <v>571</v>
      </c>
      <c r="D388" s="55">
        <v>20952</v>
      </c>
      <c r="E388" t="s">
        <v>439</v>
      </c>
      <c r="F388">
        <v>60</v>
      </c>
      <c r="G388" s="49">
        <v>21370</v>
      </c>
      <c r="H388">
        <v>560537</v>
      </c>
      <c r="I388" s="49">
        <v>30962</v>
      </c>
      <c r="J388" t="s">
        <v>412</v>
      </c>
    </row>
    <row r="389" spans="1:10" x14ac:dyDescent="0.25">
      <c r="A389" t="s">
        <v>408</v>
      </c>
      <c r="B389" t="s">
        <v>648</v>
      </c>
      <c r="C389" t="s">
        <v>533</v>
      </c>
      <c r="D389" s="55">
        <v>27600</v>
      </c>
      <c r="E389" t="s">
        <v>460</v>
      </c>
      <c r="F389">
        <v>57</v>
      </c>
      <c r="G389" s="49">
        <v>22379</v>
      </c>
      <c r="H389">
        <v>560535</v>
      </c>
      <c r="I389" s="49">
        <v>31024</v>
      </c>
      <c r="J389" t="s">
        <v>412</v>
      </c>
    </row>
    <row r="390" spans="1:10" x14ac:dyDescent="0.25">
      <c r="A390" t="s">
        <v>413</v>
      </c>
      <c r="B390" t="s">
        <v>574</v>
      </c>
      <c r="C390" t="s">
        <v>609</v>
      </c>
      <c r="D390" s="55">
        <v>30240</v>
      </c>
      <c r="E390" t="s">
        <v>457</v>
      </c>
      <c r="F390">
        <v>55</v>
      </c>
      <c r="G390" s="49">
        <v>23184</v>
      </c>
      <c r="H390">
        <v>560536</v>
      </c>
      <c r="I390" s="49">
        <v>30996</v>
      </c>
      <c r="J390" t="s">
        <v>412</v>
      </c>
    </row>
    <row r="391" spans="1:10" x14ac:dyDescent="0.25">
      <c r="A391" t="s">
        <v>413</v>
      </c>
      <c r="B391" t="s">
        <v>611</v>
      </c>
      <c r="C391" t="s">
        <v>510</v>
      </c>
      <c r="D391" s="55">
        <v>25932</v>
      </c>
      <c r="E391" t="s">
        <v>416</v>
      </c>
      <c r="F391">
        <v>57</v>
      </c>
      <c r="G391" s="49">
        <v>22435</v>
      </c>
      <c r="H391">
        <v>560511</v>
      </c>
      <c r="I391" s="49">
        <v>30906</v>
      </c>
      <c r="J391" t="s">
        <v>412</v>
      </c>
    </row>
    <row r="392" spans="1:10" x14ac:dyDescent="0.25">
      <c r="A392" t="s">
        <v>413</v>
      </c>
      <c r="B392" t="s">
        <v>429</v>
      </c>
      <c r="C392" t="s">
        <v>751</v>
      </c>
      <c r="D392" s="55">
        <v>19920</v>
      </c>
      <c r="E392" t="s">
        <v>416</v>
      </c>
      <c r="F392">
        <v>56</v>
      </c>
      <c r="G392" s="49">
        <v>22837</v>
      </c>
      <c r="H392">
        <v>560556</v>
      </c>
      <c r="I392" s="49">
        <v>30831</v>
      </c>
      <c r="J392" t="s">
        <v>417</v>
      </c>
    </row>
    <row r="393" spans="1:10" x14ac:dyDescent="0.25">
      <c r="A393" t="s">
        <v>413</v>
      </c>
      <c r="B393" t="s">
        <v>579</v>
      </c>
      <c r="C393" t="s">
        <v>441</v>
      </c>
      <c r="D393" s="55">
        <v>21132</v>
      </c>
      <c r="E393" t="s">
        <v>460</v>
      </c>
      <c r="F393">
        <v>61</v>
      </c>
      <c r="G393" s="49">
        <v>20766</v>
      </c>
      <c r="H393">
        <v>560547</v>
      </c>
      <c r="I393" s="49">
        <v>31011</v>
      </c>
      <c r="J393" t="s">
        <v>417</v>
      </c>
    </row>
    <row r="394" spans="1:10" x14ac:dyDescent="0.25">
      <c r="A394" t="s">
        <v>408</v>
      </c>
      <c r="B394" t="s">
        <v>512</v>
      </c>
      <c r="C394" t="s">
        <v>535</v>
      </c>
      <c r="D394" s="55">
        <v>20472</v>
      </c>
      <c r="E394" t="s">
        <v>425</v>
      </c>
      <c r="F394">
        <v>59</v>
      </c>
      <c r="G394" s="49">
        <v>21648</v>
      </c>
      <c r="H394">
        <v>560548</v>
      </c>
      <c r="I394" s="49">
        <v>31389</v>
      </c>
      <c r="J394" t="s">
        <v>417</v>
      </c>
    </row>
    <row r="395" spans="1:10" x14ac:dyDescent="0.25">
      <c r="A395" t="s">
        <v>413</v>
      </c>
      <c r="B395" t="s">
        <v>157</v>
      </c>
      <c r="C395" t="s">
        <v>752</v>
      </c>
      <c r="D395" s="55">
        <v>23364</v>
      </c>
      <c r="E395" t="s">
        <v>577</v>
      </c>
      <c r="F395">
        <v>57</v>
      </c>
      <c r="G395" s="49">
        <v>22435</v>
      </c>
      <c r="H395">
        <v>560517</v>
      </c>
      <c r="I395" s="49">
        <v>31312</v>
      </c>
      <c r="J395" t="s">
        <v>417</v>
      </c>
    </row>
    <row r="396" spans="1:10" x14ac:dyDescent="0.25">
      <c r="A396" t="s">
        <v>413</v>
      </c>
      <c r="B396" t="s">
        <v>611</v>
      </c>
      <c r="C396" t="s">
        <v>753</v>
      </c>
      <c r="D396" s="55">
        <v>20016</v>
      </c>
      <c r="E396" t="s">
        <v>754</v>
      </c>
      <c r="F396">
        <v>56</v>
      </c>
      <c r="G396" s="49">
        <v>22734</v>
      </c>
      <c r="H396">
        <v>560546</v>
      </c>
      <c r="I396" s="49">
        <v>31088</v>
      </c>
      <c r="J396" t="s">
        <v>417</v>
      </c>
    </row>
    <row r="397" spans="1:10" x14ac:dyDescent="0.25">
      <c r="A397" t="s">
        <v>413</v>
      </c>
      <c r="B397" t="s">
        <v>610</v>
      </c>
      <c r="C397" t="s">
        <v>558</v>
      </c>
      <c r="D397" s="55">
        <v>20496</v>
      </c>
      <c r="E397" t="s">
        <v>457</v>
      </c>
      <c r="F397">
        <v>55</v>
      </c>
      <c r="G397" s="49">
        <v>23148</v>
      </c>
      <c r="H397">
        <v>560550</v>
      </c>
      <c r="I397" s="49">
        <v>31202</v>
      </c>
      <c r="J397" t="s">
        <v>417</v>
      </c>
    </row>
    <row r="398" spans="1:10" x14ac:dyDescent="0.25">
      <c r="A398" t="s">
        <v>413</v>
      </c>
      <c r="B398" t="s">
        <v>648</v>
      </c>
      <c r="C398" t="s">
        <v>755</v>
      </c>
      <c r="D398" s="55">
        <v>20388</v>
      </c>
      <c r="E398" t="s">
        <v>622</v>
      </c>
      <c r="F398">
        <v>59</v>
      </c>
      <c r="G398" s="49">
        <v>21687</v>
      </c>
      <c r="H398">
        <v>560554</v>
      </c>
      <c r="I398" s="49">
        <v>31184</v>
      </c>
      <c r="J398" t="s">
        <v>417</v>
      </c>
    </row>
    <row r="399" spans="1:10" x14ac:dyDescent="0.25">
      <c r="A399" t="s">
        <v>454</v>
      </c>
      <c r="B399" t="s">
        <v>645</v>
      </c>
      <c r="C399" t="s">
        <v>756</v>
      </c>
      <c r="D399" s="55">
        <v>28920</v>
      </c>
      <c r="E399" t="s">
        <v>416</v>
      </c>
      <c r="F399">
        <v>55</v>
      </c>
      <c r="G399" s="49">
        <v>23165</v>
      </c>
      <c r="H399">
        <v>560553</v>
      </c>
      <c r="I399" s="49">
        <v>31201</v>
      </c>
      <c r="J399" t="s">
        <v>417</v>
      </c>
    </row>
    <row r="400" spans="1:10" x14ac:dyDescent="0.25">
      <c r="A400" t="s">
        <v>408</v>
      </c>
      <c r="B400" t="s">
        <v>550</v>
      </c>
      <c r="C400" t="s">
        <v>625</v>
      </c>
      <c r="D400" s="55">
        <v>25692</v>
      </c>
      <c r="E400" t="s">
        <v>416</v>
      </c>
      <c r="F400">
        <v>63</v>
      </c>
      <c r="G400" s="49">
        <v>20164</v>
      </c>
      <c r="H400">
        <v>560557</v>
      </c>
      <c r="I400" s="49">
        <v>31172</v>
      </c>
      <c r="J400" t="s">
        <v>417</v>
      </c>
    </row>
    <row r="401" spans="1:10" x14ac:dyDescent="0.25">
      <c r="A401" t="s">
        <v>413</v>
      </c>
      <c r="B401" t="s">
        <v>587</v>
      </c>
      <c r="C401" t="s">
        <v>757</v>
      </c>
      <c r="D401" s="55">
        <v>30480</v>
      </c>
      <c r="E401" t="s">
        <v>442</v>
      </c>
      <c r="F401">
        <v>54</v>
      </c>
      <c r="G401" s="49">
        <v>23296</v>
      </c>
      <c r="H401">
        <v>560558</v>
      </c>
      <c r="I401" s="49">
        <v>31391</v>
      </c>
      <c r="J401" t="s">
        <v>417</v>
      </c>
    </row>
    <row r="402" spans="1:10" x14ac:dyDescent="0.25">
      <c r="A402" t="s">
        <v>413</v>
      </c>
      <c r="B402" t="s">
        <v>592</v>
      </c>
      <c r="C402" t="s">
        <v>486</v>
      </c>
      <c r="D402" s="55">
        <v>21108</v>
      </c>
      <c r="E402" t="s">
        <v>536</v>
      </c>
      <c r="F402">
        <v>58</v>
      </c>
      <c r="G402" s="49">
        <v>22001</v>
      </c>
      <c r="H402">
        <v>560556</v>
      </c>
      <c r="I402" s="49">
        <v>31055</v>
      </c>
      <c r="J402" t="s">
        <v>417</v>
      </c>
    </row>
    <row r="403" spans="1:10" x14ac:dyDescent="0.25">
      <c r="A403" t="s">
        <v>408</v>
      </c>
      <c r="B403" t="s">
        <v>503</v>
      </c>
      <c r="C403" t="s">
        <v>542</v>
      </c>
      <c r="D403" s="55">
        <v>29508</v>
      </c>
      <c r="E403" t="s">
        <v>758</v>
      </c>
      <c r="F403">
        <v>58</v>
      </c>
      <c r="G403" s="49">
        <v>22009</v>
      </c>
      <c r="H403">
        <v>560559</v>
      </c>
      <c r="I403" s="49">
        <v>31189</v>
      </c>
      <c r="J403" t="s">
        <v>417</v>
      </c>
    </row>
    <row r="404" spans="1:10" x14ac:dyDescent="0.25">
      <c r="A404" t="s">
        <v>413</v>
      </c>
      <c r="B404" t="s">
        <v>464</v>
      </c>
      <c r="C404" t="s">
        <v>432</v>
      </c>
      <c r="D404" s="55">
        <v>25404</v>
      </c>
      <c r="E404" t="s">
        <v>622</v>
      </c>
      <c r="F404">
        <v>56</v>
      </c>
      <c r="G404" s="49">
        <v>22778</v>
      </c>
      <c r="H404">
        <v>560563</v>
      </c>
      <c r="I404" s="49">
        <v>31210</v>
      </c>
      <c r="J404" t="s">
        <v>417</v>
      </c>
    </row>
    <row r="405" spans="1:10" x14ac:dyDescent="0.25">
      <c r="A405" t="s">
        <v>413</v>
      </c>
      <c r="B405" t="s">
        <v>730</v>
      </c>
      <c r="C405" t="s">
        <v>520</v>
      </c>
      <c r="D405" s="55">
        <v>19248</v>
      </c>
      <c r="E405" t="s">
        <v>439</v>
      </c>
      <c r="F405">
        <v>59</v>
      </c>
      <c r="G405" s="49">
        <v>21499</v>
      </c>
      <c r="H405">
        <v>560566</v>
      </c>
      <c r="I405" s="49">
        <v>31170</v>
      </c>
      <c r="J405" t="s">
        <v>417</v>
      </c>
    </row>
    <row r="406" spans="1:10" x14ac:dyDescent="0.25">
      <c r="A406" t="s">
        <v>413</v>
      </c>
      <c r="B406" t="s">
        <v>639</v>
      </c>
      <c r="C406" t="s">
        <v>739</v>
      </c>
      <c r="D406" s="55">
        <v>27876</v>
      </c>
      <c r="E406" t="s">
        <v>457</v>
      </c>
      <c r="F406">
        <v>60</v>
      </c>
      <c r="G406" s="49">
        <v>21260</v>
      </c>
      <c r="H406">
        <v>560572</v>
      </c>
      <c r="I406" s="49">
        <v>31406</v>
      </c>
      <c r="J406" t="s">
        <v>417</v>
      </c>
    </row>
    <row r="407" spans="1:10" x14ac:dyDescent="0.25">
      <c r="A407" t="s">
        <v>413</v>
      </c>
      <c r="B407" t="s">
        <v>561</v>
      </c>
      <c r="C407" t="s">
        <v>750</v>
      </c>
      <c r="D407" s="55">
        <v>28392</v>
      </c>
      <c r="E407" t="s">
        <v>460</v>
      </c>
      <c r="F407">
        <v>56</v>
      </c>
      <c r="G407" s="49">
        <v>22765</v>
      </c>
      <c r="H407">
        <v>560569</v>
      </c>
      <c r="I407" s="49">
        <v>31240</v>
      </c>
      <c r="J407" t="s">
        <v>417</v>
      </c>
    </row>
    <row r="408" spans="1:10" x14ac:dyDescent="0.25">
      <c r="A408" t="s">
        <v>408</v>
      </c>
      <c r="B408" t="s">
        <v>704</v>
      </c>
      <c r="C408" t="s">
        <v>575</v>
      </c>
      <c r="D408" s="55">
        <v>18696</v>
      </c>
      <c r="E408" t="s">
        <v>433</v>
      </c>
      <c r="F408">
        <v>58</v>
      </c>
      <c r="G408" s="49">
        <v>21941</v>
      </c>
      <c r="H408">
        <v>560570</v>
      </c>
      <c r="I408" s="49">
        <v>31109</v>
      </c>
      <c r="J408" t="s">
        <v>421</v>
      </c>
    </row>
    <row r="409" spans="1:10" x14ac:dyDescent="0.25">
      <c r="A409" t="s">
        <v>408</v>
      </c>
      <c r="B409" t="s">
        <v>635</v>
      </c>
      <c r="C409" t="s">
        <v>419</v>
      </c>
      <c r="D409" s="55">
        <v>26496</v>
      </c>
      <c r="E409" t="s">
        <v>759</v>
      </c>
      <c r="F409">
        <v>59</v>
      </c>
      <c r="G409" s="49">
        <v>21721</v>
      </c>
      <c r="H409">
        <v>560524</v>
      </c>
      <c r="I409" s="49">
        <v>31331</v>
      </c>
      <c r="J409" t="s">
        <v>421</v>
      </c>
    </row>
    <row r="410" spans="1:10" x14ac:dyDescent="0.25">
      <c r="A410" t="s">
        <v>413</v>
      </c>
      <c r="B410" t="s">
        <v>705</v>
      </c>
      <c r="C410" t="s">
        <v>489</v>
      </c>
      <c r="D410" s="55">
        <v>25188</v>
      </c>
      <c r="E410" t="s">
        <v>678</v>
      </c>
      <c r="F410">
        <v>48</v>
      </c>
      <c r="G410" s="49">
        <v>25625</v>
      </c>
      <c r="H410">
        <v>560579</v>
      </c>
      <c r="I410" s="49">
        <v>33022</v>
      </c>
      <c r="J410" t="s">
        <v>421</v>
      </c>
    </row>
    <row r="411" spans="1:10" x14ac:dyDescent="0.25">
      <c r="A411" t="s">
        <v>408</v>
      </c>
      <c r="B411" t="s">
        <v>541</v>
      </c>
      <c r="C411" t="s">
        <v>532</v>
      </c>
      <c r="D411" s="55">
        <v>21348</v>
      </c>
      <c r="E411" t="s">
        <v>439</v>
      </c>
      <c r="F411">
        <v>57</v>
      </c>
      <c r="G411" s="49">
        <v>22338</v>
      </c>
      <c r="H411">
        <v>350147</v>
      </c>
      <c r="I411" s="49">
        <v>33202</v>
      </c>
      <c r="J411" t="s">
        <v>421</v>
      </c>
    </row>
    <row r="412" spans="1:10" x14ac:dyDescent="0.25">
      <c r="A412" t="s">
        <v>413</v>
      </c>
      <c r="B412" t="s">
        <v>629</v>
      </c>
      <c r="C412" t="s">
        <v>532</v>
      </c>
      <c r="D412" s="55">
        <v>22944</v>
      </c>
      <c r="E412" t="s">
        <v>428</v>
      </c>
      <c r="F412">
        <v>53</v>
      </c>
      <c r="G412" s="49">
        <v>23976</v>
      </c>
      <c r="H412">
        <v>560589</v>
      </c>
      <c r="I412" s="49">
        <v>33215</v>
      </c>
      <c r="J412" t="s">
        <v>421</v>
      </c>
    </row>
    <row r="413" spans="1:10" x14ac:dyDescent="0.25">
      <c r="A413" t="s">
        <v>413</v>
      </c>
      <c r="B413" t="s">
        <v>578</v>
      </c>
      <c r="C413" t="s">
        <v>760</v>
      </c>
      <c r="D413" s="55">
        <v>20772</v>
      </c>
      <c r="E413" t="s">
        <v>439</v>
      </c>
      <c r="F413">
        <v>50</v>
      </c>
      <c r="G413" s="49">
        <v>25041</v>
      </c>
      <c r="H413">
        <v>560571</v>
      </c>
      <c r="I413" s="49">
        <v>33138</v>
      </c>
      <c r="J413" t="s">
        <v>421</v>
      </c>
    </row>
    <row r="414" spans="1:10" x14ac:dyDescent="0.25">
      <c r="A414" t="s">
        <v>413</v>
      </c>
      <c r="B414" t="s">
        <v>652</v>
      </c>
      <c r="C414" t="s">
        <v>600</v>
      </c>
      <c r="D414" s="55">
        <v>18564</v>
      </c>
      <c r="E414" t="s">
        <v>422</v>
      </c>
      <c r="F414">
        <v>56</v>
      </c>
      <c r="G414" s="49">
        <v>22731</v>
      </c>
      <c r="H414">
        <v>560595</v>
      </c>
      <c r="I414" s="49">
        <v>32914</v>
      </c>
      <c r="J414" t="s">
        <v>421</v>
      </c>
    </row>
    <row r="415" spans="1:10" x14ac:dyDescent="0.25">
      <c r="A415" t="s">
        <v>408</v>
      </c>
      <c r="B415" t="s">
        <v>549</v>
      </c>
      <c r="C415" t="s">
        <v>533</v>
      </c>
      <c r="D415" s="55">
        <v>19188</v>
      </c>
      <c r="E415" t="s">
        <v>636</v>
      </c>
      <c r="F415">
        <v>51</v>
      </c>
      <c r="G415" s="49">
        <v>24727</v>
      </c>
      <c r="H415">
        <v>351443</v>
      </c>
      <c r="I415" s="49">
        <v>33028</v>
      </c>
      <c r="J415" t="s">
        <v>421</v>
      </c>
    </row>
    <row r="416" spans="1:10" x14ac:dyDescent="0.25">
      <c r="A416" t="s">
        <v>413</v>
      </c>
      <c r="B416" t="s">
        <v>603</v>
      </c>
      <c r="C416" t="s">
        <v>761</v>
      </c>
      <c r="D416" s="55">
        <v>22800</v>
      </c>
      <c r="E416" t="s">
        <v>460</v>
      </c>
      <c r="F416">
        <v>51</v>
      </c>
      <c r="G416" s="49">
        <v>24539</v>
      </c>
      <c r="H416">
        <v>560592</v>
      </c>
      <c r="I416" s="49">
        <v>33010</v>
      </c>
      <c r="J416" t="s">
        <v>421</v>
      </c>
    </row>
    <row r="417" spans="1:10" x14ac:dyDescent="0.25">
      <c r="A417" t="s">
        <v>413</v>
      </c>
      <c r="B417" t="s">
        <v>547</v>
      </c>
      <c r="C417" t="s">
        <v>438</v>
      </c>
      <c r="D417" s="55">
        <v>30804</v>
      </c>
      <c r="E417" t="s">
        <v>703</v>
      </c>
      <c r="F417">
        <v>52</v>
      </c>
      <c r="G417" s="49">
        <v>24298</v>
      </c>
      <c r="H417">
        <v>560596</v>
      </c>
      <c r="I417" s="49">
        <v>33027</v>
      </c>
      <c r="J417" t="s">
        <v>421</v>
      </c>
    </row>
    <row r="418" spans="1:10" x14ac:dyDescent="0.25">
      <c r="A418" t="s">
        <v>408</v>
      </c>
      <c r="B418" t="s">
        <v>440</v>
      </c>
      <c r="C418" t="s">
        <v>762</v>
      </c>
      <c r="D418" s="55">
        <v>30060</v>
      </c>
      <c r="E418" t="s">
        <v>422</v>
      </c>
      <c r="F418">
        <v>55</v>
      </c>
      <c r="G418" s="49">
        <v>22992</v>
      </c>
      <c r="H418">
        <v>560602</v>
      </c>
      <c r="I418" s="49">
        <v>32998</v>
      </c>
      <c r="J418" t="s">
        <v>466</v>
      </c>
    </row>
    <row r="419" spans="1:10" x14ac:dyDescent="0.25">
      <c r="A419" t="s">
        <v>408</v>
      </c>
      <c r="B419" t="s">
        <v>748</v>
      </c>
      <c r="C419" t="s">
        <v>444</v>
      </c>
      <c r="D419" s="55">
        <v>24660</v>
      </c>
      <c r="E419" t="s">
        <v>763</v>
      </c>
      <c r="F419">
        <v>51</v>
      </c>
      <c r="G419" s="49">
        <v>24421</v>
      </c>
      <c r="H419">
        <v>560606</v>
      </c>
      <c r="I419" s="49">
        <v>33217</v>
      </c>
      <c r="J419" t="s">
        <v>466</v>
      </c>
    </row>
    <row r="420" spans="1:10" x14ac:dyDescent="0.25">
      <c r="A420" t="s">
        <v>454</v>
      </c>
      <c r="B420" t="s">
        <v>562</v>
      </c>
      <c r="C420" t="s">
        <v>764</v>
      </c>
      <c r="D420" s="55">
        <v>24588</v>
      </c>
      <c r="E420" t="s">
        <v>765</v>
      </c>
      <c r="F420">
        <v>55</v>
      </c>
      <c r="G420" s="49">
        <v>23273</v>
      </c>
      <c r="H420">
        <v>351319</v>
      </c>
      <c r="I420" s="49">
        <v>31127</v>
      </c>
      <c r="J420" t="s">
        <v>466</v>
      </c>
    </row>
    <row r="421" spans="1:10" x14ac:dyDescent="0.25">
      <c r="A421" t="s">
        <v>408</v>
      </c>
      <c r="B421" t="s">
        <v>713</v>
      </c>
      <c r="C421" t="s">
        <v>459</v>
      </c>
      <c r="D421" s="55">
        <v>24216</v>
      </c>
      <c r="E421" t="s">
        <v>422</v>
      </c>
      <c r="F421">
        <v>56</v>
      </c>
      <c r="G421" s="49">
        <v>22771</v>
      </c>
      <c r="H421">
        <v>560603</v>
      </c>
      <c r="I421" s="49">
        <v>31342</v>
      </c>
      <c r="J421" t="s">
        <v>466</v>
      </c>
    </row>
    <row r="422" spans="1:10" x14ac:dyDescent="0.25">
      <c r="A422" t="s">
        <v>408</v>
      </c>
      <c r="B422" t="s">
        <v>766</v>
      </c>
      <c r="C422" t="s">
        <v>556</v>
      </c>
      <c r="D422" s="55">
        <v>29544</v>
      </c>
      <c r="E422" t="s">
        <v>767</v>
      </c>
      <c r="F422">
        <v>56</v>
      </c>
      <c r="G422" s="49">
        <v>22573</v>
      </c>
      <c r="H422">
        <v>560540</v>
      </c>
      <c r="I422" s="49">
        <v>31157</v>
      </c>
      <c r="J422" t="s">
        <v>466</v>
      </c>
    </row>
    <row r="423" spans="1:10" x14ac:dyDescent="0.25">
      <c r="A423" t="s">
        <v>408</v>
      </c>
      <c r="B423" t="s">
        <v>490</v>
      </c>
      <c r="C423" t="s">
        <v>641</v>
      </c>
      <c r="D423" s="55">
        <v>30540</v>
      </c>
      <c r="E423" t="s">
        <v>425</v>
      </c>
      <c r="F423">
        <v>57</v>
      </c>
      <c r="G423" s="49">
        <v>22536</v>
      </c>
      <c r="H423">
        <v>560607</v>
      </c>
      <c r="I423" s="49">
        <v>31145</v>
      </c>
      <c r="J423" t="s">
        <v>466</v>
      </c>
    </row>
    <row r="424" spans="1:10" x14ac:dyDescent="0.25">
      <c r="A424" t="s">
        <v>408</v>
      </c>
      <c r="B424" t="s">
        <v>694</v>
      </c>
      <c r="C424" t="s">
        <v>527</v>
      </c>
      <c r="D424" s="55">
        <v>19920</v>
      </c>
      <c r="E424" t="s">
        <v>619</v>
      </c>
      <c r="F424">
        <v>57</v>
      </c>
      <c r="G424" s="49">
        <v>22374</v>
      </c>
      <c r="H424">
        <v>560612</v>
      </c>
      <c r="I424" s="49">
        <v>31170</v>
      </c>
      <c r="J424" t="s">
        <v>466</v>
      </c>
    </row>
    <row r="425" spans="1:10" x14ac:dyDescent="0.25">
      <c r="A425" t="s">
        <v>408</v>
      </c>
      <c r="B425" t="s">
        <v>592</v>
      </c>
      <c r="C425" t="s">
        <v>453</v>
      </c>
      <c r="D425" s="55">
        <v>24768</v>
      </c>
      <c r="E425" t="s">
        <v>445</v>
      </c>
      <c r="F425">
        <v>56</v>
      </c>
      <c r="G425" s="49">
        <v>22752</v>
      </c>
      <c r="H425">
        <v>560609</v>
      </c>
      <c r="I425" s="49">
        <v>31294</v>
      </c>
      <c r="J425" t="s">
        <v>466</v>
      </c>
    </row>
    <row r="426" spans="1:10" x14ac:dyDescent="0.25">
      <c r="A426" t="s">
        <v>413</v>
      </c>
      <c r="B426" t="s">
        <v>665</v>
      </c>
      <c r="C426" t="s">
        <v>513</v>
      </c>
      <c r="D426" s="55">
        <v>19464</v>
      </c>
      <c r="E426" t="s">
        <v>731</v>
      </c>
      <c r="F426">
        <v>55</v>
      </c>
      <c r="G426" s="49">
        <v>23073</v>
      </c>
      <c r="H426">
        <v>560611</v>
      </c>
      <c r="I426" s="49">
        <v>31187</v>
      </c>
      <c r="J426" t="s">
        <v>466</v>
      </c>
    </row>
    <row r="427" spans="1:10" x14ac:dyDescent="0.25">
      <c r="A427" t="s">
        <v>408</v>
      </c>
      <c r="B427" t="s">
        <v>492</v>
      </c>
      <c r="C427" t="s">
        <v>724</v>
      </c>
      <c r="D427" s="55">
        <v>29880</v>
      </c>
      <c r="E427" t="s">
        <v>619</v>
      </c>
      <c r="F427">
        <v>55</v>
      </c>
      <c r="G427" s="49">
        <v>23209</v>
      </c>
      <c r="H427">
        <v>560608</v>
      </c>
      <c r="I427" s="49">
        <v>31300</v>
      </c>
      <c r="J427" t="s">
        <v>412</v>
      </c>
    </row>
    <row r="428" spans="1:10" x14ac:dyDescent="0.25">
      <c r="A428" t="s">
        <v>408</v>
      </c>
      <c r="B428" t="s">
        <v>544</v>
      </c>
      <c r="C428" t="s">
        <v>550</v>
      </c>
      <c r="D428" s="55">
        <v>23364</v>
      </c>
      <c r="E428" t="s">
        <v>416</v>
      </c>
      <c r="F428">
        <v>61</v>
      </c>
      <c r="G428" s="49">
        <v>21036</v>
      </c>
      <c r="H428">
        <v>560932</v>
      </c>
      <c r="I428" s="49">
        <v>31552</v>
      </c>
      <c r="J428" t="s">
        <v>412</v>
      </c>
    </row>
    <row r="429" spans="1:10" x14ac:dyDescent="0.25">
      <c r="A429" t="s">
        <v>408</v>
      </c>
      <c r="B429" t="s">
        <v>495</v>
      </c>
      <c r="C429" t="s">
        <v>532</v>
      </c>
      <c r="D429" s="55">
        <v>18540</v>
      </c>
      <c r="E429" t="s">
        <v>416</v>
      </c>
      <c r="F429">
        <v>59</v>
      </c>
      <c r="G429" s="49">
        <v>21555</v>
      </c>
      <c r="H429">
        <v>560615</v>
      </c>
      <c r="I429" s="49">
        <v>31544</v>
      </c>
      <c r="J429" t="s">
        <v>412</v>
      </c>
    </row>
    <row r="430" spans="1:10" x14ac:dyDescent="0.25">
      <c r="A430" t="s">
        <v>413</v>
      </c>
      <c r="B430" t="s">
        <v>437</v>
      </c>
      <c r="C430" t="s">
        <v>489</v>
      </c>
      <c r="D430" s="55">
        <v>27876</v>
      </c>
      <c r="E430" t="s">
        <v>416</v>
      </c>
      <c r="F430">
        <v>56</v>
      </c>
      <c r="G430" s="49">
        <v>22623</v>
      </c>
      <c r="H430">
        <v>560613</v>
      </c>
      <c r="I430" s="49">
        <v>31474</v>
      </c>
      <c r="J430" t="s">
        <v>412</v>
      </c>
    </row>
    <row r="431" spans="1:10" x14ac:dyDescent="0.25">
      <c r="A431" t="s">
        <v>413</v>
      </c>
      <c r="B431" t="s">
        <v>544</v>
      </c>
      <c r="C431" t="s">
        <v>682</v>
      </c>
      <c r="D431" s="55">
        <v>18408</v>
      </c>
      <c r="E431" t="s">
        <v>416</v>
      </c>
      <c r="F431">
        <v>56</v>
      </c>
      <c r="G431" s="49">
        <v>22809</v>
      </c>
      <c r="H431">
        <v>560617</v>
      </c>
      <c r="I431" s="49">
        <v>31742</v>
      </c>
      <c r="J431" t="s">
        <v>412</v>
      </c>
    </row>
    <row r="432" spans="1:10" x14ac:dyDescent="0.25">
      <c r="A432" t="s">
        <v>408</v>
      </c>
      <c r="B432" t="s">
        <v>495</v>
      </c>
      <c r="C432" t="s">
        <v>444</v>
      </c>
      <c r="D432" s="55">
        <v>25824</v>
      </c>
      <c r="E432" t="s">
        <v>768</v>
      </c>
      <c r="F432">
        <v>58</v>
      </c>
      <c r="G432" s="49">
        <v>22169</v>
      </c>
      <c r="H432">
        <v>560621</v>
      </c>
      <c r="I432" s="49">
        <v>31756</v>
      </c>
      <c r="J432" t="s">
        <v>412</v>
      </c>
    </row>
    <row r="433" spans="1:10" x14ac:dyDescent="0.25">
      <c r="A433" t="s">
        <v>408</v>
      </c>
      <c r="B433" t="s">
        <v>611</v>
      </c>
      <c r="C433" t="s">
        <v>512</v>
      </c>
      <c r="D433" s="55">
        <v>22428</v>
      </c>
      <c r="E433" t="s">
        <v>425</v>
      </c>
      <c r="F433">
        <v>55</v>
      </c>
      <c r="G433" s="49">
        <v>23019</v>
      </c>
      <c r="H433">
        <v>560622</v>
      </c>
      <c r="I433" s="49">
        <v>31700</v>
      </c>
      <c r="J433" t="s">
        <v>412</v>
      </c>
    </row>
    <row r="434" spans="1:10" x14ac:dyDescent="0.25">
      <c r="A434" t="s">
        <v>408</v>
      </c>
      <c r="B434" t="s">
        <v>549</v>
      </c>
      <c r="C434" t="s">
        <v>550</v>
      </c>
      <c r="D434" s="55">
        <v>29088</v>
      </c>
      <c r="E434" t="s">
        <v>769</v>
      </c>
      <c r="F434">
        <v>58</v>
      </c>
      <c r="G434" s="49">
        <v>21972</v>
      </c>
      <c r="H434">
        <v>560625</v>
      </c>
      <c r="I434" s="49">
        <v>31437</v>
      </c>
      <c r="J434" t="s">
        <v>412</v>
      </c>
    </row>
    <row r="435" spans="1:10" x14ac:dyDescent="0.25">
      <c r="A435" t="s">
        <v>413</v>
      </c>
      <c r="B435" t="s">
        <v>514</v>
      </c>
      <c r="C435" t="s">
        <v>609</v>
      </c>
      <c r="D435" s="55">
        <v>28896</v>
      </c>
      <c r="E435" t="s">
        <v>416</v>
      </c>
      <c r="F435">
        <v>61</v>
      </c>
      <c r="G435" s="49">
        <v>21036</v>
      </c>
      <c r="H435">
        <v>560539</v>
      </c>
      <c r="I435" s="49">
        <v>31552</v>
      </c>
      <c r="J435" t="s">
        <v>412</v>
      </c>
    </row>
    <row r="436" spans="1:10" x14ac:dyDescent="0.25">
      <c r="A436" t="s">
        <v>413</v>
      </c>
      <c r="B436" t="s">
        <v>594</v>
      </c>
      <c r="C436" t="s">
        <v>539</v>
      </c>
      <c r="D436" s="55">
        <v>21756</v>
      </c>
      <c r="E436" t="s">
        <v>416</v>
      </c>
      <c r="F436">
        <v>60</v>
      </c>
      <c r="G436" s="49">
        <v>21211</v>
      </c>
      <c r="H436">
        <v>560626</v>
      </c>
      <c r="I436" s="49">
        <v>31667</v>
      </c>
      <c r="J436" t="s">
        <v>412</v>
      </c>
    </row>
    <row r="437" spans="1:10" x14ac:dyDescent="0.25">
      <c r="A437" t="s">
        <v>413</v>
      </c>
      <c r="B437" t="s">
        <v>450</v>
      </c>
      <c r="C437" t="s">
        <v>761</v>
      </c>
      <c r="D437" s="55">
        <v>18408</v>
      </c>
      <c r="E437" t="s">
        <v>416</v>
      </c>
      <c r="F437">
        <v>53</v>
      </c>
      <c r="G437" s="49">
        <v>23662</v>
      </c>
      <c r="H437">
        <v>560631</v>
      </c>
      <c r="I437" s="49">
        <v>31505</v>
      </c>
      <c r="J437" t="s">
        <v>412</v>
      </c>
    </row>
    <row r="438" spans="1:10" x14ac:dyDescent="0.25">
      <c r="A438" t="s">
        <v>413</v>
      </c>
      <c r="B438" t="s">
        <v>681</v>
      </c>
      <c r="C438" t="s">
        <v>770</v>
      </c>
      <c r="D438" s="55">
        <v>30264</v>
      </c>
      <c r="E438" t="s">
        <v>416</v>
      </c>
      <c r="F438">
        <v>60</v>
      </c>
      <c r="G438" s="49">
        <v>21450</v>
      </c>
      <c r="H438">
        <v>560667</v>
      </c>
      <c r="I438" s="49">
        <v>31459</v>
      </c>
      <c r="J438" t="s">
        <v>417</v>
      </c>
    </row>
    <row r="439" spans="1:10" x14ac:dyDescent="0.25">
      <c r="A439" t="s">
        <v>413</v>
      </c>
      <c r="B439" t="s">
        <v>662</v>
      </c>
      <c r="C439" t="s">
        <v>721</v>
      </c>
      <c r="D439" s="55">
        <v>29484</v>
      </c>
      <c r="E439" t="s">
        <v>416</v>
      </c>
      <c r="F439">
        <v>58</v>
      </c>
      <c r="G439" s="49">
        <v>21983</v>
      </c>
      <c r="H439">
        <v>560583</v>
      </c>
      <c r="I439" s="49">
        <v>31500</v>
      </c>
      <c r="J439" t="s">
        <v>417</v>
      </c>
    </row>
    <row r="440" spans="1:10" x14ac:dyDescent="0.25">
      <c r="A440" t="s">
        <v>408</v>
      </c>
      <c r="B440" t="s">
        <v>546</v>
      </c>
      <c r="C440" t="s">
        <v>185</v>
      </c>
      <c r="D440" s="55">
        <v>24768</v>
      </c>
      <c r="E440" t="s">
        <v>771</v>
      </c>
      <c r="F440">
        <v>64</v>
      </c>
      <c r="G440" s="49">
        <v>19765</v>
      </c>
      <c r="H440">
        <v>560635</v>
      </c>
      <c r="I440" s="49">
        <v>31507</v>
      </c>
      <c r="J440" t="s">
        <v>417</v>
      </c>
    </row>
    <row r="441" spans="1:10" x14ac:dyDescent="0.25">
      <c r="A441" t="s">
        <v>408</v>
      </c>
      <c r="B441" t="s">
        <v>730</v>
      </c>
      <c r="C441" t="s">
        <v>533</v>
      </c>
      <c r="D441" s="55">
        <v>29196</v>
      </c>
      <c r="E441" t="s">
        <v>482</v>
      </c>
      <c r="F441">
        <v>53</v>
      </c>
      <c r="G441" s="49">
        <v>23879</v>
      </c>
      <c r="H441">
        <v>560640</v>
      </c>
      <c r="I441" s="49">
        <v>31537</v>
      </c>
      <c r="J441" t="s">
        <v>417</v>
      </c>
    </row>
    <row r="442" spans="1:10" x14ac:dyDescent="0.25">
      <c r="A442" t="s">
        <v>408</v>
      </c>
      <c r="B442" t="s">
        <v>652</v>
      </c>
      <c r="C442" t="s">
        <v>459</v>
      </c>
      <c r="D442" s="55">
        <v>27060</v>
      </c>
      <c r="E442" t="s">
        <v>772</v>
      </c>
      <c r="F442">
        <v>55</v>
      </c>
      <c r="G442" s="49">
        <v>22938</v>
      </c>
      <c r="H442">
        <v>560574</v>
      </c>
      <c r="I442" s="49">
        <v>31497</v>
      </c>
      <c r="J442" t="s">
        <v>417</v>
      </c>
    </row>
    <row r="443" spans="1:10" x14ac:dyDescent="0.25">
      <c r="A443" t="s">
        <v>413</v>
      </c>
      <c r="B443" t="s">
        <v>521</v>
      </c>
      <c r="C443" t="s">
        <v>773</v>
      </c>
      <c r="D443" s="55">
        <v>28596</v>
      </c>
      <c r="E443" t="s">
        <v>416</v>
      </c>
      <c r="F443">
        <v>55</v>
      </c>
      <c r="G443" s="49">
        <v>23160</v>
      </c>
      <c r="H443">
        <v>560649</v>
      </c>
      <c r="I443" s="49">
        <v>31438</v>
      </c>
      <c r="J443" t="s">
        <v>417</v>
      </c>
    </row>
    <row r="444" spans="1:10" x14ac:dyDescent="0.25">
      <c r="A444" t="s">
        <v>408</v>
      </c>
      <c r="B444" t="s">
        <v>662</v>
      </c>
      <c r="C444" t="s">
        <v>774</v>
      </c>
      <c r="D444" s="55">
        <v>25308</v>
      </c>
      <c r="E444" t="s">
        <v>460</v>
      </c>
      <c r="F444">
        <v>55</v>
      </c>
      <c r="G444" s="49">
        <v>23261</v>
      </c>
      <c r="H444">
        <v>560645</v>
      </c>
      <c r="I444" s="49">
        <v>31692</v>
      </c>
      <c r="J444" t="s">
        <v>417</v>
      </c>
    </row>
    <row r="445" spans="1:10" x14ac:dyDescent="0.25">
      <c r="A445" t="s">
        <v>408</v>
      </c>
      <c r="B445" t="s">
        <v>626</v>
      </c>
      <c r="C445" t="s">
        <v>444</v>
      </c>
      <c r="D445" s="55">
        <v>21480</v>
      </c>
      <c r="E445" t="s">
        <v>416</v>
      </c>
      <c r="F445">
        <v>55</v>
      </c>
      <c r="G445" s="49">
        <v>23036</v>
      </c>
      <c r="H445">
        <v>560646</v>
      </c>
      <c r="I445" s="49">
        <v>31754</v>
      </c>
      <c r="J445" t="s">
        <v>417</v>
      </c>
    </row>
    <row r="446" spans="1:10" x14ac:dyDescent="0.25">
      <c r="A446" t="s">
        <v>408</v>
      </c>
      <c r="B446" t="s">
        <v>499</v>
      </c>
      <c r="C446" t="s">
        <v>155</v>
      </c>
      <c r="D446" s="55">
        <v>27360</v>
      </c>
      <c r="E446" t="s">
        <v>460</v>
      </c>
      <c r="F446">
        <v>54</v>
      </c>
      <c r="G446" s="49">
        <v>23433</v>
      </c>
      <c r="H446">
        <v>560575</v>
      </c>
      <c r="I446" s="49">
        <v>31726</v>
      </c>
      <c r="J446" t="s">
        <v>417</v>
      </c>
    </row>
    <row r="447" spans="1:10" x14ac:dyDescent="0.25">
      <c r="A447" t="s">
        <v>408</v>
      </c>
      <c r="B447" t="s">
        <v>671</v>
      </c>
      <c r="C447" t="s">
        <v>641</v>
      </c>
      <c r="D447" s="55">
        <v>30192</v>
      </c>
      <c r="E447" t="s">
        <v>775</v>
      </c>
      <c r="F447">
        <v>54</v>
      </c>
      <c r="G447" s="49">
        <v>23548</v>
      </c>
      <c r="H447">
        <v>560573</v>
      </c>
      <c r="I447" s="49">
        <v>31636</v>
      </c>
      <c r="J447" t="s">
        <v>417</v>
      </c>
    </row>
    <row r="448" spans="1:10" x14ac:dyDescent="0.25">
      <c r="A448" t="s">
        <v>408</v>
      </c>
      <c r="B448" t="s">
        <v>712</v>
      </c>
      <c r="C448" t="s">
        <v>776</v>
      </c>
      <c r="D448" s="55">
        <v>25500</v>
      </c>
      <c r="E448" t="s">
        <v>460</v>
      </c>
      <c r="F448">
        <v>54</v>
      </c>
      <c r="G448" s="49">
        <v>23630</v>
      </c>
      <c r="H448">
        <v>560650</v>
      </c>
      <c r="I448" s="49">
        <v>31561</v>
      </c>
      <c r="J448" t="s">
        <v>417</v>
      </c>
    </row>
    <row r="449" spans="1:10" x14ac:dyDescent="0.25">
      <c r="A449" t="s">
        <v>408</v>
      </c>
      <c r="B449" t="s">
        <v>452</v>
      </c>
      <c r="C449" t="s">
        <v>444</v>
      </c>
      <c r="D449" s="55">
        <v>29292</v>
      </c>
      <c r="E449" t="s">
        <v>425</v>
      </c>
      <c r="F449">
        <v>53</v>
      </c>
      <c r="G449" s="49">
        <v>23997</v>
      </c>
      <c r="H449">
        <v>560654</v>
      </c>
      <c r="I449" s="49">
        <v>31741</v>
      </c>
      <c r="J449" t="s">
        <v>417</v>
      </c>
    </row>
    <row r="450" spans="1:10" x14ac:dyDescent="0.25">
      <c r="A450" t="s">
        <v>408</v>
      </c>
      <c r="B450" t="s">
        <v>517</v>
      </c>
      <c r="C450" t="s">
        <v>716</v>
      </c>
      <c r="D450" s="55">
        <v>18420</v>
      </c>
      <c r="E450" t="s">
        <v>636</v>
      </c>
      <c r="F450">
        <v>59</v>
      </c>
      <c r="G450" s="49">
        <v>21500</v>
      </c>
      <c r="H450">
        <v>560663</v>
      </c>
      <c r="I450" s="49">
        <v>31754</v>
      </c>
      <c r="J450" t="s">
        <v>417</v>
      </c>
    </row>
    <row r="451" spans="1:10" x14ac:dyDescent="0.25">
      <c r="A451" t="s">
        <v>408</v>
      </c>
      <c r="B451" t="s">
        <v>450</v>
      </c>
      <c r="C451" t="s">
        <v>459</v>
      </c>
      <c r="D451" s="55">
        <v>28428</v>
      </c>
      <c r="E451" t="s">
        <v>777</v>
      </c>
      <c r="F451">
        <v>60</v>
      </c>
      <c r="G451" s="49">
        <v>21356</v>
      </c>
      <c r="H451">
        <v>560664</v>
      </c>
      <c r="I451" s="49">
        <v>31677</v>
      </c>
      <c r="J451" t="s">
        <v>417</v>
      </c>
    </row>
    <row r="452" spans="1:10" x14ac:dyDescent="0.25">
      <c r="A452" t="s">
        <v>408</v>
      </c>
      <c r="B452" t="s">
        <v>587</v>
      </c>
      <c r="C452" t="s">
        <v>185</v>
      </c>
      <c r="D452" s="55">
        <v>22488</v>
      </c>
      <c r="E452" t="s">
        <v>460</v>
      </c>
      <c r="F452">
        <v>55</v>
      </c>
      <c r="G452" s="49">
        <v>23276</v>
      </c>
      <c r="H452">
        <v>560588</v>
      </c>
      <c r="I452" s="49">
        <v>31453</v>
      </c>
      <c r="J452" t="s">
        <v>417</v>
      </c>
    </row>
    <row r="453" spans="1:10" x14ac:dyDescent="0.25">
      <c r="A453" t="s">
        <v>408</v>
      </c>
      <c r="B453" t="s">
        <v>544</v>
      </c>
      <c r="C453" t="s">
        <v>95</v>
      </c>
      <c r="D453" s="55">
        <v>27804</v>
      </c>
      <c r="E453" t="s">
        <v>741</v>
      </c>
      <c r="F453">
        <v>57</v>
      </c>
      <c r="G453" s="49">
        <v>22503</v>
      </c>
      <c r="H453">
        <v>560666</v>
      </c>
      <c r="I453" s="49">
        <v>31567</v>
      </c>
      <c r="J453" t="s">
        <v>417</v>
      </c>
    </row>
    <row r="454" spans="1:10" x14ac:dyDescent="0.25">
      <c r="A454" t="s">
        <v>408</v>
      </c>
      <c r="B454" t="s">
        <v>511</v>
      </c>
      <c r="C454" t="s">
        <v>540</v>
      </c>
      <c r="D454" s="55">
        <v>18312</v>
      </c>
      <c r="E454" t="s">
        <v>460</v>
      </c>
      <c r="F454">
        <v>54</v>
      </c>
      <c r="G454" s="49">
        <v>23517</v>
      </c>
      <c r="H454">
        <v>560668</v>
      </c>
      <c r="I454" s="49">
        <v>31549</v>
      </c>
      <c r="J454" t="s">
        <v>421</v>
      </c>
    </row>
    <row r="455" spans="1:10" x14ac:dyDescent="0.25">
      <c r="A455" t="s">
        <v>408</v>
      </c>
      <c r="B455" t="s">
        <v>152</v>
      </c>
      <c r="C455" t="s">
        <v>774</v>
      </c>
      <c r="D455" s="55">
        <v>30060</v>
      </c>
      <c r="E455" t="s">
        <v>778</v>
      </c>
      <c r="F455">
        <v>55</v>
      </c>
      <c r="G455" s="49">
        <v>22988</v>
      </c>
      <c r="H455">
        <v>560672</v>
      </c>
      <c r="I455" s="49">
        <v>31566</v>
      </c>
      <c r="J455" t="s">
        <v>421</v>
      </c>
    </row>
    <row r="456" spans="1:10" x14ac:dyDescent="0.25">
      <c r="A456" t="s">
        <v>413</v>
      </c>
      <c r="B456" t="s">
        <v>572</v>
      </c>
      <c r="C456" t="s">
        <v>532</v>
      </c>
      <c r="D456" s="55">
        <v>18000</v>
      </c>
      <c r="E456" t="s">
        <v>741</v>
      </c>
      <c r="F456">
        <v>53</v>
      </c>
      <c r="G456" s="49">
        <v>23879</v>
      </c>
      <c r="H456">
        <v>560673</v>
      </c>
      <c r="I456" s="49">
        <v>31537</v>
      </c>
      <c r="J456" t="s">
        <v>421</v>
      </c>
    </row>
    <row r="457" spans="1:10" x14ac:dyDescent="0.25">
      <c r="A457" t="s">
        <v>413</v>
      </c>
      <c r="B457" t="s">
        <v>587</v>
      </c>
      <c r="C457" t="s">
        <v>441</v>
      </c>
      <c r="D457" s="55">
        <v>28008</v>
      </c>
      <c r="E457" t="s">
        <v>416</v>
      </c>
      <c r="F457">
        <v>61</v>
      </c>
      <c r="G457" s="49">
        <v>20859</v>
      </c>
      <c r="H457">
        <v>560599</v>
      </c>
      <c r="I457" s="49">
        <v>31756</v>
      </c>
      <c r="J457" t="s">
        <v>421</v>
      </c>
    </row>
    <row r="458" spans="1:10" x14ac:dyDescent="0.25">
      <c r="A458" t="s">
        <v>408</v>
      </c>
      <c r="B458" t="s">
        <v>471</v>
      </c>
      <c r="C458" t="s">
        <v>152</v>
      </c>
      <c r="D458" s="55">
        <v>28452</v>
      </c>
      <c r="E458" t="s">
        <v>457</v>
      </c>
      <c r="F458">
        <v>58</v>
      </c>
      <c r="G458" s="49">
        <v>22048</v>
      </c>
      <c r="H458">
        <v>560676</v>
      </c>
      <c r="I458" s="49">
        <v>31420</v>
      </c>
      <c r="J458" t="s">
        <v>421</v>
      </c>
    </row>
    <row r="459" spans="1:10" x14ac:dyDescent="0.25">
      <c r="A459" t="s">
        <v>413</v>
      </c>
      <c r="B459" t="s">
        <v>562</v>
      </c>
      <c r="C459" t="s">
        <v>532</v>
      </c>
      <c r="D459" s="55">
        <v>18348</v>
      </c>
      <c r="E459" t="s">
        <v>460</v>
      </c>
      <c r="F459">
        <v>61</v>
      </c>
      <c r="G459" s="49">
        <v>21013</v>
      </c>
      <c r="H459">
        <v>560674</v>
      </c>
      <c r="I459" s="49">
        <v>31554</v>
      </c>
      <c r="J459" t="s">
        <v>421</v>
      </c>
    </row>
    <row r="460" spans="1:10" x14ac:dyDescent="0.25">
      <c r="A460" t="s">
        <v>408</v>
      </c>
      <c r="B460" t="s">
        <v>450</v>
      </c>
      <c r="C460" t="s">
        <v>779</v>
      </c>
      <c r="D460" s="55">
        <v>19668</v>
      </c>
      <c r="E460" t="s">
        <v>442</v>
      </c>
      <c r="F460">
        <v>60</v>
      </c>
      <c r="G460" s="49">
        <v>21237</v>
      </c>
      <c r="H460">
        <v>350172</v>
      </c>
      <c r="I460" s="49">
        <v>31575</v>
      </c>
      <c r="J460" t="s">
        <v>421</v>
      </c>
    </row>
    <row r="461" spans="1:10" x14ac:dyDescent="0.25">
      <c r="A461" t="s">
        <v>408</v>
      </c>
      <c r="B461" t="s">
        <v>157</v>
      </c>
      <c r="C461" t="s">
        <v>410</v>
      </c>
      <c r="D461" s="55">
        <v>27792</v>
      </c>
      <c r="E461" t="s">
        <v>537</v>
      </c>
      <c r="F461">
        <v>54</v>
      </c>
      <c r="G461" s="49">
        <v>23340</v>
      </c>
      <c r="H461">
        <v>560680</v>
      </c>
      <c r="I461" s="49">
        <v>31535</v>
      </c>
      <c r="J461" t="s">
        <v>421</v>
      </c>
    </row>
    <row r="462" spans="1:10" x14ac:dyDescent="0.25">
      <c r="A462" t="s">
        <v>413</v>
      </c>
      <c r="B462" t="s">
        <v>485</v>
      </c>
      <c r="C462" t="s">
        <v>707</v>
      </c>
      <c r="D462" s="55">
        <v>24144</v>
      </c>
      <c r="E462" t="s">
        <v>473</v>
      </c>
      <c r="F462">
        <v>53</v>
      </c>
      <c r="G462" s="49">
        <v>24007</v>
      </c>
      <c r="H462">
        <v>560681</v>
      </c>
      <c r="I462" s="49">
        <v>31771</v>
      </c>
      <c r="J462" t="s">
        <v>421</v>
      </c>
    </row>
    <row r="463" spans="1:10" x14ac:dyDescent="0.25">
      <c r="A463" t="s">
        <v>413</v>
      </c>
      <c r="B463" t="s">
        <v>612</v>
      </c>
      <c r="C463" t="s">
        <v>468</v>
      </c>
      <c r="D463" s="55">
        <v>21732</v>
      </c>
      <c r="E463" t="s">
        <v>473</v>
      </c>
      <c r="F463">
        <v>57</v>
      </c>
      <c r="G463" s="49">
        <v>22369</v>
      </c>
      <c r="H463">
        <v>560545</v>
      </c>
      <c r="I463" s="49">
        <v>31605</v>
      </c>
      <c r="J463" t="s">
        <v>421</v>
      </c>
    </row>
    <row r="464" spans="1:10" x14ac:dyDescent="0.25">
      <c r="A464" t="s">
        <v>408</v>
      </c>
      <c r="B464" t="s">
        <v>443</v>
      </c>
      <c r="C464" t="s">
        <v>444</v>
      </c>
      <c r="D464" s="55">
        <v>25008</v>
      </c>
      <c r="E464" t="s">
        <v>780</v>
      </c>
      <c r="F464">
        <v>60</v>
      </c>
      <c r="G464" s="49">
        <v>21388</v>
      </c>
      <c r="H464">
        <v>560683</v>
      </c>
      <c r="I464" s="49">
        <v>31839</v>
      </c>
      <c r="J464" t="s">
        <v>466</v>
      </c>
    </row>
    <row r="465" spans="1:10" x14ac:dyDescent="0.25">
      <c r="A465" t="s">
        <v>413</v>
      </c>
      <c r="B465" t="s">
        <v>673</v>
      </c>
      <c r="C465" t="s">
        <v>781</v>
      </c>
      <c r="D465" s="55">
        <v>21576</v>
      </c>
      <c r="E465" t="s">
        <v>678</v>
      </c>
      <c r="F465">
        <v>51</v>
      </c>
      <c r="G465" s="49">
        <v>24466</v>
      </c>
      <c r="H465">
        <v>560684</v>
      </c>
      <c r="I465" s="49">
        <v>32061</v>
      </c>
      <c r="J465" t="s">
        <v>466</v>
      </c>
    </row>
    <row r="466" spans="1:10" x14ac:dyDescent="0.25">
      <c r="A466" t="s">
        <v>413</v>
      </c>
      <c r="B466" t="s">
        <v>559</v>
      </c>
      <c r="C466" t="s">
        <v>633</v>
      </c>
      <c r="D466" s="55">
        <v>23040</v>
      </c>
      <c r="E466" t="s">
        <v>457</v>
      </c>
      <c r="F466">
        <v>55</v>
      </c>
      <c r="G466" s="49">
        <v>23214</v>
      </c>
      <c r="H466">
        <v>560685</v>
      </c>
      <c r="I466" s="49">
        <v>31975</v>
      </c>
      <c r="J466" t="s">
        <v>466</v>
      </c>
    </row>
    <row r="467" spans="1:10" x14ac:dyDescent="0.25">
      <c r="A467" t="s">
        <v>413</v>
      </c>
      <c r="B467" t="s">
        <v>562</v>
      </c>
      <c r="C467" t="s">
        <v>782</v>
      </c>
      <c r="D467" s="55">
        <v>26868</v>
      </c>
      <c r="E467" t="s">
        <v>416</v>
      </c>
      <c r="F467">
        <v>54</v>
      </c>
      <c r="G467" s="49">
        <v>23502</v>
      </c>
      <c r="H467">
        <v>560659</v>
      </c>
      <c r="I467" s="49">
        <v>32042</v>
      </c>
      <c r="J467" t="s">
        <v>466</v>
      </c>
    </row>
    <row r="468" spans="1:10" x14ac:dyDescent="0.25">
      <c r="A468" t="s">
        <v>408</v>
      </c>
      <c r="B468" t="s">
        <v>492</v>
      </c>
      <c r="C468" t="s">
        <v>641</v>
      </c>
      <c r="D468" s="55">
        <v>28452</v>
      </c>
      <c r="E468" t="s">
        <v>473</v>
      </c>
      <c r="F468">
        <v>59</v>
      </c>
      <c r="G468" s="49">
        <v>21769</v>
      </c>
      <c r="H468">
        <v>560687</v>
      </c>
      <c r="I468" s="49">
        <v>31870</v>
      </c>
      <c r="J468" t="s">
        <v>466</v>
      </c>
    </row>
    <row r="469" spans="1:10" x14ac:dyDescent="0.25">
      <c r="A469" t="s">
        <v>408</v>
      </c>
      <c r="B469" t="s">
        <v>410</v>
      </c>
      <c r="C469" t="s">
        <v>556</v>
      </c>
      <c r="D469" s="55">
        <v>18444</v>
      </c>
      <c r="E469" t="s">
        <v>460</v>
      </c>
      <c r="F469">
        <v>56</v>
      </c>
      <c r="G469" s="49">
        <v>22877</v>
      </c>
      <c r="H469">
        <v>560688</v>
      </c>
      <c r="I469" s="49">
        <v>32137</v>
      </c>
      <c r="J469" t="s">
        <v>466</v>
      </c>
    </row>
    <row r="470" spans="1:10" x14ac:dyDescent="0.25">
      <c r="A470" t="s">
        <v>413</v>
      </c>
      <c r="B470" t="s">
        <v>534</v>
      </c>
      <c r="C470" t="s">
        <v>596</v>
      </c>
      <c r="D470" s="55">
        <v>28248</v>
      </c>
      <c r="E470" t="s">
        <v>425</v>
      </c>
      <c r="F470">
        <v>55</v>
      </c>
      <c r="G470" s="49">
        <v>23122</v>
      </c>
      <c r="H470">
        <v>560691</v>
      </c>
      <c r="I470" s="49">
        <v>32092</v>
      </c>
      <c r="J470" t="s">
        <v>466</v>
      </c>
    </row>
    <row r="471" spans="1:10" x14ac:dyDescent="0.25">
      <c r="A471" t="s">
        <v>408</v>
      </c>
      <c r="B471" t="s">
        <v>458</v>
      </c>
      <c r="C471" t="s">
        <v>608</v>
      </c>
      <c r="D471" s="55">
        <v>26484</v>
      </c>
      <c r="E471" t="s">
        <v>658</v>
      </c>
      <c r="F471">
        <v>56</v>
      </c>
      <c r="G471" s="49">
        <v>22865</v>
      </c>
      <c r="H471">
        <v>560693</v>
      </c>
      <c r="I471" s="49">
        <v>32107</v>
      </c>
      <c r="J471" t="s">
        <v>466</v>
      </c>
    </row>
    <row r="472" spans="1:10" x14ac:dyDescent="0.25">
      <c r="A472" t="s">
        <v>408</v>
      </c>
      <c r="B472" t="s">
        <v>481</v>
      </c>
      <c r="C472" t="s">
        <v>191</v>
      </c>
      <c r="D472" s="55">
        <v>24492</v>
      </c>
      <c r="E472" t="s">
        <v>416</v>
      </c>
      <c r="F472">
        <v>54</v>
      </c>
      <c r="G472" s="49">
        <v>23306</v>
      </c>
      <c r="H472">
        <v>560697</v>
      </c>
      <c r="I472" s="49">
        <v>31865</v>
      </c>
      <c r="J472" t="s">
        <v>466</v>
      </c>
    </row>
    <row r="473" spans="1:10" x14ac:dyDescent="0.25">
      <c r="A473" t="s">
        <v>413</v>
      </c>
      <c r="B473" t="s">
        <v>611</v>
      </c>
      <c r="C473" t="s">
        <v>139</v>
      </c>
      <c r="D473" s="55">
        <v>28368</v>
      </c>
      <c r="E473" t="s">
        <v>445</v>
      </c>
      <c r="F473">
        <v>55</v>
      </c>
      <c r="G473" s="49">
        <v>23068</v>
      </c>
      <c r="H473">
        <v>560699</v>
      </c>
      <c r="I473" s="49">
        <v>31996</v>
      </c>
      <c r="J473" t="s">
        <v>412</v>
      </c>
    </row>
    <row r="474" spans="1:10" x14ac:dyDescent="0.25">
      <c r="A474" t="s">
        <v>413</v>
      </c>
      <c r="B474" t="s">
        <v>709</v>
      </c>
      <c r="C474" t="s">
        <v>468</v>
      </c>
      <c r="D474" s="55">
        <v>27000</v>
      </c>
      <c r="E474" t="s">
        <v>473</v>
      </c>
      <c r="F474">
        <v>54</v>
      </c>
      <c r="G474" s="49">
        <v>23322</v>
      </c>
      <c r="H474">
        <v>560702</v>
      </c>
      <c r="I474" s="49">
        <v>32032</v>
      </c>
      <c r="J474" t="s">
        <v>412</v>
      </c>
    </row>
    <row r="475" spans="1:10" x14ac:dyDescent="0.25">
      <c r="A475" t="s">
        <v>413</v>
      </c>
      <c r="B475" t="s">
        <v>646</v>
      </c>
      <c r="C475" t="s">
        <v>783</v>
      </c>
      <c r="D475" s="55">
        <v>27780</v>
      </c>
      <c r="E475" t="s">
        <v>577</v>
      </c>
      <c r="F475">
        <v>54</v>
      </c>
      <c r="G475" s="49">
        <v>23325</v>
      </c>
      <c r="H475">
        <v>560704</v>
      </c>
      <c r="I475" s="49">
        <v>31961</v>
      </c>
      <c r="J475" t="s">
        <v>412</v>
      </c>
    </row>
    <row r="476" spans="1:10" x14ac:dyDescent="0.25">
      <c r="A476" t="s">
        <v>413</v>
      </c>
      <c r="B476" t="s">
        <v>492</v>
      </c>
      <c r="C476" t="s">
        <v>438</v>
      </c>
      <c r="D476" s="55">
        <v>22152</v>
      </c>
      <c r="E476" t="s">
        <v>416</v>
      </c>
      <c r="F476">
        <v>55</v>
      </c>
      <c r="G476" s="49">
        <v>23037</v>
      </c>
      <c r="H476">
        <v>560696</v>
      </c>
      <c r="I476" s="49">
        <v>31857</v>
      </c>
      <c r="J476" t="s">
        <v>412</v>
      </c>
    </row>
    <row r="477" spans="1:10" x14ac:dyDescent="0.25">
      <c r="A477" t="s">
        <v>408</v>
      </c>
      <c r="B477" t="s">
        <v>497</v>
      </c>
      <c r="C477" t="s">
        <v>735</v>
      </c>
      <c r="D477" s="55">
        <v>18324</v>
      </c>
      <c r="E477" t="s">
        <v>642</v>
      </c>
      <c r="F477">
        <v>60</v>
      </c>
      <c r="G477" s="49">
        <v>21339</v>
      </c>
      <c r="H477">
        <v>560707</v>
      </c>
      <c r="I477" s="49">
        <v>32072</v>
      </c>
      <c r="J477" t="s">
        <v>412</v>
      </c>
    </row>
    <row r="478" spans="1:10" x14ac:dyDescent="0.25">
      <c r="A478" t="s">
        <v>413</v>
      </c>
      <c r="B478" t="s">
        <v>705</v>
      </c>
      <c r="C478" t="s">
        <v>764</v>
      </c>
      <c r="D478" s="55">
        <v>24108</v>
      </c>
      <c r="E478" t="s">
        <v>442</v>
      </c>
      <c r="F478">
        <v>62</v>
      </c>
      <c r="G478" s="49">
        <v>20705</v>
      </c>
      <c r="H478">
        <v>560710</v>
      </c>
      <c r="I478" s="49">
        <v>31887</v>
      </c>
      <c r="J478" t="s">
        <v>412</v>
      </c>
    </row>
    <row r="479" spans="1:10" x14ac:dyDescent="0.25">
      <c r="A479" t="s">
        <v>413</v>
      </c>
      <c r="B479" t="s">
        <v>784</v>
      </c>
      <c r="C479" t="s">
        <v>785</v>
      </c>
      <c r="D479" s="55">
        <v>22980</v>
      </c>
      <c r="E479" t="s">
        <v>460</v>
      </c>
      <c r="F479">
        <v>53</v>
      </c>
      <c r="G479" s="49">
        <v>23958</v>
      </c>
      <c r="H479">
        <v>560705</v>
      </c>
      <c r="I479" s="49">
        <v>31875</v>
      </c>
      <c r="J479" t="s">
        <v>412</v>
      </c>
    </row>
    <row r="480" spans="1:10" x14ac:dyDescent="0.25">
      <c r="A480" t="s">
        <v>408</v>
      </c>
      <c r="B480" t="s">
        <v>574</v>
      </c>
      <c r="C480" t="s">
        <v>746</v>
      </c>
      <c r="D480" s="55">
        <v>19236</v>
      </c>
      <c r="E480" t="s">
        <v>470</v>
      </c>
      <c r="F480">
        <v>55</v>
      </c>
      <c r="G480" s="49">
        <v>23165</v>
      </c>
      <c r="H480">
        <v>560711</v>
      </c>
      <c r="I480" s="49">
        <v>31900</v>
      </c>
      <c r="J480" t="s">
        <v>412</v>
      </c>
    </row>
    <row r="481" spans="1:10" x14ac:dyDescent="0.25">
      <c r="A481" t="s">
        <v>408</v>
      </c>
      <c r="B481" t="s">
        <v>611</v>
      </c>
      <c r="C481" t="s">
        <v>465</v>
      </c>
      <c r="D481" s="55">
        <v>27768</v>
      </c>
      <c r="E481" t="s">
        <v>636</v>
      </c>
      <c r="F481">
        <v>56</v>
      </c>
      <c r="G481" s="49">
        <v>22862</v>
      </c>
      <c r="H481">
        <v>350201</v>
      </c>
      <c r="I481" s="49">
        <v>32024</v>
      </c>
      <c r="J481" t="s">
        <v>412</v>
      </c>
    </row>
    <row r="482" spans="1:10" x14ac:dyDescent="0.25">
      <c r="A482" t="s">
        <v>413</v>
      </c>
      <c r="B482" t="s">
        <v>618</v>
      </c>
      <c r="C482" t="s">
        <v>682</v>
      </c>
      <c r="D482" s="55">
        <v>24672</v>
      </c>
      <c r="E482" t="s">
        <v>416</v>
      </c>
      <c r="F482">
        <v>50</v>
      </c>
      <c r="G482" s="49">
        <v>24757</v>
      </c>
      <c r="H482">
        <v>560714</v>
      </c>
      <c r="I482" s="49">
        <v>31917</v>
      </c>
      <c r="J482" t="s">
        <v>412</v>
      </c>
    </row>
    <row r="483" spans="1:10" x14ac:dyDescent="0.25">
      <c r="A483" t="s">
        <v>408</v>
      </c>
      <c r="B483" t="s">
        <v>602</v>
      </c>
      <c r="C483" t="s">
        <v>786</v>
      </c>
      <c r="D483" s="55">
        <v>25668</v>
      </c>
      <c r="E483" t="s">
        <v>536</v>
      </c>
      <c r="F483">
        <v>52</v>
      </c>
      <c r="G483" s="49">
        <v>24102</v>
      </c>
      <c r="H483">
        <v>560639</v>
      </c>
      <c r="I483" s="49">
        <v>32030</v>
      </c>
      <c r="J483" t="s">
        <v>412</v>
      </c>
    </row>
    <row r="484" spans="1:10" x14ac:dyDescent="0.25">
      <c r="A484" t="s">
        <v>408</v>
      </c>
      <c r="B484" t="s">
        <v>660</v>
      </c>
      <c r="C484" t="s">
        <v>191</v>
      </c>
      <c r="D484" s="55">
        <v>26472</v>
      </c>
      <c r="E484" t="s">
        <v>445</v>
      </c>
      <c r="F484">
        <v>54</v>
      </c>
      <c r="G484" s="49">
        <v>23381</v>
      </c>
      <c r="H484">
        <v>560642</v>
      </c>
      <c r="I484" s="49">
        <v>31782</v>
      </c>
      <c r="J484" t="s">
        <v>417</v>
      </c>
    </row>
    <row r="485" spans="1:10" x14ac:dyDescent="0.25">
      <c r="A485" t="s">
        <v>413</v>
      </c>
      <c r="B485" t="s">
        <v>639</v>
      </c>
      <c r="C485" t="s">
        <v>787</v>
      </c>
      <c r="D485" s="55">
        <v>19644</v>
      </c>
      <c r="E485" t="s">
        <v>457</v>
      </c>
      <c r="F485">
        <v>55</v>
      </c>
      <c r="G485" s="49">
        <v>23242</v>
      </c>
      <c r="H485">
        <v>560715</v>
      </c>
      <c r="I485" s="49">
        <v>31909</v>
      </c>
      <c r="J485" t="s">
        <v>417</v>
      </c>
    </row>
    <row r="486" spans="1:10" x14ac:dyDescent="0.25">
      <c r="A486" t="s">
        <v>408</v>
      </c>
      <c r="B486" t="s">
        <v>493</v>
      </c>
      <c r="C486" t="s">
        <v>459</v>
      </c>
      <c r="D486" s="55">
        <v>23880</v>
      </c>
      <c r="E486" t="s">
        <v>536</v>
      </c>
      <c r="F486">
        <v>53</v>
      </c>
      <c r="G486" s="49">
        <v>23896</v>
      </c>
      <c r="H486">
        <v>560655</v>
      </c>
      <c r="I486" s="49">
        <v>31839</v>
      </c>
      <c r="J486" t="s">
        <v>417</v>
      </c>
    </row>
    <row r="487" spans="1:10" x14ac:dyDescent="0.25">
      <c r="A487" t="s">
        <v>413</v>
      </c>
      <c r="B487" t="s">
        <v>547</v>
      </c>
      <c r="C487" t="s">
        <v>489</v>
      </c>
      <c r="D487" s="55">
        <v>25716</v>
      </c>
      <c r="E487" t="s">
        <v>416</v>
      </c>
      <c r="F487">
        <v>53</v>
      </c>
      <c r="G487" s="49">
        <v>23940</v>
      </c>
      <c r="H487">
        <v>560717</v>
      </c>
      <c r="I487" s="49">
        <v>32107</v>
      </c>
      <c r="J487" t="s">
        <v>417</v>
      </c>
    </row>
    <row r="488" spans="1:10" x14ac:dyDescent="0.25">
      <c r="A488" t="s">
        <v>413</v>
      </c>
      <c r="B488" t="s">
        <v>681</v>
      </c>
      <c r="C488" t="s">
        <v>640</v>
      </c>
      <c r="D488" s="55">
        <v>25908</v>
      </c>
      <c r="E488" t="s">
        <v>460</v>
      </c>
      <c r="F488">
        <v>53</v>
      </c>
      <c r="G488" s="49">
        <v>23768</v>
      </c>
      <c r="H488">
        <v>560820</v>
      </c>
      <c r="I488" s="49">
        <v>32121</v>
      </c>
      <c r="J488" t="s">
        <v>417</v>
      </c>
    </row>
    <row r="489" spans="1:10" x14ac:dyDescent="0.25">
      <c r="A489" t="s">
        <v>413</v>
      </c>
      <c r="B489" t="s">
        <v>521</v>
      </c>
      <c r="C489" t="s">
        <v>633</v>
      </c>
      <c r="D489" s="55">
        <v>20568</v>
      </c>
      <c r="E489" t="s">
        <v>731</v>
      </c>
      <c r="F489">
        <v>54</v>
      </c>
      <c r="G489" s="49">
        <v>23370</v>
      </c>
      <c r="H489">
        <v>560725</v>
      </c>
      <c r="I489" s="49">
        <v>32065</v>
      </c>
      <c r="J489" t="s">
        <v>417</v>
      </c>
    </row>
    <row r="490" spans="1:10" x14ac:dyDescent="0.25">
      <c r="A490" t="s">
        <v>408</v>
      </c>
      <c r="B490" t="s">
        <v>509</v>
      </c>
      <c r="C490" t="s">
        <v>685</v>
      </c>
      <c r="D490" s="55">
        <v>28452</v>
      </c>
      <c r="E490" t="s">
        <v>788</v>
      </c>
      <c r="F490">
        <v>54</v>
      </c>
      <c r="G490" s="49">
        <v>23444</v>
      </c>
      <c r="H490">
        <v>560679</v>
      </c>
      <c r="I490" s="49">
        <v>31802</v>
      </c>
      <c r="J490" t="s">
        <v>417</v>
      </c>
    </row>
    <row r="491" spans="1:10" x14ac:dyDescent="0.25">
      <c r="A491" t="s">
        <v>413</v>
      </c>
      <c r="B491" t="s">
        <v>631</v>
      </c>
      <c r="C491" t="s">
        <v>529</v>
      </c>
      <c r="D491" s="55">
        <v>25056</v>
      </c>
      <c r="E491" t="s">
        <v>416</v>
      </c>
      <c r="F491">
        <v>54</v>
      </c>
      <c r="G491" s="49">
        <v>23568</v>
      </c>
      <c r="H491">
        <v>560733</v>
      </c>
      <c r="I491" s="49">
        <v>31917</v>
      </c>
      <c r="J491" t="s">
        <v>417</v>
      </c>
    </row>
    <row r="492" spans="1:10" x14ac:dyDescent="0.25">
      <c r="A492" t="s">
        <v>413</v>
      </c>
      <c r="B492" t="s">
        <v>506</v>
      </c>
      <c r="C492" t="s">
        <v>563</v>
      </c>
      <c r="D492" s="55">
        <v>26124</v>
      </c>
      <c r="E492" t="s">
        <v>416</v>
      </c>
      <c r="F492">
        <v>55</v>
      </c>
      <c r="G492" s="49">
        <v>23258</v>
      </c>
      <c r="H492">
        <v>560739</v>
      </c>
      <c r="I492" s="49">
        <v>32032</v>
      </c>
      <c r="J492" t="s">
        <v>417</v>
      </c>
    </row>
    <row r="493" spans="1:10" x14ac:dyDescent="0.25">
      <c r="A493" t="s">
        <v>454</v>
      </c>
      <c r="B493" t="s">
        <v>526</v>
      </c>
      <c r="C493" t="s">
        <v>789</v>
      </c>
      <c r="D493" s="55">
        <v>27492</v>
      </c>
      <c r="E493" t="s">
        <v>436</v>
      </c>
      <c r="F493">
        <v>54</v>
      </c>
      <c r="G493" s="49">
        <v>23415</v>
      </c>
      <c r="H493">
        <v>560736</v>
      </c>
      <c r="I493" s="49">
        <v>31870</v>
      </c>
      <c r="J493" t="s">
        <v>417</v>
      </c>
    </row>
    <row r="494" spans="1:10" x14ac:dyDescent="0.25">
      <c r="A494" t="s">
        <v>413</v>
      </c>
      <c r="B494" t="s">
        <v>521</v>
      </c>
      <c r="C494" t="s">
        <v>596</v>
      </c>
      <c r="D494" s="55">
        <v>30372</v>
      </c>
      <c r="E494" t="s">
        <v>460</v>
      </c>
      <c r="F494">
        <v>53</v>
      </c>
      <c r="G494" s="49">
        <v>23691</v>
      </c>
      <c r="H494">
        <v>560756</v>
      </c>
      <c r="I494" s="49">
        <v>31824</v>
      </c>
      <c r="J494" t="s">
        <v>417</v>
      </c>
    </row>
    <row r="495" spans="1:10" x14ac:dyDescent="0.25">
      <c r="A495" t="s">
        <v>413</v>
      </c>
      <c r="B495" t="s">
        <v>590</v>
      </c>
      <c r="C495" t="s">
        <v>532</v>
      </c>
      <c r="D495" s="55">
        <v>30660</v>
      </c>
      <c r="E495" t="s">
        <v>442</v>
      </c>
      <c r="F495">
        <v>56</v>
      </c>
      <c r="G495" s="49">
        <v>22783</v>
      </c>
      <c r="H495">
        <v>560742</v>
      </c>
      <c r="I495" s="49">
        <v>31865</v>
      </c>
      <c r="J495" t="s">
        <v>417</v>
      </c>
    </row>
    <row r="496" spans="1:10" x14ac:dyDescent="0.25">
      <c r="A496" t="s">
        <v>413</v>
      </c>
      <c r="B496" t="s">
        <v>455</v>
      </c>
      <c r="C496" t="s">
        <v>435</v>
      </c>
      <c r="D496" s="55">
        <v>24828</v>
      </c>
      <c r="E496" t="s">
        <v>460</v>
      </c>
      <c r="F496">
        <v>58</v>
      </c>
      <c r="G496" s="49">
        <v>22114</v>
      </c>
      <c r="H496">
        <v>560745</v>
      </c>
      <c r="I496" s="49">
        <v>31872</v>
      </c>
      <c r="J496" t="s">
        <v>417</v>
      </c>
    </row>
    <row r="497" spans="1:10" x14ac:dyDescent="0.25">
      <c r="A497" t="s">
        <v>413</v>
      </c>
      <c r="B497" t="s">
        <v>426</v>
      </c>
      <c r="C497" t="s">
        <v>790</v>
      </c>
      <c r="D497" s="55">
        <v>27468</v>
      </c>
      <c r="E497" t="s">
        <v>425</v>
      </c>
      <c r="F497">
        <v>52</v>
      </c>
      <c r="G497" s="49">
        <v>24357</v>
      </c>
      <c r="H497">
        <v>560744</v>
      </c>
      <c r="I497" s="49">
        <v>31931</v>
      </c>
      <c r="J497" t="s">
        <v>417</v>
      </c>
    </row>
    <row r="498" spans="1:10" x14ac:dyDescent="0.25">
      <c r="A498" t="s">
        <v>413</v>
      </c>
      <c r="B498" t="s">
        <v>791</v>
      </c>
      <c r="C498" t="s">
        <v>792</v>
      </c>
      <c r="D498" s="55">
        <v>30480</v>
      </c>
      <c r="E498" t="s">
        <v>425</v>
      </c>
      <c r="F498">
        <v>52</v>
      </c>
      <c r="G498" s="49">
        <v>24247</v>
      </c>
      <c r="H498">
        <v>560749</v>
      </c>
      <c r="I498" s="49">
        <v>32228</v>
      </c>
      <c r="J498" t="s">
        <v>417</v>
      </c>
    </row>
    <row r="499" spans="1:10" x14ac:dyDescent="0.25">
      <c r="A499" t="s">
        <v>413</v>
      </c>
      <c r="B499" t="s">
        <v>455</v>
      </c>
      <c r="C499" t="s">
        <v>793</v>
      </c>
      <c r="D499" s="55">
        <v>20568</v>
      </c>
      <c r="E499" t="s">
        <v>416</v>
      </c>
      <c r="F499">
        <v>52</v>
      </c>
      <c r="G499" s="49">
        <v>24218</v>
      </c>
      <c r="H499">
        <v>560751</v>
      </c>
      <c r="I499" s="49">
        <v>32168</v>
      </c>
      <c r="J499" t="s">
        <v>417</v>
      </c>
    </row>
    <row r="500" spans="1:10" x14ac:dyDescent="0.25">
      <c r="A500" t="s">
        <v>413</v>
      </c>
      <c r="B500" t="s">
        <v>562</v>
      </c>
      <c r="C500" t="s">
        <v>472</v>
      </c>
      <c r="D500" s="55">
        <v>19176</v>
      </c>
      <c r="E500" t="s">
        <v>460</v>
      </c>
      <c r="F500">
        <v>59</v>
      </c>
      <c r="G500" s="49">
        <v>21797</v>
      </c>
      <c r="H500">
        <v>560690</v>
      </c>
      <c r="I500" s="49">
        <v>32423</v>
      </c>
      <c r="J500" t="s">
        <v>421</v>
      </c>
    </row>
    <row r="501" spans="1:10" x14ac:dyDescent="0.25">
      <c r="A501" t="s">
        <v>408</v>
      </c>
      <c r="B501" t="s">
        <v>568</v>
      </c>
      <c r="C501" t="s">
        <v>419</v>
      </c>
      <c r="D501" s="55">
        <v>22476</v>
      </c>
      <c r="E501" t="s">
        <v>548</v>
      </c>
      <c r="F501">
        <v>55</v>
      </c>
      <c r="G501" s="49">
        <v>22929</v>
      </c>
      <c r="H501">
        <v>561223</v>
      </c>
      <c r="I501" s="49">
        <v>32485</v>
      </c>
      <c r="J501" t="s">
        <v>421</v>
      </c>
    </row>
    <row r="502" spans="1:10" x14ac:dyDescent="0.25">
      <c r="A502" t="s">
        <v>413</v>
      </c>
      <c r="B502" t="s">
        <v>660</v>
      </c>
      <c r="C502" t="s">
        <v>794</v>
      </c>
      <c r="D502" s="55">
        <v>22200</v>
      </c>
      <c r="E502" t="s">
        <v>460</v>
      </c>
      <c r="F502">
        <v>52</v>
      </c>
      <c r="G502" s="49">
        <v>24326</v>
      </c>
      <c r="H502">
        <v>560738</v>
      </c>
      <c r="I502" s="49">
        <v>32457</v>
      </c>
      <c r="J502" t="s">
        <v>421</v>
      </c>
    </row>
    <row r="503" spans="1:10" x14ac:dyDescent="0.25">
      <c r="A503" t="s">
        <v>408</v>
      </c>
      <c r="B503" t="s">
        <v>766</v>
      </c>
      <c r="C503" t="s">
        <v>621</v>
      </c>
      <c r="D503" s="55">
        <v>24060</v>
      </c>
      <c r="E503" t="s">
        <v>658</v>
      </c>
      <c r="F503">
        <v>53</v>
      </c>
      <c r="G503" s="49">
        <v>23723</v>
      </c>
      <c r="H503">
        <v>560764</v>
      </c>
      <c r="I503" s="49">
        <v>32367</v>
      </c>
      <c r="J503" t="s">
        <v>421</v>
      </c>
    </row>
    <row r="504" spans="1:10" x14ac:dyDescent="0.25">
      <c r="A504" t="s">
        <v>408</v>
      </c>
      <c r="B504" t="s">
        <v>572</v>
      </c>
      <c r="C504" t="s">
        <v>621</v>
      </c>
      <c r="D504" s="55">
        <v>27480</v>
      </c>
      <c r="E504" t="s">
        <v>478</v>
      </c>
      <c r="F504">
        <v>58</v>
      </c>
      <c r="G504" s="49">
        <v>22107</v>
      </c>
      <c r="H504">
        <v>560770</v>
      </c>
      <c r="I504" s="49">
        <v>32292</v>
      </c>
      <c r="J504" t="s">
        <v>421</v>
      </c>
    </row>
    <row r="505" spans="1:10" x14ac:dyDescent="0.25">
      <c r="A505" t="s">
        <v>413</v>
      </c>
      <c r="B505" t="s">
        <v>660</v>
      </c>
      <c r="C505" t="s">
        <v>795</v>
      </c>
      <c r="D505" s="55">
        <v>18672</v>
      </c>
      <c r="E505" t="s">
        <v>457</v>
      </c>
      <c r="F505">
        <v>56</v>
      </c>
      <c r="G505" s="49">
        <v>22710</v>
      </c>
      <c r="H505">
        <v>560698</v>
      </c>
      <c r="I505" s="49">
        <v>32472</v>
      </c>
      <c r="J505" t="s">
        <v>421</v>
      </c>
    </row>
    <row r="506" spans="1:10" x14ac:dyDescent="0.25">
      <c r="A506" t="s">
        <v>408</v>
      </c>
      <c r="B506" t="s">
        <v>455</v>
      </c>
      <c r="C506" t="s">
        <v>776</v>
      </c>
      <c r="D506" s="55">
        <v>22812</v>
      </c>
      <c r="E506" t="s">
        <v>473</v>
      </c>
      <c r="F506">
        <v>52</v>
      </c>
      <c r="G506" s="49">
        <v>24329</v>
      </c>
      <c r="H506">
        <v>351381</v>
      </c>
      <c r="I506" s="49">
        <v>32485</v>
      </c>
      <c r="J506" t="s">
        <v>421</v>
      </c>
    </row>
    <row r="507" spans="1:10" x14ac:dyDescent="0.25">
      <c r="A507" t="s">
        <v>413</v>
      </c>
      <c r="B507" t="s">
        <v>564</v>
      </c>
      <c r="C507" t="s">
        <v>453</v>
      </c>
      <c r="D507" s="55">
        <v>19344</v>
      </c>
      <c r="E507" t="s">
        <v>416</v>
      </c>
      <c r="F507">
        <v>61</v>
      </c>
      <c r="G507" s="49">
        <v>20735</v>
      </c>
      <c r="H507">
        <v>560776</v>
      </c>
      <c r="I507" s="49">
        <v>32408</v>
      </c>
      <c r="J507" t="s">
        <v>421</v>
      </c>
    </row>
    <row r="508" spans="1:10" x14ac:dyDescent="0.25">
      <c r="A508" t="s">
        <v>413</v>
      </c>
      <c r="B508" t="s">
        <v>664</v>
      </c>
      <c r="C508" t="s">
        <v>596</v>
      </c>
      <c r="D508" s="55">
        <v>26352</v>
      </c>
      <c r="E508" t="s">
        <v>439</v>
      </c>
      <c r="F508">
        <v>54</v>
      </c>
      <c r="G508" s="49">
        <v>23353</v>
      </c>
      <c r="H508">
        <v>560735</v>
      </c>
      <c r="I508" s="49">
        <v>32183</v>
      </c>
      <c r="J508" t="s">
        <v>421</v>
      </c>
    </row>
    <row r="509" spans="1:10" x14ac:dyDescent="0.25">
      <c r="A509" t="s">
        <v>413</v>
      </c>
      <c r="B509" t="s">
        <v>431</v>
      </c>
      <c r="C509" t="s">
        <v>432</v>
      </c>
      <c r="D509" s="55">
        <v>26820</v>
      </c>
      <c r="E509" t="s">
        <v>457</v>
      </c>
      <c r="F509">
        <v>51</v>
      </c>
      <c r="G509" s="49">
        <v>24387</v>
      </c>
      <c r="H509">
        <v>560794</v>
      </c>
      <c r="I509" s="49">
        <v>32298</v>
      </c>
      <c r="J509" t="s">
        <v>421</v>
      </c>
    </row>
    <row r="510" spans="1:10" x14ac:dyDescent="0.25">
      <c r="A510" t="s">
        <v>413</v>
      </c>
      <c r="B510" t="s">
        <v>506</v>
      </c>
      <c r="C510" t="s">
        <v>576</v>
      </c>
      <c r="D510" s="55">
        <v>21876</v>
      </c>
      <c r="E510" t="s">
        <v>473</v>
      </c>
      <c r="F510">
        <v>57</v>
      </c>
      <c r="G510" s="49">
        <v>22466</v>
      </c>
      <c r="H510">
        <v>560797</v>
      </c>
      <c r="I510" s="49">
        <v>32280</v>
      </c>
      <c r="J510" t="s">
        <v>466</v>
      </c>
    </row>
    <row r="511" spans="1:10" x14ac:dyDescent="0.25">
      <c r="A511" t="s">
        <v>408</v>
      </c>
      <c r="B511" t="s">
        <v>709</v>
      </c>
      <c r="C511" t="s">
        <v>550</v>
      </c>
      <c r="D511" s="55">
        <v>26940</v>
      </c>
      <c r="E511" t="s">
        <v>482</v>
      </c>
      <c r="F511">
        <v>55</v>
      </c>
      <c r="G511" s="49">
        <v>23196</v>
      </c>
      <c r="H511">
        <v>561474</v>
      </c>
      <c r="I511" s="49">
        <v>32297</v>
      </c>
      <c r="J511" t="s">
        <v>466</v>
      </c>
    </row>
    <row r="512" spans="1:10" x14ac:dyDescent="0.25">
      <c r="A512" t="s">
        <v>413</v>
      </c>
      <c r="B512" t="s">
        <v>431</v>
      </c>
      <c r="C512" t="s">
        <v>796</v>
      </c>
      <c r="D512" s="55">
        <v>26124</v>
      </c>
      <c r="E512" t="s">
        <v>749</v>
      </c>
      <c r="F512">
        <v>53</v>
      </c>
      <c r="G512" s="49">
        <v>23830</v>
      </c>
      <c r="H512">
        <v>560801</v>
      </c>
      <c r="I512" s="49">
        <v>32268</v>
      </c>
      <c r="J512" t="s">
        <v>466</v>
      </c>
    </row>
    <row r="513" spans="1:10" x14ac:dyDescent="0.25">
      <c r="A513" t="s">
        <v>413</v>
      </c>
      <c r="B513" t="s">
        <v>652</v>
      </c>
      <c r="C513" t="s">
        <v>489</v>
      </c>
      <c r="D513" s="55">
        <v>27756</v>
      </c>
      <c r="E513" t="s">
        <v>460</v>
      </c>
      <c r="F513">
        <v>52</v>
      </c>
      <c r="G513" s="49">
        <v>24360</v>
      </c>
      <c r="H513">
        <v>560802</v>
      </c>
      <c r="I513" s="49">
        <v>32487</v>
      </c>
      <c r="J513" t="s">
        <v>466</v>
      </c>
    </row>
    <row r="514" spans="1:10" x14ac:dyDescent="0.25">
      <c r="A514" t="s">
        <v>413</v>
      </c>
      <c r="B514" t="s">
        <v>479</v>
      </c>
      <c r="C514" t="s">
        <v>563</v>
      </c>
      <c r="D514" s="55">
        <v>29736</v>
      </c>
      <c r="E514" t="s">
        <v>797</v>
      </c>
      <c r="F514">
        <v>51</v>
      </c>
      <c r="G514" s="49">
        <v>24727</v>
      </c>
      <c r="H514">
        <v>560796</v>
      </c>
      <c r="I514" s="49">
        <v>32150</v>
      </c>
      <c r="J514" t="s">
        <v>466</v>
      </c>
    </row>
    <row r="515" spans="1:10" x14ac:dyDescent="0.25">
      <c r="A515" t="s">
        <v>413</v>
      </c>
      <c r="B515" t="s">
        <v>493</v>
      </c>
      <c r="C515" t="s">
        <v>752</v>
      </c>
      <c r="D515" s="55">
        <v>30972</v>
      </c>
      <c r="E515" t="s">
        <v>536</v>
      </c>
      <c r="F515">
        <v>51</v>
      </c>
      <c r="G515" s="49">
        <v>24565</v>
      </c>
      <c r="H515">
        <v>560800</v>
      </c>
      <c r="I515" s="49">
        <v>32285</v>
      </c>
      <c r="J515" t="s">
        <v>466</v>
      </c>
    </row>
    <row r="516" spans="1:10" x14ac:dyDescent="0.25">
      <c r="A516" t="s">
        <v>413</v>
      </c>
      <c r="B516" t="s">
        <v>512</v>
      </c>
      <c r="C516" t="s">
        <v>518</v>
      </c>
      <c r="D516" s="55">
        <v>24444</v>
      </c>
      <c r="E516" t="s">
        <v>798</v>
      </c>
      <c r="F516">
        <v>58</v>
      </c>
      <c r="G516" s="49">
        <v>21865</v>
      </c>
      <c r="H516">
        <v>350116</v>
      </c>
      <c r="I516" s="49">
        <v>32306</v>
      </c>
      <c r="J516" t="s">
        <v>466</v>
      </c>
    </row>
    <row r="517" spans="1:10" x14ac:dyDescent="0.25">
      <c r="A517" t="s">
        <v>454</v>
      </c>
      <c r="B517" t="s">
        <v>660</v>
      </c>
      <c r="C517" t="s">
        <v>773</v>
      </c>
      <c r="D517" s="55">
        <v>23268</v>
      </c>
      <c r="E517" t="s">
        <v>799</v>
      </c>
      <c r="F517">
        <v>54</v>
      </c>
      <c r="G517" s="49">
        <v>23295</v>
      </c>
      <c r="H517">
        <v>351173</v>
      </c>
      <c r="I517" s="49">
        <v>32266</v>
      </c>
      <c r="J517" t="s">
        <v>466</v>
      </c>
    </row>
    <row r="518" spans="1:10" x14ac:dyDescent="0.25">
      <c r="A518" t="s">
        <v>408</v>
      </c>
      <c r="B518" t="s">
        <v>541</v>
      </c>
      <c r="C518" t="s">
        <v>550</v>
      </c>
      <c r="D518" s="55">
        <v>28512</v>
      </c>
      <c r="E518" t="s">
        <v>763</v>
      </c>
      <c r="F518">
        <v>54</v>
      </c>
      <c r="G518" s="49">
        <v>23632</v>
      </c>
      <c r="H518">
        <v>350274</v>
      </c>
      <c r="I518" s="49">
        <v>32502</v>
      </c>
      <c r="J518" t="s">
        <v>466</v>
      </c>
    </row>
    <row r="519" spans="1:10" x14ac:dyDescent="0.25">
      <c r="A519" t="s">
        <v>408</v>
      </c>
      <c r="B519" t="s">
        <v>461</v>
      </c>
      <c r="C519" t="s">
        <v>774</v>
      </c>
      <c r="D519" s="55">
        <v>27672</v>
      </c>
      <c r="E519" t="s">
        <v>800</v>
      </c>
      <c r="F519">
        <v>53</v>
      </c>
      <c r="G519" s="49">
        <v>23840</v>
      </c>
      <c r="H519">
        <v>560719</v>
      </c>
      <c r="I519" s="49">
        <v>32336</v>
      </c>
      <c r="J519" t="s">
        <v>412</v>
      </c>
    </row>
    <row r="520" spans="1:10" x14ac:dyDescent="0.25">
      <c r="A520" t="s">
        <v>413</v>
      </c>
      <c r="B520" t="s">
        <v>526</v>
      </c>
      <c r="C520" t="s">
        <v>801</v>
      </c>
      <c r="D520" s="55">
        <v>19068</v>
      </c>
      <c r="E520" t="s">
        <v>416</v>
      </c>
      <c r="F520">
        <v>53</v>
      </c>
      <c r="G520" s="49">
        <v>23927</v>
      </c>
      <c r="H520">
        <v>560806</v>
      </c>
      <c r="I520" s="49">
        <v>32205</v>
      </c>
      <c r="J520" t="s">
        <v>412</v>
      </c>
    </row>
    <row r="521" spans="1:10" x14ac:dyDescent="0.25">
      <c r="A521" t="s">
        <v>408</v>
      </c>
      <c r="B521" t="s">
        <v>667</v>
      </c>
      <c r="C521" t="s">
        <v>779</v>
      </c>
      <c r="D521" s="55">
        <v>20280</v>
      </c>
      <c r="E521" t="s">
        <v>536</v>
      </c>
      <c r="F521">
        <v>53</v>
      </c>
      <c r="G521" s="49">
        <v>23789</v>
      </c>
      <c r="H521">
        <v>560722</v>
      </c>
      <c r="I521" s="49">
        <v>32427</v>
      </c>
      <c r="J521" t="s">
        <v>412</v>
      </c>
    </row>
    <row r="522" spans="1:10" x14ac:dyDescent="0.25">
      <c r="A522" t="s">
        <v>413</v>
      </c>
      <c r="B522" t="s">
        <v>410</v>
      </c>
      <c r="C522" t="s">
        <v>721</v>
      </c>
      <c r="D522" s="55">
        <v>19536</v>
      </c>
      <c r="E522" t="s">
        <v>802</v>
      </c>
      <c r="F522">
        <v>53</v>
      </c>
      <c r="G522" s="49">
        <v>23848</v>
      </c>
      <c r="H522">
        <v>350277</v>
      </c>
      <c r="I522" s="49">
        <v>32341</v>
      </c>
      <c r="J522" t="s">
        <v>412</v>
      </c>
    </row>
    <row r="523" spans="1:10" x14ac:dyDescent="0.25">
      <c r="A523" t="s">
        <v>413</v>
      </c>
      <c r="B523" t="s">
        <v>512</v>
      </c>
      <c r="C523" t="s">
        <v>803</v>
      </c>
      <c r="D523" s="55">
        <v>18444</v>
      </c>
      <c r="E523" t="s">
        <v>622</v>
      </c>
      <c r="F523">
        <v>53</v>
      </c>
      <c r="G523" s="49">
        <v>23865</v>
      </c>
      <c r="H523">
        <v>560813</v>
      </c>
      <c r="I523" s="49">
        <v>32408</v>
      </c>
      <c r="J523" t="s">
        <v>412</v>
      </c>
    </row>
    <row r="524" spans="1:10" x14ac:dyDescent="0.25">
      <c r="A524" t="s">
        <v>413</v>
      </c>
      <c r="B524" t="s">
        <v>791</v>
      </c>
      <c r="C524" t="s">
        <v>804</v>
      </c>
      <c r="D524" s="55">
        <v>30000</v>
      </c>
      <c r="E524" t="s">
        <v>622</v>
      </c>
      <c r="F524">
        <v>52</v>
      </c>
      <c r="G524" s="49">
        <v>24115</v>
      </c>
      <c r="H524">
        <v>560815</v>
      </c>
      <c r="I524" s="49">
        <v>32236</v>
      </c>
      <c r="J524" t="s">
        <v>412</v>
      </c>
    </row>
    <row r="525" spans="1:10" x14ac:dyDescent="0.25">
      <c r="A525" t="s">
        <v>413</v>
      </c>
      <c r="B525" t="s">
        <v>648</v>
      </c>
      <c r="C525" t="s">
        <v>91</v>
      </c>
      <c r="D525" s="55">
        <v>18372</v>
      </c>
      <c r="E525" t="s">
        <v>622</v>
      </c>
      <c r="F525">
        <v>52</v>
      </c>
      <c r="G525" s="49">
        <v>24217</v>
      </c>
      <c r="H525">
        <v>560821</v>
      </c>
      <c r="I525" s="49">
        <v>32503</v>
      </c>
      <c r="J525" t="s">
        <v>412</v>
      </c>
    </row>
    <row r="526" spans="1:10" x14ac:dyDescent="0.25">
      <c r="A526" t="s">
        <v>408</v>
      </c>
      <c r="B526" t="s">
        <v>629</v>
      </c>
      <c r="C526" t="s">
        <v>444</v>
      </c>
      <c r="D526" s="55">
        <v>29784</v>
      </c>
      <c r="E526" t="s">
        <v>780</v>
      </c>
      <c r="F526">
        <v>53</v>
      </c>
      <c r="G526" s="49">
        <v>23935</v>
      </c>
      <c r="H526">
        <v>560734</v>
      </c>
      <c r="I526" s="49">
        <v>32458</v>
      </c>
      <c r="J526" t="s">
        <v>412</v>
      </c>
    </row>
    <row r="527" spans="1:10" x14ac:dyDescent="0.25">
      <c r="A527" t="s">
        <v>413</v>
      </c>
      <c r="B527" t="s">
        <v>730</v>
      </c>
      <c r="C527" t="s">
        <v>609</v>
      </c>
      <c r="D527" s="55">
        <v>19968</v>
      </c>
      <c r="E527" t="s">
        <v>805</v>
      </c>
      <c r="F527">
        <v>53</v>
      </c>
      <c r="G527" s="49">
        <v>23874</v>
      </c>
      <c r="H527">
        <v>560824</v>
      </c>
      <c r="I527" s="49">
        <v>32473</v>
      </c>
      <c r="J527" t="s">
        <v>412</v>
      </c>
    </row>
    <row r="528" spans="1:10" x14ac:dyDescent="0.25">
      <c r="A528" t="s">
        <v>454</v>
      </c>
      <c r="B528" t="s">
        <v>568</v>
      </c>
      <c r="C528" t="s">
        <v>438</v>
      </c>
      <c r="D528" s="55">
        <v>30084</v>
      </c>
      <c r="E528" t="s">
        <v>806</v>
      </c>
      <c r="F528">
        <v>52</v>
      </c>
      <c r="G528" s="49">
        <v>24280</v>
      </c>
      <c r="H528">
        <v>560825</v>
      </c>
      <c r="I528" s="49">
        <v>32606</v>
      </c>
      <c r="J528" t="s">
        <v>412</v>
      </c>
    </row>
    <row r="529" spans="1:10" x14ac:dyDescent="0.25">
      <c r="A529" t="s">
        <v>413</v>
      </c>
      <c r="B529" t="s">
        <v>568</v>
      </c>
      <c r="C529" t="s">
        <v>472</v>
      </c>
      <c r="D529" s="55">
        <v>31032</v>
      </c>
      <c r="E529" t="s">
        <v>470</v>
      </c>
      <c r="F529">
        <v>52</v>
      </c>
      <c r="G529" s="49">
        <v>24261</v>
      </c>
      <c r="H529">
        <v>560826</v>
      </c>
      <c r="I529" s="49">
        <v>32362</v>
      </c>
      <c r="J529" t="s">
        <v>412</v>
      </c>
    </row>
    <row r="530" spans="1:10" x14ac:dyDescent="0.25">
      <c r="A530" t="s">
        <v>413</v>
      </c>
      <c r="B530" t="s">
        <v>559</v>
      </c>
      <c r="C530" t="s">
        <v>91</v>
      </c>
      <c r="D530" s="55">
        <v>25764</v>
      </c>
      <c r="E530" t="s">
        <v>460</v>
      </c>
      <c r="F530">
        <v>51</v>
      </c>
      <c r="G530" s="49">
        <v>24418</v>
      </c>
      <c r="H530">
        <v>560835</v>
      </c>
      <c r="I530" s="49">
        <v>32398</v>
      </c>
      <c r="J530" t="s">
        <v>417</v>
      </c>
    </row>
    <row r="531" spans="1:10" x14ac:dyDescent="0.25">
      <c r="A531" t="s">
        <v>413</v>
      </c>
      <c r="B531" t="s">
        <v>541</v>
      </c>
      <c r="C531" t="s">
        <v>807</v>
      </c>
      <c r="D531" s="55">
        <v>29976</v>
      </c>
      <c r="E531" t="s">
        <v>508</v>
      </c>
      <c r="F531">
        <v>65</v>
      </c>
      <c r="G531" s="49">
        <v>19426</v>
      </c>
      <c r="H531">
        <v>560831</v>
      </c>
      <c r="I531" s="49">
        <v>32327</v>
      </c>
      <c r="J531" t="s">
        <v>417</v>
      </c>
    </row>
    <row r="532" spans="1:10" x14ac:dyDescent="0.25">
      <c r="A532" t="s">
        <v>413</v>
      </c>
      <c r="B532" t="s">
        <v>414</v>
      </c>
      <c r="C532" t="s">
        <v>808</v>
      </c>
      <c r="D532" s="55">
        <v>20004</v>
      </c>
      <c r="E532" t="s">
        <v>460</v>
      </c>
      <c r="F532">
        <v>52</v>
      </c>
      <c r="G532" s="49">
        <v>24338</v>
      </c>
      <c r="H532">
        <v>560827</v>
      </c>
      <c r="I532" s="49">
        <v>32223</v>
      </c>
      <c r="J532" t="s">
        <v>417</v>
      </c>
    </row>
    <row r="533" spans="1:10" x14ac:dyDescent="0.25">
      <c r="A533" t="s">
        <v>408</v>
      </c>
      <c r="B533" t="s">
        <v>784</v>
      </c>
      <c r="C533" t="s">
        <v>152</v>
      </c>
      <c r="D533" s="55">
        <v>25032</v>
      </c>
      <c r="E533" t="s">
        <v>536</v>
      </c>
      <c r="F533">
        <v>53</v>
      </c>
      <c r="G533" s="49">
        <v>23783</v>
      </c>
      <c r="H533">
        <v>560747</v>
      </c>
      <c r="I533" s="49">
        <v>32803</v>
      </c>
      <c r="J533" t="s">
        <v>417</v>
      </c>
    </row>
    <row r="534" spans="1:10" x14ac:dyDescent="0.25">
      <c r="A534" t="s">
        <v>408</v>
      </c>
      <c r="B534" t="s">
        <v>586</v>
      </c>
      <c r="C534" t="s">
        <v>535</v>
      </c>
      <c r="D534" s="55">
        <v>25776</v>
      </c>
      <c r="E534" t="s">
        <v>445</v>
      </c>
      <c r="F534">
        <v>55</v>
      </c>
      <c r="G534" s="49">
        <v>23091</v>
      </c>
      <c r="H534">
        <v>560838</v>
      </c>
      <c r="I534" s="49">
        <v>32618</v>
      </c>
      <c r="J534" t="s">
        <v>417</v>
      </c>
    </row>
    <row r="535" spans="1:10" x14ac:dyDescent="0.25">
      <c r="A535" t="s">
        <v>408</v>
      </c>
      <c r="B535" t="s">
        <v>634</v>
      </c>
      <c r="C535" t="s">
        <v>630</v>
      </c>
      <c r="D535" s="55">
        <v>30036</v>
      </c>
      <c r="E535" t="s">
        <v>473</v>
      </c>
      <c r="F535">
        <v>52</v>
      </c>
      <c r="G535" s="49">
        <v>24280</v>
      </c>
      <c r="H535">
        <v>560842</v>
      </c>
      <c r="I535" s="49">
        <v>32606</v>
      </c>
      <c r="J535" t="s">
        <v>417</v>
      </c>
    </row>
    <row r="536" spans="1:10" x14ac:dyDescent="0.25">
      <c r="A536" t="s">
        <v>413</v>
      </c>
      <c r="B536" t="s">
        <v>730</v>
      </c>
      <c r="C536" t="s">
        <v>441</v>
      </c>
      <c r="D536" s="55">
        <v>28908</v>
      </c>
      <c r="E536" t="s">
        <v>460</v>
      </c>
      <c r="F536">
        <v>51</v>
      </c>
      <c r="G536" s="49">
        <v>24570</v>
      </c>
      <c r="H536">
        <v>560837</v>
      </c>
      <c r="I536" s="49">
        <v>32631</v>
      </c>
      <c r="J536" t="s">
        <v>417</v>
      </c>
    </row>
    <row r="537" spans="1:10" x14ac:dyDescent="0.25">
      <c r="A537" t="s">
        <v>408</v>
      </c>
      <c r="B537" t="s">
        <v>719</v>
      </c>
      <c r="C537" t="s">
        <v>465</v>
      </c>
      <c r="D537" s="55">
        <v>20076</v>
      </c>
      <c r="E537" t="s">
        <v>470</v>
      </c>
      <c r="F537">
        <v>58</v>
      </c>
      <c r="G537" s="49">
        <v>22065</v>
      </c>
      <c r="H537">
        <v>350371</v>
      </c>
      <c r="I537" s="49">
        <v>32755</v>
      </c>
      <c r="J537" t="s">
        <v>417</v>
      </c>
    </row>
    <row r="538" spans="1:10" x14ac:dyDescent="0.25">
      <c r="A538" t="s">
        <v>408</v>
      </c>
      <c r="B538" t="s">
        <v>665</v>
      </c>
      <c r="C538" t="s">
        <v>155</v>
      </c>
      <c r="D538" s="55">
        <v>19188</v>
      </c>
      <c r="E538" t="s">
        <v>726</v>
      </c>
      <c r="F538">
        <v>53</v>
      </c>
      <c r="G538" s="49">
        <v>23660</v>
      </c>
      <c r="H538">
        <v>560765</v>
      </c>
      <c r="I538" s="49">
        <v>32648</v>
      </c>
      <c r="J538" t="s">
        <v>417</v>
      </c>
    </row>
    <row r="539" spans="1:10" x14ac:dyDescent="0.25">
      <c r="A539" t="s">
        <v>408</v>
      </c>
      <c r="B539" t="s">
        <v>618</v>
      </c>
      <c r="C539" t="s">
        <v>685</v>
      </c>
      <c r="D539" s="55">
        <v>27384</v>
      </c>
      <c r="E539" t="s">
        <v>442</v>
      </c>
      <c r="F539">
        <v>55</v>
      </c>
      <c r="G539" s="49">
        <v>22961</v>
      </c>
      <c r="H539">
        <v>560850</v>
      </c>
      <c r="I539" s="49">
        <v>32761</v>
      </c>
      <c r="J539" t="s">
        <v>417</v>
      </c>
    </row>
    <row r="540" spans="1:10" x14ac:dyDescent="0.25">
      <c r="A540" t="s">
        <v>408</v>
      </c>
      <c r="B540" t="s">
        <v>531</v>
      </c>
      <c r="C540" t="s">
        <v>621</v>
      </c>
      <c r="D540" s="55">
        <v>21804</v>
      </c>
      <c r="E540" t="s">
        <v>449</v>
      </c>
      <c r="F540">
        <v>54</v>
      </c>
      <c r="G540" s="49">
        <v>23562</v>
      </c>
      <c r="H540">
        <v>560851</v>
      </c>
      <c r="I540" s="49">
        <v>32513</v>
      </c>
      <c r="J540" t="s">
        <v>417</v>
      </c>
    </row>
    <row r="541" spans="1:10" x14ac:dyDescent="0.25">
      <c r="A541" t="s">
        <v>413</v>
      </c>
      <c r="B541" t="s">
        <v>497</v>
      </c>
      <c r="C541" t="s">
        <v>706</v>
      </c>
      <c r="D541" s="55">
        <v>23676</v>
      </c>
      <c r="E541" t="s">
        <v>473</v>
      </c>
      <c r="F541">
        <v>53</v>
      </c>
      <c r="G541" s="49">
        <v>23799</v>
      </c>
      <c r="H541">
        <v>351446</v>
      </c>
      <c r="I541" s="49">
        <v>33153</v>
      </c>
      <c r="J541" t="s">
        <v>417</v>
      </c>
    </row>
    <row r="542" spans="1:10" x14ac:dyDescent="0.25">
      <c r="A542" t="s">
        <v>413</v>
      </c>
      <c r="B542" t="s">
        <v>476</v>
      </c>
      <c r="C542" t="s">
        <v>583</v>
      </c>
      <c r="D542" s="55">
        <v>20244</v>
      </c>
      <c r="E542" t="s">
        <v>416</v>
      </c>
      <c r="F542">
        <v>55</v>
      </c>
      <c r="G542" s="49">
        <v>23230</v>
      </c>
      <c r="H542">
        <v>560856</v>
      </c>
      <c r="I542" s="49">
        <v>32570</v>
      </c>
      <c r="J542" t="s">
        <v>417</v>
      </c>
    </row>
    <row r="543" spans="1:10" x14ac:dyDescent="0.25">
      <c r="A543" t="s">
        <v>408</v>
      </c>
      <c r="B543" t="s">
        <v>639</v>
      </c>
      <c r="C543" t="s">
        <v>776</v>
      </c>
      <c r="D543" s="55">
        <v>27564</v>
      </c>
      <c r="E543" t="s">
        <v>425</v>
      </c>
      <c r="F543">
        <v>52</v>
      </c>
      <c r="G543" s="49">
        <v>24310</v>
      </c>
      <c r="H543">
        <v>560803</v>
      </c>
      <c r="I543" s="49">
        <v>32838</v>
      </c>
      <c r="J543" t="s">
        <v>417</v>
      </c>
    </row>
    <row r="544" spans="1:10" x14ac:dyDescent="0.25">
      <c r="A544" t="s">
        <v>408</v>
      </c>
      <c r="B544" t="s">
        <v>471</v>
      </c>
      <c r="C544" t="s">
        <v>532</v>
      </c>
      <c r="D544" s="55">
        <v>19092</v>
      </c>
      <c r="E544" t="s">
        <v>416</v>
      </c>
      <c r="F544">
        <v>52</v>
      </c>
      <c r="G544" s="49">
        <v>24202</v>
      </c>
      <c r="H544">
        <v>560795</v>
      </c>
      <c r="I544" s="49">
        <v>32852</v>
      </c>
      <c r="J544" t="s">
        <v>417</v>
      </c>
    </row>
    <row r="545" spans="1:10" x14ac:dyDescent="0.25">
      <c r="A545" t="s">
        <v>413</v>
      </c>
      <c r="B545" t="s">
        <v>570</v>
      </c>
      <c r="C545" t="s">
        <v>515</v>
      </c>
      <c r="D545" s="55">
        <v>18144</v>
      </c>
      <c r="E545" t="s">
        <v>638</v>
      </c>
      <c r="F545">
        <v>54</v>
      </c>
      <c r="G545" s="49">
        <v>23441</v>
      </c>
      <c r="H545">
        <v>351492</v>
      </c>
      <c r="I545" s="49">
        <v>32796</v>
      </c>
      <c r="J545" t="s">
        <v>417</v>
      </c>
    </row>
    <row r="546" spans="1:10" x14ac:dyDescent="0.25">
      <c r="A546" t="s">
        <v>408</v>
      </c>
      <c r="B546" t="s">
        <v>431</v>
      </c>
      <c r="C546" t="s">
        <v>155</v>
      </c>
      <c r="D546" s="55">
        <v>26352</v>
      </c>
      <c r="E546" t="s">
        <v>536</v>
      </c>
      <c r="F546">
        <v>51</v>
      </c>
      <c r="G546" s="49">
        <v>24436</v>
      </c>
      <c r="H546">
        <v>350735</v>
      </c>
      <c r="I546" s="49">
        <v>32533</v>
      </c>
      <c r="J546" t="s">
        <v>421</v>
      </c>
    </row>
    <row r="547" spans="1:10" x14ac:dyDescent="0.25">
      <c r="A547" t="s">
        <v>408</v>
      </c>
      <c r="B547" t="s">
        <v>625</v>
      </c>
      <c r="C547" t="s">
        <v>444</v>
      </c>
      <c r="D547" s="55">
        <v>27156</v>
      </c>
      <c r="E547" t="s">
        <v>619</v>
      </c>
      <c r="F547">
        <v>54</v>
      </c>
      <c r="G547" s="49">
        <v>23472</v>
      </c>
      <c r="H547">
        <v>350740</v>
      </c>
      <c r="I547" s="49">
        <v>32648</v>
      </c>
      <c r="J547" t="s">
        <v>421</v>
      </c>
    </row>
    <row r="548" spans="1:10" x14ac:dyDescent="0.25">
      <c r="A548" t="s">
        <v>413</v>
      </c>
      <c r="B548" t="s">
        <v>528</v>
      </c>
      <c r="C548" t="s">
        <v>809</v>
      </c>
      <c r="D548" s="55">
        <v>25680</v>
      </c>
      <c r="E548" t="s">
        <v>473</v>
      </c>
      <c r="F548">
        <v>52</v>
      </c>
      <c r="G548" s="49">
        <v>24159</v>
      </c>
      <c r="H548">
        <v>560856</v>
      </c>
      <c r="I548" s="49">
        <v>32763</v>
      </c>
      <c r="J548" t="s">
        <v>421</v>
      </c>
    </row>
    <row r="549" spans="1:10" x14ac:dyDescent="0.25">
      <c r="A549" t="s">
        <v>408</v>
      </c>
      <c r="B549" t="s">
        <v>506</v>
      </c>
      <c r="C549" t="s">
        <v>465</v>
      </c>
      <c r="D549" s="55">
        <v>22008</v>
      </c>
      <c r="E549" t="s">
        <v>422</v>
      </c>
      <c r="F549">
        <v>52</v>
      </c>
      <c r="G549" s="49">
        <v>24132</v>
      </c>
      <c r="H549">
        <v>350742</v>
      </c>
      <c r="I549" s="49">
        <v>32601</v>
      </c>
      <c r="J549" t="s">
        <v>421</v>
      </c>
    </row>
    <row r="550" spans="1:10" x14ac:dyDescent="0.25">
      <c r="A550" t="s">
        <v>408</v>
      </c>
      <c r="B550" t="s">
        <v>503</v>
      </c>
      <c r="C550" t="s">
        <v>810</v>
      </c>
      <c r="D550" s="55">
        <v>28968</v>
      </c>
      <c r="E550" t="s">
        <v>811</v>
      </c>
      <c r="F550">
        <v>60</v>
      </c>
      <c r="G550" s="49">
        <v>21407</v>
      </c>
      <c r="H550">
        <v>350770</v>
      </c>
      <c r="I550" s="49">
        <v>32920</v>
      </c>
      <c r="J550" t="s">
        <v>421</v>
      </c>
    </row>
    <row r="551" spans="1:10" x14ac:dyDescent="0.25">
      <c r="A551" t="s">
        <v>413</v>
      </c>
      <c r="B551" t="s">
        <v>528</v>
      </c>
      <c r="C551" t="s">
        <v>472</v>
      </c>
      <c r="D551" s="55">
        <v>25944</v>
      </c>
      <c r="E551" t="s">
        <v>457</v>
      </c>
      <c r="F551">
        <v>52</v>
      </c>
      <c r="G551" s="49">
        <v>24249</v>
      </c>
      <c r="H551">
        <v>350756</v>
      </c>
      <c r="I551" s="49">
        <v>32961</v>
      </c>
      <c r="J551" t="s">
        <v>421</v>
      </c>
    </row>
    <row r="552" spans="1:10" x14ac:dyDescent="0.25">
      <c r="A552" t="s">
        <v>413</v>
      </c>
      <c r="B552" t="s">
        <v>443</v>
      </c>
      <c r="C552" t="s">
        <v>812</v>
      </c>
      <c r="D552" s="55">
        <v>18084</v>
      </c>
      <c r="E552" t="s">
        <v>813</v>
      </c>
      <c r="F552">
        <v>56</v>
      </c>
      <c r="G552" s="49">
        <v>22693</v>
      </c>
      <c r="H552">
        <v>350561</v>
      </c>
      <c r="I552" s="49">
        <v>32968</v>
      </c>
      <c r="J552" t="s">
        <v>421</v>
      </c>
    </row>
    <row r="553" spans="1:10" x14ac:dyDescent="0.25">
      <c r="A553" t="s">
        <v>413</v>
      </c>
      <c r="B553" t="s">
        <v>521</v>
      </c>
      <c r="C553" t="s">
        <v>750</v>
      </c>
      <c r="D553" s="55">
        <v>20520</v>
      </c>
      <c r="E553" t="s">
        <v>416</v>
      </c>
      <c r="F553">
        <v>52</v>
      </c>
      <c r="G553" s="49">
        <v>24112</v>
      </c>
      <c r="H553">
        <v>351375</v>
      </c>
      <c r="I553" s="49">
        <v>33027</v>
      </c>
      <c r="J553" t="s">
        <v>421</v>
      </c>
    </row>
    <row r="554" spans="1:10" x14ac:dyDescent="0.25">
      <c r="A554" t="s">
        <v>413</v>
      </c>
      <c r="B554" t="s">
        <v>615</v>
      </c>
      <c r="C554" t="s">
        <v>764</v>
      </c>
      <c r="D554" s="55">
        <v>21396</v>
      </c>
      <c r="E554" t="s">
        <v>738</v>
      </c>
      <c r="F554">
        <v>52</v>
      </c>
      <c r="G554" s="49">
        <v>24262</v>
      </c>
      <c r="H554">
        <v>350715</v>
      </c>
      <c r="I554" s="49">
        <v>32958</v>
      </c>
      <c r="J554" t="s">
        <v>421</v>
      </c>
    </row>
    <row r="555" spans="1:10" x14ac:dyDescent="0.25">
      <c r="A555" t="s">
        <v>408</v>
      </c>
      <c r="B555" t="s">
        <v>559</v>
      </c>
      <c r="C555" t="s">
        <v>410</v>
      </c>
      <c r="D555" s="55">
        <v>23364</v>
      </c>
      <c r="E555" t="s">
        <v>442</v>
      </c>
      <c r="F555">
        <v>55</v>
      </c>
      <c r="G555" s="49">
        <v>22926</v>
      </c>
      <c r="H555">
        <v>350782</v>
      </c>
      <c r="I555" s="49">
        <v>32899</v>
      </c>
      <c r="J555" t="s">
        <v>421</v>
      </c>
    </row>
    <row r="556" spans="1:10" x14ac:dyDescent="0.25">
      <c r="A556" t="s">
        <v>413</v>
      </c>
      <c r="B556" t="s">
        <v>526</v>
      </c>
      <c r="C556" t="s">
        <v>507</v>
      </c>
      <c r="D556" s="55">
        <v>18288</v>
      </c>
      <c r="E556" t="s">
        <v>473</v>
      </c>
      <c r="F556">
        <v>53</v>
      </c>
      <c r="G556" s="49">
        <v>23799</v>
      </c>
      <c r="H556">
        <v>350535</v>
      </c>
      <c r="I556" s="49">
        <v>33153</v>
      </c>
      <c r="J556" t="s">
        <v>466</v>
      </c>
    </row>
    <row r="557" spans="1:10" x14ac:dyDescent="0.25">
      <c r="A557" t="s">
        <v>454</v>
      </c>
      <c r="B557" t="s">
        <v>471</v>
      </c>
      <c r="C557" t="s">
        <v>491</v>
      </c>
      <c r="D557" s="55">
        <v>23040</v>
      </c>
      <c r="E557" t="s">
        <v>658</v>
      </c>
      <c r="F557">
        <v>52</v>
      </c>
      <c r="G557" s="49">
        <v>24369</v>
      </c>
      <c r="H557">
        <v>350684</v>
      </c>
      <c r="I557" s="49">
        <v>33215</v>
      </c>
      <c r="J557" t="s">
        <v>466</v>
      </c>
    </row>
    <row r="558" spans="1:10" x14ac:dyDescent="0.25">
      <c r="A558" t="s">
        <v>413</v>
      </c>
      <c r="B558" t="s">
        <v>612</v>
      </c>
      <c r="C558" t="s">
        <v>737</v>
      </c>
      <c r="D558" s="55">
        <v>23616</v>
      </c>
      <c r="E558" t="s">
        <v>460</v>
      </c>
      <c r="F558">
        <v>50</v>
      </c>
      <c r="G558" s="49">
        <v>24894</v>
      </c>
      <c r="H558">
        <v>350502</v>
      </c>
      <c r="I558" s="49">
        <v>33187</v>
      </c>
      <c r="J558" t="s">
        <v>466</v>
      </c>
    </row>
    <row r="559" spans="1:10" x14ac:dyDescent="0.25">
      <c r="A559" t="s">
        <v>408</v>
      </c>
      <c r="B559" t="s">
        <v>531</v>
      </c>
      <c r="C559" t="s">
        <v>604</v>
      </c>
      <c r="D559" s="55">
        <v>29100</v>
      </c>
      <c r="E559" t="s">
        <v>814</v>
      </c>
      <c r="F559">
        <v>50</v>
      </c>
      <c r="G559" s="49">
        <v>24845</v>
      </c>
      <c r="H559">
        <v>350606</v>
      </c>
      <c r="I559" s="49">
        <v>33097</v>
      </c>
      <c r="J559" t="s">
        <v>466</v>
      </c>
    </row>
    <row r="560" spans="1:10" x14ac:dyDescent="0.25">
      <c r="A560" t="s">
        <v>413</v>
      </c>
      <c r="B560" t="s">
        <v>631</v>
      </c>
      <c r="C560" t="s">
        <v>640</v>
      </c>
      <c r="D560" s="55">
        <v>20316</v>
      </c>
      <c r="E560" t="s">
        <v>442</v>
      </c>
      <c r="F560">
        <v>48</v>
      </c>
      <c r="G560" s="49">
        <v>25625</v>
      </c>
      <c r="H560">
        <v>350648</v>
      </c>
      <c r="I560" s="49">
        <v>33022</v>
      </c>
      <c r="J560" t="s">
        <v>466</v>
      </c>
    </row>
    <row r="561" spans="1:10" x14ac:dyDescent="0.25">
      <c r="A561" t="s">
        <v>413</v>
      </c>
      <c r="B561" t="s">
        <v>476</v>
      </c>
      <c r="C561" t="s">
        <v>815</v>
      </c>
      <c r="D561" s="55">
        <v>20472</v>
      </c>
      <c r="E561" t="s">
        <v>460</v>
      </c>
      <c r="F561">
        <v>57</v>
      </c>
      <c r="G561" s="49">
        <v>22338</v>
      </c>
      <c r="H561">
        <v>560886</v>
      </c>
      <c r="I561" s="49">
        <v>33202</v>
      </c>
      <c r="J561" t="s">
        <v>466</v>
      </c>
    </row>
    <row r="562" spans="1:10" x14ac:dyDescent="0.25">
      <c r="A562" t="s">
        <v>408</v>
      </c>
      <c r="B562" t="s">
        <v>712</v>
      </c>
      <c r="C562" t="s">
        <v>453</v>
      </c>
      <c r="D562" s="55">
        <v>29580</v>
      </c>
      <c r="E562" t="s">
        <v>555</v>
      </c>
      <c r="F562">
        <v>53</v>
      </c>
      <c r="G562" s="49">
        <v>23976</v>
      </c>
      <c r="H562">
        <v>561222</v>
      </c>
      <c r="I562" s="49">
        <v>33215</v>
      </c>
      <c r="J562" t="s">
        <v>466</v>
      </c>
    </row>
    <row r="563" spans="1:10" x14ac:dyDescent="0.25">
      <c r="A563" t="s">
        <v>413</v>
      </c>
      <c r="B563" t="s">
        <v>511</v>
      </c>
      <c r="C563" t="s">
        <v>816</v>
      </c>
      <c r="D563" s="55">
        <v>19128</v>
      </c>
      <c r="E563" t="s">
        <v>457</v>
      </c>
      <c r="F563">
        <v>50</v>
      </c>
      <c r="G563" s="49">
        <v>25041</v>
      </c>
      <c r="H563">
        <v>350510</v>
      </c>
      <c r="I563" s="49">
        <v>33138</v>
      </c>
      <c r="J563" t="s">
        <v>466</v>
      </c>
    </row>
    <row r="564" spans="1:10" x14ac:dyDescent="0.25">
      <c r="A564" t="s">
        <v>413</v>
      </c>
      <c r="B564" t="s">
        <v>817</v>
      </c>
      <c r="C564" t="s">
        <v>513</v>
      </c>
      <c r="D564" s="55">
        <v>18492</v>
      </c>
      <c r="E564" t="s">
        <v>416</v>
      </c>
      <c r="F564">
        <v>56</v>
      </c>
      <c r="G564" s="49">
        <v>22731</v>
      </c>
      <c r="H564">
        <v>350389</v>
      </c>
      <c r="I564" s="49">
        <v>32914</v>
      </c>
      <c r="J564" t="s">
        <v>466</v>
      </c>
    </row>
    <row r="565" spans="1:10" x14ac:dyDescent="0.25">
      <c r="A565" t="s">
        <v>408</v>
      </c>
      <c r="B565" t="s">
        <v>673</v>
      </c>
      <c r="C565" t="s">
        <v>621</v>
      </c>
      <c r="D565" s="55">
        <v>30708</v>
      </c>
      <c r="E565" t="s">
        <v>536</v>
      </c>
      <c r="F565">
        <v>51</v>
      </c>
      <c r="G565" s="49">
        <v>24727</v>
      </c>
      <c r="H565">
        <v>560894</v>
      </c>
      <c r="I565" s="49">
        <v>33028</v>
      </c>
      <c r="J565" t="s">
        <v>412</v>
      </c>
    </row>
    <row r="566" spans="1:10" x14ac:dyDescent="0.25">
      <c r="A566" t="s">
        <v>413</v>
      </c>
      <c r="B566" t="s">
        <v>549</v>
      </c>
      <c r="C566" t="s">
        <v>707</v>
      </c>
      <c r="D566" s="55">
        <v>23364</v>
      </c>
      <c r="E566" t="s">
        <v>457</v>
      </c>
      <c r="F566">
        <v>51</v>
      </c>
      <c r="G566" s="49">
        <v>24539</v>
      </c>
      <c r="H566">
        <v>350866</v>
      </c>
      <c r="I566" s="49">
        <v>33010</v>
      </c>
      <c r="J566" t="s">
        <v>412</v>
      </c>
    </row>
    <row r="567" spans="1:10" x14ac:dyDescent="0.25">
      <c r="A567" t="s">
        <v>413</v>
      </c>
      <c r="B567" t="s">
        <v>546</v>
      </c>
      <c r="C567" t="s">
        <v>818</v>
      </c>
      <c r="D567" s="55">
        <v>20556</v>
      </c>
      <c r="E567" t="s">
        <v>416</v>
      </c>
      <c r="F567">
        <v>52</v>
      </c>
      <c r="G567" s="49">
        <v>24298</v>
      </c>
      <c r="H567">
        <v>560908</v>
      </c>
      <c r="I567" s="49">
        <v>33027</v>
      </c>
      <c r="J567" t="s">
        <v>412</v>
      </c>
    </row>
    <row r="568" spans="1:10" x14ac:dyDescent="0.25">
      <c r="A568" t="s">
        <v>408</v>
      </c>
      <c r="B568" t="s">
        <v>461</v>
      </c>
      <c r="C568" t="s">
        <v>746</v>
      </c>
      <c r="D568" s="55">
        <v>26892</v>
      </c>
      <c r="E568" t="s">
        <v>445</v>
      </c>
      <c r="F568">
        <v>55</v>
      </c>
      <c r="G568" s="49">
        <v>22992</v>
      </c>
      <c r="H568">
        <v>561090</v>
      </c>
      <c r="I568" s="49">
        <v>32998</v>
      </c>
      <c r="J568" t="s">
        <v>412</v>
      </c>
    </row>
    <row r="569" spans="1:10" x14ac:dyDescent="0.25">
      <c r="A569" t="s">
        <v>408</v>
      </c>
      <c r="B569" t="s">
        <v>547</v>
      </c>
      <c r="C569" t="s">
        <v>444</v>
      </c>
      <c r="D569" s="55">
        <v>18276</v>
      </c>
      <c r="E569" t="s">
        <v>411</v>
      </c>
      <c r="F569">
        <v>51</v>
      </c>
      <c r="G569" s="49">
        <v>24421</v>
      </c>
      <c r="H569">
        <v>560819</v>
      </c>
      <c r="I569" s="49">
        <v>33217</v>
      </c>
      <c r="J569" t="s">
        <v>412</v>
      </c>
    </row>
    <row r="570" spans="1:10" x14ac:dyDescent="0.25">
      <c r="A570" t="s">
        <v>413</v>
      </c>
      <c r="B570" t="s">
        <v>418</v>
      </c>
      <c r="C570" t="s">
        <v>453</v>
      </c>
      <c r="D570" s="55">
        <v>30324</v>
      </c>
      <c r="E570" t="s">
        <v>460</v>
      </c>
      <c r="F570">
        <v>52</v>
      </c>
      <c r="G570" s="49">
        <v>24171</v>
      </c>
      <c r="H570">
        <v>560835</v>
      </c>
      <c r="I570" s="49">
        <v>32881</v>
      </c>
      <c r="J570" t="s">
        <v>412</v>
      </c>
    </row>
    <row r="571" spans="1:10" x14ac:dyDescent="0.25">
      <c r="A571" t="s">
        <v>413</v>
      </c>
      <c r="B571" t="s">
        <v>712</v>
      </c>
      <c r="C571" t="s">
        <v>489</v>
      </c>
      <c r="D571" s="55">
        <v>22656</v>
      </c>
      <c r="E571" t="s">
        <v>622</v>
      </c>
      <c r="F571">
        <v>49</v>
      </c>
      <c r="G571" s="49">
        <v>25149</v>
      </c>
      <c r="H571">
        <v>560901</v>
      </c>
      <c r="I571" s="49">
        <v>33015</v>
      </c>
      <c r="J571" t="s">
        <v>412</v>
      </c>
    </row>
    <row r="572" spans="1:10" x14ac:dyDescent="0.25">
      <c r="A572" t="s">
        <v>408</v>
      </c>
      <c r="B572" t="s">
        <v>410</v>
      </c>
      <c r="C572" t="s">
        <v>542</v>
      </c>
      <c r="D572" s="55">
        <v>26076</v>
      </c>
      <c r="E572" t="s">
        <v>473</v>
      </c>
      <c r="F572">
        <v>52</v>
      </c>
      <c r="G572" s="49">
        <v>24232</v>
      </c>
      <c r="H572">
        <v>560907</v>
      </c>
      <c r="I572" s="49">
        <v>33036</v>
      </c>
      <c r="J572" t="s">
        <v>412</v>
      </c>
    </row>
    <row r="573" spans="1:10" x14ac:dyDescent="0.25">
      <c r="A573" t="s">
        <v>408</v>
      </c>
      <c r="B573" t="s">
        <v>431</v>
      </c>
      <c r="C573" t="s">
        <v>410</v>
      </c>
      <c r="D573" s="55">
        <v>28416</v>
      </c>
      <c r="E573" t="s">
        <v>482</v>
      </c>
      <c r="F573">
        <v>52</v>
      </c>
      <c r="G573" s="49">
        <v>24226</v>
      </c>
      <c r="H573">
        <v>560857</v>
      </c>
      <c r="I573" s="49">
        <v>32996</v>
      </c>
      <c r="J573" t="s">
        <v>412</v>
      </c>
    </row>
    <row r="574" spans="1:10" x14ac:dyDescent="0.25">
      <c r="A574" t="s">
        <v>408</v>
      </c>
      <c r="B574" t="s">
        <v>713</v>
      </c>
      <c r="C574" t="s">
        <v>155</v>
      </c>
      <c r="D574" s="55">
        <v>26316</v>
      </c>
      <c r="E574" t="s">
        <v>445</v>
      </c>
      <c r="F574">
        <v>52</v>
      </c>
      <c r="G574" s="49">
        <v>24143</v>
      </c>
      <c r="H574">
        <v>560916</v>
      </c>
      <c r="I574" s="49">
        <v>33232</v>
      </c>
      <c r="J574" t="s">
        <v>412</v>
      </c>
    </row>
    <row r="575" spans="1:10" x14ac:dyDescent="0.25">
      <c r="A575" t="s">
        <v>413</v>
      </c>
      <c r="B575" t="s">
        <v>437</v>
      </c>
      <c r="C575" t="s">
        <v>819</v>
      </c>
      <c r="D575" s="55">
        <v>26292</v>
      </c>
      <c r="E575" t="s">
        <v>457</v>
      </c>
      <c r="F575">
        <v>50</v>
      </c>
      <c r="G575" s="49">
        <v>24975</v>
      </c>
      <c r="H575">
        <v>350755</v>
      </c>
      <c r="I575" s="49">
        <v>33066</v>
      </c>
      <c r="J575" t="s">
        <v>412</v>
      </c>
    </row>
    <row r="576" spans="1:10" x14ac:dyDescent="0.25">
      <c r="A576" t="s">
        <v>408</v>
      </c>
      <c r="B576" t="s">
        <v>574</v>
      </c>
      <c r="C576" t="s">
        <v>550</v>
      </c>
      <c r="D576" s="55">
        <v>19596</v>
      </c>
      <c r="E576" t="s">
        <v>460</v>
      </c>
      <c r="F576">
        <v>50</v>
      </c>
      <c r="G576" s="49">
        <v>24786</v>
      </c>
      <c r="H576">
        <v>560927</v>
      </c>
      <c r="I576" s="49">
        <v>32935</v>
      </c>
      <c r="J576" t="s">
        <v>417</v>
      </c>
    </row>
    <row r="577" spans="1:10" x14ac:dyDescent="0.25">
      <c r="A577" t="s">
        <v>413</v>
      </c>
      <c r="B577" t="s">
        <v>469</v>
      </c>
      <c r="C577" t="s">
        <v>820</v>
      </c>
      <c r="D577" s="55">
        <v>18072</v>
      </c>
      <c r="E577" t="s">
        <v>422</v>
      </c>
      <c r="F577">
        <v>51</v>
      </c>
      <c r="G577" s="49">
        <v>24449</v>
      </c>
      <c r="H577">
        <v>560925</v>
      </c>
      <c r="I577" s="49">
        <v>33157</v>
      </c>
      <c r="J577" t="s">
        <v>417</v>
      </c>
    </row>
    <row r="578" spans="1:10" x14ac:dyDescent="0.25">
      <c r="A578" t="s">
        <v>413</v>
      </c>
      <c r="B578" t="s">
        <v>511</v>
      </c>
      <c r="C578" t="s">
        <v>682</v>
      </c>
      <c r="D578" s="55">
        <v>24084</v>
      </c>
      <c r="E578" t="s">
        <v>416</v>
      </c>
      <c r="F578">
        <v>51</v>
      </c>
      <c r="G578" s="49">
        <v>24657</v>
      </c>
      <c r="H578">
        <v>350061</v>
      </c>
      <c r="I578" s="49">
        <v>33071</v>
      </c>
      <c r="J578" t="s">
        <v>417</v>
      </c>
    </row>
    <row r="579" spans="1:10" x14ac:dyDescent="0.25">
      <c r="A579" t="s">
        <v>408</v>
      </c>
      <c r="B579" t="s">
        <v>492</v>
      </c>
      <c r="C579" t="s">
        <v>532</v>
      </c>
      <c r="D579" s="55">
        <v>26184</v>
      </c>
      <c r="E579" t="s">
        <v>821</v>
      </c>
      <c r="F579">
        <v>55</v>
      </c>
      <c r="G579" s="49">
        <v>23227</v>
      </c>
      <c r="H579">
        <v>350902</v>
      </c>
      <c r="I579" s="49">
        <v>33138</v>
      </c>
      <c r="J579" t="s">
        <v>417</v>
      </c>
    </row>
    <row r="580" spans="1:10" x14ac:dyDescent="0.25">
      <c r="A580" t="s">
        <v>408</v>
      </c>
      <c r="B580" t="s">
        <v>817</v>
      </c>
      <c r="C580" t="s">
        <v>822</v>
      </c>
      <c r="D580" s="55">
        <v>28488</v>
      </c>
      <c r="E580" t="s">
        <v>619</v>
      </c>
      <c r="F580">
        <v>52</v>
      </c>
      <c r="G580" s="49">
        <v>24278</v>
      </c>
      <c r="H580">
        <v>350903</v>
      </c>
      <c r="I580" s="49">
        <v>32966</v>
      </c>
      <c r="J580" t="s">
        <v>417</v>
      </c>
    </row>
    <row r="581" spans="1:10" x14ac:dyDescent="0.25">
      <c r="A581" t="s">
        <v>408</v>
      </c>
      <c r="B581" t="s">
        <v>521</v>
      </c>
      <c r="C581" t="s">
        <v>776</v>
      </c>
      <c r="D581" s="55">
        <v>29316</v>
      </c>
      <c r="E581" t="s">
        <v>445</v>
      </c>
      <c r="F581">
        <v>50</v>
      </c>
      <c r="G581" s="49">
        <v>25006</v>
      </c>
      <c r="H581">
        <v>350899</v>
      </c>
      <c r="I581" s="49">
        <v>33233</v>
      </c>
      <c r="J581" t="s">
        <v>417</v>
      </c>
    </row>
    <row r="582" spans="1:10" x14ac:dyDescent="0.25">
      <c r="A582" t="s">
        <v>413</v>
      </c>
      <c r="B582" t="s">
        <v>448</v>
      </c>
      <c r="C582" t="s">
        <v>633</v>
      </c>
      <c r="D582" s="55">
        <v>24252</v>
      </c>
      <c r="E582" t="s">
        <v>460</v>
      </c>
      <c r="F582">
        <v>50</v>
      </c>
      <c r="G582" s="49">
        <v>24913</v>
      </c>
      <c r="H582">
        <v>350450</v>
      </c>
      <c r="I582" s="49">
        <v>33188</v>
      </c>
      <c r="J582" t="s">
        <v>417</v>
      </c>
    </row>
    <row r="583" spans="1:10" x14ac:dyDescent="0.25">
      <c r="A583" t="s">
        <v>408</v>
      </c>
      <c r="B583" t="s">
        <v>784</v>
      </c>
      <c r="C583" t="s">
        <v>444</v>
      </c>
      <c r="D583" s="55">
        <v>19392</v>
      </c>
      <c r="E583" t="s">
        <v>445</v>
      </c>
      <c r="F583">
        <v>54</v>
      </c>
      <c r="G583" s="49">
        <v>23487</v>
      </c>
      <c r="H583">
        <v>560956</v>
      </c>
      <c r="I583" s="49">
        <v>33568</v>
      </c>
      <c r="J583" t="s">
        <v>417</v>
      </c>
    </row>
    <row r="584" spans="1:10" x14ac:dyDescent="0.25">
      <c r="A584" t="s">
        <v>413</v>
      </c>
      <c r="B584" t="s">
        <v>603</v>
      </c>
      <c r="C584" t="s">
        <v>640</v>
      </c>
      <c r="D584" s="55">
        <v>22752</v>
      </c>
      <c r="E584" t="s">
        <v>457</v>
      </c>
      <c r="F584">
        <v>48</v>
      </c>
      <c r="G584" s="49">
        <v>25691</v>
      </c>
      <c r="H584">
        <v>350219</v>
      </c>
      <c r="I584" s="49">
        <v>33326</v>
      </c>
      <c r="J584" t="s">
        <v>417</v>
      </c>
    </row>
    <row r="585" spans="1:10" x14ac:dyDescent="0.25">
      <c r="A585" t="s">
        <v>408</v>
      </c>
      <c r="B585" t="s">
        <v>569</v>
      </c>
      <c r="C585" t="s">
        <v>444</v>
      </c>
      <c r="D585" s="55">
        <v>30348</v>
      </c>
      <c r="E585" t="s">
        <v>619</v>
      </c>
      <c r="F585">
        <v>50</v>
      </c>
      <c r="G585" s="49">
        <v>24949</v>
      </c>
      <c r="H585">
        <v>350459</v>
      </c>
      <c r="I585" s="49">
        <v>33457</v>
      </c>
      <c r="J585" t="s">
        <v>417</v>
      </c>
    </row>
    <row r="586" spans="1:10" x14ac:dyDescent="0.25">
      <c r="A586" t="s">
        <v>413</v>
      </c>
      <c r="B586" t="s">
        <v>531</v>
      </c>
      <c r="C586" t="s">
        <v>510</v>
      </c>
      <c r="D586" s="55">
        <v>21744</v>
      </c>
      <c r="E586" t="s">
        <v>577</v>
      </c>
      <c r="F586">
        <v>50</v>
      </c>
      <c r="G586" s="49">
        <v>25072</v>
      </c>
      <c r="H586">
        <v>560920</v>
      </c>
      <c r="I586" s="49">
        <v>33493</v>
      </c>
      <c r="J586" t="s">
        <v>417</v>
      </c>
    </row>
    <row r="587" spans="1:10" x14ac:dyDescent="0.25">
      <c r="A587" t="s">
        <v>408</v>
      </c>
      <c r="B587" t="s">
        <v>524</v>
      </c>
      <c r="C587" t="s">
        <v>679</v>
      </c>
      <c r="D587" s="55">
        <v>18384</v>
      </c>
      <c r="E587" t="s">
        <v>619</v>
      </c>
      <c r="F587">
        <v>52</v>
      </c>
      <c r="G587" s="49">
        <v>24056</v>
      </c>
      <c r="H587">
        <v>350956</v>
      </c>
      <c r="I587" s="49">
        <v>33422</v>
      </c>
      <c r="J587" t="s">
        <v>417</v>
      </c>
    </row>
    <row r="588" spans="1:10" x14ac:dyDescent="0.25">
      <c r="A588" t="s">
        <v>413</v>
      </c>
      <c r="B588" t="s">
        <v>673</v>
      </c>
      <c r="C588" t="s">
        <v>510</v>
      </c>
      <c r="D588" s="55">
        <v>26808</v>
      </c>
      <c r="E588" t="s">
        <v>416</v>
      </c>
      <c r="F588">
        <v>59</v>
      </c>
      <c r="G588" s="49">
        <v>21645</v>
      </c>
      <c r="H588">
        <v>350949</v>
      </c>
      <c r="I588" s="49">
        <v>33318</v>
      </c>
      <c r="J588" t="s">
        <v>417</v>
      </c>
    </row>
    <row r="589" spans="1:10" x14ac:dyDescent="0.25">
      <c r="A589" t="s">
        <v>413</v>
      </c>
      <c r="B589" t="s">
        <v>549</v>
      </c>
      <c r="C589" t="s">
        <v>633</v>
      </c>
      <c r="D589" s="55">
        <v>21432</v>
      </c>
      <c r="E589" t="s">
        <v>473</v>
      </c>
      <c r="F589">
        <v>50</v>
      </c>
      <c r="G589" s="49">
        <v>25088</v>
      </c>
      <c r="H589">
        <v>560929</v>
      </c>
      <c r="I589" s="49">
        <v>33533</v>
      </c>
      <c r="J589" t="s">
        <v>417</v>
      </c>
    </row>
    <row r="590" spans="1:10" x14ac:dyDescent="0.25">
      <c r="A590" t="s">
        <v>413</v>
      </c>
      <c r="B590" t="s">
        <v>423</v>
      </c>
      <c r="C590" t="s">
        <v>823</v>
      </c>
      <c r="D590" s="55">
        <v>22920</v>
      </c>
      <c r="E590" t="s">
        <v>416</v>
      </c>
      <c r="F590">
        <v>50</v>
      </c>
      <c r="G590" s="49">
        <v>24918</v>
      </c>
      <c r="H590">
        <v>560858</v>
      </c>
      <c r="I590" s="49">
        <v>33348</v>
      </c>
      <c r="J590" t="s">
        <v>417</v>
      </c>
    </row>
    <row r="591" spans="1:10" x14ac:dyDescent="0.25">
      <c r="A591" t="s">
        <v>413</v>
      </c>
      <c r="B591" t="s">
        <v>673</v>
      </c>
      <c r="C591" t="s">
        <v>640</v>
      </c>
      <c r="D591" s="55">
        <v>20016</v>
      </c>
      <c r="E591" t="s">
        <v>508</v>
      </c>
      <c r="F591">
        <v>52</v>
      </c>
      <c r="G591" s="49">
        <v>24027</v>
      </c>
      <c r="H591">
        <v>351435</v>
      </c>
      <c r="I591" s="49">
        <v>33336</v>
      </c>
      <c r="J591" t="s">
        <v>417</v>
      </c>
    </row>
    <row r="592" spans="1:10" x14ac:dyDescent="0.25">
      <c r="A592" t="s">
        <v>413</v>
      </c>
      <c r="B592" t="s">
        <v>646</v>
      </c>
      <c r="C592" t="s">
        <v>565</v>
      </c>
      <c r="D592" s="55">
        <v>27840</v>
      </c>
      <c r="E592" t="s">
        <v>460</v>
      </c>
      <c r="F592">
        <v>53</v>
      </c>
      <c r="G592" s="49">
        <v>23989</v>
      </c>
      <c r="H592">
        <v>350977</v>
      </c>
      <c r="I592" s="49">
        <v>33361</v>
      </c>
      <c r="J592" t="s">
        <v>421</v>
      </c>
    </row>
    <row r="593" spans="1:10" x14ac:dyDescent="0.25">
      <c r="A593" t="s">
        <v>413</v>
      </c>
      <c r="B593" t="s">
        <v>503</v>
      </c>
      <c r="C593" t="s">
        <v>819</v>
      </c>
      <c r="D593" s="55">
        <v>20436</v>
      </c>
      <c r="E593" t="s">
        <v>460</v>
      </c>
      <c r="F593">
        <v>49</v>
      </c>
      <c r="G593" s="49">
        <v>25313</v>
      </c>
      <c r="H593">
        <v>350221</v>
      </c>
      <c r="I593" s="49">
        <v>33485</v>
      </c>
      <c r="J593" t="s">
        <v>421</v>
      </c>
    </row>
    <row r="594" spans="1:10" x14ac:dyDescent="0.25">
      <c r="A594" t="s">
        <v>413</v>
      </c>
      <c r="B594" t="s">
        <v>452</v>
      </c>
      <c r="C594" t="s">
        <v>781</v>
      </c>
      <c r="D594" s="55">
        <v>25860</v>
      </c>
      <c r="E594" t="s">
        <v>460</v>
      </c>
      <c r="F594">
        <v>51</v>
      </c>
      <c r="G594" s="49">
        <v>24635</v>
      </c>
      <c r="H594">
        <v>350993</v>
      </c>
      <c r="I594" s="49">
        <v>33378</v>
      </c>
      <c r="J594" t="s">
        <v>421</v>
      </c>
    </row>
    <row r="595" spans="1:10" x14ac:dyDescent="0.25">
      <c r="A595" t="s">
        <v>408</v>
      </c>
      <c r="B595" t="s">
        <v>512</v>
      </c>
      <c r="C595" t="s">
        <v>724</v>
      </c>
      <c r="D595" s="55">
        <v>28272</v>
      </c>
      <c r="E595" t="s">
        <v>686</v>
      </c>
      <c r="F595">
        <v>48</v>
      </c>
      <c r="G595" s="49">
        <v>25532</v>
      </c>
      <c r="H595">
        <v>350560</v>
      </c>
      <c r="I595" s="49">
        <v>33491</v>
      </c>
      <c r="J595" t="s">
        <v>421</v>
      </c>
    </row>
    <row r="596" spans="1:10" x14ac:dyDescent="0.25">
      <c r="A596" t="s">
        <v>413</v>
      </c>
      <c r="B596" t="s">
        <v>664</v>
      </c>
      <c r="C596" t="s">
        <v>435</v>
      </c>
      <c r="D596" s="55">
        <v>25680</v>
      </c>
      <c r="E596" t="s">
        <v>460</v>
      </c>
      <c r="F596">
        <v>48</v>
      </c>
      <c r="G596" s="49">
        <v>25517</v>
      </c>
      <c r="H596">
        <v>350666</v>
      </c>
      <c r="I596" s="49">
        <v>33243</v>
      </c>
      <c r="J596" t="s">
        <v>421</v>
      </c>
    </row>
    <row r="597" spans="1:10" x14ac:dyDescent="0.25">
      <c r="A597" t="s">
        <v>413</v>
      </c>
      <c r="B597" t="s">
        <v>634</v>
      </c>
      <c r="C597" t="s">
        <v>824</v>
      </c>
      <c r="D597" s="55">
        <v>23136</v>
      </c>
      <c r="E597" t="s">
        <v>411</v>
      </c>
      <c r="F597">
        <v>49</v>
      </c>
      <c r="G597" s="49">
        <v>25328</v>
      </c>
      <c r="H597">
        <v>561573</v>
      </c>
      <c r="I597" s="49">
        <v>33370</v>
      </c>
      <c r="J597" t="s">
        <v>421</v>
      </c>
    </row>
    <row r="598" spans="1:10" x14ac:dyDescent="0.25">
      <c r="A598" t="s">
        <v>408</v>
      </c>
      <c r="B598" t="s">
        <v>578</v>
      </c>
      <c r="C598" t="s">
        <v>155</v>
      </c>
      <c r="D598" s="55">
        <v>29832</v>
      </c>
      <c r="E598" t="s">
        <v>802</v>
      </c>
      <c r="F598">
        <v>53</v>
      </c>
      <c r="G598" s="49">
        <v>23804</v>
      </c>
      <c r="H598">
        <v>351001</v>
      </c>
      <c r="I598" s="49">
        <v>33300</v>
      </c>
      <c r="J598" t="s">
        <v>421</v>
      </c>
    </row>
    <row r="599" spans="1:10" x14ac:dyDescent="0.25">
      <c r="A599" t="s">
        <v>408</v>
      </c>
      <c r="B599" t="s">
        <v>503</v>
      </c>
      <c r="C599" t="s">
        <v>676</v>
      </c>
      <c r="D599" s="55">
        <v>19908</v>
      </c>
      <c r="E599" t="s">
        <v>445</v>
      </c>
      <c r="F599">
        <v>51</v>
      </c>
      <c r="G599" s="49">
        <v>24513</v>
      </c>
      <c r="H599">
        <v>350452</v>
      </c>
      <c r="I599" s="49">
        <v>33568</v>
      </c>
      <c r="J599" t="s">
        <v>421</v>
      </c>
    </row>
    <row r="600" spans="1:10" x14ac:dyDescent="0.25">
      <c r="A600" t="s">
        <v>413</v>
      </c>
      <c r="B600" t="s">
        <v>784</v>
      </c>
      <c r="C600" t="s">
        <v>475</v>
      </c>
      <c r="D600" s="55">
        <v>25884</v>
      </c>
      <c r="E600" t="s">
        <v>457</v>
      </c>
      <c r="F600">
        <v>50</v>
      </c>
      <c r="G600" s="49">
        <v>25011</v>
      </c>
      <c r="H600">
        <v>350460</v>
      </c>
      <c r="I600" s="49">
        <v>33582</v>
      </c>
      <c r="J600" t="s">
        <v>421</v>
      </c>
    </row>
    <row r="601" spans="1:10" x14ac:dyDescent="0.25">
      <c r="A601" t="s">
        <v>408</v>
      </c>
      <c r="B601" t="s">
        <v>446</v>
      </c>
      <c r="C601" t="s">
        <v>825</v>
      </c>
      <c r="D601" s="55">
        <v>26532</v>
      </c>
      <c r="E601" t="s">
        <v>445</v>
      </c>
      <c r="F601">
        <v>50</v>
      </c>
      <c r="G601" s="49">
        <v>24980</v>
      </c>
      <c r="H601">
        <v>568164</v>
      </c>
      <c r="I601" s="49">
        <v>33526</v>
      </c>
      <c r="J601" t="s">
        <v>421</v>
      </c>
    </row>
    <row r="602" spans="1:10" x14ac:dyDescent="0.25">
      <c r="A602" t="s">
        <v>408</v>
      </c>
      <c r="B602" t="s">
        <v>434</v>
      </c>
      <c r="C602" t="s">
        <v>826</v>
      </c>
      <c r="D602" s="55">
        <v>29016</v>
      </c>
      <c r="E602" t="s">
        <v>763</v>
      </c>
      <c r="F602">
        <v>50</v>
      </c>
      <c r="G602" s="49">
        <v>25100</v>
      </c>
      <c r="H602">
        <v>560899</v>
      </c>
      <c r="I602" s="49">
        <v>33263</v>
      </c>
      <c r="J602" t="s">
        <v>466</v>
      </c>
    </row>
    <row r="603" spans="1:10" x14ac:dyDescent="0.25">
      <c r="A603" t="s">
        <v>413</v>
      </c>
      <c r="B603" t="s">
        <v>574</v>
      </c>
      <c r="C603" t="s">
        <v>640</v>
      </c>
      <c r="D603" s="55">
        <v>28236</v>
      </c>
      <c r="E603" t="s">
        <v>457</v>
      </c>
      <c r="F603">
        <v>49</v>
      </c>
      <c r="G603" s="49">
        <v>25456</v>
      </c>
      <c r="H603">
        <v>350591</v>
      </c>
      <c r="I603" s="49">
        <v>33378</v>
      </c>
      <c r="J603" t="s">
        <v>466</v>
      </c>
    </row>
    <row r="604" spans="1:10" x14ac:dyDescent="0.25">
      <c r="A604" t="s">
        <v>413</v>
      </c>
      <c r="B604" t="s">
        <v>791</v>
      </c>
      <c r="C604" t="s">
        <v>827</v>
      </c>
      <c r="D604" s="55">
        <v>28764</v>
      </c>
      <c r="E604" t="s">
        <v>457</v>
      </c>
      <c r="F604">
        <v>48</v>
      </c>
      <c r="G604" s="49">
        <v>25486</v>
      </c>
      <c r="H604">
        <v>568168</v>
      </c>
      <c r="I604" s="49">
        <v>33859</v>
      </c>
      <c r="J604" t="s">
        <v>466</v>
      </c>
    </row>
    <row r="605" spans="1:10" x14ac:dyDescent="0.25">
      <c r="A605" t="s">
        <v>413</v>
      </c>
      <c r="B605" t="s">
        <v>578</v>
      </c>
      <c r="C605" t="s">
        <v>513</v>
      </c>
      <c r="D605" s="55">
        <v>24960</v>
      </c>
      <c r="E605" t="s">
        <v>416</v>
      </c>
      <c r="F605">
        <v>48</v>
      </c>
      <c r="G605" s="49">
        <v>25823</v>
      </c>
      <c r="H605">
        <v>350557</v>
      </c>
      <c r="I605" s="49">
        <v>33697</v>
      </c>
      <c r="J605" t="s">
        <v>466</v>
      </c>
    </row>
    <row r="606" spans="1:10" x14ac:dyDescent="0.25">
      <c r="A606" t="s">
        <v>413</v>
      </c>
      <c r="B606" t="s">
        <v>506</v>
      </c>
      <c r="C606" t="s">
        <v>539</v>
      </c>
      <c r="D606" s="55">
        <v>30840</v>
      </c>
      <c r="E606" t="s">
        <v>460</v>
      </c>
      <c r="F606">
        <v>61</v>
      </c>
      <c r="G606" s="49">
        <v>20750</v>
      </c>
      <c r="H606">
        <v>350486</v>
      </c>
      <c r="I606" s="49">
        <v>33650</v>
      </c>
      <c r="J606" t="s">
        <v>466</v>
      </c>
    </row>
    <row r="607" spans="1:10" x14ac:dyDescent="0.25">
      <c r="A607" t="s">
        <v>408</v>
      </c>
      <c r="B607" t="s">
        <v>590</v>
      </c>
      <c r="C607" t="s">
        <v>828</v>
      </c>
      <c r="D607" s="55">
        <v>22860</v>
      </c>
      <c r="E607" t="s">
        <v>460</v>
      </c>
      <c r="F607">
        <v>49</v>
      </c>
      <c r="G607" s="49">
        <v>25419</v>
      </c>
      <c r="H607">
        <v>351016</v>
      </c>
      <c r="I607" s="49">
        <v>33692</v>
      </c>
      <c r="J607" t="s">
        <v>466</v>
      </c>
    </row>
    <row r="608" spans="1:10" x14ac:dyDescent="0.25">
      <c r="A608" t="s">
        <v>408</v>
      </c>
      <c r="B608" t="s">
        <v>635</v>
      </c>
      <c r="C608" t="s">
        <v>453</v>
      </c>
      <c r="D608" s="55">
        <v>18744</v>
      </c>
      <c r="E608" t="s">
        <v>460</v>
      </c>
      <c r="F608">
        <v>48</v>
      </c>
      <c r="G608" s="49">
        <v>25488</v>
      </c>
      <c r="H608">
        <v>350853</v>
      </c>
      <c r="I608" s="49">
        <v>33699</v>
      </c>
      <c r="J608" t="s">
        <v>466</v>
      </c>
    </row>
    <row r="609" spans="1:10" x14ac:dyDescent="0.25">
      <c r="A609" t="s">
        <v>413</v>
      </c>
      <c r="B609" t="s">
        <v>464</v>
      </c>
      <c r="C609" t="s">
        <v>532</v>
      </c>
      <c r="D609" s="55">
        <v>24708</v>
      </c>
      <c r="E609" t="s">
        <v>738</v>
      </c>
      <c r="F609">
        <v>55</v>
      </c>
      <c r="G609" s="49">
        <v>23099</v>
      </c>
      <c r="H609">
        <v>560978</v>
      </c>
      <c r="I609" s="49">
        <v>33758</v>
      </c>
      <c r="J609" t="s">
        <v>466</v>
      </c>
    </row>
    <row r="610" spans="1:10" x14ac:dyDescent="0.25">
      <c r="A610" t="s">
        <v>408</v>
      </c>
      <c r="B610" t="s">
        <v>409</v>
      </c>
      <c r="C610" t="s">
        <v>155</v>
      </c>
      <c r="D610" s="55">
        <v>29772</v>
      </c>
      <c r="E610" t="s">
        <v>482</v>
      </c>
      <c r="F610">
        <v>50</v>
      </c>
      <c r="G610" s="49">
        <v>25057</v>
      </c>
      <c r="H610">
        <v>350132</v>
      </c>
      <c r="I610" s="49">
        <v>33689</v>
      </c>
      <c r="J610" t="s">
        <v>466</v>
      </c>
    </row>
    <row r="611" spans="1:10" x14ac:dyDescent="0.25">
      <c r="A611" t="s">
        <v>408</v>
      </c>
      <c r="B611" t="s">
        <v>667</v>
      </c>
      <c r="C611" t="s">
        <v>621</v>
      </c>
      <c r="D611" s="55">
        <v>21204</v>
      </c>
      <c r="E611" t="s">
        <v>473</v>
      </c>
      <c r="F611">
        <v>49</v>
      </c>
      <c r="G611" s="49">
        <v>25228</v>
      </c>
      <c r="H611">
        <v>350013</v>
      </c>
      <c r="I611" s="49">
        <v>33629</v>
      </c>
      <c r="J611" t="s">
        <v>412</v>
      </c>
    </row>
    <row r="612" spans="1:10" x14ac:dyDescent="0.25">
      <c r="A612" t="s">
        <v>408</v>
      </c>
      <c r="B612" t="s">
        <v>766</v>
      </c>
      <c r="C612" t="s">
        <v>535</v>
      </c>
      <c r="D612" s="55">
        <v>21276</v>
      </c>
      <c r="E612" t="s">
        <v>425</v>
      </c>
      <c r="F612">
        <v>53</v>
      </c>
      <c r="G612" s="49">
        <v>23835</v>
      </c>
      <c r="H612">
        <v>560992</v>
      </c>
      <c r="I612" s="49">
        <v>33884</v>
      </c>
      <c r="J612" t="s">
        <v>412</v>
      </c>
    </row>
    <row r="613" spans="1:10" x14ac:dyDescent="0.25">
      <c r="A613" t="s">
        <v>413</v>
      </c>
      <c r="B613" t="s">
        <v>458</v>
      </c>
      <c r="C613" t="s">
        <v>824</v>
      </c>
      <c r="D613" s="55">
        <v>25452</v>
      </c>
      <c r="E613" t="s">
        <v>439</v>
      </c>
      <c r="F613">
        <v>51</v>
      </c>
      <c r="G613" s="49">
        <v>24719</v>
      </c>
      <c r="H613">
        <v>560926</v>
      </c>
      <c r="I613" s="49">
        <v>33946</v>
      </c>
      <c r="J613" t="s">
        <v>412</v>
      </c>
    </row>
    <row r="614" spans="1:10" x14ac:dyDescent="0.25">
      <c r="A614" t="s">
        <v>413</v>
      </c>
      <c r="B614" t="s">
        <v>512</v>
      </c>
      <c r="C614" t="s">
        <v>90</v>
      </c>
      <c r="D614" s="55">
        <v>28056</v>
      </c>
      <c r="E614" t="s">
        <v>457</v>
      </c>
      <c r="F614">
        <v>51</v>
      </c>
      <c r="G614" s="49">
        <v>24688</v>
      </c>
      <c r="H614">
        <v>351125</v>
      </c>
      <c r="I614" s="49">
        <v>33918</v>
      </c>
      <c r="J614" t="s">
        <v>412</v>
      </c>
    </row>
    <row r="615" spans="1:10" x14ac:dyDescent="0.25">
      <c r="A615" t="s">
        <v>454</v>
      </c>
      <c r="B615" t="s">
        <v>521</v>
      </c>
      <c r="C615" t="s">
        <v>757</v>
      </c>
      <c r="D615" s="55">
        <v>22764</v>
      </c>
      <c r="E615" t="s">
        <v>457</v>
      </c>
      <c r="F615">
        <v>48</v>
      </c>
      <c r="G615" s="49">
        <v>25562</v>
      </c>
      <c r="H615">
        <v>560999</v>
      </c>
      <c r="I615" s="49">
        <v>33828</v>
      </c>
      <c r="J615" t="s">
        <v>412</v>
      </c>
    </row>
    <row r="616" spans="1:10" x14ac:dyDescent="0.25">
      <c r="A616" t="s">
        <v>413</v>
      </c>
      <c r="B616" t="s">
        <v>410</v>
      </c>
      <c r="C616" t="s">
        <v>563</v>
      </c>
      <c r="D616" s="55">
        <v>30888</v>
      </c>
      <c r="E616" t="s">
        <v>460</v>
      </c>
      <c r="F616">
        <v>58</v>
      </c>
      <c r="G616" s="49">
        <v>22178</v>
      </c>
      <c r="H616">
        <v>568219</v>
      </c>
      <c r="I616" s="49">
        <v>33753</v>
      </c>
      <c r="J616" t="s">
        <v>412</v>
      </c>
    </row>
    <row r="617" spans="1:10" x14ac:dyDescent="0.25">
      <c r="A617" t="s">
        <v>413</v>
      </c>
      <c r="B617" t="s">
        <v>474</v>
      </c>
      <c r="C617" t="s">
        <v>640</v>
      </c>
      <c r="D617" s="55">
        <v>26700</v>
      </c>
      <c r="E617" t="s">
        <v>829</v>
      </c>
      <c r="F617">
        <v>49</v>
      </c>
      <c r="G617" s="49">
        <v>25335</v>
      </c>
      <c r="H617">
        <v>350614</v>
      </c>
      <c r="I617" s="49">
        <v>33933</v>
      </c>
      <c r="J617" t="s">
        <v>412</v>
      </c>
    </row>
    <row r="618" spans="1:10" x14ac:dyDescent="0.25">
      <c r="A618" t="s">
        <v>408</v>
      </c>
      <c r="B618" t="s">
        <v>629</v>
      </c>
      <c r="C618" t="s">
        <v>444</v>
      </c>
      <c r="D618" s="55">
        <v>23832</v>
      </c>
      <c r="E618" t="s">
        <v>830</v>
      </c>
      <c r="F618">
        <v>50</v>
      </c>
      <c r="G618" s="49">
        <v>24884</v>
      </c>
      <c r="H618">
        <v>350019</v>
      </c>
      <c r="I618" s="49">
        <v>33946</v>
      </c>
      <c r="J618" t="s">
        <v>412</v>
      </c>
    </row>
    <row r="619" spans="1:10" x14ac:dyDescent="0.25">
      <c r="A619" t="s">
        <v>408</v>
      </c>
      <c r="B619" t="s">
        <v>550</v>
      </c>
      <c r="C619" t="s">
        <v>550</v>
      </c>
      <c r="D619" s="55">
        <v>30552</v>
      </c>
      <c r="E619" t="s">
        <v>749</v>
      </c>
      <c r="F619">
        <v>50</v>
      </c>
      <c r="G619" s="49">
        <v>24889</v>
      </c>
      <c r="H619">
        <v>350344</v>
      </c>
      <c r="I619" s="49">
        <v>33869</v>
      </c>
      <c r="J619" t="s">
        <v>412</v>
      </c>
    </row>
    <row r="620" spans="1:10" x14ac:dyDescent="0.25">
      <c r="A620" t="s">
        <v>413</v>
      </c>
      <c r="B620" t="s">
        <v>553</v>
      </c>
      <c r="C620" t="s">
        <v>456</v>
      </c>
      <c r="D620" s="55">
        <v>23520</v>
      </c>
      <c r="E620" t="s">
        <v>416</v>
      </c>
      <c r="F620">
        <v>49</v>
      </c>
      <c r="G620" s="49">
        <v>25239</v>
      </c>
      <c r="H620">
        <v>350703</v>
      </c>
      <c r="I620" s="49">
        <v>33644</v>
      </c>
      <c r="J620" t="s">
        <v>412</v>
      </c>
    </row>
    <row r="621" spans="1:10" x14ac:dyDescent="0.25">
      <c r="A621" t="s">
        <v>408</v>
      </c>
      <c r="B621" t="s">
        <v>561</v>
      </c>
      <c r="C621" t="s">
        <v>459</v>
      </c>
      <c r="D621" s="55">
        <v>30000</v>
      </c>
      <c r="E621" t="s">
        <v>536</v>
      </c>
      <c r="F621">
        <v>49</v>
      </c>
      <c r="G621" s="49">
        <v>25458</v>
      </c>
      <c r="H621">
        <v>350373</v>
      </c>
      <c r="I621" s="49">
        <v>33759</v>
      </c>
      <c r="J621" t="s">
        <v>412</v>
      </c>
    </row>
    <row r="622" spans="1:10" x14ac:dyDescent="0.25">
      <c r="A622" t="s">
        <v>408</v>
      </c>
      <c r="B622" t="s">
        <v>614</v>
      </c>
      <c r="C622" t="s">
        <v>831</v>
      </c>
      <c r="D622" s="55">
        <v>24936</v>
      </c>
      <c r="E622" t="s">
        <v>731</v>
      </c>
      <c r="F622">
        <v>54</v>
      </c>
      <c r="G622" s="49">
        <v>23291</v>
      </c>
      <c r="H622">
        <v>568135</v>
      </c>
      <c r="I622" s="49">
        <v>33741</v>
      </c>
      <c r="J622" t="s">
        <v>417</v>
      </c>
    </row>
    <row r="623" spans="1:10" x14ac:dyDescent="0.25">
      <c r="A623" t="s">
        <v>408</v>
      </c>
      <c r="B623" t="s">
        <v>448</v>
      </c>
      <c r="C623" t="s">
        <v>527</v>
      </c>
      <c r="D623" s="55">
        <v>31152</v>
      </c>
      <c r="E623" t="s">
        <v>473</v>
      </c>
      <c r="F623">
        <v>49</v>
      </c>
      <c r="G623" s="49">
        <v>25118</v>
      </c>
      <c r="H623">
        <v>560986</v>
      </c>
      <c r="I623" s="49">
        <v>33758</v>
      </c>
      <c r="J623" t="s">
        <v>417</v>
      </c>
    </row>
    <row r="624" spans="1:10" x14ac:dyDescent="0.25">
      <c r="A624" t="s">
        <v>413</v>
      </c>
      <c r="B624" t="s">
        <v>574</v>
      </c>
      <c r="C624" t="s">
        <v>790</v>
      </c>
      <c r="D624" s="55">
        <v>21708</v>
      </c>
      <c r="E624" t="s">
        <v>482</v>
      </c>
      <c r="F624">
        <v>48</v>
      </c>
      <c r="G624" s="49">
        <v>25753</v>
      </c>
      <c r="H624">
        <v>561396</v>
      </c>
      <c r="I624" s="49">
        <v>34094</v>
      </c>
      <c r="J624" t="s">
        <v>417</v>
      </c>
    </row>
    <row r="625" spans="1:10" x14ac:dyDescent="0.25">
      <c r="A625" t="s">
        <v>413</v>
      </c>
      <c r="B625" t="s">
        <v>429</v>
      </c>
      <c r="C625" t="s">
        <v>682</v>
      </c>
      <c r="D625" s="55">
        <v>18372</v>
      </c>
      <c r="E625" t="s">
        <v>416</v>
      </c>
      <c r="F625">
        <v>46</v>
      </c>
      <c r="G625" s="49">
        <v>26277</v>
      </c>
      <c r="H625">
        <v>350196</v>
      </c>
      <c r="I625" s="49">
        <v>34313</v>
      </c>
      <c r="J625" t="s">
        <v>417</v>
      </c>
    </row>
    <row r="626" spans="1:10" x14ac:dyDescent="0.25">
      <c r="A626" t="s">
        <v>413</v>
      </c>
      <c r="B626" t="s">
        <v>614</v>
      </c>
      <c r="C626" t="s">
        <v>545</v>
      </c>
      <c r="D626" s="55">
        <v>19728</v>
      </c>
      <c r="E626" t="s">
        <v>460</v>
      </c>
      <c r="F626">
        <v>48</v>
      </c>
      <c r="G626" s="49">
        <v>25766</v>
      </c>
      <c r="H626">
        <v>350206</v>
      </c>
      <c r="I626" s="49">
        <v>33977</v>
      </c>
      <c r="J626" t="s">
        <v>417</v>
      </c>
    </row>
    <row r="627" spans="1:10" x14ac:dyDescent="0.25">
      <c r="A627" t="s">
        <v>454</v>
      </c>
      <c r="B627" t="s">
        <v>694</v>
      </c>
      <c r="C627" t="s">
        <v>432</v>
      </c>
      <c r="D627" s="55">
        <v>20556</v>
      </c>
      <c r="E627" t="s">
        <v>628</v>
      </c>
      <c r="F627">
        <v>61</v>
      </c>
      <c r="G627" s="49">
        <v>21005</v>
      </c>
      <c r="H627">
        <v>561445</v>
      </c>
      <c r="I627" s="49">
        <v>34111</v>
      </c>
      <c r="J627" t="s">
        <v>417</v>
      </c>
    </row>
    <row r="628" spans="1:10" x14ac:dyDescent="0.25">
      <c r="A628" t="s">
        <v>413</v>
      </c>
      <c r="B628" t="s">
        <v>553</v>
      </c>
      <c r="C628" t="s">
        <v>793</v>
      </c>
      <c r="D628" s="55">
        <v>19296</v>
      </c>
      <c r="E628" t="s">
        <v>832</v>
      </c>
      <c r="F628">
        <v>50</v>
      </c>
      <c r="G628" s="49">
        <v>25103</v>
      </c>
      <c r="H628">
        <v>351465</v>
      </c>
      <c r="I628" s="49">
        <v>34234</v>
      </c>
      <c r="J628" t="s">
        <v>417</v>
      </c>
    </row>
    <row r="629" spans="1:10" x14ac:dyDescent="0.25">
      <c r="A629" t="s">
        <v>413</v>
      </c>
      <c r="B629" t="s">
        <v>526</v>
      </c>
      <c r="C629" t="s">
        <v>833</v>
      </c>
      <c r="D629" s="55">
        <v>31044</v>
      </c>
      <c r="E629" t="s">
        <v>832</v>
      </c>
      <c r="F629">
        <v>55</v>
      </c>
      <c r="G629" s="49">
        <v>23086</v>
      </c>
      <c r="H629">
        <v>350922</v>
      </c>
      <c r="I629" s="49">
        <v>34092</v>
      </c>
      <c r="J629" t="s">
        <v>417</v>
      </c>
    </row>
    <row r="630" spans="1:10" x14ac:dyDescent="0.25">
      <c r="A630" t="s">
        <v>413</v>
      </c>
      <c r="B630" t="s">
        <v>483</v>
      </c>
      <c r="C630" t="s">
        <v>510</v>
      </c>
      <c r="D630" s="55">
        <v>22740</v>
      </c>
      <c r="E630" t="s">
        <v>832</v>
      </c>
      <c r="F630">
        <v>54</v>
      </c>
      <c r="G630" s="49">
        <v>23303</v>
      </c>
      <c r="H630">
        <v>350926</v>
      </c>
      <c r="I630" s="49">
        <v>34328</v>
      </c>
      <c r="J630" t="s">
        <v>417</v>
      </c>
    </row>
    <row r="631" spans="1:10" x14ac:dyDescent="0.25">
      <c r="A631" t="s">
        <v>408</v>
      </c>
      <c r="B631" t="s">
        <v>155</v>
      </c>
      <c r="C631" t="s">
        <v>776</v>
      </c>
      <c r="D631" s="55">
        <v>24444</v>
      </c>
      <c r="E631" t="s">
        <v>548</v>
      </c>
      <c r="F631">
        <v>50</v>
      </c>
      <c r="G631" s="49">
        <v>24944</v>
      </c>
      <c r="H631">
        <v>350395</v>
      </c>
      <c r="I631" s="49">
        <v>34162</v>
      </c>
      <c r="J631" t="s">
        <v>417</v>
      </c>
    </row>
    <row r="632" spans="1:10" x14ac:dyDescent="0.25">
      <c r="A632" t="s">
        <v>413</v>
      </c>
      <c r="B632" t="s">
        <v>635</v>
      </c>
      <c r="C632" t="s">
        <v>520</v>
      </c>
      <c r="D632" s="55">
        <v>24960</v>
      </c>
      <c r="E632" t="s">
        <v>738</v>
      </c>
      <c r="F632">
        <v>50</v>
      </c>
      <c r="G632" s="49">
        <v>24863</v>
      </c>
      <c r="H632">
        <v>350393</v>
      </c>
      <c r="I632" s="49">
        <v>34031</v>
      </c>
      <c r="J632" t="s">
        <v>417</v>
      </c>
    </row>
    <row r="633" spans="1:10" x14ac:dyDescent="0.25">
      <c r="A633" t="s">
        <v>413</v>
      </c>
      <c r="B633" t="s">
        <v>634</v>
      </c>
      <c r="C633" t="s">
        <v>834</v>
      </c>
      <c r="D633" s="55">
        <v>18744</v>
      </c>
      <c r="E633" t="s">
        <v>460</v>
      </c>
      <c r="F633">
        <v>48</v>
      </c>
      <c r="G633" s="49">
        <v>25549</v>
      </c>
      <c r="H633">
        <v>350224</v>
      </c>
      <c r="I633" s="49">
        <v>34253</v>
      </c>
      <c r="J633" t="s">
        <v>417</v>
      </c>
    </row>
    <row r="634" spans="1:10" x14ac:dyDescent="0.25">
      <c r="A634" t="s">
        <v>408</v>
      </c>
      <c r="B634" t="s">
        <v>511</v>
      </c>
      <c r="C634" t="s">
        <v>735</v>
      </c>
      <c r="D634" s="55">
        <v>23952</v>
      </c>
      <c r="E634" t="s">
        <v>460</v>
      </c>
      <c r="F634">
        <v>48</v>
      </c>
      <c r="G634" s="49">
        <v>25576</v>
      </c>
      <c r="H634">
        <v>561012</v>
      </c>
      <c r="I634" s="49">
        <v>34167</v>
      </c>
      <c r="J634" t="s">
        <v>417</v>
      </c>
    </row>
    <row r="635" spans="1:10" x14ac:dyDescent="0.25">
      <c r="A635" t="s">
        <v>408</v>
      </c>
      <c r="B635" t="s">
        <v>709</v>
      </c>
      <c r="C635" t="s">
        <v>509</v>
      </c>
      <c r="D635" s="55">
        <v>30576</v>
      </c>
      <c r="E635" t="s">
        <v>536</v>
      </c>
      <c r="F635">
        <v>50</v>
      </c>
      <c r="G635" s="49">
        <v>25103</v>
      </c>
      <c r="H635">
        <v>561011</v>
      </c>
      <c r="I635" s="49">
        <v>34234</v>
      </c>
      <c r="J635" t="s">
        <v>417</v>
      </c>
    </row>
    <row r="636" spans="1:10" x14ac:dyDescent="0.25">
      <c r="A636" t="s">
        <v>408</v>
      </c>
      <c r="B636" t="s">
        <v>544</v>
      </c>
      <c r="C636" t="s">
        <v>835</v>
      </c>
      <c r="D636" s="55">
        <v>29280</v>
      </c>
      <c r="E636" t="s">
        <v>836</v>
      </c>
      <c r="F636">
        <v>51</v>
      </c>
      <c r="G636" s="49">
        <v>24626</v>
      </c>
      <c r="H636">
        <v>561401</v>
      </c>
      <c r="I636" s="49">
        <v>34062</v>
      </c>
      <c r="J636" t="s">
        <v>417</v>
      </c>
    </row>
    <row r="637" spans="1:10" x14ac:dyDescent="0.25">
      <c r="A637" t="s">
        <v>454</v>
      </c>
      <c r="B637" t="s">
        <v>547</v>
      </c>
      <c r="C637" t="s">
        <v>532</v>
      </c>
      <c r="D637" s="55">
        <v>21480</v>
      </c>
      <c r="E637" t="s">
        <v>837</v>
      </c>
      <c r="F637">
        <v>50</v>
      </c>
      <c r="G637" s="49">
        <v>24926</v>
      </c>
      <c r="H637">
        <v>351116</v>
      </c>
      <c r="I637" s="49">
        <v>34329</v>
      </c>
      <c r="J637" t="s">
        <v>417</v>
      </c>
    </row>
    <row r="638" spans="1:10" x14ac:dyDescent="0.25">
      <c r="A638" t="s">
        <v>413</v>
      </c>
      <c r="B638" t="s">
        <v>157</v>
      </c>
      <c r="C638" t="s">
        <v>707</v>
      </c>
      <c r="D638" s="55">
        <v>25200</v>
      </c>
      <c r="E638" t="s">
        <v>703</v>
      </c>
      <c r="F638">
        <v>51</v>
      </c>
      <c r="G638" s="49">
        <v>24390</v>
      </c>
      <c r="H638">
        <v>350547</v>
      </c>
      <c r="I638" s="49">
        <v>34284</v>
      </c>
      <c r="J638" t="s">
        <v>421</v>
      </c>
    </row>
    <row r="639" spans="1:10" x14ac:dyDescent="0.25">
      <c r="A639" t="s">
        <v>413</v>
      </c>
      <c r="B639" t="s">
        <v>664</v>
      </c>
      <c r="C639" t="s">
        <v>515</v>
      </c>
      <c r="D639" s="55">
        <v>18168</v>
      </c>
      <c r="E639" t="s">
        <v>416</v>
      </c>
      <c r="F639">
        <v>49</v>
      </c>
      <c r="G639" s="49">
        <v>25133</v>
      </c>
      <c r="H639">
        <v>350533</v>
      </c>
      <c r="I639" s="49">
        <v>34299</v>
      </c>
      <c r="J639" t="s">
        <v>421</v>
      </c>
    </row>
    <row r="640" spans="1:10" x14ac:dyDescent="0.25">
      <c r="A640" t="s">
        <v>408</v>
      </c>
      <c r="B640" t="s">
        <v>493</v>
      </c>
      <c r="C640" t="s">
        <v>838</v>
      </c>
      <c r="D640" s="55">
        <v>31116</v>
      </c>
      <c r="E640" t="s">
        <v>482</v>
      </c>
      <c r="F640">
        <v>49</v>
      </c>
      <c r="G640" s="49">
        <v>25198</v>
      </c>
      <c r="H640">
        <v>568026</v>
      </c>
      <c r="I640" s="49">
        <v>34057</v>
      </c>
      <c r="J640" t="s">
        <v>421</v>
      </c>
    </row>
    <row r="641" spans="1:10" x14ac:dyDescent="0.25">
      <c r="A641" t="s">
        <v>413</v>
      </c>
      <c r="B641" t="s">
        <v>608</v>
      </c>
      <c r="C641" t="s">
        <v>441</v>
      </c>
      <c r="D641" s="55">
        <v>25116</v>
      </c>
      <c r="E641" t="s">
        <v>416</v>
      </c>
      <c r="F641">
        <v>46</v>
      </c>
      <c r="G641" s="49">
        <v>26262</v>
      </c>
      <c r="H641">
        <v>351119</v>
      </c>
      <c r="I641" s="49">
        <v>34313</v>
      </c>
      <c r="J641" t="s">
        <v>421</v>
      </c>
    </row>
    <row r="642" spans="1:10" x14ac:dyDescent="0.25">
      <c r="A642" t="s">
        <v>408</v>
      </c>
      <c r="B642" t="s">
        <v>519</v>
      </c>
      <c r="C642" t="s">
        <v>459</v>
      </c>
      <c r="D642" s="55">
        <v>31128</v>
      </c>
      <c r="E642" t="s">
        <v>749</v>
      </c>
      <c r="F642">
        <v>50</v>
      </c>
      <c r="G642" s="49">
        <v>24756</v>
      </c>
      <c r="H642">
        <v>560912</v>
      </c>
      <c r="I642" s="49">
        <v>34224</v>
      </c>
      <c r="J642" t="s">
        <v>421</v>
      </c>
    </row>
    <row r="643" spans="1:10" x14ac:dyDescent="0.25">
      <c r="A643" t="s">
        <v>408</v>
      </c>
      <c r="B643" t="s">
        <v>635</v>
      </c>
      <c r="C643" t="s">
        <v>776</v>
      </c>
      <c r="D643" s="55">
        <v>26640</v>
      </c>
      <c r="E643" t="s">
        <v>470</v>
      </c>
      <c r="F643">
        <v>49</v>
      </c>
      <c r="G643" s="49">
        <v>25374</v>
      </c>
      <c r="H643">
        <v>350423</v>
      </c>
      <c r="I643" s="49">
        <v>34153</v>
      </c>
      <c r="J643" t="s">
        <v>421</v>
      </c>
    </row>
    <row r="644" spans="1:10" x14ac:dyDescent="0.25">
      <c r="A644" t="s">
        <v>413</v>
      </c>
      <c r="B644" t="s">
        <v>634</v>
      </c>
      <c r="C644" t="s">
        <v>523</v>
      </c>
      <c r="D644" s="55">
        <v>22176</v>
      </c>
      <c r="E644" t="s">
        <v>460</v>
      </c>
      <c r="F644">
        <v>47</v>
      </c>
      <c r="G644" s="49">
        <v>25958</v>
      </c>
      <c r="H644">
        <v>350381</v>
      </c>
      <c r="I644" s="49">
        <v>34049</v>
      </c>
      <c r="J644" t="s">
        <v>421</v>
      </c>
    </row>
    <row r="645" spans="1:10" x14ac:dyDescent="0.25">
      <c r="A645" t="s">
        <v>454</v>
      </c>
      <c r="B645" t="s">
        <v>594</v>
      </c>
      <c r="C645" t="s">
        <v>91</v>
      </c>
      <c r="D645" s="55">
        <v>21096</v>
      </c>
      <c r="E645" t="s">
        <v>457</v>
      </c>
      <c r="F645">
        <v>48</v>
      </c>
      <c r="G645" s="49">
        <v>25609</v>
      </c>
      <c r="H645">
        <v>351133</v>
      </c>
      <c r="I645" s="49">
        <v>34264</v>
      </c>
      <c r="J645" t="s">
        <v>421</v>
      </c>
    </row>
    <row r="646" spans="1:10" x14ac:dyDescent="0.25">
      <c r="A646" t="s">
        <v>413</v>
      </c>
      <c r="B646" t="s">
        <v>488</v>
      </c>
      <c r="C646" t="s">
        <v>796</v>
      </c>
      <c r="D646" s="55">
        <v>29136</v>
      </c>
      <c r="E646" t="s">
        <v>482</v>
      </c>
      <c r="F646">
        <v>47</v>
      </c>
      <c r="G646" s="49">
        <v>26118</v>
      </c>
      <c r="H646">
        <v>350574</v>
      </c>
      <c r="I646" s="49">
        <v>34079</v>
      </c>
      <c r="J646" t="s">
        <v>421</v>
      </c>
    </row>
    <row r="647" spans="1:10" x14ac:dyDescent="0.25">
      <c r="A647" t="s">
        <v>413</v>
      </c>
      <c r="B647" t="s">
        <v>499</v>
      </c>
      <c r="C647" t="s">
        <v>539</v>
      </c>
      <c r="D647" s="55">
        <v>22140</v>
      </c>
      <c r="E647" t="s">
        <v>802</v>
      </c>
      <c r="F647">
        <v>58</v>
      </c>
      <c r="G647" s="49">
        <v>21923</v>
      </c>
      <c r="H647">
        <v>350870</v>
      </c>
      <c r="I647" s="49">
        <v>34067</v>
      </c>
      <c r="J647" t="s">
        <v>421</v>
      </c>
    </row>
    <row r="648" spans="1:10" x14ac:dyDescent="0.25">
      <c r="A648" t="s">
        <v>413</v>
      </c>
      <c r="B648" t="s">
        <v>618</v>
      </c>
      <c r="C648" t="s">
        <v>839</v>
      </c>
      <c r="D648" s="55">
        <v>27612</v>
      </c>
      <c r="E648" t="s">
        <v>416</v>
      </c>
      <c r="F648">
        <v>46</v>
      </c>
      <c r="G648" s="49">
        <v>26216</v>
      </c>
      <c r="H648">
        <v>350610</v>
      </c>
      <c r="I648" s="49">
        <v>34092</v>
      </c>
      <c r="J648" t="s">
        <v>466</v>
      </c>
    </row>
    <row r="649" spans="1:10" x14ac:dyDescent="0.25">
      <c r="A649" t="s">
        <v>454</v>
      </c>
      <c r="B649" t="s">
        <v>437</v>
      </c>
      <c r="C649" t="s">
        <v>523</v>
      </c>
      <c r="D649" s="55">
        <v>22692</v>
      </c>
      <c r="E649" t="s">
        <v>457</v>
      </c>
      <c r="F649">
        <v>57</v>
      </c>
      <c r="G649" s="49">
        <v>22286</v>
      </c>
      <c r="H649">
        <v>351100</v>
      </c>
      <c r="I649" s="49">
        <v>34216</v>
      </c>
      <c r="J649" t="s">
        <v>466</v>
      </c>
    </row>
    <row r="650" spans="1:10" x14ac:dyDescent="0.25">
      <c r="A650" t="s">
        <v>413</v>
      </c>
      <c r="B650" t="s">
        <v>664</v>
      </c>
      <c r="C650" t="s">
        <v>840</v>
      </c>
      <c r="D650" s="55">
        <v>22200</v>
      </c>
      <c r="E650" t="s">
        <v>457</v>
      </c>
      <c r="F650">
        <v>52</v>
      </c>
      <c r="G650" s="49">
        <v>24164</v>
      </c>
      <c r="H650">
        <v>350750</v>
      </c>
      <c r="I650" s="49">
        <v>34109</v>
      </c>
      <c r="J650" t="s">
        <v>466</v>
      </c>
    </row>
    <row r="651" spans="1:10" x14ac:dyDescent="0.25">
      <c r="A651" t="s">
        <v>413</v>
      </c>
      <c r="B651" t="s">
        <v>611</v>
      </c>
      <c r="C651" t="s">
        <v>841</v>
      </c>
      <c r="D651" s="55">
        <v>28764</v>
      </c>
      <c r="E651" t="s">
        <v>416</v>
      </c>
      <c r="F651">
        <v>48</v>
      </c>
      <c r="G651" s="49">
        <v>25547</v>
      </c>
      <c r="H651">
        <v>351036</v>
      </c>
      <c r="I651" s="49">
        <v>34222</v>
      </c>
      <c r="J651" t="s">
        <v>466</v>
      </c>
    </row>
    <row r="652" spans="1:10" x14ac:dyDescent="0.25">
      <c r="A652" t="s">
        <v>413</v>
      </c>
      <c r="B652" t="s">
        <v>614</v>
      </c>
      <c r="C652" t="s">
        <v>842</v>
      </c>
      <c r="D652" s="55">
        <v>19752</v>
      </c>
      <c r="E652" t="s">
        <v>416</v>
      </c>
      <c r="F652">
        <v>46</v>
      </c>
      <c r="G652" s="49">
        <v>26397</v>
      </c>
      <c r="H652">
        <v>350637</v>
      </c>
      <c r="I652" s="49">
        <v>33974</v>
      </c>
      <c r="J652" t="s">
        <v>466</v>
      </c>
    </row>
    <row r="653" spans="1:10" x14ac:dyDescent="0.25">
      <c r="A653" t="s">
        <v>413</v>
      </c>
      <c r="B653" t="s">
        <v>791</v>
      </c>
      <c r="C653" t="s">
        <v>532</v>
      </c>
      <c r="D653" s="55">
        <v>23004</v>
      </c>
      <c r="E653" t="s">
        <v>416</v>
      </c>
      <c r="F653">
        <v>49</v>
      </c>
      <c r="G653" s="49">
        <v>25288</v>
      </c>
      <c r="H653">
        <v>561026</v>
      </c>
      <c r="I653" s="49">
        <v>34101</v>
      </c>
      <c r="J653" t="s">
        <v>466</v>
      </c>
    </row>
    <row r="654" spans="1:10" x14ac:dyDescent="0.25">
      <c r="A654" t="s">
        <v>413</v>
      </c>
      <c r="B654" t="s">
        <v>185</v>
      </c>
      <c r="C654" t="s">
        <v>843</v>
      </c>
      <c r="D654" s="55">
        <v>20256</v>
      </c>
      <c r="E654" t="s">
        <v>577</v>
      </c>
      <c r="F654">
        <v>49</v>
      </c>
      <c r="G654" s="49">
        <v>25396</v>
      </c>
      <c r="H654">
        <v>561035</v>
      </c>
      <c r="I654" s="49">
        <v>34031</v>
      </c>
      <c r="J654" t="s">
        <v>466</v>
      </c>
    </row>
    <row r="655" spans="1:10" x14ac:dyDescent="0.25">
      <c r="A655" t="s">
        <v>413</v>
      </c>
      <c r="B655" t="s">
        <v>578</v>
      </c>
      <c r="C655" t="s">
        <v>844</v>
      </c>
      <c r="D655" s="55">
        <v>18912</v>
      </c>
      <c r="E655" t="s">
        <v>845</v>
      </c>
      <c r="F655">
        <v>51</v>
      </c>
      <c r="G655" s="49">
        <v>24511</v>
      </c>
      <c r="H655">
        <v>561029</v>
      </c>
      <c r="I655" s="49">
        <v>34299</v>
      </c>
      <c r="J655" t="s">
        <v>466</v>
      </c>
    </row>
    <row r="656" spans="1:10" x14ac:dyDescent="0.25">
      <c r="A656" t="s">
        <v>413</v>
      </c>
      <c r="B656" t="s">
        <v>443</v>
      </c>
      <c r="C656" t="s">
        <v>441</v>
      </c>
      <c r="D656" s="55">
        <v>29856</v>
      </c>
      <c r="E656" t="s">
        <v>460</v>
      </c>
      <c r="F656">
        <v>46</v>
      </c>
      <c r="G656" s="49">
        <v>26262</v>
      </c>
      <c r="H656">
        <v>350751</v>
      </c>
      <c r="I656" s="49">
        <v>34313</v>
      </c>
      <c r="J656" t="s">
        <v>466</v>
      </c>
    </row>
    <row r="657" spans="1:10" x14ac:dyDescent="0.25">
      <c r="A657" t="s">
        <v>413</v>
      </c>
      <c r="B657" t="s">
        <v>623</v>
      </c>
      <c r="C657" t="s">
        <v>462</v>
      </c>
      <c r="D657" s="55">
        <v>18972</v>
      </c>
      <c r="E657" t="s">
        <v>460</v>
      </c>
      <c r="F657">
        <v>49</v>
      </c>
      <c r="G657" s="49">
        <v>25343</v>
      </c>
      <c r="H657">
        <v>350487</v>
      </c>
      <c r="I657" s="49">
        <v>34257</v>
      </c>
      <c r="J657" t="s">
        <v>412</v>
      </c>
    </row>
    <row r="658" spans="1:10" x14ac:dyDescent="0.25">
      <c r="A658" t="s">
        <v>454</v>
      </c>
      <c r="B658" t="s">
        <v>426</v>
      </c>
      <c r="C658" t="s">
        <v>472</v>
      </c>
      <c r="D658" s="55">
        <v>25956</v>
      </c>
      <c r="E658" t="s">
        <v>846</v>
      </c>
      <c r="F658">
        <v>52</v>
      </c>
      <c r="G658" s="49">
        <v>24187</v>
      </c>
      <c r="H658">
        <v>350399</v>
      </c>
      <c r="I658" s="49">
        <v>33994</v>
      </c>
      <c r="J658" t="s">
        <v>412</v>
      </c>
    </row>
    <row r="659" spans="1:10" x14ac:dyDescent="0.25">
      <c r="A659" t="s">
        <v>413</v>
      </c>
      <c r="B659" t="s">
        <v>586</v>
      </c>
      <c r="C659" t="s">
        <v>596</v>
      </c>
      <c r="D659" s="55">
        <v>29004</v>
      </c>
      <c r="E659" t="s">
        <v>411</v>
      </c>
      <c r="F659">
        <v>49</v>
      </c>
      <c r="G659" s="49">
        <v>25358</v>
      </c>
      <c r="H659">
        <v>350618</v>
      </c>
      <c r="I659" s="49">
        <v>34109</v>
      </c>
      <c r="J659" t="s">
        <v>412</v>
      </c>
    </row>
    <row r="660" spans="1:10" x14ac:dyDescent="0.25">
      <c r="A660" t="s">
        <v>413</v>
      </c>
      <c r="B660" t="s">
        <v>531</v>
      </c>
      <c r="C660" t="s">
        <v>477</v>
      </c>
      <c r="D660" s="55">
        <v>18612</v>
      </c>
      <c r="E660" t="s">
        <v>743</v>
      </c>
      <c r="F660">
        <v>48</v>
      </c>
      <c r="G660" s="49">
        <v>25752</v>
      </c>
      <c r="H660">
        <v>350590</v>
      </c>
      <c r="I660" s="49">
        <v>34224</v>
      </c>
      <c r="J660" t="s">
        <v>412</v>
      </c>
    </row>
    <row r="661" spans="1:10" x14ac:dyDescent="0.25">
      <c r="A661" t="s">
        <v>408</v>
      </c>
      <c r="B661" t="s">
        <v>511</v>
      </c>
      <c r="C661" t="s">
        <v>556</v>
      </c>
      <c r="D661" s="55">
        <v>26580</v>
      </c>
      <c r="E661" t="s">
        <v>536</v>
      </c>
      <c r="F661">
        <v>52</v>
      </c>
      <c r="G661" s="49">
        <v>24256</v>
      </c>
      <c r="H661">
        <v>350372</v>
      </c>
      <c r="I661" s="49">
        <v>34062</v>
      </c>
      <c r="J661" t="s">
        <v>412</v>
      </c>
    </row>
    <row r="662" spans="1:10" x14ac:dyDescent="0.25">
      <c r="A662" t="s">
        <v>454</v>
      </c>
      <c r="B662" t="s">
        <v>526</v>
      </c>
      <c r="C662" t="s">
        <v>752</v>
      </c>
      <c r="D662" s="55">
        <v>22068</v>
      </c>
      <c r="E662" t="s">
        <v>601</v>
      </c>
      <c r="F662">
        <v>48</v>
      </c>
      <c r="G662" s="49">
        <v>25792</v>
      </c>
      <c r="H662">
        <v>350483</v>
      </c>
      <c r="I662" s="49">
        <v>34016</v>
      </c>
      <c r="J662" t="s">
        <v>412</v>
      </c>
    </row>
    <row r="663" spans="1:10" x14ac:dyDescent="0.25">
      <c r="A663" t="s">
        <v>413</v>
      </c>
      <c r="B663" t="s">
        <v>626</v>
      </c>
      <c r="C663" t="s">
        <v>847</v>
      </c>
      <c r="D663" s="55">
        <v>30660</v>
      </c>
      <c r="E663" t="s">
        <v>473</v>
      </c>
      <c r="F663">
        <v>46</v>
      </c>
      <c r="G663" s="49">
        <v>26554</v>
      </c>
      <c r="H663">
        <v>561039</v>
      </c>
      <c r="I663" s="49">
        <v>34057</v>
      </c>
      <c r="J663" t="s">
        <v>412</v>
      </c>
    </row>
    <row r="664" spans="1:10" x14ac:dyDescent="0.25">
      <c r="A664" t="s">
        <v>413</v>
      </c>
      <c r="B664" t="s">
        <v>488</v>
      </c>
      <c r="C664" t="s">
        <v>790</v>
      </c>
      <c r="D664" s="55">
        <v>24504</v>
      </c>
      <c r="E664" t="s">
        <v>778</v>
      </c>
      <c r="F664">
        <v>46</v>
      </c>
      <c r="G664" s="49">
        <v>26422</v>
      </c>
      <c r="H664">
        <v>351051</v>
      </c>
      <c r="I664" s="49">
        <v>34064</v>
      </c>
      <c r="J664" t="s">
        <v>412</v>
      </c>
    </row>
    <row r="665" spans="1:10" x14ac:dyDescent="0.25">
      <c r="A665" t="s">
        <v>413</v>
      </c>
      <c r="B665" t="s">
        <v>503</v>
      </c>
      <c r="C665" t="s">
        <v>824</v>
      </c>
      <c r="D665" s="55">
        <v>19044</v>
      </c>
      <c r="E665" t="s">
        <v>433</v>
      </c>
      <c r="F665">
        <v>49</v>
      </c>
      <c r="G665" s="49">
        <v>25242</v>
      </c>
      <c r="H665">
        <v>561036</v>
      </c>
      <c r="I665" s="49">
        <v>34123</v>
      </c>
      <c r="J665" t="s">
        <v>412</v>
      </c>
    </row>
    <row r="666" spans="1:10" x14ac:dyDescent="0.25">
      <c r="A666" t="s">
        <v>408</v>
      </c>
      <c r="B666" t="s">
        <v>499</v>
      </c>
      <c r="C666" t="s">
        <v>630</v>
      </c>
      <c r="D666" s="55">
        <v>31200</v>
      </c>
      <c r="E666" t="s">
        <v>416</v>
      </c>
      <c r="F666">
        <v>52</v>
      </c>
      <c r="G666" s="49">
        <v>24192</v>
      </c>
      <c r="H666">
        <v>561040</v>
      </c>
      <c r="I666" s="49">
        <v>34054</v>
      </c>
      <c r="J666" t="s">
        <v>412</v>
      </c>
    </row>
    <row r="667" spans="1:10" x14ac:dyDescent="0.25">
      <c r="A667" t="s">
        <v>408</v>
      </c>
      <c r="B667" t="s">
        <v>526</v>
      </c>
      <c r="C667" t="s">
        <v>542</v>
      </c>
      <c r="D667" s="55">
        <v>22320</v>
      </c>
      <c r="E667" t="s">
        <v>747</v>
      </c>
      <c r="F667">
        <v>51</v>
      </c>
      <c r="G667" s="49">
        <v>24688</v>
      </c>
      <c r="H667">
        <v>561056</v>
      </c>
      <c r="I667" s="49">
        <v>33995</v>
      </c>
      <c r="J667" t="s">
        <v>412</v>
      </c>
    </row>
    <row r="668" spans="1:10" x14ac:dyDescent="0.25">
      <c r="A668" t="s">
        <v>413</v>
      </c>
      <c r="B668" t="s">
        <v>652</v>
      </c>
      <c r="C668" t="s">
        <v>633</v>
      </c>
      <c r="D668" s="55">
        <v>27120</v>
      </c>
      <c r="E668" t="s">
        <v>837</v>
      </c>
      <c r="F668">
        <v>49</v>
      </c>
      <c r="G668" s="49">
        <v>25270</v>
      </c>
      <c r="H668">
        <v>350121</v>
      </c>
      <c r="I668" s="49">
        <v>34249</v>
      </c>
      <c r="J668" t="s">
        <v>417</v>
      </c>
    </row>
    <row r="669" spans="1:10" x14ac:dyDescent="0.25">
      <c r="A669" t="s">
        <v>413</v>
      </c>
      <c r="B669" t="s">
        <v>694</v>
      </c>
      <c r="C669" t="s">
        <v>472</v>
      </c>
      <c r="D669" s="55">
        <v>25248</v>
      </c>
      <c r="E669" t="s">
        <v>473</v>
      </c>
      <c r="F669">
        <v>47</v>
      </c>
      <c r="G669" s="49">
        <v>26044</v>
      </c>
      <c r="H669">
        <v>350701</v>
      </c>
      <c r="I669" s="49">
        <v>34311</v>
      </c>
      <c r="J669" t="s">
        <v>417</v>
      </c>
    </row>
    <row r="670" spans="1:10" x14ac:dyDescent="0.25">
      <c r="A670" t="s">
        <v>454</v>
      </c>
      <c r="B670" t="s">
        <v>481</v>
      </c>
      <c r="C670" t="s">
        <v>844</v>
      </c>
      <c r="D670" s="55">
        <v>23736</v>
      </c>
      <c r="E670" t="s">
        <v>473</v>
      </c>
      <c r="F670">
        <v>47</v>
      </c>
      <c r="G670" s="49">
        <v>26028</v>
      </c>
      <c r="H670">
        <v>350856</v>
      </c>
      <c r="I670" s="49">
        <v>34283</v>
      </c>
      <c r="J670" t="s">
        <v>417</v>
      </c>
    </row>
    <row r="671" spans="1:10" x14ac:dyDescent="0.25">
      <c r="A671" t="s">
        <v>413</v>
      </c>
      <c r="B671" t="s">
        <v>550</v>
      </c>
      <c r="C671" t="s">
        <v>844</v>
      </c>
      <c r="D671" s="55">
        <v>26232</v>
      </c>
      <c r="E671" t="s">
        <v>457</v>
      </c>
      <c r="F671">
        <v>48</v>
      </c>
      <c r="G671" s="49">
        <v>25722</v>
      </c>
      <c r="H671">
        <v>350556</v>
      </c>
      <c r="I671" s="49">
        <v>34193</v>
      </c>
      <c r="J671" t="s">
        <v>417</v>
      </c>
    </row>
    <row r="672" spans="1:10" x14ac:dyDescent="0.25">
      <c r="A672" t="s">
        <v>413</v>
      </c>
      <c r="B672" t="s">
        <v>564</v>
      </c>
      <c r="C672" t="s">
        <v>523</v>
      </c>
      <c r="D672" s="55">
        <v>30096</v>
      </c>
      <c r="E672" t="s">
        <v>439</v>
      </c>
      <c r="F672">
        <v>47</v>
      </c>
      <c r="G672" s="49">
        <v>26136</v>
      </c>
      <c r="H672">
        <v>350558</v>
      </c>
      <c r="I672" s="49">
        <v>34118</v>
      </c>
      <c r="J672" t="s">
        <v>417</v>
      </c>
    </row>
    <row r="673" spans="1:10" x14ac:dyDescent="0.25">
      <c r="A673" t="s">
        <v>413</v>
      </c>
      <c r="B673" t="s">
        <v>705</v>
      </c>
      <c r="C673" t="s">
        <v>848</v>
      </c>
      <c r="D673" s="55">
        <v>18096</v>
      </c>
      <c r="E673" t="s">
        <v>416</v>
      </c>
      <c r="F673">
        <v>46</v>
      </c>
      <c r="G673" s="49">
        <v>26361</v>
      </c>
      <c r="H673">
        <v>350752</v>
      </c>
      <c r="I673" s="49">
        <v>34298</v>
      </c>
      <c r="J673" t="s">
        <v>417</v>
      </c>
    </row>
    <row r="674" spans="1:10" x14ac:dyDescent="0.25">
      <c r="A674" t="s">
        <v>413</v>
      </c>
      <c r="B674" t="s">
        <v>461</v>
      </c>
      <c r="C674" t="s">
        <v>472</v>
      </c>
      <c r="D674" s="55">
        <v>20664</v>
      </c>
      <c r="E674" t="s">
        <v>845</v>
      </c>
      <c r="F674">
        <v>48</v>
      </c>
      <c r="G674" s="49">
        <v>25661</v>
      </c>
      <c r="H674">
        <v>560989</v>
      </c>
      <c r="I674" s="49">
        <v>34311</v>
      </c>
      <c r="J674" t="s">
        <v>417</v>
      </c>
    </row>
    <row r="675" spans="1:10" x14ac:dyDescent="0.25">
      <c r="A675" t="s">
        <v>413</v>
      </c>
      <c r="B675" t="s">
        <v>418</v>
      </c>
      <c r="C675" t="s">
        <v>781</v>
      </c>
      <c r="D675" s="55">
        <v>22956</v>
      </c>
      <c r="E675" t="s">
        <v>622</v>
      </c>
      <c r="F675">
        <v>47</v>
      </c>
      <c r="G675" s="49">
        <v>25928</v>
      </c>
      <c r="H675">
        <v>350562</v>
      </c>
      <c r="I675" s="49">
        <v>34234</v>
      </c>
      <c r="J675" t="s">
        <v>417</v>
      </c>
    </row>
    <row r="676" spans="1:10" x14ac:dyDescent="0.25">
      <c r="A676" t="s">
        <v>413</v>
      </c>
      <c r="B676" t="s">
        <v>440</v>
      </c>
      <c r="C676" t="s">
        <v>510</v>
      </c>
      <c r="D676" s="55">
        <v>30600</v>
      </c>
      <c r="E676" t="s">
        <v>416</v>
      </c>
      <c r="F676">
        <v>50</v>
      </c>
      <c r="G676" s="49">
        <v>24757</v>
      </c>
      <c r="H676">
        <v>350230</v>
      </c>
      <c r="I676" s="49">
        <v>34010</v>
      </c>
      <c r="J676" t="s">
        <v>417</v>
      </c>
    </row>
    <row r="677" spans="1:10" x14ac:dyDescent="0.25">
      <c r="A677" t="s">
        <v>413</v>
      </c>
      <c r="B677" t="s">
        <v>615</v>
      </c>
      <c r="C677" t="s">
        <v>669</v>
      </c>
      <c r="D677" s="55">
        <v>25560</v>
      </c>
      <c r="E677" t="s">
        <v>416</v>
      </c>
      <c r="F677">
        <v>49</v>
      </c>
      <c r="G677" s="49">
        <v>25298</v>
      </c>
      <c r="H677">
        <v>350786</v>
      </c>
      <c r="I677" s="49">
        <v>34124</v>
      </c>
      <c r="J677" t="s">
        <v>417</v>
      </c>
    </row>
    <row r="678" spans="1:10" x14ac:dyDescent="0.25">
      <c r="A678" t="s">
        <v>413</v>
      </c>
      <c r="B678" t="s">
        <v>625</v>
      </c>
      <c r="C678" t="s">
        <v>475</v>
      </c>
      <c r="D678" s="55">
        <v>25692</v>
      </c>
      <c r="E678" t="s">
        <v>442</v>
      </c>
      <c r="F678">
        <v>48</v>
      </c>
      <c r="G678" s="49">
        <v>25643</v>
      </c>
      <c r="H678">
        <v>350115</v>
      </c>
      <c r="I678" s="49">
        <v>34106</v>
      </c>
      <c r="J678" t="s">
        <v>417</v>
      </c>
    </row>
    <row r="679" spans="1:10" x14ac:dyDescent="0.25">
      <c r="A679" t="s">
        <v>408</v>
      </c>
      <c r="B679" t="s">
        <v>639</v>
      </c>
      <c r="C679" t="s">
        <v>191</v>
      </c>
      <c r="D679" s="55">
        <v>28908</v>
      </c>
      <c r="E679" t="s">
        <v>470</v>
      </c>
      <c r="F679">
        <v>53</v>
      </c>
      <c r="G679" s="49">
        <v>23905</v>
      </c>
      <c r="H679">
        <v>350388</v>
      </c>
      <c r="I679" s="49">
        <v>34123</v>
      </c>
      <c r="J679" t="s">
        <v>417</v>
      </c>
    </row>
    <row r="680" spans="1:10" x14ac:dyDescent="0.25">
      <c r="A680" t="s">
        <v>413</v>
      </c>
      <c r="B680" t="s">
        <v>544</v>
      </c>
      <c r="C680" t="s">
        <v>640</v>
      </c>
      <c r="D680" s="55">
        <v>27372</v>
      </c>
      <c r="E680" t="s">
        <v>846</v>
      </c>
      <c r="F680">
        <v>48</v>
      </c>
      <c r="G680" s="49">
        <v>25594</v>
      </c>
      <c r="H680">
        <v>350816</v>
      </c>
      <c r="I680" s="49">
        <v>34094</v>
      </c>
      <c r="J680" t="s">
        <v>417</v>
      </c>
    </row>
    <row r="681" spans="1:10" x14ac:dyDescent="0.25">
      <c r="A681" t="s">
        <v>413</v>
      </c>
      <c r="B681" t="s">
        <v>483</v>
      </c>
      <c r="C681" t="s">
        <v>849</v>
      </c>
      <c r="D681" s="55">
        <v>28932</v>
      </c>
      <c r="E681" t="s">
        <v>416</v>
      </c>
      <c r="F681">
        <v>48</v>
      </c>
      <c r="G681" s="49">
        <v>25722</v>
      </c>
      <c r="H681">
        <v>350119</v>
      </c>
      <c r="I681" s="49">
        <v>34678</v>
      </c>
      <c r="J681" t="s">
        <v>417</v>
      </c>
    </row>
    <row r="682" spans="1:10" x14ac:dyDescent="0.25">
      <c r="A682" t="s">
        <v>413</v>
      </c>
      <c r="B682" t="s">
        <v>511</v>
      </c>
      <c r="C682" t="s">
        <v>588</v>
      </c>
      <c r="D682" s="55">
        <v>20508</v>
      </c>
      <c r="E682" t="s">
        <v>850</v>
      </c>
      <c r="F682">
        <v>51</v>
      </c>
      <c r="G682" s="49">
        <v>24604</v>
      </c>
      <c r="H682">
        <v>350819</v>
      </c>
      <c r="I682" s="49">
        <v>34342</v>
      </c>
      <c r="J682" t="s">
        <v>417</v>
      </c>
    </row>
    <row r="683" spans="1:10" x14ac:dyDescent="0.25">
      <c r="A683" t="s">
        <v>413</v>
      </c>
      <c r="B683" t="s">
        <v>645</v>
      </c>
      <c r="C683" t="s">
        <v>750</v>
      </c>
      <c r="D683" s="55">
        <v>23316</v>
      </c>
      <c r="E683" t="s">
        <v>433</v>
      </c>
      <c r="F683">
        <v>48</v>
      </c>
      <c r="G683" s="49">
        <v>25656</v>
      </c>
      <c r="H683">
        <v>350624</v>
      </c>
      <c r="I683" s="49">
        <v>34476</v>
      </c>
      <c r="J683" t="s">
        <v>417</v>
      </c>
    </row>
    <row r="684" spans="1:10" x14ac:dyDescent="0.25">
      <c r="A684" t="s">
        <v>413</v>
      </c>
      <c r="B684" t="s">
        <v>448</v>
      </c>
      <c r="C684" t="s">
        <v>840</v>
      </c>
      <c r="D684" s="55">
        <v>19992</v>
      </c>
      <c r="E684" t="s">
        <v>601</v>
      </c>
      <c r="F684">
        <v>44</v>
      </c>
      <c r="G684" s="49">
        <v>27024</v>
      </c>
      <c r="H684">
        <v>350823</v>
      </c>
      <c r="I684" s="49">
        <v>34497</v>
      </c>
      <c r="J684" t="s">
        <v>466</v>
      </c>
    </row>
    <row r="685" spans="1:10" x14ac:dyDescent="0.25">
      <c r="A685" t="s">
        <v>413</v>
      </c>
      <c r="B685" t="s">
        <v>490</v>
      </c>
      <c r="C685" t="s">
        <v>848</v>
      </c>
      <c r="D685" s="55">
        <v>29520</v>
      </c>
      <c r="E685" t="s">
        <v>457</v>
      </c>
      <c r="F685">
        <v>46</v>
      </c>
      <c r="G685" s="49">
        <v>26554</v>
      </c>
      <c r="H685">
        <v>351049</v>
      </c>
      <c r="I685" s="49">
        <v>34457</v>
      </c>
      <c r="J685" t="s">
        <v>466</v>
      </c>
    </row>
    <row r="686" spans="1:10" x14ac:dyDescent="0.25">
      <c r="A686" t="s">
        <v>454</v>
      </c>
      <c r="B686" t="s">
        <v>474</v>
      </c>
      <c r="C686" t="s">
        <v>640</v>
      </c>
      <c r="D686" s="55">
        <v>18096</v>
      </c>
      <c r="E686" t="s">
        <v>439</v>
      </c>
      <c r="F686">
        <v>48</v>
      </c>
      <c r="G686" s="49">
        <v>25736</v>
      </c>
      <c r="H686">
        <v>350018</v>
      </c>
      <c r="I686" s="49">
        <v>34693</v>
      </c>
      <c r="J686" t="s">
        <v>412</v>
      </c>
    </row>
    <row r="687" spans="1:10" x14ac:dyDescent="0.25">
      <c r="A687" t="s">
        <v>454</v>
      </c>
      <c r="B687" t="s">
        <v>524</v>
      </c>
      <c r="C687" t="s">
        <v>757</v>
      </c>
      <c r="D687" s="55">
        <v>20244</v>
      </c>
      <c r="E687" t="s">
        <v>851</v>
      </c>
      <c r="F687">
        <v>51</v>
      </c>
      <c r="G687" s="49">
        <v>24451</v>
      </c>
      <c r="H687">
        <v>561057</v>
      </c>
      <c r="I687" s="49">
        <v>34527</v>
      </c>
      <c r="J687" t="s">
        <v>417</v>
      </c>
    </row>
    <row r="688" spans="1:10" x14ac:dyDescent="0.25">
      <c r="A688" t="s">
        <v>413</v>
      </c>
      <c r="B688" t="s">
        <v>709</v>
      </c>
      <c r="C688" t="s">
        <v>515</v>
      </c>
      <c r="D688" s="55">
        <v>21216</v>
      </c>
      <c r="E688" t="s">
        <v>460</v>
      </c>
      <c r="F688">
        <v>48</v>
      </c>
      <c r="G688" s="49">
        <v>25787</v>
      </c>
      <c r="H688">
        <v>568140</v>
      </c>
      <c r="I688" s="49">
        <v>34396</v>
      </c>
      <c r="J688" t="s">
        <v>421</v>
      </c>
    </row>
    <row r="689" spans="1:10" x14ac:dyDescent="0.25">
      <c r="A689" t="s">
        <v>413</v>
      </c>
      <c r="B689" t="s">
        <v>524</v>
      </c>
      <c r="C689" t="s">
        <v>682</v>
      </c>
      <c r="D689" s="55">
        <v>23928</v>
      </c>
      <c r="E689" t="s">
        <v>460</v>
      </c>
      <c r="F689">
        <v>49</v>
      </c>
      <c r="G689" s="49">
        <v>25267</v>
      </c>
      <c r="H689">
        <v>351132</v>
      </c>
      <c r="I689" s="49">
        <v>34618</v>
      </c>
      <c r="J689" t="s">
        <v>412</v>
      </c>
    </row>
    <row r="690" spans="1:10" x14ac:dyDescent="0.25">
      <c r="A690" t="s">
        <v>408</v>
      </c>
      <c r="B690" t="s">
        <v>512</v>
      </c>
      <c r="C690" t="s">
        <v>527</v>
      </c>
      <c r="D690" s="55">
        <v>19272</v>
      </c>
      <c r="E690" t="s">
        <v>536</v>
      </c>
      <c r="F690">
        <v>54</v>
      </c>
      <c r="G690" s="49">
        <v>23532</v>
      </c>
      <c r="H690">
        <v>351346</v>
      </c>
      <c r="I690" s="49">
        <v>34532</v>
      </c>
      <c r="J690" t="s">
        <v>417</v>
      </c>
    </row>
    <row r="691" spans="1:10" x14ac:dyDescent="0.25">
      <c r="A691" t="s">
        <v>413</v>
      </c>
      <c r="B691" t="s">
        <v>592</v>
      </c>
      <c r="C691" t="s">
        <v>566</v>
      </c>
      <c r="D691" s="55">
        <v>20364</v>
      </c>
      <c r="E691" t="s">
        <v>416</v>
      </c>
      <c r="F691">
        <v>47</v>
      </c>
      <c r="G691" s="49">
        <v>25879</v>
      </c>
      <c r="H691">
        <v>350702</v>
      </c>
      <c r="I691" s="49">
        <v>34599</v>
      </c>
      <c r="J691" t="s">
        <v>421</v>
      </c>
    </row>
    <row r="692" spans="1:10" x14ac:dyDescent="0.25">
      <c r="A692" t="s">
        <v>413</v>
      </c>
      <c r="B692" t="s">
        <v>766</v>
      </c>
      <c r="C692" t="s">
        <v>824</v>
      </c>
      <c r="D692" s="55">
        <v>21360</v>
      </c>
      <c r="E692" t="s">
        <v>416</v>
      </c>
      <c r="F692">
        <v>45</v>
      </c>
      <c r="G692" s="49">
        <v>26645</v>
      </c>
      <c r="H692">
        <v>561065</v>
      </c>
      <c r="I692" s="49">
        <v>34427</v>
      </c>
      <c r="J692" t="s">
        <v>466</v>
      </c>
    </row>
    <row r="693" spans="1:10" x14ac:dyDescent="0.25">
      <c r="A693" t="s">
        <v>408</v>
      </c>
      <c r="B693" t="s">
        <v>574</v>
      </c>
      <c r="C693" t="s">
        <v>779</v>
      </c>
      <c r="D693" s="55">
        <v>30180</v>
      </c>
      <c r="E693" t="s">
        <v>460</v>
      </c>
      <c r="F693">
        <v>47</v>
      </c>
      <c r="G693" s="49">
        <v>26075</v>
      </c>
      <c r="H693">
        <v>350440</v>
      </c>
      <c r="I693" s="49">
        <v>34694</v>
      </c>
      <c r="J693" t="s">
        <v>466</v>
      </c>
    </row>
    <row r="694" spans="1:10" x14ac:dyDescent="0.25">
      <c r="A694" t="s">
        <v>413</v>
      </c>
      <c r="B694" t="s">
        <v>568</v>
      </c>
      <c r="C694" t="s">
        <v>475</v>
      </c>
      <c r="D694" s="55">
        <v>30012</v>
      </c>
      <c r="E694" t="s">
        <v>470</v>
      </c>
      <c r="F694">
        <v>48</v>
      </c>
      <c r="G694" s="49">
        <v>25620</v>
      </c>
      <c r="H694">
        <v>561037</v>
      </c>
      <c r="I694" s="49">
        <v>34649</v>
      </c>
      <c r="J694" t="s">
        <v>412</v>
      </c>
    </row>
    <row r="695" spans="1:10" x14ac:dyDescent="0.25">
      <c r="A695" t="s">
        <v>413</v>
      </c>
      <c r="B695" t="s">
        <v>492</v>
      </c>
      <c r="C695" t="s">
        <v>456</v>
      </c>
      <c r="D695" s="55">
        <v>25152</v>
      </c>
      <c r="E695" t="s">
        <v>619</v>
      </c>
      <c r="F695">
        <v>46</v>
      </c>
      <c r="G695" s="49">
        <v>26453</v>
      </c>
      <c r="H695">
        <v>561063</v>
      </c>
      <c r="I695" s="49">
        <v>34664</v>
      </c>
      <c r="J695" t="s">
        <v>466</v>
      </c>
    </row>
    <row r="696" spans="1:10" x14ac:dyDescent="0.25">
      <c r="A696" t="s">
        <v>413</v>
      </c>
      <c r="B696" t="s">
        <v>713</v>
      </c>
      <c r="C696" t="s">
        <v>529</v>
      </c>
      <c r="D696" s="55">
        <v>26028</v>
      </c>
      <c r="E696" t="s">
        <v>460</v>
      </c>
      <c r="F696">
        <v>59</v>
      </c>
      <c r="G696" s="49">
        <v>21469</v>
      </c>
      <c r="H696">
        <v>560957</v>
      </c>
      <c r="I696" s="49">
        <v>34422</v>
      </c>
      <c r="J696" t="s">
        <v>417</v>
      </c>
    </row>
    <row r="697" spans="1:10" x14ac:dyDescent="0.25">
      <c r="A697" t="s">
        <v>408</v>
      </c>
      <c r="B697" t="s">
        <v>499</v>
      </c>
      <c r="C697" t="s">
        <v>621</v>
      </c>
      <c r="D697" s="55">
        <v>26028</v>
      </c>
      <c r="E697" t="s">
        <v>416</v>
      </c>
      <c r="F697">
        <v>56</v>
      </c>
      <c r="G697" s="49">
        <v>22795</v>
      </c>
      <c r="H697">
        <v>561058</v>
      </c>
      <c r="I697" s="49">
        <v>34553</v>
      </c>
      <c r="J697" t="s">
        <v>417</v>
      </c>
    </row>
    <row r="698" spans="1:10" x14ac:dyDescent="0.25">
      <c r="A698" t="s">
        <v>413</v>
      </c>
      <c r="B698" t="s">
        <v>553</v>
      </c>
      <c r="C698" t="s">
        <v>750</v>
      </c>
      <c r="D698" s="55">
        <v>18660</v>
      </c>
      <c r="E698" t="s">
        <v>442</v>
      </c>
      <c r="F698">
        <v>56</v>
      </c>
      <c r="G698" s="49">
        <v>22911</v>
      </c>
      <c r="H698">
        <v>561061</v>
      </c>
      <c r="I698" s="49">
        <v>34589</v>
      </c>
      <c r="J698" t="s">
        <v>417</v>
      </c>
    </row>
    <row r="699" spans="1:10" x14ac:dyDescent="0.25">
      <c r="A699" t="s">
        <v>413</v>
      </c>
      <c r="B699" t="s">
        <v>646</v>
      </c>
      <c r="C699" t="s">
        <v>88</v>
      </c>
      <c r="D699" s="55">
        <v>19440</v>
      </c>
      <c r="E699" t="s">
        <v>460</v>
      </c>
      <c r="F699">
        <v>46</v>
      </c>
      <c r="G699" s="49">
        <v>26515</v>
      </c>
      <c r="H699">
        <v>561062</v>
      </c>
      <c r="I699" s="49">
        <v>34518</v>
      </c>
      <c r="J699" t="s">
        <v>417</v>
      </c>
    </row>
    <row r="700" spans="1:10" x14ac:dyDescent="0.25">
      <c r="A700" t="s">
        <v>413</v>
      </c>
      <c r="B700" t="s">
        <v>646</v>
      </c>
      <c r="C700" t="s">
        <v>510</v>
      </c>
      <c r="D700" s="55">
        <v>26472</v>
      </c>
      <c r="E700" t="s">
        <v>442</v>
      </c>
      <c r="F700">
        <v>57</v>
      </c>
      <c r="G700" s="49">
        <v>22317</v>
      </c>
      <c r="H700">
        <v>561068</v>
      </c>
      <c r="I700" s="49">
        <v>34414</v>
      </c>
      <c r="J700" t="s">
        <v>417</v>
      </c>
    </row>
    <row r="701" spans="1:10" x14ac:dyDescent="0.25">
      <c r="A701" t="s">
        <v>408</v>
      </c>
      <c r="B701" t="s">
        <v>645</v>
      </c>
      <c r="C701" t="s">
        <v>573</v>
      </c>
      <c r="D701" s="55">
        <v>22056</v>
      </c>
      <c r="E701" t="s">
        <v>852</v>
      </c>
      <c r="F701">
        <v>50</v>
      </c>
      <c r="G701" s="49">
        <v>24992</v>
      </c>
      <c r="H701">
        <v>350493</v>
      </c>
      <c r="I701" s="49">
        <v>34629</v>
      </c>
      <c r="J701" t="s">
        <v>417</v>
      </c>
    </row>
    <row r="702" spans="1:10" x14ac:dyDescent="0.25">
      <c r="A702" t="s">
        <v>408</v>
      </c>
      <c r="B702" t="s">
        <v>594</v>
      </c>
      <c r="C702" t="s">
        <v>552</v>
      </c>
      <c r="D702" s="55">
        <v>28704</v>
      </c>
      <c r="E702" t="s">
        <v>473</v>
      </c>
      <c r="F702">
        <v>53</v>
      </c>
      <c r="G702" s="49">
        <v>23817</v>
      </c>
      <c r="H702">
        <v>350497</v>
      </c>
      <c r="I702" s="49">
        <v>34444</v>
      </c>
      <c r="J702" t="s">
        <v>417</v>
      </c>
    </row>
    <row r="703" spans="1:10" x14ac:dyDescent="0.25">
      <c r="A703" t="s">
        <v>408</v>
      </c>
      <c r="B703" t="s">
        <v>662</v>
      </c>
      <c r="C703" t="s">
        <v>853</v>
      </c>
      <c r="D703" s="55">
        <v>30720</v>
      </c>
      <c r="E703" t="s">
        <v>473</v>
      </c>
      <c r="F703">
        <v>49</v>
      </c>
      <c r="G703" s="49">
        <v>25260</v>
      </c>
      <c r="H703">
        <v>351268</v>
      </c>
      <c r="I703" s="49">
        <v>34432</v>
      </c>
      <c r="J703" t="s">
        <v>466</v>
      </c>
    </row>
    <row r="704" spans="1:10" x14ac:dyDescent="0.25">
      <c r="A704" t="s">
        <v>413</v>
      </c>
      <c r="B704" t="s">
        <v>603</v>
      </c>
      <c r="C704" t="s">
        <v>532</v>
      </c>
      <c r="D704" s="55">
        <v>22056</v>
      </c>
      <c r="E704" t="s">
        <v>416</v>
      </c>
      <c r="F704">
        <v>49</v>
      </c>
      <c r="G704" s="49">
        <v>25301</v>
      </c>
      <c r="H704">
        <v>351221</v>
      </c>
      <c r="I704" s="49">
        <v>34457</v>
      </c>
      <c r="J704" t="s">
        <v>466</v>
      </c>
    </row>
    <row r="705" spans="1:10" x14ac:dyDescent="0.25">
      <c r="A705" t="s">
        <v>408</v>
      </c>
      <c r="B705" t="s">
        <v>681</v>
      </c>
      <c r="C705" t="s">
        <v>822</v>
      </c>
      <c r="D705" s="55">
        <v>25344</v>
      </c>
      <c r="E705" t="s">
        <v>416</v>
      </c>
      <c r="F705">
        <v>47</v>
      </c>
      <c r="G705" s="49">
        <v>26155</v>
      </c>
      <c r="H705">
        <v>351351</v>
      </c>
      <c r="I705" s="49">
        <v>34581</v>
      </c>
      <c r="J705" t="s">
        <v>466</v>
      </c>
    </row>
    <row r="706" spans="1:10" x14ac:dyDescent="0.25">
      <c r="A706" t="s">
        <v>413</v>
      </c>
      <c r="B706" t="s">
        <v>455</v>
      </c>
      <c r="C706" t="s">
        <v>91</v>
      </c>
      <c r="D706" s="55">
        <v>21420</v>
      </c>
      <c r="E706" t="s">
        <v>457</v>
      </c>
      <c r="F706">
        <v>48</v>
      </c>
      <c r="G706" s="49">
        <v>25833</v>
      </c>
      <c r="H706">
        <v>568357</v>
      </c>
      <c r="I706" s="49">
        <v>34474</v>
      </c>
      <c r="J706" t="s">
        <v>412</v>
      </c>
    </row>
    <row r="707" spans="1:10" x14ac:dyDescent="0.25">
      <c r="A707" t="s">
        <v>413</v>
      </c>
      <c r="B707" t="s">
        <v>705</v>
      </c>
      <c r="C707" t="s">
        <v>682</v>
      </c>
      <c r="D707" s="55">
        <v>27468</v>
      </c>
      <c r="E707" t="s">
        <v>457</v>
      </c>
      <c r="F707">
        <v>57</v>
      </c>
      <c r="G707" s="49">
        <v>22211</v>
      </c>
      <c r="H707">
        <v>561077</v>
      </c>
      <c r="I707" s="49">
        <v>34587</v>
      </c>
      <c r="J707" t="s">
        <v>417</v>
      </c>
    </row>
    <row r="708" spans="1:10" x14ac:dyDescent="0.25">
      <c r="A708" t="s">
        <v>408</v>
      </c>
      <c r="B708" t="s">
        <v>631</v>
      </c>
      <c r="C708" t="s">
        <v>776</v>
      </c>
      <c r="D708" s="55">
        <v>19320</v>
      </c>
      <c r="E708" t="s">
        <v>854</v>
      </c>
      <c r="F708">
        <v>55</v>
      </c>
      <c r="G708" s="49">
        <v>23005</v>
      </c>
      <c r="H708">
        <v>350503</v>
      </c>
      <c r="I708" s="49">
        <v>34339</v>
      </c>
      <c r="J708" t="s">
        <v>855</v>
      </c>
    </row>
    <row r="709" spans="1:10" x14ac:dyDescent="0.25">
      <c r="A709" t="s">
        <v>408</v>
      </c>
      <c r="B709" t="s">
        <v>528</v>
      </c>
      <c r="C709" t="s">
        <v>512</v>
      </c>
      <c r="D709" s="55">
        <v>24720</v>
      </c>
      <c r="E709" t="s">
        <v>416</v>
      </c>
      <c r="F709">
        <v>56</v>
      </c>
      <c r="G709" s="49">
        <v>22868</v>
      </c>
      <c r="H709">
        <v>561080</v>
      </c>
      <c r="I709" s="49">
        <v>34466</v>
      </c>
      <c r="J709" t="s">
        <v>417</v>
      </c>
    </row>
    <row r="710" spans="1:10" x14ac:dyDescent="0.25">
      <c r="A710" t="s">
        <v>413</v>
      </c>
      <c r="B710" t="s">
        <v>629</v>
      </c>
      <c r="C710" t="s">
        <v>91</v>
      </c>
      <c r="D710" s="55">
        <v>26304</v>
      </c>
      <c r="E710" t="s">
        <v>457</v>
      </c>
      <c r="F710">
        <v>48</v>
      </c>
      <c r="G710" s="49">
        <v>25815</v>
      </c>
      <c r="H710">
        <v>350811</v>
      </c>
      <c r="I710" s="49">
        <v>34396</v>
      </c>
      <c r="J710" t="s">
        <v>421</v>
      </c>
    </row>
    <row r="711" spans="1:10" x14ac:dyDescent="0.25">
      <c r="A711" t="s">
        <v>408</v>
      </c>
      <c r="B711" t="s">
        <v>629</v>
      </c>
      <c r="C711" t="s">
        <v>679</v>
      </c>
      <c r="D711" s="55">
        <v>27912</v>
      </c>
      <c r="E711" t="s">
        <v>856</v>
      </c>
      <c r="F711">
        <v>48</v>
      </c>
      <c r="G711" s="49">
        <v>25802</v>
      </c>
      <c r="H711">
        <v>350435</v>
      </c>
      <c r="I711" s="49">
        <v>34664</v>
      </c>
      <c r="J711" t="s">
        <v>857</v>
      </c>
    </row>
    <row r="712" spans="1:10" x14ac:dyDescent="0.25">
      <c r="A712" t="s">
        <v>408</v>
      </c>
      <c r="B712" t="s">
        <v>631</v>
      </c>
      <c r="C712" t="s">
        <v>779</v>
      </c>
      <c r="D712" s="55">
        <v>24996</v>
      </c>
      <c r="E712" t="s">
        <v>738</v>
      </c>
      <c r="F712">
        <v>47</v>
      </c>
      <c r="G712" s="49">
        <v>25898</v>
      </c>
      <c r="H712">
        <v>350424</v>
      </c>
      <c r="I712" s="49">
        <v>34678</v>
      </c>
      <c r="J712" t="s">
        <v>857</v>
      </c>
    </row>
    <row r="713" spans="1:10" x14ac:dyDescent="0.25">
      <c r="A713" t="s">
        <v>454</v>
      </c>
      <c r="B713" t="s">
        <v>704</v>
      </c>
      <c r="C713" t="s">
        <v>640</v>
      </c>
      <c r="D713" s="55">
        <v>29052</v>
      </c>
      <c r="E713" t="s">
        <v>726</v>
      </c>
      <c r="F713">
        <v>47</v>
      </c>
      <c r="G713" s="49">
        <v>26073</v>
      </c>
      <c r="H713">
        <v>350443</v>
      </c>
      <c r="I713" s="49">
        <v>34622</v>
      </c>
      <c r="J713" t="s">
        <v>466</v>
      </c>
    </row>
    <row r="714" spans="1:10" x14ac:dyDescent="0.25">
      <c r="A714" t="s">
        <v>408</v>
      </c>
      <c r="B714" t="s">
        <v>512</v>
      </c>
      <c r="C714" t="s">
        <v>444</v>
      </c>
      <c r="D714" s="55">
        <v>21348</v>
      </c>
      <c r="E714" t="s">
        <v>425</v>
      </c>
      <c r="F714">
        <v>57</v>
      </c>
      <c r="G714" s="49">
        <v>22345</v>
      </c>
      <c r="H714">
        <v>350507</v>
      </c>
      <c r="I714" s="49">
        <v>34359</v>
      </c>
      <c r="J714" t="s">
        <v>417</v>
      </c>
    </row>
    <row r="715" spans="1:10" x14ac:dyDescent="0.25">
      <c r="A715" t="s">
        <v>413</v>
      </c>
      <c r="B715" t="s">
        <v>461</v>
      </c>
      <c r="C715" t="s">
        <v>438</v>
      </c>
      <c r="D715" s="55">
        <v>24576</v>
      </c>
      <c r="E715" t="s">
        <v>638</v>
      </c>
      <c r="F715">
        <v>50</v>
      </c>
      <c r="G715" s="49">
        <v>24987</v>
      </c>
      <c r="H715">
        <v>350862</v>
      </c>
      <c r="I715" s="49">
        <v>34474</v>
      </c>
      <c r="J715" t="s">
        <v>858</v>
      </c>
    </row>
    <row r="716" spans="1:10" x14ac:dyDescent="0.25">
      <c r="A716" t="s">
        <v>454</v>
      </c>
      <c r="B716" t="s">
        <v>553</v>
      </c>
      <c r="C716" t="s">
        <v>596</v>
      </c>
      <c r="D716" s="55">
        <v>27804</v>
      </c>
      <c r="E716" t="s">
        <v>416</v>
      </c>
      <c r="F716">
        <v>47</v>
      </c>
      <c r="G716" s="49">
        <v>25997</v>
      </c>
      <c r="H716">
        <v>561010</v>
      </c>
      <c r="I716" s="49">
        <v>34589</v>
      </c>
      <c r="J716" t="s">
        <v>417</v>
      </c>
    </row>
    <row r="717" spans="1:10" x14ac:dyDescent="0.25">
      <c r="A717" t="s">
        <v>454</v>
      </c>
      <c r="B717" t="s">
        <v>409</v>
      </c>
      <c r="C717" t="s">
        <v>859</v>
      </c>
      <c r="D717" s="55">
        <v>23136</v>
      </c>
      <c r="E717" t="s">
        <v>860</v>
      </c>
      <c r="F717">
        <v>47</v>
      </c>
      <c r="G717" s="49">
        <v>26106</v>
      </c>
      <c r="H717">
        <v>561089</v>
      </c>
      <c r="I717" s="49">
        <v>34427</v>
      </c>
      <c r="J717" t="s">
        <v>858</v>
      </c>
    </row>
    <row r="718" spans="1:10" x14ac:dyDescent="0.25">
      <c r="A718" t="s">
        <v>454</v>
      </c>
      <c r="B718" t="s">
        <v>587</v>
      </c>
      <c r="C718" t="s">
        <v>510</v>
      </c>
      <c r="D718" s="55">
        <v>18828</v>
      </c>
      <c r="E718" t="s">
        <v>442</v>
      </c>
      <c r="F718">
        <v>46</v>
      </c>
      <c r="G718" s="49">
        <v>26345</v>
      </c>
      <c r="H718">
        <v>350538</v>
      </c>
      <c r="I718" s="49">
        <v>34381</v>
      </c>
      <c r="J718" t="s">
        <v>417</v>
      </c>
    </row>
    <row r="719" spans="1:10" x14ac:dyDescent="0.25">
      <c r="A719" t="s">
        <v>413</v>
      </c>
      <c r="B719" t="s">
        <v>429</v>
      </c>
      <c r="C719" t="s">
        <v>819</v>
      </c>
      <c r="D719" s="55">
        <v>19080</v>
      </c>
      <c r="E719" t="s">
        <v>622</v>
      </c>
      <c r="F719">
        <v>50</v>
      </c>
      <c r="G719" s="49">
        <v>25069</v>
      </c>
      <c r="H719">
        <v>350832</v>
      </c>
      <c r="I719" s="49">
        <v>34422</v>
      </c>
      <c r="J719" t="s">
        <v>417</v>
      </c>
    </row>
    <row r="720" spans="1:10" x14ac:dyDescent="0.25">
      <c r="A720" t="s">
        <v>413</v>
      </c>
      <c r="B720" t="s">
        <v>467</v>
      </c>
      <c r="C720" t="s">
        <v>489</v>
      </c>
      <c r="D720" s="55">
        <v>22308</v>
      </c>
      <c r="E720" t="s">
        <v>473</v>
      </c>
      <c r="F720">
        <v>48</v>
      </c>
      <c r="G720" s="49">
        <v>25818</v>
      </c>
      <c r="H720">
        <v>351234</v>
      </c>
      <c r="I720" s="49">
        <v>34429</v>
      </c>
      <c r="J720" t="s">
        <v>412</v>
      </c>
    </row>
    <row r="721" spans="1:10" x14ac:dyDescent="0.25">
      <c r="A721" t="s">
        <v>413</v>
      </c>
      <c r="B721" t="s">
        <v>503</v>
      </c>
      <c r="C721" t="s">
        <v>496</v>
      </c>
      <c r="D721" s="55">
        <v>19080</v>
      </c>
      <c r="E721" t="s">
        <v>473</v>
      </c>
      <c r="F721">
        <v>47</v>
      </c>
      <c r="G721" s="49">
        <v>26186</v>
      </c>
      <c r="H721">
        <v>351296</v>
      </c>
      <c r="I721" s="49">
        <v>34488</v>
      </c>
      <c r="J721" t="s">
        <v>858</v>
      </c>
    </row>
    <row r="722" spans="1:10" x14ac:dyDescent="0.25">
      <c r="A722" t="s">
        <v>413</v>
      </c>
      <c r="B722" t="s">
        <v>623</v>
      </c>
      <c r="C722" t="s">
        <v>861</v>
      </c>
      <c r="D722" s="55">
        <v>19560</v>
      </c>
      <c r="E722" t="s">
        <v>460</v>
      </c>
      <c r="F722">
        <v>50</v>
      </c>
      <c r="G722" s="49">
        <v>24957</v>
      </c>
      <c r="H722">
        <v>351252</v>
      </c>
      <c r="I722" s="49">
        <v>34419</v>
      </c>
      <c r="J722" t="s">
        <v>417</v>
      </c>
    </row>
    <row r="723" spans="1:10" x14ac:dyDescent="0.25">
      <c r="A723" t="s">
        <v>408</v>
      </c>
      <c r="B723" t="s">
        <v>414</v>
      </c>
      <c r="C723" t="s">
        <v>862</v>
      </c>
      <c r="D723" s="55">
        <v>26496</v>
      </c>
      <c r="E723" t="s">
        <v>607</v>
      </c>
      <c r="F723">
        <v>47</v>
      </c>
      <c r="G723" s="49">
        <v>25882</v>
      </c>
      <c r="H723">
        <v>561099</v>
      </c>
      <c r="I723" s="49">
        <v>34360</v>
      </c>
      <c r="J723" t="s">
        <v>417</v>
      </c>
    </row>
    <row r="724" spans="1:10" x14ac:dyDescent="0.25">
      <c r="A724" t="s">
        <v>408</v>
      </c>
      <c r="B724" t="s">
        <v>461</v>
      </c>
      <c r="C724" t="s">
        <v>863</v>
      </c>
      <c r="D724" s="55">
        <v>24780</v>
      </c>
      <c r="E724" t="s">
        <v>473</v>
      </c>
      <c r="F724">
        <v>47</v>
      </c>
      <c r="G724" s="49">
        <v>25852</v>
      </c>
      <c r="H724">
        <v>351053</v>
      </c>
      <c r="I724" s="49">
        <v>34614</v>
      </c>
      <c r="J724" t="s">
        <v>417</v>
      </c>
    </row>
    <row r="725" spans="1:10" x14ac:dyDescent="0.25">
      <c r="A725" t="s">
        <v>408</v>
      </c>
      <c r="B725" t="s">
        <v>662</v>
      </c>
      <c r="C725" t="s">
        <v>863</v>
      </c>
      <c r="D725" s="55">
        <v>26760</v>
      </c>
      <c r="E725" t="s">
        <v>445</v>
      </c>
      <c r="F725">
        <v>47</v>
      </c>
      <c r="G725" s="49">
        <v>25990</v>
      </c>
      <c r="H725">
        <v>351054</v>
      </c>
      <c r="I725" s="49">
        <v>34676</v>
      </c>
      <c r="J725" t="s">
        <v>417</v>
      </c>
    </row>
    <row r="726" spans="1:10" x14ac:dyDescent="0.25">
      <c r="A726" t="s">
        <v>454</v>
      </c>
      <c r="B726" t="s">
        <v>590</v>
      </c>
      <c r="C726" t="s">
        <v>513</v>
      </c>
      <c r="D726" s="55">
        <v>24840</v>
      </c>
      <c r="E726" t="s">
        <v>508</v>
      </c>
      <c r="F726">
        <v>45</v>
      </c>
      <c r="G726" s="49">
        <v>26583</v>
      </c>
      <c r="H726">
        <v>351243</v>
      </c>
      <c r="I726" s="49">
        <v>34648</v>
      </c>
      <c r="J726" t="s">
        <v>417</v>
      </c>
    </row>
    <row r="727" spans="1:10" x14ac:dyDescent="0.25">
      <c r="A727" t="s">
        <v>413</v>
      </c>
      <c r="B727" t="s">
        <v>152</v>
      </c>
      <c r="C727" t="s">
        <v>848</v>
      </c>
      <c r="D727" s="55">
        <v>28188</v>
      </c>
      <c r="E727" t="s">
        <v>416</v>
      </c>
      <c r="F727">
        <v>45</v>
      </c>
      <c r="G727" s="49">
        <v>26614</v>
      </c>
      <c r="H727">
        <v>350595</v>
      </c>
      <c r="I727" s="49">
        <v>34923</v>
      </c>
      <c r="J727" t="s">
        <v>417</v>
      </c>
    </row>
    <row r="728" spans="1:10" x14ac:dyDescent="0.25">
      <c r="A728" t="s">
        <v>408</v>
      </c>
      <c r="B728" t="s">
        <v>587</v>
      </c>
      <c r="C728" t="s">
        <v>825</v>
      </c>
      <c r="D728" s="55">
        <v>20916</v>
      </c>
      <c r="E728" t="s">
        <v>463</v>
      </c>
      <c r="F728">
        <v>46</v>
      </c>
      <c r="G728" s="49">
        <v>26515</v>
      </c>
      <c r="H728">
        <v>350466</v>
      </c>
      <c r="I728" s="49">
        <v>34853</v>
      </c>
      <c r="J728" t="s">
        <v>417</v>
      </c>
    </row>
    <row r="729" spans="1:10" x14ac:dyDescent="0.25">
      <c r="A729" t="s">
        <v>413</v>
      </c>
      <c r="B729" t="s">
        <v>623</v>
      </c>
      <c r="C729" t="s">
        <v>707</v>
      </c>
      <c r="D729" s="55">
        <v>25176</v>
      </c>
      <c r="E729" t="s">
        <v>439</v>
      </c>
      <c r="F729">
        <v>48</v>
      </c>
      <c r="G729" s="49">
        <v>25674</v>
      </c>
      <c r="H729">
        <v>350148</v>
      </c>
      <c r="I729" s="49">
        <v>35028</v>
      </c>
      <c r="J729" t="s">
        <v>417</v>
      </c>
    </row>
    <row r="730" spans="1:10" x14ac:dyDescent="0.25">
      <c r="A730" t="s">
        <v>408</v>
      </c>
      <c r="B730" t="s">
        <v>569</v>
      </c>
      <c r="C730" t="s">
        <v>191</v>
      </c>
      <c r="D730" s="55">
        <v>24516</v>
      </c>
      <c r="E730" t="s">
        <v>425</v>
      </c>
      <c r="F730">
        <v>47</v>
      </c>
      <c r="G730" s="49">
        <v>25910</v>
      </c>
      <c r="H730">
        <v>561123</v>
      </c>
      <c r="I730" s="49">
        <v>35041</v>
      </c>
      <c r="J730" t="s">
        <v>417</v>
      </c>
    </row>
    <row r="731" spans="1:10" x14ac:dyDescent="0.25">
      <c r="A731" t="s">
        <v>408</v>
      </c>
      <c r="B731" t="s">
        <v>586</v>
      </c>
      <c r="C731" t="s">
        <v>570</v>
      </c>
      <c r="D731" s="55">
        <v>23616</v>
      </c>
      <c r="E731" t="s">
        <v>536</v>
      </c>
      <c r="F731">
        <v>46</v>
      </c>
      <c r="G731" s="49">
        <v>26247</v>
      </c>
      <c r="H731">
        <v>350470</v>
      </c>
      <c r="I731" s="49">
        <v>34964</v>
      </c>
      <c r="J731" t="s">
        <v>858</v>
      </c>
    </row>
    <row r="732" spans="1:10" x14ac:dyDescent="0.25">
      <c r="A732" t="s">
        <v>408</v>
      </c>
      <c r="B732" t="s">
        <v>512</v>
      </c>
      <c r="C732" t="s">
        <v>471</v>
      </c>
      <c r="D732" s="55">
        <v>22272</v>
      </c>
      <c r="E732" t="s">
        <v>416</v>
      </c>
      <c r="F732">
        <v>55</v>
      </c>
      <c r="G732" s="49">
        <v>23104</v>
      </c>
      <c r="H732">
        <v>561115</v>
      </c>
      <c r="I732" s="49">
        <v>34740</v>
      </c>
      <c r="J732" t="s">
        <v>412</v>
      </c>
    </row>
    <row r="733" spans="1:10" x14ac:dyDescent="0.25">
      <c r="A733" t="s">
        <v>413</v>
      </c>
      <c r="B733" t="s">
        <v>579</v>
      </c>
      <c r="C733" t="s">
        <v>438</v>
      </c>
      <c r="D733" s="55">
        <v>20892</v>
      </c>
      <c r="E733" t="s">
        <v>457</v>
      </c>
      <c r="F733">
        <v>50</v>
      </c>
      <c r="G733" s="49">
        <v>24788</v>
      </c>
      <c r="H733">
        <v>561071</v>
      </c>
      <c r="I733" s="49">
        <v>34854</v>
      </c>
      <c r="J733" t="s">
        <v>412</v>
      </c>
    </row>
    <row r="734" spans="1:10" x14ac:dyDescent="0.25">
      <c r="A734" t="s">
        <v>408</v>
      </c>
      <c r="B734" t="s">
        <v>625</v>
      </c>
      <c r="C734" t="s">
        <v>862</v>
      </c>
      <c r="D734" s="55">
        <v>20472</v>
      </c>
      <c r="E734" t="s">
        <v>425</v>
      </c>
      <c r="F734">
        <v>45</v>
      </c>
      <c r="G734" s="49">
        <v>26615</v>
      </c>
      <c r="H734">
        <v>350535</v>
      </c>
      <c r="I734" s="49">
        <v>34836</v>
      </c>
      <c r="J734" t="s">
        <v>412</v>
      </c>
    </row>
    <row r="735" spans="1:10" x14ac:dyDescent="0.25">
      <c r="A735" t="s">
        <v>454</v>
      </c>
      <c r="B735" t="s">
        <v>544</v>
      </c>
      <c r="C735" t="s">
        <v>523</v>
      </c>
      <c r="D735" s="55">
        <v>28332</v>
      </c>
      <c r="E735" t="s">
        <v>601</v>
      </c>
      <c r="F735">
        <v>46</v>
      </c>
      <c r="G735" s="49">
        <v>26515</v>
      </c>
      <c r="H735">
        <v>350474</v>
      </c>
      <c r="I735" s="49">
        <v>34853</v>
      </c>
      <c r="J735" t="s">
        <v>412</v>
      </c>
    </row>
    <row r="736" spans="1:10" x14ac:dyDescent="0.25">
      <c r="A736" t="s">
        <v>413</v>
      </c>
      <c r="B736" t="s">
        <v>550</v>
      </c>
      <c r="C736" t="s">
        <v>640</v>
      </c>
      <c r="D736" s="55">
        <v>24936</v>
      </c>
      <c r="E736" t="s">
        <v>473</v>
      </c>
      <c r="F736">
        <v>48</v>
      </c>
      <c r="G736" s="49">
        <v>25495</v>
      </c>
      <c r="H736">
        <v>351253</v>
      </c>
      <c r="I736" s="49">
        <v>34824</v>
      </c>
      <c r="J736" t="s">
        <v>412</v>
      </c>
    </row>
    <row r="737" spans="1:10" x14ac:dyDescent="0.25">
      <c r="A737" t="s">
        <v>413</v>
      </c>
      <c r="B737" t="s">
        <v>639</v>
      </c>
      <c r="C737" t="s">
        <v>864</v>
      </c>
      <c r="D737" s="55">
        <v>26280</v>
      </c>
      <c r="E737" t="s">
        <v>473</v>
      </c>
      <c r="F737">
        <v>47</v>
      </c>
      <c r="G737" s="49">
        <v>25853</v>
      </c>
      <c r="H737">
        <v>561084</v>
      </c>
      <c r="I737" s="49">
        <v>35043</v>
      </c>
      <c r="J737" t="s">
        <v>412</v>
      </c>
    </row>
    <row r="738" spans="1:10" x14ac:dyDescent="0.25">
      <c r="A738" t="s">
        <v>408</v>
      </c>
      <c r="B738" t="s">
        <v>784</v>
      </c>
      <c r="C738" t="s">
        <v>556</v>
      </c>
      <c r="D738" s="55">
        <v>26472</v>
      </c>
      <c r="E738" t="s">
        <v>460</v>
      </c>
      <c r="F738">
        <v>49</v>
      </c>
      <c r="G738" s="49">
        <v>25366</v>
      </c>
      <c r="H738">
        <v>561140</v>
      </c>
      <c r="I738" s="49">
        <v>34707</v>
      </c>
      <c r="J738" t="s">
        <v>466</v>
      </c>
    </row>
    <row r="739" spans="1:10" x14ac:dyDescent="0.25">
      <c r="A739" t="s">
        <v>413</v>
      </c>
      <c r="B739" t="s">
        <v>648</v>
      </c>
      <c r="C739" t="s">
        <v>790</v>
      </c>
      <c r="D739" s="55">
        <v>22680</v>
      </c>
      <c r="E739" t="s">
        <v>622</v>
      </c>
      <c r="F739">
        <v>49</v>
      </c>
      <c r="G739" s="49">
        <v>25394</v>
      </c>
      <c r="H739">
        <v>561143</v>
      </c>
      <c r="I739" s="49">
        <v>34841</v>
      </c>
      <c r="J739" t="s">
        <v>466</v>
      </c>
    </row>
    <row r="740" spans="1:10" x14ac:dyDescent="0.25">
      <c r="A740" t="s">
        <v>413</v>
      </c>
      <c r="B740" t="s">
        <v>446</v>
      </c>
      <c r="C740" t="s">
        <v>865</v>
      </c>
      <c r="D740" s="55">
        <v>23628</v>
      </c>
      <c r="E740" t="s">
        <v>866</v>
      </c>
      <c r="F740">
        <v>47</v>
      </c>
      <c r="G740" s="49">
        <v>26124</v>
      </c>
      <c r="H740">
        <v>350479</v>
      </c>
      <c r="I740" s="49">
        <v>34862</v>
      </c>
      <c r="J740" t="s">
        <v>858</v>
      </c>
    </row>
    <row r="741" spans="1:10" x14ac:dyDescent="0.25">
      <c r="A741" t="s">
        <v>408</v>
      </c>
      <c r="B741" t="s">
        <v>434</v>
      </c>
      <c r="C741" t="s">
        <v>776</v>
      </c>
      <c r="D741" s="55">
        <v>21648</v>
      </c>
      <c r="E741" t="s">
        <v>867</v>
      </c>
      <c r="F741">
        <v>55</v>
      </c>
      <c r="G741" s="49">
        <v>23134</v>
      </c>
      <c r="H741">
        <v>350211</v>
      </c>
      <c r="I741" s="49">
        <v>35145</v>
      </c>
      <c r="J741" t="s">
        <v>858</v>
      </c>
    </row>
    <row r="742" spans="1:10" x14ac:dyDescent="0.25">
      <c r="A742" t="s">
        <v>408</v>
      </c>
      <c r="B742" t="s">
        <v>615</v>
      </c>
      <c r="C742" t="s">
        <v>459</v>
      </c>
      <c r="D742" s="55">
        <v>28368</v>
      </c>
      <c r="E742" t="s">
        <v>868</v>
      </c>
      <c r="F742">
        <v>48</v>
      </c>
      <c r="G742" s="49">
        <v>25519</v>
      </c>
      <c r="H742">
        <v>351163</v>
      </c>
      <c r="I742" s="49">
        <v>35058</v>
      </c>
      <c r="J742" t="s">
        <v>412</v>
      </c>
    </row>
    <row r="743" spans="1:10" x14ac:dyDescent="0.25">
      <c r="A743" t="s">
        <v>413</v>
      </c>
      <c r="B743" t="s">
        <v>426</v>
      </c>
      <c r="C743" t="s">
        <v>441</v>
      </c>
      <c r="D743" s="55">
        <v>30036</v>
      </c>
      <c r="E743" t="s">
        <v>731</v>
      </c>
      <c r="F743">
        <v>46</v>
      </c>
      <c r="G743" s="49">
        <v>26484</v>
      </c>
      <c r="H743">
        <v>561151</v>
      </c>
      <c r="I743" s="49">
        <v>34892</v>
      </c>
      <c r="J743" t="s">
        <v>412</v>
      </c>
    </row>
    <row r="744" spans="1:10" x14ac:dyDescent="0.25">
      <c r="A744" t="s">
        <v>408</v>
      </c>
      <c r="B744" t="s">
        <v>426</v>
      </c>
      <c r="C744" t="s">
        <v>724</v>
      </c>
      <c r="D744" s="55">
        <v>19104</v>
      </c>
      <c r="E744" t="s">
        <v>473</v>
      </c>
      <c r="F744">
        <v>54</v>
      </c>
      <c r="G744" s="49">
        <v>23462</v>
      </c>
      <c r="H744">
        <v>561159</v>
      </c>
      <c r="I744" s="49">
        <v>34761</v>
      </c>
      <c r="J744" t="s">
        <v>412</v>
      </c>
    </row>
    <row r="745" spans="1:10" x14ac:dyDescent="0.25">
      <c r="A745" t="s">
        <v>408</v>
      </c>
      <c r="B745" t="s">
        <v>458</v>
      </c>
      <c r="C745" t="s">
        <v>779</v>
      </c>
      <c r="D745" s="55">
        <v>22980</v>
      </c>
      <c r="E745" t="s">
        <v>536</v>
      </c>
      <c r="F745">
        <v>47</v>
      </c>
      <c r="G745" s="49">
        <v>26195</v>
      </c>
      <c r="H745">
        <v>568486</v>
      </c>
      <c r="I745" s="49">
        <v>34983</v>
      </c>
      <c r="J745" t="s">
        <v>412</v>
      </c>
    </row>
    <row r="746" spans="1:10" x14ac:dyDescent="0.25">
      <c r="A746" t="s">
        <v>413</v>
      </c>
      <c r="B746" t="s">
        <v>562</v>
      </c>
      <c r="C746" t="s">
        <v>848</v>
      </c>
      <c r="D746" s="55">
        <v>22464</v>
      </c>
      <c r="E746" t="s">
        <v>416</v>
      </c>
      <c r="F746">
        <v>46</v>
      </c>
      <c r="G746" s="49">
        <v>26462</v>
      </c>
      <c r="H746">
        <v>350655</v>
      </c>
      <c r="I746" s="49">
        <v>34897</v>
      </c>
      <c r="J746" t="s">
        <v>412</v>
      </c>
    </row>
    <row r="747" spans="1:10" x14ac:dyDescent="0.25">
      <c r="A747" t="s">
        <v>408</v>
      </c>
      <c r="B747" t="s">
        <v>579</v>
      </c>
      <c r="C747" t="s">
        <v>410</v>
      </c>
      <c r="D747" s="55">
        <v>23940</v>
      </c>
      <c r="E747" t="s">
        <v>869</v>
      </c>
      <c r="F747">
        <v>63</v>
      </c>
      <c r="G747" s="49">
        <v>20336</v>
      </c>
      <c r="H747">
        <v>351168</v>
      </c>
      <c r="I747" s="49">
        <v>35330</v>
      </c>
      <c r="J747" t="s">
        <v>412</v>
      </c>
    </row>
    <row r="748" spans="1:10" x14ac:dyDescent="0.25">
      <c r="A748" t="s">
        <v>408</v>
      </c>
      <c r="B748" t="s">
        <v>471</v>
      </c>
      <c r="C748" t="s">
        <v>870</v>
      </c>
      <c r="D748" s="55">
        <v>23760</v>
      </c>
      <c r="E748" t="s">
        <v>473</v>
      </c>
      <c r="F748">
        <v>47</v>
      </c>
      <c r="G748" s="49">
        <v>25969</v>
      </c>
      <c r="H748">
        <v>561166</v>
      </c>
      <c r="I748" s="49">
        <v>35158</v>
      </c>
      <c r="J748" t="s">
        <v>412</v>
      </c>
    </row>
    <row r="749" spans="1:10" x14ac:dyDescent="0.25">
      <c r="A749" t="s">
        <v>408</v>
      </c>
      <c r="B749" t="s">
        <v>748</v>
      </c>
      <c r="C749" t="s">
        <v>776</v>
      </c>
      <c r="D749" s="55">
        <v>23328</v>
      </c>
      <c r="E749" t="s">
        <v>749</v>
      </c>
      <c r="F749">
        <v>46</v>
      </c>
      <c r="G749" s="49">
        <v>26225</v>
      </c>
      <c r="H749">
        <v>561171</v>
      </c>
      <c r="I749" s="49">
        <v>35425</v>
      </c>
      <c r="J749" t="s">
        <v>412</v>
      </c>
    </row>
    <row r="750" spans="1:10" x14ac:dyDescent="0.25">
      <c r="A750" t="s">
        <v>408</v>
      </c>
      <c r="B750" t="s">
        <v>719</v>
      </c>
      <c r="C750" t="s">
        <v>471</v>
      </c>
      <c r="D750" s="55">
        <v>22404</v>
      </c>
      <c r="E750" t="s">
        <v>445</v>
      </c>
      <c r="F750">
        <v>45</v>
      </c>
      <c r="G750" s="49">
        <v>26862</v>
      </c>
      <c r="H750">
        <v>351244</v>
      </c>
      <c r="I750" s="49">
        <v>35380</v>
      </c>
      <c r="J750" t="s">
        <v>412</v>
      </c>
    </row>
    <row r="751" spans="1:10" x14ac:dyDescent="0.25">
      <c r="A751" t="s">
        <v>408</v>
      </c>
      <c r="B751" t="s">
        <v>618</v>
      </c>
      <c r="C751" t="s">
        <v>871</v>
      </c>
      <c r="D751" s="55">
        <v>23916</v>
      </c>
      <c r="E751" t="s">
        <v>872</v>
      </c>
      <c r="F751">
        <v>56</v>
      </c>
      <c r="G751" s="49">
        <v>22741</v>
      </c>
      <c r="H751">
        <v>351190</v>
      </c>
      <c r="I751" s="49">
        <v>35395</v>
      </c>
      <c r="J751" t="s">
        <v>412</v>
      </c>
    </row>
    <row r="752" spans="1:10" x14ac:dyDescent="0.25">
      <c r="A752" t="s">
        <v>408</v>
      </c>
      <c r="B752" t="s">
        <v>615</v>
      </c>
      <c r="C752" t="s">
        <v>597</v>
      </c>
      <c r="D752" s="55">
        <v>22188</v>
      </c>
      <c r="E752" t="s">
        <v>873</v>
      </c>
      <c r="F752">
        <v>52</v>
      </c>
      <c r="G752" s="49">
        <v>24026</v>
      </c>
      <c r="H752">
        <v>351315</v>
      </c>
      <c r="I752" s="49">
        <v>35153</v>
      </c>
      <c r="J752" t="s">
        <v>412</v>
      </c>
    </row>
    <row r="753" spans="1:10" x14ac:dyDescent="0.25">
      <c r="A753" t="s">
        <v>413</v>
      </c>
      <c r="B753" t="s">
        <v>517</v>
      </c>
      <c r="C753" t="s">
        <v>489</v>
      </c>
      <c r="D753" s="55">
        <v>30792</v>
      </c>
      <c r="E753" t="s">
        <v>738</v>
      </c>
      <c r="F753">
        <v>44</v>
      </c>
      <c r="G753" s="49">
        <v>26994</v>
      </c>
      <c r="H753">
        <v>351273</v>
      </c>
      <c r="I753" s="49">
        <v>35284</v>
      </c>
      <c r="J753" t="s">
        <v>412</v>
      </c>
    </row>
    <row r="754" spans="1:10" x14ac:dyDescent="0.25">
      <c r="A754" t="s">
        <v>413</v>
      </c>
      <c r="B754" t="s">
        <v>784</v>
      </c>
      <c r="C754" t="s">
        <v>91</v>
      </c>
      <c r="D754" s="55">
        <v>29280</v>
      </c>
      <c r="E754" t="s">
        <v>738</v>
      </c>
      <c r="F754">
        <v>47</v>
      </c>
      <c r="G754" s="49">
        <v>25863</v>
      </c>
      <c r="H754">
        <v>351352</v>
      </c>
      <c r="I754" s="49">
        <v>35320</v>
      </c>
      <c r="J754" t="s">
        <v>412</v>
      </c>
    </row>
    <row r="755" spans="1:10" x14ac:dyDescent="0.25">
      <c r="A755" t="s">
        <v>408</v>
      </c>
      <c r="B755" t="s">
        <v>618</v>
      </c>
      <c r="C755" t="s">
        <v>554</v>
      </c>
      <c r="D755" s="55">
        <v>28656</v>
      </c>
      <c r="E755" t="s">
        <v>874</v>
      </c>
      <c r="F755">
        <v>59</v>
      </c>
      <c r="G755" s="49">
        <v>21625</v>
      </c>
      <c r="H755">
        <v>351297</v>
      </c>
      <c r="I755" s="49">
        <v>35249</v>
      </c>
      <c r="J755" t="s">
        <v>875</v>
      </c>
    </row>
    <row r="756" spans="1:10" x14ac:dyDescent="0.25">
      <c r="A756" t="s">
        <v>408</v>
      </c>
      <c r="B756" t="s">
        <v>458</v>
      </c>
      <c r="C756" t="s">
        <v>570</v>
      </c>
      <c r="D756" s="55">
        <v>21576</v>
      </c>
      <c r="E756" t="s">
        <v>536</v>
      </c>
      <c r="F756">
        <v>55</v>
      </c>
      <c r="G756" s="49">
        <v>23134</v>
      </c>
      <c r="H756">
        <v>351293</v>
      </c>
      <c r="I756" s="49">
        <v>35145</v>
      </c>
      <c r="J756" t="s">
        <v>417</v>
      </c>
    </row>
    <row r="757" spans="1:10" x14ac:dyDescent="0.25">
      <c r="A757" t="s">
        <v>408</v>
      </c>
      <c r="B757" t="s">
        <v>614</v>
      </c>
      <c r="C757" t="s">
        <v>838</v>
      </c>
      <c r="D757" s="55">
        <v>27612</v>
      </c>
      <c r="E757" t="s">
        <v>775</v>
      </c>
      <c r="F757">
        <v>46</v>
      </c>
      <c r="G757" s="49">
        <v>26523</v>
      </c>
      <c r="H757">
        <v>561195</v>
      </c>
      <c r="I757" s="49">
        <v>35360</v>
      </c>
      <c r="J757" t="s">
        <v>417</v>
      </c>
    </row>
    <row r="758" spans="1:10" x14ac:dyDescent="0.25">
      <c r="A758" t="s">
        <v>408</v>
      </c>
      <c r="B758" t="s">
        <v>443</v>
      </c>
      <c r="C758" t="s">
        <v>597</v>
      </c>
      <c r="D758" s="55">
        <v>28536</v>
      </c>
      <c r="E758" t="s">
        <v>876</v>
      </c>
      <c r="F758">
        <v>48</v>
      </c>
      <c r="G758" s="49">
        <v>25648</v>
      </c>
      <c r="H758">
        <v>350787</v>
      </c>
      <c r="I758" s="49">
        <v>35540</v>
      </c>
      <c r="J758" t="s">
        <v>417</v>
      </c>
    </row>
    <row r="759" spans="1:10" x14ac:dyDescent="0.25">
      <c r="A759" t="s">
        <v>408</v>
      </c>
      <c r="B759" t="s">
        <v>562</v>
      </c>
      <c r="C759" t="s">
        <v>735</v>
      </c>
      <c r="D759" s="55">
        <v>30852</v>
      </c>
      <c r="E759" t="s">
        <v>622</v>
      </c>
      <c r="F759">
        <v>46</v>
      </c>
      <c r="G759" s="49">
        <v>26431</v>
      </c>
      <c r="H759">
        <v>561242</v>
      </c>
      <c r="I759" s="49">
        <v>35528</v>
      </c>
      <c r="J759" t="s">
        <v>417</v>
      </c>
    </row>
    <row r="760" spans="1:10" x14ac:dyDescent="0.25">
      <c r="A760" t="s">
        <v>408</v>
      </c>
      <c r="B760" t="s">
        <v>569</v>
      </c>
      <c r="C760" t="s">
        <v>621</v>
      </c>
      <c r="D760" s="55">
        <v>28920</v>
      </c>
      <c r="E760" t="s">
        <v>877</v>
      </c>
      <c r="F760">
        <v>55</v>
      </c>
      <c r="G760" s="49">
        <v>23117</v>
      </c>
      <c r="H760">
        <v>561184</v>
      </c>
      <c r="I760" s="49">
        <v>35553</v>
      </c>
      <c r="J760" t="s">
        <v>417</v>
      </c>
    </row>
    <row r="761" spans="1:10" x14ac:dyDescent="0.25">
      <c r="A761" t="s">
        <v>408</v>
      </c>
      <c r="B761" t="s">
        <v>440</v>
      </c>
      <c r="C761" t="s">
        <v>444</v>
      </c>
      <c r="D761" s="55">
        <v>29376</v>
      </c>
      <c r="E761" t="s">
        <v>628</v>
      </c>
      <c r="F761">
        <v>46</v>
      </c>
      <c r="G761" s="49">
        <v>26405</v>
      </c>
      <c r="H761">
        <v>561252</v>
      </c>
      <c r="I761" s="49">
        <v>35677</v>
      </c>
      <c r="J761" t="s">
        <v>417</v>
      </c>
    </row>
    <row r="762" spans="1:10" x14ac:dyDescent="0.25">
      <c r="A762" t="s">
        <v>408</v>
      </c>
      <c r="B762" t="s">
        <v>646</v>
      </c>
      <c r="C762" t="s">
        <v>471</v>
      </c>
      <c r="D762" s="55">
        <v>20868</v>
      </c>
      <c r="E762" t="s">
        <v>482</v>
      </c>
      <c r="F762">
        <v>46</v>
      </c>
      <c r="G762" s="49">
        <v>26436</v>
      </c>
      <c r="H762">
        <v>561257</v>
      </c>
      <c r="I762" s="49">
        <v>35570</v>
      </c>
      <c r="J762" t="s">
        <v>417</v>
      </c>
    </row>
    <row r="763" spans="1:10" x14ac:dyDescent="0.25">
      <c r="A763" t="s">
        <v>454</v>
      </c>
      <c r="B763" t="s">
        <v>426</v>
      </c>
      <c r="C763" t="s">
        <v>88</v>
      </c>
      <c r="D763" s="55">
        <v>27228</v>
      </c>
      <c r="E763" t="s">
        <v>802</v>
      </c>
      <c r="F763">
        <v>44</v>
      </c>
      <c r="G763" s="49">
        <v>27291</v>
      </c>
      <c r="H763">
        <v>351299</v>
      </c>
      <c r="I763" s="49">
        <v>35683</v>
      </c>
      <c r="J763" t="s">
        <v>417</v>
      </c>
    </row>
    <row r="764" spans="1:10" x14ac:dyDescent="0.25">
      <c r="A764" t="s">
        <v>408</v>
      </c>
      <c r="B764" t="s">
        <v>506</v>
      </c>
      <c r="C764" t="s">
        <v>863</v>
      </c>
      <c r="D764" s="55">
        <v>24528</v>
      </c>
      <c r="E764" t="s">
        <v>738</v>
      </c>
      <c r="F764">
        <v>49</v>
      </c>
      <c r="G764" s="49">
        <v>25168</v>
      </c>
      <c r="H764">
        <v>351318</v>
      </c>
      <c r="I764" s="49">
        <v>35435</v>
      </c>
      <c r="J764" t="s">
        <v>417</v>
      </c>
    </row>
    <row r="765" spans="1:10" x14ac:dyDescent="0.25">
      <c r="A765" t="s">
        <v>413</v>
      </c>
      <c r="B765" t="s">
        <v>612</v>
      </c>
      <c r="C765" t="s">
        <v>878</v>
      </c>
      <c r="D765" s="55">
        <v>22188</v>
      </c>
      <c r="E765" t="s">
        <v>879</v>
      </c>
      <c r="F765">
        <v>48</v>
      </c>
      <c r="G765" s="49">
        <v>25717</v>
      </c>
      <c r="H765">
        <v>561270</v>
      </c>
      <c r="I765" s="49">
        <v>35562</v>
      </c>
      <c r="J765" t="s">
        <v>417</v>
      </c>
    </row>
    <row r="766" spans="1:10" x14ac:dyDescent="0.25">
      <c r="A766" t="s">
        <v>408</v>
      </c>
      <c r="B766" t="s">
        <v>664</v>
      </c>
      <c r="C766" t="s">
        <v>774</v>
      </c>
      <c r="D766" s="55">
        <v>25644</v>
      </c>
      <c r="E766" t="s">
        <v>880</v>
      </c>
      <c r="F766">
        <v>45</v>
      </c>
      <c r="G766" s="49">
        <v>26584</v>
      </c>
      <c r="H766">
        <v>561271</v>
      </c>
      <c r="I766" s="49">
        <v>35492</v>
      </c>
      <c r="J766" t="s">
        <v>417</v>
      </c>
    </row>
    <row r="767" spans="1:10" x14ac:dyDescent="0.25">
      <c r="A767" t="s">
        <v>408</v>
      </c>
      <c r="B767" t="s">
        <v>546</v>
      </c>
      <c r="C767" t="s">
        <v>185</v>
      </c>
      <c r="D767" s="55">
        <v>28704</v>
      </c>
      <c r="E767" t="s">
        <v>881</v>
      </c>
      <c r="F767">
        <v>58</v>
      </c>
      <c r="G767" s="49">
        <v>22132</v>
      </c>
      <c r="H767">
        <v>561278</v>
      </c>
      <c r="I767" s="49">
        <v>35760</v>
      </c>
      <c r="J767" t="s">
        <v>417</v>
      </c>
    </row>
    <row r="768" spans="1:10" x14ac:dyDescent="0.25">
      <c r="A768" t="s">
        <v>408</v>
      </c>
      <c r="B768" t="s">
        <v>615</v>
      </c>
      <c r="C768" t="s">
        <v>882</v>
      </c>
      <c r="D768" s="55">
        <v>21156</v>
      </c>
      <c r="E768" t="s">
        <v>536</v>
      </c>
      <c r="F768">
        <v>48</v>
      </c>
      <c r="G768" s="49">
        <v>25630</v>
      </c>
      <c r="H768">
        <v>561350</v>
      </c>
      <c r="I768" s="49">
        <v>35774</v>
      </c>
      <c r="J768" t="s">
        <v>417</v>
      </c>
    </row>
    <row r="769" spans="1:10" x14ac:dyDescent="0.25">
      <c r="A769" t="s">
        <v>408</v>
      </c>
      <c r="B769" t="s">
        <v>440</v>
      </c>
      <c r="C769" t="s">
        <v>570</v>
      </c>
      <c r="D769" s="55">
        <v>26388</v>
      </c>
      <c r="E769" t="s">
        <v>703</v>
      </c>
      <c r="F769">
        <v>47</v>
      </c>
      <c r="G769" s="49">
        <v>26058</v>
      </c>
      <c r="H769">
        <v>561294</v>
      </c>
      <c r="I769" s="49">
        <v>35718</v>
      </c>
      <c r="J769" t="s">
        <v>417</v>
      </c>
    </row>
    <row r="770" spans="1:10" x14ac:dyDescent="0.25">
      <c r="A770" t="s">
        <v>408</v>
      </c>
      <c r="B770" t="s">
        <v>590</v>
      </c>
      <c r="C770" t="s">
        <v>154</v>
      </c>
      <c r="D770" s="55">
        <v>21228</v>
      </c>
      <c r="E770" t="s">
        <v>883</v>
      </c>
      <c r="F770">
        <v>47</v>
      </c>
      <c r="G770" s="49">
        <v>26018</v>
      </c>
      <c r="H770">
        <v>561301</v>
      </c>
      <c r="I770" s="49">
        <v>35455</v>
      </c>
      <c r="J770" t="s">
        <v>417</v>
      </c>
    </row>
    <row r="771" spans="1:10" x14ac:dyDescent="0.25">
      <c r="A771" t="s">
        <v>413</v>
      </c>
      <c r="B771" t="s">
        <v>495</v>
      </c>
      <c r="C771" t="s">
        <v>884</v>
      </c>
      <c r="D771" s="55">
        <v>27828</v>
      </c>
      <c r="E771" t="s">
        <v>885</v>
      </c>
      <c r="F771">
        <v>46</v>
      </c>
      <c r="G771" s="49">
        <v>26292</v>
      </c>
      <c r="H771">
        <v>561311</v>
      </c>
      <c r="I771" s="49">
        <v>35570</v>
      </c>
      <c r="J771" t="s">
        <v>417</v>
      </c>
    </row>
    <row r="772" spans="1:10" x14ac:dyDescent="0.25">
      <c r="A772" t="s">
        <v>408</v>
      </c>
      <c r="B772" t="s">
        <v>526</v>
      </c>
      <c r="C772" t="s">
        <v>459</v>
      </c>
      <c r="D772" s="55">
        <v>20244</v>
      </c>
      <c r="E772" t="s">
        <v>422</v>
      </c>
      <c r="F772">
        <v>44</v>
      </c>
      <c r="G772" s="49">
        <v>27037</v>
      </c>
      <c r="H772">
        <v>561310</v>
      </c>
      <c r="I772" s="49">
        <v>35685</v>
      </c>
      <c r="J772" t="s">
        <v>417</v>
      </c>
    </row>
    <row r="773" spans="1:10" x14ac:dyDescent="0.25">
      <c r="A773" t="s">
        <v>413</v>
      </c>
      <c r="B773" t="s">
        <v>817</v>
      </c>
      <c r="C773" t="s">
        <v>640</v>
      </c>
      <c r="D773" s="55">
        <v>20988</v>
      </c>
      <c r="E773" t="s">
        <v>886</v>
      </c>
      <c r="F773">
        <v>46</v>
      </c>
      <c r="G773" s="49">
        <v>26546</v>
      </c>
      <c r="H773">
        <v>561261</v>
      </c>
      <c r="I773" s="49">
        <v>35523</v>
      </c>
      <c r="J773" t="s">
        <v>417</v>
      </c>
    </row>
    <row r="774" spans="1:10" x14ac:dyDescent="0.25">
      <c r="A774" t="s">
        <v>408</v>
      </c>
      <c r="B774" t="s">
        <v>572</v>
      </c>
      <c r="C774" t="s">
        <v>556</v>
      </c>
      <c r="D774" s="55">
        <v>28548</v>
      </c>
      <c r="E774" t="s">
        <v>536</v>
      </c>
      <c r="F774">
        <v>44</v>
      </c>
      <c r="G774" s="49">
        <v>27183</v>
      </c>
      <c r="H774">
        <v>351434</v>
      </c>
      <c r="I774" s="49">
        <v>35477</v>
      </c>
      <c r="J774" t="s">
        <v>417</v>
      </c>
    </row>
    <row r="775" spans="1:10" x14ac:dyDescent="0.25">
      <c r="A775" t="s">
        <v>454</v>
      </c>
      <c r="B775" t="s">
        <v>461</v>
      </c>
      <c r="C775" t="s">
        <v>707</v>
      </c>
      <c r="D775" s="55">
        <v>29352</v>
      </c>
      <c r="E775" t="s">
        <v>473</v>
      </c>
      <c r="F775">
        <v>44</v>
      </c>
      <c r="G775" s="49">
        <v>27109</v>
      </c>
      <c r="H775">
        <v>568487</v>
      </c>
      <c r="I775" s="49">
        <v>35518</v>
      </c>
      <c r="J775" t="s">
        <v>417</v>
      </c>
    </row>
    <row r="776" spans="1:10" x14ac:dyDescent="0.25">
      <c r="A776" t="s">
        <v>413</v>
      </c>
      <c r="B776" t="s">
        <v>629</v>
      </c>
      <c r="C776" t="s">
        <v>887</v>
      </c>
      <c r="D776" s="55">
        <v>24864</v>
      </c>
      <c r="E776" t="s">
        <v>856</v>
      </c>
      <c r="F776">
        <v>50</v>
      </c>
      <c r="G776" s="49">
        <v>25022</v>
      </c>
      <c r="H776">
        <v>351322</v>
      </c>
      <c r="I776" s="49">
        <v>35525</v>
      </c>
      <c r="J776" t="s">
        <v>417</v>
      </c>
    </row>
    <row r="777" spans="1:10" x14ac:dyDescent="0.25">
      <c r="A777" t="s">
        <v>413</v>
      </c>
      <c r="B777" t="s">
        <v>709</v>
      </c>
      <c r="C777" t="s">
        <v>831</v>
      </c>
      <c r="D777" s="55">
        <v>24564</v>
      </c>
      <c r="E777" t="s">
        <v>416</v>
      </c>
      <c r="F777">
        <v>44</v>
      </c>
      <c r="G777" s="49">
        <v>27220</v>
      </c>
      <c r="H777">
        <v>561162</v>
      </c>
      <c r="I777" s="49">
        <v>35584</v>
      </c>
      <c r="J777" t="s">
        <v>417</v>
      </c>
    </row>
    <row r="778" spans="1:10" x14ac:dyDescent="0.25">
      <c r="A778" t="s">
        <v>454</v>
      </c>
      <c r="B778" t="s">
        <v>467</v>
      </c>
      <c r="C778" t="s">
        <v>90</v>
      </c>
      <c r="D778" s="55">
        <v>26712</v>
      </c>
      <c r="E778" t="s">
        <v>888</v>
      </c>
      <c r="F778">
        <v>46</v>
      </c>
      <c r="G778" s="49">
        <v>26339</v>
      </c>
      <c r="H778">
        <v>351323</v>
      </c>
      <c r="I778" s="49">
        <v>35515</v>
      </c>
      <c r="J778" t="s">
        <v>417</v>
      </c>
    </row>
    <row r="779" spans="1:10" x14ac:dyDescent="0.25">
      <c r="A779" t="s">
        <v>454</v>
      </c>
      <c r="B779" t="s">
        <v>694</v>
      </c>
      <c r="C779" t="s">
        <v>889</v>
      </c>
      <c r="D779" s="55">
        <v>27996</v>
      </c>
      <c r="E779" t="s">
        <v>628</v>
      </c>
      <c r="F779">
        <v>49</v>
      </c>
      <c r="G779" s="49">
        <v>25208</v>
      </c>
      <c r="H779">
        <v>561342</v>
      </c>
      <c r="I779" s="49">
        <v>35456</v>
      </c>
      <c r="J779" t="s">
        <v>417</v>
      </c>
    </row>
    <row r="780" spans="1:10" x14ac:dyDescent="0.25">
      <c r="A780" t="s">
        <v>454</v>
      </c>
      <c r="B780" t="s">
        <v>574</v>
      </c>
      <c r="C780" t="s">
        <v>91</v>
      </c>
      <c r="D780" s="55">
        <v>28884</v>
      </c>
      <c r="E780" t="s">
        <v>890</v>
      </c>
      <c r="F780">
        <v>44</v>
      </c>
      <c r="G780" s="49">
        <v>27178</v>
      </c>
      <c r="H780">
        <v>561356</v>
      </c>
      <c r="I780" s="49">
        <v>35710</v>
      </c>
      <c r="J780" t="s">
        <v>417</v>
      </c>
    </row>
    <row r="781" spans="1:10" x14ac:dyDescent="0.25">
      <c r="A781" t="s">
        <v>408</v>
      </c>
      <c r="B781" t="s">
        <v>592</v>
      </c>
      <c r="C781" t="s">
        <v>635</v>
      </c>
      <c r="D781" s="55">
        <v>25644</v>
      </c>
      <c r="E781" t="s">
        <v>891</v>
      </c>
      <c r="F781">
        <v>45</v>
      </c>
      <c r="G781" s="49">
        <v>26721</v>
      </c>
      <c r="H781">
        <v>351022</v>
      </c>
      <c r="I781" s="49">
        <v>35772</v>
      </c>
      <c r="J781" t="s">
        <v>417</v>
      </c>
    </row>
    <row r="782" spans="1:10" x14ac:dyDescent="0.25">
      <c r="A782" t="s">
        <v>408</v>
      </c>
      <c r="B782" t="s">
        <v>519</v>
      </c>
      <c r="C782" t="s">
        <v>892</v>
      </c>
      <c r="D782" s="55">
        <v>30276</v>
      </c>
      <c r="E782" t="s">
        <v>619</v>
      </c>
      <c r="F782">
        <v>45</v>
      </c>
      <c r="G782" s="49">
        <v>26752</v>
      </c>
      <c r="H782">
        <v>561356</v>
      </c>
      <c r="I782" s="49">
        <v>35744</v>
      </c>
      <c r="J782" t="s">
        <v>417</v>
      </c>
    </row>
    <row r="783" spans="1:10" x14ac:dyDescent="0.25">
      <c r="A783" t="s">
        <v>413</v>
      </c>
      <c r="B783" t="s">
        <v>626</v>
      </c>
      <c r="C783" t="s">
        <v>640</v>
      </c>
      <c r="D783" s="55">
        <v>24060</v>
      </c>
      <c r="E783" t="s">
        <v>749</v>
      </c>
      <c r="F783">
        <v>43</v>
      </c>
      <c r="G783" s="49">
        <v>27519</v>
      </c>
      <c r="H783">
        <v>561352</v>
      </c>
      <c r="I783" s="49">
        <v>35654</v>
      </c>
      <c r="J783" t="s">
        <v>417</v>
      </c>
    </row>
    <row r="784" spans="1:10" x14ac:dyDescent="0.25">
      <c r="A784" t="s">
        <v>408</v>
      </c>
      <c r="B784" t="s">
        <v>450</v>
      </c>
      <c r="C784" t="s">
        <v>779</v>
      </c>
      <c r="D784" s="55">
        <v>30840</v>
      </c>
      <c r="E784" t="s">
        <v>536</v>
      </c>
      <c r="F784">
        <v>45</v>
      </c>
      <c r="G784" s="49">
        <v>26690</v>
      </c>
      <c r="H784">
        <v>561363</v>
      </c>
      <c r="I784" s="49">
        <v>35579</v>
      </c>
      <c r="J784" t="s">
        <v>417</v>
      </c>
    </row>
    <row r="785" spans="1:10" x14ac:dyDescent="0.25">
      <c r="A785" t="s">
        <v>408</v>
      </c>
      <c r="B785" t="s">
        <v>817</v>
      </c>
      <c r="C785" t="s">
        <v>822</v>
      </c>
      <c r="D785" s="55">
        <v>19068</v>
      </c>
      <c r="E785" t="s">
        <v>536</v>
      </c>
      <c r="F785">
        <v>44</v>
      </c>
      <c r="G785" s="49">
        <v>27086</v>
      </c>
      <c r="H785">
        <v>561365</v>
      </c>
      <c r="I785" s="49">
        <v>35759</v>
      </c>
      <c r="J785" t="s">
        <v>417</v>
      </c>
    </row>
    <row r="786" spans="1:10" x14ac:dyDescent="0.25">
      <c r="A786" t="s">
        <v>408</v>
      </c>
      <c r="B786" t="s">
        <v>493</v>
      </c>
      <c r="C786" t="s">
        <v>410</v>
      </c>
      <c r="D786" s="55">
        <v>19596</v>
      </c>
      <c r="E786" t="s">
        <v>536</v>
      </c>
      <c r="F786">
        <v>45</v>
      </c>
      <c r="G786" s="49">
        <v>26613</v>
      </c>
      <c r="H786">
        <v>561362</v>
      </c>
      <c r="I786" s="49">
        <v>35772</v>
      </c>
      <c r="J786" t="s">
        <v>417</v>
      </c>
    </row>
    <row r="787" spans="1:10" x14ac:dyDescent="0.25">
      <c r="A787" t="s">
        <v>408</v>
      </c>
      <c r="B787" t="s">
        <v>429</v>
      </c>
      <c r="C787" t="s">
        <v>870</v>
      </c>
      <c r="D787" s="55">
        <v>19728</v>
      </c>
      <c r="E787" t="s">
        <v>738</v>
      </c>
      <c r="F787">
        <v>43</v>
      </c>
      <c r="G787" s="49">
        <v>27321</v>
      </c>
      <c r="H787">
        <v>351324</v>
      </c>
      <c r="I787" s="49">
        <v>35695</v>
      </c>
      <c r="J787" t="s">
        <v>417</v>
      </c>
    </row>
    <row r="788" spans="1:10" x14ac:dyDescent="0.25">
      <c r="A788" t="s">
        <v>413</v>
      </c>
      <c r="B788" t="s">
        <v>568</v>
      </c>
      <c r="C788" t="s">
        <v>893</v>
      </c>
      <c r="D788" s="55">
        <v>23412</v>
      </c>
      <c r="E788" t="s">
        <v>473</v>
      </c>
      <c r="F788">
        <v>42</v>
      </c>
      <c r="G788" s="49">
        <v>27984</v>
      </c>
      <c r="H788">
        <v>561384</v>
      </c>
      <c r="I788" s="49">
        <v>35836</v>
      </c>
      <c r="J788" t="s">
        <v>417</v>
      </c>
    </row>
    <row r="789" spans="1:10" x14ac:dyDescent="0.25">
      <c r="A789" t="s">
        <v>408</v>
      </c>
      <c r="B789" t="s">
        <v>568</v>
      </c>
      <c r="C789" t="s">
        <v>679</v>
      </c>
      <c r="D789" s="55">
        <v>20688</v>
      </c>
      <c r="E789" t="s">
        <v>416</v>
      </c>
      <c r="F789">
        <v>46</v>
      </c>
      <c r="G789" s="49">
        <v>26337</v>
      </c>
      <c r="H789">
        <v>561386</v>
      </c>
      <c r="I789" s="49">
        <v>35950</v>
      </c>
      <c r="J789" t="s">
        <v>417</v>
      </c>
    </row>
    <row r="790" spans="1:10" x14ac:dyDescent="0.25">
      <c r="A790" t="s">
        <v>413</v>
      </c>
      <c r="B790" t="s">
        <v>526</v>
      </c>
      <c r="C790" t="s">
        <v>596</v>
      </c>
      <c r="D790" s="55">
        <v>20076</v>
      </c>
      <c r="E790" t="s">
        <v>460</v>
      </c>
      <c r="F790">
        <v>43</v>
      </c>
      <c r="G790" s="49">
        <v>27489</v>
      </c>
      <c r="H790">
        <v>561345</v>
      </c>
      <c r="I790" s="49">
        <v>35932</v>
      </c>
      <c r="J790" t="s">
        <v>466</v>
      </c>
    </row>
    <row r="791" spans="1:10" x14ac:dyDescent="0.25">
      <c r="A791" t="s">
        <v>408</v>
      </c>
      <c r="B791" t="s">
        <v>712</v>
      </c>
      <c r="C791" t="s">
        <v>894</v>
      </c>
      <c r="D791" s="55">
        <v>19956</v>
      </c>
      <c r="E791" t="s">
        <v>778</v>
      </c>
      <c r="F791">
        <v>44</v>
      </c>
      <c r="G791" s="49">
        <v>27081</v>
      </c>
      <c r="H791">
        <v>561389</v>
      </c>
      <c r="I791" s="49">
        <v>35949</v>
      </c>
      <c r="J791" t="s">
        <v>466</v>
      </c>
    </row>
    <row r="792" spans="1:10" x14ac:dyDescent="0.25">
      <c r="A792" t="s">
        <v>408</v>
      </c>
      <c r="B792" t="s">
        <v>476</v>
      </c>
      <c r="C792" t="s">
        <v>835</v>
      </c>
      <c r="D792" s="55">
        <v>25692</v>
      </c>
      <c r="E792" t="s">
        <v>895</v>
      </c>
      <c r="F792">
        <v>44</v>
      </c>
      <c r="G792" s="49">
        <v>27232</v>
      </c>
      <c r="H792">
        <v>561393</v>
      </c>
      <c r="I792" s="49">
        <v>35920</v>
      </c>
      <c r="J792" t="s">
        <v>466</v>
      </c>
    </row>
    <row r="793" spans="1:10" x14ac:dyDescent="0.25">
      <c r="A793" t="s">
        <v>413</v>
      </c>
      <c r="B793" t="s">
        <v>618</v>
      </c>
      <c r="C793" t="s">
        <v>896</v>
      </c>
      <c r="D793" s="55">
        <v>30084</v>
      </c>
      <c r="E793" t="s">
        <v>460</v>
      </c>
      <c r="F793">
        <v>42</v>
      </c>
      <c r="G793" s="49">
        <v>27710</v>
      </c>
      <c r="H793">
        <v>561394</v>
      </c>
      <c r="I793" s="49">
        <v>36139</v>
      </c>
      <c r="J793" t="s">
        <v>466</v>
      </c>
    </row>
    <row r="794" spans="1:10" x14ac:dyDescent="0.25">
      <c r="A794" t="s">
        <v>413</v>
      </c>
      <c r="B794" t="s">
        <v>481</v>
      </c>
      <c r="C794" t="s">
        <v>472</v>
      </c>
      <c r="D794" s="55">
        <v>24000</v>
      </c>
      <c r="E794" t="s">
        <v>897</v>
      </c>
      <c r="F794">
        <v>55</v>
      </c>
      <c r="G794" s="49">
        <v>23195</v>
      </c>
      <c r="H794">
        <v>561130</v>
      </c>
      <c r="I794" s="49">
        <v>35803</v>
      </c>
      <c r="J794" t="s">
        <v>466</v>
      </c>
    </row>
    <row r="795" spans="1:10" x14ac:dyDescent="0.25">
      <c r="A795" t="s">
        <v>413</v>
      </c>
      <c r="B795" t="s">
        <v>469</v>
      </c>
      <c r="C795" t="s">
        <v>898</v>
      </c>
      <c r="D795" s="55">
        <v>30480</v>
      </c>
      <c r="E795" t="s">
        <v>473</v>
      </c>
      <c r="F795">
        <v>41</v>
      </c>
      <c r="G795" s="49">
        <v>28375</v>
      </c>
      <c r="H795">
        <v>568857</v>
      </c>
      <c r="I795" s="49">
        <v>35937</v>
      </c>
      <c r="J795" t="s">
        <v>466</v>
      </c>
    </row>
    <row r="796" spans="1:10" x14ac:dyDescent="0.25">
      <c r="A796" t="s">
        <v>408</v>
      </c>
      <c r="B796" t="s">
        <v>448</v>
      </c>
      <c r="C796" t="s">
        <v>679</v>
      </c>
      <c r="D796" s="55">
        <v>18144</v>
      </c>
      <c r="E796" t="s">
        <v>445</v>
      </c>
      <c r="F796">
        <v>56</v>
      </c>
      <c r="G796" s="49">
        <v>22880</v>
      </c>
      <c r="H796">
        <v>351331</v>
      </c>
      <c r="I796" s="49">
        <v>35958</v>
      </c>
      <c r="J796" t="s">
        <v>417</v>
      </c>
    </row>
    <row r="797" spans="1:10" x14ac:dyDescent="0.25">
      <c r="A797" t="s">
        <v>408</v>
      </c>
      <c r="B797" t="s">
        <v>559</v>
      </c>
      <c r="C797" t="s">
        <v>892</v>
      </c>
      <c r="D797" s="55">
        <v>27300</v>
      </c>
      <c r="E797" t="s">
        <v>899</v>
      </c>
      <c r="F797">
        <v>45</v>
      </c>
      <c r="G797" s="49">
        <v>26584</v>
      </c>
      <c r="H797">
        <v>351254</v>
      </c>
      <c r="I797" s="49">
        <v>35918</v>
      </c>
      <c r="J797" t="s">
        <v>900</v>
      </c>
    </row>
    <row r="798" spans="1:10" x14ac:dyDescent="0.25">
      <c r="A798" t="s">
        <v>408</v>
      </c>
      <c r="B798" t="s">
        <v>443</v>
      </c>
      <c r="C798" t="s">
        <v>863</v>
      </c>
      <c r="D798" s="55">
        <v>22368</v>
      </c>
      <c r="E798" t="s">
        <v>428</v>
      </c>
      <c r="F798">
        <v>44</v>
      </c>
      <c r="G798" s="49">
        <v>27054</v>
      </c>
      <c r="H798">
        <v>561563</v>
      </c>
      <c r="I798" s="49">
        <v>36154</v>
      </c>
      <c r="J798" t="s">
        <v>858</v>
      </c>
    </row>
    <row r="799" spans="1:10" x14ac:dyDescent="0.25">
      <c r="A799" t="s">
        <v>408</v>
      </c>
      <c r="B799" t="s">
        <v>645</v>
      </c>
      <c r="C799" t="s">
        <v>901</v>
      </c>
      <c r="D799" s="55">
        <v>24096</v>
      </c>
      <c r="E799" t="s">
        <v>902</v>
      </c>
      <c r="F799">
        <v>48</v>
      </c>
      <c r="G799" s="49">
        <v>25615</v>
      </c>
      <c r="H799">
        <v>561568</v>
      </c>
      <c r="I799" s="49">
        <v>35988</v>
      </c>
      <c r="J799" t="s">
        <v>903</v>
      </c>
    </row>
    <row r="800" spans="1:10" x14ac:dyDescent="0.25">
      <c r="A800" t="s">
        <v>408</v>
      </c>
      <c r="B800" t="s">
        <v>817</v>
      </c>
      <c r="C800" t="s">
        <v>542</v>
      </c>
      <c r="D800" s="55">
        <v>22296</v>
      </c>
      <c r="E800" t="s">
        <v>749</v>
      </c>
      <c r="F800">
        <v>42</v>
      </c>
      <c r="G800" s="49">
        <v>27923</v>
      </c>
      <c r="H800">
        <v>561420</v>
      </c>
      <c r="I800" s="49">
        <v>35857</v>
      </c>
      <c r="J800" t="s">
        <v>417</v>
      </c>
    </row>
    <row r="801" spans="1:10" x14ac:dyDescent="0.25">
      <c r="A801" t="s">
        <v>408</v>
      </c>
      <c r="B801" t="s">
        <v>709</v>
      </c>
      <c r="C801" t="s">
        <v>904</v>
      </c>
      <c r="D801" s="55">
        <v>28116</v>
      </c>
      <c r="E801" t="s">
        <v>601</v>
      </c>
      <c r="F801">
        <v>46</v>
      </c>
      <c r="G801" s="49">
        <v>26392</v>
      </c>
      <c r="H801">
        <v>561426</v>
      </c>
      <c r="I801" s="49">
        <v>36079</v>
      </c>
      <c r="J801" t="s">
        <v>417</v>
      </c>
    </row>
    <row r="802" spans="1:10" x14ac:dyDescent="0.25">
      <c r="A802" t="s">
        <v>413</v>
      </c>
      <c r="B802" t="s">
        <v>587</v>
      </c>
      <c r="C802" t="s">
        <v>475</v>
      </c>
      <c r="D802" s="55">
        <v>22956</v>
      </c>
      <c r="E802" t="s">
        <v>460</v>
      </c>
      <c r="F802">
        <v>43</v>
      </c>
      <c r="G802" s="49">
        <v>27309</v>
      </c>
      <c r="H802">
        <v>561429</v>
      </c>
      <c r="I802" s="49">
        <v>35993</v>
      </c>
      <c r="J802" t="s">
        <v>417</v>
      </c>
    </row>
    <row r="803" spans="1:10" x14ac:dyDescent="0.25">
      <c r="A803" t="s">
        <v>408</v>
      </c>
      <c r="B803" t="s">
        <v>662</v>
      </c>
      <c r="C803" t="s">
        <v>863</v>
      </c>
      <c r="D803" s="55">
        <v>26904</v>
      </c>
      <c r="E803" t="s">
        <v>749</v>
      </c>
      <c r="F803">
        <v>43</v>
      </c>
      <c r="G803" s="49">
        <v>27610</v>
      </c>
      <c r="H803">
        <v>350255</v>
      </c>
      <c r="I803" s="49">
        <v>36060</v>
      </c>
      <c r="J803" t="s">
        <v>417</v>
      </c>
    </row>
    <row r="804" spans="1:10" x14ac:dyDescent="0.25">
      <c r="A804" t="s">
        <v>408</v>
      </c>
      <c r="B804" t="s">
        <v>629</v>
      </c>
      <c r="C804" t="s">
        <v>735</v>
      </c>
      <c r="D804" s="55">
        <v>18204</v>
      </c>
      <c r="E804" t="s">
        <v>449</v>
      </c>
      <c r="F804">
        <v>48</v>
      </c>
      <c r="G804" s="49">
        <v>25705</v>
      </c>
      <c r="H804">
        <v>561434</v>
      </c>
      <c r="I804" s="49">
        <v>35888</v>
      </c>
      <c r="J804" t="s">
        <v>421</v>
      </c>
    </row>
    <row r="805" spans="1:10" x14ac:dyDescent="0.25">
      <c r="A805" t="s">
        <v>408</v>
      </c>
      <c r="B805" t="s">
        <v>648</v>
      </c>
      <c r="C805" t="s">
        <v>621</v>
      </c>
      <c r="D805" s="55">
        <v>19740</v>
      </c>
      <c r="E805" t="s">
        <v>473</v>
      </c>
      <c r="F805">
        <v>51</v>
      </c>
      <c r="G805" s="49">
        <v>24657</v>
      </c>
      <c r="H805">
        <v>561437</v>
      </c>
      <c r="I805" s="49">
        <v>36155</v>
      </c>
      <c r="J805" t="s">
        <v>466</v>
      </c>
    </row>
    <row r="806" spans="1:10" x14ac:dyDescent="0.25">
      <c r="A806" t="s">
        <v>408</v>
      </c>
      <c r="B806" t="s">
        <v>730</v>
      </c>
      <c r="C806" t="s">
        <v>905</v>
      </c>
      <c r="D806" s="55">
        <v>19896</v>
      </c>
      <c r="E806" t="s">
        <v>619</v>
      </c>
      <c r="F806">
        <v>43</v>
      </c>
      <c r="G806" s="49">
        <v>27649</v>
      </c>
      <c r="H806">
        <v>561440</v>
      </c>
      <c r="I806" s="49">
        <v>36110</v>
      </c>
      <c r="J806" t="s">
        <v>466</v>
      </c>
    </row>
    <row r="807" spans="1:10" x14ac:dyDescent="0.25">
      <c r="A807" t="s">
        <v>408</v>
      </c>
      <c r="B807" t="s">
        <v>645</v>
      </c>
      <c r="C807" t="s">
        <v>863</v>
      </c>
      <c r="D807" s="55">
        <v>28680</v>
      </c>
      <c r="E807" t="s">
        <v>778</v>
      </c>
      <c r="F807">
        <v>43</v>
      </c>
      <c r="G807" s="49">
        <v>27388</v>
      </c>
      <c r="H807">
        <v>561442</v>
      </c>
      <c r="I807" s="49">
        <v>36125</v>
      </c>
      <c r="J807" t="s">
        <v>466</v>
      </c>
    </row>
    <row r="808" spans="1:10" x14ac:dyDescent="0.25">
      <c r="A808" t="s">
        <v>408</v>
      </c>
      <c r="B808" t="s">
        <v>481</v>
      </c>
      <c r="C808" t="s">
        <v>657</v>
      </c>
      <c r="D808" s="55">
        <v>28752</v>
      </c>
      <c r="E808" t="s">
        <v>482</v>
      </c>
      <c r="F808">
        <v>43</v>
      </c>
      <c r="G808" s="49">
        <v>27579</v>
      </c>
      <c r="H808">
        <v>561453</v>
      </c>
      <c r="I808" s="49">
        <v>35883</v>
      </c>
      <c r="J808" t="s">
        <v>466</v>
      </c>
    </row>
    <row r="809" spans="1:10" x14ac:dyDescent="0.25">
      <c r="A809" t="s">
        <v>413</v>
      </c>
      <c r="B809" t="s">
        <v>155</v>
      </c>
      <c r="C809" t="s">
        <v>848</v>
      </c>
      <c r="D809" s="55">
        <v>20232</v>
      </c>
      <c r="E809" t="s">
        <v>906</v>
      </c>
      <c r="F809">
        <v>44</v>
      </c>
      <c r="G809" s="49">
        <v>27140</v>
      </c>
      <c r="H809">
        <v>561456</v>
      </c>
      <c r="I809" s="49">
        <v>36014</v>
      </c>
      <c r="J809" t="s">
        <v>466</v>
      </c>
    </row>
    <row r="810" spans="1:10" x14ac:dyDescent="0.25">
      <c r="A810" t="s">
        <v>408</v>
      </c>
      <c r="B810" t="s">
        <v>612</v>
      </c>
      <c r="C810" t="s">
        <v>451</v>
      </c>
      <c r="D810" s="55">
        <v>19416</v>
      </c>
      <c r="E810" t="s">
        <v>607</v>
      </c>
      <c r="F810">
        <v>43</v>
      </c>
      <c r="G810" s="49">
        <v>27430</v>
      </c>
      <c r="H810">
        <v>561462</v>
      </c>
      <c r="I810" s="49">
        <v>36050</v>
      </c>
      <c r="J810" t="s">
        <v>858</v>
      </c>
    </row>
    <row r="811" spans="1:10" x14ac:dyDescent="0.25">
      <c r="A811" t="s">
        <v>413</v>
      </c>
      <c r="B811" t="s">
        <v>660</v>
      </c>
      <c r="C811" t="s">
        <v>907</v>
      </c>
      <c r="D811" s="55">
        <v>24624</v>
      </c>
      <c r="E811" t="s">
        <v>416</v>
      </c>
      <c r="F811">
        <v>42</v>
      </c>
      <c r="G811" s="49">
        <v>27822</v>
      </c>
      <c r="H811">
        <v>561463</v>
      </c>
      <c r="I811" s="49">
        <v>35979</v>
      </c>
      <c r="J811" t="s">
        <v>466</v>
      </c>
    </row>
    <row r="812" spans="1:10" x14ac:dyDescent="0.25">
      <c r="A812" t="s">
        <v>454</v>
      </c>
      <c r="B812" t="s">
        <v>667</v>
      </c>
      <c r="C812" t="s">
        <v>510</v>
      </c>
      <c r="D812" s="55">
        <v>29412</v>
      </c>
      <c r="E812" t="s">
        <v>436</v>
      </c>
      <c r="F812">
        <v>44</v>
      </c>
      <c r="G812" s="49">
        <v>27114</v>
      </c>
      <c r="H812">
        <v>561368</v>
      </c>
      <c r="I812" s="49">
        <v>35875</v>
      </c>
      <c r="J812" t="s">
        <v>466</v>
      </c>
    </row>
    <row r="813" spans="1:10" x14ac:dyDescent="0.25">
      <c r="A813" t="s">
        <v>454</v>
      </c>
      <c r="B813" t="s">
        <v>152</v>
      </c>
      <c r="C813" t="s">
        <v>796</v>
      </c>
      <c r="D813" s="55">
        <v>27672</v>
      </c>
      <c r="E813" t="s">
        <v>622</v>
      </c>
      <c r="F813">
        <v>40</v>
      </c>
      <c r="G813" s="49">
        <v>28485</v>
      </c>
      <c r="H813">
        <v>561470</v>
      </c>
      <c r="I813" s="49">
        <v>36090</v>
      </c>
      <c r="J813" t="s">
        <v>466</v>
      </c>
    </row>
    <row r="814" spans="1:10" x14ac:dyDescent="0.25">
      <c r="A814" t="s">
        <v>408</v>
      </c>
      <c r="B814" t="s">
        <v>570</v>
      </c>
      <c r="C814" t="s">
        <v>621</v>
      </c>
      <c r="D814" s="55">
        <v>18792</v>
      </c>
      <c r="E814" t="s">
        <v>482</v>
      </c>
      <c r="F814">
        <v>45</v>
      </c>
      <c r="G814" s="49">
        <v>26929</v>
      </c>
      <c r="H814">
        <v>561473</v>
      </c>
      <c r="I814" s="49">
        <v>35905</v>
      </c>
      <c r="J814" t="s">
        <v>412</v>
      </c>
    </row>
    <row r="815" spans="1:10" x14ac:dyDescent="0.25">
      <c r="A815" t="s">
        <v>408</v>
      </c>
      <c r="B815" t="s">
        <v>524</v>
      </c>
      <c r="C815" t="s">
        <v>908</v>
      </c>
      <c r="D815" s="55">
        <v>20388</v>
      </c>
      <c r="E815" t="s">
        <v>482</v>
      </c>
      <c r="F815">
        <v>41</v>
      </c>
      <c r="G815" s="49">
        <v>28075</v>
      </c>
      <c r="H815">
        <v>350130</v>
      </c>
      <c r="I815" s="49">
        <v>32971</v>
      </c>
      <c r="J815" t="s">
        <v>909</v>
      </c>
    </row>
    <row r="816" spans="1:10" x14ac:dyDescent="0.25">
      <c r="A816" t="s">
        <v>408</v>
      </c>
      <c r="B816" t="s">
        <v>608</v>
      </c>
      <c r="C816" t="s">
        <v>621</v>
      </c>
      <c r="D816" s="55">
        <v>30204</v>
      </c>
      <c r="E816" t="s">
        <v>445</v>
      </c>
      <c r="F816">
        <v>45</v>
      </c>
      <c r="G816" s="49">
        <v>26898</v>
      </c>
      <c r="H816">
        <v>561478</v>
      </c>
      <c r="I816" s="49">
        <v>32996</v>
      </c>
      <c r="J816" t="s">
        <v>909</v>
      </c>
    </row>
    <row r="817" spans="1:10" x14ac:dyDescent="0.25">
      <c r="A817" t="s">
        <v>408</v>
      </c>
      <c r="B817" t="s">
        <v>541</v>
      </c>
      <c r="C817" t="s">
        <v>155</v>
      </c>
      <c r="D817" s="55">
        <v>27816</v>
      </c>
      <c r="E817" t="s">
        <v>422</v>
      </c>
      <c r="F817">
        <v>44</v>
      </c>
      <c r="G817" s="49">
        <v>27169</v>
      </c>
      <c r="H817">
        <v>351342</v>
      </c>
      <c r="I817" s="49">
        <v>33120</v>
      </c>
      <c r="J817" t="s">
        <v>909</v>
      </c>
    </row>
    <row r="818" spans="1:10" x14ac:dyDescent="0.25">
      <c r="A818" t="s">
        <v>408</v>
      </c>
      <c r="B818" t="s">
        <v>434</v>
      </c>
      <c r="C818" t="s">
        <v>776</v>
      </c>
      <c r="D818" s="55">
        <v>27540</v>
      </c>
      <c r="E818" t="s">
        <v>622</v>
      </c>
      <c r="F818">
        <v>40</v>
      </c>
      <c r="G818" s="49">
        <v>28436</v>
      </c>
      <c r="H818">
        <v>561482</v>
      </c>
      <c r="I818" s="49">
        <v>33013</v>
      </c>
      <c r="J818" t="s">
        <v>909</v>
      </c>
    </row>
    <row r="819" spans="1:10" x14ac:dyDescent="0.25">
      <c r="A819" t="s">
        <v>408</v>
      </c>
      <c r="B819" t="s">
        <v>665</v>
      </c>
      <c r="C819" t="s">
        <v>86</v>
      </c>
      <c r="D819" s="55">
        <v>20988</v>
      </c>
      <c r="E819" t="s">
        <v>910</v>
      </c>
      <c r="F819">
        <v>45</v>
      </c>
      <c r="G819" s="49">
        <v>26783</v>
      </c>
      <c r="H819">
        <v>561483</v>
      </c>
      <c r="I819" s="49">
        <v>33126</v>
      </c>
      <c r="J819" t="s">
        <v>909</v>
      </c>
    </row>
    <row r="820" spans="1:10" x14ac:dyDescent="0.25">
      <c r="A820" t="s">
        <v>408</v>
      </c>
      <c r="B820" t="s">
        <v>748</v>
      </c>
      <c r="C820" t="s">
        <v>550</v>
      </c>
      <c r="D820" s="55">
        <v>23340</v>
      </c>
      <c r="E820" t="s">
        <v>473</v>
      </c>
      <c r="F820">
        <v>42</v>
      </c>
      <c r="G820" s="49">
        <v>27827</v>
      </c>
      <c r="H820">
        <v>568812</v>
      </c>
      <c r="I820" s="49">
        <v>32878</v>
      </c>
      <c r="J820" t="s">
        <v>909</v>
      </c>
    </row>
    <row r="821" spans="1:10" x14ac:dyDescent="0.25">
      <c r="A821" t="s">
        <v>408</v>
      </c>
      <c r="B821" t="s">
        <v>562</v>
      </c>
      <c r="C821" t="s">
        <v>185</v>
      </c>
      <c r="D821" s="55">
        <v>18396</v>
      </c>
      <c r="E821" t="s">
        <v>911</v>
      </c>
      <c r="F821">
        <v>61</v>
      </c>
      <c r="G821" s="49">
        <v>20988</v>
      </c>
      <c r="H821">
        <v>351343</v>
      </c>
      <c r="I821" s="49">
        <v>33005</v>
      </c>
      <c r="J821" t="s">
        <v>909</v>
      </c>
    </row>
    <row r="822" spans="1:10" x14ac:dyDescent="0.25">
      <c r="A822" t="s">
        <v>413</v>
      </c>
      <c r="B822" t="s">
        <v>437</v>
      </c>
      <c r="C822" t="s">
        <v>781</v>
      </c>
      <c r="D822" s="55">
        <v>19968</v>
      </c>
      <c r="E822" t="s">
        <v>439</v>
      </c>
      <c r="F822">
        <v>46</v>
      </c>
      <c r="G822" s="49">
        <v>26374</v>
      </c>
      <c r="H822">
        <v>561213</v>
      </c>
      <c r="I822" s="49">
        <v>35857</v>
      </c>
      <c r="J822" t="s">
        <v>909</v>
      </c>
    </row>
    <row r="823" spans="1:10" x14ac:dyDescent="0.25">
      <c r="A823" t="s">
        <v>454</v>
      </c>
      <c r="B823" t="s">
        <v>568</v>
      </c>
      <c r="C823" t="s">
        <v>808</v>
      </c>
      <c r="D823" s="55">
        <v>24288</v>
      </c>
      <c r="E823" t="s">
        <v>577</v>
      </c>
      <c r="F823">
        <v>43</v>
      </c>
      <c r="G823" s="49">
        <v>27399</v>
      </c>
      <c r="H823">
        <v>561227</v>
      </c>
      <c r="I823" s="49">
        <v>36125</v>
      </c>
      <c r="J823" t="s">
        <v>909</v>
      </c>
    </row>
    <row r="824" spans="1:10" x14ac:dyDescent="0.25">
      <c r="A824" t="s">
        <v>408</v>
      </c>
      <c r="B824" t="s">
        <v>481</v>
      </c>
      <c r="C824" t="s">
        <v>161</v>
      </c>
      <c r="D824" s="55">
        <v>26964</v>
      </c>
      <c r="E824" t="s">
        <v>537</v>
      </c>
      <c r="F824">
        <v>41</v>
      </c>
      <c r="G824" s="49">
        <v>28106</v>
      </c>
      <c r="H824">
        <v>561491</v>
      </c>
      <c r="I824" s="49">
        <v>36139</v>
      </c>
      <c r="J824" t="s">
        <v>909</v>
      </c>
    </row>
    <row r="825" spans="1:10" x14ac:dyDescent="0.25">
      <c r="A825" t="s">
        <v>413</v>
      </c>
      <c r="B825" t="s">
        <v>564</v>
      </c>
      <c r="C825" t="s">
        <v>596</v>
      </c>
      <c r="D825" s="55">
        <v>24096</v>
      </c>
      <c r="E825" t="s">
        <v>439</v>
      </c>
      <c r="F825">
        <v>42</v>
      </c>
      <c r="G825" s="49">
        <v>27738</v>
      </c>
      <c r="H825">
        <v>561646</v>
      </c>
      <c r="I825" s="49">
        <v>36083</v>
      </c>
      <c r="J825" t="s">
        <v>909</v>
      </c>
    </row>
    <row r="826" spans="1:10" x14ac:dyDescent="0.25">
      <c r="A826" t="s">
        <v>408</v>
      </c>
      <c r="B826" t="s">
        <v>586</v>
      </c>
      <c r="C826" t="s">
        <v>713</v>
      </c>
      <c r="D826" s="55">
        <v>26604</v>
      </c>
      <c r="E826" t="s">
        <v>482</v>
      </c>
      <c r="F826">
        <v>42</v>
      </c>
      <c r="G826" s="49">
        <v>27853</v>
      </c>
      <c r="H826">
        <v>561565</v>
      </c>
      <c r="I826" s="49">
        <v>35820</v>
      </c>
      <c r="J826" t="s">
        <v>909</v>
      </c>
    </row>
    <row r="827" spans="1:10" x14ac:dyDescent="0.25">
      <c r="A827" t="s">
        <v>413</v>
      </c>
      <c r="B827" t="s">
        <v>766</v>
      </c>
      <c r="C827" t="s">
        <v>563</v>
      </c>
      <c r="D827" s="55">
        <v>29412</v>
      </c>
      <c r="E827" t="s">
        <v>439</v>
      </c>
      <c r="F827">
        <v>39</v>
      </c>
      <c r="G827" s="49">
        <v>28896</v>
      </c>
      <c r="H827">
        <v>351472</v>
      </c>
      <c r="I827" s="49">
        <v>35935</v>
      </c>
      <c r="J827" t="s">
        <v>909</v>
      </c>
    </row>
    <row r="828" spans="1:10" x14ac:dyDescent="0.25">
      <c r="A828" t="s">
        <v>408</v>
      </c>
      <c r="B828" t="s">
        <v>443</v>
      </c>
      <c r="C828" t="s">
        <v>161</v>
      </c>
      <c r="D828" s="55">
        <v>20772</v>
      </c>
      <c r="E828" t="s">
        <v>473</v>
      </c>
      <c r="F828">
        <v>53</v>
      </c>
      <c r="G828" s="49">
        <v>23721</v>
      </c>
      <c r="H828">
        <v>561496</v>
      </c>
      <c r="I828" s="49">
        <v>32899</v>
      </c>
      <c r="J828" t="s">
        <v>909</v>
      </c>
    </row>
    <row r="829" spans="1:10" x14ac:dyDescent="0.25">
      <c r="A829" t="s">
        <v>408</v>
      </c>
      <c r="B829" t="s">
        <v>503</v>
      </c>
      <c r="C829" t="s">
        <v>155</v>
      </c>
      <c r="D829" s="55">
        <v>21384</v>
      </c>
      <c r="E829" t="s">
        <v>536</v>
      </c>
      <c r="F829">
        <v>41</v>
      </c>
      <c r="G829" s="49">
        <v>28262</v>
      </c>
      <c r="H829">
        <v>561498</v>
      </c>
      <c r="I829" s="49">
        <v>36253</v>
      </c>
      <c r="J829" t="s">
        <v>909</v>
      </c>
    </row>
    <row r="830" spans="1:10" x14ac:dyDescent="0.25">
      <c r="A830" t="s">
        <v>413</v>
      </c>
      <c r="B830" t="s">
        <v>569</v>
      </c>
      <c r="C830" t="s">
        <v>523</v>
      </c>
      <c r="D830" s="55">
        <v>19548</v>
      </c>
      <c r="E830" t="s">
        <v>460</v>
      </c>
      <c r="F830">
        <v>40</v>
      </c>
      <c r="G830" s="49">
        <v>28721</v>
      </c>
      <c r="H830">
        <v>561635</v>
      </c>
      <c r="I830" s="49">
        <v>36207</v>
      </c>
      <c r="J830" t="s">
        <v>909</v>
      </c>
    </row>
    <row r="831" spans="1:10" x14ac:dyDescent="0.25">
      <c r="A831" t="s">
        <v>413</v>
      </c>
      <c r="B831" t="s">
        <v>564</v>
      </c>
      <c r="C831" t="s">
        <v>489</v>
      </c>
      <c r="D831" s="55">
        <v>22320</v>
      </c>
      <c r="E831" t="s">
        <v>869</v>
      </c>
      <c r="F831">
        <v>51</v>
      </c>
      <c r="G831" s="49">
        <v>24534</v>
      </c>
      <c r="H831">
        <v>350025</v>
      </c>
      <c r="I831" s="49">
        <v>32961</v>
      </c>
      <c r="J831" t="s">
        <v>909</v>
      </c>
    </row>
    <row r="832" spans="1:10" x14ac:dyDescent="0.25">
      <c r="A832" t="s">
        <v>408</v>
      </c>
      <c r="B832" t="s">
        <v>423</v>
      </c>
      <c r="C832" t="s">
        <v>912</v>
      </c>
      <c r="D832" s="55">
        <v>24708</v>
      </c>
      <c r="E832" t="s">
        <v>433</v>
      </c>
      <c r="F832">
        <v>48</v>
      </c>
      <c r="G832" s="49">
        <v>25784</v>
      </c>
      <c r="H832">
        <v>351351</v>
      </c>
      <c r="I832" s="49">
        <v>32968</v>
      </c>
      <c r="J832" t="s">
        <v>909</v>
      </c>
    </row>
    <row r="833" spans="1:10" x14ac:dyDescent="0.25">
      <c r="A833" t="s">
        <v>408</v>
      </c>
      <c r="B833" t="s">
        <v>569</v>
      </c>
      <c r="C833" t="s">
        <v>161</v>
      </c>
      <c r="D833" s="55">
        <v>30828</v>
      </c>
      <c r="E833" t="s">
        <v>536</v>
      </c>
      <c r="F833">
        <v>40</v>
      </c>
      <c r="G833" s="49">
        <v>28405</v>
      </c>
      <c r="H833">
        <v>351487</v>
      </c>
      <c r="I833" s="49">
        <v>33027</v>
      </c>
      <c r="J833" t="s">
        <v>858</v>
      </c>
    </row>
    <row r="834" spans="1:10" x14ac:dyDescent="0.25">
      <c r="A834" t="s">
        <v>413</v>
      </c>
      <c r="B834" t="s">
        <v>766</v>
      </c>
      <c r="C834" t="s">
        <v>515</v>
      </c>
      <c r="D834" s="55">
        <v>22428</v>
      </c>
      <c r="E834" t="s">
        <v>856</v>
      </c>
      <c r="F834">
        <v>47</v>
      </c>
      <c r="G834" s="49">
        <v>25848</v>
      </c>
      <c r="H834">
        <v>351352</v>
      </c>
      <c r="I834" s="49">
        <v>32958</v>
      </c>
      <c r="J834" t="s">
        <v>909</v>
      </c>
    </row>
    <row r="835" spans="1:10" x14ac:dyDescent="0.25">
      <c r="A835" t="s">
        <v>413</v>
      </c>
      <c r="B835" t="s">
        <v>713</v>
      </c>
      <c r="C835" t="s">
        <v>438</v>
      </c>
      <c r="D835" s="55">
        <v>24120</v>
      </c>
      <c r="E835" t="s">
        <v>802</v>
      </c>
      <c r="F835">
        <v>53</v>
      </c>
      <c r="G835" s="49">
        <v>23721</v>
      </c>
      <c r="H835">
        <v>351353</v>
      </c>
      <c r="I835" s="49">
        <v>32899</v>
      </c>
      <c r="J835" t="s">
        <v>909</v>
      </c>
    </row>
    <row r="836" spans="1:10" x14ac:dyDescent="0.25">
      <c r="A836" t="s">
        <v>408</v>
      </c>
      <c r="B836" t="s">
        <v>665</v>
      </c>
      <c r="C836" t="s">
        <v>542</v>
      </c>
      <c r="D836" s="55">
        <v>19428</v>
      </c>
      <c r="E836" t="s">
        <v>749</v>
      </c>
      <c r="F836">
        <v>42</v>
      </c>
      <c r="G836" s="49">
        <v>28007</v>
      </c>
      <c r="H836">
        <v>561521</v>
      </c>
      <c r="I836" s="49">
        <v>33153</v>
      </c>
      <c r="J836" t="s">
        <v>909</v>
      </c>
    </row>
    <row r="837" spans="1:10" x14ac:dyDescent="0.25">
      <c r="A837" t="s">
        <v>408</v>
      </c>
      <c r="B837" t="s">
        <v>791</v>
      </c>
      <c r="C837" t="s">
        <v>913</v>
      </c>
      <c r="D837" s="55">
        <v>30096</v>
      </c>
      <c r="E837" t="s">
        <v>425</v>
      </c>
      <c r="F837">
        <v>40</v>
      </c>
      <c r="G837" s="49">
        <v>28661</v>
      </c>
      <c r="H837">
        <v>561520</v>
      </c>
      <c r="I837" s="49">
        <v>33215</v>
      </c>
      <c r="J837" t="s">
        <v>909</v>
      </c>
    </row>
    <row r="838" spans="1:10" x14ac:dyDescent="0.25">
      <c r="A838" t="s">
        <v>408</v>
      </c>
      <c r="B838" t="s">
        <v>704</v>
      </c>
      <c r="C838" t="s">
        <v>679</v>
      </c>
      <c r="D838" s="55">
        <v>29124</v>
      </c>
      <c r="E838" t="s">
        <v>439</v>
      </c>
      <c r="F838">
        <v>49</v>
      </c>
      <c r="G838" s="49">
        <v>25425</v>
      </c>
      <c r="H838">
        <v>561581</v>
      </c>
      <c r="I838" s="49">
        <v>33187</v>
      </c>
      <c r="J838" t="s">
        <v>909</v>
      </c>
    </row>
    <row r="839" spans="1:10" x14ac:dyDescent="0.25">
      <c r="A839" t="s">
        <v>408</v>
      </c>
      <c r="B839" t="s">
        <v>469</v>
      </c>
      <c r="C839" t="s">
        <v>191</v>
      </c>
      <c r="D839" s="55">
        <v>23820</v>
      </c>
      <c r="E839" t="s">
        <v>560</v>
      </c>
      <c r="F839">
        <v>41</v>
      </c>
      <c r="G839" s="49">
        <v>28274</v>
      </c>
      <c r="H839">
        <v>561529</v>
      </c>
      <c r="I839" s="49">
        <v>36750</v>
      </c>
      <c r="J839" t="s">
        <v>466</v>
      </c>
    </row>
    <row r="840" spans="1:10" x14ac:dyDescent="0.25">
      <c r="A840" t="s">
        <v>408</v>
      </c>
      <c r="B840" t="s">
        <v>817</v>
      </c>
      <c r="C840" t="s">
        <v>191</v>
      </c>
      <c r="D840" s="55">
        <v>18144</v>
      </c>
      <c r="E840" t="s">
        <v>470</v>
      </c>
      <c r="F840">
        <v>40</v>
      </c>
      <c r="G840" s="49">
        <v>28693</v>
      </c>
      <c r="H840">
        <v>561527</v>
      </c>
      <c r="I840" s="49">
        <v>36675</v>
      </c>
      <c r="J840" t="s">
        <v>466</v>
      </c>
    </row>
    <row r="841" spans="1:10" x14ac:dyDescent="0.25">
      <c r="A841" t="s">
        <v>413</v>
      </c>
      <c r="B841" t="s">
        <v>603</v>
      </c>
      <c r="C841" t="s">
        <v>914</v>
      </c>
      <c r="D841" s="55">
        <v>30156</v>
      </c>
      <c r="E841" t="s">
        <v>915</v>
      </c>
      <c r="F841">
        <v>44</v>
      </c>
      <c r="G841" s="49">
        <v>27279</v>
      </c>
      <c r="H841">
        <v>561533</v>
      </c>
      <c r="I841" s="49">
        <v>36953</v>
      </c>
      <c r="J841" t="s">
        <v>466</v>
      </c>
    </row>
    <row r="842" spans="1:10" x14ac:dyDescent="0.25">
      <c r="A842" t="s">
        <v>408</v>
      </c>
      <c r="B842" t="s">
        <v>784</v>
      </c>
      <c r="C842" t="s">
        <v>169</v>
      </c>
      <c r="D842" s="55">
        <v>25728</v>
      </c>
      <c r="E842" t="s">
        <v>473</v>
      </c>
      <c r="F842">
        <v>41</v>
      </c>
      <c r="G842" s="49">
        <v>28390</v>
      </c>
      <c r="H842">
        <v>561536</v>
      </c>
      <c r="I842" s="49">
        <v>36868</v>
      </c>
      <c r="J842" t="s">
        <v>466</v>
      </c>
    </row>
    <row r="843" spans="1:10" x14ac:dyDescent="0.25">
      <c r="A843" t="s">
        <v>408</v>
      </c>
      <c r="B843" t="s">
        <v>426</v>
      </c>
      <c r="C843" t="s">
        <v>916</v>
      </c>
      <c r="D843" s="55">
        <v>22200</v>
      </c>
      <c r="E843" t="s">
        <v>658</v>
      </c>
      <c r="F843">
        <v>40</v>
      </c>
      <c r="G843" s="49">
        <v>28601</v>
      </c>
      <c r="H843">
        <v>568890</v>
      </c>
      <c r="I843" s="49">
        <v>36791</v>
      </c>
      <c r="J843" t="s">
        <v>466</v>
      </c>
    </row>
    <row r="844" spans="1:10" x14ac:dyDescent="0.25">
      <c r="A844" t="s">
        <v>408</v>
      </c>
      <c r="B844" t="s">
        <v>559</v>
      </c>
      <c r="C844" t="s">
        <v>863</v>
      </c>
      <c r="D844" s="55">
        <v>29124</v>
      </c>
      <c r="E844" t="s">
        <v>445</v>
      </c>
      <c r="F844">
        <v>46</v>
      </c>
      <c r="G844" s="49">
        <v>26366</v>
      </c>
      <c r="H844">
        <v>351357</v>
      </c>
      <c r="I844" s="49">
        <v>36566</v>
      </c>
      <c r="J844" t="s">
        <v>909</v>
      </c>
    </row>
    <row r="845" spans="1:10" x14ac:dyDescent="0.25">
      <c r="A845" t="s">
        <v>408</v>
      </c>
      <c r="B845" t="s">
        <v>474</v>
      </c>
      <c r="C845" t="s">
        <v>465</v>
      </c>
      <c r="D845" s="55">
        <v>29328</v>
      </c>
      <c r="E845" t="s">
        <v>445</v>
      </c>
      <c r="F845">
        <v>53</v>
      </c>
      <c r="G845" s="49">
        <v>23910</v>
      </c>
      <c r="H845">
        <v>351359</v>
      </c>
      <c r="I845" s="49">
        <v>33028</v>
      </c>
      <c r="J845" t="s">
        <v>909</v>
      </c>
    </row>
    <row r="846" spans="1:10" x14ac:dyDescent="0.25">
      <c r="A846" t="s">
        <v>408</v>
      </c>
      <c r="B846" t="s">
        <v>467</v>
      </c>
      <c r="C846" t="s">
        <v>870</v>
      </c>
      <c r="D846" s="55">
        <v>18168</v>
      </c>
      <c r="E846" t="s">
        <v>416</v>
      </c>
      <c r="F846">
        <v>43</v>
      </c>
      <c r="G846" s="49">
        <v>27549</v>
      </c>
      <c r="H846">
        <v>568602</v>
      </c>
      <c r="I846" s="49">
        <v>36663</v>
      </c>
      <c r="J846" t="s">
        <v>909</v>
      </c>
    </row>
    <row r="847" spans="1:10" x14ac:dyDescent="0.25">
      <c r="A847" t="s">
        <v>454</v>
      </c>
      <c r="B847" t="s">
        <v>500</v>
      </c>
      <c r="C847" t="s">
        <v>523</v>
      </c>
      <c r="D847" s="55">
        <v>30060</v>
      </c>
      <c r="E847" t="s">
        <v>416</v>
      </c>
      <c r="F847">
        <v>44</v>
      </c>
      <c r="G847" s="49">
        <v>27200</v>
      </c>
      <c r="H847">
        <v>561331</v>
      </c>
      <c r="I847" s="49">
        <v>36680</v>
      </c>
      <c r="J847" t="s">
        <v>909</v>
      </c>
    </row>
    <row r="848" spans="1:10" x14ac:dyDescent="0.25">
      <c r="A848" t="s">
        <v>408</v>
      </c>
      <c r="B848" t="s">
        <v>730</v>
      </c>
      <c r="C848" t="s">
        <v>735</v>
      </c>
      <c r="D848" s="55">
        <v>29160</v>
      </c>
      <c r="E848" t="s">
        <v>917</v>
      </c>
      <c r="F848">
        <v>52</v>
      </c>
      <c r="G848" s="49">
        <v>24037</v>
      </c>
      <c r="H848">
        <v>561590</v>
      </c>
      <c r="I848" s="49">
        <v>33363</v>
      </c>
      <c r="J848" t="s">
        <v>421</v>
      </c>
    </row>
    <row r="849" spans="1:10" x14ac:dyDescent="0.25">
      <c r="A849" t="s">
        <v>408</v>
      </c>
      <c r="B849" t="s">
        <v>572</v>
      </c>
      <c r="C849" t="s">
        <v>161</v>
      </c>
      <c r="D849" s="55">
        <v>19272</v>
      </c>
      <c r="E849" t="s">
        <v>502</v>
      </c>
      <c r="F849">
        <v>40</v>
      </c>
      <c r="G849" s="49">
        <v>28630</v>
      </c>
      <c r="H849">
        <v>561556</v>
      </c>
      <c r="I849" s="49">
        <v>37235</v>
      </c>
      <c r="J849" t="s">
        <v>918</v>
      </c>
    </row>
    <row r="850" spans="1:10" x14ac:dyDescent="0.25">
      <c r="A850" t="s">
        <v>413</v>
      </c>
      <c r="B850" t="s">
        <v>610</v>
      </c>
      <c r="C850" t="s">
        <v>844</v>
      </c>
      <c r="D850" s="55">
        <v>24972</v>
      </c>
      <c r="E850" t="s">
        <v>726</v>
      </c>
      <c r="F850">
        <v>42</v>
      </c>
      <c r="G850" s="49">
        <v>27883</v>
      </c>
      <c r="H850">
        <v>561589</v>
      </c>
      <c r="I850" s="49">
        <v>36899</v>
      </c>
      <c r="J850" t="s">
        <v>466</v>
      </c>
    </row>
    <row r="851" spans="1:10" x14ac:dyDescent="0.25">
      <c r="A851" t="s">
        <v>454</v>
      </c>
      <c r="B851" t="s">
        <v>157</v>
      </c>
      <c r="C851" t="s">
        <v>167</v>
      </c>
      <c r="D851" s="55">
        <v>30060</v>
      </c>
      <c r="E851" t="s">
        <v>919</v>
      </c>
      <c r="F851">
        <v>42</v>
      </c>
      <c r="G851" s="49">
        <v>27798</v>
      </c>
      <c r="H851">
        <v>561543</v>
      </c>
      <c r="I851" s="49">
        <v>37033</v>
      </c>
      <c r="J851" t="s">
        <v>900</v>
      </c>
    </row>
    <row r="852" spans="1:10" x14ac:dyDescent="0.25">
      <c r="A852" t="s">
        <v>413</v>
      </c>
      <c r="B852" t="s">
        <v>784</v>
      </c>
      <c r="C852" t="s">
        <v>539</v>
      </c>
      <c r="D852" s="55">
        <v>23832</v>
      </c>
      <c r="E852" t="s">
        <v>457</v>
      </c>
      <c r="F852">
        <v>43</v>
      </c>
      <c r="G852" s="49">
        <v>27647</v>
      </c>
      <c r="H852">
        <v>561549</v>
      </c>
      <c r="I852" s="49">
        <v>37054</v>
      </c>
      <c r="J852" t="s">
        <v>466</v>
      </c>
    </row>
    <row r="853" spans="1:10" x14ac:dyDescent="0.25">
      <c r="A853" t="s">
        <v>408</v>
      </c>
      <c r="B853" t="s">
        <v>579</v>
      </c>
      <c r="C853" t="s">
        <v>822</v>
      </c>
      <c r="D853" s="55">
        <v>30828</v>
      </c>
      <c r="E853" t="s">
        <v>920</v>
      </c>
      <c r="F853">
        <v>53</v>
      </c>
      <c r="G853" s="49">
        <v>23966</v>
      </c>
      <c r="H853">
        <v>351363</v>
      </c>
      <c r="I853" s="49">
        <v>37014</v>
      </c>
      <c r="J853" t="s">
        <v>858</v>
      </c>
    </row>
    <row r="854" spans="1:10" x14ac:dyDescent="0.25">
      <c r="A854" t="s">
        <v>413</v>
      </c>
      <c r="B854" t="s">
        <v>631</v>
      </c>
      <c r="C854" t="s">
        <v>480</v>
      </c>
      <c r="D854" s="55">
        <v>20700</v>
      </c>
      <c r="E854" t="s">
        <v>749</v>
      </c>
      <c r="F854">
        <v>41</v>
      </c>
      <c r="G854" s="49">
        <v>28044</v>
      </c>
      <c r="H854">
        <v>568944</v>
      </c>
      <c r="I854" s="49">
        <v>37250</v>
      </c>
      <c r="J854" t="s">
        <v>412</v>
      </c>
    </row>
    <row r="855" spans="1:10" x14ac:dyDescent="0.25">
      <c r="A855" t="s">
        <v>408</v>
      </c>
      <c r="B855" t="s">
        <v>610</v>
      </c>
      <c r="C855" t="s">
        <v>713</v>
      </c>
      <c r="D855" s="55">
        <v>18876</v>
      </c>
      <c r="E855" t="s">
        <v>425</v>
      </c>
      <c r="F855">
        <v>40</v>
      </c>
      <c r="G855" s="49">
        <v>28600</v>
      </c>
      <c r="H855">
        <v>561558</v>
      </c>
      <c r="I855" s="49">
        <v>37084</v>
      </c>
      <c r="J855" t="s">
        <v>412</v>
      </c>
    </row>
    <row r="856" spans="1:10" x14ac:dyDescent="0.25">
      <c r="A856" t="s">
        <v>408</v>
      </c>
      <c r="B856" t="s">
        <v>455</v>
      </c>
      <c r="C856" t="s">
        <v>921</v>
      </c>
      <c r="D856" s="55">
        <v>19056</v>
      </c>
      <c r="E856" t="s">
        <v>619</v>
      </c>
      <c r="F856">
        <v>44</v>
      </c>
      <c r="G856" s="49">
        <v>27279</v>
      </c>
      <c r="H856">
        <v>561560</v>
      </c>
      <c r="I856" s="49">
        <v>36953</v>
      </c>
      <c r="J856" t="s">
        <v>412</v>
      </c>
    </row>
    <row r="857" spans="1:10" x14ac:dyDescent="0.25">
      <c r="A857" t="s">
        <v>413</v>
      </c>
      <c r="B857" t="s">
        <v>645</v>
      </c>
      <c r="C857" t="s">
        <v>922</v>
      </c>
      <c r="D857" s="55">
        <v>20676</v>
      </c>
      <c r="E857" t="s">
        <v>460</v>
      </c>
      <c r="F857">
        <v>39</v>
      </c>
      <c r="G857" s="49">
        <v>28782</v>
      </c>
      <c r="H857">
        <v>561564</v>
      </c>
      <c r="I857" s="49">
        <v>37175</v>
      </c>
      <c r="J857" t="s">
        <v>412</v>
      </c>
    </row>
    <row r="858" spans="1:10" x14ac:dyDescent="0.25">
      <c r="A858" t="s">
        <v>454</v>
      </c>
      <c r="B858" t="s">
        <v>546</v>
      </c>
      <c r="C858" t="s">
        <v>801</v>
      </c>
      <c r="D858" s="55">
        <v>26832</v>
      </c>
      <c r="E858" t="s">
        <v>778</v>
      </c>
      <c r="F858">
        <v>37</v>
      </c>
      <c r="G858" s="49">
        <v>29643</v>
      </c>
      <c r="H858">
        <v>561563</v>
      </c>
      <c r="I858" s="49">
        <v>37089</v>
      </c>
      <c r="J858" t="s">
        <v>412</v>
      </c>
    </row>
    <row r="859" spans="1:10" x14ac:dyDescent="0.25">
      <c r="A859" t="s">
        <v>454</v>
      </c>
      <c r="B859" t="s">
        <v>623</v>
      </c>
      <c r="C859" t="s">
        <v>790</v>
      </c>
      <c r="D859" s="55">
        <v>24072</v>
      </c>
      <c r="E859" t="s">
        <v>741</v>
      </c>
      <c r="F859">
        <v>39</v>
      </c>
      <c r="G859" s="49">
        <v>28950</v>
      </c>
      <c r="H859">
        <v>561567</v>
      </c>
      <c r="I859" s="49">
        <v>37156</v>
      </c>
      <c r="J859" t="s">
        <v>858</v>
      </c>
    </row>
    <row r="860" spans="1:10" x14ac:dyDescent="0.25">
      <c r="A860" t="s">
        <v>408</v>
      </c>
      <c r="B860" t="s">
        <v>564</v>
      </c>
      <c r="C860" t="s">
        <v>838</v>
      </c>
      <c r="D860" s="55">
        <v>24948</v>
      </c>
      <c r="E860" t="s">
        <v>445</v>
      </c>
      <c r="F860">
        <v>41</v>
      </c>
      <c r="G860" s="49">
        <v>28323</v>
      </c>
      <c r="H860">
        <v>561572</v>
      </c>
      <c r="I860" s="49">
        <v>36984</v>
      </c>
      <c r="J860" t="s">
        <v>858</v>
      </c>
    </row>
    <row r="861" spans="1:10" x14ac:dyDescent="0.25">
      <c r="A861" t="s">
        <v>413</v>
      </c>
      <c r="B861" t="s">
        <v>426</v>
      </c>
      <c r="C861" t="s">
        <v>819</v>
      </c>
      <c r="D861" s="55">
        <v>28356</v>
      </c>
      <c r="E861" t="s">
        <v>439</v>
      </c>
      <c r="F861">
        <v>51</v>
      </c>
      <c r="G861" s="49">
        <v>24399</v>
      </c>
      <c r="H861">
        <v>561499</v>
      </c>
      <c r="I861" s="49">
        <v>33964</v>
      </c>
      <c r="J861" t="s">
        <v>412</v>
      </c>
    </row>
    <row r="862" spans="1:10" x14ac:dyDescent="0.25">
      <c r="A862" t="s">
        <v>413</v>
      </c>
      <c r="B862" t="s">
        <v>409</v>
      </c>
      <c r="C862" t="s">
        <v>91</v>
      </c>
      <c r="D862" s="55">
        <v>28992</v>
      </c>
      <c r="E862" t="s">
        <v>439</v>
      </c>
      <c r="F862">
        <v>40</v>
      </c>
      <c r="G862" s="49">
        <v>28632</v>
      </c>
      <c r="H862">
        <v>561576</v>
      </c>
      <c r="I862" s="49">
        <v>37206</v>
      </c>
      <c r="J862" t="s">
        <v>909</v>
      </c>
    </row>
    <row r="863" spans="1:10" x14ac:dyDescent="0.25">
      <c r="A863" t="s">
        <v>408</v>
      </c>
      <c r="B863" t="s">
        <v>455</v>
      </c>
      <c r="C863" t="s">
        <v>923</v>
      </c>
      <c r="D863" s="55">
        <v>25812</v>
      </c>
      <c r="E863" t="s">
        <v>460</v>
      </c>
      <c r="F863">
        <v>40</v>
      </c>
      <c r="G863" s="49">
        <v>28681</v>
      </c>
      <c r="H863">
        <v>561574</v>
      </c>
      <c r="I863" s="49">
        <v>37221</v>
      </c>
      <c r="J863" t="s">
        <v>924</v>
      </c>
    </row>
    <row r="864" spans="1:10" x14ac:dyDescent="0.25">
      <c r="A864" t="s">
        <v>408</v>
      </c>
      <c r="B864" t="s">
        <v>564</v>
      </c>
      <c r="C864" t="s">
        <v>92</v>
      </c>
      <c r="D864" s="55">
        <v>23088</v>
      </c>
      <c r="E864" t="s">
        <v>925</v>
      </c>
      <c r="F864">
        <v>49</v>
      </c>
      <c r="G864" s="49">
        <v>25180</v>
      </c>
      <c r="H864">
        <v>561578</v>
      </c>
      <c r="I864" s="49">
        <v>33692</v>
      </c>
      <c r="J864" t="s">
        <v>926</v>
      </c>
    </row>
    <row r="865" spans="1:10" x14ac:dyDescent="0.25">
      <c r="A865" t="s">
        <v>408</v>
      </c>
      <c r="B865" t="s">
        <v>418</v>
      </c>
      <c r="C865" t="s">
        <v>927</v>
      </c>
      <c r="D865" s="55">
        <v>22068</v>
      </c>
      <c r="E865" t="s">
        <v>473</v>
      </c>
      <c r="F865">
        <v>41</v>
      </c>
      <c r="G865" s="49">
        <v>28231</v>
      </c>
      <c r="H865">
        <v>561595</v>
      </c>
      <c r="I865" s="49">
        <v>37475</v>
      </c>
      <c r="J865" t="s">
        <v>858</v>
      </c>
    </row>
    <row r="866" spans="1:10" x14ac:dyDescent="0.25">
      <c r="A866" t="s">
        <v>413</v>
      </c>
      <c r="B866" t="s">
        <v>467</v>
      </c>
      <c r="C866" t="s">
        <v>523</v>
      </c>
      <c r="D866" s="55">
        <v>22500</v>
      </c>
      <c r="E866" t="s">
        <v>622</v>
      </c>
      <c r="F866">
        <v>40</v>
      </c>
      <c r="G866" s="49">
        <v>28526</v>
      </c>
      <c r="H866">
        <v>561594</v>
      </c>
      <c r="I866" s="49">
        <v>37511</v>
      </c>
      <c r="J866" t="s">
        <v>858</v>
      </c>
    </row>
    <row r="867" spans="1:10" x14ac:dyDescent="0.25">
      <c r="A867" t="s">
        <v>413</v>
      </c>
      <c r="B867" t="s">
        <v>495</v>
      </c>
      <c r="C867" t="s">
        <v>848</v>
      </c>
      <c r="D867" s="55">
        <v>28596</v>
      </c>
      <c r="E867" t="s">
        <v>473</v>
      </c>
      <c r="F867">
        <v>40</v>
      </c>
      <c r="G867" s="49">
        <v>28495</v>
      </c>
      <c r="H867">
        <v>561545</v>
      </c>
      <c r="I867" s="49">
        <v>37440</v>
      </c>
      <c r="J867" t="s">
        <v>858</v>
      </c>
    </row>
    <row r="868" spans="1:10" x14ac:dyDescent="0.25">
      <c r="A868" t="s">
        <v>454</v>
      </c>
      <c r="B868" t="s">
        <v>667</v>
      </c>
      <c r="C868" t="s">
        <v>928</v>
      </c>
      <c r="D868" s="55">
        <v>28068</v>
      </c>
      <c r="E868" t="s">
        <v>460</v>
      </c>
      <c r="F868">
        <v>42</v>
      </c>
      <c r="G868" s="49">
        <v>27976</v>
      </c>
      <c r="H868">
        <v>561577</v>
      </c>
      <c r="I868" s="49">
        <v>37336</v>
      </c>
      <c r="J868" t="s">
        <v>858</v>
      </c>
    </row>
    <row r="869" spans="1:10" x14ac:dyDescent="0.25">
      <c r="A869" t="s">
        <v>408</v>
      </c>
      <c r="B869" t="s">
        <v>635</v>
      </c>
      <c r="C869" t="s">
        <v>929</v>
      </c>
      <c r="D869" s="55">
        <v>21852</v>
      </c>
      <c r="E869" t="s">
        <v>425</v>
      </c>
      <c r="F869">
        <v>41</v>
      </c>
      <c r="G869" s="49">
        <v>28133</v>
      </c>
      <c r="H869">
        <v>568748</v>
      </c>
      <c r="I869" s="49">
        <v>37551</v>
      </c>
      <c r="J869" t="s">
        <v>858</v>
      </c>
    </row>
    <row r="870" spans="1:10" x14ac:dyDescent="0.25">
      <c r="A870" t="s">
        <v>454</v>
      </c>
      <c r="B870" t="s">
        <v>625</v>
      </c>
      <c r="C870" t="s">
        <v>930</v>
      </c>
      <c r="D870" s="55">
        <v>21936</v>
      </c>
      <c r="E870" t="s">
        <v>741</v>
      </c>
      <c r="F870">
        <v>37</v>
      </c>
      <c r="G870" s="49">
        <v>29817</v>
      </c>
      <c r="H870">
        <v>561619</v>
      </c>
      <c r="I870" s="49">
        <v>37366</v>
      </c>
      <c r="J870" t="s">
        <v>858</v>
      </c>
    </row>
    <row r="871" spans="1:10" x14ac:dyDescent="0.25">
      <c r="A871" t="s">
        <v>413</v>
      </c>
      <c r="B871" t="s">
        <v>431</v>
      </c>
      <c r="C871" t="s">
        <v>751</v>
      </c>
      <c r="D871" s="55">
        <v>27312</v>
      </c>
      <c r="E871" t="s">
        <v>473</v>
      </c>
      <c r="F871">
        <v>37</v>
      </c>
      <c r="G871" s="49">
        <v>29650</v>
      </c>
      <c r="H871">
        <v>566456</v>
      </c>
      <c r="I871" s="49">
        <v>37354</v>
      </c>
      <c r="J871" t="s">
        <v>858</v>
      </c>
    </row>
    <row r="872" spans="1:10" x14ac:dyDescent="0.25">
      <c r="A872" t="s">
        <v>413</v>
      </c>
      <c r="B872" t="s">
        <v>550</v>
      </c>
      <c r="C872" t="s">
        <v>88</v>
      </c>
      <c r="D872" s="55">
        <v>30828</v>
      </c>
      <c r="E872" t="s">
        <v>460</v>
      </c>
      <c r="F872">
        <v>39</v>
      </c>
      <c r="G872" s="49">
        <v>28804</v>
      </c>
      <c r="H872">
        <v>566077</v>
      </c>
      <c r="I872" s="49">
        <v>37379</v>
      </c>
      <c r="J872" t="s">
        <v>858</v>
      </c>
    </row>
    <row r="873" spans="1:10" x14ac:dyDescent="0.25">
      <c r="A873" t="s">
        <v>408</v>
      </c>
      <c r="B873" t="s">
        <v>648</v>
      </c>
      <c r="C873" t="s">
        <v>443</v>
      </c>
      <c r="D873" s="55">
        <v>24408</v>
      </c>
      <c r="E873" t="s">
        <v>460</v>
      </c>
      <c r="F873">
        <v>34</v>
      </c>
      <c r="G873" s="49">
        <v>30853</v>
      </c>
      <c r="H873">
        <v>566566</v>
      </c>
      <c r="I873" s="49">
        <v>37503</v>
      </c>
      <c r="J873" t="s">
        <v>858</v>
      </c>
    </row>
    <row r="874" spans="1:10" x14ac:dyDescent="0.25">
      <c r="A874" t="s">
        <v>454</v>
      </c>
      <c r="B874" t="s">
        <v>426</v>
      </c>
      <c r="C874" t="s">
        <v>931</v>
      </c>
      <c r="D874" s="55">
        <v>22572</v>
      </c>
      <c r="E874" t="s">
        <v>932</v>
      </c>
      <c r="F874">
        <v>39</v>
      </c>
      <c r="G874" s="49">
        <v>28819</v>
      </c>
      <c r="H874">
        <v>566422</v>
      </c>
      <c r="I874" s="49">
        <v>37396</v>
      </c>
      <c r="J874" t="s">
        <v>858</v>
      </c>
    </row>
    <row r="875" spans="1:10" x14ac:dyDescent="0.25">
      <c r="A875" t="s">
        <v>408</v>
      </c>
      <c r="B875" t="s">
        <v>509</v>
      </c>
      <c r="C875" t="s">
        <v>490</v>
      </c>
      <c r="D875" s="55">
        <v>20184</v>
      </c>
      <c r="E875" t="s">
        <v>439</v>
      </c>
      <c r="F875">
        <v>41</v>
      </c>
      <c r="G875" s="49">
        <v>28200</v>
      </c>
      <c r="H875">
        <v>561635</v>
      </c>
      <c r="I875" s="49">
        <v>37509</v>
      </c>
      <c r="J875" t="s">
        <v>858</v>
      </c>
    </row>
    <row r="876" spans="1:10" x14ac:dyDescent="0.25">
      <c r="A876" t="s">
        <v>413</v>
      </c>
      <c r="B876" t="s">
        <v>534</v>
      </c>
      <c r="C876" t="s">
        <v>640</v>
      </c>
      <c r="D876" s="55">
        <v>24900</v>
      </c>
      <c r="E876" t="s">
        <v>933</v>
      </c>
      <c r="F876">
        <v>41</v>
      </c>
      <c r="G876" s="49">
        <v>28177</v>
      </c>
      <c r="H876">
        <v>561631</v>
      </c>
      <c r="I876" s="49">
        <v>37261</v>
      </c>
      <c r="J876" t="s">
        <v>858</v>
      </c>
    </row>
    <row r="877" spans="1:10" x14ac:dyDescent="0.25">
      <c r="A877" t="s">
        <v>408</v>
      </c>
      <c r="B877" t="s">
        <v>629</v>
      </c>
      <c r="C877" t="s">
        <v>679</v>
      </c>
      <c r="D877" s="55">
        <v>25932</v>
      </c>
      <c r="E877" t="s">
        <v>460</v>
      </c>
      <c r="F877">
        <v>39</v>
      </c>
      <c r="G877" s="49">
        <v>28834</v>
      </c>
      <c r="H877">
        <v>561639</v>
      </c>
      <c r="I877" s="49">
        <v>37388</v>
      </c>
      <c r="J877" t="s">
        <v>858</v>
      </c>
    </row>
    <row r="878" spans="1:10" x14ac:dyDescent="0.25">
      <c r="A878" t="s">
        <v>408</v>
      </c>
      <c r="B878" t="s">
        <v>561</v>
      </c>
      <c r="C878" t="s">
        <v>934</v>
      </c>
      <c r="D878" s="55">
        <v>25428</v>
      </c>
      <c r="E878" t="s">
        <v>473</v>
      </c>
      <c r="F878">
        <v>37</v>
      </c>
      <c r="G878" s="49">
        <v>29551</v>
      </c>
      <c r="H878">
        <v>350161</v>
      </c>
      <c r="I878" s="49">
        <v>37318</v>
      </c>
      <c r="J878" t="s">
        <v>858</v>
      </c>
    </row>
    <row r="879" spans="1:10" x14ac:dyDescent="0.25">
      <c r="A879" t="s">
        <v>408</v>
      </c>
      <c r="B879" t="s">
        <v>631</v>
      </c>
      <c r="C879" t="s">
        <v>776</v>
      </c>
      <c r="D879" s="55">
        <v>30600</v>
      </c>
      <c r="E879" t="s">
        <v>473</v>
      </c>
      <c r="F879">
        <v>40</v>
      </c>
      <c r="G879" s="49">
        <v>28575</v>
      </c>
      <c r="H879">
        <v>561643</v>
      </c>
      <c r="I879" s="49">
        <v>37586</v>
      </c>
      <c r="J879" t="s">
        <v>858</v>
      </c>
    </row>
    <row r="880" spans="1:10" x14ac:dyDescent="0.25">
      <c r="A880" t="s">
        <v>408</v>
      </c>
      <c r="B880" t="s">
        <v>497</v>
      </c>
      <c r="C880" t="s">
        <v>935</v>
      </c>
      <c r="D880" s="55">
        <v>27792</v>
      </c>
      <c r="E880" t="s">
        <v>936</v>
      </c>
      <c r="F880">
        <v>39</v>
      </c>
      <c r="G880" s="49">
        <v>28980</v>
      </c>
      <c r="H880">
        <v>561592</v>
      </c>
      <c r="I880" s="49">
        <v>37600</v>
      </c>
      <c r="J880" t="s">
        <v>858</v>
      </c>
    </row>
    <row r="881" spans="1:10" x14ac:dyDescent="0.25">
      <c r="A881" t="s">
        <v>413</v>
      </c>
      <c r="B881" t="s">
        <v>559</v>
      </c>
      <c r="C881" t="s">
        <v>937</v>
      </c>
      <c r="D881" s="55">
        <v>29436</v>
      </c>
      <c r="E881" t="s">
        <v>473</v>
      </c>
      <c r="F881">
        <v>37</v>
      </c>
      <c r="G881" s="49">
        <v>29839</v>
      </c>
      <c r="H881">
        <v>561610</v>
      </c>
      <c r="I881" s="49">
        <v>37544</v>
      </c>
      <c r="J881" t="s">
        <v>858</v>
      </c>
    </row>
    <row r="882" spans="1:10" x14ac:dyDescent="0.25">
      <c r="A882" t="s">
        <v>454</v>
      </c>
      <c r="B882" t="s">
        <v>443</v>
      </c>
      <c r="C882" t="s">
        <v>884</v>
      </c>
      <c r="D882" s="55">
        <v>24936</v>
      </c>
      <c r="E882" t="s">
        <v>482</v>
      </c>
      <c r="F882">
        <v>39</v>
      </c>
      <c r="G882" s="49">
        <v>29110</v>
      </c>
      <c r="H882">
        <v>351295</v>
      </c>
      <c r="I882" s="49">
        <v>37281</v>
      </c>
      <c r="J882" t="s">
        <v>858</v>
      </c>
    </row>
    <row r="883" spans="1:10" x14ac:dyDescent="0.25">
      <c r="A883" t="s">
        <v>454</v>
      </c>
      <c r="B883" t="s">
        <v>652</v>
      </c>
      <c r="C883" t="s">
        <v>938</v>
      </c>
      <c r="D883" s="55">
        <v>21168</v>
      </c>
      <c r="E883" t="s">
        <v>939</v>
      </c>
      <c r="F883">
        <v>46</v>
      </c>
      <c r="G883" s="49">
        <v>26467</v>
      </c>
      <c r="H883">
        <v>351300</v>
      </c>
      <c r="I883" s="49">
        <v>37396</v>
      </c>
      <c r="J883" t="s">
        <v>858</v>
      </c>
    </row>
    <row r="884" spans="1:10" x14ac:dyDescent="0.25">
      <c r="A884" t="s">
        <v>454</v>
      </c>
      <c r="B884" t="s">
        <v>506</v>
      </c>
      <c r="C884" t="s">
        <v>840</v>
      </c>
      <c r="D884" s="55">
        <v>29220</v>
      </c>
      <c r="E884" t="s">
        <v>411</v>
      </c>
      <c r="F884">
        <v>40</v>
      </c>
      <c r="G884" s="49">
        <v>28743</v>
      </c>
      <c r="H884">
        <v>351312</v>
      </c>
      <c r="I884" s="49">
        <v>37876</v>
      </c>
      <c r="J884" t="s">
        <v>858</v>
      </c>
    </row>
    <row r="885" spans="1:10" x14ac:dyDescent="0.25">
      <c r="A885" t="s">
        <v>413</v>
      </c>
      <c r="B885" t="s">
        <v>458</v>
      </c>
      <c r="C885" t="s">
        <v>907</v>
      </c>
      <c r="D885" s="55">
        <v>30504</v>
      </c>
      <c r="E885" t="s">
        <v>473</v>
      </c>
      <c r="F885">
        <v>38</v>
      </c>
      <c r="G885" s="49">
        <v>29405</v>
      </c>
      <c r="H885">
        <v>561649</v>
      </c>
      <c r="I885" s="49">
        <v>37714</v>
      </c>
      <c r="J885" t="s">
        <v>858</v>
      </c>
    </row>
    <row r="886" spans="1:10" x14ac:dyDescent="0.25">
      <c r="A886" t="s">
        <v>408</v>
      </c>
      <c r="B886" t="s">
        <v>626</v>
      </c>
      <c r="C886" t="s">
        <v>713</v>
      </c>
      <c r="D886" s="55">
        <v>28776</v>
      </c>
      <c r="E886" t="s">
        <v>482</v>
      </c>
      <c r="F886">
        <v>42</v>
      </c>
      <c r="G886" s="49">
        <v>27858</v>
      </c>
      <c r="H886">
        <v>351401</v>
      </c>
      <c r="I886" s="49">
        <v>37668</v>
      </c>
      <c r="J886" t="s">
        <v>858</v>
      </c>
    </row>
    <row r="887" spans="1:10" x14ac:dyDescent="0.25">
      <c r="A887" t="s">
        <v>454</v>
      </c>
      <c r="B887" t="s">
        <v>474</v>
      </c>
      <c r="C887" t="s">
        <v>640</v>
      </c>
      <c r="D887" s="55">
        <v>25068</v>
      </c>
      <c r="E887" t="s">
        <v>482</v>
      </c>
      <c r="F887">
        <v>41</v>
      </c>
      <c r="G887" s="49">
        <v>28045</v>
      </c>
      <c r="H887">
        <v>351384</v>
      </c>
      <c r="I887" s="49">
        <v>37709</v>
      </c>
      <c r="J887" t="s">
        <v>858</v>
      </c>
    </row>
    <row r="888" spans="1:10" x14ac:dyDescent="0.25">
      <c r="A888" t="s">
        <v>413</v>
      </c>
      <c r="B888" t="s">
        <v>550</v>
      </c>
      <c r="C888" t="s">
        <v>907</v>
      </c>
      <c r="D888" s="55">
        <v>28260</v>
      </c>
      <c r="E888" t="s">
        <v>548</v>
      </c>
      <c r="F888">
        <v>38</v>
      </c>
      <c r="G888" s="49">
        <v>29169</v>
      </c>
      <c r="H888">
        <v>351560</v>
      </c>
      <c r="I888" s="49">
        <v>37716</v>
      </c>
      <c r="J888" t="s">
        <v>858</v>
      </c>
    </row>
    <row r="889" spans="1:10" x14ac:dyDescent="0.25">
      <c r="A889" t="s">
        <v>413</v>
      </c>
      <c r="B889" t="s">
        <v>534</v>
      </c>
      <c r="C889" t="s">
        <v>847</v>
      </c>
      <c r="D889" s="55">
        <v>27048</v>
      </c>
      <c r="E889" t="s">
        <v>445</v>
      </c>
      <c r="F889">
        <v>38</v>
      </c>
      <c r="G889" s="49">
        <v>29246</v>
      </c>
      <c r="H889">
        <v>351383</v>
      </c>
      <c r="I889" s="49">
        <v>37775</v>
      </c>
      <c r="J889" t="s">
        <v>858</v>
      </c>
    </row>
    <row r="890" spans="1:10" x14ac:dyDescent="0.25">
      <c r="A890" t="s">
        <v>413</v>
      </c>
      <c r="B890" t="s">
        <v>587</v>
      </c>
      <c r="C890" t="s">
        <v>801</v>
      </c>
      <c r="D890" s="55">
        <v>22272</v>
      </c>
      <c r="E890" t="s">
        <v>868</v>
      </c>
      <c r="F890">
        <v>47</v>
      </c>
      <c r="G890" s="49">
        <v>26164</v>
      </c>
      <c r="H890">
        <v>561655</v>
      </c>
      <c r="I890" s="49">
        <v>34054</v>
      </c>
      <c r="J890" t="s">
        <v>909</v>
      </c>
    </row>
    <row r="891" spans="1:10" x14ac:dyDescent="0.25">
      <c r="A891" t="s">
        <v>454</v>
      </c>
      <c r="B891" t="s">
        <v>570</v>
      </c>
      <c r="C891" t="s">
        <v>435</v>
      </c>
      <c r="D891" s="55">
        <v>21072</v>
      </c>
      <c r="E891" t="s">
        <v>940</v>
      </c>
      <c r="F891">
        <v>55</v>
      </c>
      <c r="G891" s="49">
        <v>22957</v>
      </c>
      <c r="H891">
        <v>351380</v>
      </c>
      <c r="I891" s="49">
        <v>33995</v>
      </c>
      <c r="J891" t="s">
        <v>924</v>
      </c>
    </row>
    <row r="892" spans="1:10" x14ac:dyDescent="0.25">
      <c r="A892" t="s">
        <v>413</v>
      </c>
      <c r="B892" t="s">
        <v>418</v>
      </c>
      <c r="C892" t="s">
        <v>808</v>
      </c>
      <c r="D892" s="55">
        <v>19152</v>
      </c>
      <c r="E892" t="s">
        <v>741</v>
      </c>
      <c r="F892">
        <v>38</v>
      </c>
      <c r="G892" s="49">
        <v>29201</v>
      </c>
      <c r="H892">
        <v>351420</v>
      </c>
      <c r="I892" s="49">
        <v>37901</v>
      </c>
      <c r="J892" t="s">
        <v>858</v>
      </c>
    </row>
    <row r="893" spans="1:10" x14ac:dyDescent="0.25">
      <c r="A893" t="s">
        <v>413</v>
      </c>
      <c r="B893" t="s">
        <v>626</v>
      </c>
      <c r="C893" t="s">
        <v>88</v>
      </c>
      <c r="D893" s="55">
        <v>20160</v>
      </c>
      <c r="E893" t="s">
        <v>416</v>
      </c>
      <c r="F893">
        <v>37</v>
      </c>
      <c r="G893" s="49">
        <v>29808</v>
      </c>
      <c r="H893">
        <v>351568</v>
      </c>
      <c r="I893" s="49">
        <v>37963</v>
      </c>
      <c r="J893" t="s">
        <v>858</v>
      </c>
    </row>
    <row r="894" spans="1:10" x14ac:dyDescent="0.25">
      <c r="A894" t="s">
        <v>454</v>
      </c>
      <c r="B894" t="s">
        <v>618</v>
      </c>
      <c r="C894" t="s">
        <v>710</v>
      </c>
      <c r="D894" s="55">
        <v>19992</v>
      </c>
      <c r="E894" t="s">
        <v>473</v>
      </c>
      <c r="F894">
        <v>39</v>
      </c>
      <c r="G894" s="49">
        <v>28894</v>
      </c>
      <c r="H894">
        <v>566429</v>
      </c>
      <c r="I894" s="49">
        <v>37935</v>
      </c>
      <c r="J894" t="s">
        <v>858</v>
      </c>
    </row>
    <row r="895" spans="1:10" x14ac:dyDescent="0.25">
      <c r="A895" t="s">
        <v>454</v>
      </c>
      <c r="B895" t="s">
        <v>562</v>
      </c>
      <c r="C895" t="s">
        <v>907</v>
      </c>
      <c r="D895" s="55">
        <v>22116</v>
      </c>
      <c r="E895" t="s">
        <v>473</v>
      </c>
      <c r="F895">
        <v>38</v>
      </c>
      <c r="G895" s="49">
        <v>29406</v>
      </c>
      <c r="H895">
        <v>568868</v>
      </c>
      <c r="I895" s="49">
        <v>37845</v>
      </c>
      <c r="J895" t="s">
        <v>858</v>
      </c>
    </row>
    <row r="896" spans="1:10" x14ac:dyDescent="0.25">
      <c r="A896" t="s">
        <v>413</v>
      </c>
      <c r="B896" t="s">
        <v>474</v>
      </c>
      <c r="C896" t="s">
        <v>848</v>
      </c>
      <c r="D896" s="55">
        <v>29820</v>
      </c>
      <c r="E896" t="s">
        <v>460</v>
      </c>
      <c r="F896">
        <v>38</v>
      </c>
      <c r="G896" s="49">
        <v>29171</v>
      </c>
      <c r="H896">
        <v>561662</v>
      </c>
      <c r="I896" s="49">
        <v>37770</v>
      </c>
      <c r="J896" t="s">
        <v>858</v>
      </c>
    </row>
    <row r="897" spans="1:10" x14ac:dyDescent="0.25">
      <c r="A897" t="s">
        <v>413</v>
      </c>
      <c r="B897" t="s">
        <v>623</v>
      </c>
      <c r="C897" t="s">
        <v>907</v>
      </c>
      <c r="D897" s="55">
        <v>30864</v>
      </c>
      <c r="E897" t="s">
        <v>473</v>
      </c>
      <c r="F897">
        <v>36</v>
      </c>
      <c r="G897" s="49">
        <v>29902</v>
      </c>
      <c r="H897">
        <v>566560</v>
      </c>
      <c r="I897" s="49">
        <v>37950</v>
      </c>
      <c r="J897" t="s">
        <v>858</v>
      </c>
    </row>
    <row r="898" spans="1:10" x14ac:dyDescent="0.25">
      <c r="A898" t="s">
        <v>413</v>
      </c>
      <c r="B898" t="s">
        <v>559</v>
      </c>
      <c r="C898" t="s">
        <v>941</v>
      </c>
      <c r="D898" s="55">
        <v>19272</v>
      </c>
      <c r="E898" t="s">
        <v>473</v>
      </c>
      <c r="F898">
        <v>38</v>
      </c>
      <c r="G898" s="49">
        <v>29140</v>
      </c>
      <c r="H898">
        <v>350070</v>
      </c>
      <c r="I898" s="49">
        <v>37963</v>
      </c>
      <c r="J898" t="s">
        <v>858</v>
      </c>
    </row>
    <row r="899" spans="1:10" x14ac:dyDescent="0.25">
      <c r="A899" t="s">
        <v>454</v>
      </c>
      <c r="B899" t="s">
        <v>521</v>
      </c>
      <c r="C899" t="s">
        <v>928</v>
      </c>
      <c r="D899" s="55">
        <v>21684</v>
      </c>
      <c r="E899" t="s">
        <v>473</v>
      </c>
      <c r="F899">
        <v>37</v>
      </c>
      <c r="G899" s="49">
        <v>29505</v>
      </c>
      <c r="H899">
        <v>350090</v>
      </c>
      <c r="I899" s="49">
        <v>37886</v>
      </c>
      <c r="J899" t="s">
        <v>858</v>
      </c>
    </row>
    <row r="900" spans="1:10" x14ac:dyDescent="0.25">
      <c r="A900" t="s">
        <v>413</v>
      </c>
      <c r="B900" t="s">
        <v>671</v>
      </c>
      <c r="C900" t="s">
        <v>942</v>
      </c>
      <c r="D900" s="55">
        <v>28644</v>
      </c>
      <c r="E900" t="s">
        <v>473</v>
      </c>
      <c r="F900">
        <v>38</v>
      </c>
      <c r="G900" s="49">
        <v>29370</v>
      </c>
      <c r="H900">
        <v>350088</v>
      </c>
      <c r="I900" s="49">
        <v>37662</v>
      </c>
      <c r="J900" t="s">
        <v>858</v>
      </c>
    </row>
    <row r="901" spans="1:10" x14ac:dyDescent="0.25">
      <c r="A901" t="s">
        <v>413</v>
      </c>
      <c r="B901" t="s">
        <v>594</v>
      </c>
      <c r="C901" t="s">
        <v>844</v>
      </c>
      <c r="D901" s="55">
        <v>18720</v>
      </c>
      <c r="E901" t="s">
        <v>433</v>
      </c>
      <c r="F901">
        <v>37</v>
      </c>
      <c r="G901" s="49">
        <v>29611</v>
      </c>
      <c r="H901">
        <v>351431</v>
      </c>
      <c r="I901" s="49">
        <v>37776</v>
      </c>
      <c r="J901" t="s">
        <v>858</v>
      </c>
    </row>
    <row r="902" spans="1:10" x14ac:dyDescent="0.25">
      <c r="A902" t="s">
        <v>413</v>
      </c>
      <c r="B902" t="s">
        <v>625</v>
      </c>
      <c r="C902" t="s">
        <v>943</v>
      </c>
      <c r="D902" s="55">
        <v>18624</v>
      </c>
      <c r="E902" t="s">
        <v>416</v>
      </c>
      <c r="F902">
        <v>36</v>
      </c>
      <c r="G902" s="49">
        <v>29900</v>
      </c>
      <c r="H902">
        <v>561702</v>
      </c>
      <c r="I902" s="49">
        <v>37758</v>
      </c>
      <c r="J902" t="s">
        <v>858</v>
      </c>
    </row>
    <row r="903" spans="1:10" x14ac:dyDescent="0.25">
      <c r="A903" t="s">
        <v>413</v>
      </c>
      <c r="B903" t="s">
        <v>719</v>
      </c>
      <c r="C903" t="s">
        <v>844</v>
      </c>
      <c r="D903" s="55">
        <v>22032</v>
      </c>
      <c r="E903" t="s">
        <v>846</v>
      </c>
      <c r="F903">
        <v>36</v>
      </c>
      <c r="G903" s="49">
        <v>30088</v>
      </c>
      <c r="H903">
        <v>350114</v>
      </c>
      <c r="I903" s="49">
        <v>38141</v>
      </c>
      <c r="J903" t="s">
        <v>858</v>
      </c>
    </row>
    <row r="904" spans="1:10" x14ac:dyDescent="0.25">
      <c r="A904" t="s">
        <v>413</v>
      </c>
      <c r="B904" t="s">
        <v>578</v>
      </c>
      <c r="C904" t="s">
        <v>847</v>
      </c>
      <c r="D904" s="55">
        <v>18504</v>
      </c>
      <c r="E904" t="s">
        <v>416</v>
      </c>
      <c r="F904">
        <v>36</v>
      </c>
      <c r="G904" s="49">
        <v>30149</v>
      </c>
      <c r="H904">
        <v>351429</v>
      </c>
      <c r="I904" s="49">
        <v>38112</v>
      </c>
      <c r="J904" t="s">
        <v>858</v>
      </c>
    </row>
    <row r="905" spans="1:10" x14ac:dyDescent="0.25">
      <c r="A905" t="s">
        <v>413</v>
      </c>
      <c r="B905" t="s">
        <v>719</v>
      </c>
      <c r="C905" t="s">
        <v>438</v>
      </c>
      <c r="D905" s="55">
        <v>27600</v>
      </c>
      <c r="E905" t="s">
        <v>473</v>
      </c>
      <c r="F905">
        <v>41</v>
      </c>
      <c r="G905" s="49">
        <v>28309</v>
      </c>
      <c r="H905">
        <v>350124</v>
      </c>
      <c r="I905" s="49">
        <v>38331</v>
      </c>
      <c r="J905" t="s">
        <v>858</v>
      </c>
    </row>
    <row r="906" spans="1:10" x14ac:dyDescent="0.25">
      <c r="A906" t="s">
        <v>413</v>
      </c>
      <c r="B906" t="s">
        <v>664</v>
      </c>
      <c r="C906" t="s">
        <v>944</v>
      </c>
      <c r="D906" s="55">
        <v>29364</v>
      </c>
      <c r="E906" t="s">
        <v>548</v>
      </c>
      <c r="F906">
        <v>37</v>
      </c>
      <c r="G906" s="49">
        <v>29625</v>
      </c>
      <c r="H906">
        <v>350107</v>
      </c>
      <c r="I906" s="49">
        <v>37994</v>
      </c>
      <c r="J906" t="s">
        <v>858</v>
      </c>
    </row>
    <row r="907" spans="1:10" x14ac:dyDescent="0.25">
      <c r="A907" t="s">
        <v>413</v>
      </c>
      <c r="B907" t="s">
        <v>511</v>
      </c>
      <c r="C907" t="s">
        <v>930</v>
      </c>
      <c r="D907" s="55">
        <v>18132</v>
      </c>
      <c r="E907" t="s">
        <v>416</v>
      </c>
      <c r="F907">
        <v>38</v>
      </c>
      <c r="G907" s="49">
        <v>29419</v>
      </c>
      <c r="H907">
        <v>561630</v>
      </c>
      <c r="I907" s="49">
        <v>38129</v>
      </c>
      <c r="J907" t="s">
        <v>858</v>
      </c>
    </row>
    <row r="908" spans="1:10" x14ac:dyDescent="0.25">
      <c r="A908" t="s">
        <v>408</v>
      </c>
      <c r="B908" t="s">
        <v>634</v>
      </c>
      <c r="C908" t="s">
        <v>155</v>
      </c>
      <c r="D908" s="55">
        <v>28524</v>
      </c>
      <c r="E908" t="s">
        <v>460</v>
      </c>
      <c r="F908">
        <v>41</v>
      </c>
      <c r="G908" s="49">
        <v>28293</v>
      </c>
      <c r="H908">
        <v>351427</v>
      </c>
      <c r="I908" s="49">
        <v>38150</v>
      </c>
      <c r="J908" t="s">
        <v>858</v>
      </c>
    </row>
    <row r="909" spans="1:10" x14ac:dyDescent="0.25">
      <c r="A909" t="s">
        <v>408</v>
      </c>
      <c r="B909" t="s">
        <v>586</v>
      </c>
      <c r="C909" t="s">
        <v>471</v>
      </c>
      <c r="D909" s="55">
        <v>25032</v>
      </c>
      <c r="E909" t="s">
        <v>749</v>
      </c>
      <c r="F909">
        <v>38</v>
      </c>
      <c r="G909" s="49">
        <v>29140</v>
      </c>
      <c r="H909">
        <v>561645</v>
      </c>
      <c r="I909" s="49">
        <v>38110</v>
      </c>
      <c r="J909" t="s">
        <v>858</v>
      </c>
    </row>
    <row r="910" spans="1:10" x14ac:dyDescent="0.25">
      <c r="A910" t="s">
        <v>408</v>
      </c>
      <c r="B910" t="s">
        <v>673</v>
      </c>
      <c r="C910" t="s">
        <v>86</v>
      </c>
      <c r="D910" s="55">
        <v>27384</v>
      </c>
      <c r="E910" t="s">
        <v>945</v>
      </c>
      <c r="F910">
        <v>51</v>
      </c>
      <c r="G910" s="49">
        <v>24665</v>
      </c>
      <c r="H910">
        <v>351569</v>
      </c>
      <c r="I910" s="49">
        <v>35058</v>
      </c>
      <c r="J910" t="s">
        <v>909</v>
      </c>
    </row>
    <row r="911" spans="1:10" x14ac:dyDescent="0.25">
      <c r="A911" t="s">
        <v>413</v>
      </c>
      <c r="B911" t="s">
        <v>492</v>
      </c>
      <c r="C911" t="s">
        <v>523</v>
      </c>
      <c r="D911" s="55">
        <v>30624</v>
      </c>
      <c r="E911" t="s">
        <v>416</v>
      </c>
      <c r="F911">
        <v>43</v>
      </c>
      <c r="G911" s="49">
        <v>27458</v>
      </c>
      <c r="H911">
        <v>561599</v>
      </c>
      <c r="I911" s="49">
        <v>38180</v>
      </c>
      <c r="J911" t="s">
        <v>924</v>
      </c>
    </row>
    <row r="912" spans="1:10" x14ac:dyDescent="0.25">
      <c r="A912" t="s">
        <v>413</v>
      </c>
      <c r="B912" t="s">
        <v>626</v>
      </c>
      <c r="C912" t="s">
        <v>707</v>
      </c>
      <c r="D912" s="55">
        <v>18252</v>
      </c>
      <c r="E912" t="s">
        <v>457</v>
      </c>
      <c r="F912">
        <v>52</v>
      </c>
      <c r="G912" s="49">
        <v>24072</v>
      </c>
      <c r="H912">
        <v>561598</v>
      </c>
      <c r="I912" s="49">
        <v>34761</v>
      </c>
      <c r="J912" t="s">
        <v>926</v>
      </c>
    </row>
    <row r="913" spans="1:10" x14ac:dyDescent="0.25">
      <c r="A913" t="s">
        <v>413</v>
      </c>
      <c r="B913" t="s">
        <v>730</v>
      </c>
      <c r="C913" t="s">
        <v>946</v>
      </c>
      <c r="D913" s="55">
        <v>23076</v>
      </c>
      <c r="E913" t="s">
        <v>460</v>
      </c>
      <c r="F913">
        <v>37</v>
      </c>
      <c r="G913" s="49">
        <v>29516</v>
      </c>
      <c r="H913">
        <v>561660</v>
      </c>
      <c r="I913" s="49">
        <v>38271</v>
      </c>
      <c r="J913" t="s">
        <v>858</v>
      </c>
    </row>
    <row r="914" spans="1:10" x14ac:dyDescent="0.25">
      <c r="A914" t="s">
        <v>413</v>
      </c>
      <c r="B914" t="s">
        <v>541</v>
      </c>
      <c r="C914" t="s">
        <v>523</v>
      </c>
      <c r="D914" s="55">
        <v>26136</v>
      </c>
      <c r="E914" t="s">
        <v>850</v>
      </c>
      <c r="F914">
        <v>38</v>
      </c>
      <c r="G914" s="49">
        <v>29486</v>
      </c>
      <c r="H914">
        <v>350175</v>
      </c>
      <c r="I914" s="49">
        <v>38185</v>
      </c>
      <c r="J914" t="s">
        <v>858</v>
      </c>
    </row>
    <row r="915" spans="1:10" x14ac:dyDescent="0.25">
      <c r="A915" t="s">
        <v>408</v>
      </c>
      <c r="B915" t="s">
        <v>519</v>
      </c>
      <c r="C915" t="s">
        <v>828</v>
      </c>
      <c r="D915" s="55">
        <v>31128</v>
      </c>
      <c r="E915" t="s">
        <v>473</v>
      </c>
      <c r="F915">
        <v>34</v>
      </c>
      <c r="G915" s="49">
        <v>30937</v>
      </c>
      <c r="H915">
        <v>350187</v>
      </c>
      <c r="I915" s="49">
        <v>38252</v>
      </c>
      <c r="J915" t="s">
        <v>858</v>
      </c>
    </row>
    <row r="916" spans="1:10" x14ac:dyDescent="0.25">
      <c r="A916" t="s">
        <v>454</v>
      </c>
      <c r="B916" t="s">
        <v>546</v>
      </c>
      <c r="C916" t="s">
        <v>529</v>
      </c>
      <c r="D916" s="55">
        <v>26472</v>
      </c>
      <c r="E916" t="s">
        <v>548</v>
      </c>
      <c r="F916">
        <v>39</v>
      </c>
      <c r="G916" s="49">
        <v>28953</v>
      </c>
      <c r="H916">
        <v>350192</v>
      </c>
      <c r="I916" s="49">
        <v>38080</v>
      </c>
      <c r="J916" t="s">
        <v>858</v>
      </c>
    </row>
    <row r="917" spans="1:10" x14ac:dyDescent="0.25">
      <c r="A917" t="s">
        <v>408</v>
      </c>
      <c r="B917" t="s">
        <v>705</v>
      </c>
      <c r="C917" t="s">
        <v>471</v>
      </c>
      <c r="D917" s="55">
        <v>21288</v>
      </c>
      <c r="E917" t="s">
        <v>947</v>
      </c>
      <c r="F917">
        <v>39</v>
      </c>
      <c r="G917" s="49">
        <v>29018</v>
      </c>
      <c r="H917">
        <v>566544</v>
      </c>
      <c r="I917" s="49">
        <v>38347</v>
      </c>
      <c r="J917" t="s">
        <v>858</v>
      </c>
    </row>
    <row r="918" spans="1:10" x14ac:dyDescent="0.25">
      <c r="A918" t="s">
        <v>454</v>
      </c>
      <c r="B918" t="s">
        <v>667</v>
      </c>
      <c r="C918" t="s">
        <v>928</v>
      </c>
      <c r="D918" s="55">
        <v>18696</v>
      </c>
      <c r="E918" t="s">
        <v>678</v>
      </c>
      <c r="F918">
        <v>37</v>
      </c>
      <c r="G918" s="49">
        <v>29726</v>
      </c>
      <c r="H918">
        <v>561677</v>
      </c>
      <c r="I918" s="49">
        <v>38302</v>
      </c>
      <c r="J918" t="s">
        <v>858</v>
      </c>
    </row>
    <row r="919" spans="1:10" x14ac:dyDescent="0.25">
      <c r="A919" t="s">
        <v>408</v>
      </c>
      <c r="B919" t="s">
        <v>612</v>
      </c>
      <c r="C919" t="s">
        <v>835</v>
      </c>
      <c r="D919" s="55">
        <v>26436</v>
      </c>
      <c r="E919" t="s">
        <v>628</v>
      </c>
      <c r="F919">
        <v>38</v>
      </c>
      <c r="G919" s="49">
        <v>29394</v>
      </c>
      <c r="H919">
        <v>561675</v>
      </c>
      <c r="I919" s="49">
        <v>38317</v>
      </c>
      <c r="J919" t="s">
        <v>858</v>
      </c>
    </row>
    <row r="920" spans="1:10" x14ac:dyDescent="0.25">
      <c r="A920" t="s">
        <v>408</v>
      </c>
      <c r="B920" t="s">
        <v>499</v>
      </c>
      <c r="C920" t="s">
        <v>453</v>
      </c>
      <c r="D920" s="55">
        <v>28512</v>
      </c>
      <c r="E920" t="s">
        <v>619</v>
      </c>
      <c r="F920">
        <v>40</v>
      </c>
      <c r="G920" s="49">
        <v>28515</v>
      </c>
      <c r="H920">
        <v>561679</v>
      </c>
      <c r="I920" s="49">
        <v>38075</v>
      </c>
      <c r="J920" t="s">
        <v>858</v>
      </c>
    </row>
    <row r="921" spans="1:10" x14ac:dyDescent="0.25">
      <c r="A921" t="s">
        <v>408</v>
      </c>
      <c r="B921" t="s">
        <v>664</v>
      </c>
      <c r="C921" t="s">
        <v>161</v>
      </c>
      <c r="D921" s="55">
        <v>28692</v>
      </c>
      <c r="E921" t="s">
        <v>473</v>
      </c>
      <c r="F921">
        <v>38</v>
      </c>
      <c r="G921" s="49">
        <v>29468</v>
      </c>
      <c r="H921">
        <v>561744</v>
      </c>
      <c r="I921" s="49">
        <v>38206</v>
      </c>
      <c r="J921" t="s">
        <v>858</v>
      </c>
    </row>
    <row r="922" spans="1:10" x14ac:dyDescent="0.25">
      <c r="A922" t="s">
        <v>454</v>
      </c>
      <c r="B922" t="s">
        <v>784</v>
      </c>
      <c r="C922" t="s">
        <v>489</v>
      </c>
      <c r="D922" s="55">
        <v>23400</v>
      </c>
      <c r="E922" t="s">
        <v>457</v>
      </c>
      <c r="F922">
        <v>50</v>
      </c>
      <c r="G922" s="49">
        <v>24818</v>
      </c>
      <c r="H922">
        <v>561684</v>
      </c>
      <c r="I922" s="49">
        <v>36050</v>
      </c>
      <c r="J922" t="s">
        <v>909</v>
      </c>
    </row>
    <row r="923" spans="1:10" x14ac:dyDescent="0.25">
      <c r="A923" t="s">
        <v>413</v>
      </c>
      <c r="B923" t="s">
        <v>748</v>
      </c>
      <c r="C923" t="s">
        <v>91</v>
      </c>
      <c r="D923" s="55">
        <v>20124</v>
      </c>
      <c r="E923" t="s">
        <v>457</v>
      </c>
      <c r="F923">
        <v>41</v>
      </c>
      <c r="G923" s="49">
        <v>28244</v>
      </c>
      <c r="H923">
        <v>566203</v>
      </c>
      <c r="I923" s="49">
        <v>38171</v>
      </c>
      <c r="J923" t="s">
        <v>466</v>
      </c>
    </row>
    <row r="924" spans="1:10" x14ac:dyDescent="0.25">
      <c r="A924" t="s">
        <v>413</v>
      </c>
      <c r="B924" t="s">
        <v>514</v>
      </c>
      <c r="C924" t="s">
        <v>523</v>
      </c>
      <c r="D924" s="55">
        <v>26268</v>
      </c>
      <c r="E924" t="s">
        <v>416</v>
      </c>
      <c r="F924">
        <v>35</v>
      </c>
      <c r="G924" s="49">
        <v>30246</v>
      </c>
      <c r="H924">
        <v>561666</v>
      </c>
      <c r="I924" s="49">
        <v>38067</v>
      </c>
      <c r="J924" t="s">
        <v>858</v>
      </c>
    </row>
    <row r="925" spans="1:10" x14ac:dyDescent="0.25">
      <c r="A925" t="s">
        <v>413</v>
      </c>
      <c r="B925" t="s">
        <v>561</v>
      </c>
      <c r="C925" t="s">
        <v>893</v>
      </c>
      <c r="D925" s="55">
        <v>25068</v>
      </c>
      <c r="E925" t="s">
        <v>473</v>
      </c>
      <c r="F925">
        <v>35</v>
      </c>
      <c r="G925" s="49">
        <v>30535</v>
      </c>
      <c r="H925">
        <v>561668</v>
      </c>
      <c r="I925" s="49">
        <v>38647</v>
      </c>
      <c r="J925" t="s">
        <v>909</v>
      </c>
    </row>
    <row r="926" spans="1:10" x14ac:dyDescent="0.25">
      <c r="A926" t="s">
        <v>413</v>
      </c>
      <c r="B926" t="s">
        <v>602</v>
      </c>
      <c r="C926" t="s">
        <v>896</v>
      </c>
      <c r="D926" s="55">
        <v>18060</v>
      </c>
      <c r="E926" t="s">
        <v>473</v>
      </c>
      <c r="F926">
        <v>43</v>
      </c>
      <c r="G926" s="49">
        <v>27358</v>
      </c>
      <c r="H926">
        <v>561688</v>
      </c>
      <c r="I926" s="49">
        <v>38462</v>
      </c>
      <c r="J926" t="s">
        <v>909</v>
      </c>
    </row>
    <row r="927" spans="1:10" x14ac:dyDescent="0.25">
      <c r="A927" t="s">
        <v>408</v>
      </c>
      <c r="B927" t="s">
        <v>572</v>
      </c>
      <c r="C927" t="s">
        <v>453</v>
      </c>
      <c r="D927" s="55">
        <v>19752</v>
      </c>
      <c r="E927" t="s">
        <v>642</v>
      </c>
      <c r="F927">
        <v>42</v>
      </c>
      <c r="G927" s="49">
        <v>27800</v>
      </c>
      <c r="H927">
        <v>350199</v>
      </c>
      <c r="I927" s="49">
        <v>38450</v>
      </c>
      <c r="J927" t="s">
        <v>909</v>
      </c>
    </row>
    <row r="928" spans="1:10" x14ac:dyDescent="0.25">
      <c r="A928" t="s">
        <v>408</v>
      </c>
      <c r="B928" t="s">
        <v>671</v>
      </c>
      <c r="C928" t="s">
        <v>892</v>
      </c>
      <c r="D928" s="55">
        <v>20376</v>
      </c>
      <c r="E928" t="s">
        <v>460</v>
      </c>
      <c r="F928">
        <v>64</v>
      </c>
      <c r="G928" s="49">
        <v>19948</v>
      </c>
      <c r="H928">
        <v>350257</v>
      </c>
      <c r="I928" s="49">
        <v>29916</v>
      </c>
      <c r="J928" t="s">
        <v>909</v>
      </c>
    </row>
    <row r="929" spans="1:10" x14ac:dyDescent="0.25">
      <c r="A929" t="s">
        <v>408</v>
      </c>
      <c r="B929" t="s">
        <v>574</v>
      </c>
      <c r="C929" t="s">
        <v>570</v>
      </c>
      <c r="D929" s="55">
        <v>30360</v>
      </c>
      <c r="E929" t="s">
        <v>460</v>
      </c>
      <c r="F929">
        <v>36</v>
      </c>
      <c r="G929" s="49">
        <v>29932</v>
      </c>
      <c r="H929">
        <v>561689</v>
      </c>
      <c r="I929" s="49">
        <v>38599</v>
      </c>
      <c r="J929" t="s">
        <v>858</v>
      </c>
    </row>
    <row r="930" spans="1:10" x14ac:dyDescent="0.25">
      <c r="A930" t="s">
        <v>413</v>
      </c>
      <c r="B930" t="s">
        <v>578</v>
      </c>
      <c r="C930" t="s">
        <v>840</v>
      </c>
      <c r="D930" s="55">
        <v>30960</v>
      </c>
      <c r="E930" t="s">
        <v>416</v>
      </c>
      <c r="F930">
        <v>35</v>
      </c>
      <c r="G930" s="49">
        <v>30489</v>
      </c>
      <c r="H930">
        <v>566403</v>
      </c>
      <c r="I930" s="49">
        <v>38492</v>
      </c>
      <c r="J930" t="s">
        <v>858</v>
      </c>
    </row>
    <row r="931" spans="1:10" x14ac:dyDescent="0.25">
      <c r="A931" t="s">
        <v>413</v>
      </c>
      <c r="B931" t="s">
        <v>667</v>
      </c>
      <c r="C931" t="s">
        <v>640</v>
      </c>
      <c r="D931" s="55">
        <v>28200</v>
      </c>
      <c r="E931" t="s">
        <v>457</v>
      </c>
      <c r="F931">
        <v>54</v>
      </c>
      <c r="G931" s="49">
        <v>23412</v>
      </c>
      <c r="H931">
        <v>561505</v>
      </c>
      <c r="I931" s="49">
        <v>34952</v>
      </c>
      <c r="J931" t="s">
        <v>909</v>
      </c>
    </row>
    <row r="932" spans="1:10" x14ac:dyDescent="0.25">
      <c r="A932" t="s">
        <v>454</v>
      </c>
      <c r="B932" t="s">
        <v>614</v>
      </c>
      <c r="C932" t="s">
        <v>930</v>
      </c>
      <c r="D932" s="55">
        <v>18624</v>
      </c>
      <c r="E932" t="s">
        <v>460</v>
      </c>
      <c r="F932">
        <v>35</v>
      </c>
      <c r="G932" s="49">
        <v>30373</v>
      </c>
      <c r="H932">
        <v>566546</v>
      </c>
      <c r="I932" s="49">
        <v>38357</v>
      </c>
      <c r="J932" t="s">
        <v>909</v>
      </c>
    </row>
    <row r="933" spans="1:10" x14ac:dyDescent="0.25">
      <c r="A933" t="s">
        <v>408</v>
      </c>
      <c r="B933" t="s">
        <v>485</v>
      </c>
      <c r="C933" t="s">
        <v>822</v>
      </c>
      <c r="D933" s="55">
        <v>23256</v>
      </c>
      <c r="E933" t="s">
        <v>482</v>
      </c>
      <c r="F933">
        <v>39</v>
      </c>
      <c r="G933" s="49">
        <v>29010</v>
      </c>
      <c r="H933">
        <v>350200</v>
      </c>
      <c r="I933" s="49">
        <v>38484</v>
      </c>
      <c r="J933" t="s">
        <v>858</v>
      </c>
    </row>
    <row r="934" spans="1:10" x14ac:dyDescent="0.25">
      <c r="A934" t="s">
        <v>408</v>
      </c>
      <c r="B934" t="s">
        <v>570</v>
      </c>
      <c r="C934" t="s">
        <v>948</v>
      </c>
      <c r="D934" s="55">
        <v>22332</v>
      </c>
      <c r="E934" t="s">
        <v>749</v>
      </c>
      <c r="F934">
        <v>36</v>
      </c>
      <c r="G934" s="49">
        <v>29945</v>
      </c>
      <c r="H934">
        <v>350340</v>
      </c>
      <c r="I934" s="49">
        <v>38414</v>
      </c>
      <c r="J934" t="s">
        <v>858</v>
      </c>
    </row>
    <row r="935" spans="1:10" x14ac:dyDescent="0.25">
      <c r="A935" t="s">
        <v>413</v>
      </c>
      <c r="B935" t="s">
        <v>662</v>
      </c>
      <c r="C935" t="s">
        <v>930</v>
      </c>
      <c r="D935" s="55">
        <v>29748</v>
      </c>
      <c r="E935" t="s">
        <v>439</v>
      </c>
      <c r="F935">
        <v>64</v>
      </c>
      <c r="G935" s="49">
        <v>19948</v>
      </c>
      <c r="H935">
        <v>561696</v>
      </c>
      <c r="I935" s="49">
        <v>29916</v>
      </c>
      <c r="J935" t="s">
        <v>909</v>
      </c>
    </row>
    <row r="936" spans="1:10" x14ac:dyDescent="0.25">
      <c r="A936" t="s">
        <v>408</v>
      </c>
      <c r="B936" t="s">
        <v>561</v>
      </c>
      <c r="C936" t="s">
        <v>410</v>
      </c>
      <c r="D936" s="55">
        <v>18216</v>
      </c>
      <c r="E936" t="s">
        <v>473</v>
      </c>
      <c r="F936">
        <v>39</v>
      </c>
      <c r="G936" s="49">
        <v>29040</v>
      </c>
      <c r="H936">
        <v>561697</v>
      </c>
      <c r="I936" s="49">
        <v>38696</v>
      </c>
      <c r="J936" t="s">
        <v>858</v>
      </c>
    </row>
    <row r="937" spans="1:10" x14ac:dyDescent="0.25">
      <c r="A937" t="s">
        <v>408</v>
      </c>
      <c r="B937" t="s">
        <v>631</v>
      </c>
      <c r="C937" t="s">
        <v>465</v>
      </c>
      <c r="D937" s="55">
        <v>28308</v>
      </c>
      <c r="E937" t="s">
        <v>460</v>
      </c>
      <c r="F937">
        <v>38</v>
      </c>
      <c r="G937" s="49">
        <v>29389</v>
      </c>
      <c r="H937">
        <v>350236</v>
      </c>
      <c r="I937" s="49">
        <v>38640</v>
      </c>
      <c r="J937" t="s">
        <v>858</v>
      </c>
    </row>
    <row r="938" spans="1:10" x14ac:dyDescent="0.25">
      <c r="A938" t="s">
        <v>413</v>
      </c>
      <c r="B938" t="s">
        <v>509</v>
      </c>
      <c r="C938" t="s">
        <v>949</v>
      </c>
      <c r="D938" s="55">
        <v>29856</v>
      </c>
      <c r="E938" t="s">
        <v>947</v>
      </c>
      <c r="F938">
        <v>38</v>
      </c>
      <c r="G938" s="49">
        <v>29272</v>
      </c>
      <c r="H938">
        <v>350638</v>
      </c>
      <c r="I938" s="49">
        <v>38377</v>
      </c>
      <c r="J938" t="s">
        <v>858</v>
      </c>
    </row>
    <row r="939" spans="1:10" x14ac:dyDescent="0.25">
      <c r="A939" t="s">
        <v>408</v>
      </c>
      <c r="B939" t="s">
        <v>461</v>
      </c>
      <c r="C939" t="s">
        <v>621</v>
      </c>
      <c r="D939" s="55">
        <v>27720</v>
      </c>
      <c r="E939" t="s">
        <v>416</v>
      </c>
      <c r="F939">
        <v>39</v>
      </c>
      <c r="G939" s="49">
        <v>29079</v>
      </c>
      <c r="H939">
        <v>561700</v>
      </c>
      <c r="I939" s="49">
        <v>38492</v>
      </c>
      <c r="J939" t="s">
        <v>858</v>
      </c>
    </row>
    <row r="940" spans="1:10" x14ac:dyDescent="0.25">
      <c r="A940" t="s">
        <v>408</v>
      </c>
      <c r="B940" t="s">
        <v>625</v>
      </c>
      <c r="C940" t="s">
        <v>950</v>
      </c>
      <c r="D940" s="55">
        <v>30060</v>
      </c>
      <c r="E940" t="s">
        <v>473</v>
      </c>
      <c r="F940">
        <v>39</v>
      </c>
      <c r="G940" s="49">
        <v>28773</v>
      </c>
      <c r="H940">
        <v>350705</v>
      </c>
      <c r="I940" s="49">
        <v>38607</v>
      </c>
      <c r="J940" t="s">
        <v>858</v>
      </c>
    </row>
    <row r="941" spans="1:10" x14ac:dyDescent="0.25">
      <c r="A941" t="s">
        <v>408</v>
      </c>
      <c r="B941" t="s">
        <v>665</v>
      </c>
      <c r="C941" t="s">
        <v>951</v>
      </c>
      <c r="D941" s="55">
        <v>29376</v>
      </c>
      <c r="E941" t="s">
        <v>802</v>
      </c>
      <c r="F941">
        <v>37</v>
      </c>
      <c r="G941" s="49">
        <v>29711</v>
      </c>
      <c r="H941">
        <v>350530</v>
      </c>
      <c r="I941" s="49">
        <v>38758</v>
      </c>
      <c r="J941" t="s">
        <v>858</v>
      </c>
    </row>
    <row r="942" spans="1:10" x14ac:dyDescent="0.25">
      <c r="A942" t="s">
        <v>408</v>
      </c>
      <c r="B942" t="s">
        <v>526</v>
      </c>
      <c r="C942" t="s">
        <v>835</v>
      </c>
      <c r="D942" s="55">
        <v>18576</v>
      </c>
      <c r="E942" t="s">
        <v>734</v>
      </c>
      <c r="F942">
        <v>36</v>
      </c>
      <c r="G942" s="49">
        <v>29869</v>
      </c>
      <c r="H942">
        <v>350523</v>
      </c>
      <c r="I942" s="49">
        <v>38399</v>
      </c>
      <c r="J942" t="s">
        <v>858</v>
      </c>
    </row>
    <row r="943" spans="1:10" x14ac:dyDescent="0.25">
      <c r="A943" t="s">
        <v>413</v>
      </c>
      <c r="B943" t="s">
        <v>185</v>
      </c>
      <c r="C943" t="s">
        <v>952</v>
      </c>
      <c r="D943" s="55">
        <v>20820</v>
      </c>
      <c r="E943" t="s">
        <v>473</v>
      </c>
      <c r="F943">
        <v>39</v>
      </c>
      <c r="G943" s="49">
        <v>29110</v>
      </c>
      <c r="H943">
        <v>566037</v>
      </c>
      <c r="I943" s="49">
        <v>38805</v>
      </c>
      <c r="J943" t="s">
        <v>858</v>
      </c>
    </row>
    <row r="944" spans="1:10" x14ac:dyDescent="0.25">
      <c r="A944" t="s">
        <v>454</v>
      </c>
      <c r="B944" t="s">
        <v>694</v>
      </c>
      <c r="C944" t="s">
        <v>844</v>
      </c>
      <c r="D944" s="55">
        <v>27708</v>
      </c>
      <c r="E944" t="s">
        <v>460</v>
      </c>
      <c r="F944">
        <v>36</v>
      </c>
      <c r="G944" s="49">
        <v>30057</v>
      </c>
      <c r="H944">
        <v>350869</v>
      </c>
      <c r="I944" s="49">
        <v>38812</v>
      </c>
      <c r="J944" t="s">
        <v>858</v>
      </c>
    </row>
    <row r="945" spans="1:10" x14ac:dyDescent="0.25">
      <c r="A945" t="s">
        <v>413</v>
      </c>
      <c r="B945" t="s">
        <v>490</v>
      </c>
      <c r="C945" t="s">
        <v>640</v>
      </c>
      <c r="D945" s="55">
        <v>30696</v>
      </c>
      <c r="E945" t="s">
        <v>439</v>
      </c>
      <c r="F945">
        <v>38</v>
      </c>
      <c r="G945" s="49">
        <v>29296</v>
      </c>
      <c r="H945">
        <v>566326</v>
      </c>
      <c r="I945" s="49">
        <v>38871</v>
      </c>
      <c r="J945" t="s">
        <v>858</v>
      </c>
    </row>
    <row r="946" spans="1:10" x14ac:dyDescent="0.25">
      <c r="A946" t="s">
        <v>413</v>
      </c>
      <c r="B946" t="s">
        <v>594</v>
      </c>
      <c r="C946" t="s">
        <v>596</v>
      </c>
      <c r="D946" s="55">
        <v>29712</v>
      </c>
      <c r="E946" t="s">
        <v>439</v>
      </c>
      <c r="F946">
        <v>35</v>
      </c>
      <c r="G946" s="49">
        <v>30236</v>
      </c>
      <c r="H946">
        <v>561735</v>
      </c>
      <c r="I946" s="49">
        <v>38802</v>
      </c>
      <c r="J946" t="s">
        <v>858</v>
      </c>
    </row>
    <row r="947" spans="1:10" x14ac:dyDescent="0.25">
      <c r="A947" t="s">
        <v>413</v>
      </c>
      <c r="B947" t="s">
        <v>541</v>
      </c>
      <c r="C947" t="s">
        <v>640</v>
      </c>
      <c r="D947" s="55">
        <v>22548</v>
      </c>
      <c r="E947" t="s">
        <v>953</v>
      </c>
      <c r="F947">
        <v>48</v>
      </c>
      <c r="G947" s="49">
        <v>25687</v>
      </c>
      <c r="H947">
        <v>561654</v>
      </c>
      <c r="I947" s="49">
        <v>34725</v>
      </c>
      <c r="J947" t="s">
        <v>909</v>
      </c>
    </row>
    <row r="948" spans="1:10" x14ac:dyDescent="0.25">
      <c r="A948" t="s">
        <v>408</v>
      </c>
      <c r="B948" t="s">
        <v>446</v>
      </c>
      <c r="C948" t="s">
        <v>954</v>
      </c>
      <c r="D948" s="55">
        <v>20388</v>
      </c>
      <c r="E948" t="s">
        <v>411</v>
      </c>
      <c r="F948">
        <v>41</v>
      </c>
      <c r="G948" s="49">
        <v>28359</v>
      </c>
      <c r="H948">
        <v>561757</v>
      </c>
      <c r="I948" s="49">
        <v>38997</v>
      </c>
      <c r="J948" t="s">
        <v>858</v>
      </c>
    </row>
    <row r="949" spans="1:10" x14ac:dyDescent="0.25">
      <c r="A949" t="s">
        <v>454</v>
      </c>
      <c r="B949" t="s">
        <v>493</v>
      </c>
      <c r="C949" t="s">
        <v>796</v>
      </c>
      <c r="D949" s="55">
        <v>25788</v>
      </c>
      <c r="E949" t="s">
        <v>955</v>
      </c>
      <c r="F949">
        <v>36</v>
      </c>
      <c r="G949" s="49">
        <v>29878</v>
      </c>
      <c r="H949">
        <v>351771</v>
      </c>
      <c r="I949" s="49">
        <v>39059</v>
      </c>
      <c r="J949" t="s">
        <v>858</v>
      </c>
    </row>
    <row r="950" spans="1:10" x14ac:dyDescent="0.25">
      <c r="A950" t="s">
        <v>408</v>
      </c>
      <c r="B950" t="s">
        <v>611</v>
      </c>
      <c r="C950" t="s">
        <v>629</v>
      </c>
      <c r="D950" s="55">
        <v>20460</v>
      </c>
      <c r="E950" t="s">
        <v>416</v>
      </c>
      <c r="F950">
        <v>38</v>
      </c>
      <c r="G950" s="49">
        <v>29267</v>
      </c>
      <c r="H950">
        <v>561698</v>
      </c>
      <c r="I950" s="49">
        <v>39031</v>
      </c>
      <c r="J950" t="s">
        <v>858</v>
      </c>
    </row>
    <row r="951" spans="1:10" x14ac:dyDescent="0.25">
      <c r="A951" t="s">
        <v>413</v>
      </c>
      <c r="B951" t="s">
        <v>561</v>
      </c>
      <c r="C951" t="s">
        <v>893</v>
      </c>
      <c r="D951" s="55">
        <v>29016</v>
      </c>
      <c r="E951" t="s">
        <v>416</v>
      </c>
      <c r="F951">
        <v>35</v>
      </c>
      <c r="G951" s="49">
        <v>30341</v>
      </c>
      <c r="H951">
        <v>561663</v>
      </c>
      <c r="I951" s="49">
        <v>38941</v>
      </c>
      <c r="J951" t="s">
        <v>858</v>
      </c>
    </row>
    <row r="952" spans="1:10" x14ac:dyDescent="0.25">
      <c r="A952" t="s">
        <v>408</v>
      </c>
      <c r="B952" t="s">
        <v>614</v>
      </c>
      <c r="C952" t="s">
        <v>161</v>
      </c>
      <c r="D952" s="55">
        <v>22800</v>
      </c>
      <c r="E952" t="s">
        <v>482</v>
      </c>
      <c r="F952">
        <v>36</v>
      </c>
      <c r="G952" s="49">
        <v>29871</v>
      </c>
      <c r="H952">
        <v>351787</v>
      </c>
      <c r="I952" s="49">
        <v>38866</v>
      </c>
      <c r="J952" t="s">
        <v>858</v>
      </c>
    </row>
    <row r="953" spans="1:10" x14ac:dyDescent="0.25">
      <c r="A953" t="s">
        <v>413</v>
      </c>
      <c r="B953" t="s">
        <v>471</v>
      </c>
      <c r="C953" t="s">
        <v>956</v>
      </c>
      <c r="D953" s="55">
        <v>24336</v>
      </c>
      <c r="E953" t="s">
        <v>433</v>
      </c>
      <c r="F953">
        <v>38</v>
      </c>
      <c r="G953" s="49">
        <v>29283</v>
      </c>
      <c r="H953">
        <v>561789</v>
      </c>
      <c r="I953" s="49">
        <v>39046</v>
      </c>
      <c r="J953" t="s">
        <v>858</v>
      </c>
    </row>
    <row r="954" spans="1:10" x14ac:dyDescent="0.25">
      <c r="A954" t="s">
        <v>408</v>
      </c>
      <c r="B954" t="s">
        <v>519</v>
      </c>
      <c r="C954" t="s">
        <v>490</v>
      </c>
      <c r="D954" s="55">
        <v>24312</v>
      </c>
      <c r="E954" t="s">
        <v>536</v>
      </c>
      <c r="F954">
        <v>36</v>
      </c>
      <c r="G954" s="49">
        <v>29915</v>
      </c>
      <c r="H954">
        <v>351795</v>
      </c>
      <c r="I954" s="49">
        <v>39059</v>
      </c>
      <c r="J954" t="s">
        <v>858</v>
      </c>
    </row>
    <row r="955" spans="1:10" x14ac:dyDescent="0.25">
      <c r="A955" t="s">
        <v>413</v>
      </c>
      <c r="B955" t="s">
        <v>791</v>
      </c>
      <c r="C955" t="s">
        <v>898</v>
      </c>
      <c r="D955" s="55">
        <v>21876</v>
      </c>
      <c r="E955" t="s">
        <v>460</v>
      </c>
      <c r="F955">
        <v>38</v>
      </c>
      <c r="G955" s="49">
        <v>29437</v>
      </c>
      <c r="H955">
        <v>351805</v>
      </c>
      <c r="I955" s="49">
        <v>38982</v>
      </c>
      <c r="J955" t="s">
        <v>858</v>
      </c>
    </row>
    <row r="956" spans="1:10" x14ac:dyDescent="0.25">
      <c r="A956" t="s">
        <v>413</v>
      </c>
      <c r="B956" t="s">
        <v>155</v>
      </c>
      <c r="C956" t="s">
        <v>640</v>
      </c>
      <c r="D956" s="55">
        <v>23304</v>
      </c>
      <c r="E956" t="s">
        <v>411</v>
      </c>
      <c r="F956">
        <v>37</v>
      </c>
      <c r="G956" s="49">
        <v>29711</v>
      </c>
      <c r="H956">
        <v>561808</v>
      </c>
      <c r="I956" s="49">
        <v>38758</v>
      </c>
      <c r="J956" t="s">
        <v>858</v>
      </c>
    </row>
    <row r="957" spans="1:10" x14ac:dyDescent="0.25">
      <c r="A957" t="s">
        <v>408</v>
      </c>
      <c r="B957" t="s">
        <v>476</v>
      </c>
      <c r="C957" t="s">
        <v>901</v>
      </c>
      <c r="D957" s="55">
        <v>18840</v>
      </c>
      <c r="E957" t="s">
        <v>734</v>
      </c>
      <c r="F957">
        <v>38</v>
      </c>
      <c r="G957" s="49">
        <v>29424</v>
      </c>
      <c r="H957">
        <v>561812</v>
      </c>
      <c r="I957" s="49">
        <v>38872</v>
      </c>
      <c r="J957" t="s">
        <v>858</v>
      </c>
    </row>
    <row r="958" spans="1:10" x14ac:dyDescent="0.25">
      <c r="A958" t="s">
        <v>413</v>
      </c>
      <c r="B958" t="s">
        <v>673</v>
      </c>
      <c r="C958" t="s">
        <v>824</v>
      </c>
      <c r="D958" s="55">
        <v>21444</v>
      </c>
      <c r="E958" t="s">
        <v>617</v>
      </c>
      <c r="F958">
        <v>38</v>
      </c>
      <c r="G958" s="49">
        <v>29314</v>
      </c>
      <c r="H958">
        <v>561810</v>
      </c>
      <c r="I958" s="49">
        <v>38854</v>
      </c>
      <c r="J958" t="s">
        <v>858</v>
      </c>
    </row>
    <row r="959" spans="1:10" x14ac:dyDescent="0.25">
      <c r="A959" t="s">
        <v>413</v>
      </c>
      <c r="B959" t="s">
        <v>490</v>
      </c>
      <c r="C959" t="s">
        <v>640</v>
      </c>
      <c r="D959" s="55">
        <v>19560</v>
      </c>
      <c r="E959" t="s">
        <v>416</v>
      </c>
      <c r="F959">
        <v>38</v>
      </c>
      <c r="G959" s="49">
        <v>29344</v>
      </c>
      <c r="H959">
        <v>561629</v>
      </c>
      <c r="I959" s="49">
        <v>38871</v>
      </c>
      <c r="J959" t="s">
        <v>858</v>
      </c>
    </row>
    <row r="960" spans="1:10" x14ac:dyDescent="0.25">
      <c r="A960" t="s">
        <v>408</v>
      </c>
      <c r="B960" t="s">
        <v>603</v>
      </c>
      <c r="C960" t="s">
        <v>957</v>
      </c>
      <c r="D960" s="55">
        <v>25296</v>
      </c>
      <c r="E960" t="s">
        <v>958</v>
      </c>
      <c r="F960">
        <v>36</v>
      </c>
      <c r="G960" s="49">
        <v>30136</v>
      </c>
      <c r="H960">
        <v>561817</v>
      </c>
      <c r="I960" s="49">
        <v>38842</v>
      </c>
      <c r="J960" t="s">
        <v>858</v>
      </c>
    </row>
    <row r="961" spans="1:10" x14ac:dyDescent="0.25">
      <c r="A961" t="s">
        <v>413</v>
      </c>
      <c r="B961" t="s">
        <v>517</v>
      </c>
      <c r="C961" t="s">
        <v>91</v>
      </c>
      <c r="D961" s="55">
        <v>18228</v>
      </c>
      <c r="E961" t="s">
        <v>416</v>
      </c>
      <c r="F961">
        <v>36</v>
      </c>
      <c r="G961" s="49">
        <v>30114</v>
      </c>
      <c r="H961">
        <v>351844</v>
      </c>
      <c r="I961" s="49">
        <v>39061</v>
      </c>
      <c r="J961" t="s">
        <v>858</v>
      </c>
    </row>
    <row r="962" spans="1:10" x14ac:dyDescent="0.25">
      <c r="A962" t="s">
        <v>408</v>
      </c>
      <c r="B962" t="s">
        <v>511</v>
      </c>
      <c r="C962" t="s">
        <v>959</v>
      </c>
      <c r="D962" s="55">
        <v>26976</v>
      </c>
      <c r="E962" t="s">
        <v>428</v>
      </c>
      <c r="F962">
        <v>40</v>
      </c>
      <c r="G962" s="49">
        <v>28712</v>
      </c>
      <c r="H962">
        <v>561830</v>
      </c>
      <c r="I962" s="49">
        <v>38725</v>
      </c>
      <c r="J962" t="s">
        <v>858</v>
      </c>
    </row>
    <row r="963" spans="1:10" x14ac:dyDescent="0.25">
      <c r="A963" t="s">
        <v>454</v>
      </c>
      <c r="B963" t="s">
        <v>500</v>
      </c>
      <c r="C963" t="s">
        <v>88</v>
      </c>
      <c r="D963" s="55">
        <v>21600</v>
      </c>
      <c r="E963" t="s">
        <v>439</v>
      </c>
      <c r="F963">
        <v>36</v>
      </c>
      <c r="G963" s="49">
        <v>30175</v>
      </c>
      <c r="H963">
        <v>356663</v>
      </c>
      <c r="I963" s="49">
        <v>38859</v>
      </c>
      <c r="J963" t="s">
        <v>858</v>
      </c>
    </row>
    <row r="964" spans="1:10" x14ac:dyDescent="0.25">
      <c r="A964" t="s">
        <v>454</v>
      </c>
      <c r="B964" t="s">
        <v>464</v>
      </c>
      <c r="C964" t="s">
        <v>893</v>
      </c>
      <c r="D964" s="55">
        <v>21492</v>
      </c>
      <c r="E964" t="s">
        <v>460</v>
      </c>
      <c r="F964">
        <v>33</v>
      </c>
      <c r="G964" s="49">
        <v>31170</v>
      </c>
      <c r="H964">
        <v>356715</v>
      </c>
      <c r="I964" s="49">
        <v>38880</v>
      </c>
      <c r="J964" t="s">
        <v>858</v>
      </c>
    </row>
    <row r="965" spans="1:10" x14ac:dyDescent="0.25">
      <c r="A965" t="s">
        <v>408</v>
      </c>
      <c r="B965" t="s">
        <v>713</v>
      </c>
      <c r="C965" t="s">
        <v>471</v>
      </c>
      <c r="D965" s="55">
        <v>27756</v>
      </c>
      <c r="E965" t="s">
        <v>749</v>
      </c>
      <c r="F965">
        <v>39</v>
      </c>
      <c r="G965" s="49">
        <v>28922</v>
      </c>
      <c r="H965">
        <v>351857</v>
      </c>
      <c r="I965" s="49">
        <v>38840</v>
      </c>
      <c r="J965" t="s">
        <v>858</v>
      </c>
    </row>
    <row r="966" spans="1:10" x14ac:dyDescent="0.25">
      <c r="A966" t="s">
        <v>413</v>
      </c>
      <c r="B966" t="s">
        <v>610</v>
      </c>
      <c r="C966" t="s">
        <v>960</v>
      </c>
      <c r="D966" s="55">
        <v>27972</v>
      </c>
      <c r="E966" t="s">
        <v>460</v>
      </c>
      <c r="F966">
        <v>32</v>
      </c>
      <c r="G966" s="49">
        <v>31362</v>
      </c>
      <c r="H966">
        <v>566646</v>
      </c>
      <c r="I966" s="49">
        <v>39076</v>
      </c>
      <c r="J966" t="s">
        <v>858</v>
      </c>
    </row>
    <row r="967" spans="1:10" x14ac:dyDescent="0.25">
      <c r="A967" t="s">
        <v>454</v>
      </c>
      <c r="B967" t="s">
        <v>524</v>
      </c>
      <c r="C967" t="s">
        <v>796</v>
      </c>
      <c r="D967" s="55">
        <v>21144</v>
      </c>
      <c r="E967" t="s">
        <v>536</v>
      </c>
      <c r="F967">
        <v>36</v>
      </c>
      <c r="G967" s="49">
        <v>29992</v>
      </c>
      <c r="H967">
        <v>351859</v>
      </c>
      <c r="I967" s="49">
        <v>38910</v>
      </c>
      <c r="J967" t="s">
        <v>858</v>
      </c>
    </row>
    <row r="968" spans="1:10" x14ac:dyDescent="0.25">
      <c r="A968" t="s">
        <v>408</v>
      </c>
      <c r="B968" t="s">
        <v>493</v>
      </c>
      <c r="C968" t="s">
        <v>961</v>
      </c>
      <c r="D968" s="55">
        <v>25452</v>
      </c>
      <c r="E968" t="s">
        <v>457</v>
      </c>
      <c r="F968">
        <v>41</v>
      </c>
      <c r="G968" s="49">
        <v>28344</v>
      </c>
      <c r="H968">
        <v>350490</v>
      </c>
      <c r="I968" s="49">
        <v>38779</v>
      </c>
      <c r="J968" t="s">
        <v>858</v>
      </c>
    </row>
    <row r="969" spans="1:10" x14ac:dyDescent="0.25">
      <c r="A969" t="s">
        <v>413</v>
      </c>
      <c r="B969" t="s">
        <v>534</v>
      </c>
      <c r="C969" t="s">
        <v>930</v>
      </c>
      <c r="D969" s="55">
        <v>24096</v>
      </c>
      <c r="E969" t="s">
        <v>678</v>
      </c>
      <c r="F969">
        <v>35</v>
      </c>
      <c r="G969" s="49">
        <v>30519</v>
      </c>
      <c r="H969">
        <v>566476</v>
      </c>
      <c r="I969" s="49">
        <v>39001</v>
      </c>
      <c r="J969" t="s">
        <v>858</v>
      </c>
    </row>
    <row r="970" spans="1:10" x14ac:dyDescent="0.25">
      <c r="A970" t="s">
        <v>413</v>
      </c>
      <c r="B970" t="s">
        <v>603</v>
      </c>
      <c r="C970" t="s">
        <v>523</v>
      </c>
      <c r="D970" s="55">
        <v>19584</v>
      </c>
      <c r="E970" t="s">
        <v>962</v>
      </c>
      <c r="F970">
        <v>38</v>
      </c>
      <c r="G970" s="49">
        <v>29228</v>
      </c>
      <c r="H970">
        <v>351871</v>
      </c>
      <c r="I970" s="49">
        <v>38915</v>
      </c>
      <c r="J970" t="s">
        <v>858</v>
      </c>
    </row>
    <row r="971" spans="1:10" x14ac:dyDescent="0.25">
      <c r="A971" t="s">
        <v>413</v>
      </c>
      <c r="B971" t="s">
        <v>499</v>
      </c>
      <c r="C971" t="s">
        <v>928</v>
      </c>
      <c r="D971" s="55">
        <v>28368</v>
      </c>
      <c r="E971" t="s">
        <v>416</v>
      </c>
      <c r="F971">
        <v>38</v>
      </c>
      <c r="G971" s="49">
        <v>29301</v>
      </c>
      <c r="H971">
        <v>561882</v>
      </c>
      <c r="I971" s="49">
        <v>38982</v>
      </c>
      <c r="J971" t="s">
        <v>858</v>
      </c>
    </row>
    <row r="972" spans="1:10" x14ac:dyDescent="0.25">
      <c r="A972" t="s">
        <v>454</v>
      </c>
      <c r="B972" t="s">
        <v>506</v>
      </c>
      <c r="C972" t="s">
        <v>710</v>
      </c>
      <c r="D972" s="55">
        <v>30264</v>
      </c>
      <c r="E972" t="s">
        <v>460</v>
      </c>
      <c r="F972">
        <v>36</v>
      </c>
      <c r="G972" s="49">
        <v>30105</v>
      </c>
      <c r="H972">
        <v>351897</v>
      </c>
      <c r="I972" s="49">
        <v>38810</v>
      </c>
      <c r="J972" t="s">
        <v>858</v>
      </c>
    </row>
    <row r="973" spans="1:10" x14ac:dyDescent="0.25">
      <c r="A973" t="s">
        <v>454</v>
      </c>
      <c r="B973" t="s">
        <v>514</v>
      </c>
      <c r="C973" t="s">
        <v>893</v>
      </c>
      <c r="D973" s="55">
        <v>24288</v>
      </c>
      <c r="E973" t="s">
        <v>460</v>
      </c>
      <c r="F973">
        <v>36</v>
      </c>
      <c r="G973" s="49">
        <v>30119</v>
      </c>
      <c r="H973">
        <v>351886</v>
      </c>
      <c r="I973" s="49">
        <v>39077</v>
      </c>
      <c r="J973" t="s">
        <v>858</v>
      </c>
    </row>
    <row r="974" spans="1:10" x14ac:dyDescent="0.25">
      <c r="A974" t="s">
        <v>413</v>
      </c>
      <c r="B974" t="s">
        <v>483</v>
      </c>
      <c r="C974" t="s">
        <v>801</v>
      </c>
      <c r="D974" s="55">
        <v>25440</v>
      </c>
      <c r="E974" t="s">
        <v>460</v>
      </c>
      <c r="F974">
        <v>35</v>
      </c>
      <c r="G974" s="49">
        <v>30342</v>
      </c>
      <c r="H974">
        <v>561883</v>
      </c>
      <c r="I974" s="49">
        <v>39032</v>
      </c>
      <c r="J974" t="s">
        <v>858</v>
      </c>
    </row>
    <row r="975" spans="1:10" x14ac:dyDescent="0.25">
      <c r="A975" t="s">
        <v>413</v>
      </c>
      <c r="B975" t="s">
        <v>547</v>
      </c>
      <c r="C975" t="s">
        <v>928</v>
      </c>
      <c r="D975" s="55">
        <v>29040</v>
      </c>
      <c r="E975" t="s">
        <v>460</v>
      </c>
      <c r="F975">
        <v>35</v>
      </c>
      <c r="G975" s="49">
        <v>30404</v>
      </c>
      <c r="H975">
        <v>350455</v>
      </c>
      <c r="I975" s="49">
        <v>39047</v>
      </c>
      <c r="J975" t="s">
        <v>858</v>
      </c>
    </row>
    <row r="976" spans="1:10" x14ac:dyDescent="0.25">
      <c r="A976" t="s">
        <v>454</v>
      </c>
      <c r="B976" t="s">
        <v>446</v>
      </c>
      <c r="C976" t="s">
        <v>963</v>
      </c>
      <c r="D976" s="55">
        <v>30192</v>
      </c>
      <c r="E976" t="s">
        <v>416</v>
      </c>
      <c r="F976">
        <v>33</v>
      </c>
      <c r="G976" s="49">
        <v>31263</v>
      </c>
      <c r="H976">
        <v>351890</v>
      </c>
      <c r="I976" s="49">
        <v>38805</v>
      </c>
      <c r="J976" t="s">
        <v>858</v>
      </c>
    </row>
    <row r="977" spans="1:10" x14ac:dyDescent="0.25">
      <c r="A977" t="s">
        <v>408</v>
      </c>
      <c r="B977" t="s">
        <v>635</v>
      </c>
      <c r="C977" t="s">
        <v>964</v>
      </c>
      <c r="D977" s="55">
        <v>24408</v>
      </c>
      <c r="E977" t="s">
        <v>747</v>
      </c>
      <c r="F977">
        <v>44</v>
      </c>
      <c r="G977" s="49">
        <v>27213</v>
      </c>
      <c r="H977">
        <v>351879</v>
      </c>
      <c r="I977" s="49">
        <v>38936</v>
      </c>
      <c r="J977" t="s">
        <v>900</v>
      </c>
    </row>
    <row r="978" spans="1:10" x14ac:dyDescent="0.25">
      <c r="A978" t="s">
        <v>454</v>
      </c>
      <c r="B978" t="s">
        <v>594</v>
      </c>
      <c r="C978" t="s">
        <v>965</v>
      </c>
      <c r="D978" s="55">
        <v>26328</v>
      </c>
      <c r="E978" t="s">
        <v>749</v>
      </c>
      <c r="F978">
        <v>36</v>
      </c>
      <c r="G978" s="49">
        <v>30049</v>
      </c>
      <c r="H978">
        <v>561885</v>
      </c>
      <c r="I978" s="49">
        <v>38972</v>
      </c>
      <c r="J978" t="s">
        <v>858</v>
      </c>
    </row>
    <row r="979" spans="1:10" x14ac:dyDescent="0.25">
      <c r="A979" t="s">
        <v>454</v>
      </c>
      <c r="B979" t="s">
        <v>469</v>
      </c>
      <c r="C979" t="s">
        <v>88</v>
      </c>
      <c r="D979" s="55">
        <v>27168</v>
      </c>
      <c r="E979" t="s">
        <v>460</v>
      </c>
      <c r="F979">
        <v>38</v>
      </c>
      <c r="G979" s="49">
        <v>29363</v>
      </c>
      <c r="H979">
        <v>352012</v>
      </c>
      <c r="I979" s="49">
        <v>38901</v>
      </c>
      <c r="J979" t="s">
        <v>858</v>
      </c>
    </row>
    <row r="980" spans="1:10" x14ac:dyDescent="0.25">
      <c r="A980" t="s">
        <v>408</v>
      </c>
      <c r="B980" t="s">
        <v>452</v>
      </c>
      <c r="C980" t="s">
        <v>954</v>
      </c>
      <c r="D980" s="55">
        <v>22848</v>
      </c>
      <c r="E980" t="s">
        <v>622</v>
      </c>
      <c r="F980">
        <v>38</v>
      </c>
      <c r="G980" s="49">
        <v>29340</v>
      </c>
      <c r="H980">
        <v>352017</v>
      </c>
      <c r="I980" s="49">
        <v>38797</v>
      </c>
      <c r="J980" t="s">
        <v>858</v>
      </c>
    </row>
    <row r="981" spans="1:10" x14ac:dyDescent="0.25">
      <c r="A981" t="s">
        <v>454</v>
      </c>
      <c r="B981" t="s">
        <v>587</v>
      </c>
      <c r="C981" t="s">
        <v>907</v>
      </c>
      <c r="D981" s="55">
        <v>23712</v>
      </c>
      <c r="E981" t="s">
        <v>741</v>
      </c>
      <c r="F981">
        <v>34</v>
      </c>
      <c r="G981" s="49">
        <v>30898</v>
      </c>
      <c r="H981">
        <v>351869</v>
      </c>
      <c r="I981" s="49">
        <v>39012</v>
      </c>
      <c r="J981" t="s">
        <v>858</v>
      </c>
    </row>
    <row r="982" spans="1:10" x14ac:dyDescent="0.25">
      <c r="A982" t="s">
        <v>408</v>
      </c>
      <c r="B982" t="s">
        <v>719</v>
      </c>
      <c r="C982" t="s">
        <v>966</v>
      </c>
      <c r="D982" s="55">
        <v>27384</v>
      </c>
      <c r="E982" t="s">
        <v>457</v>
      </c>
      <c r="F982">
        <v>37</v>
      </c>
      <c r="G982" s="49">
        <v>29671</v>
      </c>
      <c r="H982">
        <v>352053</v>
      </c>
      <c r="I982" s="49">
        <v>38827</v>
      </c>
      <c r="J982" t="s">
        <v>858</v>
      </c>
    </row>
    <row r="983" spans="1:10" x14ac:dyDescent="0.25">
      <c r="A983" t="s">
        <v>454</v>
      </c>
      <c r="B983" t="s">
        <v>587</v>
      </c>
      <c r="C983" t="s">
        <v>808</v>
      </c>
      <c r="D983" s="55">
        <v>24768</v>
      </c>
      <c r="E983" t="s">
        <v>460</v>
      </c>
      <c r="F983">
        <v>33</v>
      </c>
      <c r="G983" s="49">
        <v>30967</v>
      </c>
      <c r="H983">
        <v>352051</v>
      </c>
      <c r="I983" s="49">
        <v>38815</v>
      </c>
      <c r="J983" t="s">
        <v>858</v>
      </c>
    </row>
    <row r="984" spans="1:10" x14ac:dyDescent="0.25">
      <c r="A984" t="s">
        <v>408</v>
      </c>
      <c r="B984" t="s">
        <v>469</v>
      </c>
      <c r="C984" t="s">
        <v>967</v>
      </c>
      <c r="D984" s="55">
        <v>25980</v>
      </c>
      <c r="E984" t="s">
        <v>460</v>
      </c>
      <c r="F984">
        <v>36</v>
      </c>
      <c r="G984" s="49">
        <v>30083</v>
      </c>
      <c r="H984">
        <v>561797</v>
      </c>
      <c r="I984" s="49">
        <v>39205</v>
      </c>
      <c r="J984" t="s">
        <v>858</v>
      </c>
    </row>
    <row r="985" spans="1:10" x14ac:dyDescent="0.25">
      <c r="A985" t="s">
        <v>454</v>
      </c>
      <c r="B985" t="s">
        <v>665</v>
      </c>
      <c r="C985" t="s">
        <v>847</v>
      </c>
      <c r="D985" s="55">
        <v>28416</v>
      </c>
      <c r="E985" t="s">
        <v>622</v>
      </c>
      <c r="F985">
        <v>35</v>
      </c>
      <c r="G985" s="49">
        <v>30266</v>
      </c>
      <c r="H985">
        <v>352068</v>
      </c>
      <c r="I985" s="49">
        <v>39329</v>
      </c>
      <c r="J985" t="s">
        <v>858</v>
      </c>
    </row>
    <row r="986" spans="1:10" x14ac:dyDescent="0.25">
      <c r="A986" t="s">
        <v>408</v>
      </c>
      <c r="B986" t="s">
        <v>626</v>
      </c>
      <c r="C986" t="s">
        <v>512</v>
      </c>
      <c r="D986" s="55">
        <v>28812</v>
      </c>
      <c r="E986" t="s">
        <v>738</v>
      </c>
      <c r="F986">
        <v>46</v>
      </c>
      <c r="G986" s="49">
        <v>26492</v>
      </c>
      <c r="H986">
        <v>352073</v>
      </c>
      <c r="I986" s="49">
        <v>34109</v>
      </c>
      <c r="J986" t="s">
        <v>918</v>
      </c>
    </row>
    <row r="987" spans="1:10" x14ac:dyDescent="0.25">
      <c r="A987" t="s">
        <v>413</v>
      </c>
      <c r="B987" t="s">
        <v>526</v>
      </c>
      <c r="C987" t="s">
        <v>149</v>
      </c>
      <c r="D987" s="55">
        <v>20244</v>
      </c>
      <c r="E987" t="s">
        <v>460</v>
      </c>
      <c r="F987">
        <v>32</v>
      </c>
      <c r="G987" s="49">
        <v>31566</v>
      </c>
      <c r="H987">
        <v>356686</v>
      </c>
      <c r="I987" s="49">
        <v>39335</v>
      </c>
      <c r="J987" t="s">
        <v>858</v>
      </c>
    </row>
    <row r="988" spans="1:10" x14ac:dyDescent="0.25">
      <c r="A988" t="s">
        <v>408</v>
      </c>
      <c r="B988" t="s">
        <v>766</v>
      </c>
      <c r="C988" t="s">
        <v>838</v>
      </c>
      <c r="D988" s="55">
        <v>23088</v>
      </c>
      <c r="E988" t="s">
        <v>726</v>
      </c>
      <c r="F988">
        <v>49</v>
      </c>
      <c r="G988" s="49">
        <v>25388</v>
      </c>
      <c r="H988">
        <v>562092</v>
      </c>
      <c r="I988" s="49">
        <v>34704</v>
      </c>
      <c r="J988" t="s">
        <v>412</v>
      </c>
    </row>
    <row r="989" spans="1:10" x14ac:dyDescent="0.25">
      <c r="A989" t="s">
        <v>454</v>
      </c>
      <c r="B989" t="s">
        <v>608</v>
      </c>
      <c r="C989" t="s">
        <v>968</v>
      </c>
      <c r="D989" s="55">
        <v>25824</v>
      </c>
      <c r="E989" t="s">
        <v>460</v>
      </c>
      <c r="F989">
        <v>36</v>
      </c>
      <c r="G989" s="49">
        <v>30026</v>
      </c>
      <c r="H989">
        <v>562097</v>
      </c>
      <c r="I989" s="49">
        <v>39214</v>
      </c>
      <c r="J989" t="s">
        <v>858</v>
      </c>
    </row>
    <row r="990" spans="1:10" x14ac:dyDescent="0.25">
      <c r="A990" t="s">
        <v>408</v>
      </c>
      <c r="B990" t="s">
        <v>791</v>
      </c>
      <c r="C990" t="s">
        <v>835</v>
      </c>
      <c r="D990" s="55">
        <v>29244</v>
      </c>
      <c r="E990" t="s">
        <v>473</v>
      </c>
      <c r="F990">
        <v>37</v>
      </c>
      <c r="G990" s="49">
        <v>29848</v>
      </c>
      <c r="H990">
        <v>352098</v>
      </c>
      <c r="I990" s="49">
        <v>34031</v>
      </c>
      <c r="J990" t="s">
        <v>858</v>
      </c>
    </row>
    <row r="991" spans="1:10" x14ac:dyDescent="0.25">
      <c r="A991" t="s">
        <v>413</v>
      </c>
      <c r="B991" t="s">
        <v>625</v>
      </c>
      <c r="C991" t="s">
        <v>969</v>
      </c>
      <c r="D991" s="55">
        <v>22620</v>
      </c>
      <c r="E991" t="s">
        <v>460</v>
      </c>
      <c r="F991">
        <v>35</v>
      </c>
      <c r="G991" s="49">
        <v>30235</v>
      </c>
      <c r="H991">
        <v>350009</v>
      </c>
      <c r="I991" s="49">
        <v>39412</v>
      </c>
      <c r="J991" t="s">
        <v>858</v>
      </c>
    </row>
    <row r="992" spans="1:10" x14ac:dyDescent="0.25">
      <c r="A992" t="s">
        <v>454</v>
      </c>
      <c r="B992" t="s">
        <v>694</v>
      </c>
      <c r="C992" t="s">
        <v>896</v>
      </c>
      <c r="D992" s="55">
        <v>23388</v>
      </c>
      <c r="E992" t="s">
        <v>439</v>
      </c>
      <c r="F992">
        <v>30</v>
      </c>
      <c r="G992" s="49">
        <v>32060</v>
      </c>
      <c r="H992">
        <v>356743</v>
      </c>
      <c r="I992" s="49">
        <v>39426</v>
      </c>
      <c r="J992" t="s">
        <v>858</v>
      </c>
    </row>
    <row r="993" spans="1:10" x14ac:dyDescent="0.25">
      <c r="A993" t="s">
        <v>408</v>
      </c>
      <c r="B993" t="s">
        <v>579</v>
      </c>
      <c r="C993" t="s">
        <v>641</v>
      </c>
      <c r="D993" s="55">
        <v>27612</v>
      </c>
      <c r="E993" t="s">
        <v>738</v>
      </c>
      <c r="F993">
        <v>44</v>
      </c>
      <c r="G993" s="49">
        <v>27139</v>
      </c>
      <c r="H993">
        <v>352090</v>
      </c>
      <c r="I993" s="49">
        <v>39370</v>
      </c>
      <c r="J993" t="s">
        <v>918</v>
      </c>
    </row>
    <row r="994" spans="1:10" x14ac:dyDescent="0.25">
      <c r="A994" t="s">
        <v>413</v>
      </c>
      <c r="B994" t="s">
        <v>681</v>
      </c>
      <c r="C994" t="s">
        <v>949</v>
      </c>
      <c r="D994" s="55">
        <v>20868</v>
      </c>
      <c r="E994" t="s">
        <v>416</v>
      </c>
      <c r="F994">
        <v>31</v>
      </c>
      <c r="G994" s="49">
        <v>31707</v>
      </c>
      <c r="H994">
        <v>356780</v>
      </c>
      <c r="I994" s="49">
        <v>39107</v>
      </c>
      <c r="J994" t="s">
        <v>858</v>
      </c>
    </row>
    <row r="995" spans="1:10" x14ac:dyDescent="0.25">
      <c r="A995" t="s">
        <v>454</v>
      </c>
      <c r="B995" t="s">
        <v>635</v>
      </c>
      <c r="C995" t="s">
        <v>970</v>
      </c>
      <c r="D995" s="55">
        <v>23400</v>
      </c>
      <c r="E995" t="s">
        <v>460</v>
      </c>
      <c r="F995">
        <v>33</v>
      </c>
      <c r="G995" s="49">
        <v>31028</v>
      </c>
      <c r="H995">
        <v>352336</v>
      </c>
      <c r="I995" s="49">
        <v>39222</v>
      </c>
      <c r="J995" t="s">
        <v>858</v>
      </c>
    </row>
    <row r="996" spans="1:10" x14ac:dyDescent="0.25">
      <c r="A996" t="s">
        <v>454</v>
      </c>
      <c r="B996" t="s">
        <v>618</v>
      </c>
      <c r="C996" t="s">
        <v>971</v>
      </c>
      <c r="D996" s="55">
        <v>21228</v>
      </c>
      <c r="E996" t="s">
        <v>439</v>
      </c>
      <c r="F996">
        <v>30</v>
      </c>
      <c r="G996" s="49">
        <v>32205</v>
      </c>
      <c r="H996">
        <v>566787</v>
      </c>
      <c r="I996" s="49">
        <v>39337</v>
      </c>
      <c r="J996" t="s">
        <v>858</v>
      </c>
    </row>
    <row r="997" spans="1:10" x14ac:dyDescent="0.25">
      <c r="A997" t="s">
        <v>454</v>
      </c>
      <c r="B997" t="s">
        <v>561</v>
      </c>
      <c r="C997" t="s">
        <v>640</v>
      </c>
      <c r="D997" s="55">
        <v>24672</v>
      </c>
      <c r="E997" t="s">
        <v>868</v>
      </c>
      <c r="F997">
        <v>38</v>
      </c>
      <c r="G997" s="49">
        <v>29455</v>
      </c>
      <c r="H997">
        <v>352335</v>
      </c>
      <c r="I997" s="49">
        <v>39175</v>
      </c>
      <c r="J997" t="s">
        <v>858</v>
      </c>
    </row>
    <row r="998" spans="1:10" x14ac:dyDescent="0.25">
      <c r="A998" t="s">
        <v>413</v>
      </c>
      <c r="B998" t="s">
        <v>713</v>
      </c>
      <c r="C998" t="s">
        <v>972</v>
      </c>
      <c r="D998" s="55">
        <v>19956</v>
      </c>
      <c r="E998" t="s">
        <v>457</v>
      </c>
      <c r="F998">
        <v>34</v>
      </c>
      <c r="G998" s="49">
        <v>30627</v>
      </c>
      <c r="H998">
        <v>562356</v>
      </c>
      <c r="I998" s="49">
        <v>39129</v>
      </c>
      <c r="J998" t="s">
        <v>858</v>
      </c>
    </row>
    <row r="999" spans="1:10" x14ac:dyDescent="0.25">
      <c r="A999" t="s">
        <v>413</v>
      </c>
      <c r="B999" t="s">
        <v>495</v>
      </c>
      <c r="C999" t="s">
        <v>914</v>
      </c>
      <c r="D999" s="55">
        <v>27780</v>
      </c>
      <c r="E999" t="s">
        <v>460</v>
      </c>
      <c r="F999">
        <v>35</v>
      </c>
      <c r="G999" s="49">
        <v>30396</v>
      </c>
      <c r="H999">
        <v>352072</v>
      </c>
      <c r="I999" s="49">
        <v>39170</v>
      </c>
      <c r="J999" t="s">
        <v>858</v>
      </c>
    </row>
    <row r="1000" spans="1:10" x14ac:dyDescent="0.25">
      <c r="A1000" t="s">
        <v>454</v>
      </c>
      <c r="B1000" t="s">
        <v>681</v>
      </c>
      <c r="C1000" t="s">
        <v>973</v>
      </c>
      <c r="D1000" s="55">
        <v>23160</v>
      </c>
      <c r="E1000" t="s">
        <v>416</v>
      </c>
      <c r="F1000">
        <v>33</v>
      </c>
      <c r="G1000" s="49">
        <v>30965</v>
      </c>
      <c r="H1000">
        <v>562340</v>
      </c>
      <c r="I1000" s="49">
        <v>39177</v>
      </c>
      <c r="J1000" t="s">
        <v>858</v>
      </c>
    </row>
    <row r="1001" spans="1:10" x14ac:dyDescent="0.25">
      <c r="A1001" t="s">
        <v>413</v>
      </c>
      <c r="B1001" t="s">
        <v>544</v>
      </c>
      <c r="C1001" t="s">
        <v>974</v>
      </c>
      <c r="D1001" s="55">
        <v>18876</v>
      </c>
      <c r="E1001" t="s">
        <v>416</v>
      </c>
      <c r="F1001">
        <v>32</v>
      </c>
      <c r="G1001" s="49">
        <v>31677</v>
      </c>
      <c r="H1001">
        <v>352344</v>
      </c>
      <c r="I1001" s="49">
        <v>39236</v>
      </c>
      <c r="J1001" t="s">
        <v>858</v>
      </c>
    </row>
    <row r="1002" spans="1:10" x14ac:dyDescent="0.25">
      <c r="A1002" t="s">
        <v>413</v>
      </c>
      <c r="B1002" t="s">
        <v>455</v>
      </c>
      <c r="C1002" t="s">
        <v>975</v>
      </c>
      <c r="D1002" s="55">
        <v>24456</v>
      </c>
      <c r="E1002" t="s">
        <v>460</v>
      </c>
      <c r="F1002">
        <v>34</v>
      </c>
      <c r="G1002" s="49">
        <v>30646</v>
      </c>
      <c r="H1002">
        <v>562346</v>
      </c>
      <c r="I1002" s="49">
        <v>39167</v>
      </c>
      <c r="J1002" t="s">
        <v>858</v>
      </c>
    </row>
    <row r="1003" spans="1:10" x14ac:dyDescent="0.25">
      <c r="A1003" t="s">
        <v>413</v>
      </c>
      <c r="B1003" t="s">
        <v>524</v>
      </c>
      <c r="C1003" t="s">
        <v>523</v>
      </c>
      <c r="D1003" s="55">
        <v>23892</v>
      </c>
      <c r="E1003" t="s">
        <v>622</v>
      </c>
      <c r="F1003">
        <v>42</v>
      </c>
      <c r="G1003" s="49">
        <v>27914</v>
      </c>
      <c r="H1003">
        <v>562352</v>
      </c>
      <c r="I1003" s="49">
        <v>39108</v>
      </c>
      <c r="J1003" t="s">
        <v>858</v>
      </c>
    </row>
    <row r="1004" spans="1:10" x14ac:dyDescent="0.25">
      <c r="A1004" t="s">
        <v>454</v>
      </c>
      <c r="B1004" t="s">
        <v>662</v>
      </c>
      <c r="C1004" t="s">
        <v>976</v>
      </c>
      <c r="D1004" s="55">
        <v>31020</v>
      </c>
      <c r="E1004" t="s">
        <v>622</v>
      </c>
      <c r="F1004">
        <v>34</v>
      </c>
      <c r="G1004" s="49">
        <v>30777</v>
      </c>
      <c r="H1004">
        <v>562347</v>
      </c>
      <c r="I1004" s="49">
        <v>39362</v>
      </c>
      <c r="J1004" t="s">
        <v>858</v>
      </c>
    </row>
    <row r="1005" spans="1:10" x14ac:dyDescent="0.25">
      <c r="A1005" t="s">
        <v>454</v>
      </c>
      <c r="B1005" t="s">
        <v>458</v>
      </c>
      <c r="C1005" t="s">
        <v>848</v>
      </c>
      <c r="D1005" s="55">
        <v>28980</v>
      </c>
      <c r="E1005" t="s">
        <v>439</v>
      </c>
      <c r="F1005">
        <v>34</v>
      </c>
      <c r="G1005" s="49">
        <v>30596</v>
      </c>
      <c r="H1005">
        <v>562349</v>
      </c>
      <c r="I1005" s="49">
        <v>39424</v>
      </c>
      <c r="J1005" t="s">
        <v>858</v>
      </c>
    </row>
    <row r="1006" spans="1:10" x14ac:dyDescent="0.25">
      <c r="A1006" t="s">
        <v>408</v>
      </c>
      <c r="B1006" t="s">
        <v>608</v>
      </c>
      <c r="C1006" t="s">
        <v>608</v>
      </c>
      <c r="D1006" s="55">
        <v>24720</v>
      </c>
      <c r="E1006" t="s">
        <v>460</v>
      </c>
      <c r="F1006">
        <v>37</v>
      </c>
      <c r="G1006" s="49">
        <v>29536</v>
      </c>
      <c r="H1006">
        <v>562355</v>
      </c>
      <c r="I1006" s="49">
        <v>39396</v>
      </c>
      <c r="J1006" t="s">
        <v>858</v>
      </c>
    </row>
    <row r="1007" spans="1:10" x14ac:dyDescent="0.25">
      <c r="A1007" t="s">
        <v>408</v>
      </c>
      <c r="B1007" t="s">
        <v>662</v>
      </c>
      <c r="C1007" t="s">
        <v>977</v>
      </c>
      <c r="D1007" s="55">
        <v>19320</v>
      </c>
      <c r="E1007" t="s">
        <v>619</v>
      </c>
      <c r="F1007">
        <v>37</v>
      </c>
      <c r="G1007" s="49">
        <v>29757</v>
      </c>
      <c r="H1007">
        <v>352358</v>
      </c>
      <c r="I1007" s="49">
        <v>39306</v>
      </c>
      <c r="J1007" t="s">
        <v>858</v>
      </c>
    </row>
    <row r="1008" spans="1:10" x14ac:dyDescent="0.25">
      <c r="A1008" t="s">
        <v>413</v>
      </c>
      <c r="B1008" t="s">
        <v>429</v>
      </c>
      <c r="C1008" t="s">
        <v>796</v>
      </c>
      <c r="D1008" s="55">
        <v>30504</v>
      </c>
      <c r="E1008" t="s">
        <v>439</v>
      </c>
      <c r="F1008">
        <v>40</v>
      </c>
      <c r="G1008" s="49">
        <v>28752</v>
      </c>
      <c r="H1008">
        <v>352060</v>
      </c>
      <c r="I1008" s="49">
        <v>39231</v>
      </c>
      <c r="J1008" t="s">
        <v>858</v>
      </c>
    </row>
    <row r="1009" spans="1:10" x14ac:dyDescent="0.25">
      <c r="A1009" t="s">
        <v>413</v>
      </c>
      <c r="B1009" t="s">
        <v>452</v>
      </c>
      <c r="C1009" t="s">
        <v>978</v>
      </c>
      <c r="D1009" s="55">
        <v>24420</v>
      </c>
      <c r="E1009" t="s">
        <v>416</v>
      </c>
      <c r="F1009">
        <v>36</v>
      </c>
      <c r="G1009" s="49">
        <v>30167</v>
      </c>
      <c r="H1009">
        <v>562365</v>
      </c>
      <c r="I1009" s="49">
        <v>39411</v>
      </c>
      <c r="J1009" t="s">
        <v>858</v>
      </c>
    </row>
    <row r="1010" spans="1:10" x14ac:dyDescent="0.25">
      <c r="A1010" t="s">
        <v>408</v>
      </c>
      <c r="B1010" t="s">
        <v>185</v>
      </c>
      <c r="C1010" t="s">
        <v>191</v>
      </c>
      <c r="D1010" s="55">
        <v>18936</v>
      </c>
      <c r="E1010" t="s">
        <v>979</v>
      </c>
      <c r="F1010">
        <v>55</v>
      </c>
      <c r="G1010" s="49">
        <v>23130</v>
      </c>
      <c r="H1010">
        <v>562366</v>
      </c>
      <c r="I1010" s="49">
        <v>36137</v>
      </c>
      <c r="J1010" t="s">
        <v>466</v>
      </c>
    </row>
    <row r="1011" spans="1:10" x14ac:dyDescent="0.25">
      <c r="A1011" t="s">
        <v>408</v>
      </c>
      <c r="B1011" t="s">
        <v>694</v>
      </c>
      <c r="C1011" t="s">
        <v>451</v>
      </c>
      <c r="D1011" s="55">
        <v>30312</v>
      </c>
      <c r="E1011" t="s">
        <v>980</v>
      </c>
      <c r="F1011">
        <v>55</v>
      </c>
      <c r="G1011" s="49">
        <v>22960</v>
      </c>
      <c r="H1011">
        <v>352371</v>
      </c>
      <c r="I1011" s="49">
        <v>36060</v>
      </c>
      <c r="J1011" t="s">
        <v>466</v>
      </c>
    </row>
    <row r="1012" spans="1:10" x14ac:dyDescent="0.25">
      <c r="A1012" t="s">
        <v>413</v>
      </c>
      <c r="B1012" t="s">
        <v>578</v>
      </c>
      <c r="C1012" t="s">
        <v>632</v>
      </c>
      <c r="D1012" s="55">
        <v>23856</v>
      </c>
      <c r="E1012" t="s">
        <v>439</v>
      </c>
      <c r="F1012">
        <v>56</v>
      </c>
      <c r="G1012" s="49">
        <v>22839</v>
      </c>
      <c r="H1012">
        <v>352369</v>
      </c>
      <c r="I1012" s="49">
        <v>35836</v>
      </c>
      <c r="J1012" t="s">
        <v>417</v>
      </c>
    </row>
    <row r="1013" spans="1:10" x14ac:dyDescent="0.25">
      <c r="A1013" t="s">
        <v>408</v>
      </c>
      <c r="B1013" t="s">
        <v>608</v>
      </c>
      <c r="C1013" t="s">
        <v>629</v>
      </c>
      <c r="D1013" s="55">
        <v>30600</v>
      </c>
      <c r="E1013" t="s">
        <v>460</v>
      </c>
      <c r="F1013">
        <v>34</v>
      </c>
      <c r="G1013" s="49">
        <v>30686</v>
      </c>
      <c r="H1013">
        <v>352375</v>
      </c>
      <c r="I1013" s="49">
        <v>39237</v>
      </c>
      <c r="J1013" t="s">
        <v>858</v>
      </c>
    </row>
    <row r="1014" spans="1:10" x14ac:dyDescent="0.25">
      <c r="A1014" t="s">
        <v>408</v>
      </c>
      <c r="B1014" t="s">
        <v>497</v>
      </c>
      <c r="C1014" t="s">
        <v>786</v>
      </c>
      <c r="D1014" s="55">
        <v>27552</v>
      </c>
      <c r="E1014" t="s">
        <v>460</v>
      </c>
      <c r="F1014">
        <v>42</v>
      </c>
      <c r="G1014" s="49">
        <v>27892</v>
      </c>
      <c r="H1014">
        <v>352379</v>
      </c>
      <c r="I1014" s="49">
        <v>39219</v>
      </c>
      <c r="J1014" t="s">
        <v>858</v>
      </c>
    </row>
    <row r="1015" spans="1:10" x14ac:dyDescent="0.25">
      <c r="A1015" t="s">
        <v>413</v>
      </c>
      <c r="B1015" t="s">
        <v>547</v>
      </c>
      <c r="C1015" t="s">
        <v>981</v>
      </c>
      <c r="D1015" s="55">
        <v>19476</v>
      </c>
      <c r="E1015" t="s">
        <v>982</v>
      </c>
      <c r="F1015">
        <v>36</v>
      </c>
      <c r="G1015" s="49">
        <v>30216</v>
      </c>
      <c r="H1015">
        <v>352383</v>
      </c>
      <c r="I1015" s="49">
        <v>39236</v>
      </c>
      <c r="J1015" t="s">
        <v>903</v>
      </c>
    </row>
    <row r="1016" spans="1:10" x14ac:dyDescent="0.25">
      <c r="A1016" t="s">
        <v>454</v>
      </c>
      <c r="B1016" t="s">
        <v>594</v>
      </c>
      <c r="C1016" t="s">
        <v>983</v>
      </c>
      <c r="D1016" s="55">
        <v>20364</v>
      </c>
      <c r="E1016" t="s">
        <v>460</v>
      </c>
      <c r="F1016">
        <v>37</v>
      </c>
      <c r="G1016" s="49">
        <v>29622</v>
      </c>
      <c r="H1016">
        <v>562400</v>
      </c>
      <c r="I1016" s="49">
        <v>39207</v>
      </c>
      <c r="J1016" t="s">
        <v>858</v>
      </c>
    </row>
    <row r="1017" spans="1:10" x14ac:dyDescent="0.25">
      <c r="A1017" t="s">
        <v>454</v>
      </c>
      <c r="B1017" t="s">
        <v>719</v>
      </c>
      <c r="C1017" t="s">
        <v>930</v>
      </c>
      <c r="D1017" s="55">
        <v>20640</v>
      </c>
      <c r="E1017" t="s">
        <v>416</v>
      </c>
      <c r="F1017">
        <v>33</v>
      </c>
      <c r="G1017" s="49">
        <v>31094</v>
      </c>
      <c r="H1017">
        <v>566961</v>
      </c>
      <c r="I1017" s="49">
        <v>39426</v>
      </c>
      <c r="J1017" t="s">
        <v>858</v>
      </c>
    </row>
    <row r="1018" spans="1:10" x14ac:dyDescent="0.25">
      <c r="A1018" t="s">
        <v>454</v>
      </c>
      <c r="B1018" t="s">
        <v>509</v>
      </c>
      <c r="C1018" t="s">
        <v>984</v>
      </c>
      <c r="D1018" s="55">
        <v>26820</v>
      </c>
      <c r="E1018" t="s">
        <v>439</v>
      </c>
      <c r="F1018">
        <v>28</v>
      </c>
      <c r="G1018" s="49">
        <v>32819</v>
      </c>
      <c r="H1018">
        <v>566900</v>
      </c>
      <c r="I1018" s="49">
        <v>39090</v>
      </c>
      <c r="J1018" t="s">
        <v>858</v>
      </c>
    </row>
    <row r="1019" spans="1:10" x14ac:dyDescent="0.25">
      <c r="A1019" t="s">
        <v>454</v>
      </c>
      <c r="B1019" t="s">
        <v>570</v>
      </c>
      <c r="C1019" t="s">
        <v>985</v>
      </c>
      <c r="D1019" s="55">
        <v>25260</v>
      </c>
      <c r="E1019" t="s">
        <v>457</v>
      </c>
      <c r="F1019">
        <v>34</v>
      </c>
      <c r="G1019" s="49">
        <v>30749</v>
      </c>
      <c r="H1019">
        <v>562409</v>
      </c>
      <c r="I1019" s="49">
        <v>39224</v>
      </c>
      <c r="J1019" t="s">
        <v>858</v>
      </c>
    </row>
    <row r="1020" spans="1:10" x14ac:dyDescent="0.25">
      <c r="A1020" t="s">
        <v>413</v>
      </c>
      <c r="B1020" t="s">
        <v>517</v>
      </c>
      <c r="C1020" t="s">
        <v>986</v>
      </c>
      <c r="D1020" s="55">
        <v>27072</v>
      </c>
      <c r="E1020" t="s">
        <v>416</v>
      </c>
      <c r="F1020">
        <v>36</v>
      </c>
      <c r="G1020" s="49">
        <v>30185</v>
      </c>
      <c r="H1020">
        <v>356905</v>
      </c>
      <c r="I1020" s="49">
        <v>39245</v>
      </c>
      <c r="J1020" t="s">
        <v>858</v>
      </c>
    </row>
    <row r="1021" spans="1:10" x14ac:dyDescent="0.25">
      <c r="A1021" t="s">
        <v>454</v>
      </c>
      <c r="B1021" t="s">
        <v>579</v>
      </c>
      <c r="C1021" t="s">
        <v>987</v>
      </c>
      <c r="D1021" s="55">
        <v>22296</v>
      </c>
      <c r="E1021" t="s">
        <v>460</v>
      </c>
      <c r="F1021">
        <v>31</v>
      </c>
      <c r="G1021" s="49">
        <v>31813</v>
      </c>
      <c r="H1021">
        <v>356943</v>
      </c>
      <c r="I1021" s="49">
        <v>39205</v>
      </c>
      <c r="J1021" t="s">
        <v>858</v>
      </c>
    </row>
    <row r="1022" spans="1:10" x14ac:dyDescent="0.25">
      <c r="A1022" t="s">
        <v>454</v>
      </c>
      <c r="B1022" t="s">
        <v>446</v>
      </c>
      <c r="C1022" t="s">
        <v>988</v>
      </c>
      <c r="D1022" s="55">
        <v>22944</v>
      </c>
      <c r="E1022" t="s">
        <v>439</v>
      </c>
      <c r="F1022">
        <v>31</v>
      </c>
      <c r="G1022" s="49">
        <v>31902</v>
      </c>
      <c r="H1022">
        <v>566906</v>
      </c>
      <c r="I1022" s="49">
        <v>39441</v>
      </c>
      <c r="J1022" t="s">
        <v>858</v>
      </c>
    </row>
    <row r="1023" spans="1:10" x14ac:dyDescent="0.25">
      <c r="A1023" t="s">
        <v>413</v>
      </c>
      <c r="B1023" t="s">
        <v>648</v>
      </c>
      <c r="C1023" t="s">
        <v>984</v>
      </c>
      <c r="D1023" s="55">
        <v>23376</v>
      </c>
      <c r="E1023" t="s">
        <v>460</v>
      </c>
      <c r="F1023">
        <v>32</v>
      </c>
      <c r="G1023" s="49">
        <v>31331</v>
      </c>
      <c r="H1023">
        <v>562424</v>
      </c>
      <c r="I1023" s="49">
        <v>39275</v>
      </c>
      <c r="J1023" t="s">
        <v>858</v>
      </c>
    </row>
    <row r="1024" spans="1:10" x14ac:dyDescent="0.25">
      <c r="A1024" t="s">
        <v>408</v>
      </c>
      <c r="B1024" t="s">
        <v>492</v>
      </c>
      <c r="C1024" t="s">
        <v>989</v>
      </c>
      <c r="D1024" s="55">
        <v>30540</v>
      </c>
      <c r="E1024" t="s">
        <v>460</v>
      </c>
      <c r="F1024">
        <v>29</v>
      </c>
      <c r="G1024" s="49">
        <v>32627</v>
      </c>
      <c r="H1024">
        <v>352569</v>
      </c>
      <c r="I1024" s="49">
        <v>39144</v>
      </c>
      <c r="J1024" t="s">
        <v>858</v>
      </c>
    </row>
    <row r="1025" spans="1:10" x14ac:dyDescent="0.25">
      <c r="A1025" t="s">
        <v>454</v>
      </c>
      <c r="B1025" t="s">
        <v>629</v>
      </c>
      <c r="C1025" t="s">
        <v>990</v>
      </c>
      <c r="D1025" s="55">
        <v>25008</v>
      </c>
      <c r="E1025" t="s">
        <v>460</v>
      </c>
      <c r="F1025">
        <v>29</v>
      </c>
      <c r="G1025" s="49">
        <v>32739</v>
      </c>
      <c r="H1025">
        <v>562566</v>
      </c>
      <c r="I1025" s="49">
        <v>39366</v>
      </c>
      <c r="J1025" t="s">
        <v>858</v>
      </c>
    </row>
    <row r="1026" spans="1:10" x14ac:dyDescent="0.25">
      <c r="A1026" t="s">
        <v>454</v>
      </c>
      <c r="B1026" t="s">
        <v>483</v>
      </c>
      <c r="C1026" t="s">
        <v>956</v>
      </c>
      <c r="D1026" s="55">
        <v>27396</v>
      </c>
      <c r="E1026" t="s">
        <v>502</v>
      </c>
      <c r="F1026">
        <v>34</v>
      </c>
      <c r="G1026" s="49">
        <v>30780</v>
      </c>
      <c r="H1026">
        <v>562439</v>
      </c>
      <c r="I1026" s="49">
        <v>39280</v>
      </c>
      <c r="J1026" t="s">
        <v>858</v>
      </c>
    </row>
    <row r="1027" spans="1:10" x14ac:dyDescent="0.25">
      <c r="A1027" t="s">
        <v>408</v>
      </c>
      <c r="B1027" t="s">
        <v>157</v>
      </c>
      <c r="C1027" t="s">
        <v>991</v>
      </c>
      <c r="D1027" s="55">
        <v>23184</v>
      </c>
      <c r="E1027" t="s">
        <v>473</v>
      </c>
      <c r="F1027">
        <v>37</v>
      </c>
      <c r="G1027" s="49">
        <v>29741</v>
      </c>
      <c r="H1027">
        <v>562440</v>
      </c>
      <c r="I1027" s="49">
        <v>39347</v>
      </c>
      <c r="J1027" t="s">
        <v>858</v>
      </c>
    </row>
    <row r="1028" spans="1:10" x14ac:dyDescent="0.25">
      <c r="A1028" t="s">
        <v>408</v>
      </c>
      <c r="B1028" t="s">
        <v>495</v>
      </c>
      <c r="C1028" t="s">
        <v>992</v>
      </c>
      <c r="D1028" s="55">
        <v>22920</v>
      </c>
      <c r="E1028" t="s">
        <v>473</v>
      </c>
      <c r="F1028">
        <v>31</v>
      </c>
      <c r="G1028" s="49">
        <v>31917</v>
      </c>
      <c r="H1028">
        <v>562447</v>
      </c>
      <c r="I1028" s="49">
        <v>39266</v>
      </c>
      <c r="J1028" t="s">
        <v>858</v>
      </c>
    </row>
    <row r="1029" spans="1:10" x14ac:dyDescent="0.25">
      <c r="A1029" t="s">
        <v>413</v>
      </c>
      <c r="B1029" t="s">
        <v>409</v>
      </c>
      <c r="C1029" t="s">
        <v>993</v>
      </c>
      <c r="D1029" s="55">
        <v>24780</v>
      </c>
      <c r="E1029" t="s">
        <v>460</v>
      </c>
      <c r="F1029">
        <v>32</v>
      </c>
      <c r="G1029" s="49">
        <v>31662</v>
      </c>
      <c r="H1029">
        <v>562446</v>
      </c>
      <c r="I1029" s="49">
        <v>39442</v>
      </c>
      <c r="J1029" t="s">
        <v>858</v>
      </c>
    </row>
    <row r="1030" spans="1:10" x14ac:dyDescent="0.25">
      <c r="A1030" t="s">
        <v>454</v>
      </c>
      <c r="B1030" t="s">
        <v>485</v>
      </c>
      <c r="C1030" t="s">
        <v>523</v>
      </c>
      <c r="D1030" s="55">
        <v>24096</v>
      </c>
      <c r="E1030" t="s">
        <v>416</v>
      </c>
      <c r="F1030">
        <v>35</v>
      </c>
      <c r="G1030" s="49">
        <v>30324</v>
      </c>
      <c r="H1030">
        <v>352451</v>
      </c>
      <c r="I1030" s="49">
        <v>39397</v>
      </c>
      <c r="J1030" t="s">
        <v>858</v>
      </c>
    </row>
    <row r="1031" spans="1:10" x14ac:dyDescent="0.25">
      <c r="A1031" t="s">
        <v>408</v>
      </c>
      <c r="B1031" t="s">
        <v>572</v>
      </c>
      <c r="C1031" t="s">
        <v>679</v>
      </c>
      <c r="D1031" s="55">
        <v>23040</v>
      </c>
      <c r="E1031" t="s">
        <v>741</v>
      </c>
      <c r="F1031">
        <v>40</v>
      </c>
      <c r="G1031" s="49">
        <v>28554</v>
      </c>
      <c r="H1031">
        <v>562453</v>
      </c>
      <c r="I1031" s="49">
        <v>39412</v>
      </c>
      <c r="J1031" t="s">
        <v>858</v>
      </c>
    </row>
    <row r="1032" spans="1:10" x14ac:dyDescent="0.25">
      <c r="A1032" t="s">
        <v>408</v>
      </c>
      <c r="B1032" t="s">
        <v>625</v>
      </c>
      <c r="C1032" t="s">
        <v>161</v>
      </c>
      <c r="D1032" s="55">
        <v>31176</v>
      </c>
      <c r="E1032" t="s">
        <v>749</v>
      </c>
      <c r="F1032">
        <v>37</v>
      </c>
      <c r="G1032" s="49">
        <v>29501</v>
      </c>
      <c r="H1032">
        <v>352454</v>
      </c>
      <c r="I1032" s="49">
        <v>39170</v>
      </c>
      <c r="J1032" t="s">
        <v>858</v>
      </c>
    </row>
    <row r="1033" spans="1:10" x14ac:dyDescent="0.25">
      <c r="A1033" t="s">
        <v>454</v>
      </c>
      <c r="B1033" t="s">
        <v>665</v>
      </c>
      <c r="C1033" t="s">
        <v>994</v>
      </c>
      <c r="D1033" s="55">
        <v>30528</v>
      </c>
      <c r="E1033" t="s">
        <v>473</v>
      </c>
      <c r="F1033">
        <v>36</v>
      </c>
      <c r="G1033" s="49">
        <v>30013</v>
      </c>
      <c r="H1033">
        <v>562456</v>
      </c>
      <c r="I1033" s="49">
        <v>39301</v>
      </c>
      <c r="J1033" t="s">
        <v>858</v>
      </c>
    </row>
    <row r="1034" spans="1:10" x14ac:dyDescent="0.25">
      <c r="A1034" t="s">
        <v>454</v>
      </c>
      <c r="B1034" t="s">
        <v>437</v>
      </c>
      <c r="C1034" t="s">
        <v>596</v>
      </c>
      <c r="D1034" s="55">
        <v>22752</v>
      </c>
      <c r="E1034" t="s">
        <v>473</v>
      </c>
      <c r="F1034">
        <v>35</v>
      </c>
      <c r="G1034" s="49">
        <v>30500</v>
      </c>
      <c r="H1034">
        <v>352461</v>
      </c>
      <c r="I1034" s="49">
        <v>39337</v>
      </c>
      <c r="J1034" t="s">
        <v>858</v>
      </c>
    </row>
    <row r="1035" spans="1:10" x14ac:dyDescent="0.25">
      <c r="A1035" t="s">
        <v>454</v>
      </c>
      <c r="B1035" t="s">
        <v>452</v>
      </c>
      <c r="C1035" t="s">
        <v>844</v>
      </c>
      <c r="D1035" s="55">
        <v>28392</v>
      </c>
      <c r="E1035" t="s">
        <v>460</v>
      </c>
      <c r="F1035">
        <v>31</v>
      </c>
      <c r="G1035" s="49">
        <v>31917</v>
      </c>
      <c r="H1035">
        <v>352464</v>
      </c>
      <c r="I1035" s="49">
        <v>39266</v>
      </c>
      <c r="J1035" t="s">
        <v>858</v>
      </c>
    </row>
    <row r="1036" spans="1:10" x14ac:dyDescent="0.25">
      <c r="A1036" t="s">
        <v>413</v>
      </c>
      <c r="B1036" t="s">
        <v>485</v>
      </c>
      <c r="C1036" t="s">
        <v>640</v>
      </c>
      <c r="D1036" s="55">
        <v>30420</v>
      </c>
      <c r="E1036" t="s">
        <v>439</v>
      </c>
      <c r="F1036">
        <v>42</v>
      </c>
      <c r="G1036" s="49">
        <v>27708</v>
      </c>
      <c r="H1036">
        <v>562467</v>
      </c>
      <c r="I1036" s="49">
        <v>39162</v>
      </c>
      <c r="J1036" t="s">
        <v>858</v>
      </c>
    </row>
    <row r="1037" spans="1:10" x14ac:dyDescent="0.25">
      <c r="A1037" t="s">
        <v>413</v>
      </c>
      <c r="B1037" t="s">
        <v>455</v>
      </c>
      <c r="C1037" t="s">
        <v>995</v>
      </c>
      <c r="D1037" s="55">
        <v>23748</v>
      </c>
      <c r="E1037" t="s">
        <v>996</v>
      </c>
      <c r="F1037">
        <v>35</v>
      </c>
      <c r="G1037" s="49">
        <v>30265</v>
      </c>
      <c r="H1037">
        <v>352468</v>
      </c>
      <c r="I1037" s="49">
        <v>39377</v>
      </c>
      <c r="J1037" t="s">
        <v>903</v>
      </c>
    </row>
    <row r="1038" spans="1:10" x14ac:dyDescent="0.25">
      <c r="A1038" t="s">
        <v>413</v>
      </c>
      <c r="B1038" t="s">
        <v>570</v>
      </c>
      <c r="C1038" t="s">
        <v>847</v>
      </c>
      <c r="D1038" s="55">
        <v>21804</v>
      </c>
      <c r="E1038" t="s">
        <v>439</v>
      </c>
      <c r="F1038">
        <v>44</v>
      </c>
      <c r="G1038" s="49">
        <v>26959</v>
      </c>
      <c r="H1038">
        <v>352488</v>
      </c>
      <c r="I1038" s="49">
        <v>35175</v>
      </c>
      <c r="J1038" t="s">
        <v>417</v>
      </c>
    </row>
    <row r="1039" spans="1:10" x14ac:dyDescent="0.25">
      <c r="A1039" t="s">
        <v>454</v>
      </c>
      <c r="B1039" t="s">
        <v>570</v>
      </c>
      <c r="C1039" t="s">
        <v>942</v>
      </c>
      <c r="D1039" s="55">
        <v>28716</v>
      </c>
      <c r="E1039" t="s">
        <v>460</v>
      </c>
      <c r="F1039">
        <v>38</v>
      </c>
      <c r="G1039" s="49">
        <v>29309</v>
      </c>
      <c r="H1039">
        <v>352493</v>
      </c>
      <c r="I1039" s="49">
        <v>39180</v>
      </c>
      <c r="J1039" t="s">
        <v>858</v>
      </c>
    </row>
    <row r="1040" spans="1:10" x14ac:dyDescent="0.25">
      <c r="A1040" t="s">
        <v>454</v>
      </c>
      <c r="B1040" t="s">
        <v>568</v>
      </c>
      <c r="C1040" t="s">
        <v>722</v>
      </c>
      <c r="D1040" s="55">
        <v>22020</v>
      </c>
      <c r="E1040" t="s">
        <v>460</v>
      </c>
      <c r="F1040">
        <v>35</v>
      </c>
      <c r="G1040" s="49">
        <v>30547</v>
      </c>
      <c r="H1040">
        <v>562491</v>
      </c>
      <c r="I1040" s="49">
        <v>39205</v>
      </c>
      <c r="J1040" t="s">
        <v>858</v>
      </c>
    </row>
    <row r="1041" spans="1:10" x14ac:dyDescent="0.25">
      <c r="A1041" t="s">
        <v>454</v>
      </c>
      <c r="B1041" t="s">
        <v>464</v>
      </c>
      <c r="C1041" t="s">
        <v>943</v>
      </c>
      <c r="D1041" s="55">
        <v>27432</v>
      </c>
      <c r="E1041" t="s">
        <v>622</v>
      </c>
      <c r="F1041">
        <v>44</v>
      </c>
      <c r="G1041" s="49">
        <v>27171</v>
      </c>
      <c r="H1041">
        <v>562497</v>
      </c>
      <c r="I1041" s="49">
        <v>35160</v>
      </c>
      <c r="J1041" t="s">
        <v>858</v>
      </c>
    </row>
    <row r="1042" spans="1:10" x14ac:dyDescent="0.25">
      <c r="A1042" t="s">
        <v>454</v>
      </c>
      <c r="B1042" t="s">
        <v>561</v>
      </c>
      <c r="C1042" t="s">
        <v>969</v>
      </c>
      <c r="D1042" s="55">
        <v>27696</v>
      </c>
      <c r="E1042" t="s">
        <v>439</v>
      </c>
      <c r="F1042">
        <v>34</v>
      </c>
      <c r="G1042" s="49">
        <v>30875</v>
      </c>
      <c r="H1042">
        <v>562505</v>
      </c>
      <c r="I1042" s="49">
        <v>39222</v>
      </c>
      <c r="J1042" t="s">
        <v>858</v>
      </c>
    </row>
    <row r="1043" spans="1:10" x14ac:dyDescent="0.25">
      <c r="A1043" t="s">
        <v>413</v>
      </c>
      <c r="B1043" t="s">
        <v>592</v>
      </c>
      <c r="C1043" t="s">
        <v>942</v>
      </c>
      <c r="D1043" s="55">
        <v>26340</v>
      </c>
      <c r="E1043" t="s">
        <v>439</v>
      </c>
      <c r="F1043">
        <v>37</v>
      </c>
      <c r="G1043" s="49">
        <v>29581</v>
      </c>
      <c r="H1043">
        <v>352507</v>
      </c>
      <c r="I1043" s="49">
        <v>39335</v>
      </c>
      <c r="J1043" t="s">
        <v>858</v>
      </c>
    </row>
    <row r="1044" spans="1:10" x14ac:dyDescent="0.25">
      <c r="A1044" t="s">
        <v>454</v>
      </c>
      <c r="B1044" t="s">
        <v>490</v>
      </c>
      <c r="C1044" t="s">
        <v>984</v>
      </c>
      <c r="D1044" s="55">
        <v>24144</v>
      </c>
      <c r="E1044" t="s">
        <v>439</v>
      </c>
      <c r="F1044">
        <v>32</v>
      </c>
      <c r="G1044" s="49">
        <v>31361</v>
      </c>
      <c r="H1044">
        <v>352512</v>
      </c>
      <c r="I1044" s="49">
        <v>39087</v>
      </c>
      <c r="J1044" t="s">
        <v>858</v>
      </c>
    </row>
    <row r="1045" spans="1:10" x14ac:dyDescent="0.25">
      <c r="A1045" t="s">
        <v>413</v>
      </c>
      <c r="B1045" t="s">
        <v>429</v>
      </c>
      <c r="C1045" t="s">
        <v>893</v>
      </c>
      <c r="D1045" s="55">
        <v>23400</v>
      </c>
      <c r="E1045" t="s">
        <v>749</v>
      </c>
      <c r="F1045">
        <v>34</v>
      </c>
      <c r="G1045" s="49">
        <v>30645</v>
      </c>
      <c r="H1045">
        <v>350930</v>
      </c>
      <c r="I1045" s="49">
        <v>39214</v>
      </c>
      <c r="J1045" t="s">
        <v>858</v>
      </c>
    </row>
    <row r="1046" spans="1:10" x14ac:dyDescent="0.25">
      <c r="A1046" t="s">
        <v>408</v>
      </c>
      <c r="B1046" t="s">
        <v>434</v>
      </c>
      <c r="C1046" t="s">
        <v>901</v>
      </c>
      <c r="D1046" s="55">
        <v>27096</v>
      </c>
      <c r="E1046" t="s">
        <v>482</v>
      </c>
      <c r="F1046">
        <v>38</v>
      </c>
      <c r="G1046" s="49">
        <v>29327</v>
      </c>
      <c r="H1046">
        <v>352618</v>
      </c>
      <c r="I1046" s="49">
        <v>36222</v>
      </c>
      <c r="J1046" t="s">
        <v>858</v>
      </c>
    </row>
    <row r="1047" spans="1:10" x14ac:dyDescent="0.25">
      <c r="A1047" t="s">
        <v>413</v>
      </c>
      <c r="B1047" t="s">
        <v>546</v>
      </c>
      <c r="C1047" t="s">
        <v>907</v>
      </c>
      <c r="D1047" s="55">
        <v>29136</v>
      </c>
      <c r="E1047" t="s">
        <v>460</v>
      </c>
      <c r="F1047">
        <v>31</v>
      </c>
      <c r="G1047" s="49">
        <v>31948</v>
      </c>
      <c r="H1047">
        <v>352613</v>
      </c>
      <c r="I1047" s="49">
        <v>39412</v>
      </c>
      <c r="J1047" t="s">
        <v>858</v>
      </c>
    </row>
    <row r="1048" spans="1:10" x14ac:dyDescent="0.25">
      <c r="A1048" t="s">
        <v>454</v>
      </c>
      <c r="B1048" t="s">
        <v>471</v>
      </c>
      <c r="C1048" t="s">
        <v>922</v>
      </c>
      <c r="D1048" s="55">
        <v>28848</v>
      </c>
      <c r="E1048" t="s">
        <v>460</v>
      </c>
      <c r="F1048">
        <v>32</v>
      </c>
      <c r="G1048" s="49">
        <v>31332</v>
      </c>
      <c r="H1048">
        <v>562627</v>
      </c>
      <c r="I1048" s="49">
        <v>39426</v>
      </c>
      <c r="J1048" t="s">
        <v>858</v>
      </c>
    </row>
    <row r="1049" spans="1:10" x14ac:dyDescent="0.25">
      <c r="A1049" t="s">
        <v>408</v>
      </c>
      <c r="B1049" t="s">
        <v>458</v>
      </c>
      <c r="C1049" t="s">
        <v>997</v>
      </c>
      <c r="D1049" s="55">
        <v>21864</v>
      </c>
      <c r="E1049" t="s">
        <v>460</v>
      </c>
      <c r="F1049">
        <v>31</v>
      </c>
      <c r="G1049" s="49">
        <v>31844</v>
      </c>
      <c r="H1049">
        <v>562630</v>
      </c>
      <c r="I1049" s="49">
        <v>39370</v>
      </c>
      <c r="J1049" t="s">
        <v>858</v>
      </c>
    </row>
    <row r="1050" spans="1:10" x14ac:dyDescent="0.25">
      <c r="A1050" t="s">
        <v>408</v>
      </c>
      <c r="B1050" t="s">
        <v>500</v>
      </c>
      <c r="C1050" t="s">
        <v>913</v>
      </c>
      <c r="D1050" s="55">
        <v>25692</v>
      </c>
      <c r="E1050" t="s">
        <v>460</v>
      </c>
      <c r="F1050">
        <v>37</v>
      </c>
      <c r="G1050" s="49">
        <v>29777</v>
      </c>
      <c r="H1050">
        <v>352501</v>
      </c>
      <c r="I1050" s="49">
        <v>39107</v>
      </c>
      <c r="J1050" t="s">
        <v>858</v>
      </c>
    </row>
    <row r="1051" spans="1:10" x14ac:dyDescent="0.25">
      <c r="A1051" t="s">
        <v>454</v>
      </c>
      <c r="B1051" t="s">
        <v>671</v>
      </c>
      <c r="C1051" t="s">
        <v>998</v>
      </c>
      <c r="D1051" s="55">
        <v>27984</v>
      </c>
      <c r="E1051" t="s">
        <v>439</v>
      </c>
      <c r="F1051">
        <v>30</v>
      </c>
      <c r="G1051" s="49">
        <v>32341</v>
      </c>
      <c r="H1051">
        <v>562648</v>
      </c>
      <c r="I1051" s="49">
        <v>39222</v>
      </c>
      <c r="J1051" t="s">
        <v>858</v>
      </c>
    </row>
    <row r="1052" spans="1:10" x14ac:dyDescent="0.25">
      <c r="A1052" t="s">
        <v>408</v>
      </c>
      <c r="B1052" t="s">
        <v>614</v>
      </c>
      <c r="C1052" t="s">
        <v>835</v>
      </c>
      <c r="D1052" s="55">
        <v>30468</v>
      </c>
      <c r="E1052" t="s">
        <v>470</v>
      </c>
      <c r="F1052">
        <v>38</v>
      </c>
      <c r="G1052" s="49">
        <v>29277</v>
      </c>
      <c r="H1052">
        <v>562626</v>
      </c>
      <c r="I1052" s="49">
        <v>39337</v>
      </c>
      <c r="J1052" t="s">
        <v>858</v>
      </c>
    </row>
    <row r="1053" spans="1:10" x14ac:dyDescent="0.25">
      <c r="A1053" t="s">
        <v>413</v>
      </c>
      <c r="B1053" t="s">
        <v>748</v>
      </c>
      <c r="C1053" t="s">
        <v>600</v>
      </c>
      <c r="D1053" s="55">
        <v>23676</v>
      </c>
      <c r="E1053" t="s">
        <v>416</v>
      </c>
      <c r="F1053">
        <v>40</v>
      </c>
      <c r="G1053" s="49">
        <v>28455</v>
      </c>
      <c r="H1053">
        <v>352642</v>
      </c>
      <c r="I1053" s="49">
        <v>39175</v>
      </c>
      <c r="J1053" t="s">
        <v>858</v>
      </c>
    </row>
    <row r="1054" spans="1:10" x14ac:dyDescent="0.25">
      <c r="A1054" t="s">
        <v>413</v>
      </c>
      <c r="B1054" t="s">
        <v>185</v>
      </c>
      <c r="C1054" t="s">
        <v>907</v>
      </c>
      <c r="D1054" s="55">
        <v>20676</v>
      </c>
      <c r="E1054" t="s">
        <v>416</v>
      </c>
      <c r="F1054">
        <v>33</v>
      </c>
      <c r="G1054" s="49">
        <v>31215</v>
      </c>
      <c r="H1054">
        <v>352660</v>
      </c>
      <c r="I1054" s="49">
        <v>39129</v>
      </c>
      <c r="J1054" t="s">
        <v>858</v>
      </c>
    </row>
    <row r="1055" spans="1:10" x14ac:dyDescent="0.25">
      <c r="A1055" t="s">
        <v>454</v>
      </c>
      <c r="B1055" t="s">
        <v>521</v>
      </c>
      <c r="C1055" t="s">
        <v>983</v>
      </c>
      <c r="D1055" s="55">
        <v>21744</v>
      </c>
      <c r="E1055" t="s">
        <v>460</v>
      </c>
      <c r="F1055">
        <v>31</v>
      </c>
      <c r="G1055" s="49">
        <v>31782</v>
      </c>
      <c r="H1055">
        <v>352667</v>
      </c>
      <c r="I1055" s="49">
        <v>39170</v>
      </c>
      <c r="J1055" t="s">
        <v>858</v>
      </c>
    </row>
    <row r="1056" spans="1:10" x14ac:dyDescent="0.25">
      <c r="A1056" t="s">
        <v>408</v>
      </c>
      <c r="B1056" t="s">
        <v>625</v>
      </c>
      <c r="C1056" t="s">
        <v>542</v>
      </c>
      <c r="D1056" s="55">
        <v>22008</v>
      </c>
      <c r="E1056" t="s">
        <v>868</v>
      </c>
      <c r="F1056">
        <v>44</v>
      </c>
      <c r="G1056" s="49">
        <v>27171</v>
      </c>
      <c r="H1056">
        <v>562656</v>
      </c>
      <c r="I1056" s="49">
        <v>35160</v>
      </c>
      <c r="J1056" t="s">
        <v>858</v>
      </c>
    </row>
    <row r="1057" spans="1:10" x14ac:dyDescent="0.25">
      <c r="A1057" t="s">
        <v>408</v>
      </c>
      <c r="B1057" t="s">
        <v>446</v>
      </c>
      <c r="C1057" t="s">
        <v>999</v>
      </c>
      <c r="D1057" s="55">
        <v>18888</v>
      </c>
      <c r="E1057" t="s">
        <v>445</v>
      </c>
      <c r="F1057">
        <v>42</v>
      </c>
      <c r="G1057" s="49">
        <v>27679</v>
      </c>
      <c r="H1057">
        <v>352650</v>
      </c>
      <c r="I1057" s="49">
        <v>35219</v>
      </c>
      <c r="J1057" t="s">
        <v>858</v>
      </c>
    </row>
    <row r="1058" spans="1:10" x14ac:dyDescent="0.25">
      <c r="A1058" t="s">
        <v>413</v>
      </c>
      <c r="B1058" t="s">
        <v>730</v>
      </c>
      <c r="C1058" t="s">
        <v>175</v>
      </c>
      <c r="D1058" s="55">
        <v>27060</v>
      </c>
      <c r="E1058" t="s">
        <v>460</v>
      </c>
      <c r="F1058">
        <v>40</v>
      </c>
      <c r="G1058" s="49">
        <v>28663</v>
      </c>
      <c r="H1058">
        <v>562635</v>
      </c>
      <c r="I1058" s="49">
        <v>39167</v>
      </c>
      <c r="J1058" t="s">
        <v>858</v>
      </c>
    </row>
    <row r="1059" spans="1:10" x14ac:dyDescent="0.25">
      <c r="A1059" t="s">
        <v>408</v>
      </c>
      <c r="B1059" t="s">
        <v>578</v>
      </c>
      <c r="C1059" t="s">
        <v>629</v>
      </c>
      <c r="D1059" s="55">
        <v>18564</v>
      </c>
      <c r="E1059" t="s">
        <v>473</v>
      </c>
      <c r="F1059">
        <v>35</v>
      </c>
      <c r="G1059" s="49">
        <v>30566</v>
      </c>
      <c r="H1059">
        <v>562658</v>
      </c>
      <c r="I1059" s="49">
        <v>39108</v>
      </c>
      <c r="J1059" t="s">
        <v>858</v>
      </c>
    </row>
    <row r="1060" spans="1:10" x14ac:dyDescent="0.25">
      <c r="A1060" t="s">
        <v>413</v>
      </c>
      <c r="B1060" t="s">
        <v>817</v>
      </c>
      <c r="C1060" t="s">
        <v>1000</v>
      </c>
      <c r="D1060" s="55">
        <v>24060</v>
      </c>
      <c r="E1060" t="s">
        <v>473</v>
      </c>
      <c r="F1060">
        <v>34</v>
      </c>
      <c r="G1060" s="49">
        <v>30822</v>
      </c>
      <c r="H1060">
        <v>562657</v>
      </c>
      <c r="I1060" s="49">
        <v>39362</v>
      </c>
      <c r="J1060" t="s">
        <v>858</v>
      </c>
    </row>
    <row r="1061" spans="1:10" x14ac:dyDescent="0.25">
      <c r="A1061" t="s">
        <v>454</v>
      </c>
      <c r="B1061" t="s">
        <v>479</v>
      </c>
      <c r="C1061" t="s">
        <v>523</v>
      </c>
      <c r="D1061" s="55">
        <v>20256</v>
      </c>
      <c r="E1061" t="s">
        <v>460</v>
      </c>
      <c r="F1061">
        <v>34</v>
      </c>
      <c r="G1061" s="49">
        <v>30867</v>
      </c>
      <c r="H1061">
        <v>352679</v>
      </c>
      <c r="I1061" s="49">
        <v>39424</v>
      </c>
      <c r="J1061" t="s">
        <v>858</v>
      </c>
    </row>
    <row r="1062" spans="1:10" x14ac:dyDescent="0.25">
      <c r="A1062" t="s">
        <v>413</v>
      </c>
      <c r="B1062" t="s">
        <v>667</v>
      </c>
      <c r="C1062" t="s">
        <v>993</v>
      </c>
      <c r="D1062" s="55">
        <v>28044</v>
      </c>
      <c r="E1062" t="s">
        <v>460</v>
      </c>
      <c r="F1062">
        <v>33</v>
      </c>
      <c r="G1062" s="49">
        <v>31109</v>
      </c>
      <c r="H1062">
        <v>562665</v>
      </c>
      <c r="I1062" s="49">
        <v>39396</v>
      </c>
      <c r="J1062" t="s">
        <v>858</v>
      </c>
    </row>
    <row r="1063" spans="1:10" x14ac:dyDescent="0.25">
      <c r="A1063" t="s">
        <v>408</v>
      </c>
      <c r="B1063" t="s">
        <v>521</v>
      </c>
      <c r="C1063" t="s">
        <v>1001</v>
      </c>
      <c r="D1063" s="55">
        <v>28524</v>
      </c>
      <c r="E1063" t="s">
        <v>460</v>
      </c>
      <c r="F1063">
        <v>37</v>
      </c>
      <c r="G1063" s="49">
        <v>29681</v>
      </c>
      <c r="H1063">
        <v>562654</v>
      </c>
      <c r="I1063" s="49">
        <v>39306</v>
      </c>
      <c r="J1063" t="s">
        <v>858</v>
      </c>
    </row>
    <row r="1064" spans="1:10" x14ac:dyDescent="0.25">
      <c r="A1064" t="s">
        <v>413</v>
      </c>
      <c r="B1064" t="s">
        <v>476</v>
      </c>
      <c r="C1064" t="s">
        <v>1002</v>
      </c>
      <c r="D1064" s="55">
        <v>27528</v>
      </c>
      <c r="E1064" t="s">
        <v>411</v>
      </c>
      <c r="F1064">
        <v>47</v>
      </c>
      <c r="G1064" s="49">
        <v>26104</v>
      </c>
      <c r="H1064">
        <v>352637</v>
      </c>
      <c r="I1064" s="49">
        <v>35214</v>
      </c>
      <c r="J1064" t="s">
        <v>918</v>
      </c>
    </row>
    <row r="1065" spans="1:10" x14ac:dyDescent="0.25">
      <c r="A1065" t="s">
        <v>413</v>
      </c>
      <c r="B1065" t="s">
        <v>648</v>
      </c>
      <c r="C1065" t="s">
        <v>849</v>
      </c>
      <c r="D1065" s="55">
        <v>20352</v>
      </c>
      <c r="E1065" t="s">
        <v>416</v>
      </c>
      <c r="F1065">
        <v>32</v>
      </c>
      <c r="G1065" s="49">
        <v>31561</v>
      </c>
      <c r="H1065">
        <v>352690</v>
      </c>
      <c r="I1065" s="49">
        <v>39411</v>
      </c>
      <c r="J1065" t="s">
        <v>858</v>
      </c>
    </row>
    <row r="1066" spans="1:10" x14ac:dyDescent="0.25">
      <c r="A1066" t="s">
        <v>413</v>
      </c>
      <c r="B1066" t="s">
        <v>534</v>
      </c>
      <c r="C1066" t="s">
        <v>896</v>
      </c>
      <c r="D1066" s="55">
        <v>29136</v>
      </c>
      <c r="E1066" t="s">
        <v>416</v>
      </c>
      <c r="F1066">
        <v>44</v>
      </c>
      <c r="G1066" s="49">
        <v>27248</v>
      </c>
      <c r="H1066">
        <v>562692</v>
      </c>
      <c r="I1066" s="49">
        <v>39424</v>
      </c>
      <c r="J1066" t="s">
        <v>858</v>
      </c>
    </row>
    <row r="1067" spans="1:10" x14ac:dyDescent="0.25">
      <c r="A1067" t="s">
        <v>408</v>
      </c>
      <c r="B1067" t="s">
        <v>681</v>
      </c>
      <c r="C1067" t="s">
        <v>862</v>
      </c>
      <c r="D1067" s="55">
        <v>23424</v>
      </c>
      <c r="E1067" t="s">
        <v>439</v>
      </c>
      <c r="F1067">
        <v>34</v>
      </c>
      <c r="G1067" s="49">
        <v>30792</v>
      </c>
      <c r="H1067">
        <v>352670</v>
      </c>
      <c r="I1067" s="49">
        <v>39347</v>
      </c>
      <c r="J1067" t="s">
        <v>858</v>
      </c>
    </row>
    <row r="1068" spans="1:10" x14ac:dyDescent="0.25">
      <c r="A1068" t="s">
        <v>454</v>
      </c>
      <c r="B1068" t="s">
        <v>517</v>
      </c>
      <c r="C1068" t="s">
        <v>984</v>
      </c>
      <c r="D1068" s="55">
        <v>21168</v>
      </c>
      <c r="E1068" t="s">
        <v>460</v>
      </c>
      <c r="F1068">
        <v>32</v>
      </c>
      <c r="G1068" s="49">
        <v>31531</v>
      </c>
      <c r="H1068">
        <v>352671</v>
      </c>
      <c r="I1068" s="49">
        <v>39123</v>
      </c>
      <c r="J1068" t="s">
        <v>858</v>
      </c>
    </row>
    <row r="1069" spans="1:10" x14ac:dyDescent="0.25">
      <c r="A1069" t="s">
        <v>454</v>
      </c>
      <c r="B1069" t="s">
        <v>479</v>
      </c>
      <c r="C1069" t="s">
        <v>1003</v>
      </c>
      <c r="D1069" s="55">
        <v>24864</v>
      </c>
      <c r="E1069" t="s">
        <v>460</v>
      </c>
      <c r="F1069">
        <v>30</v>
      </c>
      <c r="G1069" s="49">
        <v>32091</v>
      </c>
      <c r="H1069">
        <v>352704</v>
      </c>
      <c r="I1069" s="49">
        <v>39237</v>
      </c>
      <c r="J1069" t="s">
        <v>858</v>
      </c>
    </row>
    <row r="1070" spans="1:10" x14ac:dyDescent="0.25">
      <c r="A1070" t="s">
        <v>454</v>
      </c>
      <c r="B1070" t="s">
        <v>550</v>
      </c>
      <c r="C1070" t="s">
        <v>893</v>
      </c>
      <c r="D1070" s="55">
        <v>30864</v>
      </c>
      <c r="E1070" t="s">
        <v>416</v>
      </c>
      <c r="F1070">
        <v>32</v>
      </c>
      <c r="G1070" s="49">
        <v>31646</v>
      </c>
      <c r="H1070">
        <v>352683</v>
      </c>
      <c r="I1070" s="49">
        <v>39219</v>
      </c>
      <c r="J1070" t="s">
        <v>858</v>
      </c>
    </row>
    <row r="1071" spans="1:10" x14ac:dyDescent="0.25">
      <c r="A1071" t="s">
        <v>413</v>
      </c>
      <c r="B1071" t="s">
        <v>483</v>
      </c>
      <c r="C1071" t="s">
        <v>640</v>
      </c>
      <c r="D1071" s="55">
        <v>27156</v>
      </c>
      <c r="E1071" t="s">
        <v>411</v>
      </c>
      <c r="F1071">
        <v>39</v>
      </c>
      <c r="G1071" s="49">
        <v>28849</v>
      </c>
      <c r="H1071">
        <v>562647</v>
      </c>
      <c r="I1071" s="49">
        <v>39236</v>
      </c>
      <c r="J1071" t="s">
        <v>858</v>
      </c>
    </row>
    <row r="1072" spans="1:10" x14ac:dyDescent="0.25">
      <c r="A1072" t="s">
        <v>413</v>
      </c>
      <c r="B1072" t="s">
        <v>481</v>
      </c>
      <c r="C1072" t="s">
        <v>986</v>
      </c>
      <c r="D1072" s="55">
        <v>24984</v>
      </c>
      <c r="E1072" t="s">
        <v>439</v>
      </c>
      <c r="F1072">
        <v>31</v>
      </c>
      <c r="G1072" s="49">
        <v>31754</v>
      </c>
      <c r="H1072">
        <v>562720</v>
      </c>
      <c r="I1072" s="49">
        <v>39207</v>
      </c>
      <c r="J1072" t="s">
        <v>858</v>
      </c>
    </row>
    <row r="1073" spans="1:10" x14ac:dyDescent="0.25">
      <c r="A1073" t="s">
        <v>408</v>
      </c>
      <c r="B1073" t="s">
        <v>452</v>
      </c>
      <c r="C1073" t="s">
        <v>870</v>
      </c>
      <c r="D1073" s="55">
        <v>27708</v>
      </c>
      <c r="E1073" t="s">
        <v>416</v>
      </c>
      <c r="F1073">
        <v>37</v>
      </c>
      <c r="G1073" s="49">
        <v>29802</v>
      </c>
      <c r="H1073">
        <v>352731</v>
      </c>
      <c r="I1073" s="49">
        <v>39426</v>
      </c>
      <c r="J1073" t="s">
        <v>858</v>
      </c>
    </row>
    <row r="1074" spans="1:10" x14ac:dyDescent="0.25">
      <c r="A1074" t="s">
        <v>454</v>
      </c>
      <c r="B1074" t="s">
        <v>766</v>
      </c>
      <c r="C1074" t="s">
        <v>847</v>
      </c>
      <c r="D1074" s="55">
        <v>27696</v>
      </c>
      <c r="E1074" t="s">
        <v>416</v>
      </c>
      <c r="F1074">
        <v>33</v>
      </c>
      <c r="G1074" s="49">
        <v>31302</v>
      </c>
      <c r="H1074">
        <v>562732</v>
      </c>
      <c r="I1074" s="49">
        <v>39090</v>
      </c>
      <c r="J1074" t="s">
        <v>858</v>
      </c>
    </row>
    <row r="1075" spans="1:10" x14ac:dyDescent="0.25">
      <c r="A1075" t="s">
        <v>454</v>
      </c>
      <c r="B1075" t="s">
        <v>517</v>
      </c>
      <c r="C1075" t="s">
        <v>847</v>
      </c>
      <c r="D1075" s="55">
        <v>19632</v>
      </c>
      <c r="E1075" t="s">
        <v>958</v>
      </c>
      <c r="F1075">
        <v>34</v>
      </c>
      <c r="G1075" s="49">
        <v>30807</v>
      </c>
      <c r="H1075">
        <v>562737</v>
      </c>
      <c r="I1075" s="49">
        <v>36668</v>
      </c>
      <c r="J1075" t="s">
        <v>858</v>
      </c>
    </row>
    <row r="1076" spans="1:10" x14ac:dyDescent="0.25">
      <c r="A1076" t="s">
        <v>408</v>
      </c>
      <c r="B1076" t="s">
        <v>748</v>
      </c>
      <c r="C1076" t="s">
        <v>1004</v>
      </c>
      <c r="D1076" s="55">
        <v>24360</v>
      </c>
      <c r="E1076" t="s">
        <v>416</v>
      </c>
      <c r="F1076">
        <v>31</v>
      </c>
      <c r="G1076" s="49">
        <v>31723</v>
      </c>
      <c r="H1076">
        <v>352738</v>
      </c>
      <c r="I1076" s="49">
        <v>36689</v>
      </c>
      <c r="J1076" t="s">
        <v>858</v>
      </c>
    </row>
    <row r="1077" spans="1:10" x14ac:dyDescent="0.25">
      <c r="A1077" t="s">
        <v>454</v>
      </c>
      <c r="B1077" t="s">
        <v>667</v>
      </c>
      <c r="C1077" t="s">
        <v>1005</v>
      </c>
      <c r="D1077" s="55">
        <v>21192</v>
      </c>
      <c r="E1077" t="s">
        <v>439</v>
      </c>
      <c r="F1077">
        <v>31</v>
      </c>
      <c r="G1077" s="49">
        <v>31875</v>
      </c>
      <c r="H1077">
        <v>352744</v>
      </c>
      <c r="I1077" s="49">
        <v>36649</v>
      </c>
      <c r="J1077" t="s">
        <v>858</v>
      </c>
    </row>
    <row r="1078" spans="1:10" x14ac:dyDescent="0.25">
      <c r="A1078" t="s">
        <v>408</v>
      </c>
      <c r="B1078" t="s">
        <v>646</v>
      </c>
      <c r="C1078" t="s">
        <v>715</v>
      </c>
      <c r="D1078" s="55">
        <v>20256</v>
      </c>
      <c r="E1078" t="s">
        <v>668</v>
      </c>
      <c r="F1078">
        <v>43</v>
      </c>
      <c r="G1078" s="49">
        <v>27371</v>
      </c>
      <c r="H1078">
        <v>352747</v>
      </c>
      <c r="I1078" s="49">
        <v>36885</v>
      </c>
      <c r="J1078" t="s">
        <v>858</v>
      </c>
    </row>
    <row r="1079" spans="1:10" x14ac:dyDescent="0.25">
      <c r="A1079" t="s">
        <v>408</v>
      </c>
      <c r="B1079" t="s">
        <v>467</v>
      </c>
      <c r="C1079" t="s">
        <v>1006</v>
      </c>
      <c r="D1079" s="55">
        <v>24900</v>
      </c>
      <c r="E1079" t="s">
        <v>416</v>
      </c>
      <c r="F1079">
        <v>30</v>
      </c>
      <c r="G1079" s="49">
        <v>32328</v>
      </c>
      <c r="H1079">
        <v>562748</v>
      </c>
      <c r="I1079" s="49">
        <v>36719</v>
      </c>
      <c r="J1079" t="s">
        <v>858</v>
      </c>
    </row>
    <row r="1080" spans="1:10" x14ac:dyDescent="0.25">
      <c r="A1080" t="s">
        <v>454</v>
      </c>
      <c r="B1080" t="s">
        <v>712</v>
      </c>
      <c r="C1080" t="s">
        <v>596</v>
      </c>
      <c r="D1080" s="55">
        <v>25488</v>
      </c>
      <c r="E1080" t="s">
        <v>749</v>
      </c>
      <c r="F1080">
        <v>34</v>
      </c>
      <c r="G1080" s="49">
        <v>30717</v>
      </c>
      <c r="H1080">
        <v>352739</v>
      </c>
      <c r="I1080" s="49">
        <v>36588</v>
      </c>
      <c r="J1080" t="s">
        <v>858</v>
      </c>
    </row>
    <row r="1081" spans="1:10" x14ac:dyDescent="0.25">
      <c r="A1081" t="s">
        <v>454</v>
      </c>
      <c r="B1081" t="s">
        <v>512</v>
      </c>
      <c r="C1081" t="s">
        <v>973</v>
      </c>
      <c r="D1081" s="55">
        <v>26208</v>
      </c>
      <c r="E1081" t="s">
        <v>416</v>
      </c>
      <c r="F1081">
        <v>34</v>
      </c>
      <c r="G1081" s="49">
        <v>30935</v>
      </c>
      <c r="H1081">
        <v>352750</v>
      </c>
      <c r="I1081" s="49">
        <v>36810</v>
      </c>
      <c r="J1081" t="s">
        <v>858</v>
      </c>
    </row>
    <row r="1082" spans="1:10" x14ac:dyDescent="0.25">
      <c r="A1082" t="s">
        <v>408</v>
      </c>
      <c r="B1082" t="s">
        <v>434</v>
      </c>
      <c r="C1082" t="s">
        <v>535</v>
      </c>
      <c r="D1082" s="55">
        <v>25152</v>
      </c>
      <c r="E1082" t="s">
        <v>460</v>
      </c>
      <c r="F1082">
        <v>36</v>
      </c>
      <c r="G1082" s="49">
        <v>29930</v>
      </c>
      <c r="H1082">
        <v>352752</v>
      </c>
      <c r="I1082" s="49">
        <v>36724</v>
      </c>
      <c r="J1082" t="s">
        <v>858</v>
      </c>
    </row>
    <row r="1083" spans="1:10" x14ac:dyDescent="0.25">
      <c r="A1083" t="s">
        <v>408</v>
      </c>
      <c r="B1083" t="s">
        <v>500</v>
      </c>
      <c r="C1083" t="s">
        <v>954</v>
      </c>
      <c r="D1083" s="55">
        <v>28368</v>
      </c>
      <c r="E1083" t="s">
        <v>416</v>
      </c>
      <c r="F1083">
        <v>37</v>
      </c>
      <c r="G1083" s="49">
        <v>29653</v>
      </c>
      <c r="H1083">
        <v>352757</v>
      </c>
      <c r="I1083" s="49">
        <v>36791</v>
      </c>
      <c r="J1083" t="s">
        <v>858</v>
      </c>
    </row>
    <row r="1084" spans="1:10" x14ac:dyDescent="0.25">
      <c r="A1084" t="s">
        <v>408</v>
      </c>
      <c r="B1084" t="s">
        <v>547</v>
      </c>
      <c r="C1084" t="s">
        <v>870</v>
      </c>
      <c r="D1084" s="55">
        <v>19584</v>
      </c>
      <c r="E1084" t="s">
        <v>416</v>
      </c>
      <c r="F1084">
        <v>35</v>
      </c>
      <c r="G1084" s="49">
        <v>30427</v>
      </c>
      <c r="H1084">
        <v>352751</v>
      </c>
      <c r="I1084" s="49">
        <v>36619</v>
      </c>
      <c r="J1084" t="s">
        <v>858</v>
      </c>
    </row>
    <row r="1085" spans="1:10" x14ac:dyDescent="0.25">
      <c r="A1085" t="s">
        <v>454</v>
      </c>
      <c r="B1085" t="s">
        <v>503</v>
      </c>
      <c r="C1085" t="s">
        <v>893</v>
      </c>
      <c r="D1085" s="55">
        <v>27360</v>
      </c>
      <c r="E1085" t="s">
        <v>460</v>
      </c>
      <c r="F1085">
        <v>33</v>
      </c>
      <c r="G1085" s="49">
        <v>31026</v>
      </c>
      <c r="H1085">
        <v>566506</v>
      </c>
      <c r="I1085" s="49">
        <v>36886</v>
      </c>
      <c r="J1085" t="s">
        <v>858</v>
      </c>
    </row>
    <row r="1086" spans="1:10" x14ac:dyDescent="0.25">
      <c r="A1086" t="s">
        <v>413</v>
      </c>
      <c r="B1086" t="s">
        <v>586</v>
      </c>
      <c r="C1086" t="s">
        <v>600</v>
      </c>
      <c r="D1086" s="55">
        <v>30684</v>
      </c>
      <c r="E1086" t="s">
        <v>439</v>
      </c>
      <c r="F1086">
        <v>37</v>
      </c>
      <c r="G1086" s="49">
        <v>29841</v>
      </c>
      <c r="H1086">
        <v>352767</v>
      </c>
      <c r="I1086" s="49">
        <v>36110</v>
      </c>
      <c r="J1086" t="s">
        <v>858</v>
      </c>
    </row>
    <row r="1087" spans="1:10" x14ac:dyDescent="0.25">
      <c r="A1087" t="s">
        <v>413</v>
      </c>
      <c r="B1087" t="s">
        <v>673</v>
      </c>
      <c r="C1087" t="s">
        <v>498</v>
      </c>
      <c r="D1087" s="55">
        <v>26616</v>
      </c>
      <c r="E1087" t="s">
        <v>442</v>
      </c>
      <c r="F1087">
        <v>58</v>
      </c>
      <c r="G1087" s="49">
        <v>22109</v>
      </c>
      <c r="H1087">
        <v>562749</v>
      </c>
      <c r="I1087" s="49">
        <v>32838</v>
      </c>
      <c r="J1087" t="s">
        <v>421</v>
      </c>
    </row>
    <row r="1088" spans="1:10" x14ac:dyDescent="0.25">
      <c r="A1088" t="s">
        <v>413</v>
      </c>
      <c r="B1088" t="s">
        <v>791</v>
      </c>
      <c r="C1088" t="s">
        <v>889</v>
      </c>
      <c r="D1088" s="55">
        <v>20400</v>
      </c>
      <c r="E1088" t="s">
        <v>473</v>
      </c>
      <c r="F1088">
        <v>33</v>
      </c>
      <c r="G1088" s="49">
        <v>31184</v>
      </c>
      <c r="H1088">
        <v>352756</v>
      </c>
      <c r="I1088" s="49">
        <v>36979</v>
      </c>
      <c r="J1088" t="s">
        <v>858</v>
      </c>
    </row>
    <row r="1089" spans="1:10" x14ac:dyDescent="0.25">
      <c r="A1089" t="s">
        <v>408</v>
      </c>
      <c r="B1089" t="s">
        <v>497</v>
      </c>
      <c r="C1089" t="s">
        <v>870</v>
      </c>
      <c r="D1089" s="55">
        <v>24240</v>
      </c>
      <c r="E1089" t="s">
        <v>749</v>
      </c>
      <c r="F1089">
        <v>44</v>
      </c>
      <c r="G1089" s="49">
        <v>27251</v>
      </c>
      <c r="H1089">
        <v>562740</v>
      </c>
      <c r="I1089" s="49">
        <v>37110</v>
      </c>
      <c r="J1089" t="s">
        <v>417</v>
      </c>
    </row>
    <row r="1090" spans="1:10" x14ac:dyDescent="0.25">
      <c r="A1090" t="s">
        <v>454</v>
      </c>
      <c r="B1090" t="s">
        <v>429</v>
      </c>
      <c r="C1090" t="s">
        <v>1007</v>
      </c>
      <c r="D1090" s="55">
        <v>28548</v>
      </c>
      <c r="E1090" t="s">
        <v>439</v>
      </c>
      <c r="F1090">
        <v>30</v>
      </c>
      <c r="G1090" s="49">
        <v>32069</v>
      </c>
      <c r="H1090">
        <v>562773</v>
      </c>
      <c r="I1090" s="49">
        <v>37146</v>
      </c>
      <c r="J1090" t="s">
        <v>858</v>
      </c>
    </row>
    <row r="1091" spans="1:10" x14ac:dyDescent="0.25">
      <c r="A1091" t="s">
        <v>408</v>
      </c>
      <c r="B1091" t="s">
        <v>155</v>
      </c>
      <c r="C1091" t="s">
        <v>1008</v>
      </c>
      <c r="D1091" s="55">
        <v>18756</v>
      </c>
      <c r="E1091" t="s">
        <v>668</v>
      </c>
      <c r="F1091">
        <v>47</v>
      </c>
      <c r="G1091" s="49">
        <v>26088</v>
      </c>
      <c r="H1091">
        <v>562772</v>
      </c>
      <c r="I1091" s="49">
        <v>37075</v>
      </c>
      <c r="J1091" t="s">
        <v>858</v>
      </c>
    </row>
    <row r="1092" spans="1:10" x14ac:dyDescent="0.25">
      <c r="A1092" t="s">
        <v>408</v>
      </c>
      <c r="B1092" t="s">
        <v>549</v>
      </c>
      <c r="C1092" t="s">
        <v>870</v>
      </c>
      <c r="D1092" s="55">
        <v>29196</v>
      </c>
      <c r="E1092" t="s">
        <v>460</v>
      </c>
      <c r="F1092">
        <v>35</v>
      </c>
      <c r="G1092" s="49">
        <v>30401</v>
      </c>
      <c r="H1092">
        <v>562762</v>
      </c>
      <c r="I1092" s="49">
        <v>36971</v>
      </c>
      <c r="J1092" t="s">
        <v>858</v>
      </c>
    </row>
    <row r="1093" spans="1:10" x14ac:dyDescent="0.25">
      <c r="A1093" t="s">
        <v>454</v>
      </c>
      <c r="B1093" t="s">
        <v>610</v>
      </c>
      <c r="C1093" t="s">
        <v>827</v>
      </c>
      <c r="D1093" s="55">
        <v>21168</v>
      </c>
      <c r="E1093" t="s">
        <v>460</v>
      </c>
      <c r="F1093">
        <v>31</v>
      </c>
      <c r="G1093" s="49">
        <v>31999</v>
      </c>
      <c r="H1093">
        <v>562761</v>
      </c>
      <c r="I1093" s="49">
        <v>37186</v>
      </c>
      <c r="J1093" t="s">
        <v>858</v>
      </c>
    </row>
    <row r="1094" spans="1:10" x14ac:dyDescent="0.25">
      <c r="A1094" t="s">
        <v>454</v>
      </c>
      <c r="B1094" t="s">
        <v>506</v>
      </c>
      <c r="C1094" t="s">
        <v>930</v>
      </c>
      <c r="D1094" s="55">
        <v>27420</v>
      </c>
      <c r="E1094" t="s">
        <v>622</v>
      </c>
      <c r="F1094">
        <v>34</v>
      </c>
      <c r="G1094" s="49">
        <v>30675</v>
      </c>
      <c r="H1094">
        <v>562754</v>
      </c>
      <c r="I1094" s="49">
        <v>37001</v>
      </c>
      <c r="J1094" t="s">
        <v>858</v>
      </c>
    </row>
    <row r="1095" spans="1:10" x14ac:dyDescent="0.25">
      <c r="A1095" t="s">
        <v>408</v>
      </c>
      <c r="B1095" t="s">
        <v>471</v>
      </c>
      <c r="C1095" t="s">
        <v>608</v>
      </c>
      <c r="D1095" s="55">
        <v>18960</v>
      </c>
      <c r="E1095" t="s">
        <v>439</v>
      </c>
      <c r="F1095">
        <v>31</v>
      </c>
      <c r="G1095" s="49">
        <v>31834</v>
      </c>
      <c r="H1095">
        <v>352785</v>
      </c>
      <c r="I1095" s="49">
        <v>36989</v>
      </c>
      <c r="J1095" t="s">
        <v>858</v>
      </c>
    </row>
    <row r="1096" spans="1:10" x14ac:dyDescent="0.25">
      <c r="A1096" t="s">
        <v>454</v>
      </c>
      <c r="B1096" t="s">
        <v>506</v>
      </c>
      <c r="C1096" t="s">
        <v>983</v>
      </c>
      <c r="D1096" s="55">
        <v>21192</v>
      </c>
      <c r="E1096" t="s">
        <v>439</v>
      </c>
      <c r="F1096">
        <v>31</v>
      </c>
      <c r="G1096" s="49">
        <v>31887</v>
      </c>
      <c r="H1096">
        <v>562787</v>
      </c>
      <c r="I1096" s="49">
        <v>37379</v>
      </c>
      <c r="J1096" t="s">
        <v>858</v>
      </c>
    </row>
    <row r="1097" spans="1:10" x14ac:dyDescent="0.25">
      <c r="A1097" t="s">
        <v>408</v>
      </c>
      <c r="B1097" t="s">
        <v>452</v>
      </c>
      <c r="C1097" t="s">
        <v>934</v>
      </c>
      <c r="D1097" s="55">
        <v>18744</v>
      </c>
      <c r="E1097" t="s">
        <v>1009</v>
      </c>
      <c r="F1097">
        <v>41</v>
      </c>
      <c r="G1097" s="49">
        <v>28172</v>
      </c>
      <c r="H1097">
        <v>562766</v>
      </c>
      <c r="I1097" s="49">
        <v>37503</v>
      </c>
      <c r="J1097" t="s">
        <v>858</v>
      </c>
    </row>
    <row r="1098" spans="1:10" x14ac:dyDescent="0.25">
      <c r="A1098" t="s">
        <v>454</v>
      </c>
      <c r="B1098" t="s">
        <v>528</v>
      </c>
      <c r="C1098" t="s">
        <v>984</v>
      </c>
      <c r="D1098" s="55">
        <v>23868</v>
      </c>
      <c r="E1098" t="s">
        <v>439</v>
      </c>
      <c r="F1098">
        <v>32</v>
      </c>
      <c r="G1098" s="49">
        <v>31492</v>
      </c>
      <c r="H1098">
        <v>353507</v>
      </c>
      <c r="I1098" s="49">
        <v>37396</v>
      </c>
      <c r="J1098" t="s">
        <v>858</v>
      </c>
    </row>
    <row r="1099" spans="1:10" x14ac:dyDescent="0.25">
      <c r="A1099" t="s">
        <v>454</v>
      </c>
      <c r="B1099" t="s">
        <v>590</v>
      </c>
      <c r="C1099" t="s">
        <v>984</v>
      </c>
      <c r="D1099" s="55">
        <v>21804</v>
      </c>
      <c r="E1099" t="s">
        <v>439</v>
      </c>
      <c r="F1099">
        <v>28</v>
      </c>
      <c r="G1099" s="49">
        <v>32838</v>
      </c>
      <c r="H1099">
        <v>352792</v>
      </c>
      <c r="I1099" s="49">
        <v>37509</v>
      </c>
      <c r="J1099" t="s">
        <v>858</v>
      </c>
    </row>
    <row r="1100" spans="1:10" x14ac:dyDescent="0.25">
      <c r="A1100" t="s">
        <v>454</v>
      </c>
      <c r="B1100" t="s">
        <v>748</v>
      </c>
      <c r="C1100" t="s">
        <v>163</v>
      </c>
      <c r="D1100" s="55">
        <v>18024</v>
      </c>
      <c r="E1100" t="s">
        <v>439</v>
      </c>
      <c r="F1100">
        <v>28</v>
      </c>
      <c r="G1100" s="49">
        <v>32868</v>
      </c>
      <c r="H1100">
        <v>562797</v>
      </c>
      <c r="I1100" s="49">
        <v>37261</v>
      </c>
      <c r="J1100" t="s">
        <v>858</v>
      </c>
    </row>
    <row r="1101" spans="1:10" x14ac:dyDescent="0.25">
      <c r="A1101" t="s">
        <v>408</v>
      </c>
      <c r="B1101" t="s">
        <v>817</v>
      </c>
      <c r="C1101" t="s">
        <v>1010</v>
      </c>
      <c r="D1101" s="55">
        <v>20508</v>
      </c>
      <c r="E1101" t="s">
        <v>439</v>
      </c>
      <c r="F1101">
        <v>29</v>
      </c>
      <c r="G1101" s="49">
        <v>32516</v>
      </c>
      <c r="H1101">
        <v>353501</v>
      </c>
      <c r="I1101" s="49">
        <v>37388</v>
      </c>
      <c r="J1101" t="s">
        <v>858</v>
      </c>
    </row>
    <row r="1102" spans="1:10" x14ac:dyDescent="0.25">
      <c r="A1102" t="s">
        <v>408</v>
      </c>
      <c r="B1102" t="s">
        <v>499</v>
      </c>
      <c r="C1102" t="s">
        <v>999</v>
      </c>
      <c r="D1102" s="55">
        <v>23316</v>
      </c>
      <c r="E1102" t="s">
        <v>439</v>
      </c>
      <c r="F1102">
        <v>28</v>
      </c>
      <c r="G1102" s="49">
        <v>32878</v>
      </c>
      <c r="H1102">
        <v>563505</v>
      </c>
      <c r="I1102" s="49">
        <v>37318</v>
      </c>
      <c r="J1102" t="s">
        <v>858</v>
      </c>
    </row>
    <row r="1103" spans="1:10" x14ac:dyDescent="0.25">
      <c r="A1103" t="s">
        <v>408</v>
      </c>
      <c r="B1103" t="s">
        <v>694</v>
      </c>
      <c r="C1103" t="s">
        <v>490</v>
      </c>
      <c r="D1103" s="55">
        <v>29148</v>
      </c>
      <c r="E1103" t="s">
        <v>439</v>
      </c>
      <c r="F1103">
        <v>29</v>
      </c>
      <c r="G1103" s="49">
        <v>32596</v>
      </c>
      <c r="H1103">
        <v>563511</v>
      </c>
      <c r="I1103" s="49">
        <v>37586</v>
      </c>
      <c r="J1103" t="s">
        <v>858</v>
      </c>
    </row>
    <row r="1104" spans="1:10" x14ac:dyDescent="0.25">
      <c r="A1104" t="s">
        <v>413</v>
      </c>
      <c r="B1104" t="s">
        <v>464</v>
      </c>
      <c r="C1104" t="s">
        <v>985</v>
      </c>
      <c r="D1104" s="55">
        <v>27144</v>
      </c>
      <c r="E1104" t="s">
        <v>439</v>
      </c>
      <c r="F1104">
        <v>31</v>
      </c>
      <c r="G1104" s="49">
        <v>31962</v>
      </c>
      <c r="H1104">
        <v>353512</v>
      </c>
      <c r="I1104" s="49">
        <v>37600</v>
      </c>
      <c r="J1104" t="s">
        <v>858</v>
      </c>
    </row>
    <row r="1105" spans="1:10" x14ac:dyDescent="0.25">
      <c r="A1105" t="s">
        <v>408</v>
      </c>
      <c r="B1105" t="s">
        <v>671</v>
      </c>
      <c r="C1105" t="s">
        <v>950</v>
      </c>
      <c r="D1105" s="55">
        <v>25728</v>
      </c>
      <c r="E1105" t="s">
        <v>416</v>
      </c>
      <c r="F1105">
        <v>31</v>
      </c>
      <c r="G1105" s="49">
        <v>32008</v>
      </c>
      <c r="H1105">
        <v>352791</v>
      </c>
      <c r="I1105" s="49">
        <v>37544</v>
      </c>
      <c r="J1105" t="s">
        <v>858</v>
      </c>
    </row>
    <row r="1106" spans="1:10" x14ac:dyDescent="0.25">
      <c r="A1106" t="s">
        <v>408</v>
      </c>
      <c r="B1106" t="s">
        <v>614</v>
      </c>
      <c r="C1106" t="s">
        <v>471</v>
      </c>
      <c r="D1106" s="55">
        <v>21444</v>
      </c>
      <c r="E1106" t="s">
        <v>411</v>
      </c>
      <c r="F1106">
        <v>33</v>
      </c>
      <c r="G1106" s="49">
        <v>30996</v>
      </c>
      <c r="H1106">
        <v>563520</v>
      </c>
      <c r="I1106" s="49">
        <v>37281</v>
      </c>
      <c r="J1106" t="s">
        <v>858</v>
      </c>
    </row>
    <row r="1107" spans="1:10" x14ac:dyDescent="0.25">
      <c r="A1107" t="s">
        <v>413</v>
      </c>
      <c r="B1107" t="s">
        <v>488</v>
      </c>
      <c r="C1107" t="s">
        <v>1011</v>
      </c>
      <c r="D1107" s="55">
        <v>23988</v>
      </c>
      <c r="E1107" t="s">
        <v>439</v>
      </c>
      <c r="F1107">
        <v>31</v>
      </c>
      <c r="G1107" s="49">
        <v>31802</v>
      </c>
      <c r="H1107">
        <v>563532</v>
      </c>
      <c r="I1107" s="49">
        <v>37396</v>
      </c>
      <c r="J1107" t="s">
        <v>858</v>
      </c>
    </row>
    <row r="1108" spans="1:10" x14ac:dyDescent="0.25">
      <c r="A1108" t="s">
        <v>413</v>
      </c>
      <c r="B1108" t="s">
        <v>423</v>
      </c>
      <c r="C1108" t="s">
        <v>893</v>
      </c>
      <c r="D1108" s="55">
        <v>27600</v>
      </c>
      <c r="E1108" t="s">
        <v>439</v>
      </c>
      <c r="F1108">
        <v>30</v>
      </c>
      <c r="G1108" s="49">
        <v>32377</v>
      </c>
      <c r="H1108">
        <v>353534</v>
      </c>
      <c r="I1108" s="49">
        <v>37511</v>
      </c>
      <c r="J1108" t="s">
        <v>858</v>
      </c>
    </row>
    <row r="1109" spans="1:10" x14ac:dyDescent="0.25">
      <c r="A1109" t="s">
        <v>408</v>
      </c>
      <c r="B1109" t="s">
        <v>791</v>
      </c>
      <c r="C1109" t="s">
        <v>161</v>
      </c>
      <c r="D1109" s="55">
        <v>22716</v>
      </c>
      <c r="E1109" t="s">
        <v>460</v>
      </c>
      <c r="F1109">
        <v>41</v>
      </c>
      <c r="G1109" s="49">
        <v>28205</v>
      </c>
      <c r="H1109">
        <v>563556</v>
      </c>
      <c r="I1109" s="49">
        <v>37349</v>
      </c>
      <c r="J1109" t="s">
        <v>858</v>
      </c>
    </row>
    <row r="1110" spans="1:10" x14ac:dyDescent="0.25">
      <c r="A1110" t="s">
        <v>454</v>
      </c>
      <c r="B1110" t="s">
        <v>423</v>
      </c>
      <c r="C1110" t="s">
        <v>930</v>
      </c>
      <c r="D1110" s="55">
        <v>25932</v>
      </c>
      <c r="E1110" t="s">
        <v>439</v>
      </c>
      <c r="F1110">
        <v>32</v>
      </c>
      <c r="G1110" s="49">
        <v>31523</v>
      </c>
      <c r="H1110">
        <v>353547</v>
      </c>
      <c r="I1110" s="49">
        <v>37303</v>
      </c>
      <c r="J1110" t="s">
        <v>858</v>
      </c>
    </row>
    <row r="1111" spans="1:10" x14ac:dyDescent="0.25">
      <c r="A1111" t="s">
        <v>454</v>
      </c>
      <c r="B1111" t="s">
        <v>665</v>
      </c>
      <c r="C1111" t="s">
        <v>1012</v>
      </c>
      <c r="D1111" s="55">
        <v>24384</v>
      </c>
      <c r="E1111" t="s">
        <v>577</v>
      </c>
      <c r="F1111">
        <v>33</v>
      </c>
      <c r="G1111" s="49">
        <v>31153</v>
      </c>
      <c r="H1111">
        <v>563545</v>
      </c>
      <c r="I1111" s="49">
        <v>37344</v>
      </c>
      <c r="J1111" t="s">
        <v>858</v>
      </c>
    </row>
    <row r="1112" spans="1:10" x14ac:dyDescent="0.25">
      <c r="A1112" t="s">
        <v>413</v>
      </c>
      <c r="B1112" t="s">
        <v>590</v>
      </c>
      <c r="C1112" t="s">
        <v>523</v>
      </c>
      <c r="D1112" s="55">
        <v>22260</v>
      </c>
      <c r="E1112" t="s">
        <v>473</v>
      </c>
      <c r="F1112">
        <v>41</v>
      </c>
      <c r="G1112" s="49">
        <v>28074</v>
      </c>
      <c r="H1112">
        <v>353544</v>
      </c>
      <c r="I1112" s="49">
        <v>37351</v>
      </c>
      <c r="J1112" t="s">
        <v>858</v>
      </c>
    </row>
    <row r="1113" spans="1:10" x14ac:dyDescent="0.25">
      <c r="A1113" t="s">
        <v>454</v>
      </c>
      <c r="B1113" t="s">
        <v>500</v>
      </c>
      <c r="C1113" t="s">
        <v>973</v>
      </c>
      <c r="D1113" s="55">
        <v>26532</v>
      </c>
      <c r="E1113" t="s">
        <v>416</v>
      </c>
      <c r="F1113">
        <v>35</v>
      </c>
      <c r="G1113" s="49">
        <v>30458</v>
      </c>
      <c r="H1113">
        <v>563560</v>
      </c>
      <c r="I1113" s="49">
        <v>37410</v>
      </c>
      <c r="J1113" t="s">
        <v>858</v>
      </c>
    </row>
    <row r="1114" spans="1:10" x14ac:dyDescent="0.25">
      <c r="A1114" t="s">
        <v>408</v>
      </c>
      <c r="B1114" t="s">
        <v>592</v>
      </c>
      <c r="C1114" t="s">
        <v>828</v>
      </c>
      <c r="D1114" s="55">
        <v>27204</v>
      </c>
      <c r="E1114" t="s">
        <v>439</v>
      </c>
      <c r="F1114">
        <v>34</v>
      </c>
      <c r="G1114" s="49">
        <v>30720</v>
      </c>
      <c r="H1114">
        <v>563559</v>
      </c>
      <c r="I1114" s="49">
        <v>37341</v>
      </c>
      <c r="J1114" t="s">
        <v>858</v>
      </c>
    </row>
    <row r="1115" spans="1:10" x14ac:dyDescent="0.25">
      <c r="A1115" t="s">
        <v>454</v>
      </c>
      <c r="B1115" t="s">
        <v>450</v>
      </c>
      <c r="C1115" t="s">
        <v>1013</v>
      </c>
      <c r="D1115" s="55">
        <v>21948</v>
      </c>
      <c r="E1115" t="s">
        <v>439</v>
      </c>
      <c r="F1115">
        <v>31</v>
      </c>
      <c r="G1115" s="49">
        <v>31742</v>
      </c>
      <c r="H1115">
        <v>353556</v>
      </c>
      <c r="I1115" s="49">
        <v>37282</v>
      </c>
      <c r="J1115" t="s">
        <v>858</v>
      </c>
    </row>
    <row r="1116" spans="1:10" x14ac:dyDescent="0.25">
      <c r="A1116" t="s">
        <v>408</v>
      </c>
      <c r="B1116" t="s">
        <v>414</v>
      </c>
      <c r="C1116" t="s">
        <v>863</v>
      </c>
      <c r="D1116" s="55">
        <v>28404</v>
      </c>
      <c r="E1116" t="s">
        <v>536</v>
      </c>
      <c r="F1116">
        <v>44</v>
      </c>
      <c r="G1116" s="49">
        <v>27260</v>
      </c>
      <c r="H1116">
        <v>353557</v>
      </c>
      <c r="I1116" s="49">
        <v>37536</v>
      </c>
      <c r="J1116" t="s">
        <v>858</v>
      </c>
    </row>
    <row r="1117" spans="1:10" x14ac:dyDescent="0.25">
      <c r="A1117" t="s">
        <v>413</v>
      </c>
      <c r="B1117" t="s">
        <v>615</v>
      </c>
      <c r="C1117" t="s">
        <v>680</v>
      </c>
      <c r="D1117" s="55">
        <v>24984</v>
      </c>
      <c r="E1117" t="s">
        <v>439</v>
      </c>
      <c r="F1117">
        <v>40</v>
      </c>
      <c r="G1117" s="49">
        <v>28547</v>
      </c>
      <c r="H1117">
        <v>353572</v>
      </c>
      <c r="I1117" s="49">
        <v>37598</v>
      </c>
      <c r="J1117" t="s">
        <v>858</v>
      </c>
    </row>
    <row r="1118" spans="1:10" x14ac:dyDescent="0.25">
      <c r="A1118" t="s">
        <v>408</v>
      </c>
      <c r="B1118" t="s">
        <v>639</v>
      </c>
      <c r="C1118" t="s">
        <v>410</v>
      </c>
      <c r="D1118" s="55">
        <v>29820</v>
      </c>
      <c r="E1118" t="s">
        <v>702</v>
      </c>
      <c r="F1118">
        <v>54</v>
      </c>
      <c r="G1118" s="49">
        <v>23593</v>
      </c>
      <c r="H1118">
        <v>563548</v>
      </c>
      <c r="I1118" s="49">
        <v>37205</v>
      </c>
      <c r="J1118" t="s">
        <v>858</v>
      </c>
    </row>
    <row r="1119" spans="1:10" x14ac:dyDescent="0.25">
      <c r="A1119" t="s">
        <v>413</v>
      </c>
      <c r="B1119" t="s">
        <v>705</v>
      </c>
      <c r="C1119" t="s">
        <v>596</v>
      </c>
      <c r="D1119" s="55">
        <v>19536</v>
      </c>
      <c r="E1119" t="s">
        <v>445</v>
      </c>
      <c r="F1119">
        <v>44</v>
      </c>
      <c r="G1119" s="49">
        <v>27202</v>
      </c>
      <c r="H1119">
        <v>353550</v>
      </c>
      <c r="I1119" s="49">
        <v>37115</v>
      </c>
      <c r="J1119" t="s">
        <v>858</v>
      </c>
    </row>
    <row r="1120" spans="1:10" x14ac:dyDescent="0.25">
      <c r="A1120" t="s">
        <v>408</v>
      </c>
      <c r="B1120" t="s">
        <v>469</v>
      </c>
      <c r="C1120" t="s">
        <v>863</v>
      </c>
      <c r="D1120" s="55">
        <v>27324</v>
      </c>
      <c r="E1120" t="s">
        <v>658</v>
      </c>
      <c r="F1120">
        <v>41</v>
      </c>
      <c r="G1120" s="49">
        <v>28182</v>
      </c>
      <c r="H1120">
        <v>353568</v>
      </c>
      <c r="I1120" s="49">
        <v>37040</v>
      </c>
      <c r="J1120" t="s">
        <v>858</v>
      </c>
    </row>
    <row r="1121" spans="1:10" x14ac:dyDescent="0.25">
      <c r="A1121" t="s">
        <v>408</v>
      </c>
      <c r="B1121" t="s">
        <v>766</v>
      </c>
      <c r="C1121" t="s">
        <v>954</v>
      </c>
      <c r="D1121" s="55">
        <v>29256</v>
      </c>
      <c r="E1121" t="s">
        <v>416</v>
      </c>
      <c r="F1121">
        <v>33</v>
      </c>
      <c r="G1121" s="49">
        <v>31294</v>
      </c>
      <c r="H1121">
        <v>563573</v>
      </c>
      <c r="I1121" s="49">
        <v>37220</v>
      </c>
      <c r="J1121" t="s">
        <v>858</v>
      </c>
    </row>
    <row r="1122" spans="1:10" x14ac:dyDescent="0.25">
      <c r="A1122" t="s">
        <v>454</v>
      </c>
      <c r="B1122" t="s">
        <v>434</v>
      </c>
      <c r="C1122" t="s">
        <v>995</v>
      </c>
      <c r="D1122" s="55">
        <v>25896</v>
      </c>
      <c r="E1122" t="s">
        <v>416</v>
      </c>
      <c r="F1122">
        <v>35</v>
      </c>
      <c r="G1122" s="49">
        <v>30435</v>
      </c>
      <c r="H1122">
        <v>563575</v>
      </c>
      <c r="I1122" s="49">
        <v>37233</v>
      </c>
      <c r="J1122" t="s">
        <v>858</v>
      </c>
    </row>
    <row r="1123" spans="1:10" x14ac:dyDescent="0.25">
      <c r="A1123" t="s">
        <v>408</v>
      </c>
      <c r="B1123" t="s">
        <v>615</v>
      </c>
      <c r="C1123" t="s">
        <v>713</v>
      </c>
      <c r="D1123" s="55">
        <v>27504</v>
      </c>
      <c r="E1123" t="s">
        <v>439</v>
      </c>
      <c r="F1123">
        <v>40</v>
      </c>
      <c r="G1123" s="49">
        <v>28467</v>
      </c>
      <c r="H1123">
        <v>353578</v>
      </c>
      <c r="I1123" s="49">
        <v>37156</v>
      </c>
      <c r="J1123" t="s">
        <v>858</v>
      </c>
    </row>
    <row r="1124" spans="1:10" x14ac:dyDescent="0.25">
      <c r="A1124" t="s">
        <v>413</v>
      </c>
      <c r="B1124" t="s">
        <v>611</v>
      </c>
      <c r="C1124" t="s">
        <v>896</v>
      </c>
      <c r="D1124" s="55">
        <v>22056</v>
      </c>
      <c r="E1124" t="s">
        <v>460</v>
      </c>
      <c r="F1124">
        <v>39</v>
      </c>
      <c r="G1124" s="49">
        <v>29071</v>
      </c>
      <c r="H1124">
        <v>563577</v>
      </c>
      <c r="I1124" s="49">
        <v>36932</v>
      </c>
      <c r="J1124" t="s">
        <v>858</v>
      </c>
    </row>
    <row r="1125" spans="1:10" x14ac:dyDescent="0.25">
      <c r="A1125" t="s">
        <v>413</v>
      </c>
      <c r="B1125" t="s">
        <v>514</v>
      </c>
      <c r="C1125" t="s">
        <v>844</v>
      </c>
      <c r="D1125" s="55">
        <v>22608</v>
      </c>
      <c r="E1125" t="s">
        <v>439</v>
      </c>
      <c r="F1125">
        <v>36</v>
      </c>
      <c r="G1125" s="49">
        <v>30074</v>
      </c>
      <c r="H1125">
        <v>353583</v>
      </c>
      <c r="I1125" s="49">
        <v>37046</v>
      </c>
      <c r="J1125" t="s">
        <v>858</v>
      </c>
    </row>
    <row r="1126" spans="1:10" x14ac:dyDescent="0.25">
      <c r="A1126" t="s">
        <v>454</v>
      </c>
      <c r="B1126" t="s">
        <v>152</v>
      </c>
      <c r="C1126" t="s">
        <v>1014</v>
      </c>
      <c r="D1126" s="55">
        <v>24720</v>
      </c>
      <c r="E1126" t="s">
        <v>416</v>
      </c>
      <c r="F1126">
        <v>34</v>
      </c>
      <c r="G1126" s="49">
        <v>30904</v>
      </c>
      <c r="H1126">
        <v>563582</v>
      </c>
      <c r="I1126" s="49">
        <v>37028</v>
      </c>
      <c r="J1126" t="s">
        <v>858</v>
      </c>
    </row>
    <row r="1127" spans="1:10" x14ac:dyDescent="0.25">
      <c r="A1127" t="s">
        <v>454</v>
      </c>
      <c r="B1127" t="s">
        <v>712</v>
      </c>
      <c r="C1127" t="s">
        <v>984</v>
      </c>
      <c r="D1127" s="55">
        <v>19296</v>
      </c>
      <c r="E1127" t="s">
        <v>439</v>
      </c>
      <c r="F1127">
        <v>28</v>
      </c>
      <c r="G1127" s="49">
        <v>32850</v>
      </c>
      <c r="H1127">
        <v>563588</v>
      </c>
      <c r="I1127" s="49">
        <v>37045</v>
      </c>
      <c r="J1127" t="s">
        <v>858</v>
      </c>
    </row>
    <row r="1128" spans="1:10" x14ac:dyDescent="0.25">
      <c r="A1128" t="s">
        <v>413</v>
      </c>
      <c r="B1128" t="s">
        <v>483</v>
      </c>
      <c r="C1128" t="s">
        <v>90</v>
      </c>
      <c r="D1128" s="55">
        <v>26736</v>
      </c>
      <c r="E1128" t="s">
        <v>439</v>
      </c>
      <c r="F1128">
        <v>30</v>
      </c>
      <c r="G1128" s="49">
        <v>32367</v>
      </c>
      <c r="H1128">
        <v>563591</v>
      </c>
      <c r="I1128" s="49">
        <v>38545</v>
      </c>
      <c r="J1128" t="s">
        <v>858</v>
      </c>
    </row>
    <row r="1129" spans="1:10" x14ac:dyDescent="0.25">
      <c r="A1129" t="s">
        <v>408</v>
      </c>
      <c r="B1129" t="s">
        <v>705</v>
      </c>
      <c r="C1129" t="s">
        <v>892</v>
      </c>
      <c r="D1129" s="55">
        <v>23916</v>
      </c>
      <c r="E1129" t="s">
        <v>829</v>
      </c>
      <c r="F1129">
        <v>35</v>
      </c>
      <c r="G1129" s="49">
        <v>30373</v>
      </c>
      <c r="H1129">
        <v>353558</v>
      </c>
      <c r="I1129" s="49">
        <v>37235</v>
      </c>
      <c r="J1129" t="s">
        <v>858</v>
      </c>
    </row>
    <row r="1130" spans="1:10" x14ac:dyDescent="0.25">
      <c r="A1130" t="s">
        <v>413</v>
      </c>
      <c r="B1130" t="s">
        <v>495</v>
      </c>
      <c r="C1130" t="s">
        <v>1015</v>
      </c>
      <c r="D1130" s="55">
        <v>24192</v>
      </c>
      <c r="E1130" t="s">
        <v>416</v>
      </c>
      <c r="F1130">
        <v>34</v>
      </c>
      <c r="G1130" s="49">
        <v>30814</v>
      </c>
      <c r="H1130">
        <v>563592</v>
      </c>
      <c r="I1130" s="49">
        <v>36899</v>
      </c>
      <c r="J1130" t="s">
        <v>858</v>
      </c>
    </row>
    <row r="1131" spans="1:10" x14ac:dyDescent="0.25">
      <c r="A1131" t="s">
        <v>413</v>
      </c>
      <c r="B1131" t="s">
        <v>704</v>
      </c>
      <c r="C1131" t="s">
        <v>707</v>
      </c>
      <c r="D1131" s="55">
        <v>28464</v>
      </c>
      <c r="E1131" t="s">
        <v>439</v>
      </c>
      <c r="F1131">
        <v>29</v>
      </c>
      <c r="G1131" s="49">
        <v>32458</v>
      </c>
      <c r="H1131">
        <v>563596</v>
      </c>
      <c r="I1131" s="49">
        <v>38494</v>
      </c>
      <c r="J1131" t="s">
        <v>858</v>
      </c>
    </row>
    <row r="1132" spans="1:10" x14ac:dyDescent="0.25">
      <c r="A1132" t="s">
        <v>408</v>
      </c>
      <c r="B1132" t="s">
        <v>594</v>
      </c>
      <c r="C1132" t="s">
        <v>999</v>
      </c>
      <c r="D1132" s="55">
        <v>31092</v>
      </c>
      <c r="E1132" t="s">
        <v>439</v>
      </c>
      <c r="F1132">
        <v>28</v>
      </c>
      <c r="G1132" s="49">
        <v>32788</v>
      </c>
      <c r="H1132">
        <v>562901</v>
      </c>
      <c r="I1132" s="49">
        <v>38515</v>
      </c>
      <c r="J1132" t="s">
        <v>858</v>
      </c>
    </row>
    <row r="1133" spans="1:10" x14ac:dyDescent="0.25">
      <c r="A1133" t="s">
        <v>408</v>
      </c>
      <c r="B1133" t="s">
        <v>671</v>
      </c>
      <c r="C1133" t="s">
        <v>443</v>
      </c>
      <c r="D1133" s="55">
        <v>23952</v>
      </c>
      <c r="E1133" t="s">
        <v>460</v>
      </c>
      <c r="F1133">
        <v>35</v>
      </c>
      <c r="G1133" s="49">
        <v>30470</v>
      </c>
      <c r="H1133">
        <v>352908</v>
      </c>
      <c r="I1133" s="49">
        <v>38475</v>
      </c>
      <c r="J1133" t="s">
        <v>858</v>
      </c>
    </row>
    <row r="1134" spans="1:10" x14ac:dyDescent="0.25">
      <c r="A1134" t="s">
        <v>454</v>
      </c>
      <c r="B1134" t="s">
        <v>528</v>
      </c>
      <c r="C1134" t="s">
        <v>88</v>
      </c>
      <c r="D1134" s="55">
        <v>29040</v>
      </c>
      <c r="E1134" t="s">
        <v>439</v>
      </c>
      <c r="F1134">
        <v>29</v>
      </c>
      <c r="G1134" s="49">
        <v>32534</v>
      </c>
      <c r="H1134">
        <v>562905</v>
      </c>
      <c r="I1134" s="49">
        <v>38711</v>
      </c>
      <c r="J1134" t="s">
        <v>858</v>
      </c>
    </row>
    <row r="1135" spans="1:10" x14ac:dyDescent="0.25">
      <c r="A1135" t="s">
        <v>408</v>
      </c>
      <c r="B1135" t="s">
        <v>705</v>
      </c>
      <c r="C1135" t="s">
        <v>1016</v>
      </c>
      <c r="D1135" s="55">
        <v>24408</v>
      </c>
      <c r="E1135" t="s">
        <v>749</v>
      </c>
      <c r="F1135">
        <v>30</v>
      </c>
      <c r="G1135" s="49">
        <v>32367</v>
      </c>
      <c r="H1135">
        <v>352904</v>
      </c>
      <c r="I1135" s="49">
        <v>38545</v>
      </c>
      <c r="J1135" t="s">
        <v>858</v>
      </c>
    </row>
    <row r="1136" spans="1:10" x14ac:dyDescent="0.25">
      <c r="A1136" t="s">
        <v>454</v>
      </c>
      <c r="B1136" t="s">
        <v>671</v>
      </c>
      <c r="C1136" t="s">
        <v>968</v>
      </c>
      <c r="D1136" s="55">
        <v>27588</v>
      </c>
      <c r="E1136" t="s">
        <v>439</v>
      </c>
      <c r="F1136">
        <v>28</v>
      </c>
      <c r="G1136" s="49">
        <v>33064</v>
      </c>
      <c r="H1136">
        <v>562911</v>
      </c>
      <c r="I1136" s="49">
        <v>38414</v>
      </c>
      <c r="J1136" t="s">
        <v>858</v>
      </c>
    </row>
    <row r="1137" spans="1:10" x14ac:dyDescent="0.25">
      <c r="A1137" t="s">
        <v>408</v>
      </c>
      <c r="B1137" t="s">
        <v>524</v>
      </c>
      <c r="C1137" t="s">
        <v>1017</v>
      </c>
      <c r="D1137" s="55">
        <v>29724</v>
      </c>
      <c r="E1137" t="s">
        <v>416</v>
      </c>
      <c r="F1137">
        <v>30</v>
      </c>
      <c r="G1137" s="49">
        <v>32266</v>
      </c>
      <c r="H1137">
        <v>562910</v>
      </c>
      <c r="I1137" s="49">
        <v>38636</v>
      </c>
      <c r="J1137" t="s">
        <v>858</v>
      </c>
    </row>
    <row r="1138" spans="1:10" x14ac:dyDescent="0.25">
      <c r="A1138" t="s">
        <v>408</v>
      </c>
      <c r="B1138" t="s">
        <v>712</v>
      </c>
      <c r="C1138" t="s">
        <v>992</v>
      </c>
      <c r="D1138" s="55">
        <v>24840</v>
      </c>
      <c r="E1138" t="s">
        <v>439</v>
      </c>
      <c r="F1138">
        <v>28</v>
      </c>
      <c r="G1138" s="49">
        <v>32958</v>
      </c>
      <c r="H1138">
        <v>357191</v>
      </c>
      <c r="I1138" s="49">
        <v>38550</v>
      </c>
      <c r="J1138" t="s">
        <v>858</v>
      </c>
    </row>
    <row r="1139" spans="1:10" x14ac:dyDescent="0.25">
      <c r="A1139" t="s">
        <v>454</v>
      </c>
      <c r="B1139" t="s">
        <v>440</v>
      </c>
      <c r="C1139" t="s">
        <v>1018</v>
      </c>
      <c r="D1139" s="55">
        <v>25788</v>
      </c>
      <c r="E1139" t="s">
        <v>439</v>
      </c>
      <c r="F1139">
        <v>27</v>
      </c>
      <c r="G1139" s="49">
        <v>33493</v>
      </c>
      <c r="H1139">
        <v>567254</v>
      </c>
      <c r="I1139" s="49">
        <v>38617</v>
      </c>
      <c r="J1139" t="s">
        <v>858</v>
      </c>
    </row>
    <row r="1140" spans="1:10" x14ac:dyDescent="0.25">
      <c r="A1140" t="s">
        <v>454</v>
      </c>
      <c r="B1140" t="s">
        <v>660</v>
      </c>
      <c r="C1140" t="s">
        <v>930</v>
      </c>
      <c r="D1140" s="55">
        <v>25020</v>
      </c>
      <c r="E1140" t="s">
        <v>439</v>
      </c>
      <c r="F1140">
        <v>27</v>
      </c>
      <c r="G1140" s="49">
        <v>33333</v>
      </c>
      <c r="H1140">
        <v>357190</v>
      </c>
      <c r="I1140" s="49">
        <v>38445</v>
      </c>
      <c r="J1140" t="s">
        <v>858</v>
      </c>
    </row>
    <row r="1141" spans="1:10" x14ac:dyDescent="0.25">
      <c r="A1141" t="s">
        <v>413</v>
      </c>
      <c r="B1141" t="s">
        <v>612</v>
      </c>
      <c r="C1141" t="s">
        <v>849</v>
      </c>
      <c r="D1141" s="55">
        <v>19092</v>
      </c>
      <c r="E1141" t="s">
        <v>1019</v>
      </c>
      <c r="F1141">
        <v>30</v>
      </c>
      <c r="G1141" s="49">
        <v>32306</v>
      </c>
      <c r="H1141">
        <v>353598</v>
      </c>
      <c r="I1141" s="49">
        <v>38722</v>
      </c>
      <c r="J1141" t="s">
        <v>417</v>
      </c>
    </row>
    <row r="1142" spans="1:10" x14ac:dyDescent="0.25">
      <c r="A1142" t="s">
        <v>413</v>
      </c>
      <c r="B1142" t="s">
        <v>594</v>
      </c>
      <c r="C1142" t="s">
        <v>435</v>
      </c>
      <c r="D1142" s="55">
        <v>20940</v>
      </c>
      <c r="E1142" t="s">
        <v>877</v>
      </c>
      <c r="F1142">
        <v>42</v>
      </c>
      <c r="G1142" s="49">
        <v>27953</v>
      </c>
      <c r="H1142">
        <v>563599</v>
      </c>
      <c r="I1142" s="49">
        <v>38667</v>
      </c>
      <c r="J1142" t="s">
        <v>858</v>
      </c>
    </row>
    <row r="1143" spans="1:10" x14ac:dyDescent="0.25">
      <c r="A1143" t="s">
        <v>408</v>
      </c>
      <c r="B1143" t="s">
        <v>547</v>
      </c>
      <c r="C1143" t="s">
        <v>645</v>
      </c>
      <c r="D1143" s="55">
        <v>29532</v>
      </c>
      <c r="E1143" t="s">
        <v>1020</v>
      </c>
      <c r="F1143">
        <v>28</v>
      </c>
      <c r="G1143" s="49">
        <v>33126</v>
      </c>
      <c r="H1143">
        <v>352915</v>
      </c>
      <c r="I1143" s="49">
        <v>38682</v>
      </c>
      <c r="J1143" t="s">
        <v>858</v>
      </c>
    </row>
    <row r="1144" spans="1:10" x14ac:dyDescent="0.25">
      <c r="A1144" t="s">
        <v>408</v>
      </c>
      <c r="B1144" t="s">
        <v>506</v>
      </c>
      <c r="C1144" t="s">
        <v>892</v>
      </c>
      <c r="D1144" s="55">
        <v>21048</v>
      </c>
      <c r="E1144" t="s">
        <v>1021</v>
      </c>
      <c r="F1144">
        <v>41</v>
      </c>
      <c r="G1144" s="49">
        <v>28213</v>
      </c>
      <c r="H1144">
        <v>353589</v>
      </c>
      <c r="I1144" s="49">
        <v>38440</v>
      </c>
      <c r="J1144" t="s">
        <v>858</v>
      </c>
    </row>
    <row r="1145" spans="1:10" x14ac:dyDescent="0.25">
      <c r="A1145" t="s">
        <v>413</v>
      </c>
      <c r="B1145" t="s">
        <v>152</v>
      </c>
      <c r="C1145" t="s">
        <v>847</v>
      </c>
      <c r="D1145" s="55">
        <v>23568</v>
      </c>
      <c r="E1145" t="s">
        <v>714</v>
      </c>
      <c r="F1145">
        <v>38</v>
      </c>
      <c r="G1145" s="49">
        <v>29440</v>
      </c>
      <c r="H1145">
        <v>352900</v>
      </c>
      <c r="I1145" s="49">
        <v>38571</v>
      </c>
      <c r="J1145" t="s">
        <v>858</v>
      </c>
    </row>
    <row r="1146" spans="1:10" x14ac:dyDescent="0.25">
      <c r="A1146" t="s">
        <v>408</v>
      </c>
      <c r="B1146" t="s">
        <v>664</v>
      </c>
      <c r="C1146" t="s">
        <v>1022</v>
      </c>
      <c r="D1146" s="55">
        <v>29220</v>
      </c>
      <c r="E1146" t="s">
        <v>439</v>
      </c>
      <c r="F1146">
        <v>31</v>
      </c>
      <c r="G1146" s="49">
        <v>31862</v>
      </c>
      <c r="H1146">
        <v>562916</v>
      </c>
      <c r="I1146" s="49">
        <v>38972</v>
      </c>
      <c r="J1146" t="s">
        <v>858</v>
      </c>
    </row>
    <row r="1147" spans="1:10" x14ac:dyDescent="0.25">
      <c r="A1147" t="s">
        <v>454</v>
      </c>
      <c r="B1147" t="s">
        <v>660</v>
      </c>
      <c r="C1147" t="s">
        <v>1023</v>
      </c>
      <c r="D1147" s="55">
        <v>31164</v>
      </c>
      <c r="E1147" t="s">
        <v>439</v>
      </c>
      <c r="F1147">
        <v>29</v>
      </c>
      <c r="G1147" s="49">
        <v>32770</v>
      </c>
      <c r="H1147">
        <v>562914</v>
      </c>
      <c r="I1147" s="49">
        <v>38901</v>
      </c>
      <c r="J1147" t="s">
        <v>858</v>
      </c>
    </row>
    <row r="1148" spans="1:10" x14ac:dyDescent="0.25">
      <c r="A1148" t="s">
        <v>454</v>
      </c>
      <c r="B1148" t="s">
        <v>586</v>
      </c>
      <c r="C1148" t="s">
        <v>973</v>
      </c>
      <c r="D1148" s="55">
        <v>20556</v>
      </c>
      <c r="E1148" t="s">
        <v>439</v>
      </c>
      <c r="F1148">
        <v>28</v>
      </c>
      <c r="G1148" s="49">
        <v>33013</v>
      </c>
      <c r="H1148">
        <v>562919</v>
      </c>
      <c r="I1148" s="49">
        <v>38797</v>
      </c>
      <c r="J1148" t="s">
        <v>858</v>
      </c>
    </row>
    <row r="1149" spans="1:10" x14ac:dyDescent="0.25">
      <c r="A1149" t="s">
        <v>408</v>
      </c>
      <c r="B1149" t="s">
        <v>157</v>
      </c>
      <c r="C1149" t="s">
        <v>1024</v>
      </c>
      <c r="D1149" s="55">
        <v>25212</v>
      </c>
      <c r="E1149" t="s">
        <v>439</v>
      </c>
      <c r="F1149">
        <v>29</v>
      </c>
      <c r="G1149" s="49">
        <v>32560</v>
      </c>
      <c r="H1149">
        <v>352921</v>
      </c>
      <c r="I1149" s="49">
        <v>39012</v>
      </c>
      <c r="J1149" t="s">
        <v>858</v>
      </c>
    </row>
    <row r="1150" spans="1:10" x14ac:dyDescent="0.25">
      <c r="A1150" t="s">
        <v>454</v>
      </c>
      <c r="B1150" t="s">
        <v>564</v>
      </c>
      <c r="C1150" t="s">
        <v>1025</v>
      </c>
      <c r="D1150" s="55">
        <v>29688</v>
      </c>
      <c r="E1150" t="s">
        <v>439</v>
      </c>
      <c r="F1150">
        <v>29</v>
      </c>
      <c r="G1150" s="49">
        <v>32711</v>
      </c>
      <c r="H1150">
        <v>562920</v>
      </c>
      <c r="I1150" s="49">
        <v>38827</v>
      </c>
      <c r="J1150" t="s">
        <v>858</v>
      </c>
    </row>
    <row r="1151" spans="1:10" x14ac:dyDescent="0.25">
      <c r="A1151" t="s">
        <v>408</v>
      </c>
      <c r="B1151" t="s">
        <v>634</v>
      </c>
      <c r="C1151" t="s">
        <v>1026</v>
      </c>
      <c r="D1151" s="55">
        <v>30000</v>
      </c>
      <c r="E1151" t="s">
        <v>439</v>
      </c>
      <c r="F1151">
        <v>30</v>
      </c>
      <c r="G1151" s="49">
        <v>32106</v>
      </c>
      <c r="H1151">
        <v>562925</v>
      </c>
      <c r="I1151" s="49">
        <v>38815</v>
      </c>
      <c r="J1151" t="s">
        <v>858</v>
      </c>
    </row>
    <row r="1152" spans="1:10" x14ac:dyDescent="0.25">
      <c r="A1152" t="s">
        <v>454</v>
      </c>
      <c r="B1152" t="s">
        <v>485</v>
      </c>
      <c r="C1152" t="s">
        <v>1027</v>
      </c>
      <c r="D1152" s="55">
        <v>22788</v>
      </c>
      <c r="E1152" t="s">
        <v>416</v>
      </c>
      <c r="F1152">
        <v>31</v>
      </c>
      <c r="G1152" s="49">
        <v>31816</v>
      </c>
      <c r="H1152">
        <v>562926</v>
      </c>
      <c r="I1152" s="49">
        <v>38840</v>
      </c>
      <c r="J1152" t="s">
        <v>858</v>
      </c>
    </row>
    <row r="1153" spans="1:10" x14ac:dyDescent="0.25">
      <c r="A1153" t="s">
        <v>408</v>
      </c>
      <c r="B1153" t="s">
        <v>612</v>
      </c>
      <c r="C1153" t="s">
        <v>1028</v>
      </c>
      <c r="D1153" s="55">
        <v>25224</v>
      </c>
      <c r="E1153" t="s">
        <v>460</v>
      </c>
      <c r="F1153">
        <v>34</v>
      </c>
      <c r="G1153" s="49">
        <v>30873</v>
      </c>
      <c r="H1153">
        <v>562931</v>
      </c>
      <c r="I1153" s="49">
        <v>38964</v>
      </c>
      <c r="J1153" t="s">
        <v>858</v>
      </c>
    </row>
    <row r="1154" spans="1:10" x14ac:dyDescent="0.25">
      <c r="A1154" t="s">
        <v>454</v>
      </c>
      <c r="B1154" t="s">
        <v>652</v>
      </c>
      <c r="C1154" t="s">
        <v>1029</v>
      </c>
      <c r="D1154" s="55">
        <v>19452</v>
      </c>
      <c r="E1154" t="s">
        <v>439</v>
      </c>
      <c r="F1154">
        <v>33</v>
      </c>
      <c r="G1154" s="49">
        <v>31201</v>
      </c>
      <c r="H1154">
        <v>352930</v>
      </c>
      <c r="I1154" s="49">
        <v>38857</v>
      </c>
      <c r="J1154" t="s">
        <v>858</v>
      </c>
    </row>
    <row r="1155" spans="1:10" x14ac:dyDescent="0.25">
      <c r="A1155" t="s">
        <v>454</v>
      </c>
      <c r="B1155" t="s">
        <v>766</v>
      </c>
      <c r="C1155" t="s">
        <v>896</v>
      </c>
      <c r="D1155" s="55">
        <v>18156</v>
      </c>
      <c r="E1155" t="s">
        <v>439</v>
      </c>
      <c r="F1155">
        <v>32</v>
      </c>
      <c r="G1155" s="49">
        <v>31420</v>
      </c>
      <c r="H1155">
        <v>562932</v>
      </c>
      <c r="I1155" s="49">
        <v>38970</v>
      </c>
      <c r="J1155" t="s">
        <v>858</v>
      </c>
    </row>
    <row r="1156" spans="1:10" x14ac:dyDescent="0.25">
      <c r="A1156" t="s">
        <v>454</v>
      </c>
      <c r="B1156" t="s">
        <v>152</v>
      </c>
      <c r="C1156" t="s">
        <v>943</v>
      </c>
      <c r="D1156" s="55">
        <v>21768</v>
      </c>
      <c r="E1156" t="s">
        <v>416</v>
      </c>
      <c r="F1156">
        <v>30</v>
      </c>
      <c r="G1156" s="49">
        <v>32306</v>
      </c>
      <c r="H1156">
        <v>562927</v>
      </c>
      <c r="I1156" s="49">
        <v>38722</v>
      </c>
      <c r="J1156" t="s">
        <v>858</v>
      </c>
    </row>
    <row r="1157" spans="1:10" x14ac:dyDescent="0.25">
      <c r="A1157" t="s">
        <v>408</v>
      </c>
      <c r="B1157" t="s">
        <v>681</v>
      </c>
      <c r="C1157" t="s">
        <v>950</v>
      </c>
      <c r="D1157" s="55">
        <v>27960</v>
      </c>
      <c r="E1157" t="s">
        <v>439</v>
      </c>
      <c r="F1157">
        <v>29</v>
      </c>
      <c r="G1157" s="49">
        <v>32727</v>
      </c>
      <c r="H1157">
        <v>352936</v>
      </c>
      <c r="I1157" s="49">
        <v>38849</v>
      </c>
      <c r="J1157" t="s">
        <v>858</v>
      </c>
    </row>
    <row r="1158" spans="1:10" x14ac:dyDescent="0.25">
      <c r="A1158" t="s">
        <v>408</v>
      </c>
      <c r="B1158" t="s">
        <v>704</v>
      </c>
      <c r="C1158" t="s">
        <v>959</v>
      </c>
      <c r="D1158" s="55">
        <v>28884</v>
      </c>
      <c r="E1158" t="s">
        <v>439</v>
      </c>
      <c r="F1158">
        <v>31</v>
      </c>
      <c r="G1158" s="49">
        <v>32032</v>
      </c>
      <c r="H1158">
        <v>352935</v>
      </c>
      <c r="I1158" s="49">
        <v>38779</v>
      </c>
      <c r="J1158" t="s">
        <v>858</v>
      </c>
    </row>
    <row r="1159" spans="1:10" x14ac:dyDescent="0.25">
      <c r="A1159" t="s">
        <v>408</v>
      </c>
      <c r="B1159" t="s">
        <v>709</v>
      </c>
      <c r="C1159" t="s">
        <v>948</v>
      </c>
      <c r="D1159" s="55">
        <v>25608</v>
      </c>
      <c r="E1159" t="s">
        <v>439</v>
      </c>
      <c r="F1159">
        <v>30</v>
      </c>
      <c r="G1159" s="49">
        <v>32236</v>
      </c>
      <c r="H1159">
        <v>352934</v>
      </c>
      <c r="I1159" s="49">
        <v>39047</v>
      </c>
      <c r="J1159" t="s">
        <v>858</v>
      </c>
    </row>
    <row r="1160" spans="1:10" x14ac:dyDescent="0.25">
      <c r="A1160" t="s">
        <v>454</v>
      </c>
      <c r="B1160" t="s">
        <v>817</v>
      </c>
      <c r="C1160" t="s">
        <v>1030</v>
      </c>
      <c r="D1160" s="55">
        <v>24144</v>
      </c>
      <c r="E1160" t="s">
        <v>442</v>
      </c>
      <c r="F1160">
        <v>29</v>
      </c>
      <c r="G1160" s="49">
        <v>32662</v>
      </c>
      <c r="H1160">
        <v>352938</v>
      </c>
      <c r="I1160" s="49">
        <v>39061</v>
      </c>
      <c r="J1160" t="s">
        <v>858</v>
      </c>
    </row>
    <row r="1161" spans="1:10" x14ac:dyDescent="0.25">
      <c r="A1161" t="s">
        <v>454</v>
      </c>
      <c r="B1161" t="s">
        <v>440</v>
      </c>
      <c r="C1161" t="s">
        <v>1031</v>
      </c>
      <c r="D1161" s="55">
        <v>27504</v>
      </c>
      <c r="E1161" t="s">
        <v>416</v>
      </c>
      <c r="F1161">
        <v>30</v>
      </c>
      <c r="G1161" s="49">
        <v>32123</v>
      </c>
      <c r="H1161">
        <v>352956</v>
      </c>
      <c r="I1161" s="49">
        <v>39005</v>
      </c>
      <c r="J1161" t="s">
        <v>858</v>
      </c>
    </row>
    <row r="1162" spans="1:10" x14ac:dyDescent="0.25">
      <c r="A1162" t="s">
        <v>454</v>
      </c>
      <c r="B1162" t="s">
        <v>553</v>
      </c>
      <c r="C1162" t="s">
        <v>90</v>
      </c>
      <c r="D1162" s="55">
        <v>25728</v>
      </c>
      <c r="E1162" t="s">
        <v>439</v>
      </c>
      <c r="F1162">
        <v>28</v>
      </c>
      <c r="G1162" s="49">
        <v>32898</v>
      </c>
      <c r="H1162">
        <v>562939</v>
      </c>
      <c r="I1162" s="49">
        <v>38742</v>
      </c>
      <c r="J1162" t="s">
        <v>858</v>
      </c>
    </row>
    <row r="1163" spans="1:10" x14ac:dyDescent="0.25">
      <c r="A1163" t="s">
        <v>413</v>
      </c>
      <c r="B1163" t="s">
        <v>562</v>
      </c>
      <c r="C1163" t="s">
        <v>942</v>
      </c>
      <c r="D1163" s="55">
        <v>23832</v>
      </c>
      <c r="E1163" t="s">
        <v>741</v>
      </c>
      <c r="F1163">
        <v>34</v>
      </c>
      <c r="G1163" s="49">
        <v>30676</v>
      </c>
      <c r="H1163">
        <v>562940</v>
      </c>
      <c r="I1163" s="49">
        <v>38857</v>
      </c>
      <c r="J1163" t="s">
        <v>858</v>
      </c>
    </row>
    <row r="1164" spans="1:10" x14ac:dyDescent="0.25">
      <c r="A1164" t="s">
        <v>408</v>
      </c>
      <c r="B1164" t="s">
        <v>497</v>
      </c>
      <c r="C1164" t="s">
        <v>784</v>
      </c>
      <c r="D1164" s="55">
        <v>28728</v>
      </c>
      <c r="E1164" t="s">
        <v>439</v>
      </c>
      <c r="F1164">
        <v>33</v>
      </c>
      <c r="G1164" s="49">
        <v>30998</v>
      </c>
      <c r="H1164">
        <v>352942</v>
      </c>
      <c r="I1164" s="49">
        <v>38972</v>
      </c>
      <c r="J1164" t="s">
        <v>858</v>
      </c>
    </row>
    <row r="1165" spans="1:10" x14ac:dyDescent="0.25">
      <c r="A1165" t="s">
        <v>413</v>
      </c>
      <c r="B1165" t="s">
        <v>531</v>
      </c>
      <c r="C1165" t="s">
        <v>720</v>
      </c>
      <c r="D1165" s="55">
        <v>21420</v>
      </c>
      <c r="E1165" t="s">
        <v>457</v>
      </c>
      <c r="F1165">
        <v>36</v>
      </c>
      <c r="G1165" s="49">
        <v>30206</v>
      </c>
      <c r="H1165">
        <v>562933</v>
      </c>
      <c r="I1165" s="49">
        <v>38810</v>
      </c>
      <c r="J1165" t="s">
        <v>858</v>
      </c>
    </row>
    <row r="1166" spans="1:10" x14ac:dyDescent="0.25">
      <c r="A1166" t="s">
        <v>413</v>
      </c>
      <c r="B1166" t="s">
        <v>561</v>
      </c>
      <c r="C1166" t="s">
        <v>1032</v>
      </c>
      <c r="D1166" s="55">
        <v>29004</v>
      </c>
      <c r="E1166" t="s">
        <v>850</v>
      </c>
      <c r="F1166">
        <v>39</v>
      </c>
      <c r="G1166" s="49">
        <v>28987</v>
      </c>
      <c r="H1166">
        <v>352948</v>
      </c>
      <c r="I1166" s="49">
        <v>38764</v>
      </c>
      <c r="J1166" t="s">
        <v>858</v>
      </c>
    </row>
    <row r="1167" spans="1:10" x14ac:dyDescent="0.25">
      <c r="A1167" t="s">
        <v>408</v>
      </c>
      <c r="B1167" t="s">
        <v>646</v>
      </c>
      <c r="C1167" t="s">
        <v>1033</v>
      </c>
      <c r="D1167" s="55">
        <v>23304</v>
      </c>
      <c r="E1167" t="s">
        <v>439</v>
      </c>
      <c r="F1167">
        <v>29</v>
      </c>
      <c r="G1167" s="49">
        <v>32428</v>
      </c>
      <c r="H1167">
        <v>352947</v>
      </c>
      <c r="I1167" s="49">
        <v>38805</v>
      </c>
      <c r="J1167" t="s">
        <v>858</v>
      </c>
    </row>
    <row r="1168" spans="1:10" x14ac:dyDescent="0.25">
      <c r="A1168" t="s">
        <v>408</v>
      </c>
      <c r="B1168" t="s">
        <v>652</v>
      </c>
      <c r="C1168" t="s">
        <v>155</v>
      </c>
      <c r="D1168" s="55">
        <v>24336</v>
      </c>
      <c r="E1168" t="s">
        <v>439</v>
      </c>
      <c r="F1168">
        <v>29</v>
      </c>
      <c r="G1168" s="49">
        <v>32457</v>
      </c>
      <c r="H1168">
        <v>352950</v>
      </c>
      <c r="I1168" s="49">
        <v>38812</v>
      </c>
      <c r="J1168" t="s">
        <v>858</v>
      </c>
    </row>
    <row r="1169" spans="1:10" x14ac:dyDescent="0.25">
      <c r="A1169" t="s">
        <v>413</v>
      </c>
      <c r="B1169" t="s">
        <v>503</v>
      </c>
      <c r="C1169" t="s">
        <v>475</v>
      </c>
      <c r="D1169" s="55">
        <v>21108</v>
      </c>
      <c r="E1169" t="s">
        <v>439</v>
      </c>
      <c r="F1169">
        <v>41</v>
      </c>
      <c r="G1169" s="49">
        <v>28151</v>
      </c>
      <c r="H1169">
        <v>352952</v>
      </c>
      <c r="I1169" s="49">
        <v>38871</v>
      </c>
      <c r="J1169" t="s">
        <v>858</v>
      </c>
    </row>
    <row r="1170" spans="1:10" x14ac:dyDescent="0.25">
      <c r="A1170" t="s">
        <v>454</v>
      </c>
      <c r="B1170" t="s">
        <v>546</v>
      </c>
      <c r="C1170" t="s">
        <v>914</v>
      </c>
      <c r="D1170" s="55">
        <v>29592</v>
      </c>
      <c r="E1170" t="s">
        <v>439</v>
      </c>
      <c r="F1170">
        <v>30</v>
      </c>
      <c r="G1170" s="49">
        <v>32136</v>
      </c>
      <c r="H1170">
        <v>352958</v>
      </c>
      <c r="I1170" s="49">
        <v>38802</v>
      </c>
      <c r="J1170" t="s">
        <v>858</v>
      </c>
    </row>
    <row r="1171" spans="1:10" x14ac:dyDescent="0.25">
      <c r="A1171" t="s">
        <v>408</v>
      </c>
      <c r="B1171" t="s">
        <v>569</v>
      </c>
      <c r="C1171" t="s">
        <v>713</v>
      </c>
      <c r="D1171" s="55">
        <v>20580</v>
      </c>
      <c r="E1171" t="s">
        <v>749</v>
      </c>
      <c r="F1171">
        <v>30</v>
      </c>
      <c r="G1171" s="49">
        <v>32121</v>
      </c>
      <c r="H1171">
        <v>562955</v>
      </c>
      <c r="I1171" s="49">
        <v>38743</v>
      </c>
      <c r="J1171" t="s">
        <v>858</v>
      </c>
    </row>
    <row r="1172" spans="1:10" x14ac:dyDescent="0.25">
      <c r="A1172" t="s">
        <v>408</v>
      </c>
      <c r="B1172" t="s">
        <v>497</v>
      </c>
      <c r="C1172" t="s">
        <v>1034</v>
      </c>
      <c r="D1172" s="55">
        <v>30132</v>
      </c>
      <c r="E1172" t="s">
        <v>1020</v>
      </c>
      <c r="F1172">
        <v>31</v>
      </c>
      <c r="G1172" s="49">
        <v>31872</v>
      </c>
      <c r="H1172">
        <v>562964</v>
      </c>
      <c r="I1172" s="49">
        <v>38997</v>
      </c>
      <c r="J1172" t="s">
        <v>858</v>
      </c>
    </row>
    <row r="1173" spans="1:10" x14ac:dyDescent="0.25">
      <c r="A1173" t="s">
        <v>454</v>
      </c>
      <c r="B1173" t="s">
        <v>791</v>
      </c>
      <c r="C1173" t="s">
        <v>1035</v>
      </c>
      <c r="D1173" s="55">
        <v>26724</v>
      </c>
      <c r="E1173" t="s">
        <v>1020</v>
      </c>
      <c r="F1173">
        <v>30</v>
      </c>
      <c r="G1173" s="49">
        <v>32359</v>
      </c>
      <c r="H1173">
        <v>352962</v>
      </c>
      <c r="I1173" s="49">
        <v>39059</v>
      </c>
      <c r="J1173" t="s">
        <v>858</v>
      </c>
    </row>
    <row r="1174" spans="1:10" x14ac:dyDescent="0.25">
      <c r="A1174" t="s">
        <v>454</v>
      </c>
      <c r="B1174" t="s">
        <v>414</v>
      </c>
      <c r="C1174" t="s">
        <v>984</v>
      </c>
      <c r="D1174" s="55">
        <v>29772</v>
      </c>
      <c r="E1174" t="s">
        <v>1020</v>
      </c>
      <c r="F1174">
        <v>30</v>
      </c>
      <c r="G1174" s="49">
        <v>32311</v>
      </c>
      <c r="H1174">
        <v>352961</v>
      </c>
      <c r="I1174" s="49">
        <v>39031</v>
      </c>
      <c r="J1174" t="s">
        <v>858</v>
      </c>
    </row>
    <row r="1175" spans="1:10" x14ac:dyDescent="0.25">
      <c r="A1175" t="s">
        <v>408</v>
      </c>
      <c r="B1175" t="s">
        <v>610</v>
      </c>
      <c r="C1175" t="s">
        <v>1026</v>
      </c>
      <c r="D1175" s="55">
        <v>21588</v>
      </c>
      <c r="E1175" t="s">
        <v>1020</v>
      </c>
      <c r="F1175">
        <v>29</v>
      </c>
      <c r="G1175" s="49">
        <v>32681</v>
      </c>
      <c r="H1175">
        <v>562963</v>
      </c>
      <c r="I1175" s="49">
        <v>38941</v>
      </c>
      <c r="J1175" t="s">
        <v>858</v>
      </c>
    </row>
    <row r="1176" spans="1:10" x14ac:dyDescent="0.25">
      <c r="A1176" t="s">
        <v>454</v>
      </c>
      <c r="B1176" t="s">
        <v>500</v>
      </c>
      <c r="C1176" t="s">
        <v>985</v>
      </c>
      <c r="D1176" s="55">
        <v>29652</v>
      </c>
      <c r="E1176" t="s">
        <v>1020</v>
      </c>
      <c r="F1176">
        <v>28</v>
      </c>
      <c r="G1176" s="49">
        <v>32909</v>
      </c>
      <c r="H1176">
        <v>562965</v>
      </c>
      <c r="I1176" s="49">
        <v>38866</v>
      </c>
      <c r="J1176" t="s">
        <v>858</v>
      </c>
    </row>
    <row r="1177" spans="1:10" x14ac:dyDescent="0.25">
      <c r="A1177" t="s">
        <v>454</v>
      </c>
      <c r="B1177" t="s">
        <v>481</v>
      </c>
      <c r="C1177" t="s">
        <v>942</v>
      </c>
      <c r="D1177" s="55">
        <v>20580</v>
      </c>
      <c r="E1177" t="s">
        <v>749</v>
      </c>
      <c r="F1177">
        <v>32</v>
      </c>
      <c r="G1177" s="49">
        <v>31585</v>
      </c>
      <c r="H1177">
        <v>352960</v>
      </c>
      <c r="I1177" s="49">
        <v>39046</v>
      </c>
      <c r="J1177" t="s">
        <v>858</v>
      </c>
    </row>
    <row r="1178" spans="1:10" x14ac:dyDescent="0.25">
      <c r="A1178" t="s">
        <v>408</v>
      </c>
      <c r="B1178" t="s">
        <v>712</v>
      </c>
      <c r="C1178" t="s">
        <v>959</v>
      </c>
      <c r="D1178" s="55">
        <v>19836</v>
      </c>
      <c r="E1178" t="s">
        <v>622</v>
      </c>
      <c r="F1178">
        <v>32</v>
      </c>
      <c r="G1178" s="49">
        <v>31554</v>
      </c>
      <c r="H1178">
        <v>562966</v>
      </c>
      <c r="I1178" s="49">
        <v>39059</v>
      </c>
      <c r="J1178" t="s">
        <v>858</v>
      </c>
    </row>
    <row r="1179" spans="1:10" x14ac:dyDescent="0.25">
      <c r="A1179" t="s">
        <v>413</v>
      </c>
      <c r="B1179" t="s">
        <v>157</v>
      </c>
      <c r="C1179" t="s">
        <v>896</v>
      </c>
      <c r="D1179" s="55">
        <v>30780</v>
      </c>
      <c r="E1179" t="s">
        <v>460</v>
      </c>
      <c r="F1179">
        <v>42</v>
      </c>
      <c r="G1179" s="49">
        <v>28015</v>
      </c>
      <c r="H1179">
        <v>352956</v>
      </c>
      <c r="I1179" s="49">
        <v>38982</v>
      </c>
      <c r="J1179" t="s">
        <v>858</v>
      </c>
    </row>
    <row r="1180" spans="1:10" x14ac:dyDescent="0.25">
      <c r="A1180" t="s">
        <v>454</v>
      </c>
      <c r="B1180" t="s">
        <v>497</v>
      </c>
      <c r="C1180" t="s">
        <v>1036</v>
      </c>
      <c r="D1180" s="55">
        <v>28800</v>
      </c>
      <c r="E1180" t="s">
        <v>460</v>
      </c>
      <c r="F1180">
        <v>30</v>
      </c>
      <c r="G1180" s="49">
        <v>32398</v>
      </c>
      <c r="H1180">
        <v>352954</v>
      </c>
      <c r="I1180" s="49">
        <v>38758</v>
      </c>
      <c r="J1180" t="s">
        <v>858</v>
      </c>
    </row>
    <row r="1181" spans="1:10" x14ac:dyDescent="0.25">
      <c r="A1181" t="s">
        <v>454</v>
      </c>
      <c r="B1181" t="s">
        <v>155</v>
      </c>
      <c r="C1181" t="s">
        <v>796</v>
      </c>
      <c r="D1181" s="55">
        <v>20052</v>
      </c>
      <c r="E1181" t="s">
        <v>1037</v>
      </c>
      <c r="F1181">
        <v>42</v>
      </c>
      <c r="G1181" s="49">
        <v>27677</v>
      </c>
      <c r="H1181">
        <v>562967</v>
      </c>
      <c r="I1181" s="49">
        <v>38872</v>
      </c>
      <c r="J1181" t="s">
        <v>858</v>
      </c>
    </row>
    <row r="1182" spans="1:10" x14ac:dyDescent="0.25">
      <c r="A1182" t="s">
        <v>413</v>
      </c>
      <c r="B1182" t="s">
        <v>534</v>
      </c>
      <c r="C1182" t="s">
        <v>942</v>
      </c>
      <c r="D1182" s="55">
        <v>18192</v>
      </c>
      <c r="E1182" t="s">
        <v>416</v>
      </c>
      <c r="F1182">
        <v>32</v>
      </c>
      <c r="G1182" s="49">
        <v>31631</v>
      </c>
      <c r="H1182">
        <v>562968</v>
      </c>
      <c r="I1182" s="49">
        <v>38854</v>
      </c>
      <c r="J1182" t="s">
        <v>858</v>
      </c>
    </row>
    <row r="1183" spans="1:10" x14ac:dyDescent="0.25">
      <c r="A1183" t="s">
        <v>454</v>
      </c>
      <c r="B1183" t="s">
        <v>559</v>
      </c>
      <c r="C1183" t="s">
        <v>942</v>
      </c>
      <c r="D1183" s="55">
        <v>27996</v>
      </c>
      <c r="E1183" t="s">
        <v>439</v>
      </c>
      <c r="F1183">
        <v>29</v>
      </c>
      <c r="G1183" s="49">
        <v>32427</v>
      </c>
      <c r="H1183">
        <v>562969</v>
      </c>
      <c r="I1183" s="49">
        <v>38871</v>
      </c>
      <c r="J1183" t="s">
        <v>858</v>
      </c>
    </row>
    <row r="1184" spans="1:10" x14ac:dyDescent="0.25">
      <c r="A1184" t="s">
        <v>413</v>
      </c>
      <c r="B1184" t="s">
        <v>662</v>
      </c>
      <c r="C1184" t="s">
        <v>1038</v>
      </c>
      <c r="D1184" s="55">
        <v>25620</v>
      </c>
      <c r="E1184" t="s">
        <v>439</v>
      </c>
      <c r="F1184">
        <v>37</v>
      </c>
      <c r="G1184" s="49">
        <v>29771</v>
      </c>
      <c r="H1184">
        <v>562970</v>
      </c>
      <c r="I1184" s="49">
        <v>38842</v>
      </c>
      <c r="J1184" t="s">
        <v>858</v>
      </c>
    </row>
    <row r="1185" spans="1:10" x14ac:dyDescent="0.25">
      <c r="A1185" t="s">
        <v>454</v>
      </c>
      <c r="B1185" t="s">
        <v>152</v>
      </c>
      <c r="C1185" t="s">
        <v>175</v>
      </c>
      <c r="D1185" s="55">
        <v>31116</v>
      </c>
      <c r="E1185" t="s">
        <v>416</v>
      </c>
      <c r="F1185">
        <v>33</v>
      </c>
      <c r="G1185" s="49">
        <v>31122</v>
      </c>
      <c r="H1185">
        <v>562985</v>
      </c>
      <c r="I1185" s="49">
        <v>39061</v>
      </c>
      <c r="J1185" t="s">
        <v>858</v>
      </c>
    </row>
    <row r="1186" spans="1:10" x14ac:dyDescent="0.25">
      <c r="A1186" t="s">
        <v>413</v>
      </c>
      <c r="B1186" t="s">
        <v>817</v>
      </c>
      <c r="C1186" t="s">
        <v>937</v>
      </c>
      <c r="D1186" s="55">
        <v>28416</v>
      </c>
      <c r="E1186" t="s">
        <v>749</v>
      </c>
      <c r="F1186">
        <v>34</v>
      </c>
      <c r="G1186" s="49">
        <v>30845</v>
      </c>
      <c r="H1186">
        <v>352981</v>
      </c>
      <c r="I1186" s="49">
        <v>38725</v>
      </c>
      <c r="J1186" t="s">
        <v>858</v>
      </c>
    </row>
    <row r="1187" spans="1:10" x14ac:dyDescent="0.25">
      <c r="A1187" t="s">
        <v>408</v>
      </c>
      <c r="B1187" t="s">
        <v>528</v>
      </c>
      <c r="C1187" t="s">
        <v>1039</v>
      </c>
      <c r="D1187" s="55">
        <v>28368</v>
      </c>
      <c r="E1187" t="s">
        <v>439</v>
      </c>
      <c r="F1187">
        <v>32</v>
      </c>
      <c r="G1187" s="49">
        <v>31610</v>
      </c>
      <c r="H1187">
        <v>562990</v>
      </c>
      <c r="I1187" s="49">
        <v>38859</v>
      </c>
      <c r="J1187" t="s">
        <v>858</v>
      </c>
    </row>
    <row r="1188" spans="1:10" x14ac:dyDescent="0.25">
      <c r="A1188" t="s">
        <v>454</v>
      </c>
      <c r="B1188" t="s">
        <v>766</v>
      </c>
      <c r="C1188" t="s">
        <v>969</v>
      </c>
      <c r="D1188" s="55">
        <v>21360</v>
      </c>
      <c r="E1188" t="s">
        <v>439</v>
      </c>
      <c r="F1188">
        <v>31</v>
      </c>
      <c r="G1188" s="49">
        <v>31968</v>
      </c>
      <c r="H1188">
        <v>562992</v>
      </c>
      <c r="I1188" s="49">
        <v>38880</v>
      </c>
      <c r="J1188" t="s">
        <v>858</v>
      </c>
    </row>
    <row r="1189" spans="1:10" x14ac:dyDescent="0.25">
      <c r="A1189" t="s">
        <v>408</v>
      </c>
      <c r="B1189" t="s">
        <v>511</v>
      </c>
      <c r="C1189" t="s">
        <v>779</v>
      </c>
      <c r="D1189" s="55">
        <v>23724</v>
      </c>
      <c r="E1189" t="s">
        <v>439</v>
      </c>
      <c r="F1189">
        <v>29</v>
      </c>
      <c r="G1189" s="49">
        <v>32619</v>
      </c>
      <c r="H1189">
        <v>352999</v>
      </c>
      <c r="I1189" s="49">
        <v>39205</v>
      </c>
      <c r="J1189" t="s">
        <v>858</v>
      </c>
    </row>
    <row r="1190" spans="1:10" x14ac:dyDescent="0.25">
      <c r="A1190" t="s">
        <v>413</v>
      </c>
      <c r="B1190" t="s">
        <v>528</v>
      </c>
      <c r="C1190" t="s">
        <v>984</v>
      </c>
      <c r="D1190" s="55">
        <v>18804</v>
      </c>
      <c r="E1190" t="s">
        <v>439</v>
      </c>
      <c r="F1190">
        <v>32</v>
      </c>
      <c r="G1190" s="49">
        <v>31615</v>
      </c>
      <c r="H1190">
        <v>352991</v>
      </c>
      <c r="I1190" s="49">
        <v>39441</v>
      </c>
      <c r="J1190" t="s">
        <v>858</v>
      </c>
    </row>
    <row r="1191" spans="1:10" x14ac:dyDescent="0.25">
      <c r="A1191" t="s">
        <v>454</v>
      </c>
      <c r="B1191" t="s">
        <v>434</v>
      </c>
      <c r="C1191" t="s">
        <v>1040</v>
      </c>
      <c r="D1191" s="55">
        <v>21048</v>
      </c>
      <c r="E1191" t="s">
        <v>439</v>
      </c>
      <c r="F1191">
        <v>32</v>
      </c>
      <c r="G1191" s="49">
        <v>31469</v>
      </c>
      <c r="H1191">
        <v>563003</v>
      </c>
      <c r="I1191" s="49">
        <v>39275</v>
      </c>
      <c r="J1191" t="s">
        <v>858</v>
      </c>
    </row>
    <row r="1192" spans="1:10" x14ac:dyDescent="0.25">
      <c r="A1192" t="s">
        <v>413</v>
      </c>
      <c r="B1192" t="s">
        <v>519</v>
      </c>
      <c r="C1192" t="s">
        <v>914</v>
      </c>
      <c r="D1192" s="55">
        <v>27072</v>
      </c>
      <c r="E1192" t="s">
        <v>416</v>
      </c>
      <c r="F1192">
        <v>36</v>
      </c>
      <c r="G1192" s="49">
        <v>30144</v>
      </c>
      <c r="H1192">
        <v>353002</v>
      </c>
      <c r="I1192" s="49">
        <v>39144</v>
      </c>
      <c r="J1192" t="s">
        <v>858</v>
      </c>
    </row>
    <row r="1193" spans="1:10" x14ac:dyDescent="0.25">
      <c r="A1193" t="s">
        <v>454</v>
      </c>
      <c r="B1193" t="s">
        <v>448</v>
      </c>
      <c r="C1193" t="s">
        <v>1041</v>
      </c>
      <c r="D1193" s="55">
        <v>31200</v>
      </c>
      <c r="E1193" t="s">
        <v>439</v>
      </c>
      <c r="F1193">
        <v>37</v>
      </c>
      <c r="G1193" s="49">
        <v>29532</v>
      </c>
      <c r="H1193">
        <v>562971</v>
      </c>
      <c r="I1193" s="49">
        <v>39366</v>
      </c>
      <c r="J1193" t="s">
        <v>858</v>
      </c>
    </row>
    <row r="1194" spans="1:10" x14ac:dyDescent="0.25">
      <c r="A1194" t="s">
        <v>408</v>
      </c>
      <c r="B1194" t="s">
        <v>590</v>
      </c>
      <c r="C1194" t="s">
        <v>828</v>
      </c>
      <c r="D1194" s="55">
        <v>20220</v>
      </c>
      <c r="E1194" t="s">
        <v>439</v>
      </c>
      <c r="F1194">
        <v>34</v>
      </c>
      <c r="G1194" s="49">
        <v>30608</v>
      </c>
      <c r="H1194">
        <v>353000</v>
      </c>
      <c r="I1194" s="49">
        <v>39280</v>
      </c>
      <c r="J1194" t="s">
        <v>858</v>
      </c>
    </row>
    <row r="1195" spans="1:10" x14ac:dyDescent="0.25">
      <c r="A1195" t="s">
        <v>454</v>
      </c>
      <c r="B1195" t="s">
        <v>553</v>
      </c>
      <c r="C1195" t="s">
        <v>928</v>
      </c>
      <c r="D1195" s="55">
        <v>20004</v>
      </c>
      <c r="E1195" t="s">
        <v>416</v>
      </c>
      <c r="F1195">
        <v>32</v>
      </c>
      <c r="G1195" s="49">
        <v>31438</v>
      </c>
      <c r="H1195">
        <v>352988</v>
      </c>
      <c r="I1195" s="49">
        <v>39347</v>
      </c>
      <c r="J1195" t="s">
        <v>858</v>
      </c>
    </row>
    <row r="1196" spans="1:10" x14ac:dyDescent="0.25">
      <c r="A1196" t="s">
        <v>454</v>
      </c>
      <c r="B1196" t="s">
        <v>553</v>
      </c>
      <c r="C1196" t="s">
        <v>907</v>
      </c>
      <c r="D1196" s="55">
        <v>24228</v>
      </c>
      <c r="E1196" t="s">
        <v>439</v>
      </c>
      <c r="F1196">
        <v>30</v>
      </c>
      <c r="G1196" s="49">
        <v>32093</v>
      </c>
      <c r="H1196">
        <v>563007</v>
      </c>
      <c r="I1196" s="49">
        <v>39175</v>
      </c>
      <c r="J1196" t="s">
        <v>858</v>
      </c>
    </row>
    <row r="1197" spans="1:10" x14ac:dyDescent="0.25">
      <c r="A1197" t="s">
        <v>454</v>
      </c>
      <c r="B1197" t="s">
        <v>623</v>
      </c>
      <c r="C1197" t="s">
        <v>928</v>
      </c>
      <c r="D1197" s="55">
        <v>25860</v>
      </c>
      <c r="E1197" t="s">
        <v>439</v>
      </c>
      <c r="F1197">
        <v>31</v>
      </c>
      <c r="G1197" s="49">
        <v>31932</v>
      </c>
      <c r="H1197">
        <v>563009</v>
      </c>
      <c r="I1197" s="49">
        <v>39442</v>
      </c>
      <c r="J1197" t="s">
        <v>858</v>
      </c>
    </row>
    <row r="1198" spans="1:10" x14ac:dyDescent="0.25">
      <c r="A1198" t="s">
        <v>408</v>
      </c>
      <c r="B1198" t="s">
        <v>414</v>
      </c>
      <c r="C1198" t="s">
        <v>950</v>
      </c>
      <c r="D1198" s="55">
        <v>23640</v>
      </c>
      <c r="E1198" t="s">
        <v>1042</v>
      </c>
      <c r="F1198">
        <v>32</v>
      </c>
      <c r="G1198" s="49">
        <v>31464</v>
      </c>
      <c r="H1198">
        <v>352980</v>
      </c>
      <c r="I1198" s="49">
        <v>39397</v>
      </c>
      <c r="J1198" t="s">
        <v>858</v>
      </c>
    </row>
    <row r="1199" spans="1:10" x14ac:dyDescent="0.25">
      <c r="A1199" t="s">
        <v>408</v>
      </c>
      <c r="B1199" t="s">
        <v>464</v>
      </c>
      <c r="C1199" t="s">
        <v>828</v>
      </c>
      <c r="D1199" s="55">
        <v>23364</v>
      </c>
      <c r="E1199" t="s">
        <v>868</v>
      </c>
      <c r="F1199">
        <v>43</v>
      </c>
      <c r="G1199" s="49">
        <v>27340</v>
      </c>
      <c r="H1199">
        <v>353013</v>
      </c>
      <c r="I1199" s="49">
        <v>39412</v>
      </c>
      <c r="J1199" t="s">
        <v>858</v>
      </c>
    </row>
    <row r="1200" spans="1:10" x14ac:dyDescent="0.25">
      <c r="A1200" t="s">
        <v>413</v>
      </c>
      <c r="B1200" t="s">
        <v>704</v>
      </c>
      <c r="C1200" t="s">
        <v>539</v>
      </c>
      <c r="D1200" s="55">
        <v>26208</v>
      </c>
      <c r="E1200" t="s">
        <v>442</v>
      </c>
      <c r="F1200">
        <v>47</v>
      </c>
      <c r="G1200" s="49">
        <v>25883</v>
      </c>
      <c r="H1200">
        <v>353018</v>
      </c>
      <c r="I1200" s="49">
        <v>39170</v>
      </c>
      <c r="J1200" t="s">
        <v>858</v>
      </c>
    </row>
    <row r="1201" spans="1:10" x14ac:dyDescent="0.25">
      <c r="A1201" t="s">
        <v>408</v>
      </c>
      <c r="B1201" t="s">
        <v>157</v>
      </c>
      <c r="C1201" t="s">
        <v>913</v>
      </c>
      <c r="D1201" s="55">
        <v>26544</v>
      </c>
      <c r="E1201" t="s">
        <v>439</v>
      </c>
      <c r="F1201">
        <v>38</v>
      </c>
      <c r="G1201" s="49">
        <v>29358</v>
      </c>
      <c r="H1201">
        <v>353015</v>
      </c>
      <c r="I1201" s="49">
        <v>39301</v>
      </c>
      <c r="J1201" t="s">
        <v>858</v>
      </c>
    </row>
    <row r="1202" spans="1:10" x14ac:dyDescent="0.25">
      <c r="A1202" t="s">
        <v>454</v>
      </c>
      <c r="B1202" t="s">
        <v>157</v>
      </c>
      <c r="C1202" t="s">
        <v>922</v>
      </c>
      <c r="D1202" s="55">
        <v>30492</v>
      </c>
      <c r="E1202" t="s">
        <v>958</v>
      </c>
      <c r="F1202">
        <v>34</v>
      </c>
      <c r="G1202" s="49">
        <v>30746</v>
      </c>
      <c r="H1202">
        <v>562994</v>
      </c>
      <c r="I1202" s="49">
        <v>39337</v>
      </c>
      <c r="J1202" t="s">
        <v>858</v>
      </c>
    </row>
    <row r="1203" spans="1:10" x14ac:dyDescent="0.25">
      <c r="A1203" t="s">
        <v>454</v>
      </c>
      <c r="B1203" t="s">
        <v>719</v>
      </c>
      <c r="C1203" t="s">
        <v>973</v>
      </c>
      <c r="D1203" s="55">
        <v>24756</v>
      </c>
      <c r="E1203" t="s">
        <v>439</v>
      </c>
      <c r="F1203">
        <v>31</v>
      </c>
      <c r="G1203" s="49">
        <v>31909</v>
      </c>
      <c r="H1203">
        <v>563019</v>
      </c>
      <c r="I1203" s="49">
        <v>39266</v>
      </c>
      <c r="J1203" t="s">
        <v>858</v>
      </c>
    </row>
    <row r="1204" spans="1:10" x14ac:dyDescent="0.25">
      <c r="A1204" t="s">
        <v>413</v>
      </c>
      <c r="B1204" t="s">
        <v>437</v>
      </c>
      <c r="C1204" t="s">
        <v>510</v>
      </c>
      <c r="D1204" s="55">
        <v>30948</v>
      </c>
      <c r="E1204" t="s">
        <v>678</v>
      </c>
      <c r="F1204">
        <v>47</v>
      </c>
      <c r="G1204" s="49">
        <v>25938</v>
      </c>
      <c r="H1204">
        <v>563012</v>
      </c>
      <c r="I1204" s="49">
        <v>39162</v>
      </c>
      <c r="J1204" t="s">
        <v>466</v>
      </c>
    </row>
    <row r="1205" spans="1:10" x14ac:dyDescent="0.25">
      <c r="A1205" t="s">
        <v>413</v>
      </c>
      <c r="B1205" t="s">
        <v>485</v>
      </c>
      <c r="C1205" t="s">
        <v>1043</v>
      </c>
      <c r="D1205" s="55">
        <v>19140</v>
      </c>
      <c r="E1205" t="s">
        <v>447</v>
      </c>
      <c r="F1205">
        <v>50</v>
      </c>
      <c r="G1205" s="49">
        <v>24787</v>
      </c>
      <c r="H1205">
        <v>562995</v>
      </c>
      <c r="I1205" s="49">
        <v>39377</v>
      </c>
      <c r="J1205" t="s">
        <v>466</v>
      </c>
    </row>
    <row r="1206" spans="1:10" x14ac:dyDescent="0.25">
      <c r="A1206" t="s">
        <v>408</v>
      </c>
      <c r="B1206" t="s">
        <v>784</v>
      </c>
      <c r="C1206" t="s">
        <v>870</v>
      </c>
      <c r="D1206" s="55">
        <v>27108</v>
      </c>
      <c r="E1206" t="s">
        <v>560</v>
      </c>
      <c r="F1206">
        <v>39</v>
      </c>
      <c r="G1206" s="49">
        <v>29048</v>
      </c>
      <c r="H1206">
        <v>353005</v>
      </c>
      <c r="I1206" s="49">
        <v>39192</v>
      </c>
      <c r="J1206" t="s">
        <v>858</v>
      </c>
    </row>
    <row r="1207" spans="1:10" x14ac:dyDescent="0.25">
      <c r="A1207" t="s">
        <v>454</v>
      </c>
      <c r="B1207" t="s">
        <v>541</v>
      </c>
      <c r="C1207" t="s">
        <v>1044</v>
      </c>
      <c r="D1207" s="55">
        <v>30144</v>
      </c>
      <c r="E1207" t="s">
        <v>439</v>
      </c>
      <c r="F1207">
        <v>26</v>
      </c>
      <c r="G1207" s="49">
        <v>33523</v>
      </c>
      <c r="H1207">
        <v>563021</v>
      </c>
      <c r="I1207" s="49">
        <v>39180</v>
      </c>
      <c r="J1207" t="s">
        <v>858</v>
      </c>
    </row>
    <row r="1208" spans="1:10" x14ac:dyDescent="0.25">
      <c r="A1208" t="s">
        <v>454</v>
      </c>
      <c r="B1208" t="s">
        <v>719</v>
      </c>
      <c r="C1208" t="s">
        <v>847</v>
      </c>
      <c r="D1208" s="55">
        <v>21060</v>
      </c>
      <c r="E1208" t="s">
        <v>439</v>
      </c>
      <c r="F1208">
        <v>38</v>
      </c>
      <c r="G1208" s="49">
        <v>29375</v>
      </c>
      <c r="H1208">
        <v>563026</v>
      </c>
      <c r="I1208" s="49">
        <v>39205</v>
      </c>
      <c r="J1208" t="s">
        <v>858</v>
      </c>
    </row>
    <row r="1209" spans="1:10" x14ac:dyDescent="0.25">
      <c r="A1209" t="s">
        <v>454</v>
      </c>
      <c r="B1209" t="s">
        <v>712</v>
      </c>
      <c r="C1209" t="s">
        <v>970</v>
      </c>
      <c r="D1209" s="55">
        <v>30024</v>
      </c>
      <c r="E1209" t="s">
        <v>622</v>
      </c>
      <c r="F1209">
        <v>31</v>
      </c>
      <c r="G1209" s="49">
        <v>32039</v>
      </c>
      <c r="H1209">
        <v>563024</v>
      </c>
      <c r="I1209" s="49">
        <v>39329</v>
      </c>
      <c r="J1209" t="s">
        <v>858</v>
      </c>
    </row>
    <row r="1210" spans="1:10" x14ac:dyDescent="0.25">
      <c r="A1210" t="s">
        <v>408</v>
      </c>
      <c r="B1210" t="s">
        <v>713</v>
      </c>
      <c r="C1210" t="s">
        <v>1026</v>
      </c>
      <c r="D1210" s="55">
        <v>20520</v>
      </c>
      <c r="E1210" t="s">
        <v>577</v>
      </c>
      <c r="F1210">
        <v>30</v>
      </c>
      <c r="G1210" s="49">
        <v>32183</v>
      </c>
      <c r="H1210">
        <v>353035</v>
      </c>
      <c r="I1210" s="49">
        <v>39588</v>
      </c>
      <c r="J1210" t="s">
        <v>858</v>
      </c>
    </row>
    <row r="1211" spans="1:10" x14ac:dyDescent="0.25">
      <c r="A1211" t="s">
        <v>408</v>
      </c>
      <c r="B1211" t="s">
        <v>590</v>
      </c>
      <c r="C1211" t="s">
        <v>608</v>
      </c>
      <c r="D1211" s="55">
        <v>28632</v>
      </c>
      <c r="E1211" t="s">
        <v>439</v>
      </c>
      <c r="F1211">
        <v>26</v>
      </c>
      <c r="G1211" s="49">
        <v>33584</v>
      </c>
      <c r="H1211">
        <v>567331</v>
      </c>
      <c r="I1211" s="49">
        <v>39701</v>
      </c>
      <c r="J1211" t="s">
        <v>858</v>
      </c>
    </row>
    <row r="1212" spans="1:10" x14ac:dyDescent="0.25">
      <c r="A1212" t="s">
        <v>408</v>
      </c>
      <c r="B1212" t="s">
        <v>488</v>
      </c>
      <c r="C1212" t="s">
        <v>459</v>
      </c>
      <c r="D1212" s="55">
        <v>25056</v>
      </c>
      <c r="E1212" t="s">
        <v>548</v>
      </c>
      <c r="F1212">
        <v>35</v>
      </c>
      <c r="G1212" s="49">
        <v>30368</v>
      </c>
      <c r="H1212">
        <v>563029</v>
      </c>
      <c r="I1212" s="49">
        <v>39452</v>
      </c>
      <c r="J1212" t="s">
        <v>858</v>
      </c>
    </row>
    <row r="1213" spans="1:10" x14ac:dyDescent="0.25">
      <c r="A1213" t="s">
        <v>408</v>
      </c>
      <c r="B1213" t="s">
        <v>665</v>
      </c>
      <c r="C1213" t="s">
        <v>490</v>
      </c>
      <c r="D1213" s="55">
        <v>23892</v>
      </c>
      <c r="E1213" t="s">
        <v>439</v>
      </c>
      <c r="F1213">
        <v>28</v>
      </c>
      <c r="G1213" s="49">
        <v>33095</v>
      </c>
      <c r="H1213">
        <v>357336</v>
      </c>
      <c r="I1213" s="49">
        <v>39580</v>
      </c>
      <c r="J1213" t="s">
        <v>858</v>
      </c>
    </row>
    <row r="1214" spans="1:10" x14ac:dyDescent="0.25">
      <c r="A1214" t="s">
        <v>408</v>
      </c>
      <c r="B1214" t="s">
        <v>645</v>
      </c>
      <c r="C1214" t="s">
        <v>471</v>
      </c>
      <c r="D1214" s="55">
        <v>26796</v>
      </c>
      <c r="E1214" t="s">
        <v>439</v>
      </c>
      <c r="F1214">
        <v>26</v>
      </c>
      <c r="G1214" s="49">
        <v>33554</v>
      </c>
      <c r="H1214">
        <v>563030</v>
      </c>
      <c r="I1214" s="49">
        <v>39510</v>
      </c>
      <c r="J1214" t="s">
        <v>858</v>
      </c>
    </row>
    <row r="1215" spans="1:10" x14ac:dyDescent="0.25">
      <c r="A1215" t="s">
        <v>408</v>
      </c>
      <c r="B1215" t="s">
        <v>660</v>
      </c>
      <c r="C1215" t="s">
        <v>679</v>
      </c>
      <c r="D1215" s="55">
        <v>18936</v>
      </c>
      <c r="E1215" t="s">
        <v>536</v>
      </c>
      <c r="F1215">
        <v>42</v>
      </c>
      <c r="G1215" s="49">
        <v>27945</v>
      </c>
      <c r="H1215">
        <v>353008</v>
      </c>
      <c r="I1215" s="49">
        <v>39778</v>
      </c>
      <c r="J1215" t="s">
        <v>858</v>
      </c>
    </row>
    <row r="1216" spans="1:10" x14ac:dyDescent="0.25">
      <c r="A1216" t="s">
        <v>413</v>
      </c>
      <c r="B1216" t="s">
        <v>719</v>
      </c>
      <c r="C1216" t="s">
        <v>1045</v>
      </c>
      <c r="D1216" s="55">
        <v>20700</v>
      </c>
      <c r="E1216" t="s">
        <v>428</v>
      </c>
      <c r="F1216">
        <v>33</v>
      </c>
      <c r="G1216" s="49">
        <v>31140</v>
      </c>
      <c r="H1216">
        <v>563023</v>
      </c>
      <c r="I1216" s="49">
        <v>39792</v>
      </c>
      <c r="J1216" t="s">
        <v>858</v>
      </c>
    </row>
    <row r="1217" spans="1:10" x14ac:dyDescent="0.25">
      <c r="A1217" t="s">
        <v>454</v>
      </c>
      <c r="B1217" t="s">
        <v>509</v>
      </c>
      <c r="C1217" t="s">
        <v>640</v>
      </c>
      <c r="D1217" s="55">
        <v>26088</v>
      </c>
      <c r="E1217" t="s">
        <v>1046</v>
      </c>
      <c r="F1217">
        <v>50</v>
      </c>
      <c r="G1217" s="49">
        <v>25036</v>
      </c>
      <c r="H1217">
        <v>563031</v>
      </c>
      <c r="I1217" s="49">
        <v>39736</v>
      </c>
      <c r="J1217" t="s">
        <v>858</v>
      </c>
    </row>
    <row r="1218" spans="1:10" x14ac:dyDescent="0.25">
      <c r="A1218" t="s">
        <v>408</v>
      </c>
      <c r="B1218" t="s">
        <v>488</v>
      </c>
      <c r="C1218" t="s">
        <v>1034</v>
      </c>
      <c r="D1218" s="55">
        <v>23040</v>
      </c>
      <c r="E1218" t="s">
        <v>1046</v>
      </c>
      <c r="F1218">
        <v>34</v>
      </c>
      <c r="G1218" s="49">
        <v>30658</v>
      </c>
      <c r="H1218">
        <v>353033</v>
      </c>
      <c r="I1218" s="49">
        <v>39472</v>
      </c>
      <c r="J1218" t="s">
        <v>858</v>
      </c>
    </row>
    <row r="1219" spans="1:10" x14ac:dyDescent="0.25">
      <c r="A1219" t="s">
        <v>408</v>
      </c>
      <c r="B1219" t="s">
        <v>185</v>
      </c>
      <c r="C1219" t="s">
        <v>155</v>
      </c>
      <c r="D1219" s="55">
        <v>30240</v>
      </c>
      <c r="E1219" t="s">
        <v>478</v>
      </c>
      <c r="F1219">
        <v>37</v>
      </c>
      <c r="G1219" s="49">
        <v>29591</v>
      </c>
      <c r="H1219">
        <v>353020</v>
      </c>
      <c r="I1219" s="49">
        <v>39588</v>
      </c>
      <c r="J1219" t="s">
        <v>858</v>
      </c>
    </row>
    <row r="1220" spans="1:10" x14ac:dyDescent="0.25">
      <c r="A1220" t="s">
        <v>454</v>
      </c>
      <c r="B1220" t="s">
        <v>547</v>
      </c>
      <c r="C1220" t="s">
        <v>1047</v>
      </c>
      <c r="D1220" s="55">
        <v>29268</v>
      </c>
      <c r="E1220" t="s">
        <v>1048</v>
      </c>
      <c r="F1220">
        <v>33</v>
      </c>
      <c r="G1220" s="49">
        <v>31271</v>
      </c>
      <c r="H1220">
        <v>353032</v>
      </c>
      <c r="I1220" s="49">
        <v>40068</v>
      </c>
      <c r="J1220" t="s">
        <v>858</v>
      </c>
    </row>
    <row r="1221" spans="1:10" x14ac:dyDescent="0.25">
      <c r="A1221" t="s">
        <v>454</v>
      </c>
      <c r="B1221" t="s">
        <v>572</v>
      </c>
      <c r="C1221" t="s">
        <v>976</v>
      </c>
      <c r="D1221" s="55">
        <v>21024</v>
      </c>
      <c r="E1221" t="s">
        <v>442</v>
      </c>
      <c r="F1221">
        <v>28</v>
      </c>
      <c r="G1221" s="49">
        <v>33044</v>
      </c>
      <c r="H1221">
        <v>563039</v>
      </c>
      <c r="I1221" s="49">
        <v>39906</v>
      </c>
      <c r="J1221" t="s">
        <v>858</v>
      </c>
    </row>
    <row r="1222" spans="1:10" x14ac:dyDescent="0.25">
      <c r="A1222" t="s">
        <v>454</v>
      </c>
      <c r="B1222" t="s">
        <v>564</v>
      </c>
      <c r="C1222" t="s">
        <v>893</v>
      </c>
      <c r="D1222" s="55">
        <v>29496</v>
      </c>
      <c r="E1222" t="s">
        <v>439</v>
      </c>
      <c r="F1222">
        <v>32</v>
      </c>
      <c r="G1222" s="49">
        <v>31596</v>
      </c>
      <c r="H1222">
        <v>563047</v>
      </c>
      <c r="I1222" s="49">
        <v>39860</v>
      </c>
      <c r="J1222" t="s">
        <v>858</v>
      </c>
    </row>
    <row r="1223" spans="1:10" x14ac:dyDescent="0.25">
      <c r="A1223" t="s">
        <v>408</v>
      </c>
      <c r="B1223" t="s">
        <v>660</v>
      </c>
      <c r="C1223" t="s">
        <v>784</v>
      </c>
      <c r="D1223" s="55">
        <v>20184</v>
      </c>
      <c r="E1223" t="s">
        <v>439</v>
      </c>
      <c r="F1223">
        <v>29</v>
      </c>
      <c r="G1223" s="49">
        <v>32657</v>
      </c>
      <c r="H1223">
        <v>563049</v>
      </c>
      <c r="I1223" s="49">
        <v>39901</v>
      </c>
      <c r="J1223" t="s">
        <v>858</v>
      </c>
    </row>
    <row r="1224" spans="1:10" x14ac:dyDescent="0.25">
      <c r="A1224" t="s">
        <v>408</v>
      </c>
      <c r="B1224" t="s">
        <v>514</v>
      </c>
      <c r="C1224" t="s">
        <v>870</v>
      </c>
      <c r="D1224" s="55">
        <v>18012</v>
      </c>
      <c r="E1224" t="s">
        <v>439</v>
      </c>
      <c r="F1224">
        <v>29</v>
      </c>
      <c r="G1224" s="49">
        <v>32588</v>
      </c>
      <c r="H1224">
        <v>353053</v>
      </c>
      <c r="I1224" s="49">
        <v>39908</v>
      </c>
      <c r="J1224" t="s">
        <v>858</v>
      </c>
    </row>
    <row r="1225" spans="1:10" x14ac:dyDescent="0.25">
      <c r="A1225" t="s">
        <v>454</v>
      </c>
      <c r="B1225" t="s">
        <v>664</v>
      </c>
      <c r="C1225" t="s">
        <v>1049</v>
      </c>
      <c r="D1225" s="55">
        <v>29136</v>
      </c>
      <c r="E1225" t="s">
        <v>439</v>
      </c>
      <c r="F1225">
        <v>27</v>
      </c>
      <c r="G1225" s="49">
        <v>33202</v>
      </c>
      <c r="H1225">
        <v>563073</v>
      </c>
      <c r="I1225" s="49">
        <v>39967</v>
      </c>
      <c r="J1225" t="s">
        <v>858</v>
      </c>
    </row>
    <row r="1226" spans="1:10" x14ac:dyDescent="0.25">
      <c r="A1226" t="s">
        <v>408</v>
      </c>
      <c r="B1226" t="s">
        <v>652</v>
      </c>
      <c r="C1226" t="s">
        <v>645</v>
      </c>
      <c r="D1226" s="55">
        <v>26076</v>
      </c>
      <c r="E1226" t="s">
        <v>439</v>
      </c>
      <c r="F1226">
        <v>28</v>
      </c>
      <c r="G1226" s="49">
        <v>32930</v>
      </c>
      <c r="H1226">
        <v>353051</v>
      </c>
      <c r="I1226" s="49">
        <v>39898</v>
      </c>
      <c r="J1226" t="s">
        <v>858</v>
      </c>
    </row>
    <row r="1227" spans="1:10" x14ac:dyDescent="0.25">
      <c r="A1227" t="s">
        <v>454</v>
      </c>
      <c r="B1227" t="s">
        <v>429</v>
      </c>
      <c r="C1227" t="s">
        <v>139</v>
      </c>
      <c r="D1227" s="55">
        <v>20616</v>
      </c>
      <c r="E1227" t="s">
        <v>439</v>
      </c>
      <c r="F1227">
        <v>28</v>
      </c>
      <c r="G1227" s="49">
        <v>32983</v>
      </c>
      <c r="H1227">
        <v>563044</v>
      </c>
      <c r="I1227" s="49">
        <v>40204</v>
      </c>
      <c r="J1227" t="s">
        <v>858</v>
      </c>
    </row>
    <row r="1228" spans="1:10" x14ac:dyDescent="0.25">
      <c r="A1228" t="s">
        <v>454</v>
      </c>
      <c r="B1228" t="s">
        <v>564</v>
      </c>
      <c r="C1228" t="s">
        <v>677</v>
      </c>
      <c r="D1228" s="55">
        <v>20712</v>
      </c>
      <c r="E1228" t="s">
        <v>439</v>
      </c>
      <c r="F1228">
        <v>27</v>
      </c>
      <c r="G1228" s="49">
        <v>33336</v>
      </c>
      <c r="H1228">
        <v>563045</v>
      </c>
      <c r="I1228" s="49">
        <v>40443</v>
      </c>
      <c r="J1228" t="s">
        <v>858</v>
      </c>
    </row>
    <row r="1229" spans="1:10" x14ac:dyDescent="0.25">
      <c r="A1229" t="s">
        <v>454</v>
      </c>
      <c r="B1229" t="s">
        <v>615</v>
      </c>
      <c r="C1229" t="s">
        <v>1050</v>
      </c>
      <c r="D1229" s="55">
        <v>29388</v>
      </c>
      <c r="E1229" t="s">
        <v>439</v>
      </c>
      <c r="F1229">
        <v>27</v>
      </c>
      <c r="G1229" s="49">
        <v>33363</v>
      </c>
      <c r="H1229">
        <v>353052</v>
      </c>
      <c r="I1229" s="49">
        <v>40520</v>
      </c>
      <c r="J1229" t="s">
        <v>858</v>
      </c>
    </row>
    <row r="1230" spans="1:10" x14ac:dyDescent="0.25">
      <c r="A1230" t="s">
        <v>454</v>
      </c>
      <c r="B1230" t="s">
        <v>517</v>
      </c>
      <c r="C1230" t="s">
        <v>163</v>
      </c>
      <c r="D1230" s="55">
        <v>18084</v>
      </c>
      <c r="E1230" t="s">
        <v>439</v>
      </c>
      <c r="F1230">
        <v>27</v>
      </c>
      <c r="G1230" s="49">
        <v>33393</v>
      </c>
      <c r="H1230">
        <v>353054</v>
      </c>
      <c r="I1230" s="49">
        <v>40492</v>
      </c>
      <c r="J1230" t="s">
        <v>858</v>
      </c>
    </row>
    <row r="1231" spans="1:10" x14ac:dyDescent="0.25">
      <c r="A1231" t="s">
        <v>454</v>
      </c>
      <c r="B1231" t="s">
        <v>572</v>
      </c>
      <c r="C1231" t="s">
        <v>1051</v>
      </c>
      <c r="D1231" s="55">
        <v>20988</v>
      </c>
      <c r="E1231" t="s">
        <v>439</v>
      </c>
      <c r="F1231">
        <v>27</v>
      </c>
      <c r="G1231" s="49">
        <v>33423</v>
      </c>
      <c r="H1231">
        <v>353067</v>
      </c>
      <c r="I1231" s="49">
        <v>40402</v>
      </c>
      <c r="J1231" t="s">
        <v>858</v>
      </c>
    </row>
    <row r="1232" spans="1:10" x14ac:dyDescent="0.25">
      <c r="A1232" t="s">
        <v>408</v>
      </c>
      <c r="B1232" t="s">
        <v>602</v>
      </c>
      <c r="C1232" t="s">
        <v>870</v>
      </c>
      <c r="D1232" s="55">
        <v>19764</v>
      </c>
      <c r="E1232" t="s">
        <v>416</v>
      </c>
      <c r="F1232">
        <v>27</v>
      </c>
      <c r="G1232" s="49">
        <v>33454</v>
      </c>
      <c r="H1232">
        <v>353070</v>
      </c>
      <c r="I1232" s="49">
        <v>40327</v>
      </c>
      <c r="J1232" t="s">
        <v>858</v>
      </c>
    </row>
    <row r="1233" spans="1:10" x14ac:dyDescent="0.25">
      <c r="A1233" t="s">
        <v>454</v>
      </c>
      <c r="B1233" t="s">
        <v>626</v>
      </c>
      <c r="C1233" t="s">
        <v>1052</v>
      </c>
      <c r="D1233" s="55">
        <v>18564</v>
      </c>
      <c r="E1233" t="s">
        <v>439</v>
      </c>
      <c r="F1233">
        <v>27</v>
      </c>
      <c r="G1233" s="49">
        <v>33277</v>
      </c>
      <c r="H1233">
        <v>563040</v>
      </c>
      <c r="I1233" s="49">
        <v>40507</v>
      </c>
      <c r="J1233" t="s">
        <v>858</v>
      </c>
    </row>
    <row r="1234" spans="1:10" x14ac:dyDescent="0.25">
      <c r="A1234" t="s">
        <v>454</v>
      </c>
      <c r="B1234" t="s">
        <v>618</v>
      </c>
      <c r="C1234" t="s">
        <v>1053</v>
      </c>
      <c r="D1234" s="55">
        <v>20448</v>
      </c>
      <c r="E1234" t="s">
        <v>439</v>
      </c>
      <c r="F1234">
        <v>27</v>
      </c>
      <c r="G1234" s="49">
        <v>33305</v>
      </c>
      <c r="H1234">
        <v>353058</v>
      </c>
      <c r="I1234" s="49">
        <v>40520</v>
      </c>
      <c r="J1234" t="s">
        <v>858</v>
      </c>
    </row>
    <row r="1235" spans="1:10" x14ac:dyDescent="0.25">
      <c r="A1235" t="s">
        <v>408</v>
      </c>
      <c r="B1235" t="s">
        <v>713</v>
      </c>
      <c r="C1235" t="s">
        <v>964</v>
      </c>
      <c r="D1235" s="55">
        <v>21132</v>
      </c>
      <c r="E1235" t="s">
        <v>439</v>
      </c>
      <c r="F1235">
        <v>27</v>
      </c>
      <c r="G1235" s="49">
        <v>33336</v>
      </c>
      <c r="H1235">
        <v>353059</v>
      </c>
      <c r="I1235" s="49">
        <v>40443</v>
      </c>
      <c r="J1235" t="s">
        <v>858</v>
      </c>
    </row>
    <row r="1236" spans="1:10" x14ac:dyDescent="0.25">
      <c r="A1236" t="s">
        <v>454</v>
      </c>
      <c r="B1236" t="s">
        <v>791</v>
      </c>
      <c r="C1236" t="s">
        <v>983</v>
      </c>
      <c r="D1236" s="55">
        <v>23748</v>
      </c>
      <c r="E1236" t="s">
        <v>439</v>
      </c>
      <c r="F1236">
        <v>27</v>
      </c>
      <c r="G1236" s="49">
        <v>33370</v>
      </c>
      <c r="H1236">
        <v>563063</v>
      </c>
      <c r="I1236" s="49">
        <v>40949</v>
      </c>
      <c r="J1236" t="s">
        <v>858</v>
      </c>
    </row>
    <row r="1237" spans="1:10" x14ac:dyDescent="0.25">
      <c r="A1237" t="s">
        <v>408</v>
      </c>
      <c r="B1237" t="s">
        <v>426</v>
      </c>
      <c r="C1237" t="s">
        <v>490</v>
      </c>
      <c r="D1237" s="55">
        <v>29496</v>
      </c>
      <c r="E1237" t="s">
        <v>439</v>
      </c>
      <c r="F1237">
        <v>27</v>
      </c>
      <c r="G1237" s="49">
        <v>33431</v>
      </c>
      <c r="H1237">
        <v>353064</v>
      </c>
      <c r="I1237" s="49">
        <v>41064</v>
      </c>
      <c r="J1237" t="s">
        <v>858</v>
      </c>
    </row>
    <row r="1238" spans="1:10" x14ac:dyDescent="0.25">
      <c r="A1238" t="s">
        <v>454</v>
      </c>
      <c r="B1238" t="s">
        <v>664</v>
      </c>
      <c r="C1238" t="s">
        <v>984</v>
      </c>
      <c r="D1238" s="55">
        <v>18600</v>
      </c>
      <c r="E1238" t="s">
        <v>439</v>
      </c>
      <c r="F1238">
        <v>27</v>
      </c>
      <c r="G1238" s="49">
        <v>33462</v>
      </c>
      <c r="H1238">
        <v>353061</v>
      </c>
      <c r="I1238" s="49">
        <v>41046</v>
      </c>
      <c r="J1238" t="s">
        <v>858</v>
      </c>
    </row>
    <row r="1239" spans="1:10" x14ac:dyDescent="0.25">
      <c r="A1239" t="s">
        <v>408</v>
      </c>
      <c r="B1239" t="s">
        <v>709</v>
      </c>
      <c r="C1239" t="s">
        <v>1054</v>
      </c>
      <c r="D1239" s="55">
        <v>19632</v>
      </c>
      <c r="E1239" t="s">
        <v>439</v>
      </c>
      <c r="F1239">
        <v>26</v>
      </c>
      <c r="G1239" s="49">
        <v>33859</v>
      </c>
      <c r="H1239">
        <v>563043</v>
      </c>
      <c r="I1239" s="49">
        <v>41063</v>
      </c>
      <c r="J1239" t="s">
        <v>466</v>
      </c>
    </row>
    <row r="1240" spans="1:10" x14ac:dyDescent="0.25">
      <c r="A1240" t="s">
        <v>454</v>
      </c>
      <c r="B1240" t="s">
        <v>623</v>
      </c>
      <c r="C1240" t="s">
        <v>632</v>
      </c>
      <c r="D1240" s="55">
        <v>23856</v>
      </c>
      <c r="E1240" t="s">
        <v>439</v>
      </c>
      <c r="F1240">
        <v>25</v>
      </c>
      <c r="G1240" s="49">
        <v>33889</v>
      </c>
      <c r="H1240">
        <v>353069</v>
      </c>
      <c r="I1240" s="49">
        <v>41034</v>
      </c>
      <c r="J1240" t="s">
        <v>466</v>
      </c>
    </row>
    <row r="1241" spans="1:10" x14ac:dyDescent="0.25">
      <c r="A1241" t="s">
        <v>454</v>
      </c>
      <c r="B1241" t="s">
        <v>474</v>
      </c>
      <c r="C1241" t="s">
        <v>710</v>
      </c>
      <c r="D1241" s="55">
        <v>26856</v>
      </c>
      <c r="E1241" t="s">
        <v>439</v>
      </c>
      <c r="F1241">
        <v>31</v>
      </c>
      <c r="G1241" s="49">
        <v>31772</v>
      </c>
      <c r="H1241">
        <v>353055</v>
      </c>
      <c r="I1241" s="49">
        <v>40631</v>
      </c>
      <c r="J1241" t="s">
        <v>466</v>
      </c>
    </row>
    <row r="1242" spans="1:10" x14ac:dyDescent="0.25">
      <c r="A1242" t="s">
        <v>454</v>
      </c>
      <c r="B1242" t="s">
        <v>534</v>
      </c>
      <c r="C1242" t="s">
        <v>884</v>
      </c>
      <c r="D1242" s="55">
        <v>26832</v>
      </c>
      <c r="E1242" t="s">
        <v>439</v>
      </c>
      <c r="F1242">
        <v>26</v>
      </c>
      <c r="G1242" s="49">
        <v>33644</v>
      </c>
      <c r="H1242">
        <v>353056</v>
      </c>
      <c r="I1242" s="49">
        <v>40916</v>
      </c>
      <c r="J1242" t="s">
        <v>466</v>
      </c>
    </row>
    <row r="1243" spans="1:10" x14ac:dyDescent="0.25">
      <c r="A1243" t="s">
        <v>454</v>
      </c>
      <c r="B1243" t="s">
        <v>531</v>
      </c>
      <c r="C1243" t="s">
        <v>1055</v>
      </c>
      <c r="D1243" s="55">
        <v>22380</v>
      </c>
      <c r="E1243" t="s">
        <v>439</v>
      </c>
      <c r="F1243">
        <v>26</v>
      </c>
      <c r="G1243" s="49">
        <v>33666</v>
      </c>
      <c r="H1243">
        <v>353057</v>
      </c>
      <c r="I1243" s="49">
        <v>41051</v>
      </c>
      <c r="J1243" t="s">
        <v>466</v>
      </c>
    </row>
    <row r="1244" spans="1:10" x14ac:dyDescent="0.25">
      <c r="A1244" t="s">
        <v>454</v>
      </c>
      <c r="B1244" t="s">
        <v>574</v>
      </c>
      <c r="C1244" t="s">
        <v>922</v>
      </c>
      <c r="D1244" s="55">
        <v>18708</v>
      </c>
      <c r="E1244" t="s">
        <v>439</v>
      </c>
      <c r="F1244">
        <v>26</v>
      </c>
      <c r="G1244" s="49">
        <v>33697</v>
      </c>
      <c r="H1244">
        <v>563056</v>
      </c>
      <c r="I1244" s="49">
        <v>41072</v>
      </c>
      <c r="J1244" t="s">
        <v>466</v>
      </c>
    </row>
    <row r="1245" spans="1:10" x14ac:dyDescent="0.25">
      <c r="A1245" t="s">
        <v>454</v>
      </c>
      <c r="B1245" t="s">
        <v>550</v>
      </c>
      <c r="C1245" t="s">
        <v>1056</v>
      </c>
      <c r="D1245" s="55">
        <v>27816</v>
      </c>
      <c r="E1245" t="s">
        <v>439</v>
      </c>
      <c r="F1245">
        <v>26</v>
      </c>
      <c r="G1245" s="49">
        <v>33727</v>
      </c>
      <c r="H1245">
        <v>563042</v>
      </c>
      <c r="I1245" s="49">
        <v>41032</v>
      </c>
      <c r="J1245" t="s">
        <v>466</v>
      </c>
    </row>
    <row r="1246" spans="1:10" x14ac:dyDescent="0.25">
      <c r="A1246" t="s">
        <v>454</v>
      </c>
      <c r="B1246" t="s">
        <v>562</v>
      </c>
      <c r="C1246" t="s">
        <v>972</v>
      </c>
      <c r="D1246" s="55">
        <v>20988</v>
      </c>
      <c r="E1246" t="s">
        <v>439</v>
      </c>
      <c r="F1246">
        <v>26</v>
      </c>
      <c r="G1246" s="49">
        <v>33789</v>
      </c>
      <c r="H1246">
        <v>353060</v>
      </c>
      <c r="I1246" s="49">
        <v>41268</v>
      </c>
      <c r="J1246" t="s">
        <v>466</v>
      </c>
    </row>
    <row r="1247" spans="1:10" x14ac:dyDescent="0.25">
      <c r="A1247" t="s">
        <v>454</v>
      </c>
      <c r="B1247" t="s">
        <v>594</v>
      </c>
      <c r="C1247" t="s">
        <v>1057</v>
      </c>
      <c r="D1247" s="55">
        <v>22308</v>
      </c>
      <c r="E1247" t="s">
        <v>439</v>
      </c>
      <c r="F1247">
        <v>26</v>
      </c>
      <c r="G1247" s="49">
        <v>33820</v>
      </c>
      <c r="H1247">
        <v>353062</v>
      </c>
      <c r="I1247" s="49">
        <v>41102</v>
      </c>
      <c r="J1247" t="s">
        <v>466</v>
      </c>
    </row>
    <row r="1248" spans="1:10" x14ac:dyDescent="0.25">
      <c r="A1248" t="s">
        <v>454</v>
      </c>
      <c r="B1248" t="s">
        <v>467</v>
      </c>
      <c r="C1248" t="s">
        <v>563</v>
      </c>
      <c r="D1248" s="55">
        <v>24816</v>
      </c>
      <c r="E1248" t="s">
        <v>439</v>
      </c>
      <c r="F1248">
        <v>25</v>
      </c>
      <c r="G1248" s="49">
        <v>34216</v>
      </c>
      <c r="H1248">
        <v>353068</v>
      </c>
      <c r="I1248" s="49">
        <v>40971</v>
      </c>
      <c r="J1248" t="s">
        <v>466</v>
      </c>
    </row>
    <row r="1249" spans="1:10" x14ac:dyDescent="0.25">
      <c r="A1249" t="s">
        <v>454</v>
      </c>
      <c r="B1249" t="s">
        <v>185</v>
      </c>
      <c r="C1249" t="s">
        <v>1058</v>
      </c>
      <c r="D1249" s="55">
        <v>24840</v>
      </c>
      <c r="E1249" t="s">
        <v>439</v>
      </c>
      <c r="F1249">
        <v>24</v>
      </c>
      <c r="G1249" s="49">
        <v>34253</v>
      </c>
      <c r="H1249">
        <v>563046</v>
      </c>
      <c r="I1249" s="49">
        <v>40797</v>
      </c>
      <c r="J1249" t="s">
        <v>466</v>
      </c>
    </row>
    <row r="1250" spans="1:10" x14ac:dyDescent="0.25">
      <c r="A1250" t="s">
        <v>454</v>
      </c>
      <c r="B1250" t="s">
        <v>155</v>
      </c>
      <c r="C1250" t="s">
        <v>523</v>
      </c>
      <c r="D1250" s="55">
        <v>29448</v>
      </c>
      <c r="E1250" t="s">
        <v>439</v>
      </c>
      <c r="F1250">
        <v>24</v>
      </c>
      <c r="G1250" s="49">
        <v>34284</v>
      </c>
      <c r="H1250">
        <v>353066</v>
      </c>
      <c r="I1250" s="49">
        <v>40741</v>
      </c>
      <c r="J1250" t="s">
        <v>466</v>
      </c>
    </row>
    <row r="1251" spans="1:10" x14ac:dyDescent="0.25">
      <c r="A1251" t="s">
        <v>454</v>
      </c>
      <c r="B1251" t="s">
        <v>409</v>
      </c>
      <c r="C1251" t="s">
        <v>943</v>
      </c>
      <c r="D1251" s="55">
        <v>18324</v>
      </c>
      <c r="E1251" t="s">
        <v>439</v>
      </c>
      <c r="F1251">
        <v>26</v>
      </c>
      <c r="G1251" s="49">
        <v>33758</v>
      </c>
      <c r="H1251">
        <v>353074</v>
      </c>
      <c r="I1251" s="49">
        <v>40808</v>
      </c>
      <c r="J1251" t="s">
        <v>466</v>
      </c>
    </row>
    <row r="1252" spans="1:10" x14ac:dyDescent="0.25">
      <c r="A1252" t="s">
        <v>408</v>
      </c>
      <c r="B1252" t="s">
        <v>673</v>
      </c>
      <c r="C1252" t="s">
        <v>997</v>
      </c>
      <c r="D1252" s="55">
        <v>30696</v>
      </c>
      <c r="E1252" t="s">
        <v>850</v>
      </c>
      <c r="F1252">
        <v>30</v>
      </c>
      <c r="G1252" s="49">
        <v>32408</v>
      </c>
      <c r="H1252">
        <v>563034</v>
      </c>
      <c r="I1252" s="49">
        <v>40636</v>
      </c>
      <c r="J1252" t="s">
        <v>858</v>
      </c>
    </row>
    <row r="1253" spans="1:10" x14ac:dyDescent="0.25">
      <c r="A1253" t="s">
        <v>408</v>
      </c>
      <c r="B1253" t="s">
        <v>467</v>
      </c>
      <c r="C1253" t="s">
        <v>901</v>
      </c>
      <c r="D1253" s="55">
        <v>26904</v>
      </c>
      <c r="E1253" t="s">
        <v>439</v>
      </c>
      <c r="F1253">
        <v>27</v>
      </c>
      <c r="G1253" s="49">
        <v>33165</v>
      </c>
      <c r="H1253">
        <v>353076</v>
      </c>
      <c r="I1253" s="49">
        <v>40903</v>
      </c>
      <c r="J1253" t="s">
        <v>466</v>
      </c>
    </row>
    <row r="1254" spans="1:10" x14ac:dyDescent="0.25">
      <c r="A1254" t="s">
        <v>454</v>
      </c>
      <c r="B1254" t="s">
        <v>464</v>
      </c>
      <c r="C1254" t="s">
        <v>680</v>
      </c>
      <c r="D1254" s="55">
        <v>27216</v>
      </c>
      <c r="E1254" t="s">
        <v>439</v>
      </c>
      <c r="F1254">
        <v>27</v>
      </c>
      <c r="G1254" s="49">
        <v>33232</v>
      </c>
      <c r="H1254">
        <v>353075</v>
      </c>
      <c r="I1254" s="49">
        <v>40858</v>
      </c>
      <c r="J1254" t="s">
        <v>466</v>
      </c>
    </row>
    <row r="1255" spans="1:10" x14ac:dyDescent="0.25">
      <c r="A1255" t="s">
        <v>454</v>
      </c>
      <c r="B1255" t="s">
        <v>559</v>
      </c>
      <c r="C1255" t="s">
        <v>984</v>
      </c>
      <c r="D1255" s="55">
        <v>18288</v>
      </c>
      <c r="E1255" t="s">
        <v>439</v>
      </c>
      <c r="F1255">
        <v>31</v>
      </c>
      <c r="G1255" s="49">
        <v>31993</v>
      </c>
      <c r="H1255">
        <v>353079</v>
      </c>
      <c r="I1255" s="49">
        <v>40873</v>
      </c>
      <c r="J1255" t="s">
        <v>858</v>
      </c>
    </row>
    <row r="1256" spans="1:10" x14ac:dyDescent="0.25">
      <c r="A1256" t="s">
        <v>408</v>
      </c>
      <c r="B1256" t="s">
        <v>500</v>
      </c>
      <c r="C1256" t="s">
        <v>950</v>
      </c>
      <c r="D1256" s="55">
        <v>21276</v>
      </c>
      <c r="E1256" t="s">
        <v>460</v>
      </c>
      <c r="F1256">
        <v>31</v>
      </c>
      <c r="G1256" s="49">
        <v>31772</v>
      </c>
      <c r="H1256">
        <v>563078</v>
      </c>
      <c r="I1256" s="49">
        <v>40631</v>
      </c>
      <c r="J1256" t="s">
        <v>858</v>
      </c>
    </row>
    <row r="1257" spans="1:10" x14ac:dyDescent="0.25">
      <c r="A1257" t="s">
        <v>454</v>
      </c>
      <c r="B1257" t="s">
        <v>185</v>
      </c>
      <c r="C1257" t="s">
        <v>1014</v>
      </c>
      <c r="D1257" s="55">
        <v>23820</v>
      </c>
      <c r="E1257" t="s">
        <v>439</v>
      </c>
      <c r="F1257">
        <v>32</v>
      </c>
      <c r="G1257" s="49">
        <v>31500</v>
      </c>
      <c r="H1257">
        <v>563084</v>
      </c>
      <c r="I1257" s="49">
        <v>40762</v>
      </c>
      <c r="J1257" t="s">
        <v>858</v>
      </c>
    </row>
    <row r="1258" spans="1:10" x14ac:dyDescent="0.25">
      <c r="A1258" t="s">
        <v>408</v>
      </c>
      <c r="B1258" t="s">
        <v>452</v>
      </c>
      <c r="C1258" t="s">
        <v>1059</v>
      </c>
      <c r="D1258" s="55">
        <v>18336</v>
      </c>
      <c r="E1258" t="s">
        <v>439</v>
      </c>
      <c r="F1258">
        <v>30</v>
      </c>
      <c r="G1258" s="49">
        <v>32280</v>
      </c>
      <c r="H1258">
        <v>563081</v>
      </c>
      <c r="I1258" s="49">
        <v>40798</v>
      </c>
      <c r="J1258" t="s">
        <v>858</v>
      </c>
    </row>
    <row r="1259" spans="1:10" x14ac:dyDescent="0.25">
      <c r="A1259" t="s">
        <v>408</v>
      </c>
      <c r="B1259" t="s">
        <v>476</v>
      </c>
      <c r="C1259" t="s">
        <v>822</v>
      </c>
      <c r="D1259" s="55">
        <v>26760</v>
      </c>
      <c r="E1259" t="s">
        <v>439</v>
      </c>
      <c r="F1259">
        <v>27</v>
      </c>
      <c r="G1259" s="49">
        <v>33217</v>
      </c>
      <c r="H1259">
        <v>353082</v>
      </c>
      <c r="I1259" s="49">
        <v>40727</v>
      </c>
      <c r="J1259" t="s">
        <v>858</v>
      </c>
    </row>
    <row r="1260" spans="1:10" x14ac:dyDescent="0.25">
      <c r="A1260" t="s">
        <v>408</v>
      </c>
      <c r="B1260" t="s">
        <v>645</v>
      </c>
      <c r="C1260" t="s">
        <v>527</v>
      </c>
      <c r="D1260" s="55">
        <v>24708</v>
      </c>
      <c r="E1260" t="s">
        <v>433</v>
      </c>
      <c r="F1260">
        <v>35</v>
      </c>
      <c r="G1260" s="49">
        <v>30578</v>
      </c>
      <c r="H1260">
        <v>563036</v>
      </c>
      <c r="I1260" s="49">
        <v>41354</v>
      </c>
      <c r="J1260" t="s">
        <v>858</v>
      </c>
    </row>
    <row r="1261" spans="1:10" x14ac:dyDescent="0.25">
      <c r="A1261" t="s">
        <v>454</v>
      </c>
      <c r="B1261" t="s">
        <v>471</v>
      </c>
      <c r="C1261" t="s">
        <v>922</v>
      </c>
      <c r="D1261" s="55">
        <v>30000</v>
      </c>
      <c r="E1261" t="s">
        <v>460</v>
      </c>
      <c r="F1261">
        <v>31</v>
      </c>
      <c r="G1261" s="49">
        <v>32030</v>
      </c>
      <c r="H1261">
        <v>563085</v>
      </c>
      <c r="I1261" s="49">
        <v>41569</v>
      </c>
      <c r="J1261" t="s">
        <v>858</v>
      </c>
    </row>
    <row r="1262" spans="1:10" x14ac:dyDescent="0.25">
      <c r="A1262" t="s">
        <v>454</v>
      </c>
      <c r="B1262" t="s">
        <v>784</v>
      </c>
      <c r="C1262" t="s">
        <v>1060</v>
      </c>
      <c r="D1262" s="55">
        <v>20400</v>
      </c>
      <c r="E1262" t="s">
        <v>416</v>
      </c>
      <c r="F1262">
        <v>30</v>
      </c>
      <c r="G1262" s="49">
        <v>32218</v>
      </c>
      <c r="H1262">
        <v>353087</v>
      </c>
      <c r="I1262" s="49">
        <v>41384</v>
      </c>
      <c r="J1262" t="s">
        <v>858</v>
      </c>
    </row>
    <row r="1263" spans="1:10" x14ac:dyDescent="0.25">
      <c r="A1263" t="s">
        <v>454</v>
      </c>
      <c r="B1263" t="s">
        <v>817</v>
      </c>
      <c r="C1263" t="s">
        <v>640</v>
      </c>
      <c r="D1263" s="55">
        <v>28812</v>
      </c>
      <c r="E1263" t="s">
        <v>439</v>
      </c>
      <c r="F1263">
        <v>33</v>
      </c>
      <c r="G1263" s="49">
        <v>31088</v>
      </c>
      <c r="H1263">
        <v>563091</v>
      </c>
      <c r="I1263" s="49">
        <v>41372</v>
      </c>
      <c r="J1263" t="s">
        <v>858</v>
      </c>
    </row>
    <row r="1264" spans="1:10" x14ac:dyDescent="0.25">
      <c r="A1264" t="s">
        <v>413</v>
      </c>
      <c r="B1264" t="s">
        <v>509</v>
      </c>
      <c r="C1264" t="s">
        <v>848</v>
      </c>
      <c r="D1264" s="55">
        <v>25548</v>
      </c>
      <c r="E1264" t="s">
        <v>411</v>
      </c>
      <c r="F1264">
        <v>34</v>
      </c>
      <c r="G1264" s="49">
        <v>30837</v>
      </c>
      <c r="H1264">
        <v>563096</v>
      </c>
      <c r="I1264" s="49">
        <v>41397</v>
      </c>
      <c r="J1264" t="s">
        <v>858</v>
      </c>
    </row>
    <row r="1265" spans="1:10" x14ac:dyDescent="0.25">
      <c r="A1265" t="s">
        <v>408</v>
      </c>
      <c r="B1265" t="s">
        <v>410</v>
      </c>
      <c r="C1265" t="s">
        <v>86</v>
      </c>
      <c r="D1265" s="55">
        <v>21180</v>
      </c>
      <c r="E1265" t="s">
        <v>439</v>
      </c>
      <c r="F1265">
        <v>31</v>
      </c>
      <c r="G1265" s="49">
        <v>31841</v>
      </c>
      <c r="H1265">
        <v>563095</v>
      </c>
      <c r="I1265" s="49">
        <v>41521</v>
      </c>
      <c r="J1265" t="s">
        <v>858</v>
      </c>
    </row>
    <row r="1266" spans="1:10" x14ac:dyDescent="0.25">
      <c r="A1266" t="s">
        <v>454</v>
      </c>
      <c r="B1266" t="s">
        <v>635</v>
      </c>
      <c r="C1266" t="s">
        <v>975</v>
      </c>
      <c r="D1266" s="55">
        <v>28296</v>
      </c>
      <c r="E1266" t="s">
        <v>416</v>
      </c>
      <c r="F1266">
        <v>30</v>
      </c>
      <c r="G1266" s="49">
        <v>32189</v>
      </c>
      <c r="H1266">
        <v>353098</v>
      </c>
      <c r="I1266" s="49">
        <v>41414</v>
      </c>
      <c r="J1266" t="s">
        <v>858</v>
      </c>
    </row>
    <row r="1267" spans="1:10" x14ac:dyDescent="0.25">
      <c r="A1267" t="s">
        <v>454</v>
      </c>
      <c r="B1267" t="s">
        <v>528</v>
      </c>
      <c r="C1267" t="s">
        <v>90</v>
      </c>
      <c r="D1267" s="55">
        <v>23256</v>
      </c>
      <c r="E1267" t="s">
        <v>442</v>
      </c>
      <c r="F1267">
        <v>27</v>
      </c>
      <c r="G1267" s="49">
        <v>33187</v>
      </c>
      <c r="H1267">
        <v>353100</v>
      </c>
      <c r="I1267" s="49">
        <v>41527</v>
      </c>
      <c r="J1267" t="s">
        <v>858</v>
      </c>
    </row>
    <row r="1268" spans="1:10" x14ac:dyDescent="0.25">
      <c r="A1268" t="s">
        <v>413</v>
      </c>
      <c r="B1268" t="s">
        <v>476</v>
      </c>
      <c r="C1268" t="s">
        <v>928</v>
      </c>
      <c r="D1268" s="55">
        <v>24912</v>
      </c>
      <c r="E1268" t="s">
        <v>439</v>
      </c>
      <c r="F1268">
        <v>36</v>
      </c>
      <c r="G1268" s="49">
        <v>30044</v>
      </c>
      <c r="H1268">
        <v>353089</v>
      </c>
      <c r="I1268" s="49">
        <v>41279</v>
      </c>
      <c r="J1268" t="s">
        <v>858</v>
      </c>
    </row>
    <row r="1269" spans="1:10" x14ac:dyDescent="0.25">
      <c r="A1269" t="s">
        <v>408</v>
      </c>
      <c r="B1269" t="s">
        <v>748</v>
      </c>
      <c r="C1269" t="s">
        <v>552</v>
      </c>
      <c r="D1269" s="55">
        <v>28440</v>
      </c>
      <c r="E1269" t="s">
        <v>439</v>
      </c>
      <c r="F1269">
        <v>29</v>
      </c>
      <c r="G1269" s="49">
        <v>32650</v>
      </c>
      <c r="H1269">
        <v>563093</v>
      </c>
      <c r="I1269" s="49">
        <v>41406</v>
      </c>
      <c r="J1269" t="s">
        <v>858</v>
      </c>
    </row>
    <row r="1270" spans="1:10" x14ac:dyDescent="0.25">
      <c r="A1270" t="s">
        <v>408</v>
      </c>
      <c r="B1270" t="s">
        <v>639</v>
      </c>
      <c r="C1270" t="s">
        <v>1061</v>
      </c>
      <c r="D1270" s="55">
        <v>25248</v>
      </c>
      <c r="E1270" t="s">
        <v>1062</v>
      </c>
      <c r="F1270">
        <v>36</v>
      </c>
      <c r="G1270" s="49">
        <v>30198</v>
      </c>
      <c r="H1270">
        <v>563077</v>
      </c>
      <c r="I1270" s="49">
        <v>41336</v>
      </c>
      <c r="J1270" t="s">
        <v>858</v>
      </c>
    </row>
    <row r="1271" spans="1:10" x14ac:dyDescent="0.25">
      <c r="A1271" t="s">
        <v>408</v>
      </c>
      <c r="B1271" t="s">
        <v>626</v>
      </c>
      <c r="C1271" t="s">
        <v>828</v>
      </c>
      <c r="D1271" s="55">
        <v>29232</v>
      </c>
      <c r="E1271" t="s">
        <v>460</v>
      </c>
      <c r="F1271">
        <v>30</v>
      </c>
      <c r="G1271" s="49">
        <v>32336</v>
      </c>
      <c r="H1271">
        <v>353099</v>
      </c>
      <c r="I1271" s="49">
        <v>41969</v>
      </c>
      <c r="J1271" t="s">
        <v>858</v>
      </c>
    </row>
    <row r="1272" spans="1:10" x14ac:dyDescent="0.25">
      <c r="A1272" t="s">
        <v>413</v>
      </c>
      <c r="B1272" t="s">
        <v>667</v>
      </c>
      <c r="C1272" t="s">
        <v>984</v>
      </c>
      <c r="D1272" s="55">
        <v>26208</v>
      </c>
      <c r="E1272" t="s">
        <v>439</v>
      </c>
      <c r="F1272">
        <v>29</v>
      </c>
      <c r="G1272" s="49">
        <v>32692</v>
      </c>
      <c r="H1272">
        <v>563088</v>
      </c>
      <c r="I1272" s="49">
        <v>41983</v>
      </c>
      <c r="J1272" t="s">
        <v>858</v>
      </c>
    </row>
    <row r="1273" spans="1:10" x14ac:dyDescent="0.25">
      <c r="A1273" t="s">
        <v>454</v>
      </c>
      <c r="B1273" t="s">
        <v>704</v>
      </c>
      <c r="C1273" t="s">
        <v>1063</v>
      </c>
      <c r="D1273" s="55">
        <v>23484</v>
      </c>
      <c r="E1273" t="s">
        <v>439</v>
      </c>
      <c r="F1273">
        <v>30</v>
      </c>
      <c r="G1273" s="49">
        <v>32249</v>
      </c>
      <c r="H1273">
        <v>563105</v>
      </c>
      <c r="I1273" s="49">
        <v>41927</v>
      </c>
      <c r="J1273" t="s">
        <v>858</v>
      </c>
    </row>
    <row r="1274" spans="1:10" x14ac:dyDescent="0.25">
      <c r="A1274" t="s">
        <v>454</v>
      </c>
      <c r="B1274" t="s">
        <v>671</v>
      </c>
      <c r="C1274" t="s">
        <v>1058</v>
      </c>
      <c r="D1274" s="55">
        <v>30240</v>
      </c>
      <c r="E1274" t="s">
        <v>416</v>
      </c>
      <c r="F1274">
        <v>30</v>
      </c>
      <c r="G1274" s="49">
        <v>32297</v>
      </c>
      <c r="H1274">
        <v>353094</v>
      </c>
      <c r="I1274" s="49">
        <v>41664</v>
      </c>
      <c r="J1274" t="s">
        <v>858</v>
      </c>
    </row>
    <row r="1275" spans="1:10" x14ac:dyDescent="0.25">
      <c r="A1275" t="s">
        <v>454</v>
      </c>
      <c r="B1275" t="s">
        <v>635</v>
      </c>
      <c r="C1275" t="s">
        <v>995</v>
      </c>
      <c r="D1275" s="55">
        <v>18216</v>
      </c>
      <c r="E1275" t="s">
        <v>442</v>
      </c>
      <c r="F1275">
        <v>29</v>
      </c>
      <c r="G1275" s="49">
        <v>32565</v>
      </c>
      <c r="H1275">
        <v>563106</v>
      </c>
      <c r="I1275" s="49">
        <v>41779</v>
      </c>
      <c r="J1275" t="s">
        <v>858</v>
      </c>
    </row>
    <row r="1276" spans="1:10" x14ac:dyDescent="0.25">
      <c r="A1276" t="s">
        <v>454</v>
      </c>
      <c r="B1276" t="s">
        <v>495</v>
      </c>
      <c r="C1276" t="s">
        <v>922</v>
      </c>
      <c r="D1276" s="55">
        <v>21552</v>
      </c>
      <c r="E1276" t="s">
        <v>439</v>
      </c>
      <c r="F1276">
        <v>27</v>
      </c>
      <c r="G1276" s="49">
        <v>33401</v>
      </c>
      <c r="H1276">
        <v>353108</v>
      </c>
      <c r="I1276" s="49">
        <v>41894</v>
      </c>
      <c r="J1276" t="s">
        <v>858</v>
      </c>
    </row>
    <row r="1277" spans="1:10" x14ac:dyDescent="0.25">
      <c r="A1277" t="s">
        <v>454</v>
      </c>
      <c r="B1277" t="s">
        <v>660</v>
      </c>
      <c r="C1277" t="s">
        <v>1064</v>
      </c>
      <c r="D1277" s="55">
        <v>20928</v>
      </c>
      <c r="E1277" t="s">
        <v>439</v>
      </c>
      <c r="F1277">
        <v>27</v>
      </c>
      <c r="G1277" s="49">
        <v>33156</v>
      </c>
      <c r="H1277">
        <v>563107</v>
      </c>
      <c r="I1277" s="49">
        <v>41732</v>
      </c>
      <c r="J1277" t="s">
        <v>858</v>
      </c>
    </row>
    <row r="1278" spans="1:10" x14ac:dyDescent="0.25">
      <c r="A1278" t="s">
        <v>454</v>
      </c>
      <c r="B1278" t="s">
        <v>509</v>
      </c>
      <c r="C1278" t="s">
        <v>975</v>
      </c>
      <c r="D1278" s="55">
        <v>24660</v>
      </c>
      <c r="E1278" t="s">
        <v>442</v>
      </c>
      <c r="F1278">
        <v>30</v>
      </c>
      <c r="G1278" s="49">
        <v>32062</v>
      </c>
      <c r="H1278">
        <v>563113</v>
      </c>
      <c r="I1278" s="49">
        <v>41686</v>
      </c>
      <c r="J1278" t="s">
        <v>858</v>
      </c>
    </row>
    <row r="1279" spans="1:10" x14ac:dyDescent="0.25">
      <c r="A1279" t="s">
        <v>454</v>
      </c>
      <c r="B1279" t="s">
        <v>694</v>
      </c>
      <c r="C1279" t="s">
        <v>840</v>
      </c>
      <c r="D1279" s="55">
        <v>21600</v>
      </c>
      <c r="E1279" t="s">
        <v>460</v>
      </c>
      <c r="F1279">
        <v>36</v>
      </c>
      <c r="G1279" s="49">
        <v>29998</v>
      </c>
      <c r="H1279">
        <v>563110</v>
      </c>
      <c r="I1279" s="49">
        <v>41727</v>
      </c>
      <c r="J1279" t="s">
        <v>858</v>
      </c>
    </row>
    <row r="1280" spans="1:10" x14ac:dyDescent="0.25">
      <c r="A1280" t="s">
        <v>454</v>
      </c>
      <c r="B1280" t="s">
        <v>437</v>
      </c>
      <c r="C1280" t="s">
        <v>1065</v>
      </c>
      <c r="D1280" s="55">
        <v>19896</v>
      </c>
      <c r="E1280" t="s">
        <v>439</v>
      </c>
      <c r="F1280">
        <v>33</v>
      </c>
      <c r="G1280" s="49">
        <v>31232</v>
      </c>
      <c r="H1280">
        <v>563124</v>
      </c>
      <c r="I1280" s="49">
        <v>41734</v>
      </c>
      <c r="J1280" t="s">
        <v>858</v>
      </c>
    </row>
    <row r="1281" spans="1:10" x14ac:dyDescent="0.25">
      <c r="A1281" t="s">
        <v>413</v>
      </c>
      <c r="B1281" t="s">
        <v>646</v>
      </c>
      <c r="C1281" t="s">
        <v>896</v>
      </c>
      <c r="D1281" s="55">
        <v>18264</v>
      </c>
      <c r="E1281" t="s">
        <v>442</v>
      </c>
      <c r="F1281">
        <v>38</v>
      </c>
      <c r="G1281" s="49">
        <v>29332</v>
      </c>
      <c r="H1281">
        <v>563112</v>
      </c>
      <c r="I1281" s="49">
        <v>41793</v>
      </c>
      <c r="J1281" t="s">
        <v>858</v>
      </c>
    </row>
    <row r="1282" spans="1:10" x14ac:dyDescent="0.25">
      <c r="A1282" t="s">
        <v>454</v>
      </c>
      <c r="B1282" t="s">
        <v>448</v>
      </c>
      <c r="C1282" t="s">
        <v>1066</v>
      </c>
      <c r="D1282" s="55">
        <v>25644</v>
      </c>
      <c r="E1282" t="s">
        <v>439</v>
      </c>
      <c r="F1282">
        <v>30</v>
      </c>
      <c r="G1282" s="49">
        <v>32390</v>
      </c>
      <c r="H1282">
        <v>563121</v>
      </c>
      <c r="I1282" s="49">
        <v>42089</v>
      </c>
      <c r="J1282" t="s">
        <v>858</v>
      </c>
    </row>
    <row r="1283" spans="1:10" x14ac:dyDescent="0.25">
      <c r="A1283" t="s">
        <v>454</v>
      </c>
      <c r="B1283" t="s">
        <v>569</v>
      </c>
      <c r="C1283" t="s">
        <v>90</v>
      </c>
      <c r="D1283" s="55">
        <v>22980</v>
      </c>
      <c r="E1283" t="s">
        <v>439</v>
      </c>
      <c r="F1283">
        <v>31</v>
      </c>
      <c r="G1283" s="49">
        <v>31692</v>
      </c>
      <c r="H1283">
        <v>563130</v>
      </c>
      <c r="I1283" s="49">
        <v>42030</v>
      </c>
      <c r="J1283" t="s">
        <v>858</v>
      </c>
    </row>
    <row r="1284" spans="1:10" x14ac:dyDescent="0.25">
      <c r="A1284" t="s">
        <v>408</v>
      </c>
      <c r="B1284" t="s">
        <v>748</v>
      </c>
      <c r="C1284" t="s">
        <v>1067</v>
      </c>
      <c r="D1284" s="55">
        <v>27672</v>
      </c>
      <c r="E1284" t="s">
        <v>439</v>
      </c>
      <c r="F1284">
        <v>29</v>
      </c>
      <c r="G1284" s="49">
        <v>32758</v>
      </c>
      <c r="H1284">
        <v>353109</v>
      </c>
      <c r="I1284" s="49">
        <v>42284</v>
      </c>
      <c r="J1284" t="s">
        <v>858</v>
      </c>
    </row>
    <row r="1285" spans="1:10" x14ac:dyDescent="0.25">
      <c r="A1285" t="s">
        <v>454</v>
      </c>
      <c r="B1285" t="s">
        <v>730</v>
      </c>
      <c r="C1285" t="s">
        <v>942</v>
      </c>
      <c r="D1285" s="55">
        <v>29028</v>
      </c>
      <c r="E1285" t="s">
        <v>442</v>
      </c>
      <c r="F1285">
        <v>29</v>
      </c>
      <c r="G1285" s="49">
        <v>32438</v>
      </c>
      <c r="H1285">
        <v>563134</v>
      </c>
      <c r="I1285" s="49">
        <v>42346</v>
      </c>
      <c r="J1285" t="s">
        <v>858</v>
      </c>
    </row>
    <row r="1286" spans="1:10" x14ac:dyDescent="0.25">
      <c r="A1286" t="s">
        <v>413</v>
      </c>
      <c r="B1286" t="s">
        <v>676</v>
      </c>
      <c r="C1286" t="s">
        <v>1078</v>
      </c>
      <c r="D1286" s="55">
        <v>59620</v>
      </c>
      <c r="E1286" t="s">
        <v>445</v>
      </c>
      <c r="F1286">
        <v>45</v>
      </c>
      <c r="G1286" s="49">
        <v>26689</v>
      </c>
      <c r="I1286" s="49">
        <v>36389</v>
      </c>
      <c r="J1286" t="s">
        <v>900</v>
      </c>
    </row>
  </sheetData>
  <sortState xmlns:xlrd2="http://schemas.microsoft.com/office/spreadsheetml/2017/richdata2" ref="U9:U21">
    <sortCondition ref="U9"/>
  </sortState>
  <mergeCells count="42">
    <mergeCell ref="M26:Q27"/>
    <mergeCell ref="N12:R13"/>
    <mergeCell ref="N15:R16"/>
    <mergeCell ref="M18:Q19"/>
    <mergeCell ref="N21:R22"/>
    <mergeCell ref="N23:R24"/>
    <mergeCell ref="W1:AF1"/>
    <mergeCell ref="X4:AB5"/>
    <mergeCell ref="N6:R7"/>
    <mergeCell ref="Y7:AC7"/>
    <mergeCell ref="N9:R10"/>
    <mergeCell ref="M4:Q5"/>
    <mergeCell ref="X28:AB29"/>
    <mergeCell ref="M29:Q30"/>
    <mergeCell ref="N32:R33"/>
    <mergeCell ref="N34:R35"/>
    <mergeCell ref="N36:R37"/>
    <mergeCell ref="N38:R39"/>
    <mergeCell ref="M40:Q41"/>
    <mergeCell ref="AC40:AE40"/>
    <mergeCell ref="M43:Q43"/>
    <mergeCell ref="X59:AD60"/>
    <mergeCell ref="Y188:AF188"/>
    <mergeCell ref="Y186:AF186"/>
    <mergeCell ref="Y161:AC161"/>
    <mergeCell ref="X98:AE99"/>
    <mergeCell ref="X123:AE124"/>
    <mergeCell ref="Y136:AD136"/>
    <mergeCell ref="X156:AE157"/>
    <mergeCell ref="Y159:AD159"/>
    <mergeCell ref="AE159:AF159"/>
    <mergeCell ref="Y211:AF211"/>
    <mergeCell ref="Z213:AD213"/>
    <mergeCell ref="Z214:AD214"/>
    <mergeCell ref="Z215:AD215"/>
    <mergeCell ref="Y190:AF190"/>
    <mergeCell ref="Z248:AD248"/>
    <mergeCell ref="X277:AE277"/>
    <mergeCell ref="AI214:AM214"/>
    <mergeCell ref="Y244:AF244"/>
    <mergeCell ref="Z246:AD246"/>
    <mergeCell ref="Z247:AD247"/>
  </mergeCells>
  <conditionalFormatting sqref="AG3:BB150 M47:Q47 M50:Q150 O48:Q48 N49:Q49 M48:M49">
    <cfRule type="expression" dxfId="644" priority="92">
      <formula>M3&lt;&gt;""</formula>
    </cfRule>
  </conditionalFormatting>
  <conditionalFormatting sqref="F2:F1286">
    <cfRule type="cellIs" dxfId="643" priority="81" operator="equal">
      <formula>62</formula>
    </cfRule>
  </conditionalFormatting>
  <conditionalFormatting sqref="M29 W34:AF34 W36:AF39 W35:X35 Z35:AF35 Y31 W41:AF58 W40:AC40 AF40 W61:AF97 W59:W60 AE59:AF60 W100:AF122 W98:W99 AF98:AF99 W125:AF135 W123:W124 AF123:AF124 W137:AF150 W136:Y136 AE136:AF136">
    <cfRule type="expression" dxfId="642" priority="79">
      <formula>M29&lt;&gt;""</formula>
    </cfRule>
  </conditionalFormatting>
  <conditionalFormatting sqref="M3:AF3 S2:T2 S4:T143 M40 T1 M18 U6:AF6 W8:AF31 R4:R5 U4:W5 AC4:AF5 U7:Y7 AD7:AF7 W32:W33 AC32:AF33">
    <cfRule type="expression" dxfId="641" priority="78">
      <formula>M1&lt;&gt;""</formula>
    </cfRule>
  </conditionalFormatting>
  <conditionalFormatting sqref="S1">
    <cfRule type="expression" dxfId="640" priority="77">
      <formula>S1&lt;&gt;""</formula>
    </cfRule>
  </conditionalFormatting>
  <conditionalFormatting sqref="M26">
    <cfRule type="expression" dxfId="639" priority="76">
      <formula>M26&lt;&gt;""</formula>
    </cfRule>
  </conditionalFormatting>
  <conditionalFormatting sqref="M18">
    <cfRule type="expression" dxfId="638" priority="75">
      <formula>M18&lt;&gt;""</formula>
    </cfRule>
  </conditionalFormatting>
  <conditionalFormatting sqref="U1">
    <cfRule type="expression" dxfId="637" priority="73">
      <formula>U1&lt;&gt;""</formula>
    </cfRule>
  </conditionalFormatting>
  <conditionalFormatting sqref="U2:V14 V15:V143">
    <cfRule type="expression" dxfId="636" priority="74">
      <formula>U2&lt;&gt;""</formula>
    </cfRule>
  </conditionalFormatting>
  <conditionalFormatting sqref="M43">
    <cfRule type="expression" dxfId="635" priority="72">
      <formula>M43&lt;&gt;""</formula>
    </cfRule>
  </conditionalFormatting>
  <conditionalFormatting sqref="M4">
    <cfRule type="expression" dxfId="634" priority="71">
      <formula>M4&lt;&gt;""</formula>
    </cfRule>
  </conditionalFormatting>
  <conditionalFormatting sqref="M4">
    <cfRule type="expression" dxfId="633" priority="70">
      <formula>M4&lt;&gt;""</formula>
    </cfRule>
  </conditionalFormatting>
  <conditionalFormatting sqref="N6">
    <cfRule type="expression" dxfId="632" priority="69">
      <formula>N6&lt;&gt;""</formula>
    </cfRule>
  </conditionalFormatting>
  <conditionalFormatting sqref="N6">
    <cfRule type="expression" dxfId="631" priority="68">
      <formula>N6&lt;&gt;""</formula>
    </cfRule>
  </conditionalFormatting>
  <conditionalFormatting sqref="N9">
    <cfRule type="expression" dxfId="630" priority="67">
      <formula>N9&lt;&gt;""</formula>
    </cfRule>
  </conditionalFormatting>
  <conditionalFormatting sqref="N9">
    <cfRule type="expression" dxfId="629" priority="66">
      <formula>N9&lt;&gt;""</formula>
    </cfRule>
  </conditionalFormatting>
  <conditionalFormatting sqref="N12">
    <cfRule type="expression" dxfId="628" priority="65">
      <formula>N12&lt;&gt;""</formula>
    </cfRule>
  </conditionalFormatting>
  <conditionalFormatting sqref="N12">
    <cfRule type="expression" dxfId="627" priority="64">
      <formula>N12&lt;&gt;""</formula>
    </cfRule>
  </conditionalFormatting>
  <conditionalFormatting sqref="N15">
    <cfRule type="expression" dxfId="626" priority="63">
      <formula>N15&lt;&gt;""</formula>
    </cfRule>
  </conditionalFormatting>
  <conditionalFormatting sqref="N15">
    <cfRule type="expression" dxfId="625" priority="62">
      <formula>N15&lt;&gt;""</formula>
    </cfRule>
  </conditionalFormatting>
  <conditionalFormatting sqref="N21">
    <cfRule type="expression" dxfId="624" priority="61">
      <formula>N21&lt;&gt;""</formula>
    </cfRule>
  </conditionalFormatting>
  <conditionalFormatting sqref="N21">
    <cfRule type="expression" dxfId="623" priority="60">
      <formula>N21&lt;&gt;""</formula>
    </cfRule>
  </conditionalFormatting>
  <conditionalFormatting sqref="N23">
    <cfRule type="expression" dxfId="622" priority="59">
      <formula>N23&lt;&gt;""</formula>
    </cfRule>
  </conditionalFormatting>
  <conditionalFormatting sqref="N23">
    <cfRule type="expression" dxfId="621" priority="58">
      <formula>N23&lt;&gt;""</formula>
    </cfRule>
  </conditionalFormatting>
  <conditionalFormatting sqref="X28">
    <cfRule type="expression" dxfId="620" priority="57">
      <formula>X28&lt;&gt;""</formula>
    </cfRule>
  </conditionalFormatting>
  <conditionalFormatting sqref="X28">
    <cfRule type="expression" dxfId="619" priority="56">
      <formula>X28&lt;&gt;""</formula>
    </cfRule>
  </conditionalFormatting>
  <conditionalFormatting sqref="V1">
    <cfRule type="expression" dxfId="618" priority="55">
      <formula>V1&lt;&gt;""</formula>
    </cfRule>
  </conditionalFormatting>
  <conditionalFormatting sqref="V1">
    <cfRule type="expression" dxfId="617" priority="54">
      <formula>V1&lt;&gt;""</formula>
    </cfRule>
  </conditionalFormatting>
  <conditionalFormatting sqref="X4:AB5">
    <cfRule type="expression" dxfId="616" priority="53">
      <formula>X4&lt;&gt;""</formula>
    </cfRule>
  </conditionalFormatting>
  <conditionalFormatting sqref="X4">
    <cfRule type="expression" dxfId="615" priority="52">
      <formula>X4&lt;&gt;""</formula>
    </cfRule>
  </conditionalFormatting>
  <conditionalFormatting sqref="X4">
    <cfRule type="expression" dxfId="614" priority="51">
      <formula>X4&lt;&gt;""</formula>
    </cfRule>
  </conditionalFormatting>
  <conditionalFormatting sqref="X59">
    <cfRule type="expression" dxfId="613" priority="50">
      <formula>X59&lt;&gt;""</formula>
    </cfRule>
  </conditionalFormatting>
  <conditionalFormatting sqref="X59">
    <cfRule type="expression" dxfId="612" priority="49">
      <formula>X59&lt;&gt;""</formula>
    </cfRule>
  </conditionalFormatting>
  <conditionalFormatting sqref="X59">
    <cfRule type="expression" dxfId="611" priority="48">
      <formula>X59&lt;&gt;""</formula>
    </cfRule>
  </conditionalFormatting>
  <conditionalFormatting sqref="N32">
    <cfRule type="expression" dxfId="610" priority="47">
      <formula>N32&lt;&gt;""</formula>
    </cfRule>
  </conditionalFormatting>
  <conditionalFormatting sqref="N32">
    <cfRule type="expression" dxfId="609" priority="46">
      <formula>N32&lt;&gt;""</formula>
    </cfRule>
  </conditionalFormatting>
  <conditionalFormatting sqref="N34">
    <cfRule type="expression" dxfId="608" priority="45">
      <formula>N34&lt;&gt;""</formula>
    </cfRule>
  </conditionalFormatting>
  <conditionalFormatting sqref="N34">
    <cfRule type="expression" dxfId="607" priority="44">
      <formula>N34&lt;&gt;""</formula>
    </cfRule>
  </conditionalFormatting>
  <conditionalFormatting sqref="N36">
    <cfRule type="expression" dxfId="606" priority="43">
      <formula>N36&lt;&gt;""</formula>
    </cfRule>
  </conditionalFormatting>
  <conditionalFormatting sqref="N36">
    <cfRule type="expression" dxfId="605" priority="42">
      <formula>N36&lt;&gt;""</formula>
    </cfRule>
  </conditionalFormatting>
  <conditionalFormatting sqref="X98">
    <cfRule type="expression" dxfId="604" priority="41">
      <formula>X98&lt;&gt;""</formula>
    </cfRule>
  </conditionalFormatting>
  <conditionalFormatting sqref="X98">
    <cfRule type="expression" dxfId="603" priority="40">
      <formula>X98&lt;&gt;""</formula>
    </cfRule>
  </conditionalFormatting>
  <conditionalFormatting sqref="X98">
    <cfRule type="expression" dxfId="602" priority="39">
      <formula>X98&lt;&gt;""</formula>
    </cfRule>
  </conditionalFormatting>
  <conditionalFormatting sqref="N38">
    <cfRule type="expression" dxfId="601" priority="38">
      <formula>N38&lt;&gt;""</formula>
    </cfRule>
  </conditionalFormatting>
  <conditionalFormatting sqref="N38">
    <cfRule type="expression" dxfId="600" priority="37">
      <formula>N38&lt;&gt;""</formula>
    </cfRule>
  </conditionalFormatting>
  <conditionalFormatting sqref="X123">
    <cfRule type="expression" dxfId="599" priority="36">
      <formula>X123&lt;&gt;""</formula>
    </cfRule>
  </conditionalFormatting>
  <conditionalFormatting sqref="X123">
    <cfRule type="expression" dxfId="598" priority="35">
      <formula>X123&lt;&gt;""</formula>
    </cfRule>
  </conditionalFormatting>
  <conditionalFormatting sqref="X123">
    <cfRule type="expression" dxfId="597" priority="34">
      <formula>X123&lt;&gt;""</formula>
    </cfRule>
  </conditionalFormatting>
  <conditionalFormatting sqref="S144:S187">
    <cfRule type="expression" dxfId="596" priority="33">
      <formula>S144&lt;&gt;""</formula>
    </cfRule>
  </conditionalFormatting>
  <conditionalFormatting sqref="N45">
    <cfRule type="expression" dxfId="595" priority="31">
      <formula>N45&lt;&gt;""</formula>
    </cfRule>
  </conditionalFormatting>
  <conditionalFormatting sqref="X156">
    <cfRule type="expression" dxfId="594" priority="30">
      <formula>X156&lt;&gt;""</formula>
    </cfRule>
  </conditionalFormatting>
  <conditionalFormatting sqref="X156">
    <cfRule type="expression" dxfId="593" priority="29">
      <formula>X156&lt;&gt;""</formula>
    </cfRule>
  </conditionalFormatting>
  <conditionalFormatting sqref="X156">
    <cfRule type="expression" dxfId="592" priority="28">
      <formula>X156&lt;&gt;""</formula>
    </cfRule>
  </conditionalFormatting>
  <conditionalFormatting sqref="Y159 AE159">
    <cfRule type="expression" dxfId="591" priority="27">
      <formula>Y159&lt;&gt;""</formula>
    </cfRule>
  </conditionalFormatting>
  <conditionalFormatting sqref="Y190">
    <cfRule type="expression" dxfId="590" priority="23">
      <formula>Y190&lt;&gt;""</formula>
    </cfRule>
  </conditionalFormatting>
  <conditionalFormatting sqref="Y188">
    <cfRule type="expression" dxfId="589" priority="21">
      <formula>Y188&lt;&gt;""</formula>
    </cfRule>
  </conditionalFormatting>
  <conditionalFormatting sqref="Y186">
    <cfRule type="expression" dxfId="588" priority="20">
      <formula>Y186&lt;&gt;""</formula>
    </cfRule>
  </conditionalFormatting>
  <conditionalFormatting sqref="Y211">
    <cfRule type="expression" dxfId="587" priority="19">
      <formula>Y211&lt;&gt;""</formula>
    </cfRule>
  </conditionalFormatting>
  <conditionalFormatting sqref="Y161">
    <cfRule type="expression" dxfId="586" priority="14">
      <formula>Y161&lt;&gt;""</formula>
    </cfRule>
  </conditionalFormatting>
  <conditionalFormatting sqref="Z213">
    <cfRule type="expression" dxfId="585" priority="12">
      <formula>Z213&lt;&gt;""</formula>
    </cfRule>
  </conditionalFormatting>
  <conditionalFormatting sqref="Z214">
    <cfRule type="expression" dxfId="584" priority="11">
      <formula>Z214&lt;&gt;""</formula>
    </cfRule>
  </conditionalFormatting>
  <conditionalFormatting sqref="Z215">
    <cfRule type="expression" dxfId="583" priority="10">
      <formula>Z215&lt;&gt;""</formula>
    </cfRule>
  </conditionalFormatting>
  <conditionalFormatting sqref="AI214">
    <cfRule type="expression" dxfId="582" priority="9">
      <formula>AI214&lt;&gt;""</formula>
    </cfRule>
  </conditionalFormatting>
  <conditionalFormatting sqref="Y244">
    <cfRule type="expression" dxfId="581" priority="8">
      <formula>Y244&lt;&gt;""</formula>
    </cfRule>
  </conditionalFormatting>
  <conditionalFormatting sqref="Z246">
    <cfRule type="expression" dxfId="580" priority="7">
      <formula>Z246&lt;&gt;""</formula>
    </cfRule>
  </conditionalFormatting>
  <conditionalFormatting sqref="Z247:Z248">
    <cfRule type="expression" dxfId="579" priority="5">
      <formula>Z247&lt;&gt;""</formula>
    </cfRule>
  </conditionalFormatting>
  <conditionalFormatting sqref="X277">
    <cfRule type="expression" dxfId="578" priority="4">
      <formula>X277&lt;&gt;""</formula>
    </cfRule>
  </conditionalFormatting>
  <conditionalFormatting sqref="M1">
    <cfRule type="expression" dxfId="577" priority="2">
      <formula>M1&lt;&gt;""</formula>
    </cfRule>
  </conditionalFormatting>
  <conditionalFormatting sqref="M1">
    <cfRule type="expression" dxfId="576" priority="3">
      <formula>M1&lt;&gt;""</formula>
    </cfRule>
  </conditionalFormatting>
  <conditionalFormatting sqref="P1">
    <cfRule type="expression" dxfId="575" priority="1">
      <formula>P1&lt;&gt;""</formula>
    </cfRule>
  </conditionalFormatting>
  <dataValidations count="4">
    <dataValidation type="whole" allowBlank="1" showInputMessage="1" showErrorMessage="1" sqref="F2:F1286" xr:uid="{00000000-0002-0000-1800-000000000000}">
      <formula1>45</formula1>
      <formula2>67</formula2>
    </dataValidation>
    <dataValidation type="list" allowBlank="1" showInputMessage="1" showErrorMessage="1" sqref="A2:A1286" xr:uid="{00000000-0002-0000-1800-000001000000}">
      <formula1>"M.,MME"</formula1>
    </dataValidation>
    <dataValidation type="list" allowBlank="1" showInputMessage="1" showErrorMessage="1" sqref="E2:E1286" xr:uid="{00000000-0002-0000-1800-000002000000}">
      <formula1>EMPLOI</formula1>
    </dataValidation>
    <dataValidation type="list" allowBlank="1" showInputMessage="1" showErrorMessage="1" sqref="J2:J1286" xr:uid="{00000000-0002-0000-1800-000003000000}">
      <formula1>FORMG</formula1>
    </dataValidation>
  </dataValidations>
  <hyperlinks>
    <hyperlink ref="M1" location="ACCUEIL!A1" display="ACCUEIL" xr:uid="{DB92A7E5-5998-486F-B0D0-4243EE073EF3}"/>
    <hyperlink ref="O1" location="TCD!W1" display="Aide" xr:uid="{7AF51F93-7CC2-47B2-B22A-7D1992B4516D}"/>
    <hyperlink ref="N1" location="'Mise en forme'!A1" display="SUJET" xr:uid="{12B2A4E3-28F9-464B-8CFA-DE5FD95313EE}"/>
    <hyperlink ref="P1" r:id="rId1" xr:uid="{A81F4F9C-BAAE-4784-920E-11EDDD697116}"/>
  </hyperlinks>
  <pageMargins left="0.7" right="0.7" top="0.75" bottom="0.75" header="0.3" footer="0.3"/>
  <pageSetup paperSize="9" orientation="portrait" verticalDpi="0" r:id="rId2"/>
  <drawing r:id="rId3"/>
  <tableParts count="1">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1:CI1300"/>
  <sheetViews>
    <sheetView showGridLines="0" workbookViewId="0">
      <selection activeCell="G1" sqref="G1"/>
    </sheetView>
  </sheetViews>
  <sheetFormatPr baseColWidth="10" defaultColWidth="11.42578125" defaultRowHeight="15" x14ac:dyDescent="0.25"/>
  <cols>
    <col min="1" max="1" width="7" bestFit="1" customWidth="1"/>
    <col min="2" max="2" width="10.42578125" bestFit="1" customWidth="1"/>
    <col min="3" max="3" width="15.28515625" bestFit="1" customWidth="1"/>
    <col min="4" max="4" width="32.28515625" bestFit="1" customWidth="1"/>
    <col min="5" max="5" width="14.42578125" bestFit="1" customWidth="1"/>
    <col min="6" max="6" width="5.7109375" bestFit="1" customWidth="1"/>
    <col min="7" max="7" width="11.85546875" bestFit="1" customWidth="1"/>
    <col min="8" max="8" width="12.28515625" bestFit="1" customWidth="1"/>
    <col min="9" max="9" width="15.28515625" bestFit="1" customWidth="1"/>
    <col min="10" max="10" width="22.85546875" style="1" bestFit="1" customWidth="1"/>
    <col min="11" max="11" width="22.85546875" style="148" customWidth="1"/>
    <col min="12" max="12" width="21.5703125" style="148" bestFit="1" customWidth="1"/>
    <col min="13" max="13" width="23.85546875" style="148" bestFit="1" customWidth="1"/>
    <col min="14" max="15" width="12" style="148" bestFit="1" customWidth="1"/>
    <col min="16" max="16" width="12.5703125" style="148" bestFit="1" customWidth="1"/>
    <col min="17" max="27" width="22.85546875" style="148" customWidth="1"/>
    <col min="28" max="38" width="11.42578125" style="126"/>
    <col min="39" max="86" width="11.42578125" style="1"/>
  </cols>
  <sheetData>
    <row r="1" spans="1:87" s="1" customFormat="1" ht="31.5" customHeight="1" x14ac:dyDescent="0.25">
      <c r="G1" s="136" t="s">
        <v>16</v>
      </c>
      <c r="H1" s="141" t="s">
        <v>2</v>
      </c>
      <c r="I1" s="152" t="s">
        <v>1474</v>
      </c>
      <c r="J1" s="182" t="s">
        <v>1719</v>
      </c>
      <c r="K1" s="147"/>
      <c r="L1" s="147"/>
      <c r="M1" s="147"/>
      <c r="N1" s="147"/>
      <c r="O1" s="147"/>
      <c r="P1" s="147"/>
      <c r="Q1" s="147"/>
      <c r="R1" s="147"/>
      <c r="S1" s="147"/>
      <c r="T1" s="147"/>
      <c r="U1" s="147"/>
      <c r="V1" s="147"/>
      <c r="W1" s="147"/>
      <c r="X1" s="147"/>
      <c r="Y1" s="147"/>
      <c r="Z1" s="147"/>
      <c r="AA1" s="147"/>
      <c r="AB1" s="151" t="s">
        <v>1538</v>
      </c>
      <c r="AC1" s="423" t="s">
        <v>1474</v>
      </c>
      <c r="AD1" s="423"/>
      <c r="AE1" s="423"/>
      <c r="AF1" s="423"/>
      <c r="AG1" s="423"/>
      <c r="AH1" s="423"/>
      <c r="AI1" s="423"/>
      <c r="AJ1" s="126"/>
      <c r="AK1" s="126"/>
      <c r="AL1" s="126"/>
    </row>
    <row r="2" spans="1:87" s="1" customFormat="1" ht="35.25" customHeight="1" x14ac:dyDescent="0.25">
      <c r="B2" s="392" t="s">
        <v>1079</v>
      </c>
      <c r="C2" s="392"/>
      <c r="D2" s="392"/>
      <c r="E2" s="392"/>
      <c r="F2" s="392"/>
      <c r="I2" s="158" t="s">
        <v>1722</v>
      </c>
      <c r="K2" s="148"/>
      <c r="L2" s="148"/>
      <c r="M2" s="148" t="s">
        <v>1559</v>
      </c>
      <c r="N2" s="148"/>
      <c r="O2" s="148"/>
      <c r="P2" s="148"/>
      <c r="Q2" s="148"/>
      <c r="R2" s="148"/>
      <c r="S2" s="148"/>
      <c r="T2" s="148"/>
      <c r="U2" s="148"/>
      <c r="V2" s="148"/>
      <c r="W2" s="148"/>
      <c r="X2" s="148"/>
      <c r="Y2" s="148"/>
      <c r="Z2" s="148"/>
      <c r="AA2" s="148"/>
      <c r="AB2" s="126"/>
      <c r="AC2" s="126"/>
      <c r="AD2" s="126"/>
      <c r="AE2" s="126"/>
      <c r="AF2" s="126"/>
      <c r="AG2" s="126"/>
      <c r="AH2" s="126"/>
      <c r="AI2" s="126"/>
      <c r="AJ2" s="126"/>
      <c r="AK2" s="126"/>
      <c r="AL2" s="126"/>
    </row>
    <row r="3" spans="1:87" s="1" customFormat="1" ht="21" x14ac:dyDescent="0.35">
      <c r="B3" s="392"/>
      <c r="C3" s="392"/>
      <c r="D3" s="392"/>
      <c r="E3" s="392"/>
      <c r="F3" s="392"/>
      <c r="G3" s="425" t="s">
        <v>1558</v>
      </c>
      <c r="H3" s="425"/>
      <c r="I3" s="425"/>
      <c r="J3" s="425"/>
      <c r="K3" s="425"/>
      <c r="L3" s="148"/>
      <c r="M3" s="153"/>
      <c r="N3" s="148"/>
      <c r="O3" s="148"/>
      <c r="P3" s="148"/>
      <c r="Q3" s="148"/>
      <c r="R3" s="148"/>
      <c r="S3" s="148"/>
      <c r="T3" s="148"/>
      <c r="U3" s="148"/>
      <c r="V3" s="148"/>
      <c r="W3" s="148"/>
      <c r="X3" s="148"/>
      <c r="Y3" s="148"/>
      <c r="Z3" s="148"/>
      <c r="AA3" s="148"/>
      <c r="AB3" s="126"/>
      <c r="AC3" s="126"/>
      <c r="AD3" s="126"/>
      <c r="AE3" s="126"/>
      <c r="AF3" s="126"/>
      <c r="AG3" s="126"/>
      <c r="AH3" s="126"/>
      <c r="AI3" s="126"/>
      <c r="AJ3" s="126"/>
      <c r="AK3" s="126"/>
      <c r="AL3" s="126"/>
    </row>
    <row r="4" spans="1:87" s="144" customFormat="1" ht="36.75" customHeight="1" x14ac:dyDescent="0.25">
      <c r="B4" s="382" t="s">
        <v>1080</v>
      </c>
      <c r="C4" s="382"/>
      <c r="D4" s="382"/>
      <c r="E4" s="382"/>
      <c r="F4" s="382"/>
      <c r="G4" s="382" t="s">
        <v>1562</v>
      </c>
      <c r="H4" s="382"/>
      <c r="I4" s="382"/>
      <c r="J4" s="382"/>
      <c r="K4" s="382"/>
      <c r="L4" s="156"/>
      <c r="N4" s="156"/>
      <c r="O4" s="156"/>
      <c r="P4" s="156"/>
      <c r="Q4" s="156"/>
      <c r="R4" s="156"/>
      <c r="S4" s="156"/>
      <c r="T4" s="156"/>
      <c r="U4" s="156"/>
      <c r="V4" s="156"/>
      <c r="W4" s="156"/>
      <c r="X4" s="156"/>
      <c r="Y4" s="156"/>
      <c r="Z4" s="156"/>
      <c r="AA4" s="156"/>
      <c r="AB4" s="153"/>
      <c r="AC4" s="153"/>
      <c r="AD4" s="153"/>
      <c r="AE4" s="153"/>
      <c r="AF4" s="153"/>
      <c r="AG4" s="153"/>
      <c r="AH4" s="153"/>
      <c r="AI4" s="153"/>
      <c r="AJ4" s="153"/>
      <c r="AK4" s="153"/>
      <c r="AL4" s="153"/>
    </row>
    <row r="5" spans="1:87" s="144" customFormat="1" ht="36.75" customHeight="1" x14ac:dyDescent="0.35">
      <c r="B5" s="382" t="s">
        <v>1081</v>
      </c>
      <c r="C5" s="382"/>
      <c r="D5" s="382"/>
      <c r="E5" s="129"/>
      <c r="F5" s="129"/>
      <c r="G5" s="382" t="s">
        <v>1563</v>
      </c>
      <c r="H5" s="382"/>
      <c r="I5" s="382"/>
      <c r="J5" s="382"/>
      <c r="K5" s="382"/>
      <c r="L5" s="156"/>
      <c r="M5" s="156"/>
      <c r="N5" s="156"/>
      <c r="O5" s="156"/>
      <c r="P5" s="156"/>
      <c r="Q5" s="156"/>
      <c r="R5" s="156"/>
      <c r="S5" s="156"/>
      <c r="T5" s="156"/>
      <c r="U5" s="156"/>
      <c r="V5" s="156"/>
      <c r="W5" s="156"/>
      <c r="X5" s="156"/>
      <c r="Y5" s="156"/>
      <c r="Z5" s="156"/>
      <c r="AA5" s="156"/>
      <c r="AB5" s="153"/>
      <c r="AC5" s="424" t="s">
        <v>1530</v>
      </c>
      <c r="AD5" s="424"/>
      <c r="AE5" s="424"/>
      <c r="AF5" s="424"/>
      <c r="AG5" s="424"/>
      <c r="AH5" s="424"/>
      <c r="AI5" s="424"/>
      <c r="AJ5" s="153"/>
      <c r="AK5" s="153"/>
      <c r="AL5" s="153"/>
    </row>
    <row r="6" spans="1:87" s="144" customFormat="1" ht="36.75" customHeight="1" x14ac:dyDescent="0.25">
      <c r="B6" s="382" t="s">
        <v>1082</v>
      </c>
      <c r="C6" s="382"/>
      <c r="D6" s="382"/>
      <c r="E6" s="129"/>
      <c r="F6" s="129"/>
      <c r="G6" s="382" t="s">
        <v>1561</v>
      </c>
      <c r="H6" s="382"/>
      <c r="I6" s="382"/>
      <c r="J6" s="382"/>
      <c r="K6" s="382"/>
      <c r="L6" s="156"/>
      <c r="M6" s="156"/>
      <c r="N6" s="156"/>
      <c r="O6" s="156"/>
      <c r="P6" s="156"/>
      <c r="Q6" s="156"/>
      <c r="R6" s="156"/>
      <c r="S6" s="156"/>
      <c r="T6" s="156"/>
      <c r="U6" s="156"/>
      <c r="V6" s="156"/>
      <c r="W6" s="156"/>
      <c r="X6" s="156"/>
      <c r="Y6" s="156"/>
      <c r="Z6" s="156"/>
      <c r="AA6" s="156"/>
      <c r="AB6" s="153"/>
      <c r="AC6" s="153"/>
      <c r="AD6" s="153"/>
      <c r="AE6" s="153"/>
      <c r="AF6" s="153"/>
      <c r="AG6" s="153"/>
      <c r="AH6" s="153"/>
      <c r="AI6" s="153"/>
      <c r="AJ6" s="153"/>
      <c r="AK6" s="153"/>
      <c r="AL6" s="153"/>
    </row>
    <row r="7" spans="1:87" s="144" customFormat="1" ht="24.75" customHeight="1" x14ac:dyDescent="0.25">
      <c r="B7" s="382"/>
      <c r="C7" s="382"/>
      <c r="D7" s="382"/>
      <c r="E7" s="129"/>
      <c r="F7" s="129"/>
      <c r="G7" s="382"/>
      <c r="H7" s="382"/>
      <c r="I7" s="382"/>
      <c r="J7" s="382"/>
      <c r="K7" s="382"/>
      <c r="L7" s="156"/>
      <c r="M7" s="156"/>
      <c r="N7" s="156"/>
      <c r="O7" s="156"/>
      <c r="P7" s="156"/>
      <c r="Q7" s="156"/>
      <c r="R7" s="156"/>
      <c r="S7" s="156"/>
      <c r="T7" s="156"/>
      <c r="U7" s="156"/>
      <c r="V7" s="156"/>
      <c r="W7" s="156"/>
      <c r="X7" s="156"/>
      <c r="Y7" s="156"/>
      <c r="Z7" s="156"/>
      <c r="AA7" s="156"/>
      <c r="AB7" s="153"/>
      <c r="AC7" s="405" t="s">
        <v>1531</v>
      </c>
      <c r="AD7" s="405"/>
      <c r="AE7" s="405"/>
      <c r="AF7" s="405"/>
      <c r="AG7" s="405"/>
      <c r="AH7" s="405"/>
      <c r="AJ7" s="153"/>
      <c r="AK7" s="153"/>
      <c r="AL7" s="153"/>
    </row>
    <row r="8" spans="1:87" s="144" customFormat="1" ht="24.75" customHeight="1" x14ac:dyDescent="0.25">
      <c r="B8" s="382"/>
      <c r="C8" s="382"/>
      <c r="D8" s="382"/>
      <c r="E8" s="129"/>
      <c r="F8" s="129"/>
      <c r="G8" s="382"/>
      <c r="H8" s="382"/>
      <c r="I8" s="382"/>
      <c r="J8" s="382"/>
      <c r="K8" s="382"/>
      <c r="L8" s="156"/>
      <c r="M8" s="156"/>
      <c r="N8" s="156"/>
      <c r="O8" s="156"/>
      <c r="P8" s="156"/>
      <c r="Q8" s="156"/>
      <c r="R8" s="156"/>
      <c r="S8" s="156"/>
      <c r="T8" s="156"/>
      <c r="U8" s="156"/>
      <c r="V8" s="156"/>
      <c r="W8" s="156"/>
      <c r="X8" s="156"/>
      <c r="Y8" s="156"/>
      <c r="Z8" s="156"/>
      <c r="AA8" s="156"/>
      <c r="AB8" s="153"/>
      <c r="AC8" s="405"/>
      <c r="AD8" s="405"/>
      <c r="AE8" s="405"/>
      <c r="AF8" s="405"/>
      <c r="AG8" s="405"/>
      <c r="AH8" s="405"/>
      <c r="AJ8" s="153"/>
      <c r="AK8" s="153"/>
      <c r="AL8" s="153"/>
    </row>
    <row r="9" spans="1:87" s="144" customFormat="1" ht="24.75" customHeight="1" x14ac:dyDescent="0.25">
      <c r="B9" s="382"/>
      <c r="C9" s="382"/>
      <c r="D9" s="382"/>
      <c r="E9" s="129"/>
      <c r="F9" s="129"/>
      <c r="G9" s="382"/>
      <c r="H9" s="382"/>
      <c r="I9" s="382"/>
      <c r="J9" s="382"/>
      <c r="K9" s="382"/>
      <c r="L9" s="156"/>
      <c r="M9" s="157" t="s">
        <v>1560</v>
      </c>
      <c r="N9" s="156"/>
      <c r="O9" s="156"/>
      <c r="P9" s="156"/>
      <c r="Q9" s="156"/>
      <c r="R9" s="156"/>
      <c r="S9" s="156"/>
      <c r="T9" s="156"/>
      <c r="U9" s="156"/>
      <c r="V9" s="156"/>
      <c r="W9" s="156"/>
      <c r="X9" s="156"/>
      <c r="Y9" s="156"/>
      <c r="Z9" s="156"/>
      <c r="AA9" s="156"/>
      <c r="AB9" s="153"/>
      <c r="AC9" s="153"/>
      <c r="AD9" s="153"/>
      <c r="AE9" s="153"/>
      <c r="AF9" s="153"/>
      <c r="AG9" s="153"/>
      <c r="AH9" s="153"/>
      <c r="AI9" s="153"/>
      <c r="AJ9" s="153"/>
      <c r="AK9" s="153"/>
      <c r="AL9" s="153"/>
    </row>
    <row r="10" spans="1:87" s="144" customFormat="1" ht="24.75" customHeight="1" x14ac:dyDescent="0.25">
      <c r="B10" s="382"/>
      <c r="C10" s="382"/>
      <c r="D10" s="382"/>
      <c r="E10" s="129"/>
      <c r="F10" s="129"/>
      <c r="G10" s="382"/>
      <c r="H10" s="382"/>
      <c r="I10" s="382"/>
      <c r="J10" s="382"/>
      <c r="K10" s="382"/>
      <c r="L10" s="156"/>
      <c r="M10" s="126"/>
      <c r="N10" s="156"/>
      <c r="O10" s="156"/>
      <c r="P10" s="156"/>
      <c r="Q10" s="156"/>
      <c r="R10" s="156"/>
      <c r="S10" s="156"/>
      <c r="T10" s="156"/>
      <c r="U10" s="156"/>
      <c r="V10" s="156"/>
      <c r="W10" s="156"/>
      <c r="X10" s="156"/>
      <c r="Y10" s="156"/>
      <c r="Z10" s="156"/>
      <c r="AA10" s="156"/>
      <c r="AB10" s="153"/>
      <c r="AC10" s="382" t="s">
        <v>1533</v>
      </c>
      <c r="AD10" s="382"/>
      <c r="AE10" s="382"/>
      <c r="AF10" s="382"/>
      <c r="AG10" s="382"/>
      <c r="AH10" s="153"/>
      <c r="AI10" s="153"/>
      <c r="AJ10" s="153"/>
      <c r="AK10" s="153"/>
      <c r="AL10" s="153"/>
    </row>
    <row r="11" spans="1:87" s="1" customFormat="1" x14ac:dyDescent="0.25">
      <c r="K11" s="148"/>
      <c r="L11" s="148"/>
      <c r="N11" s="148"/>
      <c r="O11" s="148"/>
      <c r="P11" s="148"/>
      <c r="Q11" s="148"/>
      <c r="R11" s="148"/>
      <c r="S11" s="148"/>
      <c r="T11" s="148"/>
      <c r="U11" s="148"/>
      <c r="V11" s="148"/>
      <c r="W11" s="148"/>
      <c r="X11" s="148"/>
      <c r="Y11" s="148"/>
      <c r="Z11" s="148"/>
      <c r="AA11" s="148"/>
      <c r="AB11" s="126"/>
      <c r="AC11" s="126"/>
      <c r="AD11" s="126"/>
      <c r="AE11" s="126"/>
      <c r="AF11" s="126"/>
      <c r="AG11" s="126"/>
      <c r="AH11" s="126"/>
      <c r="AI11" s="126"/>
      <c r="AJ11" s="126"/>
      <c r="AK11" s="126"/>
      <c r="AL11" s="126"/>
    </row>
    <row r="12" spans="1:87" s="1" customFormat="1" x14ac:dyDescent="0.25">
      <c r="K12" s="148"/>
      <c r="L12" s="148"/>
      <c r="M12" s="148"/>
      <c r="N12" s="148"/>
      <c r="O12" s="148"/>
      <c r="P12" s="148"/>
      <c r="Q12" s="148"/>
      <c r="R12" s="148"/>
      <c r="S12" s="148"/>
      <c r="T12" s="148"/>
      <c r="U12" s="148"/>
      <c r="V12" s="148"/>
      <c r="W12" s="148"/>
      <c r="X12" s="148"/>
      <c r="Y12" s="148"/>
      <c r="Z12" s="148"/>
      <c r="AA12" s="148"/>
      <c r="AB12" s="126"/>
      <c r="AC12" s="381" t="s">
        <v>1532</v>
      </c>
      <c r="AD12" s="381"/>
      <c r="AE12" s="126"/>
      <c r="AF12" s="126"/>
      <c r="AG12" s="126"/>
      <c r="AH12" s="126"/>
      <c r="AI12" s="126"/>
      <c r="AJ12" s="126"/>
      <c r="AK12" s="126"/>
      <c r="AL12" s="126"/>
    </row>
    <row r="13" spans="1:87" s="1" customFormat="1" x14ac:dyDescent="0.25">
      <c r="K13" s="148"/>
      <c r="L13" s="148"/>
      <c r="M13" s="148"/>
      <c r="N13" s="148"/>
      <c r="O13" s="148"/>
      <c r="P13" s="148"/>
      <c r="Q13" s="148"/>
      <c r="R13" s="148"/>
      <c r="S13" s="148"/>
      <c r="T13" s="148"/>
      <c r="U13" s="148"/>
      <c r="V13" s="148"/>
      <c r="W13" s="148"/>
      <c r="X13" s="148"/>
      <c r="Y13" s="148"/>
      <c r="Z13" s="148"/>
      <c r="AA13" s="148"/>
      <c r="AB13" s="126"/>
      <c r="AC13" s="126"/>
      <c r="AD13" s="126"/>
      <c r="AE13" s="126"/>
      <c r="AF13" s="126"/>
      <c r="AG13" s="126"/>
      <c r="AH13" s="126"/>
      <c r="AI13" s="126"/>
      <c r="AJ13" s="126"/>
      <c r="AK13" s="126"/>
      <c r="AL13" s="126"/>
    </row>
    <row r="14" spans="1:87" s="1" customFormat="1" x14ac:dyDescent="0.25">
      <c r="K14" s="148"/>
      <c r="L14" s="148"/>
      <c r="M14" s="148"/>
      <c r="N14" s="148"/>
      <c r="O14" s="148"/>
      <c r="P14" s="148"/>
      <c r="Q14" s="148"/>
      <c r="R14" s="148"/>
      <c r="S14" s="148"/>
      <c r="T14" s="148"/>
      <c r="U14" s="148"/>
      <c r="V14" s="148"/>
      <c r="W14" s="148"/>
      <c r="X14" s="148"/>
      <c r="Y14" s="148"/>
      <c r="Z14" s="148"/>
      <c r="AA14" s="148"/>
      <c r="AB14" s="126"/>
      <c r="AC14" s="1" t="s">
        <v>1534</v>
      </c>
      <c r="AG14" s="126"/>
      <c r="AH14" s="126"/>
      <c r="AI14" s="126"/>
      <c r="AJ14" s="126"/>
      <c r="AK14" s="126"/>
      <c r="AL14" s="126"/>
    </row>
    <row r="15" spans="1:87" s="1" customFormat="1" ht="15.75" thickBot="1" x14ac:dyDescent="0.3">
      <c r="K15" s="148"/>
      <c r="L15" s="148"/>
      <c r="M15" s="148" t="s">
        <v>1564</v>
      </c>
      <c r="N15" s="148"/>
      <c r="O15" s="148"/>
      <c r="P15" s="148"/>
      <c r="Q15" s="148"/>
      <c r="R15" s="148"/>
      <c r="S15" s="148"/>
      <c r="T15" s="148"/>
      <c r="U15" s="148"/>
      <c r="V15" s="148"/>
      <c r="W15" s="148"/>
      <c r="X15" s="148"/>
      <c r="Y15" s="148"/>
      <c r="Z15" s="148"/>
      <c r="AA15" s="148"/>
      <c r="AB15" s="126"/>
      <c r="AC15" s="126"/>
      <c r="AD15" s="126"/>
      <c r="AE15" s="126"/>
      <c r="AF15" s="126"/>
      <c r="AG15" s="126"/>
      <c r="AH15" s="126"/>
      <c r="AI15" s="126"/>
      <c r="AJ15" s="126"/>
      <c r="AK15" s="126"/>
      <c r="AL15" s="126"/>
    </row>
    <row r="16" spans="1:87" x14ac:dyDescent="0.25">
      <c r="A16" s="25" t="s">
        <v>399</v>
      </c>
      <c r="B16" s="26" t="s">
        <v>400</v>
      </c>
      <c r="C16" s="27" t="s">
        <v>401</v>
      </c>
      <c r="D16" s="25" t="s">
        <v>402</v>
      </c>
      <c r="E16" s="51" t="s">
        <v>1068</v>
      </c>
      <c r="F16" s="26" t="s">
        <v>403</v>
      </c>
      <c r="G16" s="27" t="s">
        <v>404</v>
      </c>
      <c r="H16" s="25" t="s">
        <v>405</v>
      </c>
      <c r="I16" s="26" t="s">
        <v>406</v>
      </c>
      <c r="J16" s="27" t="s">
        <v>407</v>
      </c>
      <c r="K16" s="149"/>
      <c r="L16"/>
      <c r="M16" s="139"/>
      <c r="N16"/>
      <c r="O16"/>
      <c r="P16"/>
      <c r="Q16" s="149"/>
      <c r="R16" s="149"/>
      <c r="S16" s="149"/>
      <c r="T16" s="149"/>
      <c r="U16" s="149"/>
      <c r="V16" s="149"/>
      <c r="W16" s="149"/>
      <c r="X16" s="149"/>
      <c r="Y16" s="149"/>
      <c r="Z16" s="149"/>
      <c r="AA16" s="149"/>
      <c r="AC16" s="1" t="s">
        <v>1537</v>
      </c>
      <c r="AD16" s="1"/>
      <c r="AE16" s="1"/>
      <c r="AF16" s="1"/>
      <c r="AG16" s="1"/>
      <c r="AH16" s="1"/>
      <c r="CI16" s="1"/>
    </row>
    <row r="17" spans="1:87" x14ac:dyDescent="0.25">
      <c r="A17" s="5" t="s">
        <v>408</v>
      </c>
      <c r="B17" s="5" t="s">
        <v>409</v>
      </c>
      <c r="C17" s="5" t="s">
        <v>410</v>
      </c>
      <c r="D17" s="5" t="s">
        <v>411</v>
      </c>
      <c r="E17" s="52">
        <f ca="1">RANDBETWEEN(1500,2600)*12</f>
        <v>18744</v>
      </c>
      <c r="F17" s="5">
        <v>62</v>
      </c>
      <c r="G17" s="50">
        <v>20658</v>
      </c>
      <c r="H17" s="5">
        <v>351222</v>
      </c>
      <c r="I17" s="50">
        <v>28102</v>
      </c>
      <c r="J17" s="5" t="s">
        <v>412</v>
      </c>
      <c r="K17" s="150"/>
      <c r="L17"/>
      <c r="M17"/>
      <c r="N17"/>
      <c r="O17"/>
      <c r="P17"/>
      <c r="Q17" s="150"/>
      <c r="R17" s="150"/>
      <c r="S17" s="150"/>
      <c r="T17" s="150"/>
      <c r="U17" s="150"/>
      <c r="V17" s="150"/>
      <c r="W17" s="150"/>
      <c r="X17" s="150"/>
      <c r="Y17" s="150"/>
      <c r="Z17" s="150"/>
      <c r="AA17" s="150"/>
      <c r="CI17" s="1"/>
    </row>
    <row r="18" spans="1:87" x14ac:dyDescent="0.25">
      <c r="A18" s="5" t="s">
        <v>413</v>
      </c>
      <c r="B18" s="5" t="s">
        <v>414</v>
      </c>
      <c r="C18" s="5" t="s">
        <v>415</v>
      </c>
      <c r="D18" s="5" t="s">
        <v>416</v>
      </c>
      <c r="E18" s="52">
        <f t="shared" ref="E18:E81" ca="1" si="0">RANDBETWEEN(1500,2600)*12</f>
        <v>18864</v>
      </c>
      <c r="F18" s="5">
        <v>65</v>
      </c>
      <c r="G18" s="50">
        <v>19522</v>
      </c>
      <c r="H18" s="5">
        <v>350855</v>
      </c>
      <c r="I18" s="50">
        <v>28025</v>
      </c>
      <c r="J18" s="5" t="s">
        <v>417</v>
      </c>
      <c r="K18" s="150"/>
      <c r="L18"/>
      <c r="M18"/>
      <c r="N18"/>
      <c r="O18"/>
      <c r="P18"/>
      <c r="Q18" s="150"/>
      <c r="R18" s="150"/>
      <c r="S18" s="150"/>
      <c r="T18" s="150"/>
      <c r="U18" s="150"/>
      <c r="V18" s="150"/>
      <c r="W18" s="150"/>
      <c r="X18" s="150"/>
      <c r="Y18" s="150"/>
      <c r="Z18" s="150"/>
      <c r="AA18" s="150"/>
      <c r="AC18" s="420" t="s">
        <v>1536</v>
      </c>
      <c r="AD18" s="420"/>
      <c r="AE18" s="420"/>
      <c r="AF18" s="420"/>
      <c r="AG18" s="420"/>
      <c r="AH18" s="420"/>
      <c r="AI18" s="420"/>
      <c r="CI18" s="1"/>
    </row>
    <row r="19" spans="1:87" x14ac:dyDescent="0.25">
      <c r="A19" s="5" t="s">
        <v>408</v>
      </c>
      <c r="B19" s="5" t="s">
        <v>418</v>
      </c>
      <c r="C19" s="5" t="s">
        <v>419</v>
      </c>
      <c r="D19" s="5" t="s">
        <v>420</v>
      </c>
      <c r="E19" s="52">
        <f t="shared" ca="1" si="0"/>
        <v>22944</v>
      </c>
      <c r="F19" s="5">
        <v>63</v>
      </c>
      <c r="G19" s="50">
        <v>20212</v>
      </c>
      <c r="H19" s="5">
        <v>351350</v>
      </c>
      <c r="I19" s="50">
        <v>27800</v>
      </c>
      <c r="J19" s="5" t="s">
        <v>421</v>
      </c>
      <c r="K19" s="150"/>
      <c r="L19"/>
      <c r="M19"/>
      <c r="N19"/>
      <c r="O19"/>
      <c r="P19"/>
      <c r="Q19" s="150"/>
      <c r="R19" s="150"/>
      <c r="S19" s="150"/>
      <c r="T19" s="150"/>
      <c r="U19" s="150"/>
      <c r="V19" s="150"/>
      <c r="W19" s="150"/>
      <c r="X19" s="150"/>
      <c r="Y19" s="150"/>
      <c r="Z19" s="150"/>
      <c r="AA19" s="150"/>
      <c r="AC19" s="420"/>
      <c r="AD19" s="420"/>
      <c r="AE19" s="420"/>
      <c r="AF19" s="420"/>
      <c r="AG19" s="420"/>
      <c r="AH19" s="420"/>
      <c r="AI19" s="420"/>
      <c r="CI19" s="1"/>
    </row>
    <row r="20" spans="1:87" x14ac:dyDescent="0.25">
      <c r="A20" s="5" t="s">
        <v>408</v>
      </c>
      <c r="B20" s="5" t="s">
        <v>185</v>
      </c>
      <c r="C20" s="5" t="s">
        <v>185</v>
      </c>
      <c r="D20" s="5" t="s">
        <v>422</v>
      </c>
      <c r="E20" s="52">
        <f t="shared" ca="1" si="0"/>
        <v>19128</v>
      </c>
      <c r="F20" s="5">
        <v>60</v>
      </c>
      <c r="G20" s="50">
        <v>21179</v>
      </c>
      <c r="H20" s="5">
        <v>350054</v>
      </c>
      <c r="I20" s="50">
        <v>27915</v>
      </c>
      <c r="J20" s="5" t="s">
        <v>412</v>
      </c>
      <c r="K20" s="150"/>
      <c r="L20"/>
      <c r="M20"/>
      <c r="N20"/>
      <c r="O20"/>
      <c r="P20"/>
      <c r="Q20" s="150"/>
      <c r="R20" s="150"/>
      <c r="S20" s="150"/>
      <c r="T20" s="150"/>
      <c r="U20" s="150"/>
      <c r="V20" s="150"/>
      <c r="W20" s="150"/>
      <c r="X20" s="150"/>
      <c r="Y20" s="150"/>
      <c r="Z20" s="150"/>
      <c r="AA20" s="150"/>
      <c r="AC20" s="420"/>
      <c r="AD20" s="420"/>
      <c r="AE20" s="420"/>
      <c r="AF20" s="420"/>
      <c r="AG20" s="420"/>
      <c r="AH20" s="420"/>
      <c r="AI20" s="420"/>
      <c r="CI20" s="1"/>
    </row>
    <row r="21" spans="1:87" x14ac:dyDescent="0.25">
      <c r="A21" s="5" t="s">
        <v>413</v>
      </c>
      <c r="B21" s="5" t="s">
        <v>423</v>
      </c>
      <c r="C21" s="5" t="s">
        <v>424</v>
      </c>
      <c r="D21" s="5" t="s">
        <v>425</v>
      </c>
      <c r="E21" s="52">
        <f t="shared" ca="1" si="0"/>
        <v>26556</v>
      </c>
      <c r="F21" s="5">
        <v>64</v>
      </c>
      <c r="G21" s="50">
        <v>19917</v>
      </c>
      <c r="H21" s="5">
        <v>350127</v>
      </c>
      <c r="I21" s="50">
        <v>27897</v>
      </c>
      <c r="J21" s="5" t="s">
        <v>417</v>
      </c>
      <c r="K21" s="150"/>
      <c r="L21"/>
      <c r="M21"/>
      <c r="N21"/>
      <c r="O21"/>
      <c r="P21"/>
      <c r="Q21" s="150"/>
      <c r="R21" s="150"/>
      <c r="S21" s="150"/>
      <c r="T21" s="150"/>
      <c r="U21" s="150"/>
      <c r="V21" s="150"/>
      <c r="W21" s="150"/>
      <c r="X21" s="150"/>
      <c r="Y21" s="150"/>
      <c r="Z21" s="150"/>
      <c r="AA21" s="150"/>
      <c r="CI21" s="1"/>
    </row>
    <row r="22" spans="1:87" x14ac:dyDescent="0.25">
      <c r="A22" s="5" t="s">
        <v>413</v>
      </c>
      <c r="B22" s="5" t="s">
        <v>426</v>
      </c>
      <c r="C22" s="5" t="s">
        <v>427</v>
      </c>
      <c r="D22" s="5" t="s">
        <v>428</v>
      </c>
      <c r="E22" s="52">
        <f t="shared" ca="1" si="0"/>
        <v>23688</v>
      </c>
      <c r="F22" s="5">
        <v>64</v>
      </c>
      <c r="G22" s="50">
        <v>19786</v>
      </c>
      <c r="H22" s="5">
        <v>560195</v>
      </c>
      <c r="I22" s="50">
        <v>27914</v>
      </c>
      <c r="J22" s="5" t="s">
        <v>421</v>
      </c>
      <c r="K22" s="150"/>
      <c r="L22"/>
      <c r="M22"/>
      <c r="N22"/>
      <c r="O22"/>
      <c r="P22"/>
      <c r="Q22" s="150"/>
      <c r="R22" s="150"/>
      <c r="S22" s="150"/>
      <c r="T22" s="150"/>
      <c r="U22" s="150"/>
      <c r="V22" s="150"/>
      <c r="W22" s="150"/>
      <c r="X22" s="150"/>
      <c r="Y22" s="150"/>
      <c r="Z22" s="150"/>
      <c r="AA22" s="150"/>
      <c r="AC22" s="1" t="s">
        <v>1535</v>
      </c>
      <c r="AD22" s="1"/>
      <c r="AE22" s="1"/>
      <c r="CI22" s="1"/>
    </row>
    <row r="23" spans="1:87" x14ac:dyDescent="0.25">
      <c r="A23" s="5" t="s">
        <v>413</v>
      </c>
      <c r="B23" s="5" t="s">
        <v>429</v>
      </c>
      <c r="C23" s="5" t="s">
        <v>430</v>
      </c>
      <c r="D23" s="5" t="s">
        <v>416</v>
      </c>
      <c r="E23" s="52">
        <f t="shared" ca="1" si="0"/>
        <v>23664</v>
      </c>
      <c r="F23" s="5">
        <v>62</v>
      </c>
      <c r="G23" s="50">
        <v>20373</v>
      </c>
      <c r="H23" s="5">
        <v>350521</v>
      </c>
      <c r="I23" s="50">
        <v>27885</v>
      </c>
      <c r="J23" s="5" t="s">
        <v>412</v>
      </c>
      <c r="K23" s="150"/>
      <c r="L23"/>
      <c r="M23"/>
      <c r="N23"/>
      <c r="O23"/>
      <c r="P23"/>
      <c r="Q23" s="150"/>
      <c r="R23" s="150"/>
      <c r="S23" s="150"/>
      <c r="T23" s="150"/>
      <c r="U23" s="150"/>
      <c r="V23" s="150"/>
      <c r="W23" s="150"/>
      <c r="X23" s="150"/>
      <c r="Y23" s="150"/>
      <c r="Z23" s="150"/>
      <c r="AA23" s="150"/>
      <c r="CI23" s="1"/>
    </row>
    <row r="24" spans="1:87" x14ac:dyDescent="0.25">
      <c r="A24" s="5" t="s">
        <v>413</v>
      </c>
      <c r="B24" s="5" t="s">
        <v>431</v>
      </c>
      <c r="C24" s="5" t="s">
        <v>432</v>
      </c>
      <c r="D24" s="5" t="s">
        <v>433</v>
      </c>
      <c r="E24" s="52">
        <f t="shared" ca="1" si="0"/>
        <v>20196</v>
      </c>
      <c r="F24" s="5">
        <v>63</v>
      </c>
      <c r="G24" s="50">
        <v>20287</v>
      </c>
      <c r="H24" s="5">
        <v>560196</v>
      </c>
      <c r="I24" s="50">
        <v>28104</v>
      </c>
      <c r="J24" s="5" t="s">
        <v>417</v>
      </c>
      <c r="K24" s="150"/>
      <c r="L24"/>
      <c r="M24"/>
      <c r="N24"/>
      <c r="O24"/>
      <c r="P24"/>
      <c r="Q24" s="150"/>
      <c r="R24" s="150"/>
      <c r="S24" s="150"/>
      <c r="T24" s="150"/>
      <c r="U24" s="150"/>
      <c r="V24" s="150"/>
      <c r="W24" s="150"/>
      <c r="X24" s="150"/>
      <c r="Y24" s="150"/>
      <c r="Z24" s="150"/>
      <c r="AA24" s="150"/>
      <c r="CI24" s="1"/>
    </row>
    <row r="25" spans="1:87" x14ac:dyDescent="0.25">
      <c r="A25" s="5" t="s">
        <v>413</v>
      </c>
      <c r="B25" s="5" t="s">
        <v>434</v>
      </c>
      <c r="C25" s="5" t="s">
        <v>435</v>
      </c>
      <c r="D25" s="5" t="s">
        <v>436</v>
      </c>
      <c r="E25" s="52">
        <f t="shared" ca="1" si="0"/>
        <v>28068</v>
      </c>
      <c r="F25" s="5">
        <v>62</v>
      </c>
      <c r="G25" s="50">
        <v>20720</v>
      </c>
      <c r="H25" s="5">
        <v>560194</v>
      </c>
      <c r="I25" s="50">
        <v>27767</v>
      </c>
      <c r="J25" s="5" t="s">
        <v>421</v>
      </c>
      <c r="K25" s="150"/>
      <c r="L25"/>
      <c r="M25"/>
      <c r="N25"/>
      <c r="O25"/>
      <c r="P25"/>
      <c r="Q25" s="150"/>
      <c r="R25" s="150"/>
      <c r="S25" s="150"/>
      <c r="T25" s="150"/>
      <c r="U25" s="150"/>
      <c r="V25" s="150"/>
      <c r="W25" s="150"/>
      <c r="X25" s="150"/>
      <c r="Y25" s="150"/>
      <c r="Z25" s="150"/>
      <c r="AA25" s="150"/>
      <c r="CI25" s="1"/>
    </row>
    <row r="26" spans="1:87" x14ac:dyDescent="0.25">
      <c r="A26" s="5" t="s">
        <v>413</v>
      </c>
      <c r="B26" s="5" t="s">
        <v>437</v>
      </c>
      <c r="C26" s="5" t="s">
        <v>438</v>
      </c>
      <c r="D26" s="5" t="s">
        <v>439</v>
      </c>
      <c r="E26" s="52">
        <f t="shared" ca="1" si="0"/>
        <v>25704</v>
      </c>
      <c r="F26" s="5">
        <v>63</v>
      </c>
      <c r="G26" s="50">
        <v>20182</v>
      </c>
      <c r="H26" s="5">
        <v>350060</v>
      </c>
      <c r="I26" s="50">
        <v>27902</v>
      </c>
      <c r="J26" s="5" t="s">
        <v>412</v>
      </c>
      <c r="K26" s="150"/>
      <c r="L26"/>
      <c r="M26"/>
      <c r="N26"/>
      <c r="O26"/>
      <c r="P26"/>
      <c r="Q26" s="150"/>
      <c r="R26" s="150"/>
      <c r="S26" s="150"/>
      <c r="T26" s="150"/>
      <c r="U26" s="150"/>
      <c r="V26" s="150"/>
      <c r="W26" s="150"/>
      <c r="X26" s="150"/>
      <c r="Y26" s="150"/>
      <c r="Z26" s="150"/>
      <c r="AA26" s="150"/>
      <c r="CI26" s="1"/>
    </row>
    <row r="27" spans="1:87" x14ac:dyDescent="0.25">
      <c r="A27" s="5" t="s">
        <v>413</v>
      </c>
      <c r="B27" s="5" t="s">
        <v>440</v>
      </c>
      <c r="C27" s="5" t="s">
        <v>441</v>
      </c>
      <c r="D27" s="5" t="s">
        <v>442</v>
      </c>
      <c r="E27" s="52">
        <f t="shared" ca="1" si="0"/>
        <v>30216</v>
      </c>
      <c r="F27" s="5">
        <v>61</v>
      </c>
      <c r="G27" s="50">
        <v>20815</v>
      </c>
      <c r="H27" s="5">
        <v>350165</v>
      </c>
      <c r="I27" s="50">
        <v>27923</v>
      </c>
      <c r="J27" s="5" t="s">
        <v>417</v>
      </c>
      <c r="K27" s="150"/>
      <c r="L27"/>
      <c r="M27"/>
      <c r="N27"/>
      <c r="O27"/>
      <c r="P27"/>
      <c r="Q27" s="150"/>
      <c r="R27" s="150"/>
      <c r="S27" s="150"/>
      <c r="T27" s="150"/>
      <c r="U27" s="150"/>
      <c r="V27" s="150"/>
      <c r="W27" s="150"/>
      <c r="X27" s="150"/>
      <c r="Y27" s="150"/>
      <c r="Z27" s="150"/>
      <c r="AA27" s="150"/>
      <c r="CI27" s="1"/>
    </row>
    <row r="28" spans="1:87" x14ac:dyDescent="0.25">
      <c r="A28" s="5" t="s">
        <v>408</v>
      </c>
      <c r="B28" s="5" t="s">
        <v>443</v>
      </c>
      <c r="C28" s="5" t="s">
        <v>444</v>
      </c>
      <c r="D28" s="5" t="s">
        <v>445</v>
      </c>
      <c r="E28" s="52">
        <f t="shared" ca="1" si="0"/>
        <v>27876</v>
      </c>
      <c r="F28" s="5">
        <v>62</v>
      </c>
      <c r="G28" s="50">
        <v>20404</v>
      </c>
      <c r="H28" s="5">
        <v>350695</v>
      </c>
      <c r="I28" s="50">
        <v>27883</v>
      </c>
      <c r="J28" s="5" t="s">
        <v>421</v>
      </c>
      <c r="K28" s="150"/>
      <c r="L28"/>
      <c r="M28"/>
      <c r="N28"/>
      <c r="O28"/>
      <c r="P28"/>
      <c r="Q28" s="150"/>
      <c r="R28" s="150"/>
      <c r="S28" s="150"/>
      <c r="T28" s="150"/>
      <c r="U28" s="150"/>
      <c r="V28" s="150"/>
      <c r="W28" s="150"/>
      <c r="X28" s="150"/>
      <c r="Y28" s="150"/>
      <c r="Z28" s="150"/>
      <c r="AA28" s="150"/>
      <c r="CI28" s="1"/>
    </row>
    <row r="29" spans="1:87" x14ac:dyDescent="0.25">
      <c r="A29" s="5" t="s">
        <v>413</v>
      </c>
      <c r="B29" s="5" t="s">
        <v>446</v>
      </c>
      <c r="C29" s="5" t="s">
        <v>432</v>
      </c>
      <c r="D29" s="5" t="s">
        <v>447</v>
      </c>
      <c r="E29" s="52">
        <f t="shared" ca="1" si="0"/>
        <v>26520</v>
      </c>
      <c r="F29" s="5">
        <v>61</v>
      </c>
      <c r="G29" s="50">
        <v>20785</v>
      </c>
      <c r="H29" s="5">
        <v>350635</v>
      </c>
      <c r="I29" s="50">
        <v>28119</v>
      </c>
      <c r="J29" s="5" t="s">
        <v>412</v>
      </c>
      <c r="K29" s="150"/>
      <c r="L29"/>
      <c r="M29"/>
      <c r="N29"/>
      <c r="O29"/>
      <c r="P29"/>
      <c r="Q29" s="150"/>
      <c r="R29" s="150"/>
      <c r="S29" s="150"/>
      <c r="T29" s="150"/>
      <c r="U29" s="150"/>
      <c r="V29" s="150"/>
      <c r="W29" s="150"/>
      <c r="X29" s="150"/>
      <c r="Y29" s="150"/>
      <c r="Z29" s="150"/>
      <c r="AA29" s="150"/>
      <c r="CI29" s="1"/>
    </row>
    <row r="30" spans="1:87" x14ac:dyDescent="0.25">
      <c r="A30" s="5" t="s">
        <v>408</v>
      </c>
      <c r="B30" s="5" t="s">
        <v>448</v>
      </c>
      <c r="C30" s="5" t="s">
        <v>419</v>
      </c>
      <c r="D30" s="5" t="s">
        <v>449</v>
      </c>
      <c r="E30" s="52">
        <f t="shared" ca="1" si="0"/>
        <v>29448</v>
      </c>
      <c r="F30" s="5">
        <v>62</v>
      </c>
      <c r="G30" s="50">
        <v>20543</v>
      </c>
      <c r="H30" s="5">
        <v>350355</v>
      </c>
      <c r="I30" s="50">
        <v>28318</v>
      </c>
      <c r="J30" s="5" t="s">
        <v>412</v>
      </c>
      <c r="K30" s="150"/>
      <c r="L30"/>
      <c r="M30"/>
      <c r="N30"/>
      <c r="O30"/>
      <c r="P30"/>
      <c r="Q30" s="150"/>
      <c r="R30" s="150"/>
      <c r="S30" s="150"/>
      <c r="T30" s="150"/>
      <c r="U30" s="150"/>
      <c r="V30" s="150"/>
      <c r="W30" s="150"/>
      <c r="X30" s="150"/>
      <c r="Y30" s="150"/>
      <c r="Z30" s="150"/>
      <c r="AA30" s="150"/>
      <c r="CI30" s="1"/>
    </row>
    <row r="31" spans="1:87" x14ac:dyDescent="0.25">
      <c r="A31" s="5" t="s">
        <v>408</v>
      </c>
      <c r="B31" s="5" t="s">
        <v>450</v>
      </c>
      <c r="C31" s="5" t="s">
        <v>451</v>
      </c>
      <c r="D31" s="5" t="s">
        <v>445</v>
      </c>
      <c r="E31" s="52">
        <f t="shared" ca="1" si="0"/>
        <v>30696</v>
      </c>
      <c r="F31" s="5">
        <v>61</v>
      </c>
      <c r="G31" s="50">
        <v>20797</v>
      </c>
      <c r="H31" s="5">
        <v>560225</v>
      </c>
      <c r="I31" s="50">
        <v>28187</v>
      </c>
      <c r="J31" s="5" t="s">
        <v>417</v>
      </c>
      <c r="K31" s="150"/>
      <c r="L31"/>
      <c r="M31"/>
      <c r="N31"/>
      <c r="O31"/>
      <c r="P31"/>
      <c r="Q31" s="150"/>
      <c r="R31" s="150"/>
      <c r="S31" s="150"/>
      <c r="T31" s="150"/>
      <c r="U31" s="150"/>
      <c r="V31" s="150"/>
      <c r="W31" s="150"/>
      <c r="X31" s="150"/>
      <c r="Y31" s="150"/>
      <c r="Z31" s="150"/>
      <c r="AA31" s="150"/>
      <c r="CI31" s="1"/>
    </row>
    <row r="32" spans="1:87" x14ac:dyDescent="0.25">
      <c r="A32" s="5" t="s">
        <v>408</v>
      </c>
      <c r="B32" s="5" t="s">
        <v>452</v>
      </c>
      <c r="C32" s="5" t="s">
        <v>453</v>
      </c>
      <c r="D32" s="5" t="s">
        <v>439</v>
      </c>
      <c r="E32" s="52">
        <f t="shared" ca="1" si="0"/>
        <v>28452</v>
      </c>
      <c r="F32" s="5">
        <v>61</v>
      </c>
      <c r="G32" s="50">
        <v>21085</v>
      </c>
      <c r="H32" s="5">
        <v>350955</v>
      </c>
      <c r="I32" s="50">
        <v>28409</v>
      </c>
      <c r="J32" s="5" t="s">
        <v>421</v>
      </c>
      <c r="K32" s="150"/>
      <c r="L32"/>
      <c r="M32"/>
      <c r="N32"/>
      <c r="O32" s="150"/>
      <c r="P32" s="150"/>
      <c r="Q32" s="150"/>
      <c r="R32" s="150"/>
      <c r="S32" s="150"/>
      <c r="T32" s="150"/>
      <c r="U32" s="150"/>
      <c r="V32" s="150"/>
      <c r="W32" s="150"/>
      <c r="X32" s="150"/>
      <c r="Y32" s="150"/>
      <c r="Z32" s="150"/>
      <c r="AA32" s="150"/>
      <c r="CI32" s="1"/>
    </row>
    <row r="33" spans="1:87" x14ac:dyDescent="0.25">
      <c r="A33" s="5" t="s">
        <v>454</v>
      </c>
      <c r="B33" s="5" t="s">
        <v>455</v>
      </c>
      <c r="C33" s="5" t="s">
        <v>456</v>
      </c>
      <c r="D33" s="5" t="s">
        <v>457</v>
      </c>
      <c r="E33" s="52">
        <f t="shared" ca="1" si="0"/>
        <v>28128</v>
      </c>
      <c r="F33" s="5">
        <v>60</v>
      </c>
      <c r="G33" s="50">
        <v>21226</v>
      </c>
      <c r="H33" s="5">
        <v>350871</v>
      </c>
      <c r="I33" s="50">
        <v>28323</v>
      </c>
      <c r="J33" s="5" t="s">
        <v>412</v>
      </c>
      <c r="K33" s="150"/>
      <c r="L33"/>
      <c r="M33"/>
      <c r="N33"/>
      <c r="O33" s="150"/>
      <c r="P33" s="150"/>
      <c r="Q33" s="150"/>
      <c r="R33" s="150"/>
      <c r="S33" s="150"/>
      <c r="T33" s="150"/>
      <c r="U33" s="150"/>
      <c r="V33" s="150"/>
      <c r="W33" s="150"/>
      <c r="X33" s="150"/>
      <c r="Y33" s="150"/>
      <c r="Z33" s="150"/>
      <c r="AA33" s="150"/>
      <c r="CI33" s="1"/>
    </row>
    <row r="34" spans="1:87" x14ac:dyDescent="0.25">
      <c r="A34" s="5" t="s">
        <v>408</v>
      </c>
      <c r="B34" s="5" t="s">
        <v>458</v>
      </c>
      <c r="C34" s="5" t="s">
        <v>459</v>
      </c>
      <c r="D34" s="5" t="s">
        <v>460</v>
      </c>
      <c r="E34" s="52">
        <f t="shared" ca="1" si="0"/>
        <v>23148</v>
      </c>
      <c r="F34" s="5">
        <v>60</v>
      </c>
      <c r="G34" s="50">
        <v>21340</v>
      </c>
      <c r="H34" s="5">
        <v>350689</v>
      </c>
      <c r="I34" s="50">
        <v>28390</v>
      </c>
      <c r="J34" s="5" t="s">
        <v>417</v>
      </c>
      <c r="K34" s="150"/>
      <c r="L34" s="150"/>
      <c r="M34" s="150"/>
      <c r="N34" s="150"/>
      <c r="O34" s="150"/>
      <c r="P34" s="150"/>
      <c r="Q34" s="150"/>
      <c r="R34" s="150"/>
      <c r="S34" s="150"/>
      <c r="T34" s="150"/>
      <c r="U34" s="150"/>
      <c r="V34" s="150"/>
      <c r="W34" s="150"/>
      <c r="X34" s="150"/>
      <c r="Y34" s="150"/>
      <c r="Z34" s="150"/>
      <c r="AA34" s="150"/>
      <c r="CI34" s="1"/>
    </row>
    <row r="35" spans="1:87" x14ac:dyDescent="0.25">
      <c r="A35" s="5" t="s">
        <v>413</v>
      </c>
      <c r="B35" s="5" t="s">
        <v>461</v>
      </c>
      <c r="C35" s="5" t="s">
        <v>462</v>
      </c>
      <c r="D35" s="5" t="s">
        <v>463</v>
      </c>
      <c r="E35" s="52">
        <f t="shared" ca="1" si="0"/>
        <v>28944</v>
      </c>
      <c r="F35" s="5">
        <v>63</v>
      </c>
      <c r="G35" s="50">
        <v>20226</v>
      </c>
      <c r="H35" s="5">
        <v>350807</v>
      </c>
      <c r="I35" s="50">
        <v>28218</v>
      </c>
      <c r="J35" s="5" t="s">
        <v>421</v>
      </c>
      <c r="K35" s="150"/>
      <c r="L35" s="150"/>
      <c r="M35" s="150"/>
      <c r="N35" s="150"/>
      <c r="O35" s="150"/>
      <c r="P35" s="150"/>
      <c r="Q35" s="150"/>
      <c r="R35" s="150"/>
      <c r="S35" s="150"/>
      <c r="T35" s="150"/>
      <c r="U35" s="150"/>
      <c r="V35" s="150"/>
      <c r="W35" s="150"/>
      <c r="X35" s="150"/>
      <c r="Y35" s="150"/>
      <c r="Z35" s="150"/>
      <c r="AA35" s="150"/>
      <c r="CI35" s="1"/>
    </row>
    <row r="36" spans="1:87" x14ac:dyDescent="0.25">
      <c r="A36" s="5" t="s">
        <v>408</v>
      </c>
      <c r="B36" s="5" t="s">
        <v>464</v>
      </c>
      <c r="C36" s="5" t="s">
        <v>465</v>
      </c>
      <c r="D36" s="5" t="s">
        <v>457</v>
      </c>
      <c r="E36" s="52">
        <f t="shared" ca="1" si="0"/>
        <v>29748</v>
      </c>
      <c r="F36" s="5">
        <v>61</v>
      </c>
      <c r="G36" s="50">
        <v>20974</v>
      </c>
      <c r="H36" s="5">
        <v>351146</v>
      </c>
      <c r="I36" s="50">
        <v>28485</v>
      </c>
      <c r="J36" s="5" t="s">
        <v>466</v>
      </c>
      <c r="K36" s="150"/>
      <c r="L36" s="150"/>
      <c r="M36" s="150"/>
      <c r="N36" s="150"/>
      <c r="O36" s="150"/>
      <c r="P36" s="150"/>
      <c r="Q36" s="150"/>
      <c r="R36" s="150"/>
      <c r="S36" s="150"/>
      <c r="T36" s="150"/>
      <c r="U36" s="150"/>
      <c r="V36" s="150"/>
      <c r="W36" s="150"/>
      <c r="X36" s="150"/>
      <c r="Y36" s="150"/>
      <c r="Z36" s="150"/>
      <c r="AA36" s="150"/>
      <c r="CI36" s="1"/>
    </row>
    <row r="37" spans="1:87" x14ac:dyDescent="0.25">
      <c r="A37" s="5" t="s">
        <v>413</v>
      </c>
      <c r="B37" s="5" t="s">
        <v>467</v>
      </c>
      <c r="C37" s="5" t="s">
        <v>468</v>
      </c>
      <c r="D37" s="5" t="s">
        <v>416</v>
      </c>
      <c r="E37" s="52">
        <f t="shared" ca="1" si="0"/>
        <v>25524</v>
      </c>
      <c r="F37" s="5">
        <v>61</v>
      </c>
      <c r="G37" s="50">
        <v>20945</v>
      </c>
      <c r="H37" s="5">
        <v>350711</v>
      </c>
      <c r="I37" s="50">
        <v>28440</v>
      </c>
      <c r="J37" s="5" t="s">
        <v>412</v>
      </c>
      <c r="K37" s="150"/>
      <c r="L37" s="150"/>
      <c r="M37" s="150"/>
      <c r="N37" s="150"/>
      <c r="O37" s="150"/>
      <c r="P37" s="150"/>
      <c r="Q37" s="150"/>
      <c r="R37" s="150"/>
      <c r="S37" s="150"/>
      <c r="T37" s="150"/>
      <c r="U37" s="150"/>
      <c r="V37" s="150"/>
      <c r="W37" s="150"/>
      <c r="X37" s="150"/>
      <c r="Y37" s="150"/>
      <c r="Z37" s="150"/>
      <c r="AA37" s="150"/>
      <c r="CI37" s="1"/>
    </row>
    <row r="38" spans="1:87" x14ac:dyDescent="0.25">
      <c r="A38" s="5" t="s">
        <v>408</v>
      </c>
      <c r="B38" s="5" t="s">
        <v>469</v>
      </c>
      <c r="C38" s="5" t="s">
        <v>459</v>
      </c>
      <c r="D38" s="5" t="s">
        <v>470</v>
      </c>
      <c r="E38" s="52">
        <f t="shared" ca="1" si="0"/>
        <v>20616</v>
      </c>
      <c r="F38" s="5">
        <v>60</v>
      </c>
      <c r="G38" s="50">
        <v>21164</v>
      </c>
      <c r="H38" s="5">
        <v>350204</v>
      </c>
      <c r="I38" s="50">
        <v>28455</v>
      </c>
      <c r="J38" s="5" t="s">
        <v>417</v>
      </c>
      <c r="K38" s="150"/>
      <c r="L38" s="150"/>
      <c r="M38" s="150"/>
      <c r="N38" s="150"/>
      <c r="O38" s="150"/>
      <c r="P38" s="150"/>
      <c r="Q38" s="150"/>
      <c r="R38" s="150"/>
      <c r="S38" s="150"/>
      <c r="T38" s="150"/>
      <c r="U38" s="150"/>
      <c r="V38" s="150"/>
      <c r="W38" s="150"/>
      <c r="X38" s="150"/>
      <c r="Y38" s="150"/>
      <c r="Z38" s="150"/>
      <c r="AA38" s="150"/>
      <c r="CI38" s="1"/>
    </row>
    <row r="39" spans="1:87" x14ac:dyDescent="0.25">
      <c r="A39" s="5" t="s">
        <v>454</v>
      </c>
      <c r="B39" s="5" t="s">
        <v>471</v>
      </c>
      <c r="C39" s="5" t="s">
        <v>472</v>
      </c>
      <c r="D39" s="5" t="s">
        <v>473</v>
      </c>
      <c r="E39" s="52">
        <f t="shared" ca="1" si="0"/>
        <v>23256</v>
      </c>
      <c r="F39" s="5">
        <v>62</v>
      </c>
      <c r="G39" s="50">
        <v>20462</v>
      </c>
      <c r="H39" s="5">
        <v>350739</v>
      </c>
      <c r="I39" s="50">
        <v>28213</v>
      </c>
      <c r="J39" s="5" t="s">
        <v>421</v>
      </c>
      <c r="K39" s="150"/>
      <c r="L39" s="150"/>
      <c r="M39" s="150"/>
      <c r="N39" s="150"/>
      <c r="O39" s="150"/>
      <c r="P39" s="150"/>
      <c r="Q39" s="150"/>
      <c r="R39" s="150"/>
      <c r="S39" s="150"/>
      <c r="T39" s="150"/>
      <c r="U39" s="150"/>
      <c r="V39" s="150"/>
      <c r="W39" s="150"/>
      <c r="X39" s="150"/>
      <c r="Y39" s="150"/>
      <c r="Z39" s="150"/>
      <c r="AA39" s="150"/>
      <c r="CI39" s="1"/>
    </row>
    <row r="40" spans="1:87" x14ac:dyDescent="0.25">
      <c r="A40" s="5" t="s">
        <v>454</v>
      </c>
      <c r="B40" s="5" t="s">
        <v>474</v>
      </c>
      <c r="C40" s="5" t="s">
        <v>475</v>
      </c>
      <c r="D40" s="5" t="s">
        <v>425</v>
      </c>
      <c r="E40" s="52">
        <f t="shared" ca="1" si="0"/>
        <v>27456</v>
      </c>
      <c r="F40" s="5">
        <v>62</v>
      </c>
      <c r="G40" s="50">
        <v>20597</v>
      </c>
      <c r="H40" s="5">
        <v>351106</v>
      </c>
      <c r="I40" s="50">
        <v>28344</v>
      </c>
      <c r="J40" s="5" t="s">
        <v>412</v>
      </c>
      <c r="K40" s="150"/>
      <c r="L40" s="150"/>
      <c r="M40" s="150"/>
      <c r="N40" s="150"/>
      <c r="O40" s="150"/>
      <c r="P40" s="150"/>
      <c r="Q40" s="150"/>
      <c r="R40" s="150"/>
      <c r="S40" s="150"/>
      <c r="T40" s="150"/>
      <c r="U40" s="150"/>
      <c r="V40" s="150"/>
      <c r="W40" s="150"/>
      <c r="X40" s="150"/>
      <c r="Y40" s="150"/>
      <c r="Z40" s="150"/>
      <c r="AA40" s="150"/>
      <c r="AC40" s="1" t="s">
        <v>1539</v>
      </c>
      <c r="AD40" s="1"/>
      <c r="AE40" s="1"/>
      <c r="AF40" s="1"/>
      <c r="CI40" s="1"/>
    </row>
    <row r="41" spans="1:87" x14ac:dyDescent="0.25">
      <c r="A41" s="5" t="s">
        <v>413</v>
      </c>
      <c r="B41" s="5" t="s">
        <v>476</v>
      </c>
      <c r="C41" s="5" t="s">
        <v>477</v>
      </c>
      <c r="D41" s="5" t="s">
        <v>478</v>
      </c>
      <c r="E41" s="52">
        <f t="shared" ca="1" si="0"/>
        <v>24732</v>
      </c>
      <c r="F41" s="5">
        <v>61</v>
      </c>
      <c r="G41" s="50">
        <v>20845</v>
      </c>
      <c r="H41" s="5">
        <v>350562</v>
      </c>
      <c r="I41" s="50">
        <v>28380</v>
      </c>
      <c r="J41" s="5" t="s">
        <v>417</v>
      </c>
      <c r="K41" s="150"/>
      <c r="L41" s="150"/>
      <c r="M41" s="150"/>
      <c r="N41" s="150"/>
      <c r="O41" s="150"/>
      <c r="P41" s="150"/>
      <c r="Q41" s="150"/>
      <c r="R41" s="150"/>
      <c r="S41" s="150"/>
      <c r="T41" s="150"/>
      <c r="U41" s="150"/>
      <c r="V41" s="150"/>
      <c r="W41" s="150"/>
      <c r="X41" s="150"/>
      <c r="Y41" s="150"/>
      <c r="Z41" s="150"/>
      <c r="AA41" s="150"/>
      <c r="CI41" s="1"/>
    </row>
    <row r="42" spans="1:87" ht="15" customHeight="1" x14ac:dyDescent="0.25">
      <c r="A42" s="5" t="s">
        <v>413</v>
      </c>
      <c r="B42" s="5" t="s">
        <v>479</v>
      </c>
      <c r="C42" s="5" t="s">
        <v>480</v>
      </c>
      <c r="D42" s="5" t="s">
        <v>425</v>
      </c>
      <c r="E42" s="52">
        <f t="shared" ca="1" si="0"/>
        <v>26724</v>
      </c>
      <c r="F42" s="5">
        <v>61</v>
      </c>
      <c r="G42" s="50">
        <v>20960</v>
      </c>
      <c r="H42" s="5">
        <v>350129</v>
      </c>
      <c r="I42" s="50">
        <v>28309</v>
      </c>
      <c r="J42" s="5" t="s">
        <v>421</v>
      </c>
      <c r="K42" s="150"/>
      <c r="L42" s="150"/>
      <c r="M42" s="150"/>
      <c r="N42" s="150"/>
      <c r="O42" s="150"/>
      <c r="P42" s="150"/>
      <c r="Q42" s="150"/>
      <c r="R42" s="150"/>
      <c r="S42" s="150"/>
      <c r="T42" s="150"/>
      <c r="U42" s="150"/>
      <c r="V42" s="150"/>
      <c r="W42" s="150"/>
      <c r="X42" s="150"/>
      <c r="Y42" s="150"/>
      <c r="Z42" s="150"/>
      <c r="AA42" s="150"/>
      <c r="AH42" s="419">
        <v>1</v>
      </c>
      <c r="AI42" s="419"/>
      <c r="AJ42" s="419"/>
      <c r="CI42" s="1"/>
    </row>
    <row r="43" spans="1:87" ht="15" customHeight="1" x14ac:dyDescent="0.25">
      <c r="A43" s="5" t="s">
        <v>413</v>
      </c>
      <c r="B43" s="5" t="s">
        <v>481</v>
      </c>
      <c r="C43" s="5" t="s">
        <v>427</v>
      </c>
      <c r="D43" s="5" t="s">
        <v>482</v>
      </c>
      <c r="E43" s="52">
        <f t="shared" ca="1" si="0"/>
        <v>23016</v>
      </c>
      <c r="F43" s="5">
        <v>61</v>
      </c>
      <c r="G43" s="50">
        <v>20846</v>
      </c>
      <c r="H43" s="5">
        <v>560242</v>
      </c>
      <c r="I43" s="50">
        <v>28378</v>
      </c>
      <c r="J43" s="5" t="s">
        <v>412</v>
      </c>
      <c r="K43" s="150"/>
      <c r="L43" s="150"/>
      <c r="M43" s="150"/>
      <c r="N43" s="150"/>
      <c r="O43" s="150"/>
      <c r="P43" s="150"/>
      <c r="Q43" s="150"/>
      <c r="R43" s="150"/>
      <c r="S43" s="150"/>
      <c r="T43" s="150"/>
      <c r="U43" s="150"/>
      <c r="V43" s="150"/>
      <c r="W43" s="150"/>
      <c r="X43" s="150"/>
      <c r="Y43" s="150"/>
      <c r="Z43" s="150"/>
      <c r="AA43" s="150"/>
      <c r="AH43" s="419"/>
      <c r="AI43" s="419"/>
      <c r="AJ43" s="419"/>
      <c r="CI43" s="1"/>
    </row>
    <row r="44" spans="1:87" ht="15" customHeight="1" x14ac:dyDescent="0.25">
      <c r="A44" s="5" t="s">
        <v>413</v>
      </c>
      <c r="B44" s="5" t="s">
        <v>483</v>
      </c>
      <c r="C44" s="5" t="s">
        <v>484</v>
      </c>
      <c r="D44" s="5" t="s">
        <v>473</v>
      </c>
      <c r="E44" s="52">
        <f t="shared" ca="1" si="0"/>
        <v>23112</v>
      </c>
      <c r="F44" s="5">
        <v>61</v>
      </c>
      <c r="G44" s="50">
        <v>20913</v>
      </c>
      <c r="H44" s="5">
        <v>350101</v>
      </c>
      <c r="I44" s="50">
        <v>28420</v>
      </c>
      <c r="J44" s="5" t="s">
        <v>417</v>
      </c>
      <c r="K44" s="150"/>
      <c r="L44" s="150"/>
      <c r="M44" s="150"/>
      <c r="N44" s="150"/>
      <c r="O44" s="150"/>
      <c r="P44" s="150"/>
      <c r="Q44" s="150"/>
      <c r="R44" s="150"/>
      <c r="S44" s="150"/>
      <c r="T44" s="150"/>
      <c r="U44" s="150"/>
      <c r="V44" s="150"/>
      <c r="W44" s="150"/>
      <c r="X44" s="150"/>
      <c r="Y44" s="150"/>
      <c r="Z44" s="150"/>
      <c r="AA44" s="150"/>
      <c r="AH44" s="419"/>
      <c r="AI44" s="419"/>
      <c r="AJ44" s="419"/>
      <c r="CI44" s="1"/>
    </row>
    <row r="45" spans="1:87" ht="15" customHeight="1" x14ac:dyDescent="0.25">
      <c r="A45" s="5" t="s">
        <v>413</v>
      </c>
      <c r="B45" s="5" t="s">
        <v>485</v>
      </c>
      <c r="C45" s="5" t="s">
        <v>486</v>
      </c>
      <c r="D45" s="5" t="s">
        <v>487</v>
      </c>
      <c r="E45" s="52">
        <f t="shared" ca="1" si="0"/>
        <v>30180</v>
      </c>
      <c r="F45" s="5">
        <v>61</v>
      </c>
      <c r="G45" s="50">
        <v>20867</v>
      </c>
      <c r="H45" s="5">
        <v>350783</v>
      </c>
      <c r="I45" s="50">
        <v>28235</v>
      </c>
      <c r="J45" s="5" t="s">
        <v>421</v>
      </c>
      <c r="K45" s="150"/>
      <c r="L45" s="150"/>
      <c r="M45" s="150"/>
      <c r="N45" s="150"/>
      <c r="O45" s="150"/>
      <c r="P45" s="150"/>
      <c r="Q45" s="150"/>
      <c r="R45" s="150"/>
      <c r="S45" s="150"/>
      <c r="T45" s="150"/>
      <c r="U45" s="150"/>
      <c r="V45" s="150"/>
      <c r="W45" s="150"/>
      <c r="X45" s="150"/>
      <c r="Y45" s="150"/>
      <c r="Z45" s="150"/>
      <c r="AA45" s="150"/>
      <c r="AH45" s="419"/>
      <c r="AI45" s="419"/>
      <c r="AJ45" s="419"/>
      <c r="CI45" s="1"/>
    </row>
    <row r="46" spans="1:87" ht="15" customHeight="1" x14ac:dyDescent="0.25">
      <c r="A46" s="5" t="s">
        <v>413</v>
      </c>
      <c r="B46" s="5" t="s">
        <v>488</v>
      </c>
      <c r="C46" s="5" t="s">
        <v>489</v>
      </c>
      <c r="D46" s="5" t="s">
        <v>460</v>
      </c>
      <c r="E46" s="52">
        <f t="shared" ca="1" si="0"/>
        <v>18660</v>
      </c>
      <c r="F46" s="5">
        <v>61</v>
      </c>
      <c r="G46" s="50">
        <v>20908</v>
      </c>
      <c r="H46" s="5">
        <v>350095</v>
      </c>
      <c r="I46" s="50">
        <v>28223</v>
      </c>
      <c r="J46" s="5" t="s">
        <v>412</v>
      </c>
      <c r="K46" s="150"/>
      <c r="L46" s="150"/>
      <c r="M46" s="150"/>
      <c r="N46" s="150"/>
      <c r="O46" s="150"/>
      <c r="P46" s="150"/>
      <c r="Q46" s="150"/>
      <c r="R46" s="150"/>
      <c r="S46" s="150"/>
      <c r="T46" s="150"/>
      <c r="U46" s="150"/>
      <c r="V46" s="150"/>
      <c r="W46" s="150"/>
      <c r="X46" s="150"/>
      <c r="Y46" s="150"/>
      <c r="Z46" s="150"/>
      <c r="AA46" s="150"/>
      <c r="AH46" s="419"/>
      <c r="AI46" s="419"/>
      <c r="AJ46" s="419"/>
      <c r="CI46" s="1"/>
    </row>
    <row r="47" spans="1:87" ht="15" customHeight="1" x14ac:dyDescent="0.25">
      <c r="A47" s="5" t="s">
        <v>413</v>
      </c>
      <c r="B47" s="5" t="s">
        <v>490</v>
      </c>
      <c r="C47" s="5" t="s">
        <v>468</v>
      </c>
      <c r="D47" s="5" t="s">
        <v>460</v>
      </c>
      <c r="E47" s="52">
        <f t="shared" ca="1" si="0"/>
        <v>19392</v>
      </c>
      <c r="F47" s="5">
        <v>60</v>
      </c>
      <c r="G47" s="50">
        <v>21280</v>
      </c>
      <c r="H47" s="5">
        <v>351094</v>
      </c>
      <c r="I47" s="50">
        <v>28248</v>
      </c>
      <c r="J47" s="5" t="s">
        <v>417</v>
      </c>
      <c r="K47" s="150"/>
      <c r="L47" s="150"/>
      <c r="M47" s="150"/>
      <c r="N47" s="150"/>
      <c r="O47" s="150"/>
      <c r="P47" s="150"/>
      <c r="Q47" s="150"/>
      <c r="R47" s="150"/>
      <c r="S47" s="150"/>
      <c r="T47" s="150"/>
      <c r="U47" s="150"/>
      <c r="V47" s="150"/>
      <c r="W47" s="150"/>
      <c r="X47" s="150"/>
      <c r="Y47" s="150"/>
      <c r="Z47" s="150"/>
      <c r="AA47" s="150"/>
      <c r="AH47" s="388" t="s">
        <v>1540</v>
      </c>
      <c r="AI47" s="388"/>
      <c r="AJ47" s="388"/>
      <c r="CI47" s="1"/>
    </row>
    <row r="48" spans="1:87" x14ac:dyDescent="0.25">
      <c r="A48" s="5" t="s">
        <v>413</v>
      </c>
      <c r="B48" s="5" t="s">
        <v>481</v>
      </c>
      <c r="C48" s="5" t="s">
        <v>491</v>
      </c>
      <c r="D48" s="5" t="s">
        <v>416</v>
      </c>
      <c r="E48" s="52">
        <f t="shared" ca="1" si="0"/>
        <v>24192</v>
      </c>
      <c r="F48" s="5">
        <v>62</v>
      </c>
      <c r="G48" s="50">
        <v>20609</v>
      </c>
      <c r="H48" s="5">
        <v>350526</v>
      </c>
      <c r="I48" s="50">
        <v>28372</v>
      </c>
      <c r="J48" s="5" t="s">
        <v>421</v>
      </c>
      <c r="K48" s="150"/>
      <c r="L48" s="150"/>
      <c r="M48" s="150"/>
      <c r="N48" s="150"/>
      <c r="O48" s="150"/>
      <c r="P48" s="150"/>
      <c r="Q48" s="150"/>
      <c r="R48" s="150"/>
      <c r="S48" s="150"/>
      <c r="T48" s="150"/>
      <c r="U48" s="150"/>
      <c r="V48" s="150"/>
      <c r="W48" s="150"/>
      <c r="X48" s="150"/>
      <c r="Y48" s="150"/>
      <c r="Z48" s="150"/>
      <c r="AA48" s="150"/>
      <c r="AH48" s="388"/>
      <c r="AI48" s="388"/>
      <c r="AJ48" s="388"/>
      <c r="CI48" s="1"/>
    </row>
    <row r="49" spans="1:87" x14ac:dyDescent="0.25">
      <c r="A49" s="5" t="s">
        <v>413</v>
      </c>
      <c r="B49" s="5" t="s">
        <v>492</v>
      </c>
      <c r="C49" s="5" t="s">
        <v>432</v>
      </c>
      <c r="D49" s="5" t="s">
        <v>457</v>
      </c>
      <c r="E49" s="52">
        <f t="shared" ca="1" si="0"/>
        <v>22020</v>
      </c>
      <c r="F49" s="5">
        <v>61</v>
      </c>
      <c r="G49" s="50">
        <v>20905</v>
      </c>
      <c r="H49" s="5">
        <v>350122</v>
      </c>
      <c r="I49" s="50">
        <v>28265</v>
      </c>
      <c r="J49" s="5" t="s">
        <v>412</v>
      </c>
      <c r="K49" s="150"/>
      <c r="L49" s="150"/>
      <c r="M49" s="150"/>
      <c r="N49" s="150"/>
      <c r="O49" s="150"/>
      <c r="P49" s="150"/>
      <c r="Q49" s="150"/>
      <c r="R49" s="150"/>
      <c r="S49" s="150"/>
      <c r="T49" s="150"/>
      <c r="U49" s="150"/>
      <c r="V49" s="150"/>
      <c r="W49" s="150"/>
      <c r="X49" s="150"/>
      <c r="Y49" s="150"/>
      <c r="Z49" s="150"/>
      <c r="AA49" s="150"/>
      <c r="AH49" s="388"/>
      <c r="AI49" s="388"/>
      <c r="AJ49" s="388"/>
      <c r="CI49" s="1"/>
    </row>
    <row r="50" spans="1:87" x14ac:dyDescent="0.25">
      <c r="A50" s="5" t="s">
        <v>454</v>
      </c>
      <c r="B50" s="5" t="s">
        <v>185</v>
      </c>
      <c r="C50" s="5" t="s">
        <v>438</v>
      </c>
      <c r="D50" s="5" t="s">
        <v>457</v>
      </c>
      <c r="E50" s="52">
        <f t="shared" ca="1" si="0"/>
        <v>18348</v>
      </c>
      <c r="F50" s="5">
        <v>61</v>
      </c>
      <c r="G50" s="50">
        <v>20846</v>
      </c>
      <c r="H50" s="5">
        <v>351043</v>
      </c>
      <c r="I50" s="50">
        <v>28378</v>
      </c>
      <c r="J50" s="5" t="s">
        <v>412</v>
      </c>
      <c r="K50" s="150"/>
      <c r="L50" s="150"/>
      <c r="M50" s="150"/>
      <c r="N50" s="150"/>
      <c r="O50" s="150"/>
      <c r="P50" s="150"/>
      <c r="Q50" s="150"/>
      <c r="R50" s="150"/>
      <c r="S50" s="150"/>
      <c r="T50" s="150"/>
      <c r="U50" s="150"/>
      <c r="V50" s="150"/>
      <c r="W50" s="150"/>
      <c r="X50" s="150"/>
      <c r="Y50" s="150"/>
      <c r="Z50" s="150"/>
      <c r="AA50" s="150"/>
      <c r="AH50" s="388"/>
      <c r="AI50" s="388"/>
      <c r="AJ50" s="388"/>
      <c r="CI50" s="1"/>
    </row>
    <row r="51" spans="1:87" x14ac:dyDescent="0.25">
      <c r="A51" s="5" t="s">
        <v>413</v>
      </c>
      <c r="B51" s="5" t="s">
        <v>493</v>
      </c>
      <c r="C51" s="5" t="s">
        <v>494</v>
      </c>
      <c r="D51" s="5" t="s">
        <v>457</v>
      </c>
      <c r="E51" s="52">
        <f t="shared" ca="1" si="0"/>
        <v>20976</v>
      </c>
      <c r="F51" s="5">
        <v>60</v>
      </c>
      <c r="G51" s="50">
        <v>21100</v>
      </c>
      <c r="H51" s="5">
        <v>351265</v>
      </c>
      <c r="I51" s="50">
        <v>28130</v>
      </c>
      <c r="J51" s="5" t="s">
        <v>417</v>
      </c>
      <c r="K51" s="150"/>
      <c r="L51" s="150"/>
      <c r="M51" s="150"/>
      <c r="N51" s="150"/>
      <c r="O51" s="150"/>
      <c r="P51" s="150"/>
      <c r="Q51" s="150"/>
      <c r="R51" s="150"/>
      <c r="S51" s="150"/>
      <c r="T51" s="150"/>
      <c r="U51" s="150"/>
      <c r="V51" s="150"/>
      <c r="W51" s="150"/>
      <c r="X51" s="150"/>
      <c r="Y51" s="150"/>
      <c r="Z51" s="150"/>
      <c r="AA51" s="150"/>
      <c r="AH51" s="388"/>
      <c r="AI51" s="388"/>
      <c r="AJ51" s="388"/>
      <c r="CI51" s="1"/>
    </row>
    <row r="52" spans="1:87" x14ac:dyDescent="0.25">
      <c r="A52" s="5" t="s">
        <v>413</v>
      </c>
      <c r="B52" s="5" t="s">
        <v>479</v>
      </c>
      <c r="C52" s="5" t="s">
        <v>472</v>
      </c>
      <c r="D52" s="5" t="s">
        <v>460</v>
      </c>
      <c r="E52" s="52">
        <f t="shared" ca="1" si="0"/>
        <v>25920</v>
      </c>
      <c r="F52" s="5">
        <v>59</v>
      </c>
      <c r="G52" s="50">
        <v>21527</v>
      </c>
      <c r="H52" s="5">
        <v>350024</v>
      </c>
      <c r="I52" s="50">
        <v>28257</v>
      </c>
      <c r="J52" s="5" t="s">
        <v>421</v>
      </c>
      <c r="K52" s="150"/>
      <c r="L52" s="150"/>
      <c r="M52" s="150"/>
      <c r="N52" s="150"/>
      <c r="O52" s="150"/>
      <c r="P52" s="150"/>
      <c r="Q52" s="150"/>
      <c r="R52" s="150"/>
      <c r="S52" s="150"/>
      <c r="T52" s="150"/>
      <c r="U52" s="150"/>
      <c r="V52" s="150"/>
      <c r="W52" s="150"/>
      <c r="X52" s="150"/>
      <c r="Y52" s="150"/>
      <c r="Z52" s="150"/>
      <c r="AA52" s="150"/>
      <c r="AH52" s="388"/>
      <c r="AI52" s="388"/>
      <c r="AJ52" s="388"/>
      <c r="CI52" s="1"/>
    </row>
    <row r="53" spans="1:87" x14ac:dyDescent="0.25">
      <c r="A53" s="5" t="s">
        <v>413</v>
      </c>
      <c r="B53" s="5" t="s">
        <v>495</v>
      </c>
      <c r="C53" s="5" t="s">
        <v>496</v>
      </c>
      <c r="D53" s="5" t="s">
        <v>457</v>
      </c>
      <c r="E53" s="52">
        <f t="shared" ca="1" si="0"/>
        <v>26208</v>
      </c>
      <c r="F53" s="5">
        <v>60</v>
      </c>
      <c r="G53" s="50">
        <v>21134</v>
      </c>
      <c r="H53" s="5">
        <v>350193</v>
      </c>
      <c r="I53" s="50">
        <v>28187</v>
      </c>
      <c r="J53" s="5" t="s">
        <v>412</v>
      </c>
      <c r="K53" s="150"/>
      <c r="L53" s="150"/>
      <c r="M53" s="150"/>
      <c r="N53" s="150"/>
      <c r="O53" s="150"/>
      <c r="P53" s="150"/>
      <c r="Q53" s="150"/>
      <c r="R53" s="150"/>
      <c r="S53" s="150"/>
      <c r="T53" s="150"/>
      <c r="U53" s="150"/>
      <c r="V53" s="150"/>
      <c r="W53" s="150"/>
      <c r="X53" s="150"/>
      <c r="Y53" s="150"/>
      <c r="Z53" s="150"/>
      <c r="AA53" s="150"/>
      <c r="CI53" s="1"/>
    </row>
    <row r="54" spans="1:87" ht="15" customHeight="1" x14ac:dyDescent="0.25">
      <c r="A54" s="5" t="s">
        <v>413</v>
      </c>
      <c r="B54" s="5" t="s">
        <v>497</v>
      </c>
      <c r="C54" s="5" t="s">
        <v>498</v>
      </c>
      <c r="D54" s="5" t="s">
        <v>473</v>
      </c>
      <c r="E54" s="52">
        <f t="shared" ca="1" si="0"/>
        <v>29172</v>
      </c>
      <c r="F54" s="5">
        <v>61</v>
      </c>
      <c r="G54" s="50">
        <v>21044</v>
      </c>
      <c r="H54" s="5">
        <v>350514</v>
      </c>
      <c r="I54" s="50">
        <v>28455</v>
      </c>
      <c r="J54" s="5" t="s">
        <v>417</v>
      </c>
      <c r="K54" s="150"/>
      <c r="L54" s="150"/>
      <c r="M54" s="150"/>
      <c r="N54" s="150"/>
      <c r="O54" s="150"/>
      <c r="P54" s="150"/>
      <c r="Q54" s="150"/>
      <c r="R54" s="150"/>
      <c r="S54" s="150"/>
      <c r="T54" s="150"/>
      <c r="U54" s="150"/>
      <c r="V54" s="150"/>
      <c r="W54" s="150"/>
      <c r="X54" s="150"/>
      <c r="Y54" s="150"/>
      <c r="Z54" s="150"/>
      <c r="AA54" s="150"/>
      <c r="AH54" s="419">
        <v>2</v>
      </c>
      <c r="AI54" s="419"/>
      <c r="AJ54" s="419"/>
      <c r="CI54" s="1"/>
    </row>
    <row r="55" spans="1:87" ht="15" customHeight="1" x14ac:dyDescent="0.25">
      <c r="A55" s="5" t="s">
        <v>413</v>
      </c>
      <c r="B55" s="5" t="s">
        <v>499</v>
      </c>
      <c r="C55" s="5" t="s">
        <v>435</v>
      </c>
      <c r="D55" s="5" t="s">
        <v>416</v>
      </c>
      <c r="E55" s="52">
        <f t="shared" ca="1" si="0"/>
        <v>29016</v>
      </c>
      <c r="F55" s="5">
        <v>60</v>
      </c>
      <c r="G55" s="50">
        <v>21334</v>
      </c>
      <c r="H55" s="5">
        <v>351238</v>
      </c>
      <c r="I55" s="50">
        <v>28469</v>
      </c>
      <c r="J55" s="5" t="s">
        <v>421</v>
      </c>
      <c r="K55" s="150"/>
      <c r="L55" s="150"/>
      <c r="M55" s="150"/>
      <c r="N55" s="150"/>
      <c r="O55" s="150"/>
      <c r="P55" s="150"/>
      <c r="Q55" s="150"/>
      <c r="R55" s="150"/>
      <c r="S55" s="150"/>
      <c r="T55" s="150"/>
      <c r="U55" s="150"/>
      <c r="V55" s="150"/>
      <c r="W55" s="150"/>
      <c r="X55" s="150"/>
      <c r="Y55" s="150"/>
      <c r="Z55" s="150"/>
      <c r="AA55" s="150"/>
      <c r="AH55" s="419"/>
      <c r="AI55" s="419"/>
      <c r="AJ55" s="419"/>
      <c r="CI55" s="1"/>
    </row>
    <row r="56" spans="1:87" ht="15" customHeight="1" x14ac:dyDescent="0.25">
      <c r="A56" s="5" t="s">
        <v>413</v>
      </c>
      <c r="B56" s="5" t="s">
        <v>500</v>
      </c>
      <c r="C56" s="5" t="s">
        <v>501</v>
      </c>
      <c r="D56" s="5" t="s">
        <v>502</v>
      </c>
      <c r="E56" s="52">
        <f t="shared" ca="1" si="0"/>
        <v>19068</v>
      </c>
      <c r="F56" s="5">
        <v>59</v>
      </c>
      <c r="G56" s="50">
        <v>21515</v>
      </c>
      <c r="H56" s="5">
        <v>350036</v>
      </c>
      <c r="I56" s="50">
        <v>28639</v>
      </c>
      <c r="J56" s="5" t="s">
        <v>421</v>
      </c>
      <c r="K56" s="150"/>
      <c r="L56" s="150"/>
      <c r="M56" s="150"/>
      <c r="N56" s="150"/>
      <c r="O56" s="150"/>
      <c r="P56" s="150"/>
      <c r="Q56" s="150"/>
      <c r="R56" s="150"/>
      <c r="S56" s="150"/>
      <c r="T56" s="150"/>
      <c r="U56" s="150"/>
      <c r="V56" s="150"/>
      <c r="W56" s="150"/>
      <c r="X56" s="150"/>
      <c r="Y56" s="150"/>
      <c r="Z56" s="150"/>
      <c r="AA56" s="150"/>
      <c r="AH56" s="419"/>
      <c r="AI56" s="419"/>
      <c r="AJ56" s="419"/>
      <c r="CI56" s="1"/>
    </row>
    <row r="57" spans="1:87" ht="15" customHeight="1" x14ac:dyDescent="0.25">
      <c r="A57" s="5" t="s">
        <v>408</v>
      </c>
      <c r="B57" s="5" t="s">
        <v>503</v>
      </c>
      <c r="C57" s="5" t="s">
        <v>504</v>
      </c>
      <c r="D57" s="5" t="s">
        <v>422</v>
      </c>
      <c r="E57" s="52">
        <f t="shared" ca="1" si="0"/>
        <v>19932</v>
      </c>
      <c r="F57" s="5">
        <v>61</v>
      </c>
      <c r="G57" s="50">
        <v>21039</v>
      </c>
      <c r="H57" s="5">
        <v>351231</v>
      </c>
      <c r="I57" s="50">
        <v>28150</v>
      </c>
      <c r="J57" s="5" t="s">
        <v>421</v>
      </c>
      <c r="K57" s="150"/>
      <c r="L57" s="150"/>
      <c r="M57" s="150"/>
      <c r="N57" s="150"/>
      <c r="O57" s="150"/>
      <c r="P57" s="150"/>
      <c r="Q57" s="150"/>
      <c r="R57" s="150"/>
      <c r="S57" s="150"/>
      <c r="T57" s="150"/>
      <c r="U57" s="150"/>
      <c r="V57" s="150"/>
      <c r="W57" s="150"/>
      <c r="X57" s="150"/>
      <c r="Y57" s="150"/>
      <c r="Z57" s="150"/>
      <c r="AA57" s="150"/>
      <c r="AH57" s="419"/>
      <c r="AI57" s="419"/>
      <c r="AJ57" s="419"/>
      <c r="CI57" s="1"/>
    </row>
    <row r="58" spans="1:87" ht="15" customHeight="1" x14ac:dyDescent="0.25">
      <c r="A58" s="5" t="s">
        <v>408</v>
      </c>
      <c r="B58" s="5" t="s">
        <v>492</v>
      </c>
      <c r="C58" s="5" t="s">
        <v>157</v>
      </c>
      <c r="D58" s="5" t="s">
        <v>473</v>
      </c>
      <c r="E58" s="52">
        <f t="shared" ca="1" si="0"/>
        <v>26208</v>
      </c>
      <c r="F58" s="5">
        <v>60</v>
      </c>
      <c r="G58" s="50">
        <v>21440</v>
      </c>
      <c r="H58" s="5">
        <v>350857</v>
      </c>
      <c r="I58" s="50">
        <v>28630</v>
      </c>
      <c r="J58" s="5" t="s">
        <v>421</v>
      </c>
      <c r="K58" s="150"/>
      <c r="L58" s="150"/>
      <c r="M58" s="150"/>
      <c r="N58" s="150"/>
      <c r="O58" s="150"/>
      <c r="P58" s="150"/>
      <c r="Q58" s="150"/>
      <c r="R58" s="150"/>
      <c r="S58" s="150"/>
      <c r="T58" s="150"/>
      <c r="U58" s="150"/>
      <c r="V58" s="150"/>
      <c r="W58" s="150"/>
      <c r="X58" s="150"/>
      <c r="Y58" s="150"/>
      <c r="Z58" s="150"/>
      <c r="AA58" s="150"/>
      <c r="AH58" s="419"/>
      <c r="AI58" s="419"/>
      <c r="AJ58" s="419"/>
      <c r="CI58" s="1"/>
    </row>
    <row r="59" spans="1:87" x14ac:dyDescent="0.25">
      <c r="A59" s="5" t="s">
        <v>408</v>
      </c>
      <c r="B59" s="5" t="s">
        <v>418</v>
      </c>
      <c r="C59" s="5" t="s">
        <v>444</v>
      </c>
      <c r="D59" s="5" t="s">
        <v>505</v>
      </c>
      <c r="E59" s="52">
        <f t="shared" ca="1" si="0"/>
        <v>29988</v>
      </c>
      <c r="F59" s="5">
        <v>62</v>
      </c>
      <c r="G59" s="50">
        <v>20639</v>
      </c>
      <c r="H59" s="5">
        <v>350604</v>
      </c>
      <c r="I59" s="50">
        <v>28745</v>
      </c>
      <c r="J59" s="5" t="s">
        <v>421</v>
      </c>
      <c r="K59" s="150"/>
      <c r="L59" s="150"/>
      <c r="M59" s="150"/>
      <c r="N59" s="150"/>
      <c r="O59" s="150"/>
      <c r="P59" s="150"/>
      <c r="Q59" s="150"/>
      <c r="R59" s="150"/>
      <c r="S59" s="150"/>
      <c r="T59" s="150"/>
      <c r="U59" s="150"/>
      <c r="V59" s="150"/>
      <c r="W59" s="150"/>
      <c r="X59" s="150"/>
      <c r="Y59" s="150"/>
      <c r="Z59" s="150"/>
      <c r="AA59" s="150"/>
      <c r="AH59" s="422" t="s">
        <v>1541</v>
      </c>
      <c r="AI59" s="422"/>
      <c r="AJ59" s="422"/>
      <c r="CI59" s="1"/>
    </row>
    <row r="60" spans="1:87" x14ac:dyDescent="0.25">
      <c r="A60" s="5" t="s">
        <v>413</v>
      </c>
      <c r="B60" s="5" t="s">
        <v>506</v>
      </c>
      <c r="C60" s="5" t="s">
        <v>507</v>
      </c>
      <c r="D60" s="5" t="s">
        <v>416</v>
      </c>
      <c r="E60" s="52">
        <f t="shared" ca="1" si="0"/>
        <v>24672</v>
      </c>
      <c r="F60" s="5">
        <v>62</v>
      </c>
      <c r="G60" s="50">
        <v>20535</v>
      </c>
      <c r="H60" s="5">
        <v>350925</v>
      </c>
      <c r="I60" s="50">
        <v>28583</v>
      </c>
      <c r="J60" s="5" t="s">
        <v>421</v>
      </c>
      <c r="K60" s="150"/>
      <c r="L60" s="150"/>
      <c r="M60" s="150"/>
      <c r="N60" s="150"/>
      <c r="O60" s="150"/>
      <c r="P60" s="150"/>
      <c r="Q60" s="150"/>
      <c r="R60" s="150"/>
      <c r="S60" s="150"/>
      <c r="T60" s="150"/>
      <c r="U60" s="150"/>
      <c r="V60" s="150"/>
      <c r="W60" s="150"/>
      <c r="X60" s="150"/>
      <c r="Y60" s="150"/>
      <c r="Z60" s="150"/>
      <c r="AA60" s="150"/>
      <c r="AH60" s="422"/>
      <c r="AI60" s="422"/>
      <c r="AJ60" s="422"/>
      <c r="CI60" s="1"/>
    </row>
    <row r="61" spans="1:87" x14ac:dyDescent="0.25">
      <c r="A61" s="5" t="s">
        <v>413</v>
      </c>
      <c r="B61" s="5" t="s">
        <v>471</v>
      </c>
      <c r="C61" s="5" t="s">
        <v>486</v>
      </c>
      <c r="D61" s="5" t="s">
        <v>508</v>
      </c>
      <c r="E61" s="52">
        <f t="shared" ca="1" si="0"/>
        <v>27324</v>
      </c>
      <c r="F61" s="5">
        <v>60</v>
      </c>
      <c r="G61" s="50">
        <v>21115</v>
      </c>
      <c r="H61" s="5">
        <v>350990</v>
      </c>
      <c r="I61" s="50">
        <v>28537</v>
      </c>
      <c r="J61" s="5" t="s">
        <v>421</v>
      </c>
      <c r="K61" s="150"/>
      <c r="L61" s="150"/>
      <c r="M61" s="150"/>
      <c r="N61" s="150"/>
      <c r="O61" s="150"/>
      <c r="P61" s="150"/>
      <c r="Q61" s="150"/>
      <c r="R61" s="150"/>
      <c r="S61" s="150"/>
      <c r="T61" s="150"/>
      <c r="U61" s="150"/>
      <c r="V61" s="150"/>
      <c r="W61" s="150"/>
      <c r="X61" s="150"/>
      <c r="Y61" s="150"/>
      <c r="Z61" s="150"/>
      <c r="AA61" s="150"/>
      <c r="AH61" s="422"/>
      <c r="AI61" s="422"/>
      <c r="AJ61" s="422"/>
      <c r="CI61" s="1"/>
    </row>
    <row r="62" spans="1:87" x14ac:dyDescent="0.25">
      <c r="A62" s="5" t="s">
        <v>413</v>
      </c>
      <c r="B62" s="5" t="s">
        <v>509</v>
      </c>
      <c r="C62" s="5" t="s">
        <v>510</v>
      </c>
      <c r="D62" s="5" t="s">
        <v>460</v>
      </c>
      <c r="E62" s="52">
        <f t="shared" ca="1" si="0"/>
        <v>20268</v>
      </c>
      <c r="F62" s="5">
        <v>60</v>
      </c>
      <c r="G62" s="50">
        <v>21295</v>
      </c>
      <c r="H62" s="5">
        <v>350110</v>
      </c>
      <c r="I62" s="50">
        <v>28578</v>
      </c>
      <c r="J62" s="5" t="s">
        <v>421</v>
      </c>
      <c r="K62" s="150"/>
      <c r="L62" s="150"/>
      <c r="M62" s="150"/>
      <c r="N62" s="150"/>
      <c r="O62" s="150"/>
      <c r="P62" s="150"/>
      <c r="Q62" s="150"/>
      <c r="R62" s="150"/>
      <c r="S62" s="150"/>
      <c r="T62" s="150"/>
      <c r="U62" s="150"/>
      <c r="V62" s="150"/>
      <c r="W62" s="150"/>
      <c r="X62" s="150"/>
      <c r="Y62" s="150"/>
      <c r="Z62" s="150"/>
      <c r="AA62" s="150"/>
      <c r="AH62" s="422"/>
      <c r="AI62" s="422"/>
      <c r="AJ62" s="422"/>
      <c r="CI62" s="1"/>
    </row>
    <row r="63" spans="1:87" x14ac:dyDescent="0.25">
      <c r="A63" s="5" t="s">
        <v>413</v>
      </c>
      <c r="B63" s="5" t="s">
        <v>488</v>
      </c>
      <c r="C63" s="5" t="s">
        <v>489</v>
      </c>
      <c r="D63" s="5" t="s">
        <v>473</v>
      </c>
      <c r="E63" s="52">
        <f t="shared" ca="1" si="0"/>
        <v>24708</v>
      </c>
      <c r="F63" s="5">
        <v>61</v>
      </c>
      <c r="G63" s="50">
        <v>20918</v>
      </c>
      <c r="H63" s="5">
        <v>350442</v>
      </c>
      <c r="I63" s="50">
        <v>28585</v>
      </c>
      <c r="J63" s="5" t="s">
        <v>421</v>
      </c>
      <c r="K63" s="150"/>
      <c r="L63" s="150"/>
      <c r="M63" s="150"/>
      <c r="N63" s="150"/>
      <c r="O63" s="150"/>
      <c r="P63" s="150"/>
      <c r="Q63" s="150"/>
      <c r="R63" s="150"/>
      <c r="S63" s="150"/>
      <c r="T63" s="150"/>
      <c r="U63" s="150"/>
      <c r="V63" s="150"/>
      <c r="W63" s="150"/>
      <c r="X63" s="150"/>
      <c r="Y63" s="150"/>
      <c r="Z63" s="150"/>
      <c r="AA63" s="150"/>
      <c r="AH63" s="422"/>
      <c r="AI63" s="422"/>
      <c r="AJ63" s="422"/>
      <c r="CI63" s="1"/>
    </row>
    <row r="64" spans="1:87" x14ac:dyDescent="0.25">
      <c r="A64" s="5" t="s">
        <v>408</v>
      </c>
      <c r="B64" s="5" t="s">
        <v>511</v>
      </c>
      <c r="C64" s="5" t="s">
        <v>444</v>
      </c>
      <c r="D64" s="5" t="s">
        <v>460</v>
      </c>
      <c r="E64" s="52">
        <f t="shared" ca="1" si="0"/>
        <v>24564</v>
      </c>
      <c r="F64" s="5">
        <v>61</v>
      </c>
      <c r="G64" s="50">
        <v>20943</v>
      </c>
      <c r="H64" s="5">
        <v>350678</v>
      </c>
      <c r="I64" s="50">
        <v>28644</v>
      </c>
      <c r="J64" s="5" t="s">
        <v>421</v>
      </c>
      <c r="K64" s="150"/>
      <c r="L64" s="150"/>
      <c r="M64" s="150"/>
      <c r="N64" s="150"/>
      <c r="O64" s="150"/>
      <c r="P64" s="150"/>
      <c r="Q64" s="150"/>
      <c r="R64" s="150"/>
      <c r="S64" s="150"/>
      <c r="T64" s="150"/>
      <c r="U64" s="150"/>
      <c r="V64" s="150"/>
      <c r="W64" s="150"/>
      <c r="X64" s="150"/>
      <c r="Y64" s="150"/>
      <c r="Z64" s="150"/>
      <c r="AA64" s="150"/>
      <c r="AH64" s="422"/>
      <c r="AI64" s="422"/>
      <c r="AJ64" s="422"/>
      <c r="CI64" s="1"/>
    </row>
    <row r="65" spans="1:87" x14ac:dyDescent="0.25">
      <c r="A65" s="5" t="s">
        <v>413</v>
      </c>
      <c r="B65" s="5" t="s">
        <v>431</v>
      </c>
      <c r="C65" s="5" t="s">
        <v>510</v>
      </c>
      <c r="D65" s="5" t="s">
        <v>457</v>
      </c>
      <c r="E65" s="52">
        <f t="shared" ca="1" si="0"/>
        <v>18828</v>
      </c>
      <c r="F65" s="5">
        <v>61</v>
      </c>
      <c r="G65" s="50">
        <v>21067</v>
      </c>
      <c r="H65" s="5">
        <v>350748</v>
      </c>
      <c r="I65" s="50">
        <v>28575</v>
      </c>
      <c r="J65" s="5" t="s">
        <v>466</v>
      </c>
      <c r="K65" s="150"/>
      <c r="L65" s="150"/>
      <c r="M65" s="150"/>
      <c r="N65" s="150"/>
      <c r="O65" s="150"/>
      <c r="P65" s="150"/>
      <c r="Q65" s="150"/>
      <c r="R65" s="150"/>
      <c r="S65" s="150"/>
      <c r="T65" s="150"/>
      <c r="U65" s="150"/>
      <c r="V65" s="150"/>
      <c r="W65" s="150"/>
      <c r="X65" s="150"/>
      <c r="Y65" s="150"/>
      <c r="Z65" s="150"/>
      <c r="AA65" s="150"/>
      <c r="AH65" s="422"/>
      <c r="AI65" s="422"/>
      <c r="AJ65" s="422"/>
      <c r="CI65" s="1"/>
    </row>
    <row r="66" spans="1:87" x14ac:dyDescent="0.25">
      <c r="A66" s="5" t="s">
        <v>413</v>
      </c>
      <c r="B66" s="5" t="s">
        <v>512</v>
      </c>
      <c r="C66" s="5" t="s">
        <v>510</v>
      </c>
      <c r="D66" s="5" t="s">
        <v>460</v>
      </c>
      <c r="E66" s="52">
        <f t="shared" ca="1" si="0"/>
        <v>26340</v>
      </c>
      <c r="F66" s="5">
        <v>60</v>
      </c>
      <c r="G66" s="50">
        <v>21325</v>
      </c>
      <c r="H66" s="5">
        <v>350402</v>
      </c>
      <c r="I66" s="50">
        <v>28516</v>
      </c>
      <c r="J66" s="5" t="s">
        <v>466</v>
      </c>
      <c r="K66" s="150"/>
      <c r="L66" s="150"/>
      <c r="M66" s="150"/>
      <c r="N66" s="150"/>
      <c r="O66" s="150"/>
      <c r="P66" s="150"/>
      <c r="Q66" s="150"/>
      <c r="R66" s="150"/>
      <c r="S66" s="150"/>
      <c r="T66" s="150"/>
      <c r="U66" s="150"/>
      <c r="V66" s="150"/>
      <c r="W66" s="150"/>
      <c r="X66" s="150"/>
      <c r="Y66" s="150"/>
      <c r="Z66" s="150"/>
      <c r="AA66" s="150"/>
      <c r="AH66" s="422"/>
      <c r="AI66" s="422"/>
      <c r="AJ66" s="422"/>
      <c r="CI66" s="1"/>
    </row>
    <row r="67" spans="1:87" x14ac:dyDescent="0.25">
      <c r="A67" s="5" t="s">
        <v>413</v>
      </c>
      <c r="B67" s="5" t="s">
        <v>483</v>
      </c>
      <c r="C67" s="5" t="s">
        <v>513</v>
      </c>
      <c r="D67" s="5" t="s">
        <v>457</v>
      </c>
      <c r="E67" s="52">
        <f t="shared" ca="1" si="0"/>
        <v>24456</v>
      </c>
      <c r="F67" s="5">
        <v>60</v>
      </c>
      <c r="G67" s="50">
        <v>21438</v>
      </c>
      <c r="H67" s="5">
        <v>350536</v>
      </c>
      <c r="I67" s="50">
        <v>28770</v>
      </c>
      <c r="J67" s="5" t="s">
        <v>466</v>
      </c>
      <c r="K67" s="150"/>
      <c r="L67" s="150"/>
      <c r="M67" s="150"/>
      <c r="N67" s="150"/>
      <c r="O67" s="150"/>
      <c r="P67" s="150"/>
      <c r="Q67" s="150"/>
      <c r="R67" s="150"/>
      <c r="S67" s="150"/>
      <c r="T67" s="150"/>
      <c r="U67" s="150"/>
      <c r="V67" s="150"/>
      <c r="W67" s="150"/>
      <c r="X67" s="150"/>
      <c r="Y67" s="150"/>
      <c r="Z67" s="150"/>
      <c r="AA67" s="150"/>
      <c r="AH67" s="422"/>
      <c r="AI67" s="422"/>
      <c r="AJ67" s="422"/>
      <c r="CI67" s="1"/>
    </row>
    <row r="68" spans="1:87" x14ac:dyDescent="0.25">
      <c r="A68" s="5" t="s">
        <v>413</v>
      </c>
      <c r="B68" s="5" t="s">
        <v>514</v>
      </c>
      <c r="C68" s="5" t="s">
        <v>515</v>
      </c>
      <c r="D68" s="5" t="s">
        <v>516</v>
      </c>
      <c r="E68" s="52">
        <f t="shared" ca="1" si="0"/>
        <v>18192</v>
      </c>
      <c r="F68" s="5">
        <v>60</v>
      </c>
      <c r="G68" s="50">
        <v>21190</v>
      </c>
      <c r="H68" s="5">
        <v>350643</v>
      </c>
      <c r="I68" s="50">
        <v>28832</v>
      </c>
      <c r="J68" s="5" t="s">
        <v>466</v>
      </c>
      <c r="K68" s="150"/>
      <c r="L68" s="150"/>
      <c r="M68" s="150"/>
      <c r="N68" s="150"/>
      <c r="O68" s="150"/>
      <c r="P68" s="150"/>
      <c r="Q68" s="150"/>
      <c r="R68" s="150"/>
      <c r="S68" s="150"/>
      <c r="T68" s="150"/>
      <c r="U68" s="150"/>
      <c r="V68" s="150"/>
      <c r="W68" s="150"/>
      <c r="X68" s="150"/>
      <c r="Y68" s="150"/>
      <c r="Z68" s="150"/>
      <c r="AA68" s="150"/>
      <c r="AH68" s="422"/>
      <c r="AI68" s="422"/>
      <c r="AJ68" s="422"/>
      <c r="CI68" s="1"/>
    </row>
    <row r="69" spans="1:87" x14ac:dyDescent="0.25">
      <c r="A69" s="5" t="s">
        <v>413</v>
      </c>
      <c r="B69" s="5" t="s">
        <v>517</v>
      </c>
      <c r="C69" s="5" t="s">
        <v>441</v>
      </c>
      <c r="D69" s="5" t="s">
        <v>447</v>
      </c>
      <c r="E69" s="52">
        <f t="shared" ca="1" si="0"/>
        <v>30456</v>
      </c>
      <c r="F69" s="5">
        <v>60</v>
      </c>
      <c r="G69" s="50">
        <v>21317</v>
      </c>
      <c r="H69" s="5">
        <v>350191</v>
      </c>
      <c r="I69" s="50">
        <v>28804</v>
      </c>
      <c r="J69" s="5" t="s">
        <v>466</v>
      </c>
      <c r="K69" s="150"/>
      <c r="L69" s="150"/>
      <c r="M69" s="150"/>
      <c r="N69" s="150"/>
      <c r="O69" s="150"/>
      <c r="P69" s="150"/>
      <c r="Q69" s="150"/>
      <c r="R69" s="150"/>
      <c r="S69" s="150"/>
      <c r="T69" s="150"/>
      <c r="U69" s="150"/>
      <c r="V69" s="150"/>
      <c r="W69" s="150"/>
      <c r="X69" s="150"/>
      <c r="Y69" s="150"/>
      <c r="Z69" s="150"/>
      <c r="AA69" s="150"/>
      <c r="AH69" s="422"/>
      <c r="AI69" s="422"/>
      <c r="AJ69" s="422"/>
      <c r="CI69" s="1"/>
    </row>
    <row r="70" spans="1:87" x14ac:dyDescent="0.25">
      <c r="A70" s="5" t="s">
        <v>413</v>
      </c>
      <c r="B70" s="5" t="s">
        <v>479</v>
      </c>
      <c r="C70" s="5" t="s">
        <v>518</v>
      </c>
      <c r="D70" s="5" t="s">
        <v>425</v>
      </c>
      <c r="E70" s="52">
        <f t="shared" ca="1" si="0"/>
        <v>30804</v>
      </c>
      <c r="F70" s="5">
        <v>60</v>
      </c>
      <c r="G70" s="50">
        <v>21247</v>
      </c>
      <c r="H70" s="5">
        <v>350874</v>
      </c>
      <c r="I70" s="50">
        <v>28714</v>
      </c>
      <c r="J70" s="5" t="s">
        <v>466</v>
      </c>
      <c r="K70" s="150"/>
      <c r="L70" s="150"/>
      <c r="M70" s="150"/>
      <c r="N70" s="150"/>
      <c r="O70" s="150"/>
      <c r="P70" s="150"/>
      <c r="Q70" s="150"/>
      <c r="R70" s="150"/>
      <c r="S70" s="150"/>
      <c r="T70" s="150"/>
      <c r="U70" s="150"/>
      <c r="V70" s="150"/>
      <c r="W70" s="150"/>
      <c r="X70" s="150"/>
      <c r="Y70" s="150"/>
      <c r="Z70" s="150"/>
      <c r="AA70" s="150"/>
      <c r="AH70" s="422"/>
      <c r="AI70" s="422"/>
      <c r="AJ70" s="422"/>
      <c r="CI70" s="1"/>
    </row>
    <row r="71" spans="1:87" x14ac:dyDescent="0.25">
      <c r="A71" s="5" t="s">
        <v>454</v>
      </c>
      <c r="B71" s="5" t="s">
        <v>519</v>
      </c>
      <c r="C71" s="5" t="s">
        <v>520</v>
      </c>
      <c r="D71" s="5" t="s">
        <v>416</v>
      </c>
      <c r="E71" s="52">
        <f t="shared" ca="1" si="0"/>
        <v>19884</v>
      </c>
      <c r="F71" s="5">
        <v>59</v>
      </c>
      <c r="G71" s="50">
        <v>21515</v>
      </c>
      <c r="H71" s="5">
        <v>351111</v>
      </c>
      <c r="I71" s="50">
        <v>28639</v>
      </c>
      <c r="J71" s="5" t="s">
        <v>466</v>
      </c>
      <c r="K71" s="150"/>
      <c r="L71" s="150"/>
      <c r="M71" s="150"/>
      <c r="N71" s="150"/>
      <c r="O71" s="150"/>
      <c r="P71" s="150"/>
      <c r="Q71" s="150"/>
      <c r="R71" s="150"/>
      <c r="S71" s="150"/>
      <c r="T71" s="150"/>
      <c r="U71" s="150"/>
      <c r="V71" s="150"/>
      <c r="W71" s="150"/>
      <c r="X71" s="150"/>
      <c r="Y71" s="150"/>
      <c r="Z71" s="150"/>
      <c r="AA71" s="150"/>
      <c r="AH71" s="422"/>
      <c r="AI71" s="422"/>
      <c r="AJ71" s="422"/>
      <c r="CI71" s="1"/>
    </row>
    <row r="72" spans="1:87" x14ac:dyDescent="0.25">
      <c r="A72" s="5" t="s">
        <v>413</v>
      </c>
      <c r="B72" s="5" t="s">
        <v>521</v>
      </c>
      <c r="C72" s="5" t="s">
        <v>438</v>
      </c>
      <c r="D72" s="5" t="s">
        <v>522</v>
      </c>
      <c r="E72" s="52">
        <f t="shared" ca="1" si="0"/>
        <v>28728</v>
      </c>
      <c r="F72" s="5">
        <v>58</v>
      </c>
      <c r="G72" s="50">
        <v>21894</v>
      </c>
      <c r="H72" s="5">
        <v>350945</v>
      </c>
      <c r="I72" s="50">
        <v>28819</v>
      </c>
      <c r="J72" s="5" t="s">
        <v>466</v>
      </c>
      <c r="K72" s="150"/>
      <c r="L72" s="150"/>
      <c r="M72" s="150"/>
      <c r="N72" s="150"/>
      <c r="O72" s="150"/>
      <c r="P72" s="150"/>
      <c r="Q72" s="150"/>
      <c r="R72" s="150"/>
      <c r="S72" s="150"/>
      <c r="T72" s="150"/>
      <c r="U72" s="150"/>
      <c r="V72" s="150"/>
      <c r="W72" s="150"/>
      <c r="X72" s="150"/>
      <c r="Y72" s="150"/>
      <c r="Z72" s="150"/>
      <c r="AA72" s="150"/>
      <c r="AH72" s="422"/>
      <c r="AI72" s="422"/>
      <c r="AJ72" s="422"/>
      <c r="CI72" s="1"/>
    </row>
    <row r="73" spans="1:87" x14ac:dyDescent="0.25">
      <c r="A73" s="5" t="s">
        <v>413</v>
      </c>
      <c r="B73" s="5" t="s">
        <v>450</v>
      </c>
      <c r="C73" s="5" t="s">
        <v>523</v>
      </c>
      <c r="D73" s="5" t="s">
        <v>502</v>
      </c>
      <c r="E73" s="52">
        <f t="shared" ca="1" si="0"/>
        <v>24228</v>
      </c>
      <c r="F73" s="5">
        <v>58</v>
      </c>
      <c r="G73" s="50">
        <v>22058</v>
      </c>
      <c r="H73" s="5">
        <v>351126</v>
      </c>
      <c r="I73" s="50">
        <v>28832</v>
      </c>
      <c r="J73" s="5" t="s">
        <v>466</v>
      </c>
      <c r="K73" s="150"/>
      <c r="L73" s="150"/>
      <c r="M73" s="150"/>
      <c r="N73" s="150"/>
      <c r="O73" s="150"/>
      <c r="P73" s="150"/>
      <c r="Q73" s="150"/>
      <c r="R73" s="150"/>
      <c r="S73" s="150"/>
      <c r="T73" s="150"/>
      <c r="U73" s="150"/>
      <c r="V73" s="150"/>
      <c r="W73" s="150"/>
      <c r="X73" s="150"/>
      <c r="Y73" s="150"/>
      <c r="Z73" s="150"/>
      <c r="AA73" s="150"/>
      <c r="AH73" s="422"/>
      <c r="AI73" s="422"/>
      <c r="AJ73" s="422"/>
      <c r="CI73" s="1"/>
    </row>
    <row r="74" spans="1:87" x14ac:dyDescent="0.25">
      <c r="A74" s="5" t="s">
        <v>408</v>
      </c>
      <c r="B74" s="5" t="s">
        <v>524</v>
      </c>
      <c r="C74" s="5" t="s">
        <v>459</v>
      </c>
      <c r="D74" s="5" t="s">
        <v>470</v>
      </c>
      <c r="E74" s="52">
        <f t="shared" ca="1" si="0"/>
        <v>30456</v>
      </c>
      <c r="F74" s="5">
        <v>60</v>
      </c>
      <c r="G74" s="50">
        <v>21150</v>
      </c>
      <c r="H74" s="5">
        <v>351025</v>
      </c>
      <c r="I74" s="50">
        <v>28755</v>
      </c>
      <c r="J74" s="5" t="s">
        <v>412</v>
      </c>
      <c r="K74" s="150"/>
      <c r="L74" s="150"/>
      <c r="M74" s="150"/>
      <c r="N74" s="150"/>
      <c r="O74" s="150"/>
      <c r="P74" s="150"/>
      <c r="Q74" s="150"/>
      <c r="R74" s="150"/>
      <c r="S74" s="150"/>
      <c r="T74" s="150"/>
      <c r="U74" s="150"/>
      <c r="V74" s="150"/>
      <c r="W74" s="150"/>
      <c r="X74" s="150"/>
      <c r="Y74" s="150"/>
      <c r="Z74" s="150"/>
      <c r="AA74" s="150"/>
      <c r="AH74" s="422"/>
      <c r="AI74" s="422"/>
      <c r="AJ74" s="422"/>
      <c r="CI74" s="1"/>
    </row>
    <row r="75" spans="1:87" x14ac:dyDescent="0.25">
      <c r="A75" s="5" t="s">
        <v>413</v>
      </c>
      <c r="B75" s="5" t="s">
        <v>458</v>
      </c>
      <c r="C75" s="5" t="s">
        <v>438</v>
      </c>
      <c r="D75" s="5" t="s">
        <v>525</v>
      </c>
      <c r="E75" s="52">
        <f t="shared" ca="1" si="0"/>
        <v>29508</v>
      </c>
      <c r="F75" s="5">
        <v>60</v>
      </c>
      <c r="G75" s="50">
        <v>21131</v>
      </c>
      <c r="H75" s="5">
        <v>351270</v>
      </c>
      <c r="I75" s="50">
        <v>28531</v>
      </c>
      <c r="J75" s="5" t="s">
        <v>412</v>
      </c>
      <c r="K75" s="150"/>
      <c r="L75" s="150"/>
      <c r="M75" s="150"/>
      <c r="N75" s="150"/>
      <c r="O75" s="150"/>
      <c r="P75" s="150"/>
      <c r="Q75" s="150"/>
      <c r="R75" s="150"/>
      <c r="S75" s="150"/>
      <c r="T75" s="150"/>
      <c r="U75" s="150"/>
      <c r="V75" s="150"/>
      <c r="W75" s="150"/>
      <c r="X75" s="150"/>
      <c r="Y75" s="150"/>
      <c r="Z75" s="150"/>
      <c r="AA75" s="150"/>
      <c r="AH75" s="422"/>
      <c r="AI75" s="422"/>
      <c r="AJ75" s="422"/>
      <c r="CI75" s="1"/>
    </row>
    <row r="76" spans="1:87" x14ac:dyDescent="0.25">
      <c r="A76" s="5" t="s">
        <v>408</v>
      </c>
      <c r="B76" s="5" t="s">
        <v>526</v>
      </c>
      <c r="C76" s="5" t="s">
        <v>527</v>
      </c>
      <c r="D76" s="5" t="s">
        <v>473</v>
      </c>
      <c r="E76" s="52">
        <f t="shared" ca="1" si="0"/>
        <v>24660</v>
      </c>
      <c r="F76" s="5">
        <v>60</v>
      </c>
      <c r="G76" s="50">
        <v>21291</v>
      </c>
      <c r="H76" s="5">
        <v>350984</v>
      </c>
      <c r="I76" s="50">
        <v>28645</v>
      </c>
      <c r="J76" s="5" t="s">
        <v>412</v>
      </c>
      <c r="K76" s="150"/>
      <c r="L76" s="150"/>
      <c r="M76" s="150"/>
      <c r="N76" s="150"/>
      <c r="O76" s="150"/>
      <c r="P76" s="150"/>
      <c r="Q76" s="150"/>
      <c r="R76" s="150"/>
      <c r="S76" s="150"/>
      <c r="T76" s="150"/>
      <c r="U76" s="150"/>
      <c r="V76" s="150"/>
      <c r="W76" s="150"/>
      <c r="X76" s="150"/>
      <c r="Y76" s="150"/>
      <c r="Z76" s="150"/>
      <c r="AA76" s="150"/>
      <c r="AH76" s="422"/>
      <c r="AI76" s="422"/>
      <c r="AJ76" s="422"/>
      <c r="CI76" s="1"/>
    </row>
    <row r="77" spans="1:87" x14ac:dyDescent="0.25">
      <c r="A77" s="5" t="s">
        <v>413</v>
      </c>
      <c r="B77" s="5" t="s">
        <v>450</v>
      </c>
      <c r="C77" s="5" t="s">
        <v>441</v>
      </c>
      <c r="D77" s="5" t="s">
        <v>416</v>
      </c>
      <c r="E77" s="52">
        <f t="shared" ca="1" si="0"/>
        <v>24744</v>
      </c>
      <c r="F77" s="5">
        <v>59</v>
      </c>
      <c r="G77" s="50">
        <v>21480</v>
      </c>
      <c r="H77" s="5">
        <v>351006</v>
      </c>
      <c r="I77" s="50">
        <v>28627</v>
      </c>
      <c r="J77" s="5" t="s">
        <v>412</v>
      </c>
      <c r="K77" s="150"/>
      <c r="L77" s="150"/>
      <c r="M77" s="150"/>
      <c r="N77" s="150"/>
      <c r="O77" s="150"/>
      <c r="P77" s="150"/>
      <c r="Q77" s="150"/>
      <c r="R77" s="150"/>
      <c r="S77" s="150"/>
      <c r="T77" s="150"/>
      <c r="U77" s="150"/>
      <c r="V77" s="150"/>
      <c r="W77" s="150"/>
      <c r="X77" s="150"/>
      <c r="Y77" s="150"/>
      <c r="Z77" s="150"/>
      <c r="AA77" s="150"/>
      <c r="AH77" s="422"/>
      <c r="AI77" s="422"/>
      <c r="AJ77" s="422"/>
      <c r="CI77" s="1"/>
    </row>
    <row r="78" spans="1:87" x14ac:dyDescent="0.25">
      <c r="A78" s="5" t="s">
        <v>413</v>
      </c>
      <c r="B78" s="5" t="s">
        <v>528</v>
      </c>
      <c r="C78" s="5" t="s">
        <v>529</v>
      </c>
      <c r="D78" s="5" t="s">
        <v>439</v>
      </c>
      <c r="E78" s="52">
        <f t="shared" ca="1" si="0"/>
        <v>29004</v>
      </c>
      <c r="F78" s="5">
        <v>60</v>
      </c>
      <c r="G78" s="50">
        <v>21242</v>
      </c>
      <c r="H78" s="5">
        <v>351202</v>
      </c>
      <c r="I78" s="50">
        <v>28644</v>
      </c>
      <c r="J78" s="5" t="s">
        <v>412</v>
      </c>
      <c r="K78" s="150"/>
      <c r="L78" s="150"/>
      <c r="M78" s="150"/>
      <c r="N78" s="150"/>
      <c r="O78" s="150"/>
      <c r="P78" s="150"/>
      <c r="Q78" s="150"/>
      <c r="R78" s="150"/>
      <c r="S78" s="150"/>
      <c r="T78" s="150"/>
      <c r="U78" s="150"/>
      <c r="V78" s="150"/>
      <c r="W78" s="150"/>
      <c r="X78" s="150"/>
      <c r="Y78" s="150"/>
      <c r="Z78" s="150"/>
      <c r="AA78" s="150"/>
      <c r="AH78" s="422"/>
      <c r="AI78" s="422"/>
      <c r="AJ78" s="422"/>
      <c r="CI78" s="1"/>
    </row>
    <row r="79" spans="1:87" x14ac:dyDescent="0.25">
      <c r="A79" s="5" t="s">
        <v>408</v>
      </c>
      <c r="B79" s="5" t="s">
        <v>521</v>
      </c>
      <c r="C79" s="5" t="s">
        <v>95</v>
      </c>
      <c r="D79" s="5" t="s">
        <v>530</v>
      </c>
      <c r="E79" s="52">
        <f t="shared" ca="1" si="0"/>
        <v>18912</v>
      </c>
      <c r="F79" s="5">
        <v>59</v>
      </c>
      <c r="G79" s="50">
        <v>21743</v>
      </c>
      <c r="H79" s="5">
        <v>350944</v>
      </c>
      <c r="I79" s="50">
        <v>28615</v>
      </c>
      <c r="J79" s="5" t="s">
        <v>412</v>
      </c>
      <c r="K79" s="150"/>
      <c r="L79" s="150"/>
      <c r="M79" s="150"/>
      <c r="N79" s="150"/>
      <c r="O79" s="150"/>
      <c r="P79" s="150"/>
      <c r="Q79" s="150"/>
      <c r="R79" s="150"/>
      <c r="S79" s="150"/>
      <c r="T79" s="150"/>
      <c r="U79" s="150"/>
      <c r="V79" s="150"/>
      <c r="W79" s="150"/>
      <c r="X79" s="150"/>
      <c r="Y79" s="150"/>
      <c r="Z79" s="150"/>
      <c r="AA79" s="150"/>
      <c r="AH79" s="422"/>
      <c r="AI79" s="422"/>
      <c r="AJ79" s="422"/>
      <c r="CI79" s="1"/>
    </row>
    <row r="80" spans="1:87" x14ac:dyDescent="0.25">
      <c r="A80" s="5" t="s">
        <v>413</v>
      </c>
      <c r="B80" s="5" t="s">
        <v>531</v>
      </c>
      <c r="C80" s="5" t="s">
        <v>532</v>
      </c>
      <c r="D80" s="5" t="s">
        <v>416</v>
      </c>
      <c r="E80" s="52">
        <f t="shared" ca="1" si="0"/>
        <v>19356</v>
      </c>
      <c r="F80" s="5">
        <v>60</v>
      </c>
      <c r="G80" s="50">
        <v>21265</v>
      </c>
      <c r="H80" s="5">
        <v>350923</v>
      </c>
      <c r="I80" s="50">
        <v>28834</v>
      </c>
      <c r="J80" s="5" t="s">
        <v>412</v>
      </c>
      <c r="K80" s="150"/>
      <c r="L80" s="150"/>
      <c r="M80" s="150"/>
      <c r="N80" s="150"/>
      <c r="O80" s="150"/>
      <c r="P80" s="150"/>
      <c r="Q80" s="150"/>
      <c r="R80" s="150"/>
      <c r="S80" s="150"/>
      <c r="T80" s="150"/>
      <c r="U80" s="150"/>
      <c r="V80" s="150"/>
      <c r="W80" s="150"/>
      <c r="X80" s="150"/>
      <c r="Y80" s="150"/>
      <c r="Z80" s="150"/>
      <c r="AA80" s="150"/>
      <c r="AH80" s="422"/>
      <c r="AI80" s="422"/>
      <c r="AJ80" s="422"/>
      <c r="CI80" s="1"/>
    </row>
    <row r="81" spans="1:87" x14ac:dyDescent="0.25">
      <c r="A81" s="5" t="s">
        <v>408</v>
      </c>
      <c r="B81" s="5" t="s">
        <v>514</v>
      </c>
      <c r="C81" s="5" t="s">
        <v>533</v>
      </c>
      <c r="D81" s="5" t="s">
        <v>439</v>
      </c>
      <c r="E81" s="52">
        <f t="shared" ca="1" si="0"/>
        <v>21252</v>
      </c>
      <c r="F81" s="5">
        <v>59</v>
      </c>
      <c r="G81" s="50">
        <v>21501</v>
      </c>
      <c r="H81" s="5">
        <v>350761</v>
      </c>
      <c r="I81" s="50">
        <v>28498</v>
      </c>
      <c r="J81" s="5" t="s">
        <v>412</v>
      </c>
      <c r="K81" s="150"/>
      <c r="L81" s="150"/>
      <c r="M81" s="150"/>
      <c r="N81" s="150"/>
      <c r="O81" s="150"/>
      <c r="P81" s="150"/>
      <c r="Q81" s="150"/>
      <c r="R81" s="150"/>
      <c r="S81" s="150"/>
      <c r="T81" s="150"/>
      <c r="U81" s="150"/>
      <c r="V81" s="150"/>
      <c r="W81" s="150"/>
      <c r="X81" s="150"/>
      <c r="Y81" s="150"/>
      <c r="Z81" s="150"/>
      <c r="AA81" s="150"/>
      <c r="AH81" s="422"/>
      <c r="AI81" s="422"/>
      <c r="AJ81" s="422"/>
      <c r="CI81" s="1"/>
    </row>
    <row r="82" spans="1:87" x14ac:dyDescent="0.25">
      <c r="A82" s="5" t="s">
        <v>408</v>
      </c>
      <c r="B82" s="5" t="s">
        <v>534</v>
      </c>
      <c r="C82" s="5" t="s">
        <v>535</v>
      </c>
      <c r="D82" s="5" t="s">
        <v>536</v>
      </c>
      <c r="E82" s="52">
        <f t="shared" ref="E82:E145" ca="1" si="1">RANDBETWEEN(1500,2600)*12</f>
        <v>24468</v>
      </c>
      <c r="F82" s="5">
        <v>58</v>
      </c>
      <c r="G82" s="50">
        <v>21879</v>
      </c>
      <c r="H82" s="5">
        <v>350456</v>
      </c>
      <c r="I82" s="50">
        <v>28632</v>
      </c>
      <c r="J82" s="5" t="s">
        <v>412</v>
      </c>
      <c r="K82" s="150"/>
      <c r="L82" s="150"/>
      <c r="M82" s="150"/>
      <c r="N82" s="150"/>
      <c r="O82" s="150"/>
      <c r="P82" s="150"/>
      <c r="Q82" s="150"/>
      <c r="R82" s="150"/>
      <c r="S82" s="150"/>
      <c r="T82" s="150"/>
      <c r="U82" s="150"/>
      <c r="V82" s="150"/>
      <c r="W82" s="150"/>
      <c r="X82" s="150"/>
      <c r="Y82" s="150"/>
      <c r="Z82" s="150"/>
      <c r="AA82" s="150"/>
      <c r="AH82" s="422"/>
      <c r="AI82" s="422"/>
      <c r="AJ82" s="422"/>
      <c r="CI82" s="1"/>
    </row>
    <row r="83" spans="1:87" x14ac:dyDescent="0.25">
      <c r="A83" s="5" t="s">
        <v>408</v>
      </c>
      <c r="B83" s="5" t="s">
        <v>490</v>
      </c>
      <c r="C83" s="5" t="s">
        <v>185</v>
      </c>
      <c r="D83" s="5" t="s">
        <v>537</v>
      </c>
      <c r="E83" s="52">
        <f t="shared" ca="1" si="1"/>
        <v>18540</v>
      </c>
      <c r="F83" s="5">
        <v>60</v>
      </c>
      <c r="G83" s="50">
        <v>21104</v>
      </c>
      <c r="H83" s="5">
        <v>350774</v>
      </c>
      <c r="I83" s="50">
        <v>28653</v>
      </c>
      <c r="J83" s="5" t="s">
        <v>412</v>
      </c>
      <c r="K83" s="150"/>
      <c r="L83" s="150"/>
      <c r="M83" s="150"/>
      <c r="N83" s="150"/>
      <c r="O83" s="150"/>
      <c r="P83" s="150"/>
      <c r="Q83" s="150"/>
      <c r="R83" s="150"/>
      <c r="S83" s="150"/>
      <c r="T83" s="150"/>
      <c r="U83" s="150"/>
      <c r="V83" s="150"/>
      <c r="W83" s="150"/>
      <c r="X83" s="150"/>
      <c r="Y83" s="150"/>
      <c r="Z83" s="150"/>
      <c r="AA83" s="150"/>
      <c r="AH83" s="422"/>
      <c r="AI83" s="422"/>
      <c r="AJ83" s="422"/>
      <c r="CI83" s="1"/>
    </row>
    <row r="84" spans="1:87" x14ac:dyDescent="0.25">
      <c r="A84" s="5" t="s">
        <v>408</v>
      </c>
      <c r="B84" s="5" t="s">
        <v>499</v>
      </c>
      <c r="C84" s="5" t="s">
        <v>538</v>
      </c>
      <c r="D84" s="5" t="s">
        <v>473</v>
      </c>
      <c r="E84" s="52">
        <f t="shared" ca="1" si="1"/>
        <v>27696</v>
      </c>
      <c r="F84" s="5">
        <v>60</v>
      </c>
      <c r="G84" s="50">
        <v>21249</v>
      </c>
      <c r="H84" s="5">
        <v>350660</v>
      </c>
      <c r="I84" s="50">
        <v>28613</v>
      </c>
      <c r="J84" s="5" t="s">
        <v>412</v>
      </c>
      <c r="K84" s="150"/>
      <c r="L84" s="150"/>
      <c r="M84" s="150"/>
      <c r="N84" s="150"/>
      <c r="O84" s="150"/>
      <c r="P84" s="150"/>
      <c r="Q84" s="150"/>
      <c r="R84" s="150"/>
      <c r="S84" s="150"/>
      <c r="T84" s="150"/>
      <c r="U84" s="150"/>
      <c r="V84" s="150"/>
      <c r="W84" s="150"/>
      <c r="X84" s="150"/>
      <c r="Y84" s="150"/>
      <c r="Z84" s="150"/>
      <c r="AA84" s="150"/>
      <c r="CI84" s="1"/>
    </row>
    <row r="85" spans="1:87" x14ac:dyDescent="0.25">
      <c r="A85" s="5" t="s">
        <v>413</v>
      </c>
      <c r="B85" s="5" t="s">
        <v>514</v>
      </c>
      <c r="C85" s="5" t="s">
        <v>539</v>
      </c>
      <c r="D85" s="5" t="s">
        <v>460</v>
      </c>
      <c r="E85" s="52">
        <f t="shared" ca="1" si="1"/>
        <v>18564</v>
      </c>
      <c r="F85" s="5">
        <v>61</v>
      </c>
      <c r="G85" s="50">
        <v>21011</v>
      </c>
      <c r="H85" s="5">
        <v>351071</v>
      </c>
      <c r="I85" s="50">
        <v>28849</v>
      </c>
      <c r="J85" s="5" t="s">
        <v>417</v>
      </c>
      <c r="K85" s="150"/>
      <c r="L85" s="150"/>
      <c r="M85" s="150"/>
      <c r="N85" s="150"/>
      <c r="O85" s="150"/>
      <c r="P85" s="150"/>
      <c r="Q85" s="150"/>
      <c r="R85" s="150"/>
      <c r="S85" s="150"/>
      <c r="T85" s="150"/>
      <c r="U85" s="150"/>
      <c r="V85" s="150"/>
      <c r="W85" s="150"/>
      <c r="X85" s="150"/>
      <c r="Y85" s="150"/>
      <c r="Z85" s="150"/>
      <c r="AA85" s="150"/>
      <c r="CI85" s="1"/>
    </row>
    <row r="86" spans="1:87" x14ac:dyDescent="0.25">
      <c r="A86" s="5" t="s">
        <v>408</v>
      </c>
      <c r="B86" s="5" t="s">
        <v>519</v>
      </c>
      <c r="C86" s="5" t="s">
        <v>540</v>
      </c>
      <c r="D86" s="5" t="s">
        <v>470</v>
      </c>
      <c r="E86" s="52">
        <f t="shared" ca="1" si="1"/>
        <v>21384</v>
      </c>
      <c r="F86" s="5">
        <v>61</v>
      </c>
      <c r="G86" s="50">
        <v>21036</v>
      </c>
      <c r="H86" s="5">
        <v>350721</v>
      </c>
      <c r="I86" s="50">
        <v>28683</v>
      </c>
      <c r="J86" s="5" t="s">
        <v>417</v>
      </c>
      <c r="K86" s="150"/>
      <c r="L86" s="150"/>
      <c r="M86" s="150"/>
      <c r="N86" s="150"/>
      <c r="O86" s="150"/>
      <c r="P86" s="150"/>
      <c r="Q86" s="150"/>
      <c r="R86" s="150"/>
      <c r="S86" s="150"/>
      <c r="T86" s="150"/>
      <c r="U86" s="150"/>
      <c r="V86" s="150"/>
      <c r="W86" s="150"/>
      <c r="X86" s="150"/>
      <c r="Y86" s="150"/>
      <c r="Z86" s="150"/>
      <c r="AA86" s="150"/>
      <c r="CI86" s="1"/>
    </row>
    <row r="87" spans="1:87" x14ac:dyDescent="0.25">
      <c r="A87" s="5" t="s">
        <v>408</v>
      </c>
      <c r="B87" s="5" t="s">
        <v>541</v>
      </c>
      <c r="C87" s="5" t="s">
        <v>542</v>
      </c>
      <c r="D87" s="5" t="s">
        <v>543</v>
      </c>
      <c r="E87" s="52">
        <f t="shared" ca="1" si="1"/>
        <v>20424</v>
      </c>
      <c r="F87" s="5">
        <v>60</v>
      </c>
      <c r="G87" s="50">
        <v>21304</v>
      </c>
      <c r="H87" s="5">
        <v>351199</v>
      </c>
      <c r="I87" s="50">
        <v>28552</v>
      </c>
      <c r="J87" s="5" t="s">
        <v>417</v>
      </c>
      <c r="K87" s="150"/>
      <c r="L87" s="150"/>
      <c r="M87" s="150"/>
      <c r="N87" s="150"/>
      <c r="O87" s="150"/>
      <c r="P87" s="150"/>
      <c r="Q87" s="150"/>
      <c r="R87" s="150"/>
      <c r="S87" s="150"/>
      <c r="T87" s="150"/>
      <c r="U87" s="150"/>
      <c r="V87" s="150"/>
      <c r="W87" s="150"/>
      <c r="X87" s="150"/>
      <c r="Y87" s="150"/>
      <c r="Z87" s="150"/>
      <c r="AA87" s="150"/>
      <c r="CI87" s="1"/>
    </row>
    <row r="88" spans="1:87" x14ac:dyDescent="0.25">
      <c r="A88" s="5" t="s">
        <v>413</v>
      </c>
      <c r="B88" s="5" t="s">
        <v>544</v>
      </c>
      <c r="C88" s="5" t="s">
        <v>545</v>
      </c>
      <c r="D88" s="5" t="s">
        <v>460</v>
      </c>
      <c r="E88" s="52">
        <f t="shared" ca="1" si="1"/>
        <v>25812</v>
      </c>
      <c r="F88" s="5">
        <v>59</v>
      </c>
      <c r="G88" s="50">
        <v>21690</v>
      </c>
      <c r="H88" s="5">
        <v>350511</v>
      </c>
      <c r="I88" s="50">
        <v>28774</v>
      </c>
      <c r="J88" s="5" t="s">
        <v>417</v>
      </c>
      <c r="K88" s="150"/>
      <c r="L88" s="150"/>
      <c r="M88" s="150"/>
      <c r="N88" s="150"/>
      <c r="O88" s="150"/>
      <c r="P88" s="150"/>
      <c r="Q88" s="150"/>
      <c r="R88" s="150"/>
      <c r="S88" s="150"/>
      <c r="T88" s="150"/>
      <c r="U88" s="150"/>
      <c r="V88" s="150"/>
      <c r="W88" s="150"/>
      <c r="X88" s="150"/>
      <c r="Y88" s="150"/>
      <c r="Z88" s="150"/>
      <c r="AA88" s="150"/>
      <c r="CI88" s="1"/>
    </row>
    <row r="89" spans="1:87" x14ac:dyDescent="0.25">
      <c r="A89" s="5" t="s">
        <v>413</v>
      </c>
      <c r="B89" s="5" t="s">
        <v>546</v>
      </c>
      <c r="C89" s="5" t="s">
        <v>441</v>
      </c>
      <c r="D89" s="5" t="s">
        <v>473</v>
      </c>
      <c r="E89" s="52">
        <f t="shared" ca="1" si="1"/>
        <v>31176</v>
      </c>
      <c r="F89" s="5">
        <v>59</v>
      </c>
      <c r="G89" s="50">
        <v>21718</v>
      </c>
      <c r="H89" s="5">
        <v>351194</v>
      </c>
      <c r="I89" s="50">
        <v>28688</v>
      </c>
      <c r="J89" s="5" t="s">
        <v>417</v>
      </c>
      <c r="K89" s="150"/>
      <c r="L89" s="150"/>
      <c r="M89" s="150"/>
      <c r="N89" s="150"/>
      <c r="O89" s="150"/>
      <c r="P89" s="150"/>
      <c r="Q89" s="150"/>
      <c r="R89" s="150"/>
      <c r="S89" s="150"/>
      <c r="T89" s="150"/>
      <c r="U89" s="150"/>
      <c r="V89" s="150"/>
      <c r="W89" s="150"/>
      <c r="X89" s="150"/>
      <c r="Y89" s="150"/>
      <c r="Z89" s="150"/>
      <c r="AA89" s="150"/>
      <c r="CI89" s="1"/>
    </row>
    <row r="90" spans="1:87" x14ac:dyDescent="0.25">
      <c r="A90" s="5" t="s">
        <v>408</v>
      </c>
      <c r="B90" s="5" t="s">
        <v>519</v>
      </c>
      <c r="C90" s="5" t="s">
        <v>547</v>
      </c>
      <c r="D90" s="5" t="s">
        <v>548</v>
      </c>
      <c r="E90" s="52">
        <f t="shared" ca="1" si="1"/>
        <v>20796</v>
      </c>
      <c r="F90" s="5">
        <v>63</v>
      </c>
      <c r="G90" s="50">
        <v>20305</v>
      </c>
      <c r="H90" s="5">
        <v>350335</v>
      </c>
      <c r="I90" s="50">
        <v>28755</v>
      </c>
      <c r="J90" s="5" t="s">
        <v>417</v>
      </c>
      <c r="K90" s="150"/>
      <c r="L90" s="150"/>
      <c r="M90" s="150"/>
      <c r="N90" s="150"/>
      <c r="O90" s="150"/>
      <c r="P90" s="150"/>
      <c r="Q90" s="150"/>
      <c r="R90" s="150"/>
      <c r="S90" s="150"/>
      <c r="T90" s="150"/>
      <c r="U90" s="150"/>
      <c r="V90" s="150"/>
      <c r="W90" s="150"/>
      <c r="X90" s="150"/>
      <c r="Y90" s="150"/>
      <c r="Z90" s="150"/>
      <c r="AA90" s="150"/>
      <c r="CI90" s="1"/>
    </row>
    <row r="91" spans="1:87" x14ac:dyDescent="0.25">
      <c r="A91" s="5" t="s">
        <v>408</v>
      </c>
      <c r="B91" s="5" t="s">
        <v>549</v>
      </c>
      <c r="C91" s="5" t="s">
        <v>550</v>
      </c>
      <c r="D91" s="5" t="s">
        <v>416</v>
      </c>
      <c r="E91" s="52">
        <f t="shared" ca="1" si="1"/>
        <v>29808</v>
      </c>
      <c r="F91" s="5">
        <v>61</v>
      </c>
      <c r="G91" s="50">
        <v>21073</v>
      </c>
      <c r="H91" s="5">
        <v>350167</v>
      </c>
      <c r="I91" s="50">
        <v>28583</v>
      </c>
      <c r="J91" s="5" t="s">
        <v>417</v>
      </c>
      <c r="K91" s="150"/>
      <c r="L91" s="150"/>
      <c r="M91" s="150"/>
      <c r="N91" s="150"/>
      <c r="O91" s="150"/>
      <c r="P91" s="150"/>
      <c r="Q91" s="150"/>
      <c r="R91" s="150"/>
      <c r="S91" s="150"/>
      <c r="T91" s="150"/>
      <c r="U91" s="150"/>
      <c r="V91" s="150"/>
      <c r="W91" s="150"/>
      <c r="X91" s="150"/>
      <c r="Y91" s="150"/>
      <c r="Z91" s="150"/>
      <c r="AA91" s="150"/>
      <c r="CI91" s="1"/>
    </row>
    <row r="92" spans="1:87" x14ac:dyDescent="0.25">
      <c r="A92" s="5" t="s">
        <v>408</v>
      </c>
      <c r="B92" s="5" t="s">
        <v>551</v>
      </c>
      <c r="C92" s="5" t="s">
        <v>552</v>
      </c>
      <c r="D92" s="5" t="s">
        <v>460</v>
      </c>
      <c r="E92" s="52">
        <f t="shared" ca="1" si="1"/>
        <v>19092</v>
      </c>
      <c r="F92" s="5">
        <v>61</v>
      </c>
      <c r="G92" s="50">
        <v>20884</v>
      </c>
      <c r="H92" s="5">
        <v>350227</v>
      </c>
      <c r="I92" s="50">
        <v>28850</v>
      </c>
      <c r="J92" s="5" t="s">
        <v>417</v>
      </c>
      <c r="K92" s="150"/>
      <c r="L92" s="150"/>
      <c r="M92" s="150"/>
      <c r="N92" s="150"/>
      <c r="O92" s="150"/>
      <c r="P92" s="150"/>
      <c r="Q92" s="150"/>
      <c r="R92" s="150"/>
      <c r="S92" s="150"/>
      <c r="T92" s="150"/>
      <c r="U92" s="150"/>
      <c r="V92" s="150"/>
      <c r="W92" s="150"/>
      <c r="X92" s="150"/>
      <c r="Y92" s="150"/>
      <c r="Z92" s="150"/>
      <c r="AA92" s="150"/>
      <c r="CI92" s="1"/>
    </row>
    <row r="93" spans="1:87" x14ac:dyDescent="0.25">
      <c r="A93" s="5" t="s">
        <v>408</v>
      </c>
      <c r="B93" s="5" t="s">
        <v>426</v>
      </c>
      <c r="C93" s="5" t="s">
        <v>550</v>
      </c>
      <c r="D93" s="5" t="s">
        <v>411</v>
      </c>
      <c r="E93" s="52">
        <f t="shared" ca="1" si="1"/>
        <v>29556</v>
      </c>
      <c r="F93" s="5">
        <v>61</v>
      </c>
      <c r="G93" s="50">
        <v>20926</v>
      </c>
      <c r="H93" s="5">
        <v>350873</v>
      </c>
      <c r="I93" s="50">
        <v>28805</v>
      </c>
      <c r="J93" s="5" t="s">
        <v>417</v>
      </c>
      <c r="K93" s="150"/>
      <c r="L93" s="150"/>
      <c r="M93" s="150"/>
      <c r="N93" s="150"/>
      <c r="O93" s="150"/>
      <c r="P93" s="150"/>
      <c r="Q93" s="150"/>
      <c r="R93" s="150"/>
      <c r="S93" s="150"/>
      <c r="T93" s="150"/>
      <c r="U93" s="150"/>
      <c r="V93" s="150"/>
      <c r="W93" s="150"/>
      <c r="X93" s="150"/>
      <c r="Y93" s="150"/>
      <c r="Z93" s="150"/>
      <c r="AA93" s="150"/>
      <c r="CI93" s="1"/>
    </row>
    <row r="94" spans="1:87" ht="18.75" x14ac:dyDescent="0.25">
      <c r="A94" s="5" t="s">
        <v>408</v>
      </c>
      <c r="B94" s="5" t="s">
        <v>553</v>
      </c>
      <c r="C94" s="5" t="s">
        <v>554</v>
      </c>
      <c r="D94" s="5" t="s">
        <v>555</v>
      </c>
      <c r="E94" s="52">
        <f t="shared" ca="1" si="1"/>
        <v>24024</v>
      </c>
      <c r="F94" s="5">
        <v>62</v>
      </c>
      <c r="G94" s="50">
        <v>20604</v>
      </c>
      <c r="H94" s="5">
        <v>350506</v>
      </c>
      <c r="I94" s="50">
        <v>29185</v>
      </c>
      <c r="J94" s="5" t="s">
        <v>417</v>
      </c>
      <c r="K94" s="150"/>
      <c r="L94" s="150"/>
      <c r="M94" s="150"/>
      <c r="N94" s="150"/>
      <c r="O94" s="150"/>
      <c r="P94" s="150"/>
      <c r="Q94" s="150"/>
      <c r="R94" s="150"/>
      <c r="S94" s="150"/>
      <c r="T94" s="150"/>
      <c r="U94" s="150"/>
      <c r="V94" s="150"/>
      <c r="W94" s="150"/>
      <c r="X94" s="150"/>
      <c r="Y94" s="150"/>
      <c r="Z94" s="150"/>
      <c r="AA94" s="150"/>
      <c r="AC94" s="154" t="s">
        <v>1542</v>
      </c>
      <c r="AE94" s="5" t="s">
        <v>1543</v>
      </c>
      <c r="AF94" s="5"/>
      <c r="AG94" s="5"/>
      <c r="AH94" s="5"/>
      <c r="AI94" s="5"/>
      <c r="CI94" s="1"/>
    </row>
    <row r="95" spans="1:87" x14ac:dyDescent="0.25">
      <c r="A95" s="5" t="s">
        <v>408</v>
      </c>
      <c r="B95" s="5" t="s">
        <v>443</v>
      </c>
      <c r="C95" s="5" t="s">
        <v>556</v>
      </c>
      <c r="D95" s="5" t="s">
        <v>557</v>
      </c>
      <c r="E95" s="52">
        <f t="shared" ca="1" si="1"/>
        <v>21924</v>
      </c>
      <c r="F95" s="5">
        <v>66</v>
      </c>
      <c r="G95" s="50">
        <v>19032</v>
      </c>
      <c r="H95" s="5">
        <v>560261</v>
      </c>
      <c r="I95" s="50">
        <v>28943</v>
      </c>
      <c r="J95" s="5" t="s">
        <v>417</v>
      </c>
      <c r="K95" s="150"/>
      <c r="L95" s="150"/>
      <c r="M95" s="150"/>
      <c r="N95" s="150"/>
      <c r="O95" s="150"/>
      <c r="P95" s="150"/>
      <c r="Q95" s="150"/>
      <c r="R95" s="150"/>
      <c r="S95" s="150"/>
      <c r="T95" s="150"/>
      <c r="U95" s="150"/>
      <c r="V95" s="150"/>
      <c r="W95" s="150"/>
      <c r="X95" s="150"/>
      <c r="Y95" s="150"/>
      <c r="Z95" s="150"/>
      <c r="AA95" s="150"/>
      <c r="CI95" s="1"/>
    </row>
    <row r="96" spans="1:87" x14ac:dyDescent="0.25">
      <c r="A96" s="5" t="s">
        <v>454</v>
      </c>
      <c r="B96" s="5" t="s">
        <v>455</v>
      </c>
      <c r="C96" s="5" t="s">
        <v>558</v>
      </c>
      <c r="D96" s="5" t="s">
        <v>457</v>
      </c>
      <c r="E96" s="52">
        <f t="shared" ca="1" si="1"/>
        <v>28860</v>
      </c>
      <c r="F96" s="5">
        <v>59</v>
      </c>
      <c r="G96" s="50">
        <v>21704</v>
      </c>
      <c r="H96" s="5">
        <v>351137</v>
      </c>
      <c r="I96" s="50">
        <v>29074</v>
      </c>
      <c r="J96" s="5" t="s">
        <v>417</v>
      </c>
      <c r="K96" s="150"/>
      <c r="L96" s="150"/>
      <c r="M96" s="150"/>
      <c r="N96" s="150"/>
      <c r="O96" s="150"/>
      <c r="P96" s="150"/>
      <c r="Q96" s="150"/>
      <c r="R96" s="150"/>
      <c r="S96" s="150"/>
      <c r="T96" s="150"/>
      <c r="U96" s="150"/>
      <c r="V96" s="150"/>
      <c r="W96" s="150"/>
      <c r="X96" s="150"/>
      <c r="Y96" s="150"/>
      <c r="Z96" s="150"/>
      <c r="AA96" s="150"/>
      <c r="AC96" s="1" t="s">
        <v>1544</v>
      </c>
      <c r="AD96" s="1"/>
      <c r="AE96" s="1"/>
      <c r="AF96" s="1"/>
      <c r="AG96" s="1"/>
      <c r="AH96" s="1"/>
      <c r="AI96" s="1"/>
      <c r="AJ96" s="1"/>
      <c r="CI96" s="1"/>
    </row>
    <row r="97" spans="1:87" x14ac:dyDescent="0.25">
      <c r="A97" s="5" t="s">
        <v>413</v>
      </c>
      <c r="B97" s="5" t="s">
        <v>559</v>
      </c>
      <c r="C97" s="5" t="s">
        <v>441</v>
      </c>
      <c r="D97" s="5" t="s">
        <v>560</v>
      </c>
      <c r="E97" s="52">
        <f t="shared" ca="1" si="1"/>
        <v>21312</v>
      </c>
      <c r="F97" s="5">
        <v>59</v>
      </c>
      <c r="G97" s="50">
        <v>21529</v>
      </c>
      <c r="H97" s="5">
        <v>350883</v>
      </c>
      <c r="I97" s="50">
        <v>29110</v>
      </c>
      <c r="J97" s="5" t="s">
        <v>417</v>
      </c>
      <c r="K97" s="150"/>
      <c r="L97" s="150"/>
      <c r="M97" s="150"/>
      <c r="N97" s="150"/>
      <c r="O97" s="150"/>
      <c r="P97" s="150"/>
      <c r="Q97" s="150"/>
      <c r="R97" s="150"/>
      <c r="S97" s="150"/>
      <c r="T97" s="150"/>
      <c r="U97" s="150"/>
      <c r="V97" s="150"/>
      <c r="W97" s="150"/>
      <c r="X97" s="150"/>
      <c r="Y97" s="150"/>
      <c r="Z97" s="150"/>
      <c r="AA97" s="150"/>
      <c r="CI97" s="1"/>
    </row>
    <row r="98" spans="1:87" x14ac:dyDescent="0.25">
      <c r="A98" s="5" t="s">
        <v>408</v>
      </c>
      <c r="B98" s="5" t="s">
        <v>561</v>
      </c>
      <c r="C98" s="5" t="s">
        <v>444</v>
      </c>
      <c r="D98" s="5" t="s">
        <v>536</v>
      </c>
      <c r="E98" s="52">
        <f t="shared" ca="1" si="1"/>
        <v>27984</v>
      </c>
      <c r="F98" s="5">
        <v>62</v>
      </c>
      <c r="G98" s="50">
        <v>20480</v>
      </c>
      <c r="H98" s="5">
        <v>350197</v>
      </c>
      <c r="I98" s="50">
        <v>29039</v>
      </c>
      <c r="J98" s="5" t="s">
        <v>417</v>
      </c>
      <c r="K98" s="150"/>
      <c r="L98" s="150"/>
      <c r="M98" s="150"/>
      <c r="N98" s="150"/>
      <c r="O98" s="150"/>
      <c r="P98" s="150"/>
      <c r="Q98" s="150"/>
      <c r="R98" s="150"/>
      <c r="S98" s="150"/>
      <c r="T98" s="150"/>
      <c r="U98" s="150"/>
      <c r="V98" s="150"/>
      <c r="W98" s="150"/>
      <c r="X98" s="150"/>
      <c r="Y98" s="150"/>
      <c r="Z98" s="150"/>
      <c r="AA98" s="150"/>
      <c r="CI98" s="1"/>
    </row>
    <row r="99" spans="1:87" x14ac:dyDescent="0.25">
      <c r="A99" s="5" t="s">
        <v>413</v>
      </c>
      <c r="B99" s="5" t="s">
        <v>152</v>
      </c>
      <c r="C99" s="5" t="s">
        <v>496</v>
      </c>
      <c r="D99" s="5" t="s">
        <v>416</v>
      </c>
      <c r="E99" s="52">
        <f t="shared" ca="1" si="1"/>
        <v>28248</v>
      </c>
      <c r="F99" s="5">
        <v>61</v>
      </c>
      <c r="G99" s="50">
        <v>21051</v>
      </c>
      <c r="H99" s="5">
        <v>351027</v>
      </c>
      <c r="I99" s="50">
        <v>28935</v>
      </c>
      <c r="J99" s="5" t="s">
        <v>417</v>
      </c>
      <c r="K99" s="150"/>
      <c r="L99" s="150"/>
      <c r="M99" s="150"/>
      <c r="N99" s="150"/>
      <c r="O99" s="150"/>
      <c r="P99" s="150"/>
      <c r="Q99" s="150"/>
      <c r="R99" s="150"/>
      <c r="S99" s="150"/>
      <c r="T99" s="150"/>
      <c r="U99" s="150"/>
      <c r="V99" s="150"/>
      <c r="W99" s="150"/>
      <c r="X99" s="150"/>
      <c r="Y99" s="150"/>
      <c r="Z99" s="150"/>
      <c r="AA99" s="150"/>
      <c r="CI99" s="1"/>
    </row>
    <row r="100" spans="1:87" x14ac:dyDescent="0.25">
      <c r="A100" s="5" t="s">
        <v>413</v>
      </c>
      <c r="B100" s="5" t="s">
        <v>562</v>
      </c>
      <c r="C100" s="5" t="s">
        <v>563</v>
      </c>
      <c r="D100" s="5" t="s">
        <v>416</v>
      </c>
      <c r="E100" s="52">
        <f t="shared" ca="1" si="1"/>
        <v>22428</v>
      </c>
      <c r="F100" s="5">
        <v>59</v>
      </c>
      <c r="G100" s="50">
        <v>21531</v>
      </c>
      <c r="H100" s="5">
        <v>350766</v>
      </c>
      <c r="I100" s="50">
        <v>29150</v>
      </c>
      <c r="J100" s="5" t="s">
        <v>417</v>
      </c>
      <c r="K100" s="150"/>
      <c r="L100" s="150"/>
      <c r="M100" s="150"/>
      <c r="N100" s="150"/>
      <c r="O100" s="150"/>
      <c r="P100" s="150"/>
      <c r="Q100" s="150"/>
      <c r="R100" s="150"/>
      <c r="S100" s="150"/>
      <c r="T100" s="150"/>
      <c r="U100" s="150"/>
      <c r="V100" s="150"/>
      <c r="W100" s="150"/>
      <c r="X100" s="150"/>
      <c r="Y100" s="150"/>
      <c r="Z100" s="150"/>
      <c r="AA100" s="150"/>
      <c r="CI100" s="1"/>
    </row>
    <row r="101" spans="1:87" x14ac:dyDescent="0.25">
      <c r="A101" s="5" t="s">
        <v>408</v>
      </c>
      <c r="B101" s="5" t="s">
        <v>509</v>
      </c>
      <c r="C101" s="5" t="s">
        <v>410</v>
      </c>
      <c r="D101" s="5" t="s">
        <v>425</v>
      </c>
      <c r="E101" s="52">
        <f t="shared" ca="1" si="1"/>
        <v>22932</v>
      </c>
      <c r="F101" s="5">
        <v>59</v>
      </c>
      <c r="G101" s="50">
        <v>21470</v>
      </c>
      <c r="H101" s="5">
        <v>560270</v>
      </c>
      <c r="I101" s="50">
        <v>28965</v>
      </c>
      <c r="J101" s="5" t="s">
        <v>421</v>
      </c>
      <c r="K101" s="150"/>
      <c r="L101" s="150"/>
      <c r="M101" s="150"/>
      <c r="N101" s="150"/>
      <c r="O101" s="150"/>
      <c r="P101" s="150"/>
      <c r="Q101" s="150"/>
      <c r="R101" s="150"/>
      <c r="S101" s="150"/>
      <c r="T101" s="150"/>
      <c r="U101" s="150"/>
      <c r="V101" s="150"/>
      <c r="W101" s="150"/>
      <c r="X101" s="150"/>
      <c r="Y101" s="150"/>
      <c r="Z101" s="150"/>
      <c r="AA101" s="150"/>
      <c r="CI101" s="1"/>
    </row>
    <row r="102" spans="1:87" x14ac:dyDescent="0.25">
      <c r="A102" s="5" t="s">
        <v>408</v>
      </c>
      <c r="B102" s="5" t="s">
        <v>479</v>
      </c>
      <c r="C102" s="5" t="s">
        <v>453</v>
      </c>
      <c r="D102" s="5" t="s">
        <v>470</v>
      </c>
      <c r="E102" s="52">
        <f t="shared" ca="1" si="1"/>
        <v>25716</v>
      </c>
      <c r="F102" s="5">
        <v>60</v>
      </c>
      <c r="G102" s="50">
        <v>21353</v>
      </c>
      <c r="H102" s="5">
        <v>560271</v>
      </c>
      <c r="I102" s="50">
        <v>28953</v>
      </c>
      <c r="J102" s="5" t="s">
        <v>421</v>
      </c>
      <c r="K102" s="150"/>
      <c r="L102" s="150"/>
      <c r="M102" s="150"/>
      <c r="N102" s="150"/>
      <c r="O102" s="150"/>
      <c r="P102" s="150"/>
      <c r="Q102" s="150"/>
      <c r="R102" s="150"/>
      <c r="S102" s="150"/>
      <c r="T102" s="150"/>
      <c r="U102" s="150"/>
      <c r="V102" s="150"/>
      <c r="W102" s="150"/>
      <c r="X102" s="150"/>
      <c r="Y102" s="150"/>
      <c r="Z102" s="150"/>
      <c r="AA102" s="150"/>
      <c r="CI102" s="1"/>
    </row>
    <row r="103" spans="1:87" x14ac:dyDescent="0.25">
      <c r="A103" s="5" t="s">
        <v>413</v>
      </c>
      <c r="B103" s="5" t="s">
        <v>564</v>
      </c>
      <c r="C103" s="5" t="s">
        <v>565</v>
      </c>
      <c r="D103" s="5" t="s">
        <v>416</v>
      </c>
      <c r="E103" s="52">
        <f t="shared" ca="1" si="1"/>
        <v>26556</v>
      </c>
      <c r="F103" s="5">
        <v>60</v>
      </c>
      <c r="G103" s="50">
        <v>21419</v>
      </c>
      <c r="H103" s="5">
        <v>351139</v>
      </c>
      <c r="I103" s="50">
        <v>28978</v>
      </c>
      <c r="J103" s="5" t="s">
        <v>421</v>
      </c>
      <c r="K103" s="150"/>
      <c r="L103" s="150"/>
      <c r="M103" s="150"/>
      <c r="N103" s="150"/>
      <c r="O103" s="150"/>
      <c r="P103" s="150"/>
      <c r="Q103" s="150"/>
      <c r="R103" s="150"/>
      <c r="S103" s="150"/>
      <c r="T103" s="150"/>
      <c r="U103" s="150"/>
      <c r="V103" s="150"/>
      <c r="W103" s="150"/>
      <c r="X103" s="150"/>
      <c r="Y103" s="150"/>
      <c r="Z103" s="150"/>
      <c r="AA103" s="150"/>
      <c r="CI103" s="1"/>
    </row>
    <row r="104" spans="1:87" x14ac:dyDescent="0.25">
      <c r="A104" s="5" t="s">
        <v>413</v>
      </c>
      <c r="B104" s="5" t="s">
        <v>410</v>
      </c>
      <c r="C104" s="5" t="s">
        <v>566</v>
      </c>
      <c r="D104" s="5" t="s">
        <v>439</v>
      </c>
      <c r="E104" s="52">
        <f t="shared" ca="1" si="1"/>
        <v>29604</v>
      </c>
      <c r="F104" s="5">
        <v>59</v>
      </c>
      <c r="G104" s="50">
        <v>21800</v>
      </c>
      <c r="H104" s="5">
        <v>350030</v>
      </c>
      <c r="I104" s="50">
        <v>29102</v>
      </c>
      <c r="J104" s="5" t="s">
        <v>421</v>
      </c>
      <c r="K104" s="150"/>
      <c r="L104" s="150"/>
      <c r="M104" s="150"/>
      <c r="N104" s="150"/>
      <c r="O104" s="150"/>
      <c r="P104" s="150"/>
      <c r="Q104" s="150"/>
      <c r="R104" s="150"/>
      <c r="S104" s="150"/>
      <c r="T104" s="150"/>
      <c r="U104" s="150"/>
      <c r="V104" s="150"/>
      <c r="W104" s="150"/>
      <c r="X104" s="150"/>
      <c r="Y104" s="150"/>
      <c r="Z104" s="150"/>
      <c r="AA104" s="150"/>
      <c r="CI104" s="1"/>
    </row>
    <row r="105" spans="1:87" x14ac:dyDescent="0.25">
      <c r="A105" s="5" t="s">
        <v>413</v>
      </c>
      <c r="B105" s="5" t="s">
        <v>490</v>
      </c>
      <c r="C105" s="5" t="s">
        <v>539</v>
      </c>
      <c r="D105" s="5" t="s">
        <v>567</v>
      </c>
      <c r="E105" s="52">
        <f t="shared" ca="1" si="1"/>
        <v>26832</v>
      </c>
      <c r="F105" s="5">
        <v>59</v>
      </c>
      <c r="G105" s="50">
        <v>21589</v>
      </c>
      <c r="H105" s="5">
        <v>351040</v>
      </c>
      <c r="I105" s="50">
        <v>28995</v>
      </c>
      <c r="J105" s="5" t="s">
        <v>421</v>
      </c>
      <c r="K105" s="150"/>
      <c r="L105" s="150"/>
      <c r="M105" s="150"/>
      <c r="N105" s="150"/>
      <c r="O105" s="150"/>
      <c r="P105" s="150"/>
      <c r="Q105" s="150"/>
      <c r="R105" s="150"/>
      <c r="S105" s="150"/>
      <c r="T105" s="150"/>
      <c r="U105" s="150"/>
      <c r="V105" s="150"/>
      <c r="W105" s="150"/>
      <c r="X105" s="150"/>
      <c r="Y105" s="150"/>
      <c r="Z105" s="150"/>
      <c r="AA105" s="150"/>
      <c r="CI105" s="1"/>
    </row>
    <row r="106" spans="1:87" x14ac:dyDescent="0.25">
      <c r="A106" s="5" t="s">
        <v>413</v>
      </c>
      <c r="B106" s="5" t="s">
        <v>461</v>
      </c>
      <c r="C106" s="5" t="s">
        <v>167</v>
      </c>
      <c r="D106" s="5" t="s">
        <v>473</v>
      </c>
      <c r="E106" s="52">
        <f t="shared" ca="1" si="1"/>
        <v>28272</v>
      </c>
      <c r="F106" s="5">
        <v>59</v>
      </c>
      <c r="G106" s="50">
        <v>21713</v>
      </c>
      <c r="H106" s="5">
        <v>350940</v>
      </c>
      <c r="I106" s="50">
        <v>29108</v>
      </c>
      <c r="J106" s="5" t="s">
        <v>421</v>
      </c>
      <c r="K106" s="150"/>
      <c r="L106" s="150"/>
      <c r="M106" s="150"/>
      <c r="N106" s="150"/>
      <c r="O106" s="150"/>
      <c r="P106" s="150"/>
      <c r="Q106" s="150"/>
      <c r="R106" s="150"/>
      <c r="S106" s="150"/>
      <c r="T106" s="150"/>
      <c r="U106" s="150"/>
      <c r="V106" s="150"/>
      <c r="W106" s="150"/>
      <c r="X106" s="150"/>
      <c r="Y106" s="150"/>
      <c r="Z106" s="150"/>
      <c r="AA106" s="150"/>
      <c r="CI106" s="1"/>
    </row>
    <row r="107" spans="1:87" x14ac:dyDescent="0.25">
      <c r="A107" s="5" t="s">
        <v>408</v>
      </c>
      <c r="B107" s="5" t="s">
        <v>568</v>
      </c>
      <c r="C107" s="5" t="s">
        <v>419</v>
      </c>
      <c r="D107" s="5" t="s">
        <v>473</v>
      </c>
      <c r="E107" s="52">
        <f t="shared" ca="1" si="1"/>
        <v>26796</v>
      </c>
      <c r="F107" s="5">
        <v>59</v>
      </c>
      <c r="G107" s="50">
        <v>21735</v>
      </c>
      <c r="H107" s="5">
        <v>350804</v>
      </c>
      <c r="I107" s="50">
        <v>28860</v>
      </c>
      <c r="J107" s="5" t="s">
        <v>421</v>
      </c>
      <c r="K107" s="150"/>
      <c r="L107" s="150"/>
      <c r="M107" s="150"/>
      <c r="N107" s="150"/>
      <c r="O107" s="150"/>
      <c r="P107" s="150"/>
      <c r="Q107" s="150"/>
      <c r="R107" s="150"/>
      <c r="S107" s="150"/>
      <c r="T107" s="150"/>
      <c r="U107" s="150"/>
      <c r="V107" s="150"/>
      <c r="W107" s="150"/>
      <c r="X107" s="150"/>
      <c r="Y107" s="150"/>
      <c r="Z107" s="150"/>
      <c r="AA107" s="150"/>
      <c r="CI107" s="1"/>
    </row>
    <row r="108" spans="1:87" x14ac:dyDescent="0.25">
      <c r="A108" s="5" t="s">
        <v>408</v>
      </c>
      <c r="B108" s="5" t="s">
        <v>569</v>
      </c>
      <c r="C108" s="5" t="s">
        <v>410</v>
      </c>
      <c r="D108" s="5" t="s">
        <v>536</v>
      </c>
      <c r="E108" s="52">
        <f t="shared" ca="1" si="1"/>
        <v>26292</v>
      </c>
      <c r="F108" s="5">
        <v>58</v>
      </c>
      <c r="G108" s="50">
        <v>21896</v>
      </c>
      <c r="H108" s="5">
        <v>350905</v>
      </c>
      <c r="I108" s="50">
        <v>28987</v>
      </c>
      <c r="J108" s="5" t="s">
        <v>421</v>
      </c>
      <c r="K108" s="150"/>
      <c r="L108" s="150"/>
      <c r="M108" s="150"/>
      <c r="N108" s="150"/>
      <c r="O108" s="150"/>
      <c r="P108" s="150"/>
      <c r="Q108" s="150"/>
      <c r="R108" s="150"/>
      <c r="S108" s="150"/>
      <c r="T108" s="150"/>
      <c r="U108" s="150"/>
      <c r="V108" s="150"/>
      <c r="W108" s="150"/>
      <c r="X108" s="150"/>
      <c r="Y108" s="150"/>
      <c r="Z108" s="150"/>
      <c r="AA108" s="150"/>
      <c r="CI108" s="1"/>
    </row>
    <row r="109" spans="1:87" x14ac:dyDescent="0.25">
      <c r="A109" s="5" t="s">
        <v>413</v>
      </c>
      <c r="B109" s="5" t="s">
        <v>570</v>
      </c>
      <c r="C109" s="5" t="s">
        <v>571</v>
      </c>
      <c r="D109" s="5" t="s">
        <v>457</v>
      </c>
      <c r="E109" s="52">
        <f t="shared" ca="1" si="1"/>
        <v>19416</v>
      </c>
      <c r="F109" s="5">
        <v>58</v>
      </c>
      <c r="G109" s="50">
        <v>22084</v>
      </c>
      <c r="H109" s="5">
        <v>351209</v>
      </c>
      <c r="I109" s="50">
        <v>28917</v>
      </c>
      <c r="J109" s="5" t="s">
        <v>421</v>
      </c>
      <c r="K109" s="150"/>
      <c r="L109" s="150"/>
      <c r="M109" s="150"/>
      <c r="N109" s="150"/>
      <c r="O109" s="150"/>
      <c r="P109" s="150"/>
      <c r="Q109" s="150"/>
      <c r="R109" s="150"/>
      <c r="S109" s="150"/>
      <c r="T109" s="150"/>
      <c r="U109" s="150"/>
      <c r="V109" s="150"/>
      <c r="W109" s="150"/>
      <c r="X109" s="150"/>
      <c r="Y109" s="150"/>
      <c r="Z109" s="150"/>
      <c r="AA109" s="150"/>
      <c r="CI109" s="1"/>
    </row>
    <row r="110" spans="1:87" x14ac:dyDescent="0.25">
      <c r="A110" s="5" t="s">
        <v>408</v>
      </c>
      <c r="B110" s="5" t="s">
        <v>541</v>
      </c>
      <c r="C110" s="5" t="s">
        <v>542</v>
      </c>
      <c r="D110" s="5" t="s">
        <v>416</v>
      </c>
      <c r="E110" s="52">
        <f t="shared" ca="1" si="1"/>
        <v>22584</v>
      </c>
      <c r="F110" s="5">
        <v>61</v>
      </c>
      <c r="G110" s="50">
        <v>20952</v>
      </c>
      <c r="H110" s="5">
        <v>350447</v>
      </c>
      <c r="I110" s="50">
        <v>29185</v>
      </c>
      <c r="J110" s="5" t="s">
        <v>421</v>
      </c>
      <c r="K110" s="150"/>
      <c r="L110" s="150"/>
      <c r="M110" s="150"/>
      <c r="N110" s="150"/>
      <c r="O110" s="150"/>
      <c r="P110" s="150"/>
      <c r="Q110" s="150"/>
      <c r="R110" s="150"/>
      <c r="S110" s="150"/>
      <c r="T110" s="150"/>
      <c r="U110" s="150"/>
      <c r="V110" s="150"/>
      <c r="W110" s="150"/>
      <c r="X110" s="150"/>
      <c r="Y110" s="150"/>
      <c r="Z110" s="150"/>
      <c r="AA110" s="150"/>
      <c r="CI110" s="1"/>
    </row>
    <row r="111" spans="1:87" x14ac:dyDescent="0.25">
      <c r="A111" s="5" t="s">
        <v>408</v>
      </c>
      <c r="B111" s="5" t="s">
        <v>549</v>
      </c>
      <c r="C111" s="5" t="s">
        <v>86</v>
      </c>
      <c r="D111" s="5" t="s">
        <v>473</v>
      </c>
      <c r="E111" s="52">
        <f t="shared" ca="1" si="1"/>
        <v>26580</v>
      </c>
      <c r="F111" s="5">
        <v>61</v>
      </c>
      <c r="G111" s="50">
        <v>20877</v>
      </c>
      <c r="H111" s="5">
        <v>351048</v>
      </c>
      <c r="I111" s="50">
        <v>29199</v>
      </c>
      <c r="J111" s="5" t="s">
        <v>466</v>
      </c>
      <c r="K111" s="150"/>
      <c r="L111" s="150"/>
      <c r="M111" s="150"/>
      <c r="N111" s="150"/>
      <c r="O111" s="150"/>
      <c r="P111" s="150"/>
      <c r="Q111" s="150"/>
      <c r="R111" s="150"/>
      <c r="S111" s="150"/>
      <c r="T111" s="150"/>
      <c r="U111" s="150"/>
      <c r="V111" s="150"/>
      <c r="W111" s="150"/>
      <c r="X111" s="150"/>
      <c r="Y111" s="150"/>
      <c r="Z111" s="150"/>
      <c r="AA111" s="150"/>
      <c r="CI111" s="1"/>
    </row>
    <row r="112" spans="1:87" x14ac:dyDescent="0.25">
      <c r="A112" s="5" t="s">
        <v>408</v>
      </c>
      <c r="B112" s="5" t="s">
        <v>572</v>
      </c>
      <c r="C112" s="5" t="s">
        <v>157</v>
      </c>
      <c r="D112" s="5" t="s">
        <v>473</v>
      </c>
      <c r="E112" s="52">
        <f t="shared" ca="1" si="1"/>
        <v>31044</v>
      </c>
      <c r="F112" s="5">
        <v>61</v>
      </c>
      <c r="G112" s="50">
        <v>21004</v>
      </c>
      <c r="H112" s="5">
        <v>351149</v>
      </c>
      <c r="I112" s="50">
        <v>29143</v>
      </c>
      <c r="J112" s="5" t="s">
        <v>466</v>
      </c>
      <c r="K112" s="150"/>
      <c r="L112" s="150"/>
      <c r="M112" s="150"/>
      <c r="N112" s="150"/>
      <c r="O112" s="150"/>
      <c r="P112" s="150"/>
      <c r="Q112" s="150"/>
      <c r="R112" s="150"/>
      <c r="S112" s="150"/>
      <c r="T112" s="150"/>
      <c r="U112" s="150"/>
      <c r="V112" s="150"/>
      <c r="W112" s="150"/>
      <c r="X112" s="150"/>
      <c r="Y112" s="150"/>
      <c r="Z112" s="150"/>
      <c r="AA112" s="150"/>
      <c r="AC112" s="1" t="s">
        <v>1545</v>
      </c>
      <c r="AD112" s="1"/>
      <c r="AE112" s="1"/>
      <c r="AF112" s="1"/>
      <c r="AG112" s="1"/>
      <c r="CI112" s="1"/>
    </row>
    <row r="113" spans="1:87" x14ac:dyDescent="0.25">
      <c r="A113" s="5" t="s">
        <v>408</v>
      </c>
      <c r="B113" s="5" t="s">
        <v>474</v>
      </c>
      <c r="C113" s="5" t="s">
        <v>451</v>
      </c>
      <c r="D113" s="5" t="s">
        <v>473</v>
      </c>
      <c r="E113" s="52">
        <f t="shared" ca="1" si="1"/>
        <v>20016</v>
      </c>
      <c r="F113" s="5">
        <v>60</v>
      </c>
      <c r="G113" s="50">
        <v>21210</v>
      </c>
      <c r="H113" s="5">
        <v>350317</v>
      </c>
      <c r="I113" s="50">
        <v>28880</v>
      </c>
      <c r="J113" s="5" t="s">
        <v>466</v>
      </c>
      <c r="K113" s="150"/>
      <c r="L113" s="150"/>
      <c r="M113" s="150"/>
      <c r="N113" s="150"/>
      <c r="O113" s="150"/>
      <c r="P113" s="150"/>
      <c r="Q113" s="150"/>
      <c r="R113" s="150"/>
      <c r="S113" s="150"/>
      <c r="T113" s="150"/>
      <c r="U113" s="150"/>
      <c r="V113" s="150"/>
      <c r="W113" s="150"/>
      <c r="X113" s="150"/>
      <c r="Y113" s="150"/>
      <c r="Z113" s="150"/>
      <c r="AA113" s="150"/>
      <c r="AC113" s="1" t="s">
        <v>1546</v>
      </c>
      <c r="AD113" s="1"/>
      <c r="AE113" s="1"/>
      <c r="AF113" s="1"/>
      <c r="AG113" s="1"/>
      <c r="CI113" s="1"/>
    </row>
    <row r="114" spans="1:87" x14ac:dyDescent="0.25">
      <c r="A114" s="5" t="s">
        <v>413</v>
      </c>
      <c r="B114" s="5" t="s">
        <v>570</v>
      </c>
      <c r="C114" s="5" t="s">
        <v>472</v>
      </c>
      <c r="D114" s="5" t="s">
        <v>416</v>
      </c>
      <c r="E114" s="52">
        <f t="shared" ca="1" si="1"/>
        <v>27900</v>
      </c>
      <c r="F114" s="5">
        <v>60</v>
      </c>
      <c r="G114" s="50">
        <v>21409</v>
      </c>
      <c r="H114" s="5">
        <v>350220</v>
      </c>
      <c r="I114" s="50">
        <v>28995</v>
      </c>
      <c r="J114" s="5" t="s">
        <v>466</v>
      </c>
      <c r="K114" s="150"/>
      <c r="L114" s="150"/>
      <c r="M114" s="150"/>
      <c r="N114" s="150"/>
      <c r="O114" s="150"/>
      <c r="P114" s="150"/>
      <c r="Q114" s="150"/>
      <c r="R114" s="150"/>
      <c r="S114" s="150"/>
      <c r="T114" s="150"/>
      <c r="U114" s="150"/>
      <c r="V114" s="150"/>
      <c r="W114" s="150"/>
      <c r="X114" s="150"/>
      <c r="Y114" s="150"/>
      <c r="Z114" s="150"/>
      <c r="AA114" s="150"/>
      <c r="AC114" s="1" t="s">
        <v>1547</v>
      </c>
      <c r="AD114" s="1"/>
      <c r="AE114" s="1"/>
      <c r="AF114" s="1"/>
      <c r="AG114" s="1"/>
      <c r="CI114" s="1"/>
    </row>
    <row r="115" spans="1:87" x14ac:dyDescent="0.25">
      <c r="A115" s="5" t="s">
        <v>408</v>
      </c>
      <c r="B115" s="5" t="s">
        <v>431</v>
      </c>
      <c r="C115" s="5" t="s">
        <v>573</v>
      </c>
      <c r="D115" s="5" t="s">
        <v>473</v>
      </c>
      <c r="E115" s="52">
        <f t="shared" ca="1" si="1"/>
        <v>18780</v>
      </c>
      <c r="F115" s="5">
        <v>59</v>
      </c>
      <c r="G115" s="50">
        <v>21635</v>
      </c>
      <c r="H115" s="5">
        <v>350484</v>
      </c>
      <c r="I115" s="50">
        <v>29110</v>
      </c>
      <c r="J115" s="5" t="s">
        <v>466</v>
      </c>
      <c r="K115" s="150"/>
      <c r="L115" s="150"/>
      <c r="M115" s="150"/>
      <c r="N115" s="150"/>
      <c r="O115" s="150"/>
      <c r="P115" s="150"/>
      <c r="Q115" s="150"/>
      <c r="R115" s="150"/>
      <c r="S115" s="150"/>
      <c r="T115" s="150"/>
      <c r="U115" s="150"/>
      <c r="V115" s="150"/>
      <c r="W115" s="150"/>
      <c r="X115" s="150"/>
      <c r="Y115" s="150"/>
      <c r="Z115" s="150"/>
      <c r="AA115" s="150"/>
      <c r="AC115" s="1" t="s">
        <v>1548</v>
      </c>
      <c r="AD115" s="1"/>
      <c r="AE115" s="1"/>
      <c r="AF115" s="1"/>
      <c r="AG115" s="1"/>
      <c r="CI115" s="1"/>
    </row>
    <row r="116" spans="1:87" x14ac:dyDescent="0.25">
      <c r="A116" s="5" t="s">
        <v>408</v>
      </c>
      <c r="B116" s="5" t="s">
        <v>574</v>
      </c>
      <c r="C116" s="5" t="s">
        <v>575</v>
      </c>
      <c r="D116" s="5" t="s">
        <v>416</v>
      </c>
      <c r="E116" s="52">
        <f t="shared" ca="1" si="1"/>
        <v>27204</v>
      </c>
      <c r="F116" s="5">
        <v>60</v>
      </c>
      <c r="G116" s="50">
        <v>21322</v>
      </c>
      <c r="H116" s="5">
        <v>560277</v>
      </c>
      <c r="I116" s="50">
        <v>28948</v>
      </c>
      <c r="J116" s="5" t="s">
        <v>466</v>
      </c>
      <c r="K116" s="150"/>
      <c r="L116" s="150"/>
      <c r="M116" s="150"/>
      <c r="N116" s="150"/>
      <c r="O116" s="150"/>
      <c r="P116" s="150"/>
      <c r="Q116" s="150"/>
      <c r="R116" s="150"/>
      <c r="S116" s="150"/>
      <c r="T116" s="150"/>
      <c r="U116" s="150"/>
      <c r="V116" s="150"/>
      <c r="W116" s="150"/>
      <c r="X116" s="150"/>
      <c r="Y116" s="150"/>
      <c r="Z116" s="150"/>
      <c r="AA116" s="150"/>
      <c r="AC116" s="1" t="s">
        <v>1549</v>
      </c>
      <c r="AD116" s="1"/>
      <c r="AE116" s="1"/>
      <c r="AF116" s="1"/>
      <c r="AG116" s="1"/>
      <c r="CI116" s="1"/>
    </row>
    <row r="117" spans="1:87" x14ac:dyDescent="0.25">
      <c r="A117" s="5" t="s">
        <v>408</v>
      </c>
      <c r="B117" s="5" t="s">
        <v>524</v>
      </c>
      <c r="C117" s="5" t="s">
        <v>93</v>
      </c>
      <c r="D117" s="5" t="s">
        <v>439</v>
      </c>
      <c r="E117" s="52">
        <f t="shared" ca="1" si="1"/>
        <v>27312</v>
      </c>
      <c r="F117" s="5">
        <v>61</v>
      </c>
      <c r="G117" s="50">
        <v>21042</v>
      </c>
      <c r="H117" s="5">
        <v>350149</v>
      </c>
      <c r="I117" s="50">
        <v>28902</v>
      </c>
      <c r="J117" s="5" t="s">
        <v>466</v>
      </c>
      <c r="K117" s="150"/>
      <c r="L117" s="150"/>
      <c r="M117" s="150"/>
      <c r="N117" s="150"/>
      <c r="O117" s="150"/>
      <c r="P117" s="150"/>
      <c r="Q117" s="150"/>
      <c r="R117" s="150"/>
      <c r="S117" s="150"/>
      <c r="T117" s="150"/>
      <c r="U117" s="150"/>
      <c r="V117" s="150"/>
      <c r="W117" s="150"/>
      <c r="X117" s="150"/>
      <c r="Y117" s="150"/>
      <c r="Z117" s="150"/>
      <c r="AA117" s="150"/>
      <c r="AC117" s="1" t="s">
        <v>1550</v>
      </c>
      <c r="AD117" s="1"/>
      <c r="AE117" s="1"/>
      <c r="AF117" s="1"/>
      <c r="AG117" s="1"/>
      <c r="CI117" s="1"/>
    </row>
    <row r="118" spans="1:87" x14ac:dyDescent="0.25">
      <c r="A118" s="5" t="s">
        <v>413</v>
      </c>
      <c r="B118" s="5" t="s">
        <v>409</v>
      </c>
      <c r="C118" s="5" t="s">
        <v>576</v>
      </c>
      <c r="D118" s="5" t="s">
        <v>577</v>
      </c>
      <c r="E118" s="52">
        <f t="shared" ca="1" si="1"/>
        <v>19356</v>
      </c>
      <c r="F118" s="5">
        <v>61</v>
      </c>
      <c r="G118" s="50">
        <v>21005</v>
      </c>
      <c r="H118" s="5">
        <v>350663</v>
      </c>
      <c r="I118" s="50">
        <v>28943</v>
      </c>
      <c r="J118" s="5" t="s">
        <v>466</v>
      </c>
      <c r="K118" s="150"/>
      <c r="L118" s="150"/>
      <c r="M118" s="150"/>
      <c r="N118" s="150"/>
      <c r="O118" s="150"/>
      <c r="P118" s="150"/>
      <c r="Q118" s="150"/>
      <c r="R118" s="150"/>
      <c r="S118" s="150"/>
      <c r="T118" s="150"/>
      <c r="U118" s="150"/>
      <c r="V118" s="150"/>
      <c r="W118" s="150"/>
      <c r="X118" s="150"/>
      <c r="Y118" s="150"/>
      <c r="Z118" s="150"/>
      <c r="AA118" s="150"/>
      <c r="AC118" s="1" t="s">
        <v>1551</v>
      </c>
      <c r="AD118" s="1"/>
      <c r="AE118" s="1"/>
      <c r="AF118" s="1"/>
      <c r="AG118" s="1"/>
      <c r="CI118" s="1"/>
    </row>
    <row r="119" spans="1:87" x14ac:dyDescent="0.25">
      <c r="A119" s="5" t="s">
        <v>408</v>
      </c>
      <c r="B119" s="5" t="s">
        <v>578</v>
      </c>
      <c r="C119" s="5" t="s">
        <v>419</v>
      </c>
      <c r="D119" s="5" t="s">
        <v>416</v>
      </c>
      <c r="E119" s="52">
        <f t="shared" ca="1" si="1"/>
        <v>28860</v>
      </c>
      <c r="F119" s="5">
        <v>59</v>
      </c>
      <c r="G119" s="50">
        <v>21705</v>
      </c>
      <c r="H119" s="5">
        <v>350784</v>
      </c>
      <c r="I119" s="50">
        <v>28950</v>
      </c>
      <c r="J119" s="5" t="s">
        <v>466</v>
      </c>
      <c r="K119" s="150"/>
      <c r="L119" s="150"/>
      <c r="M119" s="150"/>
      <c r="N119" s="150"/>
      <c r="O119" s="150"/>
      <c r="P119" s="150"/>
      <c r="Q119" s="150"/>
      <c r="R119" s="150"/>
      <c r="S119" s="150"/>
      <c r="T119" s="150"/>
      <c r="U119" s="150"/>
      <c r="V119" s="150"/>
      <c r="W119" s="150"/>
      <c r="X119" s="150"/>
      <c r="Y119" s="150"/>
      <c r="Z119" s="150"/>
      <c r="AA119" s="150"/>
      <c r="CI119" s="1"/>
    </row>
    <row r="120" spans="1:87" x14ac:dyDescent="0.25">
      <c r="A120" s="5" t="s">
        <v>413</v>
      </c>
      <c r="B120" s="5" t="s">
        <v>579</v>
      </c>
      <c r="C120" s="5" t="s">
        <v>580</v>
      </c>
      <c r="D120" s="5" t="s">
        <v>457</v>
      </c>
      <c r="E120" s="52">
        <f t="shared" ca="1" si="1"/>
        <v>25788</v>
      </c>
      <c r="F120" s="5">
        <v>62</v>
      </c>
      <c r="G120" s="50">
        <v>20506</v>
      </c>
      <c r="H120" s="5">
        <v>560356</v>
      </c>
      <c r="I120" s="50">
        <v>29009</v>
      </c>
      <c r="J120" s="5" t="s">
        <v>412</v>
      </c>
      <c r="K120" s="150"/>
      <c r="L120" s="150"/>
      <c r="M120" s="150"/>
      <c r="N120" s="150"/>
      <c r="O120" s="150"/>
      <c r="P120" s="150"/>
      <c r="Q120" s="150"/>
      <c r="R120" s="150"/>
      <c r="S120" s="150"/>
      <c r="T120" s="150"/>
      <c r="U120" s="150"/>
      <c r="V120" s="150"/>
      <c r="W120" s="150"/>
      <c r="X120" s="150"/>
      <c r="Y120" s="150"/>
      <c r="Z120" s="150"/>
      <c r="AA120" s="150"/>
      <c r="CI120" s="1"/>
    </row>
    <row r="121" spans="1:87" x14ac:dyDescent="0.25">
      <c r="A121" s="5" t="s">
        <v>413</v>
      </c>
      <c r="B121" s="5" t="s">
        <v>495</v>
      </c>
      <c r="C121" s="5" t="s">
        <v>581</v>
      </c>
      <c r="D121" s="5" t="s">
        <v>416</v>
      </c>
      <c r="E121" s="52">
        <f t="shared" ca="1" si="1"/>
        <v>22692</v>
      </c>
      <c r="F121" s="5">
        <v>59</v>
      </c>
      <c r="G121" s="50">
        <v>21544</v>
      </c>
      <c r="H121" s="5">
        <v>560357</v>
      </c>
      <c r="I121" s="50">
        <v>28940</v>
      </c>
      <c r="J121" s="5" t="s">
        <v>412</v>
      </c>
      <c r="K121" s="150"/>
      <c r="L121" s="150"/>
      <c r="M121" s="150"/>
      <c r="N121" s="150"/>
      <c r="O121" s="150"/>
      <c r="P121" s="150"/>
      <c r="Q121" s="150"/>
      <c r="R121" s="150"/>
      <c r="S121" s="150"/>
      <c r="T121" s="150"/>
      <c r="U121" s="150"/>
      <c r="V121" s="150"/>
      <c r="W121" s="150"/>
      <c r="X121" s="150"/>
      <c r="Y121" s="150"/>
      <c r="Z121" s="150"/>
      <c r="AA121" s="150"/>
      <c r="CI121" s="1"/>
    </row>
    <row r="122" spans="1:87" x14ac:dyDescent="0.25">
      <c r="A122" s="5" t="s">
        <v>408</v>
      </c>
      <c r="B122" s="5" t="s">
        <v>437</v>
      </c>
      <c r="C122" s="5" t="s">
        <v>535</v>
      </c>
      <c r="D122" s="5" t="s">
        <v>416</v>
      </c>
      <c r="E122" s="52">
        <f t="shared" ca="1" si="1"/>
        <v>24756</v>
      </c>
      <c r="F122" s="5">
        <v>60</v>
      </c>
      <c r="G122" s="50">
        <v>21310</v>
      </c>
      <c r="H122" s="5">
        <v>350677</v>
      </c>
      <c r="I122" s="50">
        <v>28881</v>
      </c>
      <c r="J122" s="5" t="s">
        <v>412</v>
      </c>
      <c r="K122" s="150"/>
      <c r="L122" s="150"/>
      <c r="M122" s="150"/>
      <c r="N122" s="150"/>
      <c r="O122" s="150"/>
      <c r="P122" s="150"/>
      <c r="Q122" s="150"/>
      <c r="R122" s="150"/>
      <c r="S122" s="150"/>
      <c r="T122" s="150"/>
      <c r="U122" s="150"/>
      <c r="V122" s="150"/>
      <c r="W122" s="150"/>
      <c r="X122" s="150"/>
      <c r="Y122" s="150"/>
      <c r="Z122" s="150"/>
      <c r="AA122" s="150"/>
      <c r="CI122" s="1"/>
    </row>
    <row r="123" spans="1:87" x14ac:dyDescent="0.25">
      <c r="A123" s="5" t="s">
        <v>408</v>
      </c>
      <c r="B123" s="5" t="s">
        <v>483</v>
      </c>
      <c r="C123" s="5" t="s">
        <v>547</v>
      </c>
      <c r="D123" s="5" t="s">
        <v>482</v>
      </c>
      <c r="E123" s="52">
        <f t="shared" ca="1" si="1"/>
        <v>19692</v>
      </c>
      <c r="F123" s="5">
        <v>63</v>
      </c>
      <c r="G123" s="50">
        <v>20195</v>
      </c>
      <c r="H123" s="5">
        <v>560358</v>
      </c>
      <c r="I123" s="50">
        <v>29501</v>
      </c>
      <c r="J123" s="5" t="s">
        <v>412</v>
      </c>
      <c r="K123" s="150"/>
      <c r="L123" s="150"/>
      <c r="M123" s="150"/>
      <c r="N123" s="150"/>
      <c r="O123" s="150"/>
      <c r="P123" s="150"/>
      <c r="Q123" s="150"/>
      <c r="R123" s="150"/>
      <c r="S123" s="150"/>
      <c r="T123" s="150"/>
      <c r="U123" s="150"/>
      <c r="V123" s="150"/>
      <c r="W123" s="150"/>
      <c r="X123" s="150"/>
      <c r="Y123" s="150"/>
      <c r="Z123" s="150"/>
      <c r="AA123" s="150"/>
      <c r="CI123" s="1"/>
    </row>
    <row r="124" spans="1:87" x14ac:dyDescent="0.25">
      <c r="A124" s="5" t="s">
        <v>413</v>
      </c>
      <c r="B124" s="5" t="s">
        <v>455</v>
      </c>
      <c r="C124" s="5" t="s">
        <v>582</v>
      </c>
      <c r="D124" s="5" t="s">
        <v>457</v>
      </c>
      <c r="E124" s="52">
        <f t="shared" ca="1" si="1"/>
        <v>20256</v>
      </c>
      <c r="F124" s="5">
        <v>59</v>
      </c>
      <c r="G124" s="50">
        <v>21723</v>
      </c>
      <c r="H124" s="5">
        <v>351037</v>
      </c>
      <c r="I124" s="50">
        <v>29563</v>
      </c>
      <c r="J124" s="5" t="s">
        <v>412</v>
      </c>
      <c r="K124" s="150"/>
      <c r="L124" s="150"/>
      <c r="M124" s="150"/>
      <c r="N124" s="150"/>
      <c r="O124" s="150"/>
      <c r="P124" s="150"/>
      <c r="Q124" s="150"/>
      <c r="R124" s="150"/>
      <c r="S124" s="150"/>
      <c r="T124" s="150"/>
      <c r="U124" s="150"/>
      <c r="V124" s="150"/>
      <c r="W124" s="150"/>
      <c r="X124" s="150"/>
      <c r="Y124" s="150"/>
      <c r="Z124" s="150"/>
      <c r="AA124" s="150"/>
      <c r="CI124" s="1"/>
    </row>
    <row r="125" spans="1:87" x14ac:dyDescent="0.25">
      <c r="A125" s="5" t="s">
        <v>413</v>
      </c>
      <c r="B125" s="5" t="s">
        <v>479</v>
      </c>
      <c r="C125" s="5" t="s">
        <v>583</v>
      </c>
      <c r="D125" s="5" t="s">
        <v>457</v>
      </c>
      <c r="E125" s="52">
        <f t="shared" ca="1" si="1"/>
        <v>20196</v>
      </c>
      <c r="F125" s="5">
        <v>59</v>
      </c>
      <c r="G125" s="50">
        <v>21735</v>
      </c>
      <c r="H125" s="5">
        <v>351170</v>
      </c>
      <c r="I125" s="50">
        <v>29535</v>
      </c>
      <c r="J125" s="5" t="s">
        <v>412</v>
      </c>
      <c r="K125" s="150"/>
      <c r="L125" s="150"/>
      <c r="M125" s="150"/>
      <c r="N125" s="150"/>
      <c r="O125" s="150"/>
      <c r="P125" s="150"/>
      <c r="Q125" s="150"/>
      <c r="R125" s="150"/>
      <c r="S125" s="150"/>
      <c r="T125" s="150"/>
      <c r="U125" s="150"/>
      <c r="V125" s="150"/>
      <c r="W125" s="150"/>
      <c r="X125" s="150"/>
      <c r="Y125" s="150"/>
      <c r="Z125" s="150"/>
      <c r="AA125" s="150"/>
      <c r="CI125" s="1"/>
    </row>
    <row r="126" spans="1:87" x14ac:dyDescent="0.25">
      <c r="A126" s="5" t="s">
        <v>408</v>
      </c>
      <c r="B126" s="5" t="s">
        <v>514</v>
      </c>
      <c r="C126" s="5" t="s">
        <v>157</v>
      </c>
      <c r="D126" s="5" t="s">
        <v>584</v>
      </c>
      <c r="E126" s="52">
        <f t="shared" ca="1" si="1"/>
        <v>18216</v>
      </c>
      <c r="F126" s="5">
        <v>62</v>
      </c>
      <c r="G126" s="50">
        <v>20574</v>
      </c>
      <c r="H126" s="5">
        <v>560293</v>
      </c>
      <c r="I126" s="50">
        <v>29445</v>
      </c>
      <c r="J126" s="5" t="s">
        <v>412</v>
      </c>
      <c r="K126" s="150"/>
      <c r="L126" s="150"/>
      <c r="M126" s="150"/>
      <c r="N126" s="150"/>
      <c r="O126" s="150"/>
      <c r="P126" s="150"/>
      <c r="Q126" s="150"/>
      <c r="R126" s="150"/>
      <c r="S126" s="150"/>
      <c r="T126" s="150"/>
      <c r="U126" s="150"/>
      <c r="V126" s="150"/>
      <c r="W126" s="150"/>
      <c r="X126" s="150"/>
      <c r="Y126" s="150"/>
      <c r="Z126" s="150"/>
      <c r="AA126" s="150"/>
      <c r="CI126" s="1"/>
    </row>
    <row r="127" spans="1:87" x14ac:dyDescent="0.25">
      <c r="A127" s="5" t="s">
        <v>413</v>
      </c>
      <c r="B127" s="5" t="s">
        <v>440</v>
      </c>
      <c r="C127" s="5" t="s">
        <v>585</v>
      </c>
      <c r="D127" s="5" t="s">
        <v>460</v>
      </c>
      <c r="E127" s="52">
        <f t="shared" ca="1" si="1"/>
        <v>24120</v>
      </c>
      <c r="F127" s="5">
        <v>61</v>
      </c>
      <c r="G127" s="50">
        <v>21075</v>
      </c>
      <c r="H127" s="5">
        <v>350435</v>
      </c>
      <c r="I127" s="50">
        <v>29370</v>
      </c>
      <c r="J127" s="5" t="s">
        <v>412</v>
      </c>
      <c r="K127" s="150"/>
      <c r="L127" s="150"/>
      <c r="M127" s="150"/>
      <c r="N127" s="150"/>
      <c r="O127" s="150"/>
      <c r="P127" s="150"/>
      <c r="Q127" s="150"/>
      <c r="R127" s="150"/>
      <c r="S127" s="150"/>
      <c r="T127" s="150"/>
      <c r="U127" s="150"/>
      <c r="V127" s="150"/>
      <c r="W127" s="150"/>
      <c r="X127" s="150"/>
      <c r="Y127" s="150"/>
      <c r="Z127" s="150"/>
      <c r="AA127" s="150"/>
      <c r="CI127" s="1"/>
    </row>
    <row r="128" spans="1:87" x14ac:dyDescent="0.25">
      <c r="A128" s="5" t="s">
        <v>413</v>
      </c>
      <c r="B128" s="5" t="s">
        <v>586</v>
      </c>
      <c r="C128" s="5" t="s">
        <v>565</v>
      </c>
      <c r="D128" s="5" t="s">
        <v>457</v>
      </c>
      <c r="E128" s="52">
        <f t="shared" ca="1" si="1"/>
        <v>22104</v>
      </c>
      <c r="F128" s="5">
        <v>60</v>
      </c>
      <c r="G128" s="50">
        <v>21105</v>
      </c>
      <c r="H128" s="5">
        <v>350594</v>
      </c>
      <c r="I128" s="50">
        <v>29550</v>
      </c>
      <c r="J128" s="5" t="s">
        <v>412</v>
      </c>
      <c r="K128" s="150"/>
      <c r="L128" s="150"/>
      <c r="M128" s="150"/>
      <c r="N128" s="150"/>
      <c r="O128" s="150"/>
      <c r="P128" s="150"/>
      <c r="Q128" s="150"/>
      <c r="R128" s="150"/>
      <c r="S128" s="150"/>
      <c r="T128" s="150"/>
      <c r="U128" s="150"/>
      <c r="V128" s="150"/>
      <c r="W128" s="150"/>
      <c r="X128" s="150"/>
      <c r="Y128" s="150"/>
      <c r="Z128" s="150"/>
      <c r="AA128" s="150"/>
      <c r="CI128" s="1"/>
    </row>
    <row r="129" spans="1:87" x14ac:dyDescent="0.25">
      <c r="A129" s="5" t="s">
        <v>413</v>
      </c>
      <c r="B129" s="5" t="s">
        <v>587</v>
      </c>
      <c r="C129" s="5" t="s">
        <v>435</v>
      </c>
      <c r="D129" s="5" t="s">
        <v>457</v>
      </c>
      <c r="E129" s="52">
        <f t="shared" ca="1" si="1"/>
        <v>22524</v>
      </c>
      <c r="F129" s="5">
        <v>60</v>
      </c>
      <c r="G129" s="50">
        <v>21221</v>
      </c>
      <c r="H129" s="5">
        <v>350649</v>
      </c>
      <c r="I129" s="50">
        <v>29563</v>
      </c>
      <c r="J129" s="5" t="s">
        <v>412</v>
      </c>
      <c r="K129" s="150"/>
      <c r="L129" s="150"/>
      <c r="M129" s="150"/>
      <c r="N129" s="150"/>
      <c r="O129" s="150"/>
      <c r="P129" s="150"/>
      <c r="Q129" s="150"/>
      <c r="R129" s="150"/>
      <c r="S129" s="150"/>
      <c r="T129" s="150"/>
      <c r="U129" s="150"/>
      <c r="V129" s="150"/>
      <c r="W129" s="150"/>
      <c r="X129" s="150"/>
      <c r="Y129" s="150"/>
      <c r="Z129" s="150"/>
      <c r="AA129" s="150"/>
      <c r="CI129" s="1"/>
    </row>
    <row r="130" spans="1:87" x14ac:dyDescent="0.25">
      <c r="A130" s="5" t="s">
        <v>413</v>
      </c>
      <c r="B130" s="5" t="s">
        <v>547</v>
      </c>
      <c r="C130" s="5" t="s">
        <v>588</v>
      </c>
      <c r="D130" s="5" t="s">
        <v>589</v>
      </c>
      <c r="E130" s="52">
        <f t="shared" ca="1" si="1"/>
        <v>25044</v>
      </c>
      <c r="F130" s="5">
        <v>59</v>
      </c>
      <c r="G130" s="50">
        <v>21630</v>
      </c>
      <c r="H130" s="5">
        <v>350246</v>
      </c>
      <c r="I130" s="50">
        <v>29486</v>
      </c>
      <c r="J130" s="5" t="s">
        <v>412</v>
      </c>
      <c r="K130" s="150"/>
      <c r="L130" s="150"/>
      <c r="M130" s="150"/>
      <c r="N130" s="150"/>
      <c r="O130" s="150"/>
      <c r="P130" s="150"/>
      <c r="Q130" s="150"/>
      <c r="R130" s="150"/>
      <c r="S130" s="150"/>
      <c r="T130" s="150"/>
      <c r="U130" s="150"/>
      <c r="V130" s="150"/>
      <c r="W130" s="150"/>
      <c r="X130" s="150"/>
      <c r="Y130" s="150"/>
      <c r="Z130" s="150"/>
      <c r="AA130" s="150"/>
      <c r="CI130" s="1"/>
    </row>
    <row r="131" spans="1:87" x14ac:dyDescent="0.25">
      <c r="A131" s="5" t="s">
        <v>413</v>
      </c>
      <c r="B131" s="5" t="s">
        <v>590</v>
      </c>
      <c r="C131" s="5" t="s">
        <v>591</v>
      </c>
      <c r="D131" s="5" t="s">
        <v>416</v>
      </c>
      <c r="E131" s="52">
        <f t="shared" ca="1" si="1"/>
        <v>21252</v>
      </c>
      <c r="F131" s="5">
        <v>58</v>
      </c>
      <c r="G131" s="50">
        <v>21864</v>
      </c>
      <c r="H131" s="5">
        <v>350978</v>
      </c>
      <c r="I131" s="50">
        <v>29261</v>
      </c>
      <c r="J131" s="5" t="s">
        <v>417</v>
      </c>
      <c r="K131" s="150"/>
      <c r="L131" s="150"/>
      <c r="M131" s="150"/>
      <c r="N131" s="150"/>
      <c r="O131" s="150"/>
      <c r="P131" s="150"/>
      <c r="Q131" s="150"/>
      <c r="R131" s="150"/>
      <c r="S131" s="150"/>
      <c r="T131" s="150"/>
      <c r="U131" s="150"/>
      <c r="V131" s="150"/>
      <c r="W131" s="150"/>
      <c r="X131" s="150"/>
      <c r="Y131" s="150"/>
      <c r="Z131" s="150"/>
      <c r="AA131" s="150"/>
      <c r="CI131" s="1"/>
    </row>
    <row r="132" spans="1:87" x14ac:dyDescent="0.25">
      <c r="A132" s="5" t="s">
        <v>454</v>
      </c>
      <c r="B132" s="5" t="s">
        <v>592</v>
      </c>
      <c r="C132" s="5" t="s">
        <v>563</v>
      </c>
      <c r="D132" s="5" t="s">
        <v>439</v>
      </c>
      <c r="E132" s="52">
        <f t="shared" ca="1" si="1"/>
        <v>29172</v>
      </c>
      <c r="F132" s="5">
        <v>60</v>
      </c>
      <c r="G132" s="50">
        <v>21348</v>
      </c>
      <c r="H132" s="5">
        <v>350835</v>
      </c>
      <c r="I132" s="50">
        <v>29376</v>
      </c>
      <c r="J132" s="5" t="s">
        <v>417</v>
      </c>
      <c r="K132" s="150"/>
      <c r="L132" s="150"/>
      <c r="M132" s="150"/>
      <c r="N132" s="150"/>
      <c r="O132" s="150"/>
      <c r="P132" s="150"/>
      <c r="Q132" s="150"/>
      <c r="R132" s="150"/>
      <c r="S132" s="150"/>
      <c r="T132" s="150"/>
      <c r="U132" s="150"/>
      <c r="V132" s="150"/>
      <c r="W132" s="150"/>
      <c r="X132" s="150"/>
      <c r="Y132" s="150"/>
      <c r="Z132" s="150"/>
      <c r="AA132" s="150"/>
      <c r="CI132" s="1"/>
    </row>
    <row r="133" spans="1:87" x14ac:dyDescent="0.25">
      <c r="A133" s="5" t="s">
        <v>413</v>
      </c>
      <c r="B133" s="5" t="s">
        <v>157</v>
      </c>
      <c r="C133" s="5" t="s">
        <v>593</v>
      </c>
      <c r="D133" s="5" t="s">
        <v>416</v>
      </c>
      <c r="E133" s="52">
        <f t="shared" ca="1" si="1"/>
        <v>23436</v>
      </c>
      <c r="F133" s="5">
        <v>59</v>
      </c>
      <c r="G133" s="50">
        <v>21514</v>
      </c>
      <c r="H133" s="5">
        <v>560307</v>
      </c>
      <c r="I133" s="50">
        <v>29358</v>
      </c>
      <c r="J133" s="5" t="s">
        <v>417</v>
      </c>
      <c r="K133" s="150"/>
      <c r="L133" s="150"/>
      <c r="M133" s="150"/>
      <c r="N133" s="150"/>
      <c r="O133" s="150"/>
      <c r="P133" s="150"/>
      <c r="Q133" s="150"/>
      <c r="R133" s="150"/>
      <c r="S133" s="150"/>
      <c r="T133" s="150"/>
      <c r="U133" s="150"/>
      <c r="V133" s="150"/>
      <c r="W133" s="150"/>
      <c r="X133" s="150"/>
      <c r="Y133" s="150"/>
      <c r="Z133" s="150"/>
      <c r="AA133" s="150"/>
      <c r="CI133" s="1"/>
    </row>
    <row r="134" spans="1:87" x14ac:dyDescent="0.25">
      <c r="A134" s="5" t="s">
        <v>413</v>
      </c>
      <c r="B134" s="5" t="s">
        <v>458</v>
      </c>
      <c r="C134" s="5" t="s">
        <v>565</v>
      </c>
      <c r="D134" s="5" t="s">
        <v>439</v>
      </c>
      <c r="E134" s="52">
        <f t="shared" ca="1" si="1"/>
        <v>23748</v>
      </c>
      <c r="F134" s="5">
        <v>58</v>
      </c>
      <c r="G134" s="50">
        <v>21861</v>
      </c>
      <c r="H134" s="5">
        <v>350359</v>
      </c>
      <c r="I134" s="50">
        <v>29375</v>
      </c>
      <c r="J134" s="5" t="s">
        <v>417</v>
      </c>
      <c r="K134" s="150"/>
      <c r="L134" s="150"/>
      <c r="M134" s="150"/>
      <c r="N134" s="150"/>
      <c r="O134" s="150"/>
      <c r="P134" s="150"/>
      <c r="Q134" s="150"/>
      <c r="R134" s="150"/>
      <c r="S134" s="150"/>
      <c r="T134" s="150"/>
      <c r="U134" s="150"/>
      <c r="V134" s="150"/>
      <c r="W134" s="150"/>
      <c r="X134" s="150"/>
      <c r="Y134" s="150"/>
      <c r="Z134" s="150"/>
      <c r="AA134" s="150"/>
      <c r="CI134" s="1"/>
    </row>
    <row r="135" spans="1:87" x14ac:dyDescent="0.25">
      <c r="A135" s="5" t="s">
        <v>408</v>
      </c>
      <c r="B135" s="5" t="s">
        <v>594</v>
      </c>
      <c r="C135" s="5" t="s">
        <v>550</v>
      </c>
      <c r="D135" s="5" t="s">
        <v>595</v>
      </c>
      <c r="E135" s="52">
        <f t="shared" ca="1" si="1"/>
        <v>22944</v>
      </c>
      <c r="F135" s="5">
        <v>65</v>
      </c>
      <c r="G135" s="50">
        <v>19491</v>
      </c>
      <c r="H135" s="5">
        <v>560310</v>
      </c>
      <c r="I135" s="50">
        <v>29346</v>
      </c>
      <c r="J135" s="5" t="s">
        <v>417</v>
      </c>
      <c r="K135" s="150"/>
      <c r="L135" s="150"/>
      <c r="M135" s="150"/>
      <c r="N135" s="150"/>
      <c r="O135" s="150"/>
      <c r="P135" s="150"/>
      <c r="Q135" s="150"/>
      <c r="R135" s="150"/>
      <c r="S135" s="150"/>
      <c r="T135" s="150"/>
      <c r="U135" s="150"/>
      <c r="V135" s="150"/>
      <c r="W135" s="150"/>
      <c r="X135" s="150"/>
      <c r="Y135" s="150"/>
      <c r="Z135" s="150"/>
      <c r="AA135" s="150"/>
      <c r="CI135" s="1"/>
    </row>
    <row r="136" spans="1:87" x14ac:dyDescent="0.25">
      <c r="A136" s="5" t="s">
        <v>413</v>
      </c>
      <c r="B136" s="5" t="s">
        <v>549</v>
      </c>
      <c r="C136" s="5" t="s">
        <v>596</v>
      </c>
      <c r="D136" s="5" t="s">
        <v>457</v>
      </c>
      <c r="E136" s="52">
        <f t="shared" ca="1" si="1"/>
        <v>20820</v>
      </c>
      <c r="F136" s="5">
        <v>61</v>
      </c>
      <c r="G136" s="50">
        <v>20974</v>
      </c>
      <c r="H136" s="5">
        <v>351075</v>
      </c>
      <c r="I136" s="50">
        <v>29565</v>
      </c>
      <c r="J136" s="5" t="s">
        <v>417</v>
      </c>
      <c r="K136" s="150"/>
      <c r="L136" s="150"/>
      <c r="M136" s="150"/>
      <c r="N136" s="150"/>
      <c r="O136" s="150"/>
      <c r="P136" s="150"/>
      <c r="Q136" s="150"/>
      <c r="R136" s="150"/>
      <c r="S136" s="150"/>
      <c r="T136" s="150"/>
      <c r="U136" s="150"/>
      <c r="V136" s="150"/>
      <c r="W136" s="150"/>
      <c r="X136" s="150"/>
      <c r="Y136" s="150"/>
      <c r="Z136" s="150"/>
      <c r="AA136" s="150"/>
      <c r="CI136" s="1"/>
    </row>
    <row r="137" spans="1:87" x14ac:dyDescent="0.25">
      <c r="A137" s="5" t="s">
        <v>408</v>
      </c>
      <c r="B137" s="5" t="s">
        <v>519</v>
      </c>
      <c r="C137" s="5" t="s">
        <v>527</v>
      </c>
      <c r="D137" s="5" t="s">
        <v>473</v>
      </c>
      <c r="E137" s="52">
        <f t="shared" ca="1" si="1"/>
        <v>19164</v>
      </c>
      <c r="F137" s="5">
        <v>60</v>
      </c>
      <c r="G137" s="50">
        <v>21376</v>
      </c>
      <c r="H137" s="5">
        <v>350448</v>
      </c>
      <c r="I137" s="50">
        <v>29228</v>
      </c>
      <c r="J137" s="5" t="s">
        <v>417</v>
      </c>
      <c r="K137" s="150"/>
      <c r="L137" s="150"/>
      <c r="M137" s="150"/>
      <c r="N137" s="150"/>
      <c r="O137" s="150"/>
      <c r="P137" s="150"/>
      <c r="Q137" s="150"/>
      <c r="R137" s="150"/>
      <c r="S137" s="150"/>
      <c r="T137" s="150"/>
      <c r="U137" s="150"/>
      <c r="V137" s="150"/>
      <c r="W137" s="150"/>
      <c r="X137" s="150"/>
      <c r="Y137" s="150"/>
      <c r="Z137" s="150"/>
      <c r="AA137" s="150"/>
      <c r="CI137" s="1"/>
    </row>
    <row r="138" spans="1:87" x14ac:dyDescent="0.25">
      <c r="A138" s="5" t="s">
        <v>408</v>
      </c>
      <c r="B138" s="5" t="s">
        <v>534</v>
      </c>
      <c r="C138" s="5" t="s">
        <v>597</v>
      </c>
      <c r="D138" s="5" t="s">
        <v>598</v>
      </c>
      <c r="E138" s="52">
        <f t="shared" ca="1" si="1"/>
        <v>30540</v>
      </c>
      <c r="F138" s="5">
        <v>60</v>
      </c>
      <c r="G138" s="50">
        <v>21378</v>
      </c>
      <c r="H138" s="5">
        <v>350844</v>
      </c>
      <c r="I138" s="50">
        <v>29363</v>
      </c>
      <c r="J138" s="5" t="s">
        <v>417</v>
      </c>
      <c r="K138" s="150"/>
      <c r="L138" s="150"/>
      <c r="M138" s="150"/>
      <c r="N138" s="150"/>
      <c r="O138" s="150"/>
      <c r="P138" s="150"/>
      <c r="Q138" s="150"/>
      <c r="R138" s="150"/>
      <c r="S138" s="150"/>
      <c r="T138" s="150"/>
      <c r="U138" s="150"/>
      <c r="V138" s="150"/>
      <c r="W138" s="150"/>
      <c r="X138" s="150"/>
      <c r="Y138" s="150"/>
      <c r="Z138" s="150"/>
      <c r="AA138" s="150"/>
      <c r="CI138" s="1"/>
    </row>
    <row r="139" spans="1:87" x14ac:dyDescent="0.25">
      <c r="A139" s="5" t="s">
        <v>413</v>
      </c>
      <c r="B139" s="5" t="s">
        <v>423</v>
      </c>
      <c r="C139" s="5" t="s">
        <v>438</v>
      </c>
      <c r="D139" s="5" t="s">
        <v>416</v>
      </c>
      <c r="E139" s="52">
        <f t="shared" ca="1" si="1"/>
        <v>27888</v>
      </c>
      <c r="F139" s="5">
        <v>60</v>
      </c>
      <c r="G139" s="50">
        <v>21440</v>
      </c>
      <c r="H139" s="5">
        <v>350756</v>
      </c>
      <c r="I139" s="50">
        <v>29384</v>
      </c>
      <c r="J139" s="5" t="s">
        <v>417</v>
      </c>
      <c r="K139" s="150"/>
      <c r="L139" s="150"/>
      <c r="M139" s="150"/>
      <c r="N139" s="150"/>
      <c r="O139" s="150"/>
      <c r="P139" s="150"/>
      <c r="Q139" s="150"/>
      <c r="R139" s="150"/>
      <c r="S139" s="150"/>
      <c r="T139" s="150"/>
      <c r="U139" s="150"/>
      <c r="V139" s="150"/>
      <c r="W139" s="150"/>
      <c r="X139" s="150"/>
      <c r="Y139" s="150"/>
      <c r="Z139" s="150"/>
      <c r="AA139" s="150"/>
      <c r="CI139" s="1"/>
    </row>
    <row r="140" spans="1:87" ht="18.75" x14ac:dyDescent="0.3">
      <c r="A140" s="5" t="s">
        <v>408</v>
      </c>
      <c r="B140" s="5" t="s">
        <v>493</v>
      </c>
      <c r="C140" s="5" t="s">
        <v>599</v>
      </c>
      <c r="D140" s="5" t="s">
        <v>548</v>
      </c>
      <c r="E140" s="52">
        <f t="shared" ca="1" si="1"/>
        <v>20124</v>
      </c>
      <c r="F140" s="5">
        <v>59</v>
      </c>
      <c r="G140" s="50">
        <v>21558</v>
      </c>
      <c r="H140" s="5">
        <v>350182</v>
      </c>
      <c r="I140" s="50">
        <v>29344</v>
      </c>
      <c r="J140" s="5" t="s">
        <v>417</v>
      </c>
      <c r="K140" s="150"/>
      <c r="L140" s="150"/>
      <c r="M140" s="150"/>
      <c r="N140" s="150"/>
      <c r="O140" s="150"/>
      <c r="P140" s="150"/>
      <c r="Q140" s="150"/>
      <c r="R140" s="150"/>
      <c r="S140" s="150"/>
      <c r="T140" s="150"/>
      <c r="U140" s="150"/>
      <c r="V140" s="150"/>
      <c r="W140" s="150"/>
      <c r="X140" s="150"/>
      <c r="Y140" s="150"/>
      <c r="Z140" s="150"/>
      <c r="AA140" s="150"/>
      <c r="AC140" s="145" t="s">
        <v>1552</v>
      </c>
      <c r="AD140" s="1"/>
      <c r="AE140" s="1"/>
      <c r="AF140" s="1"/>
      <c r="AG140" s="1"/>
      <c r="AH140" s="1"/>
      <c r="AI140" s="1"/>
      <c r="CI140" s="1"/>
    </row>
    <row r="141" spans="1:87" x14ac:dyDescent="0.25">
      <c r="A141" s="5" t="s">
        <v>413</v>
      </c>
      <c r="B141" s="5" t="s">
        <v>429</v>
      </c>
      <c r="C141" s="5" t="s">
        <v>600</v>
      </c>
      <c r="D141" s="5" t="s">
        <v>601</v>
      </c>
      <c r="E141" s="52">
        <f t="shared" ca="1" si="1"/>
        <v>23436</v>
      </c>
      <c r="F141" s="5">
        <v>57</v>
      </c>
      <c r="G141" s="50">
        <v>22534</v>
      </c>
      <c r="H141" s="5">
        <v>350850</v>
      </c>
      <c r="I141" s="50">
        <v>29580</v>
      </c>
      <c r="J141" s="5" t="s">
        <v>417</v>
      </c>
      <c r="K141" s="150"/>
      <c r="L141" s="150"/>
      <c r="M141" s="150"/>
      <c r="N141" s="150"/>
      <c r="O141" s="150"/>
      <c r="P141" s="150"/>
      <c r="Q141" s="150"/>
      <c r="R141" s="150"/>
      <c r="S141" s="150"/>
      <c r="T141" s="150"/>
      <c r="U141" s="150"/>
      <c r="V141" s="150"/>
      <c r="W141" s="150"/>
      <c r="X141" s="150"/>
      <c r="Y141" s="150"/>
      <c r="Z141" s="150"/>
      <c r="AA141" s="150"/>
      <c r="CI141" s="1"/>
    </row>
    <row r="142" spans="1:87" x14ac:dyDescent="0.25">
      <c r="A142" s="5" t="s">
        <v>413</v>
      </c>
      <c r="B142" s="5" t="s">
        <v>602</v>
      </c>
      <c r="C142" s="5" t="s">
        <v>600</v>
      </c>
      <c r="D142" s="5" t="s">
        <v>457</v>
      </c>
      <c r="E142" s="52">
        <f t="shared" ca="1" si="1"/>
        <v>22572</v>
      </c>
      <c r="F142" s="5">
        <v>57</v>
      </c>
      <c r="G142" s="50">
        <v>22275</v>
      </c>
      <c r="H142" s="5">
        <v>350112</v>
      </c>
      <c r="I142" s="50">
        <v>29414</v>
      </c>
      <c r="J142" s="5" t="s">
        <v>417</v>
      </c>
      <c r="K142" s="150"/>
      <c r="L142" s="150"/>
      <c r="M142" s="150"/>
      <c r="N142" s="150"/>
      <c r="O142" s="150"/>
      <c r="P142" s="150"/>
      <c r="Q142" s="150"/>
      <c r="R142" s="150"/>
      <c r="S142" s="150"/>
      <c r="T142" s="150"/>
      <c r="U142" s="150"/>
      <c r="V142" s="150"/>
      <c r="W142" s="150"/>
      <c r="X142" s="150"/>
      <c r="Y142" s="150"/>
      <c r="Z142" s="150"/>
      <c r="AA142" s="150"/>
      <c r="AC142" s="420" t="s">
        <v>1553</v>
      </c>
      <c r="AD142" s="420"/>
      <c r="AE142" s="420"/>
      <c r="AF142" s="420"/>
      <c r="AG142" s="420"/>
      <c r="AH142" s="420"/>
      <c r="AI142" s="420"/>
      <c r="AJ142" s="420"/>
      <c r="CI142" s="1"/>
    </row>
    <row r="143" spans="1:87" x14ac:dyDescent="0.25">
      <c r="A143" s="5" t="s">
        <v>413</v>
      </c>
      <c r="B143" s="5" t="s">
        <v>493</v>
      </c>
      <c r="C143" s="5" t="s">
        <v>529</v>
      </c>
      <c r="D143" s="5" t="s">
        <v>442</v>
      </c>
      <c r="E143" s="52">
        <f t="shared" ca="1" si="1"/>
        <v>24252</v>
      </c>
      <c r="F143" s="5">
        <v>60</v>
      </c>
      <c r="G143" s="50">
        <v>21232</v>
      </c>
      <c r="H143" s="5">
        <v>560317</v>
      </c>
      <c r="I143" s="50">
        <v>29551</v>
      </c>
      <c r="J143" s="5" t="s">
        <v>417</v>
      </c>
      <c r="K143" s="150"/>
      <c r="L143" s="150"/>
      <c r="M143" s="150"/>
      <c r="N143" s="150"/>
      <c r="O143" s="150"/>
      <c r="P143" s="150"/>
      <c r="Q143" s="150"/>
      <c r="R143" s="150"/>
      <c r="S143" s="150"/>
      <c r="T143" s="150"/>
      <c r="U143" s="150"/>
      <c r="V143" s="150"/>
      <c r="W143" s="150"/>
      <c r="X143" s="150"/>
      <c r="Y143" s="150"/>
      <c r="Z143" s="150"/>
      <c r="AA143" s="150"/>
      <c r="AC143" s="420"/>
      <c r="AD143" s="420"/>
      <c r="AE143" s="420"/>
      <c r="AF143" s="420"/>
      <c r="AG143" s="420"/>
      <c r="AH143" s="420"/>
      <c r="AI143" s="420"/>
      <c r="AJ143" s="420"/>
      <c r="CI143" s="1"/>
    </row>
    <row r="144" spans="1:87" x14ac:dyDescent="0.25">
      <c r="A144" s="5" t="s">
        <v>413</v>
      </c>
      <c r="B144" s="5" t="s">
        <v>549</v>
      </c>
      <c r="C144" s="5" t="s">
        <v>486</v>
      </c>
      <c r="D144" s="5" t="s">
        <v>422</v>
      </c>
      <c r="E144" s="52">
        <f t="shared" ca="1" si="1"/>
        <v>27420</v>
      </c>
      <c r="F144" s="5">
        <v>58</v>
      </c>
      <c r="G144" s="50">
        <v>21830</v>
      </c>
      <c r="H144" s="5">
        <v>560314</v>
      </c>
      <c r="I144" s="50">
        <v>29505</v>
      </c>
      <c r="J144" s="5" t="s">
        <v>417</v>
      </c>
      <c r="K144" s="150"/>
      <c r="L144" s="150"/>
      <c r="M144" s="150"/>
      <c r="N144" s="150"/>
      <c r="O144" s="150"/>
      <c r="P144" s="150"/>
      <c r="Q144" s="150"/>
      <c r="R144" s="150"/>
      <c r="S144" s="150"/>
      <c r="T144" s="150"/>
      <c r="U144" s="150"/>
      <c r="V144" s="150"/>
      <c r="W144" s="150"/>
      <c r="X144" s="150"/>
      <c r="Y144" s="150"/>
      <c r="Z144" s="150"/>
      <c r="AA144" s="150"/>
      <c r="CI144" s="1"/>
    </row>
    <row r="145" spans="1:87" x14ac:dyDescent="0.25">
      <c r="A145" s="5" t="s">
        <v>408</v>
      </c>
      <c r="B145" s="5" t="s">
        <v>483</v>
      </c>
      <c r="C145" s="5" t="s">
        <v>533</v>
      </c>
      <c r="D145" s="5" t="s">
        <v>460</v>
      </c>
      <c r="E145" s="52">
        <f t="shared" ca="1" si="1"/>
        <v>19452</v>
      </c>
      <c r="F145" s="5">
        <v>59</v>
      </c>
      <c r="G145" s="50">
        <v>21692</v>
      </c>
      <c r="H145" s="5">
        <v>350350</v>
      </c>
      <c r="I145" s="50">
        <v>29419</v>
      </c>
      <c r="J145" s="5" t="s">
        <v>417</v>
      </c>
      <c r="K145" s="150"/>
      <c r="L145" s="150"/>
      <c r="M145" s="150"/>
      <c r="N145" s="150"/>
      <c r="O145" s="150"/>
      <c r="P145" s="150"/>
      <c r="Q145" s="150"/>
      <c r="R145" s="150"/>
      <c r="S145" s="150"/>
      <c r="T145" s="150"/>
      <c r="U145" s="150"/>
      <c r="V145" s="150"/>
      <c r="W145" s="150"/>
      <c r="X145" s="150"/>
      <c r="Y145" s="150"/>
      <c r="Z145" s="150"/>
      <c r="AA145" s="150"/>
      <c r="AC145" s="1" t="s">
        <v>1554</v>
      </c>
      <c r="AD145" s="1"/>
      <c r="AE145" s="1"/>
      <c r="AF145" s="1"/>
      <c r="CI145" s="1"/>
    </row>
    <row r="146" spans="1:87" x14ac:dyDescent="0.25">
      <c r="A146" s="5" t="s">
        <v>408</v>
      </c>
      <c r="B146" s="5" t="s">
        <v>603</v>
      </c>
      <c r="C146" s="5" t="s">
        <v>604</v>
      </c>
      <c r="D146" s="5" t="s">
        <v>536</v>
      </c>
      <c r="E146" s="52">
        <f t="shared" ref="E146:E209" ca="1" si="2">RANDBETWEEN(1500,2600)*12</f>
        <v>25824</v>
      </c>
      <c r="F146" s="5">
        <v>59</v>
      </c>
      <c r="G146" s="50">
        <v>21812</v>
      </c>
      <c r="H146" s="5">
        <v>350421</v>
      </c>
      <c r="I146" s="50">
        <v>29486</v>
      </c>
      <c r="J146" s="5" t="s">
        <v>417</v>
      </c>
      <c r="K146" s="150"/>
      <c r="L146" s="150"/>
      <c r="M146" s="150"/>
      <c r="N146" s="150"/>
      <c r="O146" s="150"/>
      <c r="P146" s="150"/>
      <c r="Q146" s="150"/>
      <c r="R146" s="150"/>
      <c r="S146" s="150"/>
      <c r="T146" s="150"/>
      <c r="U146" s="150"/>
      <c r="V146" s="150"/>
      <c r="W146" s="150"/>
      <c r="X146" s="150"/>
      <c r="Y146" s="150"/>
      <c r="Z146" s="150"/>
      <c r="AA146" s="150"/>
      <c r="CI146" s="1"/>
    </row>
    <row r="147" spans="1:87" x14ac:dyDescent="0.25">
      <c r="A147" s="5" t="s">
        <v>413</v>
      </c>
      <c r="B147" s="5" t="s">
        <v>410</v>
      </c>
      <c r="C147" s="5" t="s">
        <v>456</v>
      </c>
      <c r="D147" s="5" t="s">
        <v>605</v>
      </c>
      <c r="E147" s="52">
        <f t="shared" ca="1" si="2"/>
        <v>30492</v>
      </c>
      <c r="F147" s="5">
        <v>59</v>
      </c>
      <c r="G147" s="50">
        <v>21660</v>
      </c>
      <c r="H147" s="5">
        <v>350394</v>
      </c>
      <c r="I147" s="50">
        <v>29314</v>
      </c>
      <c r="J147" s="5" t="s">
        <v>421</v>
      </c>
      <c r="K147" s="150"/>
      <c r="L147" s="150"/>
      <c r="M147" s="150"/>
      <c r="N147" s="150"/>
      <c r="O147" s="150"/>
      <c r="P147" s="150"/>
      <c r="Q147" s="150"/>
      <c r="R147" s="150"/>
      <c r="S147" s="150"/>
      <c r="T147" s="150"/>
      <c r="U147" s="150"/>
      <c r="V147" s="150"/>
      <c r="W147" s="150"/>
      <c r="X147" s="150"/>
      <c r="Y147" s="150"/>
      <c r="Z147" s="150"/>
      <c r="AA147" s="150"/>
      <c r="CI147" s="1"/>
    </row>
    <row r="148" spans="1:87" x14ac:dyDescent="0.25">
      <c r="A148" s="5" t="s">
        <v>413</v>
      </c>
      <c r="B148" s="5" t="s">
        <v>592</v>
      </c>
      <c r="C148" s="5" t="s">
        <v>432</v>
      </c>
      <c r="D148" s="5" t="s">
        <v>439</v>
      </c>
      <c r="E148" s="52">
        <f t="shared" ca="1" si="2"/>
        <v>22632</v>
      </c>
      <c r="F148" s="5">
        <v>59</v>
      </c>
      <c r="G148" s="50">
        <v>21803</v>
      </c>
      <c r="H148" s="5">
        <v>350661</v>
      </c>
      <c r="I148" s="50">
        <v>29581</v>
      </c>
      <c r="J148" s="5" t="s">
        <v>421</v>
      </c>
      <c r="K148" s="150"/>
      <c r="L148" s="150"/>
      <c r="M148" s="150"/>
      <c r="N148" s="150"/>
      <c r="O148" s="150"/>
      <c r="P148" s="150"/>
      <c r="Q148" s="150"/>
      <c r="R148" s="150"/>
      <c r="S148" s="150"/>
      <c r="T148" s="150"/>
      <c r="U148" s="150"/>
      <c r="V148" s="150"/>
      <c r="W148" s="150"/>
      <c r="X148" s="150"/>
      <c r="Y148" s="150"/>
      <c r="Z148" s="150"/>
      <c r="AA148" s="150"/>
      <c r="CI148" s="1"/>
    </row>
    <row r="149" spans="1:87" x14ac:dyDescent="0.25">
      <c r="A149" s="5" t="s">
        <v>413</v>
      </c>
      <c r="B149" s="5" t="s">
        <v>603</v>
      </c>
      <c r="C149" s="5" t="s">
        <v>606</v>
      </c>
      <c r="D149" s="5" t="s">
        <v>607</v>
      </c>
      <c r="E149" s="52">
        <f t="shared" ca="1" si="2"/>
        <v>27408</v>
      </c>
      <c r="F149" s="5">
        <v>59</v>
      </c>
      <c r="G149" s="50">
        <v>21805</v>
      </c>
      <c r="H149" s="5">
        <v>560316</v>
      </c>
      <c r="I149" s="50">
        <v>29536</v>
      </c>
      <c r="J149" s="5" t="s">
        <v>421</v>
      </c>
      <c r="K149" s="150"/>
      <c r="L149" s="150"/>
      <c r="M149" s="150"/>
      <c r="N149" s="150"/>
      <c r="O149" s="150"/>
      <c r="P149" s="150"/>
      <c r="Q149" s="150"/>
      <c r="R149" s="150"/>
      <c r="S149" s="150"/>
      <c r="T149" s="150"/>
      <c r="U149" s="150"/>
      <c r="V149" s="150"/>
      <c r="W149" s="150"/>
      <c r="X149" s="150"/>
      <c r="Y149" s="150"/>
      <c r="Z149" s="150"/>
      <c r="AA149" s="150"/>
      <c r="CI149" s="1"/>
    </row>
    <row r="150" spans="1:87" x14ac:dyDescent="0.25">
      <c r="A150" s="5" t="s">
        <v>413</v>
      </c>
      <c r="B150" s="5" t="s">
        <v>446</v>
      </c>
      <c r="C150" s="5" t="s">
        <v>510</v>
      </c>
      <c r="D150" s="5" t="s">
        <v>416</v>
      </c>
      <c r="E150" s="52">
        <f t="shared" ca="1" si="2"/>
        <v>26532</v>
      </c>
      <c r="F150" s="5">
        <v>60</v>
      </c>
      <c r="G150" s="50">
        <v>21232</v>
      </c>
      <c r="H150" s="5">
        <v>350957</v>
      </c>
      <c r="I150" s="50">
        <v>29551</v>
      </c>
      <c r="J150" s="5" t="s">
        <v>421</v>
      </c>
      <c r="K150" s="150"/>
      <c r="L150" s="150"/>
      <c r="M150" s="150"/>
      <c r="N150" s="150"/>
      <c r="O150" s="150"/>
      <c r="P150" s="150"/>
      <c r="Q150" s="150"/>
      <c r="R150" s="150"/>
      <c r="S150" s="150"/>
      <c r="T150" s="150"/>
      <c r="U150" s="150"/>
      <c r="V150" s="150"/>
      <c r="W150" s="150"/>
      <c r="X150" s="150"/>
      <c r="Y150" s="150"/>
      <c r="Z150" s="150"/>
      <c r="AA150" s="150"/>
      <c r="CI150" s="1"/>
    </row>
    <row r="151" spans="1:87" x14ac:dyDescent="0.25">
      <c r="A151" s="5" t="s">
        <v>413</v>
      </c>
      <c r="B151" s="5" t="s">
        <v>608</v>
      </c>
      <c r="C151" s="5" t="s">
        <v>609</v>
      </c>
      <c r="D151" s="5" t="s">
        <v>439</v>
      </c>
      <c r="E151" s="52">
        <f t="shared" ca="1" si="2"/>
        <v>27084</v>
      </c>
      <c r="F151" s="5">
        <v>59</v>
      </c>
      <c r="G151" s="50">
        <v>21602</v>
      </c>
      <c r="H151" s="5">
        <v>350208</v>
      </c>
      <c r="I151" s="50">
        <v>29309</v>
      </c>
      <c r="J151" s="5" t="s">
        <v>421</v>
      </c>
      <c r="K151" s="150"/>
      <c r="L151" s="150"/>
      <c r="M151" s="150"/>
      <c r="N151" s="150"/>
      <c r="O151" s="150"/>
      <c r="P151" s="150"/>
      <c r="Q151" s="150"/>
      <c r="R151" s="150"/>
      <c r="S151" s="150"/>
      <c r="T151" s="150"/>
      <c r="U151" s="150"/>
      <c r="V151" s="150"/>
      <c r="W151" s="150"/>
      <c r="X151" s="150"/>
      <c r="Y151" s="150"/>
      <c r="Z151" s="150"/>
      <c r="AA151" s="150"/>
      <c r="CI151" s="1"/>
    </row>
    <row r="152" spans="1:87" x14ac:dyDescent="0.25">
      <c r="A152" s="5" t="s">
        <v>408</v>
      </c>
      <c r="B152" s="5" t="s">
        <v>610</v>
      </c>
      <c r="C152" s="5" t="s">
        <v>86</v>
      </c>
      <c r="D152" s="5" t="s">
        <v>536</v>
      </c>
      <c r="E152" s="52">
        <f t="shared" ca="1" si="2"/>
        <v>30912</v>
      </c>
      <c r="F152" s="5">
        <v>58</v>
      </c>
      <c r="G152" s="50">
        <v>21835</v>
      </c>
      <c r="H152" s="5">
        <v>350967</v>
      </c>
      <c r="I152" s="50">
        <v>29440</v>
      </c>
      <c r="J152" s="5" t="s">
        <v>421</v>
      </c>
      <c r="K152" s="150"/>
      <c r="L152" s="150"/>
      <c r="M152" s="150"/>
      <c r="N152" s="150"/>
      <c r="O152" s="150"/>
      <c r="P152" s="150"/>
      <c r="Q152" s="150"/>
      <c r="R152" s="150"/>
      <c r="S152" s="150"/>
      <c r="T152" s="150"/>
      <c r="U152" s="150"/>
      <c r="V152" s="150"/>
      <c r="W152" s="150"/>
      <c r="X152" s="150"/>
      <c r="Y152" s="150"/>
      <c r="Z152" s="150"/>
      <c r="AA152" s="150"/>
      <c r="CI152" s="1"/>
    </row>
    <row r="153" spans="1:87" x14ac:dyDescent="0.25">
      <c r="A153" s="5" t="s">
        <v>413</v>
      </c>
      <c r="B153" s="5" t="s">
        <v>611</v>
      </c>
      <c r="C153" s="5" t="s">
        <v>489</v>
      </c>
      <c r="D153" s="5" t="s">
        <v>457</v>
      </c>
      <c r="E153" s="52">
        <f t="shared" ca="1" si="2"/>
        <v>18348</v>
      </c>
      <c r="F153" s="5">
        <v>60</v>
      </c>
      <c r="G153" s="50">
        <v>21112</v>
      </c>
      <c r="H153" s="5">
        <v>350938</v>
      </c>
      <c r="I153" s="50">
        <v>29841</v>
      </c>
      <c r="J153" s="5" t="s">
        <v>421</v>
      </c>
      <c r="K153" s="150"/>
      <c r="L153" s="150"/>
      <c r="M153" s="150"/>
      <c r="N153" s="150"/>
      <c r="O153" s="150"/>
      <c r="P153" s="150"/>
      <c r="Q153" s="150"/>
      <c r="R153" s="150"/>
      <c r="S153" s="150"/>
      <c r="T153" s="150"/>
      <c r="U153" s="150"/>
      <c r="V153" s="150"/>
      <c r="W153" s="150"/>
      <c r="X153" s="150"/>
      <c r="Y153" s="150"/>
      <c r="Z153" s="150"/>
      <c r="AA153" s="150"/>
      <c r="CI153" s="1"/>
    </row>
    <row r="154" spans="1:87" x14ac:dyDescent="0.25">
      <c r="A154" s="5" t="s">
        <v>413</v>
      </c>
      <c r="B154" s="5" t="s">
        <v>612</v>
      </c>
      <c r="C154" s="5" t="s">
        <v>613</v>
      </c>
      <c r="D154" s="5" t="s">
        <v>416</v>
      </c>
      <c r="E154" s="52">
        <f t="shared" ca="1" si="2"/>
        <v>19752</v>
      </c>
      <c r="F154" s="5">
        <v>58</v>
      </c>
      <c r="G154" s="50">
        <v>22101</v>
      </c>
      <c r="H154" s="5">
        <v>350254</v>
      </c>
      <c r="I154" s="50">
        <v>29770</v>
      </c>
      <c r="J154" s="5" t="s">
        <v>421</v>
      </c>
      <c r="K154" s="150"/>
      <c r="L154" s="150"/>
      <c r="M154" s="150"/>
      <c r="N154" s="150"/>
      <c r="O154" s="150"/>
      <c r="P154" s="150"/>
      <c r="Q154" s="150"/>
      <c r="R154" s="150"/>
      <c r="S154" s="150"/>
      <c r="T154" s="150"/>
      <c r="U154" s="150"/>
      <c r="V154" s="150"/>
      <c r="W154" s="150"/>
      <c r="X154" s="150"/>
      <c r="Y154" s="150"/>
      <c r="Z154" s="150"/>
      <c r="AA154" s="150"/>
      <c r="CI154" s="1"/>
    </row>
    <row r="155" spans="1:87" x14ac:dyDescent="0.25">
      <c r="A155" s="5" t="s">
        <v>408</v>
      </c>
      <c r="B155" s="5" t="s">
        <v>602</v>
      </c>
      <c r="C155" s="5" t="s">
        <v>185</v>
      </c>
      <c r="D155" s="5" t="s">
        <v>473</v>
      </c>
      <c r="E155" s="52">
        <f t="shared" ca="1" si="2"/>
        <v>21756</v>
      </c>
      <c r="F155" s="5">
        <v>60</v>
      </c>
      <c r="G155" s="50">
        <v>21193</v>
      </c>
      <c r="H155" s="5">
        <v>350043</v>
      </c>
      <c r="I155" s="50">
        <v>29666</v>
      </c>
      <c r="J155" s="5" t="s">
        <v>421</v>
      </c>
      <c r="K155" s="150"/>
      <c r="L155" s="150"/>
      <c r="M155" s="150"/>
      <c r="N155" s="150"/>
      <c r="O155" s="150"/>
      <c r="P155" s="150"/>
      <c r="Q155" s="150"/>
      <c r="R155" s="150"/>
      <c r="S155" s="150"/>
      <c r="T155" s="150"/>
      <c r="U155" s="150"/>
      <c r="V155" s="150"/>
      <c r="W155" s="150"/>
      <c r="X155" s="150"/>
      <c r="Y155" s="150"/>
      <c r="Z155" s="150"/>
      <c r="AA155" s="150"/>
      <c r="CI155" s="1"/>
    </row>
    <row r="156" spans="1:87" x14ac:dyDescent="0.25">
      <c r="A156" s="5" t="s">
        <v>408</v>
      </c>
      <c r="B156" s="5" t="s">
        <v>614</v>
      </c>
      <c r="C156" s="5" t="s">
        <v>533</v>
      </c>
      <c r="D156" s="5" t="s">
        <v>536</v>
      </c>
      <c r="E156" s="52">
        <f t="shared" ca="1" si="2"/>
        <v>26724</v>
      </c>
      <c r="F156" s="5">
        <v>57</v>
      </c>
      <c r="G156" s="50">
        <v>22199</v>
      </c>
      <c r="H156" s="5">
        <v>560329</v>
      </c>
      <c r="I156" s="50">
        <v>29841</v>
      </c>
      <c r="J156" s="5" t="s">
        <v>421</v>
      </c>
      <c r="K156" s="150"/>
      <c r="L156" s="150"/>
      <c r="M156" s="150"/>
      <c r="N156" s="150"/>
      <c r="O156" s="150"/>
      <c r="P156" s="150"/>
      <c r="Q156" s="150"/>
      <c r="R156" s="150"/>
      <c r="S156" s="150"/>
      <c r="T156" s="150"/>
      <c r="U156" s="150"/>
      <c r="V156" s="150"/>
      <c r="W156" s="150"/>
      <c r="X156" s="150"/>
      <c r="Y156" s="150"/>
      <c r="Z156" s="150"/>
      <c r="AA156" s="150"/>
      <c r="CI156" s="1"/>
    </row>
    <row r="157" spans="1:87" x14ac:dyDescent="0.25">
      <c r="A157" s="5" t="s">
        <v>408</v>
      </c>
      <c r="B157" s="5" t="s">
        <v>517</v>
      </c>
      <c r="C157" s="5" t="s">
        <v>527</v>
      </c>
      <c r="D157" s="5" t="s">
        <v>439</v>
      </c>
      <c r="E157" s="52">
        <f t="shared" ca="1" si="2"/>
        <v>26712</v>
      </c>
      <c r="F157" s="5">
        <v>63</v>
      </c>
      <c r="G157" s="50">
        <v>20136</v>
      </c>
      <c r="H157" s="5">
        <v>560335</v>
      </c>
      <c r="I157" s="50">
        <v>29696</v>
      </c>
      <c r="J157" s="5" t="s">
        <v>466</v>
      </c>
      <c r="K157" s="150"/>
      <c r="L157" s="150"/>
      <c r="M157" s="150"/>
      <c r="N157" s="150"/>
      <c r="O157" s="150"/>
      <c r="P157" s="150"/>
      <c r="Q157" s="150"/>
      <c r="R157" s="150"/>
      <c r="S157" s="150"/>
      <c r="T157" s="150"/>
      <c r="U157" s="150"/>
      <c r="V157" s="150"/>
      <c r="W157" s="150"/>
      <c r="X157" s="150"/>
      <c r="Y157" s="150"/>
      <c r="Z157" s="150"/>
      <c r="AA157" s="150"/>
      <c r="CI157" s="1"/>
    </row>
    <row r="158" spans="1:87" x14ac:dyDescent="0.25">
      <c r="A158" s="5" t="s">
        <v>413</v>
      </c>
      <c r="B158" s="5" t="s">
        <v>615</v>
      </c>
      <c r="C158" s="5" t="s">
        <v>616</v>
      </c>
      <c r="D158" s="5" t="s">
        <v>617</v>
      </c>
      <c r="E158" s="52">
        <f t="shared" ca="1" si="2"/>
        <v>19284</v>
      </c>
      <c r="F158" s="5">
        <v>61</v>
      </c>
      <c r="G158" s="50">
        <v>21054</v>
      </c>
      <c r="H158" s="5">
        <v>560356</v>
      </c>
      <c r="I158" s="50">
        <v>29684</v>
      </c>
      <c r="J158" s="5" t="s">
        <v>466</v>
      </c>
      <c r="K158" s="150"/>
      <c r="L158" s="150"/>
      <c r="M158" s="150"/>
      <c r="N158" s="150"/>
      <c r="O158" s="150"/>
      <c r="P158" s="150"/>
      <c r="Q158" s="150"/>
      <c r="R158" s="150"/>
      <c r="S158" s="150"/>
      <c r="T158" s="150"/>
      <c r="U158" s="150"/>
      <c r="V158" s="150"/>
      <c r="W158" s="150"/>
      <c r="X158" s="150"/>
      <c r="Y158" s="150"/>
      <c r="Z158" s="150"/>
      <c r="AA158" s="150"/>
      <c r="CI158" s="1"/>
    </row>
    <row r="159" spans="1:87" x14ac:dyDescent="0.25">
      <c r="A159" s="5" t="s">
        <v>408</v>
      </c>
      <c r="B159" s="5" t="s">
        <v>618</v>
      </c>
      <c r="C159" s="5" t="s">
        <v>410</v>
      </c>
      <c r="D159" s="5" t="s">
        <v>619</v>
      </c>
      <c r="E159" s="52">
        <f t="shared" ca="1" si="2"/>
        <v>18528</v>
      </c>
      <c r="F159" s="5">
        <v>58</v>
      </c>
      <c r="G159" s="50">
        <v>21864</v>
      </c>
      <c r="H159" s="5">
        <v>560340</v>
      </c>
      <c r="I159" s="50">
        <v>29709</v>
      </c>
      <c r="J159" s="5" t="s">
        <v>466</v>
      </c>
      <c r="K159" s="150"/>
      <c r="L159" s="150"/>
      <c r="M159" s="150"/>
      <c r="N159" s="150"/>
      <c r="O159" s="150"/>
      <c r="P159" s="150"/>
      <c r="Q159" s="150"/>
      <c r="R159" s="150"/>
      <c r="S159" s="150"/>
      <c r="T159" s="150"/>
      <c r="U159" s="150"/>
      <c r="V159" s="150"/>
      <c r="W159" s="150"/>
      <c r="X159" s="150"/>
      <c r="Y159" s="150"/>
      <c r="Z159" s="150"/>
      <c r="AA159" s="150"/>
      <c r="CI159" s="1"/>
    </row>
    <row r="160" spans="1:87" x14ac:dyDescent="0.25">
      <c r="A160" s="5" t="s">
        <v>413</v>
      </c>
      <c r="B160" s="5" t="s">
        <v>495</v>
      </c>
      <c r="C160" s="5" t="s">
        <v>489</v>
      </c>
      <c r="D160" s="5" t="s">
        <v>416</v>
      </c>
      <c r="E160" s="52">
        <f t="shared" ca="1" si="2"/>
        <v>19020</v>
      </c>
      <c r="F160" s="5">
        <v>59</v>
      </c>
      <c r="G160" s="50">
        <v>21774</v>
      </c>
      <c r="H160" s="5">
        <v>560336</v>
      </c>
      <c r="I160" s="50">
        <v>29833</v>
      </c>
      <c r="J160" s="5" t="s">
        <v>466</v>
      </c>
      <c r="K160" s="150"/>
      <c r="L160" s="150"/>
      <c r="M160" s="150"/>
      <c r="N160" s="150"/>
      <c r="O160" s="150"/>
      <c r="P160" s="150"/>
      <c r="Q160" s="150"/>
      <c r="R160" s="150"/>
      <c r="S160" s="150"/>
      <c r="T160" s="150"/>
      <c r="U160" s="150"/>
      <c r="V160" s="150"/>
      <c r="W160" s="150"/>
      <c r="X160" s="150"/>
      <c r="Y160" s="150"/>
      <c r="Z160" s="150"/>
      <c r="AA160" s="150"/>
      <c r="AC160" s="388" t="s">
        <v>1555</v>
      </c>
      <c r="AD160" s="388"/>
      <c r="AE160" s="388"/>
      <c r="CI160" s="1"/>
    </row>
    <row r="161" spans="1:87" x14ac:dyDescent="0.25">
      <c r="A161" s="5" t="s">
        <v>413</v>
      </c>
      <c r="B161" s="5" t="s">
        <v>610</v>
      </c>
      <c r="C161" s="5" t="s">
        <v>620</v>
      </c>
      <c r="D161" s="5" t="s">
        <v>457</v>
      </c>
      <c r="E161" s="52">
        <f t="shared" ca="1" si="2"/>
        <v>22176</v>
      </c>
      <c r="F161" s="5">
        <v>58</v>
      </c>
      <c r="G161" s="50">
        <v>22035</v>
      </c>
      <c r="H161" s="5">
        <v>351083</v>
      </c>
      <c r="I161" s="50">
        <v>29726</v>
      </c>
      <c r="J161" s="5" t="s">
        <v>466</v>
      </c>
      <c r="K161" s="150"/>
      <c r="L161" s="150"/>
      <c r="M161" s="150"/>
      <c r="N161" s="150"/>
      <c r="O161" s="150"/>
      <c r="P161" s="150"/>
      <c r="Q161" s="150"/>
      <c r="R161" s="150"/>
      <c r="S161" s="150"/>
      <c r="T161" s="150"/>
      <c r="U161" s="150"/>
      <c r="V161" s="150"/>
      <c r="W161" s="150"/>
      <c r="X161" s="150"/>
      <c r="Y161" s="150"/>
      <c r="Z161" s="150"/>
      <c r="AA161" s="150"/>
      <c r="AC161" s="388"/>
      <c r="AD161" s="388"/>
      <c r="AE161" s="388"/>
      <c r="CI161" s="1"/>
    </row>
    <row r="162" spans="1:87" x14ac:dyDescent="0.25">
      <c r="A162" s="5" t="s">
        <v>408</v>
      </c>
      <c r="B162" s="5" t="s">
        <v>524</v>
      </c>
      <c r="C162" s="5" t="s">
        <v>621</v>
      </c>
      <c r="D162" s="5" t="s">
        <v>470</v>
      </c>
      <c r="E162" s="52">
        <f t="shared" ca="1" si="2"/>
        <v>24564</v>
      </c>
      <c r="F162" s="5">
        <v>57</v>
      </c>
      <c r="G162" s="50">
        <v>22201</v>
      </c>
      <c r="H162" s="5">
        <v>560339</v>
      </c>
      <c r="I162" s="50">
        <v>29839</v>
      </c>
      <c r="J162" s="5" t="s">
        <v>466</v>
      </c>
      <c r="K162" s="150"/>
      <c r="L162" s="150"/>
      <c r="M162" s="150"/>
      <c r="N162" s="150"/>
      <c r="O162" s="150"/>
      <c r="P162" s="150"/>
      <c r="Q162" s="150"/>
      <c r="R162" s="150"/>
      <c r="S162" s="150"/>
      <c r="T162" s="150"/>
      <c r="U162" s="150"/>
      <c r="V162" s="150"/>
      <c r="W162" s="150"/>
      <c r="X162" s="150"/>
      <c r="Y162" s="150"/>
      <c r="Z162" s="150"/>
      <c r="AA162" s="150"/>
      <c r="AC162" s="388"/>
      <c r="AD162" s="388"/>
      <c r="AE162" s="388"/>
      <c r="CI162" s="1"/>
    </row>
    <row r="163" spans="1:87" x14ac:dyDescent="0.25">
      <c r="A163" s="5" t="s">
        <v>413</v>
      </c>
      <c r="B163" s="5" t="s">
        <v>464</v>
      </c>
      <c r="C163" s="5" t="s">
        <v>441</v>
      </c>
      <c r="D163" s="5" t="s">
        <v>622</v>
      </c>
      <c r="E163" s="52">
        <f t="shared" ca="1" si="2"/>
        <v>19824</v>
      </c>
      <c r="F163" s="5">
        <v>61</v>
      </c>
      <c r="G163" s="50">
        <v>20983</v>
      </c>
      <c r="H163" s="5">
        <v>560346</v>
      </c>
      <c r="I163" s="50">
        <v>29591</v>
      </c>
      <c r="J163" s="5" t="s">
        <v>466</v>
      </c>
      <c r="K163" s="150"/>
      <c r="L163" s="150"/>
      <c r="M163" s="150"/>
      <c r="N163" s="150"/>
      <c r="O163" s="150"/>
      <c r="P163" s="150"/>
      <c r="Q163" s="150"/>
      <c r="R163" s="150"/>
      <c r="S163" s="150"/>
      <c r="T163" s="150"/>
      <c r="U163" s="150"/>
      <c r="V163" s="150"/>
      <c r="W163" s="150"/>
      <c r="X163" s="150"/>
      <c r="Y163" s="150"/>
      <c r="Z163" s="150"/>
      <c r="AA163" s="150"/>
      <c r="AC163" s="388"/>
      <c r="AD163" s="388"/>
      <c r="AE163" s="388"/>
      <c r="CI163" s="1"/>
    </row>
    <row r="164" spans="1:87" x14ac:dyDescent="0.25">
      <c r="A164" s="5" t="s">
        <v>413</v>
      </c>
      <c r="B164" s="5" t="s">
        <v>474</v>
      </c>
      <c r="C164" s="5" t="s">
        <v>472</v>
      </c>
      <c r="D164" s="5" t="s">
        <v>460</v>
      </c>
      <c r="E164" s="52">
        <f t="shared" ca="1" si="2"/>
        <v>20688</v>
      </c>
      <c r="F164" s="5">
        <v>61</v>
      </c>
      <c r="G164" s="50">
        <v>20895</v>
      </c>
      <c r="H164" s="5">
        <v>350444</v>
      </c>
      <c r="I164" s="50">
        <v>29718</v>
      </c>
      <c r="J164" s="5" t="s">
        <v>466</v>
      </c>
      <c r="K164" s="150"/>
      <c r="L164" s="150"/>
      <c r="M164" s="150"/>
      <c r="N164" s="150"/>
      <c r="O164" s="150"/>
      <c r="P164" s="150"/>
      <c r="Q164" s="150"/>
      <c r="R164" s="150"/>
      <c r="S164" s="150"/>
      <c r="T164" s="150"/>
      <c r="U164" s="150"/>
      <c r="V164" s="150"/>
      <c r="W164" s="150"/>
      <c r="X164" s="150"/>
      <c r="Y164" s="150"/>
      <c r="Z164" s="150"/>
      <c r="AA164" s="150"/>
      <c r="AC164" s="388"/>
      <c r="AD164" s="388"/>
      <c r="AE164" s="388"/>
      <c r="CI164" s="1"/>
    </row>
    <row r="165" spans="1:87" x14ac:dyDescent="0.25">
      <c r="A165" s="5" t="s">
        <v>408</v>
      </c>
      <c r="B165" s="5" t="s">
        <v>623</v>
      </c>
      <c r="C165" s="5" t="s">
        <v>570</v>
      </c>
      <c r="D165" s="5" t="s">
        <v>460</v>
      </c>
      <c r="E165" s="52">
        <f t="shared" ca="1" si="2"/>
        <v>26316</v>
      </c>
      <c r="F165" s="5">
        <v>61</v>
      </c>
      <c r="G165" s="50">
        <v>20969</v>
      </c>
      <c r="H165" s="5">
        <v>560342</v>
      </c>
      <c r="I165" s="50">
        <v>29648</v>
      </c>
      <c r="J165" s="5" t="s">
        <v>466</v>
      </c>
      <c r="K165" s="150"/>
      <c r="L165" s="150"/>
      <c r="M165" s="150"/>
      <c r="N165" s="150"/>
      <c r="O165" s="150"/>
      <c r="P165" s="150"/>
      <c r="Q165" s="150"/>
      <c r="R165" s="150"/>
      <c r="S165" s="150"/>
      <c r="T165" s="150"/>
      <c r="U165" s="150"/>
      <c r="V165" s="150"/>
      <c r="W165" s="150"/>
      <c r="X165" s="150"/>
      <c r="Y165" s="150"/>
      <c r="Z165" s="150"/>
      <c r="AA165" s="150"/>
      <c r="AC165" s="388"/>
      <c r="AD165" s="388"/>
      <c r="AE165" s="388"/>
      <c r="CI165" s="1"/>
    </row>
    <row r="166" spans="1:87" x14ac:dyDescent="0.25">
      <c r="A166" s="5" t="s">
        <v>454</v>
      </c>
      <c r="B166" s="5" t="s">
        <v>414</v>
      </c>
      <c r="C166" s="5" t="s">
        <v>583</v>
      </c>
      <c r="D166" s="5" t="s">
        <v>442</v>
      </c>
      <c r="E166" s="52">
        <f t="shared" ca="1" si="2"/>
        <v>28968</v>
      </c>
      <c r="F166" s="5">
        <v>60</v>
      </c>
      <c r="G166" s="50">
        <v>21242</v>
      </c>
      <c r="H166" s="5">
        <v>350334</v>
      </c>
      <c r="I166" s="50">
        <v>29916</v>
      </c>
      <c r="J166" s="5" t="s">
        <v>412</v>
      </c>
      <c r="K166" s="150"/>
      <c r="L166" s="150"/>
      <c r="M166" s="150"/>
      <c r="N166" s="150"/>
      <c r="O166" s="150"/>
      <c r="P166" s="150"/>
      <c r="Q166" s="150"/>
      <c r="R166" s="150"/>
      <c r="S166" s="150"/>
      <c r="T166" s="150"/>
      <c r="U166" s="150"/>
      <c r="V166" s="150"/>
      <c r="W166" s="150"/>
      <c r="X166" s="150"/>
      <c r="Y166" s="150"/>
      <c r="Z166" s="150"/>
      <c r="AA166" s="150"/>
      <c r="AC166" s="388"/>
      <c r="AD166" s="388"/>
      <c r="AE166" s="388"/>
      <c r="CI166" s="1"/>
    </row>
    <row r="167" spans="1:87" x14ac:dyDescent="0.25">
      <c r="A167" s="5" t="s">
        <v>454</v>
      </c>
      <c r="B167" s="5" t="s">
        <v>586</v>
      </c>
      <c r="C167" s="5" t="s">
        <v>624</v>
      </c>
      <c r="D167" s="5" t="s">
        <v>460</v>
      </c>
      <c r="E167" s="52">
        <f t="shared" ca="1" si="2"/>
        <v>22188</v>
      </c>
      <c r="F167" s="5">
        <v>58</v>
      </c>
      <c r="G167" s="50">
        <v>21842</v>
      </c>
      <c r="H167" s="5">
        <v>350438</v>
      </c>
      <c r="I167" s="50">
        <v>29930</v>
      </c>
      <c r="J167" s="5" t="s">
        <v>412</v>
      </c>
      <c r="K167" s="150"/>
      <c r="L167" s="150"/>
      <c r="M167" s="150"/>
      <c r="N167" s="150"/>
      <c r="O167" s="150"/>
      <c r="P167" s="150"/>
      <c r="Q167" s="150"/>
      <c r="R167" s="150"/>
      <c r="S167" s="150"/>
      <c r="T167" s="150"/>
      <c r="U167" s="150"/>
      <c r="V167" s="150"/>
      <c r="W167" s="150"/>
      <c r="X167" s="150"/>
      <c r="Y167" s="150"/>
      <c r="Z167" s="150"/>
      <c r="AA167" s="150"/>
      <c r="AC167" s="388"/>
      <c r="AD167" s="388"/>
      <c r="AE167" s="388"/>
      <c r="CI167" s="1"/>
    </row>
    <row r="168" spans="1:87" x14ac:dyDescent="0.25">
      <c r="A168" s="5" t="s">
        <v>413</v>
      </c>
      <c r="B168" s="5" t="s">
        <v>493</v>
      </c>
      <c r="C168" s="5" t="s">
        <v>438</v>
      </c>
      <c r="D168" s="5" t="s">
        <v>473</v>
      </c>
      <c r="E168" s="52">
        <f t="shared" ca="1" si="2"/>
        <v>26268</v>
      </c>
      <c r="F168" s="5">
        <v>59</v>
      </c>
      <c r="G168" s="50">
        <v>21597</v>
      </c>
      <c r="H168" s="5">
        <v>351167</v>
      </c>
      <c r="I168" s="50">
        <v>29874</v>
      </c>
      <c r="J168" s="5" t="s">
        <v>412</v>
      </c>
      <c r="K168" s="150"/>
      <c r="L168" s="150"/>
      <c r="M168" s="150"/>
      <c r="N168" s="150"/>
      <c r="O168" s="150"/>
      <c r="P168" s="150"/>
      <c r="Q168" s="150"/>
      <c r="R168" s="150"/>
      <c r="S168" s="150"/>
      <c r="T168" s="150"/>
      <c r="U168" s="150"/>
      <c r="V168" s="150"/>
      <c r="W168" s="150"/>
      <c r="X168" s="150"/>
      <c r="Y168" s="150"/>
      <c r="Z168" s="150"/>
      <c r="AA168" s="150"/>
      <c r="AC168" s="388"/>
      <c r="AD168" s="388"/>
      <c r="AE168" s="388"/>
      <c r="CI168" s="1"/>
    </row>
    <row r="169" spans="1:87" x14ac:dyDescent="0.25">
      <c r="A169" s="5" t="s">
        <v>408</v>
      </c>
      <c r="B169" s="5" t="s">
        <v>603</v>
      </c>
      <c r="C169" s="5" t="s">
        <v>444</v>
      </c>
      <c r="D169" s="5" t="s">
        <v>442</v>
      </c>
      <c r="E169" s="52">
        <f t="shared" ca="1" si="2"/>
        <v>18756</v>
      </c>
      <c r="F169" s="5">
        <v>59</v>
      </c>
      <c r="G169" s="50">
        <v>21586</v>
      </c>
      <c r="H169" s="5">
        <v>560351</v>
      </c>
      <c r="I169" s="50">
        <v>29611</v>
      </c>
      <c r="J169" s="5" t="s">
        <v>412</v>
      </c>
      <c r="K169" s="150"/>
      <c r="L169" s="150"/>
      <c r="M169" s="150"/>
      <c r="N169" s="150"/>
      <c r="O169" s="150"/>
      <c r="P169" s="150"/>
      <c r="Q169" s="150"/>
      <c r="R169" s="150"/>
      <c r="S169" s="150"/>
      <c r="T169" s="150"/>
      <c r="U169" s="150"/>
      <c r="V169" s="150"/>
      <c r="W169" s="150"/>
      <c r="X169" s="150"/>
      <c r="Y169" s="150"/>
      <c r="Z169" s="150"/>
      <c r="AA169" s="150"/>
      <c r="AC169" s="388"/>
      <c r="AD169" s="388"/>
      <c r="AE169" s="388"/>
      <c r="CI169" s="1"/>
    </row>
    <row r="170" spans="1:87" x14ac:dyDescent="0.25">
      <c r="A170" s="5" t="s">
        <v>413</v>
      </c>
      <c r="B170" s="5" t="s">
        <v>625</v>
      </c>
      <c r="C170" s="5" t="s">
        <v>489</v>
      </c>
      <c r="D170" s="5" t="s">
        <v>457</v>
      </c>
      <c r="E170" s="52">
        <f t="shared" ca="1" si="2"/>
        <v>20844</v>
      </c>
      <c r="F170" s="5">
        <v>59</v>
      </c>
      <c r="G170" s="50">
        <v>21748</v>
      </c>
      <c r="H170" s="5">
        <v>350872</v>
      </c>
      <c r="I170" s="50">
        <v>29726</v>
      </c>
      <c r="J170" s="5" t="s">
        <v>412</v>
      </c>
      <c r="K170" s="150"/>
      <c r="L170" s="150"/>
      <c r="M170" s="150"/>
      <c r="N170" s="150"/>
      <c r="O170" s="150"/>
      <c r="P170" s="150"/>
      <c r="Q170" s="150"/>
      <c r="R170" s="150"/>
      <c r="S170" s="150"/>
      <c r="T170" s="150"/>
      <c r="U170" s="150"/>
      <c r="V170" s="150"/>
      <c r="W170" s="150"/>
      <c r="X170" s="150"/>
      <c r="Y170" s="150"/>
      <c r="Z170" s="150"/>
      <c r="AA170" s="150"/>
      <c r="AC170" s="388"/>
      <c r="AD170" s="388"/>
      <c r="AE170" s="388"/>
      <c r="CI170" s="1"/>
    </row>
    <row r="171" spans="1:87" x14ac:dyDescent="0.25">
      <c r="A171" s="5" t="s">
        <v>413</v>
      </c>
      <c r="B171" s="5" t="s">
        <v>626</v>
      </c>
      <c r="C171" s="5" t="s">
        <v>510</v>
      </c>
      <c r="D171" s="5" t="s">
        <v>622</v>
      </c>
      <c r="E171" s="52">
        <f t="shared" ca="1" si="2"/>
        <v>23604</v>
      </c>
      <c r="F171" s="5">
        <v>57</v>
      </c>
      <c r="G171" s="50">
        <v>22199</v>
      </c>
      <c r="H171" s="5">
        <v>560348</v>
      </c>
      <c r="I171" s="50">
        <v>29841</v>
      </c>
      <c r="J171" s="5" t="s">
        <v>412</v>
      </c>
      <c r="K171" s="150"/>
      <c r="L171" s="150"/>
      <c r="M171" s="150"/>
      <c r="N171" s="150"/>
      <c r="O171" s="150"/>
      <c r="P171" s="150"/>
      <c r="Q171" s="150"/>
      <c r="R171" s="150"/>
      <c r="S171" s="150"/>
      <c r="T171" s="150"/>
      <c r="U171" s="150"/>
      <c r="V171" s="150"/>
      <c r="W171" s="150"/>
      <c r="X171" s="150"/>
      <c r="Y171" s="150"/>
      <c r="Z171" s="150"/>
      <c r="AA171" s="150"/>
      <c r="AC171" s="388"/>
      <c r="AD171" s="388"/>
      <c r="AE171" s="388"/>
      <c r="CI171" s="1"/>
    </row>
    <row r="172" spans="1:87" x14ac:dyDescent="0.25">
      <c r="A172" s="5" t="s">
        <v>413</v>
      </c>
      <c r="B172" s="5" t="s">
        <v>611</v>
      </c>
      <c r="C172" s="5" t="s">
        <v>627</v>
      </c>
      <c r="D172" s="5" t="s">
        <v>628</v>
      </c>
      <c r="E172" s="52">
        <f t="shared" ca="1" si="2"/>
        <v>18468</v>
      </c>
      <c r="F172" s="5">
        <v>62</v>
      </c>
      <c r="G172" s="50">
        <v>20674</v>
      </c>
      <c r="H172" s="5">
        <v>350981</v>
      </c>
      <c r="I172" s="50">
        <v>29679</v>
      </c>
      <c r="J172" s="5" t="s">
        <v>412</v>
      </c>
      <c r="K172" s="150"/>
      <c r="L172" s="150"/>
      <c r="M172" s="150"/>
      <c r="N172" s="150"/>
      <c r="O172" s="150"/>
      <c r="P172" s="150"/>
      <c r="Q172" s="150"/>
      <c r="R172" s="150"/>
      <c r="S172" s="150"/>
      <c r="T172" s="150"/>
      <c r="U172" s="150"/>
      <c r="V172" s="150"/>
      <c r="W172" s="150"/>
      <c r="X172" s="150"/>
      <c r="Y172" s="150"/>
      <c r="Z172" s="150"/>
      <c r="AA172" s="150"/>
      <c r="AC172" s="388"/>
      <c r="AD172" s="388"/>
      <c r="AE172" s="388"/>
      <c r="CI172" s="1"/>
    </row>
    <row r="173" spans="1:87" x14ac:dyDescent="0.25">
      <c r="A173" s="5" t="s">
        <v>408</v>
      </c>
      <c r="B173" s="5" t="s">
        <v>629</v>
      </c>
      <c r="C173" s="5" t="s">
        <v>630</v>
      </c>
      <c r="D173" s="5" t="s">
        <v>619</v>
      </c>
      <c r="E173" s="52">
        <f t="shared" ca="1" si="2"/>
        <v>25116</v>
      </c>
      <c r="F173" s="5">
        <v>61</v>
      </c>
      <c r="G173" s="50">
        <v>20930</v>
      </c>
      <c r="H173" s="5">
        <v>560360</v>
      </c>
      <c r="I173" s="50">
        <v>29633</v>
      </c>
      <c r="J173" s="5" t="s">
        <v>412</v>
      </c>
      <c r="K173" s="150"/>
      <c r="L173" s="150"/>
      <c r="M173" s="150"/>
      <c r="N173" s="150"/>
      <c r="O173" s="150"/>
      <c r="P173" s="150"/>
      <c r="Q173" s="150"/>
      <c r="R173" s="150"/>
      <c r="S173" s="150"/>
      <c r="T173" s="150"/>
      <c r="U173" s="150"/>
      <c r="V173" s="150"/>
      <c r="W173" s="150"/>
      <c r="X173" s="150"/>
      <c r="Y173" s="150"/>
      <c r="Z173" s="150"/>
      <c r="AA173" s="150"/>
      <c r="AC173" s="388"/>
      <c r="AD173" s="388"/>
      <c r="AE173" s="388"/>
      <c r="CI173" s="1"/>
    </row>
    <row r="174" spans="1:87" x14ac:dyDescent="0.25">
      <c r="A174" s="5" t="s">
        <v>454</v>
      </c>
      <c r="B174" s="5" t="s">
        <v>602</v>
      </c>
      <c r="C174" s="5" t="s">
        <v>435</v>
      </c>
      <c r="D174" s="5" t="s">
        <v>457</v>
      </c>
      <c r="E174" s="52">
        <f t="shared" ca="1" si="2"/>
        <v>22848</v>
      </c>
      <c r="F174" s="5">
        <v>60</v>
      </c>
      <c r="G174" s="50">
        <v>21180</v>
      </c>
      <c r="H174" s="5">
        <v>560363</v>
      </c>
      <c r="I174" s="50">
        <v>29674</v>
      </c>
      <c r="J174" s="5" t="s">
        <v>412</v>
      </c>
      <c r="K174" s="150"/>
      <c r="L174" s="150"/>
      <c r="M174" s="150"/>
      <c r="N174" s="150"/>
      <c r="O174" s="150"/>
      <c r="P174" s="150"/>
      <c r="Q174" s="150"/>
      <c r="R174" s="150"/>
      <c r="S174" s="150"/>
      <c r="T174" s="150"/>
      <c r="U174" s="150"/>
      <c r="V174" s="150"/>
      <c r="W174" s="150"/>
      <c r="X174" s="150"/>
      <c r="Y174" s="150"/>
      <c r="Z174" s="150"/>
      <c r="AA174" s="150"/>
      <c r="AC174" s="388"/>
      <c r="AD174" s="388"/>
      <c r="AE174" s="388"/>
      <c r="CI174" s="1"/>
    </row>
    <row r="175" spans="1:87" x14ac:dyDescent="0.25">
      <c r="A175" s="5" t="s">
        <v>413</v>
      </c>
      <c r="B175" s="5" t="s">
        <v>469</v>
      </c>
      <c r="C175" s="5" t="s">
        <v>415</v>
      </c>
      <c r="D175" s="5" t="s">
        <v>416</v>
      </c>
      <c r="E175" s="52">
        <f t="shared" ca="1" si="2"/>
        <v>19284</v>
      </c>
      <c r="F175" s="5">
        <v>59</v>
      </c>
      <c r="G175" s="50">
        <v>21741</v>
      </c>
      <c r="H175" s="5">
        <v>560368</v>
      </c>
      <c r="I175" s="50">
        <v>29681</v>
      </c>
      <c r="J175" s="5" t="s">
        <v>412</v>
      </c>
      <c r="K175" s="150"/>
      <c r="L175" s="150"/>
      <c r="M175" s="150"/>
      <c r="N175" s="150"/>
      <c r="O175" s="150"/>
      <c r="P175" s="150"/>
      <c r="Q175" s="150"/>
      <c r="R175" s="150"/>
      <c r="S175" s="150"/>
      <c r="T175" s="150"/>
      <c r="U175" s="150"/>
      <c r="V175" s="150"/>
      <c r="W175" s="150"/>
      <c r="X175" s="150"/>
      <c r="Y175" s="150"/>
      <c r="Z175" s="150"/>
      <c r="AA175" s="150"/>
      <c r="AC175" s="388"/>
      <c r="AD175" s="388"/>
      <c r="AE175" s="388"/>
      <c r="CI175" s="1"/>
    </row>
    <row r="176" spans="1:87" x14ac:dyDescent="0.25">
      <c r="A176" s="5" t="s">
        <v>413</v>
      </c>
      <c r="B176" s="5" t="s">
        <v>631</v>
      </c>
      <c r="C176" s="5" t="s">
        <v>632</v>
      </c>
      <c r="D176" s="5" t="s">
        <v>460</v>
      </c>
      <c r="E176" s="52">
        <f t="shared" ca="1" si="2"/>
        <v>27492</v>
      </c>
      <c r="F176" s="5">
        <v>59</v>
      </c>
      <c r="G176" s="50">
        <v>21612</v>
      </c>
      <c r="H176" s="5">
        <v>350969</v>
      </c>
      <c r="I176" s="50">
        <v>29740</v>
      </c>
      <c r="J176" s="5" t="s">
        <v>412</v>
      </c>
      <c r="K176" s="150"/>
      <c r="L176" s="150"/>
      <c r="M176" s="150"/>
      <c r="N176" s="150"/>
      <c r="O176" s="150"/>
      <c r="P176" s="150"/>
      <c r="Q176" s="150"/>
      <c r="R176" s="150"/>
      <c r="S176" s="150"/>
      <c r="T176" s="150"/>
      <c r="U176" s="150"/>
      <c r="V176" s="150"/>
      <c r="W176" s="150"/>
      <c r="X176" s="150"/>
      <c r="Y176" s="150"/>
      <c r="Z176" s="150"/>
      <c r="AA176" s="150"/>
      <c r="AC176" s="388"/>
      <c r="AD176" s="388"/>
      <c r="AE176" s="388"/>
      <c r="CI176" s="1"/>
    </row>
    <row r="177" spans="1:87" x14ac:dyDescent="0.25">
      <c r="A177" s="5" t="s">
        <v>408</v>
      </c>
      <c r="B177" s="5" t="s">
        <v>568</v>
      </c>
      <c r="C177" s="5" t="s">
        <v>185</v>
      </c>
      <c r="D177" s="5" t="s">
        <v>536</v>
      </c>
      <c r="E177" s="52">
        <f t="shared" ca="1" si="2"/>
        <v>30432</v>
      </c>
      <c r="F177" s="5">
        <v>59</v>
      </c>
      <c r="G177" s="50">
        <v>21656</v>
      </c>
      <c r="H177" s="5">
        <v>351175</v>
      </c>
      <c r="I177" s="50">
        <v>29671</v>
      </c>
      <c r="J177" s="5" t="s">
        <v>417</v>
      </c>
      <c r="K177" s="150"/>
      <c r="L177" s="150"/>
      <c r="M177" s="150"/>
      <c r="N177" s="150"/>
      <c r="O177" s="150"/>
      <c r="P177" s="150"/>
      <c r="Q177" s="150"/>
      <c r="R177" s="150"/>
      <c r="S177" s="150"/>
      <c r="T177" s="150"/>
      <c r="U177" s="150"/>
      <c r="V177" s="150"/>
      <c r="W177" s="150"/>
      <c r="X177" s="150"/>
      <c r="Y177" s="150"/>
      <c r="Z177" s="150"/>
      <c r="AA177" s="150"/>
      <c r="AC177" s="388"/>
      <c r="AD177" s="388"/>
      <c r="AE177" s="388"/>
      <c r="CI177" s="1"/>
    </row>
    <row r="178" spans="1:87" x14ac:dyDescent="0.25">
      <c r="A178" s="5" t="s">
        <v>413</v>
      </c>
      <c r="B178" s="5" t="s">
        <v>490</v>
      </c>
      <c r="C178" s="5" t="s">
        <v>456</v>
      </c>
      <c r="D178" s="5" t="s">
        <v>416</v>
      </c>
      <c r="E178" s="52">
        <f t="shared" ca="1" si="2"/>
        <v>21612</v>
      </c>
      <c r="F178" s="5">
        <v>59</v>
      </c>
      <c r="G178" s="50">
        <v>21784</v>
      </c>
      <c r="H178" s="5">
        <v>560345</v>
      </c>
      <c r="I178" s="50">
        <v>29612</v>
      </c>
      <c r="J178" s="5" t="s">
        <v>417</v>
      </c>
      <c r="K178" s="150"/>
      <c r="L178" s="150"/>
      <c r="M178" s="150"/>
      <c r="N178" s="150"/>
      <c r="O178" s="150"/>
      <c r="P178" s="150"/>
      <c r="Q178" s="150"/>
      <c r="R178" s="150"/>
      <c r="S178" s="150"/>
      <c r="T178" s="150"/>
      <c r="U178" s="150"/>
      <c r="V178" s="150"/>
      <c r="W178" s="150"/>
      <c r="X178" s="150"/>
      <c r="Y178" s="150"/>
      <c r="Z178" s="150"/>
      <c r="AA178" s="150"/>
      <c r="AC178" s="388"/>
      <c r="AD178" s="388"/>
      <c r="AE178" s="388"/>
      <c r="CI178" s="1"/>
    </row>
    <row r="179" spans="1:87" x14ac:dyDescent="0.25">
      <c r="A179" s="5" t="s">
        <v>408</v>
      </c>
      <c r="B179" s="5" t="s">
        <v>618</v>
      </c>
      <c r="C179" s="5" t="s">
        <v>444</v>
      </c>
      <c r="D179" s="5" t="s">
        <v>416</v>
      </c>
      <c r="E179" s="52">
        <f t="shared" ca="1" si="2"/>
        <v>24768</v>
      </c>
      <c r="F179" s="5">
        <v>58</v>
      </c>
      <c r="G179" s="50">
        <v>21996</v>
      </c>
      <c r="H179" s="5">
        <v>350291</v>
      </c>
      <c r="I179" s="50">
        <v>29866</v>
      </c>
      <c r="J179" s="5" t="s">
        <v>417</v>
      </c>
      <c r="K179" s="150"/>
      <c r="L179" s="150"/>
      <c r="M179" s="150"/>
      <c r="N179" s="150"/>
      <c r="O179" s="150"/>
      <c r="P179" s="150"/>
      <c r="Q179" s="150"/>
      <c r="R179" s="150"/>
      <c r="S179" s="150"/>
      <c r="T179" s="150"/>
      <c r="U179" s="150"/>
      <c r="V179" s="150"/>
      <c r="W179" s="150"/>
      <c r="X179" s="150"/>
      <c r="Y179" s="150"/>
      <c r="Z179" s="150"/>
      <c r="AA179" s="150"/>
      <c r="CI179" s="1"/>
    </row>
    <row r="180" spans="1:87" x14ac:dyDescent="0.25">
      <c r="A180" s="5" t="s">
        <v>413</v>
      </c>
      <c r="B180" s="5" t="s">
        <v>550</v>
      </c>
      <c r="C180" s="5" t="s">
        <v>571</v>
      </c>
      <c r="D180" s="5" t="s">
        <v>416</v>
      </c>
      <c r="E180" s="52">
        <f t="shared" ca="1" si="2"/>
        <v>24204</v>
      </c>
      <c r="F180" s="5">
        <v>58</v>
      </c>
      <c r="G180" s="50">
        <v>22119</v>
      </c>
      <c r="H180" s="5">
        <v>350854</v>
      </c>
      <c r="I180" s="50">
        <v>29928</v>
      </c>
      <c r="J180" s="5" t="s">
        <v>417</v>
      </c>
      <c r="K180" s="150"/>
      <c r="L180" s="150"/>
      <c r="M180" s="150"/>
      <c r="N180" s="150"/>
      <c r="O180" s="150"/>
      <c r="P180" s="150"/>
      <c r="Q180" s="150"/>
      <c r="R180" s="150"/>
      <c r="S180" s="150"/>
      <c r="T180" s="150"/>
      <c r="U180" s="150"/>
      <c r="V180" s="150"/>
      <c r="W180" s="150"/>
      <c r="X180" s="150"/>
      <c r="Y180" s="150"/>
      <c r="Z180" s="150"/>
      <c r="AA180" s="150"/>
      <c r="CI180" s="1"/>
    </row>
    <row r="181" spans="1:87" x14ac:dyDescent="0.25">
      <c r="A181" s="5" t="s">
        <v>413</v>
      </c>
      <c r="B181" s="5" t="s">
        <v>440</v>
      </c>
      <c r="C181" s="5" t="s">
        <v>435</v>
      </c>
      <c r="D181" s="5" t="s">
        <v>416</v>
      </c>
      <c r="E181" s="52">
        <f t="shared" ca="1" si="2"/>
        <v>30156</v>
      </c>
      <c r="F181" s="5">
        <v>57</v>
      </c>
      <c r="G181" s="50">
        <v>22262</v>
      </c>
      <c r="H181" s="5">
        <v>350920</v>
      </c>
      <c r="I181" s="50">
        <v>29900</v>
      </c>
      <c r="J181" s="5" t="s">
        <v>417</v>
      </c>
      <c r="K181" s="150"/>
      <c r="L181" s="150"/>
      <c r="M181" s="150"/>
      <c r="N181" s="150"/>
      <c r="O181" s="150"/>
      <c r="P181" s="150"/>
      <c r="Q181" s="150"/>
      <c r="R181" s="150"/>
      <c r="S181" s="150"/>
      <c r="T181" s="150"/>
      <c r="U181" s="150"/>
      <c r="V181" s="150"/>
      <c r="W181" s="150"/>
      <c r="X181" s="150"/>
      <c r="Y181" s="150"/>
      <c r="Z181" s="150"/>
      <c r="AA181" s="150"/>
      <c r="AC181" s="421" t="s">
        <v>1556</v>
      </c>
      <c r="AD181" s="421"/>
      <c r="AE181" s="421"/>
      <c r="CI181" s="1"/>
    </row>
    <row r="182" spans="1:87" x14ac:dyDescent="0.25">
      <c r="A182" s="5" t="s">
        <v>413</v>
      </c>
      <c r="B182" s="5" t="s">
        <v>579</v>
      </c>
      <c r="C182" s="5" t="s">
        <v>633</v>
      </c>
      <c r="D182" s="5" t="s">
        <v>416</v>
      </c>
      <c r="E182" s="52">
        <f t="shared" ca="1" si="2"/>
        <v>29940</v>
      </c>
      <c r="F182" s="5">
        <v>58</v>
      </c>
      <c r="G182" s="50">
        <v>21956</v>
      </c>
      <c r="H182" s="5">
        <v>350953</v>
      </c>
      <c r="I182" s="50">
        <v>29810</v>
      </c>
      <c r="J182" s="5" t="s">
        <v>417</v>
      </c>
      <c r="K182" s="150"/>
      <c r="L182" s="150"/>
      <c r="M182" s="150"/>
      <c r="N182" s="150"/>
      <c r="O182" s="150"/>
      <c r="P182" s="150"/>
      <c r="Q182" s="150"/>
      <c r="R182" s="150"/>
      <c r="S182" s="150"/>
      <c r="T182" s="150"/>
      <c r="U182" s="150"/>
      <c r="V182" s="150"/>
      <c r="W182" s="150"/>
      <c r="X182" s="150"/>
      <c r="Y182" s="150"/>
      <c r="Z182" s="150"/>
      <c r="AA182" s="150"/>
      <c r="AC182" s="421"/>
      <c r="AD182" s="421"/>
      <c r="AE182" s="421"/>
      <c r="CI182" s="1"/>
    </row>
    <row r="183" spans="1:87" x14ac:dyDescent="0.25">
      <c r="A183" s="5" t="s">
        <v>454</v>
      </c>
      <c r="B183" s="5" t="s">
        <v>626</v>
      </c>
      <c r="C183" s="5" t="s">
        <v>565</v>
      </c>
      <c r="D183" s="5" t="s">
        <v>473</v>
      </c>
      <c r="E183" s="52">
        <f t="shared" ca="1" si="2"/>
        <v>29328</v>
      </c>
      <c r="F183" s="5">
        <v>58</v>
      </c>
      <c r="G183" s="50">
        <v>21962</v>
      </c>
      <c r="H183" s="5">
        <v>351176</v>
      </c>
      <c r="I183" s="50">
        <v>29735</v>
      </c>
      <c r="J183" s="5" t="s">
        <v>417</v>
      </c>
      <c r="K183" s="150"/>
      <c r="L183" s="150"/>
      <c r="M183" s="150"/>
      <c r="N183" s="150"/>
      <c r="O183" s="150"/>
      <c r="P183" s="150"/>
      <c r="Q183" s="150"/>
      <c r="R183" s="150"/>
      <c r="S183" s="150"/>
      <c r="T183" s="150"/>
      <c r="U183" s="150"/>
      <c r="V183" s="150"/>
      <c r="W183" s="150"/>
      <c r="X183" s="150"/>
      <c r="Y183" s="150"/>
      <c r="Z183" s="150"/>
      <c r="AA183" s="150"/>
      <c r="AC183" s="421"/>
      <c r="AD183" s="421"/>
      <c r="AE183" s="421"/>
      <c r="CI183" s="1"/>
    </row>
    <row r="184" spans="1:87" x14ac:dyDescent="0.25">
      <c r="A184" s="5" t="s">
        <v>413</v>
      </c>
      <c r="B184" s="5" t="s">
        <v>634</v>
      </c>
      <c r="C184" s="5" t="s">
        <v>432</v>
      </c>
      <c r="D184" s="5" t="s">
        <v>460</v>
      </c>
      <c r="E184" s="52">
        <f t="shared" ca="1" si="2"/>
        <v>26676</v>
      </c>
      <c r="F184" s="5">
        <v>58</v>
      </c>
      <c r="G184" s="50">
        <v>21991</v>
      </c>
      <c r="H184" s="5">
        <v>351180</v>
      </c>
      <c r="I184" s="50">
        <v>29915</v>
      </c>
      <c r="J184" s="5" t="s">
        <v>417</v>
      </c>
      <c r="K184" s="150"/>
      <c r="L184" s="150"/>
      <c r="M184" s="150"/>
      <c r="N184" s="150"/>
      <c r="O184" s="150"/>
      <c r="P184" s="150"/>
      <c r="Q184" s="150"/>
      <c r="R184" s="150"/>
      <c r="S184" s="150"/>
      <c r="T184" s="150"/>
      <c r="U184" s="150"/>
      <c r="V184" s="150"/>
      <c r="W184" s="150"/>
      <c r="X184" s="150"/>
      <c r="Y184" s="150"/>
      <c r="Z184" s="150"/>
      <c r="AA184" s="150"/>
      <c r="AC184" s="421"/>
      <c r="AD184" s="421"/>
      <c r="AE184" s="421"/>
      <c r="CI184" s="1"/>
    </row>
    <row r="185" spans="1:87" x14ac:dyDescent="0.25">
      <c r="A185" s="5" t="s">
        <v>408</v>
      </c>
      <c r="B185" s="5" t="s">
        <v>635</v>
      </c>
      <c r="C185" s="5" t="s">
        <v>527</v>
      </c>
      <c r="D185" s="5" t="s">
        <v>636</v>
      </c>
      <c r="E185" s="52">
        <f t="shared" ca="1" si="2"/>
        <v>21336</v>
      </c>
      <c r="F185" s="5">
        <v>57</v>
      </c>
      <c r="G185" s="50">
        <v>22211</v>
      </c>
      <c r="H185" s="5">
        <v>560358</v>
      </c>
      <c r="I185" s="50">
        <v>29928</v>
      </c>
      <c r="J185" s="5" t="s">
        <v>417</v>
      </c>
      <c r="K185" s="150"/>
      <c r="L185" s="150"/>
      <c r="M185" s="150"/>
      <c r="N185" s="150"/>
      <c r="O185" s="150"/>
      <c r="P185" s="150"/>
      <c r="Q185" s="150"/>
      <c r="R185" s="150"/>
      <c r="S185" s="150"/>
      <c r="T185" s="150"/>
      <c r="U185" s="150"/>
      <c r="V185" s="150"/>
      <c r="W185" s="150"/>
      <c r="X185" s="150"/>
      <c r="Y185" s="150"/>
      <c r="Z185" s="150"/>
      <c r="AA185" s="150"/>
      <c r="AC185" s="421"/>
      <c r="AD185" s="421"/>
      <c r="AE185" s="421"/>
      <c r="CI185" s="1"/>
    </row>
    <row r="186" spans="1:87" x14ac:dyDescent="0.25">
      <c r="A186" s="5" t="s">
        <v>413</v>
      </c>
      <c r="B186" s="5" t="s">
        <v>418</v>
      </c>
      <c r="C186" s="5" t="s">
        <v>489</v>
      </c>
      <c r="D186" s="5" t="s">
        <v>460</v>
      </c>
      <c r="E186" s="52">
        <f t="shared" ca="1" si="2"/>
        <v>20112</v>
      </c>
      <c r="F186" s="5">
        <v>57</v>
      </c>
      <c r="G186" s="50">
        <v>22392</v>
      </c>
      <c r="H186" s="5">
        <v>350615</v>
      </c>
      <c r="I186" s="50">
        <v>29851</v>
      </c>
      <c r="J186" s="5" t="s">
        <v>417</v>
      </c>
      <c r="K186" s="150"/>
      <c r="L186" s="150"/>
      <c r="M186" s="150"/>
      <c r="N186" s="150"/>
      <c r="O186" s="150"/>
      <c r="P186" s="150"/>
      <c r="Q186" s="150"/>
      <c r="R186" s="150"/>
      <c r="S186" s="150"/>
      <c r="T186" s="150"/>
      <c r="U186" s="150"/>
      <c r="V186" s="150"/>
      <c r="W186" s="150"/>
      <c r="X186" s="150"/>
      <c r="Y186" s="150"/>
      <c r="Z186" s="150"/>
      <c r="AA186" s="150"/>
      <c r="AC186" s="421"/>
      <c r="AD186" s="421"/>
      <c r="AE186" s="421"/>
      <c r="CI186" s="1"/>
    </row>
    <row r="187" spans="1:87" x14ac:dyDescent="0.25">
      <c r="A187" s="5" t="s">
        <v>413</v>
      </c>
      <c r="B187" s="5" t="s">
        <v>550</v>
      </c>
      <c r="C187" s="5" t="s">
        <v>637</v>
      </c>
      <c r="D187" s="5" t="s">
        <v>638</v>
      </c>
      <c r="E187" s="52">
        <f t="shared" ca="1" si="2"/>
        <v>27504</v>
      </c>
      <c r="F187" s="5">
        <v>57</v>
      </c>
      <c r="G187" s="50">
        <v>22421</v>
      </c>
      <c r="H187" s="5">
        <v>350358</v>
      </c>
      <c r="I187" s="50">
        <v>29627</v>
      </c>
      <c r="J187" s="5" t="s">
        <v>417</v>
      </c>
      <c r="K187" s="150"/>
      <c r="L187" s="150"/>
      <c r="M187" s="150"/>
      <c r="N187" s="150"/>
      <c r="O187" s="150"/>
      <c r="P187" s="150"/>
      <c r="Q187" s="150"/>
      <c r="R187" s="150"/>
      <c r="S187" s="150"/>
      <c r="T187" s="150"/>
      <c r="U187" s="150"/>
      <c r="V187" s="150"/>
      <c r="W187" s="150"/>
      <c r="X187" s="150"/>
      <c r="Y187" s="150"/>
      <c r="Z187" s="150"/>
      <c r="AA187" s="150"/>
      <c r="AC187" s="421"/>
      <c r="AD187" s="421"/>
      <c r="AE187" s="421"/>
      <c r="CI187" s="1"/>
    </row>
    <row r="188" spans="1:87" x14ac:dyDescent="0.25">
      <c r="A188" s="5" t="s">
        <v>413</v>
      </c>
      <c r="B188" s="5" t="s">
        <v>639</v>
      </c>
      <c r="C188" s="5" t="s">
        <v>515</v>
      </c>
      <c r="D188" s="5" t="s">
        <v>416</v>
      </c>
      <c r="E188" s="52">
        <f t="shared" ca="1" si="2"/>
        <v>18984</v>
      </c>
      <c r="F188" s="5">
        <v>57</v>
      </c>
      <c r="G188" s="50">
        <v>22444</v>
      </c>
      <c r="H188" s="5">
        <v>350194</v>
      </c>
      <c r="I188" s="50">
        <v>29741</v>
      </c>
      <c r="J188" s="5" t="s">
        <v>417</v>
      </c>
      <c r="K188" s="150"/>
      <c r="L188" s="150"/>
      <c r="M188" s="150"/>
      <c r="N188" s="150"/>
      <c r="O188" s="150"/>
      <c r="P188" s="150"/>
      <c r="Q188" s="150"/>
      <c r="R188" s="150"/>
      <c r="S188" s="150"/>
      <c r="T188" s="150"/>
      <c r="U188" s="150"/>
      <c r="V188" s="150"/>
      <c r="W188" s="150"/>
      <c r="X188" s="150"/>
      <c r="Y188" s="150"/>
      <c r="Z188" s="150"/>
      <c r="AA188" s="150"/>
      <c r="AC188" s="421"/>
      <c r="AD188" s="421"/>
      <c r="AE188" s="421"/>
      <c r="CI188" s="1"/>
    </row>
    <row r="189" spans="1:87" x14ac:dyDescent="0.25">
      <c r="A189" s="5" t="s">
        <v>413</v>
      </c>
      <c r="B189" s="5" t="s">
        <v>610</v>
      </c>
      <c r="C189" s="5" t="s">
        <v>640</v>
      </c>
      <c r="D189" s="5" t="s">
        <v>416</v>
      </c>
      <c r="E189" s="52">
        <f t="shared" ca="1" si="2"/>
        <v>19932</v>
      </c>
      <c r="F189" s="5">
        <v>57</v>
      </c>
      <c r="G189" s="50">
        <v>22404</v>
      </c>
      <c r="H189" s="5">
        <v>351084</v>
      </c>
      <c r="I189" s="50">
        <v>29723</v>
      </c>
      <c r="J189" s="5" t="s">
        <v>417</v>
      </c>
      <c r="K189" s="150"/>
      <c r="L189" s="150"/>
      <c r="M189" s="150"/>
      <c r="N189" s="150"/>
      <c r="O189" s="150"/>
      <c r="P189" s="150"/>
      <c r="Q189" s="150"/>
      <c r="R189" s="150"/>
      <c r="S189" s="150"/>
      <c r="T189" s="150"/>
      <c r="U189" s="150"/>
      <c r="V189" s="150"/>
      <c r="W189" s="150"/>
      <c r="X189" s="150"/>
      <c r="Y189" s="150"/>
      <c r="Z189" s="150"/>
      <c r="AA189" s="150"/>
      <c r="AC189" s="421"/>
      <c r="AD189" s="421"/>
      <c r="AE189" s="421"/>
      <c r="CI189" s="1"/>
    </row>
    <row r="190" spans="1:87" x14ac:dyDescent="0.25">
      <c r="A190" s="5" t="s">
        <v>413</v>
      </c>
      <c r="B190" s="5" t="s">
        <v>541</v>
      </c>
      <c r="C190" s="5" t="s">
        <v>596</v>
      </c>
      <c r="D190" s="5" t="s">
        <v>622</v>
      </c>
      <c r="E190" s="52">
        <f t="shared" ca="1" si="2"/>
        <v>19548</v>
      </c>
      <c r="F190" s="5">
        <v>59</v>
      </c>
      <c r="G190" s="50">
        <v>21614</v>
      </c>
      <c r="H190" s="5">
        <v>560366</v>
      </c>
      <c r="I190" s="50">
        <v>29740</v>
      </c>
      <c r="J190" s="5" t="s">
        <v>417</v>
      </c>
      <c r="K190" s="150"/>
      <c r="L190" s="150"/>
      <c r="M190" s="150"/>
      <c r="N190" s="150"/>
      <c r="O190" s="150"/>
      <c r="P190" s="150"/>
      <c r="Q190" s="150"/>
      <c r="R190" s="150"/>
      <c r="S190" s="150"/>
      <c r="T190" s="150"/>
      <c r="U190" s="150"/>
      <c r="V190" s="150"/>
      <c r="W190" s="150"/>
      <c r="X190" s="150"/>
      <c r="Y190" s="150"/>
      <c r="Z190" s="150"/>
      <c r="AA190" s="150"/>
      <c r="AC190" s="421"/>
      <c r="AD190" s="421"/>
      <c r="AE190" s="421"/>
      <c r="CI190" s="1"/>
    </row>
    <row r="191" spans="1:87" x14ac:dyDescent="0.25">
      <c r="A191" s="5" t="s">
        <v>408</v>
      </c>
      <c r="B191" s="5" t="s">
        <v>152</v>
      </c>
      <c r="C191" s="5" t="s">
        <v>527</v>
      </c>
      <c r="D191" s="5" t="s">
        <v>422</v>
      </c>
      <c r="E191" s="52">
        <f t="shared" ca="1" si="2"/>
        <v>26184</v>
      </c>
      <c r="F191" s="5">
        <v>59</v>
      </c>
      <c r="G191" s="50">
        <v>21673</v>
      </c>
      <c r="H191" s="5">
        <v>351121</v>
      </c>
      <c r="I191" s="50">
        <v>29711</v>
      </c>
      <c r="J191" s="5" t="s">
        <v>417</v>
      </c>
      <c r="K191" s="150"/>
      <c r="L191" s="150"/>
      <c r="M191" s="150"/>
      <c r="N191" s="150"/>
      <c r="O191" s="150"/>
      <c r="P191" s="150"/>
      <c r="Q191" s="150"/>
      <c r="R191" s="150"/>
      <c r="S191" s="150"/>
      <c r="T191" s="150"/>
      <c r="U191" s="150"/>
      <c r="V191" s="150"/>
      <c r="W191" s="150"/>
      <c r="X191" s="150"/>
      <c r="Y191" s="150"/>
      <c r="Z191" s="150"/>
      <c r="AA191" s="150"/>
      <c r="AC191" s="421"/>
      <c r="AD191" s="421"/>
      <c r="AE191" s="421"/>
      <c r="CI191" s="1"/>
    </row>
    <row r="192" spans="1:87" x14ac:dyDescent="0.25">
      <c r="A192" s="5" t="s">
        <v>408</v>
      </c>
      <c r="B192" s="5" t="s">
        <v>569</v>
      </c>
      <c r="C192" s="5" t="s">
        <v>641</v>
      </c>
      <c r="D192" s="5" t="s">
        <v>642</v>
      </c>
      <c r="E192" s="52">
        <f t="shared" ca="1" si="2"/>
        <v>19164</v>
      </c>
      <c r="F192" s="5">
        <v>57</v>
      </c>
      <c r="G192" s="50">
        <v>22232</v>
      </c>
      <c r="H192" s="5">
        <v>350768</v>
      </c>
      <c r="I192" s="50">
        <v>29930</v>
      </c>
      <c r="J192" s="5" t="s">
        <v>417</v>
      </c>
      <c r="K192" s="150"/>
      <c r="L192" s="150"/>
      <c r="M192" s="150"/>
      <c r="N192" s="150"/>
      <c r="O192" s="150"/>
      <c r="P192" s="150"/>
      <c r="Q192" s="150"/>
      <c r="R192" s="150"/>
      <c r="S192" s="150"/>
      <c r="T192" s="150"/>
      <c r="U192" s="150"/>
      <c r="V192" s="150"/>
      <c r="W192" s="150"/>
      <c r="X192" s="150"/>
      <c r="Y192" s="150"/>
      <c r="Z192" s="150"/>
      <c r="AA192" s="150"/>
      <c r="AC192" s="421"/>
      <c r="AD192" s="421"/>
      <c r="AE192" s="421"/>
      <c r="CI192" s="1"/>
    </row>
    <row r="193" spans="1:87" x14ac:dyDescent="0.25">
      <c r="A193" s="5" t="s">
        <v>413</v>
      </c>
      <c r="B193" s="5" t="s">
        <v>531</v>
      </c>
      <c r="C193" s="5" t="s">
        <v>435</v>
      </c>
      <c r="D193" s="5" t="s">
        <v>457</v>
      </c>
      <c r="E193" s="52">
        <f t="shared" ca="1" si="2"/>
        <v>25356</v>
      </c>
      <c r="F193" s="5">
        <v>58</v>
      </c>
      <c r="G193" s="50">
        <v>22053</v>
      </c>
      <c r="H193" s="5">
        <v>350155</v>
      </c>
      <c r="I193" s="50">
        <v>29594</v>
      </c>
      <c r="J193" s="5" t="s">
        <v>421</v>
      </c>
      <c r="K193" s="150"/>
      <c r="L193" s="150"/>
      <c r="M193" s="150"/>
      <c r="N193" s="150"/>
      <c r="O193" s="150"/>
      <c r="P193" s="150"/>
      <c r="Q193" s="150"/>
      <c r="R193" s="150"/>
      <c r="S193" s="150"/>
      <c r="T193" s="150"/>
      <c r="U193" s="150"/>
      <c r="V193" s="150"/>
      <c r="W193" s="150"/>
      <c r="X193" s="150"/>
      <c r="Y193" s="150"/>
      <c r="Z193" s="150"/>
      <c r="AA193" s="150"/>
      <c r="AC193" s="421"/>
      <c r="AD193" s="421"/>
      <c r="AE193" s="421"/>
      <c r="CI193" s="1"/>
    </row>
    <row r="194" spans="1:87" x14ac:dyDescent="0.25">
      <c r="A194" s="5" t="s">
        <v>413</v>
      </c>
      <c r="B194" s="5" t="s">
        <v>461</v>
      </c>
      <c r="C194" s="5" t="s">
        <v>435</v>
      </c>
      <c r="D194" s="5" t="s">
        <v>643</v>
      </c>
      <c r="E194" s="52">
        <f t="shared" ca="1" si="2"/>
        <v>30396</v>
      </c>
      <c r="F194" s="5">
        <v>57</v>
      </c>
      <c r="G194" s="50">
        <v>22366</v>
      </c>
      <c r="H194" s="5">
        <v>350554</v>
      </c>
      <c r="I194" s="50">
        <v>29728</v>
      </c>
      <c r="J194" s="5" t="s">
        <v>421</v>
      </c>
      <c r="K194" s="150"/>
      <c r="L194" s="150"/>
      <c r="M194" s="150"/>
      <c r="N194" s="150"/>
      <c r="O194" s="150"/>
      <c r="P194" s="150"/>
      <c r="Q194" s="150"/>
      <c r="R194" s="150"/>
      <c r="S194" s="150"/>
      <c r="T194" s="150"/>
      <c r="U194" s="150"/>
      <c r="V194" s="150"/>
      <c r="W194" s="150"/>
      <c r="X194" s="150"/>
      <c r="Y194" s="150"/>
      <c r="Z194" s="150"/>
      <c r="AA194" s="150"/>
      <c r="AC194" s="421"/>
      <c r="AD194" s="421"/>
      <c r="AE194" s="421"/>
      <c r="CI194" s="1"/>
    </row>
    <row r="195" spans="1:87" x14ac:dyDescent="0.25">
      <c r="A195" s="5" t="s">
        <v>413</v>
      </c>
      <c r="B195" s="5" t="s">
        <v>450</v>
      </c>
      <c r="C195" s="5" t="s">
        <v>585</v>
      </c>
      <c r="D195" s="5" t="s">
        <v>416</v>
      </c>
      <c r="E195" s="52">
        <f t="shared" ca="1" si="2"/>
        <v>23940</v>
      </c>
      <c r="F195" s="5">
        <v>57</v>
      </c>
      <c r="G195" s="50">
        <v>22391</v>
      </c>
      <c r="H195" s="5">
        <v>350299</v>
      </c>
      <c r="I195" s="50">
        <v>29749</v>
      </c>
      <c r="J195" s="5" t="s">
        <v>421</v>
      </c>
      <c r="K195" s="150"/>
      <c r="L195" s="150"/>
      <c r="M195" s="150"/>
      <c r="N195" s="150"/>
      <c r="O195" s="150"/>
      <c r="P195" s="150"/>
      <c r="Q195" s="150"/>
      <c r="R195" s="150"/>
      <c r="S195" s="150"/>
      <c r="T195" s="150"/>
      <c r="U195" s="150"/>
      <c r="V195" s="150"/>
      <c r="W195" s="150"/>
      <c r="X195" s="150"/>
      <c r="Y195" s="150"/>
      <c r="Z195" s="150"/>
      <c r="AA195" s="150"/>
      <c r="AC195" s="421"/>
      <c r="AD195" s="421"/>
      <c r="AE195" s="421"/>
      <c r="CI195" s="1"/>
    </row>
    <row r="196" spans="1:87" x14ac:dyDescent="0.25">
      <c r="A196" s="5" t="s">
        <v>413</v>
      </c>
      <c r="B196" s="5" t="s">
        <v>410</v>
      </c>
      <c r="C196" s="5" t="s">
        <v>644</v>
      </c>
      <c r="D196" s="5" t="s">
        <v>422</v>
      </c>
      <c r="E196" s="52">
        <f t="shared" ca="1" si="2"/>
        <v>29712</v>
      </c>
      <c r="F196" s="5">
        <v>57</v>
      </c>
      <c r="G196" s="50">
        <v>22497</v>
      </c>
      <c r="H196" s="5">
        <v>351064</v>
      </c>
      <c r="I196" s="50">
        <v>29709</v>
      </c>
      <c r="J196" s="5" t="s">
        <v>421</v>
      </c>
      <c r="K196" s="150"/>
      <c r="L196" s="150"/>
      <c r="M196" s="150"/>
      <c r="N196" s="150"/>
      <c r="O196" s="150"/>
      <c r="P196" s="150"/>
      <c r="Q196" s="150"/>
      <c r="R196" s="150"/>
      <c r="S196" s="150"/>
      <c r="T196" s="150"/>
      <c r="U196" s="150"/>
      <c r="V196" s="150"/>
      <c r="W196" s="150"/>
      <c r="X196" s="150"/>
      <c r="Y196" s="150"/>
      <c r="Z196" s="150"/>
      <c r="AA196" s="150"/>
      <c r="AC196" s="421"/>
      <c r="AD196" s="421"/>
      <c r="AE196" s="421"/>
      <c r="CI196" s="1"/>
    </row>
    <row r="197" spans="1:87" x14ac:dyDescent="0.25">
      <c r="A197" s="5" t="s">
        <v>413</v>
      </c>
      <c r="B197" s="5" t="s">
        <v>645</v>
      </c>
      <c r="C197" s="5" t="s">
        <v>489</v>
      </c>
      <c r="D197" s="5" t="s">
        <v>457</v>
      </c>
      <c r="E197" s="52">
        <f t="shared" ca="1" si="2"/>
        <v>20784</v>
      </c>
      <c r="F197" s="5">
        <v>57</v>
      </c>
      <c r="G197" s="50">
        <v>22343</v>
      </c>
      <c r="H197" s="5">
        <v>350987</v>
      </c>
      <c r="I197" s="50">
        <v>29945</v>
      </c>
      <c r="J197" s="5" t="s">
        <v>421</v>
      </c>
      <c r="K197" s="150"/>
      <c r="L197" s="150"/>
      <c r="M197" s="150"/>
      <c r="N197" s="150"/>
      <c r="O197" s="150"/>
      <c r="P197" s="150"/>
      <c r="Q197" s="150"/>
      <c r="R197" s="150"/>
      <c r="S197" s="150"/>
      <c r="T197" s="150"/>
      <c r="U197" s="150"/>
      <c r="V197" s="150"/>
      <c r="W197" s="150"/>
      <c r="X197" s="150"/>
      <c r="Y197" s="150"/>
      <c r="Z197" s="150"/>
      <c r="AA197" s="150"/>
      <c r="CI197" s="1"/>
    </row>
    <row r="198" spans="1:87" x14ac:dyDescent="0.25">
      <c r="A198" s="5" t="s">
        <v>408</v>
      </c>
      <c r="B198" s="5" t="s">
        <v>423</v>
      </c>
      <c r="C198" s="5" t="s">
        <v>169</v>
      </c>
      <c r="D198" s="5" t="s">
        <v>619</v>
      </c>
      <c r="E198" s="52">
        <f t="shared" ca="1" si="2"/>
        <v>30660</v>
      </c>
      <c r="F198" s="5">
        <v>61</v>
      </c>
      <c r="G198" s="50">
        <v>21082</v>
      </c>
      <c r="H198" s="5">
        <v>350021</v>
      </c>
      <c r="I198" s="50">
        <v>29779</v>
      </c>
      <c r="J198" s="5" t="s">
        <v>421</v>
      </c>
      <c r="K198" s="150"/>
      <c r="L198" s="150"/>
      <c r="M198" s="150"/>
      <c r="N198" s="150"/>
      <c r="O198" s="150"/>
      <c r="P198" s="150"/>
      <c r="Q198" s="150"/>
      <c r="R198" s="150"/>
      <c r="S198" s="150"/>
      <c r="T198" s="150"/>
      <c r="U198" s="150"/>
      <c r="V198" s="150"/>
      <c r="W198" s="150"/>
      <c r="X198" s="150"/>
      <c r="Y198" s="150"/>
      <c r="Z198" s="150"/>
      <c r="AA198" s="150"/>
      <c r="CI198" s="1"/>
    </row>
    <row r="199" spans="1:87" x14ac:dyDescent="0.25">
      <c r="A199" s="5" t="s">
        <v>408</v>
      </c>
      <c r="B199" s="5" t="s">
        <v>646</v>
      </c>
      <c r="C199" s="5" t="s">
        <v>152</v>
      </c>
      <c r="D199" s="5" t="s">
        <v>470</v>
      </c>
      <c r="E199" s="52">
        <f t="shared" ca="1" si="2"/>
        <v>30660</v>
      </c>
      <c r="F199" s="5">
        <v>60</v>
      </c>
      <c r="G199" s="50">
        <v>21370</v>
      </c>
      <c r="H199" s="5">
        <v>350933</v>
      </c>
      <c r="I199" s="50">
        <v>29648</v>
      </c>
      <c r="J199" s="5" t="s">
        <v>421</v>
      </c>
      <c r="K199" s="150"/>
      <c r="L199" s="150"/>
      <c r="M199" s="150"/>
      <c r="N199" s="150"/>
      <c r="O199" s="150"/>
      <c r="P199" s="150"/>
      <c r="Q199" s="150"/>
      <c r="R199" s="150"/>
      <c r="S199" s="150"/>
      <c r="T199" s="150"/>
      <c r="U199" s="150"/>
      <c r="V199" s="150"/>
      <c r="W199" s="150"/>
      <c r="X199" s="150"/>
      <c r="Y199" s="150"/>
      <c r="Z199" s="150"/>
      <c r="AA199" s="150"/>
      <c r="AC199" s="381" t="s">
        <v>1557</v>
      </c>
      <c r="AD199" s="381"/>
      <c r="AE199" s="381"/>
      <c r="AF199" s="381"/>
      <c r="AG199" s="381"/>
      <c r="AH199" s="381"/>
      <c r="AI199" s="381"/>
      <c r="AJ199" s="381"/>
      <c r="AK199" s="381"/>
      <c r="CI199" s="1"/>
    </row>
    <row r="200" spans="1:87" x14ac:dyDescent="0.25">
      <c r="A200" s="5" t="s">
        <v>408</v>
      </c>
      <c r="B200" s="5" t="s">
        <v>564</v>
      </c>
      <c r="C200" s="5" t="s">
        <v>535</v>
      </c>
      <c r="D200" s="5" t="s">
        <v>463</v>
      </c>
      <c r="E200" s="52">
        <f t="shared" ca="1" si="2"/>
        <v>29088</v>
      </c>
      <c r="F200" s="5">
        <v>60</v>
      </c>
      <c r="G200" s="50">
        <v>21339</v>
      </c>
      <c r="H200" s="5">
        <v>351247</v>
      </c>
      <c r="I200" s="50">
        <v>29870</v>
      </c>
      <c r="J200" s="5" t="s">
        <v>421</v>
      </c>
      <c r="K200" s="150"/>
      <c r="L200" s="150"/>
      <c r="M200" s="150"/>
      <c r="N200" s="150"/>
      <c r="O200" s="150"/>
      <c r="P200" s="150"/>
      <c r="Q200" s="150"/>
      <c r="R200" s="150"/>
      <c r="S200" s="150"/>
      <c r="T200" s="150"/>
      <c r="U200" s="150"/>
      <c r="V200" s="150"/>
      <c r="W200" s="150"/>
      <c r="X200" s="150"/>
      <c r="Y200" s="150"/>
      <c r="Z200" s="150"/>
      <c r="AA200" s="150"/>
      <c r="AC200" s="381"/>
      <c r="AD200" s="381"/>
      <c r="AE200" s="381"/>
      <c r="AF200" s="381"/>
      <c r="AG200" s="381"/>
      <c r="AH200" s="381"/>
      <c r="AI200" s="381"/>
      <c r="AJ200" s="381"/>
      <c r="AK200" s="381"/>
      <c r="CI200" s="1"/>
    </row>
    <row r="201" spans="1:87" x14ac:dyDescent="0.25">
      <c r="A201" s="5" t="s">
        <v>408</v>
      </c>
      <c r="B201" s="5" t="s">
        <v>423</v>
      </c>
      <c r="C201" s="5" t="s">
        <v>527</v>
      </c>
      <c r="D201" s="5" t="s">
        <v>536</v>
      </c>
      <c r="E201" s="52">
        <f t="shared" ca="1" si="2"/>
        <v>21876</v>
      </c>
      <c r="F201" s="5">
        <v>59</v>
      </c>
      <c r="G201" s="50">
        <v>21607</v>
      </c>
      <c r="H201" s="5">
        <v>350463</v>
      </c>
      <c r="I201" s="50">
        <v>29784</v>
      </c>
      <c r="J201" s="5" t="s">
        <v>421</v>
      </c>
      <c r="K201" s="150"/>
      <c r="L201" s="150"/>
      <c r="M201" s="150"/>
      <c r="N201" s="150"/>
      <c r="O201" s="150"/>
      <c r="P201" s="150"/>
      <c r="Q201" s="150"/>
      <c r="R201" s="150"/>
      <c r="S201" s="150"/>
      <c r="T201" s="150"/>
      <c r="U201" s="150"/>
      <c r="V201" s="150"/>
      <c r="W201" s="150"/>
      <c r="X201" s="150"/>
      <c r="Y201" s="150"/>
      <c r="Z201" s="150"/>
      <c r="AA201" s="150"/>
      <c r="CI201" s="1"/>
    </row>
    <row r="202" spans="1:87" x14ac:dyDescent="0.25">
      <c r="A202" s="5" t="s">
        <v>413</v>
      </c>
      <c r="B202" s="5" t="s">
        <v>464</v>
      </c>
      <c r="C202" s="5" t="s">
        <v>600</v>
      </c>
      <c r="D202" s="5" t="s">
        <v>416</v>
      </c>
      <c r="E202" s="52">
        <f t="shared" ca="1" si="2"/>
        <v>19068</v>
      </c>
      <c r="F202" s="5">
        <v>57</v>
      </c>
      <c r="G202" s="50">
        <v>22258</v>
      </c>
      <c r="H202" s="5">
        <v>350405</v>
      </c>
      <c r="I202" s="50">
        <v>29851</v>
      </c>
      <c r="J202" s="5" t="s">
        <v>421</v>
      </c>
      <c r="K202" s="150"/>
      <c r="L202" s="150"/>
      <c r="M202" s="150"/>
      <c r="N202" s="150"/>
      <c r="O202" s="150"/>
      <c r="P202" s="150"/>
      <c r="Q202" s="150"/>
      <c r="R202" s="150"/>
      <c r="S202" s="150"/>
      <c r="T202" s="150"/>
      <c r="U202" s="150"/>
      <c r="V202" s="150"/>
      <c r="W202" s="150"/>
      <c r="X202" s="150"/>
      <c r="Y202" s="150"/>
      <c r="Z202" s="150"/>
      <c r="AA202" s="150"/>
      <c r="CI202" s="1"/>
    </row>
    <row r="203" spans="1:87" x14ac:dyDescent="0.25">
      <c r="A203" s="5" t="s">
        <v>408</v>
      </c>
      <c r="B203" s="5" t="s">
        <v>499</v>
      </c>
      <c r="C203" s="5" t="s">
        <v>527</v>
      </c>
      <c r="D203" s="5" t="s">
        <v>445</v>
      </c>
      <c r="E203" s="52">
        <f t="shared" ca="1" si="2"/>
        <v>21876</v>
      </c>
      <c r="F203" s="5">
        <v>58</v>
      </c>
      <c r="G203" s="50">
        <v>22101</v>
      </c>
      <c r="H203" s="5">
        <v>351009</v>
      </c>
      <c r="I203" s="50">
        <v>29679</v>
      </c>
      <c r="J203" s="5" t="s">
        <v>466</v>
      </c>
      <c r="K203" s="150"/>
      <c r="L203" s="150"/>
      <c r="M203" s="150"/>
      <c r="N203" s="150"/>
      <c r="O203" s="150"/>
      <c r="P203" s="150"/>
      <c r="Q203" s="150"/>
      <c r="R203" s="150"/>
      <c r="S203" s="150"/>
      <c r="T203" s="150"/>
      <c r="U203" s="150"/>
      <c r="V203" s="150"/>
      <c r="W203" s="150"/>
      <c r="X203" s="150"/>
      <c r="Y203" s="150"/>
      <c r="Z203" s="150"/>
      <c r="AA203" s="150"/>
      <c r="CI203" s="1"/>
    </row>
    <row r="204" spans="1:87" x14ac:dyDescent="0.25">
      <c r="A204" s="5" t="s">
        <v>413</v>
      </c>
      <c r="B204" s="5" t="s">
        <v>568</v>
      </c>
      <c r="C204" s="5" t="s">
        <v>496</v>
      </c>
      <c r="D204" s="5" t="s">
        <v>460</v>
      </c>
      <c r="E204" s="52">
        <f t="shared" ca="1" si="2"/>
        <v>29940</v>
      </c>
      <c r="F204" s="5">
        <v>56</v>
      </c>
      <c r="G204" s="50">
        <v>22610</v>
      </c>
      <c r="H204" s="5">
        <v>350983</v>
      </c>
      <c r="I204" s="50">
        <v>29946</v>
      </c>
      <c r="J204" s="5" t="s">
        <v>466</v>
      </c>
      <c r="K204" s="150"/>
      <c r="L204" s="150"/>
      <c r="M204" s="150"/>
      <c r="N204" s="150"/>
      <c r="O204" s="150"/>
      <c r="P204" s="150"/>
      <c r="Q204" s="150"/>
      <c r="R204" s="150"/>
      <c r="S204" s="150"/>
      <c r="T204" s="150"/>
      <c r="U204" s="150"/>
      <c r="V204" s="150"/>
      <c r="W204" s="150"/>
      <c r="X204" s="150"/>
      <c r="Y204" s="150"/>
      <c r="Z204" s="150"/>
      <c r="AA204" s="150"/>
      <c r="CI204" s="1"/>
    </row>
    <row r="205" spans="1:87" x14ac:dyDescent="0.25">
      <c r="A205" s="5" t="s">
        <v>413</v>
      </c>
      <c r="B205" s="5" t="s">
        <v>500</v>
      </c>
      <c r="C205" s="5" t="s">
        <v>647</v>
      </c>
      <c r="D205" s="5" t="s">
        <v>508</v>
      </c>
      <c r="E205" s="52">
        <f t="shared" ca="1" si="2"/>
        <v>26508</v>
      </c>
      <c r="F205" s="5">
        <v>56</v>
      </c>
      <c r="G205" s="50">
        <v>22640</v>
      </c>
      <c r="H205" s="5">
        <v>350006</v>
      </c>
      <c r="I205" s="50">
        <v>29901</v>
      </c>
      <c r="J205" s="5" t="s">
        <v>466</v>
      </c>
      <c r="K205" s="150"/>
      <c r="L205" s="150"/>
      <c r="M205" s="150"/>
      <c r="N205" s="150"/>
      <c r="O205" s="150"/>
      <c r="P205" s="150"/>
      <c r="Q205" s="150"/>
      <c r="R205" s="150"/>
      <c r="S205" s="150"/>
      <c r="T205" s="150"/>
      <c r="U205" s="150"/>
      <c r="V205" s="150"/>
      <c r="W205" s="150"/>
      <c r="X205" s="150"/>
      <c r="Y205" s="150"/>
      <c r="Z205" s="150"/>
      <c r="AA205" s="150"/>
      <c r="CI205" s="1"/>
    </row>
    <row r="206" spans="1:87" x14ac:dyDescent="0.25">
      <c r="A206" s="5" t="s">
        <v>413</v>
      </c>
      <c r="B206" s="5" t="s">
        <v>512</v>
      </c>
      <c r="C206" s="5" t="s">
        <v>91</v>
      </c>
      <c r="D206" s="5" t="s">
        <v>530</v>
      </c>
      <c r="E206" s="52">
        <f t="shared" ca="1" si="2"/>
        <v>21708</v>
      </c>
      <c r="F206" s="5">
        <v>56</v>
      </c>
      <c r="G206" s="50">
        <v>22901</v>
      </c>
      <c r="H206" s="5">
        <v>350727</v>
      </c>
      <c r="I206" s="50">
        <v>29916</v>
      </c>
      <c r="J206" s="5" t="s">
        <v>466</v>
      </c>
      <c r="K206" s="150"/>
      <c r="L206" s="150"/>
      <c r="M206" s="150"/>
      <c r="N206" s="150"/>
      <c r="O206" s="150"/>
      <c r="P206" s="150"/>
      <c r="Q206" s="150"/>
      <c r="R206" s="150"/>
      <c r="S206" s="150"/>
      <c r="T206" s="150"/>
      <c r="U206" s="150"/>
      <c r="V206" s="150"/>
      <c r="W206" s="150"/>
      <c r="X206" s="150"/>
      <c r="Y206" s="150"/>
      <c r="Z206" s="150"/>
      <c r="AA206" s="150"/>
      <c r="CI206" s="1"/>
    </row>
    <row r="207" spans="1:87" x14ac:dyDescent="0.25">
      <c r="A207" s="5" t="s">
        <v>408</v>
      </c>
      <c r="B207" s="5" t="s">
        <v>549</v>
      </c>
      <c r="C207" s="5" t="s">
        <v>459</v>
      </c>
      <c r="D207" s="5" t="s">
        <v>445</v>
      </c>
      <c r="E207" s="52">
        <f t="shared" ca="1" si="2"/>
        <v>22872</v>
      </c>
      <c r="F207" s="5">
        <v>59</v>
      </c>
      <c r="G207" s="50">
        <v>21617</v>
      </c>
      <c r="H207" s="5">
        <v>350931</v>
      </c>
      <c r="I207" s="50">
        <v>29674</v>
      </c>
      <c r="J207" s="5" t="s">
        <v>466</v>
      </c>
      <c r="K207" s="150"/>
      <c r="L207" s="150"/>
      <c r="M207" s="150"/>
      <c r="N207" s="150"/>
      <c r="O207" s="150"/>
      <c r="P207" s="150"/>
      <c r="Q207" s="150"/>
      <c r="R207" s="150"/>
      <c r="S207" s="150"/>
      <c r="T207" s="150"/>
      <c r="U207" s="150"/>
      <c r="V207" s="150"/>
      <c r="W207" s="150"/>
      <c r="X207" s="150"/>
      <c r="Y207" s="150"/>
      <c r="Z207" s="150"/>
      <c r="AA207" s="150"/>
      <c r="CI207" s="1"/>
    </row>
    <row r="208" spans="1:87" x14ac:dyDescent="0.25">
      <c r="A208" s="5" t="s">
        <v>408</v>
      </c>
      <c r="B208" s="5" t="s">
        <v>648</v>
      </c>
      <c r="C208" s="5" t="s">
        <v>649</v>
      </c>
      <c r="D208" s="5" t="s">
        <v>449</v>
      </c>
      <c r="E208" s="52">
        <f t="shared" ca="1" si="2"/>
        <v>19704</v>
      </c>
      <c r="F208" s="5">
        <v>57</v>
      </c>
      <c r="G208" s="50">
        <v>22230</v>
      </c>
      <c r="H208" s="5">
        <v>560375</v>
      </c>
      <c r="I208" s="50">
        <v>29805</v>
      </c>
      <c r="J208" s="5" t="s">
        <v>466</v>
      </c>
      <c r="K208" s="150"/>
      <c r="L208" s="150"/>
      <c r="M208" s="150"/>
      <c r="N208" s="150"/>
      <c r="O208" s="150"/>
      <c r="P208" s="150"/>
      <c r="Q208" s="150"/>
      <c r="R208" s="150"/>
      <c r="S208" s="150"/>
      <c r="T208" s="150"/>
      <c r="U208" s="150"/>
      <c r="V208" s="150"/>
      <c r="W208" s="150"/>
      <c r="X208" s="150"/>
      <c r="Y208" s="150"/>
      <c r="Z208" s="150"/>
      <c r="AA208" s="150"/>
      <c r="CI208" s="1"/>
    </row>
    <row r="209" spans="1:87" x14ac:dyDescent="0.25">
      <c r="A209" s="5" t="s">
        <v>408</v>
      </c>
      <c r="B209" s="5" t="s">
        <v>546</v>
      </c>
      <c r="C209" s="5" t="s">
        <v>547</v>
      </c>
      <c r="D209" s="5" t="s">
        <v>650</v>
      </c>
      <c r="E209" s="52">
        <f t="shared" ca="1" si="2"/>
        <v>26172</v>
      </c>
      <c r="F209" s="5">
        <v>58</v>
      </c>
      <c r="G209" s="50">
        <v>21920</v>
      </c>
      <c r="H209" s="5">
        <v>350586</v>
      </c>
      <c r="I209" s="50">
        <v>29841</v>
      </c>
      <c r="J209" s="5" t="s">
        <v>466</v>
      </c>
      <c r="K209" s="150"/>
      <c r="L209" s="150"/>
      <c r="M209" s="150"/>
      <c r="N209" s="150"/>
      <c r="O209" s="150"/>
      <c r="P209" s="150"/>
      <c r="Q209" s="150"/>
      <c r="R209" s="150"/>
      <c r="S209" s="150"/>
      <c r="T209" s="150"/>
      <c r="U209" s="150"/>
      <c r="V209" s="150"/>
      <c r="W209" s="150"/>
      <c r="X209" s="150"/>
      <c r="Y209" s="150"/>
      <c r="Z209" s="150"/>
      <c r="AA209" s="150"/>
      <c r="CI209" s="1"/>
    </row>
    <row r="210" spans="1:87" x14ac:dyDescent="0.25">
      <c r="A210" s="5" t="s">
        <v>413</v>
      </c>
      <c r="B210" s="5" t="s">
        <v>531</v>
      </c>
      <c r="C210" s="5" t="s">
        <v>539</v>
      </c>
      <c r="D210" s="5" t="s">
        <v>460</v>
      </c>
      <c r="E210" s="52">
        <f t="shared" ref="E210:E273" ca="1" si="3">RANDBETWEEN(1500,2600)*12</f>
        <v>22344</v>
      </c>
      <c r="F210" s="5">
        <v>58</v>
      </c>
      <c r="G210" s="50">
        <v>21951</v>
      </c>
      <c r="H210" s="5">
        <v>560376</v>
      </c>
      <c r="I210" s="50">
        <v>29770</v>
      </c>
      <c r="J210" s="5" t="s">
        <v>466</v>
      </c>
      <c r="K210" s="150"/>
      <c r="L210" s="150"/>
      <c r="M210" s="150"/>
      <c r="N210" s="150"/>
      <c r="O210" s="150"/>
      <c r="P210" s="150"/>
      <c r="Q210" s="150"/>
      <c r="R210" s="150"/>
      <c r="S210" s="150"/>
      <c r="T210" s="150"/>
      <c r="U210" s="150"/>
      <c r="V210" s="150"/>
      <c r="W210" s="150"/>
      <c r="X210" s="150"/>
      <c r="Y210" s="150"/>
      <c r="Z210" s="150"/>
      <c r="AA210" s="150"/>
      <c r="CI210" s="1"/>
    </row>
    <row r="211" spans="1:87" x14ac:dyDescent="0.25">
      <c r="A211" s="5" t="s">
        <v>413</v>
      </c>
      <c r="B211" s="5" t="s">
        <v>479</v>
      </c>
      <c r="C211" s="5" t="s">
        <v>472</v>
      </c>
      <c r="D211" s="5" t="s">
        <v>651</v>
      </c>
      <c r="E211" s="52">
        <f t="shared" ca="1" si="3"/>
        <v>21180</v>
      </c>
      <c r="F211" s="5">
        <v>58</v>
      </c>
      <c r="G211" s="50">
        <v>22150</v>
      </c>
      <c r="H211" s="5">
        <v>351156</v>
      </c>
      <c r="I211" s="50">
        <v>29666</v>
      </c>
      <c r="J211" s="5" t="s">
        <v>466</v>
      </c>
      <c r="K211" s="150"/>
      <c r="L211" s="150"/>
      <c r="M211" s="150"/>
      <c r="N211" s="150"/>
      <c r="O211" s="150"/>
      <c r="P211" s="150"/>
      <c r="Q211" s="150"/>
      <c r="R211" s="150"/>
      <c r="S211" s="150"/>
      <c r="T211" s="150"/>
      <c r="U211" s="150"/>
      <c r="V211" s="150"/>
      <c r="W211" s="150"/>
      <c r="X211" s="150"/>
      <c r="Y211" s="150"/>
      <c r="Z211" s="150"/>
      <c r="AA211" s="150"/>
      <c r="CI211" s="1"/>
    </row>
    <row r="212" spans="1:87" x14ac:dyDescent="0.25">
      <c r="A212" s="5" t="s">
        <v>408</v>
      </c>
      <c r="B212" s="5" t="s">
        <v>652</v>
      </c>
      <c r="C212" s="5" t="s">
        <v>155</v>
      </c>
      <c r="D212" s="5" t="s">
        <v>653</v>
      </c>
      <c r="E212" s="52">
        <f t="shared" ca="1" si="3"/>
        <v>30216</v>
      </c>
      <c r="F212" s="5">
        <v>60</v>
      </c>
      <c r="G212" s="50">
        <v>21103</v>
      </c>
      <c r="H212" s="5">
        <v>350174</v>
      </c>
      <c r="I212" s="50">
        <v>29881</v>
      </c>
      <c r="J212" s="5" t="s">
        <v>412</v>
      </c>
      <c r="K212" s="150"/>
      <c r="L212" s="150"/>
      <c r="M212" s="150"/>
      <c r="N212" s="150"/>
      <c r="O212" s="150"/>
      <c r="P212" s="150"/>
      <c r="Q212" s="150"/>
      <c r="R212" s="150"/>
      <c r="S212" s="150"/>
      <c r="T212" s="150"/>
      <c r="U212" s="150"/>
      <c r="V212" s="150"/>
      <c r="W212" s="150"/>
      <c r="X212" s="150"/>
      <c r="Y212" s="150"/>
      <c r="Z212" s="150"/>
      <c r="AA212" s="150"/>
      <c r="CI212" s="1"/>
    </row>
    <row r="213" spans="1:87" x14ac:dyDescent="0.25">
      <c r="A213" s="5" t="s">
        <v>413</v>
      </c>
      <c r="B213" s="5" t="s">
        <v>544</v>
      </c>
      <c r="C213" s="5" t="s">
        <v>654</v>
      </c>
      <c r="D213" s="5" t="s">
        <v>436</v>
      </c>
      <c r="E213" s="52">
        <f t="shared" ca="1" si="3"/>
        <v>19872</v>
      </c>
      <c r="F213" s="5">
        <v>58</v>
      </c>
      <c r="G213" s="50">
        <v>22171</v>
      </c>
      <c r="H213" s="5">
        <v>560380</v>
      </c>
      <c r="I213" s="50">
        <v>29696</v>
      </c>
      <c r="J213" s="5" t="s">
        <v>412</v>
      </c>
      <c r="K213" s="150"/>
      <c r="L213" s="150"/>
      <c r="M213" s="150"/>
      <c r="N213" s="150"/>
      <c r="O213" s="150"/>
      <c r="P213" s="150"/>
      <c r="Q213" s="150"/>
      <c r="R213" s="150"/>
      <c r="S213" s="150"/>
      <c r="T213" s="150"/>
      <c r="U213" s="150"/>
      <c r="V213" s="150"/>
      <c r="W213" s="150"/>
      <c r="X213" s="150"/>
      <c r="Y213" s="150"/>
      <c r="Z213" s="150"/>
      <c r="AA213" s="150"/>
      <c r="CI213" s="1"/>
    </row>
    <row r="214" spans="1:87" x14ac:dyDescent="0.25">
      <c r="A214" s="5" t="s">
        <v>413</v>
      </c>
      <c r="B214" s="5" t="s">
        <v>569</v>
      </c>
      <c r="C214" s="5" t="s">
        <v>432</v>
      </c>
      <c r="D214" s="5" t="s">
        <v>416</v>
      </c>
      <c r="E214" s="52">
        <f t="shared" ca="1" si="3"/>
        <v>30492</v>
      </c>
      <c r="F214" s="5">
        <v>55</v>
      </c>
      <c r="G214" s="50">
        <v>22941</v>
      </c>
      <c r="H214" s="5">
        <v>350309</v>
      </c>
      <c r="I214" s="50">
        <v>29684</v>
      </c>
      <c r="J214" s="5" t="s">
        <v>412</v>
      </c>
      <c r="K214" s="150"/>
      <c r="L214" s="150"/>
      <c r="M214" s="150"/>
      <c r="N214" s="150"/>
      <c r="O214" s="150"/>
      <c r="P214" s="150"/>
      <c r="Q214" s="150"/>
      <c r="R214" s="150"/>
      <c r="S214" s="150"/>
      <c r="T214" s="150"/>
      <c r="U214" s="150"/>
      <c r="V214" s="150"/>
      <c r="W214" s="150"/>
      <c r="X214" s="150"/>
      <c r="Y214" s="150"/>
      <c r="Z214" s="150"/>
      <c r="AA214" s="150"/>
      <c r="CI214" s="1"/>
    </row>
    <row r="215" spans="1:87" x14ac:dyDescent="0.25">
      <c r="A215" s="5" t="s">
        <v>408</v>
      </c>
      <c r="B215" s="5" t="s">
        <v>479</v>
      </c>
      <c r="C215" s="5" t="s">
        <v>459</v>
      </c>
      <c r="D215" s="5" t="s">
        <v>655</v>
      </c>
      <c r="E215" s="52">
        <f t="shared" ca="1" si="3"/>
        <v>29628</v>
      </c>
      <c r="F215" s="5">
        <v>58</v>
      </c>
      <c r="G215" s="50">
        <v>22147</v>
      </c>
      <c r="H215" s="5">
        <v>350342</v>
      </c>
      <c r="I215" s="50">
        <v>29709</v>
      </c>
      <c r="J215" s="5" t="s">
        <v>412</v>
      </c>
      <c r="K215" s="150"/>
      <c r="L215" s="150"/>
      <c r="M215" s="150"/>
      <c r="N215" s="150"/>
      <c r="O215" s="150"/>
      <c r="P215" s="150"/>
      <c r="Q215" s="150"/>
      <c r="R215" s="150"/>
      <c r="S215" s="150"/>
      <c r="T215" s="150"/>
      <c r="U215" s="150"/>
      <c r="V215" s="150"/>
      <c r="W215" s="150"/>
      <c r="X215" s="150"/>
      <c r="Y215" s="150"/>
      <c r="Z215" s="150"/>
      <c r="AA215" s="150"/>
      <c r="CI215" s="1"/>
    </row>
    <row r="216" spans="1:87" x14ac:dyDescent="0.25">
      <c r="A216" s="5" t="s">
        <v>413</v>
      </c>
      <c r="B216" s="5" t="s">
        <v>572</v>
      </c>
      <c r="C216" s="5" t="s">
        <v>656</v>
      </c>
      <c r="D216" s="5" t="s">
        <v>457</v>
      </c>
      <c r="E216" s="52">
        <f t="shared" ca="1" si="3"/>
        <v>19440</v>
      </c>
      <c r="F216" s="5">
        <v>56</v>
      </c>
      <c r="G216" s="50">
        <v>22597</v>
      </c>
      <c r="H216" s="5">
        <v>350351</v>
      </c>
      <c r="I216" s="50">
        <v>29833</v>
      </c>
      <c r="J216" s="5" t="s">
        <v>412</v>
      </c>
      <c r="K216" s="150"/>
      <c r="L216" s="150"/>
      <c r="M216" s="150"/>
      <c r="N216" s="150"/>
      <c r="O216" s="150"/>
      <c r="P216" s="150"/>
      <c r="Q216" s="150"/>
      <c r="R216" s="150"/>
      <c r="S216" s="150"/>
      <c r="T216" s="150"/>
      <c r="U216" s="150"/>
      <c r="V216" s="150"/>
      <c r="W216" s="150"/>
      <c r="X216" s="150"/>
      <c r="Y216" s="150"/>
      <c r="Z216" s="150"/>
      <c r="AA216" s="150"/>
      <c r="CI216" s="1"/>
    </row>
    <row r="217" spans="1:87" x14ac:dyDescent="0.25">
      <c r="A217" s="5" t="s">
        <v>408</v>
      </c>
      <c r="B217" s="5" t="s">
        <v>485</v>
      </c>
      <c r="C217" s="5" t="s">
        <v>657</v>
      </c>
      <c r="D217" s="5" t="s">
        <v>658</v>
      </c>
      <c r="E217" s="52">
        <f t="shared" ca="1" si="3"/>
        <v>29928</v>
      </c>
      <c r="F217" s="5">
        <v>61</v>
      </c>
      <c r="G217" s="50">
        <v>21018</v>
      </c>
      <c r="H217" s="5">
        <v>560383</v>
      </c>
      <c r="I217" s="50">
        <v>30091</v>
      </c>
      <c r="J217" s="5" t="s">
        <v>412</v>
      </c>
      <c r="K217" s="150"/>
      <c r="L217" s="150"/>
      <c r="M217" s="150"/>
      <c r="N217" s="150"/>
      <c r="O217" s="150"/>
      <c r="P217" s="150"/>
      <c r="Q217" s="150"/>
      <c r="R217" s="150"/>
      <c r="S217" s="150"/>
      <c r="T217" s="150"/>
      <c r="U217" s="150"/>
      <c r="V217" s="150"/>
      <c r="W217" s="150"/>
      <c r="X217" s="150"/>
      <c r="Y217" s="150"/>
      <c r="Z217" s="150"/>
      <c r="AA217" s="150"/>
      <c r="CI217" s="1"/>
    </row>
    <row r="218" spans="1:87" x14ac:dyDescent="0.25">
      <c r="A218" s="5" t="s">
        <v>413</v>
      </c>
      <c r="B218" s="5" t="s">
        <v>485</v>
      </c>
      <c r="C218" s="5" t="s">
        <v>596</v>
      </c>
      <c r="D218" s="5" t="s">
        <v>442</v>
      </c>
      <c r="E218" s="52">
        <f t="shared" ca="1" si="3"/>
        <v>25980</v>
      </c>
      <c r="F218" s="5">
        <v>60</v>
      </c>
      <c r="G218" s="50">
        <v>21327</v>
      </c>
      <c r="H218" s="5">
        <v>560378</v>
      </c>
      <c r="I218" s="50">
        <v>30204</v>
      </c>
      <c r="J218" s="5" t="s">
        <v>412</v>
      </c>
      <c r="K218" s="150"/>
      <c r="L218" s="150"/>
      <c r="M218" s="150"/>
      <c r="N218" s="150"/>
      <c r="O218" s="150"/>
      <c r="P218" s="150"/>
      <c r="Q218" s="150"/>
      <c r="R218" s="150"/>
      <c r="S218" s="150"/>
      <c r="T218" s="150"/>
      <c r="U218" s="150"/>
      <c r="V218" s="150"/>
      <c r="W218" s="150"/>
      <c r="X218" s="150"/>
      <c r="Y218" s="150"/>
      <c r="Z218" s="150"/>
      <c r="AA218" s="150"/>
      <c r="CI218" s="1"/>
    </row>
    <row r="219" spans="1:87" x14ac:dyDescent="0.25">
      <c r="A219" s="5" t="s">
        <v>413</v>
      </c>
      <c r="B219" s="5" t="s">
        <v>519</v>
      </c>
      <c r="C219" s="5" t="s">
        <v>659</v>
      </c>
      <c r="D219" s="5" t="s">
        <v>473</v>
      </c>
      <c r="E219" s="52">
        <f t="shared" ca="1" si="3"/>
        <v>29544</v>
      </c>
      <c r="F219" s="5">
        <v>58</v>
      </c>
      <c r="G219" s="50">
        <v>21833</v>
      </c>
      <c r="H219" s="5">
        <v>350491</v>
      </c>
      <c r="I219" s="50">
        <v>29956</v>
      </c>
      <c r="J219" s="5" t="s">
        <v>412</v>
      </c>
      <c r="K219" s="150"/>
      <c r="L219" s="150"/>
      <c r="M219" s="150"/>
      <c r="N219" s="150"/>
      <c r="O219" s="150"/>
      <c r="P219" s="150"/>
      <c r="Q219" s="150"/>
      <c r="R219" s="150"/>
      <c r="S219" s="150"/>
      <c r="T219" s="150"/>
      <c r="U219" s="150"/>
      <c r="V219" s="150"/>
      <c r="W219" s="150"/>
      <c r="X219" s="150"/>
      <c r="Y219" s="150"/>
      <c r="Z219" s="150"/>
      <c r="AA219" s="150"/>
      <c r="CI219" s="1"/>
    </row>
    <row r="220" spans="1:87" x14ac:dyDescent="0.25">
      <c r="A220" s="5" t="s">
        <v>413</v>
      </c>
      <c r="B220" s="5" t="s">
        <v>660</v>
      </c>
      <c r="C220" s="5" t="s">
        <v>661</v>
      </c>
      <c r="D220" s="5" t="s">
        <v>416</v>
      </c>
      <c r="E220" s="52">
        <f t="shared" ca="1" si="3"/>
        <v>21888</v>
      </c>
      <c r="F220" s="5">
        <v>56</v>
      </c>
      <c r="G220" s="50">
        <v>22566</v>
      </c>
      <c r="H220" s="5">
        <v>350889</v>
      </c>
      <c r="I220" s="50">
        <v>30083</v>
      </c>
      <c r="J220" s="5" t="s">
        <v>412</v>
      </c>
      <c r="K220" s="150"/>
      <c r="L220" s="150"/>
      <c r="M220" s="150"/>
      <c r="N220" s="150"/>
      <c r="O220" s="150"/>
      <c r="P220" s="150"/>
      <c r="Q220" s="150"/>
      <c r="R220" s="150"/>
      <c r="S220" s="150"/>
      <c r="T220" s="150"/>
      <c r="U220" s="150"/>
      <c r="V220" s="150"/>
      <c r="W220" s="150"/>
      <c r="X220" s="150"/>
      <c r="Y220" s="150"/>
      <c r="Z220" s="150"/>
      <c r="AA220" s="150"/>
      <c r="CI220" s="1"/>
    </row>
    <row r="221" spans="1:87" x14ac:dyDescent="0.25">
      <c r="A221" s="5" t="s">
        <v>413</v>
      </c>
      <c r="B221" s="5" t="s">
        <v>662</v>
      </c>
      <c r="C221" s="5" t="s">
        <v>462</v>
      </c>
      <c r="D221" s="5" t="s">
        <v>663</v>
      </c>
      <c r="E221" s="52">
        <f t="shared" ca="1" si="3"/>
        <v>18264</v>
      </c>
      <c r="F221" s="5">
        <v>61</v>
      </c>
      <c r="G221" s="50">
        <v>20825</v>
      </c>
      <c r="H221" s="5">
        <v>560392</v>
      </c>
      <c r="I221" s="50">
        <v>30013</v>
      </c>
      <c r="J221" s="5" t="s">
        <v>412</v>
      </c>
      <c r="K221" s="150"/>
      <c r="L221" s="150"/>
      <c r="M221" s="150"/>
      <c r="N221" s="150"/>
      <c r="O221" s="150"/>
      <c r="P221" s="150"/>
      <c r="Q221" s="150"/>
      <c r="R221" s="150"/>
      <c r="S221" s="150"/>
      <c r="T221" s="150"/>
      <c r="U221" s="150"/>
      <c r="V221" s="150"/>
      <c r="W221" s="150"/>
      <c r="X221" s="150"/>
      <c r="Y221" s="150"/>
      <c r="Z221" s="150"/>
      <c r="AA221" s="150"/>
      <c r="CI221" s="1"/>
    </row>
    <row r="222" spans="1:87" x14ac:dyDescent="0.25">
      <c r="A222" s="5" t="s">
        <v>408</v>
      </c>
      <c r="B222" s="5" t="s">
        <v>664</v>
      </c>
      <c r="C222" s="5" t="s">
        <v>453</v>
      </c>
      <c r="D222" s="5" t="s">
        <v>416</v>
      </c>
      <c r="E222" s="52">
        <f t="shared" ca="1" si="3"/>
        <v>28944</v>
      </c>
      <c r="F222" s="5">
        <v>61</v>
      </c>
      <c r="G222" s="50">
        <v>20957</v>
      </c>
      <c r="H222" s="5">
        <v>560388</v>
      </c>
      <c r="I222" s="50">
        <v>30281</v>
      </c>
      <c r="J222" s="5" t="s">
        <v>412</v>
      </c>
      <c r="K222" s="150"/>
      <c r="L222" s="150"/>
      <c r="M222" s="150"/>
      <c r="N222" s="150"/>
      <c r="O222" s="150"/>
      <c r="P222" s="150"/>
      <c r="Q222" s="150"/>
      <c r="R222" s="150"/>
      <c r="S222" s="150"/>
      <c r="T222" s="150"/>
      <c r="U222" s="150"/>
      <c r="V222" s="150"/>
      <c r="W222" s="150"/>
      <c r="X222" s="150"/>
      <c r="Y222" s="150"/>
      <c r="Z222" s="150"/>
      <c r="AA222" s="150"/>
      <c r="CI222" s="1"/>
    </row>
    <row r="223" spans="1:87" x14ac:dyDescent="0.25">
      <c r="A223" s="5" t="s">
        <v>413</v>
      </c>
      <c r="B223" s="5" t="s">
        <v>665</v>
      </c>
      <c r="C223" s="5" t="s">
        <v>563</v>
      </c>
      <c r="D223" s="5" t="s">
        <v>666</v>
      </c>
      <c r="E223" s="52">
        <f t="shared" ca="1" si="3"/>
        <v>27480</v>
      </c>
      <c r="F223" s="5">
        <v>57</v>
      </c>
      <c r="G223" s="50">
        <v>22246</v>
      </c>
      <c r="H223" s="5">
        <v>560384</v>
      </c>
      <c r="I223" s="50">
        <v>30295</v>
      </c>
      <c r="J223" s="5" t="s">
        <v>417</v>
      </c>
      <c r="K223" s="150"/>
      <c r="L223" s="150"/>
      <c r="M223" s="150"/>
      <c r="N223" s="150"/>
      <c r="O223" s="150"/>
      <c r="P223" s="150"/>
      <c r="Q223" s="150"/>
      <c r="R223" s="150"/>
      <c r="S223" s="150"/>
      <c r="T223" s="150"/>
      <c r="U223" s="150"/>
      <c r="V223" s="150"/>
      <c r="W223" s="150"/>
      <c r="X223" s="150"/>
      <c r="Y223" s="150"/>
      <c r="Z223" s="150"/>
      <c r="AA223" s="150"/>
      <c r="CI223" s="1"/>
    </row>
    <row r="224" spans="1:87" x14ac:dyDescent="0.25">
      <c r="A224" s="5" t="s">
        <v>413</v>
      </c>
      <c r="B224" s="5" t="s">
        <v>639</v>
      </c>
      <c r="C224" s="5" t="s">
        <v>462</v>
      </c>
      <c r="D224" s="5" t="s">
        <v>416</v>
      </c>
      <c r="E224" s="52">
        <f t="shared" ca="1" si="3"/>
        <v>25416</v>
      </c>
      <c r="F224" s="5">
        <v>58</v>
      </c>
      <c r="G224" s="50">
        <v>22026</v>
      </c>
      <c r="H224" s="5">
        <v>350813</v>
      </c>
      <c r="I224" s="50">
        <v>30239</v>
      </c>
      <c r="J224" s="5" t="s">
        <v>417</v>
      </c>
      <c r="K224" s="150"/>
      <c r="L224" s="150"/>
      <c r="M224" s="150"/>
      <c r="N224" s="150"/>
      <c r="O224" s="150"/>
      <c r="P224" s="150"/>
      <c r="Q224" s="150"/>
      <c r="R224" s="150"/>
      <c r="S224" s="150"/>
      <c r="T224" s="150"/>
      <c r="U224" s="150"/>
      <c r="V224" s="150"/>
      <c r="W224" s="150"/>
      <c r="X224" s="150"/>
      <c r="Y224" s="150"/>
      <c r="Z224" s="150"/>
      <c r="AA224" s="150"/>
      <c r="CI224" s="1"/>
    </row>
    <row r="225" spans="1:87" x14ac:dyDescent="0.25">
      <c r="A225" s="5" t="s">
        <v>408</v>
      </c>
      <c r="B225" s="5" t="s">
        <v>667</v>
      </c>
      <c r="C225" s="5" t="s">
        <v>410</v>
      </c>
      <c r="D225" s="5" t="s">
        <v>668</v>
      </c>
      <c r="E225" s="52">
        <f t="shared" ca="1" si="3"/>
        <v>27792</v>
      </c>
      <c r="F225" s="5">
        <v>63</v>
      </c>
      <c r="G225" s="50">
        <v>20243</v>
      </c>
      <c r="H225" s="5">
        <v>351336</v>
      </c>
      <c r="I225" s="50">
        <v>29976</v>
      </c>
      <c r="J225" s="5" t="s">
        <v>417</v>
      </c>
      <c r="K225" s="150"/>
      <c r="L225" s="150"/>
      <c r="M225" s="150"/>
      <c r="N225" s="150"/>
      <c r="O225" s="150"/>
      <c r="P225" s="150"/>
      <c r="Q225" s="150"/>
      <c r="R225" s="150"/>
      <c r="S225" s="150"/>
      <c r="T225" s="150"/>
      <c r="U225" s="150"/>
      <c r="V225" s="150"/>
      <c r="W225" s="150"/>
      <c r="X225" s="150"/>
      <c r="Y225" s="150"/>
      <c r="Z225" s="150"/>
      <c r="AA225" s="150"/>
      <c r="CI225" s="1"/>
    </row>
    <row r="226" spans="1:87" x14ac:dyDescent="0.25">
      <c r="A226" s="5" t="s">
        <v>413</v>
      </c>
      <c r="B226" s="5" t="s">
        <v>481</v>
      </c>
      <c r="C226" s="5" t="s">
        <v>669</v>
      </c>
      <c r="D226" s="5" t="s">
        <v>670</v>
      </c>
      <c r="E226" s="52">
        <f t="shared" ca="1" si="3"/>
        <v>20256</v>
      </c>
      <c r="F226" s="5">
        <v>57</v>
      </c>
      <c r="G226" s="50">
        <v>22543</v>
      </c>
      <c r="H226" s="5">
        <v>350809</v>
      </c>
      <c r="I226" s="50">
        <v>30091</v>
      </c>
      <c r="J226" s="5" t="s">
        <v>417</v>
      </c>
      <c r="K226" s="150"/>
      <c r="L226" s="150"/>
      <c r="M226" s="150"/>
      <c r="N226" s="150"/>
      <c r="O226" s="150"/>
      <c r="P226" s="150"/>
      <c r="Q226" s="150"/>
      <c r="R226" s="150"/>
      <c r="S226" s="150"/>
      <c r="T226" s="150"/>
      <c r="U226" s="150"/>
      <c r="V226" s="150"/>
      <c r="W226" s="150"/>
      <c r="X226" s="150"/>
      <c r="Y226" s="150"/>
      <c r="Z226" s="150"/>
      <c r="AA226" s="150"/>
      <c r="CI226" s="1"/>
    </row>
    <row r="227" spans="1:87" x14ac:dyDescent="0.25">
      <c r="A227" s="5" t="s">
        <v>413</v>
      </c>
      <c r="B227" s="5" t="s">
        <v>671</v>
      </c>
      <c r="C227" s="5" t="s">
        <v>672</v>
      </c>
      <c r="D227" s="5" t="s">
        <v>416</v>
      </c>
      <c r="E227" s="52">
        <f t="shared" ca="1" si="3"/>
        <v>26160</v>
      </c>
      <c r="F227" s="5">
        <v>56</v>
      </c>
      <c r="G227" s="50">
        <v>22814</v>
      </c>
      <c r="H227" s="5">
        <v>350995</v>
      </c>
      <c r="I227" s="50">
        <v>30206</v>
      </c>
      <c r="J227" s="5" t="s">
        <v>417</v>
      </c>
      <c r="K227" s="150"/>
      <c r="L227" s="150"/>
      <c r="M227" s="150"/>
      <c r="N227" s="150"/>
      <c r="O227" s="150"/>
      <c r="P227" s="150"/>
      <c r="Q227" s="150"/>
      <c r="R227" s="150"/>
      <c r="S227" s="150"/>
      <c r="T227" s="150"/>
      <c r="U227" s="150"/>
      <c r="V227" s="150"/>
      <c r="W227" s="150"/>
      <c r="X227" s="150"/>
      <c r="Y227" s="150"/>
      <c r="Z227" s="150"/>
      <c r="AA227" s="150"/>
      <c r="CI227" s="1"/>
    </row>
    <row r="228" spans="1:87" x14ac:dyDescent="0.25">
      <c r="A228" s="5" t="s">
        <v>413</v>
      </c>
      <c r="B228" s="5" t="s">
        <v>418</v>
      </c>
      <c r="C228" s="5" t="s">
        <v>468</v>
      </c>
      <c r="D228" s="5" t="s">
        <v>416</v>
      </c>
      <c r="E228" s="52">
        <f t="shared" ca="1" si="3"/>
        <v>29928</v>
      </c>
      <c r="F228" s="5">
        <v>62</v>
      </c>
      <c r="G228" s="50">
        <v>20628</v>
      </c>
      <c r="H228" s="5">
        <v>560400</v>
      </c>
      <c r="I228" s="50">
        <v>30044</v>
      </c>
      <c r="J228" s="5" t="s">
        <v>417</v>
      </c>
      <c r="K228" s="150"/>
      <c r="L228" s="150"/>
      <c r="M228" s="150"/>
      <c r="N228" s="150"/>
      <c r="O228" s="150"/>
      <c r="P228" s="150"/>
      <c r="Q228" s="150"/>
      <c r="R228" s="150"/>
      <c r="S228" s="150"/>
      <c r="T228" s="150"/>
      <c r="U228" s="150"/>
      <c r="V228" s="150"/>
      <c r="W228" s="150"/>
      <c r="X228" s="150"/>
      <c r="Y228" s="150"/>
      <c r="Z228" s="150"/>
      <c r="AA228" s="150"/>
      <c r="CI228" s="1"/>
    </row>
    <row r="229" spans="1:87" x14ac:dyDescent="0.25">
      <c r="A229" s="5" t="s">
        <v>413</v>
      </c>
      <c r="B229" s="5" t="s">
        <v>155</v>
      </c>
      <c r="C229" s="5" t="s">
        <v>438</v>
      </c>
      <c r="D229" s="5" t="s">
        <v>457</v>
      </c>
      <c r="E229" s="52">
        <f t="shared" ca="1" si="3"/>
        <v>18984</v>
      </c>
      <c r="F229" s="5">
        <v>59</v>
      </c>
      <c r="G229" s="50">
        <v>21766</v>
      </c>
      <c r="H229" s="5">
        <v>560404</v>
      </c>
      <c r="I229" s="50">
        <v>29998</v>
      </c>
      <c r="J229" s="5" t="s">
        <v>417</v>
      </c>
      <c r="K229" s="150"/>
      <c r="L229" s="150"/>
      <c r="M229" s="150"/>
      <c r="N229" s="150"/>
      <c r="O229" s="150"/>
      <c r="P229" s="150"/>
      <c r="Q229" s="150"/>
      <c r="R229" s="150"/>
      <c r="S229" s="150"/>
      <c r="T229" s="150"/>
      <c r="U229" s="150"/>
      <c r="V229" s="150"/>
      <c r="W229" s="150"/>
      <c r="X229" s="150"/>
      <c r="Y229" s="150"/>
      <c r="Z229" s="150"/>
      <c r="AA229" s="150"/>
      <c r="CI229" s="1"/>
    </row>
    <row r="230" spans="1:87" x14ac:dyDescent="0.25">
      <c r="A230" s="5" t="s">
        <v>454</v>
      </c>
      <c r="B230" s="5" t="s">
        <v>514</v>
      </c>
      <c r="C230" s="5" t="s">
        <v>438</v>
      </c>
      <c r="D230" s="5" t="s">
        <v>416</v>
      </c>
      <c r="E230" s="52">
        <f t="shared" ca="1" si="3"/>
        <v>20820</v>
      </c>
      <c r="F230" s="5">
        <v>58</v>
      </c>
      <c r="G230" s="50">
        <v>22181</v>
      </c>
      <c r="H230" s="5">
        <v>350029</v>
      </c>
      <c r="I230" s="50">
        <v>30039</v>
      </c>
      <c r="J230" s="5" t="s">
        <v>417</v>
      </c>
      <c r="K230" s="150"/>
      <c r="L230" s="150"/>
      <c r="M230" s="150"/>
      <c r="N230" s="150"/>
      <c r="O230" s="150"/>
      <c r="P230" s="150"/>
      <c r="Q230" s="150"/>
      <c r="R230" s="150"/>
      <c r="S230" s="150"/>
      <c r="T230" s="150"/>
      <c r="U230" s="150"/>
      <c r="V230" s="150"/>
      <c r="W230" s="150"/>
      <c r="X230" s="150"/>
      <c r="Y230" s="150"/>
      <c r="Z230" s="150"/>
      <c r="AA230" s="150"/>
      <c r="CI230" s="1"/>
    </row>
    <row r="231" spans="1:87" x14ac:dyDescent="0.25">
      <c r="A231" s="5" t="s">
        <v>413</v>
      </c>
      <c r="B231" s="5" t="s">
        <v>443</v>
      </c>
      <c r="C231" s="5" t="s">
        <v>515</v>
      </c>
      <c r="D231" s="5" t="s">
        <v>457</v>
      </c>
      <c r="E231" s="52">
        <f t="shared" ca="1" si="3"/>
        <v>19932</v>
      </c>
      <c r="F231" s="5">
        <v>58</v>
      </c>
      <c r="G231" s="50">
        <v>22027</v>
      </c>
      <c r="H231" s="5">
        <v>350251</v>
      </c>
      <c r="I231" s="50">
        <v>30046</v>
      </c>
      <c r="J231" s="5" t="s">
        <v>417</v>
      </c>
      <c r="K231" s="150"/>
      <c r="L231" s="150"/>
      <c r="M231" s="150"/>
      <c r="N231" s="150"/>
      <c r="O231" s="150"/>
      <c r="P231" s="150"/>
      <c r="Q231" s="150"/>
      <c r="R231" s="150"/>
      <c r="S231" s="150"/>
      <c r="T231" s="150"/>
      <c r="U231" s="150"/>
      <c r="V231" s="150"/>
      <c r="W231" s="150"/>
      <c r="X231" s="150"/>
      <c r="Y231" s="150"/>
      <c r="Z231" s="150"/>
      <c r="AA231" s="150"/>
      <c r="CI231" s="1"/>
    </row>
    <row r="232" spans="1:87" x14ac:dyDescent="0.25">
      <c r="A232" s="5" t="s">
        <v>408</v>
      </c>
      <c r="B232" s="5" t="s">
        <v>673</v>
      </c>
      <c r="C232" s="5" t="s">
        <v>157</v>
      </c>
      <c r="D232" s="5" t="s">
        <v>674</v>
      </c>
      <c r="E232" s="52">
        <f t="shared" ca="1" si="3"/>
        <v>26436</v>
      </c>
      <c r="F232" s="5">
        <v>58</v>
      </c>
      <c r="G232" s="50">
        <v>22039</v>
      </c>
      <c r="H232" s="5">
        <v>560406</v>
      </c>
      <c r="I232" s="50">
        <v>30105</v>
      </c>
      <c r="J232" s="5" t="s">
        <v>417</v>
      </c>
      <c r="K232" s="150"/>
      <c r="L232" s="150"/>
      <c r="M232" s="150"/>
      <c r="N232" s="150"/>
      <c r="O232" s="150"/>
      <c r="P232" s="150"/>
      <c r="Q232" s="150"/>
      <c r="R232" s="150"/>
      <c r="S232" s="150"/>
      <c r="T232" s="150"/>
      <c r="U232" s="150"/>
      <c r="V232" s="150"/>
      <c r="W232" s="150"/>
      <c r="X232" s="150"/>
      <c r="Y232" s="150"/>
      <c r="Z232" s="150"/>
      <c r="AA232" s="150"/>
      <c r="CI232" s="1"/>
    </row>
    <row r="233" spans="1:87" x14ac:dyDescent="0.25">
      <c r="A233" s="5" t="s">
        <v>413</v>
      </c>
      <c r="B233" s="5" t="s">
        <v>614</v>
      </c>
      <c r="C233" s="5" t="s">
        <v>661</v>
      </c>
      <c r="D233" s="5" t="s">
        <v>425</v>
      </c>
      <c r="E233" s="52">
        <f t="shared" ca="1" si="3"/>
        <v>28056</v>
      </c>
      <c r="F233" s="5">
        <v>59</v>
      </c>
      <c r="G233" s="50">
        <v>21643</v>
      </c>
      <c r="H233" s="5">
        <v>351108</v>
      </c>
      <c r="I233" s="50">
        <v>30036</v>
      </c>
      <c r="J233" s="5" t="s">
        <v>417</v>
      </c>
      <c r="K233" s="150"/>
      <c r="L233" s="150"/>
      <c r="M233" s="150"/>
      <c r="N233" s="150"/>
      <c r="O233" s="150"/>
      <c r="P233" s="150"/>
      <c r="Q233" s="150"/>
      <c r="R233" s="150"/>
      <c r="S233" s="150"/>
      <c r="T233" s="150"/>
      <c r="U233" s="150"/>
      <c r="V233" s="150"/>
      <c r="W233" s="150"/>
      <c r="X233" s="150"/>
      <c r="Y233" s="150"/>
      <c r="Z233" s="150"/>
      <c r="AA233" s="150"/>
      <c r="CI233" s="1"/>
    </row>
    <row r="234" spans="1:87" x14ac:dyDescent="0.25">
      <c r="A234" s="5" t="s">
        <v>413</v>
      </c>
      <c r="B234" s="5" t="s">
        <v>612</v>
      </c>
      <c r="C234" s="5" t="s">
        <v>491</v>
      </c>
      <c r="D234" s="5" t="s">
        <v>460</v>
      </c>
      <c r="E234" s="52">
        <f t="shared" ca="1" si="3"/>
        <v>23844</v>
      </c>
      <c r="F234" s="5">
        <v>58</v>
      </c>
      <c r="G234" s="50">
        <v>22089</v>
      </c>
      <c r="H234" s="5">
        <v>560407</v>
      </c>
      <c r="I234" s="50">
        <v>29977</v>
      </c>
      <c r="J234" s="5" t="s">
        <v>417</v>
      </c>
      <c r="K234" s="150"/>
      <c r="L234" s="150"/>
      <c r="M234" s="150"/>
      <c r="N234" s="150"/>
      <c r="O234" s="150"/>
      <c r="P234" s="150"/>
      <c r="Q234" s="150"/>
      <c r="R234" s="150"/>
      <c r="S234" s="150"/>
      <c r="T234" s="150"/>
      <c r="U234" s="150"/>
      <c r="V234" s="150"/>
      <c r="W234" s="150"/>
      <c r="X234" s="150"/>
      <c r="Y234" s="150"/>
      <c r="Z234" s="150"/>
      <c r="AA234" s="150"/>
      <c r="CI234" s="1"/>
    </row>
    <row r="235" spans="1:87" x14ac:dyDescent="0.25">
      <c r="A235" s="5" t="s">
        <v>413</v>
      </c>
      <c r="B235" s="5" t="s">
        <v>549</v>
      </c>
      <c r="C235" s="5" t="s">
        <v>675</v>
      </c>
      <c r="D235" s="5" t="s">
        <v>457</v>
      </c>
      <c r="E235" s="52">
        <f t="shared" ca="1" si="3"/>
        <v>28236</v>
      </c>
      <c r="F235" s="5">
        <v>58</v>
      </c>
      <c r="G235" s="50">
        <v>22138</v>
      </c>
      <c r="H235" s="5">
        <v>350798</v>
      </c>
      <c r="I235" s="50">
        <v>30231</v>
      </c>
      <c r="J235" s="5" t="s">
        <v>417</v>
      </c>
      <c r="K235" s="150"/>
      <c r="L235" s="150"/>
      <c r="M235" s="150"/>
      <c r="N235" s="150"/>
      <c r="O235" s="150"/>
      <c r="P235" s="150"/>
      <c r="Q235" s="150"/>
      <c r="R235" s="150"/>
      <c r="S235" s="150"/>
      <c r="T235" s="150"/>
      <c r="U235" s="150"/>
      <c r="V235" s="150"/>
      <c r="W235" s="150"/>
      <c r="X235" s="150"/>
      <c r="Y235" s="150"/>
      <c r="Z235" s="150"/>
      <c r="AA235" s="150"/>
      <c r="CI235" s="1"/>
    </row>
    <row r="236" spans="1:87" x14ac:dyDescent="0.25">
      <c r="A236" s="5" t="s">
        <v>413</v>
      </c>
      <c r="B236" s="5" t="s">
        <v>409</v>
      </c>
      <c r="C236" s="5" t="s">
        <v>632</v>
      </c>
      <c r="D236" s="5" t="s">
        <v>622</v>
      </c>
      <c r="E236" s="52">
        <f t="shared" ca="1" si="3"/>
        <v>21348</v>
      </c>
      <c r="F236" s="5">
        <v>58</v>
      </c>
      <c r="G236" s="50">
        <v>22056</v>
      </c>
      <c r="H236" s="5">
        <v>350482</v>
      </c>
      <c r="I236" s="50">
        <v>30293</v>
      </c>
      <c r="J236" s="5" t="s">
        <v>417</v>
      </c>
      <c r="K236" s="150"/>
      <c r="L236" s="150"/>
      <c r="M236" s="150"/>
      <c r="N236" s="150"/>
      <c r="O236" s="150"/>
      <c r="P236" s="150"/>
      <c r="Q236" s="150"/>
      <c r="R236" s="150"/>
      <c r="S236" s="150"/>
      <c r="T236" s="150"/>
      <c r="U236" s="150"/>
      <c r="V236" s="150"/>
      <c r="W236" s="150"/>
      <c r="X236" s="150"/>
      <c r="Y236" s="150"/>
      <c r="Z236" s="150"/>
      <c r="AA236" s="150"/>
      <c r="CI236" s="1"/>
    </row>
    <row r="237" spans="1:87" x14ac:dyDescent="0.25">
      <c r="A237" s="5" t="s">
        <v>408</v>
      </c>
      <c r="B237" s="5" t="s">
        <v>497</v>
      </c>
      <c r="C237" s="5" t="s">
        <v>676</v>
      </c>
      <c r="D237" s="5" t="s">
        <v>445</v>
      </c>
      <c r="E237" s="52">
        <f t="shared" ca="1" si="3"/>
        <v>19968</v>
      </c>
      <c r="F237" s="5">
        <v>58</v>
      </c>
      <c r="G237" s="50">
        <v>21980</v>
      </c>
      <c r="H237" s="5">
        <v>350662</v>
      </c>
      <c r="I237" s="50">
        <v>30265</v>
      </c>
      <c r="J237" s="5" t="s">
        <v>417</v>
      </c>
      <c r="K237" s="150"/>
      <c r="L237" s="150"/>
      <c r="M237" s="150"/>
      <c r="N237" s="150"/>
      <c r="O237" s="150"/>
      <c r="P237" s="150"/>
      <c r="Q237" s="150"/>
      <c r="R237" s="150"/>
      <c r="S237" s="150"/>
      <c r="T237" s="150"/>
      <c r="U237" s="150"/>
      <c r="V237" s="150"/>
      <c r="W237" s="150"/>
      <c r="X237" s="150"/>
      <c r="Y237" s="150"/>
      <c r="Z237" s="150"/>
      <c r="AA237" s="150"/>
      <c r="CI237" s="1"/>
    </row>
    <row r="238" spans="1:87" x14ac:dyDescent="0.25">
      <c r="A238" s="5" t="s">
        <v>413</v>
      </c>
      <c r="B238" s="5" t="s">
        <v>509</v>
      </c>
      <c r="C238" s="5" t="s">
        <v>677</v>
      </c>
      <c r="D238" s="5" t="s">
        <v>678</v>
      </c>
      <c r="E238" s="52">
        <f t="shared" ca="1" si="3"/>
        <v>18864</v>
      </c>
      <c r="F238" s="5">
        <v>56</v>
      </c>
      <c r="G238" s="50">
        <v>22611</v>
      </c>
      <c r="H238" s="5">
        <v>350022</v>
      </c>
      <c r="I238" s="50">
        <v>30175</v>
      </c>
      <c r="J238" s="5" t="s">
        <v>417</v>
      </c>
      <c r="K238" s="150"/>
      <c r="L238" s="150"/>
      <c r="M238" s="150"/>
      <c r="N238" s="150"/>
      <c r="O238" s="150"/>
      <c r="P238" s="150"/>
      <c r="Q238" s="150"/>
      <c r="R238" s="150"/>
      <c r="S238" s="150"/>
      <c r="T238" s="150"/>
      <c r="U238" s="150"/>
      <c r="V238" s="150"/>
      <c r="W238" s="150"/>
      <c r="X238" s="150"/>
      <c r="Y238" s="150"/>
      <c r="Z238" s="150"/>
      <c r="AA238" s="150"/>
      <c r="CI238" s="1"/>
    </row>
    <row r="239" spans="1:87" x14ac:dyDescent="0.25">
      <c r="A239" s="5" t="s">
        <v>408</v>
      </c>
      <c r="B239" s="5" t="s">
        <v>476</v>
      </c>
      <c r="C239" s="5" t="s">
        <v>679</v>
      </c>
      <c r="D239" s="5" t="s">
        <v>473</v>
      </c>
      <c r="E239" s="52">
        <f t="shared" ca="1" si="3"/>
        <v>28464</v>
      </c>
      <c r="F239" s="5">
        <v>57</v>
      </c>
      <c r="G239" s="50">
        <v>22320</v>
      </c>
      <c r="H239" s="5">
        <v>351047</v>
      </c>
      <c r="I239" s="50">
        <v>30100</v>
      </c>
      <c r="J239" s="5" t="s">
        <v>421</v>
      </c>
      <c r="K239" s="150"/>
      <c r="L239" s="150"/>
      <c r="M239" s="150"/>
      <c r="N239" s="150"/>
      <c r="O239" s="150"/>
      <c r="P239" s="150"/>
      <c r="Q239" s="150"/>
      <c r="R239" s="150"/>
      <c r="S239" s="150"/>
      <c r="T239" s="150"/>
      <c r="U239" s="150"/>
      <c r="V239" s="150"/>
      <c r="W239" s="150"/>
      <c r="X239" s="150"/>
      <c r="Y239" s="150"/>
      <c r="Z239" s="150"/>
      <c r="AA239" s="150"/>
      <c r="CI239" s="1"/>
    </row>
    <row r="240" spans="1:87" x14ac:dyDescent="0.25">
      <c r="A240" s="5" t="s">
        <v>413</v>
      </c>
      <c r="B240" s="5" t="s">
        <v>646</v>
      </c>
      <c r="C240" s="5" t="s">
        <v>583</v>
      </c>
      <c r="D240" s="5" t="s">
        <v>457</v>
      </c>
      <c r="E240" s="52">
        <f t="shared" ca="1" si="3"/>
        <v>21312</v>
      </c>
      <c r="F240" s="5">
        <v>56</v>
      </c>
      <c r="G240" s="50">
        <v>22800</v>
      </c>
      <c r="H240" s="5">
        <v>351073</v>
      </c>
      <c r="I240" s="50">
        <v>30280</v>
      </c>
      <c r="J240" s="5" t="s">
        <v>421</v>
      </c>
      <c r="K240" s="150"/>
      <c r="L240" s="150"/>
      <c r="M240" s="150"/>
      <c r="N240" s="150"/>
      <c r="O240" s="150"/>
      <c r="P240" s="150"/>
      <c r="Q240" s="150"/>
      <c r="R240" s="150"/>
      <c r="S240" s="150"/>
      <c r="T240" s="150"/>
      <c r="U240" s="150"/>
      <c r="V240" s="150"/>
      <c r="W240" s="150"/>
      <c r="X240" s="150"/>
      <c r="Y240" s="150"/>
      <c r="Z240" s="150"/>
      <c r="AA240" s="150"/>
      <c r="CI240" s="1"/>
    </row>
    <row r="241" spans="1:87" x14ac:dyDescent="0.25">
      <c r="A241" s="5" t="s">
        <v>413</v>
      </c>
      <c r="B241" s="5" t="s">
        <v>485</v>
      </c>
      <c r="C241" s="5" t="s">
        <v>680</v>
      </c>
      <c r="D241" s="5" t="s">
        <v>473</v>
      </c>
      <c r="E241" s="52">
        <f t="shared" ca="1" si="3"/>
        <v>27228</v>
      </c>
      <c r="F241" s="5">
        <v>56</v>
      </c>
      <c r="G241" s="50">
        <v>22698</v>
      </c>
      <c r="H241" s="5">
        <v>351203</v>
      </c>
      <c r="I241" s="50">
        <v>30293</v>
      </c>
      <c r="J241" s="5" t="s">
        <v>421</v>
      </c>
      <c r="K241" s="150"/>
      <c r="L241" s="150"/>
      <c r="M241" s="150"/>
      <c r="N241" s="150"/>
      <c r="O241" s="150"/>
      <c r="P241" s="150"/>
      <c r="Q241" s="150"/>
      <c r="R241" s="150"/>
      <c r="S241" s="150"/>
      <c r="T241" s="150"/>
      <c r="U241" s="150"/>
      <c r="V241" s="150"/>
      <c r="W241" s="150"/>
      <c r="X241" s="150"/>
      <c r="Y241" s="150"/>
      <c r="Z241" s="150"/>
      <c r="AA241" s="150"/>
      <c r="CI241" s="1"/>
    </row>
    <row r="242" spans="1:87" x14ac:dyDescent="0.25">
      <c r="A242" s="5" t="s">
        <v>413</v>
      </c>
      <c r="B242" s="5" t="s">
        <v>681</v>
      </c>
      <c r="C242" s="5" t="s">
        <v>510</v>
      </c>
      <c r="D242" s="5" t="s">
        <v>416</v>
      </c>
      <c r="E242" s="52">
        <f t="shared" ca="1" si="3"/>
        <v>18936</v>
      </c>
      <c r="F242" s="5">
        <v>56</v>
      </c>
      <c r="G242" s="50">
        <v>22819</v>
      </c>
      <c r="H242" s="5">
        <v>350518</v>
      </c>
      <c r="I242" s="50">
        <v>30216</v>
      </c>
      <c r="J242" s="5" t="s">
        <v>421</v>
      </c>
      <c r="K242" s="150"/>
      <c r="L242" s="150"/>
      <c r="M242" s="150"/>
      <c r="N242" s="150"/>
      <c r="O242" s="150"/>
      <c r="P242" s="150"/>
      <c r="Q242" s="150"/>
      <c r="R242" s="150"/>
      <c r="S242" s="150"/>
      <c r="T242" s="150"/>
      <c r="U242" s="150"/>
      <c r="V242" s="150"/>
      <c r="W242" s="150"/>
      <c r="X242" s="150"/>
      <c r="Y242" s="150"/>
      <c r="Z242" s="150"/>
      <c r="AA242" s="150"/>
      <c r="CI242" s="1"/>
    </row>
    <row r="243" spans="1:87" x14ac:dyDescent="0.25">
      <c r="A243" s="5" t="s">
        <v>413</v>
      </c>
      <c r="B243" s="5" t="s">
        <v>635</v>
      </c>
      <c r="C243" s="5" t="s">
        <v>682</v>
      </c>
      <c r="D243" s="5" t="s">
        <v>442</v>
      </c>
      <c r="E243" s="52">
        <f t="shared" ca="1" si="3"/>
        <v>24804</v>
      </c>
      <c r="F243" s="5">
        <v>58</v>
      </c>
      <c r="G243" s="50">
        <v>22079</v>
      </c>
      <c r="H243" s="5">
        <v>351204</v>
      </c>
      <c r="I243" s="50">
        <v>30093</v>
      </c>
      <c r="J243" s="5" t="s">
        <v>421</v>
      </c>
      <c r="K243" s="150"/>
      <c r="L243" s="150"/>
      <c r="M243" s="150"/>
      <c r="N243" s="150"/>
      <c r="O243" s="150"/>
      <c r="P243" s="150"/>
      <c r="Q243" s="150"/>
      <c r="R243" s="150"/>
      <c r="S243" s="150"/>
      <c r="T243" s="150"/>
      <c r="U243" s="150"/>
      <c r="V243" s="150"/>
      <c r="W243" s="150"/>
      <c r="X243" s="150"/>
      <c r="Y243" s="150"/>
      <c r="Z243" s="150"/>
      <c r="AA243" s="150"/>
      <c r="CI243" s="1"/>
    </row>
    <row r="244" spans="1:87" x14ac:dyDescent="0.25">
      <c r="A244" s="5" t="s">
        <v>408</v>
      </c>
      <c r="B244" s="5" t="s">
        <v>409</v>
      </c>
      <c r="C244" s="5" t="s">
        <v>676</v>
      </c>
      <c r="D244" s="5" t="s">
        <v>683</v>
      </c>
      <c r="E244" s="52">
        <f t="shared" ca="1" si="3"/>
        <v>19092</v>
      </c>
      <c r="F244" s="5">
        <v>56</v>
      </c>
      <c r="G244" s="50">
        <v>22817</v>
      </c>
      <c r="H244" s="5">
        <v>350877</v>
      </c>
      <c r="I244" s="50">
        <v>30106</v>
      </c>
      <c r="J244" s="5" t="s">
        <v>421</v>
      </c>
      <c r="K244" s="150"/>
      <c r="L244" s="150"/>
      <c r="M244" s="150"/>
      <c r="N244" s="150"/>
      <c r="O244" s="150"/>
      <c r="P244" s="150"/>
      <c r="Q244" s="150"/>
      <c r="R244" s="150"/>
      <c r="S244" s="150"/>
      <c r="T244" s="150"/>
      <c r="U244" s="150"/>
      <c r="V244" s="150"/>
      <c r="W244" s="150"/>
      <c r="X244" s="150"/>
      <c r="Y244" s="150"/>
      <c r="Z244" s="150"/>
      <c r="AA244" s="150"/>
      <c r="CI244" s="1"/>
    </row>
    <row r="245" spans="1:87" x14ac:dyDescent="0.25">
      <c r="A245" s="5" t="s">
        <v>413</v>
      </c>
      <c r="B245" s="5" t="s">
        <v>665</v>
      </c>
      <c r="C245" s="5" t="s">
        <v>515</v>
      </c>
      <c r="D245" s="5" t="s">
        <v>684</v>
      </c>
      <c r="E245" s="52">
        <f t="shared" ca="1" si="3"/>
        <v>21756</v>
      </c>
      <c r="F245" s="5">
        <v>56</v>
      </c>
      <c r="G245" s="50">
        <v>22682</v>
      </c>
      <c r="H245" s="5">
        <v>350968</v>
      </c>
      <c r="I245" s="50">
        <v>30088</v>
      </c>
      <c r="J245" s="5" t="s">
        <v>421</v>
      </c>
      <c r="K245" s="150"/>
      <c r="L245" s="150"/>
      <c r="M245" s="150"/>
      <c r="N245" s="150"/>
      <c r="O245" s="150"/>
      <c r="P245" s="150"/>
      <c r="Q245" s="150"/>
      <c r="R245" s="150"/>
      <c r="S245" s="150"/>
      <c r="T245" s="150"/>
      <c r="U245" s="150"/>
      <c r="V245" s="150"/>
      <c r="W245" s="150"/>
      <c r="X245" s="150"/>
      <c r="Y245" s="150"/>
      <c r="Z245" s="150"/>
      <c r="AA245" s="150"/>
      <c r="CI245" s="1"/>
    </row>
    <row r="246" spans="1:87" x14ac:dyDescent="0.25">
      <c r="A246" s="5" t="s">
        <v>408</v>
      </c>
      <c r="B246" s="5" t="s">
        <v>476</v>
      </c>
      <c r="C246" s="5" t="s">
        <v>685</v>
      </c>
      <c r="D246" s="5" t="s">
        <v>686</v>
      </c>
      <c r="E246" s="52">
        <f t="shared" ca="1" si="3"/>
        <v>29940</v>
      </c>
      <c r="F246" s="5">
        <v>55</v>
      </c>
      <c r="G246" s="50">
        <v>22962</v>
      </c>
      <c r="H246" s="5">
        <v>351161</v>
      </c>
      <c r="I246" s="50">
        <v>30105</v>
      </c>
      <c r="J246" s="5" t="s">
        <v>421</v>
      </c>
      <c r="K246" s="150"/>
      <c r="L246" s="150"/>
      <c r="M246" s="150"/>
      <c r="N246" s="150"/>
      <c r="O246" s="150"/>
      <c r="P246" s="150"/>
      <c r="Q246" s="150"/>
      <c r="R246" s="150"/>
      <c r="S246" s="150"/>
      <c r="T246" s="150"/>
      <c r="U246" s="150"/>
      <c r="V246" s="150"/>
      <c r="W246" s="150"/>
      <c r="X246" s="150"/>
      <c r="Y246" s="150"/>
      <c r="Z246" s="150"/>
      <c r="AA246" s="150"/>
      <c r="CI246" s="1"/>
    </row>
    <row r="247" spans="1:87" x14ac:dyDescent="0.25">
      <c r="A247" s="5" t="s">
        <v>413</v>
      </c>
      <c r="B247" s="5" t="s">
        <v>414</v>
      </c>
      <c r="C247" s="5" t="s">
        <v>510</v>
      </c>
      <c r="D247" s="5" t="s">
        <v>457</v>
      </c>
      <c r="E247" s="52">
        <f t="shared" ca="1" si="3"/>
        <v>28884</v>
      </c>
      <c r="F247" s="5">
        <v>59</v>
      </c>
      <c r="G247" s="50">
        <v>21545</v>
      </c>
      <c r="H247" s="5">
        <v>560560</v>
      </c>
      <c r="I247" s="50">
        <v>30076</v>
      </c>
      <c r="J247" s="5" t="s">
        <v>421</v>
      </c>
      <c r="K247" s="150"/>
      <c r="L247" s="150"/>
      <c r="M247" s="150"/>
      <c r="N247" s="150"/>
      <c r="O247" s="150"/>
      <c r="P247" s="150"/>
      <c r="Q247" s="150"/>
      <c r="R247" s="150"/>
      <c r="S247" s="150"/>
      <c r="T247" s="150"/>
      <c r="U247" s="150"/>
      <c r="V247" s="150"/>
      <c r="W247" s="150"/>
      <c r="X247" s="150"/>
      <c r="Y247" s="150"/>
      <c r="Z247" s="150"/>
      <c r="AA247" s="150"/>
      <c r="CI247" s="1"/>
    </row>
    <row r="248" spans="1:87" x14ac:dyDescent="0.25">
      <c r="A248" s="5" t="s">
        <v>413</v>
      </c>
      <c r="B248" s="5" t="s">
        <v>440</v>
      </c>
      <c r="C248" s="5" t="s">
        <v>510</v>
      </c>
      <c r="D248" s="5" t="s">
        <v>428</v>
      </c>
      <c r="E248" s="52">
        <f t="shared" ca="1" si="3"/>
        <v>18708</v>
      </c>
      <c r="F248" s="5">
        <v>58</v>
      </c>
      <c r="G248" s="50">
        <v>21940</v>
      </c>
      <c r="H248" s="5">
        <v>350913</v>
      </c>
      <c r="I248" s="50">
        <v>30295</v>
      </c>
      <c r="J248" s="5" t="s">
        <v>421</v>
      </c>
      <c r="K248" s="150"/>
      <c r="L248" s="150"/>
      <c r="M248" s="150"/>
      <c r="N248" s="150"/>
      <c r="O248" s="150"/>
      <c r="P248" s="150"/>
      <c r="Q248" s="150"/>
      <c r="R248" s="150"/>
      <c r="S248" s="150"/>
      <c r="T248" s="150"/>
      <c r="U248" s="150"/>
      <c r="V248" s="150"/>
      <c r="W248" s="150"/>
      <c r="X248" s="150"/>
      <c r="Y248" s="150"/>
      <c r="Z248" s="150"/>
      <c r="AA248" s="150"/>
      <c r="CI248" s="1"/>
    </row>
    <row r="249" spans="1:87" x14ac:dyDescent="0.25">
      <c r="A249" s="5" t="s">
        <v>413</v>
      </c>
      <c r="B249" s="5" t="s">
        <v>634</v>
      </c>
      <c r="C249" s="5" t="s">
        <v>687</v>
      </c>
      <c r="D249" s="5" t="s">
        <v>425</v>
      </c>
      <c r="E249" s="52">
        <f t="shared" ca="1" si="3"/>
        <v>23652</v>
      </c>
      <c r="F249" s="5">
        <v>58</v>
      </c>
      <c r="G249" s="50">
        <v>21954</v>
      </c>
      <c r="H249" s="5">
        <v>351182</v>
      </c>
      <c r="I249" s="50">
        <v>29959</v>
      </c>
      <c r="J249" s="5" t="s">
        <v>466</v>
      </c>
      <c r="K249" s="150"/>
      <c r="L249" s="150"/>
      <c r="M249" s="150"/>
      <c r="N249" s="150"/>
      <c r="O249" s="150"/>
      <c r="P249" s="150"/>
      <c r="Q249" s="150"/>
      <c r="R249" s="150"/>
      <c r="S249" s="150"/>
      <c r="T249" s="150"/>
      <c r="U249" s="150"/>
      <c r="V249" s="150"/>
      <c r="W249" s="150"/>
      <c r="X249" s="150"/>
      <c r="Y249" s="150"/>
      <c r="Z249" s="150"/>
      <c r="AA249" s="150"/>
      <c r="CI249" s="1"/>
    </row>
    <row r="250" spans="1:87" x14ac:dyDescent="0.25">
      <c r="A250" s="5" t="s">
        <v>413</v>
      </c>
      <c r="B250" s="5" t="s">
        <v>423</v>
      </c>
      <c r="C250" s="5" t="s">
        <v>583</v>
      </c>
      <c r="D250" s="5" t="s">
        <v>416</v>
      </c>
      <c r="E250" s="52">
        <f t="shared" ca="1" si="3"/>
        <v>25728</v>
      </c>
      <c r="F250" s="5">
        <v>58</v>
      </c>
      <c r="G250" s="50">
        <v>22079</v>
      </c>
      <c r="H250" s="5">
        <v>351246</v>
      </c>
      <c r="I250" s="50">
        <v>30093</v>
      </c>
      <c r="J250" s="5" t="s">
        <v>466</v>
      </c>
      <c r="K250" s="150"/>
      <c r="L250" s="150"/>
      <c r="M250" s="150"/>
      <c r="N250" s="150"/>
      <c r="O250" s="150"/>
      <c r="P250" s="150"/>
      <c r="Q250" s="150"/>
      <c r="R250" s="150"/>
      <c r="S250" s="150"/>
      <c r="T250" s="150"/>
      <c r="U250" s="150"/>
      <c r="V250" s="150"/>
      <c r="W250" s="150"/>
      <c r="X250" s="150"/>
      <c r="Y250" s="150"/>
      <c r="Z250" s="150"/>
      <c r="AA250" s="150"/>
      <c r="CI250" s="1"/>
    </row>
    <row r="251" spans="1:87" x14ac:dyDescent="0.25">
      <c r="A251" s="5" t="s">
        <v>454</v>
      </c>
      <c r="B251" s="5" t="s">
        <v>608</v>
      </c>
      <c r="C251" s="5" t="s">
        <v>558</v>
      </c>
      <c r="D251" s="5" t="s">
        <v>688</v>
      </c>
      <c r="E251" s="52">
        <f t="shared" ca="1" si="3"/>
        <v>22944</v>
      </c>
      <c r="F251" s="5">
        <v>58</v>
      </c>
      <c r="G251" s="50">
        <v>22022</v>
      </c>
      <c r="H251" s="5">
        <v>351179</v>
      </c>
      <c r="I251" s="50">
        <v>30114</v>
      </c>
      <c r="J251" s="5" t="s">
        <v>466</v>
      </c>
      <c r="K251" s="150"/>
      <c r="L251" s="150"/>
      <c r="M251" s="150"/>
      <c r="N251" s="150"/>
      <c r="O251" s="150"/>
      <c r="P251" s="150"/>
      <c r="Q251" s="150"/>
      <c r="R251" s="150"/>
      <c r="S251" s="150"/>
      <c r="T251" s="150"/>
      <c r="U251" s="150"/>
      <c r="V251" s="150"/>
      <c r="W251" s="150"/>
      <c r="X251" s="150"/>
      <c r="Y251" s="150"/>
      <c r="Z251" s="150"/>
      <c r="AA251" s="150"/>
      <c r="CI251" s="1"/>
    </row>
    <row r="252" spans="1:87" x14ac:dyDescent="0.25">
      <c r="A252" s="5" t="s">
        <v>413</v>
      </c>
      <c r="B252" s="5" t="s">
        <v>625</v>
      </c>
      <c r="C252" s="5" t="s">
        <v>430</v>
      </c>
      <c r="D252" s="5" t="s">
        <v>416</v>
      </c>
      <c r="E252" s="52">
        <f t="shared" ca="1" si="3"/>
        <v>22176</v>
      </c>
      <c r="F252" s="5">
        <v>56</v>
      </c>
      <c r="G252" s="50">
        <v>22561</v>
      </c>
      <c r="H252" s="5">
        <v>351181</v>
      </c>
      <c r="I252" s="50">
        <v>30074</v>
      </c>
      <c r="J252" s="5" t="s">
        <v>466</v>
      </c>
      <c r="K252" s="150"/>
      <c r="L252" s="150"/>
      <c r="M252" s="150"/>
      <c r="N252" s="150"/>
      <c r="O252" s="150"/>
      <c r="P252" s="150"/>
      <c r="Q252" s="150"/>
      <c r="R252" s="150"/>
      <c r="S252" s="150"/>
      <c r="T252" s="150"/>
      <c r="U252" s="150"/>
      <c r="V252" s="150"/>
      <c r="W252" s="150"/>
      <c r="X252" s="150"/>
      <c r="Y252" s="150"/>
      <c r="Z252" s="150"/>
      <c r="AA252" s="150"/>
      <c r="CI252" s="1"/>
    </row>
    <row r="253" spans="1:87" x14ac:dyDescent="0.25">
      <c r="A253" s="5" t="s">
        <v>454</v>
      </c>
      <c r="B253" s="5" t="s">
        <v>509</v>
      </c>
      <c r="C253" s="5" t="s">
        <v>609</v>
      </c>
      <c r="D253" s="5" t="s">
        <v>683</v>
      </c>
      <c r="E253" s="52">
        <f t="shared" ca="1" si="3"/>
        <v>18312</v>
      </c>
      <c r="F253" s="5">
        <v>57</v>
      </c>
      <c r="G253" s="50">
        <v>22452</v>
      </c>
      <c r="H253" s="5">
        <v>350635</v>
      </c>
      <c r="I253" s="50">
        <v>30310</v>
      </c>
      <c r="J253" s="5" t="s">
        <v>466</v>
      </c>
      <c r="K253" s="150"/>
      <c r="L253" s="150"/>
      <c r="M253" s="150"/>
      <c r="N253" s="150"/>
      <c r="O253" s="150"/>
      <c r="P253" s="150"/>
      <c r="Q253" s="150"/>
      <c r="R253" s="150"/>
      <c r="S253" s="150"/>
      <c r="T253" s="150"/>
      <c r="U253" s="150"/>
      <c r="V253" s="150"/>
      <c r="W253" s="150"/>
      <c r="X253" s="150"/>
      <c r="Y253" s="150"/>
      <c r="Z253" s="150"/>
      <c r="AA253" s="150"/>
      <c r="CI253" s="1"/>
    </row>
    <row r="254" spans="1:87" x14ac:dyDescent="0.25">
      <c r="A254" s="5" t="s">
        <v>454</v>
      </c>
      <c r="B254" s="5" t="s">
        <v>574</v>
      </c>
      <c r="C254" s="5" t="s">
        <v>438</v>
      </c>
      <c r="D254" s="5" t="s">
        <v>689</v>
      </c>
      <c r="E254" s="52">
        <f t="shared" ca="1" si="3"/>
        <v>25380</v>
      </c>
      <c r="F254" s="5">
        <v>57</v>
      </c>
      <c r="G254" s="50">
        <v>22472</v>
      </c>
      <c r="H254" s="5">
        <v>350629</v>
      </c>
      <c r="I254" s="50">
        <v>30144</v>
      </c>
      <c r="J254" s="5" t="s">
        <v>466</v>
      </c>
      <c r="K254" s="150"/>
      <c r="L254" s="150"/>
      <c r="M254" s="150"/>
      <c r="N254" s="150"/>
      <c r="O254" s="150"/>
      <c r="P254" s="150"/>
      <c r="Q254" s="150"/>
      <c r="R254" s="150"/>
      <c r="S254" s="150"/>
      <c r="T254" s="150"/>
      <c r="U254" s="150"/>
      <c r="V254" s="150"/>
      <c r="W254" s="150"/>
      <c r="X254" s="150"/>
      <c r="Y254" s="150"/>
      <c r="Z254" s="150"/>
      <c r="AA254" s="150"/>
      <c r="CI254" s="1"/>
    </row>
    <row r="255" spans="1:87" x14ac:dyDescent="0.25">
      <c r="A255" s="5" t="s">
        <v>413</v>
      </c>
      <c r="B255" s="5" t="s">
        <v>578</v>
      </c>
      <c r="C255" s="5" t="s">
        <v>462</v>
      </c>
      <c r="D255" s="5" t="s">
        <v>457</v>
      </c>
      <c r="E255" s="52">
        <f t="shared" ca="1" si="3"/>
        <v>18084</v>
      </c>
      <c r="F255" s="5">
        <v>56</v>
      </c>
      <c r="G255" s="50">
        <v>22564</v>
      </c>
      <c r="H255" s="5">
        <v>350427</v>
      </c>
      <c r="I255" s="50">
        <v>30013</v>
      </c>
      <c r="J255" s="5" t="s">
        <v>466</v>
      </c>
      <c r="K255" s="150"/>
      <c r="L255" s="150"/>
      <c r="M255" s="150"/>
      <c r="N255" s="150"/>
      <c r="O255" s="150"/>
      <c r="P255" s="150"/>
      <c r="Q255" s="150"/>
      <c r="R255" s="150"/>
      <c r="S255" s="150"/>
      <c r="T255" s="150"/>
      <c r="U255" s="150"/>
      <c r="V255" s="150"/>
      <c r="W255" s="150"/>
      <c r="X255" s="150"/>
      <c r="Y255" s="150"/>
      <c r="Z255" s="150"/>
      <c r="AA255" s="150"/>
      <c r="CI255" s="1"/>
    </row>
    <row r="256" spans="1:87" x14ac:dyDescent="0.25">
      <c r="A256" s="5" t="s">
        <v>413</v>
      </c>
      <c r="B256" s="5" t="s">
        <v>671</v>
      </c>
      <c r="C256" s="5" t="s">
        <v>475</v>
      </c>
      <c r="D256" s="5" t="s">
        <v>416</v>
      </c>
      <c r="E256" s="52">
        <f t="shared" ca="1" si="3"/>
        <v>18924</v>
      </c>
      <c r="F256" s="5">
        <v>57</v>
      </c>
      <c r="G256" s="50">
        <v>22196</v>
      </c>
      <c r="H256" s="5">
        <v>351033</v>
      </c>
      <c r="I256" s="50">
        <v>30074</v>
      </c>
      <c r="J256" s="5" t="s">
        <v>466</v>
      </c>
      <c r="K256" s="150"/>
      <c r="L256" s="150"/>
      <c r="M256" s="150"/>
      <c r="N256" s="150"/>
      <c r="O256" s="150"/>
      <c r="P256" s="150"/>
      <c r="Q256" s="150"/>
      <c r="R256" s="150"/>
      <c r="S256" s="150"/>
      <c r="T256" s="150"/>
      <c r="U256" s="150"/>
      <c r="V256" s="150"/>
      <c r="W256" s="150"/>
      <c r="X256" s="150"/>
      <c r="Y256" s="150"/>
      <c r="Z256" s="150"/>
      <c r="AA256" s="150"/>
      <c r="CI256" s="1"/>
    </row>
    <row r="257" spans="1:87" x14ac:dyDescent="0.25">
      <c r="A257" s="5" t="s">
        <v>413</v>
      </c>
      <c r="B257" s="5" t="s">
        <v>623</v>
      </c>
      <c r="C257" s="5" t="s">
        <v>510</v>
      </c>
      <c r="D257" s="5" t="s">
        <v>473</v>
      </c>
      <c r="E257" s="52">
        <f t="shared" ca="1" si="3"/>
        <v>29328</v>
      </c>
      <c r="F257" s="5">
        <v>56</v>
      </c>
      <c r="G257" s="50">
        <v>22625</v>
      </c>
      <c r="H257" s="5">
        <v>351187</v>
      </c>
      <c r="I257" s="50">
        <v>30149</v>
      </c>
      <c r="J257" s="5" t="s">
        <v>466</v>
      </c>
      <c r="K257" s="150"/>
      <c r="L257" s="150"/>
      <c r="M257" s="150"/>
      <c r="N257" s="150"/>
      <c r="O257" s="150"/>
      <c r="P257" s="150"/>
      <c r="Q257" s="150"/>
      <c r="R257" s="150"/>
      <c r="S257" s="150"/>
      <c r="T257" s="150"/>
      <c r="U257" s="150"/>
      <c r="V257" s="150"/>
      <c r="W257" s="150"/>
      <c r="X257" s="150"/>
      <c r="Y257" s="150"/>
      <c r="Z257" s="150"/>
      <c r="AA257" s="150"/>
      <c r="CI257" s="1"/>
    </row>
    <row r="258" spans="1:87" x14ac:dyDescent="0.25">
      <c r="A258" s="5" t="s">
        <v>408</v>
      </c>
      <c r="B258" s="5" t="s">
        <v>443</v>
      </c>
      <c r="C258" s="5" t="s">
        <v>550</v>
      </c>
      <c r="D258" s="5" t="s">
        <v>460</v>
      </c>
      <c r="E258" s="52">
        <f t="shared" ca="1" si="3"/>
        <v>30132</v>
      </c>
      <c r="F258" s="5">
        <v>57</v>
      </c>
      <c r="G258" s="50">
        <v>22376</v>
      </c>
      <c r="H258" s="5">
        <v>560566</v>
      </c>
      <c r="I258" s="50">
        <v>30216</v>
      </c>
      <c r="J258" s="5" t="s">
        <v>412</v>
      </c>
      <c r="K258" s="150"/>
      <c r="L258" s="150"/>
      <c r="M258" s="150"/>
      <c r="N258" s="150"/>
      <c r="O258" s="150"/>
      <c r="P258" s="150"/>
      <c r="Q258" s="150"/>
      <c r="R258" s="150"/>
      <c r="S258" s="150"/>
      <c r="T258" s="150"/>
      <c r="U258" s="150"/>
      <c r="V258" s="150"/>
      <c r="W258" s="150"/>
      <c r="X258" s="150"/>
      <c r="Y258" s="150"/>
      <c r="Z258" s="150"/>
      <c r="AA258" s="150"/>
      <c r="CI258" s="1"/>
    </row>
    <row r="259" spans="1:87" x14ac:dyDescent="0.25">
      <c r="A259" s="5" t="s">
        <v>413</v>
      </c>
      <c r="B259" s="5" t="s">
        <v>561</v>
      </c>
      <c r="C259" s="5" t="s">
        <v>486</v>
      </c>
      <c r="D259" s="5" t="s">
        <v>473</v>
      </c>
      <c r="E259" s="52">
        <f t="shared" ca="1" si="3"/>
        <v>25248</v>
      </c>
      <c r="F259" s="5">
        <v>57</v>
      </c>
      <c r="G259" s="50">
        <v>22348</v>
      </c>
      <c r="H259" s="5">
        <v>350265</v>
      </c>
      <c r="I259" s="50">
        <v>30044</v>
      </c>
      <c r="J259" s="5" t="s">
        <v>412</v>
      </c>
      <c r="K259" s="150"/>
      <c r="L259" s="150"/>
      <c r="M259" s="150"/>
      <c r="N259" s="150"/>
      <c r="O259" s="150"/>
      <c r="P259" s="150"/>
      <c r="Q259" s="150"/>
      <c r="R259" s="150"/>
      <c r="S259" s="150"/>
      <c r="T259" s="150"/>
      <c r="U259" s="150"/>
      <c r="V259" s="150"/>
      <c r="W259" s="150"/>
      <c r="X259" s="150"/>
      <c r="Y259" s="150"/>
      <c r="Z259" s="150"/>
      <c r="AA259" s="150"/>
      <c r="CI259" s="1"/>
    </row>
    <row r="260" spans="1:87" x14ac:dyDescent="0.25">
      <c r="A260" s="5" t="s">
        <v>413</v>
      </c>
      <c r="B260" s="5" t="s">
        <v>587</v>
      </c>
      <c r="C260" s="5" t="s">
        <v>690</v>
      </c>
      <c r="D260" s="5" t="s">
        <v>473</v>
      </c>
      <c r="E260" s="52">
        <f t="shared" ca="1" si="3"/>
        <v>18876</v>
      </c>
      <c r="F260" s="5">
        <v>57</v>
      </c>
      <c r="G260" s="50">
        <v>22505</v>
      </c>
      <c r="H260" s="5">
        <v>351156</v>
      </c>
      <c r="I260" s="50">
        <v>30311</v>
      </c>
      <c r="J260" s="5" t="s">
        <v>412</v>
      </c>
      <c r="K260" s="150"/>
      <c r="L260" s="150"/>
      <c r="M260" s="150"/>
      <c r="N260" s="150"/>
      <c r="O260" s="150"/>
      <c r="P260" s="150"/>
      <c r="Q260" s="150"/>
      <c r="R260" s="150"/>
      <c r="S260" s="150"/>
      <c r="T260" s="150"/>
      <c r="U260" s="150"/>
      <c r="V260" s="150"/>
      <c r="W260" s="150"/>
      <c r="X260" s="150"/>
      <c r="Y260" s="150"/>
      <c r="Z260" s="150"/>
      <c r="AA260" s="150"/>
      <c r="CI260" s="1"/>
    </row>
    <row r="261" spans="1:87" x14ac:dyDescent="0.25">
      <c r="A261" s="5" t="s">
        <v>413</v>
      </c>
      <c r="B261" s="5" t="s">
        <v>467</v>
      </c>
      <c r="C261" s="5" t="s">
        <v>566</v>
      </c>
      <c r="D261" s="5" t="s">
        <v>473</v>
      </c>
      <c r="E261" s="52">
        <f t="shared" ca="1" si="3"/>
        <v>19176</v>
      </c>
      <c r="F261" s="5">
        <v>56</v>
      </c>
      <c r="G261" s="50">
        <v>22844</v>
      </c>
      <c r="H261" s="5">
        <v>350861</v>
      </c>
      <c r="I261" s="50">
        <v>30266</v>
      </c>
      <c r="J261" s="5" t="s">
        <v>412</v>
      </c>
      <c r="K261" s="150"/>
      <c r="L261" s="150"/>
      <c r="M261" s="150"/>
      <c r="N261" s="150"/>
      <c r="O261" s="150"/>
      <c r="P261" s="150"/>
      <c r="Q261" s="150"/>
      <c r="R261" s="150"/>
      <c r="S261" s="150"/>
      <c r="T261" s="150"/>
      <c r="U261" s="150"/>
      <c r="V261" s="150"/>
      <c r="W261" s="150"/>
      <c r="X261" s="150"/>
      <c r="Y261" s="150"/>
      <c r="Z261" s="150"/>
      <c r="AA261" s="150"/>
      <c r="CI261" s="1"/>
    </row>
    <row r="262" spans="1:87" x14ac:dyDescent="0.25">
      <c r="A262" s="5" t="s">
        <v>413</v>
      </c>
      <c r="B262" s="5" t="s">
        <v>490</v>
      </c>
      <c r="C262" s="5" t="s">
        <v>691</v>
      </c>
      <c r="D262" s="5" t="s">
        <v>416</v>
      </c>
      <c r="E262" s="52">
        <f t="shared" ca="1" si="3"/>
        <v>25308</v>
      </c>
      <c r="F262" s="5">
        <v>55</v>
      </c>
      <c r="G262" s="50">
        <v>22976</v>
      </c>
      <c r="H262" s="5">
        <v>350996</v>
      </c>
      <c r="I262" s="50">
        <v>30281</v>
      </c>
      <c r="J262" s="5" t="s">
        <v>412</v>
      </c>
      <c r="K262" s="150"/>
      <c r="L262" s="150"/>
      <c r="M262" s="150"/>
      <c r="N262" s="150"/>
      <c r="O262" s="150"/>
      <c r="P262" s="150"/>
      <c r="Q262" s="150"/>
      <c r="R262" s="150"/>
      <c r="S262" s="150"/>
      <c r="T262" s="150"/>
      <c r="U262" s="150"/>
      <c r="V262" s="150"/>
      <c r="W262" s="150"/>
      <c r="X262" s="150"/>
      <c r="Y262" s="150"/>
      <c r="Z262" s="150"/>
      <c r="AA262" s="150"/>
      <c r="CI262" s="1"/>
    </row>
    <row r="263" spans="1:87" x14ac:dyDescent="0.25">
      <c r="A263" s="5" t="s">
        <v>413</v>
      </c>
      <c r="B263" s="5" t="s">
        <v>155</v>
      </c>
      <c r="C263" s="5" t="s">
        <v>477</v>
      </c>
      <c r="D263" s="5" t="s">
        <v>416</v>
      </c>
      <c r="E263" s="52">
        <f t="shared" ca="1" si="3"/>
        <v>22008</v>
      </c>
      <c r="F263" s="5">
        <v>56</v>
      </c>
      <c r="G263" s="50">
        <v>22896</v>
      </c>
      <c r="H263" s="5">
        <v>350300</v>
      </c>
      <c r="I263" s="50">
        <v>30039</v>
      </c>
      <c r="J263" s="5" t="s">
        <v>412</v>
      </c>
      <c r="K263" s="150"/>
      <c r="L263" s="150"/>
      <c r="M263" s="150"/>
      <c r="N263" s="150"/>
      <c r="O263" s="150"/>
      <c r="P263" s="150"/>
      <c r="Q263" s="150"/>
      <c r="R263" s="150"/>
      <c r="S263" s="150"/>
      <c r="T263" s="150"/>
      <c r="U263" s="150"/>
      <c r="V263" s="150"/>
      <c r="W263" s="150"/>
      <c r="X263" s="150"/>
      <c r="Y263" s="150"/>
      <c r="Z263" s="150"/>
      <c r="AA263" s="150"/>
      <c r="CI263" s="1"/>
    </row>
    <row r="264" spans="1:87" x14ac:dyDescent="0.25">
      <c r="A264" s="5" t="s">
        <v>413</v>
      </c>
      <c r="B264" s="5" t="s">
        <v>550</v>
      </c>
      <c r="C264" s="5" t="s">
        <v>456</v>
      </c>
      <c r="D264" s="5" t="s">
        <v>460</v>
      </c>
      <c r="E264" s="52">
        <f t="shared" ca="1" si="3"/>
        <v>18756</v>
      </c>
      <c r="F264" s="5">
        <v>56</v>
      </c>
      <c r="G264" s="50">
        <v>22654</v>
      </c>
      <c r="H264" s="5">
        <v>350757</v>
      </c>
      <c r="I264" s="50">
        <v>30170</v>
      </c>
      <c r="J264" s="5" t="s">
        <v>412</v>
      </c>
      <c r="K264" s="150"/>
      <c r="L264" s="150"/>
      <c r="M264" s="150"/>
      <c r="N264" s="150"/>
      <c r="O264" s="150"/>
      <c r="P264" s="150"/>
      <c r="Q264" s="150"/>
      <c r="R264" s="150"/>
      <c r="S264" s="150"/>
      <c r="T264" s="150"/>
      <c r="U264" s="150"/>
      <c r="V264" s="150"/>
      <c r="W264" s="150"/>
      <c r="X264" s="150"/>
      <c r="Y264" s="150"/>
      <c r="Z264" s="150"/>
      <c r="AA264" s="150"/>
      <c r="CI264" s="1"/>
    </row>
    <row r="265" spans="1:87" x14ac:dyDescent="0.25">
      <c r="A265" s="5" t="s">
        <v>413</v>
      </c>
      <c r="B265" s="5" t="s">
        <v>531</v>
      </c>
      <c r="C265" s="5" t="s">
        <v>677</v>
      </c>
      <c r="D265" s="5" t="s">
        <v>692</v>
      </c>
      <c r="E265" s="52">
        <f t="shared" ca="1" si="3"/>
        <v>30024</v>
      </c>
      <c r="F265" s="5">
        <v>56</v>
      </c>
      <c r="G265" s="50">
        <v>22671</v>
      </c>
      <c r="H265" s="5">
        <v>350293</v>
      </c>
      <c r="I265" s="50">
        <v>30206</v>
      </c>
      <c r="J265" s="5" t="s">
        <v>412</v>
      </c>
      <c r="K265" s="150"/>
      <c r="L265" s="150"/>
      <c r="M265" s="150"/>
      <c r="N265" s="150"/>
      <c r="O265" s="150"/>
      <c r="P265" s="150"/>
      <c r="Q265" s="150"/>
      <c r="R265" s="150"/>
      <c r="S265" s="150"/>
      <c r="T265" s="150"/>
      <c r="U265" s="150"/>
      <c r="V265" s="150"/>
      <c r="W265" s="150"/>
      <c r="X265" s="150"/>
      <c r="Y265" s="150"/>
      <c r="Z265" s="150"/>
      <c r="AA265" s="150"/>
      <c r="CI265" s="1"/>
    </row>
    <row r="266" spans="1:87" x14ac:dyDescent="0.25">
      <c r="A266" s="5" t="s">
        <v>413</v>
      </c>
      <c r="B266" s="5" t="s">
        <v>409</v>
      </c>
      <c r="C266" s="5" t="s">
        <v>475</v>
      </c>
      <c r="D266" s="5" t="s">
        <v>473</v>
      </c>
      <c r="E266" s="52">
        <f t="shared" ca="1" si="3"/>
        <v>25500</v>
      </c>
      <c r="F266" s="5">
        <v>56</v>
      </c>
      <c r="G266" s="50">
        <v>22801</v>
      </c>
      <c r="H266" s="5">
        <v>350918</v>
      </c>
      <c r="I266" s="50">
        <v>30135</v>
      </c>
      <c r="J266" s="5" t="s">
        <v>412</v>
      </c>
      <c r="K266" s="150"/>
      <c r="L266" s="150"/>
      <c r="M266" s="150"/>
      <c r="N266" s="150"/>
      <c r="O266" s="150"/>
      <c r="P266" s="150"/>
      <c r="Q266" s="150"/>
      <c r="R266" s="150"/>
      <c r="S266" s="150"/>
      <c r="T266" s="150"/>
      <c r="U266" s="150"/>
      <c r="V266" s="150"/>
      <c r="W266" s="150"/>
      <c r="X266" s="150"/>
      <c r="Y266" s="150"/>
      <c r="Z266" s="150"/>
      <c r="AA266" s="150"/>
      <c r="CI266" s="1"/>
    </row>
    <row r="267" spans="1:87" x14ac:dyDescent="0.25">
      <c r="A267" s="5" t="s">
        <v>413</v>
      </c>
      <c r="B267" s="5" t="s">
        <v>497</v>
      </c>
      <c r="C267" s="5" t="s">
        <v>472</v>
      </c>
      <c r="D267" s="5" t="s">
        <v>678</v>
      </c>
      <c r="E267" s="52">
        <f t="shared" ca="1" si="3"/>
        <v>26604</v>
      </c>
      <c r="F267" s="5">
        <v>55</v>
      </c>
      <c r="G267" s="50">
        <v>22931</v>
      </c>
      <c r="H267" s="5">
        <v>351085</v>
      </c>
      <c r="I267" s="50">
        <v>30031</v>
      </c>
      <c r="J267" s="5" t="s">
        <v>412</v>
      </c>
      <c r="K267" s="150"/>
      <c r="L267" s="150"/>
      <c r="M267" s="150"/>
      <c r="N267" s="150"/>
      <c r="O267" s="150"/>
      <c r="P267" s="150"/>
      <c r="Q267" s="150"/>
      <c r="R267" s="150"/>
      <c r="S267" s="150"/>
      <c r="T267" s="150"/>
      <c r="U267" s="150"/>
      <c r="V267" s="150"/>
      <c r="W267" s="150"/>
      <c r="X267" s="150"/>
      <c r="Y267" s="150"/>
      <c r="Z267" s="150"/>
      <c r="AA267" s="150"/>
      <c r="CI267" s="1"/>
    </row>
    <row r="268" spans="1:87" x14ac:dyDescent="0.25">
      <c r="A268" s="5" t="s">
        <v>413</v>
      </c>
      <c r="B268" s="5" t="s">
        <v>579</v>
      </c>
      <c r="C268" s="5" t="s">
        <v>693</v>
      </c>
      <c r="D268" s="5" t="s">
        <v>439</v>
      </c>
      <c r="E268" s="52">
        <f t="shared" ca="1" si="3"/>
        <v>22128</v>
      </c>
      <c r="F268" s="5">
        <v>56</v>
      </c>
      <c r="G268" s="50">
        <v>22685</v>
      </c>
      <c r="H268" s="5">
        <v>350222</v>
      </c>
      <c r="I268" s="50">
        <v>30246</v>
      </c>
      <c r="J268" s="5" t="s">
        <v>412</v>
      </c>
      <c r="K268" s="150"/>
      <c r="L268" s="150"/>
      <c r="M268" s="150"/>
      <c r="N268" s="150"/>
      <c r="O268" s="150"/>
      <c r="P268" s="150"/>
      <c r="Q268" s="150"/>
      <c r="R268" s="150"/>
      <c r="S268" s="150"/>
      <c r="T268" s="150"/>
      <c r="U268" s="150"/>
      <c r="V268" s="150"/>
      <c r="W268" s="150"/>
      <c r="X268" s="150"/>
      <c r="Y268" s="150"/>
      <c r="Z268" s="150"/>
      <c r="AA268" s="150"/>
      <c r="CI268" s="1"/>
    </row>
    <row r="269" spans="1:87" x14ac:dyDescent="0.25">
      <c r="A269" s="5" t="s">
        <v>408</v>
      </c>
      <c r="B269" s="5" t="s">
        <v>492</v>
      </c>
      <c r="C269" s="5" t="s">
        <v>532</v>
      </c>
      <c r="D269" s="5" t="s">
        <v>416</v>
      </c>
      <c r="E269" s="52">
        <f t="shared" ca="1" si="3"/>
        <v>19728</v>
      </c>
      <c r="F269" s="5">
        <v>56</v>
      </c>
      <c r="G269" s="50">
        <v>22713</v>
      </c>
      <c r="H269" s="5">
        <v>351212</v>
      </c>
      <c r="I269" s="50">
        <v>30061</v>
      </c>
      <c r="J269" s="5" t="s">
        <v>417</v>
      </c>
      <c r="K269" s="150"/>
      <c r="L269" s="150"/>
      <c r="M269" s="150"/>
      <c r="N269" s="150"/>
      <c r="O269" s="150"/>
      <c r="P269" s="150"/>
      <c r="Q269" s="150"/>
      <c r="R269" s="150"/>
      <c r="S269" s="150"/>
      <c r="T269" s="150"/>
      <c r="U269" s="150"/>
      <c r="V269" s="150"/>
      <c r="W269" s="150"/>
      <c r="X269" s="150"/>
      <c r="Y269" s="150"/>
      <c r="Z269" s="150"/>
      <c r="AA269" s="150"/>
      <c r="CI269" s="1"/>
    </row>
    <row r="270" spans="1:87" x14ac:dyDescent="0.25">
      <c r="A270" s="5" t="s">
        <v>413</v>
      </c>
      <c r="B270" s="5" t="s">
        <v>448</v>
      </c>
      <c r="C270" s="5" t="s">
        <v>472</v>
      </c>
      <c r="D270" s="5" t="s">
        <v>422</v>
      </c>
      <c r="E270" s="52">
        <f t="shared" ca="1" si="3"/>
        <v>28944</v>
      </c>
      <c r="F270" s="5">
        <v>56</v>
      </c>
      <c r="G270" s="50">
        <v>22744</v>
      </c>
      <c r="H270" s="5">
        <v>350226</v>
      </c>
      <c r="I270" s="50">
        <v>30049</v>
      </c>
      <c r="J270" s="5" t="s">
        <v>417</v>
      </c>
      <c r="K270" s="150"/>
      <c r="L270" s="150"/>
      <c r="M270" s="150"/>
      <c r="N270" s="150"/>
      <c r="O270" s="150"/>
      <c r="P270" s="150"/>
      <c r="Q270" s="150"/>
      <c r="R270" s="150"/>
      <c r="S270" s="150"/>
      <c r="T270" s="150"/>
      <c r="U270" s="150"/>
      <c r="V270" s="150"/>
      <c r="W270" s="150"/>
      <c r="X270" s="150"/>
      <c r="Y270" s="150"/>
      <c r="Z270" s="150"/>
      <c r="AA270" s="150"/>
      <c r="CI270" s="1"/>
    </row>
    <row r="271" spans="1:87" x14ac:dyDescent="0.25">
      <c r="A271" s="5" t="s">
        <v>413</v>
      </c>
      <c r="B271" s="5" t="s">
        <v>694</v>
      </c>
      <c r="C271" s="5" t="s">
        <v>616</v>
      </c>
      <c r="D271" s="5" t="s">
        <v>695</v>
      </c>
      <c r="E271" s="52">
        <f t="shared" ca="1" si="3"/>
        <v>23892</v>
      </c>
      <c r="F271" s="5">
        <v>57</v>
      </c>
      <c r="G271" s="50">
        <v>22196</v>
      </c>
      <c r="H271" s="5">
        <v>560562</v>
      </c>
      <c r="I271" s="50">
        <v>30074</v>
      </c>
      <c r="J271" s="5" t="s">
        <v>417</v>
      </c>
      <c r="K271" s="150"/>
      <c r="L271" s="150"/>
      <c r="M271" s="150"/>
      <c r="N271" s="150"/>
      <c r="O271" s="150"/>
      <c r="P271" s="150"/>
      <c r="Q271" s="150"/>
      <c r="R271" s="150"/>
      <c r="S271" s="150"/>
      <c r="T271" s="150"/>
      <c r="U271" s="150"/>
      <c r="V271" s="150"/>
      <c r="W271" s="150"/>
      <c r="X271" s="150"/>
      <c r="Y271" s="150"/>
      <c r="Z271" s="150"/>
      <c r="AA271" s="150"/>
      <c r="CI271" s="1"/>
    </row>
    <row r="272" spans="1:87" x14ac:dyDescent="0.25">
      <c r="A272" s="5" t="s">
        <v>408</v>
      </c>
      <c r="B272" s="5" t="s">
        <v>524</v>
      </c>
      <c r="C272" s="5" t="s">
        <v>152</v>
      </c>
      <c r="D272" s="5" t="s">
        <v>696</v>
      </c>
      <c r="E272" s="52">
        <f t="shared" ca="1" si="3"/>
        <v>27600</v>
      </c>
      <c r="F272" s="5">
        <v>62</v>
      </c>
      <c r="G272" s="50">
        <v>20689</v>
      </c>
      <c r="H272" s="5">
        <v>560563</v>
      </c>
      <c r="I272" s="50">
        <v>30198</v>
      </c>
      <c r="J272" s="5" t="s">
        <v>417</v>
      </c>
      <c r="K272" s="150"/>
      <c r="L272" s="150"/>
      <c r="M272" s="150"/>
      <c r="N272" s="150"/>
      <c r="O272" s="150"/>
      <c r="P272" s="150"/>
      <c r="Q272" s="150"/>
      <c r="R272" s="150"/>
      <c r="S272" s="150"/>
      <c r="T272" s="150"/>
      <c r="U272" s="150"/>
      <c r="V272" s="150"/>
      <c r="W272" s="150"/>
      <c r="X272" s="150"/>
      <c r="Y272" s="150"/>
      <c r="Z272" s="150"/>
      <c r="AA272" s="150"/>
      <c r="CI272" s="1"/>
    </row>
    <row r="273" spans="1:87" x14ac:dyDescent="0.25">
      <c r="A273" s="5" t="s">
        <v>408</v>
      </c>
      <c r="B273" s="5" t="s">
        <v>185</v>
      </c>
      <c r="C273" s="5" t="s">
        <v>697</v>
      </c>
      <c r="D273" s="5" t="s">
        <v>698</v>
      </c>
      <c r="E273" s="52">
        <f t="shared" ca="1" si="3"/>
        <v>27528</v>
      </c>
      <c r="F273" s="5">
        <v>64</v>
      </c>
      <c r="G273" s="50">
        <v>19979</v>
      </c>
      <c r="H273" s="5">
        <v>350392</v>
      </c>
      <c r="I273" s="50">
        <v>30091</v>
      </c>
      <c r="J273" s="5" t="s">
        <v>417</v>
      </c>
      <c r="K273" s="150"/>
      <c r="L273" s="150"/>
      <c r="M273" s="150"/>
      <c r="N273" s="150"/>
      <c r="O273" s="150"/>
      <c r="P273" s="150"/>
      <c r="Q273" s="150"/>
      <c r="R273" s="150"/>
      <c r="S273" s="150"/>
      <c r="T273" s="150"/>
      <c r="U273" s="150"/>
      <c r="V273" s="150"/>
      <c r="W273" s="150"/>
      <c r="X273" s="150"/>
      <c r="Y273" s="150"/>
      <c r="Z273" s="150"/>
      <c r="AA273" s="150"/>
      <c r="CI273" s="1"/>
    </row>
    <row r="274" spans="1:87" x14ac:dyDescent="0.25">
      <c r="A274" s="5" t="s">
        <v>408</v>
      </c>
      <c r="B274" s="5" t="s">
        <v>634</v>
      </c>
      <c r="C274" s="5" t="s">
        <v>556</v>
      </c>
      <c r="D274" s="5" t="s">
        <v>442</v>
      </c>
      <c r="E274" s="52">
        <f t="shared" ref="E274:E337" ca="1" si="4">RANDBETWEEN(1500,2600)*12</f>
        <v>19032</v>
      </c>
      <c r="F274" s="5">
        <v>59</v>
      </c>
      <c r="G274" s="50">
        <v>21805</v>
      </c>
      <c r="H274" s="5">
        <v>351325</v>
      </c>
      <c r="I274" s="50">
        <v>30204</v>
      </c>
      <c r="J274" s="5" t="s">
        <v>417</v>
      </c>
      <c r="K274" s="150"/>
      <c r="L274" s="150"/>
      <c r="M274" s="150"/>
      <c r="N274" s="150"/>
      <c r="O274" s="150"/>
      <c r="P274" s="150"/>
      <c r="Q274" s="150"/>
      <c r="R274" s="150"/>
      <c r="S274" s="150"/>
      <c r="T274" s="150"/>
      <c r="U274" s="150"/>
      <c r="V274" s="150"/>
      <c r="W274" s="150"/>
      <c r="X274" s="150"/>
      <c r="Y274" s="150"/>
      <c r="Z274" s="150"/>
      <c r="AA274" s="150"/>
      <c r="CI274" s="1"/>
    </row>
    <row r="275" spans="1:87" x14ac:dyDescent="0.25">
      <c r="A275" s="5" t="s">
        <v>413</v>
      </c>
      <c r="B275" s="5" t="s">
        <v>603</v>
      </c>
      <c r="C275" s="5" t="s">
        <v>699</v>
      </c>
      <c r="D275" s="5" t="s">
        <v>670</v>
      </c>
      <c r="E275" s="52">
        <f t="shared" ca="1" si="4"/>
        <v>19968</v>
      </c>
      <c r="F275" s="5">
        <v>58</v>
      </c>
      <c r="G275" s="50">
        <v>21972</v>
      </c>
      <c r="H275" s="5">
        <v>350847</v>
      </c>
      <c r="I275" s="50">
        <v>29956</v>
      </c>
      <c r="J275" s="5" t="s">
        <v>417</v>
      </c>
      <c r="K275" s="150"/>
      <c r="L275" s="150"/>
      <c r="M275" s="150"/>
      <c r="N275" s="150"/>
      <c r="O275" s="150"/>
      <c r="P275" s="150"/>
      <c r="Q275" s="150"/>
      <c r="R275" s="150"/>
      <c r="S275" s="150"/>
      <c r="T275" s="150"/>
      <c r="U275" s="150"/>
      <c r="V275" s="150"/>
      <c r="W275" s="150"/>
      <c r="X275" s="150"/>
      <c r="Y275" s="150"/>
      <c r="Z275" s="150"/>
      <c r="AA275" s="150"/>
      <c r="CI275" s="1"/>
    </row>
    <row r="276" spans="1:87" x14ac:dyDescent="0.25">
      <c r="A276" s="5" t="s">
        <v>408</v>
      </c>
      <c r="B276" s="5" t="s">
        <v>592</v>
      </c>
      <c r="C276" s="5" t="s">
        <v>535</v>
      </c>
      <c r="D276" s="5" t="s">
        <v>700</v>
      </c>
      <c r="E276" s="52">
        <f t="shared" ca="1" si="4"/>
        <v>18984</v>
      </c>
      <c r="F276" s="5">
        <v>58</v>
      </c>
      <c r="G276" s="50">
        <v>22166</v>
      </c>
      <c r="H276" s="5">
        <v>350217</v>
      </c>
      <c r="I276" s="50">
        <v>30083</v>
      </c>
      <c r="J276" s="5" t="s">
        <v>417</v>
      </c>
      <c r="K276" s="150"/>
      <c r="L276" s="150"/>
      <c r="M276" s="150"/>
      <c r="N276" s="150"/>
      <c r="O276" s="150"/>
      <c r="P276" s="150"/>
      <c r="Q276" s="150"/>
      <c r="R276" s="150"/>
      <c r="S276" s="150"/>
      <c r="T276" s="150"/>
      <c r="U276" s="150"/>
      <c r="V276" s="150"/>
      <c r="W276" s="150"/>
      <c r="X276" s="150"/>
      <c r="Y276" s="150"/>
      <c r="Z276" s="150"/>
      <c r="AA276" s="150"/>
      <c r="CI276" s="1"/>
    </row>
    <row r="277" spans="1:87" x14ac:dyDescent="0.25">
      <c r="A277" s="5" t="s">
        <v>408</v>
      </c>
      <c r="B277" s="5" t="s">
        <v>514</v>
      </c>
      <c r="C277" s="5" t="s">
        <v>621</v>
      </c>
      <c r="D277" s="5" t="s">
        <v>502</v>
      </c>
      <c r="E277" s="52">
        <f t="shared" ca="1" si="4"/>
        <v>19512</v>
      </c>
      <c r="F277" s="5">
        <v>58</v>
      </c>
      <c r="G277" s="50">
        <v>22070</v>
      </c>
      <c r="H277" s="5">
        <v>351003</v>
      </c>
      <c r="I277" s="50">
        <v>30013</v>
      </c>
      <c r="J277" s="5" t="s">
        <v>417</v>
      </c>
      <c r="K277" s="150"/>
      <c r="L277" s="150"/>
      <c r="M277" s="150"/>
      <c r="N277" s="150"/>
      <c r="O277" s="150"/>
      <c r="P277" s="150"/>
      <c r="Q277" s="150"/>
      <c r="R277" s="150"/>
      <c r="S277" s="150"/>
      <c r="T277" s="150"/>
      <c r="U277" s="150"/>
      <c r="V277" s="150"/>
      <c r="W277" s="150"/>
      <c r="X277" s="150"/>
      <c r="Y277" s="150"/>
      <c r="Z277" s="150"/>
      <c r="AA277" s="150"/>
      <c r="CI277" s="1"/>
    </row>
    <row r="278" spans="1:87" x14ac:dyDescent="0.25">
      <c r="A278" s="5" t="s">
        <v>413</v>
      </c>
      <c r="B278" s="5" t="s">
        <v>446</v>
      </c>
      <c r="C278" s="5" t="s">
        <v>472</v>
      </c>
      <c r="D278" s="5" t="s">
        <v>457</v>
      </c>
      <c r="E278" s="52">
        <f t="shared" ca="1" si="4"/>
        <v>26460</v>
      </c>
      <c r="F278" s="5">
        <v>57</v>
      </c>
      <c r="G278" s="50">
        <v>22465</v>
      </c>
      <c r="H278" s="5">
        <v>350710</v>
      </c>
      <c r="I278" s="50">
        <v>30281</v>
      </c>
      <c r="J278" s="5" t="s">
        <v>417</v>
      </c>
      <c r="K278" s="150"/>
      <c r="L278" s="150"/>
      <c r="M278" s="150"/>
      <c r="N278" s="150"/>
      <c r="O278" s="150"/>
      <c r="P278" s="150"/>
      <c r="Q278" s="150"/>
      <c r="R278" s="150"/>
      <c r="S278" s="150"/>
      <c r="T278" s="150"/>
      <c r="U278" s="150"/>
      <c r="V278" s="150"/>
      <c r="W278" s="150"/>
      <c r="X278" s="150"/>
      <c r="Y278" s="150"/>
      <c r="Z278" s="150"/>
      <c r="AA278" s="150"/>
      <c r="CI278" s="1"/>
    </row>
    <row r="279" spans="1:87" x14ac:dyDescent="0.25">
      <c r="A279" s="5" t="s">
        <v>408</v>
      </c>
      <c r="B279" s="5" t="s">
        <v>410</v>
      </c>
      <c r="C279" s="5" t="s">
        <v>185</v>
      </c>
      <c r="D279" s="5" t="s">
        <v>460</v>
      </c>
      <c r="E279" s="52">
        <f t="shared" ca="1" si="4"/>
        <v>20664</v>
      </c>
      <c r="F279" s="5">
        <v>56</v>
      </c>
      <c r="G279" s="50">
        <v>22592</v>
      </c>
      <c r="H279" s="5">
        <v>350247</v>
      </c>
      <c r="I279" s="50">
        <v>30295</v>
      </c>
      <c r="J279" s="5" t="s">
        <v>417</v>
      </c>
      <c r="K279" s="150"/>
      <c r="L279" s="150"/>
      <c r="M279" s="150"/>
      <c r="N279" s="150"/>
      <c r="O279" s="150"/>
      <c r="P279" s="150"/>
      <c r="Q279" s="150"/>
      <c r="R279" s="150"/>
      <c r="S279" s="150"/>
      <c r="T279" s="150"/>
      <c r="U279" s="150"/>
      <c r="V279" s="150"/>
      <c r="W279" s="150"/>
      <c r="X279" s="150"/>
      <c r="Y279" s="150"/>
      <c r="Z279" s="150"/>
      <c r="AA279" s="150"/>
      <c r="CI279" s="1"/>
    </row>
    <row r="280" spans="1:87" x14ac:dyDescent="0.25">
      <c r="A280" s="5" t="s">
        <v>408</v>
      </c>
      <c r="B280" s="5" t="s">
        <v>440</v>
      </c>
      <c r="C280" s="5" t="s">
        <v>410</v>
      </c>
      <c r="D280" s="5" t="s">
        <v>422</v>
      </c>
      <c r="E280" s="52">
        <f t="shared" ca="1" si="4"/>
        <v>20160</v>
      </c>
      <c r="F280" s="5">
        <v>55</v>
      </c>
      <c r="G280" s="50">
        <v>22930</v>
      </c>
      <c r="H280" s="5">
        <v>350063</v>
      </c>
      <c r="I280" s="50">
        <v>30239</v>
      </c>
      <c r="J280" s="5" t="s">
        <v>417</v>
      </c>
      <c r="K280" s="150"/>
      <c r="L280" s="150"/>
      <c r="M280" s="150"/>
      <c r="N280" s="150"/>
      <c r="O280" s="150"/>
      <c r="P280" s="150"/>
      <c r="Q280" s="150"/>
      <c r="R280" s="150"/>
      <c r="S280" s="150"/>
      <c r="T280" s="150"/>
      <c r="U280" s="150"/>
      <c r="V280" s="150"/>
      <c r="W280" s="150"/>
      <c r="X280" s="150"/>
      <c r="Y280" s="150"/>
      <c r="Z280" s="150"/>
      <c r="AA280" s="150"/>
      <c r="CI280" s="1"/>
    </row>
    <row r="281" spans="1:87" x14ac:dyDescent="0.25">
      <c r="A281" s="5" t="s">
        <v>408</v>
      </c>
      <c r="B281" s="5" t="s">
        <v>155</v>
      </c>
      <c r="C281" s="5" t="s">
        <v>697</v>
      </c>
      <c r="D281" s="5" t="s">
        <v>416</v>
      </c>
      <c r="E281" s="52">
        <f t="shared" ca="1" si="4"/>
        <v>22908</v>
      </c>
      <c r="F281" s="5">
        <v>56</v>
      </c>
      <c r="G281" s="50">
        <v>22788</v>
      </c>
      <c r="H281" s="5">
        <v>350569</v>
      </c>
      <c r="I281" s="50">
        <v>29976</v>
      </c>
      <c r="J281" s="5" t="s">
        <v>417</v>
      </c>
      <c r="K281" s="150"/>
      <c r="L281" s="150"/>
      <c r="M281" s="150"/>
      <c r="N281" s="150"/>
      <c r="O281" s="150"/>
      <c r="P281" s="150"/>
      <c r="Q281" s="150"/>
      <c r="R281" s="150"/>
      <c r="S281" s="150"/>
      <c r="T281" s="150"/>
      <c r="U281" s="150"/>
      <c r="V281" s="150"/>
      <c r="W281" s="150"/>
      <c r="X281" s="150"/>
      <c r="Y281" s="150"/>
      <c r="Z281" s="150"/>
      <c r="AA281" s="150"/>
      <c r="CI281" s="1"/>
    </row>
    <row r="282" spans="1:87" x14ac:dyDescent="0.25">
      <c r="A282" s="5" t="s">
        <v>408</v>
      </c>
      <c r="B282" s="5" t="s">
        <v>615</v>
      </c>
      <c r="C282" s="5" t="s">
        <v>451</v>
      </c>
      <c r="D282" s="5" t="s">
        <v>473</v>
      </c>
      <c r="E282" s="52">
        <f t="shared" ca="1" si="4"/>
        <v>21516</v>
      </c>
      <c r="F282" s="5">
        <v>54</v>
      </c>
      <c r="G282" s="50">
        <v>23326</v>
      </c>
      <c r="H282" s="5">
        <v>350355</v>
      </c>
      <c r="I282" s="50">
        <v>30091</v>
      </c>
      <c r="J282" s="5" t="s">
        <v>417</v>
      </c>
      <c r="K282" s="150"/>
      <c r="L282" s="150"/>
      <c r="M282" s="150"/>
      <c r="N282" s="150"/>
      <c r="O282" s="150"/>
      <c r="P282" s="150"/>
      <c r="Q282" s="150"/>
      <c r="R282" s="150"/>
      <c r="S282" s="150"/>
      <c r="T282" s="150"/>
      <c r="U282" s="150"/>
      <c r="V282" s="150"/>
      <c r="W282" s="150"/>
      <c r="X282" s="150"/>
      <c r="Y282" s="150"/>
      <c r="Z282" s="150"/>
      <c r="AA282" s="150"/>
      <c r="CI282" s="1"/>
    </row>
    <row r="283" spans="1:87" x14ac:dyDescent="0.25">
      <c r="A283" s="5" t="s">
        <v>413</v>
      </c>
      <c r="B283" s="5" t="s">
        <v>671</v>
      </c>
      <c r="C283" s="5" t="s">
        <v>486</v>
      </c>
      <c r="D283" s="5" t="s">
        <v>457</v>
      </c>
      <c r="E283" s="52">
        <f t="shared" ca="1" si="4"/>
        <v>21600</v>
      </c>
      <c r="F283" s="5">
        <v>58</v>
      </c>
      <c r="G283" s="50">
        <v>22163</v>
      </c>
      <c r="H283" s="5">
        <v>560421</v>
      </c>
      <c r="I283" s="50">
        <v>30206</v>
      </c>
      <c r="J283" s="5" t="s">
        <v>417</v>
      </c>
      <c r="K283" s="150"/>
      <c r="L283" s="150"/>
      <c r="M283" s="150"/>
      <c r="N283" s="150"/>
      <c r="O283" s="150"/>
      <c r="P283" s="150"/>
      <c r="Q283" s="150"/>
      <c r="R283" s="150"/>
      <c r="S283" s="150"/>
      <c r="T283" s="150"/>
      <c r="U283" s="150"/>
      <c r="V283" s="150"/>
      <c r="W283" s="150"/>
      <c r="X283" s="150"/>
      <c r="Y283" s="150"/>
      <c r="Z283" s="150"/>
      <c r="AA283" s="150"/>
      <c r="CI283" s="1"/>
    </row>
    <row r="284" spans="1:87" x14ac:dyDescent="0.25">
      <c r="A284" s="5" t="s">
        <v>408</v>
      </c>
      <c r="B284" s="5" t="s">
        <v>546</v>
      </c>
      <c r="C284" s="5" t="s">
        <v>685</v>
      </c>
      <c r="D284" s="5" t="s">
        <v>701</v>
      </c>
      <c r="E284" s="52">
        <f t="shared" ca="1" si="4"/>
        <v>21216</v>
      </c>
      <c r="F284" s="5">
        <v>57</v>
      </c>
      <c r="G284" s="50">
        <v>22289</v>
      </c>
      <c r="H284" s="5">
        <v>560422</v>
      </c>
      <c r="I284" s="50">
        <v>30044</v>
      </c>
      <c r="J284" s="5" t="s">
        <v>417</v>
      </c>
      <c r="K284" s="150"/>
      <c r="L284" s="150"/>
      <c r="M284" s="150"/>
      <c r="N284" s="150"/>
      <c r="O284" s="150"/>
      <c r="P284" s="150"/>
      <c r="Q284" s="150"/>
      <c r="R284" s="150"/>
      <c r="S284" s="150"/>
      <c r="T284" s="150"/>
      <c r="U284" s="150"/>
      <c r="V284" s="150"/>
      <c r="W284" s="150"/>
      <c r="X284" s="150"/>
      <c r="Y284" s="150"/>
      <c r="Z284" s="150"/>
      <c r="AA284" s="150"/>
      <c r="CI284" s="1"/>
    </row>
    <row r="285" spans="1:87" x14ac:dyDescent="0.25">
      <c r="A285" s="5" t="s">
        <v>408</v>
      </c>
      <c r="B285" s="5" t="s">
        <v>423</v>
      </c>
      <c r="C285" s="5" t="s">
        <v>535</v>
      </c>
      <c r="D285" s="5" t="s">
        <v>457</v>
      </c>
      <c r="E285" s="52">
        <f t="shared" ca="1" si="4"/>
        <v>30648</v>
      </c>
      <c r="F285" s="5">
        <v>65</v>
      </c>
      <c r="G285" s="50">
        <v>19457</v>
      </c>
      <c r="H285" s="5">
        <v>350233</v>
      </c>
      <c r="I285" s="50">
        <v>29998</v>
      </c>
      <c r="J285" s="5" t="s">
        <v>421</v>
      </c>
      <c r="K285" s="150"/>
      <c r="L285" s="150"/>
      <c r="M285" s="150"/>
      <c r="N285" s="150"/>
      <c r="O285" s="150"/>
      <c r="P285" s="150"/>
      <c r="Q285" s="150"/>
      <c r="R285" s="150"/>
      <c r="S285" s="150"/>
      <c r="T285" s="150"/>
      <c r="U285" s="150"/>
      <c r="V285" s="150"/>
      <c r="W285" s="150"/>
      <c r="X285" s="150"/>
      <c r="Y285" s="150"/>
      <c r="Z285" s="150"/>
      <c r="AA285" s="150"/>
      <c r="CI285" s="1"/>
    </row>
    <row r="286" spans="1:87" x14ac:dyDescent="0.25">
      <c r="A286" s="5" t="s">
        <v>408</v>
      </c>
      <c r="B286" s="5" t="s">
        <v>500</v>
      </c>
      <c r="C286" s="5" t="s">
        <v>575</v>
      </c>
      <c r="D286" s="5" t="s">
        <v>702</v>
      </c>
      <c r="E286" s="52">
        <f t="shared" ca="1" si="4"/>
        <v>18600</v>
      </c>
      <c r="F286" s="5">
        <v>61</v>
      </c>
      <c r="G286" s="50">
        <v>20882</v>
      </c>
      <c r="H286" s="5">
        <v>561366</v>
      </c>
      <c r="I286" s="50">
        <v>30039</v>
      </c>
      <c r="J286" s="5" t="s">
        <v>421</v>
      </c>
      <c r="K286" s="150"/>
      <c r="L286" s="150"/>
      <c r="M286" s="150"/>
      <c r="N286" s="150"/>
      <c r="O286" s="150"/>
      <c r="P286" s="150"/>
      <c r="Q286" s="150"/>
      <c r="R286" s="150"/>
      <c r="S286" s="150"/>
      <c r="T286" s="150"/>
      <c r="U286" s="150"/>
      <c r="V286" s="150"/>
      <c r="W286" s="150"/>
      <c r="X286" s="150"/>
      <c r="Y286" s="150"/>
      <c r="Z286" s="150"/>
      <c r="AA286" s="150"/>
      <c r="CI286" s="1"/>
    </row>
    <row r="287" spans="1:87" x14ac:dyDescent="0.25">
      <c r="A287" s="5" t="s">
        <v>413</v>
      </c>
      <c r="B287" s="5" t="s">
        <v>631</v>
      </c>
      <c r="C287" s="5" t="s">
        <v>472</v>
      </c>
      <c r="D287" s="5" t="s">
        <v>416</v>
      </c>
      <c r="E287" s="52">
        <f t="shared" ca="1" si="4"/>
        <v>21528</v>
      </c>
      <c r="F287" s="5">
        <v>60</v>
      </c>
      <c r="G287" s="50">
        <v>21416</v>
      </c>
      <c r="H287" s="5">
        <v>350215</v>
      </c>
      <c r="I287" s="50">
        <v>30046</v>
      </c>
      <c r="J287" s="5" t="s">
        <v>421</v>
      </c>
      <c r="K287" s="150"/>
      <c r="L287" s="150"/>
      <c r="M287" s="150"/>
      <c r="N287" s="150"/>
      <c r="O287" s="150"/>
      <c r="P287" s="150"/>
      <c r="Q287" s="150"/>
      <c r="R287" s="150"/>
      <c r="S287" s="150"/>
      <c r="T287" s="150"/>
      <c r="U287" s="150"/>
      <c r="V287" s="150"/>
      <c r="W287" s="150"/>
      <c r="X287" s="150"/>
      <c r="Y287" s="150"/>
      <c r="Z287" s="150"/>
      <c r="AA287" s="150"/>
      <c r="CI287" s="1"/>
    </row>
    <row r="288" spans="1:87" x14ac:dyDescent="0.25">
      <c r="A288" s="5" t="s">
        <v>413</v>
      </c>
      <c r="B288" s="5" t="s">
        <v>418</v>
      </c>
      <c r="C288" s="5" t="s">
        <v>518</v>
      </c>
      <c r="D288" s="5" t="s">
        <v>703</v>
      </c>
      <c r="E288" s="52">
        <f t="shared" ca="1" si="4"/>
        <v>25368</v>
      </c>
      <c r="F288" s="5">
        <v>60</v>
      </c>
      <c r="G288" s="50">
        <v>21401</v>
      </c>
      <c r="H288" s="5">
        <v>560401</v>
      </c>
      <c r="I288" s="50">
        <v>30105</v>
      </c>
      <c r="J288" s="5" t="s">
        <v>421</v>
      </c>
      <c r="K288" s="150"/>
      <c r="L288" s="150"/>
      <c r="M288" s="150"/>
      <c r="N288" s="150"/>
      <c r="O288" s="150"/>
      <c r="P288" s="150"/>
      <c r="Q288" s="150"/>
      <c r="R288" s="150"/>
      <c r="S288" s="150"/>
      <c r="T288" s="150"/>
      <c r="U288" s="150"/>
      <c r="V288" s="150"/>
      <c r="W288" s="150"/>
      <c r="X288" s="150"/>
      <c r="Y288" s="150"/>
      <c r="Z288" s="150"/>
      <c r="AA288" s="150"/>
      <c r="CI288" s="1"/>
    </row>
    <row r="289" spans="1:87" x14ac:dyDescent="0.25">
      <c r="A289" s="5" t="s">
        <v>413</v>
      </c>
      <c r="B289" s="5" t="s">
        <v>544</v>
      </c>
      <c r="C289" s="5" t="s">
        <v>438</v>
      </c>
      <c r="D289" s="5" t="s">
        <v>425</v>
      </c>
      <c r="E289" s="52">
        <f t="shared" ca="1" si="4"/>
        <v>29916</v>
      </c>
      <c r="F289" s="5">
        <v>59</v>
      </c>
      <c r="G289" s="50">
        <v>21661</v>
      </c>
      <c r="H289" s="5">
        <v>351032</v>
      </c>
      <c r="I289" s="50">
        <v>30036</v>
      </c>
      <c r="J289" s="5" t="s">
        <v>421</v>
      </c>
      <c r="K289" s="150"/>
      <c r="L289" s="150"/>
      <c r="M289" s="150"/>
      <c r="N289" s="150"/>
      <c r="O289" s="150"/>
      <c r="P289" s="150"/>
      <c r="Q289" s="150"/>
      <c r="R289" s="150"/>
      <c r="S289" s="150"/>
      <c r="T289" s="150"/>
      <c r="U289" s="150"/>
      <c r="V289" s="150"/>
      <c r="W289" s="150"/>
      <c r="X289" s="150"/>
      <c r="Y289" s="150"/>
      <c r="Z289" s="150"/>
      <c r="AA289" s="150"/>
      <c r="CI289" s="1"/>
    </row>
    <row r="290" spans="1:87" x14ac:dyDescent="0.25">
      <c r="A290" s="5" t="s">
        <v>413</v>
      </c>
      <c r="B290" s="5" t="s">
        <v>471</v>
      </c>
      <c r="C290" s="5" t="s">
        <v>472</v>
      </c>
      <c r="D290" s="5" t="s">
        <v>457</v>
      </c>
      <c r="E290" s="52">
        <f t="shared" ca="1" si="4"/>
        <v>23040</v>
      </c>
      <c r="F290" s="5">
        <v>59</v>
      </c>
      <c r="G290" s="50">
        <v>21575</v>
      </c>
      <c r="H290" s="5">
        <v>350952</v>
      </c>
      <c r="I290" s="50">
        <v>29977</v>
      </c>
      <c r="J290" s="5" t="s">
        <v>421</v>
      </c>
      <c r="K290" s="150"/>
      <c r="L290" s="150"/>
      <c r="M290" s="150"/>
      <c r="N290" s="150"/>
      <c r="O290" s="150"/>
      <c r="P290" s="150"/>
      <c r="Q290" s="150"/>
      <c r="R290" s="150"/>
      <c r="S290" s="150"/>
      <c r="T290" s="150"/>
      <c r="U290" s="150"/>
      <c r="V290" s="150"/>
      <c r="W290" s="150"/>
      <c r="X290" s="150"/>
      <c r="Y290" s="150"/>
      <c r="Z290" s="150"/>
      <c r="AA290" s="150"/>
      <c r="CI290" s="1"/>
    </row>
    <row r="291" spans="1:87" x14ac:dyDescent="0.25">
      <c r="A291" s="5" t="s">
        <v>408</v>
      </c>
      <c r="B291" s="5" t="s">
        <v>410</v>
      </c>
      <c r="C291" s="5" t="s">
        <v>185</v>
      </c>
      <c r="D291" s="5" t="s">
        <v>445</v>
      </c>
      <c r="E291" s="52">
        <f t="shared" ca="1" si="4"/>
        <v>22644</v>
      </c>
      <c r="F291" s="5">
        <v>58</v>
      </c>
      <c r="G291" s="50">
        <v>22070</v>
      </c>
      <c r="H291" s="5">
        <v>350139</v>
      </c>
      <c r="I291" s="50">
        <v>30231</v>
      </c>
      <c r="J291" s="5" t="s">
        <v>421</v>
      </c>
      <c r="K291" s="150"/>
      <c r="L291" s="150"/>
      <c r="M291" s="150"/>
      <c r="N291" s="150"/>
      <c r="O291" s="150"/>
      <c r="P291" s="150"/>
      <c r="Q291" s="150"/>
      <c r="R291" s="150"/>
      <c r="S291" s="150"/>
      <c r="T291" s="150"/>
      <c r="U291" s="150"/>
      <c r="V291" s="150"/>
      <c r="W291" s="150"/>
      <c r="X291" s="150"/>
      <c r="Y291" s="150"/>
      <c r="Z291" s="150"/>
      <c r="AA291" s="150"/>
      <c r="CI291" s="1"/>
    </row>
    <row r="292" spans="1:87" x14ac:dyDescent="0.25">
      <c r="A292" s="5" t="s">
        <v>413</v>
      </c>
      <c r="B292" s="5" t="s">
        <v>704</v>
      </c>
      <c r="C292" s="5" t="s">
        <v>600</v>
      </c>
      <c r="D292" s="5" t="s">
        <v>636</v>
      </c>
      <c r="E292" s="52">
        <f t="shared" ca="1" si="4"/>
        <v>24204</v>
      </c>
      <c r="F292" s="5">
        <v>58</v>
      </c>
      <c r="G292" s="50">
        <v>22135</v>
      </c>
      <c r="H292" s="5">
        <v>560426</v>
      </c>
      <c r="I292" s="50">
        <v>30293</v>
      </c>
      <c r="J292" s="5" t="s">
        <v>421</v>
      </c>
      <c r="K292" s="150"/>
      <c r="L292" s="150"/>
      <c r="M292" s="150"/>
      <c r="N292" s="150"/>
      <c r="O292" s="150"/>
      <c r="P292" s="150"/>
      <c r="Q292" s="150"/>
      <c r="R292" s="150"/>
      <c r="S292" s="150"/>
      <c r="T292" s="150"/>
      <c r="U292" s="150"/>
      <c r="V292" s="150"/>
      <c r="W292" s="150"/>
      <c r="X292" s="150"/>
      <c r="Y292" s="150"/>
      <c r="Z292" s="150"/>
      <c r="AA292" s="150"/>
      <c r="CI292" s="1"/>
    </row>
    <row r="293" spans="1:87" x14ac:dyDescent="0.25">
      <c r="A293" s="5" t="s">
        <v>408</v>
      </c>
      <c r="B293" s="5" t="s">
        <v>705</v>
      </c>
      <c r="C293" s="5" t="s">
        <v>155</v>
      </c>
      <c r="D293" s="5" t="s">
        <v>460</v>
      </c>
      <c r="E293" s="52">
        <f t="shared" ca="1" si="4"/>
        <v>19692</v>
      </c>
      <c r="F293" s="5">
        <v>58</v>
      </c>
      <c r="G293" s="50">
        <v>22087</v>
      </c>
      <c r="H293" s="5">
        <v>350496</v>
      </c>
      <c r="I293" s="50">
        <v>30265</v>
      </c>
      <c r="J293" s="5" t="s">
        <v>421</v>
      </c>
      <c r="K293" s="150"/>
      <c r="L293" s="150"/>
      <c r="M293" s="150"/>
      <c r="N293" s="150"/>
      <c r="O293" s="150"/>
      <c r="P293" s="150"/>
      <c r="Q293" s="150"/>
      <c r="R293" s="150"/>
      <c r="S293" s="150"/>
      <c r="T293" s="150"/>
      <c r="U293" s="150"/>
      <c r="V293" s="150"/>
      <c r="W293" s="150"/>
      <c r="X293" s="150"/>
      <c r="Y293" s="150"/>
      <c r="Z293" s="150"/>
      <c r="AA293" s="150"/>
      <c r="CI293" s="1"/>
    </row>
    <row r="294" spans="1:87" x14ac:dyDescent="0.25">
      <c r="A294" s="5" t="s">
        <v>413</v>
      </c>
      <c r="B294" s="5" t="s">
        <v>704</v>
      </c>
      <c r="C294" s="5" t="s">
        <v>456</v>
      </c>
      <c r="D294" s="5" t="s">
        <v>457</v>
      </c>
      <c r="E294" s="52">
        <f t="shared" ca="1" si="4"/>
        <v>23952</v>
      </c>
      <c r="F294" s="5">
        <v>58</v>
      </c>
      <c r="G294" s="50">
        <v>22014</v>
      </c>
      <c r="H294" s="5">
        <v>350939</v>
      </c>
      <c r="I294" s="50">
        <v>30175</v>
      </c>
      <c r="J294" s="5" t="s">
        <v>421</v>
      </c>
      <c r="K294" s="150"/>
      <c r="L294" s="150"/>
      <c r="M294" s="150"/>
      <c r="N294" s="150"/>
      <c r="O294" s="150"/>
      <c r="P294" s="150"/>
      <c r="Q294" s="150"/>
      <c r="R294" s="150"/>
      <c r="S294" s="150"/>
      <c r="T294" s="150"/>
      <c r="U294" s="150"/>
      <c r="V294" s="150"/>
      <c r="W294" s="150"/>
      <c r="X294" s="150"/>
      <c r="Y294" s="150"/>
      <c r="Z294" s="150"/>
      <c r="AA294" s="150"/>
      <c r="CI294" s="1"/>
    </row>
    <row r="295" spans="1:87" x14ac:dyDescent="0.25">
      <c r="A295" s="5" t="s">
        <v>408</v>
      </c>
      <c r="B295" s="5" t="s">
        <v>474</v>
      </c>
      <c r="C295" s="5" t="s">
        <v>532</v>
      </c>
      <c r="D295" s="5" t="s">
        <v>607</v>
      </c>
      <c r="E295" s="52">
        <f t="shared" ca="1" si="4"/>
        <v>21108</v>
      </c>
      <c r="F295" s="5">
        <v>59</v>
      </c>
      <c r="G295" s="50">
        <v>21591</v>
      </c>
      <c r="H295" s="5">
        <v>350109</v>
      </c>
      <c r="I295" s="50">
        <v>30675</v>
      </c>
      <c r="J295" s="5" t="s">
        <v>466</v>
      </c>
      <c r="K295" s="150"/>
      <c r="L295" s="150"/>
      <c r="M295" s="150"/>
      <c r="N295" s="150"/>
      <c r="O295" s="150"/>
      <c r="P295" s="150"/>
      <c r="Q295" s="150"/>
      <c r="R295" s="150"/>
      <c r="S295" s="150"/>
      <c r="T295" s="150"/>
      <c r="U295" s="150"/>
      <c r="V295" s="150"/>
      <c r="W295" s="150"/>
      <c r="X295" s="150"/>
      <c r="Y295" s="150"/>
      <c r="Z295" s="150"/>
      <c r="AA295" s="150"/>
      <c r="CI295" s="1"/>
    </row>
    <row r="296" spans="1:87" x14ac:dyDescent="0.25">
      <c r="A296" s="5" t="s">
        <v>413</v>
      </c>
      <c r="B296" s="5" t="s">
        <v>409</v>
      </c>
      <c r="C296" s="5" t="s">
        <v>706</v>
      </c>
      <c r="D296" s="5" t="s">
        <v>457</v>
      </c>
      <c r="E296" s="52">
        <f t="shared" ca="1" si="4"/>
        <v>20736</v>
      </c>
      <c r="F296" s="5">
        <v>58</v>
      </c>
      <c r="G296" s="50">
        <v>21967</v>
      </c>
      <c r="H296" s="5">
        <v>350351</v>
      </c>
      <c r="I296" s="50">
        <v>30509</v>
      </c>
      <c r="J296" s="5" t="s">
        <v>466</v>
      </c>
      <c r="K296" s="150"/>
      <c r="L296" s="150"/>
      <c r="M296" s="150"/>
      <c r="N296" s="150"/>
      <c r="O296" s="150"/>
      <c r="P296" s="150"/>
      <c r="Q296" s="150"/>
      <c r="R296" s="150"/>
      <c r="S296" s="150"/>
      <c r="T296" s="150"/>
      <c r="U296" s="150"/>
      <c r="V296" s="150"/>
      <c r="W296" s="150"/>
      <c r="X296" s="150"/>
      <c r="Y296" s="150"/>
      <c r="Z296" s="150"/>
      <c r="AA296" s="150"/>
      <c r="CI296" s="1"/>
    </row>
    <row r="297" spans="1:87" x14ac:dyDescent="0.25">
      <c r="A297" s="5" t="s">
        <v>413</v>
      </c>
      <c r="B297" s="5" t="s">
        <v>602</v>
      </c>
      <c r="C297" s="5" t="s">
        <v>566</v>
      </c>
      <c r="D297" s="5" t="s">
        <v>473</v>
      </c>
      <c r="E297" s="52">
        <f t="shared" ca="1" si="4"/>
        <v>26076</v>
      </c>
      <c r="F297" s="5">
        <v>57</v>
      </c>
      <c r="G297" s="50">
        <v>22361</v>
      </c>
      <c r="H297" s="5">
        <v>350789</v>
      </c>
      <c r="I297" s="50">
        <v>30378</v>
      </c>
      <c r="J297" s="5" t="s">
        <v>466</v>
      </c>
      <c r="K297" s="150"/>
      <c r="L297" s="150"/>
      <c r="M297" s="150"/>
      <c r="N297" s="150"/>
      <c r="O297" s="150"/>
      <c r="P297" s="150"/>
      <c r="Q297" s="150"/>
      <c r="R297" s="150"/>
      <c r="S297" s="150"/>
      <c r="T297" s="150"/>
      <c r="U297" s="150"/>
      <c r="V297" s="150"/>
      <c r="W297" s="150"/>
      <c r="X297" s="150"/>
      <c r="Y297" s="150"/>
      <c r="Z297" s="150"/>
      <c r="AA297" s="150"/>
      <c r="CI297" s="1"/>
    </row>
    <row r="298" spans="1:87" x14ac:dyDescent="0.25">
      <c r="A298" s="5" t="s">
        <v>413</v>
      </c>
      <c r="B298" s="5" t="s">
        <v>469</v>
      </c>
      <c r="C298" s="5" t="s">
        <v>707</v>
      </c>
      <c r="D298" s="5" t="s">
        <v>457</v>
      </c>
      <c r="E298" s="52">
        <f t="shared" ca="1" si="4"/>
        <v>24456</v>
      </c>
      <c r="F298" s="5">
        <v>56</v>
      </c>
      <c r="G298" s="50">
        <v>22893</v>
      </c>
      <c r="H298" s="5">
        <v>350203</v>
      </c>
      <c r="I298" s="50">
        <v>30600</v>
      </c>
      <c r="J298" s="5" t="s">
        <v>466</v>
      </c>
      <c r="K298" s="150"/>
      <c r="L298" s="150"/>
      <c r="M298" s="150"/>
      <c r="N298" s="150"/>
      <c r="O298" s="150"/>
      <c r="P298" s="150"/>
      <c r="Q298" s="150"/>
      <c r="R298" s="150"/>
      <c r="S298" s="150"/>
      <c r="T298" s="150"/>
      <c r="U298" s="150"/>
      <c r="V298" s="150"/>
      <c r="W298" s="150"/>
      <c r="X298" s="150"/>
      <c r="Y298" s="150"/>
      <c r="Z298" s="150"/>
      <c r="AA298" s="150"/>
      <c r="CI298" s="1"/>
    </row>
    <row r="299" spans="1:87" x14ac:dyDescent="0.25">
      <c r="A299" s="5" t="s">
        <v>413</v>
      </c>
      <c r="B299" s="5" t="s">
        <v>667</v>
      </c>
      <c r="C299" s="5" t="s">
        <v>708</v>
      </c>
      <c r="D299" s="5" t="s">
        <v>416</v>
      </c>
      <c r="E299" s="52">
        <f t="shared" ca="1" si="4"/>
        <v>26088</v>
      </c>
      <c r="F299" s="5">
        <v>56</v>
      </c>
      <c r="G299" s="50">
        <v>22830</v>
      </c>
      <c r="H299" s="5">
        <v>350833</v>
      </c>
      <c r="I299" s="50">
        <v>30514</v>
      </c>
      <c r="J299" s="5" t="s">
        <v>466</v>
      </c>
      <c r="K299" s="150"/>
      <c r="L299" s="150"/>
      <c r="M299" s="150"/>
      <c r="N299" s="150"/>
      <c r="O299" s="150"/>
      <c r="P299" s="150"/>
      <c r="Q299" s="150"/>
      <c r="R299" s="150"/>
      <c r="S299" s="150"/>
      <c r="T299" s="150"/>
      <c r="U299" s="150"/>
      <c r="V299" s="150"/>
      <c r="W299" s="150"/>
      <c r="X299" s="150"/>
      <c r="Y299" s="150"/>
      <c r="Z299" s="150"/>
      <c r="AA299" s="150"/>
      <c r="CI299" s="1"/>
    </row>
    <row r="300" spans="1:87" x14ac:dyDescent="0.25">
      <c r="A300" s="5" t="s">
        <v>413</v>
      </c>
      <c r="B300" s="5" t="s">
        <v>579</v>
      </c>
      <c r="C300" s="5" t="s">
        <v>141</v>
      </c>
      <c r="D300" s="5" t="s">
        <v>416</v>
      </c>
      <c r="E300" s="52">
        <f t="shared" ca="1" si="4"/>
        <v>24756</v>
      </c>
      <c r="F300" s="5">
        <v>57</v>
      </c>
      <c r="G300" s="50">
        <v>22333</v>
      </c>
      <c r="H300" s="5">
        <v>350609</v>
      </c>
      <c r="I300" s="50">
        <v>30581</v>
      </c>
      <c r="J300" s="5" t="s">
        <v>466</v>
      </c>
      <c r="K300" s="150"/>
      <c r="L300" s="150"/>
      <c r="M300" s="150"/>
      <c r="N300" s="150"/>
      <c r="O300" s="150"/>
      <c r="P300" s="150"/>
      <c r="Q300" s="150"/>
      <c r="R300" s="150"/>
      <c r="S300" s="150"/>
      <c r="T300" s="150"/>
      <c r="U300" s="150"/>
      <c r="V300" s="150"/>
      <c r="W300" s="150"/>
      <c r="X300" s="150"/>
      <c r="Y300" s="150"/>
      <c r="Z300" s="150"/>
      <c r="AA300" s="150"/>
      <c r="CI300" s="1"/>
    </row>
    <row r="301" spans="1:87" x14ac:dyDescent="0.25">
      <c r="A301" s="5" t="s">
        <v>413</v>
      </c>
      <c r="B301" s="5" t="s">
        <v>578</v>
      </c>
      <c r="C301" s="5" t="s">
        <v>472</v>
      </c>
      <c r="D301" s="5" t="s">
        <v>460</v>
      </c>
      <c r="E301" s="52">
        <f t="shared" ca="1" si="4"/>
        <v>22248</v>
      </c>
      <c r="F301" s="5">
        <v>59</v>
      </c>
      <c r="G301" s="50">
        <v>21477</v>
      </c>
      <c r="H301" s="5">
        <v>351353</v>
      </c>
      <c r="I301" s="50">
        <v>30409</v>
      </c>
      <c r="J301" s="5" t="s">
        <v>466</v>
      </c>
      <c r="K301" s="150"/>
      <c r="L301" s="150"/>
      <c r="M301" s="150"/>
      <c r="N301" s="150"/>
      <c r="O301" s="150"/>
      <c r="P301" s="150"/>
      <c r="Q301" s="150"/>
      <c r="R301" s="150"/>
      <c r="S301" s="150"/>
      <c r="T301" s="150"/>
      <c r="U301" s="150"/>
      <c r="V301" s="150"/>
      <c r="W301" s="150"/>
      <c r="X301" s="150"/>
      <c r="Y301" s="150"/>
      <c r="Z301" s="150"/>
      <c r="AA301" s="150"/>
      <c r="CI301" s="1"/>
    </row>
    <row r="302" spans="1:87" x14ac:dyDescent="0.25">
      <c r="A302" s="5" t="s">
        <v>413</v>
      </c>
      <c r="B302" s="5" t="s">
        <v>448</v>
      </c>
      <c r="C302" s="5" t="s">
        <v>558</v>
      </c>
      <c r="D302" s="5" t="s">
        <v>439</v>
      </c>
      <c r="E302" s="52">
        <f t="shared" ca="1" si="4"/>
        <v>20736</v>
      </c>
      <c r="F302" s="5">
        <v>59</v>
      </c>
      <c r="G302" s="50">
        <v>21781</v>
      </c>
      <c r="H302" s="5">
        <v>350123</v>
      </c>
      <c r="I302" s="50">
        <v>30676</v>
      </c>
      <c r="J302" s="5" t="s">
        <v>466</v>
      </c>
      <c r="K302" s="150"/>
      <c r="L302" s="150"/>
      <c r="M302" s="150"/>
      <c r="N302" s="150"/>
      <c r="O302" s="150"/>
      <c r="P302" s="150"/>
      <c r="Q302" s="150"/>
      <c r="R302" s="150"/>
      <c r="S302" s="150"/>
      <c r="T302" s="150"/>
      <c r="U302" s="150"/>
      <c r="V302" s="150"/>
      <c r="W302" s="150"/>
      <c r="X302" s="150"/>
      <c r="Y302" s="150"/>
      <c r="Z302" s="150"/>
      <c r="AA302" s="150"/>
      <c r="CI302" s="1"/>
    </row>
    <row r="303" spans="1:87" x14ac:dyDescent="0.25">
      <c r="A303" s="5" t="s">
        <v>413</v>
      </c>
      <c r="B303" s="5" t="s">
        <v>709</v>
      </c>
      <c r="C303" s="5" t="s">
        <v>710</v>
      </c>
      <c r="D303" s="5" t="s">
        <v>711</v>
      </c>
      <c r="E303" s="52">
        <f t="shared" ca="1" si="4"/>
        <v>29208</v>
      </c>
      <c r="F303" s="5">
        <v>57</v>
      </c>
      <c r="G303" s="50">
        <v>22201</v>
      </c>
      <c r="H303" s="5">
        <v>350603</v>
      </c>
      <c r="I303" s="50">
        <v>30631</v>
      </c>
      <c r="J303" s="5" t="s">
        <v>466</v>
      </c>
      <c r="K303" s="150"/>
      <c r="L303" s="150"/>
      <c r="M303" s="150"/>
      <c r="N303" s="150"/>
      <c r="O303" s="150"/>
      <c r="P303" s="150"/>
      <c r="Q303" s="150"/>
      <c r="R303" s="150"/>
      <c r="S303" s="150"/>
      <c r="T303" s="150"/>
      <c r="U303" s="150"/>
      <c r="V303" s="150"/>
      <c r="W303" s="150"/>
      <c r="X303" s="150"/>
      <c r="Y303" s="150"/>
      <c r="Z303" s="150"/>
      <c r="AA303" s="150"/>
      <c r="CI303" s="1"/>
    </row>
    <row r="304" spans="1:87" x14ac:dyDescent="0.25">
      <c r="A304" s="5" t="s">
        <v>413</v>
      </c>
      <c r="B304" s="5" t="s">
        <v>712</v>
      </c>
      <c r="C304" s="5" t="s">
        <v>432</v>
      </c>
      <c r="D304" s="5" t="s">
        <v>457</v>
      </c>
      <c r="E304" s="52">
        <f t="shared" ca="1" si="4"/>
        <v>27624</v>
      </c>
      <c r="F304" s="5">
        <v>59</v>
      </c>
      <c r="G304" s="50">
        <v>21470</v>
      </c>
      <c r="H304" s="5">
        <v>351356</v>
      </c>
      <c r="I304" s="50">
        <v>30646</v>
      </c>
      <c r="J304" s="5" t="s">
        <v>412</v>
      </c>
      <c r="K304" s="150"/>
      <c r="L304" s="150"/>
      <c r="M304" s="150"/>
      <c r="N304" s="150"/>
      <c r="O304" s="150"/>
      <c r="P304" s="150"/>
      <c r="Q304" s="150"/>
      <c r="R304" s="150"/>
      <c r="S304" s="150"/>
      <c r="T304" s="150"/>
      <c r="U304" s="150"/>
      <c r="V304" s="150"/>
      <c r="W304" s="150"/>
      <c r="X304" s="150"/>
      <c r="Y304" s="150"/>
      <c r="Z304" s="150"/>
      <c r="AA304" s="150"/>
      <c r="CI304" s="1"/>
    </row>
    <row r="305" spans="1:87" x14ac:dyDescent="0.25">
      <c r="A305" s="5" t="s">
        <v>413</v>
      </c>
      <c r="B305" s="5" t="s">
        <v>713</v>
      </c>
      <c r="C305" s="5" t="s">
        <v>415</v>
      </c>
      <c r="D305" s="5" t="s">
        <v>425</v>
      </c>
      <c r="E305" s="52">
        <f t="shared" ca="1" si="4"/>
        <v>28692</v>
      </c>
      <c r="F305" s="5">
        <v>61</v>
      </c>
      <c r="G305" s="50">
        <v>20877</v>
      </c>
      <c r="H305" s="5">
        <v>350100</v>
      </c>
      <c r="I305" s="50">
        <v>29959</v>
      </c>
      <c r="J305" s="5" t="s">
        <v>412</v>
      </c>
      <c r="K305" s="150"/>
      <c r="L305" s="150"/>
      <c r="M305" s="150"/>
      <c r="N305" s="150"/>
      <c r="O305" s="150"/>
      <c r="P305" s="150"/>
      <c r="Q305" s="150"/>
      <c r="R305" s="150"/>
      <c r="S305" s="150"/>
      <c r="T305" s="150"/>
      <c r="U305" s="150"/>
      <c r="V305" s="150"/>
      <c r="W305" s="150"/>
      <c r="X305" s="150"/>
      <c r="Y305" s="150"/>
      <c r="Z305" s="150"/>
      <c r="AA305" s="150"/>
      <c r="CI305" s="1"/>
    </row>
    <row r="306" spans="1:87" x14ac:dyDescent="0.25">
      <c r="A306" s="5" t="s">
        <v>413</v>
      </c>
      <c r="B306" s="5" t="s">
        <v>572</v>
      </c>
      <c r="C306" s="5" t="s">
        <v>600</v>
      </c>
      <c r="D306" s="5" t="s">
        <v>460</v>
      </c>
      <c r="E306" s="52">
        <f t="shared" ca="1" si="4"/>
        <v>27024</v>
      </c>
      <c r="F306" s="5">
        <v>58</v>
      </c>
      <c r="G306" s="50">
        <v>22100</v>
      </c>
      <c r="H306" s="5">
        <v>350143</v>
      </c>
      <c r="I306" s="50">
        <v>30093</v>
      </c>
      <c r="J306" s="5" t="s">
        <v>412</v>
      </c>
      <c r="K306" s="150"/>
      <c r="L306" s="150"/>
      <c r="M306" s="150"/>
      <c r="N306" s="150"/>
      <c r="O306" s="150"/>
      <c r="P306" s="150"/>
      <c r="Q306" s="150"/>
      <c r="R306" s="150"/>
      <c r="S306" s="150"/>
      <c r="T306" s="150"/>
      <c r="U306" s="150"/>
      <c r="V306" s="150"/>
      <c r="W306" s="150"/>
      <c r="X306" s="150"/>
      <c r="Y306" s="150"/>
      <c r="Z306" s="150"/>
      <c r="AA306" s="150"/>
      <c r="CI306" s="1"/>
    </row>
    <row r="307" spans="1:87" x14ac:dyDescent="0.25">
      <c r="A307" s="5" t="s">
        <v>413</v>
      </c>
      <c r="B307" s="5" t="s">
        <v>414</v>
      </c>
      <c r="C307" s="5" t="s">
        <v>435</v>
      </c>
      <c r="D307" s="5" t="s">
        <v>457</v>
      </c>
      <c r="E307" s="52">
        <f t="shared" ca="1" si="4"/>
        <v>27132</v>
      </c>
      <c r="F307" s="5">
        <v>57</v>
      </c>
      <c r="G307" s="50">
        <v>22531</v>
      </c>
      <c r="H307" s="5">
        <v>350225</v>
      </c>
      <c r="I307" s="50">
        <v>30114</v>
      </c>
      <c r="J307" s="5" t="s">
        <v>412</v>
      </c>
      <c r="K307" s="150"/>
      <c r="L307" s="150"/>
      <c r="M307" s="150"/>
      <c r="N307" s="150"/>
      <c r="O307" s="150"/>
      <c r="P307" s="150"/>
      <c r="Q307" s="150"/>
      <c r="R307" s="150"/>
      <c r="S307" s="150"/>
      <c r="T307" s="150"/>
      <c r="U307" s="150"/>
      <c r="V307" s="150"/>
      <c r="W307" s="150"/>
      <c r="X307" s="150"/>
      <c r="Y307" s="150"/>
      <c r="Z307" s="150"/>
      <c r="AA307" s="150"/>
      <c r="CI307" s="1"/>
    </row>
    <row r="308" spans="1:87" x14ac:dyDescent="0.25">
      <c r="A308" s="5" t="s">
        <v>413</v>
      </c>
      <c r="B308" s="5" t="s">
        <v>590</v>
      </c>
      <c r="C308" s="5" t="s">
        <v>510</v>
      </c>
      <c r="D308" s="5" t="s">
        <v>416</v>
      </c>
      <c r="E308" s="52">
        <f t="shared" ca="1" si="4"/>
        <v>22920</v>
      </c>
      <c r="F308" s="5">
        <v>57</v>
      </c>
      <c r="G308" s="50">
        <v>22423</v>
      </c>
      <c r="H308" s="5">
        <v>351115</v>
      </c>
      <c r="I308" s="50">
        <v>30074</v>
      </c>
      <c r="J308" s="5" t="s">
        <v>412</v>
      </c>
      <c r="K308" s="150"/>
      <c r="L308" s="150"/>
      <c r="M308" s="150"/>
      <c r="N308" s="150"/>
      <c r="O308" s="150"/>
      <c r="P308" s="150"/>
      <c r="Q308" s="150"/>
      <c r="R308" s="150"/>
      <c r="S308" s="150"/>
      <c r="T308" s="150"/>
      <c r="U308" s="150"/>
      <c r="V308" s="150"/>
      <c r="W308" s="150"/>
      <c r="X308" s="150"/>
      <c r="Y308" s="150"/>
      <c r="Z308" s="150"/>
      <c r="AA308" s="150"/>
      <c r="CI308" s="1"/>
    </row>
    <row r="309" spans="1:87" x14ac:dyDescent="0.25">
      <c r="A309" s="5" t="s">
        <v>413</v>
      </c>
      <c r="B309" s="5" t="s">
        <v>517</v>
      </c>
      <c r="C309" s="5" t="s">
        <v>441</v>
      </c>
      <c r="D309" s="5" t="s">
        <v>460</v>
      </c>
      <c r="E309" s="52">
        <f t="shared" ca="1" si="4"/>
        <v>18624</v>
      </c>
      <c r="F309" s="5">
        <v>57</v>
      </c>
      <c r="G309" s="50">
        <v>22413</v>
      </c>
      <c r="H309" s="5">
        <v>350171</v>
      </c>
      <c r="I309" s="50">
        <v>30310</v>
      </c>
      <c r="J309" s="5" t="s">
        <v>412</v>
      </c>
      <c r="K309" s="150"/>
      <c r="L309" s="150"/>
      <c r="M309" s="150"/>
      <c r="N309" s="150"/>
      <c r="O309" s="150"/>
      <c r="P309" s="150"/>
      <c r="Q309" s="150"/>
      <c r="R309" s="150"/>
      <c r="S309" s="150"/>
      <c r="T309" s="150"/>
      <c r="U309" s="150"/>
      <c r="V309" s="150"/>
      <c r="W309" s="150"/>
      <c r="X309" s="150"/>
      <c r="Y309" s="150"/>
      <c r="Z309" s="150"/>
      <c r="AA309" s="150"/>
      <c r="CI309" s="1"/>
    </row>
    <row r="310" spans="1:87" x14ac:dyDescent="0.25">
      <c r="A310" s="5" t="s">
        <v>408</v>
      </c>
      <c r="B310" s="5" t="s">
        <v>488</v>
      </c>
      <c r="C310" s="5" t="s">
        <v>679</v>
      </c>
      <c r="D310" s="5" t="s">
        <v>460</v>
      </c>
      <c r="E310" s="52">
        <f t="shared" ca="1" si="4"/>
        <v>19248</v>
      </c>
      <c r="F310" s="5">
        <v>56</v>
      </c>
      <c r="G310" s="50">
        <v>22756</v>
      </c>
      <c r="H310" s="5">
        <v>350843</v>
      </c>
      <c r="I310" s="50">
        <v>30144</v>
      </c>
      <c r="J310" s="5" t="s">
        <v>412</v>
      </c>
      <c r="K310" s="150"/>
      <c r="L310" s="150"/>
      <c r="M310" s="150"/>
      <c r="N310" s="150"/>
      <c r="O310" s="150"/>
      <c r="P310" s="150"/>
      <c r="Q310" s="150"/>
      <c r="R310" s="150"/>
      <c r="S310" s="150"/>
      <c r="T310" s="150"/>
      <c r="U310" s="150"/>
      <c r="V310" s="150"/>
      <c r="W310" s="150"/>
      <c r="X310" s="150"/>
      <c r="Y310" s="150"/>
      <c r="Z310" s="150"/>
      <c r="AA310" s="150"/>
      <c r="CI310" s="1"/>
    </row>
    <row r="311" spans="1:87" x14ac:dyDescent="0.25">
      <c r="A311" s="5" t="s">
        <v>408</v>
      </c>
      <c r="B311" s="5" t="s">
        <v>615</v>
      </c>
      <c r="C311" s="5" t="s">
        <v>676</v>
      </c>
      <c r="D311" s="5" t="s">
        <v>714</v>
      </c>
      <c r="E311" s="52">
        <f t="shared" ca="1" si="4"/>
        <v>30108</v>
      </c>
      <c r="F311" s="5">
        <v>63</v>
      </c>
      <c r="G311" s="50">
        <v>20009</v>
      </c>
      <c r="H311" s="5">
        <v>560438</v>
      </c>
      <c r="I311" s="50">
        <v>30013</v>
      </c>
      <c r="J311" s="5" t="s">
        <v>412</v>
      </c>
      <c r="K311" s="150"/>
      <c r="L311" s="150"/>
      <c r="M311" s="150"/>
      <c r="N311" s="150"/>
      <c r="O311" s="150"/>
      <c r="P311" s="150"/>
      <c r="Q311" s="150"/>
      <c r="R311" s="150"/>
      <c r="S311" s="150"/>
      <c r="T311" s="150"/>
      <c r="U311" s="150"/>
      <c r="V311" s="150"/>
      <c r="W311" s="150"/>
      <c r="X311" s="150"/>
      <c r="Y311" s="150"/>
      <c r="Z311" s="150"/>
      <c r="AA311" s="150"/>
      <c r="CI311" s="1"/>
    </row>
    <row r="312" spans="1:87" x14ac:dyDescent="0.25">
      <c r="A312" s="5" t="s">
        <v>408</v>
      </c>
      <c r="B312" s="5" t="s">
        <v>592</v>
      </c>
      <c r="C312" s="5" t="s">
        <v>556</v>
      </c>
      <c r="D312" s="5" t="s">
        <v>411</v>
      </c>
      <c r="E312" s="52">
        <f t="shared" ca="1" si="4"/>
        <v>21528</v>
      </c>
      <c r="F312" s="5">
        <v>62</v>
      </c>
      <c r="G312" s="50">
        <v>20511</v>
      </c>
      <c r="H312" s="5">
        <v>560435</v>
      </c>
      <c r="I312" s="50">
        <v>30235</v>
      </c>
      <c r="J312" s="5" t="s">
        <v>412</v>
      </c>
      <c r="K312" s="150"/>
      <c r="L312" s="150"/>
      <c r="M312" s="150"/>
      <c r="N312" s="150"/>
      <c r="O312" s="150"/>
      <c r="P312" s="150"/>
      <c r="Q312" s="150"/>
      <c r="R312" s="150"/>
      <c r="S312" s="150"/>
      <c r="T312" s="150"/>
      <c r="U312" s="150"/>
      <c r="V312" s="150"/>
      <c r="W312" s="150"/>
      <c r="X312" s="150"/>
      <c r="Y312" s="150"/>
      <c r="Z312" s="150"/>
      <c r="AA312" s="150"/>
      <c r="CI312" s="1"/>
    </row>
    <row r="313" spans="1:87" x14ac:dyDescent="0.25">
      <c r="A313" s="5" t="s">
        <v>408</v>
      </c>
      <c r="B313" s="5" t="s">
        <v>152</v>
      </c>
      <c r="C313" s="5" t="s">
        <v>715</v>
      </c>
      <c r="D313" s="5" t="s">
        <v>460</v>
      </c>
      <c r="E313" s="52">
        <f t="shared" ca="1" si="4"/>
        <v>23196</v>
      </c>
      <c r="F313" s="5">
        <v>60</v>
      </c>
      <c r="G313" s="50">
        <v>21166</v>
      </c>
      <c r="H313" s="5">
        <v>560437</v>
      </c>
      <c r="I313" s="50">
        <v>30149</v>
      </c>
      <c r="J313" s="5" t="s">
        <v>412</v>
      </c>
      <c r="K313" s="150"/>
      <c r="L313" s="150"/>
      <c r="M313" s="150"/>
      <c r="N313" s="150"/>
      <c r="O313" s="150"/>
      <c r="P313" s="150"/>
      <c r="Q313" s="150"/>
      <c r="R313" s="150"/>
      <c r="S313" s="150"/>
      <c r="T313" s="150"/>
      <c r="U313" s="150"/>
      <c r="V313" s="150"/>
      <c r="W313" s="150"/>
      <c r="X313" s="150"/>
      <c r="Y313" s="150"/>
      <c r="Z313" s="150"/>
      <c r="AA313" s="150"/>
      <c r="CI313" s="1"/>
    </row>
    <row r="314" spans="1:87" x14ac:dyDescent="0.25">
      <c r="A314" s="5" t="s">
        <v>408</v>
      </c>
      <c r="B314" s="5" t="s">
        <v>608</v>
      </c>
      <c r="C314" s="5" t="s">
        <v>716</v>
      </c>
      <c r="D314" s="5" t="s">
        <v>422</v>
      </c>
      <c r="E314" s="52">
        <f t="shared" ca="1" si="4"/>
        <v>23616</v>
      </c>
      <c r="F314" s="5">
        <v>60</v>
      </c>
      <c r="G314" s="50">
        <v>21283</v>
      </c>
      <c r="H314" s="5">
        <v>560433</v>
      </c>
      <c r="I314" s="50">
        <v>30216</v>
      </c>
      <c r="J314" s="5" t="s">
        <v>412</v>
      </c>
      <c r="K314" s="150"/>
      <c r="L314" s="150"/>
      <c r="M314" s="150"/>
      <c r="N314" s="150"/>
      <c r="O314" s="150"/>
      <c r="P314" s="150"/>
      <c r="Q314" s="150"/>
      <c r="R314" s="150"/>
      <c r="S314" s="150"/>
      <c r="T314" s="150"/>
      <c r="U314" s="150"/>
      <c r="V314" s="150"/>
      <c r="W314" s="150"/>
      <c r="X314" s="150"/>
      <c r="Y314" s="150"/>
      <c r="Z314" s="150"/>
      <c r="AA314" s="150"/>
      <c r="CI314" s="1"/>
    </row>
    <row r="315" spans="1:87" x14ac:dyDescent="0.25">
      <c r="A315" s="5" t="s">
        <v>408</v>
      </c>
      <c r="B315" s="5" t="s">
        <v>431</v>
      </c>
      <c r="C315" s="5" t="s">
        <v>155</v>
      </c>
      <c r="D315" s="5" t="s">
        <v>473</v>
      </c>
      <c r="E315" s="52">
        <f t="shared" ca="1" si="4"/>
        <v>22704</v>
      </c>
      <c r="F315" s="5">
        <v>59</v>
      </c>
      <c r="G315" s="50">
        <v>21753</v>
      </c>
      <c r="H315" s="5">
        <v>350345</v>
      </c>
      <c r="I315" s="50">
        <v>30044</v>
      </c>
      <c r="J315" s="5" t="s">
        <v>417</v>
      </c>
      <c r="K315" s="150"/>
      <c r="L315" s="150"/>
      <c r="M315" s="150"/>
      <c r="N315" s="150"/>
      <c r="O315" s="150"/>
      <c r="P315" s="150"/>
      <c r="Q315" s="150"/>
      <c r="R315" s="150"/>
      <c r="S315" s="150"/>
      <c r="T315" s="150"/>
      <c r="U315" s="150"/>
      <c r="V315" s="150"/>
      <c r="W315" s="150"/>
      <c r="X315" s="150"/>
      <c r="Y315" s="150"/>
      <c r="Z315" s="150"/>
      <c r="AA315" s="150"/>
      <c r="CI315" s="1"/>
    </row>
    <row r="316" spans="1:87" x14ac:dyDescent="0.25">
      <c r="A316" s="5" t="s">
        <v>408</v>
      </c>
      <c r="B316" s="5" t="s">
        <v>712</v>
      </c>
      <c r="C316" s="5" t="s">
        <v>444</v>
      </c>
      <c r="D316" s="5" t="s">
        <v>422</v>
      </c>
      <c r="E316" s="52">
        <f t="shared" ca="1" si="4"/>
        <v>28896</v>
      </c>
      <c r="F316" s="5">
        <v>58</v>
      </c>
      <c r="G316" s="50">
        <v>22181</v>
      </c>
      <c r="H316" s="5">
        <v>351236</v>
      </c>
      <c r="I316" s="50">
        <v>30311</v>
      </c>
      <c r="J316" s="5" t="s">
        <v>417</v>
      </c>
      <c r="K316" s="150"/>
      <c r="L316" s="150"/>
      <c r="M316" s="150"/>
      <c r="N316" s="150"/>
      <c r="O316" s="150"/>
      <c r="P316" s="150"/>
      <c r="Q316" s="150"/>
      <c r="R316" s="150"/>
      <c r="S316" s="150"/>
      <c r="T316" s="150"/>
      <c r="U316" s="150"/>
      <c r="V316" s="150"/>
      <c r="W316" s="150"/>
      <c r="X316" s="150"/>
      <c r="Y316" s="150"/>
      <c r="Z316" s="150"/>
      <c r="AA316" s="150"/>
      <c r="CI316" s="1"/>
    </row>
    <row r="317" spans="1:87" x14ac:dyDescent="0.25">
      <c r="A317" s="5" t="s">
        <v>408</v>
      </c>
      <c r="B317" s="5" t="s">
        <v>488</v>
      </c>
      <c r="C317" s="5" t="s">
        <v>621</v>
      </c>
      <c r="D317" s="5" t="s">
        <v>717</v>
      </c>
      <c r="E317" s="52">
        <f t="shared" ca="1" si="4"/>
        <v>29556</v>
      </c>
      <c r="F317" s="5">
        <v>57</v>
      </c>
      <c r="G317" s="50">
        <v>22227</v>
      </c>
      <c r="H317" s="5">
        <v>560456</v>
      </c>
      <c r="I317" s="50">
        <v>30266</v>
      </c>
      <c r="J317" s="5" t="s">
        <v>417</v>
      </c>
      <c r="K317" s="150"/>
      <c r="L317" s="150"/>
      <c r="M317" s="150"/>
      <c r="N317" s="150"/>
      <c r="O317" s="150"/>
      <c r="P317" s="150"/>
      <c r="Q317" s="150"/>
      <c r="R317" s="150"/>
      <c r="S317" s="150"/>
      <c r="T317" s="150"/>
      <c r="U317" s="150"/>
      <c r="V317" s="150"/>
      <c r="W317" s="150"/>
      <c r="X317" s="150"/>
      <c r="Y317" s="150"/>
      <c r="Z317" s="150"/>
      <c r="AA317" s="150"/>
      <c r="CI317" s="1"/>
    </row>
    <row r="318" spans="1:87" x14ac:dyDescent="0.25">
      <c r="A318" s="5" t="s">
        <v>413</v>
      </c>
      <c r="B318" s="5" t="s">
        <v>483</v>
      </c>
      <c r="C318" s="5" t="s">
        <v>718</v>
      </c>
      <c r="D318" s="5" t="s">
        <v>416</v>
      </c>
      <c r="E318" s="52">
        <f t="shared" ca="1" si="4"/>
        <v>26844</v>
      </c>
      <c r="F318" s="5">
        <v>57</v>
      </c>
      <c r="G318" s="50">
        <v>22436</v>
      </c>
      <c r="H318" s="5">
        <v>351205</v>
      </c>
      <c r="I318" s="50">
        <v>30281</v>
      </c>
      <c r="J318" s="5" t="s">
        <v>417</v>
      </c>
      <c r="K318" s="150"/>
      <c r="L318" s="150"/>
      <c r="M318" s="150"/>
      <c r="N318" s="150"/>
      <c r="O318" s="150"/>
      <c r="P318" s="150"/>
      <c r="Q318" s="150"/>
      <c r="R318" s="150"/>
      <c r="S318" s="150"/>
      <c r="T318" s="150"/>
      <c r="U318" s="150"/>
      <c r="V318" s="150"/>
      <c r="W318" s="150"/>
      <c r="X318" s="150"/>
      <c r="Y318" s="150"/>
      <c r="Z318" s="150"/>
      <c r="AA318" s="150"/>
      <c r="CI318" s="1"/>
    </row>
    <row r="319" spans="1:87" x14ac:dyDescent="0.25">
      <c r="A319" s="5" t="s">
        <v>408</v>
      </c>
      <c r="B319" s="5" t="s">
        <v>719</v>
      </c>
      <c r="C319" s="5" t="s">
        <v>550</v>
      </c>
      <c r="D319" s="5" t="s">
        <v>460</v>
      </c>
      <c r="E319" s="52">
        <f t="shared" ca="1" si="4"/>
        <v>23472</v>
      </c>
      <c r="F319" s="5">
        <v>61</v>
      </c>
      <c r="G319" s="50">
        <v>20915</v>
      </c>
      <c r="H319" s="5">
        <v>560443</v>
      </c>
      <c r="I319" s="50">
        <v>30404</v>
      </c>
      <c r="J319" s="5" t="s">
        <v>417</v>
      </c>
      <c r="K319" s="150"/>
      <c r="L319" s="150"/>
      <c r="M319" s="150"/>
      <c r="N319" s="150"/>
      <c r="O319" s="150"/>
      <c r="P319" s="150"/>
      <c r="Q319" s="150"/>
      <c r="R319" s="150"/>
      <c r="S319" s="150"/>
      <c r="T319" s="150"/>
      <c r="U319" s="150"/>
      <c r="V319" s="150"/>
      <c r="W319" s="150"/>
      <c r="X319" s="150"/>
      <c r="Y319" s="150"/>
      <c r="Z319" s="150"/>
      <c r="AA319" s="150"/>
      <c r="CI319" s="1"/>
    </row>
    <row r="320" spans="1:87" x14ac:dyDescent="0.25">
      <c r="A320" s="5" t="s">
        <v>413</v>
      </c>
      <c r="B320" s="5" t="s">
        <v>479</v>
      </c>
      <c r="C320" s="5" t="s">
        <v>441</v>
      </c>
      <c r="D320" s="5" t="s">
        <v>668</v>
      </c>
      <c r="E320" s="52">
        <f t="shared" ca="1" si="4"/>
        <v>25788</v>
      </c>
      <c r="F320" s="5">
        <v>61</v>
      </c>
      <c r="G320" s="50">
        <v>20975</v>
      </c>
      <c r="H320" s="5">
        <v>561640</v>
      </c>
      <c r="I320" s="50">
        <v>30535</v>
      </c>
      <c r="J320" s="5" t="s">
        <v>417</v>
      </c>
      <c r="K320" s="150"/>
      <c r="L320" s="150"/>
      <c r="M320" s="150"/>
      <c r="N320" s="150"/>
      <c r="O320" s="150"/>
      <c r="P320" s="150"/>
      <c r="Q320" s="150"/>
      <c r="R320" s="150"/>
      <c r="S320" s="150"/>
      <c r="T320" s="150"/>
      <c r="U320" s="150"/>
      <c r="V320" s="150"/>
      <c r="W320" s="150"/>
      <c r="X320" s="150"/>
      <c r="Y320" s="150"/>
      <c r="Z320" s="150"/>
      <c r="AA320" s="150"/>
      <c r="CI320" s="1"/>
    </row>
    <row r="321" spans="1:87" x14ac:dyDescent="0.25">
      <c r="A321" s="5" t="s">
        <v>413</v>
      </c>
      <c r="B321" s="5" t="s">
        <v>569</v>
      </c>
      <c r="C321" s="5" t="s">
        <v>591</v>
      </c>
      <c r="D321" s="5" t="s">
        <v>460</v>
      </c>
      <c r="E321" s="52">
        <f t="shared" ca="1" si="4"/>
        <v>21648</v>
      </c>
      <c r="F321" s="5">
        <v>57</v>
      </c>
      <c r="G321" s="50">
        <v>22276</v>
      </c>
      <c r="H321" s="5">
        <v>560564</v>
      </c>
      <c r="I321" s="50">
        <v>30571</v>
      </c>
      <c r="J321" s="5" t="s">
        <v>417</v>
      </c>
      <c r="K321" s="150"/>
      <c r="L321" s="150"/>
      <c r="M321" s="150"/>
      <c r="N321" s="150"/>
      <c r="O321" s="150"/>
      <c r="P321" s="150"/>
      <c r="Q321" s="150"/>
      <c r="R321" s="150"/>
      <c r="S321" s="150"/>
      <c r="T321" s="150"/>
      <c r="U321" s="150"/>
      <c r="V321" s="150"/>
      <c r="W321" s="150"/>
      <c r="X321" s="150"/>
      <c r="Y321" s="150"/>
      <c r="Z321" s="150"/>
      <c r="AA321" s="150"/>
      <c r="CI321" s="1"/>
    </row>
    <row r="322" spans="1:87" x14ac:dyDescent="0.25">
      <c r="A322" s="5" t="s">
        <v>413</v>
      </c>
      <c r="B322" s="5" t="s">
        <v>645</v>
      </c>
      <c r="C322" s="5" t="s">
        <v>720</v>
      </c>
      <c r="D322" s="5" t="s">
        <v>460</v>
      </c>
      <c r="E322" s="52">
        <f t="shared" ca="1" si="4"/>
        <v>25836</v>
      </c>
      <c r="F322" s="5">
        <v>58</v>
      </c>
      <c r="G322" s="50">
        <v>22004</v>
      </c>
      <c r="H322" s="5">
        <v>351148</v>
      </c>
      <c r="I322" s="50">
        <v>30500</v>
      </c>
      <c r="J322" s="5" t="s">
        <v>417</v>
      </c>
      <c r="K322" s="150"/>
      <c r="L322" s="150"/>
      <c r="M322" s="150"/>
      <c r="N322" s="150"/>
      <c r="O322" s="150"/>
      <c r="P322" s="150"/>
      <c r="Q322" s="150"/>
      <c r="R322" s="150"/>
      <c r="S322" s="150"/>
      <c r="T322" s="150"/>
      <c r="U322" s="150"/>
      <c r="V322" s="150"/>
      <c r="W322" s="150"/>
      <c r="X322" s="150"/>
      <c r="Y322" s="150"/>
      <c r="Z322" s="150"/>
      <c r="AA322" s="150"/>
      <c r="CI322" s="1"/>
    </row>
    <row r="323" spans="1:87" x14ac:dyDescent="0.25">
      <c r="A323" s="5" t="s">
        <v>413</v>
      </c>
      <c r="B323" s="5" t="s">
        <v>481</v>
      </c>
      <c r="C323" s="5" t="s">
        <v>706</v>
      </c>
      <c r="D323" s="5" t="s">
        <v>416</v>
      </c>
      <c r="E323" s="52">
        <f t="shared" ca="1" si="4"/>
        <v>20808</v>
      </c>
      <c r="F323" s="5">
        <v>57</v>
      </c>
      <c r="G323" s="50">
        <v>22430</v>
      </c>
      <c r="H323" s="5">
        <v>350936</v>
      </c>
      <c r="I323" s="50">
        <v>30396</v>
      </c>
      <c r="J323" s="5" t="s">
        <v>417</v>
      </c>
      <c r="K323" s="150"/>
      <c r="L323" s="150"/>
      <c r="M323" s="150"/>
      <c r="N323" s="150"/>
      <c r="O323" s="150"/>
      <c r="P323" s="150"/>
      <c r="Q323" s="150"/>
      <c r="R323" s="150"/>
      <c r="S323" s="150"/>
      <c r="T323" s="150"/>
      <c r="U323" s="150"/>
      <c r="V323" s="150"/>
      <c r="W323" s="150"/>
      <c r="X323" s="150"/>
      <c r="Y323" s="150"/>
      <c r="Z323" s="150"/>
      <c r="AA323" s="150"/>
      <c r="CI323" s="1"/>
    </row>
    <row r="324" spans="1:87" x14ac:dyDescent="0.25">
      <c r="A324" s="5" t="s">
        <v>408</v>
      </c>
      <c r="B324" s="5" t="s">
        <v>429</v>
      </c>
      <c r="C324" s="5" t="s">
        <v>533</v>
      </c>
      <c r="D324" s="5" t="s">
        <v>422</v>
      </c>
      <c r="E324" s="52">
        <f t="shared" ca="1" si="4"/>
        <v>25812</v>
      </c>
      <c r="F324" s="5">
        <v>57</v>
      </c>
      <c r="G324" s="50">
        <v>22512</v>
      </c>
      <c r="H324" s="5">
        <v>350380</v>
      </c>
      <c r="I324" s="50">
        <v>30611</v>
      </c>
      <c r="J324" s="5" t="s">
        <v>417</v>
      </c>
      <c r="K324" s="150"/>
      <c r="L324" s="150"/>
      <c r="M324" s="150"/>
      <c r="N324" s="150"/>
      <c r="O324" s="150"/>
      <c r="P324" s="150"/>
      <c r="Q324" s="150"/>
      <c r="R324" s="150"/>
      <c r="S324" s="150"/>
      <c r="T324" s="150"/>
      <c r="U324" s="150"/>
      <c r="V324" s="150"/>
      <c r="W324" s="150"/>
      <c r="X324" s="150"/>
      <c r="Y324" s="150"/>
      <c r="Z324" s="150"/>
      <c r="AA324" s="150"/>
      <c r="CI324" s="1"/>
    </row>
    <row r="325" spans="1:87" x14ac:dyDescent="0.25">
      <c r="A325" s="5" t="s">
        <v>408</v>
      </c>
      <c r="B325" s="5" t="s">
        <v>610</v>
      </c>
      <c r="C325" s="5" t="s">
        <v>157</v>
      </c>
      <c r="D325" s="5" t="s">
        <v>619</v>
      </c>
      <c r="E325" s="52">
        <f t="shared" ca="1" si="4"/>
        <v>23976</v>
      </c>
      <c r="F325" s="5">
        <v>61</v>
      </c>
      <c r="G325" s="50">
        <v>20856</v>
      </c>
      <c r="H325" s="5">
        <v>350223</v>
      </c>
      <c r="I325" s="50">
        <v>30426</v>
      </c>
      <c r="J325" s="5" t="s">
        <v>417</v>
      </c>
      <c r="K325" s="150"/>
      <c r="L325" s="150"/>
      <c r="M325" s="150"/>
      <c r="N325" s="150"/>
      <c r="O325" s="150"/>
      <c r="P325" s="150"/>
      <c r="Q325" s="150"/>
      <c r="R325" s="150"/>
      <c r="S325" s="150"/>
      <c r="T325" s="150"/>
      <c r="U325" s="150"/>
      <c r="V325" s="150"/>
      <c r="W325" s="150"/>
      <c r="X325" s="150"/>
      <c r="Y325" s="150"/>
      <c r="Z325" s="150"/>
      <c r="AA325" s="150"/>
      <c r="CI325" s="1"/>
    </row>
    <row r="326" spans="1:87" x14ac:dyDescent="0.25">
      <c r="A326" s="5" t="s">
        <v>413</v>
      </c>
      <c r="B326" s="5" t="s">
        <v>639</v>
      </c>
      <c r="C326" s="5" t="s">
        <v>427</v>
      </c>
      <c r="D326" s="5" t="s">
        <v>416</v>
      </c>
      <c r="E326" s="52">
        <f t="shared" ca="1" si="4"/>
        <v>19020</v>
      </c>
      <c r="F326" s="5">
        <v>60</v>
      </c>
      <c r="G326" s="50">
        <v>21136</v>
      </c>
      <c r="H326" s="5">
        <v>560450</v>
      </c>
      <c r="I326" s="50">
        <v>30414</v>
      </c>
      <c r="J326" s="5" t="s">
        <v>417</v>
      </c>
      <c r="K326" s="150"/>
      <c r="L326" s="150"/>
      <c r="M326" s="150"/>
      <c r="N326" s="150"/>
      <c r="O326" s="150"/>
      <c r="P326" s="150"/>
      <c r="Q326" s="150"/>
      <c r="R326" s="150"/>
      <c r="S326" s="150"/>
      <c r="T326" s="150"/>
      <c r="U326" s="150"/>
      <c r="V326" s="150"/>
      <c r="W326" s="150"/>
      <c r="X326" s="150"/>
      <c r="Y326" s="150"/>
      <c r="Z326" s="150"/>
      <c r="AA326" s="150"/>
      <c r="CI326" s="1"/>
    </row>
    <row r="327" spans="1:87" x14ac:dyDescent="0.25">
      <c r="A327" s="5" t="s">
        <v>413</v>
      </c>
      <c r="B327" s="5" t="s">
        <v>553</v>
      </c>
      <c r="C327" s="5" t="s">
        <v>721</v>
      </c>
      <c r="D327" s="5" t="s">
        <v>425</v>
      </c>
      <c r="E327" s="52">
        <f t="shared" ca="1" si="4"/>
        <v>20796</v>
      </c>
      <c r="F327" s="5">
        <v>59</v>
      </c>
      <c r="G327" s="50">
        <v>21675</v>
      </c>
      <c r="H327" s="5">
        <v>350765</v>
      </c>
      <c r="I327" s="50">
        <v>30439</v>
      </c>
      <c r="J327" s="5" t="s">
        <v>417</v>
      </c>
      <c r="K327" s="150"/>
      <c r="L327" s="150"/>
      <c r="M327" s="150"/>
      <c r="N327" s="150"/>
      <c r="O327" s="150"/>
      <c r="P327" s="150"/>
      <c r="Q327" s="150"/>
      <c r="R327" s="150"/>
      <c r="S327" s="150"/>
      <c r="T327" s="150"/>
      <c r="U327" s="150"/>
      <c r="V327" s="150"/>
      <c r="W327" s="150"/>
      <c r="X327" s="150"/>
      <c r="Y327" s="150"/>
      <c r="Z327" s="150"/>
      <c r="AA327" s="150"/>
      <c r="CI327" s="1"/>
    </row>
    <row r="328" spans="1:87" x14ac:dyDescent="0.25">
      <c r="A328" s="5" t="s">
        <v>413</v>
      </c>
      <c r="B328" s="5" t="s">
        <v>485</v>
      </c>
      <c r="C328" s="5" t="s">
        <v>722</v>
      </c>
      <c r="D328" s="5" t="s">
        <v>416</v>
      </c>
      <c r="E328" s="52">
        <f t="shared" ca="1" si="4"/>
        <v>29580</v>
      </c>
      <c r="F328" s="5">
        <v>57</v>
      </c>
      <c r="G328" s="50">
        <v>22245</v>
      </c>
      <c r="H328" s="5">
        <v>561167</v>
      </c>
      <c r="I328" s="50">
        <v>30563</v>
      </c>
      <c r="J328" s="5" t="s">
        <v>417</v>
      </c>
      <c r="K328" s="150"/>
      <c r="L328" s="150"/>
      <c r="M328" s="150"/>
      <c r="N328" s="150"/>
      <c r="O328" s="150"/>
      <c r="P328" s="150"/>
      <c r="Q328" s="150"/>
      <c r="R328" s="150"/>
      <c r="S328" s="150"/>
      <c r="T328" s="150"/>
      <c r="U328" s="150"/>
      <c r="V328" s="150"/>
      <c r="W328" s="150"/>
      <c r="X328" s="150"/>
      <c r="Y328" s="150"/>
      <c r="Z328" s="150"/>
      <c r="AA328" s="150"/>
      <c r="CI328" s="1"/>
    </row>
    <row r="329" spans="1:87" x14ac:dyDescent="0.25">
      <c r="A329" s="5" t="s">
        <v>413</v>
      </c>
      <c r="B329" s="5" t="s">
        <v>705</v>
      </c>
      <c r="C329" s="5" t="s">
        <v>480</v>
      </c>
      <c r="D329" s="5" t="s">
        <v>460</v>
      </c>
      <c r="E329" s="52">
        <f t="shared" ca="1" si="4"/>
        <v>19512</v>
      </c>
      <c r="F329" s="5">
        <v>57</v>
      </c>
      <c r="G329" s="50">
        <v>22474</v>
      </c>
      <c r="H329" s="5">
        <v>350982</v>
      </c>
      <c r="I329" s="50">
        <v>30456</v>
      </c>
      <c r="J329" s="5" t="s">
        <v>417</v>
      </c>
      <c r="K329" s="150"/>
      <c r="L329" s="150"/>
      <c r="M329" s="150"/>
      <c r="N329" s="150"/>
      <c r="O329" s="150"/>
      <c r="P329" s="150"/>
      <c r="Q329" s="150"/>
      <c r="R329" s="150"/>
      <c r="S329" s="150"/>
      <c r="T329" s="150"/>
      <c r="U329" s="150"/>
      <c r="V329" s="150"/>
      <c r="W329" s="150"/>
      <c r="X329" s="150"/>
      <c r="Y329" s="150"/>
      <c r="Z329" s="150"/>
      <c r="AA329" s="150"/>
      <c r="CI329" s="1"/>
    </row>
    <row r="330" spans="1:87" x14ac:dyDescent="0.25">
      <c r="A330" s="5" t="s">
        <v>413</v>
      </c>
      <c r="B330" s="5" t="s">
        <v>608</v>
      </c>
      <c r="C330" s="5" t="s">
        <v>515</v>
      </c>
      <c r="D330" s="5" t="s">
        <v>457</v>
      </c>
      <c r="E330" s="52">
        <f t="shared" ca="1" si="4"/>
        <v>20604</v>
      </c>
      <c r="F330" s="5">
        <v>59</v>
      </c>
      <c r="G330" s="50">
        <v>21772</v>
      </c>
      <c r="H330" s="5">
        <v>560446</v>
      </c>
      <c r="I330" s="50">
        <v>30569</v>
      </c>
      <c r="J330" s="5" t="s">
        <v>417</v>
      </c>
      <c r="K330" s="150"/>
      <c r="L330" s="150"/>
      <c r="M330" s="150"/>
      <c r="N330" s="150"/>
      <c r="O330" s="150"/>
      <c r="P330" s="150"/>
      <c r="Q330" s="150"/>
      <c r="R330" s="150"/>
      <c r="S330" s="150"/>
      <c r="T330" s="150"/>
      <c r="U330" s="150"/>
      <c r="V330" s="150"/>
      <c r="W330" s="150"/>
      <c r="X330" s="150"/>
      <c r="Y330" s="150"/>
      <c r="Z330" s="150"/>
      <c r="AA330" s="150"/>
      <c r="CI330" s="1"/>
    </row>
    <row r="331" spans="1:87" x14ac:dyDescent="0.25">
      <c r="A331" s="5" t="s">
        <v>413</v>
      </c>
      <c r="B331" s="5" t="s">
        <v>681</v>
      </c>
      <c r="C331" s="5" t="s">
        <v>723</v>
      </c>
      <c r="D331" s="5" t="s">
        <v>416</v>
      </c>
      <c r="E331" s="52">
        <f t="shared" ca="1" si="4"/>
        <v>26712</v>
      </c>
      <c r="F331" s="5">
        <v>58</v>
      </c>
      <c r="G331" s="50">
        <v>22071</v>
      </c>
      <c r="H331" s="5">
        <v>350708</v>
      </c>
      <c r="I331" s="50">
        <v>30321</v>
      </c>
      <c r="J331" s="5" t="s">
        <v>421</v>
      </c>
      <c r="K331" s="150"/>
      <c r="L331" s="150"/>
      <c r="M331" s="150"/>
      <c r="N331" s="150"/>
      <c r="O331" s="150"/>
      <c r="P331" s="150"/>
      <c r="Q331" s="150"/>
      <c r="R331" s="150"/>
      <c r="S331" s="150"/>
      <c r="T331" s="150"/>
      <c r="U331" s="150"/>
      <c r="V331" s="150"/>
      <c r="W331" s="150"/>
      <c r="X331" s="150"/>
      <c r="Y331" s="150"/>
      <c r="Z331" s="150"/>
      <c r="AA331" s="150"/>
      <c r="CI331" s="1"/>
    </row>
    <row r="332" spans="1:87" x14ac:dyDescent="0.25">
      <c r="A332" s="5" t="s">
        <v>408</v>
      </c>
      <c r="B332" s="5" t="s">
        <v>608</v>
      </c>
      <c r="C332" s="5" t="s">
        <v>552</v>
      </c>
      <c r="D332" s="5" t="s">
        <v>607</v>
      </c>
      <c r="E332" s="52">
        <f t="shared" ca="1" si="4"/>
        <v>24684</v>
      </c>
      <c r="F332" s="5">
        <v>63</v>
      </c>
      <c r="G332" s="50">
        <v>20257</v>
      </c>
      <c r="H332" s="5">
        <v>351074</v>
      </c>
      <c r="I332" s="50">
        <v>30448</v>
      </c>
      <c r="J332" s="5" t="s">
        <v>421</v>
      </c>
      <c r="K332" s="150"/>
      <c r="L332" s="150"/>
      <c r="M332" s="150"/>
      <c r="N332" s="150"/>
      <c r="O332" s="150"/>
      <c r="P332" s="150"/>
      <c r="Q332" s="150"/>
      <c r="R332" s="150"/>
      <c r="S332" s="150"/>
      <c r="T332" s="150"/>
      <c r="U332" s="150"/>
      <c r="V332" s="150"/>
      <c r="W332" s="150"/>
      <c r="X332" s="150"/>
      <c r="Y332" s="150"/>
      <c r="Z332" s="150"/>
      <c r="AA332" s="150"/>
      <c r="CI332" s="1"/>
    </row>
    <row r="333" spans="1:87" x14ac:dyDescent="0.25">
      <c r="A333" s="5" t="s">
        <v>408</v>
      </c>
      <c r="B333" s="5" t="s">
        <v>623</v>
      </c>
      <c r="C333" s="5" t="s">
        <v>724</v>
      </c>
      <c r="D333" s="5" t="s">
        <v>536</v>
      </c>
      <c r="E333" s="52">
        <f t="shared" ca="1" si="4"/>
        <v>24588</v>
      </c>
      <c r="F333" s="5">
        <v>60</v>
      </c>
      <c r="G333" s="50">
        <v>21270</v>
      </c>
      <c r="H333" s="5">
        <v>350335</v>
      </c>
      <c r="I333" s="50">
        <v>30378</v>
      </c>
      <c r="J333" s="5" t="s">
        <v>421</v>
      </c>
      <c r="K333" s="150"/>
      <c r="L333" s="150"/>
      <c r="M333" s="150"/>
      <c r="N333" s="150"/>
      <c r="O333" s="150"/>
      <c r="P333" s="150"/>
      <c r="Q333" s="150"/>
      <c r="R333" s="150"/>
      <c r="S333" s="150"/>
      <c r="T333" s="150"/>
      <c r="U333" s="150"/>
      <c r="V333" s="150"/>
      <c r="W333" s="150"/>
      <c r="X333" s="150"/>
      <c r="Y333" s="150"/>
      <c r="Z333" s="150"/>
      <c r="AA333" s="150"/>
      <c r="CI333" s="1"/>
    </row>
    <row r="334" spans="1:87" x14ac:dyDescent="0.25">
      <c r="A334" s="5" t="s">
        <v>408</v>
      </c>
      <c r="B334" s="5" t="s">
        <v>157</v>
      </c>
      <c r="C334" s="5" t="s">
        <v>621</v>
      </c>
      <c r="D334" s="5" t="s">
        <v>442</v>
      </c>
      <c r="E334" s="52">
        <f t="shared" ca="1" si="4"/>
        <v>28548</v>
      </c>
      <c r="F334" s="5">
        <v>60</v>
      </c>
      <c r="G334" s="50">
        <v>21432</v>
      </c>
      <c r="H334" s="5">
        <v>350943</v>
      </c>
      <c r="I334" s="50">
        <v>30646</v>
      </c>
      <c r="J334" s="5" t="s">
        <v>421</v>
      </c>
      <c r="K334" s="150"/>
      <c r="L334" s="150"/>
      <c r="M334" s="150"/>
      <c r="N334" s="150"/>
      <c r="O334" s="150"/>
      <c r="P334" s="150"/>
      <c r="Q334" s="150"/>
      <c r="R334" s="150"/>
      <c r="S334" s="150"/>
      <c r="T334" s="150"/>
      <c r="U334" s="150"/>
      <c r="V334" s="150"/>
      <c r="W334" s="150"/>
      <c r="X334" s="150"/>
      <c r="Y334" s="150"/>
      <c r="Z334" s="150"/>
      <c r="AA334" s="150"/>
      <c r="CI334" s="1"/>
    </row>
    <row r="335" spans="1:87" x14ac:dyDescent="0.25">
      <c r="A335" s="5" t="s">
        <v>413</v>
      </c>
      <c r="B335" s="5" t="s">
        <v>461</v>
      </c>
      <c r="C335" s="5" t="s">
        <v>441</v>
      </c>
      <c r="D335" s="5" t="s">
        <v>442</v>
      </c>
      <c r="E335" s="52">
        <f t="shared" ca="1" si="4"/>
        <v>30528</v>
      </c>
      <c r="F335" s="5">
        <v>60</v>
      </c>
      <c r="G335" s="50">
        <v>21369</v>
      </c>
      <c r="H335" s="5">
        <v>351272</v>
      </c>
      <c r="I335" s="50">
        <v>30660</v>
      </c>
      <c r="J335" s="5" t="s">
        <v>421</v>
      </c>
      <c r="K335" s="150"/>
      <c r="L335" s="150"/>
      <c r="M335" s="150"/>
      <c r="N335" s="150"/>
      <c r="O335" s="150"/>
      <c r="P335" s="150"/>
      <c r="Q335" s="150"/>
      <c r="R335" s="150"/>
      <c r="S335" s="150"/>
      <c r="T335" s="150"/>
      <c r="U335" s="150"/>
      <c r="V335" s="150"/>
      <c r="W335" s="150"/>
      <c r="X335" s="150"/>
      <c r="Y335" s="150"/>
      <c r="Z335" s="150"/>
      <c r="AA335" s="150"/>
      <c r="CI335" s="1"/>
    </row>
    <row r="336" spans="1:87" x14ac:dyDescent="0.25">
      <c r="A336" s="5" t="s">
        <v>413</v>
      </c>
      <c r="B336" s="5" t="s">
        <v>155</v>
      </c>
      <c r="C336" s="5" t="s">
        <v>441</v>
      </c>
      <c r="D336" s="5" t="s">
        <v>457</v>
      </c>
      <c r="E336" s="52">
        <f t="shared" ca="1" si="4"/>
        <v>22680</v>
      </c>
      <c r="F336" s="5">
        <v>58</v>
      </c>
      <c r="G336" s="50">
        <v>22171</v>
      </c>
      <c r="H336" s="5">
        <v>351290</v>
      </c>
      <c r="I336" s="50">
        <v>30604</v>
      </c>
      <c r="J336" s="5" t="s">
        <v>421</v>
      </c>
      <c r="K336" s="150"/>
      <c r="L336" s="150"/>
      <c r="M336" s="150"/>
      <c r="N336" s="150"/>
      <c r="O336" s="150"/>
      <c r="P336" s="150"/>
      <c r="Q336" s="150"/>
      <c r="R336" s="150"/>
      <c r="S336" s="150"/>
      <c r="T336" s="150"/>
      <c r="U336" s="150"/>
      <c r="V336" s="150"/>
      <c r="W336" s="150"/>
      <c r="X336" s="150"/>
      <c r="Y336" s="150"/>
      <c r="Z336" s="150"/>
      <c r="AA336" s="150"/>
      <c r="CI336" s="1"/>
    </row>
    <row r="337" spans="1:87" x14ac:dyDescent="0.25">
      <c r="A337" s="5" t="s">
        <v>413</v>
      </c>
      <c r="B337" s="5" t="s">
        <v>586</v>
      </c>
      <c r="C337" s="5" t="s">
        <v>432</v>
      </c>
      <c r="D337" s="5" t="s">
        <v>416</v>
      </c>
      <c r="E337" s="52">
        <f t="shared" ca="1" si="4"/>
        <v>18624</v>
      </c>
      <c r="F337" s="5">
        <v>57</v>
      </c>
      <c r="G337" s="50">
        <v>22307</v>
      </c>
      <c r="H337" s="5">
        <v>351261</v>
      </c>
      <c r="I337" s="50">
        <v>30341</v>
      </c>
      <c r="J337" s="5" t="s">
        <v>421</v>
      </c>
      <c r="K337" s="150"/>
      <c r="L337" s="150"/>
      <c r="M337" s="150"/>
      <c r="N337" s="150"/>
      <c r="O337" s="150"/>
      <c r="P337" s="150"/>
      <c r="Q337" s="150"/>
      <c r="R337" s="150"/>
      <c r="S337" s="150"/>
      <c r="T337" s="150"/>
      <c r="U337" s="150"/>
      <c r="V337" s="150"/>
      <c r="W337" s="150"/>
      <c r="X337" s="150"/>
      <c r="Y337" s="150"/>
      <c r="Z337" s="150"/>
      <c r="AA337" s="150"/>
      <c r="CI337" s="1"/>
    </row>
    <row r="338" spans="1:87" x14ac:dyDescent="0.25">
      <c r="A338" s="5" t="s">
        <v>408</v>
      </c>
      <c r="B338" s="5" t="s">
        <v>570</v>
      </c>
      <c r="C338" s="5" t="s">
        <v>453</v>
      </c>
      <c r="D338" s="5" t="s">
        <v>425</v>
      </c>
      <c r="E338" s="52">
        <f t="shared" ref="E338:E401" ca="1" si="5">RANDBETWEEN(1500,2600)*12</f>
        <v>26868</v>
      </c>
      <c r="F338" s="5">
        <v>56</v>
      </c>
      <c r="G338" s="50">
        <v>22651</v>
      </c>
      <c r="H338" s="5">
        <v>350973</v>
      </c>
      <c r="I338" s="50">
        <v>30456</v>
      </c>
      <c r="J338" s="5" t="s">
        <v>421</v>
      </c>
      <c r="K338" s="150"/>
      <c r="L338" s="150"/>
      <c r="M338" s="150"/>
      <c r="N338" s="150"/>
      <c r="O338" s="150"/>
      <c r="P338" s="150"/>
      <c r="Q338" s="150"/>
      <c r="R338" s="150"/>
      <c r="S338" s="150"/>
      <c r="T338" s="150"/>
      <c r="U338" s="150"/>
      <c r="V338" s="150"/>
      <c r="W338" s="150"/>
      <c r="X338" s="150"/>
      <c r="Y338" s="150"/>
      <c r="Z338" s="150"/>
      <c r="AA338" s="150"/>
      <c r="CI338" s="1"/>
    </row>
    <row r="339" spans="1:87" x14ac:dyDescent="0.25">
      <c r="A339" s="5" t="s">
        <v>408</v>
      </c>
      <c r="B339" s="5" t="s">
        <v>469</v>
      </c>
      <c r="C339" s="5" t="s">
        <v>725</v>
      </c>
      <c r="D339" s="5" t="s">
        <v>726</v>
      </c>
      <c r="E339" s="52">
        <f t="shared" ca="1" si="5"/>
        <v>24264</v>
      </c>
      <c r="F339" s="5">
        <v>61</v>
      </c>
      <c r="G339" s="50">
        <v>20887</v>
      </c>
      <c r="H339" s="5">
        <v>350560</v>
      </c>
      <c r="I339" s="50">
        <v>30571</v>
      </c>
      <c r="J339" s="5" t="s">
        <v>421</v>
      </c>
      <c r="K339" s="150"/>
      <c r="L339" s="150"/>
      <c r="M339" s="150"/>
      <c r="N339" s="150"/>
      <c r="O339" s="150"/>
      <c r="P339" s="150"/>
      <c r="Q339" s="150"/>
      <c r="R339" s="150"/>
      <c r="S339" s="150"/>
      <c r="T339" s="150"/>
      <c r="U339" s="150"/>
      <c r="V339" s="150"/>
      <c r="W339" s="150"/>
      <c r="X339" s="150"/>
      <c r="Y339" s="150"/>
      <c r="Z339" s="150"/>
      <c r="AA339" s="150"/>
      <c r="CI339" s="1"/>
    </row>
    <row r="340" spans="1:87" x14ac:dyDescent="0.25">
      <c r="A340" s="5" t="s">
        <v>408</v>
      </c>
      <c r="B340" s="5" t="s">
        <v>434</v>
      </c>
      <c r="C340" s="5" t="s">
        <v>185</v>
      </c>
      <c r="D340" s="5" t="s">
        <v>727</v>
      </c>
      <c r="E340" s="52">
        <f t="shared" ca="1" si="5"/>
        <v>22644</v>
      </c>
      <c r="F340" s="5">
        <v>58</v>
      </c>
      <c r="G340" s="50">
        <v>22011</v>
      </c>
      <c r="H340" s="5">
        <v>350664</v>
      </c>
      <c r="I340" s="50">
        <v>30409</v>
      </c>
      <c r="J340" s="5" t="s">
        <v>421</v>
      </c>
      <c r="K340" s="150"/>
      <c r="L340" s="150"/>
      <c r="M340" s="150"/>
      <c r="N340" s="150"/>
      <c r="O340" s="150"/>
      <c r="P340" s="150"/>
      <c r="Q340" s="150"/>
      <c r="R340" s="150"/>
      <c r="S340" s="150"/>
      <c r="T340" s="150"/>
      <c r="U340" s="150"/>
      <c r="V340" s="150"/>
      <c r="W340" s="150"/>
      <c r="X340" s="150"/>
      <c r="Y340" s="150"/>
      <c r="Z340" s="150"/>
      <c r="AA340" s="150"/>
      <c r="CI340" s="1"/>
    </row>
    <row r="341" spans="1:87" x14ac:dyDescent="0.25">
      <c r="A341" s="5" t="s">
        <v>408</v>
      </c>
      <c r="B341" s="5" t="s">
        <v>602</v>
      </c>
      <c r="C341" s="5" t="s">
        <v>715</v>
      </c>
      <c r="D341" s="5" t="s">
        <v>422</v>
      </c>
      <c r="E341" s="52">
        <f t="shared" ca="1" si="5"/>
        <v>30552</v>
      </c>
      <c r="F341" s="5">
        <v>58</v>
      </c>
      <c r="G341" s="50">
        <v>22140</v>
      </c>
      <c r="H341" s="5">
        <v>350919</v>
      </c>
      <c r="I341" s="50">
        <v>30363</v>
      </c>
      <c r="J341" s="5" t="s">
        <v>466</v>
      </c>
      <c r="K341" s="150"/>
      <c r="L341" s="150"/>
      <c r="M341" s="150"/>
      <c r="N341" s="150"/>
      <c r="O341" s="150"/>
      <c r="P341" s="150"/>
      <c r="Q341" s="150"/>
      <c r="R341" s="150"/>
      <c r="S341" s="150"/>
      <c r="T341" s="150"/>
      <c r="U341" s="150"/>
      <c r="V341" s="150"/>
      <c r="W341" s="150"/>
      <c r="X341" s="150"/>
      <c r="Y341" s="150"/>
      <c r="Z341" s="150"/>
      <c r="AA341" s="150"/>
      <c r="CI341" s="1"/>
    </row>
    <row r="342" spans="1:87" x14ac:dyDescent="0.25">
      <c r="A342" s="5" t="s">
        <v>413</v>
      </c>
      <c r="B342" s="5" t="s">
        <v>681</v>
      </c>
      <c r="C342" s="5" t="s">
        <v>728</v>
      </c>
      <c r="D342" s="5" t="s">
        <v>416</v>
      </c>
      <c r="E342" s="52">
        <f t="shared" ca="1" si="5"/>
        <v>23088</v>
      </c>
      <c r="F342" s="5">
        <v>57</v>
      </c>
      <c r="G342" s="50">
        <v>22230</v>
      </c>
      <c r="H342" s="5">
        <v>351086</v>
      </c>
      <c r="I342" s="50">
        <v>30404</v>
      </c>
      <c r="J342" s="5" t="s">
        <v>466</v>
      </c>
      <c r="K342" s="150"/>
      <c r="L342" s="150"/>
      <c r="M342" s="150"/>
      <c r="N342" s="150"/>
      <c r="O342" s="150"/>
      <c r="P342" s="150"/>
      <c r="Q342" s="150"/>
      <c r="R342" s="150"/>
      <c r="S342" s="150"/>
      <c r="T342" s="150"/>
      <c r="U342" s="150"/>
      <c r="V342" s="150"/>
      <c r="W342" s="150"/>
      <c r="X342" s="150"/>
      <c r="Y342" s="150"/>
      <c r="Z342" s="150"/>
      <c r="AA342" s="150"/>
      <c r="CI342" s="1"/>
    </row>
    <row r="343" spans="1:87" x14ac:dyDescent="0.25">
      <c r="A343" s="5" t="s">
        <v>413</v>
      </c>
      <c r="B343" s="5" t="s">
        <v>437</v>
      </c>
      <c r="C343" s="5" t="s">
        <v>167</v>
      </c>
      <c r="D343" s="5" t="s">
        <v>416</v>
      </c>
      <c r="E343" s="52">
        <f t="shared" ca="1" si="5"/>
        <v>20028</v>
      </c>
      <c r="F343" s="5">
        <v>56</v>
      </c>
      <c r="G343" s="50">
        <v>22908</v>
      </c>
      <c r="H343" s="5">
        <v>351292</v>
      </c>
      <c r="I343" s="50">
        <v>30540</v>
      </c>
      <c r="J343" s="5" t="s">
        <v>466</v>
      </c>
      <c r="K343" s="150"/>
      <c r="L343" s="150"/>
      <c r="M343" s="150"/>
      <c r="N343" s="150"/>
      <c r="O343" s="150"/>
      <c r="P343" s="150"/>
      <c r="Q343" s="150"/>
      <c r="R343" s="150"/>
      <c r="S343" s="150"/>
      <c r="T343" s="150"/>
      <c r="U343" s="150"/>
      <c r="V343" s="150"/>
      <c r="W343" s="150"/>
      <c r="X343" s="150"/>
      <c r="Y343" s="150"/>
      <c r="Z343" s="150"/>
      <c r="AA343" s="150"/>
      <c r="CI343" s="1"/>
    </row>
    <row r="344" spans="1:87" x14ac:dyDescent="0.25">
      <c r="A344" s="5" t="s">
        <v>408</v>
      </c>
      <c r="B344" s="5" t="s">
        <v>705</v>
      </c>
      <c r="C344" s="5" t="s">
        <v>676</v>
      </c>
      <c r="D344" s="5" t="s">
        <v>445</v>
      </c>
      <c r="E344" s="52">
        <f t="shared" ca="1" si="5"/>
        <v>28140</v>
      </c>
      <c r="F344" s="5">
        <v>57</v>
      </c>
      <c r="G344" s="50">
        <v>22536</v>
      </c>
      <c r="H344" s="5">
        <v>351002</v>
      </c>
      <c r="I344" s="50">
        <v>30470</v>
      </c>
      <c r="J344" s="5" t="s">
        <v>466</v>
      </c>
      <c r="K344" s="150"/>
      <c r="L344" s="150"/>
      <c r="M344" s="150"/>
      <c r="N344" s="150"/>
      <c r="O344" s="150"/>
      <c r="P344" s="150"/>
      <c r="Q344" s="150"/>
      <c r="R344" s="150"/>
      <c r="S344" s="150"/>
      <c r="T344" s="150"/>
      <c r="U344" s="150"/>
      <c r="V344" s="150"/>
      <c r="W344" s="150"/>
      <c r="X344" s="150"/>
      <c r="Y344" s="150"/>
      <c r="Z344" s="150"/>
      <c r="AA344" s="150"/>
      <c r="CI344" s="1"/>
    </row>
    <row r="345" spans="1:87" x14ac:dyDescent="0.25">
      <c r="A345" s="5" t="s">
        <v>408</v>
      </c>
      <c r="B345" s="5" t="s">
        <v>713</v>
      </c>
      <c r="C345" s="5" t="s">
        <v>729</v>
      </c>
      <c r="D345" s="5" t="s">
        <v>442</v>
      </c>
      <c r="E345" s="52">
        <f t="shared" ca="1" si="5"/>
        <v>22020</v>
      </c>
      <c r="F345" s="5">
        <v>56</v>
      </c>
      <c r="G345" s="50">
        <v>22672</v>
      </c>
      <c r="H345" s="5">
        <v>350209</v>
      </c>
      <c r="I345" s="50">
        <v>30401</v>
      </c>
      <c r="J345" s="5" t="s">
        <v>466</v>
      </c>
      <c r="K345" s="150"/>
      <c r="L345" s="150"/>
      <c r="M345" s="150"/>
      <c r="N345" s="150"/>
      <c r="O345" s="150"/>
      <c r="P345" s="150"/>
      <c r="Q345" s="150"/>
      <c r="R345" s="150"/>
      <c r="S345" s="150"/>
      <c r="T345" s="150"/>
      <c r="U345" s="150"/>
      <c r="V345" s="150"/>
      <c r="W345" s="150"/>
      <c r="X345" s="150"/>
      <c r="Y345" s="150"/>
      <c r="Z345" s="150"/>
      <c r="AA345" s="150"/>
      <c r="CI345" s="1"/>
    </row>
    <row r="346" spans="1:87" x14ac:dyDescent="0.25">
      <c r="A346" s="5" t="s">
        <v>408</v>
      </c>
      <c r="B346" s="5" t="s">
        <v>448</v>
      </c>
      <c r="C346" s="5" t="s">
        <v>599</v>
      </c>
      <c r="D346" s="5" t="s">
        <v>470</v>
      </c>
      <c r="E346" s="52">
        <f t="shared" ca="1" si="5"/>
        <v>19560</v>
      </c>
      <c r="F346" s="5">
        <v>55</v>
      </c>
      <c r="G346" s="50">
        <v>23245</v>
      </c>
      <c r="H346" s="5">
        <v>350489</v>
      </c>
      <c r="I346" s="50">
        <v>30342</v>
      </c>
      <c r="J346" s="5" t="s">
        <v>466</v>
      </c>
      <c r="K346" s="150"/>
      <c r="L346" s="150"/>
      <c r="M346" s="150"/>
      <c r="N346" s="150"/>
      <c r="O346" s="150"/>
      <c r="P346" s="150"/>
      <c r="Q346" s="150"/>
      <c r="R346" s="150"/>
      <c r="S346" s="150"/>
      <c r="T346" s="150"/>
      <c r="U346" s="150"/>
      <c r="V346" s="150"/>
      <c r="W346" s="150"/>
      <c r="X346" s="150"/>
      <c r="Y346" s="150"/>
      <c r="Z346" s="150"/>
      <c r="AA346" s="150"/>
      <c r="CI346" s="1"/>
    </row>
    <row r="347" spans="1:87" x14ac:dyDescent="0.25">
      <c r="A347" s="5" t="s">
        <v>408</v>
      </c>
      <c r="B347" s="5" t="s">
        <v>602</v>
      </c>
      <c r="C347" s="5" t="s">
        <v>444</v>
      </c>
      <c r="D347" s="5" t="s">
        <v>425</v>
      </c>
      <c r="E347" s="52">
        <f t="shared" ca="1" si="5"/>
        <v>27600</v>
      </c>
      <c r="F347" s="5">
        <v>54</v>
      </c>
      <c r="G347" s="50">
        <v>23341</v>
      </c>
      <c r="H347" s="5">
        <v>350676</v>
      </c>
      <c r="I347" s="50">
        <v>30596</v>
      </c>
      <c r="J347" s="5" t="s">
        <v>466</v>
      </c>
      <c r="K347" s="150"/>
      <c r="L347" s="150"/>
      <c r="M347" s="150"/>
      <c r="N347" s="150"/>
      <c r="O347" s="150"/>
      <c r="P347" s="150"/>
      <c r="Q347" s="150"/>
      <c r="R347" s="150"/>
      <c r="S347" s="150"/>
      <c r="T347" s="150"/>
      <c r="U347" s="150"/>
      <c r="V347" s="150"/>
      <c r="W347" s="150"/>
      <c r="X347" s="150"/>
      <c r="Y347" s="150"/>
      <c r="Z347" s="150"/>
      <c r="AA347" s="150"/>
      <c r="CI347" s="1"/>
    </row>
    <row r="348" spans="1:87" x14ac:dyDescent="0.25">
      <c r="A348" s="5" t="s">
        <v>408</v>
      </c>
      <c r="B348" s="5" t="s">
        <v>602</v>
      </c>
      <c r="C348" s="5" t="s">
        <v>152</v>
      </c>
      <c r="D348" s="5" t="s">
        <v>460</v>
      </c>
      <c r="E348" s="52">
        <f t="shared" ca="1" si="5"/>
        <v>31164</v>
      </c>
      <c r="F348" s="5">
        <v>60</v>
      </c>
      <c r="G348" s="50">
        <v>21358</v>
      </c>
      <c r="H348" s="5">
        <v>560464</v>
      </c>
      <c r="I348" s="50">
        <v>30658</v>
      </c>
      <c r="J348" s="5" t="s">
        <v>466</v>
      </c>
      <c r="K348" s="150"/>
      <c r="L348" s="150"/>
      <c r="M348" s="150"/>
      <c r="N348" s="150"/>
      <c r="O348" s="150"/>
      <c r="P348" s="150"/>
      <c r="Q348" s="150"/>
      <c r="R348" s="150"/>
      <c r="S348" s="150"/>
      <c r="T348" s="150"/>
      <c r="U348" s="150"/>
      <c r="V348" s="150"/>
      <c r="W348" s="150"/>
      <c r="X348" s="150"/>
      <c r="Y348" s="150"/>
      <c r="Z348" s="150"/>
      <c r="AA348" s="150"/>
      <c r="CI348" s="1"/>
    </row>
    <row r="349" spans="1:87" x14ac:dyDescent="0.25">
      <c r="A349" s="5" t="s">
        <v>413</v>
      </c>
      <c r="B349" s="5" t="s">
        <v>730</v>
      </c>
      <c r="C349" s="5" t="s">
        <v>415</v>
      </c>
      <c r="D349" s="5" t="s">
        <v>460</v>
      </c>
      <c r="E349" s="52">
        <f t="shared" ca="1" si="5"/>
        <v>22896</v>
      </c>
      <c r="F349" s="5">
        <v>59</v>
      </c>
      <c r="G349" s="50">
        <v>21682</v>
      </c>
      <c r="H349" s="5">
        <v>560444</v>
      </c>
      <c r="I349" s="50">
        <v>30630</v>
      </c>
      <c r="J349" s="5" t="s">
        <v>466</v>
      </c>
      <c r="K349" s="150"/>
      <c r="L349" s="150"/>
      <c r="M349" s="150"/>
      <c r="N349" s="150"/>
      <c r="O349" s="150"/>
      <c r="P349" s="150"/>
      <c r="Q349" s="150"/>
      <c r="R349" s="150"/>
      <c r="S349" s="150"/>
      <c r="T349" s="150"/>
      <c r="U349" s="150"/>
      <c r="V349" s="150"/>
      <c r="W349" s="150"/>
      <c r="X349" s="150"/>
      <c r="Y349" s="150"/>
      <c r="Z349" s="150"/>
      <c r="AA349" s="150"/>
      <c r="CI349" s="1"/>
    </row>
    <row r="350" spans="1:87" x14ac:dyDescent="0.25">
      <c r="A350" s="5" t="s">
        <v>408</v>
      </c>
      <c r="B350" s="5" t="s">
        <v>464</v>
      </c>
      <c r="C350" s="5" t="s">
        <v>453</v>
      </c>
      <c r="D350" s="5" t="s">
        <v>636</v>
      </c>
      <c r="E350" s="52">
        <f t="shared" ca="1" si="5"/>
        <v>18576</v>
      </c>
      <c r="F350" s="5">
        <v>56</v>
      </c>
      <c r="G350" s="50">
        <v>22908</v>
      </c>
      <c r="H350" s="5">
        <v>350653</v>
      </c>
      <c r="I350" s="50">
        <v>30540</v>
      </c>
      <c r="J350" s="5" t="s">
        <v>412</v>
      </c>
      <c r="K350" s="150"/>
      <c r="L350" s="150"/>
      <c r="M350" s="150"/>
      <c r="N350" s="150"/>
      <c r="O350" s="150"/>
      <c r="P350" s="150"/>
      <c r="Q350" s="150"/>
      <c r="R350" s="150"/>
      <c r="S350" s="150"/>
      <c r="T350" s="150"/>
      <c r="U350" s="150"/>
      <c r="V350" s="150"/>
      <c r="W350" s="150"/>
      <c r="X350" s="150"/>
      <c r="Y350" s="150"/>
      <c r="Z350" s="150"/>
      <c r="AA350" s="150"/>
      <c r="CI350" s="1"/>
    </row>
    <row r="351" spans="1:87" x14ac:dyDescent="0.25">
      <c r="A351" s="5" t="s">
        <v>413</v>
      </c>
      <c r="B351" s="5" t="s">
        <v>437</v>
      </c>
      <c r="C351" s="5" t="s">
        <v>491</v>
      </c>
      <c r="D351" s="5" t="s">
        <v>457</v>
      </c>
      <c r="E351" s="52">
        <f t="shared" ca="1" si="5"/>
        <v>25212</v>
      </c>
      <c r="F351" s="5">
        <v>56</v>
      </c>
      <c r="G351" s="50">
        <v>22899</v>
      </c>
      <c r="H351" s="5">
        <v>350150</v>
      </c>
      <c r="I351" s="50">
        <v>30465</v>
      </c>
      <c r="J351" s="5" t="s">
        <v>412</v>
      </c>
      <c r="K351" s="150"/>
      <c r="L351" s="150"/>
      <c r="M351" s="150"/>
      <c r="N351" s="150"/>
      <c r="O351" s="150"/>
      <c r="P351" s="150"/>
      <c r="Q351" s="150"/>
      <c r="R351" s="150"/>
      <c r="S351" s="150"/>
      <c r="T351" s="150"/>
      <c r="U351" s="150"/>
      <c r="V351" s="150"/>
      <c r="W351" s="150"/>
      <c r="X351" s="150"/>
      <c r="Y351" s="150"/>
      <c r="Z351" s="150"/>
      <c r="AA351" s="150"/>
      <c r="CI351" s="1"/>
    </row>
    <row r="352" spans="1:87" x14ac:dyDescent="0.25">
      <c r="A352" s="5" t="s">
        <v>408</v>
      </c>
      <c r="B352" s="5" t="s">
        <v>414</v>
      </c>
      <c r="C352" s="5" t="s">
        <v>676</v>
      </c>
      <c r="D352" s="5" t="s">
        <v>548</v>
      </c>
      <c r="E352" s="52">
        <f t="shared" ca="1" si="5"/>
        <v>25512</v>
      </c>
      <c r="F352" s="5">
        <v>55</v>
      </c>
      <c r="G352" s="50">
        <v>23179</v>
      </c>
      <c r="H352" s="5">
        <v>350453</v>
      </c>
      <c r="I352" s="50">
        <v>30645</v>
      </c>
      <c r="J352" s="5" t="s">
        <v>412</v>
      </c>
      <c r="K352" s="150"/>
      <c r="L352" s="150"/>
      <c r="M352" s="150"/>
      <c r="N352" s="150"/>
      <c r="O352" s="150"/>
      <c r="P352" s="150"/>
      <c r="Q352" s="150"/>
      <c r="R352" s="150"/>
      <c r="S352" s="150"/>
      <c r="T352" s="150"/>
      <c r="U352" s="150"/>
      <c r="V352" s="150"/>
      <c r="W352" s="150"/>
      <c r="X352" s="150"/>
      <c r="Y352" s="150"/>
      <c r="Z352" s="150"/>
      <c r="AA352" s="150"/>
      <c r="CI352" s="1"/>
    </row>
    <row r="353" spans="1:87" x14ac:dyDescent="0.25">
      <c r="A353" s="5" t="s">
        <v>408</v>
      </c>
      <c r="B353" s="5" t="s">
        <v>434</v>
      </c>
      <c r="C353" s="5" t="s">
        <v>157</v>
      </c>
      <c r="D353" s="5" t="s">
        <v>416</v>
      </c>
      <c r="E353" s="52">
        <f t="shared" ca="1" si="5"/>
        <v>28524</v>
      </c>
      <c r="F353" s="5">
        <v>60</v>
      </c>
      <c r="G353" s="50">
        <v>21135</v>
      </c>
      <c r="H353" s="5">
        <v>560470</v>
      </c>
      <c r="I353" s="50">
        <v>30658</v>
      </c>
      <c r="J353" s="5" t="s">
        <v>412</v>
      </c>
      <c r="K353" s="150"/>
      <c r="L353" s="150"/>
      <c r="M353" s="150"/>
      <c r="N353" s="150"/>
      <c r="O353" s="150"/>
      <c r="P353" s="150"/>
      <c r="Q353" s="150"/>
      <c r="R353" s="150"/>
      <c r="S353" s="150"/>
      <c r="T353" s="150"/>
      <c r="U353" s="150"/>
      <c r="V353" s="150"/>
      <c r="W353" s="150"/>
      <c r="X353" s="150"/>
      <c r="Y353" s="150"/>
      <c r="Z353" s="150"/>
      <c r="AA353" s="150"/>
      <c r="CI353" s="1"/>
    </row>
    <row r="354" spans="1:87" x14ac:dyDescent="0.25">
      <c r="A354" s="5" t="s">
        <v>413</v>
      </c>
      <c r="B354" s="5" t="s">
        <v>431</v>
      </c>
      <c r="C354" s="5" t="s">
        <v>532</v>
      </c>
      <c r="D354" s="5" t="s">
        <v>428</v>
      </c>
      <c r="E354" s="52">
        <f t="shared" ca="1" si="5"/>
        <v>23556</v>
      </c>
      <c r="F354" s="5">
        <v>60</v>
      </c>
      <c r="G354" s="50">
        <v>21278</v>
      </c>
      <c r="H354" s="5">
        <v>560471</v>
      </c>
      <c r="I354" s="50">
        <v>30581</v>
      </c>
      <c r="J354" s="5" t="s">
        <v>412</v>
      </c>
      <c r="K354" s="150"/>
      <c r="L354" s="150"/>
      <c r="M354" s="150"/>
      <c r="N354" s="150"/>
      <c r="O354" s="150"/>
      <c r="P354" s="150"/>
      <c r="Q354" s="150"/>
      <c r="R354" s="150"/>
      <c r="S354" s="150"/>
      <c r="T354" s="150"/>
      <c r="U354" s="150"/>
      <c r="V354" s="150"/>
      <c r="W354" s="150"/>
      <c r="X354" s="150"/>
      <c r="Y354" s="150"/>
      <c r="Z354" s="150"/>
      <c r="AA354" s="150"/>
      <c r="CI354" s="1"/>
    </row>
    <row r="355" spans="1:87" x14ac:dyDescent="0.25">
      <c r="A355" s="5" t="s">
        <v>413</v>
      </c>
      <c r="B355" s="5" t="s">
        <v>544</v>
      </c>
      <c r="C355" s="5" t="s">
        <v>489</v>
      </c>
      <c r="D355" s="5" t="s">
        <v>439</v>
      </c>
      <c r="E355" s="52">
        <f t="shared" ca="1" si="5"/>
        <v>30108</v>
      </c>
      <c r="F355" s="5">
        <v>57</v>
      </c>
      <c r="G355" s="50">
        <v>22200</v>
      </c>
      <c r="H355" s="5">
        <v>351150</v>
      </c>
      <c r="I355" s="50">
        <v>30357</v>
      </c>
      <c r="J355" s="5" t="s">
        <v>412</v>
      </c>
      <c r="K355" s="150"/>
      <c r="L355" s="150"/>
      <c r="M355" s="150"/>
      <c r="N355" s="150"/>
      <c r="O355" s="150"/>
      <c r="P355" s="150"/>
      <c r="Q355" s="150"/>
      <c r="R355" s="150"/>
      <c r="S355" s="150"/>
      <c r="T355" s="150"/>
      <c r="U355" s="150"/>
      <c r="V355" s="150"/>
      <c r="W355" s="150"/>
      <c r="X355" s="150"/>
      <c r="Y355" s="150"/>
      <c r="Z355" s="150"/>
      <c r="AA355" s="150"/>
      <c r="CI355" s="1"/>
    </row>
    <row r="356" spans="1:87" x14ac:dyDescent="0.25">
      <c r="A356" s="5" t="s">
        <v>408</v>
      </c>
      <c r="B356" s="5" t="s">
        <v>652</v>
      </c>
      <c r="C356" s="5" t="s">
        <v>542</v>
      </c>
      <c r="D356" s="5" t="s">
        <v>731</v>
      </c>
      <c r="E356" s="52">
        <f t="shared" ca="1" si="5"/>
        <v>30696</v>
      </c>
      <c r="F356" s="5">
        <v>59</v>
      </c>
      <c r="G356" s="50">
        <v>21477</v>
      </c>
      <c r="H356" s="5">
        <v>351302</v>
      </c>
      <c r="I356" s="50">
        <v>30409</v>
      </c>
      <c r="J356" s="5" t="s">
        <v>412</v>
      </c>
      <c r="K356" s="150"/>
      <c r="L356" s="150"/>
      <c r="M356" s="150"/>
      <c r="N356" s="150"/>
      <c r="O356" s="150"/>
      <c r="P356" s="150"/>
      <c r="Q356" s="150"/>
      <c r="R356" s="150"/>
      <c r="S356" s="150"/>
      <c r="T356" s="150"/>
      <c r="U356" s="150"/>
      <c r="V356" s="150"/>
      <c r="W356" s="150"/>
      <c r="X356" s="150"/>
      <c r="Y356" s="150"/>
      <c r="Z356" s="150"/>
      <c r="AA356" s="150"/>
      <c r="CI356" s="1"/>
    </row>
    <row r="357" spans="1:87" x14ac:dyDescent="0.25">
      <c r="A357" s="5" t="s">
        <v>408</v>
      </c>
      <c r="B357" s="5" t="s">
        <v>704</v>
      </c>
      <c r="C357" s="5" t="s">
        <v>535</v>
      </c>
      <c r="D357" s="5" t="s">
        <v>425</v>
      </c>
      <c r="E357" s="52">
        <f t="shared" ca="1" si="5"/>
        <v>21240</v>
      </c>
      <c r="F357" s="5">
        <v>56</v>
      </c>
      <c r="G357" s="50">
        <v>22595</v>
      </c>
      <c r="H357" s="5">
        <v>351183</v>
      </c>
      <c r="I357" s="50">
        <v>30453</v>
      </c>
      <c r="J357" s="5" t="s">
        <v>412</v>
      </c>
      <c r="K357" s="150"/>
      <c r="L357" s="150"/>
      <c r="M357" s="150"/>
      <c r="N357" s="150"/>
      <c r="O357" s="150"/>
      <c r="P357" s="150"/>
      <c r="Q357" s="150"/>
      <c r="R357" s="150"/>
      <c r="S357" s="150"/>
      <c r="T357" s="150"/>
      <c r="U357" s="150"/>
      <c r="V357" s="150"/>
      <c r="W357" s="150"/>
      <c r="X357" s="150"/>
      <c r="Y357" s="150"/>
      <c r="Z357" s="150"/>
      <c r="AA357" s="150"/>
      <c r="CI357" s="1"/>
    </row>
    <row r="358" spans="1:87" x14ac:dyDescent="0.25">
      <c r="A358" s="5" t="s">
        <v>408</v>
      </c>
      <c r="B358" s="5" t="s">
        <v>450</v>
      </c>
      <c r="C358" s="5" t="s">
        <v>599</v>
      </c>
      <c r="D358" s="5" t="s">
        <v>460</v>
      </c>
      <c r="E358" s="52">
        <f t="shared" ca="1" si="5"/>
        <v>19260</v>
      </c>
      <c r="F358" s="5">
        <v>57</v>
      </c>
      <c r="G358" s="50">
        <v>22322</v>
      </c>
      <c r="H358" s="5">
        <v>351186</v>
      </c>
      <c r="I358" s="50">
        <v>30470</v>
      </c>
      <c r="J358" s="5" t="s">
        <v>412</v>
      </c>
      <c r="K358" s="150"/>
      <c r="L358" s="150"/>
      <c r="M358" s="150"/>
      <c r="N358" s="150"/>
      <c r="O358" s="150"/>
      <c r="P358" s="150"/>
      <c r="Q358" s="150"/>
      <c r="R358" s="150"/>
      <c r="S358" s="150"/>
      <c r="T358" s="150"/>
      <c r="U358" s="150"/>
      <c r="V358" s="150"/>
      <c r="W358" s="150"/>
      <c r="X358" s="150"/>
      <c r="Y358" s="150"/>
      <c r="Z358" s="150"/>
      <c r="AA358" s="150"/>
      <c r="CI358" s="1"/>
    </row>
    <row r="359" spans="1:87" x14ac:dyDescent="0.25">
      <c r="A359" s="5" t="s">
        <v>408</v>
      </c>
      <c r="B359" s="5" t="s">
        <v>602</v>
      </c>
      <c r="C359" s="5" t="s">
        <v>535</v>
      </c>
      <c r="D359" s="5" t="s">
        <v>416</v>
      </c>
      <c r="E359" s="52">
        <f t="shared" ca="1" si="5"/>
        <v>25800</v>
      </c>
      <c r="F359" s="5">
        <v>56</v>
      </c>
      <c r="G359" s="50">
        <v>22870</v>
      </c>
      <c r="H359" s="5">
        <v>560469</v>
      </c>
      <c r="I359" s="50">
        <v>30441</v>
      </c>
      <c r="J359" s="5" t="s">
        <v>412</v>
      </c>
      <c r="K359" s="150"/>
      <c r="L359" s="150"/>
      <c r="M359" s="150"/>
      <c r="N359" s="150"/>
      <c r="O359" s="150"/>
      <c r="P359" s="150"/>
      <c r="Q359" s="150"/>
      <c r="R359" s="150"/>
      <c r="S359" s="150"/>
      <c r="T359" s="150"/>
      <c r="U359" s="150"/>
      <c r="V359" s="150"/>
      <c r="W359" s="150"/>
      <c r="X359" s="150"/>
      <c r="Y359" s="150"/>
      <c r="Z359" s="150"/>
      <c r="AA359" s="150"/>
      <c r="CI359" s="1"/>
    </row>
    <row r="360" spans="1:87" x14ac:dyDescent="0.25">
      <c r="A360" s="5" t="s">
        <v>413</v>
      </c>
      <c r="B360" s="5" t="s">
        <v>499</v>
      </c>
      <c r="C360" s="5" t="s">
        <v>515</v>
      </c>
      <c r="D360" s="5" t="s">
        <v>422</v>
      </c>
      <c r="E360" s="52">
        <f t="shared" ca="1" si="5"/>
        <v>23232</v>
      </c>
      <c r="F360" s="5">
        <v>55</v>
      </c>
      <c r="G360" s="50">
        <v>23052</v>
      </c>
      <c r="H360" s="5">
        <v>350301</v>
      </c>
      <c r="I360" s="50">
        <v>30660</v>
      </c>
      <c r="J360" s="5" t="s">
        <v>412</v>
      </c>
      <c r="K360" s="150"/>
      <c r="L360" s="150"/>
      <c r="M360" s="150"/>
      <c r="N360" s="150"/>
      <c r="O360" s="150"/>
      <c r="P360" s="150"/>
      <c r="Q360" s="150"/>
      <c r="R360" s="150"/>
      <c r="S360" s="150"/>
      <c r="T360" s="150"/>
      <c r="U360" s="150"/>
      <c r="V360" s="150"/>
      <c r="W360" s="150"/>
      <c r="X360" s="150"/>
      <c r="Y360" s="150"/>
      <c r="Z360" s="150"/>
      <c r="AA360" s="150"/>
      <c r="CI360" s="1"/>
    </row>
    <row r="361" spans="1:87" x14ac:dyDescent="0.25">
      <c r="A361" s="5" t="s">
        <v>408</v>
      </c>
      <c r="B361" s="5" t="s">
        <v>634</v>
      </c>
      <c r="C361" s="5" t="s">
        <v>451</v>
      </c>
      <c r="D361" s="5" t="s">
        <v>732</v>
      </c>
      <c r="E361" s="52">
        <f t="shared" ca="1" si="5"/>
        <v>24876</v>
      </c>
      <c r="F361" s="5">
        <v>63</v>
      </c>
      <c r="G361" s="50">
        <v>20274</v>
      </c>
      <c r="H361" s="5">
        <v>560478</v>
      </c>
      <c r="I361" s="50">
        <v>30324</v>
      </c>
      <c r="J361" s="5" t="s">
        <v>417</v>
      </c>
      <c r="K361" s="150"/>
      <c r="L361" s="150"/>
      <c r="M361" s="150"/>
      <c r="N361" s="150"/>
      <c r="O361" s="150"/>
      <c r="P361" s="150"/>
      <c r="Q361" s="150"/>
      <c r="R361" s="150"/>
      <c r="S361" s="150"/>
      <c r="T361" s="150"/>
      <c r="U361" s="150"/>
      <c r="V361" s="150"/>
      <c r="W361" s="150"/>
      <c r="X361" s="150"/>
      <c r="Y361" s="150"/>
      <c r="Z361" s="150"/>
      <c r="AA361" s="150"/>
      <c r="CI361" s="1"/>
    </row>
    <row r="362" spans="1:87" x14ac:dyDescent="0.25">
      <c r="A362" s="5" t="s">
        <v>408</v>
      </c>
      <c r="B362" s="5" t="s">
        <v>492</v>
      </c>
      <c r="C362" s="5" t="s">
        <v>533</v>
      </c>
      <c r="D362" s="5" t="s">
        <v>445</v>
      </c>
      <c r="E362" s="52">
        <f t="shared" ca="1" si="5"/>
        <v>18744</v>
      </c>
      <c r="F362" s="5">
        <v>61</v>
      </c>
      <c r="G362" s="50">
        <v>20939</v>
      </c>
      <c r="H362" s="5">
        <v>560476</v>
      </c>
      <c r="I362" s="50">
        <v>30458</v>
      </c>
      <c r="J362" s="5" t="s">
        <v>417</v>
      </c>
      <c r="K362" s="150"/>
      <c r="L362" s="150"/>
      <c r="M362" s="150"/>
      <c r="N362" s="150"/>
      <c r="O362" s="150"/>
      <c r="P362" s="150"/>
      <c r="Q362" s="150"/>
      <c r="R362" s="150"/>
      <c r="S362" s="150"/>
      <c r="T362" s="150"/>
      <c r="U362" s="150"/>
      <c r="V362" s="150"/>
      <c r="W362" s="150"/>
      <c r="X362" s="150"/>
      <c r="Y362" s="150"/>
      <c r="Z362" s="150"/>
      <c r="AA362" s="150"/>
      <c r="CI362" s="1"/>
    </row>
    <row r="363" spans="1:87" x14ac:dyDescent="0.25">
      <c r="A363" s="5" t="s">
        <v>413</v>
      </c>
      <c r="B363" s="5" t="s">
        <v>611</v>
      </c>
      <c r="C363" s="5" t="s">
        <v>510</v>
      </c>
      <c r="D363" s="5" t="s">
        <v>416</v>
      </c>
      <c r="E363" s="52">
        <f t="shared" ca="1" si="5"/>
        <v>22476</v>
      </c>
      <c r="F363" s="5">
        <v>60</v>
      </c>
      <c r="G363" s="50">
        <v>21308</v>
      </c>
      <c r="H363" s="5">
        <v>350917</v>
      </c>
      <c r="I363" s="50">
        <v>30479</v>
      </c>
      <c r="J363" s="5" t="s">
        <v>417</v>
      </c>
      <c r="K363" s="150"/>
      <c r="L363" s="150"/>
      <c r="M363" s="150"/>
      <c r="N363" s="150"/>
      <c r="O363" s="150"/>
      <c r="P363" s="150"/>
      <c r="Q363" s="150"/>
      <c r="R363" s="150"/>
      <c r="S363" s="150"/>
      <c r="T363" s="150"/>
      <c r="U363" s="150"/>
      <c r="V363" s="150"/>
      <c r="W363" s="150"/>
      <c r="X363" s="150"/>
      <c r="Y363" s="150"/>
      <c r="Z363" s="150"/>
      <c r="AA363" s="150"/>
      <c r="CI363" s="1"/>
    </row>
    <row r="364" spans="1:87" x14ac:dyDescent="0.25">
      <c r="A364" s="5" t="s">
        <v>408</v>
      </c>
      <c r="B364" s="5" t="s">
        <v>553</v>
      </c>
      <c r="C364" s="5" t="s">
        <v>679</v>
      </c>
      <c r="D364" s="5" t="s">
        <v>482</v>
      </c>
      <c r="E364" s="52">
        <f t="shared" ca="1" si="5"/>
        <v>27552</v>
      </c>
      <c r="F364" s="5">
        <v>58</v>
      </c>
      <c r="G364" s="50">
        <v>21866</v>
      </c>
      <c r="H364" s="5">
        <v>560472</v>
      </c>
      <c r="I364" s="50">
        <v>30439</v>
      </c>
      <c r="J364" s="5" t="s">
        <v>417</v>
      </c>
      <c r="K364" s="150"/>
      <c r="L364" s="150"/>
      <c r="M364" s="150"/>
      <c r="N364" s="150"/>
      <c r="O364" s="150"/>
      <c r="P364" s="150"/>
      <c r="Q364" s="150"/>
      <c r="R364" s="150"/>
      <c r="S364" s="150"/>
      <c r="T364" s="150"/>
      <c r="U364" s="150"/>
      <c r="V364" s="150"/>
      <c r="W364" s="150"/>
      <c r="X364" s="150"/>
      <c r="Y364" s="150"/>
      <c r="Z364" s="150"/>
      <c r="AA364" s="150"/>
      <c r="CI364" s="1"/>
    </row>
    <row r="365" spans="1:87" x14ac:dyDescent="0.25">
      <c r="A365" s="5" t="s">
        <v>408</v>
      </c>
      <c r="B365" s="5" t="s">
        <v>623</v>
      </c>
      <c r="C365" s="5" t="s">
        <v>532</v>
      </c>
      <c r="D365" s="5" t="s">
        <v>416</v>
      </c>
      <c r="E365" s="52">
        <f t="shared" ca="1" si="5"/>
        <v>20448</v>
      </c>
      <c r="F365" s="5">
        <v>59</v>
      </c>
      <c r="G365" s="50">
        <v>21591</v>
      </c>
      <c r="H365" s="5">
        <v>560477</v>
      </c>
      <c r="I365" s="50">
        <v>30675</v>
      </c>
      <c r="J365" s="5" t="s">
        <v>417</v>
      </c>
      <c r="K365" s="150"/>
      <c r="L365" s="150"/>
      <c r="M365" s="150"/>
      <c r="N365" s="150"/>
      <c r="O365" s="150"/>
      <c r="P365" s="150"/>
      <c r="Q365" s="150"/>
      <c r="R365" s="150"/>
      <c r="S365" s="150"/>
      <c r="T365" s="150"/>
      <c r="U365" s="150"/>
      <c r="V365" s="150"/>
      <c r="W365" s="150"/>
      <c r="X365" s="150"/>
      <c r="Y365" s="150"/>
      <c r="Z365" s="150"/>
      <c r="AA365" s="150"/>
      <c r="CI365" s="1"/>
    </row>
    <row r="366" spans="1:87" x14ac:dyDescent="0.25">
      <c r="A366" s="5" t="s">
        <v>413</v>
      </c>
      <c r="B366" s="5" t="s">
        <v>511</v>
      </c>
      <c r="C366" s="5" t="s">
        <v>571</v>
      </c>
      <c r="D366" s="5" t="s">
        <v>473</v>
      </c>
      <c r="E366" s="52">
        <f t="shared" ca="1" si="5"/>
        <v>21588</v>
      </c>
      <c r="F366" s="5">
        <v>58</v>
      </c>
      <c r="G366" s="50">
        <v>21967</v>
      </c>
      <c r="H366" s="5">
        <v>351367</v>
      </c>
      <c r="I366" s="50">
        <v>30509</v>
      </c>
      <c r="J366" s="5" t="s">
        <v>417</v>
      </c>
      <c r="K366" s="150"/>
      <c r="L366" s="150"/>
      <c r="M366" s="150"/>
      <c r="N366" s="150"/>
      <c r="O366" s="150"/>
      <c r="P366" s="150"/>
      <c r="Q366" s="150"/>
      <c r="R366" s="150"/>
      <c r="S366" s="150"/>
      <c r="T366" s="150"/>
      <c r="U366" s="150"/>
      <c r="V366" s="150"/>
      <c r="W366" s="150"/>
      <c r="X366" s="150"/>
      <c r="Y366" s="150"/>
      <c r="Z366" s="150"/>
      <c r="AA366" s="150"/>
      <c r="CI366" s="1"/>
    </row>
    <row r="367" spans="1:87" x14ac:dyDescent="0.25">
      <c r="A367" s="5" t="s">
        <v>413</v>
      </c>
      <c r="B367" s="5" t="s">
        <v>488</v>
      </c>
      <c r="C367" s="5" t="s">
        <v>606</v>
      </c>
      <c r="D367" s="5" t="s">
        <v>416</v>
      </c>
      <c r="E367" s="52">
        <f t="shared" ca="1" si="5"/>
        <v>30096</v>
      </c>
      <c r="F367" s="5">
        <v>57</v>
      </c>
      <c r="G367" s="50">
        <v>22361</v>
      </c>
      <c r="H367" s="5">
        <v>351369</v>
      </c>
      <c r="I367" s="50">
        <v>30378</v>
      </c>
      <c r="J367" s="5" t="s">
        <v>417</v>
      </c>
      <c r="K367" s="150"/>
      <c r="L367" s="150"/>
      <c r="M367" s="150"/>
      <c r="N367" s="150"/>
      <c r="O367" s="150"/>
      <c r="P367" s="150"/>
      <c r="Q367" s="150"/>
      <c r="R367" s="150"/>
      <c r="S367" s="150"/>
      <c r="T367" s="150"/>
      <c r="U367" s="150"/>
      <c r="V367" s="150"/>
      <c r="W367" s="150"/>
      <c r="X367" s="150"/>
      <c r="Y367" s="150"/>
      <c r="Z367" s="150"/>
      <c r="AA367" s="150"/>
      <c r="CI367" s="1"/>
    </row>
    <row r="368" spans="1:87" x14ac:dyDescent="0.25">
      <c r="A368" s="5" t="s">
        <v>408</v>
      </c>
      <c r="B368" s="5" t="s">
        <v>503</v>
      </c>
      <c r="C368" s="5" t="s">
        <v>547</v>
      </c>
      <c r="D368" s="5" t="s">
        <v>733</v>
      </c>
      <c r="E368" s="52">
        <f t="shared" ca="1" si="5"/>
        <v>19704</v>
      </c>
      <c r="F368" s="5">
        <v>56</v>
      </c>
      <c r="G368" s="50">
        <v>22893</v>
      </c>
      <c r="H368" s="5">
        <v>351366</v>
      </c>
      <c r="I368" s="50">
        <v>30600</v>
      </c>
      <c r="J368" s="5" t="s">
        <v>417</v>
      </c>
      <c r="K368" s="150"/>
      <c r="L368" s="150"/>
      <c r="M368" s="150"/>
      <c r="N368" s="150"/>
      <c r="O368" s="150"/>
      <c r="P368" s="150"/>
      <c r="Q368" s="150"/>
      <c r="R368" s="150"/>
      <c r="S368" s="150"/>
      <c r="T368" s="150"/>
      <c r="U368" s="150"/>
      <c r="V368" s="150"/>
      <c r="W368" s="150"/>
      <c r="X368" s="150"/>
      <c r="Y368" s="150"/>
      <c r="Z368" s="150"/>
      <c r="AA368" s="150"/>
      <c r="CI368" s="1"/>
    </row>
    <row r="369" spans="1:87" x14ac:dyDescent="0.25">
      <c r="A369" s="5" t="s">
        <v>413</v>
      </c>
      <c r="B369" s="5" t="s">
        <v>730</v>
      </c>
      <c r="C369" s="5" t="s">
        <v>489</v>
      </c>
      <c r="D369" s="5" t="s">
        <v>734</v>
      </c>
      <c r="E369" s="52">
        <f t="shared" ca="1" si="5"/>
        <v>26004</v>
      </c>
      <c r="F369" s="5">
        <v>56</v>
      </c>
      <c r="G369" s="50">
        <v>22830</v>
      </c>
      <c r="H369" s="5">
        <v>560475</v>
      </c>
      <c r="I369" s="50">
        <v>30514</v>
      </c>
      <c r="J369" s="5" t="s">
        <v>417</v>
      </c>
      <c r="K369" s="150"/>
      <c r="L369" s="150"/>
      <c r="M369" s="150"/>
      <c r="N369" s="150"/>
      <c r="O369" s="150"/>
      <c r="P369" s="150"/>
      <c r="Q369" s="150"/>
      <c r="R369" s="150"/>
      <c r="S369" s="150"/>
      <c r="T369" s="150"/>
      <c r="U369" s="150"/>
      <c r="V369" s="150"/>
      <c r="W369" s="150"/>
      <c r="X369" s="150"/>
      <c r="Y369" s="150"/>
      <c r="Z369" s="150"/>
      <c r="AA369" s="150"/>
      <c r="CI369" s="1"/>
    </row>
    <row r="370" spans="1:87" x14ac:dyDescent="0.25">
      <c r="A370" s="5" t="s">
        <v>408</v>
      </c>
      <c r="B370" s="5" t="s">
        <v>446</v>
      </c>
      <c r="C370" s="5" t="s">
        <v>735</v>
      </c>
      <c r="D370" s="5" t="s">
        <v>736</v>
      </c>
      <c r="E370" s="52">
        <f t="shared" ca="1" si="5"/>
        <v>22824</v>
      </c>
      <c r="F370" s="5">
        <v>57</v>
      </c>
      <c r="G370" s="50">
        <v>22333</v>
      </c>
      <c r="H370" s="5">
        <v>560484</v>
      </c>
      <c r="I370" s="50">
        <v>30581</v>
      </c>
      <c r="J370" s="5" t="s">
        <v>417</v>
      </c>
      <c r="K370" s="150"/>
      <c r="L370" s="150"/>
      <c r="M370" s="150"/>
      <c r="N370" s="150"/>
      <c r="O370" s="150"/>
      <c r="P370" s="150"/>
      <c r="Q370" s="150"/>
      <c r="R370" s="150"/>
      <c r="S370" s="150"/>
      <c r="T370" s="150"/>
      <c r="U370" s="150"/>
      <c r="V370" s="150"/>
      <c r="W370" s="150"/>
      <c r="X370" s="150"/>
      <c r="Y370" s="150"/>
      <c r="Z370" s="150"/>
      <c r="AA370" s="150"/>
      <c r="CI370" s="1"/>
    </row>
    <row r="371" spans="1:87" x14ac:dyDescent="0.25">
      <c r="A371" s="5" t="s">
        <v>413</v>
      </c>
      <c r="B371" s="5" t="s">
        <v>528</v>
      </c>
      <c r="C371" s="5" t="s">
        <v>737</v>
      </c>
      <c r="D371" s="5" t="s">
        <v>416</v>
      </c>
      <c r="E371" s="52">
        <f t="shared" ca="1" si="5"/>
        <v>24252</v>
      </c>
      <c r="F371" s="5">
        <v>59</v>
      </c>
      <c r="G371" s="50">
        <v>21477</v>
      </c>
      <c r="H371" s="5">
        <v>350910</v>
      </c>
      <c r="I371" s="50">
        <v>30409</v>
      </c>
      <c r="J371" s="5" t="s">
        <v>417</v>
      </c>
      <c r="K371" s="150"/>
      <c r="L371" s="150"/>
      <c r="M371" s="150"/>
      <c r="N371" s="150"/>
      <c r="O371" s="150"/>
      <c r="P371" s="150"/>
      <c r="Q371" s="150"/>
      <c r="R371" s="150"/>
      <c r="S371" s="150"/>
      <c r="T371" s="150"/>
      <c r="U371" s="150"/>
      <c r="V371" s="150"/>
      <c r="W371" s="150"/>
      <c r="X371" s="150"/>
      <c r="Y371" s="150"/>
      <c r="Z371" s="150"/>
      <c r="AA371" s="150"/>
      <c r="CI371" s="1"/>
    </row>
    <row r="372" spans="1:87" x14ac:dyDescent="0.25">
      <c r="A372" s="5" t="s">
        <v>408</v>
      </c>
      <c r="B372" s="5" t="s">
        <v>500</v>
      </c>
      <c r="C372" s="5" t="s">
        <v>535</v>
      </c>
      <c r="D372" s="5" t="s">
        <v>416</v>
      </c>
      <c r="E372" s="52">
        <f t="shared" ca="1" si="5"/>
        <v>26580</v>
      </c>
      <c r="F372" s="5">
        <v>59</v>
      </c>
      <c r="G372" s="50">
        <v>21781</v>
      </c>
      <c r="H372" s="5">
        <v>560486</v>
      </c>
      <c r="I372" s="50">
        <v>30676</v>
      </c>
      <c r="J372" s="5" t="s">
        <v>417</v>
      </c>
      <c r="K372" s="150"/>
      <c r="L372" s="150"/>
      <c r="M372" s="150"/>
      <c r="N372" s="150"/>
      <c r="O372" s="150"/>
      <c r="P372" s="150"/>
      <c r="Q372" s="150"/>
      <c r="R372" s="150"/>
      <c r="S372" s="150"/>
      <c r="T372" s="150"/>
      <c r="U372" s="150"/>
      <c r="V372" s="150"/>
      <c r="W372" s="150"/>
      <c r="X372" s="150"/>
      <c r="Y372" s="150"/>
      <c r="Z372" s="150"/>
      <c r="AA372" s="150"/>
      <c r="CI372" s="1"/>
    </row>
    <row r="373" spans="1:87" x14ac:dyDescent="0.25">
      <c r="A373" s="5" t="s">
        <v>413</v>
      </c>
      <c r="B373" s="5" t="s">
        <v>648</v>
      </c>
      <c r="C373" s="5" t="s">
        <v>691</v>
      </c>
      <c r="D373" s="5" t="s">
        <v>416</v>
      </c>
      <c r="E373" s="52">
        <f t="shared" ca="1" si="5"/>
        <v>18444</v>
      </c>
      <c r="F373" s="5">
        <v>57</v>
      </c>
      <c r="G373" s="50">
        <v>22201</v>
      </c>
      <c r="H373" s="5">
        <v>351110</v>
      </c>
      <c r="I373" s="50">
        <v>30631</v>
      </c>
      <c r="J373" s="5" t="s">
        <v>417</v>
      </c>
      <c r="K373" s="150"/>
      <c r="L373" s="150"/>
      <c r="M373" s="150"/>
      <c r="N373" s="150"/>
      <c r="O373" s="150"/>
      <c r="P373" s="150"/>
      <c r="Q373" s="150"/>
      <c r="R373" s="150"/>
      <c r="S373" s="150"/>
      <c r="T373" s="150"/>
      <c r="U373" s="150"/>
      <c r="V373" s="150"/>
      <c r="W373" s="150"/>
      <c r="X373" s="150"/>
      <c r="Y373" s="150"/>
      <c r="Z373" s="150"/>
      <c r="AA373" s="150"/>
      <c r="CI373" s="1"/>
    </row>
    <row r="374" spans="1:87" x14ac:dyDescent="0.25">
      <c r="A374" s="5" t="s">
        <v>408</v>
      </c>
      <c r="B374" s="5" t="s">
        <v>547</v>
      </c>
      <c r="C374" s="5" t="s">
        <v>527</v>
      </c>
      <c r="D374" s="5" t="s">
        <v>738</v>
      </c>
      <c r="E374" s="52">
        <f t="shared" ca="1" si="5"/>
        <v>27648</v>
      </c>
      <c r="F374" s="5">
        <v>59</v>
      </c>
      <c r="G374" s="50">
        <v>21470</v>
      </c>
      <c r="H374" s="5">
        <v>560487</v>
      </c>
      <c r="I374" s="50">
        <v>30646</v>
      </c>
      <c r="J374" s="5" t="s">
        <v>417</v>
      </c>
      <c r="K374" s="150"/>
      <c r="L374" s="150"/>
      <c r="M374" s="150"/>
      <c r="N374" s="150"/>
      <c r="O374" s="150"/>
      <c r="P374" s="150"/>
      <c r="Q374" s="150"/>
      <c r="R374" s="150"/>
      <c r="S374" s="150"/>
      <c r="T374" s="150"/>
      <c r="U374" s="150"/>
      <c r="V374" s="150"/>
      <c r="W374" s="150"/>
      <c r="X374" s="150"/>
      <c r="Y374" s="150"/>
      <c r="Z374" s="150"/>
      <c r="AA374" s="150"/>
      <c r="CI374" s="1"/>
    </row>
    <row r="375" spans="1:87" x14ac:dyDescent="0.25">
      <c r="A375" s="5" t="s">
        <v>408</v>
      </c>
      <c r="B375" s="5" t="s">
        <v>155</v>
      </c>
      <c r="C375" s="5" t="s">
        <v>459</v>
      </c>
      <c r="D375" s="5" t="s">
        <v>505</v>
      </c>
      <c r="E375" s="52">
        <f t="shared" ca="1" si="5"/>
        <v>19272</v>
      </c>
      <c r="F375" s="5">
        <v>63</v>
      </c>
      <c r="G375" s="50">
        <v>20038</v>
      </c>
      <c r="H375" s="5">
        <v>560491</v>
      </c>
      <c r="I375" s="50">
        <v>30770</v>
      </c>
      <c r="J375" s="5" t="s">
        <v>417</v>
      </c>
      <c r="K375" s="150"/>
      <c r="L375" s="150"/>
      <c r="M375" s="150"/>
      <c r="N375" s="150"/>
      <c r="O375" s="150"/>
      <c r="P375" s="150"/>
      <c r="Q375" s="150"/>
      <c r="R375" s="150"/>
      <c r="S375" s="150"/>
      <c r="T375" s="150"/>
      <c r="U375" s="150"/>
      <c r="V375" s="150"/>
      <c r="W375" s="150"/>
      <c r="X375" s="150"/>
      <c r="Y375" s="150"/>
      <c r="Z375" s="150"/>
      <c r="AA375" s="150"/>
      <c r="CI375" s="1"/>
    </row>
    <row r="376" spans="1:87" x14ac:dyDescent="0.25">
      <c r="A376" s="5" t="s">
        <v>413</v>
      </c>
      <c r="B376" s="5" t="s">
        <v>719</v>
      </c>
      <c r="C376" s="5" t="s">
        <v>739</v>
      </c>
      <c r="D376" s="5" t="s">
        <v>439</v>
      </c>
      <c r="E376" s="52">
        <f t="shared" ca="1" si="5"/>
        <v>19380</v>
      </c>
      <c r="F376" s="5">
        <v>60</v>
      </c>
      <c r="G376" s="50">
        <v>21134</v>
      </c>
      <c r="H376" s="5">
        <v>560460</v>
      </c>
      <c r="I376" s="50">
        <v>30901</v>
      </c>
      <c r="J376" s="5" t="s">
        <v>417</v>
      </c>
      <c r="K376" s="150"/>
      <c r="L376" s="150"/>
      <c r="M376" s="150"/>
      <c r="N376" s="150"/>
      <c r="O376" s="150"/>
      <c r="P376" s="150"/>
      <c r="Q376" s="150"/>
      <c r="R376" s="150"/>
      <c r="S376" s="150"/>
      <c r="T376" s="150"/>
      <c r="U376" s="150"/>
      <c r="V376" s="150"/>
      <c r="W376" s="150"/>
      <c r="X376" s="150"/>
      <c r="Y376" s="150"/>
      <c r="Z376" s="150"/>
      <c r="AA376" s="150"/>
      <c r="CI376" s="1"/>
    </row>
    <row r="377" spans="1:87" x14ac:dyDescent="0.25">
      <c r="A377" s="5" t="s">
        <v>413</v>
      </c>
      <c r="B377" s="5" t="s">
        <v>652</v>
      </c>
      <c r="C377" s="5" t="s">
        <v>441</v>
      </c>
      <c r="D377" s="5" t="s">
        <v>740</v>
      </c>
      <c r="E377" s="52">
        <f t="shared" ca="1" si="5"/>
        <v>20640</v>
      </c>
      <c r="F377" s="5">
        <v>60</v>
      </c>
      <c r="G377" s="50">
        <v>21224</v>
      </c>
      <c r="H377" s="5">
        <v>560569</v>
      </c>
      <c r="I377" s="50">
        <v>30937</v>
      </c>
      <c r="J377" s="5" t="s">
        <v>421</v>
      </c>
      <c r="K377" s="150"/>
      <c r="L377" s="150"/>
      <c r="M377" s="150"/>
      <c r="N377" s="150"/>
      <c r="O377" s="150"/>
      <c r="P377" s="150"/>
      <c r="Q377" s="150"/>
      <c r="R377" s="150"/>
      <c r="S377" s="150"/>
      <c r="T377" s="150"/>
      <c r="U377" s="150"/>
      <c r="V377" s="150"/>
      <c r="W377" s="150"/>
      <c r="X377" s="150"/>
      <c r="Y377" s="150"/>
      <c r="Z377" s="150"/>
      <c r="AA377" s="150"/>
      <c r="CI377" s="1"/>
    </row>
    <row r="378" spans="1:87" x14ac:dyDescent="0.25">
      <c r="A378" s="5" t="s">
        <v>408</v>
      </c>
      <c r="B378" s="5" t="s">
        <v>452</v>
      </c>
      <c r="C378" s="5" t="s">
        <v>550</v>
      </c>
      <c r="D378" s="5" t="s">
        <v>619</v>
      </c>
      <c r="E378" s="52">
        <f t="shared" ca="1" si="5"/>
        <v>31020</v>
      </c>
      <c r="F378" s="5">
        <v>57</v>
      </c>
      <c r="G378" s="50">
        <v>22260</v>
      </c>
      <c r="H378" s="5">
        <v>560490</v>
      </c>
      <c r="I378" s="50">
        <v>30866</v>
      </c>
      <c r="J378" s="5" t="s">
        <v>421</v>
      </c>
      <c r="K378" s="150"/>
      <c r="L378" s="150"/>
      <c r="M378" s="150"/>
      <c r="N378" s="150"/>
      <c r="O378" s="150"/>
      <c r="P378" s="150"/>
      <c r="Q378" s="150"/>
      <c r="R378" s="150"/>
      <c r="S378" s="150"/>
      <c r="T378" s="150"/>
      <c r="U378" s="150"/>
      <c r="V378" s="150"/>
      <c r="W378" s="150"/>
      <c r="X378" s="150"/>
      <c r="Y378" s="150"/>
      <c r="Z378" s="150"/>
      <c r="AA378" s="150"/>
      <c r="CI378" s="1"/>
    </row>
    <row r="379" spans="1:87" x14ac:dyDescent="0.25">
      <c r="A379" s="5" t="s">
        <v>413</v>
      </c>
      <c r="B379" s="5" t="s">
        <v>631</v>
      </c>
      <c r="C379" s="5" t="s">
        <v>453</v>
      </c>
      <c r="D379" s="5" t="s">
        <v>416</v>
      </c>
      <c r="E379" s="52">
        <f t="shared" ca="1" si="5"/>
        <v>29484</v>
      </c>
      <c r="F379" s="5">
        <v>56</v>
      </c>
      <c r="G379" s="50">
        <v>22641</v>
      </c>
      <c r="H379" s="5">
        <v>560489</v>
      </c>
      <c r="I379" s="50">
        <v>30762</v>
      </c>
      <c r="J379" s="5" t="s">
        <v>421</v>
      </c>
      <c r="K379" s="150"/>
      <c r="L379" s="150"/>
      <c r="M379" s="150"/>
      <c r="N379" s="150"/>
      <c r="O379" s="150"/>
      <c r="P379" s="150"/>
      <c r="Q379" s="150"/>
      <c r="R379" s="150"/>
      <c r="S379" s="150"/>
      <c r="T379" s="150"/>
      <c r="U379" s="150"/>
      <c r="V379" s="150"/>
      <c r="W379" s="150"/>
      <c r="X379" s="150"/>
      <c r="Y379" s="150"/>
      <c r="Z379" s="150"/>
      <c r="AA379" s="150"/>
      <c r="CI379" s="1"/>
    </row>
    <row r="380" spans="1:87" x14ac:dyDescent="0.25">
      <c r="A380" s="5" t="s">
        <v>413</v>
      </c>
      <c r="B380" s="5" t="s">
        <v>493</v>
      </c>
      <c r="C380" s="5" t="s">
        <v>513</v>
      </c>
      <c r="D380" s="5" t="s">
        <v>416</v>
      </c>
      <c r="E380" s="52">
        <f t="shared" ca="1" si="5"/>
        <v>22536</v>
      </c>
      <c r="F380" s="5">
        <v>60</v>
      </c>
      <c r="G380" s="50">
        <v>21105</v>
      </c>
      <c r="H380" s="5">
        <v>560494</v>
      </c>
      <c r="I380" s="50">
        <v>30977</v>
      </c>
      <c r="J380" s="5" t="s">
        <v>421</v>
      </c>
      <c r="K380" s="150"/>
      <c r="L380" s="150"/>
      <c r="M380" s="150"/>
      <c r="N380" s="150"/>
      <c r="O380" s="150"/>
      <c r="P380" s="150"/>
      <c r="Q380" s="150"/>
      <c r="R380" s="150"/>
      <c r="S380" s="150"/>
      <c r="T380" s="150"/>
      <c r="U380" s="150"/>
      <c r="V380" s="150"/>
      <c r="W380" s="150"/>
      <c r="X380" s="150"/>
      <c r="Y380" s="150"/>
      <c r="Z380" s="150"/>
      <c r="AA380" s="150"/>
      <c r="CI380" s="1"/>
    </row>
    <row r="381" spans="1:87" x14ac:dyDescent="0.25">
      <c r="A381" s="5" t="s">
        <v>408</v>
      </c>
      <c r="B381" s="5" t="s">
        <v>431</v>
      </c>
      <c r="C381" s="5" t="s">
        <v>453</v>
      </c>
      <c r="D381" s="5" t="s">
        <v>741</v>
      </c>
      <c r="E381" s="52">
        <f t="shared" ca="1" si="5"/>
        <v>19188</v>
      </c>
      <c r="F381" s="5">
        <v>61</v>
      </c>
      <c r="G381" s="50">
        <v>20991</v>
      </c>
      <c r="H381" s="5">
        <v>351357</v>
      </c>
      <c r="I381" s="50">
        <v>30792</v>
      </c>
      <c r="J381" s="5" t="s">
        <v>421</v>
      </c>
      <c r="K381" s="150"/>
      <c r="L381" s="150"/>
      <c r="M381" s="150"/>
      <c r="N381" s="150"/>
      <c r="O381" s="150"/>
      <c r="P381" s="150"/>
      <c r="Q381" s="150"/>
      <c r="R381" s="150"/>
      <c r="S381" s="150"/>
      <c r="T381" s="150"/>
      <c r="U381" s="150"/>
      <c r="V381" s="150"/>
      <c r="W381" s="150"/>
      <c r="X381" s="150"/>
      <c r="Y381" s="150"/>
      <c r="Z381" s="150"/>
      <c r="AA381" s="150"/>
      <c r="CI381" s="1"/>
    </row>
    <row r="382" spans="1:87" x14ac:dyDescent="0.25">
      <c r="A382" s="5" t="s">
        <v>408</v>
      </c>
      <c r="B382" s="5" t="s">
        <v>423</v>
      </c>
      <c r="C382" s="5" t="s">
        <v>459</v>
      </c>
      <c r="D382" s="5" t="s">
        <v>742</v>
      </c>
      <c r="E382" s="52">
        <f t="shared" ca="1" si="5"/>
        <v>22308</v>
      </c>
      <c r="F382" s="5">
        <v>61</v>
      </c>
      <c r="G382" s="50">
        <v>20861</v>
      </c>
      <c r="H382" s="5">
        <v>350258</v>
      </c>
      <c r="I382" s="50">
        <v>30780</v>
      </c>
      <c r="J382" s="5" t="s">
        <v>421</v>
      </c>
      <c r="K382" s="150"/>
      <c r="L382" s="150"/>
      <c r="M382" s="150"/>
      <c r="N382" s="150"/>
      <c r="O382" s="150"/>
      <c r="P382" s="150"/>
      <c r="Q382" s="150"/>
      <c r="R382" s="150"/>
      <c r="S382" s="150"/>
      <c r="T382" s="150"/>
      <c r="U382" s="150"/>
      <c r="V382" s="150"/>
      <c r="W382" s="150"/>
      <c r="X382" s="150"/>
      <c r="Y382" s="150"/>
      <c r="Z382" s="150"/>
      <c r="AA382" s="150"/>
      <c r="CI382" s="1"/>
    </row>
    <row r="383" spans="1:87" x14ac:dyDescent="0.25">
      <c r="A383" s="5" t="s">
        <v>408</v>
      </c>
      <c r="B383" s="5" t="s">
        <v>673</v>
      </c>
      <c r="C383" s="5" t="s">
        <v>550</v>
      </c>
      <c r="D383" s="5" t="s">
        <v>536</v>
      </c>
      <c r="E383" s="52">
        <f t="shared" ca="1" si="5"/>
        <v>20412</v>
      </c>
      <c r="F383" s="5">
        <v>60</v>
      </c>
      <c r="G383" s="50">
        <v>21447</v>
      </c>
      <c r="H383" s="5">
        <v>560501</v>
      </c>
      <c r="I383" s="50">
        <v>30805</v>
      </c>
      <c r="J383" s="5" t="s">
        <v>421</v>
      </c>
      <c r="K383" s="150"/>
      <c r="L383" s="150"/>
      <c r="M383" s="150"/>
      <c r="N383" s="150"/>
      <c r="O383" s="150"/>
      <c r="P383" s="150"/>
      <c r="Q383" s="150"/>
      <c r="R383" s="150"/>
      <c r="S383" s="150"/>
      <c r="T383" s="150"/>
      <c r="U383" s="150"/>
      <c r="V383" s="150"/>
      <c r="W383" s="150"/>
      <c r="X383" s="150"/>
      <c r="Y383" s="150"/>
      <c r="Z383" s="150"/>
      <c r="AA383" s="150"/>
      <c r="CI383" s="1"/>
    </row>
    <row r="384" spans="1:87" x14ac:dyDescent="0.25">
      <c r="A384" s="5" t="s">
        <v>408</v>
      </c>
      <c r="B384" s="5" t="s">
        <v>629</v>
      </c>
      <c r="C384" s="5" t="s">
        <v>621</v>
      </c>
      <c r="D384" s="5" t="s">
        <v>536</v>
      </c>
      <c r="E384" s="52">
        <f t="shared" ca="1" si="5"/>
        <v>27660</v>
      </c>
      <c r="F384" s="5">
        <v>59</v>
      </c>
      <c r="G384" s="50">
        <v>21499</v>
      </c>
      <c r="H384" s="5">
        <v>560500</v>
      </c>
      <c r="I384" s="50">
        <v>30929</v>
      </c>
      <c r="J384" s="5" t="s">
        <v>421</v>
      </c>
      <c r="K384" s="150"/>
      <c r="L384" s="150"/>
      <c r="M384" s="150"/>
      <c r="N384" s="150"/>
      <c r="O384" s="150"/>
      <c r="P384" s="150"/>
      <c r="Q384" s="150"/>
      <c r="R384" s="150"/>
      <c r="S384" s="150"/>
      <c r="T384" s="150"/>
      <c r="U384" s="150"/>
      <c r="V384" s="150"/>
      <c r="W384" s="150"/>
      <c r="X384" s="150"/>
      <c r="Y384" s="150"/>
      <c r="Z384" s="150"/>
      <c r="AA384" s="150"/>
      <c r="CI384" s="1"/>
    </row>
    <row r="385" spans="1:87" x14ac:dyDescent="0.25">
      <c r="A385" s="5" t="s">
        <v>413</v>
      </c>
      <c r="B385" s="5" t="s">
        <v>185</v>
      </c>
      <c r="C385" s="5" t="s">
        <v>558</v>
      </c>
      <c r="D385" s="5" t="s">
        <v>743</v>
      </c>
      <c r="E385" s="52">
        <f t="shared" ca="1" si="5"/>
        <v>18504</v>
      </c>
      <c r="F385" s="5">
        <v>56</v>
      </c>
      <c r="G385" s="50">
        <v>22726</v>
      </c>
      <c r="H385" s="5">
        <v>350385</v>
      </c>
      <c r="I385" s="50">
        <v>30822</v>
      </c>
      <c r="J385" s="5" t="s">
        <v>421</v>
      </c>
      <c r="K385" s="150"/>
      <c r="L385" s="150"/>
      <c r="M385" s="150"/>
      <c r="N385" s="150"/>
      <c r="O385" s="150"/>
      <c r="P385" s="150"/>
      <c r="Q385" s="150"/>
      <c r="R385" s="150"/>
      <c r="S385" s="150"/>
      <c r="T385" s="150"/>
      <c r="U385" s="150"/>
      <c r="V385" s="150"/>
      <c r="W385" s="150"/>
      <c r="X385" s="150"/>
      <c r="Y385" s="150"/>
      <c r="Z385" s="150"/>
      <c r="AA385" s="150"/>
      <c r="CI385" s="1"/>
    </row>
    <row r="386" spans="1:87" x14ac:dyDescent="0.25">
      <c r="A386" s="5" t="s">
        <v>413</v>
      </c>
      <c r="B386" s="5" t="s">
        <v>646</v>
      </c>
      <c r="C386" s="5" t="s">
        <v>580</v>
      </c>
      <c r="D386" s="5" t="s">
        <v>460</v>
      </c>
      <c r="E386" s="52">
        <f t="shared" ca="1" si="5"/>
        <v>24312</v>
      </c>
      <c r="F386" s="5">
        <v>56</v>
      </c>
      <c r="G386" s="50">
        <v>22757</v>
      </c>
      <c r="H386" s="5">
        <v>350055</v>
      </c>
      <c r="I386" s="50">
        <v>30935</v>
      </c>
      <c r="J386" s="5" t="s">
        <v>421</v>
      </c>
      <c r="K386" s="150"/>
      <c r="L386" s="150"/>
      <c r="M386" s="150"/>
      <c r="N386" s="150"/>
      <c r="O386" s="150"/>
      <c r="P386" s="150"/>
      <c r="Q386" s="150"/>
      <c r="R386" s="150"/>
      <c r="S386" s="150"/>
      <c r="T386" s="150"/>
      <c r="U386" s="150"/>
      <c r="V386" s="150"/>
      <c r="W386" s="150"/>
      <c r="X386" s="150"/>
      <c r="Y386" s="150"/>
      <c r="Z386" s="150"/>
      <c r="AA386" s="150"/>
      <c r="CI386" s="1"/>
    </row>
    <row r="387" spans="1:87" x14ac:dyDescent="0.25">
      <c r="A387" s="5" t="s">
        <v>413</v>
      </c>
      <c r="B387" s="5" t="s">
        <v>458</v>
      </c>
      <c r="C387" s="5" t="s">
        <v>744</v>
      </c>
      <c r="D387" s="5" t="s">
        <v>457</v>
      </c>
      <c r="E387" s="52">
        <f t="shared" ca="1" si="5"/>
        <v>20052</v>
      </c>
      <c r="F387" s="5">
        <v>60</v>
      </c>
      <c r="G387" s="50">
        <v>21252</v>
      </c>
      <c r="H387" s="5">
        <v>560505</v>
      </c>
      <c r="I387" s="50">
        <v>30686</v>
      </c>
      <c r="J387" s="5" t="s">
        <v>466</v>
      </c>
      <c r="K387" s="150"/>
      <c r="L387" s="150"/>
      <c r="M387" s="150"/>
      <c r="N387" s="150"/>
      <c r="O387" s="150"/>
      <c r="P387" s="150"/>
      <c r="Q387" s="150"/>
      <c r="R387" s="150"/>
      <c r="S387" s="150"/>
      <c r="T387" s="150"/>
      <c r="U387" s="150"/>
      <c r="V387" s="150"/>
      <c r="W387" s="150"/>
      <c r="X387" s="150"/>
      <c r="Y387" s="150"/>
      <c r="Z387" s="150"/>
      <c r="AA387" s="150"/>
      <c r="CI387" s="1"/>
    </row>
    <row r="388" spans="1:87" x14ac:dyDescent="0.25">
      <c r="A388" s="5" t="s">
        <v>408</v>
      </c>
      <c r="B388" s="5" t="s">
        <v>553</v>
      </c>
      <c r="C388" s="5" t="s">
        <v>532</v>
      </c>
      <c r="D388" s="5" t="s">
        <v>536</v>
      </c>
      <c r="E388" s="52">
        <f t="shared" ca="1" si="5"/>
        <v>29664</v>
      </c>
      <c r="F388" s="5">
        <v>61</v>
      </c>
      <c r="G388" s="50">
        <v>21070</v>
      </c>
      <c r="H388" s="5">
        <v>560506</v>
      </c>
      <c r="I388" s="50">
        <v>30814</v>
      </c>
      <c r="J388" s="5" t="s">
        <v>466</v>
      </c>
      <c r="K388" s="150"/>
      <c r="L388" s="150"/>
      <c r="M388" s="150"/>
      <c r="N388" s="150"/>
      <c r="O388" s="150"/>
      <c r="P388" s="150"/>
      <c r="Q388" s="150"/>
      <c r="R388" s="150"/>
      <c r="S388" s="150"/>
      <c r="T388" s="150"/>
      <c r="U388" s="150"/>
      <c r="V388" s="150"/>
      <c r="W388" s="150"/>
      <c r="X388" s="150"/>
      <c r="Y388" s="150"/>
      <c r="Z388" s="150"/>
      <c r="AA388" s="150"/>
      <c r="CI388" s="1"/>
    </row>
    <row r="389" spans="1:87" x14ac:dyDescent="0.25">
      <c r="A389" s="5" t="s">
        <v>413</v>
      </c>
      <c r="B389" s="5" t="s">
        <v>476</v>
      </c>
      <c r="C389" s="5" t="s">
        <v>496</v>
      </c>
      <c r="D389" s="5" t="s">
        <v>442</v>
      </c>
      <c r="E389" s="52">
        <f t="shared" ca="1" si="5"/>
        <v>25572</v>
      </c>
      <c r="F389" s="5">
        <v>58</v>
      </c>
      <c r="G389" s="50">
        <v>21892</v>
      </c>
      <c r="H389" s="5">
        <v>560447</v>
      </c>
      <c r="I389" s="50">
        <v>30744</v>
      </c>
      <c r="J389" s="5" t="s">
        <v>466</v>
      </c>
      <c r="K389" s="150"/>
      <c r="L389" s="150"/>
      <c r="M389" s="150"/>
      <c r="N389" s="150"/>
      <c r="O389" s="150"/>
      <c r="P389" s="150"/>
      <c r="Q389" s="150"/>
      <c r="R389" s="150"/>
      <c r="S389" s="150"/>
      <c r="T389" s="150"/>
      <c r="U389" s="150"/>
      <c r="V389" s="150"/>
      <c r="W389" s="150"/>
      <c r="X389" s="150"/>
      <c r="Y389" s="150"/>
      <c r="Z389" s="150"/>
      <c r="AA389" s="150"/>
      <c r="CI389" s="1"/>
    </row>
    <row r="390" spans="1:87" x14ac:dyDescent="0.25">
      <c r="A390" s="5" t="s">
        <v>408</v>
      </c>
      <c r="B390" s="5" t="s">
        <v>673</v>
      </c>
      <c r="C390" s="5" t="s">
        <v>459</v>
      </c>
      <c r="D390" s="5" t="s">
        <v>428</v>
      </c>
      <c r="E390" s="52">
        <f t="shared" ca="1" si="5"/>
        <v>28212</v>
      </c>
      <c r="F390" s="5">
        <v>59</v>
      </c>
      <c r="G390" s="50">
        <v>21766</v>
      </c>
      <c r="H390" s="5">
        <v>560512</v>
      </c>
      <c r="I390" s="50">
        <v>31012</v>
      </c>
      <c r="J390" s="5" t="s">
        <v>466</v>
      </c>
      <c r="K390" s="150"/>
      <c r="L390" s="150"/>
      <c r="M390" s="150"/>
      <c r="N390" s="150"/>
      <c r="O390" s="150"/>
      <c r="P390" s="150"/>
      <c r="Q390" s="150"/>
      <c r="R390" s="150"/>
      <c r="S390" s="150"/>
      <c r="T390" s="150"/>
      <c r="U390" s="150"/>
      <c r="V390" s="150"/>
      <c r="W390" s="150"/>
      <c r="X390" s="150"/>
      <c r="Y390" s="150"/>
      <c r="Z390" s="150"/>
      <c r="AA390" s="150"/>
      <c r="CI390" s="1"/>
    </row>
    <row r="391" spans="1:87" x14ac:dyDescent="0.25">
      <c r="A391" s="5" t="s">
        <v>408</v>
      </c>
      <c r="B391" s="5" t="s">
        <v>434</v>
      </c>
      <c r="C391" s="5" t="s">
        <v>745</v>
      </c>
      <c r="D391" s="5" t="s">
        <v>445</v>
      </c>
      <c r="E391" s="52">
        <f t="shared" ca="1" si="5"/>
        <v>20592</v>
      </c>
      <c r="F391" s="5">
        <v>60</v>
      </c>
      <c r="G391" s="50">
        <v>21383</v>
      </c>
      <c r="H391" s="5">
        <v>560515</v>
      </c>
      <c r="I391" s="50">
        <v>31026</v>
      </c>
      <c r="J391" s="5" t="s">
        <v>466</v>
      </c>
      <c r="K391" s="150"/>
      <c r="L391" s="150"/>
      <c r="M391" s="150"/>
      <c r="N391" s="150"/>
      <c r="O391" s="150"/>
      <c r="P391" s="150"/>
      <c r="Q391" s="150"/>
      <c r="R391" s="150"/>
      <c r="S391" s="150"/>
      <c r="T391" s="150"/>
      <c r="U391" s="150"/>
      <c r="V391" s="150"/>
      <c r="W391" s="150"/>
      <c r="X391" s="150"/>
      <c r="Y391" s="150"/>
      <c r="Z391" s="150"/>
      <c r="AA391" s="150"/>
      <c r="CI391" s="1"/>
    </row>
    <row r="392" spans="1:87" x14ac:dyDescent="0.25">
      <c r="A392" s="5" t="s">
        <v>408</v>
      </c>
      <c r="B392" s="5" t="s">
        <v>152</v>
      </c>
      <c r="C392" s="5" t="s">
        <v>746</v>
      </c>
      <c r="D392" s="5" t="s">
        <v>747</v>
      </c>
      <c r="E392" s="52">
        <f t="shared" ca="1" si="5"/>
        <v>18300</v>
      </c>
      <c r="F392" s="5">
        <v>58</v>
      </c>
      <c r="G392" s="50">
        <v>22132</v>
      </c>
      <c r="H392" s="5">
        <v>560522</v>
      </c>
      <c r="I392" s="50">
        <v>30970</v>
      </c>
      <c r="J392" s="5" t="s">
        <v>466</v>
      </c>
      <c r="K392" s="150"/>
      <c r="L392" s="150"/>
      <c r="M392" s="150"/>
      <c r="N392" s="150"/>
      <c r="O392" s="150"/>
      <c r="P392" s="150"/>
      <c r="Q392" s="150"/>
      <c r="R392" s="150"/>
      <c r="S392" s="150"/>
      <c r="T392" s="150"/>
      <c r="U392" s="150"/>
      <c r="V392" s="150"/>
      <c r="W392" s="150"/>
      <c r="X392" s="150"/>
      <c r="Y392" s="150"/>
      <c r="Z392" s="150"/>
      <c r="AA392" s="150"/>
      <c r="CI392" s="1"/>
    </row>
    <row r="393" spans="1:87" x14ac:dyDescent="0.25">
      <c r="A393" s="5" t="s">
        <v>413</v>
      </c>
      <c r="B393" s="5" t="s">
        <v>490</v>
      </c>
      <c r="C393" s="5" t="s">
        <v>427</v>
      </c>
      <c r="D393" s="5" t="s">
        <v>416</v>
      </c>
      <c r="E393" s="52">
        <f t="shared" ca="1" si="5"/>
        <v>22488</v>
      </c>
      <c r="F393" s="5">
        <v>56</v>
      </c>
      <c r="G393" s="50">
        <v>22627</v>
      </c>
      <c r="H393" s="5">
        <v>560523</v>
      </c>
      <c r="I393" s="50">
        <v>30706</v>
      </c>
      <c r="J393" s="5" t="s">
        <v>466</v>
      </c>
      <c r="K393" s="150"/>
      <c r="L393" s="150"/>
      <c r="M393" s="150"/>
      <c r="N393" s="150"/>
      <c r="O393" s="150"/>
      <c r="P393" s="150"/>
      <c r="Q393" s="150"/>
      <c r="R393" s="150"/>
      <c r="S393" s="150"/>
      <c r="T393" s="150"/>
      <c r="U393" s="150"/>
      <c r="V393" s="150"/>
      <c r="W393" s="150"/>
      <c r="X393" s="150"/>
      <c r="Y393" s="150"/>
      <c r="Z393" s="150"/>
      <c r="AA393" s="150"/>
      <c r="CI393" s="1"/>
    </row>
    <row r="394" spans="1:87" x14ac:dyDescent="0.25">
      <c r="A394" s="5" t="s">
        <v>413</v>
      </c>
      <c r="B394" s="5" t="s">
        <v>612</v>
      </c>
      <c r="C394" s="5" t="s">
        <v>633</v>
      </c>
      <c r="D394" s="5" t="s">
        <v>460</v>
      </c>
      <c r="E394" s="52">
        <f t="shared" ca="1" si="5"/>
        <v>23664</v>
      </c>
      <c r="F394" s="5">
        <v>55</v>
      </c>
      <c r="G394" s="50">
        <v>23153</v>
      </c>
      <c r="H394" s="5">
        <v>560520</v>
      </c>
      <c r="I394" s="50">
        <v>30822</v>
      </c>
      <c r="J394" s="5" t="s">
        <v>466</v>
      </c>
      <c r="K394" s="150"/>
      <c r="L394" s="150"/>
      <c r="M394" s="150"/>
      <c r="N394" s="150"/>
      <c r="O394" s="150"/>
      <c r="P394" s="150"/>
      <c r="Q394" s="150"/>
      <c r="R394" s="150"/>
      <c r="S394" s="150"/>
      <c r="T394" s="150"/>
      <c r="U394" s="150"/>
      <c r="V394" s="150"/>
      <c r="W394" s="150"/>
      <c r="X394" s="150"/>
      <c r="Y394" s="150"/>
      <c r="Z394" s="150"/>
      <c r="AA394" s="150"/>
      <c r="CI394" s="1"/>
    </row>
    <row r="395" spans="1:87" x14ac:dyDescent="0.25">
      <c r="A395" s="5" t="s">
        <v>413</v>
      </c>
      <c r="B395" s="5" t="s">
        <v>528</v>
      </c>
      <c r="C395" s="5" t="s">
        <v>682</v>
      </c>
      <c r="D395" s="5" t="s">
        <v>731</v>
      </c>
      <c r="E395" s="52">
        <f t="shared" ca="1" si="5"/>
        <v>23976</v>
      </c>
      <c r="F395" s="5">
        <v>54</v>
      </c>
      <c r="G395" s="50">
        <v>23371</v>
      </c>
      <c r="H395" s="5">
        <v>560521</v>
      </c>
      <c r="I395" s="50">
        <v>30937</v>
      </c>
      <c r="J395" s="5" t="s">
        <v>466</v>
      </c>
      <c r="K395" s="150"/>
      <c r="L395" s="150"/>
      <c r="M395" s="150"/>
      <c r="N395" s="150"/>
      <c r="O395" s="150"/>
      <c r="P395" s="150"/>
      <c r="Q395" s="150"/>
      <c r="R395" s="150"/>
      <c r="S395" s="150"/>
      <c r="T395" s="150"/>
      <c r="U395" s="150"/>
      <c r="V395" s="150"/>
      <c r="W395" s="150"/>
      <c r="X395" s="150"/>
      <c r="Y395" s="150"/>
      <c r="Z395" s="150"/>
      <c r="AA395" s="150"/>
      <c r="CI395" s="1"/>
    </row>
    <row r="396" spans="1:87" x14ac:dyDescent="0.25">
      <c r="A396" s="5" t="s">
        <v>413</v>
      </c>
      <c r="B396" s="5" t="s">
        <v>448</v>
      </c>
      <c r="C396" s="5" t="s">
        <v>468</v>
      </c>
      <c r="D396" s="5" t="s">
        <v>422</v>
      </c>
      <c r="E396" s="52">
        <f t="shared" ca="1" si="5"/>
        <v>24000</v>
      </c>
      <c r="F396" s="5">
        <v>56</v>
      </c>
      <c r="G396" s="50">
        <v>22831</v>
      </c>
      <c r="H396" s="5">
        <v>560462</v>
      </c>
      <c r="I396" s="50">
        <v>30775</v>
      </c>
      <c r="J396" s="5" t="s">
        <v>412</v>
      </c>
      <c r="K396" s="150"/>
      <c r="L396" s="150"/>
      <c r="M396" s="150"/>
      <c r="N396" s="150"/>
      <c r="O396" s="150"/>
      <c r="P396" s="150"/>
      <c r="Q396" s="150"/>
      <c r="R396" s="150"/>
      <c r="S396" s="150"/>
      <c r="T396" s="150"/>
      <c r="U396" s="150"/>
      <c r="V396" s="150"/>
      <c r="W396" s="150"/>
      <c r="X396" s="150"/>
      <c r="Y396" s="150"/>
      <c r="Z396" s="150"/>
      <c r="AA396" s="150"/>
      <c r="CI396" s="1"/>
    </row>
    <row r="397" spans="1:87" x14ac:dyDescent="0.25">
      <c r="A397" s="5" t="s">
        <v>408</v>
      </c>
      <c r="B397" s="5" t="s">
        <v>748</v>
      </c>
      <c r="C397" s="5" t="s">
        <v>155</v>
      </c>
      <c r="D397" s="5" t="s">
        <v>422</v>
      </c>
      <c r="E397" s="52">
        <f t="shared" ca="1" si="5"/>
        <v>26736</v>
      </c>
      <c r="F397" s="5">
        <v>55</v>
      </c>
      <c r="G397" s="50">
        <v>22990</v>
      </c>
      <c r="H397" s="5">
        <v>560526</v>
      </c>
      <c r="I397" s="50">
        <v>30728</v>
      </c>
      <c r="J397" s="5" t="s">
        <v>412</v>
      </c>
      <c r="K397" s="150"/>
      <c r="L397" s="150"/>
      <c r="M397" s="150"/>
      <c r="N397" s="150"/>
      <c r="O397" s="150"/>
      <c r="P397" s="150"/>
      <c r="Q397" s="150"/>
      <c r="R397" s="150"/>
      <c r="S397" s="150"/>
      <c r="T397" s="150"/>
      <c r="U397" s="150"/>
      <c r="V397" s="150"/>
      <c r="W397" s="150"/>
      <c r="X397" s="150"/>
      <c r="Y397" s="150"/>
      <c r="Z397" s="150"/>
      <c r="AA397" s="150"/>
      <c r="CI397" s="1"/>
    </row>
    <row r="398" spans="1:87" x14ac:dyDescent="0.25">
      <c r="A398" s="5" t="s">
        <v>413</v>
      </c>
      <c r="B398" s="5" t="s">
        <v>418</v>
      </c>
      <c r="C398" s="5" t="s">
        <v>468</v>
      </c>
      <c r="D398" s="5" t="s">
        <v>749</v>
      </c>
      <c r="E398" s="52">
        <f t="shared" ca="1" si="5"/>
        <v>22656</v>
      </c>
      <c r="F398" s="5">
        <v>58</v>
      </c>
      <c r="G398" s="50">
        <v>21978</v>
      </c>
      <c r="H398" s="5">
        <v>560527</v>
      </c>
      <c r="I398" s="50">
        <v>30770</v>
      </c>
      <c r="J398" s="5" t="s">
        <v>412</v>
      </c>
      <c r="K398" s="150"/>
      <c r="L398" s="150"/>
      <c r="M398" s="150"/>
      <c r="N398" s="150"/>
      <c r="O398" s="150"/>
      <c r="P398" s="150"/>
      <c r="Q398" s="150"/>
      <c r="R398" s="150"/>
      <c r="S398" s="150"/>
      <c r="T398" s="150"/>
      <c r="U398" s="150"/>
      <c r="V398" s="150"/>
      <c r="W398" s="150"/>
      <c r="X398" s="150"/>
      <c r="Y398" s="150"/>
      <c r="Z398" s="150"/>
      <c r="AA398" s="150"/>
      <c r="CI398" s="1"/>
    </row>
    <row r="399" spans="1:87" x14ac:dyDescent="0.25">
      <c r="A399" s="5" t="s">
        <v>454</v>
      </c>
      <c r="B399" s="5" t="s">
        <v>534</v>
      </c>
      <c r="C399" s="5" t="s">
        <v>427</v>
      </c>
      <c r="D399" s="5" t="s">
        <v>416</v>
      </c>
      <c r="E399" s="52">
        <f t="shared" ca="1" si="5"/>
        <v>18276</v>
      </c>
      <c r="F399" s="5">
        <v>57</v>
      </c>
      <c r="G399" s="50">
        <v>22500</v>
      </c>
      <c r="H399" s="5">
        <v>560535</v>
      </c>
      <c r="I399" s="50">
        <v>30777</v>
      </c>
      <c r="J399" s="5" t="s">
        <v>412</v>
      </c>
      <c r="K399" s="150"/>
      <c r="L399" s="150"/>
      <c r="M399" s="150"/>
      <c r="N399" s="150"/>
      <c r="O399" s="150"/>
      <c r="P399" s="150"/>
      <c r="Q399" s="150"/>
      <c r="R399" s="150"/>
      <c r="S399" s="150"/>
      <c r="T399" s="150"/>
      <c r="U399" s="150"/>
      <c r="V399" s="150"/>
      <c r="W399" s="150"/>
      <c r="X399" s="150"/>
      <c r="Y399" s="150"/>
      <c r="Z399" s="150"/>
      <c r="AA399" s="150"/>
      <c r="CI399" s="1"/>
    </row>
    <row r="400" spans="1:87" x14ac:dyDescent="0.25">
      <c r="A400" s="5" t="s">
        <v>413</v>
      </c>
      <c r="B400" s="5" t="s">
        <v>467</v>
      </c>
      <c r="C400" s="5" t="s">
        <v>750</v>
      </c>
      <c r="D400" s="5" t="s">
        <v>416</v>
      </c>
      <c r="E400" s="52">
        <f t="shared" ca="1" si="5"/>
        <v>29604</v>
      </c>
      <c r="F400" s="5">
        <v>56</v>
      </c>
      <c r="G400" s="50">
        <v>22786</v>
      </c>
      <c r="H400" s="5">
        <v>560533</v>
      </c>
      <c r="I400" s="50">
        <v>30836</v>
      </c>
      <c r="J400" s="5" t="s">
        <v>412</v>
      </c>
      <c r="K400" s="150"/>
      <c r="L400" s="150"/>
      <c r="M400" s="150"/>
      <c r="N400" s="150"/>
      <c r="O400" s="150"/>
      <c r="P400" s="150"/>
      <c r="Q400" s="150"/>
      <c r="R400" s="150"/>
      <c r="S400" s="150"/>
      <c r="T400" s="150"/>
      <c r="U400" s="150"/>
      <c r="V400" s="150"/>
      <c r="W400" s="150"/>
      <c r="X400" s="150"/>
      <c r="Y400" s="150"/>
      <c r="Z400" s="150"/>
      <c r="AA400" s="150"/>
      <c r="CI400" s="1"/>
    </row>
    <row r="401" spans="1:87" x14ac:dyDescent="0.25">
      <c r="A401" s="5" t="s">
        <v>408</v>
      </c>
      <c r="B401" s="5" t="s">
        <v>410</v>
      </c>
      <c r="C401" s="5" t="s">
        <v>554</v>
      </c>
      <c r="D401" s="5" t="s">
        <v>482</v>
      </c>
      <c r="E401" s="52">
        <f t="shared" ca="1" si="5"/>
        <v>26484</v>
      </c>
      <c r="F401" s="5">
        <v>56</v>
      </c>
      <c r="G401" s="50">
        <v>22901</v>
      </c>
      <c r="H401" s="5">
        <v>560530</v>
      </c>
      <c r="I401" s="50">
        <v>30767</v>
      </c>
      <c r="J401" s="5" t="s">
        <v>412</v>
      </c>
      <c r="K401" s="150"/>
      <c r="L401" s="150"/>
      <c r="M401" s="150"/>
      <c r="N401" s="150"/>
      <c r="O401" s="150"/>
      <c r="P401" s="150"/>
      <c r="Q401" s="150"/>
      <c r="R401" s="150"/>
      <c r="S401" s="150"/>
      <c r="T401" s="150"/>
      <c r="U401" s="150"/>
      <c r="V401" s="150"/>
      <c r="W401" s="150"/>
      <c r="X401" s="150"/>
      <c r="Y401" s="150"/>
      <c r="Z401" s="150"/>
      <c r="AA401" s="150"/>
      <c r="CI401" s="1"/>
    </row>
    <row r="402" spans="1:87" x14ac:dyDescent="0.25">
      <c r="A402" s="5" t="s">
        <v>454</v>
      </c>
      <c r="B402" s="5" t="s">
        <v>467</v>
      </c>
      <c r="C402" s="5" t="s">
        <v>456</v>
      </c>
      <c r="D402" s="5" t="s">
        <v>628</v>
      </c>
      <c r="E402" s="52">
        <f t="shared" ref="E402:E465" ca="1" si="6">RANDBETWEEN(1500,2600)*12</f>
        <v>29136</v>
      </c>
      <c r="F402" s="5">
        <v>58</v>
      </c>
      <c r="G402" s="50">
        <v>21909</v>
      </c>
      <c r="H402" s="5">
        <v>560532</v>
      </c>
      <c r="I402" s="50">
        <v>30707</v>
      </c>
      <c r="J402" s="5" t="s">
        <v>412</v>
      </c>
      <c r="K402" s="150"/>
      <c r="L402" s="150"/>
      <c r="M402" s="150"/>
      <c r="N402" s="150"/>
      <c r="O402" s="150"/>
      <c r="P402" s="150"/>
      <c r="Q402" s="150"/>
      <c r="R402" s="150"/>
      <c r="S402" s="150"/>
      <c r="T402" s="150"/>
      <c r="U402" s="150"/>
      <c r="V402" s="150"/>
      <c r="W402" s="150"/>
      <c r="X402" s="150"/>
      <c r="Y402" s="150"/>
      <c r="Z402" s="150"/>
      <c r="AA402" s="150"/>
      <c r="CI402" s="1"/>
    </row>
    <row r="403" spans="1:87" x14ac:dyDescent="0.25">
      <c r="A403" s="5" t="s">
        <v>413</v>
      </c>
      <c r="B403" s="5" t="s">
        <v>709</v>
      </c>
      <c r="C403" s="5" t="s">
        <v>571</v>
      </c>
      <c r="D403" s="5" t="s">
        <v>439</v>
      </c>
      <c r="E403" s="52">
        <f t="shared" ca="1" si="6"/>
        <v>27612</v>
      </c>
      <c r="F403" s="5">
        <v>60</v>
      </c>
      <c r="G403" s="50">
        <v>21370</v>
      </c>
      <c r="H403" s="5">
        <v>560537</v>
      </c>
      <c r="I403" s="50">
        <v>30962</v>
      </c>
      <c r="J403" s="5" t="s">
        <v>412</v>
      </c>
      <c r="K403" s="150"/>
      <c r="L403" s="150"/>
      <c r="M403" s="150"/>
      <c r="N403" s="150"/>
      <c r="O403" s="150"/>
      <c r="P403" s="150"/>
      <c r="Q403" s="150"/>
      <c r="R403" s="150"/>
      <c r="S403" s="150"/>
      <c r="T403" s="150"/>
      <c r="U403" s="150"/>
      <c r="V403" s="150"/>
      <c r="W403" s="150"/>
      <c r="X403" s="150"/>
      <c r="Y403" s="150"/>
      <c r="Z403" s="150"/>
      <c r="AA403" s="150"/>
      <c r="CI403" s="1"/>
    </row>
    <row r="404" spans="1:87" x14ac:dyDescent="0.25">
      <c r="A404" s="5" t="s">
        <v>408</v>
      </c>
      <c r="B404" s="5" t="s">
        <v>648</v>
      </c>
      <c r="C404" s="5" t="s">
        <v>533</v>
      </c>
      <c r="D404" s="5" t="s">
        <v>460</v>
      </c>
      <c r="E404" s="52">
        <f t="shared" ca="1" si="6"/>
        <v>30648</v>
      </c>
      <c r="F404" s="5">
        <v>57</v>
      </c>
      <c r="G404" s="50">
        <v>22379</v>
      </c>
      <c r="H404" s="5">
        <v>560535</v>
      </c>
      <c r="I404" s="50">
        <v>31024</v>
      </c>
      <c r="J404" s="5" t="s">
        <v>412</v>
      </c>
      <c r="K404" s="150"/>
      <c r="L404" s="150"/>
      <c r="M404" s="150"/>
      <c r="N404" s="150"/>
      <c r="O404" s="150"/>
      <c r="P404" s="150"/>
      <c r="Q404" s="150"/>
      <c r="R404" s="150"/>
      <c r="S404" s="150"/>
      <c r="T404" s="150"/>
      <c r="U404" s="150"/>
      <c r="V404" s="150"/>
      <c r="W404" s="150"/>
      <c r="X404" s="150"/>
      <c r="Y404" s="150"/>
      <c r="Z404" s="150"/>
      <c r="AA404" s="150"/>
      <c r="CI404" s="1"/>
    </row>
    <row r="405" spans="1:87" x14ac:dyDescent="0.25">
      <c r="A405" s="5" t="s">
        <v>413</v>
      </c>
      <c r="B405" s="5" t="s">
        <v>574</v>
      </c>
      <c r="C405" s="5" t="s">
        <v>609</v>
      </c>
      <c r="D405" s="5" t="s">
        <v>457</v>
      </c>
      <c r="E405" s="52">
        <f t="shared" ca="1" si="6"/>
        <v>27408</v>
      </c>
      <c r="F405" s="5">
        <v>55</v>
      </c>
      <c r="G405" s="50">
        <v>23184</v>
      </c>
      <c r="H405" s="5">
        <v>560536</v>
      </c>
      <c r="I405" s="50">
        <v>30996</v>
      </c>
      <c r="J405" s="5" t="s">
        <v>412</v>
      </c>
      <c r="K405" s="150"/>
      <c r="L405" s="150"/>
      <c r="M405" s="150"/>
      <c r="N405" s="150"/>
      <c r="O405" s="150"/>
      <c r="P405" s="150"/>
      <c r="Q405" s="150"/>
      <c r="R405" s="150"/>
      <c r="S405" s="150"/>
      <c r="T405" s="150"/>
      <c r="U405" s="150"/>
      <c r="V405" s="150"/>
      <c r="W405" s="150"/>
      <c r="X405" s="150"/>
      <c r="Y405" s="150"/>
      <c r="Z405" s="150"/>
      <c r="AA405" s="150"/>
      <c r="CI405" s="1"/>
    </row>
    <row r="406" spans="1:87" x14ac:dyDescent="0.25">
      <c r="A406" s="5" t="s">
        <v>413</v>
      </c>
      <c r="B406" s="5" t="s">
        <v>611</v>
      </c>
      <c r="C406" s="5" t="s">
        <v>510</v>
      </c>
      <c r="D406" s="5" t="s">
        <v>416</v>
      </c>
      <c r="E406" s="52">
        <f t="shared" ca="1" si="6"/>
        <v>26040</v>
      </c>
      <c r="F406" s="5">
        <v>57</v>
      </c>
      <c r="G406" s="50">
        <v>22435</v>
      </c>
      <c r="H406" s="5">
        <v>560511</v>
      </c>
      <c r="I406" s="50">
        <v>30906</v>
      </c>
      <c r="J406" s="5" t="s">
        <v>412</v>
      </c>
      <c r="K406" s="150"/>
      <c r="L406" s="150"/>
      <c r="M406" s="150"/>
      <c r="N406" s="150"/>
      <c r="O406" s="150"/>
      <c r="P406" s="150"/>
      <c r="Q406" s="150"/>
      <c r="R406" s="150"/>
      <c r="S406" s="150"/>
      <c r="T406" s="150"/>
      <c r="U406" s="150"/>
      <c r="V406" s="150"/>
      <c r="W406" s="150"/>
      <c r="X406" s="150"/>
      <c r="Y406" s="150"/>
      <c r="Z406" s="150"/>
      <c r="AA406" s="150"/>
      <c r="CI406" s="1"/>
    </row>
    <row r="407" spans="1:87" x14ac:dyDescent="0.25">
      <c r="A407" s="5" t="s">
        <v>413</v>
      </c>
      <c r="B407" s="5" t="s">
        <v>429</v>
      </c>
      <c r="C407" s="5" t="s">
        <v>751</v>
      </c>
      <c r="D407" s="5" t="s">
        <v>416</v>
      </c>
      <c r="E407" s="52">
        <f t="shared" ca="1" si="6"/>
        <v>18924</v>
      </c>
      <c r="F407" s="5">
        <v>56</v>
      </c>
      <c r="G407" s="50">
        <v>22837</v>
      </c>
      <c r="H407" s="5">
        <v>560556</v>
      </c>
      <c r="I407" s="50">
        <v>30831</v>
      </c>
      <c r="J407" s="5" t="s">
        <v>417</v>
      </c>
      <c r="K407" s="150"/>
      <c r="L407" s="150"/>
      <c r="M407" s="150"/>
      <c r="N407" s="150"/>
      <c r="O407" s="150"/>
      <c r="P407" s="150"/>
      <c r="Q407" s="150"/>
      <c r="R407" s="150"/>
      <c r="S407" s="150"/>
      <c r="T407" s="150"/>
      <c r="U407" s="150"/>
      <c r="V407" s="150"/>
      <c r="W407" s="150"/>
      <c r="X407" s="150"/>
      <c r="Y407" s="150"/>
      <c r="Z407" s="150"/>
      <c r="AA407" s="150"/>
      <c r="CI407" s="1"/>
    </row>
    <row r="408" spans="1:87" x14ac:dyDescent="0.25">
      <c r="A408" s="5" t="s">
        <v>413</v>
      </c>
      <c r="B408" s="5" t="s">
        <v>579</v>
      </c>
      <c r="C408" s="5" t="s">
        <v>441</v>
      </c>
      <c r="D408" s="5" t="s">
        <v>460</v>
      </c>
      <c r="E408" s="52">
        <f t="shared" ca="1" si="6"/>
        <v>19860</v>
      </c>
      <c r="F408" s="5">
        <v>61</v>
      </c>
      <c r="G408" s="50">
        <v>20766</v>
      </c>
      <c r="H408" s="5">
        <v>560547</v>
      </c>
      <c r="I408" s="50">
        <v>31011</v>
      </c>
      <c r="J408" s="5" t="s">
        <v>417</v>
      </c>
      <c r="K408" s="150"/>
      <c r="L408" s="150"/>
      <c r="M408" s="150"/>
      <c r="N408" s="150"/>
      <c r="O408" s="150"/>
      <c r="P408" s="150"/>
      <c r="Q408" s="150"/>
      <c r="R408" s="150"/>
      <c r="S408" s="150"/>
      <c r="T408" s="150"/>
      <c r="U408" s="150"/>
      <c r="V408" s="150"/>
      <c r="W408" s="150"/>
      <c r="X408" s="150"/>
      <c r="Y408" s="150"/>
      <c r="Z408" s="150"/>
      <c r="AA408" s="150"/>
      <c r="CI408" s="1"/>
    </row>
    <row r="409" spans="1:87" x14ac:dyDescent="0.25">
      <c r="A409" s="5" t="s">
        <v>408</v>
      </c>
      <c r="B409" s="5" t="s">
        <v>512</v>
      </c>
      <c r="C409" s="5" t="s">
        <v>535</v>
      </c>
      <c r="D409" s="5" t="s">
        <v>425</v>
      </c>
      <c r="E409" s="52">
        <f t="shared" ca="1" si="6"/>
        <v>20544</v>
      </c>
      <c r="F409" s="5">
        <v>59</v>
      </c>
      <c r="G409" s="50">
        <v>21648</v>
      </c>
      <c r="H409" s="5">
        <v>560548</v>
      </c>
      <c r="I409" s="50">
        <v>31389</v>
      </c>
      <c r="J409" s="5" t="s">
        <v>417</v>
      </c>
      <c r="K409" s="150"/>
      <c r="L409" s="150"/>
      <c r="M409" s="150"/>
      <c r="N409" s="150"/>
      <c r="O409" s="150"/>
      <c r="P409" s="150"/>
      <c r="Q409" s="150"/>
      <c r="R409" s="150"/>
      <c r="S409" s="150"/>
      <c r="T409" s="150"/>
      <c r="U409" s="150"/>
      <c r="V409" s="150"/>
      <c r="W409" s="150"/>
      <c r="X409" s="150"/>
      <c r="Y409" s="150"/>
      <c r="Z409" s="150"/>
      <c r="AA409" s="150"/>
      <c r="CI409" s="1"/>
    </row>
    <row r="410" spans="1:87" x14ac:dyDescent="0.25">
      <c r="A410" s="5" t="s">
        <v>413</v>
      </c>
      <c r="B410" s="5" t="s">
        <v>157</v>
      </c>
      <c r="C410" s="5" t="s">
        <v>752</v>
      </c>
      <c r="D410" s="5" t="s">
        <v>577</v>
      </c>
      <c r="E410" s="52">
        <f t="shared" ca="1" si="6"/>
        <v>24984</v>
      </c>
      <c r="F410" s="5">
        <v>57</v>
      </c>
      <c r="G410" s="50">
        <v>22435</v>
      </c>
      <c r="H410" s="5">
        <v>560517</v>
      </c>
      <c r="I410" s="50">
        <v>31312</v>
      </c>
      <c r="J410" s="5" t="s">
        <v>417</v>
      </c>
      <c r="K410" s="150"/>
      <c r="L410" s="150"/>
      <c r="M410" s="150"/>
      <c r="N410" s="150"/>
      <c r="O410" s="150"/>
      <c r="P410" s="150"/>
      <c r="Q410" s="150"/>
      <c r="R410" s="150"/>
      <c r="S410" s="150"/>
      <c r="T410" s="150"/>
      <c r="U410" s="150"/>
      <c r="V410" s="150"/>
      <c r="W410" s="150"/>
      <c r="X410" s="150"/>
      <c r="Y410" s="150"/>
      <c r="Z410" s="150"/>
      <c r="AA410" s="150"/>
      <c r="CI410" s="1"/>
    </row>
    <row r="411" spans="1:87" x14ac:dyDescent="0.25">
      <c r="A411" s="5" t="s">
        <v>413</v>
      </c>
      <c r="B411" s="5" t="s">
        <v>611</v>
      </c>
      <c r="C411" s="5" t="s">
        <v>753</v>
      </c>
      <c r="D411" s="5" t="s">
        <v>754</v>
      </c>
      <c r="E411" s="52">
        <f t="shared" ca="1" si="6"/>
        <v>26844</v>
      </c>
      <c r="F411" s="5">
        <v>56</v>
      </c>
      <c r="G411" s="50">
        <v>22734</v>
      </c>
      <c r="H411" s="5">
        <v>560546</v>
      </c>
      <c r="I411" s="50">
        <v>31088</v>
      </c>
      <c r="J411" s="5" t="s">
        <v>417</v>
      </c>
      <c r="K411" s="150"/>
      <c r="L411" s="150"/>
      <c r="M411" s="150"/>
      <c r="N411" s="150"/>
      <c r="O411" s="150"/>
      <c r="P411" s="150"/>
      <c r="Q411" s="150"/>
      <c r="R411" s="150"/>
      <c r="S411" s="150"/>
      <c r="T411" s="150"/>
      <c r="U411" s="150"/>
      <c r="V411" s="150"/>
      <c r="W411" s="150"/>
      <c r="X411" s="150"/>
      <c r="Y411" s="150"/>
      <c r="Z411" s="150"/>
      <c r="AA411" s="150"/>
      <c r="CI411" s="1"/>
    </row>
    <row r="412" spans="1:87" x14ac:dyDescent="0.25">
      <c r="A412" s="5" t="s">
        <v>413</v>
      </c>
      <c r="B412" s="5" t="s">
        <v>610</v>
      </c>
      <c r="C412" s="5" t="s">
        <v>558</v>
      </c>
      <c r="D412" s="5" t="s">
        <v>457</v>
      </c>
      <c r="E412" s="52">
        <f t="shared" ca="1" si="6"/>
        <v>22824</v>
      </c>
      <c r="F412" s="5">
        <v>55</v>
      </c>
      <c r="G412" s="50">
        <v>23148</v>
      </c>
      <c r="H412" s="5">
        <v>560550</v>
      </c>
      <c r="I412" s="50">
        <v>31202</v>
      </c>
      <c r="J412" s="5" t="s">
        <v>417</v>
      </c>
      <c r="K412" s="150"/>
      <c r="L412" s="150"/>
      <c r="M412" s="150"/>
      <c r="N412" s="150"/>
      <c r="O412" s="150"/>
      <c r="P412" s="150"/>
      <c r="Q412" s="150"/>
      <c r="R412" s="150"/>
      <c r="S412" s="150"/>
      <c r="T412" s="150"/>
      <c r="U412" s="150"/>
      <c r="V412" s="150"/>
      <c r="W412" s="150"/>
      <c r="X412" s="150"/>
      <c r="Y412" s="150"/>
      <c r="Z412" s="150"/>
      <c r="AA412" s="150"/>
      <c r="CI412" s="1"/>
    </row>
    <row r="413" spans="1:87" x14ac:dyDescent="0.25">
      <c r="A413" s="5" t="s">
        <v>413</v>
      </c>
      <c r="B413" s="5" t="s">
        <v>648</v>
      </c>
      <c r="C413" s="5" t="s">
        <v>755</v>
      </c>
      <c r="D413" s="5" t="s">
        <v>622</v>
      </c>
      <c r="E413" s="52">
        <f t="shared" ca="1" si="6"/>
        <v>19500</v>
      </c>
      <c r="F413" s="5">
        <v>59</v>
      </c>
      <c r="G413" s="50">
        <v>21687</v>
      </c>
      <c r="H413" s="5">
        <v>560554</v>
      </c>
      <c r="I413" s="50">
        <v>31184</v>
      </c>
      <c r="J413" s="5" t="s">
        <v>417</v>
      </c>
      <c r="K413" s="150"/>
      <c r="L413" s="150"/>
      <c r="M413" s="150"/>
      <c r="N413" s="150"/>
      <c r="O413" s="150"/>
      <c r="P413" s="150"/>
      <c r="Q413" s="150"/>
      <c r="R413" s="150"/>
      <c r="S413" s="150"/>
      <c r="T413" s="150"/>
      <c r="U413" s="150"/>
      <c r="V413" s="150"/>
      <c r="W413" s="150"/>
      <c r="X413" s="150"/>
      <c r="Y413" s="150"/>
      <c r="Z413" s="150"/>
      <c r="AA413" s="150"/>
      <c r="CI413" s="1"/>
    </row>
    <row r="414" spans="1:87" x14ac:dyDescent="0.25">
      <c r="A414" s="5" t="s">
        <v>454</v>
      </c>
      <c r="B414" s="5" t="s">
        <v>645</v>
      </c>
      <c r="C414" s="5" t="s">
        <v>756</v>
      </c>
      <c r="D414" s="5" t="s">
        <v>416</v>
      </c>
      <c r="E414" s="52">
        <f t="shared" ca="1" si="6"/>
        <v>26520</v>
      </c>
      <c r="F414" s="5">
        <v>55</v>
      </c>
      <c r="G414" s="50">
        <v>23165</v>
      </c>
      <c r="H414" s="5">
        <v>560553</v>
      </c>
      <c r="I414" s="50">
        <v>31201</v>
      </c>
      <c r="J414" s="5" t="s">
        <v>417</v>
      </c>
      <c r="K414" s="150"/>
      <c r="L414" s="150"/>
      <c r="M414" s="150"/>
      <c r="N414" s="150"/>
      <c r="O414" s="150"/>
      <c r="P414" s="150"/>
      <c r="Q414" s="150"/>
      <c r="R414" s="150"/>
      <c r="S414" s="150"/>
      <c r="T414" s="150"/>
      <c r="U414" s="150"/>
      <c r="V414" s="150"/>
      <c r="W414" s="150"/>
      <c r="X414" s="150"/>
      <c r="Y414" s="150"/>
      <c r="Z414" s="150"/>
      <c r="AA414" s="150"/>
      <c r="CI414" s="1"/>
    </row>
    <row r="415" spans="1:87" x14ac:dyDescent="0.25">
      <c r="A415" s="5" t="s">
        <v>408</v>
      </c>
      <c r="B415" s="5" t="s">
        <v>550</v>
      </c>
      <c r="C415" s="5" t="s">
        <v>625</v>
      </c>
      <c r="D415" s="5" t="s">
        <v>416</v>
      </c>
      <c r="E415" s="52">
        <f t="shared" ca="1" si="6"/>
        <v>30228</v>
      </c>
      <c r="F415" s="5">
        <v>63</v>
      </c>
      <c r="G415" s="50">
        <v>20164</v>
      </c>
      <c r="H415" s="5">
        <v>560557</v>
      </c>
      <c r="I415" s="50">
        <v>31172</v>
      </c>
      <c r="J415" s="5" t="s">
        <v>417</v>
      </c>
      <c r="K415" s="150"/>
      <c r="L415" s="150"/>
      <c r="M415" s="150"/>
      <c r="N415" s="150"/>
      <c r="O415" s="150"/>
      <c r="P415" s="150"/>
      <c r="Q415" s="150"/>
      <c r="R415" s="150"/>
      <c r="S415" s="150"/>
      <c r="T415" s="150"/>
      <c r="U415" s="150"/>
      <c r="V415" s="150"/>
      <c r="W415" s="150"/>
      <c r="X415" s="150"/>
      <c r="Y415" s="150"/>
      <c r="Z415" s="150"/>
      <c r="AA415" s="150"/>
      <c r="CI415" s="1"/>
    </row>
    <row r="416" spans="1:87" x14ac:dyDescent="0.25">
      <c r="A416" s="5" t="s">
        <v>413</v>
      </c>
      <c r="B416" s="5" t="s">
        <v>587</v>
      </c>
      <c r="C416" s="5" t="s">
        <v>757</v>
      </c>
      <c r="D416" s="5" t="s">
        <v>442</v>
      </c>
      <c r="E416" s="52">
        <f t="shared" ca="1" si="6"/>
        <v>30588</v>
      </c>
      <c r="F416" s="5">
        <v>54</v>
      </c>
      <c r="G416" s="50">
        <v>23296</v>
      </c>
      <c r="H416" s="5">
        <v>560558</v>
      </c>
      <c r="I416" s="50">
        <v>31391</v>
      </c>
      <c r="J416" s="5" t="s">
        <v>417</v>
      </c>
      <c r="K416" s="150"/>
      <c r="L416" s="150"/>
      <c r="M416" s="150"/>
      <c r="N416" s="150"/>
      <c r="O416" s="150"/>
      <c r="P416" s="150"/>
      <c r="Q416" s="150"/>
      <c r="R416" s="150"/>
      <c r="S416" s="150"/>
      <c r="T416" s="150"/>
      <c r="U416" s="150"/>
      <c r="V416" s="150"/>
      <c r="W416" s="150"/>
      <c r="X416" s="150"/>
      <c r="Y416" s="150"/>
      <c r="Z416" s="150"/>
      <c r="AA416" s="150"/>
      <c r="CI416" s="1"/>
    </row>
    <row r="417" spans="1:87" x14ac:dyDescent="0.25">
      <c r="A417" s="5" t="s">
        <v>413</v>
      </c>
      <c r="B417" s="5" t="s">
        <v>592</v>
      </c>
      <c r="C417" s="5" t="s">
        <v>486</v>
      </c>
      <c r="D417" s="5" t="s">
        <v>536</v>
      </c>
      <c r="E417" s="52">
        <f t="shared" ca="1" si="6"/>
        <v>30600</v>
      </c>
      <c r="F417" s="5">
        <v>58</v>
      </c>
      <c r="G417" s="50">
        <v>22001</v>
      </c>
      <c r="H417" s="5">
        <v>560556</v>
      </c>
      <c r="I417" s="50">
        <v>31055</v>
      </c>
      <c r="J417" s="5" t="s">
        <v>417</v>
      </c>
      <c r="K417" s="150"/>
      <c r="L417" s="150"/>
      <c r="M417" s="150"/>
      <c r="N417" s="150"/>
      <c r="O417" s="150"/>
      <c r="P417" s="150"/>
      <c r="Q417" s="150"/>
      <c r="R417" s="150"/>
      <c r="S417" s="150"/>
      <c r="T417" s="150"/>
      <c r="U417" s="150"/>
      <c r="V417" s="150"/>
      <c r="W417" s="150"/>
      <c r="X417" s="150"/>
      <c r="Y417" s="150"/>
      <c r="Z417" s="150"/>
      <c r="AA417" s="150"/>
      <c r="CI417" s="1"/>
    </row>
    <row r="418" spans="1:87" x14ac:dyDescent="0.25">
      <c r="A418" s="5" t="s">
        <v>408</v>
      </c>
      <c r="B418" s="5" t="s">
        <v>503</v>
      </c>
      <c r="C418" s="5" t="s">
        <v>542</v>
      </c>
      <c r="D418" s="5" t="s">
        <v>758</v>
      </c>
      <c r="E418" s="52">
        <f t="shared" ca="1" si="6"/>
        <v>26268</v>
      </c>
      <c r="F418" s="5">
        <v>58</v>
      </c>
      <c r="G418" s="50">
        <v>22009</v>
      </c>
      <c r="H418" s="5">
        <v>560559</v>
      </c>
      <c r="I418" s="50">
        <v>31189</v>
      </c>
      <c r="J418" s="5" t="s">
        <v>417</v>
      </c>
      <c r="K418" s="150"/>
      <c r="L418" s="150"/>
      <c r="M418" s="150"/>
      <c r="N418" s="150"/>
      <c r="O418" s="150"/>
      <c r="P418" s="150"/>
      <c r="Q418" s="150"/>
      <c r="R418" s="150"/>
      <c r="S418" s="150"/>
      <c r="T418" s="150"/>
      <c r="U418" s="150"/>
      <c r="V418" s="150"/>
      <c r="W418" s="150"/>
      <c r="X418" s="150"/>
      <c r="Y418" s="150"/>
      <c r="Z418" s="150"/>
      <c r="AA418" s="150"/>
      <c r="CI418" s="1"/>
    </row>
    <row r="419" spans="1:87" x14ac:dyDescent="0.25">
      <c r="A419" s="5" t="s">
        <v>413</v>
      </c>
      <c r="B419" s="5" t="s">
        <v>464</v>
      </c>
      <c r="C419" s="5" t="s">
        <v>432</v>
      </c>
      <c r="D419" s="5" t="s">
        <v>622</v>
      </c>
      <c r="E419" s="52">
        <f t="shared" ca="1" si="6"/>
        <v>29676</v>
      </c>
      <c r="F419" s="5">
        <v>56</v>
      </c>
      <c r="G419" s="50">
        <v>22778</v>
      </c>
      <c r="H419" s="5">
        <v>560563</v>
      </c>
      <c r="I419" s="50">
        <v>31210</v>
      </c>
      <c r="J419" s="5" t="s">
        <v>417</v>
      </c>
      <c r="K419" s="150"/>
      <c r="L419" s="150"/>
      <c r="M419" s="150"/>
      <c r="N419" s="150"/>
      <c r="O419" s="150"/>
      <c r="P419" s="150"/>
      <c r="Q419" s="150"/>
      <c r="R419" s="150"/>
      <c r="S419" s="150"/>
      <c r="T419" s="150"/>
      <c r="U419" s="150"/>
      <c r="V419" s="150"/>
      <c r="W419" s="150"/>
      <c r="X419" s="150"/>
      <c r="Y419" s="150"/>
      <c r="Z419" s="150"/>
      <c r="AA419" s="150"/>
      <c r="CI419" s="1"/>
    </row>
    <row r="420" spans="1:87" x14ac:dyDescent="0.25">
      <c r="A420" s="5" t="s">
        <v>413</v>
      </c>
      <c r="B420" s="5" t="s">
        <v>730</v>
      </c>
      <c r="C420" s="5" t="s">
        <v>520</v>
      </c>
      <c r="D420" s="5" t="s">
        <v>439</v>
      </c>
      <c r="E420" s="52">
        <f t="shared" ca="1" si="6"/>
        <v>26664</v>
      </c>
      <c r="F420" s="5">
        <v>59</v>
      </c>
      <c r="G420" s="50">
        <v>21499</v>
      </c>
      <c r="H420" s="5">
        <v>560566</v>
      </c>
      <c r="I420" s="50">
        <v>31170</v>
      </c>
      <c r="J420" s="5" t="s">
        <v>417</v>
      </c>
      <c r="K420" s="150"/>
      <c r="L420" s="150"/>
      <c r="M420" s="150"/>
      <c r="N420" s="150"/>
      <c r="O420" s="150"/>
      <c r="P420" s="150"/>
      <c r="Q420" s="150"/>
      <c r="R420" s="150"/>
      <c r="S420" s="150"/>
      <c r="T420" s="150"/>
      <c r="U420" s="150"/>
      <c r="V420" s="150"/>
      <c r="W420" s="150"/>
      <c r="X420" s="150"/>
      <c r="Y420" s="150"/>
      <c r="Z420" s="150"/>
      <c r="AA420" s="150"/>
      <c r="CI420" s="1"/>
    </row>
    <row r="421" spans="1:87" x14ac:dyDescent="0.25">
      <c r="A421" s="5" t="s">
        <v>413</v>
      </c>
      <c r="B421" s="5" t="s">
        <v>639</v>
      </c>
      <c r="C421" s="5" t="s">
        <v>739</v>
      </c>
      <c r="D421" s="5" t="s">
        <v>457</v>
      </c>
      <c r="E421" s="52">
        <f t="shared" ca="1" si="6"/>
        <v>30204</v>
      </c>
      <c r="F421" s="5">
        <v>60</v>
      </c>
      <c r="G421" s="50">
        <v>21260</v>
      </c>
      <c r="H421" s="5">
        <v>560572</v>
      </c>
      <c r="I421" s="50">
        <v>31406</v>
      </c>
      <c r="J421" s="5" t="s">
        <v>417</v>
      </c>
      <c r="K421" s="150"/>
      <c r="L421" s="150"/>
      <c r="M421" s="150"/>
      <c r="N421" s="150"/>
      <c r="O421" s="150"/>
      <c r="P421" s="150"/>
      <c r="Q421" s="150"/>
      <c r="R421" s="150"/>
      <c r="S421" s="150"/>
      <c r="T421" s="150"/>
      <c r="U421" s="150"/>
      <c r="V421" s="150"/>
      <c r="W421" s="150"/>
      <c r="X421" s="150"/>
      <c r="Y421" s="150"/>
      <c r="Z421" s="150"/>
      <c r="AA421" s="150"/>
      <c r="CI421" s="1"/>
    </row>
    <row r="422" spans="1:87" x14ac:dyDescent="0.25">
      <c r="A422" s="5" t="s">
        <v>413</v>
      </c>
      <c r="B422" s="5" t="s">
        <v>561</v>
      </c>
      <c r="C422" s="5" t="s">
        <v>750</v>
      </c>
      <c r="D422" s="5" t="s">
        <v>460</v>
      </c>
      <c r="E422" s="52">
        <f t="shared" ca="1" si="6"/>
        <v>26460</v>
      </c>
      <c r="F422" s="5">
        <v>56</v>
      </c>
      <c r="G422" s="50">
        <v>22765</v>
      </c>
      <c r="H422" s="5">
        <v>560569</v>
      </c>
      <c r="I422" s="50">
        <v>31240</v>
      </c>
      <c r="J422" s="5" t="s">
        <v>417</v>
      </c>
      <c r="K422" s="150"/>
      <c r="L422" s="150"/>
      <c r="M422" s="150"/>
      <c r="N422" s="150"/>
      <c r="O422" s="150"/>
      <c r="P422" s="150"/>
      <c r="Q422" s="150"/>
      <c r="R422" s="150"/>
      <c r="S422" s="150"/>
      <c r="T422" s="150"/>
      <c r="U422" s="150"/>
      <c r="V422" s="150"/>
      <c r="W422" s="150"/>
      <c r="X422" s="150"/>
      <c r="Y422" s="150"/>
      <c r="Z422" s="150"/>
      <c r="AA422" s="150"/>
      <c r="CI422" s="1"/>
    </row>
    <row r="423" spans="1:87" x14ac:dyDescent="0.25">
      <c r="A423" s="5" t="s">
        <v>408</v>
      </c>
      <c r="B423" s="5" t="s">
        <v>704</v>
      </c>
      <c r="C423" s="5" t="s">
        <v>575</v>
      </c>
      <c r="D423" s="5" t="s">
        <v>433</v>
      </c>
      <c r="E423" s="52">
        <f t="shared" ca="1" si="6"/>
        <v>21036</v>
      </c>
      <c r="F423" s="5">
        <v>58</v>
      </c>
      <c r="G423" s="50">
        <v>21941</v>
      </c>
      <c r="H423" s="5">
        <v>560570</v>
      </c>
      <c r="I423" s="50">
        <v>31109</v>
      </c>
      <c r="J423" s="5" t="s">
        <v>421</v>
      </c>
      <c r="K423" s="150"/>
      <c r="L423" s="150"/>
      <c r="M423" s="150"/>
      <c r="N423" s="150"/>
      <c r="O423" s="150"/>
      <c r="P423" s="150"/>
      <c r="Q423" s="150"/>
      <c r="R423" s="150"/>
      <c r="S423" s="150"/>
      <c r="T423" s="150"/>
      <c r="U423" s="150"/>
      <c r="V423" s="150"/>
      <c r="W423" s="150"/>
      <c r="X423" s="150"/>
      <c r="Y423" s="150"/>
      <c r="Z423" s="150"/>
      <c r="AA423" s="150"/>
      <c r="CI423" s="1"/>
    </row>
    <row r="424" spans="1:87" x14ac:dyDescent="0.25">
      <c r="A424" s="5" t="s">
        <v>408</v>
      </c>
      <c r="B424" s="5" t="s">
        <v>635</v>
      </c>
      <c r="C424" s="5" t="s">
        <v>419</v>
      </c>
      <c r="D424" s="5" t="s">
        <v>759</v>
      </c>
      <c r="E424" s="52">
        <f t="shared" ca="1" si="6"/>
        <v>20124</v>
      </c>
      <c r="F424" s="5">
        <v>59</v>
      </c>
      <c r="G424" s="50">
        <v>21721</v>
      </c>
      <c r="H424" s="5">
        <v>560524</v>
      </c>
      <c r="I424" s="50">
        <v>31331</v>
      </c>
      <c r="J424" s="5" t="s">
        <v>421</v>
      </c>
      <c r="K424" s="150"/>
      <c r="L424" s="150"/>
      <c r="M424" s="150"/>
      <c r="N424" s="150"/>
      <c r="O424" s="150"/>
      <c r="P424" s="150"/>
      <c r="Q424" s="150"/>
      <c r="R424" s="150"/>
      <c r="S424" s="150"/>
      <c r="T424" s="150"/>
      <c r="U424" s="150"/>
      <c r="V424" s="150"/>
      <c r="W424" s="150"/>
      <c r="X424" s="150"/>
      <c r="Y424" s="150"/>
      <c r="Z424" s="150"/>
      <c r="AA424" s="150"/>
      <c r="CI424" s="1"/>
    </row>
    <row r="425" spans="1:87" x14ac:dyDescent="0.25">
      <c r="A425" s="5" t="s">
        <v>413</v>
      </c>
      <c r="B425" s="5" t="s">
        <v>705</v>
      </c>
      <c r="C425" s="5" t="s">
        <v>489</v>
      </c>
      <c r="D425" s="5" t="s">
        <v>678</v>
      </c>
      <c r="E425" s="52">
        <f t="shared" ca="1" si="6"/>
        <v>29364</v>
      </c>
      <c r="F425" s="5">
        <v>48</v>
      </c>
      <c r="G425" s="50">
        <v>25625</v>
      </c>
      <c r="H425" s="5">
        <v>560579</v>
      </c>
      <c r="I425" s="50">
        <v>33022</v>
      </c>
      <c r="J425" s="5" t="s">
        <v>421</v>
      </c>
      <c r="K425" s="150"/>
      <c r="L425" s="150"/>
      <c r="M425" s="150"/>
      <c r="N425" s="150"/>
      <c r="O425" s="150"/>
      <c r="P425" s="150"/>
      <c r="Q425" s="150"/>
      <c r="R425" s="150"/>
      <c r="S425" s="150"/>
      <c r="T425" s="150"/>
      <c r="U425" s="150"/>
      <c r="V425" s="150"/>
      <c r="W425" s="150"/>
      <c r="X425" s="150"/>
      <c r="Y425" s="150"/>
      <c r="Z425" s="150"/>
      <c r="AA425" s="150"/>
      <c r="CI425" s="1"/>
    </row>
    <row r="426" spans="1:87" x14ac:dyDescent="0.25">
      <c r="A426" s="5" t="s">
        <v>408</v>
      </c>
      <c r="B426" s="5" t="s">
        <v>541</v>
      </c>
      <c r="C426" s="5" t="s">
        <v>532</v>
      </c>
      <c r="D426" s="5" t="s">
        <v>439</v>
      </c>
      <c r="E426" s="52">
        <f t="shared" ca="1" si="6"/>
        <v>20796</v>
      </c>
      <c r="F426" s="5">
        <v>57</v>
      </c>
      <c r="G426" s="50">
        <v>22338</v>
      </c>
      <c r="H426" s="5">
        <v>350147</v>
      </c>
      <c r="I426" s="50">
        <v>33202</v>
      </c>
      <c r="J426" s="5" t="s">
        <v>421</v>
      </c>
      <c r="K426" s="150"/>
      <c r="L426" s="150"/>
      <c r="M426" s="150"/>
      <c r="N426" s="150"/>
      <c r="O426" s="150"/>
      <c r="P426" s="150"/>
      <c r="Q426" s="150"/>
      <c r="R426" s="150"/>
      <c r="S426" s="150"/>
      <c r="T426" s="150"/>
      <c r="U426" s="150"/>
      <c r="V426" s="150"/>
      <c r="W426" s="150"/>
      <c r="X426" s="150"/>
      <c r="Y426" s="150"/>
      <c r="Z426" s="150"/>
      <c r="AA426" s="150"/>
      <c r="CI426" s="1"/>
    </row>
    <row r="427" spans="1:87" x14ac:dyDescent="0.25">
      <c r="A427" s="5" t="s">
        <v>413</v>
      </c>
      <c r="B427" s="5" t="s">
        <v>629</v>
      </c>
      <c r="C427" s="5" t="s">
        <v>532</v>
      </c>
      <c r="D427" s="5" t="s">
        <v>428</v>
      </c>
      <c r="E427" s="52">
        <f t="shared" ca="1" si="6"/>
        <v>21840</v>
      </c>
      <c r="F427" s="5">
        <v>53</v>
      </c>
      <c r="G427" s="50">
        <v>23976</v>
      </c>
      <c r="H427" s="5">
        <v>560589</v>
      </c>
      <c r="I427" s="50">
        <v>33215</v>
      </c>
      <c r="J427" s="5" t="s">
        <v>421</v>
      </c>
      <c r="K427" s="150"/>
      <c r="L427" s="150"/>
      <c r="M427" s="150"/>
      <c r="N427" s="150"/>
      <c r="O427" s="150"/>
      <c r="P427" s="150"/>
      <c r="Q427" s="150"/>
      <c r="R427" s="150"/>
      <c r="S427" s="150"/>
      <c r="T427" s="150"/>
      <c r="U427" s="150"/>
      <c r="V427" s="150"/>
      <c r="W427" s="150"/>
      <c r="X427" s="150"/>
      <c r="Y427" s="150"/>
      <c r="Z427" s="150"/>
      <c r="AA427" s="150"/>
      <c r="CI427" s="1"/>
    </row>
    <row r="428" spans="1:87" x14ac:dyDescent="0.25">
      <c r="A428" s="5" t="s">
        <v>413</v>
      </c>
      <c r="B428" s="5" t="s">
        <v>578</v>
      </c>
      <c r="C428" s="5" t="s">
        <v>760</v>
      </c>
      <c r="D428" s="5" t="s">
        <v>439</v>
      </c>
      <c r="E428" s="52">
        <f t="shared" ca="1" si="6"/>
        <v>19764</v>
      </c>
      <c r="F428" s="5">
        <v>50</v>
      </c>
      <c r="G428" s="50">
        <v>25041</v>
      </c>
      <c r="H428" s="5">
        <v>560571</v>
      </c>
      <c r="I428" s="50">
        <v>33138</v>
      </c>
      <c r="J428" s="5" t="s">
        <v>421</v>
      </c>
      <c r="K428" s="150"/>
      <c r="L428" s="150"/>
      <c r="M428" s="150"/>
      <c r="N428" s="150"/>
      <c r="O428" s="150"/>
      <c r="P428" s="150"/>
      <c r="Q428" s="150"/>
      <c r="R428" s="150"/>
      <c r="S428" s="150"/>
      <c r="T428" s="150"/>
      <c r="U428" s="150"/>
      <c r="V428" s="150"/>
      <c r="W428" s="150"/>
      <c r="X428" s="150"/>
      <c r="Y428" s="150"/>
      <c r="Z428" s="150"/>
      <c r="AA428" s="150"/>
      <c r="CI428" s="1"/>
    </row>
    <row r="429" spans="1:87" x14ac:dyDescent="0.25">
      <c r="A429" s="5" t="s">
        <v>413</v>
      </c>
      <c r="B429" s="5" t="s">
        <v>652</v>
      </c>
      <c r="C429" s="5" t="s">
        <v>600</v>
      </c>
      <c r="D429" s="5" t="s">
        <v>422</v>
      </c>
      <c r="E429" s="52">
        <f t="shared" ca="1" si="6"/>
        <v>23364</v>
      </c>
      <c r="F429" s="5">
        <v>56</v>
      </c>
      <c r="G429" s="50">
        <v>22731</v>
      </c>
      <c r="H429" s="5">
        <v>560595</v>
      </c>
      <c r="I429" s="50">
        <v>32914</v>
      </c>
      <c r="J429" s="5" t="s">
        <v>421</v>
      </c>
      <c r="K429" s="150"/>
      <c r="L429" s="150"/>
      <c r="M429" s="150"/>
      <c r="N429" s="150"/>
      <c r="O429" s="150"/>
      <c r="P429" s="150"/>
      <c r="Q429" s="150"/>
      <c r="R429" s="150"/>
      <c r="S429" s="150"/>
      <c r="T429" s="150"/>
      <c r="U429" s="150"/>
      <c r="V429" s="150"/>
      <c r="W429" s="150"/>
      <c r="X429" s="150"/>
      <c r="Y429" s="150"/>
      <c r="Z429" s="150"/>
      <c r="AA429" s="150"/>
      <c r="CI429" s="1"/>
    </row>
    <row r="430" spans="1:87" x14ac:dyDescent="0.25">
      <c r="A430" s="5" t="s">
        <v>408</v>
      </c>
      <c r="B430" s="5" t="s">
        <v>549</v>
      </c>
      <c r="C430" s="5" t="s">
        <v>533</v>
      </c>
      <c r="D430" s="5" t="s">
        <v>636</v>
      </c>
      <c r="E430" s="52">
        <f t="shared" ca="1" si="6"/>
        <v>25584</v>
      </c>
      <c r="F430" s="5">
        <v>51</v>
      </c>
      <c r="G430" s="50">
        <v>24727</v>
      </c>
      <c r="H430" s="5">
        <v>351443</v>
      </c>
      <c r="I430" s="50">
        <v>33028</v>
      </c>
      <c r="J430" s="5" t="s">
        <v>421</v>
      </c>
      <c r="K430" s="150"/>
      <c r="L430" s="150"/>
      <c r="M430" s="150"/>
      <c r="N430" s="150"/>
      <c r="O430" s="150"/>
      <c r="P430" s="150"/>
      <c r="Q430" s="150"/>
      <c r="R430" s="150"/>
      <c r="S430" s="150"/>
      <c r="T430" s="150"/>
      <c r="U430" s="150"/>
      <c r="V430" s="150"/>
      <c r="W430" s="150"/>
      <c r="X430" s="150"/>
      <c r="Y430" s="150"/>
      <c r="Z430" s="150"/>
      <c r="AA430" s="150"/>
      <c r="CI430" s="1"/>
    </row>
    <row r="431" spans="1:87" x14ac:dyDescent="0.25">
      <c r="A431" s="5" t="s">
        <v>413</v>
      </c>
      <c r="B431" s="5" t="s">
        <v>603</v>
      </c>
      <c r="C431" s="5" t="s">
        <v>761</v>
      </c>
      <c r="D431" s="5" t="s">
        <v>460</v>
      </c>
      <c r="E431" s="52">
        <f t="shared" ca="1" si="6"/>
        <v>26388</v>
      </c>
      <c r="F431" s="5">
        <v>51</v>
      </c>
      <c r="G431" s="50">
        <v>24539</v>
      </c>
      <c r="H431" s="5">
        <v>560592</v>
      </c>
      <c r="I431" s="50">
        <v>33010</v>
      </c>
      <c r="J431" s="5" t="s">
        <v>421</v>
      </c>
      <c r="K431" s="150"/>
      <c r="L431" s="150"/>
      <c r="M431" s="150"/>
      <c r="N431" s="150"/>
      <c r="O431" s="150"/>
      <c r="P431" s="150"/>
      <c r="Q431" s="150"/>
      <c r="R431" s="150"/>
      <c r="S431" s="150"/>
      <c r="T431" s="150"/>
      <c r="U431" s="150"/>
      <c r="V431" s="150"/>
      <c r="W431" s="150"/>
      <c r="X431" s="150"/>
      <c r="Y431" s="150"/>
      <c r="Z431" s="150"/>
      <c r="AA431" s="150"/>
      <c r="CI431" s="1"/>
    </row>
    <row r="432" spans="1:87" x14ac:dyDescent="0.25">
      <c r="A432" s="5" t="s">
        <v>413</v>
      </c>
      <c r="B432" s="5" t="s">
        <v>547</v>
      </c>
      <c r="C432" s="5" t="s">
        <v>438</v>
      </c>
      <c r="D432" s="5" t="s">
        <v>703</v>
      </c>
      <c r="E432" s="52">
        <f t="shared" ca="1" si="6"/>
        <v>25620</v>
      </c>
      <c r="F432" s="5">
        <v>52</v>
      </c>
      <c r="G432" s="50">
        <v>24298</v>
      </c>
      <c r="H432" s="5">
        <v>560596</v>
      </c>
      <c r="I432" s="50">
        <v>33027</v>
      </c>
      <c r="J432" s="5" t="s">
        <v>421</v>
      </c>
      <c r="K432" s="150"/>
      <c r="L432" s="150"/>
      <c r="M432" s="150"/>
      <c r="N432" s="150"/>
      <c r="O432" s="150"/>
      <c r="P432" s="150"/>
      <c r="Q432" s="150"/>
      <c r="R432" s="150"/>
      <c r="S432" s="150"/>
      <c r="T432" s="150"/>
      <c r="U432" s="150"/>
      <c r="V432" s="150"/>
      <c r="W432" s="150"/>
      <c r="X432" s="150"/>
      <c r="Y432" s="150"/>
      <c r="Z432" s="150"/>
      <c r="AA432" s="150"/>
      <c r="CI432" s="1"/>
    </row>
    <row r="433" spans="1:87" x14ac:dyDescent="0.25">
      <c r="A433" s="5" t="s">
        <v>408</v>
      </c>
      <c r="B433" s="5" t="s">
        <v>440</v>
      </c>
      <c r="C433" s="5" t="s">
        <v>762</v>
      </c>
      <c r="D433" s="5" t="s">
        <v>422</v>
      </c>
      <c r="E433" s="52">
        <f t="shared" ca="1" si="6"/>
        <v>26460</v>
      </c>
      <c r="F433" s="5">
        <v>55</v>
      </c>
      <c r="G433" s="50">
        <v>22992</v>
      </c>
      <c r="H433" s="5">
        <v>560602</v>
      </c>
      <c r="I433" s="50">
        <v>32998</v>
      </c>
      <c r="J433" s="5" t="s">
        <v>466</v>
      </c>
      <c r="K433" s="150"/>
      <c r="L433" s="150"/>
      <c r="M433" s="150"/>
      <c r="N433" s="150"/>
      <c r="O433" s="150"/>
      <c r="P433" s="150"/>
      <c r="Q433" s="150"/>
      <c r="R433" s="150"/>
      <c r="S433" s="150"/>
      <c r="T433" s="150"/>
      <c r="U433" s="150"/>
      <c r="V433" s="150"/>
      <c r="W433" s="150"/>
      <c r="X433" s="150"/>
      <c r="Y433" s="150"/>
      <c r="Z433" s="150"/>
      <c r="AA433" s="150"/>
      <c r="CI433" s="1"/>
    </row>
    <row r="434" spans="1:87" x14ac:dyDescent="0.25">
      <c r="A434" s="5" t="s">
        <v>408</v>
      </c>
      <c r="B434" s="5" t="s">
        <v>748</v>
      </c>
      <c r="C434" s="5" t="s">
        <v>444</v>
      </c>
      <c r="D434" s="5" t="s">
        <v>763</v>
      </c>
      <c r="E434" s="52">
        <f t="shared" ca="1" si="6"/>
        <v>29040</v>
      </c>
      <c r="F434" s="5">
        <v>51</v>
      </c>
      <c r="G434" s="50">
        <v>24421</v>
      </c>
      <c r="H434" s="5">
        <v>560606</v>
      </c>
      <c r="I434" s="50">
        <v>33217</v>
      </c>
      <c r="J434" s="5" t="s">
        <v>466</v>
      </c>
      <c r="K434" s="150"/>
      <c r="L434" s="150"/>
      <c r="M434" s="150"/>
      <c r="N434" s="150"/>
      <c r="O434" s="150"/>
      <c r="P434" s="150"/>
      <c r="Q434" s="150"/>
      <c r="R434" s="150"/>
      <c r="S434" s="150"/>
      <c r="T434" s="150"/>
      <c r="U434" s="150"/>
      <c r="V434" s="150"/>
      <c r="W434" s="150"/>
      <c r="X434" s="150"/>
      <c r="Y434" s="150"/>
      <c r="Z434" s="150"/>
      <c r="AA434" s="150"/>
      <c r="CI434" s="1"/>
    </row>
    <row r="435" spans="1:87" x14ac:dyDescent="0.25">
      <c r="A435" s="5" t="s">
        <v>454</v>
      </c>
      <c r="B435" s="5" t="s">
        <v>562</v>
      </c>
      <c r="C435" s="5" t="s">
        <v>764</v>
      </c>
      <c r="D435" s="5" t="s">
        <v>765</v>
      </c>
      <c r="E435" s="52">
        <f t="shared" ca="1" si="6"/>
        <v>19608</v>
      </c>
      <c r="F435" s="5">
        <v>55</v>
      </c>
      <c r="G435" s="50">
        <v>23273</v>
      </c>
      <c r="H435" s="5">
        <v>351319</v>
      </c>
      <c r="I435" s="50">
        <v>31127</v>
      </c>
      <c r="J435" s="5" t="s">
        <v>466</v>
      </c>
      <c r="K435" s="150"/>
      <c r="L435" s="150"/>
      <c r="M435" s="150"/>
      <c r="N435" s="150"/>
      <c r="O435" s="150"/>
      <c r="P435" s="150"/>
      <c r="Q435" s="150"/>
      <c r="R435" s="150"/>
      <c r="S435" s="150"/>
      <c r="T435" s="150"/>
      <c r="U435" s="150"/>
      <c r="V435" s="150"/>
      <c r="W435" s="150"/>
      <c r="X435" s="150"/>
      <c r="Y435" s="150"/>
      <c r="Z435" s="150"/>
      <c r="AA435" s="150"/>
      <c r="CI435" s="1"/>
    </row>
    <row r="436" spans="1:87" x14ac:dyDescent="0.25">
      <c r="A436" s="5" t="s">
        <v>408</v>
      </c>
      <c r="B436" s="5" t="s">
        <v>713</v>
      </c>
      <c r="C436" s="5" t="s">
        <v>459</v>
      </c>
      <c r="D436" s="5" t="s">
        <v>422</v>
      </c>
      <c r="E436" s="52">
        <f t="shared" ca="1" si="6"/>
        <v>26484</v>
      </c>
      <c r="F436" s="5">
        <v>56</v>
      </c>
      <c r="G436" s="50">
        <v>22771</v>
      </c>
      <c r="H436" s="5">
        <v>560603</v>
      </c>
      <c r="I436" s="50">
        <v>31342</v>
      </c>
      <c r="J436" s="5" t="s">
        <v>466</v>
      </c>
      <c r="K436" s="150"/>
      <c r="L436" s="150"/>
      <c r="M436" s="150"/>
      <c r="N436" s="150"/>
      <c r="O436" s="150"/>
      <c r="P436" s="150"/>
      <c r="Q436" s="150"/>
      <c r="R436" s="150"/>
      <c r="S436" s="150"/>
      <c r="T436" s="150"/>
      <c r="U436" s="150"/>
      <c r="V436" s="150"/>
      <c r="W436" s="150"/>
      <c r="X436" s="150"/>
      <c r="Y436" s="150"/>
      <c r="Z436" s="150"/>
      <c r="AA436" s="150"/>
      <c r="CI436" s="1"/>
    </row>
    <row r="437" spans="1:87" x14ac:dyDescent="0.25">
      <c r="A437" s="5" t="s">
        <v>408</v>
      </c>
      <c r="B437" s="5" t="s">
        <v>766</v>
      </c>
      <c r="C437" s="5" t="s">
        <v>556</v>
      </c>
      <c r="D437" s="5" t="s">
        <v>767</v>
      </c>
      <c r="E437" s="52">
        <f t="shared" ca="1" si="6"/>
        <v>26436</v>
      </c>
      <c r="F437" s="5">
        <v>56</v>
      </c>
      <c r="G437" s="50">
        <v>22573</v>
      </c>
      <c r="H437" s="5">
        <v>560540</v>
      </c>
      <c r="I437" s="50">
        <v>31157</v>
      </c>
      <c r="J437" s="5" t="s">
        <v>466</v>
      </c>
      <c r="K437" s="150"/>
      <c r="L437" s="150"/>
      <c r="M437" s="150"/>
      <c r="N437" s="150"/>
      <c r="O437" s="150"/>
      <c r="P437" s="150"/>
      <c r="Q437" s="150"/>
      <c r="R437" s="150"/>
      <c r="S437" s="150"/>
      <c r="T437" s="150"/>
      <c r="U437" s="150"/>
      <c r="V437" s="150"/>
      <c r="W437" s="150"/>
      <c r="X437" s="150"/>
      <c r="Y437" s="150"/>
      <c r="Z437" s="150"/>
      <c r="AA437" s="150"/>
      <c r="CI437" s="1"/>
    </row>
    <row r="438" spans="1:87" x14ac:dyDescent="0.25">
      <c r="A438" s="5" t="s">
        <v>408</v>
      </c>
      <c r="B438" s="5" t="s">
        <v>490</v>
      </c>
      <c r="C438" s="5" t="s">
        <v>641</v>
      </c>
      <c r="D438" s="5" t="s">
        <v>425</v>
      </c>
      <c r="E438" s="52">
        <f t="shared" ca="1" si="6"/>
        <v>23112</v>
      </c>
      <c r="F438" s="5">
        <v>57</v>
      </c>
      <c r="G438" s="50">
        <v>22536</v>
      </c>
      <c r="H438" s="5">
        <v>560607</v>
      </c>
      <c r="I438" s="50">
        <v>31145</v>
      </c>
      <c r="J438" s="5" t="s">
        <v>466</v>
      </c>
      <c r="K438" s="150"/>
      <c r="L438" s="150"/>
      <c r="M438" s="150"/>
      <c r="N438" s="150"/>
      <c r="O438" s="150"/>
      <c r="P438" s="150"/>
      <c r="Q438" s="150"/>
      <c r="R438" s="150"/>
      <c r="S438" s="150"/>
      <c r="T438" s="150"/>
      <c r="U438" s="150"/>
      <c r="V438" s="150"/>
      <c r="W438" s="150"/>
      <c r="X438" s="150"/>
      <c r="Y438" s="150"/>
      <c r="Z438" s="150"/>
      <c r="AA438" s="150"/>
      <c r="CI438" s="1"/>
    </row>
    <row r="439" spans="1:87" x14ac:dyDescent="0.25">
      <c r="A439" s="5" t="s">
        <v>408</v>
      </c>
      <c r="B439" s="5" t="s">
        <v>694</v>
      </c>
      <c r="C439" s="5" t="s">
        <v>527</v>
      </c>
      <c r="D439" s="5" t="s">
        <v>619</v>
      </c>
      <c r="E439" s="52">
        <f t="shared" ca="1" si="6"/>
        <v>29916</v>
      </c>
      <c r="F439" s="5">
        <v>57</v>
      </c>
      <c r="G439" s="50">
        <v>22374</v>
      </c>
      <c r="H439" s="5">
        <v>560612</v>
      </c>
      <c r="I439" s="50">
        <v>31170</v>
      </c>
      <c r="J439" s="5" t="s">
        <v>466</v>
      </c>
      <c r="K439" s="150"/>
      <c r="L439" s="150"/>
      <c r="M439" s="150"/>
      <c r="N439" s="150"/>
      <c r="O439" s="150"/>
      <c r="P439" s="150"/>
      <c r="Q439" s="150"/>
      <c r="R439" s="150"/>
      <c r="S439" s="150"/>
      <c r="T439" s="150"/>
      <c r="U439" s="150"/>
      <c r="V439" s="150"/>
      <c r="W439" s="150"/>
      <c r="X439" s="150"/>
      <c r="Y439" s="150"/>
      <c r="Z439" s="150"/>
      <c r="AA439" s="150"/>
      <c r="CI439" s="1"/>
    </row>
    <row r="440" spans="1:87" x14ac:dyDescent="0.25">
      <c r="A440" s="5" t="s">
        <v>408</v>
      </c>
      <c r="B440" s="5" t="s">
        <v>592</v>
      </c>
      <c r="C440" s="5" t="s">
        <v>453</v>
      </c>
      <c r="D440" s="5" t="s">
        <v>445</v>
      </c>
      <c r="E440" s="52">
        <f t="shared" ca="1" si="6"/>
        <v>20100</v>
      </c>
      <c r="F440" s="5">
        <v>56</v>
      </c>
      <c r="G440" s="50">
        <v>22752</v>
      </c>
      <c r="H440" s="5">
        <v>560609</v>
      </c>
      <c r="I440" s="50">
        <v>31294</v>
      </c>
      <c r="J440" s="5" t="s">
        <v>466</v>
      </c>
      <c r="K440" s="150"/>
      <c r="L440" s="150"/>
      <c r="M440" s="150"/>
      <c r="N440" s="150"/>
      <c r="O440" s="150"/>
      <c r="P440" s="150"/>
      <c r="Q440" s="150"/>
      <c r="R440" s="150"/>
      <c r="S440" s="150"/>
      <c r="T440" s="150"/>
      <c r="U440" s="150"/>
      <c r="V440" s="150"/>
      <c r="W440" s="150"/>
      <c r="X440" s="150"/>
      <c r="Y440" s="150"/>
      <c r="Z440" s="150"/>
      <c r="AA440" s="150"/>
      <c r="CI440" s="1"/>
    </row>
    <row r="441" spans="1:87" x14ac:dyDescent="0.25">
      <c r="A441" s="5" t="s">
        <v>413</v>
      </c>
      <c r="B441" s="5" t="s">
        <v>665</v>
      </c>
      <c r="C441" s="5" t="s">
        <v>513</v>
      </c>
      <c r="D441" s="5" t="s">
        <v>731</v>
      </c>
      <c r="E441" s="52">
        <f t="shared" ca="1" si="6"/>
        <v>26880</v>
      </c>
      <c r="F441" s="5">
        <v>55</v>
      </c>
      <c r="G441" s="50">
        <v>23073</v>
      </c>
      <c r="H441" s="5">
        <v>560611</v>
      </c>
      <c r="I441" s="50">
        <v>31187</v>
      </c>
      <c r="J441" s="5" t="s">
        <v>466</v>
      </c>
      <c r="K441" s="150"/>
      <c r="L441" s="150"/>
      <c r="M441" s="150"/>
      <c r="N441" s="150"/>
      <c r="O441" s="150"/>
      <c r="P441" s="150"/>
      <c r="Q441" s="150"/>
      <c r="R441" s="150"/>
      <c r="S441" s="150"/>
      <c r="T441" s="150"/>
      <c r="U441" s="150"/>
      <c r="V441" s="150"/>
      <c r="W441" s="150"/>
      <c r="X441" s="150"/>
      <c r="Y441" s="150"/>
      <c r="Z441" s="150"/>
      <c r="AA441" s="150"/>
      <c r="CI441" s="1"/>
    </row>
    <row r="442" spans="1:87" x14ac:dyDescent="0.25">
      <c r="A442" s="5" t="s">
        <v>408</v>
      </c>
      <c r="B442" s="5" t="s">
        <v>492</v>
      </c>
      <c r="C442" s="5" t="s">
        <v>724</v>
      </c>
      <c r="D442" s="5" t="s">
        <v>619</v>
      </c>
      <c r="E442" s="52">
        <f t="shared" ca="1" si="6"/>
        <v>22800</v>
      </c>
      <c r="F442" s="5">
        <v>55</v>
      </c>
      <c r="G442" s="50">
        <v>23209</v>
      </c>
      <c r="H442" s="5">
        <v>560608</v>
      </c>
      <c r="I442" s="50">
        <v>31300</v>
      </c>
      <c r="J442" s="5" t="s">
        <v>412</v>
      </c>
      <c r="K442" s="150"/>
      <c r="L442" s="150"/>
      <c r="M442" s="150"/>
      <c r="N442" s="150"/>
      <c r="O442" s="150"/>
      <c r="P442" s="150"/>
      <c r="Q442" s="150"/>
      <c r="R442" s="150"/>
      <c r="S442" s="150"/>
      <c r="T442" s="150"/>
      <c r="U442" s="150"/>
      <c r="V442" s="150"/>
      <c r="W442" s="150"/>
      <c r="X442" s="150"/>
      <c r="Y442" s="150"/>
      <c r="Z442" s="150"/>
      <c r="AA442" s="150"/>
      <c r="CI442" s="1"/>
    </row>
    <row r="443" spans="1:87" x14ac:dyDescent="0.25">
      <c r="A443" s="5" t="s">
        <v>408</v>
      </c>
      <c r="B443" s="5" t="s">
        <v>544</v>
      </c>
      <c r="C443" s="5" t="s">
        <v>550</v>
      </c>
      <c r="D443" s="5" t="s">
        <v>416</v>
      </c>
      <c r="E443" s="52">
        <f t="shared" ca="1" si="6"/>
        <v>29772</v>
      </c>
      <c r="F443" s="5">
        <v>61</v>
      </c>
      <c r="G443" s="50">
        <v>21036</v>
      </c>
      <c r="H443" s="5">
        <v>560932</v>
      </c>
      <c r="I443" s="50">
        <v>31552</v>
      </c>
      <c r="J443" s="5" t="s">
        <v>412</v>
      </c>
      <c r="K443" s="150"/>
      <c r="L443" s="150"/>
      <c r="M443" s="150"/>
      <c r="N443" s="150"/>
      <c r="O443" s="150"/>
      <c r="P443" s="150"/>
      <c r="Q443" s="150"/>
      <c r="R443" s="150"/>
      <c r="S443" s="150"/>
      <c r="T443" s="150"/>
      <c r="U443" s="150"/>
      <c r="V443" s="150"/>
      <c r="W443" s="150"/>
      <c r="X443" s="150"/>
      <c r="Y443" s="150"/>
      <c r="Z443" s="150"/>
      <c r="AA443" s="150"/>
      <c r="CI443" s="1"/>
    </row>
    <row r="444" spans="1:87" x14ac:dyDescent="0.25">
      <c r="A444" s="5" t="s">
        <v>408</v>
      </c>
      <c r="B444" s="5" t="s">
        <v>495</v>
      </c>
      <c r="C444" s="5" t="s">
        <v>532</v>
      </c>
      <c r="D444" s="5" t="s">
        <v>416</v>
      </c>
      <c r="E444" s="52">
        <f t="shared" ca="1" si="6"/>
        <v>21228</v>
      </c>
      <c r="F444" s="5">
        <v>59</v>
      </c>
      <c r="G444" s="50">
        <v>21555</v>
      </c>
      <c r="H444" s="5">
        <v>560615</v>
      </c>
      <c r="I444" s="50">
        <v>31544</v>
      </c>
      <c r="J444" s="5" t="s">
        <v>412</v>
      </c>
      <c r="K444" s="150"/>
      <c r="L444" s="150"/>
      <c r="M444" s="150"/>
      <c r="N444" s="150"/>
      <c r="O444" s="150"/>
      <c r="P444" s="150"/>
      <c r="Q444" s="150"/>
      <c r="R444" s="150"/>
      <c r="S444" s="150"/>
      <c r="T444" s="150"/>
      <c r="U444" s="150"/>
      <c r="V444" s="150"/>
      <c r="W444" s="150"/>
      <c r="X444" s="150"/>
      <c r="Y444" s="150"/>
      <c r="Z444" s="150"/>
      <c r="AA444" s="150"/>
      <c r="CI444" s="1"/>
    </row>
    <row r="445" spans="1:87" x14ac:dyDescent="0.25">
      <c r="A445" s="5" t="s">
        <v>413</v>
      </c>
      <c r="B445" s="5" t="s">
        <v>437</v>
      </c>
      <c r="C445" s="5" t="s">
        <v>489</v>
      </c>
      <c r="D445" s="5" t="s">
        <v>416</v>
      </c>
      <c r="E445" s="52">
        <f t="shared" ca="1" si="6"/>
        <v>19920</v>
      </c>
      <c r="F445" s="5">
        <v>56</v>
      </c>
      <c r="G445" s="50">
        <v>22623</v>
      </c>
      <c r="H445" s="5">
        <v>560613</v>
      </c>
      <c r="I445" s="50">
        <v>31474</v>
      </c>
      <c r="J445" s="5" t="s">
        <v>412</v>
      </c>
      <c r="K445" s="150"/>
      <c r="L445" s="150"/>
      <c r="M445" s="150"/>
      <c r="N445" s="150"/>
      <c r="O445" s="150"/>
      <c r="P445" s="150"/>
      <c r="Q445" s="150"/>
      <c r="R445" s="150"/>
      <c r="S445" s="150"/>
      <c r="T445" s="150"/>
      <c r="U445" s="150"/>
      <c r="V445" s="150"/>
      <c r="W445" s="150"/>
      <c r="X445" s="150"/>
      <c r="Y445" s="150"/>
      <c r="Z445" s="150"/>
      <c r="AA445" s="150"/>
      <c r="CI445" s="1"/>
    </row>
    <row r="446" spans="1:87" x14ac:dyDescent="0.25">
      <c r="A446" s="5" t="s">
        <v>413</v>
      </c>
      <c r="B446" s="5" t="s">
        <v>544</v>
      </c>
      <c r="C446" s="5" t="s">
        <v>682</v>
      </c>
      <c r="D446" s="5" t="s">
        <v>416</v>
      </c>
      <c r="E446" s="52">
        <f t="shared" ca="1" si="6"/>
        <v>19404</v>
      </c>
      <c r="F446" s="5">
        <v>56</v>
      </c>
      <c r="G446" s="50">
        <v>22809</v>
      </c>
      <c r="H446" s="5">
        <v>560617</v>
      </c>
      <c r="I446" s="50">
        <v>31742</v>
      </c>
      <c r="J446" s="5" t="s">
        <v>412</v>
      </c>
      <c r="K446" s="150"/>
      <c r="L446" s="150"/>
      <c r="M446" s="150"/>
      <c r="N446" s="150"/>
      <c r="O446" s="150"/>
      <c r="P446" s="150"/>
      <c r="Q446" s="150"/>
      <c r="R446" s="150"/>
      <c r="S446" s="150"/>
      <c r="T446" s="150"/>
      <c r="U446" s="150"/>
      <c r="V446" s="150"/>
      <c r="W446" s="150"/>
      <c r="X446" s="150"/>
      <c r="Y446" s="150"/>
      <c r="Z446" s="150"/>
      <c r="AA446" s="150"/>
      <c r="CI446" s="1"/>
    </row>
    <row r="447" spans="1:87" x14ac:dyDescent="0.25">
      <c r="A447" s="5" t="s">
        <v>408</v>
      </c>
      <c r="B447" s="5" t="s">
        <v>495</v>
      </c>
      <c r="C447" s="5" t="s">
        <v>444</v>
      </c>
      <c r="D447" s="5" t="s">
        <v>768</v>
      </c>
      <c r="E447" s="52">
        <f t="shared" ca="1" si="6"/>
        <v>25884</v>
      </c>
      <c r="F447" s="5">
        <v>58</v>
      </c>
      <c r="G447" s="50">
        <v>22169</v>
      </c>
      <c r="H447" s="5">
        <v>560621</v>
      </c>
      <c r="I447" s="50">
        <v>31756</v>
      </c>
      <c r="J447" s="5" t="s">
        <v>412</v>
      </c>
      <c r="K447" s="150"/>
      <c r="L447" s="150"/>
      <c r="M447" s="150"/>
      <c r="N447" s="150"/>
      <c r="O447" s="150"/>
      <c r="P447" s="150"/>
      <c r="Q447" s="150"/>
      <c r="R447" s="150"/>
      <c r="S447" s="150"/>
      <c r="T447" s="150"/>
      <c r="U447" s="150"/>
      <c r="V447" s="150"/>
      <c r="W447" s="150"/>
      <c r="X447" s="150"/>
      <c r="Y447" s="150"/>
      <c r="Z447" s="150"/>
      <c r="AA447" s="150"/>
      <c r="CI447" s="1"/>
    </row>
    <row r="448" spans="1:87" x14ac:dyDescent="0.25">
      <c r="A448" s="5" t="s">
        <v>408</v>
      </c>
      <c r="B448" s="5" t="s">
        <v>611</v>
      </c>
      <c r="C448" s="5" t="s">
        <v>512</v>
      </c>
      <c r="D448" s="5" t="s">
        <v>425</v>
      </c>
      <c r="E448" s="52">
        <f t="shared" ca="1" si="6"/>
        <v>19068</v>
      </c>
      <c r="F448" s="5">
        <v>55</v>
      </c>
      <c r="G448" s="50">
        <v>23019</v>
      </c>
      <c r="H448" s="5">
        <v>560622</v>
      </c>
      <c r="I448" s="50">
        <v>31700</v>
      </c>
      <c r="J448" s="5" t="s">
        <v>412</v>
      </c>
      <c r="K448" s="150"/>
      <c r="L448" s="150"/>
      <c r="M448" s="150"/>
      <c r="N448" s="150"/>
      <c r="O448" s="150"/>
      <c r="P448" s="150"/>
      <c r="Q448" s="150"/>
      <c r="R448" s="150"/>
      <c r="S448" s="150"/>
      <c r="T448" s="150"/>
      <c r="U448" s="150"/>
      <c r="V448" s="150"/>
      <c r="W448" s="150"/>
      <c r="X448" s="150"/>
      <c r="Y448" s="150"/>
      <c r="Z448" s="150"/>
      <c r="AA448" s="150"/>
      <c r="CI448" s="1"/>
    </row>
    <row r="449" spans="1:87" x14ac:dyDescent="0.25">
      <c r="A449" s="5" t="s">
        <v>408</v>
      </c>
      <c r="B449" s="5" t="s">
        <v>549</v>
      </c>
      <c r="C449" s="5" t="s">
        <v>550</v>
      </c>
      <c r="D449" s="5" t="s">
        <v>769</v>
      </c>
      <c r="E449" s="52">
        <f t="shared" ca="1" si="6"/>
        <v>19332</v>
      </c>
      <c r="F449" s="5">
        <v>58</v>
      </c>
      <c r="G449" s="50">
        <v>21972</v>
      </c>
      <c r="H449" s="5">
        <v>560625</v>
      </c>
      <c r="I449" s="50">
        <v>31437</v>
      </c>
      <c r="J449" s="5" t="s">
        <v>412</v>
      </c>
      <c r="K449" s="150"/>
      <c r="L449" s="150"/>
      <c r="M449" s="150"/>
      <c r="N449" s="150"/>
      <c r="O449" s="150"/>
      <c r="P449" s="150"/>
      <c r="Q449" s="150"/>
      <c r="R449" s="150"/>
      <c r="S449" s="150"/>
      <c r="T449" s="150"/>
      <c r="U449" s="150"/>
      <c r="V449" s="150"/>
      <c r="W449" s="150"/>
      <c r="X449" s="150"/>
      <c r="Y449" s="150"/>
      <c r="Z449" s="150"/>
      <c r="AA449" s="150"/>
      <c r="CI449" s="1"/>
    </row>
    <row r="450" spans="1:87" x14ac:dyDescent="0.25">
      <c r="A450" s="5" t="s">
        <v>413</v>
      </c>
      <c r="B450" s="5" t="s">
        <v>514</v>
      </c>
      <c r="C450" s="5" t="s">
        <v>609</v>
      </c>
      <c r="D450" s="5" t="s">
        <v>416</v>
      </c>
      <c r="E450" s="52">
        <f t="shared" ca="1" si="6"/>
        <v>30876</v>
      </c>
      <c r="F450" s="5">
        <v>61</v>
      </c>
      <c r="G450" s="50">
        <v>21036</v>
      </c>
      <c r="H450" s="5">
        <v>560539</v>
      </c>
      <c r="I450" s="50">
        <v>31552</v>
      </c>
      <c r="J450" s="5" t="s">
        <v>412</v>
      </c>
      <c r="K450" s="150"/>
      <c r="L450" s="150"/>
      <c r="M450" s="150"/>
      <c r="N450" s="150"/>
      <c r="O450" s="150"/>
      <c r="P450" s="150"/>
      <c r="Q450" s="150"/>
      <c r="R450" s="150"/>
      <c r="S450" s="150"/>
      <c r="T450" s="150"/>
      <c r="U450" s="150"/>
      <c r="V450" s="150"/>
      <c r="W450" s="150"/>
      <c r="X450" s="150"/>
      <c r="Y450" s="150"/>
      <c r="Z450" s="150"/>
      <c r="AA450" s="150"/>
      <c r="CI450" s="1"/>
    </row>
    <row r="451" spans="1:87" x14ac:dyDescent="0.25">
      <c r="A451" s="5" t="s">
        <v>413</v>
      </c>
      <c r="B451" s="5" t="s">
        <v>594</v>
      </c>
      <c r="C451" s="5" t="s">
        <v>539</v>
      </c>
      <c r="D451" s="5" t="s">
        <v>416</v>
      </c>
      <c r="E451" s="52">
        <f t="shared" ca="1" si="6"/>
        <v>25332</v>
      </c>
      <c r="F451" s="5">
        <v>60</v>
      </c>
      <c r="G451" s="50">
        <v>21211</v>
      </c>
      <c r="H451" s="5">
        <v>560626</v>
      </c>
      <c r="I451" s="50">
        <v>31667</v>
      </c>
      <c r="J451" s="5" t="s">
        <v>412</v>
      </c>
      <c r="K451" s="150"/>
      <c r="L451" s="150"/>
      <c r="M451" s="150"/>
      <c r="N451" s="150"/>
      <c r="O451" s="150"/>
      <c r="P451" s="150"/>
      <c r="Q451" s="150"/>
      <c r="R451" s="150"/>
      <c r="S451" s="150"/>
      <c r="T451" s="150"/>
      <c r="U451" s="150"/>
      <c r="V451" s="150"/>
      <c r="W451" s="150"/>
      <c r="X451" s="150"/>
      <c r="Y451" s="150"/>
      <c r="Z451" s="150"/>
      <c r="AA451" s="150"/>
      <c r="CI451" s="1"/>
    </row>
    <row r="452" spans="1:87" x14ac:dyDescent="0.25">
      <c r="A452" s="5" t="s">
        <v>413</v>
      </c>
      <c r="B452" s="5" t="s">
        <v>450</v>
      </c>
      <c r="C452" s="5" t="s">
        <v>761</v>
      </c>
      <c r="D452" s="5" t="s">
        <v>416</v>
      </c>
      <c r="E452" s="52">
        <f t="shared" ca="1" si="6"/>
        <v>29280</v>
      </c>
      <c r="F452" s="5">
        <v>53</v>
      </c>
      <c r="G452" s="50">
        <v>23662</v>
      </c>
      <c r="H452" s="5">
        <v>560631</v>
      </c>
      <c r="I452" s="50">
        <v>31505</v>
      </c>
      <c r="J452" s="5" t="s">
        <v>412</v>
      </c>
      <c r="K452" s="150"/>
      <c r="L452" s="150"/>
      <c r="M452" s="150"/>
      <c r="N452" s="150"/>
      <c r="O452" s="150"/>
      <c r="P452" s="150"/>
      <c r="Q452" s="150"/>
      <c r="R452" s="150"/>
      <c r="S452" s="150"/>
      <c r="T452" s="150"/>
      <c r="U452" s="150"/>
      <c r="V452" s="150"/>
      <c r="W452" s="150"/>
      <c r="X452" s="150"/>
      <c r="Y452" s="150"/>
      <c r="Z452" s="150"/>
      <c r="AA452" s="150"/>
      <c r="CI452" s="1"/>
    </row>
    <row r="453" spans="1:87" x14ac:dyDescent="0.25">
      <c r="A453" s="5" t="s">
        <v>413</v>
      </c>
      <c r="B453" s="5" t="s">
        <v>681</v>
      </c>
      <c r="C453" s="5" t="s">
        <v>770</v>
      </c>
      <c r="D453" s="5" t="s">
        <v>416</v>
      </c>
      <c r="E453" s="52">
        <f t="shared" ca="1" si="6"/>
        <v>25932</v>
      </c>
      <c r="F453" s="5">
        <v>60</v>
      </c>
      <c r="G453" s="50">
        <v>21450</v>
      </c>
      <c r="H453" s="5">
        <v>560667</v>
      </c>
      <c r="I453" s="50">
        <v>31459</v>
      </c>
      <c r="J453" s="5" t="s">
        <v>417</v>
      </c>
      <c r="K453" s="150"/>
      <c r="L453" s="150"/>
      <c r="M453" s="150"/>
      <c r="N453" s="150"/>
      <c r="O453" s="150"/>
      <c r="P453" s="150"/>
      <c r="Q453" s="150"/>
      <c r="R453" s="150"/>
      <c r="S453" s="150"/>
      <c r="T453" s="150"/>
      <c r="U453" s="150"/>
      <c r="V453" s="150"/>
      <c r="W453" s="150"/>
      <c r="X453" s="150"/>
      <c r="Y453" s="150"/>
      <c r="Z453" s="150"/>
      <c r="AA453" s="150"/>
      <c r="CI453" s="1"/>
    </row>
    <row r="454" spans="1:87" x14ac:dyDescent="0.25">
      <c r="A454" s="5" t="s">
        <v>413</v>
      </c>
      <c r="B454" s="5" t="s">
        <v>662</v>
      </c>
      <c r="C454" s="5" t="s">
        <v>721</v>
      </c>
      <c r="D454" s="5" t="s">
        <v>416</v>
      </c>
      <c r="E454" s="52">
        <f t="shared" ca="1" si="6"/>
        <v>23892</v>
      </c>
      <c r="F454" s="5">
        <v>58</v>
      </c>
      <c r="G454" s="50">
        <v>21983</v>
      </c>
      <c r="H454" s="5">
        <v>560583</v>
      </c>
      <c r="I454" s="50">
        <v>31500</v>
      </c>
      <c r="J454" s="5" t="s">
        <v>417</v>
      </c>
      <c r="K454" s="150"/>
      <c r="L454" s="150"/>
      <c r="M454" s="150"/>
      <c r="N454" s="150"/>
      <c r="O454" s="150"/>
      <c r="P454" s="150"/>
      <c r="Q454" s="150"/>
      <c r="R454" s="150"/>
      <c r="S454" s="150"/>
      <c r="T454" s="150"/>
      <c r="U454" s="150"/>
      <c r="V454" s="150"/>
      <c r="W454" s="150"/>
      <c r="X454" s="150"/>
      <c r="Y454" s="150"/>
      <c r="Z454" s="150"/>
      <c r="AA454" s="150"/>
      <c r="CI454" s="1"/>
    </row>
    <row r="455" spans="1:87" x14ac:dyDescent="0.25">
      <c r="A455" s="5" t="s">
        <v>408</v>
      </c>
      <c r="B455" s="5" t="s">
        <v>546</v>
      </c>
      <c r="C455" s="5" t="s">
        <v>185</v>
      </c>
      <c r="D455" s="5" t="s">
        <v>771</v>
      </c>
      <c r="E455" s="52">
        <f t="shared" ca="1" si="6"/>
        <v>24576</v>
      </c>
      <c r="F455" s="5">
        <v>64</v>
      </c>
      <c r="G455" s="50">
        <v>19765</v>
      </c>
      <c r="H455" s="5">
        <v>560635</v>
      </c>
      <c r="I455" s="50">
        <v>31507</v>
      </c>
      <c r="J455" s="5" t="s">
        <v>417</v>
      </c>
      <c r="K455" s="150"/>
      <c r="L455" s="150"/>
      <c r="M455" s="150"/>
      <c r="N455" s="150"/>
      <c r="O455" s="150"/>
      <c r="P455" s="150"/>
      <c r="Q455" s="150"/>
      <c r="R455" s="150"/>
      <c r="S455" s="150"/>
      <c r="T455" s="150"/>
      <c r="U455" s="150"/>
      <c r="V455" s="150"/>
      <c r="W455" s="150"/>
      <c r="X455" s="150"/>
      <c r="Y455" s="150"/>
      <c r="Z455" s="150"/>
      <c r="AA455" s="150"/>
      <c r="CI455" s="1"/>
    </row>
    <row r="456" spans="1:87" x14ac:dyDescent="0.25">
      <c r="A456" s="5" t="s">
        <v>408</v>
      </c>
      <c r="B456" s="5" t="s">
        <v>730</v>
      </c>
      <c r="C456" s="5" t="s">
        <v>533</v>
      </c>
      <c r="D456" s="5" t="s">
        <v>482</v>
      </c>
      <c r="E456" s="52">
        <f t="shared" ca="1" si="6"/>
        <v>30144</v>
      </c>
      <c r="F456" s="5">
        <v>53</v>
      </c>
      <c r="G456" s="50">
        <v>23879</v>
      </c>
      <c r="H456" s="5">
        <v>560640</v>
      </c>
      <c r="I456" s="50">
        <v>31537</v>
      </c>
      <c r="J456" s="5" t="s">
        <v>417</v>
      </c>
      <c r="K456" s="150"/>
      <c r="L456" s="150"/>
      <c r="M456" s="150"/>
      <c r="N456" s="150"/>
      <c r="O456" s="150"/>
      <c r="P456" s="150"/>
      <c r="Q456" s="150"/>
      <c r="R456" s="150"/>
      <c r="S456" s="150"/>
      <c r="T456" s="150"/>
      <c r="U456" s="150"/>
      <c r="V456" s="150"/>
      <c r="W456" s="150"/>
      <c r="X456" s="150"/>
      <c r="Y456" s="150"/>
      <c r="Z456" s="150"/>
      <c r="AA456" s="150"/>
      <c r="CI456" s="1"/>
    </row>
    <row r="457" spans="1:87" x14ac:dyDescent="0.25">
      <c r="A457" s="5" t="s">
        <v>408</v>
      </c>
      <c r="B457" s="5" t="s">
        <v>652</v>
      </c>
      <c r="C457" s="5" t="s">
        <v>459</v>
      </c>
      <c r="D457" s="5" t="s">
        <v>772</v>
      </c>
      <c r="E457" s="52">
        <f t="shared" ca="1" si="6"/>
        <v>22620</v>
      </c>
      <c r="F457" s="5">
        <v>55</v>
      </c>
      <c r="G457" s="50">
        <v>22938</v>
      </c>
      <c r="H457" s="5">
        <v>560574</v>
      </c>
      <c r="I457" s="50">
        <v>31497</v>
      </c>
      <c r="J457" s="5" t="s">
        <v>417</v>
      </c>
      <c r="K457" s="150"/>
      <c r="L457" s="150"/>
      <c r="M457" s="150"/>
      <c r="N457" s="150"/>
      <c r="O457" s="150"/>
      <c r="P457" s="150"/>
      <c r="Q457" s="150"/>
      <c r="R457" s="150"/>
      <c r="S457" s="150"/>
      <c r="T457" s="150"/>
      <c r="U457" s="150"/>
      <c r="V457" s="150"/>
      <c r="W457" s="150"/>
      <c r="X457" s="150"/>
      <c r="Y457" s="150"/>
      <c r="Z457" s="150"/>
      <c r="AA457" s="150"/>
      <c r="CI457" s="1"/>
    </row>
    <row r="458" spans="1:87" x14ac:dyDescent="0.25">
      <c r="A458" s="5" t="s">
        <v>413</v>
      </c>
      <c r="B458" s="5" t="s">
        <v>521</v>
      </c>
      <c r="C458" s="5" t="s">
        <v>773</v>
      </c>
      <c r="D458" s="5" t="s">
        <v>416</v>
      </c>
      <c r="E458" s="52">
        <f t="shared" ca="1" si="6"/>
        <v>24852</v>
      </c>
      <c r="F458" s="5">
        <v>55</v>
      </c>
      <c r="G458" s="50">
        <v>23160</v>
      </c>
      <c r="H458" s="5">
        <v>560649</v>
      </c>
      <c r="I458" s="50">
        <v>31438</v>
      </c>
      <c r="J458" s="5" t="s">
        <v>417</v>
      </c>
      <c r="K458" s="150"/>
      <c r="L458" s="150"/>
      <c r="M458" s="150"/>
      <c r="N458" s="150"/>
      <c r="O458" s="150"/>
      <c r="P458" s="150"/>
      <c r="Q458" s="150"/>
      <c r="R458" s="150"/>
      <c r="S458" s="150"/>
      <c r="T458" s="150"/>
      <c r="U458" s="150"/>
      <c r="V458" s="150"/>
      <c r="W458" s="150"/>
      <c r="X458" s="150"/>
      <c r="Y458" s="150"/>
      <c r="Z458" s="150"/>
      <c r="AA458" s="150"/>
      <c r="CI458" s="1"/>
    </row>
    <row r="459" spans="1:87" x14ac:dyDescent="0.25">
      <c r="A459" s="5" t="s">
        <v>408</v>
      </c>
      <c r="B459" s="5" t="s">
        <v>662</v>
      </c>
      <c r="C459" s="5" t="s">
        <v>774</v>
      </c>
      <c r="D459" s="5" t="s">
        <v>460</v>
      </c>
      <c r="E459" s="52">
        <f t="shared" ca="1" si="6"/>
        <v>22788</v>
      </c>
      <c r="F459" s="5">
        <v>55</v>
      </c>
      <c r="G459" s="50">
        <v>23261</v>
      </c>
      <c r="H459" s="5">
        <v>560645</v>
      </c>
      <c r="I459" s="50">
        <v>31692</v>
      </c>
      <c r="J459" s="5" t="s">
        <v>417</v>
      </c>
      <c r="K459" s="150"/>
      <c r="L459" s="150"/>
      <c r="M459" s="150"/>
      <c r="N459" s="150"/>
      <c r="O459" s="150"/>
      <c r="P459" s="150"/>
      <c r="Q459" s="150"/>
      <c r="R459" s="150"/>
      <c r="S459" s="150"/>
      <c r="T459" s="150"/>
      <c r="U459" s="150"/>
      <c r="V459" s="150"/>
      <c r="W459" s="150"/>
      <c r="X459" s="150"/>
      <c r="Y459" s="150"/>
      <c r="Z459" s="150"/>
      <c r="AA459" s="150"/>
      <c r="CI459" s="1"/>
    </row>
    <row r="460" spans="1:87" x14ac:dyDescent="0.25">
      <c r="A460" s="5" t="s">
        <v>408</v>
      </c>
      <c r="B460" s="5" t="s">
        <v>626</v>
      </c>
      <c r="C460" s="5" t="s">
        <v>444</v>
      </c>
      <c r="D460" s="5" t="s">
        <v>416</v>
      </c>
      <c r="E460" s="52">
        <f t="shared" ca="1" si="6"/>
        <v>26124</v>
      </c>
      <c r="F460" s="5">
        <v>55</v>
      </c>
      <c r="G460" s="50">
        <v>23036</v>
      </c>
      <c r="H460" s="5">
        <v>560646</v>
      </c>
      <c r="I460" s="50">
        <v>31754</v>
      </c>
      <c r="J460" s="5" t="s">
        <v>417</v>
      </c>
      <c r="K460" s="150"/>
      <c r="L460" s="150"/>
      <c r="M460" s="150"/>
      <c r="N460" s="150"/>
      <c r="O460" s="150"/>
      <c r="P460" s="150"/>
      <c r="Q460" s="150"/>
      <c r="R460" s="150"/>
      <c r="S460" s="150"/>
      <c r="T460" s="150"/>
      <c r="U460" s="150"/>
      <c r="V460" s="150"/>
      <c r="W460" s="150"/>
      <c r="X460" s="150"/>
      <c r="Y460" s="150"/>
      <c r="Z460" s="150"/>
      <c r="AA460" s="150"/>
      <c r="CI460" s="1"/>
    </row>
    <row r="461" spans="1:87" x14ac:dyDescent="0.25">
      <c r="A461" s="5" t="s">
        <v>408</v>
      </c>
      <c r="B461" s="5" t="s">
        <v>499</v>
      </c>
      <c r="C461" s="5" t="s">
        <v>155</v>
      </c>
      <c r="D461" s="5" t="s">
        <v>460</v>
      </c>
      <c r="E461" s="52">
        <f t="shared" ca="1" si="6"/>
        <v>19860</v>
      </c>
      <c r="F461" s="5">
        <v>54</v>
      </c>
      <c r="G461" s="50">
        <v>23433</v>
      </c>
      <c r="H461" s="5">
        <v>560575</v>
      </c>
      <c r="I461" s="50">
        <v>31726</v>
      </c>
      <c r="J461" s="5" t="s">
        <v>417</v>
      </c>
      <c r="K461" s="150"/>
      <c r="L461" s="150"/>
      <c r="M461" s="150"/>
      <c r="N461" s="150"/>
      <c r="O461" s="150"/>
      <c r="P461" s="150"/>
      <c r="Q461" s="150"/>
      <c r="R461" s="150"/>
      <c r="S461" s="150"/>
      <c r="T461" s="150"/>
      <c r="U461" s="150"/>
      <c r="V461" s="150"/>
      <c r="W461" s="150"/>
      <c r="X461" s="150"/>
      <c r="Y461" s="150"/>
      <c r="Z461" s="150"/>
      <c r="AA461" s="150"/>
      <c r="CI461" s="1"/>
    </row>
    <row r="462" spans="1:87" x14ac:dyDescent="0.25">
      <c r="A462" s="5" t="s">
        <v>408</v>
      </c>
      <c r="B462" s="5" t="s">
        <v>671</v>
      </c>
      <c r="C462" s="5" t="s">
        <v>641</v>
      </c>
      <c r="D462" s="5" t="s">
        <v>775</v>
      </c>
      <c r="E462" s="52">
        <f t="shared" ca="1" si="6"/>
        <v>26736</v>
      </c>
      <c r="F462" s="5">
        <v>54</v>
      </c>
      <c r="G462" s="50">
        <v>23548</v>
      </c>
      <c r="H462" s="5">
        <v>560573</v>
      </c>
      <c r="I462" s="50">
        <v>31636</v>
      </c>
      <c r="J462" s="5" t="s">
        <v>417</v>
      </c>
      <c r="K462" s="150"/>
      <c r="L462" s="150"/>
      <c r="M462" s="150"/>
      <c r="N462" s="150"/>
      <c r="O462" s="150"/>
      <c r="P462" s="150"/>
      <c r="Q462" s="150"/>
      <c r="R462" s="150"/>
      <c r="S462" s="150"/>
      <c r="T462" s="150"/>
      <c r="U462" s="150"/>
      <c r="V462" s="150"/>
      <c r="W462" s="150"/>
      <c r="X462" s="150"/>
      <c r="Y462" s="150"/>
      <c r="Z462" s="150"/>
      <c r="AA462" s="150"/>
      <c r="CI462" s="1"/>
    </row>
    <row r="463" spans="1:87" x14ac:dyDescent="0.25">
      <c r="A463" s="5" t="s">
        <v>408</v>
      </c>
      <c r="B463" s="5" t="s">
        <v>712</v>
      </c>
      <c r="C463" s="5" t="s">
        <v>776</v>
      </c>
      <c r="D463" s="5" t="s">
        <v>460</v>
      </c>
      <c r="E463" s="52">
        <f t="shared" ca="1" si="6"/>
        <v>30672</v>
      </c>
      <c r="F463" s="5">
        <v>54</v>
      </c>
      <c r="G463" s="50">
        <v>23630</v>
      </c>
      <c r="H463" s="5">
        <v>560650</v>
      </c>
      <c r="I463" s="50">
        <v>31561</v>
      </c>
      <c r="J463" s="5" t="s">
        <v>417</v>
      </c>
      <c r="K463" s="150"/>
      <c r="L463" s="150"/>
      <c r="M463" s="150"/>
      <c r="N463" s="150"/>
      <c r="O463" s="150"/>
      <c r="P463" s="150"/>
      <c r="Q463" s="150"/>
      <c r="R463" s="150"/>
      <c r="S463" s="150"/>
      <c r="T463" s="150"/>
      <c r="U463" s="150"/>
      <c r="V463" s="150"/>
      <c r="W463" s="150"/>
      <c r="X463" s="150"/>
      <c r="Y463" s="150"/>
      <c r="Z463" s="150"/>
      <c r="AA463" s="150"/>
      <c r="CI463" s="1"/>
    </row>
    <row r="464" spans="1:87" x14ac:dyDescent="0.25">
      <c r="A464" s="5" t="s">
        <v>408</v>
      </c>
      <c r="B464" s="5" t="s">
        <v>452</v>
      </c>
      <c r="C464" s="5" t="s">
        <v>444</v>
      </c>
      <c r="D464" s="5" t="s">
        <v>425</v>
      </c>
      <c r="E464" s="52">
        <f t="shared" ca="1" si="6"/>
        <v>25188</v>
      </c>
      <c r="F464" s="5">
        <v>53</v>
      </c>
      <c r="G464" s="50">
        <v>23997</v>
      </c>
      <c r="H464" s="5">
        <v>560654</v>
      </c>
      <c r="I464" s="50">
        <v>31741</v>
      </c>
      <c r="J464" s="5" t="s">
        <v>417</v>
      </c>
      <c r="K464" s="150"/>
      <c r="L464" s="150"/>
      <c r="M464" s="150"/>
      <c r="N464" s="150"/>
      <c r="O464" s="150"/>
      <c r="P464" s="150"/>
      <c r="Q464" s="150"/>
      <c r="R464" s="150"/>
      <c r="S464" s="150"/>
      <c r="T464" s="150"/>
      <c r="U464" s="150"/>
      <c r="V464" s="150"/>
      <c r="W464" s="150"/>
      <c r="X464" s="150"/>
      <c r="Y464" s="150"/>
      <c r="Z464" s="150"/>
      <c r="AA464" s="150"/>
      <c r="CI464" s="1"/>
    </row>
    <row r="465" spans="1:87" x14ac:dyDescent="0.25">
      <c r="A465" s="5" t="s">
        <v>408</v>
      </c>
      <c r="B465" s="5" t="s">
        <v>517</v>
      </c>
      <c r="C465" s="5" t="s">
        <v>716</v>
      </c>
      <c r="D465" s="5" t="s">
        <v>636</v>
      </c>
      <c r="E465" s="52">
        <f t="shared" ca="1" si="6"/>
        <v>23712</v>
      </c>
      <c r="F465" s="5">
        <v>59</v>
      </c>
      <c r="G465" s="50">
        <v>21500</v>
      </c>
      <c r="H465" s="5">
        <v>560663</v>
      </c>
      <c r="I465" s="50">
        <v>31754</v>
      </c>
      <c r="J465" s="5" t="s">
        <v>417</v>
      </c>
      <c r="K465" s="150"/>
      <c r="L465" s="150"/>
      <c r="M465" s="150"/>
      <c r="N465" s="150"/>
      <c r="O465" s="150"/>
      <c r="P465" s="150"/>
      <c r="Q465" s="150"/>
      <c r="R465" s="150"/>
      <c r="S465" s="150"/>
      <c r="T465" s="150"/>
      <c r="U465" s="150"/>
      <c r="V465" s="150"/>
      <c r="W465" s="150"/>
      <c r="X465" s="150"/>
      <c r="Y465" s="150"/>
      <c r="Z465" s="150"/>
      <c r="AA465" s="150"/>
      <c r="CI465" s="1"/>
    </row>
    <row r="466" spans="1:87" x14ac:dyDescent="0.25">
      <c r="A466" s="5" t="s">
        <v>408</v>
      </c>
      <c r="B466" s="5" t="s">
        <v>450</v>
      </c>
      <c r="C466" s="5" t="s">
        <v>459</v>
      </c>
      <c r="D466" s="5" t="s">
        <v>777</v>
      </c>
      <c r="E466" s="52">
        <f t="shared" ref="E466:E529" ca="1" si="7">RANDBETWEEN(1500,2600)*12</f>
        <v>25116</v>
      </c>
      <c r="F466" s="5">
        <v>60</v>
      </c>
      <c r="G466" s="50">
        <v>21356</v>
      </c>
      <c r="H466" s="5">
        <v>560664</v>
      </c>
      <c r="I466" s="50">
        <v>31677</v>
      </c>
      <c r="J466" s="5" t="s">
        <v>417</v>
      </c>
      <c r="K466" s="150"/>
      <c r="L466" s="150"/>
      <c r="M466" s="150"/>
      <c r="N466" s="150"/>
      <c r="O466" s="150"/>
      <c r="P466" s="150"/>
      <c r="Q466" s="150"/>
      <c r="R466" s="150"/>
      <c r="S466" s="150"/>
      <c r="T466" s="150"/>
      <c r="U466" s="150"/>
      <c r="V466" s="150"/>
      <c r="W466" s="150"/>
      <c r="X466" s="150"/>
      <c r="Y466" s="150"/>
      <c r="Z466" s="150"/>
      <c r="AA466" s="150"/>
      <c r="CI466" s="1"/>
    </row>
    <row r="467" spans="1:87" x14ac:dyDescent="0.25">
      <c r="A467" s="5" t="s">
        <v>408</v>
      </c>
      <c r="B467" s="5" t="s">
        <v>587</v>
      </c>
      <c r="C467" s="5" t="s">
        <v>185</v>
      </c>
      <c r="D467" s="5" t="s">
        <v>460</v>
      </c>
      <c r="E467" s="52">
        <f t="shared" ca="1" si="7"/>
        <v>23208</v>
      </c>
      <c r="F467" s="5">
        <v>55</v>
      </c>
      <c r="G467" s="50">
        <v>23276</v>
      </c>
      <c r="H467" s="5">
        <v>560588</v>
      </c>
      <c r="I467" s="50">
        <v>31453</v>
      </c>
      <c r="J467" s="5" t="s">
        <v>417</v>
      </c>
      <c r="K467" s="150"/>
      <c r="L467" s="150"/>
      <c r="M467" s="150"/>
      <c r="N467" s="150"/>
      <c r="O467" s="150"/>
      <c r="P467" s="150"/>
      <c r="Q467" s="150"/>
      <c r="R467" s="150"/>
      <c r="S467" s="150"/>
      <c r="T467" s="150"/>
      <c r="U467" s="150"/>
      <c r="V467" s="150"/>
      <c r="W467" s="150"/>
      <c r="X467" s="150"/>
      <c r="Y467" s="150"/>
      <c r="Z467" s="150"/>
      <c r="AA467" s="150"/>
      <c r="CI467" s="1"/>
    </row>
    <row r="468" spans="1:87" x14ac:dyDescent="0.25">
      <c r="A468" s="5" t="s">
        <v>408</v>
      </c>
      <c r="B468" s="5" t="s">
        <v>544</v>
      </c>
      <c r="C468" s="5" t="s">
        <v>95</v>
      </c>
      <c r="D468" s="5" t="s">
        <v>741</v>
      </c>
      <c r="E468" s="52">
        <f t="shared" ca="1" si="7"/>
        <v>27852</v>
      </c>
      <c r="F468" s="5">
        <v>57</v>
      </c>
      <c r="G468" s="50">
        <v>22503</v>
      </c>
      <c r="H468" s="5">
        <v>560666</v>
      </c>
      <c r="I468" s="50">
        <v>31567</v>
      </c>
      <c r="J468" s="5" t="s">
        <v>417</v>
      </c>
      <c r="K468" s="150"/>
      <c r="L468" s="150"/>
      <c r="M468" s="150"/>
      <c r="N468" s="150"/>
      <c r="O468" s="150"/>
      <c r="P468" s="150"/>
      <c r="Q468" s="150"/>
      <c r="R468" s="150"/>
      <c r="S468" s="150"/>
      <c r="T468" s="150"/>
      <c r="U468" s="150"/>
      <c r="V468" s="150"/>
      <c r="W468" s="150"/>
      <c r="X468" s="150"/>
      <c r="Y468" s="150"/>
      <c r="Z468" s="150"/>
      <c r="AA468" s="150"/>
      <c r="CI468" s="1"/>
    </row>
    <row r="469" spans="1:87" x14ac:dyDescent="0.25">
      <c r="A469" s="5" t="s">
        <v>408</v>
      </c>
      <c r="B469" s="5" t="s">
        <v>511</v>
      </c>
      <c r="C469" s="5" t="s">
        <v>540</v>
      </c>
      <c r="D469" s="5" t="s">
        <v>460</v>
      </c>
      <c r="E469" s="52">
        <f t="shared" ca="1" si="7"/>
        <v>19044</v>
      </c>
      <c r="F469" s="5">
        <v>54</v>
      </c>
      <c r="G469" s="50">
        <v>23517</v>
      </c>
      <c r="H469" s="5">
        <v>560668</v>
      </c>
      <c r="I469" s="50">
        <v>31549</v>
      </c>
      <c r="J469" s="5" t="s">
        <v>421</v>
      </c>
      <c r="K469" s="150"/>
      <c r="L469" s="150"/>
      <c r="M469" s="150"/>
      <c r="N469" s="150"/>
      <c r="O469" s="150"/>
      <c r="P469" s="150"/>
      <c r="Q469" s="150"/>
      <c r="R469" s="150"/>
      <c r="S469" s="150"/>
      <c r="T469" s="150"/>
      <c r="U469" s="150"/>
      <c r="V469" s="150"/>
      <c r="W469" s="150"/>
      <c r="X469" s="150"/>
      <c r="Y469" s="150"/>
      <c r="Z469" s="150"/>
      <c r="AA469" s="150"/>
      <c r="CI469" s="1"/>
    </row>
    <row r="470" spans="1:87" x14ac:dyDescent="0.25">
      <c r="A470" s="5" t="s">
        <v>408</v>
      </c>
      <c r="B470" s="5" t="s">
        <v>152</v>
      </c>
      <c r="C470" s="5" t="s">
        <v>774</v>
      </c>
      <c r="D470" s="5" t="s">
        <v>778</v>
      </c>
      <c r="E470" s="52">
        <f t="shared" ca="1" si="7"/>
        <v>26064</v>
      </c>
      <c r="F470" s="5">
        <v>55</v>
      </c>
      <c r="G470" s="50">
        <v>22988</v>
      </c>
      <c r="H470" s="5">
        <v>560672</v>
      </c>
      <c r="I470" s="50">
        <v>31566</v>
      </c>
      <c r="J470" s="5" t="s">
        <v>421</v>
      </c>
      <c r="K470" s="150"/>
      <c r="L470" s="150"/>
      <c r="M470" s="150"/>
      <c r="N470" s="150"/>
      <c r="O470" s="150"/>
      <c r="P470" s="150"/>
      <c r="Q470" s="150"/>
      <c r="R470" s="150"/>
      <c r="S470" s="150"/>
      <c r="T470" s="150"/>
      <c r="U470" s="150"/>
      <c r="V470" s="150"/>
      <c r="W470" s="150"/>
      <c r="X470" s="150"/>
      <c r="Y470" s="150"/>
      <c r="Z470" s="150"/>
      <c r="AA470" s="150"/>
      <c r="CI470" s="1"/>
    </row>
    <row r="471" spans="1:87" x14ac:dyDescent="0.25">
      <c r="A471" s="5" t="s">
        <v>413</v>
      </c>
      <c r="B471" s="5" t="s">
        <v>572</v>
      </c>
      <c r="C471" s="5" t="s">
        <v>532</v>
      </c>
      <c r="D471" s="5" t="s">
        <v>741</v>
      </c>
      <c r="E471" s="52">
        <f t="shared" ca="1" si="7"/>
        <v>25092</v>
      </c>
      <c r="F471" s="5">
        <v>53</v>
      </c>
      <c r="G471" s="50">
        <v>23879</v>
      </c>
      <c r="H471" s="5">
        <v>560673</v>
      </c>
      <c r="I471" s="50">
        <v>31537</v>
      </c>
      <c r="J471" s="5" t="s">
        <v>421</v>
      </c>
      <c r="K471" s="150"/>
      <c r="L471" s="150"/>
      <c r="M471" s="150"/>
      <c r="N471" s="150"/>
      <c r="O471" s="150"/>
      <c r="P471" s="150"/>
      <c r="Q471" s="150"/>
      <c r="R471" s="150"/>
      <c r="S471" s="150"/>
      <c r="T471" s="150"/>
      <c r="U471" s="150"/>
      <c r="V471" s="150"/>
      <c r="W471" s="150"/>
      <c r="X471" s="150"/>
      <c r="Y471" s="150"/>
      <c r="Z471" s="150"/>
      <c r="AA471" s="150"/>
      <c r="CI471" s="1"/>
    </row>
    <row r="472" spans="1:87" x14ac:dyDescent="0.25">
      <c r="A472" s="5" t="s">
        <v>413</v>
      </c>
      <c r="B472" s="5" t="s">
        <v>587</v>
      </c>
      <c r="C472" s="5" t="s">
        <v>441</v>
      </c>
      <c r="D472" s="5" t="s">
        <v>416</v>
      </c>
      <c r="E472" s="52">
        <f t="shared" ca="1" si="7"/>
        <v>23208</v>
      </c>
      <c r="F472" s="5">
        <v>61</v>
      </c>
      <c r="G472" s="50">
        <v>20859</v>
      </c>
      <c r="H472" s="5">
        <v>560599</v>
      </c>
      <c r="I472" s="50">
        <v>31756</v>
      </c>
      <c r="J472" s="5" t="s">
        <v>421</v>
      </c>
      <c r="K472" s="150"/>
      <c r="L472" s="150"/>
      <c r="M472" s="150"/>
      <c r="N472" s="150"/>
      <c r="O472" s="150"/>
      <c r="P472" s="150"/>
      <c r="Q472" s="150"/>
      <c r="R472" s="150"/>
      <c r="S472" s="150"/>
      <c r="T472" s="150"/>
      <c r="U472" s="150"/>
      <c r="V472" s="150"/>
      <c r="W472" s="150"/>
      <c r="X472" s="150"/>
      <c r="Y472" s="150"/>
      <c r="Z472" s="150"/>
      <c r="AA472" s="150"/>
      <c r="CI472" s="1"/>
    </row>
    <row r="473" spans="1:87" x14ac:dyDescent="0.25">
      <c r="A473" s="5" t="s">
        <v>408</v>
      </c>
      <c r="B473" s="5" t="s">
        <v>471</v>
      </c>
      <c r="C473" s="5" t="s">
        <v>152</v>
      </c>
      <c r="D473" s="5" t="s">
        <v>457</v>
      </c>
      <c r="E473" s="52">
        <f t="shared" ca="1" si="7"/>
        <v>30096</v>
      </c>
      <c r="F473" s="5">
        <v>58</v>
      </c>
      <c r="G473" s="50">
        <v>22048</v>
      </c>
      <c r="H473" s="5">
        <v>560676</v>
      </c>
      <c r="I473" s="50">
        <v>31420</v>
      </c>
      <c r="J473" s="5" t="s">
        <v>421</v>
      </c>
      <c r="K473" s="150"/>
      <c r="L473" s="150"/>
      <c r="M473" s="150"/>
      <c r="N473" s="150"/>
      <c r="O473" s="150"/>
      <c r="P473" s="150"/>
      <c r="Q473" s="150"/>
      <c r="R473" s="150"/>
      <c r="S473" s="150"/>
      <c r="T473" s="150"/>
      <c r="U473" s="150"/>
      <c r="V473" s="150"/>
      <c r="W473" s="150"/>
      <c r="X473" s="150"/>
      <c r="Y473" s="150"/>
      <c r="Z473" s="150"/>
      <c r="AA473" s="150"/>
      <c r="CI473" s="1"/>
    </row>
    <row r="474" spans="1:87" x14ac:dyDescent="0.25">
      <c r="A474" s="5" t="s">
        <v>413</v>
      </c>
      <c r="B474" s="5" t="s">
        <v>562</v>
      </c>
      <c r="C474" s="5" t="s">
        <v>532</v>
      </c>
      <c r="D474" s="5" t="s">
        <v>460</v>
      </c>
      <c r="E474" s="52">
        <f t="shared" ca="1" si="7"/>
        <v>20784</v>
      </c>
      <c r="F474" s="5">
        <v>61</v>
      </c>
      <c r="G474" s="50">
        <v>21013</v>
      </c>
      <c r="H474" s="5">
        <v>560674</v>
      </c>
      <c r="I474" s="50">
        <v>31554</v>
      </c>
      <c r="J474" s="5" t="s">
        <v>421</v>
      </c>
      <c r="K474" s="150"/>
      <c r="L474" s="150"/>
      <c r="M474" s="150"/>
      <c r="N474" s="150"/>
      <c r="O474" s="150"/>
      <c r="P474" s="150"/>
      <c r="Q474" s="150"/>
      <c r="R474" s="150"/>
      <c r="S474" s="150"/>
      <c r="T474" s="150"/>
      <c r="U474" s="150"/>
      <c r="V474" s="150"/>
      <c r="W474" s="150"/>
      <c r="X474" s="150"/>
      <c r="Y474" s="150"/>
      <c r="Z474" s="150"/>
      <c r="AA474" s="150"/>
      <c r="CI474" s="1"/>
    </row>
    <row r="475" spans="1:87" x14ac:dyDescent="0.25">
      <c r="A475" s="5" t="s">
        <v>408</v>
      </c>
      <c r="B475" s="5" t="s">
        <v>450</v>
      </c>
      <c r="C475" s="5" t="s">
        <v>779</v>
      </c>
      <c r="D475" s="5" t="s">
        <v>442</v>
      </c>
      <c r="E475" s="52">
        <f t="shared" ca="1" si="7"/>
        <v>20208</v>
      </c>
      <c r="F475" s="5">
        <v>60</v>
      </c>
      <c r="G475" s="50">
        <v>21237</v>
      </c>
      <c r="H475" s="5">
        <v>350172</v>
      </c>
      <c r="I475" s="50">
        <v>31575</v>
      </c>
      <c r="J475" s="5" t="s">
        <v>421</v>
      </c>
      <c r="K475" s="150"/>
      <c r="L475" s="150"/>
      <c r="M475" s="150"/>
      <c r="N475" s="150"/>
      <c r="O475" s="150"/>
      <c r="P475" s="150"/>
      <c r="Q475" s="150"/>
      <c r="R475" s="150"/>
      <c r="S475" s="150"/>
      <c r="T475" s="150"/>
      <c r="U475" s="150"/>
      <c r="V475" s="150"/>
      <c r="W475" s="150"/>
      <c r="X475" s="150"/>
      <c r="Y475" s="150"/>
      <c r="Z475" s="150"/>
      <c r="AA475" s="150"/>
      <c r="CI475" s="1"/>
    </row>
    <row r="476" spans="1:87" x14ac:dyDescent="0.25">
      <c r="A476" s="5" t="s">
        <v>408</v>
      </c>
      <c r="B476" s="5" t="s">
        <v>157</v>
      </c>
      <c r="C476" s="5" t="s">
        <v>410</v>
      </c>
      <c r="D476" s="5" t="s">
        <v>537</v>
      </c>
      <c r="E476" s="52">
        <f t="shared" ca="1" si="7"/>
        <v>26772</v>
      </c>
      <c r="F476" s="5">
        <v>54</v>
      </c>
      <c r="G476" s="50">
        <v>23340</v>
      </c>
      <c r="H476" s="5">
        <v>560680</v>
      </c>
      <c r="I476" s="50">
        <v>31535</v>
      </c>
      <c r="J476" s="5" t="s">
        <v>421</v>
      </c>
      <c r="K476" s="150"/>
      <c r="L476" s="150"/>
      <c r="M476" s="150"/>
      <c r="N476" s="150"/>
      <c r="O476" s="150"/>
      <c r="P476" s="150"/>
      <c r="Q476" s="150"/>
      <c r="R476" s="150"/>
      <c r="S476" s="150"/>
      <c r="T476" s="150"/>
      <c r="U476" s="150"/>
      <c r="V476" s="150"/>
      <c r="W476" s="150"/>
      <c r="X476" s="150"/>
      <c r="Y476" s="150"/>
      <c r="Z476" s="150"/>
      <c r="AA476" s="150"/>
      <c r="CI476" s="1"/>
    </row>
    <row r="477" spans="1:87" x14ac:dyDescent="0.25">
      <c r="A477" s="5" t="s">
        <v>413</v>
      </c>
      <c r="B477" s="5" t="s">
        <v>485</v>
      </c>
      <c r="C477" s="5" t="s">
        <v>707</v>
      </c>
      <c r="D477" s="5" t="s">
        <v>473</v>
      </c>
      <c r="E477" s="52">
        <f t="shared" ca="1" si="7"/>
        <v>21804</v>
      </c>
      <c r="F477" s="5">
        <v>53</v>
      </c>
      <c r="G477" s="50">
        <v>24007</v>
      </c>
      <c r="H477" s="5">
        <v>560681</v>
      </c>
      <c r="I477" s="50">
        <v>31771</v>
      </c>
      <c r="J477" s="5" t="s">
        <v>421</v>
      </c>
      <c r="K477" s="150"/>
      <c r="L477" s="150"/>
      <c r="M477" s="150"/>
      <c r="N477" s="150"/>
      <c r="O477" s="150"/>
      <c r="P477" s="150"/>
      <c r="Q477" s="150"/>
      <c r="R477" s="150"/>
      <c r="S477" s="150"/>
      <c r="T477" s="150"/>
      <c r="U477" s="150"/>
      <c r="V477" s="150"/>
      <c r="W477" s="150"/>
      <c r="X477" s="150"/>
      <c r="Y477" s="150"/>
      <c r="Z477" s="150"/>
      <c r="AA477" s="150"/>
      <c r="CI477" s="1"/>
    </row>
    <row r="478" spans="1:87" x14ac:dyDescent="0.25">
      <c r="A478" s="5" t="s">
        <v>413</v>
      </c>
      <c r="B478" s="5" t="s">
        <v>612</v>
      </c>
      <c r="C478" s="5" t="s">
        <v>468</v>
      </c>
      <c r="D478" s="5" t="s">
        <v>473</v>
      </c>
      <c r="E478" s="52">
        <f t="shared" ca="1" si="7"/>
        <v>27900</v>
      </c>
      <c r="F478" s="5">
        <v>57</v>
      </c>
      <c r="G478" s="50">
        <v>22369</v>
      </c>
      <c r="H478" s="5">
        <v>560545</v>
      </c>
      <c r="I478" s="50">
        <v>31605</v>
      </c>
      <c r="J478" s="5" t="s">
        <v>421</v>
      </c>
      <c r="K478" s="150"/>
      <c r="L478" s="150"/>
      <c r="M478" s="150"/>
      <c r="N478" s="150"/>
      <c r="O478" s="150"/>
      <c r="P478" s="150"/>
      <c r="Q478" s="150"/>
      <c r="R478" s="150"/>
      <c r="S478" s="150"/>
      <c r="T478" s="150"/>
      <c r="U478" s="150"/>
      <c r="V478" s="150"/>
      <c r="W478" s="150"/>
      <c r="X478" s="150"/>
      <c r="Y478" s="150"/>
      <c r="Z478" s="150"/>
      <c r="AA478" s="150"/>
      <c r="CI478" s="1"/>
    </row>
    <row r="479" spans="1:87" x14ac:dyDescent="0.25">
      <c r="A479" s="5" t="s">
        <v>408</v>
      </c>
      <c r="B479" s="5" t="s">
        <v>443</v>
      </c>
      <c r="C479" s="5" t="s">
        <v>444</v>
      </c>
      <c r="D479" s="5" t="s">
        <v>780</v>
      </c>
      <c r="E479" s="52">
        <f t="shared" ca="1" si="7"/>
        <v>24048</v>
      </c>
      <c r="F479" s="5">
        <v>60</v>
      </c>
      <c r="G479" s="50">
        <v>21388</v>
      </c>
      <c r="H479" s="5">
        <v>560683</v>
      </c>
      <c r="I479" s="50">
        <v>31839</v>
      </c>
      <c r="J479" s="5" t="s">
        <v>466</v>
      </c>
      <c r="K479" s="150"/>
      <c r="L479" s="150"/>
      <c r="M479" s="150"/>
      <c r="N479" s="150"/>
      <c r="O479" s="150"/>
      <c r="P479" s="150"/>
      <c r="Q479" s="150"/>
      <c r="R479" s="150"/>
      <c r="S479" s="150"/>
      <c r="T479" s="150"/>
      <c r="U479" s="150"/>
      <c r="V479" s="150"/>
      <c r="W479" s="150"/>
      <c r="X479" s="150"/>
      <c r="Y479" s="150"/>
      <c r="Z479" s="150"/>
      <c r="AA479" s="150"/>
      <c r="CI479" s="1"/>
    </row>
    <row r="480" spans="1:87" x14ac:dyDescent="0.25">
      <c r="A480" s="5" t="s">
        <v>413</v>
      </c>
      <c r="B480" s="5" t="s">
        <v>673</v>
      </c>
      <c r="C480" s="5" t="s">
        <v>781</v>
      </c>
      <c r="D480" s="5" t="s">
        <v>678</v>
      </c>
      <c r="E480" s="52">
        <f t="shared" ca="1" si="7"/>
        <v>20208</v>
      </c>
      <c r="F480" s="5">
        <v>51</v>
      </c>
      <c r="G480" s="50">
        <v>24466</v>
      </c>
      <c r="H480" s="5">
        <v>560684</v>
      </c>
      <c r="I480" s="50">
        <v>32061</v>
      </c>
      <c r="J480" s="5" t="s">
        <v>466</v>
      </c>
      <c r="K480" s="150"/>
      <c r="L480" s="150"/>
      <c r="M480" s="150"/>
      <c r="N480" s="150"/>
      <c r="O480" s="150"/>
      <c r="P480" s="150"/>
      <c r="Q480" s="150"/>
      <c r="R480" s="150"/>
      <c r="S480" s="150"/>
      <c r="T480" s="150"/>
      <c r="U480" s="150"/>
      <c r="V480" s="150"/>
      <c r="W480" s="150"/>
      <c r="X480" s="150"/>
      <c r="Y480" s="150"/>
      <c r="Z480" s="150"/>
      <c r="AA480" s="150"/>
      <c r="CI480" s="1"/>
    </row>
    <row r="481" spans="1:87" x14ac:dyDescent="0.25">
      <c r="A481" s="5" t="s">
        <v>413</v>
      </c>
      <c r="B481" s="5" t="s">
        <v>559</v>
      </c>
      <c r="C481" s="5" t="s">
        <v>633</v>
      </c>
      <c r="D481" s="5" t="s">
        <v>457</v>
      </c>
      <c r="E481" s="52">
        <f t="shared" ca="1" si="7"/>
        <v>25536</v>
      </c>
      <c r="F481" s="5">
        <v>55</v>
      </c>
      <c r="G481" s="50">
        <v>23214</v>
      </c>
      <c r="H481" s="5">
        <v>560685</v>
      </c>
      <c r="I481" s="50">
        <v>31975</v>
      </c>
      <c r="J481" s="5" t="s">
        <v>466</v>
      </c>
      <c r="K481" s="150"/>
      <c r="L481" s="150"/>
      <c r="M481" s="150"/>
      <c r="N481" s="150"/>
      <c r="O481" s="150"/>
      <c r="P481" s="150"/>
      <c r="Q481" s="150"/>
      <c r="R481" s="150"/>
      <c r="S481" s="150"/>
      <c r="T481" s="150"/>
      <c r="U481" s="150"/>
      <c r="V481" s="150"/>
      <c r="W481" s="150"/>
      <c r="X481" s="150"/>
      <c r="Y481" s="150"/>
      <c r="Z481" s="150"/>
      <c r="AA481" s="150"/>
      <c r="CI481" s="1"/>
    </row>
    <row r="482" spans="1:87" x14ac:dyDescent="0.25">
      <c r="A482" s="5" t="s">
        <v>413</v>
      </c>
      <c r="B482" s="5" t="s">
        <v>562</v>
      </c>
      <c r="C482" s="5" t="s">
        <v>782</v>
      </c>
      <c r="D482" s="5" t="s">
        <v>416</v>
      </c>
      <c r="E482" s="52">
        <f t="shared" ca="1" si="7"/>
        <v>21780</v>
      </c>
      <c r="F482" s="5">
        <v>54</v>
      </c>
      <c r="G482" s="50">
        <v>23502</v>
      </c>
      <c r="H482" s="5">
        <v>560659</v>
      </c>
      <c r="I482" s="50">
        <v>32042</v>
      </c>
      <c r="J482" s="5" t="s">
        <v>466</v>
      </c>
      <c r="K482" s="150"/>
      <c r="L482" s="150"/>
      <c r="M482" s="150"/>
      <c r="N482" s="150"/>
      <c r="O482" s="150"/>
      <c r="P482" s="150"/>
      <c r="Q482" s="150"/>
      <c r="R482" s="150"/>
      <c r="S482" s="150"/>
      <c r="T482" s="150"/>
      <c r="U482" s="150"/>
      <c r="V482" s="150"/>
      <c r="W482" s="150"/>
      <c r="X482" s="150"/>
      <c r="Y482" s="150"/>
      <c r="Z482" s="150"/>
      <c r="AA482" s="150"/>
      <c r="CI482" s="1"/>
    </row>
    <row r="483" spans="1:87" x14ac:dyDescent="0.25">
      <c r="A483" s="5" t="s">
        <v>408</v>
      </c>
      <c r="B483" s="5" t="s">
        <v>492</v>
      </c>
      <c r="C483" s="5" t="s">
        <v>641</v>
      </c>
      <c r="D483" s="5" t="s">
        <v>473</v>
      </c>
      <c r="E483" s="52">
        <f t="shared" ca="1" si="7"/>
        <v>28920</v>
      </c>
      <c r="F483" s="5">
        <v>59</v>
      </c>
      <c r="G483" s="50">
        <v>21769</v>
      </c>
      <c r="H483" s="5">
        <v>560687</v>
      </c>
      <c r="I483" s="50">
        <v>31870</v>
      </c>
      <c r="J483" s="5" t="s">
        <v>466</v>
      </c>
      <c r="K483" s="150"/>
      <c r="L483" s="150"/>
      <c r="M483" s="150"/>
      <c r="N483" s="150"/>
      <c r="O483" s="150"/>
      <c r="P483" s="150"/>
      <c r="Q483" s="150"/>
      <c r="R483" s="150"/>
      <c r="S483" s="150"/>
      <c r="T483" s="150"/>
      <c r="U483" s="150"/>
      <c r="V483" s="150"/>
      <c r="W483" s="150"/>
      <c r="X483" s="150"/>
      <c r="Y483" s="150"/>
      <c r="Z483" s="150"/>
      <c r="AA483" s="150"/>
      <c r="CI483" s="1"/>
    </row>
    <row r="484" spans="1:87" x14ac:dyDescent="0.25">
      <c r="A484" s="5" t="s">
        <v>408</v>
      </c>
      <c r="B484" s="5" t="s">
        <v>410</v>
      </c>
      <c r="C484" s="5" t="s">
        <v>556</v>
      </c>
      <c r="D484" s="5" t="s">
        <v>460</v>
      </c>
      <c r="E484" s="52">
        <f t="shared" ca="1" si="7"/>
        <v>27120</v>
      </c>
      <c r="F484" s="5">
        <v>56</v>
      </c>
      <c r="G484" s="50">
        <v>22877</v>
      </c>
      <c r="H484" s="5">
        <v>560688</v>
      </c>
      <c r="I484" s="50">
        <v>32137</v>
      </c>
      <c r="J484" s="5" t="s">
        <v>466</v>
      </c>
      <c r="K484" s="150"/>
      <c r="L484" s="150"/>
      <c r="M484" s="150"/>
      <c r="N484" s="150"/>
      <c r="O484" s="150"/>
      <c r="P484" s="150"/>
      <c r="Q484" s="150"/>
      <c r="R484" s="150"/>
      <c r="S484" s="150"/>
      <c r="T484" s="150"/>
      <c r="U484" s="150"/>
      <c r="V484" s="150"/>
      <c r="W484" s="150"/>
      <c r="X484" s="150"/>
      <c r="Y484" s="150"/>
      <c r="Z484" s="150"/>
      <c r="AA484" s="150"/>
      <c r="CI484" s="1"/>
    </row>
    <row r="485" spans="1:87" x14ac:dyDescent="0.25">
      <c r="A485" s="5" t="s">
        <v>413</v>
      </c>
      <c r="B485" s="5" t="s">
        <v>534</v>
      </c>
      <c r="C485" s="5" t="s">
        <v>596</v>
      </c>
      <c r="D485" s="5" t="s">
        <v>425</v>
      </c>
      <c r="E485" s="52">
        <f t="shared" ca="1" si="7"/>
        <v>21552</v>
      </c>
      <c r="F485" s="5">
        <v>55</v>
      </c>
      <c r="G485" s="50">
        <v>23122</v>
      </c>
      <c r="H485" s="5">
        <v>560691</v>
      </c>
      <c r="I485" s="50">
        <v>32092</v>
      </c>
      <c r="J485" s="5" t="s">
        <v>466</v>
      </c>
      <c r="K485" s="150"/>
      <c r="L485" s="150"/>
      <c r="M485" s="150"/>
      <c r="N485" s="150"/>
      <c r="O485" s="150"/>
      <c r="P485" s="150"/>
      <c r="Q485" s="150"/>
      <c r="R485" s="150"/>
      <c r="S485" s="150"/>
      <c r="T485" s="150"/>
      <c r="U485" s="150"/>
      <c r="V485" s="150"/>
      <c r="W485" s="150"/>
      <c r="X485" s="150"/>
      <c r="Y485" s="150"/>
      <c r="Z485" s="150"/>
      <c r="AA485" s="150"/>
      <c r="CI485" s="1"/>
    </row>
    <row r="486" spans="1:87" x14ac:dyDescent="0.25">
      <c r="A486" s="5" t="s">
        <v>408</v>
      </c>
      <c r="B486" s="5" t="s">
        <v>458</v>
      </c>
      <c r="C486" s="5" t="s">
        <v>608</v>
      </c>
      <c r="D486" s="5" t="s">
        <v>658</v>
      </c>
      <c r="E486" s="52">
        <f t="shared" ca="1" si="7"/>
        <v>20352</v>
      </c>
      <c r="F486" s="5">
        <v>56</v>
      </c>
      <c r="G486" s="50">
        <v>22865</v>
      </c>
      <c r="H486" s="5">
        <v>560693</v>
      </c>
      <c r="I486" s="50">
        <v>32107</v>
      </c>
      <c r="J486" s="5" t="s">
        <v>466</v>
      </c>
      <c r="K486" s="150"/>
      <c r="L486" s="150"/>
      <c r="M486" s="150"/>
      <c r="N486" s="150"/>
      <c r="O486" s="150"/>
      <c r="P486" s="150"/>
      <c r="Q486" s="150"/>
      <c r="R486" s="150"/>
      <c r="S486" s="150"/>
      <c r="T486" s="150"/>
      <c r="U486" s="150"/>
      <c r="V486" s="150"/>
      <c r="W486" s="150"/>
      <c r="X486" s="150"/>
      <c r="Y486" s="150"/>
      <c r="Z486" s="150"/>
      <c r="AA486" s="150"/>
      <c r="CI486" s="1"/>
    </row>
    <row r="487" spans="1:87" x14ac:dyDescent="0.25">
      <c r="A487" s="5" t="s">
        <v>408</v>
      </c>
      <c r="B487" s="5" t="s">
        <v>481</v>
      </c>
      <c r="C487" s="5" t="s">
        <v>191</v>
      </c>
      <c r="D487" s="5" t="s">
        <v>416</v>
      </c>
      <c r="E487" s="52">
        <f t="shared" ca="1" si="7"/>
        <v>24660</v>
      </c>
      <c r="F487" s="5">
        <v>54</v>
      </c>
      <c r="G487" s="50">
        <v>23306</v>
      </c>
      <c r="H487" s="5">
        <v>560697</v>
      </c>
      <c r="I487" s="50">
        <v>31865</v>
      </c>
      <c r="J487" s="5" t="s">
        <v>466</v>
      </c>
      <c r="K487" s="150"/>
      <c r="L487" s="150"/>
      <c r="M487" s="150"/>
      <c r="N487" s="150"/>
      <c r="O487" s="150"/>
      <c r="P487" s="150"/>
      <c r="Q487" s="150"/>
      <c r="R487" s="150"/>
      <c r="S487" s="150"/>
      <c r="T487" s="150"/>
      <c r="U487" s="150"/>
      <c r="V487" s="150"/>
      <c r="W487" s="150"/>
      <c r="X487" s="150"/>
      <c r="Y487" s="150"/>
      <c r="Z487" s="150"/>
      <c r="AA487" s="150"/>
      <c r="CI487" s="1"/>
    </row>
    <row r="488" spans="1:87" x14ac:dyDescent="0.25">
      <c r="A488" s="5" t="s">
        <v>413</v>
      </c>
      <c r="B488" s="5" t="s">
        <v>611</v>
      </c>
      <c r="C488" s="5" t="s">
        <v>139</v>
      </c>
      <c r="D488" s="5" t="s">
        <v>445</v>
      </c>
      <c r="E488" s="52">
        <f t="shared" ca="1" si="7"/>
        <v>28416</v>
      </c>
      <c r="F488" s="5">
        <v>55</v>
      </c>
      <c r="G488" s="50">
        <v>23068</v>
      </c>
      <c r="H488" s="5">
        <v>560699</v>
      </c>
      <c r="I488" s="50">
        <v>31996</v>
      </c>
      <c r="J488" s="5" t="s">
        <v>412</v>
      </c>
      <c r="K488" s="150"/>
      <c r="L488" s="150"/>
      <c r="M488" s="150"/>
      <c r="N488" s="150"/>
      <c r="O488" s="150"/>
      <c r="P488" s="150"/>
      <c r="Q488" s="150"/>
      <c r="R488" s="150"/>
      <c r="S488" s="150"/>
      <c r="T488" s="150"/>
      <c r="U488" s="150"/>
      <c r="V488" s="150"/>
      <c r="W488" s="150"/>
      <c r="X488" s="150"/>
      <c r="Y488" s="150"/>
      <c r="Z488" s="150"/>
      <c r="AA488" s="150"/>
      <c r="CI488" s="1"/>
    </row>
    <row r="489" spans="1:87" x14ac:dyDescent="0.25">
      <c r="A489" s="5" t="s">
        <v>413</v>
      </c>
      <c r="B489" s="5" t="s">
        <v>709</v>
      </c>
      <c r="C489" s="5" t="s">
        <v>468</v>
      </c>
      <c r="D489" s="5" t="s">
        <v>473</v>
      </c>
      <c r="E489" s="52">
        <f t="shared" ca="1" si="7"/>
        <v>18180</v>
      </c>
      <c r="F489" s="5">
        <v>54</v>
      </c>
      <c r="G489" s="50">
        <v>23322</v>
      </c>
      <c r="H489" s="5">
        <v>560702</v>
      </c>
      <c r="I489" s="50">
        <v>32032</v>
      </c>
      <c r="J489" s="5" t="s">
        <v>412</v>
      </c>
      <c r="K489" s="150"/>
      <c r="L489" s="150"/>
      <c r="M489" s="150"/>
      <c r="N489" s="150"/>
      <c r="O489" s="150"/>
      <c r="P489" s="150"/>
      <c r="Q489" s="150"/>
      <c r="R489" s="150"/>
      <c r="S489" s="150"/>
      <c r="T489" s="150"/>
      <c r="U489" s="150"/>
      <c r="V489" s="150"/>
      <c r="W489" s="150"/>
      <c r="X489" s="150"/>
      <c r="Y489" s="150"/>
      <c r="Z489" s="150"/>
      <c r="AA489" s="150"/>
      <c r="CI489" s="1"/>
    </row>
    <row r="490" spans="1:87" x14ac:dyDescent="0.25">
      <c r="A490" s="5" t="s">
        <v>413</v>
      </c>
      <c r="B490" s="5" t="s">
        <v>646</v>
      </c>
      <c r="C490" s="5" t="s">
        <v>783</v>
      </c>
      <c r="D490" s="5" t="s">
        <v>577</v>
      </c>
      <c r="E490" s="52">
        <f t="shared" ca="1" si="7"/>
        <v>28332</v>
      </c>
      <c r="F490" s="5">
        <v>54</v>
      </c>
      <c r="G490" s="50">
        <v>23325</v>
      </c>
      <c r="H490" s="5">
        <v>560704</v>
      </c>
      <c r="I490" s="50">
        <v>31961</v>
      </c>
      <c r="J490" s="5" t="s">
        <v>412</v>
      </c>
      <c r="K490" s="150"/>
      <c r="L490" s="150"/>
      <c r="M490" s="150"/>
      <c r="N490" s="150"/>
      <c r="O490" s="150"/>
      <c r="P490" s="150"/>
      <c r="Q490" s="150"/>
      <c r="R490" s="150"/>
      <c r="S490" s="150"/>
      <c r="T490" s="150"/>
      <c r="U490" s="150"/>
      <c r="V490" s="150"/>
      <c r="W490" s="150"/>
      <c r="X490" s="150"/>
      <c r="Y490" s="150"/>
      <c r="Z490" s="150"/>
      <c r="AA490" s="150"/>
      <c r="CI490" s="1"/>
    </row>
    <row r="491" spans="1:87" x14ac:dyDescent="0.25">
      <c r="A491" s="5" t="s">
        <v>413</v>
      </c>
      <c r="B491" s="5" t="s">
        <v>492</v>
      </c>
      <c r="C491" s="5" t="s">
        <v>438</v>
      </c>
      <c r="D491" s="5" t="s">
        <v>416</v>
      </c>
      <c r="E491" s="52">
        <f t="shared" ca="1" si="7"/>
        <v>28980</v>
      </c>
      <c r="F491" s="5">
        <v>55</v>
      </c>
      <c r="G491" s="50">
        <v>23037</v>
      </c>
      <c r="H491" s="5">
        <v>560696</v>
      </c>
      <c r="I491" s="50">
        <v>31857</v>
      </c>
      <c r="J491" s="5" t="s">
        <v>412</v>
      </c>
      <c r="K491" s="150"/>
      <c r="L491" s="150"/>
      <c r="M491" s="150"/>
      <c r="N491" s="150"/>
      <c r="O491" s="150"/>
      <c r="P491" s="150"/>
      <c r="Q491" s="150"/>
      <c r="R491" s="150"/>
      <c r="S491" s="150"/>
      <c r="T491" s="150"/>
      <c r="U491" s="150"/>
      <c r="V491" s="150"/>
      <c r="W491" s="150"/>
      <c r="X491" s="150"/>
      <c r="Y491" s="150"/>
      <c r="Z491" s="150"/>
      <c r="AA491" s="150"/>
      <c r="CI491" s="1"/>
    </row>
    <row r="492" spans="1:87" x14ac:dyDescent="0.25">
      <c r="A492" s="5" t="s">
        <v>408</v>
      </c>
      <c r="B492" s="5" t="s">
        <v>497</v>
      </c>
      <c r="C492" s="5" t="s">
        <v>735</v>
      </c>
      <c r="D492" s="5" t="s">
        <v>642</v>
      </c>
      <c r="E492" s="52">
        <f t="shared" ca="1" si="7"/>
        <v>22668</v>
      </c>
      <c r="F492" s="5">
        <v>60</v>
      </c>
      <c r="G492" s="50">
        <v>21339</v>
      </c>
      <c r="H492" s="5">
        <v>560707</v>
      </c>
      <c r="I492" s="50">
        <v>32072</v>
      </c>
      <c r="J492" s="5" t="s">
        <v>412</v>
      </c>
      <c r="K492" s="150"/>
      <c r="L492" s="150"/>
      <c r="M492" s="150"/>
      <c r="N492" s="150"/>
      <c r="O492" s="150"/>
      <c r="P492" s="150"/>
      <c r="Q492" s="150"/>
      <c r="R492" s="150"/>
      <c r="S492" s="150"/>
      <c r="T492" s="150"/>
      <c r="U492" s="150"/>
      <c r="V492" s="150"/>
      <c r="W492" s="150"/>
      <c r="X492" s="150"/>
      <c r="Y492" s="150"/>
      <c r="Z492" s="150"/>
      <c r="AA492" s="150"/>
      <c r="CI492" s="1"/>
    </row>
    <row r="493" spans="1:87" x14ac:dyDescent="0.25">
      <c r="A493" s="5" t="s">
        <v>413</v>
      </c>
      <c r="B493" s="5" t="s">
        <v>705</v>
      </c>
      <c r="C493" s="5" t="s">
        <v>764</v>
      </c>
      <c r="D493" s="5" t="s">
        <v>442</v>
      </c>
      <c r="E493" s="52">
        <f t="shared" ca="1" si="7"/>
        <v>27960</v>
      </c>
      <c r="F493" s="5">
        <v>62</v>
      </c>
      <c r="G493" s="50">
        <v>20705</v>
      </c>
      <c r="H493" s="5">
        <v>560710</v>
      </c>
      <c r="I493" s="50">
        <v>31887</v>
      </c>
      <c r="J493" s="5" t="s">
        <v>412</v>
      </c>
      <c r="K493" s="150"/>
      <c r="L493" s="150"/>
      <c r="M493" s="150"/>
      <c r="N493" s="150"/>
      <c r="O493" s="150"/>
      <c r="P493" s="150"/>
      <c r="Q493" s="150"/>
      <c r="R493" s="150"/>
      <c r="S493" s="150"/>
      <c r="T493" s="150"/>
      <c r="U493" s="150"/>
      <c r="V493" s="150"/>
      <c r="W493" s="150"/>
      <c r="X493" s="150"/>
      <c r="Y493" s="150"/>
      <c r="Z493" s="150"/>
      <c r="AA493" s="150"/>
      <c r="CI493" s="1"/>
    </row>
    <row r="494" spans="1:87" x14ac:dyDescent="0.25">
      <c r="A494" s="5" t="s">
        <v>413</v>
      </c>
      <c r="B494" s="5" t="s">
        <v>784</v>
      </c>
      <c r="C494" s="5" t="s">
        <v>785</v>
      </c>
      <c r="D494" s="5" t="s">
        <v>460</v>
      </c>
      <c r="E494" s="52">
        <f t="shared" ca="1" si="7"/>
        <v>29748</v>
      </c>
      <c r="F494" s="5">
        <v>53</v>
      </c>
      <c r="G494" s="50">
        <v>23958</v>
      </c>
      <c r="H494" s="5">
        <v>560705</v>
      </c>
      <c r="I494" s="50">
        <v>31875</v>
      </c>
      <c r="J494" s="5" t="s">
        <v>412</v>
      </c>
      <c r="K494" s="150"/>
      <c r="L494" s="150"/>
      <c r="M494" s="150"/>
      <c r="N494" s="150"/>
      <c r="O494" s="150"/>
      <c r="P494" s="150"/>
      <c r="Q494" s="150"/>
      <c r="R494" s="150"/>
      <c r="S494" s="150"/>
      <c r="T494" s="150"/>
      <c r="U494" s="150"/>
      <c r="V494" s="150"/>
      <c r="W494" s="150"/>
      <c r="X494" s="150"/>
      <c r="Y494" s="150"/>
      <c r="Z494" s="150"/>
      <c r="AA494" s="150"/>
      <c r="CI494" s="1"/>
    </row>
    <row r="495" spans="1:87" x14ac:dyDescent="0.25">
      <c r="A495" s="5" t="s">
        <v>408</v>
      </c>
      <c r="B495" s="5" t="s">
        <v>574</v>
      </c>
      <c r="C495" s="5" t="s">
        <v>746</v>
      </c>
      <c r="D495" s="5" t="s">
        <v>470</v>
      </c>
      <c r="E495" s="52">
        <f t="shared" ca="1" si="7"/>
        <v>30456</v>
      </c>
      <c r="F495" s="5">
        <v>55</v>
      </c>
      <c r="G495" s="50">
        <v>23165</v>
      </c>
      <c r="H495" s="5">
        <v>560711</v>
      </c>
      <c r="I495" s="50">
        <v>31900</v>
      </c>
      <c r="J495" s="5" t="s">
        <v>412</v>
      </c>
      <c r="K495" s="150"/>
      <c r="L495" s="150"/>
      <c r="M495" s="150"/>
      <c r="N495" s="150"/>
      <c r="O495" s="150"/>
      <c r="P495" s="150"/>
      <c r="Q495" s="150"/>
      <c r="R495" s="150"/>
      <c r="S495" s="150"/>
      <c r="T495" s="150"/>
      <c r="U495" s="150"/>
      <c r="V495" s="150"/>
      <c r="W495" s="150"/>
      <c r="X495" s="150"/>
      <c r="Y495" s="150"/>
      <c r="Z495" s="150"/>
      <c r="AA495" s="150"/>
      <c r="CI495" s="1"/>
    </row>
    <row r="496" spans="1:87" x14ac:dyDescent="0.25">
      <c r="A496" s="5" t="s">
        <v>408</v>
      </c>
      <c r="B496" s="5" t="s">
        <v>611</v>
      </c>
      <c r="C496" s="5" t="s">
        <v>465</v>
      </c>
      <c r="D496" s="5" t="s">
        <v>636</v>
      </c>
      <c r="E496" s="52">
        <f t="shared" ca="1" si="7"/>
        <v>27780</v>
      </c>
      <c r="F496" s="5">
        <v>56</v>
      </c>
      <c r="G496" s="50">
        <v>22862</v>
      </c>
      <c r="H496" s="5">
        <v>350201</v>
      </c>
      <c r="I496" s="50">
        <v>32024</v>
      </c>
      <c r="J496" s="5" t="s">
        <v>412</v>
      </c>
      <c r="K496" s="150"/>
      <c r="L496" s="150"/>
      <c r="M496" s="150"/>
      <c r="N496" s="150"/>
      <c r="O496" s="150"/>
      <c r="P496" s="150"/>
      <c r="Q496" s="150"/>
      <c r="R496" s="150"/>
      <c r="S496" s="150"/>
      <c r="T496" s="150"/>
      <c r="U496" s="150"/>
      <c r="V496" s="150"/>
      <c r="W496" s="150"/>
      <c r="X496" s="150"/>
      <c r="Y496" s="150"/>
      <c r="Z496" s="150"/>
      <c r="AA496" s="150"/>
      <c r="CI496" s="1"/>
    </row>
    <row r="497" spans="1:87" x14ac:dyDescent="0.25">
      <c r="A497" s="5" t="s">
        <v>413</v>
      </c>
      <c r="B497" s="5" t="s">
        <v>618</v>
      </c>
      <c r="C497" s="5" t="s">
        <v>682</v>
      </c>
      <c r="D497" s="5" t="s">
        <v>416</v>
      </c>
      <c r="E497" s="52">
        <f t="shared" ca="1" si="7"/>
        <v>24012</v>
      </c>
      <c r="F497" s="5">
        <v>50</v>
      </c>
      <c r="G497" s="50">
        <v>24757</v>
      </c>
      <c r="H497" s="5">
        <v>560714</v>
      </c>
      <c r="I497" s="50">
        <v>31917</v>
      </c>
      <c r="J497" s="5" t="s">
        <v>412</v>
      </c>
      <c r="K497" s="150"/>
      <c r="L497" s="150"/>
      <c r="M497" s="150"/>
      <c r="N497" s="150"/>
      <c r="O497" s="150"/>
      <c r="P497" s="150"/>
      <c r="Q497" s="150"/>
      <c r="R497" s="150"/>
      <c r="S497" s="150"/>
      <c r="T497" s="150"/>
      <c r="U497" s="150"/>
      <c r="V497" s="150"/>
      <c r="W497" s="150"/>
      <c r="X497" s="150"/>
      <c r="Y497" s="150"/>
      <c r="Z497" s="150"/>
      <c r="AA497" s="150"/>
      <c r="CI497" s="1"/>
    </row>
    <row r="498" spans="1:87" x14ac:dyDescent="0.25">
      <c r="A498" s="5" t="s">
        <v>408</v>
      </c>
      <c r="B498" s="5" t="s">
        <v>602</v>
      </c>
      <c r="C498" s="5" t="s">
        <v>786</v>
      </c>
      <c r="D498" s="5" t="s">
        <v>536</v>
      </c>
      <c r="E498" s="52">
        <f t="shared" ca="1" si="7"/>
        <v>28980</v>
      </c>
      <c r="F498" s="5">
        <v>52</v>
      </c>
      <c r="G498" s="50">
        <v>24102</v>
      </c>
      <c r="H498" s="5">
        <v>560639</v>
      </c>
      <c r="I498" s="50">
        <v>32030</v>
      </c>
      <c r="J498" s="5" t="s">
        <v>412</v>
      </c>
      <c r="K498" s="150"/>
      <c r="L498" s="150"/>
      <c r="M498" s="150"/>
      <c r="N498" s="150"/>
      <c r="O498" s="150"/>
      <c r="P498" s="150"/>
      <c r="Q498" s="150"/>
      <c r="R498" s="150"/>
      <c r="S498" s="150"/>
      <c r="T498" s="150"/>
      <c r="U498" s="150"/>
      <c r="V498" s="150"/>
      <c r="W498" s="150"/>
      <c r="X498" s="150"/>
      <c r="Y498" s="150"/>
      <c r="Z498" s="150"/>
      <c r="AA498" s="150"/>
      <c r="CI498" s="1"/>
    </row>
    <row r="499" spans="1:87" x14ac:dyDescent="0.25">
      <c r="A499" s="5" t="s">
        <v>408</v>
      </c>
      <c r="B499" s="5" t="s">
        <v>660</v>
      </c>
      <c r="C499" s="5" t="s">
        <v>191</v>
      </c>
      <c r="D499" s="5" t="s">
        <v>445</v>
      </c>
      <c r="E499" s="52">
        <f t="shared" ca="1" si="7"/>
        <v>29724</v>
      </c>
      <c r="F499" s="5">
        <v>54</v>
      </c>
      <c r="G499" s="50">
        <v>23381</v>
      </c>
      <c r="H499" s="5">
        <v>560642</v>
      </c>
      <c r="I499" s="50">
        <v>31782</v>
      </c>
      <c r="J499" s="5" t="s">
        <v>417</v>
      </c>
      <c r="K499" s="150"/>
      <c r="L499" s="150"/>
      <c r="M499" s="150"/>
      <c r="N499" s="150"/>
      <c r="O499" s="150"/>
      <c r="P499" s="150"/>
      <c r="Q499" s="150"/>
      <c r="R499" s="150"/>
      <c r="S499" s="150"/>
      <c r="T499" s="150"/>
      <c r="U499" s="150"/>
      <c r="V499" s="150"/>
      <c r="W499" s="150"/>
      <c r="X499" s="150"/>
      <c r="Y499" s="150"/>
      <c r="Z499" s="150"/>
      <c r="AA499" s="150"/>
      <c r="CI499" s="1"/>
    </row>
    <row r="500" spans="1:87" x14ac:dyDescent="0.25">
      <c r="A500" s="5" t="s">
        <v>413</v>
      </c>
      <c r="B500" s="5" t="s">
        <v>639</v>
      </c>
      <c r="C500" s="5" t="s">
        <v>787</v>
      </c>
      <c r="D500" s="5" t="s">
        <v>457</v>
      </c>
      <c r="E500" s="52">
        <f t="shared" ca="1" si="7"/>
        <v>29472</v>
      </c>
      <c r="F500" s="5">
        <v>55</v>
      </c>
      <c r="G500" s="50">
        <v>23242</v>
      </c>
      <c r="H500" s="5">
        <v>560715</v>
      </c>
      <c r="I500" s="50">
        <v>31909</v>
      </c>
      <c r="J500" s="5" t="s">
        <v>417</v>
      </c>
      <c r="K500" s="150"/>
      <c r="L500" s="150"/>
      <c r="M500" s="150"/>
      <c r="N500" s="150"/>
      <c r="O500" s="150"/>
      <c r="P500" s="150"/>
      <c r="Q500" s="150"/>
      <c r="R500" s="150"/>
      <c r="S500" s="150"/>
      <c r="T500" s="150"/>
      <c r="U500" s="150"/>
      <c r="V500" s="150"/>
      <c r="W500" s="150"/>
      <c r="X500" s="150"/>
      <c r="Y500" s="150"/>
      <c r="Z500" s="150"/>
      <c r="AA500" s="150"/>
      <c r="CI500" s="1"/>
    </row>
    <row r="501" spans="1:87" x14ac:dyDescent="0.25">
      <c r="A501" s="5" t="s">
        <v>408</v>
      </c>
      <c r="B501" s="5" t="s">
        <v>493</v>
      </c>
      <c r="C501" s="5" t="s">
        <v>459</v>
      </c>
      <c r="D501" s="5" t="s">
        <v>536</v>
      </c>
      <c r="E501" s="52">
        <f t="shared" ca="1" si="7"/>
        <v>29964</v>
      </c>
      <c r="F501" s="5">
        <v>53</v>
      </c>
      <c r="G501" s="50">
        <v>23896</v>
      </c>
      <c r="H501" s="5">
        <v>560655</v>
      </c>
      <c r="I501" s="50">
        <v>31839</v>
      </c>
      <c r="J501" s="5" t="s">
        <v>417</v>
      </c>
      <c r="K501" s="150"/>
      <c r="L501" s="150"/>
      <c r="M501" s="150"/>
      <c r="N501" s="150"/>
      <c r="O501" s="150"/>
      <c r="P501" s="150"/>
      <c r="Q501" s="150"/>
      <c r="R501" s="150"/>
      <c r="S501" s="150"/>
      <c r="T501" s="150"/>
      <c r="U501" s="150"/>
      <c r="V501" s="150"/>
      <c r="W501" s="150"/>
      <c r="X501" s="150"/>
      <c r="Y501" s="150"/>
      <c r="Z501" s="150"/>
      <c r="AA501" s="150"/>
      <c r="CI501" s="1"/>
    </row>
    <row r="502" spans="1:87" x14ac:dyDescent="0.25">
      <c r="A502" s="5" t="s">
        <v>413</v>
      </c>
      <c r="B502" s="5" t="s">
        <v>547</v>
      </c>
      <c r="C502" s="5" t="s">
        <v>489</v>
      </c>
      <c r="D502" s="5" t="s">
        <v>416</v>
      </c>
      <c r="E502" s="52">
        <f t="shared" ca="1" si="7"/>
        <v>31008</v>
      </c>
      <c r="F502" s="5">
        <v>53</v>
      </c>
      <c r="G502" s="50">
        <v>23940</v>
      </c>
      <c r="H502" s="5">
        <v>560717</v>
      </c>
      <c r="I502" s="50">
        <v>32107</v>
      </c>
      <c r="J502" s="5" t="s">
        <v>417</v>
      </c>
      <c r="K502" s="150"/>
      <c r="L502" s="150"/>
      <c r="M502" s="150"/>
      <c r="N502" s="150"/>
      <c r="O502" s="150"/>
      <c r="P502" s="150"/>
      <c r="Q502" s="150"/>
      <c r="R502" s="150"/>
      <c r="S502" s="150"/>
      <c r="T502" s="150"/>
      <c r="U502" s="150"/>
      <c r="V502" s="150"/>
      <c r="W502" s="150"/>
      <c r="X502" s="150"/>
      <c r="Y502" s="150"/>
      <c r="Z502" s="150"/>
      <c r="AA502" s="150"/>
      <c r="CI502" s="1"/>
    </row>
    <row r="503" spans="1:87" x14ac:dyDescent="0.25">
      <c r="A503" s="5" t="s">
        <v>413</v>
      </c>
      <c r="B503" s="5" t="s">
        <v>681</v>
      </c>
      <c r="C503" s="5" t="s">
        <v>640</v>
      </c>
      <c r="D503" s="5" t="s">
        <v>460</v>
      </c>
      <c r="E503" s="52">
        <f t="shared" ca="1" si="7"/>
        <v>19680</v>
      </c>
      <c r="F503" s="5">
        <v>53</v>
      </c>
      <c r="G503" s="50">
        <v>23768</v>
      </c>
      <c r="H503" s="5">
        <v>560820</v>
      </c>
      <c r="I503" s="50">
        <v>32121</v>
      </c>
      <c r="J503" s="5" t="s">
        <v>417</v>
      </c>
      <c r="K503" s="150"/>
      <c r="L503" s="150"/>
      <c r="M503" s="150"/>
      <c r="N503" s="150"/>
      <c r="O503" s="150"/>
      <c r="P503" s="150"/>
      <c r="Q503" s="150"/>
      <c r="R503" s="150"/>
      <c r="S503" s="150"/>
      <c r="T503" s="150"/>
      <c r="U503" s="150"/>
      <c r="V503" s="150"/>
      <c r="W503" s="150"/>
      <c r="X503" s="150"/>
      <c r="Y503" s="150"/>
      <c r="Z503" s="150"/>
      <c r="AA503" s="150"/>
      <c r="CI503" s="1"/>
    </row>
    <row r="504" spans="1:87" x14ac:dyDescent="0.25">
      <c r="A504" s="5" t="s">
        <v>413</v>
      </c>
      <c r="B504" s="5" t="s">
        <v>521</v>
      </c>
      <c r="C504" s="5" t="s">
        <v>633</v>
      </c>
      <c r="D504" s="5" t="s">
        <v>731</v>
      </c>
      <c r="E504" s="52">
        <f t="shared" ca="1" si="7"/>
        <v>23016</v>
      </c>
      <c r="F504" s="5">
        <v>54</v>
      </c>
      <c r="G504" s="50">
        <v>23370</v>
      </c>
      <c r="H504" s="5">
        <v>560725</v>
      </c>
      <c r="I504" s="50">
        <v>32065</v>
      </c>
      <c r="J504" s="5" t="s">
        <v>417</v>
      </c>
      <c r="K504" s="150"/>
      <c r="L504" s="150"/>
      <c r="M504" s="150"/>
      <c r="N504" s="150"/>
      <c r="O504" s="150"/>
      <c r="P504" s="150"/>
      <c r="Q504" s="150"/>
      <c r="R504" s="150"/>
      <c r="S504" s="150"/>
      <c r="T504" s="150"/>
      <c r="U504" s="150"/>
      <c r="V504" s="150"/>
      <c r="W504" s="150"/>
      <c r="X504" s="150"/>
      <c r="Y504" s="150"/>
      <c r="Z504" s="150"/>
      <c r="AA504" s="150"/>
      <c r="CI504" s="1"/>
    </row>
    <row r="505" spans="1:87" x14ac:dyDescent="0.25">
      <c r="A505" s="5" t="s">
        <v>408</v>
      </c>
      <c r="B505" s="5" t="s">
        <v>509</v>
      </c>
      <c r="C505" s="5" t="s">
        <v>685</v>
      </c>
      <c r="D505" s="5" t="s">
        <v>788</v>
      </c>
      <c r="E505" s="52">
        <f t="shared" ca="1" si="7"/>
        <v>29724</v>
      </c>
      <c r="F505" s="5">
        <v>54</v>
      </c>
      <c r="G505" s="50">
        <v>23444</v>
      </c>
      <c r="H505" s="5">
        <v>560679</v>
      </c>
      <c r="I505" s="50">
        <v>31802</v>
      </c>
      <c r="J505" s="5" t="s">
        <v>417</v>
      </c>
      <c r="K505" s="150"/>
      <c r="L505" s="150"/>
      <c r="M505" s="150"/>
      <c r="N505" s="150"/>
      <c r="O505" s="150"/>
      <c r="P505" s="150"/>
      <c r="Q505" s="150"/>
      <c r="R505" s="150"/>
      <c r="S505" s="150"/>
      <c r="T505" s="150"/>
      <c r="U505" s="150"/>
      <c r="V505" s="150"/>
      <c r="W505" s="150"/>
      <c r="X505" s="150"/>
      <c r="Y505" s="150"/>
      <c r="Z505" s="150"/>
      <c r="AA505" s="150"/>
      <c r="CI505" s="1"/>
    </row>
    <row r="506" spans="1:87" x14ac:dyDescent="0.25">
      <c r="A506" s="5" t="s">
        <v>413</v>
      </c>
      <c r="B506" s="5" t="s">
        <v>631</v>
      </c>
      <c r="C506" s="5" t="s">
        <v>529</v>
      </c>
      <c r="D506" s="5" t="s">
        <v>416</v>
      </c>
      <c r="E506" s="52">
        <f t="shared" ca="1" si="7"/>
        <v>19896</v>
      </c>
      <c r="F506" s="5">
        <v>54</v>
      </c>
      <c r="G506" s="50">
        <v>23568</v>
      </c>
      <c r="H506" s="5">
        <v>560733</v>
      </c>
      <c r="I506" s="50">
        <v>31917</v>
      </c>
      <c r="J506" s="5" t="s">
        <v>417</v>
      </c>
      <c r="K506" s="150"/>
      <c r="L506" s="150"/>
      <c r="M506" s="150"/>
      <c r="N506" s="150"/>
      <c r="O506" s="150"/>
      <c r="P506" s="150"/>
      <c r="Q506" s="150"/>
      <c r="R506" s="150"/>
      <c r="S506" s="150"/>
      <c r="T506" s="150"/>
      <c r="U506" s="150"/>
      <c r="V506" s="150"/>
      <c r="W506" s="150"/>
      <c r="X506" s="150"/>
      <c r="Y506" s="150"/>
      <c r="Z506" s="150"/>
      <c r="AA506" s="150"/>
      <c r="CI506" s="1"/>
    </row>
    <row r="507" spans="1:87" x14ac:dyDescent="0.25">
      <c r="A507" s="5" t="s">
        <v>413</v>
      </c>
      <c r="B507" s="5" t="s">
        <v>506</v>
      </c>
      <c r="C507" s="5" t="s">
        <v>563</v>
      </c>
      <c r="D507" s="5" t="s">
        <v>416</v>
      </c>
      <c r="E507" s="52">
        <f t="shared" ca="1" si="7"/>
        <v>18984</v>
      </c>
      <c r="F507" s="5">
        <v>55</v>
      </c>
      <c r="G507" s="50">
        <v>23258</v>
      </c>
      <c r="H507" s="5">
        <v>560739</v>
      </c>
      <c r="I507" s="50">
        <v>32032</v>
      </c>
      <c r="J507" s="5" t="s">
        <v>417</v>
      </c>
      <c r="K507" s="150"/>
      <c r="L507" s="150"/>
      <c r="M507" s="150"/>
      <c r="N507" s="150"/>
      <c r="O507" s="150"/>
      <c r="P507" s="150"/>
      <c r="Q507" s="150"/>
      <c r="R507" s="150"/>
      <c r="S507" s="150"/>
      <c r="T507" s="150"/>
      <c r="U507" s="150"/>
      <c r="V507" s="150"/>
      <c r="W507" s="150"/>
      <c r="X507" s="150"/>
      <c r="Y507" s="150"/>
      <c r="Z507" s="150"/>
      <c r="AA507" s="150"/>
      <c r="CI507" s="1"/>
    </row>
    <row r="508" spans="1:87" x14ac:dyDescent="0.25">
      <c r="A508" s="5" t="s">
        <v>454</v>
      </c>
      <c r="B508" s="5" t="s">
        <v>526</v>
      </c>
      <c r="C508" s="5" t="s">
        <v>789</v>
      </c>
      <c r="D508" s="5" t="s">
        <v>436</v>
      </c>
      <c r="E508" s="52">
        <f t="shared" ca="1" si="7"/>
        <v>29400</v>
      </c>
      <c r="F508" s="5">
        <v>54</v>
      </c>
      <c r="G508" s="50">
        <v>23415</v>
      </c>
      <c r="H508" s="5">
        <v>560736</v>
      </c>
      <c r="I508" s="50">
        <v>31870</v>
      </c>
      <c r="J508" s="5" t="s">
        <v>417</v>
      </c>
      <c r="K508" s="150"/>
      <c r="L508" s="150"/>
      <c r="M508" s="150"/>
      <c r="N508" s="150"/>
      <c r="O508" s="150"/>
      <c r="P508" s="150"/>
      <c r="Q508" s="150"/>
      <c r="R508" s="150"/>
      <c r="S508" s="150"/>
      <c r="T508" s="150"/>
      <c r="U508" s="150"/>
      <c r="V508" s="150"/>
      <c r="W508" s="150"/>
      <c r="X508" s="150"/>
      <c r="Y508" s="150"/>
      <c r="Z508" s="150"/>
      <c r="AA508" s="150"/>
      <c r="CI508" s="1"/>
    </row>
    <row r="509" spans="1:87" x14ac:dyDescent="0.25">
      <c r="A509" s="5" t="s">
        <v>413</v>
      </c>
      <c r="B509" s="5" t="s">
        <v>521</v>
      </c>
      <c r="C509" s="5" t="s">
        <v>596</v>
      </c>
      <c r="D509" s="5" t="s">
        <v>460</v>
      </c>
      <c r="E509" s="52">
        <f t="shared" ca="1" si="7"/>
        <v>26664</v>
      </c>
      <c r="F509" s="5">
        <v>53</v>
      </c>
      <c r="G509" s="50">
        <v>23691</v>
      </c>
      <c r="H509" s="5">
        <v>560756</v>
      </c>
      <c r="I509" s="50">
        <v>31824</v>
      </c>
      <c r="J509" s="5" t="s">
        <v>417</v>
      </c>
      <c r="K509" s="150"/>
      <c r="L509" s="150"/>
      <c r="M509" s="150"/>
      <c r="N509" s="150"/>
      <c r="O509" s="150"/>
      <c r="P509" s="150"/>
      <c r="Q509" s="150"/>
      <c r="R509" s="150"/>
      <c r="S509" s="150"/>
      <c r="T509" s="150"/>
      <c r="U509" s="150"/>
      <c r="V509" s="150"/>
      <c r="W509" s="150"/>
      <c r="X509" s="150"/>
      <c r="Y509" s="150"/>
      <c r="Z509" s="150"/>
      <c r="AA509" s="150"/>
      <c r="CI509" s="1"/>
    </row>
    <row r="510" spans="1:87" x14ac:dyDescent="0.25">
      <c r="A510" s="5" t="s">
        <v>413</v>
      </c>
      <c r="B510" s="5" t="s">
        <v>590</v>
      </c>
      <c r="C510" s="5" t="s">
        <v>532</v>
      </c>
      <c r="D510" s="5" t="s">
        <v>442</v>
      </c>
      <c r="E510" s="52">
        <f t="shared" ca="1" si="7"/>
        <v>30384</v>
      </c>
      <c r="F510" s="5">
        <v>56</v>
      </c>
      <c r="G510" s="50">
        <v>22783</v>
      </c>
      <c r="H510" s="5">
        <v>560742</v>
      </c>
      <c r="I510" s="50">
        <v>31865</v>
      </c>
      <c r="J510" s="5" t="s">
        <v>417</v>
      </c>
      <c r="K510" s="150"/>
      <c r="L510" s="150"/>
      <c r="M510" s="150"/>
      <c r="N510" s="150"/>
      <c r="O510" s="150"/>
      <c r="P510" s="150"/>
      <c r="Q510" s="150"/>
      <c r="R510" s="150"/>
      <c r="S510" s="150"/>
      <c r="T510" s="150"/>
      <c r="U510" s="150"/>
      <c r="V510" s="150"/>
      <c r="W510" s="150"/>
      <c r="X510" s="150"/>
      <c r="Y510" s="150"/>
      <c r="Z510" s="150"/>
      <c r="AA510" s="150"/>
      <c r="CI510" s="1"/>
    </row>
    <row r="511" spans="1:87" x14ac:dyDescent="0.25">
      <c r="A511" s="5" t="s">
        <v>413</v>
      </c>
      <c r="B511" s="5" t="s">
        <v>455</v>
      </c>
      <c r="C511" s="5" t="s">
        <v>435</v>
      </c>
      <c r="D511" s="5" t="s">
        <v>460</v>
      </c>
      <c r="E511" s="52">
        <f t="shared" ca="1" si="7"/>
        <v>30276</v>
      </c>
      <c r="F511" s="5">
        <v>58</v>
      </c>
      <c r="G511" s="50">
        <v>22114</v>
      </c>
      <c r="H511" s="5">
        <v>560745</v>
      </c>
      <c r="I511" s="50">
        <v>31872</v>
      </c>
      <c r="J511" s="5" t="s">
        <v>417</v>
      </c>
      <c r="K511" s="150"/>
      <c r="L511" s="150"/>
      <c r="M511" s="150"/>
      <c r="N511" s="150"/>
      <c r="O511" s="150"/>
      <c r="P511" s="150"/>
      <c r="Q511" s="150"/>
      <c r="R511" s="150"/>
      <c r="S511" s="150"/>
      <c r="T511" s="150"/>
      <c r="U511" s="150"/>
      <c r="V511" s="150"/>
      <c r="W511" s="150"/>
      <c r="X511" s="150"/>
      <c r="Y511" s="150"/>
      <c r="Z511" s="150"/>
      <c r="AA511" s="150"/>
      <c r="CI511" s="1"/>
    </row>
    <row r="512" spans="1:87" x14ac:dyDescent="0.25">
      <c r="A512" s="5" t="s">
        <v>413</v>
      </c>
      <c r="B512" s="5" t="s">
        <v>426</v>
      </c>
      <c r="C512" s="5" t="s">
        <v>790</v>
      </c>
      <c r="D512" s="5" t="s">
        <v>425</v>
      </c>
      <c r="E512" s="52">
        <f t="shared" ca="1" si="7"/>
        <v>28068</v>
      </c>
      <c r="F512" s="5">
        <v>52</v>
      </c>
      <c r="G512" s="50">
        <v>24357</v>
      </c>
      <c r="H512" s="5">
        <v>560744</v>
      </c>
      <c r="I512" s="50">
        <v>31931</v>
      </c>
      <c r="J512" s="5" t="s">
        <v>417</v>
      </c>
      <c r="K512" s="150"/>
      <c r="L512" s="150"/>
      <c r="M512" s="150"/>
      <c r="N512" s="150"/>
      <c r="O512" s="150"/>
      <c r="P512" s="150"/>
      <c r="Q512" s="150"/>
      <c r="R512" s="150"/>
      <c r="S512" s="150"/>
      <c r="T512" s="150"/>
      <c r="U512" s="150"/>
      <c r="V512" s="150"/>
      <c r="W512" s="150"/>
      <c r="X512" s="150"/>
      <c r="Y512" s="150"/>
      <c r="Z512" s="150"/>
      <c r="AA512" s="150"/>
      <c r="CI512" s="1"/>
    </row>
    <row r="513" spans="1:87" x14ac:dyDescent="0.25">
      <c r="A513" s="5" t="s">
        <v>413</v>
      </c>
      <c r="B513" s="5" t="s">
        <v>791</v>
      </c>
      <c r="C513" s="5" t="s">
        <v>792</v>
      </c>
      <c r="D513" s="5" t="s">
        <v>425</v>
      </c>
      <c r="E513" s="52">
        <f t="shared" ca="1" si="7"/>
        <v>26256</v>
      </c>
      <c r="F513" s="5">
        <v>52</v>
      </c>
      <c r="G513" s="50">
        <v>24247</v>
      </c>
      <c r="H513" s="5">
        <v>560749</v>
      </c>
      <c r="I513" s="50">
        <v>32228</v>
      </c>
      <c r="J513" s="5" t="s">
        <v>417</v>
      </c>
      <c r="K513" s="150"/>
      <c r="L513" s="150"/>
      <c r="M513" s="150"/>
      <c r="N513" s="150"/>
      <c r="O513" s="150"/>
      <c r="P513" s="150"/>
      <c r="Q513" s="150"/>
      <c r="R513" s="150"/>
      <c r="S513" s="150"/>
      <c r="T513" s="150"/>
      <c r="U513" s="150"/>
      <c r="V513" s="150"/>
      <c r="W513" s="150"/>
      <c r="X513" s="150"/>
      <c r="Y513" s="150"/>
      <c r="Z513" s="150"/>
      <c r="AA513" s="150"/>
      <c r="CI513" s="1"/>
    </row>
    <row r="514" spans="1:87" x14ac:dyDescent="0.25">
      <c r="A514" s="5" t="s">
        <v>413</v>
      </c>
      <c r="B514" s="5" t="s">
        <v>455</v>
      </c>
      <c r="C514" s="5" t="s">
        <v>793</v>
      </c>
      <c r="D514" s="5" t="s">
        <v>416</v>
      </c>
      <c r="E514" s="52">
        <f t="shared" ca="1" si="7"/>
        <v>18144</v>
      </c>
      <c r="F514" s="5">
        <v>52</v>
      </c>
      <c r="G514" s="50">
        <v>24218</v>
      </c>
      <c r="H514" s="5">
        <v>560751</v>
      </c>
      <c r="I514" s="50">
        <v>32168</v>
      </c>
      <c r="J514" s="5" t="s">
        <v>417</v>
      </c>
      <c r="K514" s="150"/>
      <c r="L514" s="150"/>
      <c r="M514" s="150"/>
      <c r="N514" s="150"/>
      <c r="O514" s="150"/>
      <c r="P514" s="150"/>
      <c r="Q514" s="150"/>
      <c r="R514" s="150"/>
      <c r="S514" s="150"/>
      <c r="T514" s="150"/>
      <c r="U514" s="150"/>
      <c r="V514" s="150"/>
      <c r="W514" s="150"/>
      <c r="X514" s="150"/>
      <c r="Y514" s="150"/>
      <c r="Z514" s="150"/>
      <c r="AA514" s="150"/>
      <c r="CI514" s="1"/>
    </row>
    <row r="515" spans="1:87" x14ac:dyDescent="0.25">
      <c r="A515" s="5" t="s">
        <v>413</v>
      </c>
      <c r="B515" s="5" t="s">
        <v>562</v>
      </c>
      <c r="C515" s="5" t="s">
        <v>472</v>
      </c>
      <c r="D515" s="5" t="s">
        <v>460</v>
      </c>
      <c r="E515" s="52">
        <f t="shared" ca="1" si="7"/>
        <v>23136</v>
      </c>
      <c r="F515" s="5">
        <v>59</v>
      </c>
      <c r="G515" s="50">
        <v>21797</v>
      </c>
      <c r="H515" s="5">
        <v>560690</v>
      </c>
      <c r="I515" s="50">
        <v>32423</v>
      </c>
      <c r="J515" s="5" t="s">
        <v>421</v>
      </c>
      <c r="K515" s="150"/>
      <c r="L515" s="150"/>
      <c r="M515" s="150"/>
      <c r="N515" s="150"/>
      <c r="O515" s="150"/>
      <c r="P515" s="150"/>
      <c r="Q515" s="150"/>
      <c r="R515" s="150"/>
      <c r="S515" s="150"/>
      <c r="T515" s="150"/>
      <c r="U515" s="150"/>
      <c r="V515" s="150"/>
      <c r="W515" s="150"/>
      <c r="X515" s="150"/>
      <c r="Y515" s="150"/>
      <c r="Z515" s="150"/>
      <c r="AA515" s="150"/>
      <c r="CI515" s="1"/>
    </row>
    <row r="516" spans="1:87" x14ac:dyDescent="0.25">
      <c r="A516" s="5" t="s">
        <v>408</v>
      </c>
      <c r="B516" s="5" t="s">
        <v>568</v>
      </c>
      <c r="C516" s="5" t="s">
        <v>419</v>
      </c>
      <c r="D516" s="5" t="s">
        <v>548</v>
      </c>
      <c r="E516" s="52">
        <f t="shared" ca="1" si="7"/>
        <v>27732</v>
      </c>
      <c r="F516" s="5">
        <v>55</v>
      </c>
      <c r="G516" s="50">
        <v>22929</v>
      </c>
      <c r="H516" s="5">
        <v>561223</v>
      </c>
      <c r="I516" s="50">
        <v>32485</v>
      </c>
      <c r="J516" s="5" t="s">
        <v>421</v>
      </c>
      <c r="K516" s="150"/>
      <c r="L516" s="150"/>
      <c r="M516" s="150"/>
      <c r="N516" s="150"/>
      <c r="O516" s="150"/>
      <c r="P516" s="150"/>
      <c r="Q516" s="150"/>
      <c r="R516" s="150"/>
      <c r="S516" s="150"/>
      <c r="T516" s="150"/>
      <c r="U516" s="150"/>
      <c r="V516" s="150"/>
      <c r="W516" s="150"/>
      <c r="X516" s="150"/>
      <c r="Y516" s="150"/>
      <c r="Z516" s="150"/>
      <c r="AA516" s="150"/>
      <c r="CI516" s="1"/>
    </row>
    <row r="517" spans="1:87" x14ac:dyDescent="0.25">
      <c r="A517" s="5" t="s">
        <v>413</v>
      </c>
      <c r="B517" s="5" t="s">
        <v>660</v>
      </c>
      <c r="C517" s="5" t="s">
        <v>794</v>
      </c>
      <c r="D517" s="5" t="s">
        <v>460</v>
      </c>
      <c r="E517" s="52">
        <f t="shared" ca="1" si="7"/>
        <v>20760</v>
      </c>
      <c r="F517" s="5">
        <v>52</v>
      </c>
      <c r="G517" s="50">
        <v>24326</v>
      </c>
      <c r="H517" s="5">
        <v>560738</v>
      </c>
      <c r="I517" s="50">
        <v>32457</v>
      </c>
      <c r="J517" s="5" t="s">
        <v>421</v>
      </c>
      <c r="K517" s="150"/>
      <c r="L517" s="150"/>
      <c r="M517" s="150"/>
      <c r="N517" s="150"/>
      <c r="O517" s="150"/>
      <c r="P517" s="150"/>
      <c r="Q517" s="150"/>
      <c r="R517" s="150"/>
      <c r="S517" s="150"/>
      <c r="T517" s="150"/>
      <c r="U517" s="150"/>
      <c r="V517" s="150"/>
      <c r="W517" s="150"/>
      <c r="X517" s="150"/>
      <c r="Y517" s="150"/>
      <c r="Z517" s="150"/>
      <c r="AA517" s="150"/>
      <c r="CI517" s="1"/>
    </row>
    <row r="518" spans="1:87" x14ac:dyDescent="0.25">
      <c r="A518" s="5" t="s">
        <v>408</v>
      </c>
      <c r="B518" s="5" t="s">
        <v>766</v>
      </c>
      <c r="C518" s="5" t="s">
        <v>621</v>
      </c>
      <c r="D518" s="5" t="s">
        <v>658</v>
      </c>
      <c r="E518" s="52">
        <f t="shared" ca="1" si="7"/>
        <v>27336</v>
      </c>
      <c r="F518" s="5">
        <v>53</v>
      </c>
      <c r="G518" s="50">
        <v>23723</v>
      </c>
      <c r="H518" s="5">
        <v>560764</v>
      </c>
      <c r="I518" s="50">
        <v>32367</v>
      </c>
      <c r="J518" s="5" t="s">
        <v>421</v>
      </c>
      <c r="K518" s="150"/>
      <c r="L518" s="150"/>
      <c r="M518" s="150"/>
      <c r="N518" s="150"/>
      <c r="O518" s="150"/>
      <c r="P518" s="150"/>
      <c r="Q518" s="150"/>
      <c r="R518" s="150"/>
      <c r="S518" s="150"/>
      <c r="T518" s="150"/>
      <c r="U518" s="150"/>
      <c r="V518" s="150"/>
      <c r="W518" s="150"/>
      <c r="X518" s="150"/>
      <c r="Y518" s="150"/>
      <c r="Z518" s="150"/>
      <c r="AA518" s="150"/>
      <c r="CI518" s="1"/>
    </row>
    <row r="519" spans="1:87" x14ac:dyDescent="0.25">
      <c r="A519" s="5" t="s">
        <v>408</v>
      </c>
      <c r="B519" s="5" t="s">
        <v>572</v>
      </c>
      <c r="C519" s="5" t="s">
        <v>621</v>
      </c>
      <c r="D519" s="5" t="s">
        <v>478</v>
      </c>
      <c r="E519" s="52">
        <f t="shared" ca="1" si="7"/>
        <v>20232</v>
      </c>
      <c r="F519" s="5">
        <v>58</v>
      </c>
      <c r="G519" s="50">
        <v>22107</v>
      </c>
      <c r="H519" s="5">
        <v>560770</v>
      </c>
      <c r="I519" s="50">
        <v>32292</v>
      </c>
      <c r="J519" s="5" t="s">
        <v>421</v>
      </c>
      <c r="K519" s="150"/>
      <c r="L519" s="150"/>
      <c r="M519" s="150"/>
      <c r="N519" s="150"/>
      <c r="O519" s="150"/>
      <c r="P519" s="150"/>
      <c r="Q519" s="150"/>
      <c r="R519" s="150"/>
      <c r="S519" s="150"/>
      <c r="T519" s="150"/>
      <c r="U519" s="150"/>
      <c r="V519" s="150"/>
      <c r="W519" s="150"/>
      <c r="X519" s="150"/>
      <c r="Y519" s="150"/>
      <c r="Z519" s="150"/>
      <c r="AA519" s="150"/>
      <c r="CI519" s="1"/>
    </row>
    <row r="520" spans="1:87" x14ac:dyDescent="0.25">
      <c r="A520" s="5" t="s">
        <v>413</v>
      </c>
      <c r="B520" s="5" t="s">
        <v>660</v>
      </c>
      <c r="C520" s="5" t="s">
        <v>795</v>
      </c>
      <c r="D520" s="5" t="s">
        <v>457</v>
      </c>
      <c r="E520" s="52">
        <f t="shared" ca="1" si="7"/>
        <v>22992</v>
      </c>
      <c r="F520" s="5">
        <v>56</v>
      </c>
      <c r="G520" s="50">
        <v>22710</v>
      </c>
      <c r="H520" s="5">
        <v>560698</v>
      </c>
      <c r="I520" s="50">
        <v>32472</v>
      </c>
      <c r="J520" s="5" t="s">
        <v>421</v>
      </c>
      <c r="K520" s="150"/>
      <c r="L520" s="150"/>
      <c r="M520" s="150"/>
      <c r="N520" s="150"/>
      <c r="O520" s="150"/>
      <c r="P520" s="150"/>
      <c r="Q520" s="150"/>
      <c r="R520" s="150"/>
      <c r="S520" s="150"/>
      <c r="T520" s="150"/>
      <c r="U520" s="150"/>
      <c r="V520" s="150"/>
      <c r="W520" s="150"/>
      <c r="X520" s="150"/>
      <c r="Y520" s="150"/>
      <c r="Z520" s="150"/>
      <c r="AA520" s="150"/>
      <c r="CI520" s="1"/>
    </row>
    <row r="521" spans="1:87" x14ac:dyDescent="0.25">
      <c r="A521" s="5" t="s">
        <v>408</v>
      </c>
      <c r="B521" s="5" t="s">
        <v>455</v>
      </c>
      <c r="C521" s="5" t="s">
        <v>776</v>
      </c>
      <c r="D521" s="5" t="s">
        <v>473</v>
      </c>
      <c r="E521" s="52">
        <f t="shared" ca="1" si="7"/>
        <v>22656</v>
      </c>
      <c r="F521" s="5">
        <v>52</v>
      </c>
      <c r="G521" s="50">
        <v>24329</v>
      </c>
      <c r="H521" s="5">
        <v>351381</v>
      </c>
      <c r="I521" s="50">
        <v>32485</v>
      </c>
      <c r="J521" s="5" t="s">
        <v>421</v>
      </c>
      <c r="K521" s="150"/>
      <c r="L521" s="150"/>
      <c r="M521" s="150"/>
      <c r="N521" s="150"/>
      <c r="O521" s="150"/>
      <c r="P521" s="150"/>
      <c r="Q521" s="150"/>
      <c r="R521" s="150"/>
      <c r="S521" s="150"/>
      <c r="T521" s="150"/>
      <c r="U521" s="150"/>
      <c r="V521" s="150"/>
      <c r="W521" s="150"/>
      <c r="X521" s="150"/>
      <c r="Y521" s="150"/>
      <c r="Z521" s="150"/>
      <c r="AA521" s="150"/>
      <c r="CI521" s="1"/>
    </row>
    <row r="522" spans="1:87" x14ac:dyDescent="0.25">
      <c r="A522" s="5" t="s">
        <v>413</v>
      </c>
      <c r="B522" s="5" t="s">
        <v>564</v>
      </c>
      <c r="C522" s="5" t="s">
        <v>453</v>
      </c>
      <c r="D522" s="5" t="s">
        <v>416</v>
      </c>
      <c r="E522" s="52">
        <f t="shared" ca="1" si="7"/>
        <v>20796</v>
      </c>
      <c r="F522" s="5">
        <v>61</v>
      </c>
      <c r="G522" s="50">
        <v>20735</v>
      </c>
      <c r="H522" s="5">
        <v>560776</v>
      </c>
      <c r="I522" s="50">
        <v>32408</v>
      </c>
      <c r="J522" s="5" t="s">
        <v>421</v>
      </c>
      <c r="K522" s="150"/>
      <c r="L522" s="150"/>
      <c r="M522" s="150"/>
      <c r="N522" s="150"/>
      <c r="O522" s="150"/>
      <c r="P522" s="150"/>
      <c r="Q522" s="150"/>
      <c r="R522" s="150"/>
      <c r="S522" s="150"/>
      <c r="T522" s="150"/>
      <c r="U522" s="150"/>
      <c r="V522" s="150"/>
      <c r="W522" s="150"/>
      <c r="X522" s="150"/>
      <c r="Y522" s="150"/>
      <c r="Z522" s="150"/>
      <c r="AA522" s="150"/>
      <c r="CI522" s="1"/>
    </row>
    <row r="523" spans="1:87" x14ac:dyDescent="0.25">
      <c r="A523" s="5" t="s">
        <v>413</v>
      </c>
      <c r="B523" s="5" t="s">
        <v>664</v>
      </c>
      <c r="C523" s="5" t="s">
        <v>596</v>
      </c>
      <c r="D523" s="5" t="s">
        <v>439</v>
      </c>
      <c r="E523" s="52">
        <f t="shared" ca="1" si="7"/>
        <v>22020</v>
      </c>
      <c r="F523" s="5">
        <v>54</v>
      </c>
      <c r="G523" s="50">
        <v>23353</v>
      </c>
      <c r="H523" s="5">
        <v>560735</v>
      </c>
      <c r="I523" s="50">
        <v>32183</v>
      </c>
      <c r="J523" s="5" t="s">
        <v>421</v>
      </c>
      <c r="K523" s="150"/>
      <c r="L523" s="150"/>
      <c r="M523" s="150"/>
      <c r="N523" s="150"/>
      <c r="O523" s="150"/>
      <c r="P523" s="150"/>
      <c r="Q523" s="150"/>
      <c r="R523" s="150"/>
      <c r="S523" s="150"/>
      <c r="T523" s="150"/>
      <c r="U523" s="150"/>
      <c r="V523" s="150"/>
      <c r="W523" s="150"/>
      <c r="X523" s="150"/>
      <c r="Y523" s="150"/>
      <c r="Z523" s="150"/>
      <c r="AA523" s="150"/>
      <c r="CI523" s="1"/>
    </row>
    <row r="524" spans="1:87" x14ac:dyDescent="0.25">
      <c r="A524" s="5" t="s">
        <v>413</v>
      </c>
      <c r="B524" s="5" t="s">
        <v>431</v>
      </c>
      <c r="C524" s="5" t="s">
        <v>432</v>
      </c>
      <c r="D524" s="5" t="s">
        <v>457</v>
      </c>
      <c r="E524" s="52">
        <f t="shared" ca="1" si="7"/>
        <v>29640</v>
      </c>
      <c r="F524" s="5">
        <v>51</v>
      </c>
      <c r="G524" s="50">
        <v>24387</v>
      </c>
      <c r="H524" s="5">
        <v>560794</v>
      </c>
      <c r="I524" s="50">
        <v>32298</v>
      </c>
      <c r="J524" s="5" t="s">
        <v>421</v>
      </c>
      <c r="K524" s="150"/>
      <c r="L524" s="150"/>
      <c r="M524" s="150"/>
      <c r="N524" s="150"/>
      <c r="O524" s="150"/>
      <c r="P524" s="150"/>
      <c r="Q524" s="150"/>
      <c r="R524" s="150"/>
      <c r="S524" s="150"/>
      <c r="T524" s="150"/>
      <c r="U524" s="150"/>
      <c r="V524" s="150"/>
      <c r="W524" s="150"/>
      <c r="X524" s="150"/>
      <c r="Y524" s="150"/>
      <c r="Z524" s="150"/>
      <c r="AA524" s="150"/>
      <c r="CI524" s="1"/>
    </row>
    <row r="525" spans="1:87" x14ac:dyDescent="0.25">
      <c r="A525" s="5" t="s">
        <v>413</v>
      </c>
      <c r="B525" s="5" t="s">
        <v>506</v>
      </c>
      <c r="C525" s="5" t="s">
        <v>576</v>
      </c>
      <c r="D525" s="5" t="s">
        <v>473</v>
      </c>
      <c r="E525" s="52">
        <f t="shared" ca="1" si="7"/>
        <v>28572</v>
      </c>
      <c r="F525" s="5">
        <v>57</v>
      </c>
      <c r="G525" s="50">
        <v>22466</v>
      </c>
      <c r="H525" s="5">
        <v>560797</v>
      </c>
      <c r="I525" s="50">
        <v>32280</v>
      </c>
      <c r="J525" s="5" t="s">
        <v>466</v>
      </c>
      <c r="K525" s="150"/>
      <c r="L525" s="150"/>
      <c r="M525" s="150"/>
      <c r="N525" s="150"/>
      <c r="O525" s="150"/>
      <c r="P525" s="150"/>
      <c r="Q525" s="150"/>
      <c r="R525" s="150"/>
      <c r="S525" s="150"/>
      <c r="T525" s="150"/>
      <c r="U525" s="150"/>
      <c r="V525" s="150"/>
      <c r="W525" s="150"/>
      <c r="X525" s="150"/>
      <c r="Y525" s="150"/>
      <c r="Z525" s="150"/>
      <c r="AA525" s="150"/>
      <c r="CI525" s="1"/>
    </row>
    <row r="526" spans="1:87" x14ac:dyDescent="0.25">
      <c r="A526" s="5" t="s">
        <v>408</v>
      </c>
      <c r="B526" s="5" t="s">
        <v>709</v>
      </c>
      <c r="C526" s="5" t="s">
        <v>550</v>
      </c>
      <c r="D526" s="5" t="s">
        <v>482</v>
      </c>
      <c r="E526" s="52">
        <f t="shared" ca="1" si="7"/>
        <v>28164</v>
      </c>
      <c r="F526" s="5">
        <v>55</v>
      </c>
      <c r="G526" s="50">
        <v>23196</v>
      </c>
      <c r="H526" s="5">
        <v>561474</v>
      </c>
      <c r="I526" s="50">
        <v>32297</v>
      </c>
      <c r="J526" s="5" t="s">
        <v>466</v>
      </c>
      <c r="K526" s="150"/>
      <c r="L526" s="150"/>
      <c r="M526" s="150"/>
      <c r="N526" s="150"/>
      <c r="O526" s="150"/>
      <c r="P526" s="150"/>
      <c r="Q526" s="150"/>
      <c r="R526" s="150"/>
      <c r="S526" s="150"/>
      <c r="T526" s="150"/>
      <c r="U526" s="150"/>
      <c r="V526" s="150"/>
      <c r="W526" s="150"/>
      <c r="X526" s="150"/>
      <c r="Y526" s="150"/>
      <c r="Z526" s="150"/>
      <c r="AA526" s="150"/>
      <c r="CI526" s="1"/>
    </row>
    <row r="527" spans="1:87" x14ac:dyDescent="0.25">
      <c r="A527" s="5" t="s">
        <v>413</v>
      </c>
      <c r="B527" s="5" t="s">
        <v>431</v>
      </c>
      <c r="C527" s="5" t="s">
        <v>796</v>
      </c>
      <c r="D527" s="5" t="s">
        <v>749</v>
      </c>
      <c r="E527" s="52">
        <f t="shared" ca="1" si="7"/>
        <v>26076</v>
      </c>
      <c r="F527" s="5">
        <v>53</v>
      </c>
      <c r="G527" s="50">
        <v>23830</v>
      </c>
      <c r="H527" s="5">
        <v>560801</v>
      </c>
      <c r="I527" s="50">
        <v>32268</v>
      </c>
      <c r="J527" s="5" t="s">
        <v>466</v>
      </c>
      <c r="K527" s="150"/>
      <c r="L527" s="150"/>
      <c r="M527" s="150"/>
      <c r="N527" s="150"/>
      <c r="O527" s="150"/>
      <c r="P527" s="150"/>
      <c r="Q527" s="150"/>
      <c r="R527" s="150"/>
      <c r="S527" s="150"/>
      <c r="T527" s="150"/>
      <c r="U527" s="150"/>
      <c r="V527" s="150"/>
      <c r="W527" s="150"/>
      <c r="X527" s="150"/>
      <c r="Y527" s="150"/>
      <c r="Z527" s="150"/>
      <c r="AA527" s="150"/>
      <c r="CI527" s="1"/>
    </row>
    <row r="528" spans="1:87" x14ac:dyDescent="0.25">
      <c r="A528" s="5" t="s">
        <v>413</v>
      </c>
      <c r="B528" s="5" t="s">
        <v>652</v>
      </c>
      <c r="C528" s="5" t="s">
        <v>489</v>
      </c>
      <c r="D528" s="5" t="s">
        <v>460</v>
      </c>
      <c r="E528" s="52">
        <f t="shared" ca="1" si="7"/>
        <v>18468</v>
      </c>
      <c r="F528" s="5">
        <v>52</v>
      </c>
      <c r="G528" s="50">
        <v>24360</v>
      </c>
      <c r="H528" s="5">
        <v>560802</v>
      </c>
      <c r="I528" s="50">
        <v>32487</v>
      </c>
      <c r="J528" s="5" t="s">
        <v>466</v>
      </c>
      <c r="K528" s="150"/>
      <c r="L528" s="150"/>
      <c r="M528" s="150"/>
      <c r="N528" s="150"/>
      <c r="O528" s="150"/>
      <c r="P528" s="150"/>
      <c r="Q528" s="150"/>
      <c r="R528" s="150"/>
      <c r="S528" s="150"/>
      <c r="T528" s="150"/>
      <c r="U528" s="150"/>
      <c r="V528" s="150"/>
      <c r="W528" s="150"/>
      <c r="X528" s="150"/>
      <c r="Y528" s="150"/>
      <c r="Z528" s="150"/>
      <c r="AA528" s="150"/>
      <c r="CI528" s="1"/>
    </row>
    <row r="529" spans="1:87" x14ac:dyDescent="0.25">
      <c r="A529" s="5" t="s">
        <v>413</v>
      </c>
      <c r="B529" s="5" t="s">
        <v>479</v>
      </c>
      <c r="C529" s="5" t="s">
        <v>563</v>
      </c>
      <c r="D529" s="5" t="s">
        <v>797</v>
      </c>
      <c r="E529" s="52">
        <f t="shared" ca="1" si="7"/>
        <v>27888</v>
      </c>
      <c r="F529" s="5">
        <v>51</v>
      </c>
      <c r="G529" s="50">
        <v>24727</v>
      </c>
      <c r="H529" s="5">
        <v>560796</v>
      </c>
      <c r="I529" s="50">
        <v>32150</v>
      </c>
      <c r="J529" s="5" t="s">
        <v>466</v>
      </c>
      <c r="K529" s="150"/>
      <c r="L529" s="150"/>
      <c r="M529" s="150"/>
      <c r="N529" s="150"/>
      <c r="O529" s="150"/>
      <c r="P529" s="150"/>
      <c r="Q529" s="150"/>
      <c r="R529" s="150"/>
      <c r="S529" s="150"/>
      <c r="T529" s="150"/>
      <c r="U529" s="150"/>
      <c r="V529" s="150"/>
      <c r="W529" s="150"/>
      <c r="X529" s="150"/>
      <c r="Y529" s="150"/>
      <c r="Z529" s="150"/>
      <c r="AA529" s="150"/>
      <c r="CI529" s="1"/>
    </row>
    <row r="530" spans="1:87" x14ac:dyDescent="0.25">
      <c r="A530" s="5" t="s">
        <v>413</v>
      </c>
      <c r="B530" s="5" t="s">
        <v>493</v>
      </c>
      <c r="C530" s="5" t="s">
        <v>752</v>
      </c>
      <c r="D530" s="5" t="s">
        <v>536</v>
      </c>
      <c r="E530" s="52">
        <f t="shared" ref="E530:E593" ca="1" si="8">RANDBETWEEN(1500,2600)*12</f>
        <v>31032</v>
      </c>
      <c r="F530" s="5">
        <v>51</v>
      </c>
      <c r="G530" s="50">
        <v>24565</v>
      </c>
      <c r="H530" s="5">
        <v>560800</v>
      </c>
      <c r="I530" s="50">
        <v>32285</v>
      </c>
      <c r="J530" s="5" t="s">
        <v>466</v>
      </c>
      <c r="K530" s="150"/>
      <c r="L530" s="150"/>
      <c r="M530" s="150"/>
      <c r="N530" s="150"/>
      <c r="O530" s="150"/>
      <c r="P530" s="150"/>
      <c r="Q530" s="150"/>
      <c r="R530" s="150"/>
      <c r="S530" s="150"/>
      <c r="T530" s="150"/>
      <c r="U530" s="150"/>
      <c r="V530" s="150"/>
      <c r="W530" s="150"/>
      <c r="X530" s="150"/>
      <c r="Y530" s="150"/>
      <c r="Z530" s="150"/>
      <c r="AA530" s="150"/>
      <c r="CI530" s="1"/>
    </row>
    <row r="531" spans="1:87" x14ac:dyDescent="0.25">
      <c r="A531" s="5" t="s">
        <v>413</v>
      </c>
      <c r="B531" s="5" t="s">
        <v>512</v>
      </c>
      <c r="C531" s="5" t="s">
        <v>518</v>
      </c>
      <c r="D531" s="5" t="s">
        <v>798</v>
      </c>
      <c r="E531" s="52">
        <f t="shared" ca="1" si="8"/>
        <v>25944</v>
      </c>
      <c r="F531" s="5">
        <v>58</v>
      </c>
      <c r="G531" s="50">
        <v>21865</v>
      </c>
      <c r="H531" s="5">
        <v>350116</v>
      </c>
      <c r="I531" s="50">
        <v>32306</v>
      </c>
      <c r="J531" s="5" t="s">
        <v>466</v>
      </c>
      <c r="K531" s="150"/>
      <c r="L531" s="150"/>
      <c r="M531" s="150"/>
      <c r="N531" s="150"/>
      <c r="O531" s="150"/>
      <c r="P531" s="150"/>
      <c r="Q531" s="150"/>
      <c r="R531" s="150"/>
      <c r="S531" s="150"/>
      <c r="T531" s="150"/>
      <c r="U531" s="150"/>
      <c r="V531" s="150"/>
      <c r="W531" s="150"/>
      <c r="X531" s="150"/>
      <c r="Y531" s="150"/>
      <c r="Z531" s="150"/>
      <c r="AA531" s="150"/>
      <c r="CI531" s="1"/>
    </row>
    <row r="532" spans="1:87" x14ac:dyDescent="0.25">
      <c r="A532" s="5" t="s">
        <v>454</v>
      </c>
      <c r="B532" s="5" t="s">
        <v>660</v>
      </c>
      <c r="C532" s="5" t="s">
        <v>773</v>
      </c>
      <c r="D532" s="5" t="s">
        <v>799</v>
      </c>
      <c r="E532" s="52">
        <f t="shared" ca="1" si="8"/>
        <v>22140</v>
      </c>
      <c r="F532" s="5">
        <v>54</v>
      </c>
      <c r="G532" s="50">
        <v>23295</v>
      </c>
      <c r="H532" s="5">
        <v>351173</v>
      </c>
      <c r="I532" s="50">
        <v>32266</v>
      </c>
      <c r="J532" s="5" t="s">
        <v>466</v>
      </c>
      <c r="K532" s="150"/>
      <c r="L532" s="150"/>
      <c r="M532" s="150"/>
      <c r="N532" s="150"/>
      <c r="O532" s="150"/>
      <c r="P532" s="150"/>
      <c r="Q532" s="150"/>
      <c r="R532" s="150"/>
      <c r="S532" s="150"/>
      <c r="T532" s="150"/>
      <c r="U532" s="150"/>
      <c r="V532" s="150"/>
      <c r="W532" s="150"/>
      <c r="X532" s="150"/>
      <c r="Y532" s="150"/>
      <c r="Z532" s="150"/>
      <c r="AA532" s="150"/>
      <c r="CI532" s="1"/>
    </row>
    <row r="533" spans="1:87" x14ac:dyDescent="0.25">
      <c r="A533" s="5" t="s">
        <v>408</v>
      </c>
      <c r="B533" s="5" t="s">
        <v>541</v>
      </c>
      <c r="C533" s="5" t="s">
        <v>550</v>
      </c>
      <c r="D533" s="5" t="s">
        <v>763</v>
      </c>
      <c r="E533" s="52">
        <f t="shared" ca="1" si="8"/>
        <v>23796</v>
      </c>
      <c r="F533" s="5">
        <v>54</v>
      </c>
      <c r="G533" s="50">
        <v>23632</v>
      </c>
      <c r="H533" s="5">
        <v>350274</v>
      </c>
      <c r="I533" s="50">
        <v>32502</v>
      </c>
      <c r="J533" s="5" t="s">
        <v>466</v>
      </c>
      <c r="K533" s="150"/>
      <c r="L533" s="150"/>
      <c r="M533" s="150"/>
      <c r="N533" s="150"/>
      <c r="O533" s="150"/>
      <c r="P533" s="150"/>
      <c r="Q533" s="150"/>
      <c r="R533" s="150"/>
      <c r="S533" s="150"/>
      <c r="T533" s="150"/>
      <c r="U533" s="150"/>
      <c r="V533" s="150"/>
      <c r="W533" s="150"/>
      <c r="X533" s="150"/>
      <c r="Y533" s="150"/>
      <c r="Z533" s="150"/>
      <c r="AA533" s="150"/>
      <c r="CI533" s="1"/>
    </row>
    <row r="534" spans="1:87" x14ac:dyDescent="0.25">
      <c r="A534" s="5" t="s">
        <v>408</v>
      </c>
      <c r="B534" s="5" t="s">
        <v>461</v>
      </c>
      <c r="C534" s="5" t="s">
        <v>774</v>
      </c>
      <c r="D534" s="5" t="s">
        <v>800</v>
      </c>
      <c r="E534" s="52">
        <f t="shared" ca="1" si="8"/>
        <v>19068</v>
      </c>
      <c r="F534" s="5">
        <v>53</v>
      </c>
      <c r="G534" s="50">
        <v>23840</v>
      </c>
      <c r="H534" s="5">
        <v>560719</v>
      </c>
      <c r="I534" s="50">
        <v>32336</v>
      </c>
      <c r="J534" s="5" t="s">
        <v>412</v>
      </c>
      <c r="K534" s="150"/>
      <c r="L534" s="150"/>
      <c r="M534" s="150"/>
      <c r="N534" s="150"/>
      <c r="O534" s="150"/>
      <c r="P534" s="150"/>
      <c r="Q534" s="150"/>
      <c r="R534" s="150"/>
      <c r="S534" s="150"/>
      <c r="T534" s="150"/>
      <c r="U534" s="150"/>
      <c r="V534" s="150"/>
      <c r="W534" s="150"/>
      <c r="X534" s="150"/>
      <c r="Y534" s="150"/>
      <c r="Z534" s="150"/>
      <c r="AA534" s="150"/>
      <c r="CI534" s="1"/>
    </row>
    <row r="535" spans="1:87" x14ac:dyDescent="0.25">
      <c r="A535" s="5" t="s">
        <v>413</v>
      </c>
      <c r="B535" s="5" t="s">
        <v>526</v>
      </c>
      <c r="C535" s="5" t="s">
        <v>801</v>
      </c>
      <c r="D535" s="5" t="s">
        <v>416</v>
      </c>
      <c r="E535" s="52">
        <f t="shared" ca="1" si="8"/>
        <v>29760</v>
      </c>
      <c r="F535" s="5">
        <v>53</v>
      </c>
      <c r="G535" s="50">
        <v>23927</v>
      </c>
      <c r="H535" s="5">
        <v>560806</v>
      </c>
      <c r="I535" s="50">
        <v>32205</v>
      </c>
      <c r="J535" s="5" t="s">
        <v>412</v>
      </c>
      <c r="K535" s="150"/>
      <c r="L535" s="150"/>
      <c r="M535" s="150"/>
      <c r="N535" s="150"/>
      <c r="O535" s="150"/>
      <c r="P535" s="150"/>
      <c r="Q535" s="150"/>
      <c r="R535" s="150"/>
      <c r="S535" s="150"/>
      <c r="T535" s="150"/>
      <c r="U535" s="150"/>
      <c r="V535" s="150"/>
      <c r="W535" s="150"/>
      <c r="X535" s="150"/>
      <c r="Y535" s="150"/>
      <c r="Z535" s="150"/>
      <c r="AA535" s="150"/>
      <c r="CI535" s="1"/>
    </row>
    <row r="536" spans="1:87" x14ac:dyDescent="0.25">
      <c r="A536" s="5" t="s">
        <v>408</v>
      </c>
      <c r="B536" s="5" t="s">
        <v>667</v>
      </c>
      <c r="C536" s="5" t="s">
        <v>779</v>
      </c>
      <c r="D536" s="5" t="s">
        <v>536</v>
      </c>
      <c r="E536" s="52">
        <f t="shared" ca="1" si="8"/>
        <v>26100</v>
      </c>
      <c r="F536" s="5">
        <v>53</v>
      </c>
      <c r="G536" s="50">
        <v>23789</v>
      </c>
      <c r="H536" s="5">
        <v>560722</v>
      </c>
      <c r="I536" s="50">
        <v>32427</v>
      </c>
      <c r="J536" s="5" t="s">
        <v>412</v>
      </c>
      <c r="K536" s="150"/>
      <c r="L536" s="150"/>
      <c r="M536" s="150"/>
      <c r="N536" s="150"/>
      <c r="O536" s="150"/>
      <c r="P536" s="150"/>
      <c r="Q536" s="150"/>
      <c r="R536" s="150"/>
      <c r="S536" s="150"/>
      <c r="T536" s="150"/>
      <c r="U536" s="150"/>
      <c r="V536" s="150"/>
      <c r="W536" s="150"/>
      <c r="X536" s="150"/>
      <c r="Y536" s="150"/>
      <c r="Z536" s="150"/>
      <c r="AA536" s="150"/>
      <c r="CI536" s="1"/>
    </row>
    <row r="537" spans="1:87" x14ac:dyDescent="0.25">
      <c r="A537" s="5" t="s">
        <v>413</v>
      </c>
      <c r="B537" s="5" t="s">
        <v>410</v>
      </c>
      <c r="C537" s="5" t="s">
        <v>721</v>
      </c>
      <c r="D537" s="5" t="s">
        <v>802</v>
      </c>
      <c r="E537" s="52">
        <f t="shared" ca="1" si="8"/>
        <v>23784</v>
      </c>
      <c r="F537" s="5">
        <v>53</v>
      </c>
      <c r="G537" s="50">
        <v>23848</v>
      </c>
      <c r="H537" s="5">
        <v>350277</v>
      </c>
      <c r="I537" s="50">
        <v>32341</v>
      </c>
      <c r="J537" s="5" t="s">
        <v>412</v>
      </c>
      <c r="K537" s="150"/>
      <c r="L537" s="150"/>
      <c r="M537" s="150"/>
      <c r="N537" s="150"/>
      <c r="O537" s="150"/>
      <c r="P537" s="150"/>
      <c r="Q537" s="150"/>
      <c r="R537" s="150"/>
      <c r="S537" s="150"/>
      <c r="T537" s="150"/>
      <c r="U537" s="150"/>
      <c r="V537" s="150"/>
      <c r="W537" s="150"/>
      <c r="X537" s="150"/>
      <c r="Y537" s="150"/>
      <c r="Z537" s="150"/>
      <c r="AA537" s="150"/>
      <c r="CI537" s="1"/>
    </row>
    <row r="538" spans="1:87" x14ac:dyDescent="0.25">
      <c r="A538" s="5" t="s">
        <v>413</v>
      </c>
      <c r="B538" s="5" t="s">
        <v>512</v>
      </c>
      <c r="C538" s="5" t="s">
        <v>803</v>
      </c>
      <c r="D538" s="5" t="s">
        <v>622</v>
      </c>
      <c r="E538" s="52">
        <f t="shared" ca="1" si="8"/>
        <v>22968</v>
      </c>
      <c r="F538" s="5">
        <v>53</v>
      </c>
      <c r="G538" s="50">
        <v>23865</v>
      </c>
      <c r="H538" s="5">
        <v>560813</v>
      </c>
      <c r="I538" s="50">
        <v>32408</v>
      </c>
      <c r="J538" s="5" t="s">
        <v>412</v>
      </c>
      <c r="K538" s="150"/>
      <c r="L538" s="150"/>
      <c r="M538" s="150"/>
      <c r="N538" s="150"/>
      <c r="O538" s="150"/>
      <c r="P538" s="150"/>
      <c r="Q538" s="150"/>
      <c r="R538" s="150"/>
      <c r="S538" s="150"/>
      <c r="T538" s="150"/>
      <c r="U538" s="150"/>
      <c r="V538" s="150"/>
      <c r="W538" s="150"/>
      <c r="X538" s="150"/>
      <c r="Y538" s="150"/>
      <c r="Z538" s="150"/>
      <c r="AA538" s="150"/>
      <c r="CI538" s="1"/>
    </row>
    <row r="539" spans="1:87" x14ac:dyDescent="0.25">
      <c r="A539" s="5" t="s">
        <v>413</v>
      </c>
      <c r="B539" s="5" t="s">
        <v>791</v>
      </c>
      <c r="C539" s="5" t="s">
        <v>804</v>
      </c>
      <c r="D539" s="5" t="s">
        <v>622</v>
      </c>
      <c r="E539" s="52">
        <f t="shared" ca="1" si="8"/>
        <v>28980</v>
      </c>
      <c r="F539" s="5">
        <v>52</v>
      </c>
      <c r="G539" s="50">
        <v>24115</v>
      </c>
      <c r="H539" s="5">
        <v>560815</v>
      </c>
      <c r="I539" s="50">
        <v>32236</v>
      </c>
      <c r="J539" s="5" t="s">
        <v>412</v>
      </c>
      <c r="K539" s="150"/>
      <c r="L539" s="150"/>
      <c r="M539" s="150"/>
      <c r="N539" s="150"/>
      <c r="O539" s="150"/>
      <c r="P539" s="150"/>
      <c r="Q539" s="150"/>
      <c r="R539" s="150"/>
      <c r="S539" s="150"/>
      <c r="T539" s="150"/>
      <c r="U539" s="150"/>
      <c r="V539" s="150"/>
      <c r="W539" s="150"/>
      <c r="X539" s="150"/>
      <c r="Y539" s="150"/>
      <c r="Z539" s="150"/>
      <c r="AA539" s="150"/>
      <c r="CI539" s="1"/>
    </row>
    <row r="540" spans="1:87" x14ac:dyDescent="0.25">
      <c r="A540" s="5" t="s">
        <v>413</v>
      </c>
      <c r="B540" s="5" t="s">
        <v>648</v>
      </c>
      <c r="C540" s="5" t="s">
        <v>91</v>
      </c>
      <c r="D540" s="5" t="s">
        <v>622</v>
      </c>
      <c r="E540" s="52">
        <f t="shared" ca="1" si="8"/>
        <v>22848</v>
      </c>
      <c r="F540" s="5">
        <v>52</v>
      </c>
      <c r="G540" s="50">
        <v>24217</v>
      </c>
      <c r="H540" s="5">
        <v>560821</v>
      </c>
      <c r="I540" s="50">
        <v>32503</v>
      </c>
      <c r="J540" s="5" t="s">
        <v>412</v>
      </c>
      <c r="K540" s="150"/>
      <c r="L540" s="150"/>
      <c r="M540" s="150"/>
      <c r="N540" s="150"/>
      <c r="O540" s="150"/>
      <c r="P540" s="150"/>
      <c r="Q540" s="150"/>
      <c r="R540" s="150"/>
      <c r="S540" s="150"/>
      <c r="T540" s="150"/>
      <c r="U540" s="150"/>
      <c r="V540" s="150"/>
      <c r="W540" s="150"/>
      <c r="X540" s="150"/>
      <c r="Y540" s="150"/>
      <c r="Z540" s="150"/>
      <c r="AA540" s="150"/>
      <c r="CI540" s="1"/>
    </row>
    <row r="541" spans="1:87" x14ac:dyDescent="0.25">
      <c r="A541" s="5" t="s">
        <v>408</v>
      </c>
      <c r="B541" s="5" t="s">
        <v>629</v>
      </c>
      <c r="C541" s="5" t="s">
        <v>444</v>
      </c>
      <c r="D541" s="5" t="s">
        <v>780</v>
      </c>
      <c r="E541" s="52">
        <f t="shared" ca="1" si="8"/>
        <v>24936</v>
      </c>
      <c r="F541" s="5">
        <v>53</v>
      </c>
      <c r="G541" s="50">
        <v>23935</v>
      </c>
      <c r="H541" s="5">
        <v>560734</v>
      </c>
      <c r="I541" s="50">
        <v>32458</v>
      </c>
      <c r="J541" s="5" t="s">
        <v>412</v>
      </c>
      <c r="K541" s="150"/>
      <c r="L541" s="150"/>
      <c r="M541" s="150"/>
      <c r="N541" s="150"/>
      <c r="O541" s="150"/>
      <c r="P541" s="150"/>
      <c r="Q541" s="150"/>
      <c r="R541" s="150"/>
      <c r="S541" s="150"/>
      <c r="T541" s="150"/>
      <c r="U541" s="150"/>
      <c r="V541" s="150"/>
      <c r="W541" s="150"/>
      <c r="X541" s="150"/>
      <c r="Y541" s="150"/>
      <c r="Z541" s="150"/>
      <c r="AA541" s="150"/>
      <c r="CI541" s="1"/>
    </row>
    <row r="542" spans="1:87" x14ac:dyDescent="0.25">
      <c r="A542" s="5" t="s">
        <v>413</v>
      </c>
      <c r="B542" s="5" t="s">
        <v>730</v>
      </c>
      <c r="C542" s="5" t="s">
        <v>609</v>
      </c>
      <c r="D542" s="5" t="s">
        <v>805</v>
      </c>
      <c r="E542" s="52">
        <f t="shared" ca="1" si="8"/>
        <v>23688</v>
      </c>
      <c r="F542" s="5">
        <v>53</v>
      </c>
      <c r="G542" s="50">
        <v>23874</v>
      </c>
      <c r="H542" s="5">
        <v>560824</v>
      </c>
      <c r="I542" s="50">
        <v>32473</v>
      </c>
      <c r="J542" s="5" t="s">
        <v>412</v>
      </c>
      <c r="K542" s="150"/>
      <c r="L542" s="150"/>
      <c r="M542" s="150"/>
      <c r="N542" s="150"/>
      <c r="O542" s="150"/>
      <c r="P542" s="150"/>
      <c r="Q542" s="150"/>
      <c r="R542" s="150"/>
      <c r="S542" s="150"/>
      <c r="T542" s="150"/>
      <c r="U542" s="150"/>
      <c r="V542" s="150"/>
      <c r="W542" s="150"/>
      <c r="X542" s="150"/>
      <c r="Y542" s="150"/>
      <c r="Z542" s="150"/>
      <c r="AA542" s="150"/>
      <c r="CI542" s="1"/>
    </row>
    <row r="543" spans="1:87" x14ac:dyDescent="0.25">
      <c r="A543" s="5" t="s">
        <v>454</v>
      </c>
      <c r="B543" s="5" t="s">
        <v>568</v>
      </c>
      <c r="C543" s="5" t="s">
        <v>438</v>
      </c>
      <c r="D543" s="5" t="s">
        <v>806</v>
      </c>
      <c r="E543" s="52">
        <f t="shared" ca="1" si="8"/>
        <v>27336</v>
      </c>
      <c r="F543" s="5">
        <v>52</v>
      </c>
      <c r="G543" s="50">
        <v>24280</v>
      </c>
      <c r="H543" s="5">
        <v>560825</v>
      </c>
      <c r="I543" s="50">
        <v>32606</v>
      </c>
      <c r="J543" s="5" t="s">
        <v>412</v>
      </c>
      <c r="K543" s="150"/>
      <c r="L543" s="150"/>
      <c r="M543" s="150"/>
      <c r="N543" s="150"/>
      <c r="O543" s="150"/>
      <c r="P543" s="150"/>
      <c r="Q543" s="150"/>
      <c r="R543" s="150"/>
      <c r="S543" s="150"/>
      <c r="T543" s="150"/>
      <c r="U543" s="150"/>
      <c r="V543" s="150"/>
      <c r="W543" s="150"/>
      <c r="X543" s="150"/>
      <c r="Y543" s="150"/>
      <c r="Z543" s="150"/>
      <c r="AA543" s="150"/>
      <c r="CI543" s="1"/>
    </row>
    <row r="544" spans="1:87" x14ac:dyDescent="0.25">
      <c r="A544" s="5" t="s">
        <v>413</v>
      </c>
      <c r="B544" s="5" t="s">
        <v>568</v>
      </c>
      <c r="C544" s="5" t="s">
        <v>472</v>
      </c>
      <c r="D544" s="5" t="s">
        <v>470</v>
      </c>
      <c r="E544" s="52">
        <f t="shared" ca="1" si="8"/>
        <v>29664</v>
      </c>
      <c r="F544" s="5">
        <v>52</v>
      </c>
      <c r="G544" s="50">
        <v>24261</v>
      </c>
      <c r="H544" s="5">
        <v>560826</v>
      </c>
      <c r="I544" s="50">
        <v>32362</v>
      </c>
      <c r="J544" s="5" t="s">
        <v>412</v>
      </c>
      <c r="K544" s="150"/>
      <c r="L544" s="150"/>
      <c r="M544" s="150"/>
      <c r="N544" s="150"/>
      <c r="O544" s="150"/>
      <c r="P544" s="150"/>
      <c r="Q544" s="150"/>
      <c r="R544" s="150"/>
      <c r="S544" s="150"/>
      <c r="T544" s="150"/>
      <c r="U544" s="150"/>
      <c r="V544" s="150"/>
      <c r="W544" s="150"/>
      <c r="X544" s="150"/>
      <c r="Y544" s="150"/>
      <c r="Z544" s="150"/>
      <c r="AA544" s="150"/>
      <c r="CI544" s="1"/>
    </row>
    <row r="545" spans="1:87" x14ac:dyDescent="0.25">
      <c r="A545" s="5" t="s">
        <v>413</v>
      </c>
      <c r="B545" s="5" t="s">
        <v>559</v>
      </c>
      <c r="C545" s="5" t="s">
        <v>91</v>
      </c>
      <c r="D545" s="5" t="s">
        <v>460</v>
      </c>
      <c r="E545" s="52">
        <f t="shared" ca="1" si="8"/>
        <v>20472</v>
      </c>
      <c r="F545" s="5">
        <v>51</v>
      </c>
      <c r="G545" s="50">
        <v>24418</v>
      </c>
      <c r="H545" s="5">
        <v>560835</v>
      </c>
      <c r="I545" s="50">
        <v>32398</v>
      </c>
      <c r="J545" s="5" t="s">
        <v>417</v>
      </c>
      <c r="K545" s="150"/>
      <c r="L545" s="150"/>
      <c r="M545" s="150"/>
      <c r="N545" s="150"/>
      <c r="O545" s="150"/>
      <c r="P545" s="150"/>
      <c r="Q545" s="150"/>
      <c r="R545" s="150"/>
      <c r="S545" s="150"/>
      <c r="T545" s="150"/>
      <c r="U545" s="150"/>
      <c r="V545" s="150"/>
      <c r="W545" s="150"/>
      <c r="X545" s="150"/>
      <c r="Y545" s="150"/>
      <c r="Z545" s="150"/>
      <c r="AA545" s="150"/>
      <c r="CI545" s="1"/>
    </row>
    <row r="546" spans="1:87" x14ac:dyDescent="0.25">
      <c r="A546" s="5" t="s">
        <v>413</v>
      </c>
      <c r="B546" s="5" t="s">
        <v>541</v>
      </c>
      <c r="C546" s="5" t="s">
        <v>807</v>
      </c>
      <c r="D546" s="5" t="s">
        <v>508</v>
      </c>
      <c r="E546" s="52">
        <f t="shared" ca="1" si="8"/>
        <v>21300</v>
      </c>
      <c r="F546" s="5">
        <v>65</v>
      </c>
      <c r="G546" s="50">
        <v>19426</v>
      </c>
      <c r="H546" s="5">
        <v>560831</v>
      </c>
      <c r="I546" s="50">
        <v>32327</v>
      </c>
      <c r="J546" s="5" t="s">
        <v>417</v>
      </c>
      <c r="K546" s="150"/>
      <c r="L546" s="150"/>
      <c r="M546" s="150"/>
      <c r="N546" s="150"/>
      <c r="O546" s="150"/>
      <c r="P546" s="150"/>
      <c r="Q546" s="150"/>
      <c r="R546" s="150"/>
      <c r="S546" s="150"/>
      <c r="T546" s="150"/>
      <c r="U546" s="150"/>
      <c r="V546" s="150"/>
      <c r="W546" s="150"/>
      <c r="X546" s="150"/>
      <c r="Y546" s="150"/>
      <c r="Z546" s="150"/>
      <c r="AA546" s="150"/>
      <c r="CI546" s="1"/>
    </row>
    <row r="547" spans="1:87" x14ac:dyDescent="0.25">
      <c r="A547" s="5" t="s">
        <v>413</v>
      </c>
      <c r="B547" s="5" t="s">
        <v>414</v>
      </c>
      <c r="C547" s="5" t="s">
        <v>808</v>
      </c>
      <c r="D547" s="5" t="s">
        <v>460</v>
      </c>
      <c r="E547" s="52">
        <f t="shared" ca="1" si="8"/>
        <v>18132</v>
      </c>
      <c r="F547" s="5">
        <v>52</v>
      </c>
      <c r="G547" s="50">
        <v>24338</v>
      </c>
      <c r="H547" s="5">
        <v>560827</v>
      </c>
      <c r="I547" s="50">
        <v>32223</v>
      </c>
      <c r="J547" s="5" t="s">
        <v>417</v>
      </c>
      <c r="K547" s="150"/>
      <c r="L547" s="150"/>
      <c r="M547" s="150"/>
      <c r="N547" s="150"/>
      <c r="O547" s="150"/>
      <c r="P547" s="150"/>
      <c r="Q547" s="150"/>
      <c r="R547" s="150"/>
      <c r="S547" s="150"/>
      <c r="T547" s="150"/>
      <c r="U547" s="150"/>
      <c r="V547" s="150"/>
      <c r="W547" s="150"/>
      <c r="X547" s="150"/>
      <c r="Y547" s="150"/>
      <c r="Z547" s="150"/>
      <c r="AA547" s="150"/>
      <c r="CI547" s="1"/>
    </row>
    <row r="548" spans="1:87" x14ac:dyDescent="0.25">
      <c r="A548" s="5" t="s">
        <v>408</v>
      </c>
      <c r="B548" s="5" t="s">
        <v>784</v>
      </c>
      <c r="C548" s="5" t="s">
        <v>152</v>
      </c>
      <c r="D548" s="5" t="s">
        <v>536</v>
      </c>
      <c r="E548" s="52">
        <f t="shared" ca="1" si="8"/>
        <v>20364</v>
      </c>
      <c r="F548" s="5">
        <v>53</v>
      </c>
      <c r="G548" s="50">
        <v>23783</v>
      </c>
      <c r="H548" s="5">
        <v>560747</v>
      </c>
      <c r="I548" s="50">
        <v>32803</v>
      </c>
      <c r="J548" s="5" t="s">
        <v>417</v>
      </c>
      <c r="K548" s="150"/>
      <c r="L548" s="150"/>
      <c r="M548" s="150"/>
      <c r="N548" s="150"/>
      <c r="O548" s="150"/>
      <c r="P548" s="150"/>
      <c r="Q548" s="150"/>
      <c r="R548" s="150"/>
      <c r="S548" s="150"/>
      <c r="T548" s="150"/>
      <c r="U548" s="150"/>
      <c r="V548" s="150"/>
      <c r="W548" s="150"/>
      <c r="X548" s="150"/>
      <c r="Y548" s="150"/>
      <c r="Z548" s="150"/>
      <c r="AA548" s="150"/>
      <c r="CI548" s="1"/>
    </row>
    <row r="549" spans="1:87" x14ac:dyDescent="0.25">
      <c r="A549" s="5" t="s">
        <v>408</v>
      </c>
      <c r="B549" s="5" t="s">
        <v>586</v>
      </c>
      <c r="C549" s="5" t="s">
        <v>535</v>
      </c>
      <c r="D549" s="5" t="s">
        <v>445</v>
      </c>
      <c r="E549" s="52">
        <f t="shared" ca="1" si="8"/>
        <v>21720</v>
      </c>
      <c r="F549" s="5">
        <v>55</v>
      </c>
      <c r="G549" s="50">
        <v>23091</v>
      </c>
      <c r="H549" s="5">
        <v>560838</v>
      </c>
      <c r="I549" s="50">
        <v>32618</v>
      </c>
      <c r="J549" s="5" t="s">
        <v>417</v>
      </c>
      <c r="K549" s="150"/>
      <c r="L549" s="150"/>
      <c r="M549" s="150"/>
      <c r="N549" s="150"/>
      <c r="O549" s="150"/>
      <c r="P549" s="150"/>
      <c r="Q549" s="150"/>
      <c r="R549" s="150"/>
      <c r="S549" s="150"/>
      <c r="T549" s="150"/>
      <c r="U549" s="150"/>
      <c r="V549" s="150"/>
      <c r="W549" s="150"/>
      <c r="X549" s="150"/>
      <c r="Y549" s="150"/>
      <c r="Z549" s="150"/>
      <c r="AA549" s="150"/>
      <c r="CI549" s="1"/>
    </row>
    <row r="550" spans="1:87" x14ac:dyDescent="0.25">
      <c r="A550" s="5" t="s">
        <v>408</v>
      </c>
      <c r="B550" s="5" t="s">
        <v>634</v>
      </c>
      <c r="C550" s="5" t="s">
        <v>630</v>
      </c>
      <c r="D550" s="5" t="s">
        <v>473</v>
      </c>
      <c r="E550" s="52">
        <f t="shared" ca="1" si="8"/>
        <v>25824</v>
      </c>
      <c r="F550" s="5">
        <v>52</v>
      </c>
      <c r="G550" s="50">
        <v>24280</v>
      </c>
      <c r="H550" s="5">
        <v>560842</v>
      </c>
      <c r="I550" s="50">
        <v>32606</v>
      </c>
      <c r="J550" s="5" t="s">
        <v>417</v>
      </c>
      <c r="K550" s="150"/>
      <c r="L550" s="150"/>
      <c r="M550" s="150"/>
      <c r="N550" s="150"/>
      <c r="O550" s="150"/>
      <c r="P550" s="150"/>
      <c r="Q550" s="150"/>
      <c r="R550" s="150"/>
      <c r="S550" s="150"/>
      <c r="T550" s="150"/>
      <c r="U550" s="150"/>
      <c r="V550" s="150"/>
      <c r="W550" s="150"/>
      <c r="X550" s="150"/>
      <c r="Y550" s="150"/>
      <c r="Z550" s="150"/>
      <c r="AA550" s="150"/>
      <c r="CI550" s="1"/>
    </row>
    <row r="551" spans="1:87" x14ac:dyDescent="0.25">
      <c r="A551" s="5" t="s">
        <v>413</v>
      </c>
      <c r="B551" s="5" t="s">
        <v>730</v>
      </c>
      <c r="C551" s="5" t="s">
        <v>441</v>
      </c>
      <c r="D551" s="5" t="s">
        <v>460</v>
      </c>
      <c r="E551" s="52">
        <f t="shared" ca="1" si="8"/>
        <v>29700</v>
      </c>
      <c r="F551" s="5">
        <v>51</v>
      </c>
      <c r="G551" s="50">
        <v>24570</v>
      </c>
      <c r="H551" s="5">
        <v>560837</v>
      </c>
      <c r="I551" s="50">
        <v>32631</v>
      </c>
      <c r="J551" s="5" t="s">
        <v>417</v>
      </c>
      <c r="K551" s="150"/>
      <c r="L551" s="150"/>
      <c r="M551" s="150"/>
      <c r="N551" s="150"/>
      <c r="O551" s="150"/>
      <c r="P551" s="150"/>
      <c r="Q551" s="150"/>
      <c r="R551" s="150"/>
      <c r="S551" s="150"/>
      <c r="T551" s="150"/>
      <c r="U551" s="150"/>
      <c r="V551" s="150"/>
      <c r="W551" s="150"/>
      <c r="X551" s="150"/>
      <c r="Y551" s="150"/>
      <c r="Z551" s="150"/>
      <c r="AA551" s="150"/>
      <c r="CI551" s="1"/>
    </row>
    <row r="552" spans="1:87" x14ac:dyDescent="0.25">
      <c r="A552" s="5" t="s">
        <v>408</v>
      </c>
      <c r="B552" s="5" t="s">
        <v>719</v>
      </c>
      <c r="C552" s="5" t="s">
        <v>465</v>
      </c>
      <c r="D552" s="5" t="s">
        <v>470</v>
      </c>
      <c r="E552" s="52">
        <f t="shared" ca="1" si="8"/>
        <v>30528</v>
      </c>
      <c r="F552" s="5">
        <v>58</v>
      </c>
      <c r="G552" s="50">
        <v>22065</v>
      </c>
      <c r="H552" s="5">
        <v>350371</v>
      </c>
      <c r="I552" s="50">
        <v>32755</v>
      </c>
      <c r="J552" s="5" t="s">
        <v>417</v>
      </c>
      <c r="K552" s="150"/>
      <c r="L552" s="150"/>
      <c r="M552" s="150"/>
      <c r="N552" s="150"/>
      <c r="O552" s="150"/>
      <c r="P552" s="150"/>
      <c r="Q552" s="150"/>
      <c r="R552" s="150"/>
      <c r="S552" s="150"/>
      <c r="T552" s="150"/>
      <c r="U552" s="150"/>
      <c r="V552" s="150"/>
      <c r="W552" s="150"/>
      <c r="X552" s="150"/>
      <c r="Y552" s="150"/>
      <c r="Z552" s="150"/>
      <c r="AA552" s="150"/>
      <c r="CI552" s="1"/>
    </row>
    <row r="553" spans="1:87" x14ac:dyDescent="0.25">
      <c r="A553" s="5" t="s">
        <v>408</v>
      </c>
      <c r="B553" s="5" t="s">
        <v>665</v>
      </c>
      <c r="C553" s="5" t="s">
        <v>155</v>
      </c>
      <c r="D553" s="5" t="s">
        <v>726</v>
      </c>
      <c r="E553" s="52">
        <f t="shared" ca="1" si="8"/>
        <v>21960</v>
      </c>
      <c r="F553" s="5">
        <v>53</v>
      </c>
      <c r="G553" s="50">
        <v>23660</v>
      </c>
      <c r="H553" s="5">
        <v>560765</v>
      </c>
      <c r="I553" s="50">
        <v>32648</v>
      </c>
      <c r="J553" s="5" t="s">
        <v>417</v>
      </c>
      <c r="K553" s="150"/>
      <c r="L553" s="150"/>
      <c r="M553" s="150"/>
      <c r="N553" s="150"/>
      <c r="O553" s="150"/>
      <c r="P553" s="150"/>
      <c r="Q553" s="150"/>
      <c r="R553" s="150"/>
      <c r="S553" s="150"/>
      <c r="T553" s="150"/>
      <c r="U553" s="150"/>
      <c r="V553" s="150"/>
      <c r="W553" s="150"/>
      <c r="X553" s="150"/>
      <c r="Y553" s="150"/>
      <c r="Z553" s="150"/>
      <c r="AA553" s="150"/>
      <c r="CI553" s="1"/>
    </row>
    <row r="554" spans="1:87" x14ac:dyDescent="0.25">
      <c r="A554" s="5" t="s">
        <v>408</v>
      </c>
      <c r="B554" s="5" t="s">
        <v>618</v>
      </c>
      <c r="C554" s="5" t="s">
        <v>685</v>
      </c>
      <c r="D554" s="5" t="s">
        <v>442</v>
      </c>
      <c r="E554" s="52">
        <f t="shared" ca="1" si="8"/>
        <v>25092</v>
      </c>
      <c r="F554" s="5">
        <v>55</v>
      </c>
      <c r="G554" s="50">
        <v>22961</v>
      </c>
      <c r="H554" s="5">
        <v>560850</v>
      </c>
      <c r="I554" s="50">
        <v>32761</v>
      </c>
      <c r="J554" s="5" t="s">
        <v>417</v>
      </c>
      <c r="K554" s="150"/>
      <c r="L554" s="150"/>
      <c r="M554" s="150"/>
      <c r="N554" s="150"/>
      <c r="O554" s="150"/>
      <c r="P554" s="150"/>
      <c r="Q554" s="150"/>
      <c r="R554" s="150"/>
      <c r="S554" s="150"/>
      <c r="T554" s="150"/>
      <c r="U554" s="150"/>
      <c r="V554" s="150"/>
      <c r="W554" s="150"/>
      <c r="X554" s="150"/>
      <c r="Y554" s="150"/>
      <c r="Z554" s="150"/>
      <c r="AA554" s="150"/>
      <c r="CI554" s="1"/>
    </row>
    <row r="555" spans="1:87" x14ac:dyDescent="0.25">
      <c r="A555" s="5" t="s">
        <v>408</v>
      </c>
      <c r="B555" s="5" t="s">
        <v>531</v>
      </c>
      <c r="C555" s="5" t="s">
        <v>621</v>
      </c>
      <c r="D555" s="5" t="s">
        <v>449</v>
      </c>
      <c r="E555" s="52">
        <f t="shared" ca="1" si="8"/>
        <v>26136</v>
      </c>
      <c r="F555" s="5">
        <v>54</v>
      </c>
      <c r="G555" s="50">
        <v>23562</v>
      </c>
      <c r="H555" s="5">
        <v>560851</v>
      </c>
      <c r="I555" s="50">
        <v>32513</v>
      </c>
      <c r="J555" s="5" t="s">
        <v>417</v>
      </c>
      <c r="K555" s="150"/>
      <c r="L555" s="150"/>
      <c r="M555" s="150"/>
      <c r="N555" s="150"/>
      <c r="O555" s="150"/>
      <c r="P555" s="150"/>
      <c r="Q555" s="150"/>
      <c r="R555" s="150"/>
      <c r="S555" s="150"/>
      <c r="T555" s="150"/>
      <c r="U555" s="150"/>
      <c r="V555" s="150"/>
      <c r="W555" s="150"/>
      <c r="X555" s="150"/>
      <c r="Y555" s="150"/>
      <c r="Z555" s="150"/>
      <c r="AA555" s="150"/>
      <c r="CI555" s="1"/>
    </row>
    <row r="556" spans="1:87" x14ac:dyDescent="0.25">
      <c r="A556" s="5" t="s">
        <v>413</v>
      </c>
      <c r="B556" s="5" t="s">
        <v>497</v>
      </c>
      <c r="C556" s="5" t="s">
        <v>706</v>
      </c>
      <c r="D556" s="5" t="s">
        <v>473</v>
      </c>
      <c r="E556" s="52">
        <f t="shared" ca="1" si="8"/>
        <v>28296</v>
      </c>
      <c r="F556" s="5">
        <v>53</v>
      </c>
      <c r="G556" s="50">
        <v>23799</v>
      </c>
      <c r="H556" s="5">
        <v>351446</v>
      </c>
      <c r="I556" s="50">
        <v>33153</v>
      </c>
      <c r="J556" s="5" t="s">
        <v>417</v>
      </c>
      <c r="K556" s="150"/>
      <c r="L556" s="150"/>
      <c r="M556" s="150"/>
      <c r="N556" s="150"/>
      <c r="O556" s="150"/>
      <c r="P556" s="150"/>
      <c r="Q556" s="150"/>
      <c r="R556" s="150"/>
      <c r="S556" s="150"/>
      <c r="T556" s="150"/>
      <c r="U556" s="150"/>
      <c r="V556" s="150"/>
      <c r="W556" s="150"/>
      <c r="X556" s="150"/>
      <c r="Y556" s="150"/>
      <c r="Z556" s="150"/>
      <c r="AA556" s="150"/>
      <c r="CI556" s="1"/>
    </row>
    <row r="557" spans="1:87" x14ac:dyDescent="0.25">
      <c r="A557" s="5" t="s">
        <v>413</v>
      </c>
      <c r="B557" s="5" t="s">
        <v>476</v>
      </c>
      <c r="C557" s="5" t="s">
        <v>583</v>
      </c>
      <c r="D557" s="5" t="s">
        <v>416</v>
      </c>
      <c r="E557" s="52">
        <f t="shared" ca="1" si="8"/>
        <v>20940</v>
      </c>
      <c r="F557" s="5">
        <v>55</v>
      </c>
      <c r="G557" s="50">
        <v>23230</v>
      </c>
      <c r="H557" s="5">
        <v>560856</v>
      </c>
      <c r="I557" s="50">
        <v>32570</v>
      </c>
      <c r="J557" s="5" t="s">
        <v>417</v>
      </c>
      <c r="K557" s="150"/>
      <c r="L557" s="150"/>
      <c r="M557" s="150"/>
      <c r="N557" s="150"/>
      <c r="O557" s="150"/>
      <c r="P557" s="150"/>
      <c r="Q557" s="150"/>
      <c r="R557" s="150"/>
      <c r="S557" s="150"/>
      <c r="T557" s="150"/>
      <c r="U557" s="150"/>
      <c r="V557" s="150"/>
      <c r="W557" s="150"/>
      <c r="X557" s="150"/>
      <c r="Y557" s="150"/>
      <c r="Z557" s="150"/>
      <c r="AA557" s="150"/>
      <c r="CI557" s="1"/>
    </row>
    <row r="558" spans="1:87" x14ac:dyDescent="0.25">
      <c r="A558" s="5" t="s">
        <v>408</v>
      </c>
      <c r="B558" s="5" t="s">
        <v>639</v>
      </c>
      <c r="C558" s="5" t="s">
        <v>776</v>
      </c>
      <c r="D558" s="5" t="s">
        <v>425</v>
      </c>
      <c r="E558" s="52">
        <f t="shared" ca="1" si="8"/>
        <v>23700</v>
      </c>
      <c r="F558" s="5">
        <v>52</v>
      </c>
      <c r="G558" s="50">
        <v>24310</v>
      </c>
      <c r="H558" s="5">
        <v>560803</v>
      </c>
      <c r="I558" s="50">
        <v>32838</v>
      </c>
      <c r="J558" s="5" t="s">
        <v>417</v>
      </c>
      <c r="K558" s="150"/>
      <c r="L558" s="150"/>
      <c r="M558" s="150"/>
      <c r="N558" s="150"/>
      <c r="O558" s="150"/>
      <c r="P558" s="150"/>
      <c r="Q558" s="150"/>
      <c r="R558" s="150"/>
      <c r="S558" s="150"/>
      <c r="T558" s="150"/>
      <c r="U558" s="150"/>
      <c r="V558" s="150"/>
      <c r="W558" s="150"/>
      <c r="X558" s="150"/>
      <c r="Y558" s="150"/>
      <c r="Z558" s="150"/>
      <c r="AA558" s="150"/>
      <c r="CI558" s="1"/>
    </row>
    <row r="559" spans="1:87" x14ac:dyDescent="0.25">
      <c r="A559" s="5" t="s">
        <v>408</v>
      </c>
      <c r="B559" s="5" t="s">
        <v>471</v>
      </c>
      <c r="C559" s="5" t="s">
        <v>532</v>
      </c>
      <c r="D559" s="5" t="s">
        <v>416</v>
      </c>
      <c r="E559" s="52">
        <f t="shared" ca="1" si="8"/>
        <v>29016</v>
      </c>
      <c r="F559" s="5">
        <v>52</v>
      </c>
      <c r="G559" s="50">
        <v>24202</v>
      </c>
      <c r="H559" s="5">
        <v>560795</v>
      </c>
      <c r="I559" s="50">
        <v>32852</v>
      </c>
      <c r="J559" s="5" t="s">
        <v>417</v>
      </c>
      <c r="K559" s="150"/>
      <c r="L559" s="150"/>
      <c r="M559" s="150"/>
      <c r="N559" s="150"/>
      <c r="O559" s="150"/>
      <c r="P559" s="150"/>
      <c r="Q559" s="150"/>
      <c r="R559" s="150"/>
      <c r="S559" s="150"/>
      <c r="T559" s="150"/>
      <c r="U559" s="150"/>
      <c r="V559" s="150"/>
      <c r="W559" s="150"/>
      <c r="X559" s="150"/>
      <c r="Y559" s="150"/>
      <c r="Z559" s="150"/>
      <c r="AA559" s="150"/>
      <c r="CI559" s="1"/>
    </row>
    <row r="560" spans="1:87" x14ac:dyDescent="0.25">
      <c r="A560" s="5" t="s">
        <v>413</v>
      </c>
      <c r="B560" s="5" t="s">
        <v>570</v>
      </c>
      <c r="C560" s="5" t="s">
        <v>515</v>
      </c>
      <c r="D560" s="5" t="s">
        <v>638</v>
      </c>
      <c r="E560" s="52">
        <f t="shared" ca="1" si="8"/>
        <v>28272</v>
      </c>
      <c r="F560" s="5">
        <v>54</v>
      </c>
      <c r="G560" s="50">
        <v>23441</v>
      </c>
      <c r="H560" s="5">
        <v>351492</v>
      </c>
      <c r="I560" s="50">
        <v>32796</v>
      </c>
      <c r="J560" s="5" t="s">
        <v>417</v>
      </c>
      <c r="K560" s="150"/>
      <c r="L560" s="150"/>
      <c r="M560" s="150"/>
      <c r="N560" s="150"/>
      <c r="O560" s="150"/>
      <c r="P560" s="150"/>
      <c r="Q560" s="150"/>
      <c r="R560" s="150"/>
      <c r="S560" s="150"/>
      <c r="T560" s="150"/>
      <c r="U560" s="150"/>
      <c r="V560" s="150"/>
      <c r="W560" s="150"/>
      <c r="X560" s="150"/>
      <c r="Y560" s="150"/>
      <c r="Z560" s="150"/>
      <c r="AA560" s="150"/>
      <c r="CI560" s="1"/>
    </row>
    <row r="561" spans="1:87" x14ac:dyDescent="0.25">
      <c r="A561" s="5" t="s">
        <v>408</v>
      </c>
      <c r="B561" s="5" t="s">
        <v>431</v>
      </c>
      <c r="C561" s="5" t="s">
        <v>155</v>
      </c>
      <c r="D561" s="5" t="s">
        <v>536</v>
      </c>
      <c r="E561" s="52">
        <f t="shared" ca="1" si="8"/>
        <v>27120</v>
      </c>
      <c r="F561" s="5">
        <v>51</v>
      </c>
      <c r="G561" s="50">
        <v>24436</v>
      </c>
      <c r="H561" s="5">
        <v>350735</v>
      </c>
      <c r="I561" s="50">
        <v>32533</v>
      </c>
      <c r="J561" s="5" t="s">
        <v>421</v>
      </c>
      <c r="K561" s="150"/>
      <c r="L561" s="150"/>
      <c r="M561" s="150"/>
      <c r="N561" s="150"/>
      <c r="O561" s="150"/>
      <c r="P561" s="150"/>
      <c r="Q561" s="150"/>
      <c r="R561" s="150"/>
      <c r="S561" s="150"/>
      <c r="T561" s="150"/>
      <c r="U561" s="150"/>
      <c r="V561" s="150"/>
      <c r="W561" s="150"/>
      <c r="X561" s="150"/>
      <c r="Y561" s="150"/>
      <c r="Z561" s="150"/>
      <c r="AA561" s="150"/>
      <c r="CI561" s="1"/>
    </row>
    <row r="562" spans="1:87" x14ac:dyDescent="0.25">
      <c r="A562" s="5" t="s">
        <v>408</v>
      </c>
      <c r="B562" s="5" t="s">
        <v>625</v>
      </c>
      <c r="C562" s="5" t="s">
        <v>444</v>
      </c>
      <c r="D562" s="5" t="s">
        <v>619</v>
      </c>
      <c r="E562" s="52">
        <f t="shared" ca="1" si="8"/>
        <v>26412</v>
      </c>
      <c r="F562" s="5">
        <v>54</v>
      </c>
      <c r="G562" s="50">
        <v>23472</v>
      </c>
      <c r="H562" s="5">
        <v>350740</v>
      </c>
      <c r="I562" s="50">
        <v>32648</v>
      </c>
      <c r="J562" s="5" t="s">
        <v>421</v>
      </c>
      <c r="K562" s="150"/>
      <c r="L562" s="150"/>
      <c r="M562" s="150"/>
      <c r="N562" s="150"/>
      <c r="O562" s="150"/>
      <c r="P562" s="150"/>
      <c r="Q562" s="150"/>
      <c r="R562" s="150"/>
      <c r="S562" s="150"/>
      <c r="T562" s="150"/>
      <c r="U562" s="150"/>
      <c r="V562" s="150"/>
      <c r="W562" s="150"/>
      <c r="X562" s="150"/>
      <c r="Y562" s="150"/>
      <c r="Z562" s="150"/>
      <c r="AA562" s="150"/>
      <c r="CI562" s="1"/>
    </row>
    <row r="563" spans="1:87" x14ac:dyDescent="0.25">
      <c r="A563" s="5" t="s">
        <v>413</v>
      </c>
      <c r="B563" s="5" t="s">
        <v>528</v>
      </c>
      <c r="C563" s="5" t="s">
        <v>809</v>
      </c>
      <c r="D563" s="5" t="s">
        <v>473</v>
      </c>
      <c r="E563" s="52">
        <f t="shared" ca="1" si="8"/>
        <v>29292</v>
      </c>
      <c r="F563" s="5">
        <v>52</v>
      </c>
      <c r="G563" s="50">
        <v>24159</v>
      </c>
      <c r="H563" s="5">
        <v>560856</v>
      </c>
      <c r="I563" s="50">
        <v>32763</v>
      </c>
      <c r="J563" s="5" t="s">
        <v>421</v>
      </c>
      <c r="K563" s="150"/>
      <c r="L563" s="150"/>
      <c r="M563" s="150"/>
      <c r="N563" s="150"/>
      <c r="O563" s="150"/>
      <c r="P563" s="150"/>
      <c r="Q563" s="150"/>
      <c r="R563" s="150"/>
      <c r="S563" s="150"/>
      <c r="T563" s="150"/>
      <c r="U563" s="150"/>
      <c r="V563" s="150"/>
      <c r="W563" s="150"/>
      <c r="X563" s="150"/>
      <c r="Y563" s="150"/>
      <c r="Z563" s="150"/>
      <c r="AA563" s="150"/>
      <c r="CI563" s="1"/>
    </row>
    <row r="564" spans="1:87" x14ac:dyDescent="0.25">
      <c r="A564" s="5" t="s">
        <v>408</v>
      </c>
      <c r="B564" s="5" t="s">
        <v>506</v>
      </c>
      <c r="C564" s="5" t="s">
        <v>465</v>
      </c>
      <c r="D564" s="5" t="s">
        <v>422</v>
      </c>
      <c r="E564" s="52">
        <f t="shared" ca="1" si="8"/>
        <v>24312</v>
      </c>
      <c r="F564" s="5">
        <v>52</v>
      </c>
      <c r="G564" s="50">
        <v>24132</v>
      </c>
      <c r="H564" s="5">
        <v>350742</v>
      </c>
      <c r="I564" s="50">
        <v>32601</v>
      </c>
      <c r="J564" s="5" t="s">
        <v>421</v>
      </c>
      <c r="K564" s="150"/>
      <c r="L564" s="150"/>
      <c r="M564" s="150"/>
      <c r="N564" s="150"/>
      <c r="O564" s="150"/>
      <c r="P564" s="150"/>
      <c r="Q564" s="150"/>
      <c r="R564" s="150"/>
      <c r="S564" s="150"/>
      <c r="T564" s="150"/>
      <c r="U564" s="150"/>
      <c r="V564" s="150"/>
      <c r="W564" s="150"/>
      <c r="X564" s="150"/>
      <c r="Y564" s="150"/>
      <c r="Z564" s="150"/>
      <c r="AA564" s="150"/>
      <c r="CI564" s="1"/>
    </row>
    <row r="565" spans="1:87" x14ac:dyDescent="0.25">
      <c r="A565" s="5" t="s">
        <v>408</v>
      </c>
      <c r="B565" s="5" t="s">
        <v>503</v>
      </c>
      <c r="C565" s="5" t="s">
        <v>810</v>
      </c>
      <c r="D565" s="5" t="s">
        <v>811</v>
      </c>
      <c r="E565" s="52">
        <f t="shared" ca="1" si="8"/>
        <v>25836</v>
      </c>
      <c r="F565" s="5">
        <v>60</v>
      </c>
      <c r="G565" s="50">
        <v>21407</v>
      </c>
      <c r="H565" s="5">
        <v>350770</v>
      </c>
      <c r="I565" s="50">
        <v>32920</v>
      </c>
      <c r="J565" s="5" t="s">
        <v>421</v>
      </c>
      <c r="K565" s="150"/>
      <c r="L565" s="150"/>
      <c r="M565" s="150"/>
      <c r="N565" s="150"/>
      <c r="O565" s="150"/>
      <c r="P565" s="150"/>
      <c r="Q565" s="150"/>
      <c r="R565" s="150"/>
      <c r="S565" s="150"/>
      <c r="T565" s="150"/>
      <c r="U565" s="150"/>
      <c r="V565" s="150"/>
      <c r="W565" s="150"/>
      <c r="X565" s="150"/>
      <c r="Y565" s="150"/>
      <c r="Z565" s="150"/>
      <c r="AA565" s="150"/>
      <c r="CI565" s="1"/>
    </row>
    <row r="566" spans="1:87" x14ac:dyDescent="0.25">
      <c r="A566" s="5" t="s">
        <v>413</v>
      </c>
      <c r="B566" s="5" t="s">
        <v>528</v>
      </c>
      <c r="C566" s="5" t="s">
        <v>472</v>
      </c>
      <c r="D566" s="5" t="s">
        <v>457</v>
      </c>
      <c r="E566" s="52">
        <f t="shared" ca="1" si="8"/>
        <v>30024</v>
      </c>
      <c r="F566" s="5">
        <v>52</v>
      </c>
      <c r="G566" s="50">
        <v>24249</v>
      </c>
      <c r="H566" s="5">
        <v>350756</v>
      </c>
      <c r="I566" s="50">
        <v>32961</v>
      </c>
      <c r="J566" s="5" t="s">
        <v>421</v>
      </c>
      <c r="K566" s="150"/>
      <c r="L566" s="150"/>
      <c r="M566" s="150"/>
      <c r="N566" s="150"/>
      <c r="O566" s="150"/>
      <c r="P566" s="150"/>
      <c r="Q566" s="150"/>
      <c r="R566" s="150"/>
      <c r="S566" s="150"/>
      <c r="T566" s="150"/>
      <c r="U566" s="150"/>
      <c r="V566" s="150"/>
      <c r="W566" s="150"/>
      <c r="X566" s="150"/>
      <c r="Y566" s="150"/>
      <c r="Z566" s="150"/>
      <c r="AA566" s="150"/>
      <c r="CI566" s="1"/>
    </row>
    <row r="567" spans="1:87" x14ac:dyDescent="0.25">
      <c r="A567" s="5" t="s">
        <v>413</v>
      </c>
      <c r="B567" s="5" t="s">
        <v>443</v>
      </c>
      <c r="C567" s="5" t="s">
        <v>812</v>
      </c>
      <c r="D567" s="5" t="s">
        <v>813</v>
      </c>
      <c r="E567" s="52">
        <f t="shared" ca="1" si="8"/>
        <v>20628</v>
      </c>
      <c r="F567" s="5">
        <v>56</v>
      </c>
      <c r="G567" s="50">
        <v>22693</v>
      </c>
      <c r="H567" s="5">
        <v>350561</v>
      </c>
      <c r="I567" s="50">
        <v>32968</v>
      </c>
      <c r="J567" s="5" t="s">
        <v>421</v>
      </c>
      <c r="K567" s="150"/>
      <c r="L567" s="150"/>
      <c r="M567" s="150"/>
      <c r="N567" s="150"/>
      <c r="O567" s="150"/>
      <c r="P567" s="150"/>
      <c r="Q567" s="150"/>
      <c r="R567" s="150"/>
      <c r="S567" s="150"/>
      <c r="T567" s="150"/>
      <c r="U567" s="150"/>
      <c r="V567" s="150"/>
      <c r="W567" s="150"/>
      <c r="X567" s="150"/>
      <c r="Y567" s="150"/>
      <c r="Z567" s="150"/>
      <c r="AA567" s="150"/>
      <c r="CI567" s="1"/>
    </row>
    <row r="568" spans="1:87" x14ac:dyDescent="0.25">
      <c r="A568" s="5" t="s">
        <v>413</v>
      </c>
      <c r="B568" s="5" t="s">
        <v>521</v>
      </c>
      <c r="C568" s="5" t="s">
        <v>750</v>
      </c>
      <c r="D568" s="5" t="s">
        <v>416</v>
      </c>
      <c r="E568" s="52">
        <f t="shared" ca="1" si="8"/>
        <v>18840</v>
      </c>
      <c r="F568" s="5">
        <v>52</v>
      </c>
      <c r="G568" s="50">
        <v>24112</v>
      </c>
      <c r="H568" s="5">
        <v>351375</v>
      </c>
      <c r="I568" s="50">
        <v>33027</v>
      </c>
      <c r="J568" s="5" t="s">
        <v>421</v>
      </c>
      <c r="K568" s="150"/>
      <c r="L568" s="150"/>
      <c r="M568" s="150"/>
      <c r="N568" s="150"/>
      <c r="O568" s="150"/>
      <c r="P568" s="150"/>
      <c r="Q568" s="150"/>
      <c r="R568" s="150"/>
      <c r="S568" s="150"/>
      <c r="T568" s="150"/>
      <c r="U568" s="150"/>
      <c r="V568" s="150"/>
      <c r="W568" s="150"/>
      <c r="X568" s="150"/>
      <c r="Y568" s="150"/>
      <c r="Z568" s="150"/>
      <c r="AA568" s="150"/>
      <c r="CI568" s="1"/>
    </row>
    <row r="569" spans="1:87" x14ac:dyDescent="0.25">
      <c r="A569" s="5" t="s">
        <v>413</v>
      </c>
      <c r="B569" s="5" t="s">
        <v>615</v>
      </c>
      <c r="C569" s="5" t="s">
        <v>764</v>
      </c>
      <c r="D569" s="5" t="s">
        <v>738</v>
      </c>
      <c r="E569" s="52">
        <f t="shared" ca="1" si="8"/>
        <v>23712</v>
      </c>
      <c r="F569" s="5">
        <v>52</v>
      </c>
      <c r="G569" s="50">
        <v>24262</v>
      </c>
      <c r="H569" s="5">
        <v>350715</v>
      </c>
      <c r="I569" s="50">
        <v>32958</v>
      </c>
      <c r="J569" s="5" t="s">
        <v>421</v>
      </c>
      <c r="K569" s="150"/>
      <c r="L569" s="150"/>
      <c r="M569" s="150"/>
      <c r="N569" s="150"/>
      <c r="O569" s="150"/>
      <c r="P569" s="150"/>
      <c r="Q569" s="150"/>
      <c r="R569" s="150"/>
      <c r="S569" s="150"/>
      <c r="T569" s="150"/>
      <c r="U569" s="150"/>
      <c r="V569" s="150"/>
      <c r="W569" s="150"/>
      <c r="X569" s="150"/>
      <c r="Y569" s="150"/>
      <c r="Z569" s="150"/>
      <c r="AA569" s="150"/>
      <c r="CI569" s="1"/>
    </row>
    <row r="570" spans="1:87" x14ac:dyDescent="0.25">
      <c r="A570" s="5" t="s">
        <v>408</v>
      </c>
      <c r="B570" s="5" t="s">
        <v>559</v>
      </c>
      <c r="C570" s="5" t="s">
        <v>410</v>
      </c>
      <c r="D570" s="5" t="s">
        <v>442</v>
      </c>
      <c r="E570" s="52">
        <f t="shared" ca="1" si="8"/>
        <v>29112</v>
      </c>
      <c r="F570" s="5">
        <v>55</v>
      </c>
      <c r="G570" s="50">
        <v>22926</v>
      </c>
      <c r="H570" s="5">
        <v>350782</v>
      </c>
      <c r="I570" s="50">
        <v>32899</v>
      </c>
      <c r="J570" s="5" t="s">
        <v>421</v>
      </c>
      <c r="K570" s="150"/>
      <c r="L570" s="150"/>
      <c r="M570" s="150"/>
      <c r="N570" s="150"/>
      <c r="O570" s="150"/>
      <c r="P570" s="150"/>
      <c r="Q570" s="150"/>
      <c r="R570" s="150"/>
      <c r="S570" s="150"/>
      <c r="T570" s="150"/>
      <c r="U570" s="150"/>
      <c r="V570" s="150"/>
      <c r="W570" s="150"/>
      <c r="X570" s="150"/>
      <c r="Y570" s="150"/>
      <c r="Z570" s="150"/>
      <c r="AA570" s="150"/>
      <c r="CI570" s="1"/>
    </row>
    <row r="571" spans="1:87" x14ac:dyDescent="0.25">
      <c r="A571" s="5" t="s">
        <v>413</v>
      </c>
      <c r="B571" s="5" t="s">
        <v>526</v>
      </c>
      <c r="C571" s="5" t="s">
        <v>507</v>
      </c>
      <c r="D571" s="5" t="s">
        <v>473</v>
      </c>
      <c r="E571" s="52">
        <f t="shared" ca="1" si="8"/>
        <v>20424</v>
      </c>
      <c r="F571" s="5">
        <v>53</v>
      </c>
      <c r="G571" s="50">
        <v>23799</v>
      </c>
      <c r="H571" s="5">
        <v>350535</v>
      </c>
      <c r="I571" s="50">
        <v>33153</v>
      </c>
      <c r="J571" s="5" t="s">
        <v>466</v>
      </c>
      <c r="K571" s="150"/>
      <c r="L571" s="150"/>
      <c r="M571" s="150"/>
      <c r="N571" s="150"/>
      <c r="O571" s="150"/>
      <c r="P571" s="150"/>
      <c r="Q571" s="150"/>
      <c r="R571" s="150"/>
      <c r="S571" s="150"/>
      <c r="T571" s="150"/>
      <c r="U571" s="150"/>
      <c r="V571" s="150"/>
      <c r="W571" s="150"/>
      <c r="X571" s="150"/>
      <c r="Y571" s="150"/>
      <c r="Z571" s="150"/>
      <c r="AA571" s="150"/>
      <c r="CI571" s="1"/>
    </row>
    <row r="572" spans="1:87" x14ac:dyDescent="0.25">
      <c r="A572" s="5" t="s">
        <v>454</v>
      </c>
      <c r="B572" s="5" t="s">
        <v>471</v>
      </c>
      <c r="C572" s="5" t="s">
        <v>491</v>
      </c>
      <c r="D572" s="5" t="s">
        <v>658</v>
      </c>
      <c r="E572" s="52">
        <f t="shared" ca="1" si="8"/>
        <v>25692</v>
      </c>
      <c r="F572" s="5">
        <v>52</v>
      </c>
      <c r="G572" s="50">
        <v>24369</v>
      </c>
      <c r="H572" s="5">
        <v>350684</v>
      </c>
      <c r="I572" s="50">
        <v>33215</v>
      </c>
      <c r="J572" s="5" t="s">
        <v>466</v>
      </c>
      <c r="K572" s="150"/>
      <c r="L572" s="150"/>
      <c r="M572" s="150"/>
      <c r="N572" s="150"/>
      <c r="O572" s="150"/>
      <c r="P572" s="150"/>
      <c r="Q572" s="150"/>
      <c r="R572" s="150"/>
      <c r="S572" s="150"/>
      <c r="T572" s="150"/>
      <c r="U572" s="150"/>
      <c r="V572" s="150"/>
      <c r="W572" s="150"/>
      <c r="X572" s="150"/>
      <c r="Y572" s="150"/>
      <c r="Z572" s="150"/>
      <c r="AA572" s="150"/>
      <c r="CI572" s="1"/>
    </row>
    <row r="573" spans="1:87" x14ac:dyDescent="0.25">
      <c r="A573" s="5" t="s">
        <v>413</v>
      </c>
      <c r="B573" s="5" t="s">
        <v>612</v>
      </c>
      <c r="C573" s="5" t="s">
        <v>737</v>
      </c>
      <c r="D573" s="5" t="s">
        <v>460</v>
      </c>
      <c r="E573" s="52">
        <f t="shared" ca="1" si="8"/>
        <v>27132</v>
      </c>
      <c r="F573" s="5">
        <v>50</v>
      </c>
      <c r="G573" s="50">
        <v>24894</v>
      </c>
      <c r="H573" s="5">
        <v>350502</v>
      </c>
      <c r="I573" s="50">
        <v>33187</v>
      </c>
      <c r="J573" s="5" t="s">
        <v>466</v>
      </c>
      <c r="K573" s="150"/>
      <c r="L573" s="150"/>
      <c r="M573" s="150"/>
      <c r="N573" s="150"/>
      <c r="O573" s="150"/>
      <c r="P573" s="150"/>
      <c r="Q573" s="150"/>
      <c r="R573" s="150"/>
      <c r="S573" s="150"/>
      <c r="T573" s="150"/>
      <c r="U573" s="150"/>
      <c r="V573" s="150"/>
      <c r="W573" s="150"/>
      <c r="X573" s="150"/>
      <c r="Y573" s="150"/>
      <c r="Z573" s="150"/>
      <c r="AA573" s="150"/>
      <c r="CI573" s="1"/>
    </row>
    <row r="574" spans="1:87" x14ac:dyDescent="0.25">
      <c r="A574" s="5" t="s">
        <v>408</v>
      </c>
      <c r="B574" s="5" t="s">
        <v>531</v>
      </c>
      <c r="C574" s="5" t="s">
        <v>604</v>
      </c>
      <c r="D574" s="5" t="s">
        <v>814</v>
      </c>
      <c r="E574" s="52">
        <f t="shared" ca="1" si="8"/>
        <v>24456</v>
      </c>
      <c r="F574" s="5">
        <v>50</v>
      </c>
      <c r="G574" s="50">
        <v>24845</v>
      </c>
      <c r="H574" s="5">
        <v>350606</v>
      </c>
      <c r="I574" s="50">
        <v>33097</v>
      </c>
      <c r="J574" s="5" t="s">
        <v>466</v>
      </c>
      <c r="K574" s="150"/>
      <c r="L574" s="150"/>
      <c r="M574" s="150"/>
      <c r="N574" s="150"/>
      <c r="O574" s="150"/>
      <c r="P574" s="150"/>
      <c r="Q574" s="150"/>
      <c r="R574" s="150"/>
      <c r="S574" s="150"/>
      <c r="T574" s="150"/>
      <c r="U574" s="150"/>
      <c r="V574" s="150"/>
      <c r="W574" s="150"/>
      <c r="X574" s="150"/>
      <c r="Y574" s="150"/>
      <c r="Z574" s="150"/>
      <c r="AA574" s="150"/>
      <c r="CI574" s="1"/>
    </row>
    <row r="575" spans="1:87" x14ac:dyDescent="0.25">
      <c r="A575" s="5" t="s">
        <v>413</v>
      </c>
      <c r="B575" s="5" t="s">
        <v>631</v>
      </c>
      <c r="C575" s="5" t="s">
        <v>640</v>
      </c>
      <c r="D575" s="5" t="s">
        <v>442</v>
      </c>
      <c r="E575" s="52">
        <f t="shared" ca="1" si="8"/>
        <v>28656</v>
      </c>
      <c r="F575" s="5">
        <v>48</v>
      </c>
      <c r="G575" s="50">
        <v>25625</v>
      </c>
      <c r="H575" s="5">
        <v>350648</v>
      </c>
      <c r="I575" s="50">
        <v>33022</v>
      </c>
      <c r="J575" s="5" t="s">
        <v>466</v>
      </c>
      <c r="K575" s="150"/>
      <c r="L575" s="150"/>
      <c r="M575" s="150"/>
      <c r="N575" s="150"/>
      <c r="O575" s="150"/>
      <c r="P575" s="150"/>
      <c r="Q575" s="150"/>
      <c r="R575" s="150"/>
      <c r="S575" s="150"/>
      <c r="T575" s="150"/>
      <c r="U575" s="150"/>
      <c r="V575" s="150"/>
      <c r="W575" s="150"/>
      <c r="X575" s="150"/>
      <c r="Y575" s="150"/>
      <c r="Z575" s="150"/>
      <c r="AA575" s="150"/>
      <c r="CI575" s="1"/>
    </row>
    <row r="576" spans="1:87" x14ac:dyDescent="0.25">
      <c r="A576" s="5" t="s">
        <v>413</v>
      </c>
      <c r="B576" s="5" t="s">
        <v>476</v>
      </c>
      <c r="C576" s="5" t="s">
        <v>815</v>
      </c>
      <c r="D576" s="5" t="s">
        <v>460</v>
      </c>
      <c r="E576" s="52">
        <f t="shared" ca="1" si="8"/>
        <v>25128</v>
      </c>
      <c r="F576" s="5">
        <v>57</v>
      </c>
      <c r="G576" s="50">
        <v>22338</v>
      </c>
      <c r="H576" s="5">
        <v>560886</v>
      </c>
      <c r="I576" s="50">
        <v>33202</v>
      </c>
      <c r="J576" s="5" t="s">
        <v>466</v>
      </c>
      <c r="K576" s="150"/>
      <c r="L576" s="150"/>
      <c r="M576" s="150"/>
      <c r="N576" s="150"/>
      <c r="O576" s="150"/>
      <c r="P576" s="150"/>
      <c r="Q576" s="150"/>
      <c r="R576" s="150"/>
      <c r="S576" s="150"/>
      <c r="T576" s="150"/>
      <c r="U576" s="150"/>
      <c r="V576" s="150"/>
      <c r="W576" s="150"/>
      <c r="X576" s="150"/>
      <c r="Y576" s="150"/>
      <c r="Z576" s="150"/>
      <c r="AA576" s="150"/>
      <c r="CI576" s="1"/>
    </row>
    <row r="577" spans="1:87" x14ac:dyDescent="0.25">
      <c r="A577" s="5" t="s">
        <v>408</v>
      </c>
      <c r="B577" s="5" t="s">
        <v>712</v>
      </c>
      <c r="C577" s="5" t="s">
        <v>453</v>
      </c>
      <c r="D577" s="5" t="s">
        <v>555</v>
      </c>
      <c r="E577" s="52">
        <f t="shared" ca="1" si="8"/>
        <v>21384</v>
      </c>
      <c r="F577" s="5">
        <v>53</v>
      </c>
      <c r="G577" s="50">
        <v>23976</v>
      </c>
      <c r="H577" s="5">
        <v>561222</v>
      </c>
      <c r="I577" s="50">
        <v>33215</v>
      </c>
      <c r="J577" s="5" t="s">
        <v>466</v>
      </c>
      <c r="K577" s="150"/>
      <c r="L577" s="150"/>
      <c r="M577" s="150"/>
      <c r="N577" s="150"/>
      <c r="O577" s="150"/>
      <c r="P577" s="150"/>
      <c r="Q577" s="150"/>
      <c r="R577" s="150"/>
      <c r="S577" s="150"/>
      <c r="T577" s="150"/>
      <c r="U577" s="150"/>
      <c r="V577" s="150"/>
      <c r="W577" s="150"/>
      <c r="X577" s="150"/>
      <c r="Y577" s="150"/>
      <c r="Z577" s="150"/>
      <c r="AA577" s="150"/>
      <c r="CI577" s="1"/>
    </row>
    <row r="578" spans="1:87" x14ac:dyDescent="0.25">
      <c r="A578" s="5" t="s">
        <v>413</v>
      </c>
      <c r="B578" s="5" t="s">
        <v>511</v>
      </c>
      <c r="C578" s="5" t="s">
        <v>816</v>
      </c>
      <c r="D578" s="5" t="s">
        <v>457</v>
      </c>
      <c r="E578" s="52">
        <f t="shared" ca="1" si="8"/>
        <v>20904</v>
      </c>
      <c r="F578" s="5">
        <v>50</v>
      </c>
      <c r="G578" s="50">
        <v>25041</v>
      </c>
      <c r="H578" s="5">
        <v>350510</v>
      </c>
      <c r="I578" s="50">
        <v>33138</v>
      </c>
      <c r="J578" s="5" t="s">
        <v>466</v>
      </c>
      <c r="K578" s="150"/>
      <c r="L578" s="150"/>
      <c r="M578" s="150"/>
      <c r="N578" s="150"/>
      <c r="O578" s="150"/>
      <c r="P578" s="150"/>
      <c r="Q578" s="150"/>
      <c r="R578" s="150"/>
      <c r="S578" s="150"/>
      <c r="T578" s="150"/>
      <c r="U578" s="150"/>
      <c r="V578" s="150"/>
      <c r="W578" s="150"/>
      <c r="X578" s="150"/>
      <c r="Y578" s="150"/>
      <c r="Z578" s="150"/>
      <c r="AA578" s="150"/>
      <c r="CI578" s="1"/>
    </row>
    <row r="579" spans="1:87" x14ac:dyDescent="0.25">
      <c r="A579" s="5" t="s">
        <v>413</v>
      </c>
      <c r="B579" s="5" t="s">
        <v>817</v>
      </c>
      <c r="C579" s="5" t="s">
        <v>513</v>
      </c>
      <c r="D579" s="5" t="s">
        <v>416</v>
      </c>
      <c r="E579" s="52">
        <f t="shared" ca="1" si="8"/>
        <v>29460</v>
      </c>
      <c r="F579" s="5">
        <v>56</v>
      </c>
      <c r="G579" s="50">
        <v>22731</v>
      </c>
      <c r="H579" s="5">
        <v>350389</v>
      </c>
      <c r="I579" s="50">
        <v>32914</v>
      </c>
      <c r="J579" s="5" t="s">
        <v>466</v>
      </c>
      <c r="K579" s="150"/>
      <c r="L579" s="150"/>
      <c r="M579" s="150"/>
      <c r="N579" s="150"/>
      <c r="O579" s="150"/>
      <c r="P579" s="150"/>
      <c r="Q579" s="150"/>
      <c r="R579" s="150"/>
      <c r="S579" s="150"/>
      <c r="T579" s="150"/>
      <c r="U579" s="150"/>
      <c r="V579" s="150"/>
      <c r="W579" s="150"/>
      <c r="X579" s="150"/>
      <c r="Y579" s="150"/>
      <c r="Z579" s="150"/>
      <c r="AA579" s="150"/>
      <c r="CI579" s="1"/>
    </row>
    <row r="580" spans="1:87" x14ac:dyDescent="0.25">
      <c r="A580" s="5" t="s">
        <v>408</v>
      </c>
      <c r="B580" s="5" t="s">
        <v>673</v>
      </c>
      <c r="C580" s="5" t="s">
        <v>621</v>
      </c>
      <c r="D580" s="5" t="s">
        <v>536</v>
      </c>
      <c r="E580" s="52">
        <f t="shared" ca="1" si="8"/>
        <v>18576</v>
      </c>
      <c r="F580" s="5">
        <v>51</v>
      </c>
      <c r="G580" s="50">
        <v>24727</v>
      </c>
      <c r="H580" s="5">
        <v>560894</v>
      </c>
      <c r="I580" s="50">
        <v>33028</v>
      </c>
      <c r="J580" s="5" t="s">
        <v>412</v>
      </c>
      <c r="K580" s="150"/>
      <c r="L580" s="150"/>
      <c r="M580" s="150"/>
      <c r="N580" s="150"/>
      <c r="O580" s="150"/>
      <c r="P580" s="150"/>
      <c r="Q580" s="150"/>
      <c r="R580" s="150"/>
      <c r="S580" s="150"/>
      <c r="T580" s="150"/>
      <c r="U580" s="150"/>
      <c r="V580" s="150"/>
      <c r="W580" s="150"/>
      <c r="X580" s="150"/>
      <c r="Y580" s="150"/>
      <c r="Z580" s="150"/>
      <c r="AA580" s="150"/>
      <c r="CI580" s="1"/>
    </row>
    <row r="581" spans="1:87" x14ac:dyDescent="0.25">
      <c r="A581" s="5" t="s">
        <v>413</v>
      </c>
      <c r="B581" s="5" t="s">
        <v>549</v>
      </c>
      <c r="C581" s="5" t="s">
        <v>707</v>
      </c>
      <c r="D581" s="5" t="s">
        <v>457</v>
      </c>
      <c r="E581" s="52">
        <f t="shared" ca="1" si="8"/>
        <v>21876</v>
      </c>
      <c r="F581" s="5">
        <v>51</v>
      </c>
      <c r="G581" s="50">
        <v>24539</v>
      </c>
      <c r="H581" s="5">
        <v>350866</v>
      </c>
      <c r="I581" s="50">
        <v>33010</v>
      </c>
      <c r="J581" s="5" t="s">
        <v>412</v>
      </c>
      <c r="K581" s="150"/>
      <c r="L581" s="150"/>
      <c r="M581" s="150"/>
      <c r="N581" s="150"/>
      <c r="O581" s="150"/>
      <c r="P581" s="150"/>
      <c r="Q581" s="150"/>
      <c r="R581" s="150"/>
      <c r="S581" s="150"/>
      <c r="T581" s="150"/>
      <c r="U581" s="150"/>
      <c r="V581" s="150"/>
      <c r="W581" s="150"/>
      <c r="X581" s="150"/>
      <c r="Y581" s="150"/>
      <c r="Z581" s="150"/>
      <c r="AA581" s="150"/>
      <c r="CI581" s="1"/>
    </row>
    <row r="582" spans="1:87" x14ac:dyDescent="0.25">
      <c r="A582" s="5" t="s">
        <v>413</v>
      </c>
      <c r="B582" s="5" t="s">
        <v>546</v>
      </c>
      <c r="C582" s="5" t="s">
        <v>818</v>
      </c>
      <c r="D582" s="5" t="s">
        <v>416</v>
      </c>
      <c r="E582" s="52">
        <f t="shared" ca="1" si="8"/>
        <v>30540</v>
      </c>
      <c r="F582" s="5">
        <v>52</v>
      </c>
      <c r="G582" s="50">
        <v>24298</v>
      </c>
      <c r="H582" s="5">
        <v>560908</v>
      </c>
      <c r="I582" s="50">
        <v>33027</v>
      </c>
      <c r="J582" s="5" t="s">
        <v>412</v>
      </c>
      <c r="K582" s="150"/>
      <c r="L582" s="150"/>
      <c r="M582" s="150"/>
      <c r="N582" s="150"/>
      <c r="O582" s="150"/>
      <c r="P582" s="150"/>
      <c r="Q582" s="150"/>
      <c r="R582" s="150"/>
      <c r="S582" s="150"/>
      <c r="T582" s="150"/>
      <c r="U582" s="150"/>
      <c r="V582" s="150"/>
      <c r="W582" s="150"/>
      <c r="X582" s="150"/>
      <c r="Y582" s="150"/>
      <c r="Z582" s="150"/>
      <c r="AA582" s="150"/>
      <c r="CI582" s="1"/>
    </row>
    <row r="583" spans="1:87" x14ac:dyDescent="0.25">
      <c r="A583" s="5" t="s">
        <v>408</v>
      </c>
      <c r="B583" s="5" t="s">
        <v>461</v>
      </c>
      <c r="C583" s="5" t="s">
        <v>746</v>
      </c>
      <c r="D583" s="5" t="s">
        <v>445</v>
      </c>
      <c r="E583" s="52">
        <f t="shared" ca="1" si="8"/>
        <v>30708</v>
      </c>
      <c r="F583" s="5">
        <v>55</v>
      </c>
      <c r="G583" s="50">
        <v>22992</v>
      </c>
      <c r="H583" s="5">
        <v>561090</v>
      </c>
      <c r="I583" s="50">
        <v>32998</v>
      </c>
      <c r="J583" s="5" t="s">
        <v>412</v>
      </c>
      <c r="K583" s="150"/>
      <c r="L583" s="150"/>
      <c r="M583" s="150"/>
      <c r="N583" s="150"/>
      <c r="O583" s="150"/>
      <c r="P583" s="150"/>
      <c r="Q583" s="150"/>
      <c r="R583" s="150"/>
      <c r="S583" s="150"/>
      <c r="T583" s="150"/>
      <c r="U583" s="150"/>
      <c r="V583" s="150"/>
      <c r="W583" s="150"/>
      <c r="X583" s="150"/>
      <c r="Y583" s="150"/>
      <c r="Z583" s="150"/>
      <c r="AA583" s="150"/>
      <c r="CI583" s="1"/>
    </row>
    <row r="584" spans="1:87" x14ac:dyDescent="0.25">
      <c r="A584" s="5" t="s">
        <v>408</v>
      </c>
      <c r="B584" s="5" t="s">
        <v>547</v>
      </c>
      <c r="C584" s="5" t="s">
        <v>444</v>
      </c>
      <c r="D584" s="5" t="s">
        <v>411</v>
      </c>
      <c r="E584" s="52">
        <f t="shared" ca="1" si="8"/>
        <v>23292</v>
      </c>
      <c r="F584" s="5">
        <v>51</v>
      </c>
      <c r="G584" s="50">
        <v>24421</v>
      </c>
      <c r="H584" s="5">
        <v>560819</v>
      </c>
      <c r="I584" s="50">
        <v>33217</v>
      </c>
      <c r="J584" s="5" t="s">
        <v>412</v>
      </c>
      <c r="K584" s="150"/>
      <c r="L584" s="150"/>
      <c r="M584" s="150"/>
      <c r="N584" s="150"/>
      <c r="O584" s="150"/>
      <c r="P584" s="150"/>
      <c r="Q584" s="150"/>
      <c r="R584" s="150"/>
      <c r="S584" s="150"/>
      <c r="T584" s="150"/>
      <c r="U584" s="150"/>
      <c r="V584" s="150"/>
      <c r="W584" s="150"/>
      <c r="X584" s="150"/>
      <c r="Y584" s="150"/>
      <c r="Z584" s="150"/>
      <c r="AA584" s="150"/>
      <c r="CI584" s="1"/>
    </row>
    <row r="585" spans="1:87" x14ac:dyDescent="0.25">
      <c r="A585" s="5" t="s">
        <v>413</v>
      </c>
      <c r="B585" s="5" t="s">
        <v>418</v>
      </c>
      <c r="C585" s="5" t="s">
        <v>453</v>
      </c>
      <c r="D585" s="5" t="s">
        <v>460</v>
      </c>
      <c r="E585" s="52">
        <f t="shared" ca="1" si="8"/>
        <v>26604</v>
      </c>
      <c r="F585" s="5">
        <v>52</v>
      </c>
      <c r="G585" s="50">
        <v>24171</v>
      </c>
      <c r="H585" s="5">
        <v>560835</v>
      </c>
      <c r="I585" s="50">
        <v>32881</v>
      </c>
      <c r="J585" s="5" t="s">
        <v>412</v>
      </c>
      <c r="K585" s="150"/>
      <c r="L585" s="150"/>
      <c r="M585" s="150"/>
      <c r="N585" s="150"/>
      <c r="O585" s="150"/>
      <c r="P585" s="150"/>
      <c r="Q585" s="150"/>
      <c r="R585" s="150"/>
      <c r="S585" s="150"/>
      <c r="T585" s="150"/>
      <c r="U585" s="150"/>
      <c r="V585" s="150"/>
      <c r="W585" s="150"/>
      <c r="X585" s="150"/>
      <c r="Y585" s="150"/>
      <c r="Z585" s="150"/>
      <c r="AA585" s="150"/>
      <c r="CI585" s="1"/>
    </row>
    <row r="586" spans="1:87" x14ac:dyDescent="0.25">
      <c r="A586" s="5" t="s">
        <v>413</v>
      </c>
      <c r="B586" s="5" t="s">
        <v>712</v>
      </c>
      <c r="C586" s="5" t="s">
        <v>489</v>
      </c>
      <c r="D586" s="5" t="s">
        <v>622</v>
      </c>
      <c r="E586" s="52">
        <f t="shared" ca="1" si="8"/>
        <v>22776</v>
      </c>
      <c r="F586" s="5">
        <v>49</v>
      </c>
      <c r="G586" s="50">
        <v>25149</v>
      </c>
      <c r="H586" s="5">
        <v>560901</v>
      </c>
      <c r="I586" s="50">
        <v>33015</v>
      </c>
      <c r="J586" s="5" t="s">
        <v>412</v>
      </c>
      <c r="K586" s="150"/>
      <c r="L586" s="150"/>
      <c r="M586" s="150"/>
      <c r="N586" s="150"/>
      <c r="O586" s="150"/>
      <c r="P586" s="150"/>
      <c r="Q586" s="150"/>
      <c r="R586" s="150"/>
      <c r="S586" s="150"/>
      <c r="T586" s="150"/>
      <c r="U586" s="150"/>
      <c r="V586" s="150"/>
      <c r="W586" s="150"/>
      <c r="X586" s="150"/>
      <c r="Y586" s="150"/>
      <c r="Z586" s="150"/>
      <c r="AA586" s="150"/>
      <c r="CI586" s="1"/>
    </row>
    <row r="587" spans="1:87" x14ac:dyDescent="0.25">
      <c r="A587" s="5" t="s">
        <v>408</v>
      </c>
      <c r="B587" s="5" t="s">
        <v>410</v>
      </c>
      <c r="C587" s="5" t="s">
        <v>542</v>
      </c>
      <c r="D587" s="5" t="s">
        <v>473</v>
      </c>
      <c r="E587" s="52">
        <f t="shared" ca="1" si="8"/>
        <v>29880</v>
      </c>
      <c r="F587" s="5">
        <v>52</v>
      </c>
      <c r="G587" s="50">
        <v>24232</v>
      </c>
      <c r="H587" s="5">
        <v>560907</v>
      </c>
      <c r="I587" s="50">
        <v>33036</v>
      </c>
      <c r="J587" s="5" t="s">
        <v>412</v>
      </c>
      <c r="K587" s="150"/>
      <c r="L587" s="150"/>
      <c r="M587" s="150"/>
      <c r="N587" s="150"/>
      <c r="O587" s="150"/>
      <c r="P587" s="150"/>
      <c r="Q587" s="150"/>
      <c r="R587" s="150"/>
      <c r="S587" s="150"/>
      <c r="T587" s="150"/>
      <c r="U587" s="150"/>
      <c r="V587" s="150"/>
      <c r="W587" s="150"/>
      <c r="X587" s="150"/>
      <c r="Y587" s="150"/>
      <c r="Z587" s="150"/>
      <c r="AA587" s="150"/>
      <c r="CI587" s="1"/>
    </row>
    <row r="588" spans="1:87" x14ac:dyDescent="0.25">
      <c r="A588" s="5" t="s">
        <v>408</v>
      </c>
      <c r="B588" s="5" t="s">
        <v>431</v>
      </c>
      <c r="C588" s="5" t="s">
        <v>410</v>
      </c>
      <c r="D588" s="5" t="s">
        <v>482</v>
      </c>
      <c r="E588" s="52">
        <f t="shared" ca="1" si="8"/>
        <v>25728</v>
      </c>
      <c r="F588" s="5">
        <v>52</v>
      </c>
      <c r="G588" s="50">
        <v>24226</v>
      </c>
      <c r="H588" s="5">
        <v>560857</v>
      </c>
      <c r="I588" s="50">
        <v>32996</v>
      </c>
      <c r="J588" s="5" t="s">
        <v>412</v>
      </c>
      <c r="K588" s="150"/>
      <c r="L588" s="150"/>
      <c r="M588" s="150"/>
      <c r="N588" s="150"/>
      <c r="O588" s="150"/>
      <c r="P588" s="150"/>
      <c r="Q588" s="150"/>
      <c r="R588" s="150"/>
      <c r="S588" s="150"/>
      <c r="T588" s="150"/>
      <c r="U588" s="150"/>
      <c r="V588" s="150"/>
      <c r="W588" s="150"/>
      <c r="X588" s="150"/>
      <c r="Y588" s="150"/>
      <c r="Z588" s="150"/>
      <c r="AA588" s="150"/>
      <c r="CI588" s="1"/>
    </row>
    <row r="589" spans="1:87" x14ac:dyDescent="0.25">
      <c r="A589" s="5" t="s">
        <v>408</v>
      </c>
      <c r="B589" s="5" t="s">
        <v>713</v>
      </c>
      <c r="C589" s="5" t="s">
        <v>155</v>
      </c>
      <c r="D589" s="5" t="s">
        <v>445</v>
      </c>
      <c r="E589" s="52">
        <f t="shared" ca="1" si="8"/>
        <v>23448</v>
      </c>
      <c r="F589" s="5">
        <v>52</v>
      </c>
      <c r="G589" s="50">
        <v>24143</v>
      </c>
      <c r="H589" s="5">
        <v>560916</v>
      </c>
      <c r="I589" s="50">
        <v>33232</v>
      </c>
      <c r="J589" s="5" t="s">
        <v>412</v>
      </c>
      <c r="K589" s="150"/>
      <c r="L589" s="150"/>
      <c r="M589" s="150"/>
      <c r="N589" s="150"/>
      <c r="O589" s="150"/>
      <c r="P589" s="150"/>
      <c r="Q589" s="150"/>
      <c r="R589" s="150"/>
      <c r="S589" s="150"/>
      <c r="T589" s="150"/>
      <c r="U589" s="150"/>
      <c r="V589" s="150"/>
      <c r="W589" s="150"/>
      <c r="X589" s="150"/>
      <c r="Y589" s="150"/>
      <c r="Z589" s="150"/>
      <c r="AA589" s="150"/>
      <c r="CI589" s="1"/>
    </row>
    <row r="590" spans="1:87" x14ac:dyDescent="0.25">
      <c r="A590" s="5" t="s">
        <v>413</v>
      </c>
      <c r="B590" s="5" t="s">
        <v>437</v>
      </c>
      <c r="C590" s="5" t="s">
        <v>819</v>
      </c>
      <c r="D590" s="5" t="s">
        <v>457</v>
      </c>
      <c r="E590" s="52">
        <f t="shared" ca="1" si="8"/>
        <v>24828</v>
      </c>
      <c r="F590" s="5">
        <v>50</v>
      </c>
      <c r="G590" s="50">
        <v>24975</v>
      </c>
      <c r="H590" s="5">
        <v>350755</v>
      </c>
      <c r="I590" s="50">
        <v>33066</v>
      </c>
      <c r="J590" s="5" t="s">
        <v>412</v>
      </c>
      <c r="K590" s="150"/>
      <c r="L590" s="150"/>
      <c r="M590" s="150"/>
      <c r="N590" s="150"/>
      <c r="O590" s="150"/>
      <c r="P590" s="150"/>
      <c r="Q590" s="150"/>
      <c r="R590" s="150"/>
      <c r="S590" s="150"/>
      <c r="T590" s="150"/>
      <c r="U590" s="150"/>
      <c r="V590" s="150"/>
      <c r="W590" s="150"/>
      <c r="X590" s="150"/>
      <c r="Y590" s="150"/>
      <c r="Z590" s="150"/>
      <c r="AA590" s="150"/>
      <c r="CI590" s="1"/>
    </row>
    <row r="591" spans="1:87" x14ac:dyDescent="0.25">
      <c r="A591" s="5" t="s">
        <v>408</v>
      </c>
      <c r="B591" s="5" t="s">
        <v>574</v>
      </c>
      <c r="C591" s="5" t="s">
        <v>550</v>
      </c>
      <c r="D591" s="5" t="s">
        <v>460</v>
      </c>
      <c r="E591" s="52">
        <f t="shared" ca="1" si="8"/>
        <v>24936</v>
      </c>
      <c r="F591" s="5">
        <v>50</v>
      </c>
      <c r="G591" s="50">
        <v>24786</v>
      </c>
      <c r="H591" s="5">
        <v>560927</v>
      </c>
      <c r="I591" s="50">
        <v>32935</v>
      </c>
      <c r="J591" s="5" t="s">
        <v>417</v>
      </c>
      <c r="K591" s="150"/>
      <c r="L591" s="150"/>
      <c r="M591" s="150"/>
      <c r="N591" s="150"/>
      <c r="O591" s="150"/>
      <c r="P591" s="150"/>
      <c r="Q591" s="150"/>
      <c r="R591" s="150"/>
      <c r="S591" s="150"/>
      <c r="T591" s="150"/>
      <c r="U591" s="150"/>
      <c r="V591" s="150"/>
      <c r="W591" s="150"/>
      <c r="X591" s="150"/>
      <c r="Y591" s="150"/>
      <c r="Z591" s="150"/>
      <c r="AA591" s="150"/>
      <c r="CI591" s="1"/>
    </row>
    <row r="592" spans="1:87" x14ac:dyDescent="0.25">
      <c r="A592" s="5" t="s">
        <v>413</v>
      </c>
      <c r="B592" s="5" t="s">
        <v>469</v>
      </c>
      <c r="C592" s="5" t="s">
        <v>820</v>
      </c>
      <c r="D592" s="5" t="s">
        <v>422</v>
      </c>
      <c r="E592" s="52">
        <f t="shared" ca="1" si="8"/>
        <v>29724</v>
      </c>
      <c r="F592" s="5">
        <v>51</v>
      </c>
      <c r="G592" s="50">
        <v>24449</v>
      </c>
      <c r="H592" s="5">
        <v>560925</v>
      </c>
      <c r="I592" s="50">
        <v>33157</v>
      </c>
      <c r="J592" s="5" t="s">
        <v>417</v>
      </c>
      <c r="K592" s="150"/>
      <c r="L592" s="150"/>
      <c r="M592" s="150"/>
      <c r="N592" s="150"/>
      <c r="O592" s="150"/>
      <c r="P592" s="150"/>
      <c r="Q592" s="150"/>
      <c r="R592" s="150"/>
      <c r="S592" s="150"/>
      <c r="T592" s="150"/>
      <c r="U592" s="150"/>
      <c r="V592" s="150"/>
      <c r="W592" s="150"/>
      <c r="X592" s="150"/>
      <c r="Y592" s="150"/>
      <c r="Z592" s="150"/>
      <c r="AA592" s="150"/>
      <c r="CI592" s="1"/>
    </row>
    <row r="593" spans="1:87" x14ac:dyDescent="0.25">
      <c r="A593" s="5" t="s">
        <v>413</v>
      </c>
      <c r="B593" s="5" t="s">
        <v>511</v>
      </c>
      <c r="C593" s="5" t="s">
        <v>682</v>
      </c>
      <c r="D593" s="5" t="s">
        <v>416</v>
      </c>
      <c r="E593" s="52">
        <f t="shared" ca="1" si="8"/>
        <v>31008</v>
      </c>
      <c r="F593" s="5">
        <v>51</v>
      </c>
      <c r="G593" s="50">
        <v>24657</v>
      </c>
      <c r="H593" s="5">
        <v>350061</v>
      </c>
      <c r="I593" s="50">
        <v>33071</v>
      </c>
      <c r="J593" s="5" t="s">
        <v>417</v>
      </c>
      <c r="K593" s="150"/>
      <c r="L593" s="150"/>
      <c r="M593" s="150"/>
      <c r="N593" s="150"/>
      <c r="O593" s="150"/>
      <c r="P593" s="150"/>
      <c r="Q593" s="150"/>
      <c r="R593" s="150"/>
      <c r="S593" s="150"/>
      <c r="T593" s="150"/>
      <c r="U593" s="150"/>
      <c r="V593" s="150"/>
      <c r="W593" s="150"/>
      <c r="X593" s="150"/>
      <c r="Y593" s="150"/>
      <c r="Z593" s="150"/>
      <c r="AA593" s="150"/>
      <c r="CI593" s="1"/>
    </row>
    <row r="594" spans="1:87" x14ac:dyDescent="0.25">
      <c r="A594" s="5" t="s">
        <v>408</v>
      </c>
      <c r="B594" s="5" t="s">
        <v>492</v>
      </c>
      <c r="C594" s="5" t="s">
        <v>532</v>
      </c>
      <c r="D594" s="5" t="s">
        <v>821</v>
      </c>
      <c r="E594" s="52">
        <f t="shared" ref="E594:E657" ca="1" si="9">RANDBETWEEN(1500,2600)*12</f>
        <v>29208</v>
      </c>
      <c r="F594" s="5">
        <v>55</v>
      </c>
      <c r="G594" s="50">
        <v>23227</v>
      </c>
      <c r="H594" s="5">
        <v>350902</v>
      </c>
      <c r="I594" s="50">
        <v>33138</v>
      </c>
      <c r="J594" s="5" t="s">
        <v>417</v>
      </c>
      <c r="K594" s="150"/>
      <c r="L594" s="150"/>
      <c r="M594" s="150"/>
      <c r="N594" s="150"/>
      <c r="O594" s="150"/>
      <c r="P594" s="150"/>
      <c r="Q594" s="150"/>
      <c r="R594" s="150"/>
      <c r="S594" s="150"/>
      <c r="T594" s="150"/>
      <c r="U594" s="150"/>
      <c r="V594" s="150"/>
      <c r="W594" s="150"/>
      <c r="X594" s="150"/>
      <c r="Y594" s="150"/>
      <c r="Z594" s="150"/>
      <c r="AA594" s="150"/>
      <c r="CI594" s="1"/>
    </row>
    <row r="595" spans="1:87" x14ac:dyDescent="0.25">
      <c r="A595" s="5" t="s">
        <v>408</v>
      </c>
      <c r="B595" s="5" t="s">
        <v>817</v>
      </c>
      <c r="C595" s="5" t="s">
        <v>822</v>
      </c>
      <c r="D595" s="5" t="s">
        <v>619</v>
      </c>
      <c r="E595" s="52">
        <f t="shared" ca="1" si="9"/>
        <v>30648</v>
      </c>
      <c r="F595" s="5">
        <v>52</v>
      </c>
      <c r="G595" s="50">
        <v>24278</v>
      </c>
      <c r="H595" s="5">
        <v>350903</v>
      </c>
      <c r="I595" s="50">
        <v>32966</v>
      </c>
      <c r="J595" s="5" t="s">
        <v>417</v>
      </c>
      <c r="K595" s="150"/>
      <c r="L595" s="150"/>
      <c r="M595" s="150"/>
      <c r="N595" s="150"/>
      <c r="O595" s="150"/>
      <c r="P595" s="150"/>
      <c r="Q595" s="150"/>
      <c r="R595" s="150"/>
      <c r="S595" s="150"/>
      <c r="T595" s="150"/>
      <c r="U595" s="150"/>
      <c r="V595" s="150"/>
      <c r="W595" s="150"/>
      <c r="X595" s="150"/>
      <c r="Y595" s="150"/>
      <c r="Z595" s="150"/>
      <c r="AA595" s="150"/>
      <c r="CI595" s="1"/>
    </row>
    <row r="596" spans="1:87" x14ac:dyDescent="0.25">
      <c r="A596" s="5" t="s">
        <v>408</v>
      </c>
      <c r="B596" s="5" t="s">
        <v>521</v>
      </c>
      <c r="C596" s="5" t="s">
        <v>776</v>
      </c>
      <c r="D596" s="5" t="s">
        <v>445</v>
      </c>
      <c r="E596" s="52">
        <f t="shared" ca="1" si="9"/>
        <v>18876</v>
      </c>
      <c r="F596" s="5">
        <v>50</v>
      </c>
      <c r="G596" s="50">
        <v>25006</v>
      </c>
      <c r="H596" s="5">
        <v>350899</v>
      </c>
      <c r="I596" s="50">
        <v>33233</v>
      </c>
      <c r="J596" s="5" t="s">
        <v>417</v>
      </c>
      <c r="K596" s="150"/>
      <c r="L596" s="150"/>
      <c r="M596" s="150"/>
      <c r="N596" s="150"/>
      <c r="O596" s="150"/>
      <c r="P596" s="150"/>
      <c r="Q596" s="150"/>
      <c r="R596" s="150"/>
      <c r="S596" s="150"/>
      <c r="T596" s="150"/>
      <c r="U596" s="150"/>
      <c r="V596" s="150"/>
      <c r="W596" s="150"/>
      <c r="X596" s="150"/>
      <c r="Y596" s="150"/>
      <c r="Z596" s="150"/>
      <c r="AA596" s="150"/>
      <c r="CI596" s="1"/>
    </row>
    <row r="597" spans="1:87" x14ac:dyDescent="0.25">
      <c r="A597" s="5" t="s">
        <v>413</v>
      </c>
      <c r="B597" s="5" t="s">
        <v>448</v>
      </c>
      <c r="C597" s="5" t="s">
        <v>633</v>
      </c>
      <c r="D597" s="5" t="s">
        <v>460</v>
      </c>
      <c r="E597" s="52">
        <f t="shared" ca="1" si="9"/>
        <v>30144</v>
      </c>
      <c r="F597" s="5">
        <v>50</v>
      </c>
      <c r="G597" s="50">
        <v>24913</v>
      </c>
      <c r="H597" s="5">
        <v>350450</v>
      </c>
      <c r="I597" s="50">
        <v>33188</v>
      </c>
      <c r="J597" s="5" t="s">
        <v>417</v>
      </c>
      <c r="K597" s="150"/>
      <c r="L597" s="150"/>
      <c r="M597" s="150"/>
      <c r="N597" s="150"/>
      <c r="O597" s="150"/>
      <c r="P597" s="150"/>
      <c r="Q597" s="150"/>
      <c r="R597" s="150"/>
      <c r="S597" s="150"/>
      <c r="T597" s="150"/>
      <c r="U597" s="150"/>
      <c r="V597" s="150"/>
      <c r="W597" s="150"/>
      <c r="X597" s="150"/>
      <c r="Y597" s="150"/>
      <c r="Z597" s="150"/>
      <c r="AA597" s="150"/>
      <c r="CI597" s="1"/>
    </row>
    <row r="598" spans="1:87" x14ac:dyDescent="0.25">
      <c r="A598" s="5" t="s">
        <v>408</v>
      </c>
      <c r="B598" s="5" t="s">
        <v>784</v>
      </c>
      <c r="C598" s="5" t="s">
        <v>444</v>
      </c>
      <c r="D598" s="5" t="s">
        <v>445</v>
      </c>
      <c r="E598" s="52">
        <f t="shared" ca="1" si="9"/>
        <v>30180</v>
      </c>
      <c r="F598" s="5">
        <v>54</v>
      </c>
      <c r="G598" s="50">
        <v>23487</v>
      </c>
      <c r="H598" s="5">
        <v>560956</v>
      </c>
      <c r="I598" s="50">
        <v>33568</v>
      </c>
      <c r="J598" s="5" t="s">
        <v>417</v>
      </c>
      <c r="K598" s="150"/>
      <c r="L598" s="150"/>
      <c r="M598" s="150"/>
      <c r="N598" s="150"/>
      <c r="O598" s="150"/>
      <c r="P598" s="150"/>
      <c r="Q598" s="150"/>
      <c r="R598" s="150"/>
      <c r="S598" s="150"/>
      <c r="T598" s="150"/>
      <c r="U598" s="150"/>
      <c r="V598" s="150"/>
      <c r="W598" s="150"/>
      <c r="X598" s="150"/>
      <c r="Y598" s="150"/>
      <c r="Z598" s="150"/>
      <c r="AA598" s="150"/>
      <c r="CI598" s="1"/>
    </row>
    <row r="599" spans="1:87" x14ac:dyDescent="0.25">
      <c r="A599" s="5" t="s">
        <v>413</v>
      </c>
      <c r="B599" s="5" t="s">
        <v>603</v>
      </c>
      <c r="C599" s="5" t="s">
        <v>640</v>
      </c>
      <c r="D599" s="5" t="s">
        <v>457</v>
      </c>
      <c r="E599" s="52">
        <f t="shared" ca="1" si="9"/>
        <v>22620</v>
      </c>
      <c r="F599" s="5">
        <v>48</v>
      </c>
      <c r="G599" s="50">
        <v>25691</v>
      </c>
      <c r="H599" s="5">
        <v>350219</v>
      </c>
      <c r="I599" s="50">
        <v>33326</v>
      </c>
      <c r="J599" s="5" t="s">
        <v>417</v>
      </c>
      <c r="K599" s="150"/>
      <c r="L599" s="150"/>
      <c r="M599" s="150"/>
      <c r="N599" s="150"/>
      <c r="O599" s="150"/>
      <c r="P599" s="150"/>
      <c r="Q599" s="150"/>
      <c r="R599" s="150"/>
      <c r="S599" s="150"/>
      <c r="T599" s="150"/>
      <c r="U599" s="150"/>
      <c r="V599" s="150"/>
      <c r="W599" s="150"/>
      <c r="X599" s="150"/>
      <c r="Y599" s="150"/>
      <c r="Z599" s="150"/>
      <c r="AA599" s="150"/>
      <c r="CI599" s="1"/>
    </row>
    <row r="600" spans="1:87" x14ac:dyDescent="0.25">
      <c r="A600" s="5" t="s">
        <v>408</v>
      </c>
      <c r="B600" s="5" t="s">
        <v>569</v>
      </c>
      <c r="C600" s="5" t="s">
        <v>444</v>
      </c>
      <c r="D600" s="5" t="s">
        <v>619</v>
      </c>
      <c r="E600" s="52">
        <f t="shared" ca="1" si="9"/>
        <v>26724</v>
      </c>
      <c r="F600" s="5">
        <v>50</v>
      </c>
      <c r="G600" s="50">
        <v>24949</v>
      </c>
      <c r="H600" s="5">
        <v>350459</v>
      </c>
      <c r="I600" s="50">
        <v>33457</v>
      </c>
      <c r="J600" s="5" t="s">
        <v>417</v>
      </c>
      <c r="K600" s="150"/>
      <c r="L600" s="150"/>
      <c r="M600" s="150"/>
      <c r="N600" s="150"/>
      <c r="O600" s="150"/>
      <c r="P600" s="150"/>
      <c r="Q600" s="150"/>
      <c r="R600" s="150"/>
      <c r="S600" s="150"/>
      <c r="T600" s="150"/>
      <c r="U600" s="150"/>
      <c r="V600" s="150"/>
      <c r="W600" s="150"/>
      <c r="X600" s="150"/>
      <c r="Y600" s="150"/>
      <c r="Z600" s="150"/>
      <c r="AA600" s="150"/>
      <c r="CI600" s="1"/>
    </row>
    <row r="601" spans="1:87" x14ac:dyDescent="0.25">
      <c r="A601" s="5" t="s">
        <v>413</v>
      </c>
      <c r="B601" s="5" t="s">
        <v>531</v>
      </c>
      <c r="C601" s="5" t="s">
        <v>510</v>
      </c>
      <c r="D601" s="5" t="s">
        <v>577</v>
      </c>
      <c r="E601" s="52">
        <f t="shared" ca="1" si="9"/>
        <v>29268</v>
      </c>
      <c r="F601" s="5">
        <v>50</v>
      </c>
      <c r="G601" s="50">
        <v>25072</v>
      </c>
      <c r="H601" s="5">
        <v>560920</v>
      </c>
      <c r="I601" s="50">
        <v>33493</v>
      </c>
      <c r="J601" s="5" t="s">
        <v>417</v>
      </c>
      <c r="K601" s="150"/>
      <c r="L601" s="150"/>
      <c r="M601" s="150"/>
      <c r="N601" s="150"/>
      <c r="O601" s="150"/>
      <c r="P601" s="150"/>
      <c r="Q601" s="150"/>
      <c r="R601" s="150"/>
      <c r="S601" s="150"/>
      <c r="T601" s="150"/>
      <c r="U601" s="150"/>
      <c r="V601" s="150"/>
      <c r="W601" s="150"/>
      <c r="X601" s="150"/>
      <c r="Y601" s="150"/>
      <c r="Z601" s="150"/>
      <c r="AA601" s="150"/>
      <c r="CI601" s="1"/>
    </row>
    <row r="602" spans="1:87" x14ac:dyDescent="0.25">
      <c r="A602" s="5" t="s">
        <v>408</v>
      </c>
      <c r="B602" s="5" t="s">
        <v>524</v>
      </c>
      <c r="C602" s="5" t="s">
        <v>679</v>
      </c>
      <c r="D602" s="5" t="s">
        <v>619</v>
      </c>
      <c r="E602" s="52">
        <f t="shared" ca="1" si="9"/>
        <v>24588</v>
      </c>
      <c r="F602" s="5">
        <v>52</v>
      </c>
      <c r="G602" s="50">
        <v>24056</v>
      </c>
      <c r="H602" s="5">
        <v>350956</v>
      </c>
      <c r="I602" s="50">
        <v>33422</v>
      </c>
      <c r="J602" s="5" t="s">
        <v>417</v>
      </c>
      <c r="K602" s="150"/>
      <c r="L602" s="150"/>
      <c r="M602" s="150"/>
      <c r="N602" s="150"/>
      <c r="O602" s="150"/>
      <c r="P602" s="150"/>
      <c r="Q602" s="150"/>
      <c r="R602" s="150"/>
      <c r="S602" s="150"/>
      <c r="T602" s="150"/>
      <c r="U602" s="150"/>
      <c r="V602" s="150"/>
      <c r="W602" s="150"/>
      <c r="X602" s="150"/>
      <c r="Y602" s="150"/>
      <c r="Z602" s="150"/>
      <c r="AA602" s="150"/>
      <c r="CI602" s="1"/>
    </row>
    <row r="603" spans="1:87" x14ac:dyDescent="0.25">
      <c r="A603" s="5" t="s">
        <v>413</v>
      </c>
      <c r="B603" s="5" t="s">
        <v>673</v>
      </c>
      <c r="C603" s="5" t="s">
        <v>510</v>
      </c>
      <c r="D603" s="5" t="s">
        <v>416</v>
      </c>
      <c r="E603" s="52">
        <f t="shared" ca="1" si="9"/>
        <v>27936</v>
      </c>
      <c r="F603" s="5">
        <v>59</v>
      </c>
      <c r="G603" s="50">
        <v>21645</v>
      </c>
      <c r="H603" s="5">
        <v>350949</v>
      </c>
      <c r="I603" s="50">
        <v>33318</v>
      </c>
      <c r="J603" s="5" t="s">
        <v>417</v>
      </c>
      <c r="K603" s="150"/>
      <c r="L603" s="150"/>
      <c r="M603" s="150"/>
      <c r="N603" s="150"/>
      <c r="O603" s="150"/>
      <c r="P603" s="150"/>
      <c r="Q603" s="150"/>
      <c r="R603" s="150"/>
      <c r="S603" s="150"/>
      <c r="T603" s="150"/>
      <c r="U603" s="150"/>
      <c r="V603" s="150"/>
      <c r="W603" s="150"/>
      <c r="X603" s="150"/>
      <c r="Y603" s="150"/>
      <c r="Z603" s="150"/>
      <c r="AA603" s="150"/>
      <c r="CI603" s="1"/>
    </row>
    <row r="604" spans="1:87" x14ac:dyDescent="0.25">
      <c r="A604" s="5" t="s">
        <v>413</v>
      </c>
      <c r="B604" s="5" t="s">
        <v>549</v>
      </c>
      <c r="C604" s="5" t="s">
        <v>633</v>
      </c>
      <c r="D604" s="5" t="s">
        <v>473</v>
      </c>
      <c r="E604" s="52">
        <f t="shared" ca="1" si="9"/>
        <v>21336</v>
      </c>
      <c r="F604" s="5">
        <v>50</v>
      </c>
      <c r="G604" s="50">
        <v>25088</v>
      </c>
      <c r="H604" s="5">
        <v>560929</v>
      </c>
      <c r="I604" s="50">
        <v>33533</v>
      </c>
      <c r="J604" s="5" t="s">
        <v>417</v>
      </c>
      <c r="K604" s="150"/>
      <c r="L604" s="150"/>
      <c r="M604" s="150"/>
      <c r="N604" s="150"/>
      <c r="O604" s="150"/>
      <c r="P604" s="150"/>
      <c r="Q604" s="150"/>
      <c r="R604" s="150"/>
      <c r="S604" s="150"/>
      <c r="T604" s="150"/>
      <c r="U604" s="150"/>
      <c r="V604" s="150"/>
      <c r="W604" s="150"/>
      <c r="X604" s="150"/>
      <c r="Y604" s="150"/>
      <c r="Z604" s="150"/>
      <c r="AA604" s="150"/>
      <c r="CI604" s="1"/>
    </row>
    <row r="605" spans="1:87" x14ac:dyDescent="0.25">
      <c r="A605" s="5" t="s">
        <v>413</v>
      </c>
      <c r="B605" s="5" t="s">
        <v>423</v>
      </c>
      <c r="C605" s="5" t="s">
        <v>823</v>
      </c>
      <c r="D605" s="5" t="s">
        <v>416</v>
      </c>
      <c r="E605" s="52">
        <f t="shared" ca="1" si="9"/>
        <v>21132</v>
      </c>
      <c r="F605" s="5">
        <v>50</v>
      </c>
      <c r="G605" s="50">
        <v>24918</v>
      </c>
      <c r="H605" s="5">
        <v>560858</v>
      </c>
      <c r="I605" s="50">
        <v>33348</v>
      </c>
      <c r="J605" s="5" t="s">
        <v>417</v>
      </c>
      <c r="K605" s="150"/>
      <c r="L605" s="150"/>
      <c r="M605" s="150"/>
      <c r="N605" s="150"/>
      <c r="O605" s="150"/>
      <c r="P605" s="150"/>
      <c r="Q605" s="150"/>
      <c r="R605" s="150"/>
      <c r="S605" s="150"/>
      <c r="T605" s="150"/>
      <c r="U605" s="150"/>
      <c r="V605" s="150"/>
      <c r="W605" s="150"/>
      <c r="X605" s="150"/>
      <c r="Y605" s="150"/>
      <c r="Z605" s="150"/>
      <c r="AA605" s="150"/>
      <c r="CI605" s="1"/>
    </row>
    <row r="606" spans="1:87" x14ac:dyDescent="0.25">
      <c r="A606" s="5" t="s">
        <v>413</v>
      </c>
      <c r="B606" s="5" t="s">
        <v>673</v>
      </c>
      <c r="C606" s="5" t="s">
        <v>640</v>
      </c>
      <c r="D606" s="5" t="s">
        <v>508</v>
      </c>
      <c r="E606" s="52">
        <f t="shared" ca="1" si="9"/>
        <v>29064</v>
      </c>
      <c r="F606" s="5">
        <v>52</v>
      </c>
      <c r="G606" s="50">
        <v>24027</v>
      </c>
      <c r="H606" s="5">
        <v>351435</v>
      </c>
      <c r="I606" s="50">
        <v>33336</v>
      </c>
      <c r="J606" s="5" t="s">
        <v>417</v>
      </c>
      <c r="K606" s="150"/>
      <c r="L606" s="150"/>
      <c r="M606" s="150"/>
      <c r="N606" s="150"/>
      <c r="O606" s="150"/>
      <c r="P606" s="150"/>
      <c r="Q606" s="150"/>
      <c r="R606" s="150"/>
      <c r="S606" s="150"/>
      <c r="T606" s="150"/>
      <c r="U606" s="150"/>
      <c r="V606" s="150"/>
      <c r="W606" s="150"/>
      <c r="X606" s="150"/>
      <c r="Y606" s="150"/>
      <c r="Z606" s="150"/>
      <c r="AA606" s="150"/>
      <c r="CI606" s="1"/>
    </row>
    <row r="607" spans="1:87" x14ac:dyDescent="0.25">
      <c r="A607" s="5" t="s">
        <v>413</v>
      </c>
      <c r="B607" s="5" t="s">
        <v>646</v>
      </c>
      <c r="C607" s="5" t="s">
        <v>565</v>
      </c>
      <c r="D607" s="5" t="s">
        <v>460</v>
      </c>
      <c r="E607" s="52">
        <f t="shared" ca="1" si="9"/>
        <v>27132</v>
      </c>
      <c r="F607" s="5">
        <v>53</v>
      </c>
      <c r="G607" s="50">
        <v>23989</v>
      </c>
      <c r="H607" s="5">
        <v>350977</v>
      </c>
      <c r="I607" s="50">
        <v>33361</v>
      </c>
      <c r="J607" s="5" t="s">
        <v>421</v>
      </c>
      <c r="K607" s="150"/>
      <c r="L607" s="150"/>
      <c r="M607" s="150"/>
      <c r="N607" s="150"/>
      <c r="O607" s="150"/>
      <c r="P607" s="150"/>
      <c r="Q607" s="150"/>
      <c r="R607" s="150"/>
      <c r="S607" s="150"/>
      <c r="T607" s="150"/>
      <c r="U607" s="150"/>
      <c r="V607" s="150"/>
      <c r="W607" s="150"/>
      <c r="X607" s="150"/>
      <c r="Y607" s="150"/>
      <c r="Z607" s="150"/>
      <c r="AA607" s="150"/>
      <c r="CI607" s="1"/>
    </row>
    <row r="608" spans="1:87" x14ac:dyDescent="0.25">
      <c r="A608" s="5" t="s">
        <v>413</v>
      </c>
      <c r="B608" s="5" t="s">
        <v>503</v>
      </c>
      <c r="C608" s="5" t="s">
        <v>819</v>
      </c>
      <c r="D608" s="5" t="s">
        <v>460</v>
      </c>
      <c r="E608" s="52">
        <f t="shared" ca="1" si="9"/>
        <v>26292</v>
      </c>
      <c r="F608" s="5">
        <v>49</v>
      </c>
      <c r="G608" s="50">
        <v>25313</v>
      </c>
      <c r="H608" s="5">
        <v>350221</v>
      </c>
      <c r="I608" s="50">
        <v>33485</v>
      </c>
      <c r="J608" s="5" t="s">
        <v>421</v>
      </c>
      <c r="K608" s="150"/>
      <c r="L608" s="150"/>
      <c r="M608" s="150"/>
      <c r="N608" s="150"/>
      <c r="O608" s="150"/>
      <c r="P608" s="150"/>
      <c r="Q608" s="150"/>
      <c r="R608" s="150"/>
      <c r="S608" s="150"/>
      <c r="T608" s="150"/>
      <c r="U608" s="150"/>
      <c r="V608" s="150"/>
      <c r="W608" s="150"/>
      <c r="X608" s="150"/>
      <c r="Y608" s="150"/>
      <c r="Z608" s="150"/>
      <c r="AA608" s="150"/>
      <c r="CI608" s="1"/>
    </row>
    <row r="609" spans="1:87" x14ac:dyDescent="0.25">
      <c r="A609" s="5" t="s">
        <v>413</v>
      </c>
      <c r="B609" s="5" t="s">
        <v>452</v>
      </c>
      <c r="C609" s="5" t="s">
        <v>781</v>
      </c>
      <c r="D609" s="5" t="s">
        <v>460</v>
      </c>
      <c r="E609" s="52">
        <f t="shared" ca="1" si="9"/>
        <v>23148</v>
      </c>
      <c r="F609" s="5">
        <v>51</v>
      </c>
      <c r="G609" s="50">
        <v>24635</v>
      </c>
      <c r="H609" s="5">
        <v>350993</v>
      </c>
      <c r="I609" s="50">
        <v>33378</v>
      </c>
      <c r="J609" s="5" t="s">
        <v>421</v>
      </c>
      <c r="K609" s="150"/>
      <c r="L609" s="150"/>
      <c r="M609" s="150"/>
      <c r="N609" s="150"/>
      <c r="O609" s="150"/>
      <c r="P609" s="150"/>
      <c r="Q609" s="150"/>
      <c r="R609" s="150"/>
      <c r="S609" s="150"/>
      <c r="T609" s="150"/>
      <c r="U609" s="150"/>
      <c r="V609" s="150"/>
      <c r="W609" s="150"/>
      <c r="X609" s="150"/>
      <c r="Y609" s="150"/>
      <c r="Z609" s="150"/>
      <c r="AA609" s="150"/>
      <c r="CI609" s="1"/>
    </row>
    <row r="610" spans="1:87" x14ac:dyDescent="0.25">
      <c r="A610" s="5" t="s">
        <v>408</v>
      </c>
      <c r="B610" s="5" t="s">
        <v>512</v>
      </c>
      <c r="C610" s="5" t="s">
        <v>724</v>
      </c>
      <c r="D610" s="5" t="s">
        <v>686</v>
      </c>
      <c r="E610" s="52">
        <f t="shared" ca="1" si="9"/>
        <v>18108</v>
      </c>
      <c r="F610" s="5">
        <v>48</v>
      </c>
      <c r="G610" s="50">
        <v>25532</v>
      </c>
      <c r="H610" s="5">
        <v>350560</v>
      </c>
      <c r="I610" s="50">
        <v>33491</v>
      </c>
      <c r="J610" s="5" t="s">
        <v>421</v>
      </c>
      <c r="K610" s="150"/>
      <c r="L610" s="150"/>
      <c r="M610" s="150"/>
      <c r="N610" s="150"/>
      <c r="O610" s="150"/>
      <c r="P610" s="150"/>
      <c r="Q610" s="150"/>
      <c r="R610" s="150"/>
      <c r="S610" s="150"/>
      <c r="T610" s="150"/>
      <c r="U610" s="150"/>
      <c r="V610" s="150"/>
      <c r="W610" s="150"/>
      <c r="X610" s="150"/>
      <c r="Y610" s="150"/>
      <c r="Z610" s="150"/>
      <c r="AA610" s="150"/>
      <c r="CI610" s="1"/>
    </row>
    <row r="611" spans="1:87" x14ac:dyDescent="0.25">
      <c r="A611" s="5" t="s">
        <v>413</v>
      </c>
      <c r="B611" s="5" t="s">
        <v>664</v>
      </c>
      <c r="C611" s="5" t="s">
        <v>435</v>
      </c>
      <c r="D611" s="5" t="s">
        <v>460</v>
      </c>
      <c r="E611" s="52">
        <f t="shared" ca="1" si="9"/>
        <v>27492</v>
      </c>
      <c r="F611" s="5">
        <v>48</v>
      </c>
      <c r="G611" s="50">
        <v>25517</v>
      </c>
      <c r="H611" s="5">
        <v>350666</v>
      </c>
      <c r="I611" s="50">
        <v>33243</v>
      </c>
      <c r="J611" s="5" t="s">
        <v>421</v>
      </c>
      <c r="K611" s="150"/>
      <c r="L611" s="150"/>
      <c r="M611" s="150"/>
      <c r="N611" s="150"/>
      <c r="O611" s="150"/>
      <c r="P611" s="150"/>
      <c r="Q611" s="150"/>
      <c r="R611" s="150"/>
      <c r="S611" s="150"/>
      <c r="T611" s="150"/>
      <c r="U611" s="150"/>
      <c r="V611" s="150"/>
      <c r="W611" s="150"/>
      <c r="X611" s="150"/>
      <c r="Y611" s="150"/>
      <c r="Z611" s="150"/>
      <c r="AA611" s="150"/>
      <c r="CI611" s="1"/>
    </row>
    <row r="612" spans="1:87" x14ac:dyDescent="0.25">
      <c r="A612" s="5" t="s">
        <v>413</v>
      </c>
      <c r="B612" s="5" t="s">
        <v>634</v>
      </c>
      <c r="C612" s="5" t="s">
        <v>824</v>
      </c>
      <c r="D612" s="5" t="s">
        <v>411</v>
      </c>
      <c r="E612" s="52">
        <f t="shared" ca="1" si="9"/>
        <v>31188</v>
      </c>
      <c r="F612" s="5">
        <v>49</v>
      </c>
      <c r="G612" s="50">
        <v>25328</v>
      </c>
      <c r="H612" s="5">
        <v>561573</v>
      </c>
      <c r="I612" s="50">
        <v>33370</v>
      </c>
      <c r="J612" s="5" t="s">
        <v>421</v>
      </c>
      <c r="K612" s="150"/>
      <c r="L612" s="150"/>
      <c r="M612" s="150"/>
      <c r="N612" s="150"/>
      <c r="O612" s="150"/>
      <c r="P612" s="150"/>
      <c r="Q612" s="150"/>
      <c r="R612" s="150"/>
      <c r="S612" s="150"/>
      <c r="T612" s="150"/>
      <c r="U612" s="150"/>
      <c r="V612" s="150"/>
      <c r="W612" s="150"/>
      <c r="X612" s="150"/>
      <c r="Y612" s="150"/>
      <c r="Z612" s="150"/>
      <c r="AA612" s="150"/>
      <c r="CI612" s="1"/>
    </row>
    <row r="613" spans="1:87" x14ac:dyDescent="0.25">
      <c r="A613" s="5" t="s">
        <v>408</v>
      </c>
      <c r="B613" s="5" t="s">
        <v>578</v>
      </c>
      <c r="C613" s="5" t="s">
        <v>155</v>
      </c>
      <c r="D613" s="5" t="s">
        <v>802</v>
      </c>
      <c r="E613" s="52">
        <f t="shared" ca="1" si="9"/>
        <v>21552</v>
      </c>
      <c r="F613" s="5">
        <v>53</v>
      </c>
      <c r="G613" s="50">
        <v>23804</v>
      </c>
      <c r="H613" s="5">
        <v>351001</v>
      </c>
      <c r="I613" s="50">
        <v>33300</v>
      </c>
      <c r="J613" s="5" t="s">
        <v>421</v>
      </c>
      <c r="K613" s="150"/>
      <c r="L613" s="150"/>
      <c r="M613" s="150"/>
      <c r="N613" s="150"/>
      <c r="O613" s="150"/>
      <c r="P613" s="150"/>
      <c r="Q613" s="150"/>
      <c r="R613" s="150"/>
      <c r="S613" s="150"/>
      <c r="T613" s="150"/>
      <c r="U613" s="150"/>
      <c r="V613" s="150"/>
      <c r="W613" s="150"/>
      <c r="X613" s="150"/>
      <c r="Y613" s="150"/>
      <c r="Z613" s="150"/>
      <c r="AA613" s="150"/>
      <c r="CI613" s="1"/>
    </row>
    <row r="614" spans="1:87" x14ac:dyDescent="0.25">
      <c r="A614" s="5" t="s">
        <v>408</v>
      </c>
      <c r="B614" s="5" t="s">
        <v>503</v>
      </c>
      <c r="C614" s="5" t="s">
        <v>676</v>
      </c>
      <c r="D614" s="5" t="s">
        <v>445</v>
      </c>
      <c r="E614" s="52">
        <f t="shared" ca="1" si="9"/>
        <v>29484</v>
      </c>
      <c r="F614" s="5">
        <v>51</v>
      </c>
      <c r="G614" s="50">
        <v>24513</v>
      </c>
      <c r="H614" s="5">
        <v>350452</v>
      </c>
      <c r="I614" s="50">
        <v>33568</v>
      </c>
      <c r="J614" s="5" t="s">
        <v>421</v>
      </c>
      <c r="K614" s="150"/>
      <c r="L614" s="150"/>
      <c r="M614" s="150"/>
      <c r="N614" s="150"/>
      <c r="O614" s="150"/>
      <c r="P614" s="150"/>
      <c r="Q614" s="150"/>
      <c r="R614" s="150"/>
      <c r="S614" s="150"/>
      <c r="T614" s="150"/>
      <c r="U614" s="150"/>
      <c r="V614" s="150"/>
      <c r="W614" s="150"/>
      <c r="X614" s="150"/>
      <c r="Y614" s="150"/>
      <c r="Z614" s="150"/>
      <c r="AA614" s="150"/>
      <c r="CI614" s="1"/>
    </row>
    <row r="615" spans="1:87" x14ac:dyDescent="0.25">
      <c r="A615" s="5" t="s">
        <v>413</v>
      </c>
      <c r="B615" s="5" t="s">
        <v>784</v>
      </c>
      <c r="C615" s="5" t="s">
        <v>475</v>
      </c>
      <c r="D615" s="5" t="s">
        <v>457</v>
      </c>
      <c r="E615" s="52">
        <f t="shared" ca="1" si="9"/>
        <v>30348</v>
      </c>
      <c r="F615" s="5">
        <v>50</v>
      </c>
      <c r="G615" s="50">
        <v>25011</v>
      </c>
      <c r="H615" s="5">
        <v>350460</v>
      </c>
      <c r="I615" s="50">
        <v>33582</v>
      </c>
      <c r="J615" s="5" t="s">
        <v>421</v>
      </c>
      <c r="K615" s="150"/>
      <c r="L615" s="150"/>
      <c r="M615" s="150"/>
      <c r="N615" s="150"/>
      <c r="O615" s="150"/>
      <c r="P615" s="150"/>
      <c r="Q615" s="150"/>
      <c r="R615" s="150"/>
      <c r="S615" s="150"/>
      <c r="T615" s="150"/>
      <c r="U615" s="150"/>
      <c r="V615" s="150"/>
      <c r="W615" s="150"/>
      <c r="X615" s="150"/>
      <c r="Y615" s="150"/>
      <c r="Z615" s="150"/>
      <c r="AA615" s="150"/>
      <c r="CI615" s="1"/>
    </row>
    <row r="616" spans="1:87" x14ac:dyDescent="0.25">
      <c r="A616" s="5" t="s">
        <v>408</v>
      </c>
      <c r="B616" s="5" t="s">
        <v>446</v>
      </c>
      <c r="C616" s="5" t="s">
        <v>825</v>
      </c>
      <c r="D616" s="5" t="s">
        <v>445</v>
      </c>
      <c r="E616" s="52">
        <f t="shared" ca="1" si="9"/>
        <v>25740</v>
      </c>
      <c r="F616" s="5">
        <v>50</v>
      </c>
      <c r="G616" s="50">
        <v>24980</v>
      </c>
      <c r="H616" s="5">
        <v>568164</v>
      </c>
      <c r="I616" s="50">
        <v>33526</v>
      </c>
      <c r="J616" s="5" t="s">
        <v>421</v>
      </c>
      <c r="K616" s="150"/>
      <c r="L616" s="150"/>
      <c r="M616" s="150"/>
      <c r="N616" s="150"/>
      <c r="O616" s="150"/>
      <c r="P616" s="150"/>
      <c r="Q616" s="150"/>
      <c r="R616" s="150"/>
      <c r="S616" s="150"/>
      <c r="T616" s="150"/>
      <c r="U616" s="150"/>
      <c r="V616" s="150"/>
      <c r="W616" s="150"/>
      <c r="X616" s="150"/>
      <c r="Y616" s="150"/>
      <c r="Z616" s="150"/>
      <c r="AA616" s="150"/>
      <c r="CI616" s="1"/>
    </row>
    <row r="617" spans="1:87" x14ac:dyDescent="0.25">
      <c r="A617" s="5" t="s">
        <v>408</v>
      </c>
      <c r="B617" s="5" t="s">
        <v>434</v>
      </c>
      <c r="C617" s="5" t="s">
        <v>826</v>
      </c>
      <c r="D617" s="5" t="s">
        <v>763</v>
      </c>
      <c r="E617" s="52">
        <f t="shared" ca="1" si="9"/>
        <v>21444</v>
      </c>
      <c r="F617" s="5">
        <v>50</v>
      </c>
      <c r="G617" s="50">
        <v>25100</v>
      </c>
      <c r="H617" s="5">
        <v>560899</v>
      </c>
      <c r="I617" s="50">
        <v>33263</v>
      </c>
      <c r="J617" s="5" t="s">
        <v>466</v>
      </c>
      <c r="K617" s="150"/>
      <c r="L617" s="150"/>
      <c r="M617" s="150"/>
      <c r="N617" s="150"/>
      <c r="O617" s="150"/>
      <c r="P617" s="150"/>
      <c r="Q617" s="150"/>
      <c r="R617" s="150"/>
      <c r="S617" s="150"/>
      <c r="T617" s="150"/>
      <c r="U617" s="150"/>
      <c r="V617" s="150"/>
      <c r="W617" s="150"/>
      <c r="X617" s="150"/>
      <c r="Y617" s="150"/>
      <c r="Z617" s="150"/>
      <c r="AA617" s="150"/>
      <c r="CI617" s="1"/>
    </row>
    <row r="618" spans="1:87" x14ac:dyDescent="0.25">
      <c r="A618" s="5" t="s">
        <v>413</v>
      </c>
      <c r="B618" s="5" t="s">
        <v>574</v>
      </c>
      <c r="C618" s="5" t="s">
        <v>640</v>
      </c>
      <c r="D618" s="5" t="s">
        <v>457</v>
      </c>
      <c r="E618" s="52">
        <f t="shared" ca="1" si="9"/>
        <v>23748</v>
      </c>
      <c r="F618" s="5">
        <v>49</v>
      </c>
      <c r="G618" s="50">
        <v>25456</v>
      </c>
      <c r="H618" s="5">
        <v>350591</v>
      </c>
      <c r="I618" s="50">
        <v>33378</v>
      </c>
      <c r="J618" s="5" t="s">
        <v>466</v>
      </c>
      <c r="K618" s="150"/>
      <c r="L618" s="150"/>
      <c r="M618" s="150"/>
      <c r="N618" s="150"/>
      <c r="O618" s="150"/>
      <c r="P618" s="150"/>
      <c r="Q618" s="150"/>
      <c r="R618" s="150"/>
      <c r="S618" s="150"/>
      <c r="T618" s="150"/>
      <c r="U618" s="150"/>
      <c r="V618" s="150"/>
      <c r="W618" s="150"/>
      <c r="X618" s="150"/>
      <c r="Y618" s="150"/>
      <c r="Z618" s="150"/>
      <c r="AA618" s="150"/>
      <c r="CI618" s="1"/>
    </row>
    <row r="619" spans="1:87" x14ac:dyDescent="0.25">
      <c r="A619" s="5" t="s">
        <v>413</v>
      </c>
      <c r="B619" s="5" t="s">
        <v>791</v>
      </c>
      <c r="C619" s="5" t="s">
        <v>827</v>
      </c>
      <c r="D619" s="5" t="s">
        <v>457</v>
      </c>
      <c r="E619" s="52">
        <f t="shared" ca="1" si="9"/>
        <v>18084</v>
      </c>
      <c r="F619" s="5">
        <v>48</v>
      </c>
      <c r="G619" s="50">
        <v>25486</v>
      </c>
      <c r="H619" s="5">
        <v>568168</v>
      </c>
      <c r="I619" s="50">
        <v>33859</v>
      </c>
      <c r="J619" s="5" t="s">
        <v>466</v>
      </c>
      <c r="K619" s="150"/>
      <c r="L619" s="150"/>
      <c r="M619" s="150"/>
      <c r="N619" s="150"/>
      <c r="O619" s="150"/>
      <c r="P619" s="150"/>
      <c r="Q619" s="150"/>
      <c r="R619" s="150"/>
      <c r="S619" s="150"/>
      <c r="T619" s="150"/>
      <c r="U619" s="150"/>
      <c r="V619" s="150"/>
      <c r="W619" s="150"/>
      <c r="X619" s="150"/>
      <c r="Y619" s="150"/>
      <c r="Z619" s="150"/>
      <c r="AA619" s="150"/>
      <c r="CI619" s="1"/>
    </row>
    <row r="620" spans="1:87" x14ac:dyDescent="0.25">
      <c r="A620" s="5" t="s">
        <v>413</v>
      </c>
      <c r="B620" s="5" t="s">
        <v>578</v>
      </c>
      <c r="C620" s="5" t="s">
        <v>513</v>
      </c>
      <c r="D620" s="5" t="s">
        <v>416</v>
      </c>
      <c r="E620" s="52">
        <f t="shared" ca="1" si="9"/>
        <v>29604</v>
      </c>
      <c r="F620" s="5">
        <v>48</v>
      </c>
      <c r="G620" s="50">
        <v>25823</v>
      </c>
      <c r="H620" s="5">
        <v>350557</v>
      </c>
      <c r="I620" s="50">
        <v>33697</v>
      </c>
      <c r="J620" s="5" t="s">
        <v>466</v>
      </c>
      <c r="K620" s="150"/>
      <c r="L620" s="150"/>
      <c r="M620" s="150"/>
      <c r="N620" s="150"/>
      <c r="O620" s="150"/>
      <c r="P620" s="150"/>
      <c r="Q620" s="150"/>
      <c r="R620" s="150"/>
      <c r="S620" s="150"/>
      <c r="T620" s="150"/>
      <c r="U620" s="150"/>
      <c r="V620" s="150"/>
      <c r="W620" s="150"/>
      <c r="X620" s="150"/>
      <c r="Y620" s="150"/>
      <c r="Z620" s="150"/>
      <c r="AA620" s="150"/>
      <c r="CI620" s="1"/>
    </row>
    <row r="621" spans="1:87" x14ac:dyDescent="0.25">
      <c r="A621" s="5" t="s">
        <v>413</v>
      </c>
      <c r="B621" s="5" t="s">
        <v>506</v>
      </c>
      <c r="C621" s="5" t="s">
        <v>539</v>
      </c>
      <c r="D621" s="5" t="s">
        <v>460</v>
      </c>
      <c r="E621" s="52">
        <f t="shared" ca="1" si="9"/>
        <v>22692</v>
      </c>
      <c r="F621" s="5">
        <v>61</v>
      </c>
      <c r="G621" s="50">
        <v>20750</v>
      </c>
      <c r="H621" s="5">
        <v>350486</v>
      </c>
      <c r="I621" s="50">
        <v>33650</v>
      </c>
      <c r="J621" s="5" t="s">
        <v>466</v>
      </c>
      <c r="K621" s="150"/>
      <c r="L621" s="150"/>
      <c r="M621" s="150"/>
      <c r="N621" s="150"/>
      <c r="O621" s="150"/>
      <c r="P621" s="150"/>
      <c r="Q621" s="150"/>
      <c r="R621" s="150"/>
      <c r="S621" s="150"/>
      <c r="T621" s="150"/>
      <c r="U621" s="150"/>
      <c r="V621" s="150"/>
      <c r="W621" s="150"/>
      <c r="X621" s="150"/>
      <c r="Y621" s="150"/>
      <c r="Z621" s="150"/>
      <c r="AA621" s="150"/>
      <c r="CI621" s="1"/>
    </row>
    <row r="622" spans="1:87" x14ac:dyDescent="0.25">
      <c r="A622" s="5" t="s">
        <v>408</v>
      </c>
      <c r="B622" s="5" t="s">
        <v>590</v>
      </c>
      <c r="C622" s="5" t="s">
        <v>828</v>
      </c>
      <c r="D622" s="5" t="s">
        <v>460</v>
      </c>
      <c r="E622" s="52">
        <f t="shared" ca="1" si="9"/>
        <v>20316</v>
      </c>
      <c r="F622" s="5">
        <v>49</v>
      </c>
      <c r="G622" s="50">
        <v>25419</v>
      </c>
      <c r="H622" s="5">
        <v>351016</v>
      </c>
      <c r="I622" s="50">
        <v>33692</v>
      </c>
      <c r="J622" s="5" t="s">
        <v>466</v>
      </c>
      <c r="K622" s="150"/>
      <c r="L622" s="150"/>
      <c r="M622" s="150"/>
      <c r="N622" s="150"/>
      <c r="O622" s="150"/>
      <c r="P622" s="150"/>
      <c r="Q622" s="150"/>
      <c r="R622" s="150"/>
      <c r="S622" s="150"/>
      <c r="T622" s="150"/>
      <c r="U622" s="150"/>
      <c r="V622" s="150"/>
      <c r="W622" s="150"/>
      <c r="X622" s="150"/>
      <c r="Y622" s="150"/>
      <c r="Z622" s="150"/>
      <c r="AA622" s="150"/>
      <c r="CI622" s="1"/>
    </row>
    <row r="623" spans="1:87" x14ac:dyDescent="0.25">
      <c r="A623" s="5" t="s">
        <v>408</v>
      </c>
      <c r="B623" s="5" t="s">
        <v>635</v>
      </c>
      <c r="C623" s="5" t="s">
        <v>453</v>
      </c>
      <c r="D623" s="5" t="s">
        <v>460</v>
      </c>
      <c r="E623" s="52">
        <f t="shared" ca="1" si="9"/>
        <v>23640</v>
      </c>
      <c r="F623" s="5">
        <v>48</v>
      </c>
      <c r="G623" s="50">
        <v>25488</v>
      </c>
      <c r="H623" s="5">
        <v>350853</v>
      </c>
      <c r="I623" s="50">
        <v>33699</v>
      </c>
      <c r="J623" s="5" t="s">
        <v>466</v>
      </c>
      <c r="K623" s="150"/>
      <c r="L623" s="150"/>
      <c r="M623" s="150"/>
      <c r="N623" s="150"/>
      <c r="O623" s="150"/>
      <c r="P623" s="150"/>
      <c r="Q623" s="150"/>
      <c r="R623" s="150"/>
      <c r="S623" s="150"/>
      <c r="T623" s="150"/>
      <c r="U623" s="150"/>
      <c r="V623" s="150"/>
      <c r="W623" s="150"/>
      <c r="X623" s="150"/>
      <c r="Y623" s="150"/>
      <c r="Z623" s="150"/>
      <c r="AA623" s="150"/>
      <c r="CI623" s="1"/>
    </row>
    <row r="624" spans="1:87" x14ac:dyDescent="0.25">
      <c r="A624" s="5" t="s">
        <v>413</v>
      </c>
      <c r="B624" s="5" t="s">
        <v>464</v>
      </c>
      <c r="C624" s="5" t="s">
        <v>532</v>
      </c>
      <c r="D624" s="5" t="s">
        <v>738</v>
      </c>
      <c r="E624" s="52">
        <f t="shared" ca="1" si="9"/>
        <v>19488</v>
      </c>
      <c r="F624" s="5">
        <v>55</v>
      </c>
      <c r="G624" s="50">
        <v>23099</v>
      </c>
      <c r="H624" s="5">
        <v>560978</v>
      </c>
      <c r="I624" s="50">
        <v>33758</v>
      </c>
      <c r="J624" s="5" t="s">
        <v>466</v>
      </c>
      <c r="K624" s="150"/>
      <c r="L624" s="150"/>
      <c r="M624" s="150"/>
      <c r="N624" s="150"/>
      <c r="O624" s="150"/>
      <c r="P624" s="150"/>
      <c r="Q624" s="150"/>
      <c r="R624" s="150"/>
      <c r="S624" s="150"/>
      <c r="T624" s="150"/>
      <c r="U624" s="150"/>
      <c r="V624" s="150"/>
      <c r="W624" s="150"/>
      <c r="X624" s="150"/>
      <c r="Y624" s="150"/>
      <c r="Z624" s="150"/>
      <c r="AA624" s="150"/>
      <c r="CI624" s="1"/>
    </row>
    <row r="625" spans="1:87" x14ac:dyDescent="0.25">
      <c r="A625" s="5" t="s">
        <v>408</v>
      </c>
      <c r="B625" s="5" t="s">
        <v>409</v>
      </c>
      <c r="C625" s="5" t="s">
        <v>155</v>
      </c>
      <c r="D625" s="5" t="s">
        <v>482</v>
      </c>
      <c r="E625" s="52">
        <f t="shared" ca="1" si="9"/>
        <v>24252</v>
      </c>
      <c r="F625" s="5">
        <v>50</v>
      </c>
      <c r="G625" s="50">
        <v>25057</v>
      </c>
      <c r="H625" s="5">
        <v>350132</v>
      </c>
      <c r="I625" s="50">
        <v>33689</v>
      </c>
      <c r="J625" s="5" t="s">
        <v>466</v>
      </c>
      <c r="K625" s="150"/>
      <c r="L625" s="150"/>
      <c r="M625" s="150"/>
      <c r="N625" s="150"/>
      <c r="O625" s="150"/>
      <c r="P625" s="150"/>
      <c r="Q625" s="150"/>
      <c r="R625" s="150"/>
      <c r="S625" s="150"/>
      <c r="T625" s="150"/>
      <c r="U625" s="150"/>
      <c r="V625" s="150"/>
      <c r="W625" s="150"/>
      <c r="X625" s="150"/>
      <c r="Y625" s="150"/>
      <c r="Z625" s="150"/>
      <c r="AA625" s="150"/>
      <c r="CI625" s="1"/>
    </row>
    <row r="626" spans="1:87" x14ac:dyDescent="0.25">
      <c r="A626" s="5" t="s">
        <v>408</v>
      </c>
      <c r="B626" s="5" t="s">
        <v>667</v>
      </c>
      <c r="C626" s="5" t="s">
        <v>621</v>
      </c>
      <c r="D626" s="5" t="s">
        <v>473</v>
      </c>
      <c r="E626" s="52">
        <f t="shared" ca="1" si="9"/>
        <v>18540</v>
      </c>
      <c r="F626" s="5">
        <v>49</v>
      </c>
      <c r="G626" s="50">
        <v>25228</v>
      </c>
      <c r="H626" s="5">
        <v>350013</v>
      </c>
      <c r="I626" s="50">
        <v>33629</v>
      </c>
      <c r="J626" s="5" t="s">
        <v>412</v>
      </c>
      <c r="K626" s="150"/>
      <c r="L626" s="150"/>
      <c r="M626" s="150"/>
      <c r="N626" s="150"/>
      <c r="O626" s="150"/>
      <c r="P626" s="150"/>
      <c r="Q626" s="150"/>
      <c r="R626" s="150"/>
      <c r="S626" s="150"/>
      <c r="T626" s="150"/>
      <c r="U626" s="150"/>
      <c r="V626" s="150"/>
      <c r="W626" s="150"/>
      <c r="X626" s="150"/>
      <c r="Y626" s="150"/>
      <c r="Z626" s="150"/>
      <c r="AA626" s="150"/>
      <c r="CI626" s="1"/>
    </row>
    <row r="627" spans="1:87" x14ac:dyDescent="0.25">
      <c r="A627" s="5" t="s">
        <v>408</v>
      </c>
      <c r="B627" s="5" t="s">
        <v>766</v>
      </c>
      <c r="C627" s="5" t="s">
        <v>535</v>
      </c>
      <c r="D627" s="5" t="s">
        <v>425</v>
      </c>
      <c r="E627" s="52">
        <f t="shared" ca="1" si="9"/>
        <v>24468</v>
      </c>
      <c r="F627" s="5">
        <v>53</v>
      </c>
      <c r="G627" s="50">
        <v>23835</v>
      </c>
      <c r="H627" s="5">
        <v>560992</v>
      </c>
      <c r="I627" s="50">
        <v>33884</v>
      </c>
      <c r="J627" s="5" t="s">
        <v>412</v>
      </c>
      <c r="K627" s="150"/>
      <c r="L627" s="150"/>
      <c r="M627" s="150"/>
      <c r="N627" s="150"/>
      <c r="O627" s="150"/>
      <c r="P627" s="150"/>
      <c r="Q627" s="150"/>
      <c r="R627" s="150"/>
      <c r="S627" s="150"/>
      <c r="T627" s="150"/>
      <c r="U627" s="150"/>
      <c r="V627" s="150"/>
      <c r="W627" s="150"/>
      <c r="X627" s="150"/>
      <c r="Y627" s="150"/>
      <c r="Z627" s="150"/>
      <c r="AA627" s="150"/>
      <c r="CI627" s="1"/>
    </row>
    <row r="628" spans="1:87" x14ac:dyDescent="0.25">
      <c r="A628" s="5" t="s">
        <v>413</v>
      </c>
      <c r="B628" s="5" t="s">
        <v>458</v>
      </c>
      <c r="C628" s="5" t="s">
        <v>824</v>
      </c>
      <c r="D628" s="5" t="s">
        <v>439</v>
      </c>
      <c r="E628" s="52">
        <f t="shared" ca="1" si="9"/>
        <v>28164</v>
      </c>
      <c r="F628" s="5">
        <v>51</v>
      </c>
      <c r="G628" s="50">
        <v>24719</v>
      </c>
      <c r="H628" s="5">
        <v>560926</v>
      </c>
      <c r="I628" s="50">
        <v>33946</v>
      </c>
      <c r="J628" s="5" t="s">
        <v>412</v>
      </c>
      <c r="K628" s="150"/>
      <c r="L628" s="150"/>
      <c r="M628" s="150"/>
      <c r="N628" s="150"/>
      <c r="O628" s="150"/>
      <c r="P628" s="150"/>
      <c r="Q628" s="150"/>
      <c r="R628" s="150"/>
      <c r="S628" s="150"/>
      <c r="T628" s="150"/>
      <c r="U628" s="150"/>
      <c r="V628" s="150"/>
      <c r="W628" s="150"/>
      <c r="X628" s="150"/>
      <c r="Y628" s="150"/>
      <c r="Z628" s="150"/>
      <c r="AA628" s="150"/>
      <c r="CI628" s="1"/>
    </row>
    <row r="629" spans="1:87" x14ac:dyDescent="0.25">
      <c r="A629" s="5" t="s">
        <v>413</v>
      </c>
      <c r="B629" s="5" t="s">
        <v>512</v>
      </c>
      <c r="C629" s="5" t="s">
        <v>90</v>
      </c>
      <c r="D629" s="5" t="s">
        <v>457</v>
      </c>
      <c r="E629" s="52">
        <f t="shared" ca="1" si="9"/>
        <v>31152</v>
      </c>
      <c r="F629" s="5">
        <v>51</v>
      </c>
      <c r="G629" s="50">
        <v>24688</v>
      </c>
      <c r="H629" s="5">
        <v>351125</v>
      </c>
      <c r="I629" s="50">
        <v>33918</v>
      </c>
      <c r="J629" s="5" t="s">
        <v>412</v>
      </c>
      <c r="K629" s="150"/>
      <c r="L629" s="150"/>
      <c r="M629" s="150"/>
      <c r="N629" s="150"/>
      <c r="O629" s="150"/>
      <c r="P629" s="150"/>
      <c r="Q629" s="150"/>
      <c r="R629" s="150"/>
      <c r="S629" s="150"/>
      <c r="T629" s="150"/>
      <c r="U629" s="150"/>
      <c r="V629" s="150"/>
      <c r="W629" s="150"/>
      <c r="X629" s="150"/>
      <c r="Y629" s="150"/>
      <c r="Z629" s="150"/>
      <c r="AA629" s="150"/>
      <c r="CI629" s="1"/>
    </row>
    <row r="630" spans="1:87" x14ac:dyDescent="0.25">
      <c r="A630" s="5" t="s">
        <v>454</v>
      </c>
      <c r="B630" s="5" t="s">
        <v>521</v>
      </c>
      <c r="C630" s="5" t="s">
        <v>757</v>
      </c>
      <c r="D630" s="5" t="s">
        <v>457</v>
      </c>
      <c r="E630" s="52">
        <f t="shared" ca="1" si="9"/>
        <v>29112</v>
      </c>
      <c r="F630" s="5">
        <v>48</v>
      </c>
      <c r="G630" s="50">
        <v>25562</v>
      </c>
      <c r="H630" s="5">
        <v>560999</v>
      </c>
      <c r="I630" s="50">
        <v>33828</v>
      </c>
      <c r="J630" s="5" t="s">
        <v>412</v>
      </c>
      <c r="K630" s="150"/>
      <c r="L630" s="150"/>
      <c r="M630" s="150"/>
      <c r="N630" s="150"/>
      <c r="O630" s="150"/>
      <c r="P630" s="150"/>
      <c r="Q630" s="150"/>
      <c r="R630" s="150"/>
      <c r="S630" s="150"/>
      <c r="T630" s="150"/>
      <c r="U630" s="150"/>
      <c r="V630" s="150"/>
      <c r="W630" s="150"/>
      <c r="X630" s="150"/>
      <c r="Y630" s="150"/>
      <c r="Z630" s="150"/>
      <c r="AA630" s="150"/>
      <c r="CI630" s="1"/>
    </row>
    <row r="631" spans="1:87" x14ac:dyDescent="0.25">
      <c r="A631" s="5" t="s">
        <v>413</v>
      </c>
      <c r="B631" s="5" t="s">
        <v>410</v>
      </c>
      <c r="C631" s="5" t="s">
        <v>563</v>
      </c>
      <c r="D631" s="5" t="s">
        <v>460</v>
      </c>
      <c r="E631" s="52">
        <f t="shared" ca="1" si="9"/>
        <v>24744</v>
      </c>
      <c r="F631" s="5">
        <v>58</v>
      </c>
      <c r="G631" s="50">
        <v>22178</v>
      </c>
      <c r="H631" s="5">
        <v>568219</v>
      </c>
      <c r="I631" s="50">
        <v>33753</v>
      </c>
      <c r="J631" s="5" t="s">
        <v>412</v>
      </c>
      <c r="K631" s="150"/>
      <c r="L631" s="150"/>
      <c r="M631" s="150"/>
      <c r="N631" s="150"/>
      <c r="O631" s="150"/>
      <c r="P631" s="150"/>
      <c r="Q631" s="150"/>
      <c r="R631" s="150"/>
      <c r="S631" s="150"/>
      <c r="T631" s="150"/>
      <c r="U631" s="150"/>
      <c r="V631" s="150"/>
      <c r="W631" s="150"/>
      <c r="X631" s="150"/>
      <c r="Y631" s="150"/>
      <c r="Z631" s="150"/>
      <c r="AA631" s="150"/>
      <c r="CI631" s="1"/>
    </row>
    <row r="632" spans="1:87" x14ac:dyDescent="0.25">
      <c r="A632" s="5" t="s">
        <v>413</v>
      </c>
      <c r="B632" s="5" t="s">
        <v>474</v>
      </c>
      <c r="C632" s="5" t="s">
        <v>640</v>
      </c>
      <c r="D632" s="5" t="s">
        <v>829</v>
      </c>
      <c r="E632" s="52">
        <f t="shared" ca="1" si="9"/>
        <v>19800</v>
      </c>
      <c r="F632" s="5">
        <v>49</v>
      </c>
      <c r="G632" s="50">
        <v>25335</v>
      </c>
      <c r="H632" s="5">
        <v>350614</v>
      </c>
      <c r="I632" s="50">
        <v>33933</v>
      </c>
      <c r="J632" s="5" t="s">
        <v>412</v>
      </c>
      <c r="K632" s="150"/>
      <c r="L632" s="150"/>
      <c r="M632" s="150"/>
      <c r="N632" s="150"/>
      <c r="O632" s="150"/>
      <c r="P632" s="150"/>
      <c r="Q632" s="150"/>
      <c r="R632" s="150"/>
      <c r="S632" s="150"/>
      <c r="T632" s="150"/>
      <c r="U632" s="150"/>
      <c r="V632" s="150"/>
      <c r="W632" s="150"/>
      <c r="X632" s="150"/>
      <c r="Y632" s="150"/>
      <c r="Z632" s="150"/>
      <c r="AA632" s="150"/>
      <c r="CI632" s="1"/>
    </row>
    <row r="633" spans="1:87" x14ac:dyDescent="0.25">
      <c r="A633" s="5" t="s">
        <v>408</v>
      </c>
      <c r="B633" s="5" t="s">
        <v>629</v>
      </c>
      <c r="C633" s="5" t="s">
        <v>444</v>
      </c>
      <c r="D633" s="5" t="s">
        <v>830</v>
      </c>
      <c r="E633" s="52">
        <f t="shared" ca="1" si="9"/>
        <v>18924</v>
      </c>
      <c r="F633" s="5">
        <v>50</v>
      </c>
      <c r="G633" s="50">
        <v>24884</v>
      </c>
      <c r="H633" s="5">
        <v>350019</v>
      </c>
      <c r="I633" s="50">
        <v>33946</v>
      </c>
      <c r="J633" s="5" t="s">
        <v>412</v>
      </c>
      <c r="K633" s="150"/>
      <c r="L633" s="150"/>
      <c r="M633" s="150"/>
      <c r="N633" s="150"/>
      <c r="O633" s="150"/>
      <c r="P633" s="150"/>
      <c r="Q633" s="150"/>
      <c r="R633" s="150"/>
      <c r="S633" s="150"/>
      <c r="T633" s="150"/>
      <c r="U633" s="150"/>
      <c r="V633" s="150"/>
      <c r="W633" s="150"/>
      <c r="X633" s="150"/>
      <c r="Y633" s="150"/>
      <c r="Z633" s="150"/>
      <c r="AA633" s="150"/>
      <c r="CI633" s="1"/>
    </row>
    <row r="634" spans="1:87" x14ac:dyDescent="0.25">
      <c r="A634" s="5" t="s">
        <v>408</v>
      </c>
      <c r="B634" s="5" t="s">
        <v>550</v>
      </c>
      <c r="C634" s="5" t="s">
        <v>550</v>
      </c>
      <c r="D634" s="5" t="s">
        <v>749</v>
      </c>
      <c r="E634" s="52">
        <f t="shared" ca="1" si="9"/>
        <v>22284</v>
      </c>
      <c r="F634" s="5">
        <v>50</v>
      </c>
      <c r="G634" s="50">
        <v>24889</v>
      </c>
      <c r="H634" s="5">
        <v>350344</v>
      </c>
      <c r="I634" s="50">
        <v>33869</v>
      </c>
      <c r="J634" s="5" t="s">
        <v>412</v>
      </c>
      <c r="K634" s="150"/>
      <c r="L634" s="150"/>
      <c r="M634" s="150"/>
      <c r="N634" s="150"/>
      <c r="O634" s="150"/>
      <c r="P634" s="150"/>
      <c r="Q634" s="150"/>
      <c r="R634" s="150"/>
      <c r="S634" s="150"/>
      <c r="T634" s="150"/>
      <c r="U634" s="150"/>
      <c r="V634" s="150"/>
      <c r="W634" s="150"/>
      <c r="X634" s="150"/>
      <c r="Y634" s="150"/>
      <c r="Z634" s="150"/>
      <c r="AA634" s="150"/>
      <c r="CI634" s="1"/>
    </row>
    <row r="635" spans="1:87" x14ac:dyDescent="0.25">
      <c r="A635" s="5" t="s">
        <v>413</v>
      </c>
      <c r="B635" s="5" t="s">
        <v>553</v>
      </c>
      <c r="C635" s="5" t="s">
        <v>456</v>
      </c>
      <c r="D635" s="5" t="s">
        <v>416</v>
      </c>
      <c r="E635" s="52">
        <f t="shared" ca="1" si="9"/>
        <v>28008</v>
      </c>
      <c r="F635" s="5">
        <v>49</v>
      </c>
      <c r="G635" s="50">
        <v>25239</v>
      </c>
      <c r="H635" s="5">
        <v>350703</v>
      </c>
      <c r="I635" s="50">
        <v>33644</v>
      </c>
      <c r="J635" s="5" t="s">
        <v>412</v>
      </c>
      <c r="K635" s="150"/>
      <c r="L635" s="150"/>
      <c r="M635" s="150"/>
      <c r="N635" s="150"/>
      <c r="O635" s="150"/>
      <c r="P635" s="150"/>
      <c r="Q635" s="150"/>
      <c r="R635" s="150"/>
      <c r="S635" s="150"/>
      <c r="T635" s="150"/>
      <c r="U635" s="150"/>
      <c r="V635" s="150"/>
      <c r="W635" s="150"/>
      <c r="X635" s="150"/>
      <c r="Y635" s="150"/>
      <c r="Z635" s="150"/>
      <c r="AA635" s="150"/>
      <c r="CI635" s="1"/>
    </row>
    <row r="636" spans="1:87" x14ac:dyDescent="0.25">
      <c r="A636" s="5" t="s">
        <v>408</v>
      </c>
      <c r="B636" s="5" t="s">
        <v>561</v>
      </c>
      <c r="C636" s="5" t="s">
        <v>459</v>
      </c>
      <c r="D636" s="5" t="s">
        <v>536</v>
      </c>
      <c r="E636" s="52">
        <f t="shared" ca="1" si="9"/>
        <v>20940</v>
      </c>
      <c r="F636" s="5">
        <v>49</v>
      </c>
      <c r="G636" s="50">
        <v>25458</v>
      </c>
      <c r="H636" s="5">
        <v>350373</v>
      </c>
      <c r="I636" s="50">
        <v>33759</v>
      </c>
      <c r="J636" s="5" t="s">
        <v>412</v>
      </c>
      <c r="K636" s="150"/>
      <c r="L636" s="150"/>
      <c r="M636" s="150"/>
      <c r="N636" s="150"/>
      <c r="O636" s="150"/>
      <c r="P636" s="150"/>
      <c r="Q636" s="150"/>
      <c r="R636" s="150"/>
      <c r="S636" s="150"/>
      <c r="T636" s="150"/>
      <c r="U636" s="150"/>
      <c r="V636" s="150"/>
      <c r="W636" s="150"/>
      <c r="X636" s="150"/>
      <c r="Y636" s="150"/>
      <c r="Z636" s="150"/>
      <c r="AA636" s="150"/>
      <c r="CI636" s="1"/>
    </row>
    <row r="637" spans="1:87" x14ac:dyDescent="0.25">
      <c r="A637" s="5" t="s">
        <v>408</v>
      </c>
      <c r="B637" s="5" t="s">
        <v>614</v>
      </c>
      <c r="C637" s="5" t="s">
        <v>831</v>
      </c>
      <c r="D637" s="5" t="s">
        <v>731</v>
      </c>
      <c r="E637" s="52">
        <f t="shared" ca="1" si="9"/>
        <v>21840</v>
      </c>
      <c r="F637" s="5">
        <v>54</v>
      </c>
      <c r="G637" s="50">
        <v>23291</v>
      </c>
      <c r="H637" s="5">
        <v>568135</v>
      </c>
      <c r="I637" s="50">
        <v>33741</v>
      </c>
      <c r="J637" s="5" t="s">
        <v>417</v>
      </c>
      <c r="K637" s="150"/>
      <c r="L637" s="150"/>
      <c r="M637" s="150"/>
      <c r="N637" s="150"/>
      <c r="O637" s="150"/>
      <c r="P637" s="150"/>
      <c r="Q637" s="150"/>
      <c r="R637" s="150"/>
      <c r="S637" s="150"/>
      <c r="T637" s="150"/>
      <c r="U637" s="150"/>
      <c r="V637" s="150"/>
      <c r="W637" s="150"/>
      <c r="X637" s="150"/>
      <c r="Y637" s="150"/>
      <c r="Z637" s="150"/>
      <c r="AA637" s="150"/>
      <c r="CI637" s="1"/>
    </row>
    <row r="638" spans="1:87" x14ac:dyDescent="0.25">
      <c r="A638" s="5" t="s">
        <v>408</v>
      </c>
      <c r="B638" s="5" t="s">
        <v>448</v>
      </c>
      <c r="C638" s="5" t="s">
        <v>527</v>
      </c>
      <c r="D638" s="5" t="s">
        <v>473</v>
      </c>
      <c r="E638" s="52">
        <f t="shared" ca="1" si="9"/>
        <v>21336</v>
      </c>
      <c r="F638" s="5">
        <v>49</v>
      </c>
      <c r="G638" s="50">
        <v>25118</v>
      </c>
      <c r="H638" s="5">
        <v>560986</v>
      </c>
      <c r="I638" s="50">
        <v>33758</v>
      </c>
      <c r="J638" s="5" t="s">
        <v>417</v>
      </c>
      <c r="K638" s="150"/>
      <c r="L638" s="150"/>
      <c r="M638" s="150"/>
      <c r="N638" s="150"/>
      <c r="O638" s="150"/>
      <c r="P638" s="150"/>
      <c r="Q638" s="150"/>
      <c r="R638" s="150"/>
      <c r="S638" s="150"/>
      <c r="T638" s="150"/>
      <c r="U638" s="150"/>
      <c r="V638" s="150"/>
      <c r="W638" s="150"/>
      <c r="X638" s="150"/>
      <c r="Y638" s="150"/>
      <c r="Z638" s="150"/>
      <c r="AA638" s="150"/>
      <c r="CI638" s="1"/>
    </row>
    <row r="639" spans="1:87" x14ac:dyDescent="0.25">
      <c r="A639" s="5" t="s">
        <v>413</v>
      </c>
      <c r="B639" s="5" t="s">
        <v>574</v>
      </c>
      <c r="C639" s="5" t="s">
        <v>790</v>
      </c>
      <c r="D639" s="5" t="s">
        <v>482</v>
      </c>
      <c r="E639" s="52">
        <f t="shared" ca="1" si="9"/>
        <v>20436</v>
      </c>
      <c r="F639" s="5">
        <v>48</v>
      </c>
      <c r="G639" s="50">
        <v>25753</v>
      </c>
      <c r="H639" s="5">
        <v>561396</v>
      </c>
      <c r="I639" s="50">
        <v>34094</v>
      </c>
      <c r="J639" s="5" t="s">
        <v>417</v>
      </c>
      <c r="K639" s="150"/>
      <c r="L639" s="150"/>
      <c r="M639" s="150"/>
      <c r="N639" s="150"/>
      <c r="O639" s="150"/>
      <c r="P639" s="150"/>
      <c r="Q639" s="150"/>
      <c r="R639" s="150"/>
      <c r="S639" s="150"/>
      <c r="T639" s="150"/>
      <c r="U639" s="150"/>
      <c r="V639" s="150"/>
      <c r="W639" s="150"/>
      <c r="X639" s="150"/>
      <c r="Y639" s="150"/>
      <c r="Z639" s="150"/>
      <c r="AA639" s="150"/>
      <c r="CI639" s="1"/>
    </row>
    <row r="640" spans="1:87" x14ac:dyDescent="0.25">
      <c r="A640" s="5" t="s">
        <v>413</v>
      </c>
      <c r="B640" s="5" t="s">
        <v>429</v>
      </c>
      <c r="C640" s="5" t="s">
        <v>682</v>
      </c>
      <c r="D640" s="5" t="s">
        <v>416</v>
      </c>
      <c r="E640" s="52">
        <f t="shared" ca="1" si="9"/>
        <v>27612</v>
      </c>
      <c r="F640" s="5">
        <v>46</v>
      </c>
      <c r="G640" s="50">
        <v>26277</v>
      </c>
      <c r="H640" s="5">
        <v>350196</v>
      </c>
      <c r="I640" s="50">
        <v>34313</v>
      </c>
      <c r="J640" s="5" t="s">
        <v>417</v>
      </c>
      <c r="K640" s="150"/>
      <c r="L640" s="150"/>
      <c r="M640" s="150"/>
      <c r="N640" s="150"/>
      <c r="O640" s="150"/>
      <c r="P640" s="150"/>
      <c r="Q640" s="150"/>
      <c r="R640" s="150"/>
      <c r="S640" s="150"/>
      <c r="T640" s="150"/>
      <c r="U640" s="150"/>
      <c r="V640" s="150"/>
      <c r="W640" s="150"/>
      <c r="X640" s="150"/>
      <c r="Y640" s="150"/>
      <c r="Z640" s="150"/>
      <c r="AA640" s="150"/>
      <c r="CI640" s="1"/>
    </row>
    <row r="641" spans="1:87" x14ac:dyDescent="0.25">
      <c r="A641" s="5" t="s">
        <v>413</v>
      </c>
      <c r="B641" s="5" t="s">
        <v>614</v>
      </c>
      <c r="C641" s="5" t="s">
        <v>545</v>
      </c>
      <c r="D641" s="5" t="s">
        <v>460</v>
      </c>
      <c r="E641" s="52">
        <f t="shared" ca="1" si="9"/>
        <v>25572</v>
      </c>
      <c r="F641" s="5">
        <v>48</v>
      </c>
      <c r="G641" s="50">
        <v>25766</v>
      </c>
      <c r="H641" s="5">
        <v>350206</v>
      </c>
      <c r="I641" s="50">
        <v>33977</v>
      </c>
      <c r="J641" s="5" t="s">
        <v>417</v>
      </c>
      <c r="K641" s="150"/>
      <c r="L641" s="150"/>
      <c r="M641" s="150"/>
      <c r="N641" s="150"/>
      <c r="O641" s="150"/>
      <c r="P641" s="150"/>
      <c r="Q641" s="150"/>
      <c r="R641" s="150"/>
      <c r="S641" s="150"/>
      <c r="T641" s="150"/>
      <c r="U641" s="150"/>
      <c r="V641" s="150"/>
      <c r="W641" s="150"/>
      <c r="X641" s="150"/>
      <c r="Y641" s="150"/>
      <c r="Z641" s="150"/>
      <c r="AA641" s="150"/>
      <c r="CI641" s="1"/>
    </row>
    <row r="642" spans="1:87" x14ac:dyDescent="0.25">
      <c r="A642" s="5" t="s">
        <v>454</v>
      </c>
      <c r="B642" s="5" t="s">
        <v>694</v>
      </c>
      <c r="C642" s="5" t="s">
        <v>432</v>
      </c>
      <c r="D642" s="5" t="s">
        <v>628</v>
      </c>
      <c r="E642" s="52">
        <f t="shared" ca="1" si="9"/>
        <v>25800</v>
      </c>
      <c r="F642" s="5">
        <v>61</v>
      </c>
      <c r="G642" s="50">
        <v>21005</v>
      </c>
      <c r="H642" s="5">
        <v>561445</v>
      </c>
      <c r="I642" s="50">
        <v>34111</v>
      </c>
      <c r="J642" s="5" t="s">
        <v>417</v>
      </c>
      <c r="K642" s="150"/>
      <c r="L642" s="150"/>
      <c r="M642" s="150"/>
      <c r="N642" s="150"/>
      <c r="O642" s="150"/>
      <c r="P642" s="150"/>
      <c r="Q642" s="150"/>
      <c r="R642" s="150"/>
      <c r="S642" s="150"/>
      <c r="T642" s="150"/>
      <c r="U642" s="150"/>
      <c r="V642" s="150"/>
      <c r="W642" s="150"/>
      <c r="X642" s="150"/>
      <c r="Y642" s="150"/>
      <c r="Z642" s="150"/>
      <c r="AA642" s="150"/>
      <c r="CI642" s="1"/>
    </row>
    <row r="643" spans="1:87" x14ac:dyDescent="0.25">
      <c r="A643" s="5" t="s">
        <v>413</v>
      </c>
      <c r="B643" s="5" t="s">
        <v>553</v>
      </c>
      <c r="C643" s="5" t="s">
        <v>793</v>
      </c>
      <c r="D643" s="5" t="s">
        <v>832</v>
      </c>
      <c r="E643" s="52">
        <f t="shared" ca="1" si="9"/>
        <v>23520</v>
      </c>
      <c r="F643" s="5">
        <v>50</v>
      </c>
      <c r="G643" s="50">
        <v>25103</v>
      </c>
      <c r="H643" s="5">
        <v>351465</v>
      </c>
      <c r="I643" s="50">
        <v>34234</v>
      </c>
      <c r="J643" s="5" t="s">
        <v>417</v>
      </c>
      <c r="K643" s="150"/>
      <c r="L643" s="150"/>
      <c r="M643" s="150"/>
      <c r="N643" s="150"/>
      <c r="O643" s="150"/>
      <c r="P643" s="150"/>
      <c r="Q643" s="150"/>
      <c r="R643" s="150"/>
      <c r="S643" s="150"/>
      <c r="T643" s="150"/>
      <c r="U643" s="150"/>
      <c r="V643" s="150"/>
      <c r="W643" s="150"/>
      <c r="X643" s="150"/>
      <c r="Y643" s="150"/>
      <c r="Z643" s="150"/>
      <c r="AA643" s="150"/>
      <c r="CI643" s="1"/>
    </row>
    <row r="644" spans="1:87" x14ac:dyDescent="0.25">
      <c r="A644" s="5" t="s">
        <v>413</v>
      </c>
      <c r="B644" s="5" t="s">
        <v>526</v>
      </c>
      <c r="C644" s="5" t="s">
        <v>833</v>
      </c>
      <c r="D644" s="5" t="s">
        <v>832</v>
      </c>
      <c r="E644" s="52">
        <f t="shared" ca="1" si="9"/>
        <v>27012</v>
      </c>
      <c r="F644" s="5">
        <v>55</v>
      </c>
      <c r="G644" s="50">
        <v>23086</v>
      </c>
      <c r="H644" s="5">
        <v>350922</v>
      </c>
      <c r="I644" s="50">
        <v>34092</v>
      </c>
      <c r="J644" s="5" t="s">
        <v>417</v>
      </c>
      <c r="K644" s="150"/>
      <c r="L644" s="150"/>
      <c r="M644" s="150"/>
      <c r="N644" s="150"/>
      <c r="O644" s="150"/>
      <c r="P644" s="150"/>
      <c r="Q644" s="150"/>
      <c r="R644" s="150"/>
      <c r="S644" s="150"/>
      <c r="T644" s="150"/>
      <c r="U644" s="150"/>
      <c r="V644" s="150"/>
      <c r="W644" s="150"/>
      <c r="X644" s="150"/>
      <c r="Y644" s="150"/>
      <c r="Z644" s="150"/>
      <c r="AA644" s="150"/>
      <c r="CI644" s="1"/>
    </row>
    <row r="645" spans="1:87" x14ac:dyDescent="0.25">
      <c r="A645" s="5" t="s">
        <v>413</v>
      </c>
      <c r="B645" s="5" t="s">
        <v>483</v>
      </c>
      <c r="C645" s="5" t="s">
        <v>510</v>
      </c>
      <c r="D645" s="5" t="s">
        <v>832</v>
      </c>
      <c r="E645" s="52">
        <f t="shared" ca="1" si="9"/>
        <v>18996</v>
      </c>
      <c r="F645" s="5">
        <v>54</v>
      </c>
      <c r="G645" s="50">
        <v>23303</v>
      </c>
      <c r="H645" s="5">
        <v>350926</v>
      </c>
      <c r="I645" s="50">
        <v>34328</v>
      </c>
      <c r="J645" s="5" t="s">
        <v>417</v>
      </c>
      <c r="K645" s="150"/>
      <c r="L645" s="150"/>
      <c r="M645" s="150"/>
      <c r="N645" s="150"/>
      <c r="O645" s="150"/>
      <c r="P645" s="150"/>
      <c r="Q645" s="150"/>
      <c r="R645" s="150"/>
      <c r="S645" s="150"/>
      <c r="T645" s="150"/>
      <c r="U645" s="150"/>
      <c r="V645" s="150"/>
      <c r="W645" s="150"/>
      <c r="X645" s="150"/>
      <c r="Y645" s="150"/>
      <c r="Z645" s="150"/>
      <c r="AA645" s="150"/>
      <c r="CI645" s="1"/>
    </row>
    <row r="646" spans="1:87" x14ac:dyDescent="0.25">
      <c r="A646" s="5" t="s">
        <v>408</v>
      </c>
      <c r="B646" s="5" t="s">
        <v>155</v>
      </c>
      <c r="C646" s="5" t="s">
        <v>776</v>
      </c>
      <c r="D646" s="5" t="s">
        <v>548</v>
      </c>
      <c r="E646" s="52">
        <f t="shared" ca="1" si="9"/>
        <v>20088</v>
      </c>
      <c r="F646" s="5">
        <v>50</v>
      </c>
      <c r="G646" s="50">
        <v>24944</v>
      </c>
      <c r="H646" s="5">
        <v>350395</v>
      </c>
      <c r="I646" s="50">
        <v>34162</v>
      </c>
      <c r="J646" s="5" t="s">
        <v>417</v>
      </c>
      <c r="K646" s="150"/>
      <c r="L646" s="150"/>
      <c r="M646" s="150"/>
      <c r="N646" s="150"/>
      <c r="O646" s="150"/>
      <c r="P646" s="150"/>
      <c r="Q646" s="150"/>
      <c r="R646" s="150"/>
      <c r="S646" s="150"/>
      <c r="T646" s="150"/>
      <c r="U646" s="150"/>
      <c r="V646" s="150"/>
      <c r="W646" s="150"/>
      <c r="X646" s="150"/>
      <c r="Y646" s="150"/>
      <c r="Z646" s="150"/>
      <c r="AA646" s="150"/>
      <c r="CI646" s="1"/>
    </row>
    <row r="647" spans="1:87" x14ac:dyDescent="0.25">
      <c r="A647" s="5" t="s">
        <v>413</v>
      </c>
      <c r="B647" s="5" t="s">
        <v>635</v>
      </c>
      <c r="C647" s="5" t="s">
        <v>520</v>
      </c>
      <c r="D647" s="5" t="s">
        <v>738</v>
      </c>
      <c r="E647" s="52">
        <f t="shared" ca="1" si="9"/>
        <v>20952</v>
      </c>
      <c r="F647" s="5">
        <v>50</v>
      </c>
      <c r="G647" s="50">
        <v>24863</v>
      </c>
      <c r="H647" s="5">
        <v>350393</v>
      </c>
      <c r="I647" s="50">
        <v>34031</v>
      </c>
      <c r="J647" s="5" t="s">
        <v>417</v>
      </c>
      <c r="K647" s="150"/>
      <c r="L647" s="150"/>
      <c r="M647" s="150"/>
      <c r="N647" s="150"/>
      <c r="O647" s="150"/>
      <c r="P647" s="150"/>
      <c r="Q647" s="150"/>
      <c r="R647" s="150"/>
      <c r="S647" s="150"/>
      <c r="T647" s="150"/>
      <c r="U647" s="150"/>
      <c r="V647" s="150"/>
      <c r="W647" s="150"/>
      <c r="X647" s="150"/>
      <c r="Y647" s="150"/>
      <c r="Z647" s="150"/>
      <c r="AA647" s="150"/>
      <c r="CI647" s="1"/>
    </row>
    <row r="648" spans="1:87" x14ac:dyDescent="0.25">
      <c r="A648" s="5" t="s">
        <v>413</v>
      </c>
      <c r="B648" s="5" t="s">
        <v>634</v>
      </c>
      <c r="C648" s="5" t="s">
        <v>834</v>
      </c>
      <c r="D648" s="5" t="s">
        <v>460</v>
      </c>
      <c r="E648" s="52">
        <f t="shared" ca="1" si="9"/>
        <v>21828</v>
      </c>
      <c r="F648" s="5">
        <v>48</v>
      </c>
      <c r="G648" s="50">
        <v>25549</v>
      </c>
      <c r="H648" s="5">
        <v>350224</v>
      </c>
      <c r="I648" s="50">
        <v>34253</v>
      </c>
      <c r="J648" s="5" t="s">
        <v>417</v>
      </c>
      <c r="K648" s="150"/>
      <c r="L648" s="150"/>
      <c r="M648" s="150"/>
      <c r="N648" s="150"/>
      <c r="O648" s="150"/>
      <c r="P648" s="150"/>
      <c r="Q648" s="150"/>
      <c r="R648" s="150"/>
      <c r="S648" s="150"/>
      <c r="T648" s="150"/>
      <c r="U648" s="150"/>
      <c r="V648" s="150"/>
      <c r="W648" s="150"/>
      <c r="X648" s="150"/>
      <c r="Y648" s="150"/>
      <c r="Z648" s="150"/>
      <c r="AA648" s="150"/>
      <c r="CI648" s="1"/>
    </row>
    <row r="649" spans="1:87" x14ac:dyDescent="0.25">
      <c r="A649" s="5" t="s">
        <v>408</v>
      </c>
      <c r="B649" s="5" t="s">
        <v>511</v>
      </c>
      <c r="C649" s="5" t="s">
        <v>735</v>
      </c>
      <c r="D649" s="5" t="s">
        <v>460</v>
      </c>
      <c r="E649" s="52">
        <f t="shared" ca="1" si="9"/>
        <v>23448</v>
      </c>
      <c r="F649" s="5">
        <v>48</v>
      </c>
      <c r="G649" s="50">
        <v>25576</v>
      </c>
      <c r="H649" s="5">
        <v>561012</v>
      </c>
      <c r="I649" s="50">
        <v>34167</v>
      </c>
      <c r="J649" s="5" t="s">
        <v>417</v>
      </c>
      <c r="K649" s="150"/>
      <c r="L649" s="150"/>
      <c r="M649" s="150"/>
      <c r="N649" s="150"/>
      <c r="O649" s="150"/>
      <c r="P649" s="150"/>
      <c r="Q649" s="150"/>
      <c r="R649" s="150"/>
      <c r="S649" s="150"/>
      <c r="T649" s="150"/>
      <c r="U649" s="150"/>
      <c r="V649" s="150"/>
      <c r="W649" s="150"/>
      <c r="X649" s="150"/>
      <c r="Y649" s="150"/>
      <c r="Z649" s="150"/>
      <c r="AA649" s="150"/>
      <c r="CI649" s="1"/>
    </row>
    <row r="650" spans="1:87" x14ac:dyDescent="0.25">
      <c r="A650" s="5" t="s">
        <v>408</v>
      </c>
      <c r="B650" s="5" t="s">
        <v>709</v>
      </c>
      <c r="C650" s="5" t="s">
        <v>509</v>
      </c>
      <c r="D650" s="5" t="s">
        <v>536</v>
      </c>
      <c r="E650" s="52">
        <f t="shared" ca="1" si="9"/>
        <v>21432</v>
      </c>
      <c r="F650" s="5">
        <v>50</v>
      </c>
      <c r="G650" s="50">
        <v>25103</v>
      </c>
      <c r="H650" s="5">
        <v>561011</v>
      </c>
      <c r="I650" s="50">
        <v>34234</v>
      </c>
      <c r="J650" s="5" t="s">
        <v>417</v>
      </c>
      <c r="K650" s="150"/>
      <c r="L650" s="150"/>
      <c r="M650" s="150"/>
      <c r="N650" s="150"/>
      <c r="O650" s="150"/>
      <c r="P650" s="150"/>
      <c r="Q650" s="150"/>
      <c r="R650" s="150"/>
      <c r="S650" s="150"/>
      <c r="T650" s="150"/>
      <c r="U650" s="150"/>
      <c r="V650" s="150"/>
      <c r="W650" s="150"/>
      <c r="X650" s="150"/>
      <c r="Y650" s="150"/>
      <c r="Z650" s="150"/>
      <c r="AA650" s="150"/>
      <c r="CI650" s="1"/>
    </row>
    <row r="651" spans="1:87" x14ac:dyDescent="0.25">
      <c r="A651" s="5" t="s">
        <v>408</v>
      </c>
      <c r="B651" s="5" t="s">
        <v>544</v>
      </c>
      <c r="C651" s="5" t="s">
        <v>835</v>
      </c>
      <c r="D651" s="5" t="s">
        <v>836</v>
      </c>
      <c r="E651" s="52">
        <f t="shared" ca="1" si="9"/>
        <v>19572</v>
      </c>
      <c r="F651" s="5">
        <v>51</v>
      </c>
      <c r="G651" s="50">
        <v>24626</v>
      </c>
      <c r="H651" s="5">
        <v>561401</v>
      </c>
      <c r="I651" s="50">
        <v>34062</v>
      </c>
      <c r="J651" s="5" t="s">
        <v>417</v>
      </c>
      <c r="K651" s="150"/>
      <c r="L651" s="150"/>
      <c r="M651" s="150"/>
      <c r="N651" s="150"/>
      <c r="O651" s="150"/>
      <c r="P651" s="150"/>
      <c r="Q651" s="150"/>
      <c r="R651" s="150"/>
      <c r="S651" s="150"/>
      <c r="T651" s="150"/>
      <c r="U651" s="150"/>
      <c r="V651" s="150"/>
      <c r="W651" s="150"/>
      <c r="X651" s="150"/>
      <c r="Y651" s="150"/>
      <c r="Z651" s="150"/>
      <c r="AA651" s="150"/>
      <c r="CI651" s="1"/>
    </row>
    <row r="652" spans="1:87" x14ac:dyDescent="0.25">
      <c r="A652" s="5" t="s">
        <v>454</v>
      </c>
      <c r="B652" s="5" t="s">
        <v>547</v>
      </c>
      <c r="C652" s="5" t="s">
        <v>532</v>
      </c>
      <c r="D652" s="5" t="s">
        <v>837</v>
      </c>
      <c r="E652" s="52">
        <f t="shared" ca="1" si="9"/>
        <v>27756</v>
      </c>
      <c r="F652" s="5">
        <v>50</v>
      </c>
      <c r="G652" s="50">
        <v>24926</v>
      </c>
      <c r="H652" s="5">
        <v>351116</v>
      </c>
      <c r="I652" s="50">
        <v>34329</v>
      </c>
      <c r="J652" s="5" t="s">
        <v>417</v>
      </c>
      <c r="K652" s="150"/>
      <c r="L652" s="150"/>
      <c r="M652" s="150"/>
      <c r="N652" s="150"/>
      <c r="O652" s="150"/>
      <c r="P652" s="150"/>
      <c r="Q652" s="150"/>
      <c r="R652" s="150"/>
      <c r="S652" s="150"/>
      <c r="T652" s="150"/>
      <c r="U652" s="150"/>
      <c r="V652" s="150"/>
      <c r="W652" s="150"/>
      <c r="X652" s="150"/>
      <c r="Y652" s="150"/>
      <c r="Z652" s="150"/>
      <c r="AA652" s="150"/>
      <c r="CI652" s="1"/>
    </row>
    <row r="653" spans="1:87" x14ac:dyDescent="0.25">
      <c r="A653" s="5" t="s">
        <v>413</v>
      </c>
      <c r="B653" s="5" t="s">
        <v>157</v>
      </c>
      <c r="C653" s="5" t="s">
        <v>707</v>
      </c>
      <c r="D653" s="5" t="s">
        <v>703</v>
      </c>
      <c r="E653" s="52">
        <f t="shared" ca="1" si="9"/>
        <v>25728</v>
      </c>
      <c r="F653" s="5">
        <v>51</v>
      </c>
      <c r="G653" s="50">
        <v>24390</v>
      </c>
      <c r="H653" s="5">
        <v>350547</v>
      </c>
      <c r="I653" s="50">
        <v>34284</v>
      </c>
      <c r="J653" s="5" t="s">
        <v>421</v>
      </c>
      <c r="K653" s="150"/>
      <c r="L653" s="150"/>
      <c r="M653" s="150"/>
      <c r="N653" s="150"/>
      <c r="O653" s="150"/>
      <c r="P653" s="150"/>
      <c r="Q653" s="150"/>
      <c r="R653" s="150"/>
      <c r="S653" s="150"/>
      <c r="T653" s="150"/>
      <c r="U653" s="150"/>
      <c r="V653" s="150"/>
      <c r="W653" s="150"/>
      <c r="X653" s="150"/>
      <c r="Y653" s="150"/>
      <c r="Z653" s="150"/>
      <c r="AA653" s="150"/>
      <c r="CI653" s="1"/>
    </row>
    <row r="654" spans="1:87" x14ac:dyDescent="0.25">
      <c r="A654" s="5" t="s">
        <v>413</v>
      </c>
      <c r="B654" s="5" t="s">
        <v>664</v>
      </c>
      <c r="C654" s="5" t="s">
        <v>515</v>
      </c>
      <c r="D654" s="5" t="s">
        <v>416</v>
      </c>
      <c r="E654" s="52">
        <f t="shared" ca="1" si="9"/>
        <v>25728</v>
      </c>
      <c r="F654" s="5">
        <v>49</v>
      </c>
      <c r="G654" s="50">
        <v>25133</v>
      </c>
      <c r="H654" s="5">
        <v>350533</v>
      </c>
      <c r="I654" s="50">
        <v>34299</v>
      </c>
      <c r="J654" s="5" t="s">
        <v>421</v>
      </c>
      <c r="K654" s="150"/>
      <c r="L654" s="150"/>
      <c r="M654" s="150"/>
      <c r="N654" s="150"/>
      <c r="O654" s="150"/>
      <c r="P654" s="150"/>
      <c r="Q654" s="150"/>
      <c r="R654" s="150"/>
      <c r="S654" s="150"/>
      <c r="T654" s="150"/>
      <c r="U654" s="150"/>
      <c r="V654" s="150"/>
      <c r="W654" s="150"/>
      <c r="X654" s="150"/>
      <c r="Y654" s="150"/>
      <c r="Z654" s="150"/>
      <c r="AA654" s="150"/>
      <c r="CI654" s="1"/>
    </row>
    <row r="655" spans="1:87" x14ac:dyDescent="0.25">
      <c r="A655" s="5" t="s">
        <v>408</v>
      </c>
      <c r="B655" s="5" t="s">
        <v>493</v>
      </c>
      <c r="C655" s="5" t="s">
        <v>838</v>
      </c>
      <c r="D655" s="5" t="s">
        <v>482</v>
      </c>
      <c r="E655" s="52">
        <f t="shared" ca="1" si="9"/>
        <v>28740</v>
      </c>
      <c r="F655" s="5">
        <v>49</v>
      </c>
      <c r="G655" s="50">
        <v>25198</v>
      </c>
      <c r="H655" s="5">
        <v>568026</v>
      </c>
      <c r="I655" s="50">
        <v>34057</v>
      </c>
      <c r="J655" s="5" t="s">
        <v>421</v>
      </c>
      <c r="K655" s="150"/>
      <c r="L655" s="150"/>
      <c r="M655" s="150"/>
      <c r="N655" s="150"/>
      <c r="O655" s="150"/>
      <c r="P655" s="150"/>
      <c r="Q655" s="150"/>
      <c r="R655" s="150"/>
      <c r="S655" s="150"/>
      <c r="T655" s="150"/>
      <c r="U655" s="150"/>
      <c r="V655" s="150"/>
      <c r="W655" s="150"/>
      <c r="X655" s="150"/>
      <c r="Y655" s="150"/>
      <c r="Z655" s="150"/>
      <c r="AA655" s="150"/>
      <c r="CI655" s="1"/>
    </row>
    <row r="656" spans="1:87" x14ac:dyDescent="0.25">
      <c r="A656" s="5" t="s">
        <v>413</v>
      </c>
      <c r="B656" s="5" t="s">
        <v>608</v>
      </c>
      <c r="C656" s="5" t="s">
        <v>441</v>
      </c>
      <c r="D656" s="5" t="s">
        <v>416</v>
      </c>
      <c r="E656" s="52">
        <f t="shared" ca="1" si="9"/>
        <v>28548</v>
      </c>
      <c r="F656" s="5">
        <v>46</v>
      </c>
      <c r="G656" s="50">
        <v>26262</v>
      </c>
      <c r="H656" s="5">
        <v>351119</v>
      </c>
      <c r="I656" s="50">
        <v>34313</v>
      </c>
      <c r="J656" s="5" t="s">
        <v>421</v>
      </c>
      <c r="K656" s="150"/>
      <c r="L656" s="150"/>
      <c r="M656" s="150"/>
      <c r="N656" s="150"/>
      <c r="O656" s="150"/>
      <c r="P656" s="150"/>
      <c r="Q656" s="150"/>
      <c r="R656" s="150"/>
      <c r="S656" s="150"/>
      <c r="T656" s="150"/>
      <c r="U656" s="150"/>
      <c r="V656" s="150"/>
      <c r="W656" s="150"/>
      <c r="X656" s="150"/>
      <c r="Y656" s="150"/>
      <c r="Z656" s="150"/>
      <c r="AA656" s="150"/>
      <c r="CI656" s="1"/>
    </row>
    <row r="657" spans="1:87" x14ac:dyDescent="0.25">
      <c r="A657" s="5" t="s">
        <v>408</v>
      </c>
      <c r="B657" s="5" t="s">
        <v>519</v>
      </c>
      <c r="C657" s="5" t="s">
        <v>459</v>
      </c>
      <c r="D657" s="5" t="s">
        <v>749</v>
      </c>
      <c r="E657" s="52">
        <f t="shared" ca="1" si="9"/>
        <v>28068</v>
      </c>
      <c r="F657" s="5">
        <v>50</v>
      </c>
      <c r="G657" s="50">
        <v>24756</v>
      </c>
      <c r="H657" s="5">
        <v>560912</v>
      </c>
      <c r="I657" s="50">
        <v>34224</v>
      </c>
      <c r="J657" s="5" t="s">
        <v>421</v>
      </c>
      <c r="K657" s="150"/>
      <c r="L657" s="150"/>
      <c r="M657" s="150"/>
      <c r="N657" s="150"/>
      <c r="O657" s="150"/>
      <c r="P657" s="150"/>
      <c r="Q657" s="150"/>
      <c r="R657" s="150"/>
      <c r="S657" s="150"/>
      <c r="T657" s="150"/>
      <c r="U657" s="150"/>
      <c r="V657" s="150"/>
      <c r="W657" s="150"/>
      <c r="X657" s="150"/>
      <c r="Y657" s="150"/>
      <c r="Z657" s="150"/>
      <c r="AA657" s="150"/>
      <c r="CI657" s="1"/>
    </row>
    <row r="658" spans="1:87" x14ac:dyDescent="0.25">
      <c r="A658" s="5" t="s">
        <v>408</v>
      </c>
      <c r="B658" s="5" t="s">
        <v>635</v>
      </c>
      <c r="C658" s="5" t="s">
        <v>776</v>
      </c>
      <c r="D658" s="5" t="s">
        <v>470</v>
      </c>
      <c r="E658" s="52">
        <f t="shared" ref="E658:E721" ca="1" si="10">RANDBETWEEN(1500,2600)*12</f>
        <v>27096</v>
      </c>
      <c r="F658" s="5">
        <v>49</v>
      </c>
      <c r="G658" s="50">
        <v>25374</v>
      </c>
      <c r="H658" s="5">
        <v>350423</v>
      </c>
      <c r="I658" s="50">
        <v>34153</v>
      </c>
      <c r="J658" s="5" t="s">
        <v>421</v>
      </c>
      <c r="K658" s="150"/>
      <c r="L658" s="150"/>
      <c r="M658" s="150"/>
      <c r="N658" s="150"/>
      <c r="O658" s="150"/>
      <c r="P658" s="150"/>
      <c r="Q658" s="150"/>
      <c r="R658" s="150"/>
      <c r="S658" s="150"/>
      <c r="T658" s="150"/>
      <c r="U658" s="150"/>
      <c r="V658" s="150"/>
      <c r="W658" s="150"/>
      <c r="X658" s="150"/>
      <c r="Y658" s="150"/>
      <c r="Z658" s="150"/>
      <c r="AA658" s="150"/>
      <c r="CI658" s="1"/>
    </row>
    <row r="659" spans="1:87" x14ac:dyDescent="0.25">
      <c r="A659" s="5" t="s">
        <v>413</v>
      </c>
      <c r="B659" s="5" t="s">
        <v>634</v>
      </c>
      <c r="C659" s="5" t="s">
        <v>523</v>
      </c>
      <c r="D659" s="5" t="s">
        <v>460</v>
      </c>
      <c r="E659" s="52">
        <f t="shared" ca="1" si="10"/>
        <v>18744</v>
      </c>
      <c r="F659" s="5">
        <v>47</v>
      </c>
      <c r="G659" s="50">
        <v>25958</v>
      </c>
      <c r="H659" s="5">
        <v>350381</v>
      </c>
      <c r="I659" s="50">
        <v>34049</v>
      </c>
      <c r="J659" s="5" t="s">
        <v>421</v>
      </c>
      <c r="K659" s="150"/>
      <c r="L659" s="150"/>
      <c r="M659" s="150"/>
      <c r="N659" s="150"/>
      <c r="O659" s="150"/>
      <c r="P659" s="150"/>
      <c r="Q659" s="150"/>
      <c r="R659" s="150"/>
      <c r="S659" s="150"/>
      <c r="T659" s="150"/>
      <c r="U659" s="150"/>
      <c r="V659" s="150"/>
      <c r="W659" s="150"/>
      <c r="X659" s="150"/>
      <c r="Y659" s="150"/>
      <c r="Z659" s="150"/>
      <c r="AA659" s="150"/>
      <c r="CI659" s="1"/>
    </row>
    <row r="660" spans="1:87" x14ac:dyDescent="0.25">
      <c r="A660" s="5" t="s">
        <v>454</v>
      </c>
      <c r="B660" s="5" t="s">
        <v>594</v>
      </c>
      <c r="C660" s="5" t="s">
        <v>91</v>
      </c>
      <c r="D660" s="5" t="s">
        <v>457</v>
      </c>
      <c r="E660" s="52">
        <f t="shared" ca="1" si="10"/>
        <v>26808</v>
      </c>
      <c r="F660" s="5">
        <v>48</v>
      </c>
      <c r="G660" s="50">
        <v>25609</v>
      </c>
      <c r="H660" s="5">
        <v>351133</v>
      </c>
      <c r="I660" s="50">
        <v>34264</v>
      </c>
      <c r="J660" s="5" t="s">
        <v>421</v>
      </c>
      <c r="K660" s="150"/>
      <c r="L660" s="150"/>
      <c r="M660" s="150"/>
      <c r="N660" s="150"/>
      <c r="O660" s="150"/>
      <c r="P660" s="150"/>
      <c r="Q660" s="150"/>
      <c r="R660" s="150"/>
      <c r="S660" s="150"/>
      <c r="T660" s="150"/>
      <c r="U660" s="150"/>
      <c r="V660" s="150"/>
      <c r="W660" s="150"/>
      <c r="X660" s="150"/>
      <c r="Y660" s="150"/>
      <c r="Z660" s="150"/>
      <c r="AA660" s="150"/>
      <c r="CI660" s="1"/>
    </row>
    <row r="661" spans="1:87" x14ac:dyDescent="0.25">
      <c r="A661" s="5" t="s">
        <v>413</v>
      </c>
      <c r="B661" s="5" t="s">
        <v>488</v>
      </c>
      <c r="C661" s="5" t="s">
        <v>796</v>
      </c>
      <c r="D661" s="5" t="s">
        <v>482</v>
      </c>
      <c r="E661" s="52">
        <f t="shared" ca="1" si="10"/>
        <v>21432</v>
      </c>
      <c r="F661" s="5">
        <v>47</v>
      </c>
      <c r="G661" s="50">
        <v>26118</v>
      </c>
      <c r="H661" s="5">
        <v>350574</v>
      </c>
      <c r="I661" s="50">
        <v>34079</v>
      </c>
      <c r="J661" s="5" t="s">
        <v>421</v>
      </c>
      <c r="K661" s="150"/>
      <c r="L661" s="150"/>
      <c r="M661" s="150"/>
      <c r="N661" s="150"/>
      <c r="O661" s="150"/>
      <c r="P661" s="150"/>
      <c r="Q661" s="150"/>
      <c r="R661" s="150"/>
      <c r="S661" s="150"/>
      <c r="T661" s="150"/>
      <c r="U661" s="150"/>
      <c r="V661" s="150"/>
      <c r="W661" s="150"/>
      <c r="X661" s="150"/>
      <c r="Y661" s="150"/>
      <c r="Z661" s="150"/>
      <c r="AA661" s="150"/>
      <c r="CI661" s="1"/>
    </row>
    <row r="662" spans="1:87" x14ac:dyDescent="0.25">
      <c r="A662" s="5" t="s">
        <v>413</v>
      </c>
      <c r="B662" s="5" t="s">
        <v>499</v>
      </c>
      <c r="C662" s="5" t="s">
        <v>539</v>
      </c>
      <c r="D662" s="5" t="s">
        <v>802</v>
      </c>
      <c r="E662" s="52">
        <f t="shared" ca="1" si="10"/>
        <v>24912</v>
      </c>
      <c r="F662" s="5">
        <v>58</v>
      </c>
      <c r="G662" s="50">
        <v>21923</v>
      </c>
      <c r="H662" s="5">
        <v>350870</v>
      </c>
      <c r="I662" s="50">
        <v>34067</v>
      </c>
      <c r="J662" s="5" t="s">
        <v>421</v>
      </c>
      <c r="K662" s="150"/>
      <c r="L662" s="150"/>
      <c r="M662" s="150"/>
      <c r="N662" s="150"/>
      <c r="O662" s="150"/>
      <c r="P662" s="150"/>
      <c r="Q662" s="150"/>
      <c r="R662" s="150"/>
      <c r="S662" s="150"/>
      <c r="T662" s="150"/>
      <c r="U662" s="150"/>
      <c r="V662" s="150"/>
      <c r="W662" s="150"/>
      <c r="X662" s="150"/>
      <c r="Y662" s="150"/>
      <c r="Z662" s="150"/>
      <c r="AA662" s="150"/>
      <c r="CI662" s="1"/>
    </row>
    <row r="663" spans="1:87" x14ac:dyDescent="0.25">
      <c r="A663" s="5" t="s">
        <v>413</v>
      </c>
      <c r="B663" s="5" t="s">
        <v>618</v>
      </c>
      <c r="C663" s="5" t="s">
        <v>839</v>
      </c>
      <c r="D663" s="5" t="s">
        <v>416</v>
      </c>
      <c r="E663" s="52">
        <f t="shared" ca="1" si="10"/>
        <v>22284</v>
      </c>
      <c r="F663" s="5">
        <v>46</v>
      </c>
      <c r="G663" s="50">
        <v>26216</v>
      </c>
      <c r="H663" s="5">
        <v>350610</v>
      </c>
      <c r="I663" s="50">
        <v>34092</v>
      </c>
      <c r="J663" s="5" t="s">
        <v>466</v>
      </c>
      <c r="K663" s="150"/>
      <c r="L663" s="150"/>
      <c r="M663" s="150"/>
      <c r="N663" s="150"/>
      <c r="O663" s="150"/>
      <c r="P663" s="150"/>
      <c r="Q663" s="150"/>
      <c r="R663" s="150"/>
      <c r="S663" s="150"/>
      <c r="T663" s="150"/>
      <c r="U663" s="150"/>
      <c r="V663" s="150"/>
      <c r="W663" s="150"/>
      <c r="X663" s="150"/>
      <c r="Y663" s="150"/>
      <c r="Z663" s="150"/>
      <c r="AA663" s="150"/>
      <c r="CI663" s="1"/>
    </row>
    <row r="664" spans="1:87" x14ac:dyDescent="0.25">
      <c r="A664" s="5" t="s">
        <v>454</v>
      </c>
      <c r="B664" s="5" t="s">
        <v>437</v>
      </c>
      <c r="C664" s="5" t="s">
        <v>523</v>
      </c>
      <c r="D664" s="5" t="s">
        <v>457</v>
      </c>
      <c r="E664" s="52">
        <f t="shared" ca="1" si="10"/>
        <v>26328</v>
      </c>
      <c r="F664" s="5">
        <v>57</v>
      </c>
      <c r="G664" s="50">
        <v>22286</v>
      </c>
      <c r="H664" s="5">
        <v>351100</v>
      </c>
      <c r="I664" s="50">
        <v>34216</v>
      </c>
      <c r="J664" s="5" t="s">
        <v>466</v>
      </c>
      <c r="K664" s="150"/>
      <c r="L664" s="150"/>
      <c r="M664" s="150"/>
      <c r="N664" s="150"/>
      <c r="O664" s="150"/>
      <c r="P664" s="150"/>
      <c r="Q664" s="150"/>
      <c r="R664" s="150"/>
      <c r="S664" s="150"/>
      <c r="T664" s="150"/>
      <c r="U664" s="150"/>
      <c r="V664" s="150"/>
      <c r="W664" s="150"/>
      <c r="X664" s="150"/>
      <c r="Y664" s="150"/>
      <c r="Z664" s="150"/>
      <c r="AA664" s="150"/>
      <c r="CI664" s="1"/>
    </row>
    <row r="665" spans="1:87" x14ac:dyDescent="0.25">
      <c r="A665" s="5" t="s">
        <v>413</v>
      </c>
      <c r="B665" s="5" t="s">
        <v>664</v>
      </c>
      <c r="C665" s="5" t="s">
        <v>840</v>
      </c>
      <c r="D665" s="5" t="s">
        <v>457</v>
      </c>
      <c r="E665" s="52">
        <f t="shared" ca="1" si="10"/>
        <v>28032</v>
      </c>
      <c r="F665" s="5">
        <v>52</v>
      </c>
      <c r="G665" s="50">
        <v>24164</v>
      </c>
      <c r="H665" s="5">
        <v>350750</v>
      </c>
      <c r="I665" s="50">
        <v>34109</v>
      </c>
      <c r="J665" s="5" t="s">
        <v>466</v>
      </c>
      <c r="K665" s="150"/>
      <c r="L665" s="150"/>
      <c r="M665" s="150"/>
      <c r="N665" s="150"/>
      <c r="O665" s="150"/>
      <c r="P665" s="150"/>
      <c r="Q665" s="150"/>
      <c r="R665" s="150"/>
      <c r="S665" s="150"/>
      <c r="T665" s="150"/>
      <c r="U665" s="150"/>
      <c r="V665" s="150"/>
      <c r="W665" s="150"/>
      <c r="X665" s="150"/>
      <c r="Y665" s="150"/>
      <c r="Z665" s="150"/>
      <c r="AA665" s="150"/>
      <c r="CI665" s="1"/>
    </row>
    <row r="666" spans="1:87" x14ac:dyDescent="0.25">
      <c r="A666" s="5" t="s">
        <v>413</v>
      </c>
      <c r="B666" s="5" t="s">
        <v>611</v>
      </c>
      <c r="C666" s="5" t="s">
        <v>841</v>
      </c>
      <c r="D666" s="5" t="s">
        <v>416</v>
      </c>
      <c r="E666" s="52">
        <f t="shared" ca="1" si="10"/>
        <v>28488</v>
      </c>
      <c r="F666" s="5">
        <v>48</v>
      </c>
      <c r="G666" s="50">
        <v>25547</v>
      </c>
      <c r="H666" s="5">
        <v>351036</v>
      </c>
      <c r="I666" s="50">
        <v>34222</v>
      </c>
      <c r="J666" s="5" t="s">
        <v>466</v>
      </c>
      <c r="K666" s="150"/>
      <c r="L666" s="150"/>
      <c r="M666" s="150"/>
      <c r="N666" s="150"/>
      <c r="O666" s="150"/>
      <c r="P666" s="150"/>
      <c r="Q666" s="150"/>
      <c r="R666" s="150"/>
      <c r="S666" s="150"/>
      <c r="T666" s="150"/>
      <c r="U666" s="150"/>
      <c r="V666" s="150"/>
      <c r="W666" s="150"/>
      <c r="X666" s="150"/>
      <c r="Y666" s="150"/>
      <c r="Z666" s="150"/>
      <c r="AA666" s="150"/>
      <c r="CI666" s="1"/>
    </row>
    <row r="667" spans="1:87" x14ac:dyDescent="0.25">
      <c r="A667" s="5" t="s">
        <v>413</v>
      </c>
      <c r="B667" s="5" t="s">
        <v>614</v>
      </c>
      <c r="C667" s="5" t="s">
        <v>842</v>
      </c>
      <c r="D667" s="5" t="s">
        <v>416</v>
      </c>
      <c r="E667" s="52">
        <f t="shared" ca="1" si="10"/>
        <v>27420</v>
      </c>
      <c r="F667" s="5">
        <v>46</v>
      </c>
      <c r="G667" s="50">
        <v>26397</v>
      </c>
      <c r="H667" s="5">
        <v>350637</v>
      </c>
      <c r="I667" s="50">
        <v>33974</v>
      </c>
      <c r="J667" s="5" t="s">
        <v>466</v>
      </c>
      <c r="K667" s="150"/>
      <c r="L667" s="150"/>
      <c r="M667" s="150"/>
      <c r="N667" s="150"/>
      <c r="O667" s="150"/>
      <c r="P667" s="150"/>
      <c r="Q667" s="150"/>
      <c r="R667" s="150"/>
      <c r="S667" s="150"/>
      <c r="T667" s="150"/>
      <c r="U667" s="150"/>
      <c r="V667" s="150"/>
      <c r="W667" s="150"/>
      <c r="X667" s="150"/>
      <c r="Y667" s="150"/>
      <c r="Z667" s="150"/>
      <c r="AA667" s="150"/>
      <c r="CI667" s="1"/>
    </row>
    <row r="668" spans="1:87" x14ac:dyDescent="0.25">
      <c r="A668" s="5" t="s">
        <v>413</v>
      </c>
      <c r="B668" s="5" t="s">
        <v>791</v>
      </c>
      <c r="C668" s="5" t="s">
        <v>532</v>
      </c>
      <c r="D668" s="5" t="s">
        <v>416</v>
      </c>
      <c r="E668" s="52">
        <f t="shared" ca="1" si="10"/>
        <v>20292</v>
      </c>
      <c r="F668" s="5">
        <v>49</v>
      </c>
      <c r="G668" s="50">
        <v>25288</v>
      </c>
      <c r="H668" s="5">
        <v>561026</v>
      </c>
      <c r="I668" s="50">
        <v>34101</v>
      </c>
      <c r="J668" s="5" t="s">
        <v>466</v>
      </c>
      <c r="K668" s="150"/>
      <c r="L668" s="150"/>
      <c r="M668" s="150"/>
      <c r="N668" s="150"/>
      <c r="O668" s="150"/>
      <c r="P668" s="150"/>
      <c r="Q668" s="150"/>
      <c r="R668" s="150"/>
      <c r="S668" s="150"/>
      <c r="T668" s="150"/>
      <c r="U668" s="150"/>
      <c r="V668" s="150"/>
      <c r="W668" s="150"/>
      <c r="X668" s="150"/>
      <c r="Y668" s="150"/>
      <c r="Z668" s="150"/>
      <c r="AA668" s="150"/>
      <c r="CI668" s="1"/>
    </row>
    <row r="669" spans="1:87" x14ac:dyDescent="0.25">
      <c r="A669" s="5" t="s">
        <v>413</v>
      </c>
      <c r="B669" s="5" t="s">
        <v>185</v>
      </c>
      <c r="C669" s="5" t="s">
        <v>843</v>
      </c>
      <c r="D669" s="5" t="s">
        <v>577</v>
      </c>
      <c r="E669" s="52">
        <f t="shared" ca="1" si="10"/>
        <v>24696</v>
      </c>
      <c r="F669" s="5">
        <v>49</v>
      </c>
      <c r="G669" s="50">
        <v>25396</v>
      </c>
      <c r="H669" s="5">
        <v>561035</v>
      </c>
      <c r="I669" s="50">
        <v>34031</v>
      </c>
      <c r="J669" s="5" t="s">
        <v>466</v>
      </c>
      <c r="K669" s="150"/>
      <c r="L669" s="150"/>
      <c r="M669" s="150"/>
      <c r="N669" s="150"/>
      <c r="O669" s="150"/>
      <c r="P669" s="150"/>
      <c r="Q669" s="150"/>
      <c r="R669" s="150"/>
      <c r="S669" s="150"/>
      <c r="T669" s="150"/>
      <c r="U669" s="150"/>
      <c r="V669" s="150"/>
      <c r="W669" s="150"/>
      <c r="X669" s="150"/>
      <c r="Y669" s="150"/>
      <c r="Z669" s="150"/>
      <c r="AA669" s="150"/>
      <c r="CI669" s="1"/>
    </row>
    <row r="670" spans="1:87" x14ac:dyDescent="0.25">
      <c r="A670" s="5" t="s">
        <v>413</v>
      </c>
      <c r="B670" s="5" t="s">
        <v>578</v>
      </c>
      <c r="C670" s="5" t="s">
        <v>844</v>
      </c>
      <c r="D670" s="5" t="s">
        <v>845</v>
      </c>
      <c r="E670" s="52">
        <f t="shared" ca="1" si="10"/>
        <v>29028</v>
      </c>
      <c r="F670" s="5">
        <v>51</v>
      </c>
      <c r="G670" s="50">
        <v>24511</v>
      </c>
      <c r="H670" s="5">
        <v>561029</v>
      </c>
      <c r="I670" s="50">
        <v>34299</v>
      </c>
      <c r="J670" s="5" t="s">
        <v>466</v>
      </c>
      <c r="K670" s="150"/>
      <c r="L670" s="150"/>
      <c r="M670" s="150"/>
      <c r="N670" s="150"/>
      <c r="O670" s="150"/>
      <c r="P670" s="150"/>
      <c r="Q670" s="150"/>
      <c r="R670" s="150"/>
      <c r="S670" s="150"/>
      <c r="T670" s="150"/>
      <c r="U670" s="150"/>
      <c r="V670" s="150"/>
      <c r="W670" s="150"/>
      <c r="X670" s="150"/>
      <c r="Y670" s="150"/>
      <c r="Z670" s="150"/>
      <c r="AA670" s="150"/>
      <c r="CI670" s="1"/>
    </row>
    <row r="671" spans="1:87" x14ac:dyDescent="0.25">
      <c r="A671" s="5" t="s">
        <v>413</v>
      </c>
      <c r="B671" s="5" t="s">
        <v>443</v>
      </c>
      <c r="C671" s="5" t="s">
        <v>441</v>
      </c>
      <c r="D671" s="5" t="s">
        <v>460</v>
      </c>
      <c r="E671" s="52">
        <f t="shared" ca="1" si="10"/>
        <v>25188</v>
      </c>
      <c r="F671" s="5">
        <v>46</v>
      </c>
      <c r="G671" s="50">
        <v>26262</v>
      </c>
      <c r="H671" s="5">
        <v>350751</v>
      </c>
      <c r="I671" s="50">
        <v>34313</v>
      </c>
      <c r="J671" s="5" t="s">
        <v>466</v>
      </c>
      <c r="K671" s="150"/>
      <c r="L671" s="150"/>
      <c r="M671" s="150"/>
      <c r="N671" s="150"/>
      <c r="O671" s="150"/>
      <c r="P671" s="150"/>
      <c r="Q671" s="150"/>
      <c r="R671" s="150"/>
      <c r="S671" s="150"/>
      <c r="T671" s="150"/>
      <c r="U671" s="150"/>
      <c r="V671" s="150"/>
      <c r="W671" s="150"/>
      <c r="X671" s="150"/>
      <c r="Y671" s="150"/>
      <c r="Z671" s="150"/>
      <c r="AA671" s="150"/>
      <c r="CI671" s="1"/>
    </row>
    <row r="672" spans="1:87" x14ac:dyDescent="0.25">
      <c r="A672" s="5" t="s">
        <v>413</v>
      </c>
      <c r="B672" s="5" t="s">
        <v>623</v>
      </c>
      <c r="C672" s="5" t="s">
        <v>462</v>
      </c>
      <c r="D672" s="5" t="s">
        <v>460</v>
      </c>
      <c r="E672" s="52">
        <f t="shared" ca="1" si="10"/>
        <v>24984</v>
      </c>
      <c r="F672" s="5">
        <v>49</v>
      </c>
      <c r="G672" s="50">
        <v>25343</v>
      </c>
      <c r="H672" s="5">
        <v>350487</v>
      </c>
      <c r="I672" s="50">
        <v>34257</v>
      </c>
      <c r="J672" s="5" t="s">
        <v>412</v>
      </c>
      <c r="K672" s="150"/>
      <c r="L672" s="150"/>
      <c r="M672" s="150"/>
      <c r="N672" s="150"/>
      <c r="O672" s="150"/>
      <c r="P672" s="150"/>
      <c r="Q672" s="150"/>
      <c r="R672" s="150"/>
      <c r="S672" s="150"/>
      <c r="T672" s="150"/>
      <c r="U672" s="150"/>
      <c r="V672" s="150"/>
      <c r="W672" s="150"/>
      <c r="X672" s="150"/>
      <c r="Y672" s="150"/>
      <c r="Z672" s="150"/>
      <c r="AA672" s="150"/>
      <c r="CI672" s="1"/>
    </row>
    <row r="673" spans="1:87" x14ac:dyDescent="0.25">
      <c r="A673" s="5" t="s">
        <v>454</v>
      </c>
      <c r="B673" s="5" t="s">
        <v>426</v>
      </c>
      <c r="C673" s="5" t="s">
        <v>472</v>
      </c>
      <c r="D673" s="5" t="s">
        <v>846</v>
      </c>
      <c r="E673" s="52">
        <f t="shared" ca="1" si="10"/>
        <v>18936</v>
      </c>
      <c r="F673" s="5">
        <v>52</v>
      </c>
      <c r="G673" s="50">
        <v>24187</v>
      </c>
      <c r="H673" s="5">
        <v>350399</v>
      </c>
      <c r="I673" s="50">
        <v>33994</v>
      </c>
      <c r="J673" s="5" t="s">
        <v>412</v>
      </c>
      <c r="K673" s="150"/>
      <c r="L673" s="150"/>
      <c r="M673" s="150"/>
      <c r="N673" s="150"/>
      <c r="O673" s="150"/>
      <c r="P673" s="150"/>
      <c r="Q673" s="150"/>
      <c r="R673" s="150"/>
      <c r="S673" s="150"/>
      <c r="T673" s="150"/>
      <c r="U673" s="150"/>
      <c r="V673" s="150"/>
      <c r="W673" s="150"/>
      <c r="X673" s="150"/>
      <c r="Y673" s="150"/>
      <c r="Z673" s="150"/>
      <c r="AA673" s="150"/>
      <c r="CI673" s="1"/>
    </row>
    <row r="674" spans="1:87" x14ac:dyDescent="0.25">
      <c r="A674" s="5" t="s">
        <v>413</v>
      </c>
      <c r="B674" s="5" t="s">
        <v>586</v>
      </c>
      <c r="C674" s="5" t="s">
        <v>596</v>
      </c>
      <c r="D674" s="5" t="s">
        <v>411</v>
      </c>
      <c r="E674" s="52">
        <f t="shared" ca="1" si="10"/>
        <v>21936</v>
      </c>
      <c r="F674" s="5">
        <v>49</v>
      </c>
      <c r="G674" s="50">
        <v>25358</v>
      </c>
      <c r="H674" s="5">
        <v>350618</v>
      </c>
      <c r="I674" s="50">
        <v>34109</v>
      </c>
      <c r="J674" s="5" t="s">
        <v>412</v>
      </c>
      <c r="K674" s="150"/>
      <c r="L674" s="150"/>
      <c r="M674" s="150"/>
      <c r="N674" s="150"/>
      <c r="O674" s="150"/>
      <c r="P674" s="150"/>
      <c r="Q674" s="150"/>
      <c r="R674" s="150"/>
      <c r="S674" s="150"/>
      <c r="T674" s="150"/>
      <c r="U674" s="150"/>
      <c r="V674" s="150"/>
      <c r="W674" s="150"/>
      <c r="X674" s="150"/>
      <c r="Y674" s="150"/>
      <c r="Z674" s="150"/>
      <c r="AA674" s="150"/>
      <c r="CI674" s="1"/>
    </row>
    <row r="675" spans="1:87" x14ac:dyDescent="0.25">
      <c r="A675" s="5" t="s">
        <v>413</v>
      </c>
      <c r="B675" s="5" t="s">
        <v>531</v>
      </c>
      <c r="C675" s="5" t="s">
        <v>477</v>
      </c>
      <c r="D675" s="5" t="s">
        <v>743</v>
      </c>
      <c r="E675" s="52">
        <f t="shared" ca="1" si="10"/>
        <v>28536</v>
      </c>
      <c r="F675" s="5">
        <v>48</v>
      </c>
      <c r="G675" s="50">
        <v>25752</v>
      </c>
      <c r="H675" s="5">
        <v>350590</v>
      </c>
      <c r="I675" s="50">
        <v>34224</v>
      </c>
      <c r="J675" s="5" t="s">
        <v>412</v>
      </c>
      <c r="K675" s="150"/>
      <c r="L675" s="150"/>
      <c r="M675" s="150"/>
      <c r="N675" s="150"/>
      <c r="O675" s="150"/>
      <c r="P675" s="150"/>
      <c r="Q675" s="150"/>
      <c r="R675" s="150"/>
      <c r="S675" s="150"/>
      <c r="T675" s="150"/>
      <c r="U675" s="150"/>
      <c r="V675" s="150"/>
      <c r="W675" s="150"/>
      <c r="X675" s="150"/>
      <c r="Y675" s="150"/>
      <c r="Z675" s="150"/>
      <c r="AA675" s="150"/>
      <c r="CI675" s="1"/>
    </row>
    <row r="676" spans="1:87" x14ac:dyDescent="0.25">
      <c r="A676" s="5" t="s">
        <v>408</v>
      </c>
      <c r="B676" s="5" t="s">
        <v>511</v>
      </c>
      <c r="C676" s="5" t="s">
        <v>556</v>
      </c>
      <c r="D676" s="5" t="s">
        <v>536</v>
      </c>
      <c r="E676" s="52">
        <f t="shared" ca="1" si="10"/>
        <v>21504</v>
      </c>
      <c r="F676" s="5">
        <v>52</v>
      </c>
      <c r="G676" s="50">
        <v>24256</v>
      </c>
      <c r="H676" s="5">
        <v>350372</v>
      </c>
      <c r="I676" s="50">
        <v>34062</v>
      </c>
      <c r="J676" s="5" t="s">
        <v>412</v>
      </c>
      <c r="K676" s="150"/>
      <c r="L676" s="150"/>
      <c r="M676" s="150"/>
      <c r="N676" s="150"/>
      <c r="O676" s="150"/>
      <c r="P676" s="150"/>
      <c r="Q676" s="150"/>
      <c r="R676" s="150"/>
      <c r="S676" s="150"/>
      <c r="T676" s="150"/>
      <c r="U676" s="150"/>
      <c r="V676" s="150"/>
      <c r="W676" s="150"/>
      <c r="X676" s="150"/>
      <c r="Y676" s="150"/>
      <c r="Z676" s="150"/>
      <c r="AA676" s="150"/>
      <c r="CI676" s="1"/>
    </row>
    <row r="677" spans="1:87" x14ac:dyDescent="0.25">
      <c r="A677" s="5" t="s">
        <v>454</v>
      </c>
      <c r="B677" s="5" t="s">
        <v>526</v>
      </c>
      <c r="C677" s="5" t="s">
        <v>752</v>
      </c>
      <c r="D677" s="5" t="s">
        <v>601</v>
      </c>
      <c r="E677" s="52">
        <f t="shared" ca="1" si="10"/>
        <v>23352</v>
      </c>
      <c r="F677" s="5">
        <v>48</v>
      </c>
      <c r="G677" s="50">
        <v>25792</v>
      </c>
      <c r="H677" s="5">
        <v>350483</v>
      </c>
      <c r="I677" s="50">
        <v>34016</v>
      </c>
      <c r="J677" s="5" t="s">
        <v>412</v>
      </c>
      <c r="K677" s="150"/>
      <c r="L677" s="150"/>
      <c r="M677" s="150"/>
      <c r="N677" s="150"/>
      <c r="O677" s="150"/>
      <c r="P677" s="150"/>
      <c r="Q677" s="150"/>
      <c r="R677" s="150"/>
      <c r="S677" s="150"/>
      <c r="T677" s="150"/>
      <c r="U677" s="150"/>
      <c r="V677" s="150"/>
      <c r="W677" s="150"/>
      <c r="X677" s="150"/>
      <c r="Y677" s="150"/>
      <c r="Z677" s="150"/>
      <c r="AA677" s="150"/>
      <c r="CI677" s="1"/>
    </row>
    <row r="678" spans="1:87" x14ac:dyDescent="0.25">
      <c r="A678" s="5" t="s">
        <v>413</v>
      </c>
      <c r="B678" s="5" t="s">
        <v>626</v>
      </c>
      <c r="C678" s="5" t="s">
        <v>847</v>
      </c>
      <c r="D678" s="5" t="s">
        <v>473</v>
      </c>
      <c r="E678" s="52">
        <f t="shared" ca="1" si="10"/>
        <v>26580</v>
      </c>
      <c r="F678" s="5">
        <v>46</v>
      </c>
      <c r="G678" s="50">
        <v>26554</v>
      </c>
      <c r="H678" s="5">
        <v>561039</v>
      </c>
      <c r="I678" s="50">
        <v>34057</v>
      </c>
      <c r="J678" s="5" t="s">
        <v>412</v>
      </c>
      <c r="K678" s="150"/>
      <c r="L678" s="150"/>
      <c r="M678" s="150"/>
      <c r="N678" s="150"/>
      <c r="O678" s="150"/>
      <c r="P678" s="150"/>
      <c r="Q678" s="150"/>
      <c r="R678" s="150"/>
      <c r="S678" s="150"/>
      <c r="T678" s="150"/>
      <c r="U678" s="150"/>
      <c r="V678" s="150"/>
      <c r="W678" s="150"/>
      <c r="X678" s="150"/>
      <c r="Y678" s="150"/>
      <c r="Z678" s="150"/>
      <c r="AA678" s="150"/>
      <c r="CI678" s="1"/>
    </row>
    <row r="679" spans="1:87" x14ac:dyDescent="0.25">
      <c r="A679" s="5" t="s">
        <v>413</v>
      </c>
      <c r="B679" s="5" t="s">
        <v>488</v>
      </c>
      <c r="C679" s="5" t="s">
        <v>790</v>
      </c>
      <c r="D679" s="5" t="s">
        <v>778</v>
      </c>
      <c r="E679" s="52">
        <f t="shared" ca="1" si="10"/>
        <v>20268</v>
      </c>
      <c r="F679" s="5">
        <v>46</v>
      </c>
      <c r="G679" s="50">
        <v>26422</v>
      </c>
      <c r="H679" s="5">
        <v>351051</v>
      </c>
      <c r="I679" s="50">
        <v>34064</v>
      </c>
      <c r="J679" s="5" t="s">
        <v>412</v>
      </c>
      <c r="K679" s="150"/>
      <c r="L679" s="150"/>
      <c r="M679" s="150"/>
      <c r="N679" s="150"/>
      <c r="O679" s="150"/>
      <c r="P679" s="150"/>
      <c r="Q679" s="150"/>
      <c r="R679" s="150"/>
      <c r="S679" s="150"/>
      <c r="T679" s="150"/>
      <c r="U679" s="150"/>
      <c r="V679" s="150"/>
      <c r="W679" s="150"/>
      <c r="X679" s="150"/>
      <c r="Y679" s="150"/>
      <c r="Z679" s="150"/>
      <c r="AA679" s="150"/>
      <c r="CI679" s="1"/>
    </row>
    <row r="680" spans="1:87" x14ac:dyDescent="0.25">
      <c r="A680" s="5" t="s">
        <v>413</v>
      </c>
      <c r="B680" s="5" t="s">
        <v>503</v>
      </c>
      <c r="C680" s="5" t="s">
        <v>824</v>
      </c>
      <c r="D680" s="5" t="s">
        <v>433</v>
      </c>
      <c r="E680" s="52">
        <f t="shared" ca="1" si="10"/>
        <v>21084</v>
      </c>
      <c r="F680" s="5">
        <v>49</v>
      </c>
      <c r="G680" s="50">
        <v>25242</v>
      </c>
      <c r="H680" s="5">
        <v>561036</v>
      </c>
      <c r="I680" s="50">
        <v>34123</v>
      </c>
      <c r="J680" s="5" t="s">
        <v>412</v>
      </c>
      <c r="K680" s="150"/>
      <c r="L680" s="150"/>
      <c r="M680" s="150"/>
      <c r="N680" s="150"/>
      <c r="O680" s="150"/>
      <c r="P680" s="150"/>
      <c r="Q680" s="150"/>
      <c r="R680" s="150"/>
      <c r="S680" s="150"/>
      <c r="T680" s="150"/>
      <c r="U680" s="150"/>
      <c r="V680" s="150"/>
      <c r="W680" s="150"/>
      <c r="X680" s="150"/>
      <c r="Y680" s="150"/>
      <c r="Z680" s="150"/>
      <c r="AA680" s="150"/>
      <c r="CI680" s="1"/>
    </row>
    <row r="681" spans="1:87" x14ac:dyDescent="0.25">
      <c r="A681" s="5" t="s">
        <v>408</v>
      </c>
      <c r="B681" s="5" t="s">
        <v>499</v>
      </c>
      <c r="C681" s="5" t="s">
        <v>630</v>
      </c>
      <c r="D681" s="5" t="s">
        <v>416</v>
      </c>
      <c r="E681" s="52">
        <f t="shared" ca="1" si="10"/>
        <v>26136</v>
      </c>
      <c r="F681" s="5">
        <v>52</v>
      </c>
      <c r="G681" s="50">
        <v>24192</v>
      </c>
      <c r="H681" s="5">
        <v>561040</v>
      </c>
      <c r="I681" s="50">
        <v>34054</v>
      </c>
      <c r="J681" s="5" t="s">
        <v>412</v>
      </c>
      <c r="K681" s="150"/>
      <c r="L681" s="150"/>
      <c r="M681" s="150"/>
      <c r="N681" s="150"/>
      <c r="O681" s="150"/>
      <c r="P681" s="150"/>
      <c r="Q681" s="150"/>
      <c r="R681" s="150"/>
      <c r="S681" s="150"/>
      <c r="T681" s="150"/>
      <c r="U681" s="150"/>
      <c r="V681" s="150"/>
      <c r="W681" s="150"/>
      <c r="X681" s="150"/>
      <c r="Y681" s="150"/>
      <c r="Z681" s="150"/>
      <c r="AA681" s="150"/>
      <c r="CI681" s="1"/>
    </row>
    <row r="682" spans="1:87" x14ac:dyDescent="0.25">
      <c r="A682" s="5" t="s">
        <v>408</v>
      </c>
      <c r="B682" s="5" t="s">
        <v>526</v>
      </c>
      <c r="C682" s="5" t="s">
        <v>542</v>
      </c>
      <c r="D682" s="5" t="s">
        <v>747</v>
      </c>
      <c r="E682" s="52">
        <f t="shared" ca="1" si="10"/>
        <v>30576</v>
      </c>
      <c r="F682" s="5">
        <v>51</v>
      </c>
      <c r="G682" s="50">
        <v>24688</v>
      </c>
      <c r="H682" s="5">
        <v>561056</v>
      </c>
      <c r="I682" s="50">
        <v>33995</v>
      </c>
      <c r="J682" s="5" t="s">
        <v>412</v>
      </c>
      <c r="K682" s="150"/>
      <c r="L682" s="150"/>
      <c r="M682" s="150"/>
      <c r="N682" s="150"/>
      <c r="O682" s="150"/>
      <c r="P682" s="150"/>
      <c r="Q682" s="150"/>
      <c r="R682" s="150"/>
      <c r="S682" s="150"/>
      <c r="T682" s="150"/>
      <c r="U682" s="150"/>
      <c r="V682" s="150"/>
      <c r="W682" s="150"/>
      <c r="X682" s="150"/>
      <c r="Y682" s="150"/>
      <c r="Z682" s="150"/>
      <c r="AA682" s="150"/>
      <c r="CI682" s="1"/>
    </row>
    <row r="683" spans="1:87" x14ac:dyDescent="0.25">
      <c r="A683" s="5" t="s">
        <v>413</v>
      </c>
      <c r="B683" s="5" t="s">
        <v>652</v>
      </c>
      <c r="C683" s="5" t="s">
        <v>633</v>
      </c>
      <c r="D683" s="5" t="s">
        <v>837</v>
      </c>
      <c r="E683" s="52">
        <f t="shared" ca="1" si="10"/>
        <v>26208</v>
      </c>
      <c r="F683" s="5">
        <v>49</v>
      </c>
      <c r="G683" s="50">
        <v>25270</v>
      </c>
      <c r="H683" s="5">
        <v>350121</v>
      </c>
      <c r="I683" s="50">
        <v>34249</v>
      </c>
      <c r="J683" s="5" t="s">
        <v>417</v>
      </c>
      <c r="K683" s="150"/>
      <c r="L683" s="150"/>
      <c r="M683" s="150"/>
      <c r="N683" s="150"/>
      <c r="O683" s="150"/>
      <c r="P683" s="150"/>
      <c r="Q683" s="150"/>
      <c r="R683" s="150"/>
      <c r="S683" s="150"/>
      <c r="T683" s="150"/>
      <c r="U683" s="150"/>
      <c r="V683" s="150"/>
      <c r="W683" s="150"/>
      <c r="X683" s="150"/>
      <c r="Y683" s="150"/>
      <c r="Z683" s="150"/>
      <c r="AA683" s="150"/>
      <c r="CI683" s="1"/>
    </row>
    <row r="684" spans="1:87" x14ac:dyDescent="0.25">
      <c r="A684" s="5" t="s">
        <v>413</v>
      </c>
      <c r="B684" s="5" t="s">
        <v>694</v>
      </c>
      <c r="C684" s="5" t="s">
        <v>472</v>
      </c>
      <c r="D684" s="5" t="s">
        <v>473</v>
      </c>
      <c r="E684" s="52">
        <f t="shared" ca="1" si="10"/>
        <v>28668</v>
      </c>
      <c r="F684" s="5">
        <v>47</v>
      </c>
      <c r="G684" s="50">
        <v>26044</v>
      </c>
      <c r="H684" s="5">
        <v>350701</v>
      </c>
      <c r="I684" s="50">
        <v>34311</v>
      </c>
      <c r="J684" s="5" t="s">
        <v>417</v>
      </c>
      <c r="K684" s="150"/>
      <c r="L684" s="150"/>
      <c r="M684" s="150"/>
      <c r="N684" s="150"/>
      <c r="O684" s="150"/>
      <c r="P684" s="150"/>
      <c r="Q684" s="150"/>
      <c r="R684" s="150"/>
      <c r="S684" s="150"/>
      <c r="T684" s="150"/>
      <c r="U684" s="150"/>
      <c r="V684" s="150"/>
      <c r="W684" s="150"/>
      <c r="X684" s="150"/>
      <c r="Y684" s="150"/>
      <c r="Z684" s="150"/>
      <c r="AA684" s="150"/>
      <c r="CI684" s="1"/>
    </row>
    <row r="685" spans="1:87" x14ac:dyDescent="0.25">
      <c r="A685" s="5" t="s">
        <v>454</v>
      </c>
      <c r="B685" s="5" t="s">
        <v>481</v>
      </c>
      <c r="C685" s="5" t="s">
        <v>844</v>
      </c>
      <c r="D685" s="5" t="s">
        <v>473</v>
      </c>
      <c r="E685" s="52">
        <f t="shared" ca="1" si="10"/>
        <v>29520</v>
      </c>
      <c r="F685" s="5">
        <v>47</v>
      </c>
      <c r="G685" s="50">
        <v>26028</v>
      </c>
      <c r="H685" s="5">
        <v>350856</v>
      </c>
      <c r="I685" s="50">
        <v>34283</v>
      </c>
      <c r="J685" s="5" t="s">
        <v>417</v>
      </c>
      <c r="K685" s="150"/>
      <c r="L685" s="150"/>
      <c r="M685" s="150"/>
      <c r="N685" s="150"/>
      <c r="O685" s="150"/>
      <c r="P685" s="150"/>
      <c r="Q685" s="150"/>
      <c r="R685" s="150"/>
      <c r="S685" s="150"/>
      <c r="T685" s="150"/>
      <c r="U685" s="150"/>
      <c r="V685" s="150"/>
      <c r="W685" s="150"/>
      <c r="X685" s="150"/>
      <c r="Y685" s="150"/>
      <c r="Z685" s="150"/>
      <c r="AA685" s="150"/>
      <c r="CI685" s="1"/>
    </row>
    <row r="686" spans="1:87" x14ac:dyDescent="0.25">
      <c r="A686" s="5" t="s">
        <v>413</v>
      </c>
      <c r="B686" s="5" t="s">
        <v>550</v>
      </c>
      <c r="C686" s="5" t="s">
        <v>844</v>
      </c>
      <c r="D686" s="5" t="s">
        <v>457</v>
      </c>
      <c r="E686" s="52">
        <f t="shared" ca="1" si="10"/>
        <v>19248</v>
      </c>
      <c r="F686" s="5">
        <v>48</v>
      </c>
      <c r="G686" s="50">
        <v>25722</v>
      </c>
      <c r="H686" s="5">
        <v>350556</v>
      </c>
      <c r="I686" s="50">
        <v>34193</v>
      </c>
      <c r="J686" s="5" t="s">
        <v>417</v>
      </c>
      <c r="K686" s="150"/>
      <c r="L686" s="150"/>
      <c r="M686" s="150"/>
      <c r="N686" s="150"/>
      <c r="O686" s="150"/>
      <c r="P686" s="150"/>
      <c r="Q686" s="150"/>
      <c r="R686" s="150"/>
      <c r="S686" s="150"/>
      <c r="T686" s="150"/>
      <c r="U686" s="150"/>
      <c r="V686" s="150"/>
      <c r="W686" s="150"/>
      <c r="X686" s="150"/>
      <c r="Y686" s="150"/>
      <c r="Z686" s="150"/>
      <c r="AA686" s="150"/>
      <c r="CI686" s="1"/>
    </row>
    <row r="687" spans="1:87" x14ac:dyDescent="0.25">
      <c r="A687" s="5" t="s">
        <v>413</v>
      </c>
      <c r="B687" s="5" t="s">
        <v>564</v>
      </c>
      <c r="C687" s="5" t="s">
        <v>523</v>
      </c>
      <c r="D687" s="5" t="s">
        <v>439</v>
      </c>
      <c r="E687" s="52">
        <f t="shared" ca="1" si="10"/>
        <v>28164</v>
      </c>
      <c r="F687" s="5">
        <v>47</v>
      </c>
      <c r="G687" s="50">
        <v>26136</v>
      </c>
      <c r="H687" s="5">
        <v>350558</v>
      </c>
      <c r="I687" s="50">
        <v>34118</v>
      </c>
      <c r="J687" s="5" t="s">
        <v>417</v>
      </c>
      <c r="K687" s="150"/>
      <c r="L687" s="150"/>
      <c r="M687" s="150"/>
      <c r="N687" s="150"/>
      <c r="O687" s="150"/>
      <c r="P687" s="150"/>
      <c r="Q687" s="150"/>
      <c r="R687" s="150"/>
      <c r="S687" s="150"/>
      <c r="T687" s="150"/>
      <c r="U687" s="150"/>
      <c r="V687" s="150"/>
      <c r="W687" s="150"/>
      <c r="X687" s="150"/>
      <c r="Y687" s="150"/>
      <c r="Z687" s="150"/>
      <c r="AA687" s="150"/>
      <c r="CI687" s="1"/>
    </row>
    <row r="688" spans="1:87" x14ac:dyDescent="0.25">
      <c r="A688" s="5" t="s">
        <v>413</v>
      </c>
      <c r="B688" s="5" t="s">
        <v>705</v>
      </c>
      <c r="C688" s="5" t="s">
        <v>848</v>
      </c>
      <c r="D688" s="5" t="s">
        <v>416</v>
      </c>
      <c r="E688" s="52">
        <f t="shared" ca="1" si="10"/>
        <v>23808</v>
      </c>
      <c r="F688" s="5">
        <v>46</v>
      </c>
      <c r="G688" s="50">
        <v>26361</v>
      </c>
      <c r="H688" s="5">
        <v>350752</v>
      </c>
      <c r="I688" s="50">
        <v>34298</v>
      </c>
      <c r="J688" s="5" t="s">
        <v>417</v>
      </c>
      <c r="K688" s="150"/>
      <c r="L688" s="150"/>
      <c r="M688" s="150"/>
      <c r="N688" s="150"/>
      <c r="O688" s="150"/>
      <c r="P688" s="150"/>
      <c r="Q688" s="150"/>
      <c r="R688" s="150"/>
      <c r="S688" s="150"/>
      <c r="T688" s="150"/>
      <c r="U688" s="150"/>
      <c r="V688" s="150"/>
      <c r="W688" s="150"/>
      <c r="X688" s="150"/>
      <c r="Y688" s="150"/>
      <c r="Z688" s="150"/>
      <c r="AA688" s="150"/>
      <c r="CI688" s="1"/>
    </row>
    <row r="689" spans="1:87" x14ac:dyDescent="0.25">
      <c r="A689" s="5" t="s">
        <v>413</v>
      </c>
      <c r="B689" s="5" t="s">
        <v>461</v>
      </c>
      <c r="C689" s="5" t="s">
        <v>472</v>
      </c>
      <c r="D689" s="5" t="s">
        <v>845</v>
      </c>
      <c r="E689" s="52">
        <f t="shared" ca="1" si="10"/>
        <v>23328</v>
      </c>
      <c r="F689" s="5">
        <v>48</v>
      </c>
      <c r="G689" s="50">
        <v>25661</v>
      </c>
      <c r="H689" s="5">
        <v>560989</v>
      </c>
      <c r="I689" s="50">
        <v>34311</v>
      </c>
      <c r="J689" s="5" t="s">
        <v>417</v>
      </c>
      <c r="K689" s="150"/>
      <c r="L689" s="150"/>
      <c r="M689" s="150"/>
      <c r="N689" s="150"/>
      <c r="O689" s="150"/>
      <c r="P689" s="150"/>
      <c r="Q689" s="150"/>
      <c r="R689" s="150"/>
      <c r="S689" s="150"/>
      <c r="T689" s="150"/>
      <c r="U689" s="150"/>
      <c r="V689" s="150"/>
      <c r="W689" s="150"/>
      <c r="X689" s="150"/>
      <c r="Y689" s="150"/>
      <c r="Z689" s="150"/>
      <c r="AA689" s="150"/>
      <c r="CI689" s="1"/>
    </row>
    <row r="690" spans="1:87" x14ac:dyDescent="0.25">
      <c r="A690" s="5" t="s">
        <v>413</v>
      </c>
      <c r="B690" s="5" t="s">
        <v>418</v>
      </c>
      <c r="C690" s="5" t="s">
        <v>781</v>
      </c>
      <c r="D690" s="5" t="s">
        <v>622</v>
      </c>
      <c r="E690" s="52">
        <f t="shared" ca="1" si="10"/>
        <v>24972</v>
      </c>
      <c r="F690" s="5">
        <v>47</v>
      </c>
      <c r="G690" s="50">
        <v>25928</v>
      </c>
      <c r="H690" s="5">
        <v>350562</v>
      </c>
      <c r="I690" s="50">
        <v>34234</v>
      </c>
      <c r="J690" s="5" t="s">
        <v>417</v>
      </c>
      <c r="K690" s="150"/>
      <c r="L690" s="150"/>
      <c r="M690" s="150"/>
      <c r="N690" s="150"/>
      <c r="O690" s="150"/>
      <c r="P690" s="150"/>
      <c r="Q690" s="150"/>
      <c r="R690" s="150"/>
      <c r="S690" s="150"/>
      <c r="T690" s="150"/>
      <c r="U690" s="150"/>
      <c r="V690" s="150"/>
      <c r="W690" s="150"/>
      <c r="X690" s="150"/>
      <c r="Y690" s="150"/>
      <c r="Z690" s="150"/>
      <c r="AA690" s="150"/>
      <c r="CI690" s="1"/>
    </row>
    <row r="691" spans="1:87" x14ac:dyDescent="0.25">
      <c r="A691" s="5" t="s">
        <v>413</v>
      </c>
      <c r="B691" s="5" t="s">
        <v>440</v>
      </c>
      <c r="C691" s="5" t="s">
        <v>510</v>
      </c>
      <c r="D691" s="5" t="s">
        <v>416</v>
      </c>
      <c r="E691" s="52">
        <f t="shared" ca="1" si="10"/>
        <v>25152</v>
      </c>
      <c r="F691" s="5">
        <v>50</v>
      </c>
      <c r="G691" s="50">
        <v>24757</v>
      </c>
      <c r="H691" s="5">
        <v>350230</v>
      </c>
      <c r="I691" s="50">
        <v>34010</v>
      </c>
      <c r="J691" s="5" t="s">
        <v>417</v>
      </c>
      <c r="K691" s="150"/>
      <c r="L691" s="150"/>
      <c r="M691" s="150"/>
      <c r="N691" s="150"/>
      <c r="O691" s="150"/>
      <c r="P691" s="150"/>
      <c r="Q691" s="150"/>
      <c r="R691" s="150"/>
      <c r="S691" s="150"/>
      <c r="T691" s="150"/>
      <c r="U691" s="150"/>
      <c r="V691" s="150"/>
      <c r="W691" s="150"/>
      <c r="X691" s="150"/>
      <c r="Y691" s="150"/>
      <c r="Z691" s="150"/>
      <c r="AA691" s="150"/>
      <c r="CI691" s="1"/>
    </row>
    <row r="692" spans="1:87" x14ac:dyDescent="0.25">
      <c r="A692" s="5" t="s">
        <v>413</v>
      </c>
      <c r="B692" s="5" t="s">
        <v>615</v>
      </c>
      <c r="C692" s="5" t="s">
        <v>669</v>
      </c>
      <c r="D692" s="5" t="s">
        <v>416</v>
      </c>
      <c r="E692" s="52">
        <f t="shared" ca="1" si="10"/>
        <v>20856</v>
      </c>
      <c r="F692" s="5">
        <v>49</v>
      </c>
      <c r="G692" s="50">
        <v>25298</v>
      </c>
      <c r="H692" s="5">
        <v>350786</v>
      </c>
      <c r="I692" s="50">
        <v>34124</v>
      </c>
      <c r="J692" s="5" t="s">
        <v>417</v>
      </c>
      <c r="K692" s="150"/>
      <c r="L692" s="150"/>
      <c r="M692" s="150"/>
      <c r="N692" s="150"/>
      <c r="O692" s="150"/>
      <c r="P692" s="150"/>
      <c r="Q692" s="150"/>
      <c r="R692" s="150"/>
      <c r="S692" s="150"/>
      <c r="T692" s="150"/>
      <c r="U692" s="150"/>
      <c r="V692" s="150"/>
      <c r="W692" s="150"/>
      <c r="X692" s="150"/>
      <c r="Y692" s="150"/>
      <c r="Z692" s="150"/>
      <c r="AA692" s="150"/>
      <c r="CI692" s="1"/>
    </row>
    <row r="693" spans="1:87" x14ac:dyDescent="0.25">
      <c r="A693" s="5" t="s">
        <v>413</v>
      </c>
      <c r="B693" s="5" t="s">
        <v>625</v>
      </c>
      <c r="C693" s="5" t="s">
        <v>475</v>
      </c>
      <c r="D693" s="5" t="s">
        <v>442</v>
      </c>
      <c r="E693" s="52">
        <f t="shared" ca="1" si="10"/>
        <v>27768</v>
      </c>
      <c r="F693" s="5">
        <v>48</v>
      </c>
      <c r="G693" s="50">
        <v>25643</v>
      </c>
      <c r="H693" s="5">
        <v>350115</v>
      </c>
      <c r="I693" s="50">
        <v>34106</v>
      </c>
      <c r="J693" s="5" t="s">
        <v>417</v>
      </c>
      <c r="K693" s="150"/>
      <c r="L693" s="150"/>
      <c r="M693" s="150"/>
      <c r="N693" s="150"/>
      <c r="O693" s="150"/>
      <c r="P693" s="150"/>
      <c r="Q693" s="150"/>
      <c r="R693" s="150"/>
      <c r="S693" s="150"/>
      <c r="T693" s="150"/>
      <c r="U693" s="150"/>
      <c r="V693" s="150"/>
      <c r="W693" s="150"/>
      <c r="X693" s="150"/>
      <c r="Y693" s="150"/>
      <c r="Z693" s="150"/>
      <c r="AA693" s="150"/>
      <c r="CI693" s="1"/>
    </row>
    <row r="694" spans="1:87" x14ac:dyDescent="0.25">
      <c r="A694" s="5" t="s">
        <v>408</v>
      </c>
      <c r="B694" s="5" t="s">
        <v>639</v>
      </c>
      <c r="C694" s="5" t="s">
        <v>191</v>
      </c>
      <c r="D694" s="5" t="s">
        <v>470</v>
      </c>
      <c r="E694" s="52">
        <f t="shared" ca="1" si="10"/>
        <v>21108</v>
      </c>
      <c r="F694" s="5">
        <v>53</v>
      </c>
      <c r="G694" s="50">
        <v>23905</v>
      </c>
      <c r="H694" s="5">
        <v>350388</v>
      </c>
      <c r="I694" s="50">
        <v>34123</v>
      </c>
      <c r="J694" s="5" t="s">
        <v>417</v>
      </c>
      <c r="K694" s="150"/>
      <c r="L694" s="150"/>
      <c r="M694" s="150"/>
      <c r="N694" s="150"/>
      <c r="O694" s="150"/>
      <c r="P694" s="150"/>
      <c r="Q694" s="150"/>
      <c r="R694" s="150"/>
      <c r="S694" s="150"/>
      <c r="T694" s="150"/>
      <c r="U694" s="150"/>
      <c r="V694" s="150"/>
      <c r="W694" s="150"/>
      <c r="X694" s="150"/>
      <c r="Y694" s="150"/>
      <c r="Z694" s="150"/>
      <c r="AA694" s="150"/>
      <c r="CI694" s="1"/>
    </row>
    <row r="695" spans="1:87" x14ac:dyDescent="0.25">
      <c r="A695" s="5" t="s">
        <v>413</v>
      </c>
      <c r="B695" s="5" t="s">
        <v>544</v>
      </c>
      <c r="C695" s="5" t="s">
        <v>640</v>
      </c>
      <c r="D695" s="5" t="s">
        <v>846</v>
      </c>
      <c r="E695" s="52">
        <f t="shared" ca="1" si="10"/>
        <v>29916</v>
      </c>
      <c r="F695" s="5">
        <v>48</v>
      </c>
      <c r="G695" s="50">
        <v>25594</v>
      </c>
      <c r="H695" s="5">
        <v>350816</v>
      </c>
      <c r="I695" s="50">
        <v>34094</v>
      </c>
      <c r="J695" s="5" t="s">
        <v>417</v>
      </c>
      <c r="K695" s="150"/>
      <c r="L695" s="150"/>
      <c r="M695" s="150"/>
      <c r="N695" s="150"/>
      <c r="O695" s="150"/>
      <c r="P695" s="150"/>
      <c r="Q695" s="150"/>
      <c r="R695" s="150"/>
      <c r="S695" s="150"/>
      <c r="T695" s="150"/>
      <c r="U695" s="150"/>
      <c r="V695" s="150"/>
      <c r="W695" s="150"/>
      <c r="X695" s="150"/>
      <c r="Y695" s="150"/>
      <c r="Z695" s="150"/>
      <c r="AA695" s="150"/>
      <c r="CI695" s="1"/>
    </row>
    <row r="696" spans="1:87" x14ac:dyDescent="0.25">
      <c r="A696" s="5" t="s">
        <v>413</v>
      </c>
      <c r="B696" s="5" t="s">
        <v>483</v>
      </c>
      <c r="C696" s="5" t="s">
        <v>849</v>
      </c>
      <c r="D696" s="5" t="s">
        <v>416</v>
      </c>
      <c r="E696" s="52">
        <f t="shared" ca="1" si="10"/>
        <v>21732</v>
      </c>
      <c r="F696" s="5">
        <v>48</v>
      </c>
      <c r="G696" s="50">
        <v>25722</v>
      </c>
      <c r="H696" s="5">
        <v>350119</v>
      </c>
      <c r="I696" s="50">
        <v>34678</v>
      </c>
      <c r="J696" s="5" t="s">
        <v>417</v>
      </c>
      <c r="K696" s="150"/>
      <c r="L696" s="150"/>
      <c r="M696" s="150"/>
      <c r="N696" s="150"/>
      <c r="O696" s="150"/>
      <c r="P696" s="150"/>
      <c r="Q696" s="150"/>
      <c r="R696" s="150"/>
      <c r="S696" s="150"/>
      <c r="T696" s="150"/>
      <c r="U696" s="150"/>
      <c r="V696" s="150"/>
      <c r="W696" s="150"/>
      <c r="X696" s="150"/>
      <c r="Y696" s="150"/>
      <c r="Z696" s="150"/>
      <c r="AA696" s="150"/>
      <c r="CI696" s="1"/>
    </row>
    <row r="697" spans="1:87" x14ac:dyDescent="0.25">
      <c r="A697" s="5" t="s">
        <v>413</v>
      </c>
      <c r="B697" s="5" t="s">
        <v>511</v>
      </c>
      <c r="C697" s="5" t="s">
        <v>588</v>
      </c>
      <c r="D697" s="5" t="s">
        <v>850</v>
      </c>
      <c r="E697" s="52">
        <f t="shared" ca="1" si="10"/>
        <v>29472</v>
      </c>
      <c r="F697" s="5">
        <v>51</v>
      </c>
      <c r="G697" s="50">
        <v>24604</v>
      </c>
      <c r="H697" s="5">
        <v>350819</v>
      </c>
      <c r="I697" s="50">
        <v>34342</v>
      </c>
      <c r="J697" s="5" t="s">
        <v>417</v>
      </c>
      <c r="K697" s="150"/>
      <c r="L697" s="150"/>
      <c r="M697" s="150"/>
      <c r="N697" s="150"/>
      <c r="O697" s="150"/>
      <c r="P697" s="150"/>
      <c r="Q697" s="150"/>
      <c r="R697" s="150"/>
      <c r="S697" s="150"/>
      <c r="T697" s="150"/>
      <c r="U697" s="150"/>
      <c r="V697" s="150"/>
      <c r="W697" s="150"/>
      <c r="X697" s="150"/>
      <c r="Y697" s="150"/>
      <c r="Z697" s="150"/>
      <c r="AA697" s="150"/>
      <c r="CI697" s="1"/>
    </row>
    <row r="698" spans="1:87" x14ac:dyDescent="0.25">
      <c r="A698" s="5" t="s">
        <v>413</v>
      </c>
      <c r="B698" s="5" t="s">
        <v>645</v>
      </c>
      <c r="C698" s="5" t="s">
        <v>750</v>
      </c>
      <c r="D698" s="5" t="s">
        <v>433</v>
      </c>
      <c r="E698" s="52">
        <f t="shared" ca="1" si="10"/>
        <v>20544</v>
      </c>
      <c r="F698" s="5">
        <v>48</v>
      </c>
      <c r="G698" s="50">
        <v>25656</v>
      </c>
      <c r="H698" s="5">
        <v>350624</v>
      </c>
      <c r="I698" s="50">
        <v>34476</v>
      </c>
      <c r="J698" s="5" t="s">
        <v>417</v>
      </c>
      <c r="K698" s="150"/>
      <c r="L698" s="150"/>
      <c r="M698" s="150"/>
      <c r="N698" s="150"/>
      <c r="O698" s="150"/>
      <c r="P698" s="150"/>
      <c r="Q698" s="150"/>
      <c r="R698" s="150"/>
      <c r="S698" s="150"/>
      <c r="T698" s="150"/>
      <c r="U698" s="150"/>
      <c r="V698" s="150"/>
      <c r="W698" s="150"/>
      <c r="X698" s="150"/>
      <c r="Y698" s="150"/>
      <c r="Z698" s="150"/>
      <c r="AA698" s="150"/>
      <c r="CI698" s="1"/>
    </row>
    <row r="699" spans="1:87" x14ac:dyDescent="0.25">
      <c r="A699" s="5" t="s">
        <v>413</v>
      </c>
      <c r="B699" s="5" t="s">
        <v>448</v>
      </c>
      <c r="C699" s="5" t="s">
        <v>840</v>
      </c>
      <c r="D699" s="5" t="s">
        <v>601</v>
      </c>
      <c r="E699" s="52">
        <f t="shared" ca="1" si="10"/>
        <v>22260</v>
      </c>
      <c r="F699" s="5">
        <v>44</v>
      </c>
      <c r="G699" s="50">
        <v>27024</v>
      </c>
      <c r="H699" s="5">
        <v>350823</v>
      </c>
      <c r="I699" s="50">
        <v>34497</v>
      </c>
      <c r="J699" s="5" t="s">
        <v>466</v>
      </c>
      <c r="K699" s="150"/>
      <c r="L699" s="150"/>
      <c r="M699" s="150"/>
      <c r="N699" s="150"/>
      <c r="O699" s="150"/>
      <c r="P699" s="150"/>
      <c r="Q699" s="150"/>
      <c r="R699" s="150"/>
      <c r="S699" s="150"/>
      <c r="T699" s="150"/>
      <c r="U699" s="150"/>
      <c r="V699" s="150"/>
      <c r="W699" s="150"/>
      <c r="X699" s="150"/>
      <c r="Y699" s="150"/>
      <c r="Z699" s="150"/>
      <c r="AA699" s="150"/>
      <c r="CI699" s="1"/>
    </row>
    <row r="700" spans="1:87" x14ac:dyDescent="0.25">
      <c r="A700" s="5" t="s">
        <v>413</v>
      </c>
      <c r="B700" s="5" t="s">
        <v>490</v>
      </c>
      <c r="C700" s="5" t="s">
        <v>848</v>
      </c>
      <c r="D700" s="5" t="s">
        <v>457</v>
      </c>
      <c r="E700" s="52">
        <f t="shared" ca="1" si="10"/>
        <v>19344</v>
      </c>
      <c r="F700" s="5">
        <v>46</v>
      </c>
      <c r="G700" s="50">
        <v>26554</v>
      </c>
      <c r="H700" s="5">
        <v>351049</v>
      </c>
      <c r="I700" s="50">
        <v>34457</v>
      </c>
      <c r="J700" s="5" t="s">
        <v>466</v>
      </c>
      <c r="K700" s="150"/>
      <c r="L700" s="150"/>
      <c r="M700" s="150"/>
      <c r="N700" s="150"/>
      <c r="O700" s="150"/>
      <c r="P700" s="150"/>
      <c r="Q700" s="150"/>
      <c r="R700" s="150"/>
      <c r="S700" s="150"/>
      <c r="T700" s="150"/>
      <c r="U700" s="150"/>
      <c r="V700" s="150"/>
      <c r="W700" s="150"/>
      <c r="X700" s="150"/>
      <c r="Y700" s="150"/>
      <c r="Z700" s="150"/>
      <c r="AA700" s="150"/>
      <c r="CI700" s="1"/>
    </row>
    <row r="701" spans="1:87" x14ac:dyDescent="0.25">
      <c r="A701" s="5" t="s">
        <v>454</v>
      </c>
      <c r="B701" s="5" t="s">
        <v>474</v>
      </c>
      <c r="C701" s="5" t="s">
        <v>640</v>
      </c>
      <c r="D701" s="5" t="s">
        <v>439</v>
      </c>
      <c r="E701" s="52">
        <f t="shared" ca="1" si="10"/>
        <v>22368</v>
      </c>
      <c r="F701" s="5">
        <v>48</v>
      </c>
      <c r="G701" s="50">
        <v>25736</v>
      </c>
      <c r="H701" s="5">
        <v>350018</v>
      </c>
      <c r="I701" s="50">
        <v>34693</v>
      </c>
      <c r="J701" s="5" t="s">
        <v>412</v>
      </c>
      <c r="K701" s="150"/>
      <c r="L701" s="150"/>
      <c r="M701" s="150"/>
      <c r="N701" s="150"/>
      <c r="O701" s="150"/>
      <c r="P701" s="150"/>
      <c r="Q701" s="150"/>
      <c r="R701" s="150"/>
      <c r="S701" s="150"/>
      <c r="T701" s="150"/>
      <c r="U701" s="150"/>
      <c r="V701" s="150"/>
      <c r="W701" s="150"/>
      <c r="X701" s="150"/>
      <c r="Y701" s="150"/>
      <c r="Z701" s="150"/>
      <c r="AA701" s="150"/>
      <c r="CI701" s="1"/>
    </row>
    <row r="702" spans="1:87" x14ac:dyDescent="0.25">
      <c r="A702" s="5" t="s">
        <v>454</v>
      </c>
      <c r="B702" s="5" t="s">
        <v>524</v>
      </c>
      <c r="C702" s="5" t="s">
        <v>757</v>
      </c>
      <c r="D702" s="5" t="s">
        <v>851</v>
      </c>
      <c r="E702" s="52">
        <f t="shared" ca="1" si="10"/>
        <v>21012</v>
      </c>
      <c r="F702" s="5">
        <v>51</v>
      </c>
      <c r="G702" s="50">
        <v>24451</v>
      </c>
      <c r="H702" s="5">
        <v>561057</v>
      </c>
      <c r="I702" s="50">
        <v>34527</v>
      </c>
      <c r="J702" s="5" t="s">
        <v>417</v>
      </c>
      <c r="K702" s="150"/>
      <c r="L702" s="150"/>
      <c r="M702" s="150"/>
      <c r="N702" s="150"/>
      <c r="O702" s="150"/>
      <c r="P702" s="150"/>
      <c r="Q702" s="150"/>
      <c r="R702" s="150"/>
      <c r="S702" s="150"/>
      <c r="T702" s="150"/>
      <c r="U702" s="150"/>
      <c r="V702" s="150"/>
      <c r="W702" s="150"/>
      <c r="X702" s="150"/>
      <c r="Y702" s="150"/>
      <c r="Z702" s="150"/>
      <c r="AA702" s="150"/>
      <c r="CI702" s="1"/>
    </row>
    <row r="703" spans="1:87" x14ac:dyDescent="0.25">
      <c r="A703" s="5" t="s">
        <v>413</v>
      </c>
      <c r="B703" s="5" t="s">
        <v>709</v>
      </c>
      <c r="C703" s="5" t="s">
        <v>515</v>
      </c>
      <c r="D703" s="5" t="s">
        <v>460</v>
      </c>
      <c r="E703" s="52">
        <f t="shared" ca="1" si="10"/>
        <v>18900</v>
      </c>
      <c r="F703" s="5">
        <v>48</v>
      </c>
      <c r="G703" s="50">
        <v>25787</v>
      </c>
      <c r="H703" s="5">
        <v>568140</v>
      </c>
      <c r="I703" s="50">
        <v>34396</v>
      </c>
      <c r="J703" s="5" t="s">
        <v>421</v>
      </c>
      <c r="K703" s="150"/>
      <c r="L703" s="150"/>
      <c r="M703" s="150"/>
      <c r="N703" s="150"/>
      <c r="O703" s="150"/>
      <c r="P703" s="150"/>
      <c r="Q703" s="150"/>
      <c r="R703" s="150"/>
      <c r="S703" s="150"/>
      <c r="T703" s="150"/>
      <c r="U703" s="150"/>
      <c r="V703" s="150"/>
      <c r="W703" s="150"/>
      <c r="X703" s="150"/>
      <c r="Y703" s="150"/>
      <c r="Z703" s="150"/>
      <c r="AA703" s="150"/>
      <c r="CI703" s="1"/>
    </row>
    <row r="704" spans="1:87" x14ac:dyDescent="0.25">
      <c r="A704" s="5" t="s">
        <v>413</v>
      </c>
      <c r="B704" s="5" t="s">
        <v>524</v>
      </c>
      <c r="C704" s="5" t="s">
        <v>682</v>
      </c>
      <c r="D704" s="5" t="s">
        <v>460</v>
      </c>
      <c r="E704" s="52">
        <f t="shared" ca="1" si="10"/>
        <v>20964</v>
      </c>
      <c r="F704" s="5">
        <v>49</v>
      </c>
      <c r="G704" s="50">
        <v>25267</v>
      </c>
      <c r="H704" s="5">
        <v>351132</v>
      </c>
      <c r="I704" s="50">
        <v>34618</v>
      </c>
      <c r="J704" s="5" t="s">
        <v>412</v>
      </c>
      <c r="K704" s="150"/>
      <c r="L704" s="150"/>
      <c r="M704" s="150"/>
      <c r="N704" s="150"/>
      <c r="O704" s="150"/>
      <c r="P704" s="150"/>
      <c r="Q704" s="150"/>
      <c r="R704" s="150"/>
      <c r="S704" s="150"/>
      <c r="T704" s="150"/>
      <c r="U704" s="150"/>
      <c r="V704" s="150"/>
      <c r="W704" s="150"/>
      <c r="X704" s="150"/>
      <c r="Y704" s="150"/>
      <c r="Z704" s="150"/>
      <c r="AA704" s="150"/>
      <c r="CI704" s="1"/>
    </row>
    <row r="705" spans="1:87" x14ac:dyDescent="0.25">
      <c r="A705" s="5" t="s">
        <v>408</v>
      </c>
      <c r="B705" s="5" t="s">
        <v>512</v>
      </c>
      <c r="C705" s="5" t="s">
        <v>527</v>
      </c>
      <c r="D705" s="5" t="s">
        <v>536</v>
      </c>
      <c r="E705" s="52">
        <f t="shared" ca="1" si="10"/>
        <v>18192</v>
      </c>
      <c r="F705" s="5">
        <v>54</v>
      </c>
      <c r="G705" s="50">
        <v>23532</v>
      </c>
      <c r="H705" s="5">
        <v>351346</v>
      </c>
      <c r="I705" s="50">
        <v>34532</v>
      </c>
      <c r="J705" s="5" t="s">
        <v>417</v>
      </c>
      <c r="K705" s="150"/>
      <c r="L705" s="150"/>
      <c r="M705" s="150"/>
      <c r="N705" s="150"/>
      <c r="O705" s="150"/>
      <c r="P705" s="150"/>
      <c r="Q705" s="150"/>
      <c r="R705" s="150"/>
      <c r="S705" s="150"/>
      <c r="T705" s="150"/>
      <c r="U705" s="150"/>
      <c r="V705" s="150"/>
      <c r="W705" s="150"/>
      <c r="X705" s="150"/>
      <c r="Y705" s="150"/>
      <c r="Z705" s="150"/>
      <c r="AA705" s="150"/>
      <c r="CI705" s="1"/>
    </row>
    <row r="706" spans="1:87" x14ac:dyDescent="0.25">
      <c r="A706" s="5" t="s">
        <v>413</v>
      </c>
      <c r="B706" s="5" t="s">
        <v>592</v>
      </c>
      <c r="C706" s="5" t="s">
        <v>566</v>
      </c>
      <c r="D706" s="5" t="s">
        <v>416</v>
      </c>
      <c r="E706" s="52">
        <f t="shared" ca="1" si="10"/>
        <v>25668</v>
      </c>
      <c r="F706" s="5">
        <v>47</v>
      </c>
      <c r="G706" s="50">
        <v>25879</v>
      </c>
      <c r="H706" s="5">
        <v>350702</v>
      </c>
      <c r="I706" s="50">
        <v>34599</v>
      </c>
      <c r="J706" s="5" t="s">
        <v>421</v>
      </c>
      <c r="K706" s="150"/>
      <c r="L706" s="150"/>
      <c r="M706" s="150"/>
      <c r="N706" s="150"/>
      <c r="O706" s="150"/>
      <c r="P706" s="150"/>
      <c r="Q706" s="150"/>
      <c r="R706" s="150"/>
      <c r="S706" s="150"/>
      <c r="T706" s="150"/>
      <c r="U706" s="150"/>
      <c r="V706" s="150"/>
      <c r="W706" s="150"/>
      <c r="X706" s="150"/>
      <c r="Y706" s="150"/>
      <c r="Z706" s="150"/>
      <c r="AA706" s="150"/>
      <c r="CI706" s="1"/>
    </row>
    <row r="707" spans="1:87" x14ac:dyDescent="0.25">
      <c r="A707" s="5" t="s">
        <v>413</v>
      </c>
      <c r="B707" s="5" t="s">
        <v>766</v>
      </c>
      <c r="C707" s="5" t="s">
        <v>824</v>
      </c>
      <c r="D707" s="5" t="s">
        <v>416</v>
      </c>
      <c r="E707" s="52">
        <f t="shared" ca="1" si="10"/>
        <v>23148</v>
      </c>
      <c r="F707" s="5">
        <v>45</v>
      </c>
      <c r="G707" s="50">
        <v>26645</v>
      </c>
      <c r="H707" s="5">
        <v>561065</v>
      </c>
      <c r="I707" s="50">
        <v>34427</v>
      </c>
      <c r="J707" s="5" t="s">
        <v>466</v>
      </c>
      <c r="K707" s="150"/>
      <c r="L707" s="150"/>
      <c r="M707" s="150"/>
      <c r="N707" s="150"/>
      <c r="O707" s="150"/>
      <c r="P707" s="150"/>
      <c r="Q707" s="150"/>
      <c r="R707" s="150"/>
      <c r="S707" s="150"/>
      <c r="T707" s="150"/>
      <c r="U707" s="150"/>
      <c r="V707" s="150"/>
      <c r="W707" s="150"/>
      <c r="X707" s="150"/>
      <c r="Y707" s="150"/>
      <c r="Z707" s="150"/>
      <c r="AA707" s="150"/>
      <c r="CI707" s="1"/>
    </row>
    <row r="708" spans="1:87" x14ac:dyDescent="0.25">
      <c r="A708" s="5" t="s">
        <v>408</v>
      </c>
      <c r="B708" s="5" t="s">
        <v>574</v>
      </c>
      <c r="C708" s="5" t="s">
        <v>779</v>
      </c>
      <c r="D708" s="5" t="s">
        <v>460</v>
      </c>
      <c r="E708" s="52">
        <f t="shared" ca="1" si="10"/>
        <v>18984</v>
      </c>
      <c r="F708" s="5">
        <v>47</v>
      </c>
      <c r="G708" s="50">
        <v>26075</v>
      </c>
      <c r="H708" s="5">
        <v>350440</v>
      </c>
      <c r="I708" s="50">
        <v>34694</v>
      </c>
      <c r="J708" s="5" t="s">
        <v>466</v>
      </c>
      <c r="K708" s="150"/>
      <c r="L708" s="150"/>
      <c r="M708" s="150"/>
      <c r="N708" s="150"/>
      <c r="O708" s="150"/>
      <c r="P708" s="150"/>
      <c r="Q708" s="150"/>
      <c r="R708" s="150"/>
      <c r="S708" s="150"/>
      <c r="T708" s="150"/>
      <c r="U708" s="150"/>
      <c r="V708" s="150"/>
      <c r="W708" s="150"/>
      <c r="X708" s="150"/>
      <c r="Y708" s="150"/>
      <c r="Z708" s="150"/>
      <c r="AA708" s="150"/>
      <c r="CI708" s="1"/>
    </row>
    <row r="709" spans="1:87" x14ac:dyDescent="0.25">
      <c r="A709" s="5" t="s">
        <v>413</v>
      </c>
      <c r="B709" s="5" t="s">
        <v>568</v>
      </c>
      <c r="C709" s="5" t="s">
        <v>475</v>
      </c>
      <c r="D709" s="5" t="s">
        <v>470</v>
      </c>
      <c r="E709" s="52">
        <f t="shared" ca="1" si="10"/>
        <v>25920</v>
      </c>
      <c r="F709" s="5">
        <v>48</v>
      </c>
      <c r="G709" s="50">
        <v>25620</v>
      </c>
      <c r="H709" s="5">
        <v>561037</v>
      </c>
      <c r="I709" s="50">
        <v>34649</v>
      </c>
      <c r="J709" s="5" t="s">
        <v>412</v>
      </c>
      <c r="K709" s="150"/>
      <c r="L709" s="150"/>
      <c r="M709" s="150"/>
      <c r="N709" s="150"/>
      <c r="O709" s="150"/>
      <c r="P709" s="150"/>
      <c r="Q709" s="150"/>
      <c r="R709" s="150"/>
      <c r="S709" s="150"/>
      <c r="T709" s="150"/>
      <c r="U709" s="150"/>
      <c r="V709" s="150"/>
      <c r="W709" s="150"/>
      <c r="X709" s="150"/>
      <c r="Y709" s="150"/>
      <c r="Z709" s="150"/>
      <c r="AA709" s="150"/>
      <c r="CI709" s="1"/>
    </row>
    <row r="710" spans="1:87" x14ac:dyDescent="0.25">
      <c r="A710" s="5" t="s">
        <v>413</v>
      </c>
      <c r="B710" s="5" t="s">
        <v>492</v>
      </c>
      <c r="C710" s="5" t="s">
        <v>456</v>
      </c>
      <c r="D710" s="5" t="s">
        <v>619</v>
      </c>
      <c r="E710" s="52">
        <f t="shared" ca="1" si="10"/>
        <v>22248</v>
      </c>
      <c r="F710" s="5">
        <v>46</v>
      </c>
      <c r="G710" s="50">
        <v>26453</v>
      </c>
      <c r="H710" s="5">
        <v>561063</v>
      </c>
      <c r="I710" s="50">
        <v>34664</v>
      </c>
      <c r="J710" s="5" t="s">
        <v>466</v>
      </c>
      <c r="K710" s="150"/>
      <c r="L710" s="150"/>
      <c r="M710" s="150"/>
      <c r="N710" s="150"/>
      <c r="O710" s="150"/>
      <c r="P710" s="150"/>
      <c r="Q710" s="150"/>
      <c r="R710" s="150"/>
      <c r="S710" s="150"/>
      <c r="T710" s="150"/>
      <c r="U710" s="150"/>
      <c r="V710" s="150"/>
      <c r="W710" s="150"/>
      <c r="X710" s="150"/>
      <c r="Y710" s="150"/>
      <c r="Z710" s="150"/>
      <c r="AA710" s="150"/>
      <c r="CI710" s="1"/>
    </row>
    <row r="711" spans="1:87" x14ac:dyDescent="0.25">
      <c r="A711" s="5" t="s">
        <v>413</v>
      </c>
      <c r="B711" s="5" t="s">
        <v>713</v>
      </c>
      <c r="C711" s="5" t="s">
        <v>529</v>
      </c>
      <c r="D711" s="5" t="s">
        <v>460</v>
      </c>
      <c r="E711" s="52">
        <f t="shared" ca="1" si="10"/>
        <v>24036</v>
      </c>
      <c r="F711" s="5">
        <v>59</v>
      </c>
      <c r="G711" s="50">
        <v>21469</v>
      </c>
      <c r="H711" s="5">
        <v>560957</v>
      </c>
      <c r="I711" s="50">
        <v>34422</v>
      </c>
      <c r="J711" s="5" t="s">
        <v>417</v>
      </c>
      <c r="K711" s="150"/>
      <c r="L711" s="150"/>
      <c r="M711" s="150"/>
      <c r="N711" s="150"/>
      <c r="O711" s="150"/>
      <c r="P711" s="150"/>
      <c r="Q711" s="150"/>
      <c r="R711" s="150"/>
      <c r="S711" s="150"/>
      <c r="T711" s="150"/>
      <c r="U711" s="150"/>
      <c r="V711" s="150"/>
      <c r="W711" s="150"/>
      <c r="X711" s="150"/>
      <c r="Y711" s="150"/>
      <c r="Z711" s="150"/>
      <c r="AA711" s="150"/>
      <c r="CI711" s="1"/>
    </row>
    <row r="712" spans="1:87" x14ac:dyDescent="0.25">
      <c r="A712" s="5" t="s">
        <v>408</v>
      </c>
      <c r="B712" s="5" t="s">
        <v>499</v>
      </c>
      <c r="C712" s="5" t="s">
        <v>621</v>
      </c>
      <c r="D712" s="5" t="s">
        <v>416</v>
      </c>
      <c r="E712" s="52">
        <f t="shared" ca="1" si="10"/>
        <v>26112</v>
      </c>
      <c r="F712" s="5">
        <v>56</v>
      </c>
      <c r="G712" s="50">
        <v>22795</v>
      </c>
      <c r="H712" s="5">
        <v>561058</v>
      </c>
      <c r="I712" s="50">
        <v>34553</v>
      </c>
      <c r="J712" s="5" t="s">
        <v>417</v>
      </c>
      <c r="K712" s="150"/>
      <c r="L712" s="150"/>
      <c r="M712" s="150"/>
      <c r="N712" s="150"/>
      <c r="O712" s="150"/>
      <c r="P712" s="150"/>
      <c r="Q712" s="150"/>
      <c r="R712" s="150"/>
      <c r="S712" s="150"/>
      <c r="T712" s="150"/>
      <c r="U712" s="150"/>
      <c r="V712" s="150"/>
      <c r="W712" s="150"/>
      <c r="X712" s="150"/>
      <c r="Y712" s="150"/>
      <c r="Z712" s="150"/>
      <c r="AA712" s="150"/>
      <c r="CI712" s="1"/>
    </row>
    <row r="713" spans="1:87" x14ac:dyDescent="0.25">
      <c r="A713" s="5" t="s">
        <v>413</v>
      </c>
      <c r="B713" s="5" t="s">
        <v>553</v>
      </c>
      <c r="C713" s="5" t="s">
        <v>750</v>
      </c>
      <c r="D713" s="5" t="s">
        <v>442</v>
      </c>
      <c r="E713" s="52">
        <f t="shared" ca="1" si="10"/>
        <v>20844</v>
      </c>
      <c r="F713" s="5">
        <v>56</v>
      </c>
      <c r="G713" s="50">
        <v>22911</v>
      </c>
      <c r="H713" s="5">
        <v>561061</v>
      </c>
      <c r="I713" s="50">
        <v>34589</v>
      </c>
      <c r="J713" s="5" t="s">
        <v>417</v>
      </c>
      <c r="K713" s="150"/>
      <c r="L713" s="150"/>
      <c r="M713" s="150"/>
      <c r="N713" s="150"/>
      <c r="O713" s="150"/>
      <c r="P713" s="150"/>
      <c r="Q713" s="150"/>
      <c r="R713" s="150"/>
      <c r="S713" s="150"/>
      <c r="T713" s="150"/>
      <c r="U713" s="150"/>
      <c r="V713" s="150"/>
      <c r="W713" s="150"/>
      <c r="X713" s="150"/>
      <c r="Y713" s="150"/>
      <c r="Z713" s="150"/>
      <c r="AA713" s="150"/>
      <c r="CI713" s="1"/>
    </row>
    <row r="714" spans="1:87" x14ac:dyDescent="0.25">
      <c r="A714" s="5" t="s">
        <v>413</v>
      </c>
      <c r="B714" s="5" t="s">
        <v>646</v>
      </c>
      <c r="C714" s="5" t="s">
        <v>88</v>
      </c>
      <c r="D714" s="5" t="s">
        <v>460</v>
      </c>
      <c r="E714" s="52">
        <f t="shared" ca="1" si="10"/>
        <v>23748</v>
      </c>
      <c r="F714" s="5">
        <v>46</v>
      </c>
      <c r="G714" s="50">
        <v>26515</v>
      </c>
      <c r="H714" s="5">
        <v>561062</v>
      </c>
      <c r="I714" s="50">
        <v>34518</v>
      </c>
      <c r="J714" s="5" t="s">
        <v>417</v>
      </c>
      <c r="K714" s="150"/>
      <c r="L714" s="150"/>
      <c r="M714" s="150"/>
      <c r="N714" s="150"/>
      <c r="O714" s="150"/>
      <c r="P714" s="150"/>
      <c r="Q714" s="150"/>
      <c r="R714" s="150"/>
      <c r="S714" s="150"/>
      <c r="T714" s="150"/>
      <c r="U714" s="150"/>
      <c r="V714" s="150"/>
      <c r="W714" s="150"/>
      <c r="X714" s="150"/>
      <c r="Y714" s="150"/>
      <c r="Z714" s="150"/>
      <c r="AA714" s="150"/>
      <c r="CI714" s="1"/>
    </row>
    <row r="715" spans="1:87" x14ac:dyDescent="0.25">
      <c r="A715" s="5" t="s">
        <v>413</v>
      </c>
      <c r="B715" s="5" t="s">
        <v>646</v>
      </c>
      <c r="C715" s="5" t="s">
        <v>510</v>
      </c>
      <c r="D715" s="5" t="s">
        <v>442</v>
      </c>
      <c r="E715" s="52">
        <f t="shared" ca="1" si="10"/>
        <v>29304</v>
      </c>
      <c r="F715" s="5">
        <v>57</v>
      </c>
      <c r="G715" s="50">
        <v>22317</v>
      </c>
      <c r="H715" s="5">
        <v>561068</v>
      </c>
      <c r="I715" s="50">
        <v>34414</v>
      </c>
      <c r="J715" s="5" t="s">
        <v>417</v>
      </c>
      <c r="K715" s="150"/>
      <c r="L715" s="150"/>
      <c r="M715" s="150"/>
      <c r="N715" s="150"/>
      <c r="O715" s="150"/>
      <c r="P715" s="150"/>
      <c r="Q715" s="150"/>
      <c r="R715" s="150"/>
      <c r="S715" s="150"/>
      <c r="T715" s="150"/>
      <c r="U715" s="150"/>
      <c r="V715" s="150"/>
      <c r="W715" s="150"/>
      <c r="X715" s="150"/>
      <c r="Y715" s="150"/>
      <c r="Z715" s="150"/>
      <c r="AA715" s="150"/>
      <c r="CI715" s="1"/>
    </row>
    <row r="716" spans="1:87" x14ac:dyDescent="0.25">
      <c r="A716" s="5" t="s">
        <v>408</v>
      </c>
      <c r="B716" s="5" t="s">
        <v>645</v>
      </c>
      <c r="C716" s="5" t="s">
        <v>573</v>
      </c>
      <c r="D716" s="5" t="s">
        <v>852</v>
      </c>
      <c r="E716" s="52">
        <f t="shared" ca="1" si="10"/>
        <v>21780</v>
      </c>
      <c r="F716" s="5">
        <v>50</v>
      </c>
      <c r="G716" s="50">
        <v>24992</v>
      </c>
      <c r="H716" s="5">
        <v>350493</v>
      </c>
      <c r="I716" s="50">
        <v>34629</v>
      </c>
      <c r="J716" s="5" t="s">
        <v>417</v>
      </c>
      <c r="K716" s="150"/>
      <c r="L716" s="150"/>
      <c r="M716" s="150"/>
      <c r="N716" s="150"/>
      <c r="O716" s="150"/>
      <c r="P716" s="150"/>
      <c r="Q716" s="150"/>
      <c r="R716" s="150"/>
      <c r="S716" s="150"/>
      <c r="T716" s="150"/>
      <c r="U716" s="150"/>
      <c r="V716" s="150"/>
      <c r="W716" s="150"/>
      <c r="X716" s="150"/>
      <c r="Y716" s="150"/>
      <c r="Z716" s="150"/>
      <c r="AA716" s="150"/>
      <c r="CI716" s="1"/>
    </row>
    <row r="717" spans="1:87" x14ac:dyDescent="0.25">
      <c r="A717" s="5" t="s">
        <v>408</v>
      </c>
      <c r="B717" s="5" t="s">
        <v>594</v>
      </c>
      <c r="C717" s="5" t="s">
        <v>552</v>
      </c>
      <c r="D717" s="5" t="s">
        <v>473</v>
      </c>
      <c r="E717" s="52">
        <f t="shared" ca="1" si="10"/>
        <v>20136</v>
      </c>
      <c r="F717" s="5">
        <v>53</v>
      </c>
      <c r="G717" s="50">
        <v>23817</v>
      </c>
      <c r="H717" s="5">
        <v>350497</v>
      </c>
      <c r="I717" s="50">
        <v>34444</v>
      </c>
      <c r="J717" s="5" t="s">
        <v>417</v>
      </c>
      <c r="K717" s="150"/>
      <c r="L717" s="150"/>
      <c r="M717" s="150"/>
      <c r="N717" s="150"/>
      <c r="O717" s="150"/>
      <c r="P717" s="150"/>
      <c r="Q717" s="150"/>
      <c r="R717" s="150"/>
      <c r="S717" s="150"/>
      <c r="T717" s="150"/>
      <c r="U717" s="150"/>
      <c r="V717" s="150"/>
      <c r="W717" s="150"/>
      <c r="X717" s="150"/>
      <c r="Y717" s="150"/>
      <c r="Z717" s="150"/>
      <c r="AA717" s="150"/>
      <c r="CI717" s="1"/>
    </row>
    <row r="718" spans="1:87" x14ac:dyDescent="0.25">
      <c r="A718" s="5" t="s">
        <v>408</v>
      </c>
      <c r="B718" s="5" t="s">
        <v>662</v>
      </c>
      <c r="C718" s="5" t="s">
        <v>853</v>
      </c>
      <c r="D718" s="5" t="s">
        <v>473</v>
      </c>
      <c r="E718" s="52">
        <f t="shared" ca="1" si="10"/>
        <v>26520</v>
      </c>
      <c r="F718" s="5">
        <v>49</v>
      </c>
      <c r="G718" s="50">
        <v>25260</v>
      </c>
      <c r="H718" s="5">
        <v>351268</v>
      </c>
      <c r="I718" s="50">
        <v>34432</v>
      </c>
      <c r="J718" s="5" t="s">
        <v>466</v>
      </c>
      <c r="K718" s="150"/>
      <c r="L718" s="150"/>
      <c r="M718" s="150"/>
      <c r="N718" s="150"/>
      <c r="O718" s="150"/>
      <c r="P718" s="150"/>
      <c r="Q718" s="150"/>
      <c r="R718" s="150"/>
      <c r="S718" s="150"/>
      <c r="T718" s="150"/>
      <c r="U718" s="150"/>
      <c r="V718" s="150"/>
      <c r="W718" s="150"/>
      <c r="X718" s="150"/>
      <c r="Y718" s="150"/>
      <c r="Z718" s="150"/>
      <c r="AA718" s="150"/>
      <c r="CI718" s="1"/>
    </row>
    <row r="719" spans="1:87" x14ac:dyDescent="0.25">
      <c r="A719" s="5" t="s">
        <v>413</v>
      </c>
      <c r="B719" s="5" t="s">
        <v>603</v>
      </c>
      <c r="C719" s="5" t="s">
        <v>532</v>
      </c>
      <c r="D719" s="5" t="s">
        <v>416</v>
      </c>
      <c r="E719" s="52">
        <f t="shared" ca="1" si="10"/>
        <v>25080</v>
      </c>
      <c r="F719" s="5">
        <v>49</v>
      </c>
      <c r="G719" s="50">
        <v>25301</v>
      </c>
      <c r="H719" s="5">
        <v>351221</v>
      </c>
      <c r="I719" s="50">
        <v>34457</v>
      </c>
      <c r="J719" s="5" t="s">
        <v>466</v>
      </c>
      <c r="K719" s="150"/>
      <c r="L719" s="150"/>
      <c r="M719" s="150"/>
      <c r="N719" s="150"/>
      <c r="O719" s="150"/>
      <c r="P719" s="150"/>
      <c r="Q719" s="150"/>
      <c r="R719" s="150"/>
      <c r="S719" s="150"/>
      <c r="T719" s="150"/>
      <c r="U719" s="150"/>
      <c r="V719" s="150"/>
      <c r="W719" s="150"/>
      <c r="X719" s="150"/>
      <c r="Y719" s="150"/>
      <c r="Z719" s="150"/>
      <c r="AA719" s="150"/>
      <c r="CI719" s="1"/>
    </row>
    <row r="720" spans="1:87" x14ac:dyDescent="0.25">
      <c r="A720" s="5" t="s">
        <v>408</v>
      </c>
      <c r="B720" s="5" t="s">
        <v>681</v>
      </c>
      <c r="C720" s="5" t="s">
        <v>822</v>
      </c>
      <c r="D720" s="5" t="s">
        <v>416</v>
      </c>
      <c r="E720" s="52">
        <f t="shared" ca="1" si="10"/>
        <v>21816</v>
      </c>
      <c r="F720" s="5">
        <v>47</v>
      </c>
      <c r="G720" s="50">
        <v>26155</v>
      </c>
      <c r="H720" s="5">
        <v>351351</v>
      </c>
      <c r="I720" s="50">
        <v>34581</v>
      </c>
      <c r="J720" s="5" t="s">
        <v>466</v>
      </c>
      <c r="K720" s="150"/>
      <c r="L720" s="150"/>
      <c r="M720" s="150"/>
      <c r="N720" s="150"/>
      <c r="O720" s="150"/>
      <c r="P720" s="150"/>
      <c r="Q720" s="150"/>
      <c r="R720" s="150"/>
      <c r="S720" s="150"/>
      <c r="T720" s="150"/>
      <c r="U720" s="150"/>
      <c r="V720" s="150"/>
      <c r="W720" s="150"/>
      <c r="X720" s="150"/>
      <c r="Y720" s="150"/>
      <c r="Z720" s="150"/>
      <c r="AA720" s="150"/>
      <c r="CI720" s="1"/>
    </row>
    <row r="721" spans="1:87" x14ac:dyDescent="0.25">
      <c r="A721" s="5" t="s">
        <v>413</v>
      </c>
      <c r="B721" s="5" t="s">
        <v>455</v>
      </c>
      <c r="C721" s="5" t="s">
        <v>91</v>
      </c>
      <c r="D721" s="5" t="s">
        <v>457</v>
      </c>
      <c r="E721" s="52">
        <f t="shared" ca="1" si="10"/>
        <v>30960</v>
      </c>
      <c r="F721" s="5">
        <v>48</v>
      </c>
      <c r="G721" s="50">
        <v>25833</v>
      </c>
      <c r="H721" s="5">
        <v>568357</v>
      </c>
      <c r="I721" s="50">
        <v>34474</v>
      </c>
      <c r="J721" s="5" t="s">
        <v>412</v>
      </c>
      <c r="K721" s="150"/>
      <c r="L721" s="150"/>
      <c r="M721" s="150"/>
      <c r="N721" s="150"/>
      <c r="O721" s="150"/>
      <c r="P721" s="150"/>
      <c r="Q721" s="150"/>
      <c r="R721" s="150"/>
      <c r="S721" s="150"/>
      <c r="T721" s="150"/>
      <c r="U721" s="150"/>
      <c r="V721" s="150"/>
      <c r="W721" s="150"/>
      <c r="X721" s="150"/>
      <c r="Y721" s="150"/>
      <c r="Z721" s="150"/>
      <c r="AA721" s="150"/>
      <c r="CI721" s="1"/>
    </row>
    <row r="722" spans="1:87" x14ac:dyDescent="0.25">
      <c r="A722" s="5" t="s">
        <v>413</v>
      </c>
      <c r="B722" s="5" t="s">
        <v>705</v>
      </c>
      <c r="C722" s="5" t="s">
        <v>682</v>
      </c>
      <c r="D722" s="5" t="s">
        <v>457</v>
      </c>
      <c r="E722" s="52">
        <f t="shared" ref="E722:E785" ca="1" si="11">RANDBETWEEN(1500,2600)*12</f>
        <v>22680</v>
      </c>
      <c r="F722" s="5">
        <v>57</v>
      </c>
      <c r="G722" s="50">
        <v>22211</v>
      </c>
      <c r="H722" s="5">
        <v>561077</v>
      </c>
      <c r="I722" s="50">
        <v>34587</v>
      </c>
      <c r="J722" s="5" t="s">
        <v>417</v>
      </c>
      <c r="K722" s="150"/>
      <c r="L722" s="150"/>
      <c r="M722" s="150"/>
      <c r="N722" s="150"/>
      <c r="O722" s="150"/>
      <c r="P722" s="150"/>
      <c r="Q722" s="150"/>
      <c r="R722" s="150"/>
      <c r="S722" s="150"/>
      <c r="T722" s="150"/>
      <c r="U722" s="150"/>
      <c r="V722" s="150"/>
      <c r="W722" s="150"/>
      <c r="X722" s="150"/>
      <c r="Y722" s="150"/>
      <c r="Z722" s="150"/>
      <c r="AA722" s="150"/>
      <c r="CI722" s="1"/>
    </row>
    <row r="723" spans="1:87" x14ac:dyDescent="0.25">
      <c r="A723" s="5" t="s">
        <v>408</v>
      </c>
      <c r="B723" s="5" t="s">
        <v>631</v>
      </c>
      <c r="C723" s="5" t="s">
        <v>776</v>
      </c>
      <c r="D723" s="5" t="s">
        <v>854</v>
      </c>
      <c r="E723" s="52">
        <f t="shared" ca="1" si="11"/>
        <v>27420</v>
      </c>
      <c r="F723" s="5">
        <v>55</v>
      </c>
      <c r="G723" s="50">
        <v>23005</v>
      </c>
      <c r="H723" s="5">
        <v>350503</v>
      </c>
      <c r="I723" s="50">
        <v>34339</v>
      </c>
      <c r="J723" s="5" t="s">
        <v>855</v>
      </c>
      <c r="K723" s="150"/>
      <c r="L723" s="150"/>
      <c r="M723" s="150"/>
      <c r="N723" s="150"/>
      <c r="O723" s="150"/>
      <c r="P723" s="150"/>
      <c r="Q723" s="150"/>
      <c r="R723" s="150"/>
      <c r="S723" s="150"/>
      <c r="T723" s="150"/>
      <c r="U723" s="150"/>
      <c r="V723" s="150"/>
      <c r="W723" s="150"/>
      <c r="X723" s="150"/>
      <c r="Y723" s="150"/>
      <c r="Z723" s="150"/>
      <c r="AA723" s="150"/>
      <c r="CI723" s="1"/>
    </row>
    <row r="724" spans="1:87" x14ac:dyDescent="0.25">
      <c r="A724" s="5" t="s">
        <v>408</v>
      </c>
      <c r="B724" s="5" t="s">
        <v>528</v>
      </c>
      <c r="C724" s="5" t="s">
        <v>512</v>
      </c>
      <c r="D724" s="5" t="s">
        <v>416</v>
      </c>
      <c r="E724" s="52">
        <f t="shared" ca="1" si="11"/>
        <v>27816</v>
      </c>
      <c r="F724" s="5">
        <v>56</v>
      </c>
      <c r="G724" s="50">
        <v>22868</v>
      </c>
      <c r="H724" s="5">
        <v>561080</v>
      </c>
      <c r="I724" s="50">
        <v>34466</v>
      </c>
      <c r="J724" s="5" t="s">
        <v>417</v>
      </c>
      <c r="K724" s="150"/>
      <c r="L724" s="150"/>
      <c r="M724" s="150"/>
      <c r="N724" s="150"/>
      <c r="O724" s="150"/>
      <c r="P724" s="150"/>
      <c r="Q724" s="150"/>
      <c r="R724" s="150"/>
      <c r="S724" s="150"/>
      <c r="T724" s="150"/>
      <c r="U724" s="150"/>
      <c r="V724" s="150"/>
      <c r="W724" s="150"/>
      <c r="X724" s="150"/>
      <c r="Y724" s="150"/>
      <c r="Z724" s="150"/>
      <c r="AA724" s="150"/>
      <c r="CI724" s="1"/>
    </row>
    <row r="725" spans="1:87" x14ac:dyDescent="0.25">
      <c r="A725" s="5" t="s">
        <v>413</v>
      </c>
      <c r="B725" s="5" t="s">
        <v>629</v>
      </c>
      <c r="C725" s="5" t="s">
        <v>91</v>
      </c>
      <c r="D725" s="5" t="s">
        <v>457</v>
      </c>
      <c r="E725" s="52">
        <f t="shared" ca="1" si="11"/>
        <v>20124</v>
      </c>
      <c r="F725" s="5">
        <v>48</v>
      </c>
      <c r="G725" s="50">
        <v>25815</v>
      </c>
      <c r="H725" s="5">
        <v>350811</v>
      </c>
      <c r="I725" s="50">
        <v>34396</v>
      </c>
      <c r="J725" s="5" t="s">
        <v>421</v>
      </c>
      <c r="K725" s="150"/>
      <c r="L725" s="150"/>
      <c r="M725" s="150"/>
      <c r="N725" s="150"/>
      <c r="O725" s="150"/>
      <c r="P725" s="150"/>
      <c r="Q725" s="150"/>
      <c r="R725" s="150"/>
      <c r="S725" s="150"/>
      <c r="T725" s="150"/>
      <c r="U725" s="150"/>
      <c r="V725" s="150"/>
      <c r="W725" s="150"/>
      <c r="X725" s="150"/>
      <c r="Y725" s="150"/>
      <c r="Z725" s="150"/>
      <c r="AA725" s="150"/>
      <c r="CI725" s="1"/>
    </row>
    <row r="726" spans="1:87" x14ac:dyDescent="0.25">
      <c r="A726" s="5" t="s">
        <v>408</v>
      </c>
      <c r="B726" s="5" t="s">
        <v>629</v>
      </c>
      <c r="C726" s="5" t="s">
        <v>679</v>
      </c>
      <c r="D726" s="5" t="s">
        <v>856</v>
      </c>
      <c r="E726" s="52">
        <f t="shared" ca="1" si="11"/>
        <v>25596</v>
      </c>
      <c r="F726" s="5">
        <v>48</v>
      </c>
      <c r="G726" s="50">
        <v>25802</v>
      </c>
      <c r="H726" s="5">
        <v>350435</v>
      </c>
      <c r="I726" s="50">
        <v>34664</v>
      </c>
      <c r="J726" s="5" t="s">
        <v>857</v>
      </c>
      <c r="K726" s="150"/>
      <c r="L726" s="150"/>
      <c r="M726" s="150"/>
      <c r="N726" s="150"/>
      <c r="O726" s="150"/>
      <c r="P726" s="150"/>
      <c r="Q726" s="150"/>
      <c r="R726" s="150"/>
      <c r="S726" s="150"/>
      <c r="T726" s="150"/>
      <c r="U726" s="150"/>
      <c r="V726" s="150"/>
      <c r="W726" s="150"/>
      <c r="X726" s="150"/>
      <c r="Y726" s="150"/>
      <c r="Z726" s="150"/>
      <c r="AA726" s="150"/>
      <c r="CI726" s="1"/>
    </row>
    <row r="727" spans="1:87" x14ac:dyDescent="0.25">
      <c r="A727" s="5" t="s">
        <v>408</v>
      </c>
      <c r="B727" s="5" t="s">
        <v>631</v>
      </c>
      <c r="C727" s="5" t="s">
        <v>779</v>
      </c>
      <c r="D727" s="5" t="s">
        <v>738</v>
      </c>
      <c r="E727" s="52">
        <f t="shared" ca="1" si="11"/>
        <v>24720</v>
      </c>
      <c r="F727" s="5">
        <v>47</v>
      </c>
      <c r="G727" s="50">
        <v>25898</v>
      </c>
      <c r="H727" s="5">
        <v>350424</v>
      </c>
      <c r="I727" s="50">
        <v>34678</v>
      </c>
      <c r="J727" s="5" t="s">
        <v>857</v>
      </c>
      <c r="K727" s="150"/>
      <c r="L727" s="150"/>
      <c r="M727" s="150"/>
      <c r="N727" s="150"/>
      <c r="O727" s="150"/>
      <c r="P727" s="150"/>
      <c r="Q727" s="150"/>
      <c r="R727" s="150"/>
      <c r="S727" s="150"/>
      <c r="T727" s="150"/>
      <c r="U727" s="150"/>
      <c r="V727" s="150"/>
      <c r="W727" s="150"/>
      <c r="X727" s="150"/>
      <c r="Y727" s="150"/>
      <c r="Z727" s="150"/>
      <c r="AA727" s="150"/>
      <c r="CI727" s="1"/>
    </row>
    <row r="728" spans="1:87" x14ac:dyDescent="0.25">
      <c r="A728" s="5" t="s">
        <v>454</v>
      </c>
      <c r="B728" s="5" t="s">
        <v>704</v>
      </c>
      <c r="C728" s="5" t="s">
        <v>640</v>
      </c>
      <c r="D728" s="5" t="s">
        <v>726</v>
      </c>
      <c r="E728" s="52">
        <f t="shared" ca="1" si="11"/>
        <v>28488</v>
      </c>
      <c r="F728" s="5">
        <v>47</v>
      </c>
      <c r="G728" s="50">
        <v>26073</v>
      </c>
      <c r="H728" s="5">
        <v>350443</v>
      </c>
      <c r="I728" s="50">
        <v>34622</v>
      </c>
      <c r="J728" s="5" t="s">
        <v>466</v>
      </c>
      <c r="K728" s="150"/>
      <c r="L728" s="150"/>
      <c r="M728" s="150"/>
      <c r="N728" s="150"/>
      <c r="O728" s="150"/>
      <c r="P728" s="150"/>
      <c r="Q728" s="150"/>
      <c r="R728" s="150"/>
      <c r="S728" s="150"/>
      <c r="T728" s="150"/>
      <c r="U728" s="150"/>
      <c r="V728" s="150"/>
      <c r="W728" s="150"/>
      <c r="X728" s="150"/>
      <c r="Y728" s="150"/>
      <c r="Z728" s="150"/>
      <c r="AA728" s="150"/>
      <c r="CI728" s="1"/>
    </row>
    <row r="729" spans="1:87" x14ac:dyDescent="0.25">
      <c r="A729" s="5" t="s">
        <v>408</v>
      </c>
      <c r="B729" s="5" t="s">
        <v>512</v>
      </c>
      <c r="C729" s="5" t="s">
        <v>444</v>
      </c>
      <c r="D729" s="5" t="s">
        <v>425</v>
      </c>
      <c r="E729" s="52">
        <f t="shared" ca="1" si="11"/>
        <v>27600</v>
      </c>
      <c r="F729" s="5">
        <v>57</v>
      </c>
      <c r="G729" s="50">
        <v>22345</v>
      </c>
      <c r="H729" s="5">
        <v>350507</v>
      </c>
      <c r="I729" s="50">
        <v>34359</v>
      </c>
      <c r="J729" s="5" t="s">
        <v>417</v>
      </c>
      <c r="K729" s="150"/>
      <c r="L729" s="150"/>
      <c r="M729" s="150"/>
      <c r="N729" s="150"/>
      <c r="O729" s="150"/>
      <c r="P729" s="150"/>
      <c r="Q729" s="150"/>
      <c r="R729" s="150"/>
      <c r="S729" s="150"/>
      <c r="T729" s="150"/>
      <c r="U729" s="150"/>
      <c r="V729" s="150"/>
      <c r="W729" s="150"/>
      <c r="X729" s="150"/>
      <c r="Y729" s="150"/>
      <c r="Z729" s="150"/>
      <c r="AA729" s="150"/>
      <c r="CI729" s="1"/>
    </row>
    <row r="730" spans="1:87" x14ac:dyDescent="0.25">
      <c r="A730" s="5" t="s">
        <v>413</v>
      </c>
      <c r="B730" s="5" t="s">
        <v>461</v>
      </c>
      <c r="C730" s="5" t="s">
        <v>438</v>
      </c>
      <c r="D730" s="5" t="s">
        <v>638</v>
      </c>
      <c r="E730" s="52">
        <f t="shared" ca="1" si="11"/>
        <v>25020</v>
      </c>
      <c r="F730" s="5">
        <v>50</v>
      </c>
      <c r="G730" s="50">
        <v>24987</v>
      </c>
      <c r="H730" s="5">
        <v>350862</v>
      </c>
      <c r="I730" s="50">
        <v>34474</v>
      </c>
      <c r="J730" s="5" t="s">
        <v>858</v>
      </c>
      <c r="K730" s="150"/>
      <c r="L730" s="150"/>
      <c r="M730" s="150"/>
      <c r="N730" s="150"/>
      <c r="O730" s="150"/>
      <c r="P730" s="150"/>
      <c r="Q730" s="150"/>
      <c r="R730" s="150"/>
      <c r="S730" s="150"/>
      <c r="T730" s="150"/>
      <c r="U730" s="150"/>
      <c r="V730" s="150"/>
      <c r="W730" s="150"/>
      <c r="X730" s="150"/>
      <c r="Y730" s="150"/>
      <c r="Z730" s="150"/>
      <c r="AA730" s="150"/>
      <c r="CI730" s="1"/>
    </row>
    <row r="731" spans="1:87" x14ac:dyDescent="0.25">
      <c r="A731" s="5" t="s">
        <v>454</v>
      </c>
      <c r="B731" s="5" t="s">
        <v>553</v>
      </c>
      <c r="C731" s="5" t="s">
        <v>596</v>
      </c>
      <c r="D731" s="5" t="s">
        <v>416</v>
      </c>
      <c r="E731" s="52">
        <f t="shared" ca="1" si="11"/>
        <v>18276</v>
      </c>
      <c r="F731" s="5">
        <v>47</v>
      </c>
      <c r="G731" s="50">
        <v>25997</v>
      </c>
      <c r="H731" s="5">
        <v>561010</v>
      </c>
      <c r="I731" s="50">
        <v>34589</v>
      </c>
      <c r="J731" s="5" t="s">
        <v>417</v>
      </c>
      <c r="K731" s="150"/>
      <c r="L731" s="150"/>
      <c r="M731" s="150"/>
      <c r="N731" s="150"/>
      <c r="O731" s="150"/>
      <c r="P731" s="150"/>
      <c r="Q731" s="150"/>
      <c r="R731" s="150"/>
      <c r="S731" s="150"/>
      <c r="T731" s="150"/>
      <c r="U731" s="150"/>
      <c r="V731" s="150"/>
      <c r="W731" s="150"/>
      <c r="X731" s="150"/>
      <c r="Y731" s="150"/>
      <c r="Z731" s="150"/>
      <c r="AA731" s="150"/>
      <c r="CI731" s="1"/>
    </row>
    <row r="732" spans="1:87" x14ac:dyDescent="0.25">
      <c r="A732" s="5" t="s">
        <v>454</v>
      </c>
      <c r="B732" s="5" t="s">
        <v>409</v>
      </c>
      <c r="C732" s="5" t="s">
        <v>859</v>
      </c>
      <c r="D732" s="5" t="s">
        <v>860</v>
      </c>
      <c r="E732" s="52">
        <f t="shared" ca="1" si="11"/>
        <v>18348</v>
      </c>
      <c r="F732" s="5">
        <v>47</v>
      </c>
      <c r="G732" s="50">
        <v>26106</v>
      </c>
      <c r="H732" s="5">
        <v>561089</v>
      </c>
      <c r="I732" s="50">
        <v>34427</v>
      </c>
      <c r="J732" s="5" t="s">
        <v>858</v>
      </c>
      <c r="K732" s="150"/>
      <c r="L732" s="150"/>
      <c r="M732" s="150"/>
      <c r="N732" s="150"/>
      <c r="O732" s="150"/>
      <c r="P732" s="150"/>
      <c r="Q732" s="150"/>
      <c r="R732" s="150"/>
      <c r="S732" s="150"/>
      <c r="T732" s="150"/>
      <c r="U732" s="150"/>
      <c r="V732" s="150"/>
      <c r="W732" s="150"/>
      <c r="X732" s="150"/>
      <c r="Y732" s="150"/>
      <c r="Z732" s="150"/>
      <c r="AA732" s="150"/>
      <c r="CI732" s="1"/>
    </row>
    <row r="733" spans="1:87" x14ac:dyDescent="0.25">
      <c r="A733" s="5" t="s">
        <v>454</v>
      </c>
      <c r="B733" s="5" t="s">
        <v>587</v>
      </c>
      <c r="C733" s="5" t="s">
        <v>510</v>
      </c>
      <c r="D733" s="5" t="s">
        <v>442</v>
      </c>
      <c r="E733" s="52">
        <f t="shared" ca="1" si="11"/>
        <v>18420</v>
      </c>
      <c r="F733" s="5">
        <v>46</v>
      </c>
      <c r="G733" s="50">
        <v>26345</v>
      </c>
      <c r="H733" s="5">
        <v>350538</v>
      </c>
      <c r="I733" s="50">
        <v>34381</v>
      </c>
      <c r="J733" s="5" t="s">
        <v>417</v>
      </c>
      <c r="K733" s="150"/>
      <c r="L733" s="150"/>
      <c r="M733" s="150"/>
      <c r="N733" s="150"/>
      <c r="O733" s="150"/>
      <c r="P733" s="150"/>
      <c r="Q733" s="150"/>
      <c r="R733" s="150"/>
      <c r="S733" s="150"/>
      <c r="T733" s="150"/>
      <c r="U733" s="150"/>
      <c r="V733" s="150"/>
      <c r="W733" s="150"/>
      <c r="X733" s="150"/>
      <c r="Y733" s="150"/>
      <c r="Z733" s="150"/>
      <c r="AA733" s="150"/>
      <c r="CI733" s="1"/>
    </row>
    <row r="734" spans="1:87" x14ac:dyDescent="0.25">
      <c r="A734" s="5" t="s">
        <v>413</v>
      </c>
      <c r="B734" s="5" t="s">
        <v>429</v>
      </c>
      <c r="C734" s="5" t="s">
        <v>819</v>
      </c>
      <c r="D734" s="5" t="s">
        <v>622</v>
      </c>
      <c r="E734" s="52">
        <f t="shared" ca="1" si="11"/>
        <v>18720</v>
      </c>
      <c r="F734" s="5">
        <v>50</v>
      </c>
      <c r="G734" s="50">
        <v>25069</v>
      </c>
      <c r="H734" s="5">
        <v>350832</v>
      </c>
      <c r="I734" s="50">
        <v>34422</v>
      </c>
      <c r="J734" s="5" t="s">
        <v>417</v>
      </c>
      <c r="K734" s="150"/>
      <c r="L734" s="150"/>
      <c r="M734" s="150"/>
      <c r="N734" s="150"/>
      <c r="O734" s="150"/>
      <c r="P734" s="150"/>
      <c r="Q734" s="150"/>
      <c r="R734" s="150"/>
      <c r="S734" s="150"/>
      <c r="T734" s="150"/>
      <c r="U734" s="150"/>
      <c r="V734" s="150"/>
      <c r="W734" s="150"/>
      <c r="X734" s="150"/>
      <c r="Y734" s="150"/>
      <c r="Z734" s="150"/>
      <c r="AA734" s="150"/>
      <c r="CI734" s="1"/>
    </row>
    <row r="735" spans="1:87" x14ac:dyDescent="0.25">
      <c r="A735" s="5" t="s">
        <v>413</v>
      </c>
      <c r="B735" s="5" t="s">
        <v>467</v>
      </c>
      <c r="C735" s="5" t="s">
        <v>489</v>
      </c>
      <c r="D735" s="5" t="s">
        <v>473</v>
      </c>
      <c r="E735" s="52">
        <f t="shared" ca="1" si="11"/>
        <v>26772</v>
      </c>
      <c r="F735" s="5">
        <v>48</v>
      </c>
      <c r="G735" s="50">
        <v>25818</v>
      </c>
      <c r="H735" s="5">
        <v>351234</v>
      </c>
      <c r="I735" s="50">
        <v>34429</v>
      </c>
      <c r="J735" s="5" t="s">
        <v>412</v>
      </c>
      <c r="K735" s="150"/>
      <c r="L735" s="150"/>
      <c r="M735" s="150"/>
      <c r="N735" s="150"/>
      <c r="O735" s="150"/>
      <c r="P735" s="150"/>
      <c r="Q735" s="150"/>
      <c r="R735" s="150"/>
      <c r="S735" s="150"/>
      <c r="T735" s="150"/>
      <c r="U735" s="150"/>
      <c r="V735" s="150"/>
      <c r="W735" s="150"/>
      <c r="X735" s="150"/>
      <c r="Y735" s="150"/>
      <c r="Z735" s="150"/>
      <c r="AA735" s="150"/>
      <c r="CI735" s="1"/>
    </row>
    <row r="736" spans="1:87" x14ac:dyDescent="0.25">
      <c r="A736" s="5" t="s">
        <v>413</v>
      </c>
      <c r="B736" s="5" t="s">
        <v>503</v>
      </c>
      <c r="C736" s="5" t="s">
        <v>496</v>
      </c>
      <c r="D736" s="5" t="s">
        <v>473</v>
      </c>
      <c r="E736" s="52">
        <f t="shared" ca="1" si="11"/>
        <v>30444</v>
      </c>
      <c r="F736" s="5">
        <v>47</v>
      </c>
      <c r="G736" s="50">
        <v>26186</v>
      </c>
      <c r="H736" s="5">
        <v>351296</v>
      </c>
      <c r="I736" s="50">
        <v>34488</v>
      </c>
      <c r="J736" s="5" t="s">
        <v>858</v>
      </c>
      <c r="K736" s="150"/>
      <c r="L736" s="150"/>
      <c r="M736" s="150"/>
      <c r="N736" s="150"/>
      <c r="O736" s="150"/>
      <c r="P736" s="150"/>
      <c r="Q736" s="150"/>
      <c r="R736" s="150"/>
      <c r="S736" s="150"/>
      <c r="T736" s="150"/>
      <c r="U736" s="150"/>
      <c r="V736" s="150"/>
      <c r="W736" s="150"/>
      <c r="X736" s="150"/>
      <c r="Y736" s="150"/>
      <c r="Z736" s="150"/>
      <c r="AA736" s="150"/>
      <c r="CI736" s="1"/>
    </row>
    <row r="737" spans="1:87" x14ac:dyDescent="0.25">
      <c r="A737" s="5" t="s">
        <v>413</v>
      </c>
      <c r="B737" s="5" t="s">
        <v>623</v>
      </c>
      <c r="C737" s="5" t="s">
        <v>861</v>
      </c>
      <c r="D737" s="5" t="s">
        <v>460</v>
      </c>
      <c r="E737" s="52">
        <f t="shared" ca="1" si="11"/>
        <v>23988</v>
      </c>
      <c r="F737" s="5">
        <v>50</v>
      </c>
      <c r="G737" s="50">
        <v>24957</v>
      </c>
      <c r="H737" s="5">
        <v>351252</v>
      </c>
      <c r="I737" s="50">
        <v>34419</v>
      </c>
      <c r="J737" s="5" t="s">
        <v>417</v>
      </c>
      <c r="K737" s="150"/>
      <c r="L737" s="150"/>
      <c r="M737" s="150"/>
      <c r="N737" s="150"/>
      <c r="O737" s="150"/>
      <c r="P737" s="150"/>
      <c r="Q737" s="150"/>
      <c r="R737" s="150"/>
      <c r="S737" s="150"/>
      <c r="T737" s="150"/>
      <c r="U737" s="150"/>
      <c r="V737" s="150"/>
      <c r="W737" s="150"/>
      <c r="X737" s="150"/>
      <c r="Y737" s="150"/>
      <c r="Z737" s="150"/>
      <c r="AA737" s="150"/>
      <c r="CI737" s="1"/>
    </row>
    <row r="738" spans="1:87" x14ac:dyDescent="0.25">
      <c r="A738" s="5" t="s">
        <v>408</v>
      </c>
      <c r="B738" s="5" t="s">
        <v>414</v>
      </c>
      <c r="C738" s="5" t="s">
        <v>862</v>
      </c>
      <c r="D738" s="5" t="s">
        <v>607</v>
      </c>
      <c r="E738" s="52">
        <f t="shared" ca="1" si="11"/>
        <v>18216</v>
      </c>
      <c r="F738" s="5">
        <v>47</v>
      </c>
      <c r="G738" s="50">
        <v>25882</v>
      </c>
      <c r="H738" s="5">
        <v>561099</v>
      </c>
      <c r="I738" s="50">
        <v>34360</v>
      </c>
      <c r="J738" s="5" t="s">
        <v>417</v>
      </c>
      <c r="K738" s="150"/>
      <c r="L738" s="150"/>
      <c r="M738" s="150"/>
      <c r="N738" s="150"/>
      <c r="O738" s="150"/>
      <c r="P738" s="150"/>
      <c r="Q738" s="150"/>
      <c r="R738" s="150"/>
      <c r="S738" s="150"/>
      <c r="T738" s="150"/>
      <c r="U738" s="150"/>
      <c r="V738" s="150"/>
      <c r="W738" s="150"/>
      <c r="X738" s="150"/>
      <c r="Y738" s="150"/>
      <c r="Z738" s="150"/>
      <c r="AA738" s="150"/>
      <c r="CI738" s="1"/>
    </row>
    <row r="739" spans="1:87" x14ac:dyDescent="0.25">
      <c r="A739" s="5" t="s">
        <v>408</v>
      </c>
      <c r="B739" s="5" t="s">
        <v>461</v>
      </c>
      <c r="C739" s="5" t="s">
        <v>863</v>
      </c>
      <c r="D739" s="5" t="s">
        <v>473</v>
      </c>
      <c r="E739" s="52">
        <f t="shared" ca="1" si="11"/>
        <v>27372</v>
      </c>
      <c r="F739" s="5">
        <v>47</v>
      </c>
      <c r="G739" s="50">
        <v>25852</v>
      </c>
      <c r="H739" s="5">
        <v>351053</v>
      </c>
      <c r="I739" s="50">
        <v>34614</v>
      </c>
      <c r="J739" s="5" t="s">
        <v>417</v>
      </c>
      <c r="K739" s="150"/>
      <c r="L739" s="150"/>
      <c r="M739" s="150"/>
      <c r="N739" s="150"/>
      <c r="O739" s="150"/>
      <c r="P739" s="150"/>
      <c r="Q739" s="150"/>
      <c r="R739" s="150"/>
      <c r="S739" s="150"/>
      <c r="T739" s="150"/>
      <c r="U739" s="150"/>
      <c r="V739" s="150"/>
      <c r="W739" s="150"/>
      <c r="X739" s="150"/>
      <c r="Y739" s="150"/>
      <c r="Z739" s="150"/>
      <c r="AA739" s="150"/>
      <c r="CI739" s="1"/>
    </row>
    <row r="740" spans="1:87" x14ac:dyDescent="0.25">
      <c r="A740" s="5" t="s">
        <v>408</v>
      </c>
      <c r="B740" s="5" t="s">
        <v>662</v>
      </c>
      <c r="C740" s="5" t="s">
        <v>863</v>
      </c>
      <c r="D740" s="5" t="s">
        <v>445</v>
      </c>
      <c r="E740" s="52">
        <f t="shared" ca="1" si="11"/>
        <v>25848</v>
      </c>
      <c r="F740" s="5">
        <v>47</v>
      </c>
      <c r="G740" s="50">
        <v>25990</v>
      </c>
      <c r="H740" s="5">
        <v>351054</v>
      </c>
      <c r="I740" s="50">
        <v>34676</v>
      </c>
      <c r="J740" s="5" t="s">
        <v>417</v>
      </c>
      <c r="K740" s="150"/>
      <c r="L740" s="150"/>
      <c r="M740" s="150"/>
      <c r="N740" s="150"/>
      <c r="O740" s="150"/>
      <c r="P740" s="150"/>
      <c r="Q740" s="150"/>
      <c r="R740" s="150"/>
      <c r="S740" s="150"/>
      <c r="T740" s="150"/>
      <c r="U740" s="150"/>
      <c r="V740" s="150"/>
      <c r="W740" s="150"/>
      <c r="X740" s="150"/>
      <c r="Y740" s="150"/>
      <c r="Z740" s="150"/>
      <c r="AA740" s="150"/>
      <c r="CI740" s="1"/>
    </row>
    <row r="741" spans="1:87" x14ac:dyDescent="0.25">
      <c r="A741" s="5" t="s">
        <v>454</v>
      </c>
      <c r="B741" s="5" t="s">
        <v>590</v>
      </c>
      <c r="C741" s="5" t="s">
        <v>513</v>
      </c>
      <c r="D741" s="5" t="s">
        <v>508</v>
      </c>
      <c r="E741" s="52">
        <f t="shared" ca="1" si="11"/>
        <v>21888</v>
      </c>
      <c r="F741" s="5">
        <v>45</v>
      </c>
      <c r="G741" s="50">
        <v>26583</v>
      </c>
      <c r="H741" s="5">
        <v>351243</v>
      </c>
      <c r="I741" s="50">
        <v>34648</v>
      </c>
      <c r="J741" s="5" t="s">
        <v>417</v>
      </c>
      <c r="K741" s="150"/>
      <c r="L741" s="150"/>
      <c r="M741" s="150"/>
      <c r="N741" s="150"/>
      <c r="O741" s="150"/>
      <c r="P741" s="150"/>
      <c r="Q741" s="150"/>
      <c r="R741" s="150"/>
      <c r="S741" s="150"/>
      <c r="T741" s="150"/>
      <c r="U741" s="150"/>
      <c r="V741" s="150"/>
      <c r="W741" s="150"/>
      <c r="X741" s="150"/>
      <c r="Y741" s="150"/>
      <c r="Z741" s="150"/>
      <c r="AA741" s="150"/>
      <c r="CI741" s="1"/>
    </row>
    <row r="742" spans="1:87" x14ac:dyDescent="0.25">
      <c r="A742" s="5" t="s">
        <v>413</v>
      </c>
      <c r="B742" s="5" t="s">
        <v>152</v>
      </c>
      <c r="C742" s="5" t="s">
        <v>848</v>
      </c>
      <c r="D742" s="5" t="s">
        <v>416</v>
      </c>
      <c r="E742" s="52">
        <f t="shared" ca="1" si="11"/>
        <v>20376</v>
      </c>
      <c r="F742" s="5">
        <v>45</v>
      </c>
      <c r="G742" s="50">
        <v>26614</v>
      </c>
      <c r="H742" s="5">
        <v>350595</v>
      </c>
      <c r="I742" s="50">
        <v>34923</v>
      </c>
      <c r="J742" s="5" t="s">
        <v>417</v>
      </c>
      <c r="K742" s="150"/>
      <c r="L742" s="150"/>
      <c r="M742" s="150"/>
      <c r="N742" s="150"/>
      <c r="O742" s="150"/>
      <c r="P742" s="150"/>
      <c r="Q742" s="150"/>
      <c r="R742" s="150"/>
      <c r="S742" s="150"/>
      <c r="T742" s="150"/>
      <c r="U742" s="150"/>
      <c r="V742" s="150"/>
      <c r="W742" s="150"/>
      <c r="X742" s="150"/>
      <c r="Y742" s="150"/>
      <c r="Z742" s="150"/>
      <c r="AA742" s="150"/>
      <c r="CI742" s="1"/>
    </row>
    <row r="743" spans="1:87" x14ac:dyDescent="0.25">
      <c r="A743" s="5" t="s">
        <v>408</v>
      </c>
      <c r="B743" s="5" t="s">
        <v>587</v>
      </c>
      <c r="C743" s="5" t="s">
        <v>825</v>
      </c>
      <c r="D743" s="5" t="s">
        <v>463</v>
      </c>
      <c r="E743" s="52">
        <f t="shared" ca="1" si="11"/>
        <v>27192</v>
      </c>
      <c r="F743" s="5">
        <v>46</v>
      </c>
      <c r="G743" s="50">
        <v>26515</v>
      </c>
      <c r="H743" s="5">
        <v>350466</v>
      </c>
      <c r="I743" s="50">
        <v>34853</v>
      </c>
      <c r="J743" s="5" t="s">
        <v>417</v>
      </c>
      <c r="K743" s="150"/>
      <c r="L743" s="150"/>
      <c r="M743" s="150"/>
      <c r="N743" s="150"/>
      <c r="O743" s="150"/>
      <c r="P743" s="150"/>
      <c r="Q743" s="150"/>
      <c r="R743" s="150"/>
      <c r="S743" s="150"/>
      <c r="T743" s="150"/>
      <c r="U743" s="150"/>
      <c r="V743" s="150"/>
      <c r="W743" s="150"/>
      <c r="X743" s="150"/>
      <c r="Y743" s="150"/>
      <c r="Z743" s="150"/>
      <c r="AA743" s="150"/>
      <c r="CI743" s="1"/>
    </row>
    <row r="744" spans="1:87" x14ac:dyDescent="0.25">
      <c r="A744" s="5" t="s">
        <v>413</v>
      </c>
      <c r="B744" s="5" t="s">
        <v>623</v>
      </c>
      <c r="C744" s="5" t="s">
        <v>707</v>
      </c>
      <c r="D744" s="5" t="s">
        <v>439</v>
      </c>
      <c r="E744" s="52">
        <f t="shared" ca="1" si="11"/>
        <v>25440</v>
      </c>
      <c r="F744" s="5">
        <v>48</v>
      </c>
      <c r="G744" s="50">
        <v>25674</v>
      </c>
      <c r="H744" s="5">
        <v>350148</v>
      </c>
      <c r="I744" s="50">
        <v>35028</v>
      </c>
      <c r="J744" s="5" t="s">
        <v>417</v>
      </c>
      <c r="K744" s="150"/>
      <c r="L744" s="150"/>
      <c r="M744" s="150"/>
      <c r="N744" s="150"/>
      <c r="O744" s="150"/>
      <c r="P744" s="150"/>
      <c r="Q744" s="150"/>
      <c r="R744" s="150"/>
      <c r="S744" s="150"/>
      <c r="T744" s="150"/>
      <c r="U744" s="150"/>
      <c r="V744" s="150"/>
      <c r="W744" s="150"/>
      <c r="X744" s="150"/>
      <c r="Y744" s="150"/>
      <c r="Z744" s="150"/>
      <c r="AA744" s="150"/>
      <c r="CI744" s="1"/>
    </row>
    <row r="745" spans="1:87" x14ac:dyDescent="0.25">
      <c r="A745" s="5" t="s">
        <v>408</v>
      </c>
      <c r="B745" s="5" t="s">
        <v>569</v>
      </c>
      <c r="C745" s="5" t="s">
        <v>191</v>
      </c>
      <c r="D745" s="5" t="s">
        <v>425</v>
      </c>
      <c r="E745" s="52">
        <f t="shared" ca="1" si="11"/>
        <v>24156</v>
      </c>
      <c r="F745" s="5">
        <v>47</v>
      </c>
      <c r="G745" s="50">
        <v>25910</v>
      </c>
      <c r="H745" s="5">
        <v>561123</v>
      </c>
      <c r="I745" s="50">
        <v>35041</v>
      </c>
      <c r="J745" s="5" t="s">
        <v>417</v>
      </c>
      <c r="K745" s="150"/>
      <c r="L745" s="150"/>
      <c r="M745" s="150"/>
      <c r="N745" s="150"/>
      <c r="O745" s="150"/>
      <c r="P745" s="150"/>
      <c r="Q745" s="150"/>
      <c r="R745" s="150"/>
      <c r="S745" s="150"/>
      <c r="T745" s="150"/>
      <c r="U745" s="150"/>
      <c r="V745" s="150"/>
      <c r="W745" s="150"/>
      <c r="X745" s="150"/>
      <c r="Y745" s="150"/>
      <c r="Z745" s="150"/>
      <c r="AA745" s="150"/>
      <c r="CI745" s="1"/>
    </row>
    <row r="746" spans="1:87" x14ac:dyDescent="0.25">
      <c r="A746" s="5" t="s">
        <v>408</v>
      </c>
      <c r="B746" s="5" t="s">
        <v>586</v>
      </c>
      <c r="C746" s="5" t="s">
        <v>570</v>
      </c>
      <c r="D746" s="5" t="s">
        <v>536</v>
      </c>
      <c r="E746" s="52">
        <f t="shared" ca="1" si="11"/>
        <v>21636</v>
      </c>
      <c r="F746" s="5">
        <v>46</v>
      </c>
      <c r="G746" s="50">
        <v>26247</v>
      </c>
      <c r="H746" s="5">
        <v>350470</v>
      </c>
      <c r="I746" s="50">
        <v>34964</v>
      </c>
      <c r="J746" s="5" t="s">
        <v>858</v>
      </c>
      <c r="K746" s="150"/>
      <c r="L746" s="150"/>
      <c r="M746" s="150"/>
      <c r="N746" s="150"/>
      <c r="O746" s="150"/>
      <c r="P746" s="150"/>
      <c r="Q746" s="150"/>
      <c r="R746" s="150"/>
      <c r="S746" s="150"/>
      <c r="T746" s="150"/>
      <c r="U746" s="150"/>
      <c r="V746" s="150"/>
      <c r="W746" s="150"/>
      <c r="X746" s="150"/>
      <c r="Y746" s="150"/>
      <c r="Z746" s="150"/>
      <c r="AA746" s="150"/>
      <c r="CI746" s="1"/>
    </row>
    <row r="747" spans="1:87" x14ac:dyDescent="0.25">
      <c r="A747" s="5" t="s">
        <v>408</v>
      </c>
      <c r="B747" s="5" t="s">
        <v>512</v>
      </c>
      <c r="C747" s="5" t="s">
        <v>471</v>
      </c>
      <c r="D747" s="5" t="s">
        <v>416</v>
      </c>
      <c r="E747" s="52">
        <f t="shared" ca="1" si="11"/>
        <v>27108</v>
      </c>
      <c r="F747" s="5">
        <v>55</v>
      </c>
      <c r="G747" s="50">
        <v>23104</v>
      </c>
      <c r="H747" s="5">
        <v>561115</v>
      </c>
      <c r="I747" s="50">
        <v>34740</v>
      </c>
      <c r="J747" s="5" t="s">
        <v>412</v>
      </c>
      <c r="K747" s="150"/>
      <c r="L747" s="150"/>
      <c r="M747" s="150"/>
      <c r="N747" s="150"/>
      <c r="O747" s="150"/>
      <c r="P747" s="150"/>
      <c r="Q747" s="150"/>
      <c r="R747" s="150"/>
      <c r="S747" s="150"/>
      <c r="T747" s="150"/>
      <c r="U747" s="150"/>
      <c r="V747" s="150"/>
      <c r="W747" s="150"/>
      <c r="X747" s="150"/>
      <c r="Y747" s="150"/>
      <c r="Z747" s="150"/>
      <c r="AA747" s="150"/>
      <c r="CI747" s="1"/>
    </row>
    <row r="748" spans="1:87" x14ac:dyDescent="0.25">
      <c r="A748" s="5" t="s">
        <v>413</v>
      </c>
      <c r="B748" s="5" t="s">
        <v>579</v>
      </c>
      <c r="C748" s="5" t="s">
        <v>438</v>
      </c>
      <c r="D748" s="5" t="s">
        <v>457</v>
      </c>
      <c r="E748" s="52">
        <f t="shared" ca="1" si="11"/>
        <v>22920</v>
      </c>
      <c r="F748" s="5">
        <v>50</v>
      </c>
      <c r="G748" s="50">
        <v>24788</v>
      </c>
      <c r="H748" s="5">
        <v>561071</v>
      </c>
      <c r="I748" s="50">
        <v>34854</v>
      </c>
      <c r="J748" s="5" t="s">
        <v>412</v>
      </c>
      <c r="K748" s="150"/>
      <c r="L748" s="150"/>
      <c r="M748" s="150"/>
      <c r="N748" s="150"/>
      <c r="O748" s="150"/>
      <c r="P748" s="150"/>
      <c r="Q748" s="150"/>
      <c r="R748" s="150"/>
      <c r="S748" s="150"/>
      <c r="T748" s="150"/>
      <c r="U748" s="150"/>
      <c r="V748" s="150"/>
      <c r="W748" s="150"/>
      <c r="X748" s="150"/>
      <c r="Y748" s="150"/>
      <c r="Z748" s="150"/>
      <c r="AA748" s="150"/>
      <c r="CI748" s="1"/>
    </row>
    <row r="749" spans="1:87" x14ac:dyDescent="0.25">
      <c r="A749" s="5" t="s">
        <v>408</v>
      </c>
      <c r="B749" s="5" t="s">
        <v>625</v>
      </c>
      <c r="C749" s="5" t="s">
        <v>862</v>
      </c>
      <c r="D749" s="5" t="s">
        <v>425</v>
      </c>
      <c r="E749" s="52">
        <f t="shared" ca="1" si="11"/>
        <v>20640</v>
      </c>
      <c r="F749" s="5">
        <v>45</v>
      </c>
      <c r="G749" s="50">
        <v>26615</v>
      </c>
      <c r="H749" s="5">
        <v>350535</v>
      </c>
      <c r="I749" s="50">
        <v>34836</v>
      </c>
      <c r="J749" s="5" t="s">
        <v>412</v>
      </c>
      <c r="K749" s="150"/>
      <c r="L749" s="150"/>
      <c r="M749" s="150"/>
      <c r="N749" s="150"/>
      <c r="O749" s="150"/>
      <c r="P749" s="150"/>
      <c r="Q749" s="150"/>
      <c r="R749" s="150"/>
      <c r="S749" s="150"/>
      <c r="T749" s="150"/>
      <c r="U749" s="150"/>
      <c r="V749" s="150"/>
      <c r="W749" s="150"/>
      <c r="X749" s="150"/>
      <c r="Y749" s="150"/>
      <c r="Z749" s="150"/>
      <c r="AA749" s="150"/>
      <c r="CI749" s="1"/>
    </row>
    <row r="750" spans="1:87" x14ac:dyDescent="0.25">
      <c r="A750" s="5" t="s">
        <v>454</v>
      </c>
      <c r="B750" s="5" t="s">
        <v>544</v>
      </c>
      <c r="C750" s="5" t="s">
        <v>523</v>
      </c>
      <c r="D750" s="5" t="s">
        <v>601</v>
      </c>
      <c r="E750" s="52">
        <f t="shared" ca="1" si="11"/>
        <v>22908</v>
      </c>
      <c r="F750" s="5">
        <v>46</v>
      </c>
      <c r="G750" s="50">
        <v>26515</v>
      </c>
      <c r="H750" s="5">
        <v>350474</v>
      </c>
      <c r="I750" s="50">
        <v>34853</v>
      </c>
      <c r="J750" s="5" t="s">
        <v>412</v>
      </c>
      <c r="K750" s="150"/>
      <c r="L750" s="150"/>
      <c r="M750" s="150"/>
      <c r="N750" s="150"/>
      <c r="O750" s="150"/>
      <c r="P750" s="150"/>
      <c r="Q750" s="150"/>
      <c r="R750" s="150"/>
      <c r="S750" s="150"/>
      <c r="T750" s="150"/>
      <c r="U750" s="150"/>
      <c r="V750" s="150"/>
      <c r="W750" s="150"/>
      <c r="X750" s="150"/>
      <c r="Y750" s="150"/>
      <c r="Z750" s="150"/>
      <c r="AA750" s="150"/>
      <c r="CI750" s="1"/>
    </row>
    <row r="751" spans="1:87" x14ac:dyDescent="0.25">
      <c r="A751" s="5" t="s">
        <v>413</v>
      </c>
      <c r="B751" s="5" t="s">
        <v>550</v>
      </c>
      <c r="C751" s="5" t="s">
        <v>640</v>
      </c>
      <c r="D751" s="5" t="s">
        <v>473</v>
      </c>
      <c r="E751" s="52">
        <f t="shared" ca="1" si="11"/>
        <v>28116</v>
      </c>
      <c r="F751" s="5">
        <v>48</v>
      </c>
      <c r="G751" s="50">
        <v>25495</v>
      </c>
      <c r="H751" s="5">
        <v>351253</v>
      </c>
      <c r="I751" s="50">
        <v>34824</v>
      </c>
      <c r="J751" s="5" t="s">
        <v>412</v>
      </c>
      <c r="K751" s="150"/>
      <c r="L751" s="150"/>
      <c r="M751" s="150"/>
      <c r="N751" s="150"/>
      <c r="O751" s="150"/>
      <c r="P751" s="150"/>
      <c r="Q751" s="150"/>
      <c r="R751" s="150"/>
      <c r="S751" s="150"/>
      <c r="T751" s="150"/>
      <c r="U751" s="150"/>
      <c r="V751" s="150"/>
      <c r="W751" s="150"/>
      <c r="X751" s="150"/>
      <c r="Y751" s="150"/>
      <c r="Z751" s="150"/>
      <c r="AA751" s="150"/>
      <c r="CI751" s="1"/>
    </row>
    <row r="752" spans="1:87" x14ac:dyDescent="0.25">
      <c r="A752" s="5" t="s">
        <v>413</v>
      </c>
      <c r="B752" s="5" t="s">
        <v>639</v>
      </c>
      <c r="C752" s="5" t="s">
        <v>864</v>
      </c>
      <c r="D752" s="5" t="s">
        <v>473</v>
      </c>
      <c r="E752" s="52">
        <f t="shared" ca="1" si="11"/>
        <v>25872</v>
      </c>
      <c r="F752" s="5">
        <v>47</v>
      </c>
      <c r="G752" s="50">
        <v>25853</v>
      </c>
      <c r="H752" s="5">
        <v>561084</v>
      </c>
      <c r="I752" s="50">
        <v>35043</v>
      </c>
      <c r="J752" s="5" t="s">
        <v>412</v>
      </c>
      <c r="K752" s="150"/>
      <c r="L752" s="150"/>
      <c r="M752" s="150"/>
      <c r="N752" s="150"/>
      <c r="O752" s="150"/>
      <c r="P752" s="150"/>
      <c r="Q752" s="150"/>
      <c r="R752" s="150"/>
      <c r="S752" s="150"/>
      <c r="T752" s="150"/>
      <c r="U752" s="150"/>
      <c r="V752" s="150"/>
      <c r="W752" s="150"/>
      <c r="X752" s="150"/>
      <c r="Y752" s="150"/>
      <c r="Z752" s="150"/>
      <c r="AA752" s="150"/>
      <c r="CI752" s="1"/>
    </row>
    <row r="753" spans="1:87" x14ac:dyDescent="0.25">
      <c r="A753" s="5" t="s">
        <v>408</v>
      </c>
      <c r="B753" s="5" t="s">
        <v>784</v>
      </c>
      <c r="C753" s="5" t="s">
        <v>556</v>
      </c>
      <c r="D753" s="5" t="s">
        <v>460</v>
      </c>
      <c r="E753" s="52">
        <f t="shared" ca="1" si="11"/>
        <v>25152</v>
      </c>
      <c r="F753" s="5">
        <v>49</v>
      </c>
      <c r="G753" s="50">
        <v>25366</v>
      </c>
      <c r="H753" s="5">
        <v>561140</v>
      </c>
      <c r="I753" s="50">
        <v>34707</v>
      </c>
      <c r="J753" s="5" t="s">
        <v>466</v>
      </c>
      <c r="K753" s="150"/>
      <c r="L753" s="150"/>
      <c r="M753" s="150"/>
      <c r="N753" s="150"/>
      <c r="O753" s="150"/>
      <c r="P753" s="150"/>
      <c r="Q753" s="150"/>
      <c r="R753" s="150"/>
      <c r="S753" s="150"/>
      <c r="T753" s="150"/>
      <c r="U753" s="150"/>
      <c r="V753" s="150"/>
      <c r="W753" s="150"/>
      <c r="X753" s="150"/>
      <c r="Y753" s="150"/>
      <c r="Z753" s="150"/>
      <c r="AA753" s="150"/>
      <c r="CI753" s="1"/>
    </row>
    <row r="754" spans="1:87" x14ac:dyDescent="0.25">
      <c r="A754" s="5" t="s">
        <v>413</v>
      </c>
      <c r="B754" s="5" t="s">
        <v>648</v>
      </c>
      <c r="C754" s="5" t="s">
        <v>790</v>
      </c>
      <c r="D754" s="5" t="s">
        <v>622</v>
      </c>
      <c r="E754" s="52">
        <f t="shared" ca="1" si="11"/>
        <v>22212</v>
      </c>
      <c r="F754" s="5">
        <v>49</v>
      </c>
      <c r="G754" s="50">
        <v>25394</v>
      </c>
      <c r="H754" s="5">
        <v>561143</v>
      </c>
      <c r="I754" s="50">
        <v>34841</v>
      </c>
      <c r="J754" s="5" t="s">
        <v>466</v>
      </c>
      <c r="K754" s="150"/>
      <c r="L754" s="150"/>
      <c r="M754" s="150"/>
      <c r="N754" s="150"/>
      <c r="O754" s="150"/>
      <c r="P754" s="150"/>
      <c r="Q754" s="150"/>
      <c r="R754" s="150"/>
      <c r="S754" s="150"/>
      <c r="T754" s="150"/>
      <c r="U754" s="150"/>
      <c r="V754" s="150"/>
      <c r="W754" s="150"/>
      <c r="X754" s="150"/>
      <c r="Y754" s="150"/>
      <c r="Z754" s="150"/>
      <c r="AA754" s="150"/>
      <c r="CI754" s="1"/>
    </row>
    <row r="755" spans="1:87" x14ac:dyDescent="0.25">
      <c r="A755" s="5" t="s">
        <v>413</v>
      </c>
      <c r="B755" s="5" t="s">
        <v>446</v>
      </c>
      <c r="C755" s="5" t="s">
        <v>865</v>
      </c>
      <c r="D755" s="5" t="s">
        <v>866</v>
      </c>
      <c r="E755" s="52">
        <f t="shared" ca="1" si="11"/>
        <v>21576</v>
      </c>
      <c r="F755" s="5">
        <v>47</v>
      </c>
      <c r="G755" s="50">
        <v>26124</v>
      </c>
      <c r="H755" s="5">
        <v>350479</v>
      </c>
      <c r="I755" s="50">
        <v>34862</v>
      </c>
      <c r="J755" s="5" t="s">
        <v>858</v>
      </c>
      <c r="K755" s="150"/>
      <c r="L755" s="150"/>
      <c r="M755" s="150"/>
      <c r="N755" s="150"/>
      <c r="O755" s="150"/>
      <c r="P755" s="150"/>
      <c r="Q755" s="150"/>
      <c r="R755" s="150"/>
      <c r="S755" s="150"/>
      <c r="T755" s="150"/>
      <c r="U755" s="150"/>
      <c r="V755" s="150"/>
      <c r="W755" s="150"/>
      <c r="X755" s="150"/>
      <c r="Y755" s="150"/>
      <c r="Z755" s="150"/>
      <c r="AA755" s="150"/>
      <c r="CI755" s="1"/>
    </row>
    <row r="756" spans="1:87" x14ac:dyDescent="0.25">
      <c r="A756" s="5" t="s">
        <v>408</v>
      </c>
      <c r="B756" s="5" t="s">
        <v>434</v>
      </c>
      <c r="C756" s="5" t="s">
        <v>776</v>
      </c>
      <c r="D756" s="5" t="s">
        <v>867</v>
      </c>
      <c r="E756" s="52">
        <f t="shared" ca="1" si="11"/>
        <v>26400</v>
      </c>
      <c r="F756" s="5">
        <v>55</v>
      </c>
      <c r="G756" s="50">
        <v>23134</v>
      </c>
      <c r="H756" s="5">
        <v>350211</v>
      </c>
      <c r="I756" s="50">
        <v>35145</v>
      </c>
      <c r="J756" s="5" t="s">
        <v>858</v>
      </c>
      <c r="K756" s="150"/>
      <c r="L756" s="150"/>
      <c r="M756" s="150"/>
      <c r="N756" s="150"/>
      <c r="O756" s="150"/>
      <c r="P756" s="150"/>
      <c r="Q756" s="150"/>
      <c r="R756" s="150"/>
      <c r="S756" s="150"/>
      <c r="T756" s="150"/>
      <c r="U756" s="150"/>
      <c r="V756" s="150"/>
      <c r="W756" s="150"/>
      <c r="X756" s="150"/>
      <c r="Y756" s="150"/>
      <c r="Z756" s="150"/>
      <c r="AA756" s="150"/>
      <c r="CI756" s="1"/>
    </row>
    <row r="757" spans="1:87" x14ac:dyDescent="0.25">
      <c r="A757" s="5" t="s">
        <v>408</v>
      </c>
      <c r="B757" s="5" t="s">
        <v>615</v>
      </c>
      <c r="C757" s="5" t="s">
        <v>459</v>
      </c>
      <c r="D757" s="5" t="s">
        <v>868</v>
      </c>
      <c r="E757" s="52">
        <f t="shared" ca="1" si="11"/>
        <v>26988</v>
      </c>
      <c r="F757" s="5">
        <v>48</v>
      </c>
      <c r="G757" s="50">
        <v>25519</v>
      </c>
      <c r="H757" s="5">
        <v>351163</v>
      </c>
      <c r="I757" s="50">
        <v>35058</v>
      </c>
      <c r="J757" s="5" t="s">
        <v>412</v>
      </c>
      <c r="K757" s="150"/>
      <c r="L757" s="150"/>
      <c r="M757" s="150"/>
      <c r="N757" s="150"/>
      <c r="O757" s="150"/>
      <c r="P757" s="150"/>
      <c r="Q757" s="150"/>
      <c r="R757" s="150"/>
      <c r="S757" s="150"/>
      <c r="T757" s="150"/>
      <c r="U757" s="150"/>
      <c r="V757" s="150"/>
      <c r="W757" s="150"/>
      <c r="X757" s="150"/>
      <c r="Y757" s="150"/>
      <c r="Z757" s="150"/>
      <c r="AA757" s="150"/>
      <c r="CI757" s="1"/>
    </row>
    <row r="758" spans="1:87" x14ac:dyDescent="0.25">
      <c r="A758" s="5" t="s">
        <v>413</v>
      </c>
      <c r="B758" s="5" t="s">
        <v>426</v>
      </c>
      <c r="C758" s="5" t="s">
        <v>441</v>
      </c>
      <c r="D758" s="5" t="s">
        <v>731</v>
      </c>
      <c r="E758" s="52">
        <f t="shared" ca="1" si="11"/>
        <v>19668</v>
      </c>
      <c r="F758" s="5">
        <v>46</v>
      </c>
      <c r="G758" s="50">
        <v>26484</v>
      </c>
      <c r="H758" s="5">
        <v>561151</v>
      </c>
      <c r="I758" s="50">
        <v>34892</v>
      </c>
      <c r="J758" s="5" t="s">
        <v>412</v>
      </c>
      <c r="K758" s="150"/>
      <c r="L758" s="150"/>
      <c r="M758" s="150"/>
      <c r="N758" s="150"/>
      <c r="O758" s="150"/>
      <c r="P758" s="150"/>
      <c r="Q758" s="150"/>
      <c r="R758" s="150"/>
      <c r="S758" s="150"/>
      <c r="T758" s="150"/>
      <c r="U758" s="150"/>
      <c r="V758" s="150"/>
      <c r="W758" s="150"/>
      <c r="X758" s="150"/>
      <c r="Y758" s="150"/>
      <c r="Z758" s="150"/>
      <c r="AA758" s="150"/>
      <c r="CI758" s="1"/>
    </row>
    <row r="759" spans="1:87" x14ac:dyDescent="0.25">
      <c r="A759" s="5" t="s">
        <v>408</v>
      </c>
      <c r="B759" s="5" t="s">
        <v>426</v>
      </c>
      <c r="C759" s="5" t="s">
        <v>724</v>
      </c>
      <c r="D759" s="5" t="s">
        <v>473</v>
      </c>
      <c r="E759" s="52">
        <f t="shared" ca="1" si="11"/>
        <v>20100</v>
      </c>
      <c r="F759" s="5">
        <v>54</v>
      </c>
      <c r="G759" s="50">
        <v>23462</v>
      </c>
      <c r="H759" s="5">
        <v>561159</v>
      </c>
      <c r="I759" s="50">
        <v>34761</v>
      </c>
      <c r="J759" s="5" t="s">
        <v>412</v>
      </c>
      <c r="K759" s="150"/>
      <c r="L759" s="150"/>
      <c r="M759" s="150"/>
      <c r="N759" s="150"/>
      <c r="O759" s="150"/>
      <c r="P759" s="150"/>
      <c r="Q759" s="150"/>
      <c r="R759" s="150"/>
      <c r="S759" s="150"/>
      <c r="T759" s="150"/>
      <c r="U759" s="150"/>
      <c r="V759" s="150"/>
      <c r="W759" s="150"/>
      <c r="X759" s="150"/>
      <c r="Y759" s="150"/>
      <c r="Z759" s="150"/>
      <c r="AA759" s="150"/>
      <c r="CI759" s="1"/>
    </row>
    <row r="760" spans="1:87" x14ac:dyDescent="0.25">
      <c r="A760" s="5" t="s">
        <v>408</v>
      </c>
      <c r="B760" s="5" t="s">
        <v>458</v>
      </c>
      <c r="C760" s="5" t="s">
        <v>779</v>
      </c>
      <c r="D760" s="5" t="s">
        <v>536</v>
      </c>
      <c r="E760" s="52">
        <f t="shared" ca="1" si="11"/>
        <v>24264</v>
      </c>
      <c r="F760" s="5">
        <v>47</v>
      </c>
      <c r="G760" s="50">
        <v>26195</v>
      </c>
      <c r="H760" s="5">
        <v>568486</v>
      </c>
      <c r="I760" s="50">
        <v>34983</v>
      </c>
      <c r="J760" s="5" t="s">
        <v>412</v>
      </c>
      <c r="K760" s="150"/>
      <c r="L760" s="150"/>
      <c r="M760" s="150"/>
      <c r="N760" s="150"/>
      <c r="O760" s="150"/>
      <c r="P760" s="150"/>
      <c r="Q760" s="150"/>
      <c r="R760" s="150"/>
      <c r="S760" s="150"/>
      <c r="T760" s="150"/>
      <c r="U760" s="150"/>
      <c r="V760" s="150"/>
      <c r="W760" s="150"/>
      <c r="X760" s="150"/>
      <c r="Y760" s="150"/>
      <c r="Z760" s="150"/>
      <c r="AA760" s="150"/>
      <c r="CI760" s="1"/>
    </row>
    <row r="761" spans="1:87" x14ac:dyDescent="0.25">
      <c r="A761" s="5" t="s">
        <v>413</v>
      </c>
      <c r="B761" s="5" t="s">
        <v>562</v>
      </c>
      <c r="C761" s="5" t="s">
        <v>848</v>
      </c>
      <c r="D761" s="5" t="s">
        <v>416</v>
      </c>
      <c r="E761" s="52">
        <f t="shared" ca="1" si="11"/>
        <v>27768</v>
      </c>
      <c r="F761" s="5">
        <v>46</v>
      </c>
      <c r="G761" s="50">
        <v>26462</v>
      </c>
      <c r="H761" s="5">
        <v>350655</v>
      </c>
      <c r="I761" s="50">
        <v>34897</v>
      </c>
      <c r="J761" s="5" t="s">
        <v>412</v>
      </c>
      <c r="K761" s="150"/>
      <c r="L761" s="150"/>
      <c r="M761" s="150"/>
      <c r="N761" s="150"/>
      <c r="O761" s="150"/>
      <c r="P761" s="150"/>
      <c r="Q761" s="150"/>
      <c r="R761" s="150"/>
      <c r="S761" s="150"/>
      <c r="T761" s="150"/>
      <c r="U761" s="150"/>
      <c r="V761" s="150"/>
      <c r="W761" s="150"/>
      <c r="X761" s="150"/>
      <c r="Y761" s="150"/>
      <c r="Z761" s="150"/>
      <c r="AA761" s="150"/>
      <c r="CI761" s="1"/>
    </row>
    <row r="762" spans="1:87" x14ac:dyDescent="0.25">
      <c r="A762" s="5" t="s">
        <v>408</v>
      </c>
      <c r="B762" s="5" t="s">
        <v>579</v>
      </c>
      <c r="C762" s="5" t="s">
        <v>410</v>
      </c>
      <c r="D762" s="5" t="s">
        <v>869</v>
      </c>
      <c r="E762" s="52">
        <f t="shared" ca="1" si="11"/>
        <v>29880</v>
      </c>
      <c r="F762" s="5">
        <v>63</v>
      </c>
      <c r="G762" s="50">
        <v>20336</v>
      </c>
      <c r="H762" s="5">
        <v>351168</v>
      </c>
      <c r="I762" s="50">
        <v>35330</v>
      </c>
      <c r="J762" s="5" t="s">
        <v>412</v>
      </c>
      <c r="K762" s="150"/>
      <c r="L762" s="150"/>
      <c r="M762" s="150"/>
      <c r="N762" s="150"/>
      <c r="O762" s="150"/>
      <c r="P762" s="150"/>
      <c r="Q762" s="150"/>
      <c r="R762" s="150"/>
      <c r="S762" s="150"/>
      <c r="T762" s="150"/>
      <c r="U762" s="150"/>
      <c r="V762" s="150"/>
      <c r="W762" s="150"/>
      <c r="X762" s="150"/>
      <c r="Y762" s="150"/>
      <c r="Z762" s="150"/>
      <c r="AA762" s="150"/>
      <c r="CI762" s="1"/>
    </row>
    <row r="763" spans="1:87" x14ac:dyDescent="0.25">
      <c r="A763" s="5" t="s">
        <v>408</v>
      </c>
      <c r="B763" s="5" t="s">
        <v>471</v>
      </c>
      <c r="C763" s="5" t="s">
        <v>870</v>
      </c>
      <c r="D763" s="5" t="s">
        <v>473</v>
      </c>
      <c r="E763" s="52">
        <f t="shared" ca="1" si="11"/>
        <v>22428</v>
      </c>
      <c r="F763" s="5">
        <v>47</v>
      </c>
      <c r="G763" s="50">
        <v>25969</v>
      </c>
      <c r="H763" s="5">
        <v>561166</v>
      </c>
      <c r="I763" s="50">
        <v>35158</v>
      </c>
      <c r="J763" s="5" t="s">
        <v>412</v>
      </c>
      <c r="K763" s="150"/>
      <c r="L763" s="150"/>
      <c r="M763" s="150"/>
      <c r="N763" s="150"/>
      <c r="O763" s="150"/>
      <c r="P763" s="150"/>
      <c r="Q763" s="150"/>
      <c r="R763" s="150"/>
      <c r="S763" s="150"/>
      <c r="T763" s="150"/>
      <c r="U763" s="150"/>
      <c r="V763" s="150"/>
      <c r="W763" s="150"/>
      <c r="X763" s="150"/>
      <c r="Y763" s="150"/>
      <c r="Z763" s="150"/>
      <c r="AA763" s="150"/>
      <c r="CI763" s="1"/>
    </row>
    <row r="764" spans="1:87" x14ac:dyDescent="0.25">
      <c r="A764" s="5" t="s">
        <v>408</v>
      </c>
      <c r="B764" s="5" t="s">
        <v>748</v>
      </c>
      <c r="C764" s="5" t="s">
        <v>776</v>
      </c>
      <c r="D764" s="5" t="s">
        <v>749</v>
      </c>
      <c r="E764" s="52">
        <f t="shared" ca="1" si="11"/>
        <v>22992</v>
      </c>
      <c r="F764" s="5">
        <v>46</v>
      </c>
      <c r="G764" s="50">
        <v>26225</v>
      </c>
      <c r="H764" s="5">
        <v>561171</v>
      </c>
      <c r="I764" s="50">
        <v>35425</v>
      </c>
      <c r="J764" s="5" t="s">
        <v>412</v>
      </c>
      <c r="K764" s="150"/>
      <c r="L764" s="150"/>
      <c r="M764" s="150"/>
      <c r="N764" s="150"/>
      <c r="O764" s="150"/>
      <c r="P764" s="150"/>
      <c r="Q764" s="150"/>
      <c r="R764" s="150"/>
      <c r="S764" s="150"/>
      <c r="T764" s="150"/>
      <c r="U764" s="150"/>
      <c r="V764" s="150"/>
      <c r="W764" s="150"/>
      <c r="X764" s="150"/>
      <c r="Y764" s="150"/>
      <c r="Z764" s="150"/>
      <c r="AA764" s="150"/>
      <c r="CI764" s="1"/>
    </row>
    <row r="765" spans="1:87" x14ac:dyDescent="0.25">
      <c r="A765" s="5" t="s">
        <v>408</v>
      </c>
      <c r="B765" s="5" t="s">
        <v>719</v>
      </c>
      <c r="C765" s="5" t="s">
        <v>471</v>
      </c>
      <c r="D765" s="5" t="s">
        <v>445</v>
      </c>
      <c r="E765" s="52">
        <f t="shared" ca="1" si="11"/>
        <v>22104</v>
      </c>
      <c r="F765" s="5">
        <v>45</v>
      </c>
      <c r="G765" s="50">
        <v>26862</v>
      </c>
      <c r="H765" s="5">
        <v>351244</v>
      </c>
      <c r="I765" s="50">
        <v>35380</v>
      </c>
      <c r="J765" s="5" t="s">
        <v>412</v>
      </c>
      <c r="K765" s="150"/>
      <c r="L765" s="150"/>
      <c r="M765" s="150"/>
      <c r="N765" s="150"/>
      <c r="O765" s="150"/>
      <c r="P765" s="150"/>
      <c r="Q765" s="150"/>
      <c r="R765" s="150"/>
      <c r="S765" s="150"/>
      <c r="T765" s="150"/>
      <c r="U765" s="150"/>
      <c r="V765" s="150"/>
      <c r="W765" s="150"/>
      <c r="X765" s="150"/>
      <c r="Y765" s="150"/>
      <c r="Z765" s="150"/>
      <c r="AA765" s="150"/>
      <c r="CI765" s="1"/>
    </row>
    <row r="766" spans="1:87" x14ac:dyDescent="0.25">
      <c r="A766" s="5" t="s">
        <v>408</v>
      </c>
      <c r="B766" s="5" t="s">
        <v>618</v>
      </c>
      <c r="C766" s="5" t="s">
        <v>871</v>
      </c>
      <c r="D766" s="5" t="s">
        <v>872</v>
      </c>
      <c r="E766" s="52">
        <f t="shared" ca="1" si="11"/>
        <v>30204</v>
      </c>
      <c r="F766" s="5">
        <v>56</v>
      </c>
      <c r="G766" s="50">
        <v>22741</v>
      </c>
      <c r="H766" s="5">
        <v>351190</v>
      </c>
      <c r="I766" s="50">
        <v>35395</v>
      </c>
      <c r="J766" s="5" t="s">
        <v>412</v>
      </c>
      <c r="K766" s="150"/>
      <c r="L766" s="150"/>
      <c r="M766" s="150"/>
      <c r="N766" s="150"/>
      <c r="O766" s="150"/>
      <c r="P766" s="150"/>
      <c r="Q766" s="150"/>
      <c r="R766" s="150"/>
      <c r="S766" s="150"/>
      <c r="T766" s="150"/>
      <c r="U766" s="150"/>
      <c r="V766" s="150"/>
      <c r="W766" s="150"/>
      <c r="X766" s="150"/>
      <c r="Y766" s="150"/>
      <c r="Z766" s="150"/>
      <c r="AA766" s="150"/>
      <c r="CI766" s="1"/>
    </row>
    <row r="767" spans="1:87" x14ac:dyDescent="0.25">
      <c r="A767" s="5" t="s">
        <v>408</v>
      </c>
      <c r="B767" s="5" t="s">
        <v>615</v>
      </c>
      <c r="C767" s="5" t="s">
        <v>597</v>
      </c>
      <c r="D767" s="5" t="s">
        <v>873</v>
      </c>
      <c r="E767" s="52">
        <f t="shared" ca="1" si="11"/>
        <v>25524</v>
      </c>
      <c r="F767" s="5">
        <v>52</v>
      </c>
      <c r="G767" s="50">
        <v>24026</v>
      </c>
      <c r="H767" s="5">
        <v>351315</v>
      </c>
      <c r="I767" s="50">
        <v>35153</v>
      </c>
      <c r="J767" s="5" t="s">
        <v>412</v>
      </c>
      <c r="K767" s="150"/>
      <c r="L767" s="150"/>
      <c r="M767" s="150"/>
      <c r="N767" s="150"/>
      <c r="O767" s="150"/>
      <c r="P767" s="150"/>
      <c r="Q767" s="150"/>
      <c r="R767" s="150"/>
      <c r="S767" s="150"/>
      <c r="T767" s="150"/>
      <c r="U767" s="150"/>
      <c r="V767" s="150"/>
      <c r="W767" s="150"/>
      <c r="X767" s="150"/>
      <c r="Y767" s="150"/>
      <c r="Z767" s="150"/>
      <c r="AA767" s="150"/>
      <c r="CI767" s="1"/>
    </row>
    <row r="768" spans="1:87" x14ac:dyDescent="0.25">
      <c r="A768" s="5" t="s">
        <v>413</v>
      </c>
      <c r="B768" s="5" t="s">
        <v>517</v>
      </c>
      <c r="C768" s="5" t="s">
        <v>489</v>
      </c>
      <c r="D768" s="5" t="s">
        <v>738</v>
      </c>
      <c r="E768" s="52">
        <f t="shared" ca="1" si="11"/>
        <v>27552</v>
      </c>
      <c r="F768" s="5">
        <v>44</v>
      </c>
      <c r="G768" s="50">
        <v>26994</v>
      </c>
      <c r="H768" s="5">
        <v>351273</v>
      </c>
      <c r="I768" s="50">
        <v>35284</v>
      </c>
      <c r="J768" s="5" t="s">
        <v>412</v>
      </c>
      <c r="K768" s="150"/>
      <c r="L768" s="150"/>
      <c r="M768" s="150"/>
      <c r="N768" s="150"/>
      <c r="O768" s="150"/>
      <c r="P768" s="150"/>
      <c r="Q768" s="150"/>
      <c r="R768" s="150"/>
      <c r="S768" s="150"/>
      <c r="T768" s="150"/>
      <c r="U768" s="150"/>
      <c r="V768" s="150"/>
      <c r="W768" s="150"/>
      <c r="X768" s="150"/>
      <c r="Y768" s="150"/>
      <c r="Z768" s="150"/>
      <c r="AA768" s="150"/>
      <c r="CI768" s="1"/>
    </row>
    <row r="769" spans="1:87" x14ac:dyDescent="0.25">
      <c r="A769" s="5" t="s">
        <v>413</v>
      </c>
      <c r="B769" s="5" t="s">
        <v>784</v>
      </c>
      <c r="C769" s="5" t="s">
        <v>91</v>
      </c>
      <c r="D769" s="5" t="s">
        <v>738</v>
      </c>
      <c r="E769" s="52">
        <f t="shared" ca="1" si="11"/>
        <v>25536</v>
      </c>
      <c r="F769" s="5">
        <v>47</v>
      </c>
      <c r="G769" s="50">
        <v>25863</v>
      </c>
      <c r="H769" s="5">
        <v>351352</v>
      </c>
      <c r="I769" s="50">
        <v>35320</v>
      </c>
      <c r="J769" s="5" t="s">
        <v>412</v>
      </c>
      <c r="K769" s="150"/>
      <c r="L769" s="150"/>
      <c r="M769" s="150"/>
      <c r="N769" s="150"/>
      <c r="O769" s="150"/>
      <c r="P769" s="150"/>
      <c r="Q769" s="150"/>
      <c r="R769" s="150"/>
      <c r="S769" s="150"/>
      <c r="T769" s="150"/>
      <c r="U769" s="150"/>
      <c r="V769" s="150"/>
      <c r="W769" s="150"/>
      <c r="X769" s="150"/>
      <c r="Y769" s="150"/>
      <c r="Z769" s="150"/>
      <c r="AA769" s="150"/>
      <c r="CI769" s="1"/>
    </row>
    <row r="770" spans="1:87" x14ac:dyDescent="0.25">
      <c r="A770" s="5" t="s">
        <v>408</v>
      </c>
      <c r="B770" s="5" t="s">
        <v>618</v>
      </c>
      <c r="C770" s="5" t="s">
        <v>554</v>
      </c>
      <c r="D770" s="5" t="s">
        <v>874</v>
      </c>
      <c r="E770" s="52">
        <f t="shared" ca="1" si="11"/>
        <v>20628</v>
      </c>
      <c r="F770" s="5">
        <v>59</v>
      </c>
      <c r="G770" s="50">
        <v>21625</v>
      </c>
      <c r="H770" s="5">
        <v>351297</v>
      </c>
      <c r="I770" s="50">
        <v>35249</v>
      </c>
      <c r="J770" s="5" t="s">
        <v>875</v>
      </c>
      <c r="K770" s="150"/>
      <c r="L770" s="150"/>
      <c r="M770" s="150"/>
      <c r="N770" s="150"/>
      <c r="O770" s="150"/>
      <c r="P770" s="150"/>
      <c r="Q770" s="150"/>
      <c r="R770" s="150"/>
      <c r="S770" s="150"/>
      <c r="T770" s="150"/>
      <c r="U770" s="150"/>
      <c r="V770" s="150"/>
      <c r="W770" s="150"/>
      <c r="X770" s="150"/>
      <c r="Y770" s="150"/>
      <c r="Z770" s="150"/>
      <c r="AA770" s="150"/>
      <c r="CI770" s="1"/>
    </row>
    <row r="771" spans="1:87" x14ac:dyDescent="0.25">
      <c r="A771" s="5" t="s">
        <v>408</v>
      </c>
      <c r="B771" s="5" t="s">
        <v>458</v>
      </c>
      <c r="C771" s="5" t="s">
        <v>570</v>
      </c>
      <c r="D771" s="5" t="s">
        <v>536</v>
      </c>
      <c r="E771" s="52">
        <f t="shared" ca="1" si="11"/>
        <v>28980</v>
      </c>
      <c r="F771" s="5">
        <v>55</v>
      </c>
      <c r="G771" s="50">
        <v>23134</v>
      </c>
      <c r="H771" s="5">
        <v>351293</v>
      </c>
      <c r="I771" s="50">
        <v>35145</v>
      </c>
      <c r="J771" s="5" t="s">
        <v>417</v>
      </c>
      <c r="K771" s="150"/>
      <c r="L771" s="150"/>
      <c r="M771" s="150"/>
      <c r="N771" s="150"/>
      <c r="O771" s="150"/>
      <c r="P771" s="150"/>
      <c r="Q771" s="150"/>
      <c r="R771" s="150"/>
      <c r="S771" s="150"/>
      <c r="T771" s="150"/>
      <c r="U771" s="150"/>
      <c r="V771" s="150"/>
      <c r="W771" s="150"/>
      <c r="X771" s="150"/>
      <c r="Y771" s="150"/>
      <c r="Z771" s="150"/>
      <c r="AA771" s="150"/>
      <c r="CI771" s="1"/>
    </row>
    <row r="772" spans="1:87" x14ac:dyDescent="0.25">
      <c r="A772" s="5" t="s">
        <v>408</v>
      </c>
      <c r="B772" s="5" t="s">
        <v>614</v>
      </c>
      <c r="C772" s="5" t="s">
        <v>838</v>
      </c>
      <c r="D772" s="5" t="s">
        <v>775</v>
      </c>
      <c r="E772" s="52">
        <f t="shared" ca="1" si="11"/>
        <v>29124</v>
      </c>
      <c r="F772" s="5">
        <v>46</v>
      </c>
      <c r="G772" s="50">
        <v>26523</v>
      </c>
      <c r="H772" s="5">
        <v>561195</v>
      </c>
      <c r="I772" s="50">
        <v>35360</v>
      </c>
      <c r="J772" s="5" t="s">
        <v>417</v>
      </c>
      <c r="K772" s="150"/>
      <c r="L772" s="150"/>
      <c r="M772" s="150"/>
      <c r="N772" s="150"/>
      <c r="O772" s="150"/>
      <c r="P772" s="150"/>
      <c r="Q772" s="150"/>
      <c r="R772" s="150"/>
      <c r="S772" s="150"/>
      <c r="T772" s="150"/>
      <c r="U772" s="150"/>
      <c r="V772" s="150"/>
      <c r="W772" s="150"/>
      <c r="X772" s="150"/>
      <c r="Y772" s="150"/>
      <c r="Z772" s="150"/>
      <c r="AA772" s="150"/>
      <c r="CI772" s="1"/>
    </row>
    <row r="773" spans="1:87" x14ac:dyDescent="0.25">
      <c r="A773" s="5" t="s">
        <v>408</v>
      </c>
      <c r="B773" s="5" t="s">
        <v>443</v>
      </c>
      <c r="C773" s="5" t="s">
        <v>597</v>
      </c>
      <c r="D773" s="5" t="s">
        <v>876</v>
      </c>
      <c r="E773" s="52">
        <f t="shared" ca="1" si="11"/>
        <v>19656</v>
      </c>
      <c r="F773" s="5">
        <v>48</v>
      </c>
      <c r="G773" s="50">
        <v>25648</v>
      </c>
      <c r="H773" s="5">
        <v>350787</v>
      </c>
      <c r="I773" s="50">
        <v>35540</v>
      </c>
      <c r="J773" s="5" t="s">
        <v>417</v>
      </c>
      <c r="K773" s="150"/>
      <c r="L773" s="150"/>
      <c r="M773" s="150"/>
      <c r="N773" s="150"/>
      <c r="O773" s="150"/>
      <c r="P773" s="150"/>
      <c r="Q773" s="150"/>
      <c r="R773" s="150"/>
      <c r="S773" s="150"/>
      <c r="T773" s="150"/>
      <c r="U773" s="150"/>
      <c r="V773" s="150"/>
      <c r="W773" s="150"/>
      <c r="X773" s="150"/>
      <c r="Y773" s="150"/>
      <c r="Z773" s="150"/>
      <c r="AA773" s="150"/>
      <c r="CI773" s="1"/>
    </row>
    <row r="774" spans="1:87" x14ac:dyDescent="0.25">
      <c r="A774" s="5" t="s">
        <v>408</v>
      </c>
      <c r="B774" s="5" t="s">
        <v>562</v>
      </c>
      <c r="C774" s="5" t="s">
        <v>735</v>
      </c>
      <c r="D774" s="5" t="s">
        <v>622</v>
      </c>
      <c r="E774" s="52">
        <f t="shared" ca="1" si="11"/>
        <v>22320</v>
      </c>
      <c r="F774" s="5">
        <v>46</v>
      </c>
      <c r="G774" s="50">
        <v>26431</v>
      </c>
      <c r="H774" s="5">
        <v>561242</v>
      </c>
      <c r="I774" s="50">
        <v>35528</v>
      </c>
      <c r="J774" s="5" t="s">
        <v>417</v>
      </c>
      <c r="K774" s="150"/>
      <c r="L774" s="150"/>
      <c r="M774" s="150"/>
      <c r="N774" s="150"/>
      <c r="O774" s="150"/>
      <c r="P774" s="150"/>
      <c r="Q774" s="150"/>
      <c r="R774" s="150"/>
      <c r="S774" s="150"/>
      <c r="T774" s="150"/>
      <c r="U774" s="150"/>
      <c r="V774" s="150"/>
      <c r="W774" s="150"/>
      <c r="X774" s="150"/>
      <c r="Y774" s="150"/>
      <c r="Z774" s="150"/>
      <c r="AA774" s="150"/>
      <c r="CI774" s="1"/>
    </row>
    <row r="775" spans="1:87" x14ac:dyDescent="0.25">
      <c r="A775" s="5" t="s">
        <v>408</v>
      </c>
      <c r="B775" s="5" t="s">
        <v>569</v>
      </c>
      <c r="C775" s="5" t="s">
        <v>621</v>
      </c>
      <c r="D775" s="5" t="s">
        <v>877</v>
      </c>
      <c r="E775" s="52">
        <f t="shared" ca="1" si="11"/>
        <v>19596</v>
      </c>
      <c r="F775" s="5">
        <v>55</v>
      </c>
      <c r="G775" s="50">
        <v>23117</v>
      </c>
      <c r="H775" s="5">
        <v>561184</v>
      </c>
      <c r="I775" s="50">
        <v>35553</v>
      </c>
      <c r="J775" s="5" t="s">
        <v>417</v>
      </c>
      <c r="K775" s="150"/>
      <c r="L775" s="150"/>
      <c r="M775" s="150"/>
      <c r="N775" s="150"/>
      <c r="O775" s="150"/>
      <c r="P775" s="150"/>
      <c r="Q775" s="150"/>
      <c r="R775" s="150"/>
      <c r="S775" s="150"/>
      <c r="T775" s="150"/>
      <c r="U775" s="150"/>
      <c r="V775" s="150"/>
      <c r="W775" s="150"/>
      <c r="X775" s="150"/>
      <c r="Y775" s="150"/>
      <c r="Z775" s="150"/>
      <c r="AA775" s="150"/>
      <c r="CI775" s="1"/>
    </row>
    <row r="776" spans="1:87" x14ac:dyDescent="0.25">
      <c r="A776" s="5" t="s">
        <v>408</v>
      </c>
      <c r="B776" s="5" t="s">
        <v>440</v>
      </c>
      <c r="C776" s="5" t="s">
        <v>444</v>
      </c>
      <c r="D776" s="5" t="s">
        <v>628</v>
      </c>
      <c r="E776" s="52">
        <f t="shared" ca="1" si="11"/>
        <v>23028</v>
      </c>
      <c r="F776" s="5">
        <v>46</v>
      </c>
      <c r="G776" s="50">
        <v>26405</v>
      </c>
      <c r="H776" s="5">
        <v>561252</v>
      </c>
      <c r="I776" s="50">
        <v>35677</v>
      </c>
      <c r="J776" s="5" t="s">
        <v>417</v>
      </c>
      <c r="K776" s="150"/>
      <c r="L776" s="150"/>
      <c r="M776" s="150"/>
      <c r="N776" s="150"/>
      <c r="O776" s="150"/>
      <c r="P776" s="150"/>
      <c r="Q776" s="150"/>
      <c r="R776" s="150"/>
      <c r="S776" s="150"/>
      <c r="T776" s="150"/>
      <c r="U776" s="150"/>
      <c r="V776" s="150"/>
      <c r="W776" s="150"/>
      <c r="X776" s="150"/>
      <c r="Y776" s="150"/>
      <c r="Z776" s="150"/>
      <c r="AA776" s="150"/>
      <c r="CI776" s="1"/>
    </row>
    <row r="777" spans="1:87" x14ac:dyDescent="0.25">
      <c r="A777" s="5" t="s">
        <v>408</v>
      </c>
      <c r="B777" s="5" t="s">
        <v>646</v>
      </c>
      <c r="C777" s="5" t="s">
        <v>471</v>
      </c>
      <c r="D777" s="5" t="s">
        <v>482</v>
      </c>
      <c r="E777" s="52">
        <f t="shared" ca="1" si="11"/>
        <v>29220</v>
      </c>
      <c r="F777" s="5">
        <v>46</v>
      </c>
      <c r="G777" s="50">
        <v>26436</v>
      </c>
      <c r="H777" s="5">
        <v>561257</v>
      </c>
      <c r="I777" s="50">
        <v>35570</v>
      </c>
      <c r="J777" s="5" t="s">
        <v>417</v>
      </c>
      <c r="K777" s="150"/>
      <c r="L777" s="150"/>
      <c r="M777" s="150"/>
      <c r="N777" s="150"/>
      <c r="O777" s="150"/>
      <c r="P777" s="150"/>
      <c r="Q777" s="150"/>
      <c r="R777" s="150"/>
      <c r="S777" s="150"/>
      <c r="T777" s="150"/>
      <c r="U777" s="150"/>
      <c r="V777" s="150"/>
      <c r="W777" s="150"/>
      <c r="X777" s="150"/>
      <c r="Y777" s="150"/>
      <c r="Z777" s="150"/>
      <c r="AA777" s="150"/>
      <c r="CI777" s="1"/>
    </row>
    <row r="778" spans="1:87" x14ac:dyDescent="0.25">
      <c r="A778" s="5" t="s">
        <v>454</v>
      </c>
      <c r="B778" s="5" t="s">
        <v>426</v>
      </c>
      <c r="C778" s="5" t="s">
        <v>88</v>
      </c>
      <c r="D778" s="5" t="s">
        <v>802</v>
      </c>
      <c r="E778" s="52">
        <f t="shared" ca="1" si="11"/>
        <v>24792</v>
      </c>
      <c r="F778" s="5">
        <v>44</v>
      </c>
      <c r="G778" s="50">
        <v>27291</v>
      </c>
      <c r="H778" s="5">
        <v>351299</v>
      </c>
      <c r="I778" s="50">
        <v>35683</v>
      </c>
      <c r="J778" s="5" t="s">
        <v>417</v>
      </c>
      <c r="K778" s="150"/>
      <c r="L778" s="150"/>
      <c r="M778" s="150"/>
      <c r="N778" s="150"/>
      <c r="O778" s="150"/>
      <c r="P778" s="150"/>
      <c r="Q778" s="150"/>
      <c r="R778" s="150"/>
      <c r="S778" s="150"/>
      <c r="T778" s="150"/>
      <c r="U778" s="150"/>
      <c r="V778" s="150"/>
      <c r="W778" s="150"/>
      <c r="X778" s="150"/>
      <c r="Y778" s="150"/>
      <c r="Z778" s="150"/>
      <c r="AA778" s="150"/>
      <c r="CI778" s="1"/>
    </row>
    <row r="779" spans="1:87" x14ac:dyDescent="0.25">
      <c r="A779" s="5" t="s">
        <v>408</v>
      </c>
      <c r="B779" s="5" t="s">
        <v>506</v>
      </c>
      <c r="C779" s="5" t="s">
        <v>863</v>
      </c>
      <c r="D779" s="5" t="s">
        <v>738</v>
      </c>
      <c r="E779" s="52">
        <f t="shared" ca="1" si="11"/>
        <v>29832</v>
      </c>
      <c r="F779" s="5">
        <v>49</v>
      </c>
      <c r="G779" s="50">
        <v>25168</v>
      </c>
      <c r="H779" s="5">
        <v>351318</v>
      </c>
      <c r="I779" s="50">
        <v>35435</v>
      </c>
      <c r="J779" s="5" t="s">
        <v>417</v>
      </c>
      <c r="K779" s="150"/>
      <c r="L779" s="150"/>
      <c r="M779" s="150"/>
      <c r="N779" s="150"/>
      <c r="O779" s="150"/>
      <c r="P779" s="150"/>
      <c r="Q779" s="150"/>
      <c r="R779" s="150"/>
      <c r="S779" s="150"/>
      <c r="T779" s="150"/>
      <c r="U779" s="150"/>
      <c r="V779" s="150"/>
      <c r="W779" s="150"/>
      <c r="X779" s="150"/>
      <c r="Y779" s="150"/>
      <c r="Z779" s="150"/>
      <c r="AA779" s="150"/>
      <c r="CI779" s="1"/>
    </row>
    <row r="780" spans="1:87" x14ac:dyDescent="0.25">
      <c r="A780" s="5" t="s">
        <v>413</v>
      </c>
      <c r="B780" s="5" t="s">
        <v>612</v>
      </c>
      <c r="C780" s="5" t="s">
        <v>878</v>
      </c>
      <c r="D780" s="5" t="s">
        <v>879</v>
      </c>
      <c r="E780" s="52">
        <f t="shared" ca="1" si="11"/>
        <v>27900</v>
      </c>
      <c r="F780" s="5">
        <v>48</v>
      </c>
      <c r="G780" s="50">
        <v>25717</v>
      </c>
      <c r="H780" s="5">
        <v>561270</v>
      </c>
      <c r="I780" s="50">
        <v>35562</v>
      </c>
      <c r="J780" s="5" t="s">
        <v>417</v>
      </c>
      <c r="K780" s="150"/>
      <c r="L780" s="150"/>
      <c r="M780" s="150"/>
      <c r="N780" s="150"/>
      <c r="O780" s="150"/>
      <c r="P780" s="150"/>
      <c r="Q780" s="150"/>
      <c r="R780" s="150"/>
      <c r="S780" s="150"/>
      <c r="T780" s="150"/>
      <c r="U780" s="150"/>
      <c r="V780" s="150"/>
      <c r="W780" s="150"/>
      <c r="X780" s="150"/>
      <c r="Y780" s="150"/>
      <c r="Z780" s="150"/>
      <c r="AA780" s="150"/>
      <c r="CI780" s="1"/>
    </row>
    <row r="781" spans="1:87" x14ac:dyDescent="0.25">
      <c r="A781" s="5" t="s">
        <v>408</v>
      </c>
      <c r="B781" s="5" t="s">
        <v>664</v>
      </c>
      <c r="C781" s="5" t="s">
        <v>774</v>
      </c>
      <c r="D781" s="5" t="s">
        <v>880</v>
      </c>
      <c r="E781" s="52">
        <f t="shared" ca="1" si="11"/>
        <v>30144</v>
      </c>
      <c r="F781" s="5">
        <v>45</v>
      </c>
      <c r="G781" s="50">
        <v>26584</v>
      </c>
      <c r="H781" s="5">
        <v>561271</v>
      </c>
      <c r="I781" s="50">
        <v>35492</v>
      </c>
      <c r="J781" s="5" t="s">
        <v>417</v>
      </c>
      <c r="K781" s="150"/>
      <c r="L781" s="150"/>
      <c r="M781" s="150"/>
      <c r="N781" s="150"/>
      <c r="O781" s="150"/>
      <c r="P781" s="150"/>
      <c r="Q781" s="150"/>
      <c r="R781" s="150"/>
      <c r="S781" s="150"/>
      <c r="T781" s="150"/>
      <c r="U781" s="150"/>
      <c r="V781" s="150"/>
      <c r="W781" s="150"/>
      <c r="X781" s="150"/>
      <c r="Y781" s="150"/>
      <c r="Z781" s="150"/>
      <c r="AA781" s="150"/>
      <c r="CI781" s="1"/>
    </row>
    <row r="782" spans="1:87" x14ac:dyDescent="0.25">
      <c r="A782" s="5" t="s">
        <v>408</v>
      </c>
      <c r="B782" s="5" t="s">
        <v>546</v>
      </c>
      <c r="C782" s="5" t="s">
        <v>185</v>
      </c>
      <c r="D782" s="5" t="s">
        <v>881</v>
      </c>
      <c r="E782" s="52">
        <f t="shared" ca="1" si="11"/>
        <v>21408</v>
      </c>
      <c r="F782" s="5">
        <v>58</v>
      </c>
      <c r="G782" s="50">
        <v>22132</v>
      </c>
      <c r="H782" s="5">
        <v>561278</v>
      </c>
      <c r="I782" s="50">
        <v>35760</v>
      </c>
      <c r="J782" s="5" t="s">
        <v>417</v>
      </c>
      <c r="K782" s="150"/>
      <c r="L782" s="150"/>
      <c r="M782" s="150"/>
      <c r="N782" s="150"/>
      <c r="O782" s="150"/>
      <c r="P782" s="150"/>
      <c r="Q782" s="150"/>
      <c r="R782" s="150"/>
      <c r="S782" s="150"/>
      <c r="T782" s="150"/>
      <c r="U782" s="150"/>
      <c r="V782" s="150"/>
      <c r="W782" s="150"/>
      <c r="X782" s="150"/>
      <c r="Y782" s="150"/>
      <c r="Z782" s="150"/>
      <c r="AA782" s="150"/>
      <c r="CI782" s="1"/>
    </row>
    <row r="783" spans="1:87" x14ac:dyDescent="0.25">
      <c r="A783" s="5" t="s">
        <v>408</v>
      </c>
      <c r="B783" s="5" t="s">
        <v>615</v>
      </c>
      <c r="C783" s="5" t="s">
        <v>882</v>
      </c>
      <c r="D783" s="5" t="s">
        <v>536</v>
      </c>
      <c r="E783" s="52">
        <f t="shared" ca="1" si="11"/>
        <v>28332</v>
      </c>
      <c r="F783" s="5">
        <v>48</v>
      </c>
      <c r="G783" s="50">
        <v>25630</v>
      </c>
      <c r="H783" s="5">
        <v>561350</v>
      </c>
      <c r="I783" s="50">
        <v>35774</v>
      </c>
      <c r="J783" s="5" t="s">
        <v>417</v>
      </c>
      <c r="K783" s="150"/>
      <c r="L783" s="150"/>
      <c r="M783" s="150"/>
      <c r="N783" s="150"/>
      <c r="O783" s="150"/>
      <c r="P783" s="150"/>
      <c r="Q783" s="150"/>
      <c r="R783" s="150"/>
      <c r="S783" s="150"/>
      <c r="T783" s="150"/>
      <c r="U783" s="150"/>
      <c r="V783" s="150"/>
      <c r="W783" s="150"/>
      <c r="X783" s="150"/>
      <c r="Y783" s="150"/>
      <c r="Z783" s="150"/>
      <c r="AA783" s="150"/>
      <c r="CI783" s="1"/>
    </row>
    <row r="784" spans="1:87" x14ac:dyDescent="0.25">
      <c r="A784" s="5" t="s">
        <v>408</v>
      </c>
      <c r="B784" s="5" t="s">
        <v>440</v>
      </c>
      <c r="C784" s="5" t="s">
        <v>570</v>
      </c>
      <c r="D784" s="5" t="s">
        <v>703</v>
      </c>
      <c r="E784" s="52">
        <f t="shared" ca="1" si="11"/>
        <v>22248</v>
      </c>
      <c r="F784" s="5">
        <v>47</v>
      </c>
      <c r="G784" s="50">
        <v>26058</v>
      </c>
      <c r="H784" s="5">
        <v>561294</v>
      </c>
      <c r="I784" s="50">
        <v>35718</v>
      </c>
      <c r="J784" s="5" t="s">
        <v>417</v>
      </c>
      <c r="K784" s="150"/>
      <c r="L784" s="150"/>
      <c r="M784" s="150"/>
      <c r="N784" s="150"/>
      <c r="O784" s="150"/>
      <c r="P784" s="150"/>
      <c r="Q784" s="150"/>
      <c r="R784" s="150"/>
      <c r="S784" s="150"/>
      <c r="T784" s="150"/>
      <c r="U784" s="150"/>
      <c r="V784" s="150"/>
      <c r="W784" s="150"/>
      <c r="X784" s="150"/>
      <c r="Y784" s="150"/>
      <c r="Z784" s="150"/>
      <c r="AA784" s="150"/>
      <c r="CI784" s="1"/>
    </row>
    <row r="785" spans="1:87" x14ac:dyDescent="0.25">
      <c r="A785" s="5" t="s">
        <v>408</v>
      </c>
      <c r="B785" s="5" t="s">
        <v>590</v>
      </c>
      <c r="C785" s="5" t="s">
        <v>154</v>
      </c>
      <c r="D785" s="5" t="s">
        <v>883</v>
      </c>
      <c r="E785" s="52">
        <f t="shared" ca="1" si="11"/>
        <v>24084</v>
      </c>
      <c r="F785" s="5">
        <v>47</v>
      </c>
      <c r="G785" s="50">
        <v>26018</v>
      </c>
      <c r="H785" s="5">
        <v>561301</v>
      </c>
      <c r="I785" s="50">
        <v>35455</v>
      </c>
      <c r="J785" s="5" t="s">
        <v>417</v>
      </c>
      <c r="K785" s="150"/>
      <c r="L785" s="150"/>
      <c r="M785" s="150"/>
      <c r="N785" s="150"/>
      <c r="O785" s="150"/>
      <c r="P785" s="150"/>
      <c r="Q785" s="150"/>
      <c r="R785" s="150"/>
      <c r="S785" s="150"/>
      <c r="T785" s="150"/>
      <c r="U785" s="150"/>
      <c r="V785" s="150"/>
      <c r="W785" s="150"/>
      <c r="X785" s="150"/>
      <c r="Y785" s="150"/>
      <c r="Z785" s="150"/>
      <c r="AA785" s="150"/>
      <c r="CI785" s="1"/>
    </row>
    <row r="786" spans="1:87" x14ac:dyDescent="0.25">
      <c r="A786" s="5" t="s">
        <v>413</v>
      </c>
      <c r="B786" s="5" t="s">
        <v>495</v>
      </c>
      <c r="C786" s="5" t="s">
        <v>884</v>
      </c>
      <c r="D786" s="5" t="s">
        <v>885</v>
      </c>
      <c r="E786" s="52">
        <f t="shared" ref="E786:E849" ca="1" si="12">RANDBETWEEN(1500,2600)*12</f>
        <v>22428</v>
      </c>
      <c r="F786" s="5">
        <v>46</v>
      </c>
      <c r="G786" s="50">
        <v>26292</v>
      </c>
      <c r="H786" s="5">
        <v>561311</v>
      </c>
      <c r="I786" s="50">
        <v>35570</v>
      </c>
      <c r="J786" s="5" t="s">
        <v>417</v>
      </c>
      <c r="K786" s="150"/>
      <c r="L786" s="150"/>
      <c r="M786" s="150"/>
      <c r="N786" s="150"/>
      <c r="O786" s="150"/>
      <c r="P786" s="150"/>
      <c r="Q786" s="150"/>
      <c r="R786" s="150"/>
      <c r="S786" s="150"/>
      <c r="T786" s="150"/>
      <c r="U786" s="150"/>
      <c r="V786" s="150"/>
      <c r="W786" s="150"/>
      <c r="X786" s="150"/>
      <c r="Y786" s="150"/>
      <c r="Z786" s="150"/>
      <c r="AA786" s="150"/>
      <c r="CI786" s="1"/>
    </row>
    <row r="787" spans="1:87" x14ac:dyDescent="0.25">
      <c r="A787" s="5" t="s">
        <v>408</v>
      </c>
      <c r="B787" s="5" t="s">
        <v>526</v>
      </c>
      <c r="C787" s="5" t="s">
        <v>459</v>
      </c>
      <c r="D787" s="5" t="s">
        <v>422</v>
      </c>
      <c r="E787" s="52">
        <f t="shared" ca="1" si="12"/>
        <v>22800</v>
      </c>
      <c r="F787" s="5">
        <v>44</v>
      </c>
      <c r="G787" s="50">
        <v>27037</v>
      </c>
      <c r="H787" s="5">
        <v>561310</v>
      </c>
      <c r="I787" s="50">
        <v>35685</v>
      </c>
      <c r="J787" s="5" t="s">
        <v>417</v>
      </c>
      <c r="K787" s="150"/>
      <c r="L787" s="150"/>
      <c r="M787" s="150"/>
      <c r="N787" s="150"/>
      <c r="O787" s="150"/>
      <c r="P787" s="150"/>
      <c r="Q787" s="150"/>
      <c r="R787" s="150"/>
      <c r="S787" s="150"/>
      <c r="T787" s="150"/>
      <c r="U787" s="150"/>
      <c r="V787" s="150"/>
      <c r="W787" s="150"/>
      <c r="X787" s="150"/>
      <c r="Y787" s="150"/>
      <c r="Z787" s="150"/>
      <c r="AA787" s="150"/>
      <c r="CI787" s="1"/>
    </row>
    <row r="788" spans="1:87" x14ac:dyDescent="0.25">
      <c r="A788" s="5" t="s">
        <v>413</v>
      </c>
      <c r="B788" s="5" t="s">
        <v>817</v>
      </c>
      <c r="C788" s="5" t="s">
        <v>640</v>
      </c>
      <c r="D788" s="5" t="s">
        <v>886</v>
      </c>
      <c r="E788" s="52">
        <f t="shared" ca="1" si="12"/>
        <v>23868</v>
      </c>
      <c r="F788" s="5">
        <v>46</v>
      </c>
      <c r="G788" s="50">
        <v>26546</v>
      </c>
      <c r="H788" s="5">
        <v>561261</v>
      </c>
      <c r="I788" s="50">
        <v>35523</v>
      </c>
      <c r="J788" s="5" t="s">
        <v>417</v>
      </c>
      <c r="K788" s="150"/>
      <c r="L788" s="150"/>
      <c r="M788" s="150"/>
      <c r="N788" s="150"/>
      <c r="O788" s="150"/>
      <c r="P788" s="150"/>
      <c r="Q788" s="150"/>
      <c r="R788" s="150"/>
      <c r="S788" s="150"/>
      <c r="T788" s="150"/>
      <c r="U788" s="150"/>
      <c r="V788" s="150"/>
      <c r="W788" s="150"/>
      <c r="X788" s="150"/>
      <c r="Y788" s="150"/>
      <c r="Z788" s="150"/>
      <c r="AA788" s="150"/>
      <c r="CI788" s="1"/>
    </row>
    <row r="789" spans="1:87" x14ac:dyDescent="0.25">
      <c r="A789" s="5" t="s">
        <v>408</v>
      </c>
      <c r="B789" s="5" t="s">
        <v>572</v>
      </c>
      <c r="C789" s="5" t="s">
        <v>556</v>
      </c>
      <c r="D789" s="5" t="s">
        <v>536</v>
      </c>
      <c r="E789" s="52">
        <f t="shared" ca="1" si="12"/>
        <v>30756</v>
      </c>
      <c r="F789" s="5">
        <v>44</v>
      </c>
      <c r="G789" s="50">
        <v>27183</v>
      </c>
      <c r="H789" s="5">
        <v>351434</v>
      </c>
      <c r="I789" s="50">
        <v>35477</v>
      </c>
      <c r="J789" s="5" t="s">
        <v>417</v>
      </c>
      <c r="K789" s="150"/>
      <c r="L789" s="150"/>
      <c r="M789" s="150"/>
      <c r="N789" s="150"/>
      <c r="O789" s="150"/>
      <c r="P789" s="150"/>
      <c r="Q789" s="150"/>
      <c r="R789" s="150"/>
      <c r="S789" s="150"/>
      <c r="T789" s="150"/>
      <c r="U789" s="150"/>
      <c r="V789" s="150"/>
      <c r="W789" s="150"/>
      <c r="X789" s="150"/>
      <c r="Y789" s="150"/>
      <c r="Z789" s="150"/>
      <c r="AA789" s="150"/>
      <c r="CI789" s="1"/>
    </row>
    <row r="790" spans="1:87" x14ac:dyDescent="0.25">
      <c r="A790" s="5" t="s">
        <v>454</v>
      </c>
      <c r="B790" s="5" t="s">
        <v>461</v>
      </c>
      <c r="C790" s="5" t="s">
        <v>707</v>
      </c>
      <c r="D790" s="5" t="s">
        <v>473</v>
      </c>
      <c r="E790" s="52">
        <f t="shared" ca="1" si="12"/>
        <v>26004</v>
      </c>
      <c r="F790" s="5">
        <v>44</v>
      </c>
      <c r="G790" s="50">
        <v>27109</v>
      </c>
      <c r="H790" s="5">
        <v>568487</v>
      </c>
      <c r="I790" s="50">
        <v>35518</v>
      </c>
      <c r="J790" s="5" t="s">
        <v>417</v>
      </c>
      <c r="K790" s="150"/>
      <c r="L790" s="150"/>
      <c r="M790" s="150"/>
      <c r="N790" s="150"/>
      <c r="O790" s="150"/>
      <c r="P790" s="150"/>
      <c r="Q790" s="150"/>
      <c r="R790" s="150"/>
      <c r="S790" s="150"/>
      <c r="T790" s="150"/>
      <c r="U790" s="150"/>
      <c r="V790" s="150"/>
      <c r="W790" s="150"/>
      <c r="X790" s="150"/>
      <c r="Y790" s="150"/>
      <c r="Z790" s="150"/>
      <c r="AA790" s="150"/>
      <c r="CI790" s="1"/>
    </row>
    <row r="791" spans="1:87" x14ac:dyDescent="0.25">
      <c r="A791" s="5" t="s">
        <v>413</v>
      </c>
      <c r="B791" s="5" t="s">
        <v>629</v>
      </c>
      <c r="C791" s="5" t="s">
        <v>887</v>
      </c>
      <c r="D791" s="5" t="s">
        <v>856</v>
      </c>
      <c r="E791" s="52">
        <f t="shared" ca="1" si="12"/>
        <v>27888</v>
      </c>
      <c r="F791" s="5">
        <v>50</v>
      </c>
      <c r="G791" s="50">
        <v>25022</v>
      </c>
      <c r="H791" s="5">
        <v>351322</v>
      </c>
      <c r="I791" s="50">
        <v>35525</v>
      </c>
      <c r="J791" s="5" t="s">
        <v>417</v>
      </c>
      <c r="K791" s="150"/>
      <c r="L791" s="150"/>
      <c r="M791" s="150"/>
      <c r="N791" s="150"/>
      <c r="O791" s="150"/>
      <c r="P791" s="150"/>
      <c r="Q791" s="150"/>
      <c r="R791" s="150"/>
      <c r="S791" s="150"/>
      <c r="T791" s="150"/>
      <c r="U791" s="150"/>
      <c r="V791" s="150"/>
      <c r="W791" s="150"/>
      <c r="X791" s="150"/>
      <c r="Y791" s="150"/>
      <c r="Z791" s="150"/>
      <c r="AA791" s="150"/>
      <c r="CI791" s="1"/>
    </row>
    <row r="792" spans="1:87" x14ac:dyDescent="0.25">
      <c r="A792" s="5" t="s">
        <v>413</v>
      </c>
      <c r="B792" s="5" t="s">
        <v>709</v>
      </c>
      <c r="C792" s="5" t="s">
        <v>831</v>
      </c>
      <c r="D792" s="5" t="s">
        <v>416</v>
      </c>
      <c r="E792" s="52">
        <f t="shared" ca="1" si="12"/>
        <v>19416</v>
      </c>
      <c r="F792" s="5">
        <v>44</v>
      </c>
      <c r="G792" s="50">
        <v>27220</v>
      </c>
      <c r="H792" s="5">
        <v>561162</v>
      </c>
      <c r="I792" s="50">
        <v>35584</v>
      </c>
      <c r="J792" s="5" t="s">
        <v>417</v>
      </c>
      <c r="K792" s="150"/>
      <c r="L792" s="150"/>
      <c r="M792" s="150"/>
      <c r="N792" s="150"/>
      <c r="O792" s="150"/>
      <c r="P792" s="150"/>
      <c r="Q792" s="150"/>
      <c r="R792" s="150"/>
      <c r="S792" s="150"/>
      <c r="T792" s="150"/>
      <c r="U792" s="150"/>
      <c r="V792" s="150"/>
      <c r="W792" s="150"/>
      <c r="X792" s="150"/>
      <c r="Y792" s="150"/>
      <c r="Z792" s="150"/>
      <c r="AA792" s="150"/>
      <c r="CI792" s="1"/>
    </row>
    <row r="793" spans="1:87" x14ac:dyDescent="0.25">
      <c r="A793" s="5" t="s">
        <v>454</v>
      </c>
      <c r="B793" s="5" t="s">
        <v>467</v>
      </c>
      <c r="C793" s="5" t="s">
        <v>90</v>
      </c>
      <c r="D793" s="5" t="s">
        <v>888</v>
      </c>
      <c r="E793" s="52">
        <f t="shared" ca="1" si="12"/>
        <v>25212</v>
      </c>
      <c r="F793" s="5">
        <v>46</v>
      </c>
      <c r="G793" s="50">
        <v>26339</v>
      </c>
      <c r="H793" s="5">
        <v>351323</v>
      </c>
      <c r="I793" s="50">
        <v>35515</v>
      </c>
      <c r="J793" s="5" t="s">
        <v>417</v>
      </c>
      <c r="K793" s="150"/>
      <c r="L793" s="150"/>
      <c r="M793" s="150"/>
      <c r="N793" s="150"/>
      <c r="O793" s="150"/>
      <c r="P793" s="150"/>
      <c r="Q793" s="150"/>
      <c r="R793" s="150"/>
      <c r="S793" s="150"/>
      <c r="T793" s="150"/>
      <c r="U793" s="150"/>
      <c r="V793" s="150"/>
      <c r="W793" s="150"/>
      <c r="X793" s="150"/>
      <c r="Y793" s="150"/>
      <c r="Z793" s="150"/>
      <c r="AA793" s="150"/>
      <c r="CI793" s="1"/>
    </row>
    <row r="794" spans="1:87" x14ac:dyDescent="0.25">
      <c r="A794" s="5" t="s">
        <v>454</v>
      </c>
      <c r="B794" s="5" t="s">
        <v>694</v>
      </c>
      <c r="C794" s="5" t="s">
        <v>889</v>
      </c>
      <c r="D794" s="5" t="s">
        <v>628</v>
      </c>
      <c r="E794" s="52">
        <f t="shared" ca="1" si="12"/>
        <v>28068</v>
      </c>
      <c r="F794" s="5">
        <v>49</v>
      </c>
      <c r="G794" s="50">
        <v>25208</v>
      </c>
      <c r="H794" s="5">
        <v>561342</v>
      </c>
      <c r="I794" s="50">
        <v>35456</v>
      </c>
      <c r="J794" s="5" t="s">
        <v>417</v>
      </c>
      <c r="K794" s="150"/>
      <c r="L794" s="150"/>
      <c r="M794" s="150"/>
      <c r="N794" s="150"/>
      <c r="O794" s="150"/>
      <c r="P794" s="150"/>
      <c r="Q794" s="150"/>
      <c r="R794" s="150"/>
      <c r="S794" s="150"/>
      <c r="T794" s="150"/>
      <c r="U794" s="150"/>
      <c r="V794" s="150"/>
      <c r="W794" s="150"/>
      <c r="X794" s="150"/>
      <c r="Y794" s="150"/>
      <c r="Z794" s="150"/>
      <c r="AA794" s="150"/>
      <c r="CI794" s="1"/>
    </row>
    <row r="795" spans="1:87" x14ac:dyDescent="0.25">
      <c r="A795" s="5" t="s">
        <v>454</v>
      </c>
      <c r="B795" s="5" t="s">
        <v>574</v>
      </c>
      <c r="C795" s="5" t="s">
        <v>91</v>
      </c>
      <c r="D795" s="5" t="s">
        <v>890</v>
      </c>
      <c r="E795" s="52">
        <f t="shared" ca="1" si="12"/>
        <v>25080</v>
      </c>
      <c r="F795" s="5">
        <v>44</v>
      </c>
      <c r="G795" s="50">
        <v>27178</v>
      </c>
      <c r="H795" s="5">
        <v>561356</v>
      </c>
      <c r="I795" s="50">
        <v>35710</v>
      </c>
      <c r="J795" s="5" t="s">
        <v>417</v>
      </c>
      <c r="K795" s="150"/>
      <c r="L795" s="150"/>
      <c r="M795" s="150"/>
      <c r="N795" s="150"/>
      <c r="O795" s="150"/>
      <c r="P795" s="150"/>
      <c r="Q795" s="150"/>
      <c r="R795" s="150"/>
      <c r="S795" s="150"/>
      <c r="T795" s="150"/>
      <c r="U795" s="150"/>
      <c r="V795" s="150"/>
      <c r="W795" s="150"/>
      <c r="X795" s="150"/>
      <c r="Y795" s="150"/>
      <c r="Z795" s="150"/>
      <c r="AA795" s="150"/>
      <c r="CI795" s="1"/>
    </row>
    <row r="796" spans="1:87" x14ac:dyDescent="0.25">
      <c r="A796" s="5" t="s">
        <v>408</v>
      </c>
      <c r="B796" s="5" t="s">
        <v>592</v>
      </c>
      <c r="C796" s="5" t="s">
        <v>635</v>
      </c>
      <c r="D796" s="5" t="s">
        <v>891</v>
      </c>
      <c r="E796" s="52">
        <f t="shared" ca="1" si="12"/>
        <v>19008</v>
      </c>
      <c r="F796" s="5">
        <v>45</v>
      </c>
      <c r="G796" s="50">
        <v>26721</v>
      </c>
      <c r="H796" s="5">
        <v>351022</v>
      </c>
      <c r="I796" s="50">
        <v>35772</v>
      </c>
      <c r="J796" s="5" t="s">
        <v>417</v>
      </c>
      <c r="K796" s="150"/>
      <c r="L796" s="150"/>
      <c r="M796" s="150"/>
      <c r="N796" s="150"/>
      <c r="O796" s="150"/>
      <c r="P796" s="150"/>
      <c r="Q796" s="150"/>
      <c r="R796" s="150"/>
      <c r="S796" s="150"/>
      <c r="T796" s="150"/>
      <c r="U796" s="150"/>
      <c r="V796" s="150"/>
      <c r="W796" s="150"/>
      <c r="X796" s="150"/>
      <c r="Y796" s="150"/>
      <c r="Z796" s="150"/>
      <c r="AA796" s="150"/>
      <c r="CI796" s="1"/>
    </row>
    <row r="797" spans="1:87" x14ac:dyDescent="0.25">
      <c r="A797" s="5" t="s">
        <v>408</v>
      </c>
      <c r="B797" s="5" t="s">
        <v>519</v>
      </c>
      <c r="C797" s="5" t="s">
        <v>892</v>
      </c>
      <c r="D797" s="5" t="s">
        <v>619</v>
      </c>
      <c r="E797" s="52">
        <f t="shared" ca="1" si="12"/>
        <v>24048</v>
      </c>
      <c r="F797" s="5">
        <v>45</v>
      </c>
      <c r="G797" s="50">
        <v>26752</v>
      </c>
      <c r="H797" s="5">
        <v>561356</v>
      </c>
      <c r="I797" s="50">
        <v>35744</v>
      </c>
      <c r="J797" s="5" t="s">
        <v>417</v>
      </c>
      <c r="K797" s="150"/>
      <c r="L797" s="150"/>
      <c r="M797" s="150"/>
      <c r="N797" s="150"/>
      <c r="O797" s="150"/>
      <c r="P797" s="150"/>
      <c r="Q797" s="150"/>
      <c r="R797" s="150"/>
      <c r="S797" s="150"/>
      <c r="T797" s="150"/>
      <c r="U797" s="150"/>
      <c r="V797" s="150"/>
      <c r="W797" s="150"/>
      <c r="X797" s="150"/>
      <c r="Y797" s="150"/>
      <c r="Z797" s="150"/>
      <c r="AA797" s="150"/>
      <c r="CI797" s="1"/>
    </row>
    <row r="798" spans="1:87" x14ac:dyDescent="0.25">
      <c r="A798" s="5" t="s">
        <v>413</v>
      </c>
      <c r="B798" s="5" t="s">
        <v>626</v>
      </c>
      <c r="C798" s="5" t="s">
        <v>640</v>
      </c>
      <c r="D798" s="5" t="s">
        <v>749</v>
      </c>
      <c r="E798" s="52">
        <f t="shared" ca="1" si="12"/>
        <v>27588</v>
      </c>
      <c r="F798" s="5">
        <v>43</v>
      </c>
      <c r="G798" s="50">
        <v>27519</v>
      </c>
      <c r="H798" s="5">
        <v>561352</v>
      </c>
      <c r="I798" s="50">
        <v>35654</v>
      </c>
      <c r="J798" s="5" t="s">
        <v>417</v>
      </c>
      <c r="K798" s="150"/>
      <c r="L798" s="150"/>
      <c r="M798" s="150"/>
      <c r="N798" s="150"/>
      <c r="O798" s="150"/>
      <c r="P798" s="150"/>
      <c r="Q798" s="150"/>
      <c r="R798" s="150"/>
      <c r="S798" s="150"/>
      <c r="T798" s="150"/>
      <c r="U798" s="150"/>
      <c r="V798" s="150"/>
      <c r="W798" s="150"/>
      <c r="X798" s="150"/>
      <c r="Y798" s="150"/>
      <c r="Z798" s="150"/>
      <c r="AA798" s="150"/>
      <c r="CI798" s="1"/>
    </row>
    <row r="799" spans="1:87" x14ac:dyDescent="0.25">
      <c r="A799" s="5" t="s">
        <v>408</v>
      </c>
      <c r="B799" s="5" t="s">
        <v>450</v>
      </c>
      <c r="C799" s="5" t="s">
        <v>779</v>
      </c>
      <c r="D799" s="5" t="s">
        <v>536</v>
      </c>
      <c r="E799" s="52">
        <f t="shared" ca="1" si="12"/>
        <v>24456</v>
      </c>
      <c r="F799" s="5">
        <v>45</v>
      </c>
      <c r="G799" s="50">
        <v>26690</v>
      </c>
      <c r="H799" s="5">
        <v>561363</v>
      </c>
      <c r="I799" s="50">
        <v>35579</v>
      </c>
      <c r="J799" s="5" t="s">
        <v>417</v>
      </c>
      <c r="K799" s="150"/>
      <c r="L799" s="150"/>
      <c r="M799" s="150"/>
      <c r="N799" s="150"/>
      <c r="O799" s="150"/>
      <c r="P799" s="150"/>
      <c r="Q799" s="150"/>
      <c r="R799" s="150"/>
      <c r="S799" s="150"/>
      <c r="T799" s="150"/>
      <c r="U799" s="150"/>
      <c r="V799" s="150"/>
      <c r="W799" s="150"/>
      <c r="X799" s="150"/>
      <c r="Y799" s="150"/>
      <c r="Z799" s="150"/>
      <c r="AA799" s="150"/>
      <c r="CI799" s="1"/>
    </row>
    <row r="800" spans="1:87" x14ac:dyDescent="0.25">
      <c r="A800" s="5" t="s">
        <v>408</v>
      </c>
      <c r="B800" s="5" t="s">
        <v>817</v>
      </c>
      <c r="C800" s="5" t="s">
        <v>822</v>
      </c>
      <c r="D800" s="5" t="s">
        <v>536</v>
      </c>
      <c r="E800" s="52">
        <f t="shared" ca="1" si="12"/>
        <v>28824</v>
      </c>
      <c r="F800" s="5">
        <v>44</v>
      </c>
      <c r="G800" s="50">
        <v>27086</v>
      </c>
      <c r="H800" s="5">
        <v>561365</v>
      </c>
      <c r="I800" s="50">
        <v>35759</v>
      </c>
      <c r="J800" s="5" t="s">
        <v>417</v>
      </c>
      <c r="K800" s="150"/>
      <c r="L800" s="150"/>
      <c r="M800" s="150"/>
      <c r="N800" s="150"/>
      <c r="O800" s="150"/>
      <c r="P800" s="150"/>
      <c r="Q800" s="150"/>
      <c r="R800" s="150"/>
      <c r="S800" s="150"/>
      <c r="T800" s="150"/>
      <c r="U800" s="150"/>
      <c r="V800" s="150"/>
      <c r="W800" s="150"/>
      <c r="X800" s="150"/>
      <c r="Y800" s="150"/>
      <c r="Z800" s="150"/>
      <c r="AA800" s="150"/>
      <c r="CI800" s="1"/>
    </row>
    <row r="801" spans="1:87" x14ac:dyDescent="0.25">
      <c r="A801" s="5" t="s">
        <v>408</v>
      </c>
      <c r="B801" s="5" t="s">
        <v>493</v>
      </c>
      <c r="C801" s="5" t="s">
        <v>410</v>
      </c>
      <c r="D801" s="5" t="s">
        <v>536</v>
      </c>
      <c r="E801" s="52">
        <f t="shared" ca="1" si="12"/>
        <v>28356</v>
      </c>
      <c r="F801" s="5">
        <v>45</v>
      </c>
      <c r="G801" s="50">
        <v>26613</v>
      </c>
      <c r="H801" s="5">
        <v>561362</v>
      </c>
      <c r="I801" s="50">
        <v>35772</v>
      </c>
      <c r="J801" s="5" t="s">
        <v>417</v>
      </c>
      <c r="K801" s="150"/>
      <c r="L801" s="150"/>
      <c r="M801" s="150"/>
      <c r="N801" s="150"/>
      <c r="O801" s="150"/>
      <c r="P801" s="150"/>
      <c r="Q801" s="150"/>
      <c r="R801" s="150"/>
      <c r="S801" s="150"/>
      <c r="T801" s="150"/>
      <c r="U801" s="150"/>
      <c r="V801" s="150"/>
      <c r="W801" s="150"/>
      <c r="X801" s="150"/>
      <c r="Y801" s="150"/>
      <c r="Z801" s="150"/>
      <c r="AA801" s="150"/>
      <c r="CI801" s="1"/>
    </row>
    <row r="802" spans="1:87" x14ac:dyDescent="0.25">
      <c r="A802" s="5" t="s">
        <v>408</v>
      </c>
      <c r="B802" s="5" t="s">
        <v>429</v>
      </c>
      <c r="C802" s="5" t="s">
        <v>870</v>
      </c>
      <c r="D802" s="5" t="s">
        <v>738</v>
      </c>
      <c r="E802" s="52">
        <f t="shared" ca="1" si="12"/>
        <v>22920</v>
      </c>
      <c r="F802" s="5">
        <v>43</v>
      </c>
      <c r="G802" s="50">
        <v>27321</v>
      </c>
      <c r="H802" s="5">
        <v>351324</v>
      </c>
      <c r="I802" s="50">
        <v>35695</v>
      </c>
      <c r="J802" s="5" t="s">
        <v>417</v>
      </c>
      <c r="K802" s="150"/>
      <c r="L802" s="150"/>
      <c r="M802" s="150"/>
      <c r="N802" s="150"/>
      <c r="O802" s="150"/>
      <c r="P802" s="150"/>
      <c r="Q802" s="150"/>
      <c r="R802" s="150"/>
      <c r="S802" s="150"/>
      <c r="T802" s="150"/>
      <c r="U802" s="150"/>
      <c r="V802" s="150"/>
      <c r="W802" s="150"/>
      <c r="X802" s="150"/>
      <c r="Y802" s="150"/>
      <c r="Z802" s="150"/>
      <c r="AA802" s="150"/>
      <c r="CI802" s="1"/>
    </row>
    <row r="803" spans="1:87" x14ac:dyDescent="0.25">
      <c r="A803" s="5" t="s">
        <v>413</v>
      </c>
      <c r="B803" s="5" t="s">
        <v>568</v>
      </c>
      <c r="C803" s="5" t="s">
        <v>893</v>
      </c>
      <c r="D803" s="5" t="s">
        <v>473</v>
      </c>
      <c r="E803" s="52">
        <f t="shared" ca="1" si="12"/>
        <v>30768</v>
      </c>
      <c r="F803" s="5">
        <v>42</v>
      </c>
      <c r="G803" s="50">
        <v>27984</v>
      </c>
      <c r="H803" s="5">
        <v>561384</v>
      </c>
      <c r="I803" s="50">
        <v>35836</v>
      </c>
      <c r="J803" s="5" t="s">
        <v>417</v>
      </c>
      <c r="K803" s="150"/>
      <c r="L803" s="150"/>
      <c r="M803" s="150"/>
      <c r="N803" s="150"/>
      <c r="O803" s="150"/>
      <c r="P803" s="150"/>
      <c r="Q803" s="150"/>
      <c r="R803" s="150"/>
      <c r="S803" s="150"/>
      <c r="T803" s="150"/>
      <c r="U803" s="150"/>
      <c r="V803" s="150"/>
      <c r="W803" s="150"/>
      <c r="X803" s="150"/>
      <c r="Y803" s="150"/>
      <c r="Z803" s="150"/>
      <c r="AA803" s="150"/>
      <c r="CI803" s="1"/>
    </row>
    <row r="804" spans="1:87" x14ac:dyDescent="0.25">
      <c r="A804" s="5" t="s">
        <v>408</v>
      </c>
      <c r="B804" s="5" t="s">
        <v>568</v>
      </c>
      <c r="C804" s="5" t="s">
        <v>679</v>
      </c>
      <c r="D804" s="5" t="s">
        <v>416</v>
      </c>
      <c r="E804" s="52">
        <f t="shared" ca="1" si="12"/>
        <v>25176</v>
      </c>
      <c r="F804" s="5">
        <v>46</v>
      </c>
      <c r="G804" s="50">
        <v>26337</v>
      </c>
      <c r="H804" s="5">
        <v>561386</v>
      </c>
      <c r="I804" s="50">
        <v>35950</v>
      </c>
      <c r="J804" s="5" t="s">
        <v>417</v>
      </c>
      <c r="K804" s="150"/>
      <c r="L804" s="150"/>
      <c r="M804" s="150"/>
      <c r="N804" s="150"/>
      <c r="O804" s="150"/>
      <c r="P804" s="150"/>
      <c r="Q804" s="150"/>
      <c r="R804" s="150"/>
      <c r="S804" s="150"/>
      <c r="T804" s="150"/>
      <c r="U804" s="150"/>
      <c r="V804" s="150"/>
      <c r="W804" s="150"/>
      <c r="X804" s="150"/>
      <c r="Y804" s="150"/>
      <c r="Z804" s="150"/>
      <c r="AA804" s="150"/>
      <c r="CI804" s="1"/>
    </row>
    <row r="805" spans="1:87" x14ac:dyDescent="0.25">
      <c r="A805" s="5" t="s">
        <v>413</v>
      </c>
      <c r="B805" s="5" t="s">
        <v>526</v>
      </c>
      <c r="C805" s="5" t="s">
        <v>596</v>
      </c>
      <c r="D805" s="5" t="s">
        <v>460</v>
      </c>
      <c r="E805" s="52">
        <f t="shared" ca="1" si="12"/>
        <v>22896</v>
      </c>
      <c r="F805" s="5">
        <v>43</v>
      </c>
      <c r="G805" s="50">
        <v>27489</v>
      </c>
      <c r="H805" s="5">
        <v>561345</v>
      </c>
      <c r="I805" s="50">
        <v>35932</v>
      </c>
      <c r="J805" s="5" t="s">
        <v>466</v>
      </c>
      <c r="K805" s="150"/>
      <c r="L805" s="150"/>
      <c r="M805" s="150"/>
      <c r="N805" s="150"/>
      <c r="O805" s="150"/>
      <c r="P805" s="150"/>
      <c r="Q805" s="150"/>
      <c r="R805" s="150"/>
      <c r="S805" s="150"/>
      <c r="T805" s="150"/>
      <c r="U805" s="150"/>
      <c r="V805" s="150"/>
      <c r="W805" s="150"/>
      <c r="X805" s="150"/>
      <c r="Y805" s="150"/>
      <c r="Z805" s="150"/>
      <c r="AA805" s="150"/>
      <c r="CI805" s="1"/>
    </row>
    <row r="806" spans="1:87" x14ac:dyDescent="0.25">
      <c r="A806" s="5" t="s">
        <v>408</v>
      </c>
      <c r="B806" s="5" t="s">
        <v>712</v>
      </c>
      <c r="C806" s="5" t="s">
        <v>894</v>
      </c>
      <c r="D806" s="5" t="s">
        <v>778</v>
      </c>
      <c r="E806" s="52">
        <f t="shared" ca="1" si="12"/>
        <v>29688</v>
      </c>
      <c r="F806" s="5">
        <v>44</v>
      </c>
      <c r="G806" s="50">
        <v>27081</v>
      </c>
      <c r="H806" s="5">
        <v>561389</v>
      </c>
      <c r="I806" s="50">
        <v>35949</v>
      </c>
      <c r="J806" s="5" t="s">
        <v>466</v>
      </c>
      <c r="K806" s="150"/>
      <c r="L806" s="150"/>
      <c r="M806" s="150"/>
      <c r="N806" s="150"/>
      <c r="O806" s="150"/>
      <c r="P806" s="150"/>
      <c r="Q806" s="150"/>
      <c r="R806" s="150"/>
      <c r="S806" s="150"/>
      <c r="T806" s="150"/>
      <c r="U806" s="150"/>
      <c r="V806" s="150"/>
      <c r="W806" s="150"/>
      <c r="X806" s="150"/>
      <c r="Y806" s="150"/>
      <c r="Z806" s="150"/>
      <c r="AA806" s="150"/>
      <c r="CI806" s="1"/>
    </row>
    <row r="807" spans="1:87" x14ac:dyDescent="0.25">
      <c r="A807" s="5" t="s">
        <v>408</v>
      </c>
      <c r="B807" s="5" t="s">
        <v>476</v>
      </c>
      <c r="C807" s="5" t="s">
        <v>835</v>
      </c>
      <c r="D807" s="5" t="s">
        <v>895</v>
      </c>
      <c r="E807" s="52">
        <f t="shared" ca="1" si="12"/>
        <v>21192</v>
      </c>
      <c r="F807" s="5">
        <v>44</v>
      </c>
      <c r="G807" s="50">
        <v>27232</v>
      </c>
      <c r="H807" s="5">
        <v>561393</v>
      </c>
      <c r="I807" s="50">
        <v>35920</v>
      </c>
      <c r="J807" s="5" t="s">
        <v>466</v>
      </c>
      <c r="K807" s="150"/>
      <c r="L807" s="150"/>
      <c r="M807" s="150"/>
      <c r="N807" s="150"/>
      <c r="O807" s="150"/>
      <c r="P807" s="150"/>
      <c r="Q807" s="150"/>
      <c r="R807" s="150"/>
      <c r="S807" s="150"/>
      <c r="T807" s="150"/>
      <c r="U807" s="150"/>
      <c r="V807" s="150"/>
      <c r="W807" s="150"/>
      <c r="X807" s="150"/>
      <c r="Y807" s="150"/>
      <c r="Z807" s="150"/>
      <c r="AA807" s="150"/>
      <c r="CI807" s="1"/>
    </row>
    <row r="808" spans="1:87" x14ac:dyDescent="0.25">
      <c r="A808" s="5" t="s">
        <v>413</v>
      </c>
      <c r="B808" s="5" t="s">
        <v>618</v>
      </c>
      <c r="C808" s="5" t="s">
        <v>896</v>
      </c>
      <c r="D808" s="5" t="s">
        <v>460</v>
      </c>
      <c r="E808" s="52">
        <f t="shared" ca="1" si="12"/>
        <v>26388</v>
      </c>
      <c r="F808" s="5">
        <v>42</v>
      </c>
      <c r="G808" s="50">
        <v>27710</v>
      </c>
      <c r="H808" s="5">
        <v>561394</v>
      </c>
      <c r="I808" s="50">
        <v>36139</v>
      </c>
      <c r="J808" s="5" t="s">
        <v>466</v>
      </c>
      <c r="K808" s="150"/>
      <c r="L808" s="150"/>
      <c r="M808" s="150"/>
      <c r="N808" s="150"/>
      <c r="O808" s="150"/>
      <c r="P808" s="150"/>
      <c r="Q808" s="150"/>
      <c r="R808" s="150"/>
      <c r="S808" s="150"/>
      <c r="T808" s="150"/>
      <c r="U808" s="150"/>
      <c r="V808" s="150"/>
      <c r="W808" s="150"/>
      <c r="X808" s="150"/>
      <c r="Y808" s="150"/>
      <c r="Z808" s="150"/>
      <c r="AA808" s="150"/>
      <c r="CI808" s="1"/>
    </row>
    <row r="809" spans="1:87" x14ac:dyDescent="0.25">
      <c r="A809" s="5" t="s">
        <v>413</v>
      </c>
      <c r="B809" s="5" t="s">
        <v>481</v>
      </c>
      <c r="C809" s="5" t="s">
        <v>472</v>
      </c>
      <c r="D809" s="5" t="s">
        <v>897</v>
      </c>
      <c r="E809" s="52">
        <f t="shared" ca="1" si="12"/>
        <v>27552</v>
      </c>
      <c r="F809" s="5">
        <v>55</v>
      </c>
      <c r="G809" s="50">
        <v>23195</v>
      </c>
      <c r="H809" s="5">
        <v>561130</v>
      </c>
      <c r="I809" s="50">
        <v>35803</v>
      </c>
      <c r="J809" s="5" t="s">
        <v>466</v>
      </c>
      <c r="K809" s="150"/>
      <c r="L809" s="150"/>
      <c r="M809" s="150"/>
      <c r="N809" s="150"/>
      <c r="O809" s="150"/>
      <c r="P809" s="150"/>
      <c r="Q809" s="150"/>
      <c r="R809" s="150"/>
      <c r="S809" s="150"/>
      <c r="T809" s="150"/>
      <c r="U809" s="150"/>
      <c r="V809" s="150"/>
      <c r="W809" s="150"/>
      <c r="X809" s="150"/>
      <c r="Y809" s="150"/>
      <c r="Z809" s="150"/>
      <c r="AA809" s="150"/>
      <c r="CI809" s="1"/>
    </row>
    <row r="810" spans="1:87" x14ac:dyDescent="0.25">
      <c r="A810" s="5" t="s">
        <v>413</v>
      </c>
      <c r="B810" s="5" t="s">
        <v>469</v>
      </c>
      <c r="C810" s="5" t="s">
        <v>898</v>
      </c>
      <c r="D810" s="5" t="s">
        <v>473</v>
      </c>
      <c r="E810" s="52">
        <f t="shared" ca="1" si="12"/>
        <v>30816</v>
      </c>
      <c r="F810" s="5">
        <v>41</v>
      </c>
      <c r="G810" s="50">
        <v>28375</v>
      </c>
      <c r="H810" s="5">
        <v>568857</v>
      </c>
      <c r="I810" s="50">
        <v>35937</v>
      </c>
      <c r="J810" s="5" t="s">
        <v>466</v>
      </c>
      <c r="K810" s="150"/>
      <c r="L810" s="150"/>
      <c r="M810" s="150"/>
      <c r="N810" s="150"/>
      <c r="O810" s="150"/>
      <c r="P810" s="150"/>
      <c r="Q810" s="150"/>
      <c r="R810" s="150"/>
      <c r="S810" s="150"/>
      <c r="T810" s="150"/>
      <c r="U810" s="150"/>
      <c r="V810" s="150"/>
      <c r="W810" s="150"/>
      <c r="X810" s="150"/>
      <c r="Y810" s="150"/>
      <c r="Z810" s="150"/>
      <c r="AA810" s="150"/>
      <c r="CI810" s="1"/>
    </row>
    <row r="811" spans="1:87" x14ac:dyDescent="0.25">
      <c r="A811" s="5" t="s">
        <v>408</v>
      </c>
      <c r="B811" s="5" t="s">
        <v>448</v>
      </c>
      <c r="C811" s="5" t="s">
        <v>679</v>
      </c>
      <c r="D811" s="5" t="s">
        <v>445</v>
      </c>
      <c r="E811" s="52">
        <f t="shared" ca="1" si="12"/>
        <v>27360</v>
      </c>
      <c r="F811" s="5">
        <v>56</v>
      </c>
      <c r="G811" s="50">
        <v>22880</v>
      </c>
      <c r="H811" s="5">
        <v>351331</v>
      </c>
      <c r="I811" s="50">
        <v>35958</v>
      </c>
      <c r="J811" s="5" t="s">
        <v>417</v>
      </c>
      <c r="K811" s="150"/>
      <c r="L811" s="150"/>
      <c r="M811" s="150"/>
      <c r="N811" s="150"/>
      <c r="O811" s="150"/>
      <c r="P811" s="150"/>
      <c r="Q811" s="150"/>
      <c r="R811" s="150"/>
      <c r="S811" s="150"/>
      <c r="T811" s="150"/>
      <c r="U811" s="150"/>
      <c r="V811" s="150"/>
      <c r="W811" s="150"/>
      <c r="X811" s="150"/>
      <c r="Y811" s="150"/>
      <c r="Z811" s="150"/>
      <c r="AA811" s="150"/>
      <c r="CI811" s="1"/>
    </row>
    <row r="812" spans="1:87" x14ac:dyDescent="0.25">
      <c r="A812" s="5" t="s">
        <v>408</v>
      </c>
      <c r="B812" s="5" t="s">
        <v>559</v>
      </c>
      <c r="C812" s="5" t="s">
        <v>892</v>
      </c>
      <c r="D812" s="5" t="s">
        <v>899</v>
      </c>
      <c r="E812" s="52">
        <f t="shared" ca="1" si="12"/>
        <v>30900</v>
      </c>
      <c r="F812" s="5">
        <v>45</v>
      </c>
      <c r="G812" s="50">
        <v>26584</v>
      </c>
      <c r="H812" s="5">
        <v>351254</v>
      </c>
      <c r="I812" s="50">
        <v>35918</v>
      </c>
      <c r="J812" s="5" t="s">
        <v>900</v>
      </c>
      <c r="K812" s="150"/>
      <c r="L812" s="150"/>
      <c r="M812" s="150"/>
      <c r="N812" s="150"/>
      <c r="O812" s="150"/>
      <c r="P812" s="150"/>
      <c r="Q812" s="150"/>
      <c r="R812" s="150"/>
      <c r="S812" s="150"/>
      <c r="T812" s="150"/>
      <c r="U812" s="150"/>
      <c r="V812" s="150"/>
      <c r="W812" s="150"/>
      <c r="X812" s="150"/>
      <c r="Y812" s="150"/>
      <c r="Z812" s="150"/>
      <c r="AA812" s="150"/>
      <c r="CI812" s="1"/>
    </row>
    <row r="813" spans="1:87" x14ac:dyDescent="0.25">
      <c r="A813" s="5" t="s">
        <v>408</v>
      </c>
      <c r="B813" s="5" t="s">
        <v>443</v>
      </c>
      <c r="C813" s="5" t="s">
        <v>863</v>
      </c>
      <c r="D813" s="5" t="s">
        <v>428</v>
      </c>
      <c r="E813" s="52">
        <f t="shared" ca="1" si="12"/>
        <v>27996</v>
      </c>
      <c r="F813" s="5">
        <v>44</v>
      </c>
      <c r="G813" s="50">
        <v>27054</v>
      </c>
      <c r="H813" s="5">
        <v>561563</v>
      </c>
      <c r="I813" s="50">
        <v>36154</v>
      </c>
      <c r="J813" s="5" t="s">
        <v>858</v>
      </c>
      <c r="K813" s="150"/>
      <c r="L813" s="150"/>
      <c r="M813" s="150"/>
      <c r="N813" s="150"/>
      <c r="O813" s="150"/>
      <c r="P813" s="150"/>
      <c r="Q813" s="150"/>
      <c r="R813" s="150"/>
      <c r="S813" s="150"/>
      <c r="T813" s="150"/>
      <c r="U813" s="150"/>
      <c r="V813" s="150"/>
      <c r="W813" s="150"/>
      <c r="X813" s="150"/>
      <c r="Y813" s="150"/>
      <c r="Z813" s="150"/>
      <c r="AA813" s="150"/>
      <c r="CI813" s="1"/>
    </row>
    <row r="814" spans="1:87" x14ac:dyDescent="0.25">
      <c r="A814" s="5" t="s">
        <v>408</v>
      </c>
      <c r="B814" s="5" t="s">
        <v>645</v>
      </c>
      <c r="C814" s="5" t="s">
        <v>901</v>
      </c>
      <c r="D814" s="5" t="s">
        <v>902</v>
      </c>
      <c r="E814" s="52">
        <f t="shared" ca="1" si="12"/>
        <v>24084</v>
      </c>
      <c r="F814" s="5">
        <v>48</v>
      </c>
      <c r="G814" s="50">
        <v>25615</v>
      </c>
      <c r="H814" s="5">
        <v>561568</v>
      </c>
      <c r="I814" s="50">
        <v>35988</v>
      </c>
      <c r="J814" s="5" t="s">
        <v>903</v>
      </c>
      <c r="K814" s="150"/>
      <c r="L814" s="150"/>
      <c r="M814" s="150"/>
      <c r="N814" s="150"/>
      <c r="O814" s="150"/>
      <c r="P814" s="150"/>
      <c r="Q814" s="150"/>
      <c r="R814" s="150"/>
      <c r="S814" s="150"/>
      <c r="T814" s="150"/>
      <c r="U814" s="150"/>
      <c r="V814" s="150"/>
      <c r="W814" s="150"/>
      <c r="X814" s="150"/>
      <c r="Y814" s="150"/>
      <c r="Z814" s="150"/>
      <c r="AA814" s="150"/>
      <c r="CI814" s="1"/>
    </row>
    <row r="815" spans="1:87" x14ac:dyDescent="0.25">
      <c r="A815" s="5" t="s">
        <v>408</v>
      </c>
      <c r="B815" s="5" t="s">
        <v>817</v>
      </c>
      <c r="C815" s="5" t="s">
        <v>542</v>
      </c>
      <c r="D815" s="5" t="s">
        <v>749</v>
      </c>
      <c r="E815" s="52">
        <f t="shared" ca="1" si="12"/>
        <v>29376</v>
      </c>
      <c r="F815" s="5">
        <v>42</v>
      </c>
      <c r="G815" s="50">
        <v>27923</v>
      </c>
      <c r="H815" s="5">
        <v>561420</v>
      </c>
      <c r="I815" s="50">
        <v>35857</v>
      </c>
      <c r="J815" s="5" t="s">
        <v>417</v>
      </c>
      <c r="K815" s="150"/>
      <c r="L815" s="150"/>
      <c r="M815" s="150"/>
      <c r="N815" s="150"/>
      <c r="O815" s="150"/>
      <c r="P815" s="150"/>
      <c r="Q815" s="150"/>
      <c r="R815" s="150"/>
      <c r="S815" s="150"/>
      <c r="T815" s="150"/>
      <c r="U815" s="150"/>
      <c r="V815" s="150"/>
      <c r="W815" s="150"/>
      <c r="X815" s="150"/>
      <c r="Y815" s="150"/>
      <c r="Z815" s="150"/>
      <c r="AA815" s="150"/>
      <c r="CI815" s="1"/>
    </row>
    <row r="816" spans="1:87" x14ac:dyDescent="0.25">
      <c r="A816" s="5" t="s">
        <v>408</v>
      </c>
      <c r="B816" s="5" t="s">
        <v>709</v>
      </c>
      <c r="C816" s="5" t="s">
        <v>904</v>
      </c>
      <c r="D816" s="5" t="s">
        <v>601</v>
      </c>
      <c r="E816" s="52">
        <f t="shared" ca="1" si="12"/>
        <v>18228</v>
      </c>
      <c r="F816" s="5">
        <v>46</v>
      </c>
      <c r="G816" s="50">
        <v>26392</v>
      </c>
      <c r="H816" s="5">
        <v>561426</v>
      </c>
      <c r="I816" s="50">
        <v>36079</v>
      </c>
      <c r="J816" s="5" t="s">
        <v>417</v>
      </c>
      <c r="K816" s="150"/>
      <c r="L816" s="150"/>
      <c r="M816" s="150"/>
      <c r="N816" s="150"/>
      <c r="O816" s="150"/>
      <c r="P816" s="150"/>
      <c r="Q816" s="150"/>
      <c r="R816" s="150"/>
      <c r="S816" s="150"/>
      <c r="T816" s="150"/>
      <c r="U816" s="150"/>
      <c r="V816" s="150"/>
      <c r="W816" s="150"/>
      <c r="X816" s="150"/>
      <c r="Y816" s="150"/>
      <c r="Z816" s="150"/>
      <c r="AA816" s="150"/>
      <c r="CI816" s="1"/>
    </row>
    <row r="817" spans="1:87" x14ac:dyDescent="0.25">
      <c r="A817" s="5" t="s">
        <v>413</v>
      </c>
      <c r="B817" s="5" t="s">
        <v>587</v>
      </c>
      <c r="C817" s="5" t="s">
        <v>475</v>
      </c>
      <c r="D817" s="5" t="s">
        <v>460</v>
      </c>
      <c r="E817" s="52">
        <f t="shared" ca="1" si="12"/>
        <v>26328</v>
      </c>
      <c r="F817" s="5">
        <v>43</v>
      </c>
      <c r="G817" s="50">
        <v>27309</v>
      </c>
      <c r="H817" s="5">
        <v>561429</v>
      </c>
      <c r="I817" s="50">
        <v>35993</v>
      </c>
      <c r="J817" s="5" t="s">
        <v>417</v>
      </c>
      <c r="K817" s="150"/>
      <c r="L817" s="150"/>
      <c r="M817" s="150"/>
      <c r="N817" s="150"/>
      <c r="O817" s="150"/>
      <c r="P817" s="150"/>
      <c r="Q817" s="150"/>
      <c r="R817" s="150"/>
      <c r="S817" s="150"/>
      <c r="T817" s="150"/>
      <c r="U817" s="150"/>
      <c r="V817" s="150"/>
      <c r="W817" s="150"/>
      <c r="X817" s="150"/>
      <c r="Y817" s="150"/>
      <c r="Z817" s="150"/>
      <c r="AA817" s="150"/>
      <c r="CI817" s="1"/>
    </row>
    <row r="818" spans="1:87" x14ac:dyDescent="0.25">
      <c r="A818" s="5" t="s">
        <v>408</v>
      </c>
      <c r="B818" s="5" t="s">
        <v>662</v>
      </c>
      <c r="C818" s="5" t="s">
        <v>863</v>
      </c>
      <c r="D818" s="5" t="s">
        <v>749</v>
      </c>
      <c r="E818" s="52">
        <f t="shared" ca="1" si="12"/>
        <v>24540</v>
      </c>
      <c r="F818" s="5">
        <v>43</v>
      </c>
      <c r="G818" s="50">
        <v>27610</v>
      </c>
      <c r="H818" s="5">
        <v>350255</v>
      </c>
      <c r="I818" s="50">
        <v>36060</v>
      </c>
      <c r="J818" s="5" t="s">
        <v>417</v>
      </c>
      <c r="K818" s="150"/>
      <c r="L818" s="150"/>
      <c r="M818" s="150"/>
      <c r="N818" s="150"/>
      <c r="O818" s="150"/>
      <c r="P818" s="150"/>
      <c r="Q818" s="150"/>
      <c r="R818" s="150"/>
      <c r="S818" s="150"/>
      <c r="T818" s="150"/>
      <c r="U818" s="150"/>
      <c r="V818" s="150"/>
      <c r="W818" s="150"/>
      <c r="X818" s="150"/>
      <c r="Y818" s="150"/>
      <c r="Z818" s="150"/>
      <c r="AA818" s="150"/>
      <c r="CI818" s="1"/>
    </row>
    <row r="819" spans="1:87" x14ac:dyDescent="0.25">
      <c r="A819" s="5" t="s">
        <v>408</v>
      </c>
      <c r="B819" s="5" t="s">
        <v>629</v>
      </c>
      <c r="C819" s="5" t="s">
        <v>735</v>
      </c>
      <c r="D819" s="5" t="s">
        <v>449</v>
      </c>
      <c r="E819" s="52">
        <f t="shared" ca="1" si="12"/>
        <v>22236</v>
      </c>
      <c r="F819" s="5">
        <v>48</v>
      </c>
      <c r="G819" s="50">
        <v>25705</v>
      </c>
      <c r="H819" s="5">
        <v>561434</v>
      </c>
      <c r="I819" s="50">
        <v>35888</v>
      </c>
      <c r="J819" s="5" t="s">
        <v>421</v>
      </c>
      <c r="K819" s="150"/>
      <c r="L819" s="150"/>
      <c r="M819" s="150"/>
      <c r="N819" s="150"/>
      <c r="O819" s="150"/>
      <c r="P819" s="150"/>
      <c r="Q819" s="150"/>
      <c r="R819" s="150"/>
      <c r="S819" s="150"/>
      <c r="T819" s="150"/>
      <c r="U819" s="150"/>
      <c r="V819" s="150"/>
      <c r="W819" s="150"/>
      <c r="X819" s="150"/>
      <c r="Y819" s="150"/>
      <c r="Z819" s="150"/>
      <c r="AA819" s="150"/>
      <c r="CI819" s="1"/>
    </row>
    <row r="820" spans="1:87" x14ac:dyDescent="0.25">
      <c r="A820" s="5" t="s">
        <v>408</v>
      </c>
      <c r="B820" s="5" t="s">
        <v>648</v>
      </c>
      <c r="C820" s="5" t="s">
        <v>621</v>
      </c>
      <c r="D820" s="5" t="s">
        <v>473</v>
      </c>
      <c r="E820" s="52">
        <f t="shared" ca="1" si="12"/>
        <v>19620</v>
      </c>
      <c r="F820" s="5">
        <v>51</v>
      </c>
      <c r="G820" s="50">
        <v>24657</v>
      </c>
      <c r="H820" s="5">
        <v>561437</v>
      </c>
      <c r="I820" s="50">
        <v>36155</v>
      </c>
      <c r="J820" s="5" t="s">
        <v>466</v>
      </c>
      <c r="K820" s="150"/>
      <c r="L820" s="150"/>
      <c r="M820" s="150"/>
      <c r="N820" s="150"/>
      <c r="O820" s="150"/>
      <c r="P820" s="150"/>
      <c r="Q820" s="150"/>
      <c r="R820" s="150"/>
      <c r="S820" s="150"/>
      <c r="T820" s="150"/>
      <c r="U820" s="150"/>
      <c r="V820" s="150"/>
      <c r="W820" s="150"/>
      <c r="X820" s="150"/>
      <c r="Y820" s="150"/>
      <c r="Z820" s="150"/>
      <c r="AA820" s="150"/>
      <c r="CI820" s="1"/>
    </row>
    <row r="821" spans="1:87" x14ac:dyDescent="0.25">
      <c r="A821" s="5" t="s">
        <v>408</v>
      </c>
      <c r="B821" s="5" t="s">
        <v>730</v>
      </c>
      <c r="C821" s="5" t="s">
        <v>905</v>
      </c>
      <c r="D821" s="5" t="s">
        <v>619</v>
      </c>
      <c r="E821" s="52">
        <f t="shared" ca="1" si="12"/>
        <v>20412</v>
      </c>
      <c r="F821" s="5">
        <v>43</v>
      </c>
      <c r="G821" s="50">
        <v>27649</v>
      </c>
      <c r="H821" s="5">
        <v>561440</v>
      </c>
      <c r="I821" s="50">
        <v>36110</v>
      </c>
      <c r="J821" s="5" t="s">
        <v>466</v>
      </c>
      <c r="K821" s="150"/>
      <c r="L821" s="150"/>
      <c r="M821" s="150"/>
      <c r="N821" s="150"/>
      <c r="O821" s="150"/>
      <c r="P821" s="150"/>
      <c r="Q821" s="150"/>
      <c r="R821" s="150"/>
      <c r="S821" s="150"/>
      <c r="T821" s="150"/>
      <c r="U821" s="150"/>
      <c r="V821" s="150"/>
      <c r="W821" s="150"/>
      <c r="X821" s="150"/>
      <c r="Y821" s="150"/>
      <c r="Z821" s="150"/>
      <c r="AA821" s="150"/>
      <c r="CI821" s="1"/>
    </row>
    <row r="822" spans="1:87" x14ac:dyDescent="0.25">
      <c r="A822" s="5" t="s">
        <v>408</v>
      </c>
      <c r="B822" s="5" t="s">
        <v>645</v>
      </c>
      <c r="C822" s="5" t="s">
        <v>863</v>
      </c>
      <c r="D822" s="5" t="s">
        <v>778</v>
      </c>
      <c r="E822" s="52">
        <f t="shared" ca="1" si="12"/>
        <v>23460</v>
      </c>
      <c r="F822" s="5">
        <v>43</v>
      </c>
      <c r="G822" s="50">
        <v>27388</v>
      </c>
      <c r="H822" s="5">
        <v>561442</v>
      </c>
      <c r="I822" s="50">
        <v>36125</v>
      </c>
      <c r="J822" s="5" t="s">
        <v>466</v>
      </c>
      <c r="K822" s="150"/>
      <c r="L822" s="150"/>
      <c r="M822" s="150"/>
      <c r="N822" s="150"/>
      <c r="O822" s="150"/>
      <c r="P822" s="150"/>
      <c r="Q822" s="150"/>
      <c r="R822" s="150"/>
      <c r="S822" s="150"/>
      <c r="T822" s="150"/>
      <c r="U822" s="150"/>
      <c r="V822" s="150"/>
      <c r="W822" s="150"/>
      <c r="X822" s="150"/>
      <c r="Y822" s="150"/>
      <c r="Z822" s="150"/>
      <c r="AA822" s="150"/>
      <c r="CI822" s="1"/>
    </row>
    <row r="823" spans="1:87" x14ac:dyDescent="0.25">
      <c r="A823" s="5" t="s">
        <v>408</v>
      </c>
      <c r="B823" s="5" t="s">
        <v>481</v>
      </c>
      <c r="C823" s="5" t="s">
        <v>657</v>
      </c>
      <c r="D823" s="5" t="s">
        <v>482</v>
      </c>
      <c r="E823" s="52">
        <f t="shared" ca="1" si="12"/>
        <v>27516</v>
      </c>
      <c r="F823" s="5">
        <v>43</v>
      </c>
      <c r="G823" s="50">
        <v>27579</v>
      </c>
      <c r="H823" s="5">
        <v>561453</v>
      </c>
      <c r="I823" s="50">
        <v>35883</v>
      </c>
      <c r="J823" s="5" t="s">
        <v>466</v>
      </c>
      <c r="K823" s="150"/>
      <c r="L823" s="150"/>
      <c r="M823" s="150"/>
      <c r="N823" s="150"/>
      <c r="O823" s="150"/>
      <c r="P823" s="150"/>
      <c r="Q823" s="150"/>
      <c r="R823" s="150"/>
      <c r="S823" s="150"/>
      <c r="T823" s="150"/>
      <c r="U823" s="150"/>
      <c r="V823" s="150"/>
      <c r="W823" s="150"/>
      <c r="X823" s="150"/>
      <c r="Y823" s="150"/>
      <c r="Z823" s="150"/>
      <c r="AA823" s="150"/>
      <c r="CI823" s="1"/>
    </row>
    <row r="824" spans="1:87" x14ac:dyDescent="0.25">
      <c r="A824" s="5" t="s">
        <v>413</v>
      </c>
      <c r="B824" s="5" t="s">
        <v>155</v>
      </c>
      <c r="C824" s="5" t="s">
        <v>848</v>
      </c>
      <c r="D824" s="5" t="s">
        <v>906</v>
      </c>
      <c r="E824" s="52">
        <f t="shared" ca="1" si="12"/>
        <v>18540</v>
      </c>
      <c r="F824" s="5">
        <v>44</v>
      </c>
      <c r="G824" s="50">
        <v>27140</v>
      </c>
      <c r="H824" s="5">
        <v>561456</v>
      </c>
      <c r="I824" s="50">
        <v>36014</v>
      </c>
      <c r="J824" s="5" t="s">
        <v>466</v>
      </c>
      <c r="K824" s="150"/>
      <c r="L824" s="150"/>
      <c r="M824" s="150"/>
      <c r="N824" s="150"/>
      <c r="O824" s="150"/>
      <c r="P824" s="150"/>
      <c r="Q824" s="150"/>
      <c r="R824" s="150"/>
      <c r="S824" s="150"/>
      <c r="T824" s="150"/>
      <c r="U824" s="150"/>
      <c r="V824" s="150"/>
      <c r="W824" s="150"/>
      <c r="X824" s="150"/>
      <c r="Y824" s="150"/>
      <c r="Z824" s="150"/>
      <c r="AA824" s="150"/>
      <c r="CI824" s="1"/>
    </row>
    <row r="825" spans="1:87" x14ac:dyDescent="0.25">
      <c r="A825" s="5" t="s">
        <v>408</v>
      </c>
      <c r="B825" s="5" t="s">
        <v>612</v>
      </c>
      <c r="C825" s="5" t="s">
        <v>451</v>
      </c>
      <c r="D825" s="5" t="s">
        <v>607</v>
      </c>
      <c r="E825" s="52">
        <f t="shared" ca="1" si="12"/>
        <v>22524</v>
      </c>
      <c r="F825" s="5">
        <v>43</v>
      </c>
      <c r="G825" s="50">
        <v>27430</v>
      </c>
      <c r="H825" s="5">
        <v>561462</v>
      </c>
      <c r="I825" s="50">
        <v>36050</v>
      </c>
      <c r="J825" s="5" t="s">
        <v>858</v>
      </c>
      <c r="K825" s="150"/>
      <c r="L825" s="150"/>
      <c r="M825" s="150"/>
      <c r="N825" s="150"/>
      <c r="O825" s="150"/>
      <c r="P825" s="150"/>
      <c r="Q825" s="150"/>
      <c r="R825" s="150"/>
      <c r="S825" s="150"/>
      <c r="T825" s="150"/>
      <c r="U825" s="150"/>
      <c r="V825" s="150"/>
      <c r="W825" s="150"/>
      <c r="X825" s="150"/>
      <c r="Y825" s="150"/>
      <c r="Z825" s="150"/>
      <c r="AA825" s="150"/>
      <c r="CI825" s="1"/>
    </row>
    <row r="826" spans="1:87" x14ac:dyDescent="0.25">
      <c r="A826" s="5" t="s">
        <v>413</v>
      </c>
      <c r="B826" s="5" t="s">
        <v>660</v>
      </c>
      <c r="C826" s="5" t="s">
        <v>907</v>
      </c>
      <c r="D826" s="5" t="s">
        <v>416</v>
      </c>
      <c r="E826" s="52">
        <f t="shared" ca="1" si="12"/>
        <v>19944</v>
      </c>
      <c r="F826" s="5">
        <v>42</v>
      </c>
      <c r="G826" s="50">
        <v>27822</v>
      </c>
      <c r="H826" s="5">
        <v>561463</v>
      </c>
      <c r="I826" s="50">
        <v>35979</v>
      </c>
      <c r="J826" s="5" t="s">
        <v>466</v>
      </c>
      <c r="K826" s="150"/>
      <c r="L826" s="150"/>
      <c r="M826" s="150"/>
      <c r="N826" s="150"/>
      <c r="O826" s="150"/>
      <c r="P826" s="150"/>
      <c r="Q826" s="150"/>
      <c r="R826" s="150"/>
      <c r="S826" s="150"/>
      <c r="T826" s="150"/>
      <c r="U826" s="150"/>
      <c r="V826" s="150"/>
      <c r="W826" s="150"/>
      <c r="X826" s="150"/>
      <c r="Y826" s="150"/>
      <c r="Z826" s="150"/>
      <c r="AA826" s="150"/>
      <c r="CI826" s="1"/>
    </row>
    <row r="827" spans="1:87" x14ac:dyDescent="0.25">
      <c r="A827" s="5" t="s">
        <v>454</v>
      </c>
      <c r="B827" s="5" t="s">
        <v>667</v>
      </c>
      <c r="C827" s="5" t="s">
        <v>510</v>
      </c>
      <c r="D827" s="5" t="s">
        <v>436</v>
      </c>
      <c r="E827" s="52">
        <f t="shared" ca="1" si="12"/>
        <v>22476</v>
      </c>
      <c r="F827" s="5">
        <v>44</v>
      </c>
      <c r="G827" s="50">
        <v>27114</v>
      </c>
      <c r="H827" s="5">
        <v>561368</v>
      </c>
      <c r="I827" s="50">
        <v>35875</v>
      </c>
      <c r="J827" s="5" t="s">
        <v>466</v>
      </c>
      <c r="K827" s="150"/>
      <c r="L827" s="150"/>
      <c r="M827" s="150"/>
      <c r="N827" s="150"/>
      <c r="O827" s="150"/>
      <c r="P827" s="150"/>
      <c r="Q827" s="150"/>
      <c r="R827" s="150"/>
      <c r="S827" s="150"/>
      <c r="T827" s="150"/>
      <c r="U827" s="150"/>
      <c r="V827" s="150"/>
      <c r="W827" s="150"/>
      <c r="X827" s="150"/>
      <c r="Y827" s="150"/>
      <c r="Z827" s="150"/>
      <c r="AA827" s="150"/>
      <c r="CI827" s="1"/>
    </row>
    <row r="828" spans="1:87" x14ac:dyDescent="0.25">
      <c r="A828" s="5" t="s">
        <v>454</v>
      </c>
      <c r="B828" s="5" t="s">
        <v>152</v>
      </c>
      <c r="C828" s="5" t="s">
        <v>796</v>
      </c>
      <c r="D828" s="5" t="s">
        <v>622</v>
      </c>
      <c r="E828" s="52">
        <f t="shared" ca="1" si="12"/>
        <v>21936</v>
      </c>
      <c r="F828" s="5">
        <v>40</v>
      </c>
      <c r="G828" s="50">
        <v>28485</v>
      </c>
      <c r="H828" s="5">
        <v>561470</v>
      </c>
      <c r="I828" s="50">
        <v>36090</v>
      </c>
      <c r="J828" s="5" t="s">
        <v>466</v>
      </c>
      <c r="K828" s="150"/>
      <c r="L828" s="150"/>
      <c r="M828" s="150"/>
      <c r="N828" s="150"/>
      <c r="O828" s="150"/>
      <c r="P828" s="150"/>
      <c r="Q828" s="150"/>
      <c r="R828" s="150"/>
      <c r="S828" s="150"/>
      <c r="T828" s="150"/>
      <c r="U828" s="150"/>
      <c r="V828" s="150"/>
      <c r="W828" s="150"/>
      <c r="X828" s="150"/>
      <c r="Y828" s="150"/>
      <c r="Z828" s="150"/>
      <c r="AA828" s="150"/>
      <c r="CI828" s="1"/>
    </row>
    <row r="829" spans="1:87" x14ac:dyDescent="0.25">
      <c r="A829" s="5" t="s">
        <v>408</v>
      </c>
      <c r="B829" s="5" t="s">
        <v>570</v>
      </c>
      <c r="C829" s="5" t="s">
        <v>621</v>
      </c>
      <c r="D829" s="5" t="s">
        <v>482</v>
      </c>
      <c r="E829" s="52">
        <f t="shared" ca="1" si="12"/>
        <v>25428</v>
      </c>
      <c r="F829" s="5">
        <v>45</v>
      </c>
      <c r="G829" s="50">
        <v>26929</v>
      </c>
      <c r="H829" s="5">
        <v>561473</v>
      </c>
      <c r="I829" s="50">
        <v>35905</v>
      </c>
      <c r="J829" s="5" t="s">
        <v>412</v>
      </c>
      <c r="K829" s="150"/>
      <c r="L829" s="150"/>
      <c r="M829" s="150"/>
      <c r="N829" s="150"/>
      <c r="O829" s="150"/>
      <c r="P829" s="150"/>
      <c r="Q829" s="150"/>
      <c r="R829" s="150"/>
      <c r="S829" s="150"/>
      <c r="T829" s="150"/>
      <c r="U829" s="150"/>
      <c r="V829" s="150"/>
      <c r="W829" s="150"/>
      <c r="X829" s="150"/>
      <c r="Y829" s="150"/>
      <c r="Z829" s="150"/>
      <c r="AA829" s="150"/>
      <c r="CI829" s="1"/>
    </row>
    <row r="830" spans="1:87" x14ac:dyDescent="0.25">
      <c r="A830" s="5" t="s">
        <v>408</v>
      </c>
      <c r="B830" s="5" t="s">
        <v>524</v>
      </c>
      <c r="C830" s="5" t="s">
        <v>908</v>
      </c>
      <c r="D830" s="5" t="s">
        <v>482</v>
      </c>
      <c r="E830" s="52">
        <f t="shared" ca="1" si="12"/>
        <v>29100</v>
      </c>
      <c r="F830" s="5">
        <v>41</v>
      </c>
      <c r="G830" s="50">
        <v>28075</v>
      </c>
      <c r="H830" s="5">
        <v>350130</v>
      </c>
      <c r="I830" s="50">
        <v>32971</v>
      </c>
      <c r="J830" s="5" t="s">
        <v>909</v>
      </c>
      <c r="K830" s="150"/>
      <c r="L830" s="150"/>
      <c r="M830" s="150"/>
      <c r="N830" s="150"/>
      <c r="O830" s="150"/>
      <c r="P830" s="150"/>
      <c r="Q830" s="150"/>
      <c r="R830" s="150"/>
      <c r="S830" s="150"/>
      <c r="T830" s="150"/>
      <c r="U830" s="150"/>
      <c r="V830" s="150"/>
      <c r="W830" s="150"/>
      <c r="X830" s="150"/>
      <c r="Y830" s="150"/>
      <c r="Z830" s="150"/>
      <c r="AA830" s="150"/>
      <c r="CI830" s="1"/>
    </row>
    <row r="831" spans="1:87" x14ac:dyDescent="0.25">
      <c r="A831" s="5" t="s">
        <v>408</v>
      </c>
      <c r="B831" s="5" t="s">
        <v>608</v>
      </c>
      <c r="C831" s="5" t="s">
        <v>621</v>
      </c>
      <c r="D831" s="5" t="s">
        <v>445</v>
      </c>
      <c r="E831" s="52">
        <f t="shared" ca="1" si="12"/>
        <v>23964</v>
      </c>
      <c r="F831" s="5">
        <v>45</v>
      </c>
      <c r="G831" s="50">
        <v>26898</v>
      </c>
      <c r="H831" s="5">
        <v>561478</v>
      </c>
      <c r="I831" s="50">
        <v>32996</v>
      </c>
      <c r="J831" s="5" t="s">
        <v>909</v>
      </c>
      <c r="K831" s="150"/>
      <c r="L831" s="150"/>
      <c r="M831" s="150"/>
      <c r="N831" s="150"/>
      <c r="O831" s="150"/>
      <c r="P831" s="150"/>
      <c r="Q831" s="150"/>
      <c r="R831" s="150"/>
      <c r="S831" s="150"/>
      <c r="T831" s="150"/>
      <c r="U831" s="150"/>
      <c r="V831" s="150"/>
      <c r="W831" s="150"/>
      <c r="X831" s="150"/>
      <c r="Y831" s="150"/>
      <c r="Z831" s="150"/>
      <c r="AA831" s="150"/>
      <c r="CI831" s="1"/>
    </row>
    <row r="832" spans="1:87" x14ac:dyDescent="0.25">
      <c r="A832" s="5" t="s">
        <v>408</v>
      </c>
      <c r="B832" s="5" t="s">
        <v>541</v>
      </c>
      <c r="C832" s="5" t="s">
        <v>155</v>
      </c>
      <c r="D832" s="5" t="s">
        <v>422</v>
      </c>
      <c r="E832" s="52">
        <f t="shared" ca="1" si="12"/>
        <v>21204</v>
      </c>
      <c r="F832" s="5">
        <v>44</v>
      </c>
      <c r="G832" s="50">
        <v>27169</v>
      </c>
      <c r="H832" s="5">
        <v>351342</v>
      </c>
      <c r="I832" s="50">
        <v>33120</v>
      </c>
      <c r="J832" s="5" t="s">
        <v>909</v>
      </c>
      <c r="K832" s="150"/>
      <c r="L832" s="150"/>
      <c r="M832" s="150"/>
      <c r="N832" s="150"/>
      <c r="O832" s="150"/>
      <c r="P832" s="150"/>
      <c r="Q832" s="150"/>
      <c r="R832" s="150"/>
      <c r="S832" s="150"/>
      <c r="T832" s="150"/>
      <c r="U832" s="150"/>
      <c r="V832" s="150"/>
      <c r="W832" s="150"/>
      <c r="X832" s="150"/>
      <c r="Y832" s="150"/>
      <c r="Z832" s="150"/>
      <c r="AA832" s="150"/>
      <c r="CI832" s="1"/>
    </row>
    <row r="833" spans="1:87" x14ac:dyDescent="0.25">
      <c r="A833" s="5" t="s">
        <v>408</v>
      </c>
      <c r="B833" s="5" t="s">
        <v>434</v>
      </c>
      <c r="C833" s="5" t="s">
        <v>776</v>
      </c>
      <c r="D833" s="5" t="s">
        <v>622</v>
      </c>
      <c r="E833" s="52">
        <f t="shared" ca="1" si="12"/>
        <v>22716</v>
      </c>
      <c r="F833" s="5">
        <v>40</v>
      </c>
      <c r="G833" s="50">
        <v>28436</v>
      </c>
      <c r="H833" s="5">
        <v>561482</v>
      </c>
      <c r="I833" s="50">
        <v>33013</v>
      </c>
      <c r="J833" s="5" t="s">
        <v>909</v>
      </c>
      <c r="K833" s="150"/>
      <c r="L833" s="150"/>
      <c r="M833" s="150"/>
      <c r="N833" s="150"/>
      <c r="O833" s="150"/>
      <c r="P833" s="150"/>
      <c r="Q833" s="150"/>
      <c r="R833" s="150"/>
      <c r="S833" s="150"/>
      <c r="T833" s="150"/>
      <c r="U833" s="150"/>
      <c r="V833" s="150"/>
      <c r="W833" s="150"/>
      <c r="X833" s="150"/>
      <c r="Y833" s="150"/>
      <c r="Z833" s="150"/>
      <c r="AA833" s="150"/>
      <c r="CI833" s="1"/>
    </row>
    <row r="834" spans="1:87" x14ac:dyDescent="0.25">
      <c r="A834" s="5" t="s">
        <v>408</v>
      </c>
      <c r="B834" s="5" t="s">
        <v>665</v>
      </c>
      <c r="C834" s="5" t="s">
        <v>86</v>
      </c>
      <c r="D834" s="5" t="s">
        <v>910</v>
      </c>
      <c r="E834" s="52">
        <f t="shared" ca="1" si="12"/>
        <v>20436</v>
      </c>
      <c r="F834" s="5">
        <v>45</v>
      </c>
      <c r="G834" s="50">
        <v>26783</v>
      </c>
      <c r="H834" s="5">
        <v>561483</v>
      </c>
      <c r="I834" s="50">
        <v>33126</v>
      </c>
      <c r="J834" s="5" t="s">
        <v>909</v>
      </c>
      <c r="K834" s="150"/>
      <c r="L834" s="150"/>
      <c r="M834" s="150"/>
      <c r="N834" s="150"/>
      <c r="O834" s="150"/>
      <c r="P834" s="150"/>
      <c r="Q834" s="150"/>
      <c r="R834" s="150"/>
      <c r="S834" s="150"/>
      <c r="T834" s="150"/>
      <c r="U834" s="150"/>
      <c r="V834" s="150"/>
      <c r="W834" s="150"/>
      <c r="X834" s="150"/>
      <c r="Y834" s="150"/>
      <c r="Z834" s="150"/>
      <c r="AA834" s="150"/>
      <c r="CI834" s="1"/>
    </row>
    <row r="835" spans="1:87" x14ac:dyDescent="0.25">
      <c r="A835" s="5" t="s">
        <v>408</v>
      </c>
      <c r="B835" s="5" t="s">
        <v>748</v>
      </c>
      <c r="C835" s="5" t="s">
        <v>550</v>
      </c>
      <c r="D835" s="5" t="s">
        <v>473</v>
      </c>
      <c r="E835" s="52">
        <f t="shared" ca="1" si="12"/>
        <v>30336</v>
      </c>
      <c r="F835" s="5">
        <v>42</v>
      </c>
      <c r="G835" s="50">
        <v>27827</v>
      </c>
      <c r="H835" s="5">
        <v>568812</v>
      </c>
      <c r="I835" s="50">
        <v>32878</v>
      </c>
      <c r="J835" s="5" t="s">
        <v>909</v>
      </c>
      <c r="K835" s="150"/>
      <c r="L835" s="150"/>
      <c r="M835" s="150"/>
      <c r="N835" s="150"/>
      <c r="O835" s="150"/>
      <c r="P835" s="150"/>
      <c r="Q835" s="150"/>
      <c r="R835" s="150"/>
      <c r="S835" s="150"/>
      <c r="T835" s="150"/>
      <c r="U835" s="150"/>
      <c r="V835" s="150"/>
      <c r="W835" s="150"/>
      <c r="X835" s="150"/>
      <c r="Y835" s="150"/>
      <c r="Z835" s="150"/>
      <c r="AA835" s="150"/>
      <c r="CI835" s="1"/>
    </row>
    <row r="836" spans="1:87" x14ac:dyDescent="0.25">
      <c r="A836" s="5" t="s">
        <v>408</v>
      </c>
      <c r="B836" s="5" t="s">
        <v>562</v>
      </c>
      <c r="C836" s="5" t="s">
        <v>185</v>
      </c>
      <c r="D836" s="5" t="s">
        <v>911</v>
      </c>
      <c r="E836" s="52">
        <f t="shared" ca="1" si="12"/>
        <v>27084</v>
      </c>
      <c r="F836" s="5">
        <v>61</v>
      </c>
      <c r="G836" s="50">
        <v>20988</v>
      </c>
      <c r="H836" s="5">
        <v>351343</v>
      </c>
      <c r="I836" s="50">
        <v>33005</v>
      </c>
      <c r="J836" s="5" t="s">
        <v>909</v>
      </c>
      <c r="K836" s="150"/>
      <c r="L836" s="150"/>
      <c r="M836" s="150"/>
      <c r="N836" s="150"/>
      <c r="O836" s="150"/>
      <c r="P836" s="150"/>
      <c r="Q836" s="150"/>
      <c r="R836" s="150"/>
      <c r="S836" s="150"/>
      <c r="T836" s="150"/>
      <c r="U836" s="150"/>
      <c r="V836" s="150"/>
      <c r="W836" s="150"/>
      <c r="X836" s="150"/>
      <c r="Y836" s="150"/>
      <c r="Z836" s="150"/>
      <c r="AA836" s="150"/>
      <c r="CI836" s="1"/>
    </row>
    <row r="837" spans="1:87" x14ac:dyDescent="0.25">
      <c r="A837" s="5" t="s">
        <v>413</v>
      </c>
      <c r="B837" s="5" t="s">
        <v>437</v>
      </c>
      <c r="C837" s="5" t="s">
        <v>781</v>
      </c>
      <c r="D837" s="5" t="s">
        <v>439</v>
      </c>
      <c r="E837" s="52">
        <f t="shared" ca="1" si="12"/>
        <v>21552</v>
      </c>
      <c r="F837" s="5">
        <v>46</v>
      </c>
      <c r="G837" s="50">
        <v>26374</v>
      </c>
      <c r="H837" s="5">
        <v>561213</v>
      </c>
      <c r="I837" s="50">
        <v>35857</v>
      </c>
      <c r="J837" s="5" t="s">
        <v>909</v>
      </c>
      <c r="K837" s="150"/>
      <c r="L837" s="150"/>
      <c r="M837" s="150"/>
      <c r="N837" s="150"/>
      <c r="O837" s="150"/>
      <c r="P837" s="150"/>
      <c r="Q837" s="150"/>
      <c r="R837" s="150"/>
      <c r="S837" s="150"/>
      <c r="T837" s="150"/>
      <c r="U837" s="150"/>
      <c r="V837" s="150"/>
      <c r="W837" s="150"/>
      <c r="X837" s="150"/>
      <c r="Y837" s="150"/>
      <c r="Z837" s="150"/>
      <c r="AA837" s="150"/>
      <c r="CI837" s="1"/>
    </row>
    <row r="838" spans="1:87" x14ac:dyDescent="0.25">
      <c r="A838" s="5" t="s">
        <v>454</v>
      </c>
      <c r="B838" s="5" t="s">
        <v>568</v>
      </c>
      <c r="C838" s="5" t="s">
        <v>808</v>
      </c>
      <c r="D838" s="5" t="s">
        <v>577</v>
      </c>
      <c r="E838" s="52">
        <f t="shared" ca="1" si="12"/>
        <v>28920</v>
      </c>
      <c r="F838" s="5">
        <v>43</v>
      </c>
      <c r="G838" s="50">
        <v>27399</v>
      </c>
      <c r="H838" s="5">
        <v>561227</v>
      </c>
      <c r="I838" s="50">
        <v>36125</v>
      </c>
      <c r="J838" s="5" t="s">
        <v>909</v>
      </c>
      <c r="K838" s="150"/>
      <c r="L838" s="150"/>
      <c r="M838" s="150"/>
      <c r="N838" s="150"/>
      <c r="O838" s="150"/>
      <c r="P838" s="150"/>
      <c r="Q838" s="150"/>
      <c r="R838" s="150"/>
      <c r="S838" s="150"/>
      <c r="T838" s="150"/>
      <c r="U838" s="150"/>
      <c r="V838" s="150"/>
      <c r="W838" s="150"/>
      <c r="X838" s="150"/>
      <c r="Y838" s="150"/>
      <c r="Z838" s="150"/>
      <c r="AA838" s="150"/>
      <c r="CI838" s="1"/>
    </row>
    <row r="839" spans="1:87" x14ac:dyDescent="0.25">
      <c r="A839" s="5" t="s">
        <v>408</v>
      </c>
      <c r="B839" s="5" t="s">
        <v>481</v>
      </c>
      <c r="C839" s="5" t="s">
        <v>161</v>
      </c>
      <c r="D839" s="5" t="s">
        <v>537</v>
      </c>
      <c r="E839" s="52">
        <f t="shared" ca="1" si="12"/>
        <v>25116</v>
      </c>
      <c r="F839" s="5">
        <v>41</v>
      </c>
      <c r="G839" s="50">
        <v>28106</v>
      </c>
      <c r="H839" s="5">
        <v>561491</v>
      </c>
      <c r="I839" s="50">
        <v>36139</v>
      </c>
      <c r="J839" s="5" t="s">
        <v>909</v>
      </c>
      <c r="K839" s="150"/>
      <c r="L839" s="150"/>
      <c r="M839" s="150"/>
      <c r="N839" s="150"/>
      <c r="O839" s="150"/>
      <c r="P839" s="150"/>
      <c r="Q839" s="150"/>
      <c r="R839" s="150"/>
      <c r="S839" s="150"/>
      <c r="T839" s="150"/>
      <c r="U839" s="150"/>
      <c r="V839" s="150"/>
      <c r="W839" s="150"/>
      <c r="X839" s="150"/>
      <c r="Y839" s="150"/>
      <c r="Z839" s="150"/>
      <c r="AA839" s="150"/>
      <c r="CI839" s="1"/>
    </row>
    <row r="840" spans="1:87" x14ac:dyDescent="0.25">
      <c r="A840" s="5" t="s">
        <v>413</v>
      </c>
      <c r="B840" s="5" t="s">
        <v>564</v>
      </c>
      <c r="C840" s="5" t="s">
        <v>596</v>
      </c>
      <c r="D840" s="5" t="s">
        <v>439</v>
      </c>
      <c r="E840" s="52">
        <f t="shared" ca="1" si="12"/>
        <v>20448</v>
      </c>
      <c r="F840" s="5">
        <v>42</v>
      </c>
      <c r="G840" s="50">
        <v>27738</v>
      </c>
      <c r="H840" s="5">
        <v>561646</v>
      </c>
      <c r="I840" s="50">
        <v>36083</v>
      </c>
      <c r="J840" s="5" t="s">
        <v>909</v>
      </c>
      <c r="K840" s="150"/>
      <c r="L840" s="150"/>
      <c r="M840" s="150"/>
      <c r="N840" s="150"/>
      <c r="O840" s="150"/>
      <c r="P840" s="150"/>
      <c r="Q840" s="150"/>
      <c r="R840" s="150"/>
      <c r="S840" s="150"/>
      <c r="T840" s="150"/>
      <c r="U840" s="150"/>
      <c r="V840" s="150"/>
      <c r="W840" s="150"/>
      <c r="X840" s="150"/>
      <c r="Y840" s="150"/>
      <c r="Z840" s="150"/>
      <c r="AA840" s="150"/>
      <c r="CI840" s="1"/>
    </row>
    <row r="841" spans="1:87" x14ac:dyDescent="0.25">
      <c r="A841" s="5" t="s">
        <v>408</v>
      </c>
      <c r="B841" s="5" t="s">
        <v>586</v>
      </c>
      <c r="C841" s="5" t="s">
        <v>713</v>
      </c>
      <c r="D841" s="5" t="s">
        <v>482</v>
      </c>
      <c r="E841" s="52">
        <f t="shared" ca="1" si="12"/>
        <v>18960</v>
      </c>
      <c r="F841" s="5">
        <v>42</v>
      </c>
      <c r="G841" s="50">
        <v>27853</v>
      </c>
      <c r="H841" s="5">
        <v>561565</v>
      </c>
      <c r="I841" s="50">
        <v>35820</v>
      </c>
      <c r="J841" s="5" t="s">
        <v>909</v>
      </c>
      <c r="K841" s="150"/>
      <c r="L841" s="150"/>
      <c r="M841" s="150"/>
      <c r="N841" s="150"/>
      <c r="O841" s="150"/>
      <c r="P841" s="150"/>
      <c r="Q841" s="150"/>
      <c r="R841" s="150"/>
      <c r="S841" s="150"/>
      <c r="T841" s="150"/>
      <c r="U841" s="150"/>
      <c r="V841" s="150"/>
      <c r="W841" s="150"/>
      <c r="X841" s="150"/>
      <c r="Y841" s="150"/>
      <c r="Z841" s="150"/>
      <c r="AA841" s="150"/>
      <c r="CI841" s="1"/>
    </row>
    <row r="842" spans="1:87" x14ac:dyDescent="0.25">
      <c r="A842" s="5" t="s">
        <v>413</v>
      </c>
      <c r="B842" s="5" t="s">
        <v>766</v>
      </c>
      <c r="C842" s="5" t="s">
        <v>563</v>
      </c>
      <c r="D842" s="5" t="s">
        <v>439</v>
      </c>
      <c r="E842" s="52">
        <f t="shared" ca="1" si="12"/>
        <v>22656</v>
      </c>
      <c r="F842" s="5">
        <v>39</v>
      </c>
      <c r="G842" s="50">
        <v>28896</v>
      </c>
      <c r="H842" s="5">
        <v>351472</v>
      </c>
      <c r="I842" s="50">
        <v>35935</v>
      </c>
      <c r="J842" s="5" t="s">
        <v>909</v>
      </c>
      <c r="K842" s="150"/>
      <c r="L842" s="150"/>
      <c r="M842" s="150"/>
      <c r="N842" s="150"/>
      <c r="O842" s="150"/>
      <c r="P842" s="150"/>
      <c r="Q842" s="150"/>
      <c r="R842" s="150"/>
      <c r="S842" s="150"/>
      <c r="T842" s="150"/>
      <c r="U842" s="150"/>
      <c r="V842" s="150"/>
      <c r="W842" s="150"/>
      <c r="X842" s="150"/>
      <c r="Y842" s="150"/>
      <c r="Z842" s="150"/>
      <c r="AA842" s="150"/>
      <c r="CI842" s="1"/>
    </row>
    <row r="843" spans="1:87" x14ac:dyDescent="0.25">
      <c r="A843" s="5" t="s">
        <v>408</v>
      </c>
      <c r="B843" s="5" t="s">
        <v>443</v>
      </c>
      <c r="C843" s="5" t="s">
        <v>161</v>
      </c>
      <c r="D843" s="5" t="s">
        <v>473</v>
      </c>
      <c r="E843" s="52">
        <f t="shared" ca="1" si="12"/>
        <v>27708</v>
      </c>
      <c r="F843" s="5">
        <v>53</v>
      </c>
      <c r="G843" s="50">
        <v>23721</v>
      </c>
      <c r="H843" s="5">
        <v>561496</v>
      </c>
      <c r="I843" s="50">
        <v>32899</v>
      </c>
      <c r="J843" s="5" t="s">
        <v>909</v>
      </c>
      <c r="K843" s="150"/>
      <c r="L843" s="150"/>
      <c r="M843" s="150"/>
      <c r="N843" s="150"/>
      <c r="O843" s="150"/>
      <c r="P843" s="150"/>
      <c r="Q843" s="150"/>
      <c r="R843" s="150"/>
      <c r="S843" s="150"/>
      <c r="T843" s="150"/>
      <c r="U843" s="150"/>
      <c r="V843" s="150"/>
      <c r="W843" s="150"/>
      <c r="X843" s="150"/>
      <c r="Y843" s="150"/>
      <c r="Z843" s="150"/>
      <c r="AA843" s="150"/>
      <c r="CI843" s="1"/>
    </row>
    <row r="844" spans="1:87" x14ac:dyDescent="0.25">
      <c r="A844" s="5" t="s">
        <v>408</v>
      </c>
      <c r="B844" s="5" t="s">
        <v>503</v>
      </c>
      <c r="C844" s="5" t="s">
        <v>155</v>
      </c>
      <c r="D844" s="5" t="s">
        <v>536</v>
      </c>
      <c r="E844" s="52">
        <f t="shared" ca="1" si="12"/>
        <v>23640</v>
      </c>
      <c r="F844" s="5">
        <v>41</v>
      </c>
      <c r="G844" s="50">
        <v>28262</v>
      </c>
      <c r="H844" s="5">
        <v>561498</v>
      </c>
      <c r="I844" s="50">
        <v>36253</v>
      </c>
      <c r="J844" s="5" t="s">
        <v>909</v>
      </c>
      <c r="K844" s="150"/>
      <c r="L844" s="150"/>
      <c r="M844" s="150"/>
      <c r="N844" s="150"/>
      <c r="O844" s="150"/>
      <c r="P844" s="150"/>
      <c r="Q844" s="150"/>
      <c r="R844" s="150"/>
      <c r="S844" s="150"/>
      <c r="T844" s="150"/>
      <c r="U844" s="150"/>
      <c r="V844" s="150"/>
      <c r="W844" s="150"/>
      <c r="X844" s="150"/>
      <c r="Y844" s="150"/>
      <c r="Z844" s="150"/>
      <c r="AA844" s="150"/>
      <c r="CI844" s="1"/>
    </row>
    <row r="845" spans="1:87" x14ac:dyDescent="0.25">
      <c r="A845" s="5" t="s">
        <v>413</v>
      </c>
      <c r="B845" s="5" t="s">
        <v>569</v>
      </c>
      <c r="C845" s="5" t="s">
        <v>523</v>
      </c>
      <c r="D845" s="5" t="s">
        <v>460</v>
      </c>
      <c r="E845" s="52">
        <f t="shared" ca="1" si="12"/>
        <v>30924</v>
      </c>
      <c r="F845" s="5">
        <v>40</v>
      </c>
      <c r="G845" s="50">
        <v>28721</v>
      </c>
      <c r="H845" s="5">
        <v>561635</v>
      </c>
      <c r="I845" s="50">
        <v>36207</v>
      </c>
      <c r="J845" s="5" t="s">
        <v>909</v>
      </c>
      <c r="K845" s="150"/>
      <c r="L845" s="150"/>
      <c r="M845" s="150"/>
      <c r="N845" s="150"/>
      <c r="O845" s="150"/>
      <c r="P845" s="150"/>
      <c r="Q845" s="150"/>
      <c r="R845" s="150"/>
      <c r="S845" s="150"/>
      <c r="T845" s="150"/>
      <c r="U845" s="150"/>
      <c r="V845" s="150"/>
      <c r="W845" s="150"/>
      <c r="X845" s="150"/>
      <c r="Y845" s="150"/>
      <c r="Z845" s="150"/>
      <c r="AA845" s="150"/>
      <c r="CI845" s="1"/>
    </row>
    <row r="846" spans="1:87" x14ac:dyDescent="0.25">
      <c r="A846" s="5" t="s">
        <v>413</v>
      </c>
      <c r="B846" s="5" t="s">
        <v>564</v>
      </c>
      <c r="C846" s="5" t="s">
        <v>489</v>
      </c>
      <c r="D846" s="5" t="s">
        <v>869</v>
      </c>
      <c r="E846" s="52">
        <f t="shared" ca="1" si="12"/>
        <v>20580</v>
      </c>
      <c r="F846" s="5">
        <v>51</v>
      </c>
      <c r="G846" s="50">
        <v>24534</v>
      </c>
      <c r="H846" s="5">
        <v>350025</v>
      </c>
      <c r="I846" s="50">
        <v>32961</v>
      </c>
      <c r="J846" s="5" t="s">
        <v>909</v>
      </c>
      <c r="K846" s="150"/>
      <c r="L846" s="150"/>
      <c r="M846" s="150"/>
      <c r="N846" s="150"/>
      <c r="O846" s="150"/>
      <c r="P846" s="150"/>
      <c r="Q846" s="150"/>
      <c r="R846" s="150"/>
      <c r="S846" s="150"/>
      <c r="T846" s="150"/>
      <c r="U846" s="150"/>
      <c r="V846" s="150"/>
      <c r="W846" s="150"/>
      <c r="X846" s="150"/>
      <c r="Y846" s="150"/>
      <c r="Z846" s="150"/>
      <c r="AA846" s="150"/>
      <c r="CI846" s="1"/>
    </row>
    <row r="847" spans="1:87" x14ac:dyDescent="0.25">
      <c r="A847" s="5" t="s">
        <v>408</v>
      </c>
      <c r="B847" s="5" t="s">
        <v>423</v>
      </c>
      <c r="C847" s="5" t="s">
        <v>912</v>
      </c>
      <c r="D847" s="5" t="s">
        <v>433</v>
      </c>
      <c r="E847" s="52">
        <f t="shared" ca="1" si="12"/>
        <v>19956</v>
      </c>
      <c r="F847" s="5">
        <v>48</v>
      </c>
      <c r="G847" s="50">
        <v>25784</v>
      </c>
      <c r="H847" s="5">
        <v>351351</v>
      </c>
      <c r="I847" s="50">
        <v>32968</v>
      </c>
      <c r="J847" s="5" t="s">
        <v>909</v>
      </c>
      <c r="K847" s="150"/>
      <c r="L847" s="150"/>
      <c r="M847" s="150"/>
      <c r="N847" s="150"/>
      <c r="O847" s="150"/>
      <c r="P847" s="150"/>
      <c r="Q847" s="150"/>
      <c r="R847" s="150"/>
      <c r="S847" s="150"/>
      <c r="T847" s="150"/>
      <c r="U847" s="150"/>
      <c r="V847" s="150"/>
      <c r="W847" s="150"/>
      <c r="X847" s="150"/>
      <c r="Y847" s="150"/>
      <c r="Z847" s="150"/>
      <c r="AA847" s="150"/>
      <c r="CI847" s="1"/>
    </row>
    <row r="848" spans="1:87" x14ac:dyDescent="0.25">
      <c r="A848" s="5" t="s">
        <v>408</v>
      </c>
      <c r="B848" s="5" t="s">
        <v>569</v>
      </c>
      <c r="C848" s="5" t="s">
        <v>161</v>
      </c>
      <c r="D848" s="5" t="s">
        <v>536</v>
      </c>
      <c r="E848" s="52">
        <f t="shared" ca="1" si="12"/>
        <v>27132</v>
      </c>
      <c r="F848" s="5">
        <v>40</v>
      </c>
      <c r="G848" s="50">
        <v>28405</v>
      </c>
      <c r="H848" s="5">
        <v>351487</v>
      </c>
      <c r="I848" s="50">
        <v>33027</v>
      </c>
      <c r="J848" s="5" t="s">
        <v>858</v>
      </c>
      <c r="K848" s="150"/>
      <c r="L848" s="150"/>
      <c r="M848" s="150"/>
      <c r="N848" s="150"/>
      <c r="O848" s="150"/>
      <c r="P848" s="150"/>
      <c r="Q848" s="150"/>
      <c r="R848" s="150"/>
      <c r="S848" s="150"/>
      <c r="T848" s="150"/>
      <c r="U848" s="150"/>
      <c r="V848" s="150"/>
      <c r="W848" s="150"/>
      <c r="X848" s="150"/>
      <c r="Y848" s="150"/>
      <c r="Z848" s="150"/>
      <c r="AA848" s="150"/>
      <c r="CI848" s="1"/>
    </row>
    <row r="849" spans="1:87" x14ac:dyDescent="0.25">
      <c r="A849" s="5" t="s">
        <v>413</v>
      </c>
      <c r="B849" s="5" t="s">
        <v>766</v>
      </c>
      <c r="C849" s="5" t="s">
        <v>515</v>
      </c>
      <c r="D849" s="5" t="s">
        <v>856</v>
      </c>
      <c r="E849" s="52">
        <f t="shared" ca="1" si="12"/>
        <v>18876</v>
      </c>
      <c r="F849" s="5">
        <v>47</v>
      </c>
      <c r="G849" s="50">
        <v>25848</v>
      </c>
      <c r="H849" s="5">
        <v>351352</v>
      </c>
      <c r="I849" s="50">
        <v>32958</v>
      </c>
      <c r="J849" s="5" t="s">
        <v>909</v>
      </c>
      <c r="K849" s="150"/>
      <c r="L849" s="150"/>
      <c r="M849" s="150"/>
      <c r="N849" s="150"/>
      <c r="O849" s="150"/>
      <c r="P849" s="150"/>
      <c r="Q849" s="150"/>
      <c r="R849" s="150"/>
      <c r="S849" s="150"/>
      <c r="T849" s="150"/>
      <c r="U849" s="150"/>
      <c r="V849" s="150"/>
      <c r="W849" s="150"/>
      <c r="X849" s="150"/>
      <c r="Y849" s="150"/>
      <c r="Z849" s="150"/>
      <c r="AA849" s="150"/>
      <c r="CI849" s="1"/>
    </row>
    <row r="850" spans="1:87" x14ac:dyDescent="0.25">
      <c r="A850" s="5" t="s">
        <v>413</v>
      </c>
      <c r="B850" s="5" t="s">
        <v>713</v>
      </c>
      <c r="C850" s="5" t="s">
        <v>438</v>
      </c>
      <c r="D850" s="5" t="s">
        <v>802</v>
      </c>
      <c r="E850" s="52">
        <f t="shared" ref="E850:E913" ca="1" si="13">RANDBETWEEN(1500,2600)*12</f>
        <v>29136</v>
      </c>
      <c r="F850" s="5">
        <v>53</v>
      </c>
      <c r="G850" s="50">
        <v>23721</v>
      </c>
      <c r="H850" s="5">
        <v>351353</v>
      </c>
      <c r="I850" s="50">
        <v>32899</v>
      </c>
      <c r="J850" s="5" t="s">
        <v>909</v>
      </c>
      <c r="K850" s="150"/>
      <c r="L850" s="150"/>
      <c r="M850" s="150"/>
      <c r="N850" s="150"/>
      <c r="O850" s="150"/>
      <c r="P850" s="150"/>
      <c r="Q850" s="150"/>
      <c r="R850" s="150"/>
      <c r="S850" s="150"/>
      <c r="T850" s="150"/>
      <c r="U850" s="150"/>
      <c r="V850" s="150"/>
      <c r="W850" s="150"/>
      <c r="X850" s="150"/>
      <c r="Y850" s="150"/>
      <c r="Z850" s="150"/>
      <c r="AA850" s="150"/>
      <c r="CI850" s="1"/>
    </row>
    <row r="851" spans="1:87" x14ac:dyDescent="0.25">
      <c r="A851" s="5" t="s">
        <v>408</v>
      </c>
      <c r="B851" s="5" t="s">
        <v>665</v>
      </c>
      <c r="C851" s="5" t="s">
        <v>542</v>
      </c>
      <c r="D851" s="5" t="s">
        <v>749</v>
      </c>
      <c r="E851" s="52">
        <f t="shared" ca="1" si="13"/>
        <v>20520</v>
      </c>
      <c r="F851" s="5">
        <v>42</v>
      </c>
      <c r="G851" s="50">
        <v>28007</v>
      </c>
      <c r="H851" s="5">
        <v>561521</v>
      </c>
      <c r="I851" s="50">
        <v>33153</v>
      </c>
      <c r="J851" s="5" t="s">
        <v>909</v>
      </c>
      <c r="K851" s="150"/>
      <c r="L851" s="150"/>
      <c r="M851" s="150"/>
      <c r="N851" s="150"/>
      <c r="O851" s="150"/>
      <c r="P851" s="150"/>
      <c r="Q851" s="150"/>
      <c r="R851" s="150"/>
      <c r="S851" s="150"/>
      <c r="T851" s="150"/>
      <c r="U851" s="150"/>
      <c r="V851" s="150"/>
      <c r="W851" s="150"/>
      <c r="X851" s="150"/>
      <c r="Y851" s="150"/>
      <c r="Z851" s="150"/>
      <c r="AA851" s="150"/>
      <c r="CI851" s="1"/>
    </row>
    <row r="852" spans="1:87" x14ac:dyDescent="0.25">
      <c r="A852" s="5" t="s">
        <v>408</v>
      </c>
      <c r="B852" s="5" t="s">
        <v>791</v>
      </c>
      <c r="C852" s="5" t="s">
        <v>913</v>
      </c>
      <c r="D852" s="5" t="s">
        <v>425</v>
      </c>
      <c r="E852" s="52">
        <f t="shared" ca="1" si="13"/>
        <v>20268</v>
      </c>
      <c r="F852" s="5">
        <v>40</v>
      </c>
      <c r="G852" s="50">
        <v>28661</v>
      </c>
      <c r="H852" s="5">
        <v>561520</v>
      </c>
      <c r="I852" s="50">
        <v>33215</v>
      </c>
      <c r="J852" s="5" t="s">
        <v>909</v>
      </c>
      <c r="K852" s="150"/>
      <c r="L852" s="150"/>
      <c r="M852" s="150"/>
      <c r="N852" s="150"/>
      <c r="O852" s="150"/>
      <c r="P852" s="150"/>
      <c r="Q852" s="150"/>
      <c r="R852" s="150"/>
      <c r="S852" s="150"/>
      <c r="T852" s="150"/>
      <c r="U852" s="150"/>
      <c r="V852" s="150"/>
      <c r="W852" s="150"/>
      <c r="X852" s="150"/>
      <c r="Y852" s="150"/>
      <c r="Z852" s="150"/>
      <c r="AA852" s="150"/>
      <c r="CI852" s="1"/>
    </row>
    <row r="853" spans="1:87" x14ac:dyDescent="0.25">
      <c r="A853" s="5" t="s">
        <v>408</v>
      </c>
      <c r="B853" s="5" t="s">
        <v>704</v>
      </c>
      <c r="C853" s="5" t="s">
        <v>679</v>
      </c>
      <c r="D853" s="5" t="s">
        <v>439</v>
      </c>
      <c r="E853" s="52">
        <f t="shared" ca="1" si="13"/>
        <v>19032</v>
      </c>
      <c r="F853" s="5">
        <v>49</v>
      </c>
      <c r="G853" s="50">
        <v>25425</v>
      </c>
      <c r="H853" s="5">
        <v>561581</v>
      </c>
      <c r="I853" s="50">
        <v>33187</v>
      </c>
      <c r="J853" s="5" t="s">
        <v>909</v>
      </c>
      <c r="K853" s="150"/>
      <c r="L853" s="150"/>
      <c r="M853" s="150"/>
      <c r="N853" s="150"/>
      <c r="O853" s="150"/>
      <c r="P853" s="150"/>
      <c r="Q853" s="150"/>
      <c r="R853" s="150"/>
      <c r="S853" s="150"/>
      <c r="T853" s="150"/>
      <c r="U853" s="150"/>
      <c r="V853" s="150"/>
      <c r="W853" s="150"/>
      <c r="X853" s="150"/>
      <c r="Y853" s="150"/>
      <c r="Z853" s="150"/>
      <c r="AA853" s="150"/>
      <c r="CI853" s="1"/>
    </row>
    <row r="854" spans="1:87" x14ac:dyDescent="0.25">
      <c r="A854" s="5" t="s">
        <v>408</v>
      </c>
      <c r="B854" s="5" t="s">
        <v>469</v>
      </c>
      <c r="C854" s="5" t="s">
        <v>191</v>
      </c>
      <c r="D854" s="5" t="s">
        <v>560</v>
      </c>
      <c r="E854" s="52">
        <f t="shared" ca="1" si="13"/>
        <v>20232</v>
      </c>
      <c r="F854" s="5">
        <v>41</v>
      </c>
      <c r="G854" s="50">
        <v>28274</v>
      </c>
      <c r="H854" s="5">
        <v>561529</v>
      </c>
      <c r="I854" s="50">
        <v>36750</v>
      </c>
      <c r="J854" s="5" t="s">
        <v>466</v>
      </c>
      <c r="K854" s="150"/>
      <c r="L854" s="150"/>
      <c r="M854" s="150"/>
      <c r="N854" s="150"/>
      <c r="O854" s="150"/>
      <c r="P854" s="150"/>
      <c r="Q854" s="150"/>
      <c r="R854" s="150"/>
      <c r="S854" s="150"/>
      <c r="T854" s="150"/>
      <c r="U854" s="150"/>
      <c r="V854" s="150"/>
      <c r="W854" s="150"/>
      <c r="X854" s="150"/>
      <c r="Y854" s="150"/>
      <c r="Z854" s="150"/>
      <c r="AA854" s="150"/>
      <c r="CI854" s="1"/>
    </row>
    <row r="855" spans="1:87" x14ac:dyDescent="0.25">
      <c r="A855" s="5" t="s">
        <v>408</v>
      </c>
      <c r="B855" s="5" t="s">
        <v>817</v>
      </c>
      <c r="C855" s="5" t="s">
        <v>191</v>
      </c>
      <c r="D855" s="5" t="s">
        <v>470</v>
      </c>
      <c r="E855" s="52">
        <f t="shared" ca="1" si="13"/>
        <v>30792</v>
      </c>
      <c r="F855" s="5">
        <v>40</v>
      </c>
      <c r="G855" s="50">
        <v>28693</v>
      </c>
      <c r="H855" s="5">
        <v>561527</v>
      </c>
      <c r="I855" s="50">
        <v>36675</v>
      </c>
      <c r="J855" s="5" t="s">
        <v>466</v>
      </c>
      <c r="K855" s="150"/>
      <c r="L855" s="150"/>
      <c r="M855" s="150"/>
      <c r="N855" s="150"/>
      <c r="O855" s="150"/>
      <c r="P855" s="150"/>
      <c r="Q855" s="150"/>
      <c r="R855" s="150"/>
      <c r="S855" s="150"/>
      <c r="T855" s="150"/>
      <c r="U855" s="150"/>
      <c r="V855" s="150"/>
      <c r="W855" s="150"/>
      <c r="X855" s="150"/>
      <c r="Y855" s="150"/>
      <c r="Z855" s="150"/>
      <c r="AA855" s="150"/>
      <c r="CI855" s="1"/>
    </row>
    <row r="856" spans="1:87" x14ac:dyDescent="0.25">
      <c r="A856" s="5" t="s">
        <v>413</v>
      </c>
      <c r="B856" s="5" t="s">
        <v>603</v>
      </c>
      <c r="C856" s="5" t="s">
        <v>914</v>
      </c>
      <c r="D856" s="5" t="s">
        <v>915</v>
      </c>
      <c r="E856" s="52">
        <f t="shared" ca="1" si="13"/>
        <v>20976</v>
      </c>
      <c r="F856" s="5">
        <v>44</v>
      </c>
      <c r="G856" s="50">
        <v>27279</v>
      </c>
      <c r="H856" s="5">
        <v>561533</v>
      </c>
      <c r="I856" s="50">
        <v>36953</v>
      </c>
      <c r="J856" s="5" t="s">
        <v>466</v>
      </c>
      <c r="K856" s="150"/>
      <c r="L856" s="150"/>
      <c r="M856" s="150"/>
      <c r="N856" s="150"/>
      <c r="O856" s="150"/>
      <c r="P856" s="150"/>
      <c r="Q856" s="150"/>
      <c r="R856" s="150"/>
      <c r="S856" s="150"/>
      <c r="T856" s="150"/>
      <c r="U856" s="150"/>
      <c r="V856" s="150"/>
      <c r="W856" s="150"/>
      <c r="X856" s="150"/>
      <c r="Y856" s="150"/>
      <c r="Z856" s="150"/>
      <c r="AA856" s="150"/>
      <c r="CI856" s="1"/>
    </row>
    <row r="857" spans="1:87" x14ac:dyDescent="0.25">
      <c r="A857" s="5" t="s">
        <v>408</v>
      </c>
      <c r="B857" s="5" t="s">
        <v>784</v>
      </c>
      <c r="C857" s="5" t="s">
        <v>169</v>
      </c>
      <c r="D857" s="5" t="s">
        <v>473</v>
      </c>
      <c r="E857" s="52">
        <f t="shared" ca="1" si="13"/>
        <v>20112</v>
      </c>
      <c r="F857" s="5">
        <v>41</v>
      </c>
      <c r="G857" s="50">
        <v>28390</v>
      </c>
      <c r="H857" s="5">
        <v>561536</v>
      </c>
      <c r="I857" s="50">
        <v>36868</v>
      </c>
      <c r="J857" s="5" t="s">
        <v>466</v>
      </c>
      <c r="K857" s="150"/>
      <c r="L857" s="150"/>
      <c r="M857" s="150"/>
      <c r="N857" s="150"/>
      <c r="O857" s="150"/>
      <c r="P857" s="150"/>
      <c r="Q857" s="150"/>
      <c r="R857" s="150"/>
      <c r="S857" s="150"/>
      <c r="T857" s="150"/>
      <c r="U857" s="150"/>
      <c r="V857" s="150"/>
      <c r="W857" s="150"/>
      <c r="X857" s="150"/>
      <c r="Y857" s="150"/>
      <c r="Z857" s="150"/>
      <c r="AA857" s="150"/>
      <c r="CI857" s="1"/>
    </row>
    <row r="858" spans="1:87" x14ac:dyDescent="0.25">
      <c r="A858" s="5" t="s">
        <v>408</v>
      </c>
      <c r="B858" s="5" t="s">
        <v>426</v>
      </c>
      <c r="C858" s="5" t="s">
        <v>916</v>
      </c>
      <c r="D858" s="5" t="s">
        <v>658</v>
      </c>
      <c r="E858" s="52">
        <f t="shared" ca="1" si="13"/>
        <v>24852</v>
      </c>
      <c r="F858" s="5">
        <v>40</v>
      </c>
      <c r="G858" s="50">
        <v>28601</v>
      </c>
      <c r="H858" s="5">
        <v>568890</v>
      </c>
      <c r="I858" s="50">
        <v>36791</v>
      </c>
      <c r="J858" s="5" t="s">
        <v>466</v>
      </c>
      <c r="K858" s="150"/>
      <c r="L858" s="150"/>
      <c r="M858" s="150"/>
      <c r="N858" s="150"/>
      <c r="O858" s="150"/>
      <c r="P858" s="150"/>
      <c r="Q858" s="150"/>
      <c r="R858" s="150"/>
      <c r="S858" s="150"/>
      <c r="T858" s="150"/>
      <c r="U858" s="150"/>
      <c r="V858" s="150"/>
      <c r="W858" s="150"/>
      <c r="X858" s="150"/>
      <c r="Y858" s="150"/>
      <c r="Z858" s="150"/>
      <c r="AA858" s="150"/>
      <c r="CI858" s="1"/>
    </row>
    <row r="859" spans="1:87" x14ac:dyDescent="0.25">
      <c r="A859" s="5" t="s">
        <v>408</v>
      </c>
      <c r="B859" s="5" t="s">
        <v>559</v>
      </c>
      <c r="C859" s="5" t="s">
        <v>863</v>
      </c>
      <c r="D859" s="5" t="s">
        <v>445</v>
      </c>
      <c r="E859" s="52">
        <f t="shared" ca="1" si="13"/>
        <v>19008</v>
      </c>
      <c r="F859" s="5">
        <v>46</v>
      </c>
      <c r="G859" s="50">
        <v>26366</v>
      </c>
      <c r="H859" s="5">
        <v>351357</v>
      </c>
      <c r="I859" s="50">
        <v>36566</v>
      </c>
      <c r="J859" s="5" t="s">
        <v>909</v>
      </c>
      <c r="K859" s="150"/>
      <c r="L859" s="150"/>
      <c r="M859" s="150"/>
      <c r="N859" s="150"/>
      <c r="O859" s="150"/>
      <c r="P859" s="150"/>
      <c r="Q859" s="150"/>
      <c r="R859" s="150"/>
      <c r="S859" s="150"/>
      <c r="T859" s="150"/>
      <c r="U859" s="150"/>
      <c r="V859" s="150"/>
      <c r="W859" s="150"/>
      <c r="X859" s="150"/>
      <c r="Y859" s="150"/>
      <c r="Z859" s="150"/>
      <c r="AA859" s="150"/>
      <c r="CI859" s="1"/>
    </row>
    <row r="860" spans="1:87" x14ac:dyDescent="0.25">
      <c r="A860" s="5" t="s">
        <v>408</v>
      </c>
      <c r="B860" s="5" t="s">
        <v>474</v>
      </c>
      <c r="C860" s="5" t="s">
        <v>465</v>
      </c>
      <c r="D860" s="5" t="s">
        <v>445</v>
      </c>
      <c r="E860" s="52">
        <f t="shared" ca="1" si="13"/>
        <v>30276</v>
      </c>
      <c r="F860" s="5">
        <v>53</v>
      </c>
      <c r="G860" s="50">
        <v>23910</v>
      </c>
      <c r="H860" s="5">
        <v>351359</v>
      </c>
      <c r="I860" s="50">
        <v>33028</v>
      </c>
      <c r="J860" s="5" t="s">
        <v>909</v>
      </c>
      <c r="K860" s="150"/>
      <c r="L860" s="150"/>
      <c r="M860" s="150"/>
      <c r="N860" s="150"/>
      <c r="O860" s="150"/>
      <c r="P860" s="150"/>
      <c r="Q860" s="150"/>
      <c r="R860" s="150"/>
      <c r="S860" s="150"/>
      <c r="T860" s="150"/>
      <c r="U860" s="150"/>
      <c r="V860" s="150"/>
      <c r="W860" s="150"/>
      <c r="X860" s="150"/>
      <c r="Y860" s="150"/>
      <c r="Z860" s="150"/>
      <c r="AA860" s="150"/>
      <c r="CI860" s="1"/>
    </row>
    <row r="861" spans="1:87" x14ac:dyDescent="0.25">
      <c r="A861" s="5" t="s">
        <v>408</v>
      </c>
      <c r="B861" s="5" t="s">
        <v>467</v>
      </c>
      <c r="C861" s="5" t="s">
        <v>870</v>
      </c>
      <c r="D861" s="5" t="s">
        <v>416</v>
      </c>
      <c r="E861" s="52">
        <f t="shared" ca="1" si="13"/>
        <v>21204</v>
      </c>
      <c r="F861" s="5">
        <v>43</v>
      </c>
      <c r="G861" s="50">
        <v>27549</v>
      </c>
      <c r="H861" s="5">
        <v>568602</v>
      </c>
      <c r="I861" s="50">
        <v>36663</v>
      </c>
      <c r="J861" s="5" t="s">
        <v>909</v>
      </c>
      <c r="K861" s="150"/>
      <c r="L861" s="150"/>
      <c r="M861" s="150"/>
      <c r="N861" s="150"/>
      <c r="O861" s="150"/>
      <c r="P861" s="150"/>
      <c r="Q861" s="150"/>
      <c r="R861" s="150"/>
      <c r="S861" s="150"/>
      <c r="T861" s="150"/>
      <c r="U861" s="150"/>
      <c r="V861" s="150"/>
      <c r="W861" s="150"/>
      <c r="X861" s="150"/>
      <c r="Y861" s="150"/>
      <c r="Z861" s="150"/>
      <c r="AA861" s="150"/>
      <c r="CI861" s="1"/>
    </row>
    <row r="862" spans="1:87" x14ac:dyDescent="0.25">
      <c r="A862" s="5" t="s">
        <v>454</v>
      </c>
      <c r="B862" s="5" t="s">
        <v>500</v>
      </c>
      <c r="C862" s="5" t="s">
        <v>523</v>
      </c>
      <c r="D862" s="5" t="s">
        <v>416</v>
      </c>
      <c r="E862" s="52">
        <f t="shared" ca="1" si="13"/>
        <v>29700</v>
      </c>
      <c r="F862" s="5">
        <v>44</v>
      </c>
      <c r="G862" s="50">
        <v>27200</v>
      </c>
      <c r="H862" s="5">
        <v>561331</v>
      </c>
      <c r="I862" s="50">
        <v>36680</v>
      </c>
      <c r="J862" s="5" t="s">
        <v>909</v>
      </c>
      <c r="K862" s="150"/>
      <c r="L862" s="150"/>
      <c r="M862" s="150"/>
      <c r="N862" s="150"/>
      <c r="O862" s="150"/>
      <c r="P862" s="150"/>
      <c r="Q862" s="150"/>
      <c r="R862" s="150"/>
      <c r="S862" s="150"/>
      <c r="T862" s="150"/>
      <c r="U862" s="150"/>
      <c r="V862" s="150"/>
      <c r="W862" s="150"/>
      <c r="X862" s="150"/>
      <c r="Y862" s="150"/>
      <c r="Z862" s="150"/>
      <c r="AA862" s="150"/>
      <c r="CI862" s="1"/>
    </row>
    <row r="863" spans="1:87" x14ac:dyDescent="0.25">
      <c r="A863" s="5" t="s">
        <v>408</v>
      </c>
      <c r="B863" s="5" t="s">
        <v>730</v>
      </c>
      <c r="C863" s="5" t="s">
        <v>735</v>
      </c>
      <c r="D863" s="5" t="s">
        <v>917</v>
      </c>
      <c r="E863" s="52">
        <f t="shared" ca="1" si="13"/>
        <v>26856</v>
      </c>
      <c r="F863" s="5">
        <v>52</v>
      </c>
      <c r="G863" s="50">
        <v>24037</v>
      </c>
      <c r="H863" s="5">
        <v>561590</v>
      </c>
      <c r="I863" s="50">
        <v>33363</v>
      </c>
      <c r="J863" s="5" t="s">
        <v>421</v>
      </c>
      <c r="K863" s="150"/>
      <c r="L863" s="150"/>
      <c r="M863" s="150"/>
      <c r="N863" s="150"/>
      <c r="O863" s="150"/>
      <c r="P863" s="150"/>
      <c r="Q863" s="150"/>
      <c r="R863" s="150"/>
      <c r="S863" s="150"/>
      <c r="T863" s="150"/>
      <c r="U863" s="150"/>
      <c r="V863" s="150"/>
      <c r="W863" s="150"/>
      <c r="X863" s="150"/>
      <c r="Y863" s="150"/>
      <c r="Z863" s="150"/>
      <c r="AA863" s="150"/>
      <c r="CI863" s="1"/>
    </row>
    <row r="864" spans="1:87" x14ac:dyDescent="0.25">
      <c r="A864" s="5" t="s">
        <v>408</v>
      </c>
      <c r="B864" s="5" t="s">
        <v>572</v>
      </c>
      <c r="C864" s="5" t="s">
        <v>161</v>
      </c>
      <c r="D864" s="5" t="s">
        <v>502</v>
      </c>
      <c r="E864" s="52">
        <f t="shared" ca="1" si="13"/>
        <v>28212</v>
      </c>
      <c r="F864" s="5">
        <v>40</v>
      </c>
      <c r="G864" s="50">
        <v>28630</v>
      </c>
      <c r="H864" s="5">
        <v>561556</v>
      </c>
      <c r="I864" s="50">
        <v>37235</v>
      </c>
      <c r="J864" s="5" t="s">
        <v>918</v>
      </c>
      <c r="K864" s="150"/>
      <c r="L864" s="150"/>
      <c r="M864" s="150"/>
      <c r="N864" s="150"/>
      <c r="O864" s="150"/>
      <c r="P864" s="150"/>
      <c r="Q864" s="150"/>
      <c r="R864" s="150"/>
      <c r="S864" s="150"/>
      <c r="T864" s="150"/>
      <c r="U864" s="150"/>
      <c r="V864" s="150"/>
      <c r="W864" s="150"/>
      <c r="X864" s="150"/>
      <c r="Y864" s="150"/>
      <c r="Z864" s="150"/>
      <c r="AA864" s="150"/>
      <c r="CI864" s="1"/>
    </row>
    <row r="865" spans="1:87" x14ac:dyDescent="0.25">
      <c r="A865" s="5" t="s">
        <v>413</v>
      </c>
      <c r="B865" s="5" t="s">
        <v>610</v>
      </c>
      <c r="C865" s="5" t="s">
        <v>844</v>
      </c>
      <c r="D865" s="5" t="s">
        <v>726</v>
      </c>
      <c r="E865" s="52">
        <f t="shared" ca="1" si="13"/>
        <v>21636</v>
      </c>
      <c r="F865" s="5">
        <v>42</v>
      </c>
      <c r="G865" s="50">
        <v>27883</v>
      </c>
      <c r="H865" s="5">
        <v>561589</v>
      </c>
      <c r="I865" s="50">
        <v>36899</v>
      </c>
      <c r="J865" s="5" t="s">
        <v>466</v>
      </c>
      <c r="K865" s="150"/>
      <c r="L865" s="150"/>
      <c r="M865" s="150"/>
      <c r="N865" s="150"/>
      <c r="O865" s="150"/>
      <c r="P865" s="150"/>
      <c r="Q865" s="150"/>
      <c r="R865" s="150"/>
      <c r="S865" s="150"/>
      <c r="T865" s="150"/>
      <c r="U865" s="150"/>
      <c r="V865" s="150"/>
      <c r="W865" s="150"/>
      <c r="X865" s="150"/>
      <c r="Y865" s="150"/>
      <c r="Z865" s="150"/>
      <c r="AA865" s="150"/>
      <c r="CI865" s="1"/>
    </row>
    <row r="866" spans="1:87" x14ac:dyDescent="0.25">
      <c r="A866" s="5" t="s">
        <v>454</v>
      </c>
      <c r="B866" s="5" t="s">
        <v>157</v>
      </c>
      <c r="C866" s="5" t="s">
        <v>167</v>
      </c>
      <c r="D866" s="5" t="s">
        <v>919</v>
      </c>
      <c r="E866" s="52">
        <f t="shared" ca="1" si="13"/>
        <v>26028</v>
      </c>
      <c r="F866" s="5">
        <v>42</v>
      </c>
      <c r="G866" s="50">
        <v>27798</v>
      </c>
      <c r="H866" s="5">
        <v>561543</v>
      </c>
      <c r="I866" s="50">
        <v>37033</v>
      </c>
      <c r="J866" s="5" t="s">
        <v>900</v>
      </c>
      <c r="K866" s="150"/>
      <c r="L866" s="150"/>
      <c r="M866" s="150"/>
      <c r="N866" s="150"/>
      <c r="O866" s="150"/>
      <c r="P866" s="150"/>
      <c r="Q866" s="150"/>
      <c r="R866" s="150"/>
      <c r="S866" s="150"/>
      <c r="T866" s="150"/>
      <c r="U866" s="150"/>
      <c r="V866" s="150"/>
      <c r="W866" s="150"/>
      <c r="X866" s="150"/>
      <c r="Y866" s="150"/>
      <c r="Z866" s="150"/>
      <c r="AA866" s="150"/>
      <c r="CI866" s="1"/>
    </row>
    <row r="867" spans="1:87" x14ac:dyDescent="0.25">
      <c r="A867" s="5" t="s">
        <v>413</v>
      </c>
      <c r="B867" s="5" t="s">
        <v>784</v>
      </c>
      <c r="C867" s="5" t="s">
        <v>539</v>
      </c>
      <c r="D867" s="5" t="s">
        <v>457</v>
      </c>
      <c r="E867" s="52">
        <f t="shared" ca="1" si="13"/>
        <v>20340</v>
      </c>
      <c r="F867" s="5">
        <v>43</v>
      </c>
      <c r="G867" s="50">
        <v>27647</v>
      </c>
      <c r="H867" s="5">
        <v>561549</v>
      </c>
      <c r="I867" s="50">
        <v>37054</v>
      </c>
      <c r="J867" s="5" t="s">
        <v>466</v>
      </c>
      <c r="K867" s="150"/>
      <c r="L867" s="150"/>
      <c r="M867" s="150"/>
      <c r="N867" s="150"/>
      <c r="O867" s="150"/>
      <c r="P867" s="150"/>
      <c r="Q867" s="150"/>
      <c r="R867" s="150"/>
      <c r="S867" s="150"/>
      <c r="T867" s="150"/>
      <c r="U867" s="150"/>
      <c r="V867" s="150"/>
      <c r="W867" s="150"/>
      <c r="X867" s="150"/>
      <c r="Y867" s="150"/>
      <c r="Z867" s="150"/>
      <c r="AA867" s="150"/>
      <c r="CI867" s="1"/>
    </row>
    <row r="868" spans="1:87" x14ac:dyDescent="0.25">
      <c r="A868" s="5" t="s">
        <v>408</v>
      </c>
      <c r="B868" s="5" t="s">
        <v>579</v>
      </c>
      <c r="C868" s="5" t="s">
        <v>822</v>
      </c>
      <c r="D868" s="5" t="s">
        <v>920</v>
      </c>
      <c r="E868" s="52">
        <f t="shared" ca="1" si="13"/>
        <v>26208</v>
      </c>
      <c r="F868" s="5">
        <v>53</v>
      </c>
      <c r="G868" s="50">
        <v>23966</v>
      </c>
      <c r="H868" s="5">
        <v>351363</v>
      </c>
      <c r="I868" s="50">
        <v>37014</v>
      </c>
      <c r="J868" s="5" t="s">
        <v>858</v>
      </c>
      <c r="K868" s="150"/>
      <c r="L868" s="150"/>
      <c r="M868" s="150"/>
      <c r="N868" s="150"/>
      <c r="O868" s="150"/>
      <c r="P868" s="150"/>
      <c r="Q868" s="150"/>
      <c r="R868" s="150"/>
      <c r="S868" s="150"/>
      <c r="T868" s="150"/>
      <c r="U868" s="150"/>
      <c r="V868" s="150"/>
      <c r="W868" s="150"/>
      <c r="X868" s="150"/>
      <c r="Y868" s="150"/>
      <c r="Z868" s="150"/>
      <c r="AA868" s="150"/>
      <c r="CI868" s="1"/>
    </row>
    <row r="869" spans="1:87" x14ac:dyDescent="0.25">
      <c r="A869" s="5" t="s">
        <v>413</v>
      </c>
      <c r="B869" s="5" t="s">
        <v>631</v>
      </c>
      <c r="C869" s="5" t="s">
        <v>480</v>
      </c>
      <c r="D869" s="5" t="s">
        <v>749</v>
      </c>
      <c r="E869" s="52">
        <f t="shared" ca="1" si="13"/>
        <v>27696</v>
      </c>
      <c r="F869" s="5">
        <v>41</v>
      </c>
      <c r="G869" s="50">
        <v>28044</v>
      </c>
      <c r="H869" s="5">
        <v>568944</v>
      </c>
      <c r="I869" s="50">
        <v>37250</v>
      </c>
      <c r="J869" s="5" t="s">
        <v>412</v>
      </c>
      <c r="K869" s="150"/>
      <c r="L869" s="150"/>
      <c r="M869" s="150"/>
      <c r="N869" s="150"/>
      <c r="O869" s="150"/>
      <c r="P869" s="150"/>
      <c r="Q869" s="150"/>
      <c r="R869" s="150"/>
      <c r="S869" s="150"/>
      <c r="T869" s="150"/>
      <c r="U869" s="150"/>
      <c r="V869" s="150"/>
      <c r="W869" s="150"/>
      <c r="X869" s="150"/>
      <c r="Y869" s="150"/>
      <c r="Z869" s="150"/>
      <c r="AA869" s="150"/>
      <c r="CI869" s="1"/>
    </row>
    <row r="870" spans="1:87" x14ac:dyDescent="0.25">
      <c r="A870" s="5" t="s">
        <v>408</v>
      </c>
      <c r="B870" s="5" t="s">
        <v>610</v>
      </c>
      <c r="C870" s="5" t="s">
        <v>713</v>
      </c>
      <c r="D870" s="5" t="s">
        <v>425</v>
      </c>
      <c r="E870" s="52">
        <f t="shared" ca="1" si="13"/>
        <v>20244</v>
      </c>
      <c r="F870" s="5">
        <v>40</v>
      </c>
      <c r="G870" s="50">
        <v>28600</v>
      </c>
      <c r="H870" s="5">
        <v>561558</v>
      </c>
      <c r="I870" s="50">
        <v>37084</v>
      </c>
      <c r="J870" s="5" t="s">
        <v>412</v>
      </c>
      <c r="K870" s="150"/>
      <c r="L870" s="150"/>
      <c r="M870" s="150"/>
      <c r="N870" s="150"/>
      <c r="O870" s="150"/>
      <c r="P870" s="150"/>
      <c r="Q870" s="150"/>
      <c r="R870" s="150"/>
      <c r="S870" s="150"/>
      <c r="T870" s="150"/>
      <c r="U870" s="150"/>
      <c r="V870" s="150"/>
      <c r="W870" s="150"/>
      <c r="X870" s="150"/>
      <c r="Y870" s="150"/>
      <c r="Z870" s="150"/>
      <c r="AA870" s="150"/>
      <c r="CI870" s="1"/>
    </row>
    <row r="871" spans="1:87" x14ac:dyDescent="0.25">
      <c r="A871" s="5" t="s">
        <v>408</v>
      </c>
      <c r="B871" s="5" t="s">
        <v>455</v>
      </c>
      <c r="C871" s="5" t="s">
        <v>921</v>
      </c>
      <c r="D871" s="5" t="s">
        <v>619</v>
      </c>
      <c r="E871" s="52">
        <f t="shared" ca="1" si="13"/>
        <v>20952</v>
      </c>
      <c r="F871" s="5">
        <v>44</v>
      </c>
      <c r="G871" s="50">
        <v>27279</v>
      </c>
      <c r="H871" s="5">
        <v>561560</v>
      </c>
      <c r="I871" s="50">
        <v>36953</v>
      </c>
      <c r="J871" s="5" t="s">
        <v>412</v>
      </c>
      <c r="K871" s="150"/>
      <c r="L871" s="150"/>
      <c r="M871" s="150"/>
      <c r="N871" s="150"/>
      <c r="O871" s="150"/>
      <c r="P871" s="150"/>
      <c r="Q871" s="150"/>
      <c r="R871" s="150"/>
      <c r="S871" s="150"/>
      <c r="T871" s="150"/>
      <c r="U871" s="150"/>
      <c r="V871" s="150"/>
      <c r="W871" s="150"/>
      <c r="X871" s="150"/>
      <c r="Y871" s="150"/>
      <c r="Z871" s="150"/>
      <c r="AA871" s="150"/>
      <c r="CI871" s="1"/>
    </row>
    <row r="872" spans="1:87" x14ac:dyDescent="0.25">
      <c r="A872" s="5" t="s">
        <v>413</v>
      </c>
      <c r="B872" s="5" t="s">
        <v>645</v>
      </c>
      <c r="C872" s="5" t="s">
        <v>922</v>
      </c>
      <c r="D872" s="5" t="s">
        <v>460</v>
      </c>
      <c r="E872" s="52">
        <f t="shared" ca="1" si="13"/>
        <v>29604</v>
      </c>
      <c r="F872" s="5">
        <v>39</v>
      </c>
      <c r="G872" s="50">
        <v>28782</v>
      </c>
      <c r="H872" s="5">
        <v>561564</v>
      </c>
      <c r="I872" s="50">
        <v>37175</v>
      </c>
      <c r="J872" s="5" t="s">
        <v>412</v>
      </c>
      <c r="K872" s="150"/>
      <c r="L872" s="150"/>
      <c r="M872" s="150"/>
      <c r="N872" s="150"/>
      <c r="O872" s="150"/>
      <c r="P872" s="150"/>
      <c r="Q872" s="150"/>
      <c r="R872" s="150"/>
      <c r="S872" s="150"/>
      <c r="T872" s="150"/>
      <c r="U872" s="150"/>
      <c r="V872" s="150"/>
      <c r="W872" s="150"/>
      <c r="X872" s="150"/>
      <c r="Y872" s="150"/>
      <c r="Z872" s="150"/>
      <c r="AA872" s="150"/>
      <c r="CI872" s="1"/>
    </row>
    <row r="873" spans="1:87" x14ac:dyDescent="0.25">
      <c r="A873" s="5" t="s">
        <v>454</v>
      </c>
      <c r="B873" s="5" t="s">
        <v>546</v>
      </c>
      <c r="C873" s="5" t="s">
        <v>801</v>
      </c>
      <c r="D873" s="5" t="s">
        <v>778</v>
      </c>
      <c r="E873" s="52">
        <f t="shared" ca="1" si="13"/>
        <v>21804</v>
      </c>
      <c r="F873" s="5">
        <v>37</v>
      </c>
      <c r="G873" s="50">
        <v>29643</v>
      </c>
      <c r="H873" s="5">
        <v>561563</v>
      </c>
      <c r="I873" s="50">
        <v>37089</v>
      </c>
      <c r="J873" s="5" t="s">
        <v>412</v>
      </c>
      <c r="K873" s="150"/>
      <c r="L873" s="150"/>
      <c r="M873" s="150"/>
      <c r="N873" s="150"/>
      <c r="O873" s="150"/>
      <c r="P873" s="150"/>
      <c r="Q873" s="150"/>
      <c r="R873" s="150"/>
      <c r="S873" s="150"/>
      <c r="T873" s="150"/>
      <c r="U873" s="150"/>
      <c r="V873" s="150"/>
      <c r="W873" s="150"/>
      <c r="X873" s="150"/>
      <c r="Y873" s="150"/>
      <c r="Z873" s="150"/>
      <c r="AA873" s="150"/>
      <c r="CI873" s="1"/>
    </row>
    <row r="874" spans="1:87" x14ac:dyDescent="0.25">
      <c r="A874" s="5" t="s">
        <v>454</v>
      </c>
      <c r="B874" s="5" t="s">
        <v>623</v>
      </c>
      <c r="C874" s="5" t="s">
        <v>790</v>
      </c>
      <c r="D874" s="5" t="s">
        <v>741</v>
      </c>
      <c r="E874" s="52">
        <f t="shared" ca="1" si="13"/>
        <v>21936</v>
      </c>
      <c r="F874" s="5">
        <v>39</v>
      </c>
      <c r="G874" s="50">
        <v>28950</v>
      </c>
      <c r="H874" s="5">
        <v>561567</v>
      </c>
      <c r="I874" s="50">
        <v>37156</v>
      </c>
      <c r="J874" s="5" t="s">
        <v>858</v>
      </c>
      <c r="K874" s="150"/>
      <c r="L874" s="150"/>
      <c r="M874" s="150"/>
      <c r="N874" s="150"/>
      <c r="O874" s="150"/>
      <c r="P874" s="150"/>
      <c r="Q874" s="150"/>
      <c r="R874" s="150"/>
      <c r="S874" s="150"/>
      <c r="T874" s="150"/>
      <c r="U874" s="150"/>
      <c r="V874" s="150"/>
      <c r="W874" s="150"/>
      <c r="X874" s="150"/>
      <c r="Y874" s="150"/>
      <c r="Z874" s="150"/>
      <c r="AA874" s="150"/>
      <c r="CI874" s="1"/>
    </row>
    <row r="875" spans="1:87" x14ac:dyDescent="0.25">
      <c r="A875" s="5" t="s">
        <v>408</v>
      </c>
      <c r="B875" s="5" t="s">
        <v>564</v>
      </c>
      <c r="C875" s="5" t="s">
        <v>838</v>
      </c>
      <c r="D875" s="5" t="s">
        <v>445</v>
      </c>
      <c r="E875" s="52">
        <f t="shared" ca="1" si="13"/>
        <v>19116</v>
      </c>
      <c r="F875" s="5">
        <v>41</v>
      </c>
      <c r="G875" s="50">
        <v>28323</v>
      </c>
      <c r="H875" s="5">
        <v>561572</v>
      </c>
      <c r="I875" s="50">
        <v>36984</v>
      </c>
      <c r="J875" s="5" t="s">
        <v>858</v>
      </c>
      <c r="K875" s="150"/>
      <c r="L875" s="150"/>
      <c r="M875" s="150"/>
      <c r="N875" s="150"/>
      <c r="O875" s="150"/>
      <c r="P875" s="150"/>
      <c r="Q875" s="150"/>
      <c r="R875" s="150"/>
      <c r="S875" s="150"/>
      <c r="T875" s="150"/>
      <c r="U875" s="150"/>
      <c r="V875" s="150"/>
      <c r="W875" s="150"/>
      <c r="X875" s="150"/>
      <c r="Y875" s="150"/>
      <c r="Z875" s="150"/>
      <c r="AA875" s="150"/>
      <c r="CI875" s="1"/>
    </row>
    <row r="876" spans="1:87" x14ac:dyDescent="0.25">
      <c r="A876" s="5" t="s">
        <v>413</v>
      </c>
      <c r="B876" s="5" t="s">
        <v>426</v>
      </c>
      <c r="C876" s="5" t="s">
        <v>819</v>
      </c>
      <c r="D876" s="5" t="s">
        <v>439</v>
      </c>
      <c r="E876" s="52">
        <f t="shared" ca="1" si="13"/>
        <v>26736</v>
      </c>
      <c r="F876" s="5">
        <v>51</v>
      </c>
      <c r="G876" s="50">
        <v>24399</v>
      </c>
      <c r="H876" s="5">
        <v>561499</v>
      </c>
      <c r="I876" s="50">
        <v>33964</v>
      </c>
      <c r="J876" s="5" t="s">
        <v>412</v>
      </c>
      <c r="K876" s="150"/>
      <c r="L876" s="150"/>
      <c r="M876" s="150"/>
      <c r="N876" s="150"/>
      <c r="O876" s="150"/>
      <c r="P876" s="150"/>
      <c r="Q876" s="150"/>
      <c r="R876" s="150"/>
      <c r="S876" s="150"/>
      <c r="T876" s="150"/>
      <c r="U876" s="150"/>
      <c r="V876" s="150"/>
      <c r="W876" s="150"/>
      <c r="X876" s="150"/>
      <c r="Y876" s="150"/>
      <c r="Z876" s="150"/>
      <c r="AA876" s="150"/>
      <c r="CI876" s="1"/>
    </row>
    <row r="877" spans="1:87" x14ac:dyDescent="0.25">
      <c r="A877" s="5" t="s">
        <v>413</v>
      </c>
      <c r="B877" s="5" t="s">
        <v>409</v>
      </c>
      <c r="C877" s="5" t="s">
        <v>91</v>
      </c>
      <c r="D877" s="5" t="s">
        <v>439</v>
      </c>
      <c r="E877" s="52">
        <f t="shared" ca="1" si="13"/>
        <v>21216</v>
      </c>
      <c r="F877" s="5">
        <v>40</v>
      </c>
      <c r="G877" s="50">
        <v>28632</v>
      </c>
      <c r="H877" s="5">
        <v>561576</v>
      </c>
      <c r="I877" s="50">
        <v>37206</v>
      </c>
      <c r="J877" s="5" t="s">
        <v>909</v>
      </c>
      <c r="K877" s="150"/>
      <c r="L877" s="150"/>
      <c r="M877" s="150"/>
      <c r="N877" s="150"/>
      <c r="O877" s="150"/>
      <c r="P877" s="150"/>
      <c r="Q877" s="150"/>
      <c r="R877" s="150"/>
      <c r="S877" s="150"/>
      <c r="T877" s="150"/>
      <c r="U877" s="150"/>
      <c r="V877" s="150"/>
      <c r="W877" s="150"/>
      <c r="X877" s="150"/>
      <c r="Y877" s="150"/>
      <c r="Z877" s="150"/>
      <c r="AA877" s="150"/>
      <c r="CI877" s="1"/>
    </row>
    <row r="878" spans="1:87" x14ac:dyDescent="0.25">
      <c r="A878" s="5" t="s">
        <v>408</v>
      </c>
      <c r="B878" s="5" t="s">
        <v>455</v>
      </c>
      <c r="C878" s="5" t="s">
        <v>923</v>
      </c>
      <c r="D878" s="5" t="s">
        <v>460</v>
      </c>
      <c r="E878" s="52">
        <f t="shared" ca="1" si="13"/>
        <v>18420</v>
      </c>
      <c r="F878" s="5">
        <v>40</v>
      </c>
      <c r="G878" s="50">
        <v>28681</v>
      </c>
      <c r="H878" s="5">
        <v>561574</v>
      </c>
      <c r="I878" s="50">
        <v>37221</v>
      </c>
      <c r="J878" s="5" t="s">
        <v>924</v>
      </c>
      <c r="K878" s="150"/>
      <c r="L878" s="150"/>
      <c r="M878" s="150"/>
      <c r="N878" s="150"/>
      <c r="O878" s="150"/>
      <c r="P878" s="150"/>
      <c r="Q878" s="150"/>
      <c r="R878" s="150"/>
      <c r="S878" s="150"/>
      <c r="T878" s="150"/>
      <c r="U878" s="150"/>
      <c r="V878" s="150"/>
      <c r="W878" s="150"/>
      <c r="X878" s="150"/>
      <c r="Y878" s="150"/>
      <c r="Z878" s="150"/>
      <c r="AA878" s="150"/>
      <c r="CI878" s="1"/>
    </row>
    <row r="879" spans="1:87" x14ac:dyDescent="0.25">
      <c r="A879" s="5" t="s">
        <v>408</v>
      </c>
      <c r="B879" s="5" t="s">
        <v>564</v>
      </c>
      <c r="C879" s="5" t="s">
        <v>92</v>
      </c>
      <c r="D879" s="5" t="s">
        <v>925</v>
      </c>
      <c r="E879" s="52">
        <f t="shared" ca="1" si="13"/>
        <v>21948</v>
      </c>
      <c r="F879" s="5">
        <v>49</v>
      </c>
      <c r="G879" s="50">
        <v>25180</v>
      </c>
      <c r="H879" s="5">
        <v>561578</v>
      </c>
      <c r="I879" s="50">
        <v>33692</v>
      </c>
      <c r="J879" s="5" t="s">
        <v>926</v>
      </c>
      <c r="K879" s="150"/>
      <c r="L879" s="150"/>
      <c r="M879" s="150"/>
      <c r="N879" s="150"/>
      <c r="O879" s="150"/>
      <c r="P879" s="150"/>
      <c r="Q879" s="150"/>
      <c r="R879" s="150"/>
      <c r="S879" s="150"/>
      <c r="T879" s="150"/>
      <c r="U879" s="150"/>
      <c r="V879" s="150"/>
      <c r="W879" s="150"/>
      <c r="X879" s="150"/>
      <c r="Y879" s="150"/>
      <c r="Z879" s="150"/>
      <c r="AA879" s="150"/>
      <c r="CI879" s="1"/>
    </row>
    <row r="880" spans="1:87" x14ac:dyDescent="0.25">
      <c r="A880" s="5" t="s">
        <v>408</v>
      </c>
      <c r="B880" s="5" t="s">
        <v>418</v>
      </c>
      <c r="C880" s="5" t="s">
        <v>927</v>
      </c>
      <c r="D880" s="5" t="s">
        <v>473</v>
      </c>
      <c r="E880" s="52">
        <f t="shared" ca="1" si="13"/>
        <v>24372</v>
      </c>
      <c r="F880" s="5">
        <v>41</v>
      </c>
      <c r="G880" s="50">
        <v>28231</v>
      </c>
      <c r="H880" s="5">
        <v>561595</v>
      </c>
      <c r="I880" s="50">
        <v>37475</v>
      </c>
      <c r="J880" s="5" t="s">
        <v>858</v>
      </c>
      <c r="K880" s="150"/>
      <c r="L880" s="150"/>
      <c r="M880" s="150"/>
      <c r="N880" s="150"/>
      <c r="O880" s="150"/>
      <c r="P880" s="150"/>
      <c r="Q880" s="150"/>
      <c r="R880" s="150"/>
      <c r="S880" s="150"/>
      <c r="T880" s="150"/>
      <c r="U880" s="150"/>
      <c r="V880" s="150"/>
      <c r="W880" s="150"/>
      <c r="X880" s="150"/>
      <c r="Y880" s="150"/>
      <c r="Z880" s="150"/>
      <c r="AA880" s="150"/>
      <c r="CI880" s="1"/>
    </row>
    <row r="881" spans="1:87" x14ac:dyDescent="0.25">
      <c r="A881" s="5" t="s">
        <v>413</v>
      </c>
      <c r="B881" s="5" t="s">
        <v>467</v>
      </c>
      <c r="C881" s="5" t="s">
        <v>523</v>
      </c>
      <c r="D881" s="5" t="s">
        <v>622</v>
      </c>
      <c r="E881" s="52">
        <f t="shared" ca="1" si="13"/>
        <v>30204</v>
      </c>
      <c r="F881" s="5">
        <v>40</v>
      </c>
      <c r="G881" s="50">
        <v>28526</v>
      </c>
      <c r="H881" s="5">
        <v>561594</v>
      </c>
      <c r="I881" s="50">
        <v>37511</v>
      </c>
      <c r="J881" s="5" t="s">
        <v>858</v>
      </c>
      <c r="K881" s="150"/>
      <c r="L881" s="150"/>
      <c r="M881" s="150"/>
      <c r="N881" s="150"/>
      <c r="O881" s="150"/>
      <c r="P881" s="150"/>
      <c r="Q881" s="150"/>
      <c r="R881" s="150"/>
      <c r="S881" s="150"/>
      <c r="T881" s="150"/>
      <c r="U881" s="150"/>
      <c r="V881" s="150"/>
      <c r="W881" s="150"/>
      <c r="X881" s="150"/>
      <c r="Y881" s="150"/>
      <c r="Z881" s="150"/>
      <c r="AA881" s="150"/>
      <c r="CI881" s="1"/>
    </row>
    <row r="882" spans="1:87" x14ac:dyDescent="0.25">
      <c r="A882" s="5" t="s">
        <v>413</v>
      </c>
      <c r="B882" s="5" t="s">
        <v>495</v>
      </c>
      <c r="C882" s="5" t="s">
        <v>848</v>
      </c>
      <c r="D882" s="5" t="s">
        <v>473</v>
      </c>
      <c r="E882" s="52">
        <f t="shared" ca="1" si="13"/>
        <v>21516</v>
      </c>
      <c r="F882" s="5">
        <v>40</v>
      </c>
      <c r="G882" s="50">
        <v>28495</v>
      </c>
      <c r="H882" s="5">
        <v>561545</v>
      </c>
      <c r="I882" s="50">
        <v>37440</v>
      </c>
      <c r="J882" s="5" t="s">
        <v>858</v>
      </c>
      <c r="K882" s="150"/>
      <c r="L882" s="150"/>
      <c r="M882" s="150"/>
      <c r="N882" s="150"/>
      <c r="O882" s="150"/>
      <c r="P882" s="150"/>
      <c r="Q882" s="150"/>
      <c r="R882" s="150"/>
      <c r="S882" s="150"/>
      <c r="T882" s="150"/>
      <c r="U882" s="150"/>
      <c r="V882" s="150"/>
      <c r="W882" s="150"/>
      <c r="X882" s="150"/>
      <c r="Y882" s="150"/>
      <c r="Z882" s="150"/>
      <c r="AA882" s="150"/>
      <c r="CI882" s="1"/>
    </row>
    <row r="883" spans="1:87" x14ac:dyDescent="0.25">
      <c r="A883" s="5" t="s">
        <v>454</v>
      </c>
      <c r="B883" s="5" t="s">
        <v>667</v>
      </c>
      <c r="C883" s="5" t="s">
        <v>928</v>
      </c>
      <c r="D883" s="5" t="s">
        <v>460</v>
      </c>
      <c r="E883" s="52">
        <f t="shared" ca="1" si="13"/>
        <v>27960</v>
      </c>
      <c r="F883" s="5">
        <v>42</v>
      </c>
      <c r="G883" s="50">
        <v>27976</v>
      </c>
      <c r="H883" s="5">
        <v>561577</v>
      </c>
      <c r="I883" s="50">
        <v>37336</v>
      </c>
      <c r="J883" s="5" t="s">
        <v>858</v>
      </c>
      <c r="K883" s="150"/>
      <c r="L883" s="150"/>
      <c r="M883" s="150"/>
      <c r="N883" s="150"/>
      <c r="O883" s="150"/>
      <c r="P883" s="150"/>
      <c r="Q883" s="150"/>
      <c r="R883" s="150"/>
      <c r="S883" s="150"/>
      <c r="T883" s="150"/>
      <c r="U883" s="150"/>
      <c r="V883" s="150"/>
      <c r="W883" s="150"/>
      <c r="X883" s="150"/>
      <c r="Y883" s="150"/>
      <c r="Z883" s="150"/>
      <c r="AA883" s="150"/>
      <c r="CI883" s="1"/>
    </row>
    <row r="884" spans="1:87" x14ac:dyDescent="0.25">
      <c r="A884" s="5" t="s">
        <v>408</v>
      </c>
      <c r="B884" s="5" t="s">
        <v>635</v>
      </c>
      <c r="C884" s="5" t="s">
        <v>929</v>
      </c>
      <c r="D884" s="5" t="s">
        <v>425</v>
      </c>
      <c r="E884" s="52">
        <f t="shared" ca="1" si="13"/>
        <v>20412</v>
      </c>
      <c r="F884" s="5">
        <v>41</v>
      </c>
      <c r="G884" s="50">
        <v>28133</v>
      </c>
      <c r="H884" s="5">
        <v>568748</v>
      </c>
      <c r="I884" s="50">
        <v>37551</v>
      </c>
      <c r="J884" s="5" t="s">
        <v>858</v>
      </c>
      <c r="K884" s="150"/>
      <c r="L884" s="150"/>
      <c r="M884" s="150"/>
      <c r="N884" s="150"/>
      <c r="O884" s="150"/>
      <c r="P884" s="150"/>
      <c r="Q884" s="150"/>
      <c r="R884" s="150"/>
      <c r="S884" s="150"/>
      <c r="T884" s="150"/>
      <c r="U884" s="150"/>
      <c r="V884" s="150"/>
      <c r="W884" s="150"/>
      <c r="X884" s="150"/>
      <c r="Y884" s="150"/>
      <c r="Z884" s="150"/>
      <c r="AA884" s="150"/>
      <c r="CI884" s="1"/>
    </row>
    <row r="885" spans="1:87" x14ac:dyDescent="0.25">
      <c r="A885" s="5" t="s">
        <v>454</v>
      </c>
      <c r="B885" s="5" t="s">
        <v>625</v>
      </c>
      <c r="C885" s="5" t="s">
        <v>930</v>
      </c>
      <c r="D885" s="5" t="s">
        <v>741</v>
      </c>
      <c r="E885" s="52">
        <f t="shared" ca="1" si="13"/>
        <v>29676</v>
      </c>
      <c r="F885" s="5">
        <v>37</v>
      </c>
      <c r="G885" s="50">
        <v>29817</v>
      </c>
      <c r="H885" s="5">
        <v>561619</v>
      </c>
      <c r="I885" s="50">
        <v>37366</v>
      </c>
      <c r="J885" s="5" t="s">
        <v>858</v>
      </c>
      <c r="K885" s="150"/>
      <c r="L885" s="150"/>
      <c r="M885" s="150"/>
      <c r="N885" s="150"/>
      <c r="O885" s="150"/>
      <c r="P885" s="150"/>
      <c r="Q885" s="150"/>
      <c r="R885" s="150"/>
      <c r="S885" s="150"/>
      <c r="T885" s="150"/>
      <c r="U885" s="150"/>
      <c r="V885" s="150"/>
      <c r="W885" s="150"/>
      <c r="X885" s="150"/>
      <c r="Y885" s="150"/>
      <c r="Z885" s="150"/>
      <c r="AA885" s="150"/>
      <c r="CI885" s="1"/>
    </row>
    <row r="886" spans="1:87" x14ac:dyDescent="0.25">
      <c r="A886" s="5" t="s">
        <v>413</v>
      </c>
      <c r="B886" s="5" t="s">
        <v>431</v>
      </c>
      <c r="C886" s="5" t="s">
        <v>751</v>
      </c>
      <c r="D886" s="5" t="s">
        <v>473</v>
      </c>
      <c r="E886" s="52">
        <f t="shared" ca="1" si="13"/>
        <v>18132</v>
      </c>
      <c r="F886" s="5">
        <v>37</v>
      </c>
      <c r="G886" s="50">
        <v>29650</v>
      </c>
      <c r="H886" s="5">
        <v>566456</v>
      </c>
      <c r="I886" s="50">
        <v>37354</v>
      </c>
      <c r="J886" s="5" t="s">
        <v>858</v>
      </c>
      <c r="K886" s="150"/>
      <c r="L886" s="150"/>
      <c r="M886" s="150"/>
      <c r="N886" s="150"/>
      <c r="O886" s="150"/>
      <c r="P886" s="150"/>
      <c r="Q886" s="150"/>
      <c r="R886" s="150"/>
      <c r="S886" s="150"/>
      <c r="T886" s="150"/>
      <c r="U886" s="150"/>
      <c r="V886" s="150"/>
      <c r="W886" s="150"/>
      <c r="X886" s="150"/>
      <c r="Y886" s="150"/>
      <c r="Z886" s="150"/>
      <c r="AA886" s="150"/>
      <c r="CI886" s="1"/>
    </row>
    <row r="887" spans="1:87" x14ac:dyDescent="0.25">
      <c r="A887" s="5" t="s">
        <v>413</v>
      </c>
      <c r="B887" s="5" t="s">
        <v>550</v>
      </c>
      <c r="C887" s="5" t="s">
        <v>88</v>
      </c>
      <c r="D887" s="5" t="s">
        <v>460</v>
      </c>
      <c r="E887" s="52">
        <f t="shared" ca="1" si="13"/>
        <v>19068</v>
      </c>
      <c r="F887" s="5">
        <v>39</v>
      </c>
      <c r="G887" s="50">
        <v>28804</v>
      </c>
      <c r="H887" s="5">
        <v>566077</v>
      </c>
      <c r="I887" s="50">
        <v>37379</v>
      </c>
      <c r="J887" s="5" t="s">
        <v>858</v>
      </c>
      <c r="K887" s="150"/>
      <c r="L887" s="150"/>
      <c r="M887" s="150"/>
      <c r="N887" s="150"/>
      <c r="O887" s="150"/>
      <c r="P887" s="150"/>
      <c r="Q887" s="150"/>
      <c r="R887" s="150"/>
      <c r="S887" s="150"/>
      <c r="T887" s="150"/>
      <c r="U887" s="150"/>
      <c r="V887" s="150"/>
      <c r="W887" s="150"/>
      <c r="X887" s="150"/>
      <c r="Y887" s="150"/>
      <c r="Z887" s="150"/>
      <c r="AA887" s="150"/>
      <c r="CI887" s="1"/>
    </row>
    <row r="888" spans="1:87" x14ac:dyDescent="0.25">
      <c r="A888" s="5" t="s">
        <v>408</v>
      </c>
      <c r="B888" s="5" t="s">
        <v>648</v>
      </c>
      <c r="C888" s="5" t="s">
        <v>443</v>
      </c>
      <c r="D888" s="5" t="s">
        <v>460</v>
      </c>
      <c r="E888" s="52">
        <f t="shared" ca="1" si="13"/>
        <v>22140</v>
      </c>
      <c r="F888" s="5">
        <v>34</v>
      </c>
      <c r="G888" s="50">
        <v>30853</v>
      </c>
      <c r="H888" s="5">
        <v>566566</v>
      </c>
      <c r="I888" s="50">
        <v>37503</v>
      </c>
      <c r="J888" s="5" t="s">
        <v>858</v>
      </c>
      <c r="K888" s="150"/>
      <c r="L888" s="150"/>
      <c r="M888" s="150"/>
      <c r="N888" s="150"/>
      <c r="O888" s="150"/>
      <c r="P888" s="150"/>
      <c r="Q888" s="150"/>
      <c r="R888" s="150"/>
      <c r="S888" s="150"/>
      <c r="T888" s="150"/>
      <c r="U888" s="150"/>
      <c r="V888" s="150"/>
      <c r="W888" s="150"/>
      <c r="X888" s="150"/>
      <c r="Y888" s="150"/>
      <c r="Z888" s="150"/>
      <c r="AA888" s="150"/>
      <c r="CI888" s="1"/>
    </row>
    <row r="889" spans="1:87" x14ac:dyDescent="0.25">
      <c r="A889" s="5" t="s">
        <v>454</v>
      </c>
      <c r="B889" s="5" t="s">
        <v>426</v>
      </c>
      <c r="C889" s="5" t="s">
        <v>931</v>
      </c>
      <c r="D889" s="5" t="s">
        <v>932</v>
      </c>
      <c r="E889" s="52">
        <f t="shared" ca="1" si="13"/>
        <v>27348</v>
      </c>
      <c r="F889" s="5">
        <v>39</v>
      </c>
      <c r="G889" s="50">
        <v>28819</v>
      </c>
      <c r="H889" s="5">
        <v>566422</v>
      </c>
      <c r="I889" s="50">
        <v>37396</v>
      </c>
      <c r="J889" s="5" t="s">
        <v>858</v>
      </c>
      <c r="K889" s="150"/>
      <c r="L889" s="150"/>
      <c r="M889" s="150"/>
      <c r="N889" s="150"/>
      <c r="O889" s="150"/>
      <c r="P889" s="150"/>
      <c r="Q889" s="150"/>
      <c r="R889" s="150"/>
      <c r="S889" s="150"/>
      <c r="T889" s="150"/>
      <c r="U889" s="150"/>
      <c r="V889" s="150"/>
      <c r="W889" s="150"/>
      <c r="X889" s="150"/>
      <c r="Y889" s="150"/>
      <c r="Z889" s="150"/>
      <c r="AA889" s="150"/>
      <c r="CI889" s="1"/>
    </row>
    <row r="890" spans="1:87" x14ac:dyDescent="0.25">
      <c r="A890" s="5" t="s">
        <v>408</v>
      </c>
      <c r="B890" s="5" t="s">
        <v>509</v>
      </c>
      <c r="C890" s="5" t="s">
        <v>490</v>
      </c>
      <c r="D890" s="5" t="s">
        <v>439</v>
      </c>
      <c r="E890" s="52">
        <f t="shared" ca="1" si="13"/>
        <v>21900</v>
      </c>
      <c r="F890" s="5">
        <v>41</v>
      </c>
      <c r="G890" s="50">
        <v>28200</v>
      </c>
      <c r="H890" s="5">
        <v>561635</v>
      </c>
      <c r="I890" s="50">
        <v>37509</v>
      </c>
      <c r="J890" s="5" t="s">
        <v>858</v>
      </c>
      <c r="K890" s="150"/>
      <c r="L890" s="150"/>
      <c r="M890" s="150"/>
      <c r="N890" s="150"/>
      <c r="O890" s="150"/>
      <c r="P890" s="150"/>
      <c r="Q890" s="150"/>
      <c r="R890" s="150"/>
      <c r="S890" s="150"/>
      <c r="T890" s="150"/>
      <c r="U890" s="150"/>
      <c r="V890" s="150"/>
      <c r="W890" s="150"/>
      <c r="X890" s="150"/>
      <c r="Y890" s="150"/>
      <c r="Z890" s="150"/>
      <c r="AA890" s="150"/>
      <c r="CI890" s="1"/>
    </row>
    <row r="891" spans="1:87" x14ac:dyDescent="0.25">
      <c r="A891" s="5" t="s">
        <v>413</v>
      </c>
      <c r="B891" s="5" t="s">
        <v>534</v>
      </c>
      <c r="C891" s="5" t="s">
        <v>640</v>
      </c>
      <c r="D891" s="5" t="s">
        <v>933</v>
      </c>
      <c r="E891" s="52">
        <f t="shared" ca="1" si="13"/>
        <v>22620</v>
      </c>
      <c r="F891" s="5">
        <v>41</v>
      </c>
      <c r="G891" s="50">
        <v>28177</v>
      </c>
      <c r="H891" s="5">
        <v>561631</v>
      </c>
      <c r="I891" s="50">
        <v>37261</v>
      </c>
      <c r="J891" s="5" t="s">
        <v>858</v>
      </c>
      <c r="K891" s="150"/>
      <c r="L891" s="150"/>
      <c r="M891" s="150"/>
      <c r="N891" s="150"/>
      <c r="O891" s="150"/>
      <c r="P891" s="150"/>
      <c r="Q891" s="150"/>
      <c r="R891" s="150"/>
      <c r="S891" s="150"/>
      <c r="T891" s="150"/>
      <c r="U891" s="150"/>
      <c r="V891" s="150"/>
      <c r="W891" s="150"/>
      <c r="X891" s="150"/>
      <c r="Y891" s="150"/>
      <c r="Z891" s="150"/>
      <c r="AA891" s="150"/>
      <c r="CI891" s="1"/>
    </row>
    <row r="892" spans="1:87" x14ac:dyDescent="0.25">
      <c r="A892" s="5" t="s">
        <v>408</v>
      </c>
      <c r="B892" s="5" t="s">
        <v>629</v>
      </c>
      <c r="C892" s="5" t="s">
        <v>679</v>
      </c>
      <c r="D892" s="5" t="s">
        <v>460</v>
      </c>
      <c r="E892" s="52">
        <f t="shared" ca="1" si="13"/>
        <v>27336</v>
      </c>
      <c r="F892" s="5">
        <v>39</v>
      </c>
      <c r="G892" s="50">
        <v>28834</v>
      </c>
      <c r="H892" s="5">
        <v>561639</v>
      </c>
      <c r="I892" s="50">
        <v>37388</v>
      </c>
      <c r="J892" s="5" t="s">
        <v>858</v>
      </c>
      <c r="K892" s="150"/>
      <c r="L892" s="150"/>
      <c r="M892" s="150"/>
      <c r="N892" s="150"/>
      <c r="O892" s="150"/>
      <c r="P892" s="150"/>
      <c r="Q892" s="150"/>
      <c r="R892" s="150"/>
      <c r="S892" s="150"/>
      <c r="T892" s="150"/>
      <c r="U892" s="150"/>
      <c r="V892" s="150"/>
      <c r="W892" s="150"/>
      <c r="X892" s="150"/>
      <c r="Y892" s="150"/>
      <c r="Z892" s="150"/>
      <c r="AA892" s="150"/>
      <c r="CI892" s="1"/>
    </row>
    <row r="893" spans="1:87" x14ac:dyDescent="0.25">
      <c r="A893" s="5" t="s">
        <v>408</v>
      </c>
      <c r="B893" s="5" t="s">
        <v>561</v>
      </c>
      <c r="C893" s="5" t="s">
        <v>934</v>
      </c>
      <c r="D893" s="5" t="s">
        <v>473</v>
      </c>
      <c r="E893" s="52">
        <f t="shared" ca="1" si="13"/>
        <v>25896</v>
      </c>
      <c r="F893" s="5">
        <v>37</v>
      </c>
      <c r="G893" s="50">
        <v>29551</v>
      </c>
      <c r="H893" s="5">
        <v>350161</v>
      </c>
      <c r="I893" s="50">
        <v>37318</v>
      </c>
      <c r="J893" s="5" t="s">
        <v>858</v>
      </c>
      <c r="K893" s="150"/>
      <c r="L893" s="150"/>
      <c r="M893" s="150"/>
      <c r="N893" s="150"/>
      <c r="O893" s="150"/>
      <c r="P893" s="150"/>
      <c r="Q893" s="150"/>
      <c r="R893" s="150"/>
      <c r="S893" s="150"/>
      <c r="T893" s="150"/>
      <c r="U893" s="150"/>
      <c r="V893" s="150"/>
      <c r="W893" s="150"/>
      <c r="X893" s="150"/>
      <c r="Y893" s="150"/>
      <c r="Z893" s="150"/>
      <c r="AA893" s="150"/>
      <c r="CI893" s="1"/>
    </row>
    <row r="894" spans="1:87" x14ac:dyDescent="0.25">
      <c r="A894" s="5" t="s">
        <v>408</v>
      </c>
      <c r="B894" s="5" t="s">
        <v>631</v>
      </c>
      <c r="C894" s="5" t="s">
        <v>776</v>
      </c>
      <c r="D894" s="5" t="s">
        <v>473</v>
      </c>
      <c r="E894" s="52">
        <f t="shared" ca="1" si="13"/>
        <v>26940</v>
      </c>
      <c r="F894" s="5">
        <v>40</v>
      </c>
      <c r="G894" s="50">
        <v>28575</v>
      </c>
      <c r="H894" s="5">
        <v>561643</v>
      </c>
      <c r="I894" s="50">
        <v>37586</v>
      </c>
      <c r="J894" s="5" t="s">
        <v>858</v>
      </c>
      <c r="K894" s="150"/>
      <c r="L894" s="150"/>
      <c r="M894" s="150"/>
      <c r="N894" s="150"/>
      <c r="O894" s="150"/>
      <c r="P894" s="150"/>
      <c r="Q894" s="150"/>
      <c r="R894" s="150"/>
      <c r="S894" s="150"/>
      <c r="T894" s="150"/>
      <c r="U894" s="150"/>
      <c r="V894" s="150"/>
      <c r="W894" s="150"/>
      <c r="X894" s="150"/>
      <c r="Y894" s="150"/>
      <c r="Z894" s="150"/>
      <c r="AA894" s="150"/>
      <c r="CI894" s="1"/>
    </row>
    <row r="895" spans="1:87" x14ac:dyDescent="0.25">
      <c r="A895" s="5" t="s">
        <v>408</v>
      </c>
      <c r="B895" s="5" t="s">
        <v>497</v>
      </c>
      <c r="C895" s="5" t="s">
        <v>935</v>
      </c>
      <c r="D895" s="5" t="s">
        <v>936</v>
      </c>
      <c r="E895" s="52">
        <f t="shared" ca="1" si="13"/>
        <v>19824</v>
      </c>
      <c r="F895" s="5">
        <v>39</v>
      </c>
      <c r="G895" s="50">
        <v>28980</v>
      </c>
      <c r="H895" s="5">
        <v>561592</v>
      </c>
      <c r="I895" s="50">
        <v>37600</v>
      </c>
      <c r="J895" s="5" t="s">
        <v>858</v>
      </c>
      <c r="K895" s="150"/>
      <c r="L895" s="150"/>
      <c r="M895" s="150"/>
      <c r="N895" s="150"/>
      <c r="O895" s="150"/>
      <c r="P895" s="150"/>
      <c r="Q895" s="150"/>
      <c r="R895" s="150"/>
      <c r="S895" s="150"/>
      <c r="T895" s="150"/>
      <c r="U895" s="150"/>
      <c r="V895" s="150"/>
      <c r="W895" s="150"/>
      <c r="X895" s="150"/>
      <c r="Y895" s="150"/>
      <c r="Z895" s="150"/>
      <c r="AA895" s="150"/>
      <c r="CI895" s="1"/>
    </row>
    <row r="896" spans="1:87" x14ac:dyDescent="0.25">
      <c r="A896" s="5" t="s">
        <v>413</v>
      </c>
      <c r="B896" s="5" t="s">
        <v>559</v>
      </c>
      <c r="C896" s="5" t="s">
        <v>937</v>
      </c>
      <c r="D896" s="5" t="s">
        <v>473</v>
      </c>
      <c r="E896" s="52">
        <f t="shared" ca="1" si="13"/>
        <v>22152</v>
      </c>
      <c r="F896" s="5">
        <v>37</v>
      </c>
      <c r="G896" s="50">
        <v>29839</v>
      </c>
      <c r="H896" s="5">
        <v>561610</v>
      </c>
      <c r="I896" s="50">
        <v>37544</v>
      </c>
      <c r="J896" s="5" t="s">
        <v>858</v>
      </c>
      <c r="K896" s="150"/>
      <c r="L896" s="150"/>
      <c r="M896" s="150"/>
      <c r="N896" s="150"/>
      <c r="O896" s="150"/>
      <c r="P896" s="150"/>
      <c r="Q896" s="150"/>
      <c r="R896" s="150"/>
      <c r="S896" s="150"/>
      <c r="T896" s="150"/>
      <c r="U896" s="150"/>
      <c r="V896" s="150"/>
      <c r="W896" s="150"/>
      <c r="X896" s="150"/>
      <c r="Y896" s="150"/>
      <c r="Z896" s="150"/>
      <c r="AA896" s="150"/>
      <c r="CI896" s="1"/>
    </row>
    <row r="897" spans="1:87" x14ac:dyDescent="0.25">
      <c r="A897" s="5" t="s">
        <v>454</v>
      </c>
      <c r="B897" s="5" t="s">
        <v>443</v>
      </c>
      <c r="C897" s="5" t="s">
        <v>884</v>
      </c>
      <c r="D897" s="5" t="s">
        <v>482</v>
      </c>
      <c r="E897" s="52">
        <f t="shared" ca="1" si="13"/>
        <v>20568</v>
      </c>
      <c r="F897" s="5">
        <v>39</v>
      </c>
      <c r="G897" s="50">
        <v>29110</v>
      </c>
      <c r="H897" s="5">
        <v>351295</v>
      </c>
      <c r="I897" s="50">
        <v>37281</v>
      </c>
      <c r="J897" s="5" t="s">
        <v>858</v>
      </c>
      <c r="K897" s="150"/>
      <c r="L897" s="150"/>
      <c r="M897" s="150"/>
      <c r="N897" s="150"/>
      <c r="O897" s="150"/>
      <c r="P897" s="150"/>
      <c r="Q897" s="150"/>
      <c r="R897" s="150"/>
      <c r="S897" s="150"/>
      <c r="T897" s="150"/>
      <c r="U897" s="150"/>
      <c r="V897" s="150"/>
      <c r="W897" s="150"/>
      <c r="X897" s="150"/>
      <c r="Y897" s="150"/>
      <c r="Z897" s="150"/>
      <c r="AA897" s="150"/>
      <c r="CI897" s="1"/>
    </row>
    <row r="898" spans="1:87" x14ac:dyDescent="0.25">
      <c r="A898" s="5" t="s">
        <v>454</v>
      </c>
      <c r="B898" s="5" t="s">
        <v>652</v>
      </c>
      <c r="C898" s="5" t="s">
        <v>938</v>
      </c>
      <c r="D898" s="5" t="s">
        <v>939</v>
      </c>
      <c r="E898" s="52">
        <f t="shared" ca="1" si="13"/>
        <v>30828</v>
      </c>
      <c r="F898" s="5">
        <v>46</v>
      </c>
      <c r="G898" s="50">
        <v>26467</v>
      </c>
      <c r="H898" s="5">
        <v>351300</v>
      </c>
      <c r="I898" s="50">
        <v>37396</v>
      </c>
      <c r="J898" s="5" t="s">
        <v>858</v>
      </c>
      <c r="K898" s="150"/>
      <c r="L898" s="150"/>
      <c r="M898" s="150"/>
      <c r="N898" s="150"/>
      <c r="O898" s="150"/>
      <c r="P898" s="150"/>
      <c r="Q898" s="150"/>
      <c r="R898" s="150"/>
      <c r="S898" s="150"/>
      <c r="T898" s="150"/>
      <c r="U898" s="150"/>
      <c r="V898" s="150"/>
      <c r="W898" s="150"/>
      <c r="X898" s="150"/>
      <c r="Y898" s="150"/>
      <c r="Z898" s="150"/>
      <c r="AA898" s="150"/>
      <c r="CI898" s="1"/>
    </row>
    <row r="899" spans="1:87" x14ac:dyDescent="0.25">
      <c r="A899" s="5" t="s">
        <v>454</v>
      </c>
      <c r="B899" s="5" t="s">
        <v>506</v>
      </c>
      <c r="C899" s="5" t="s">
        <v>840</v>
      </c>
      <c r="D899" s="5" t="s">
        <v>411</v>
      </c>
      <c r="E899" s="52">
        <f t="shared" ca="1" si="13"/>
        <v>20460</v>
      </c>
      <c r="F899" s="5">
        <v>40</v>
      </c>
      <c r="G899" s="50">
        <v>28743</v>
      </c>
      <c r="H899" s="5">
        <v>351312</v>
      </c>
      <c r="I899" s="50">
        <v>37876</v>
      </c>
      <c r="J899" s="5" t="s">
        <v>858</v>
      </c>
      <c r="K899" s="150"/>
      <c r="L899" s="150"/>
      <c r="M899" s="150"/>
      <c r="N899" s="150"/>
      <c r="O899" s="150"/>
      <c r="P899" s="150"/>
      <c r="Q899" s="150"/>
      <c r="R899" s="150"/>
      <c r="S899" s="150"/>
      <c r="T899" s="150"/>
      <c r="U899" s="150"/>
      <c r="V899" s="150"/>
      <c r="W899" s="150"/>
      <c r="X899" s="150"/>
      <c r="Y899" s="150"/>
      <c r="Z899" s="150"/>
      <c r="AA899" s="150"/>
      <c r="CI899" s="1"/>
    </row>
    <row r="900" spans="1:87" x14ac:dyDescent="0.25">
      <c r="A900" s="5" t="s">
        <v>413</v>
      </c>
      <c r="B900" s="5" t="s">
        <v>458</v>
      </c>
      <c r="C900" s="5" t="s">
        <v>907</v>
      </c>
      <c r="D900" s="5" t="s">
        <v>473</v>
      </c>
      <c r="E900" s="52">
        <f t="shared" ca="1" si="13"/>
        <v>24120</v>
      </c>
      <c r="F900" s="5">
        <v>38</v>
      </c>
      <c r="G900" s="50">
        <v>29405</v>
      </c>
      <c r="H900" s="5">
        <v>561649</v>
      </c>
      <c r="I900" s="50">
        <v>37714</v>
      </c>
      <c r="J900" s="5" t="s">
        <v>858</v>
      </c>
      <c r="K900" s="150"/>
      <c r="L900" s="150"/>
      <c r="M900" s="150"/>
      <c r="N900" s="150"/>
      <c r="O900" s="150"/>
      <c r="P900" s="150"/>
      <c r="Q900" s="150"/>
      <c r="R900" s="150"/>
      <c r="S900" s="150"/>
      <c r="T900" s="150"/>
      <c r="U900" s="150"/>
      <c r="V900" s="150"/>
      <c r="W900" s="150"/>
      <c r="X900" s="150"/>
      <c r="Y900" s="150"/>
      <c r="Z900" s="150"/>
      <c r="AA900" s="150"/>
      <c r="CI900" s="1"/>
    </row>
    <row r="901" spans="1:87" x14ac:dyDescent="0.25">
      <c r="A901" s="5" t="s">
        <v>408</v>
      </c>
      <c r="B901" s="5" t="s">
        <v>626</v>
      </c>
      <c r="C901" s="5" t="s">
        <v>713</v>
      </c>
      <c r="D901" s="5" t="s">
        <v>482</v>
      </c>
      <c r="E901" s="52">
        <f t="shared" ca="1" si="13"/>
        <v>28296</v>
      </c>
      <c r="F901" s="5">
        <v>42</v>
      </c>
      <c r="G901" s="50">
        <v>27858</v>
      </c>
      <c r="H901" s="5">
        <v>351401</v>
      </c>
      <c r="I901" s="50">
        <v>37668</v>
      </c>
      <c r="J901" s="5" t="s">
        <v>858</v>
      </c>
      <c r="K901" s="150"/>
      <c r="L901" s="150"/>
      <c r="M901" s="150"/>
      <c r="N901" s="150"/>
      <c r="O901" s="150"/>
      <c r="P901" s="150"/>
      <c r="Q901" s="150"/>
      <c r="R901" s="150"/>
      <c r="S901" s="150"/>
      <c r="T901" s="150"/>
      <c r="U901" s="150"/>
      <c r="V901" s="150"/>
      <c r="W901" s="150"/>
      <c r="X901" s="150"/>
      <c r="Y901" s="150"/>
      <c r="Z901" s="150"/>
      <c r="AA901" s="150"/>
      <c r="CI901" s="1"/>
    </row>
    <row r="902" spans="1:87" x14ac:dyDescent="0.25">
      <c r="A902" s="5" t="s">
        <v>454</v>
      </c>
      <c r="B902" s="5" t="s">
        <v>474</v>
      </c>
      <c r="C902" s="5" t="s">
        <v>640</v>
      </c>
      <c r="D902" s="5" t="s">
        <v>482</v>
      </c>
      <c r="E902" s="52">
        <f t="shared" ca="1" si="13"/>
        <v>27720</v>
      </c>
      <c r="F902" s="5">
        <v>41</v>
      </c>
      <c r="G902" s="50">
        <v>28045</v>
      </c>
      <c r="H902" s="5">
        <v>351384</v>
      </c>
      <c r="I902" s="50">
        <v>37709</v>
      </c>
      <c r="J902" s="5" t="s">
        <v>858</v>
      </c>
      <c r="K902" s="150"/>
      <c r="L902" s="150"/>
      <c r="M902" s="150"/>
      <c r="N902" s="150"/>
      <c r="O902" s="150"/>
      <c r="P902" s="150"/>
      <c r="Q902" s="150"/>
      <c r="R902" s="150"/>
      <c r="S902" s="150"/>
      <c r="T902" s="150"/>
      <c r="U902" s="150"/>
      <c r="V902" s="150"/>
      <c r="W902" s="150"/>
      <c r="X902" s="150"/>
      <c r="Y902" s="150"/>
      <c r="Z902" s="150"/>
      <c r="AA902" s="150"/>
      <c r="CI902" s="1"/>
    </row>
    <row r="903" spans="1:87" x14ac:dyDescent="0.25">
      <c r="A903" s="5" t="s">
        <v>413</v>
      </c>
      <c r="B903" s="5" t="s">
        <v>550</v>
      </c>
      <c r="C903" s="5" t="s">
        <v>907</v>
      </c>
      <c r="D903" s="5" t="s">
        <v>548</v>
      </c>
      <c r="E903" s="52">
        <f t="shared" ca="1" si="13"/>
        <v>30816</v>
      </c>
      <c r="F903" s="5">
        <v>38</v>
      </c>
      <c r="G903" s="50">
        <v>29169</v>
      </c>
      <c r="H903" s="5">
        <v>351560</v>
      </c>
      <c r="I903" s="50">
        <v>37716</v>
      </c>
      <c r="J903" s="5" t="s">
        <v>858</v>
      </c>
      <c r="K903" s="150"/>
      <c r="L903" s="150"/>
      <c r="M903" s="150"/>
      <c r="N903" s="150"/>
      <c r="O903" s="150"/>
      <c r="P903" s="150"/>
      <c r="Q903" s="150"/>
      <c r="R903" s="150"/>
      <c r="S903" s="150"/>
      <c r="T903" s="150"/>
      <c r="U903" s="150"/>
      <c r="V903" s="150"/>
      <c r="W903" s="150"/>
      <c r="X903" s="150"/>
      <c r="Y903" s="150"/>
      <c r="Z903" s="150"/>
      <c r="AA903" s="150"/>
      <c r="CI903" s="1"/>
    </row>
    <row r="904" spans="1:87" x14ac:dyDescent="0.25">
      <c r="A904" s="5" t="s">
        <v>413</v>
      </c>
      <c r="B904" s="5" t="s">
        <v>534</v>
      </c>
      <c r="C904" s="5" t="s">
        <v>847</v>
      </c>
      <c r="D904" s="5" t="s">
        <v>445</v>
      </c>
      <c r="E904" s="52">
        <f t="shared" ca="1" si="13"/>
        <v>29112</v>
      </c>
      <c r="F904" s="5">
        <v>38</v>
      </c>
      <c r="G904" s="50">
        <v>29246</v>
      </c>
      <c r="H904" s="5">
        <v>351383</v>
      </c>
      <c r="I904" s="50">
        <v>37775</v>
      </c>
      <c r="J904" s="5" t="s">
        <v>858</v>
      </c>
      <c r="K904" s="150"/>
      <c r="L904" s="150"/>
      <c r="M904" s="150"/>
      <c r="N904" s="150"/>
      <c r="O904" s="150"/>
      <c r="P904" s="150"/>
      <c r="Q904" s="150"/>
      <c r="R904" s="150"/>
      <c r="S904" s="150"/>
      <c r="T904" s="150"/>
      <c r="U904" s="150"/>
      <c r="V904" s="150"/>
      <c r="W904" s="150"/>
      <c r="X904" s="150"/>
      <c r="Y904" s="150"/>
      <c r="Z904" s="150"/>
      <c r="AA904" s="150"/>
      <c r="CI904" s="1"/>
    </row>
    <row r="905" spans="1:87" x14ac:dyDescent="0.25">
      <c r="A905" s="5" t="s">
        <v>413</v>
      </c>
      <c r="B905" s="5" t="s">
        <v>587</v>
      </c>
      <c r="C905" s="5" t="s">
        <v>801</v>
      </c>
      <c r="D905" s="5" t="s">
        <v>868</v>
      </c>
      <c r="E905" s="52">
        <f t="shared" ca="1" si="13"/>
        <v>19692</v>
      </c>
      <c r="F905" s="5">
        <v>47</v>
      </c>
      <c r="G905" s="50">
        <v>26164</v>
      </c>
      <c r="H905" s="5">
        <v>561655</v>
      </c>
      <c r="I905" s="50">
        <v>34054</v>
      </c>
      <c r="J905" s="5" t="s">
        <v>909</v>
      </c>
      <c r="K905" s="150"/>
      <c r="L905" s="150"/>
      <c r="M905" s="150"/>
      <c r="N905" s="150"/>
      <c r="O905" s="150"/>
      <c r="P905" s="150"/>
      <c r="Q905" s="150"/>
      <c r="R905" s="150"/>
      <c r="S905" s="150"/>
      <c r="T905" s="150"/>
      <c r="U905" s="150"/>
      <c r="V905" s="150"/>
      <c r="W905" s="150"/>
      <c r="X905" s="150"/>
      <c r="Y905" s="150"/>
      <c r="Z905" s="150"/>
      <c r="AA905" s="150"/>
      <c r="CI905" s="1"/>
    </row>
    <row r="906" spans="1:87" x14ac:dyDescent="0.25">
      <c r="A906" s="5" t="s">
        <v>454</v>
      </c>
      <c r="B906" s="5" t="s">
        <v>570</v>
      </c>
      <c r="C906" s="5" t="s">
        <v>435</v>
      </c>
      <c r="D906" s="5" t="s">
        <v>940</v>
      </c>
      <c r="E906" s="52">
        <f t="shared" ca="1" si="13"/>
        <v>30264</v>
      </c>
      <c r="F906" s="5">
        <v>55</v>
      </c>
      <c r="G906" s="50">
        <v>22957</v>
      </c>
      <c r="H906" s="5">
        <v>351380</v>
      </c>
      <c r="I906" s="50">
        <v>33995</v>
      </c>
      <c r="J906" s="5" t="s">
        <v>924</v>
      </c>
      <c r="K906" s="150"/>
      <c r="L906" s="150"/>
      <c r="M906" s="150"/>
      <c r="N906" s="150"/>
      <c r="O906" s="150"/>
      <c r="P906" s="150"/>
      <c r="Q906" s="150"/>
      <c r="R906" s="150"/>
      <c r="S906" s="150"/>
      <c r="T906" s="150"/>
      <c r="U906" s="150"/>
      <c r="V906" s="150"/>
      <c r="W906" s="150"/>
      <c r="X906" s="150"/>
      <c r="Y906" s="150"/>
      <c r="Z906" s="150"/>
      <c r="AA906" s="150"/>
      <c r="CI906" s="1"/>
    </row>
    <row r="907" spans="1:87" x14ac:dyDescent="0.25">
      <c r="A907" s="5" t="s">
        <v>413</v>
      </c>
      <c r="B907" s="5" t="s">
        <v>418</v>
      </c>
      <c r="C907" s="5" t="s">
        <v>808</v>
      </c>
      <c r="D907" s="5" t="s">
        <v>741</v>
      </c>
      <c r="E907" s="52">
        <f t="shared" ca="1" si="13"/>
        <v>20376</v>
      </c>
      <c r="F907" s="5">
        <v>38</v>
      </c>
      <c r="G907" s="50">
        <v>29201</v>
      </c>
      <c r="H907" s="5">
        <v>351420</v>
      </c>
      <c r="I907" s="50">
        <v>37901</v>
      </c>
      <c r="J907" s="5" t="s">
        <v>858</v>
      </c>
      <c r="K907" s="150"/>
      <c r="L907" s="150"/>
      <c r="M907" s="150"/>
      <c r="N907" s="150"/>
      <c r="O907" s="150"/>
      <c r="P907" s="150"/>
      <c r="Q907" s="150"/>
      <c r="R907" s="150"/>
      <c r="S907" s="150"/>
      <c r="T907" s="150"/>
      <c r="U907" s="150"/>
      <c r="V907" s="150"/>
      <c r="W907" s="150"/>
      <c r="X907" s="150"/>
      <c r="Y907" s="150"/>
      <c r="Z907" s="150"/>
      <c r="AA907" s="150"/>
      <c r="CI907" s="1"/>
    </row>
    <row r="908" spans="1:87" x14ac:dyDescent="0.25">
      <c r="A908" s="5" t="s">
        <v>413</v>
      </c>
      <c r="B908" s="5" t="s">
        <v>626</v>
      </c>
      <c r="C908" s="5" t="s">
        <v>88</v>
      </c>
      <c r="D908" s="5" t="s">
        <v>416</v>
      </c>
      <c r="E908" s="52">
        <f t="shared" ca="1" si="13"/>
        <v>26088</v>
      </c>
      <c r="F908" s="5">
        <v>37</v>
      </c>
      <c r="G908" s="50">
        <v>29808</v>
      </c>
      <c r="H908" s="5">
        <v>351568</v>
      </c>
      <c r="I908" s="50">
        <v>37963</v>
      </c>
      <c r="J908" s="5" t="s">
        <v>858</v>
      </c>
      <c r="K908" s="150"/>
      <c r="L908" s="150"/>
      <c r="M908" s="150"/>
      <c r="N908" s="150"/>
      <c r="O908" s="150"/>
      <c r="P908" s="150"/>
      <c r="Q908" s="150"/>
      <c r="R908" s="150"/>
      <c r="S908" s="150"/>
      <c r="T908" s="150"/>
      <c r="U908" s="150"/>
      <c r="V908" s="150"/>
      <c r="W908" s="150"/>
      <c r="X908" s="150"/>
      <c r="Y908" s="150"/>
      <c r="Z908" s="150"/>
      <c r="AA908" s="150"/>
      <c r="CI908" s="1"/>
    </row>
    <row r="909" spans="1:87" x14ac:dyDescent="0.25">
      <c r="A909" s="5" t="s">
        <v>454</v>
      </c>
      <c r="B909" s="5" t="s">
        <v>618</v>
      </c>
      <c r="C909" s="5" t="s">
        <v>710</v>
      </c>
      <c r="D909" s="5" t="s">
        <v>473</v>
      </c>
      <c r="E909" s="52">
        <f t="shared" ca="1" si="13"/>
        <v>27660</v>
      </c>
      <c r="F909" s="5">
        <v>39</v>
      </c>
      <c r="G909" s="50">
        <v>28894</v>
      </c>
      <c r="H909" s="5">
        <v>566429</v>
      </c>
      <c r="I909" s="50">
        <v>37935</v>
      </c>
      <c r="J909" s="5" t="s">
        <v>858</v>
      </c>
      <c r="K909" s="150"/>
      <c r="L909" s="150"/>
      <c r="M909" s="150"/>
      <c r="N909" s="150"/>
      <c r="O909" s="150"/>
      <c r="P909" s="150"/>
      <c r="Q909" s="150"/>
      <c r="R909" s="150"/>
      <c r="S909" s="150"/>
      <c r="T909" s="150"/>
      <c r="U909" s="150"/>
      <c r="V909" s="150"/>
      <c r="W909" s="150"/>
      <c r="X909" s="150"/>
      <c r="Y909" s="150"/>
      <c r="Z909" s="150"/>
      <c r="AA909" s="150"/>
      <c r="CI909" s="1"/>
    </row>
    <row r="910" spans="1:87" x14ac:dyDescent="0.25">
      <c r="A910" s="5" t="s">
        <v>454</v>
      </c>
      <c r="B910" s="5" t="s">
        <v>562</v>
      </c>
      <c r="C910" s="5" t="s">
        <v>907</v>
      </c>
      <c r="D910" s="5" t="s">
        <v>473</v>
      </c>
      <c r="E910" s="52">
        <f t="shared" ca="1" si="13"/>
        <v>24888</v>
      </c>
      <c r="F910" s="5">
        <v>38</v>
      </c>
      <c r="G910" s="50">
        <v>29406</v>
      </c>
      <c r="H910" s="5">
        <v>568868</v>
      </c>
      <c r="I910" s="50">
        <v>37845</v>
      </c>
      <c r="J910" s="5" t="s">
        <v>858</v>
      </c>
      <c r="K910" s="150"/>
      <c r="L910" s="150"/>
      <c r="M910" s="150"/>
      <c r="N910" s="150"/>
      <c r="O910" s="150"/>
      <c r="P910" s="150"/>
      <c r="Q910" s="150"/>
      <c r="R910" s="150"/>
      <c r="S910" s="150"/>
      <c r="T910" s="150"/>
      <c r="U910" s="150"/>
      <c r="V910" s="150"/>
      <c r="W910" s="150"/>
      <c r="X910" s="150"/>
      <c r="Y910" s="150"/>
      <c r="Z910" s="150"/>
      <c r="AA910" s="150"/>
      <c r="CI910" s="1"/>
    </row>
    <row r="911" spans="1:87" x14ac:dyDescent="0.25">
      <c r="A911" s="5" t="s">
        <v>413</v>
      </c>
      <c r="B911" s="5" t="s">
        <v>474</v>
      </c>
      <c r="C911" s="5" t="s">
        <v>848</v>
      </c>
      <c r="D911" s="5" t="s">
        <v>460</v>
      </c>
      <c r="E911" s="52">
        <f t="shared" ca="1" si="13"/>
        <v>24660</v>
      </c>
      <c r="F911" s="5">
        <v>38</v>
      </c>
      <c r="G911" s="50">
        <v>29171</v>
      </c>
      <c r="H911" s="5">
        <v>561662</v>
      </c>
      <c r="I911" s="50">
        <v>37770</v>
      </c>
      <c r="J911" s="5" t="s">
        <v>858</v>
      </c>
      <c r="K911" s="150"/>
      <c r="L911" s="150"/>
      <c r="M911" s="150"/>
      <c r="N911" s="150"/>
      <c r="O911" s="150"/>
      <c r="P911" s="150"/>
      <c r="Q911" s="150"/>
      <c r="R911" s="150"/>
      <c r="S911" s="150"/>
      <c r="T911" s="150"/>
      <c r="U911" s="150"/>
      <c r="V911" s="150"/>
      <c r="W911" s="150"/>
      <c r="X911" s="150"/>
      <c r="Y911" s="150"/>
      <c r="Z911" s="150"/>
      <c r="AA911" s="150"/>
      <c r="CI911" s="1"/>
    </row>
    <row r="912" spans="1:87" x14ac:dyDescent="0.25">
      <c r="A912" s="5" t="s">
        <v>413</v>
      </c>
      <c r="B912" s="5" t="s">
        <v>623</v>
      </c>
      <c r="C912" s="5" t="s">
        <v>907</v>
      </c>
      <c r="D912" s="5" t="s">
        <v>473</v>
      </c>
      <c r="E912" s="52">
        <f t="shared" ca="1" si="13"/>
        <v>26544</v>
      </c>
      <c r="F912" s="5">
        <v>36</v>
      </c>
      <c r="G912" s="50">
        <v>29902</v>
      </c>
      <c r="H912" s="5">
        <v>566560</v>
      </c>
      <c r="I912" s="50">
        <v>37950</v>
      </c>
      <c r="J912" s="5" t="s">
        <v>858</v>
      </c>
      <c r="K912" s="150"/>
      <c r="L912" s="150"/>
      <c r="M912" s="150"/>
      <c r="N912" s="150"/>
      <c r="O912" s="150"/>
      <c r="P912" s="150"/>
      <c r="Q912" s="150"/>
      <c r="R912" s="150"/>
      <c r="S912" s="150"/>
      <c r="T912" s="150"/>
      <c r="U912" s="150"/>
      <c r="V912" s="150"/>
      <c r="W912" s="150"/>
      <c r="X912" s="150"/>
      <c r="Y912" s="150"/>
      <c r="Z912" s="150"/>
      <c r="AA912" s="150"/>
      <c r="CI912" s="1"/>
    </row>
    <row r="913" spans="1:87" x14ac:dyDescent="0.25">
      <c r="A913" s="5" t="s">
        <v>413</v>
      </c>
      <c r="B913" s="5" t="s">
        <v>559</v>
      </c>
      <c r="C913" s="5" t="s">
        <v>941</v>
      </c>
      <c r="D913" s="5" t="s">
        <v>473</v>
      </c>
      <c r="E913" s="52">
        <f t="shared" ca="1" si="13"/>
        <v>25056</v>
      </c>
      <c r="F913" s="5">
        <v>38</v>
      </c>
      <c r="G913" s="50">
        <v>29140</v>
      </c>
      <c r="H913" s="5">
        <v>350070</v>
      </c>
      <c r="I913" s="50">
        <v>37963</v>
      </c>
      <c r="J913" s="5" t="s">
        <v>858</v>
      </c>
      <c r="K913" s="150"/>
      <c r="L913" s="150"/>
      <c r="M913" s="150"/>
      <c r="N913" s="150"/>
      <c r="O913" s="150"/>
      <c r="P913" s="150"/>
      <c r="Q913" s="150"/>
      <c r="R913" s="150"/>
      <c r="S913" s="150"/>
      <c r="T913" s="150"/>
      <c r="U913" s="150"/>
      <c r="V913" s="150"/>
      <c r="W913" s="150"/>
      <c r="X913" s="150"/>
      <c r="Y913" s="150"/>
      <c r="Z913" s="150"/>
      <c r="AA913" s="150"/>
      <c r="CI913" s="1"/>
    </row>
    <row r="914" spans="1:87" x14ac:dyDescent="0.25">
      <c r="A914" s="5" t="s">
        <v>454</v>
      </c>
      <c r="B914" s="5" t="s">
        <v>521</v>
      </c>
      <c r="C914" s="5" t="s">
        <v>928</v>
      </c>
      <c r="D914" s="5" t="s">
        <v>473</v>
      </c>
      <c r="E914" s="52">
        <f t="shared" ref="E914:E977" ca="1" si="14">RANDBETWEEN(1500,2600)*12</f>
        <v>23328</v>
      </c>
      <c r="F914" s="5">
        <v>37</v>
      </c>
      <c r="G914" s="50">
        <v>29505</v>
      </c>
      <c r="H914" s="5">
        <v>350090</v>
      </c>
      <c r="I914" s="50">
        <v>37886</v>
      </c>
      <c r="J914" s="5" t="s">
        <v>858</v>
      </c>
      <c r="K914" s="150"/>
      <c r="L914" s="150"/>
      <c r="M914" s="150"/>
      <c r="N914" s="150"/>
      <c r="O914" s="150"/>
      <c r="P914" s="150"/>
      <c r="Q914" s="150"/>
      <c r="R914" s="150"/>
      <c r="S914" s="150"/>
      <c r="T914" s="150"/>
      <c r="U914" s="150"/>
      <c r="V914" s="150"/>
      <c r="W914" s="150"/>
      <c r="X914" s="150"/>
      <c r="Y914" s="150"/>
      <c r="Z914" s="150"/>
      <c r="AA914" s="150"/>
      <c r="CI914" s="1"/>
    </row>
    <row r="915" spans="1:87" x14ac:dyDescent="0.25">
      <c r="A915" s="5" t="s">
        <v>413</v>
      </c>
      <c r="B915" s="5" t="s">
        <v>671</v>
      </c>
      <c r="C915" s="5" t="s">
        <v>942</v>
      </c>
      <c r="D915" s="5" t="s">
        <v>473</v>
      </c>
      <c r="E915" s="52">
        <f t="shared" ca="1" si="14"/>
        <v>18792</v>
      </c>
      <c r="F915" s="5">
        <v>38</v>
      </c>
      <c r="G915" s="50">
        <v>29370</v>
      </c>
      <c r="H915" s="5">
        <v>350088</v>
      </c>
      <c r="I915" s="50">
        <v>37662</v>
      </c>
      <c r="J915" s="5" t="s">
        <v>858</v>
      </c>
      <c r="K915" s="150"/>
      <c r="L915" s="150"/>
      <c r="M915" s="150"/>
      <c r="N915" s="150"/>
      <c r="O915" s="150"/>
      <c r="P915" s="150"/>
      <c r="Q915" s="150"/>
      <c r="R915" s="150"/>
      <c r="S915" s="150"/>
      <c r="T915" s="150"/>
      <c r="U915" s="150"/>
      <c r="V915" s="150"/>
      <c r="W915" s="150"/>
      <c r="X915" s="150"/>
      <c r="Y915" s="150"/>
      <c r="Z915" s="150"/>
      <c r="AA915" s="150"/>
      <c r="CI915" s="1"/>
    </row>
    <row r="916" spans="1:87" x14ac:dyDescent="0.25">
      <c r="A916" s="5" t="s">
        <v>413</v>
      </c>
      <c r="B916" s="5" t="s">
        <v>594</v>
      </c>
      <c r="C916" s="5" t="s">
        <v>844</v>
      </c>
      <c r="D916" s="5" t="s">
        <v>433</v>
      </c>
      <c r="E916" s="52">
        <f t="shared" ca="1" si="14"/>
        <v>21456</v>
      </c>
      <c r="F916" s="5">
        <v>37</v>
      </c>
      <c r="G916" s="50">
        <v>29611</v>
      </c>
      <c r="H916" s="5">
        <v>351431</v>
      </c>
      <c r="I916" s="50">
        <v>37776</v>
      </c>
      <c r="J916" s="5" t="s">
        <v>858</v>
      </c>
      <c r="K916" s="150"/>
      <c r="L916" s="150"/>
      <c r="M916" s="150"/>
      <c r="N916" s="150"/>
      <c r="O916" s="150"/>
      <c r="P916" s="150"/>
      <c r="Q916" s="150"/>
      <c r="R916" s="150"/>
      <c r="S916" s="150"/>
      <c r="T916" s="150"/>
      <c r="U916" s="150"/>
      <c r="V916" s="150"/>
      <c r="W916" s="150"/>
      <c r="X916" s="150"/>
      <c r="Y916" s="150"/>
      <c r="Z916" s="150"/>
      <c r="AA916" s="150"/>
      <c r="CI916" s="1"/>
    </row>
    <row r="917" spans="1:87" x14ac:dyDescent="0.25">
      <c r="A917" s="5" t="s">
        <v>413</v>
      </c>
      <c r="B917" s="5" t="s">
        <v>625</v>
      </c>
      <c r="C917" s="5" t="s">
        <v>943</v>
      </c>
      <c r="D917" s="5" t="s">
        <v>416</v>
      </c>
      <c r="E917" s="52">
        <f t="shared" ca="1" si="14"/>
        <v>28920</v>
      </c>
      <c r="F917" s="5">
        <v>36</v>
      </c>
      <c r="G917" s="50">
        <v>29900</v>
      </c>
      <c r="H917" s="5">
        <v>561702</v>
      </c>
      <c r="I917" s="50">
        <v>37758</v>
      </c>
      <c r="J917" s="5" t="s">
        <v>858</v>
      </c>
      <c r="K917" s="150"/>
      <c r="L917" s="150"/>
      <c r="M917" s="150"/>
      <c r="N917" s="150"/>
      <c r="O917" s="150"/>
      <c r="P917" s="150"/>
      <c r="Q917" s="150"/>
      <c r="R917" s="150"/>
      <c r="S917" s="150"/>
      <c r="T917" s="150"/>
      <c r="U917" s="150"/>
      <c r="V917" s="150"/>
      <c r="W917" s="150"/>
      <c r="X917" s="150"/>
      <c r="Y917" s="150"/>
      <c r="Z917" s="150"/>
      <c r="AA917" s="150"/>
      <c r="CI917" s="1"/>
    </row>
    <row r="918" spans="1:87" x14ac:dyDescent="0.25">
      <c r="A918" s="5" t="s">
        <v>413</v>
      </c>
      <c r="B918" s="5" t="s">
        <v>719</v>
      </c>
      <c r="C918" s="5" t="s">
        <v>844</v>
      </c>
      <c r="D918" s="5" t="s">
        <v>846</v>
      </c>
      <c r="E918" s="52">
        <f t="shared" ca="1" si="14"/>
        <v>21900</v>
      </c>
      <c r="F918" s="5">
        <v>36</v>
      </c>
      <c r="G918" s="50">
        <v>30088</v>
      </c>
      <c r="H918" s="5">
        <v>350114</v>
      </c>
      <c r="I918" s="50">
        <v>38141</v>
      </c>
      <c r="J918" s="5" t="s">
        <v>858</v>
      </c>
      <c r="K918" s="150"/>
      <c r="L918" s="150"/>
      <c r="M918" s="150"/>
      <c r="N918" s="150"/>
      <c r="O918" s="150"/>
      <c r="P918" s="150"/>
      <c r="Q918" s="150"/>
      <c r="R918" s="150"/>
      <c r="S918" s="150"/>
      <c r="T918" s="150"/>
      <c r="U918" s="150"/>
      <c r="V918" s="150"/>
      <c r="W918" s="150"/>
      <c r="X918" s="150"/>
      <c r="Y918" s="150"/>
      <c r="Z918" s="150"/>
      <c r="AA918" s="150"/>
      <c r="CI918" s="1"/>
    </row>
    <row r="919" spans="1:87" x14ac:dyDescent="0.25">
      <c r="A919" s="5" t="s">
        <v>413</v>
      </c>
      <c r="B919" s="5" t="s">
        <v>578</v>
      </c>
      <c r="C919" s="5" t="s">
        <v>847</v>
      </c>
      <c r="D919" s="5" t="s">
        <v>416</v>
      </c>
      <c r="E919" s="52">
        <f t="shared" ca="1" si="14"/>
        <v>27696</v>
      </c>
      <c r="F919" s="5">
        <v>36</v>
      </c>
      <c r="G919" s="50">
        <v>30149</v>
      </c>
      <c r="H919" s="5">
        <v>351429</v>
      </c>
      <c r="I919" s="50">
        <v>38112</v>
      </c>
      <c r="J919" s="5" t="s">
        <v>858</v>
      </c>
      <c r="K919" s="150"/>
      <c r="L919" s="150"/>
      <c r="M919" s="150"/>
      <c r="N919" s="150"/>
      <c r="O919" s="150"/>
      <c r="P919" s="150"/>
      <c r="Q919" s="150"/>
      <c r="R919" s="150"/>
      <c r="S919" s="150"/>
      <c r="T919" s="150"/>
      <c r="U919" s="150"/>
      <c r="V919" s="150"/>
      <c r="W919" s="150"/>
      <c r="X919" s="150"/>
      <c r="Y919" s="150"/>
      <c r="Z919" s="150"/>
      <c r="AA919" s="150"/>
      <c r="CI919" s="1"/>
    </row>
    <row r="920" spans="1:87" x14ac:dyDescent="0.25">
      <c r="A920" s="5" t="s">
        <v>413</v>
      </c>
      <c r="B920" s="5" t="s">
        <v>719</v>
      </c>
      <c r="C920" s="5" t="s">
        <v>438</v>
      </c>
      <c r="D920" s="5" t="s">
        <v>473</v>
      </c>
      <c r="E920" s="52">
        <f t="shared" ca="1" si="14"/>
        <v>22128</v>
      </c>
      <c r="F920" s="5">
        <v>41</v>
      </c>
      <c r="G920" s="50">
        <v>28309</v>
      </c>
      <c r="H920" s="5">
        <v>350124</v>
      </c>
      <c r="I920" s="50">
        <v>38331</v>
      </c>
      <c r="J920" s="5" t="s">
        <v>858</v>
      </c>
      <c r="K920" s="150"/>
      <c r="L920" s="150"/>
      <c r="M920" s="150"/>
      <c r="N920" s="150"/>
      <c r="O920" s="150"/>
      <c r="P920" s="150"/>
      <c r="Q920" s="150"/>
      <c r="R920" s="150"/>
      <c r="S920" s="150"/>
      <c r="T920" s="150"/>
      <c r="U920" s="150"/>
      <c r="V920" s="150"/>
      <c r="W920" s="150"/>
      <c r="X920" s="150"/>
      <c r="Y920" s="150"/>
      <c r="Z920" s="150"/>
      <c r="AA920" s="150"/>
      <c r="CI920" s="1"/>
    </row>
    <row r="921" spans="1:87" x14ac:dyDescent="0.25">
      <c r="A921" s="5" t="s">
        <v>413</v>
      </c>
      <c r="B921" s="5" t="s">
        <v>664</v>
      </c>
      <c r="C921" s="5" t="s">
        <v>944</v>
      </c>
      <c r="D921" s="5" t="s">
        <v>548</v>
      </c>
      <c r="E921" s="52">
        <f t="shared" ca="1" si="14"/>
        <v>20808</v>
      </c>
      <c r="F921" s="5">
        <v>37</v>
      </c>
      <c r="G921" s="50">
        <v>29625</v>
      </c>
      <c r="H921" s="5">
        <v>350107</v>
      </c>
      <c r="I921" s="50">
        <v>37994</v>
      </c>
      <c r="J921" s="5" t="s">
        <v>858</v>
      </c>
      <c r="K921" s="150"/>
      <c r="L921" s="150"/>
      <c r="M921" s="150"/>
      <c r="N921" s="150"/>
      <c r="O921" s="150"/>
      <c r="P921" s="150"/>
      <c r="Q921" s="150"/>
      <c r="R921" s="150"/>
      <c r="S921" s="150"/>
      <c r="T921" s="150"/>
      <c r="U921" s="150"/>
      <c r="V921" s="150"/>
      <c r="W921" s="150"/>
      <c r="X921" s="150"/>
      <c r="Y921" s="150"/>
      <c r="Z921" s="150"/>
      <c r="AA921" s="150"/>
      <c r="CI921" s="1"/>
    </row>
    <row r="922" spans="1:87" x14ac:dyDescent="0.25">
      <c r="A922" s="5" t="s">
        <v>413</v>
      </c>
      <c r="B922" s="5" t="s">
        <v>511</v>
      </c>
      <c r="C922" s="5" t="s">
        <v>930</v>
      </c>
      <c r="D922" s="5" t="s">
        <v>416</v>
      </c>
      <c r="E922" s="52">
        <f t="shared" ca="1" si="14"/>
        <v>27816</v>
      </c>
      <c r="F922" s="5">
        <v>38</v>
      </c>
      <c r="G922" s="50">
        <v>29419</v>
      </c>
      <c r="H922" s="5">
        <v>561630</v>
      </c>
      <c r="I922" s="50">
        <v>38129</v>
      </c>
      <c r="J922" s="5" t="s">
        <v>858</v>
      </c>
      <c r="K922" s="150"/>
      <c r="L922" s="150"/>
      <c r="M922" s="150"/>
      <c r="N922" s="150"/>
      <c r="O922" s="150"/>
      <c r="P922" s="150"/>
      <c r="Q922" s="150"/>
      <c r="R922" s="150"/>
      <c r="S922" s="150"/>
      <c r="T922" s="150"/>
      <c r="U922" s="150"/>
      <c r="V922" s="150"/>
      <c r="W922" s="150"/>
      <c r="X922" s="150"/>
      <c r="Y922" s="150"/>
      <c r="Z922" s="150"/>
      <c r="AA922" s="150"/>
      <c r="CI922" s="1"/>
    </row>
    <row r="923" spans="1:87" x14ac:dyDescent="0.25">
      <c r="A923" s="5" t="s">
        <v>408</v>
      </c>
      <c r="B923" s="5" t="s">
        <v>634</v>
      </c>
      <c r="C923" s="5" t="s">
        <v>155</v>
      </c>
      <c r="D923" s="5" t="s">
        <v>460</v>
      </c>
      <c r="E923" s="52">
        <f t="shared" ca="1" si="14"/>
        <v>23136</v>
      </c>
      <c r="F923" s="5">
        <v>41</v>
      </c>
      <c r="G923" s="50">
        <v>28293</v>
      </c>
      <c r="H923" s="5">
        <v>351427</v>
      </c>
      <c r="I923" s="50">
        <v>38150</v>
      </c>
      <c r="J923" s="5" t="s">
        <v>858</v>
      </c>
      <c r="K923" s="150"/>
      <c r="L923" s="150"/>
      <c r="M923" s="150"/>
      <c r="N923" s="150"/>
      <c r="O923" s="150"/>
      <c r="P923" s="150"/>
      <c r="Q923" s="150"/>
      <c r="R923" s="150"/>
      <c r="S923" s="150"/>
      <c r="T923" s="150"/>
      <c r="U923" s="150"/>
      <c r="V923" s="150"/>
      <c r="W923" s="150"/>
      <c r="X923" s="150"/>
      <c r="Y923" s="150"/>
      <c r="Z923" s="150"/>
      <c r="AA923" s="150"/>
      <c r="CI923" s="1"/>
    </row>
    <row r="924" spans="1:87" x14ac:dyDescent="0.25">
      <c r="A924" s="5" t="s">
        <v>408</v>
      </c>
      <c r="B924" s="5" t="s">
        <v>586</v>
      </c>
      <c r="C924" s="5" t="s">
        <v>471</v>
      </c>
      <c r="D924" s="5" t="s">
        <v>749</v>
      </c>
      <c r="E924" s="52">
        <f t="shared" ca="1" si="14"/>
        <v>21024</v>
      </c>
      <c r="F924" s="5">
        <v>38</v>
      </c>
      <c r="G924" s="50">
        <v>29140</v>
      </c>
      <c r="H924" s="5">
        <v>561645</v>
      </c>
      <c r="I924" s="50">
        <v>38110</v>
      </c>
      <c r="J924" s="5" t="s">
        <v>858</v>
      </c>
      <c r="K924" s="150"/>
      <c r="L924" s="150"/>
      <c r="M924" s="150"/>
      <c r="N924" s="150"/>
      <c r="O924" s="150"/>
      <c r="P924" s="150"/>
      <c r="Q924" s="150"/>
      <c r="R924" s="150"/>
      <c r="S924" s="150"/>
      <c r="T924" s="150"/>
      <c r="U924" s="150"/>
      <c r="V924" s="150"/>
      <c r="W924" s="150"/>
      <c r="X924" s="150"/>
      <c r="Y924" s="150"/>
      <c r="Z924" s="150"/>
      <c r="AA924" s="150"/>
      <c r="CI924" s="1"/>
    </row>
    <row r="925" spans="1:87" x14ac:dyDescent="0.25">
      <c r="A925" s="5" t="s">
        <v>408</v>
      </c>
      <c r="B925" s="5" t="s">
        <v>673</v>
      </c>
      <c r="C925" s="5" t="s">
        <v>86</v>
      </c>
      <c r="D925" s="5" t="s">
        <v>945</v>
      </c>
      <c r="E925" s="52">
        <f t="shared" ca="1" si="14"/>
        <v>30108</v>
      </c>
      <c r="F925" s="5">
        <v>51</v>
      </c>
      <c r="G925" s="50">
        <v>24665</v>
      </c>
      <c r="H925" s="5">
        <v>351569</v>
      </c>
      <c r="I925" s="50">
        <v>35058</v>
      </c>
      <c r="J925" s="5" t="s">
        <v>909</v>
      </c>
      <c r="K925" s="150"/>
      <c r="L925" s="150"/>
      <c r="M925" s="150"/>
      <c r="N925" s="150"/>
      <c r="O925" s="150"/>
      <c r="P925" s="150"/>
      <c r="Q925" s="150"/>
      <c r="R925" s="150"/>
      <c r="S925" s="150"/>
      <c r="T925" s="150"/>
      <c r="U925" s="150"/>
      <c r="V925" s="150"/>
      <c r="W925" s="150"/>
      <c r="X925" s="150"/>
      <c r="Y925" s="150"/>
      <c r="Z925" s="150"/>
      <c r="AA925" s="150"/>
      <c r="CI925" s="1"/>
    </row>
    <row r="926" spans="1:87" x14ac:dyDescent="0.25">
      <c r="A926" s="5" t="s">
        <v>413</v>
      </c>
      <c r="B926" s="5" t="s">
        <v>492</v>
      </c>
      <c r="C926" s="5" t="s">
        <v>523</v>
      </c>
      <c r="D926" s="5" t="s">
        <v>416</v>
      </c>
      <c r="E926" s="52">
        <f t="shared" ca="1" si="14"/>
        <v>23148</v>
      </c>
      <c r="F926" s="5">
        <v>43</v>
      </c>
      <c r="G926" s="50">
        <v>27458</v>
      </c>
      <c r="H926" s="5">
        <v>561599</v>
      </c>
      <c r="I926" s="50">
        <v>38180</v>
      </c>
      <c r="J926" s="5" t="s">
        <v>924</v>
      </c>
      <c r="K926" s="150"/>
      <c r="L926" s="150"/>
      <c r="M926" s="150"/>
      <c r="N926" s="150"/>
      <c r="O926" s="150"/>
      <c r="P926" s="150"/>
      <c r="Q926" s="150"/>
      <c r="R926" s="150"/>
      <c r="S926" s="150"/>
      <c r="T926" s="150"/>
      <c r="U926" s="150"/>
      <c r="V926" s="150"/>
      <c r="W926" s="150"/>
      <c r="X926" s="150"/>
      <c r="Y926" s="150"/>
      <c r="Z926" s="150"/>
      <c r="AA926" s="150"/>
      <c r="CI926" s="1"/>
    </row>
    <row r="927" spans="1:87" x14ac:dyDescent="0.25">
      <c r="A927" s="5" t="s">
        <v>413</v>
      </c>
      <c r="B927" s="5" t="s">
        <v>626</v>
      </c>
      <c r="C927" s="5" t="s">
        <v>707</v>
      </c>
      <c r="D927" s="5" t="s">
        <v>457</v>
      </c>
      <c r="E927" s="52">
        <f t="shared" ca="1" si="14"/>
        <v>25896</v>
      </c>
      <c r="F927" s="5">
        <v>52</v>
      </c>
      <c r="G927" s="50">
        <v>24072</v>
      </c>
      <c r="H927" s="5">
        <v>561598</v>
      </c>
      <c r="I927" s="50">
        <v>34761</v>
      </c>
      <c r="J927" s="5" t="s">
        <v>926</v>
      </c>
      <c r="K927" s="150"/>
      <c r="L927" s="150"/>
      <c r="M927" s="150"/>
      <c r="N927" s="150"/>
      <c r="O927" s="150"/>
      <c r="P927" s="150"/>
      <c r="Q927" s="150"/>
      <c r="R927" s="150"/>
      <c r="S927" s="150"/>
      <c r="T927" s="150"/>
      <c r="U927" s="150"/>
      <c r="V927" s="150"/>
      <c r="W927" s="150"/>
      <c r="X927" s="150"/>
      <c r="Y927" s="150"/>
      <c r="Z927" s="150"/>
      <c r="AA927" s="150"/>
      <c r="CI927" s="1"/>
    </row>
    <row r="928" spans="1:87" x14ac:dyDescent="0.25">
      <c r="A928" s="5" t="s">
        <v>413</v>
      </c>
      <c r="B928" s="5" t="s">
        <v>730</v>
      </c>
      <c r="C928" s="5" t="s">
        <v>946</v>
      </c>
      <c r="D928" s="5" t="s">
        <v>460</v>
      </c>
      <c r="E928" s="52">
        <f t="shared" ca="1" si="14"/>
        <v>26484</v>
      </c>
      <c r="F928" s="5">
        <v>37</v>
      </c>
      <c r="G928" s="50">
        <v>29516</v>
      </c>
      <c r="H928" s="5">
        <v>561660</v>
      </c>
      <c r="I928" s="50">
        <v>38271</v>
      </c>
      <c r="J928" s="5" t="s">
        <v>858</v>
      </c>
      <c r="K928" s="150"/>
      <c r="L928" s="150"/>
      <c r="M928" s="150"/>
      <c r="N928" s="150"/>
      <c r="O928" s="150"/>
      <c r="P928" s="150"/>
      <c r="Q928" s="150"/>
      <c r="R928" s="150"/>
      <c r="S928" s="150"/>
      <c r="T928" s="150"/>
      <c r="U928" s="150"/>
      <c r="V928" s="150"/>
      <c r="W928" s="150"/>
      <c r="X928" s="150"/>
      <c r="Y928" s="150"/>
      <c r="Z928" s="150"/>
      <c r="AA928" s="150"/>
      <c r="CI928" s="1"/>
    </row>
    <row r="929" spans="1:87" x14ac:dyDescent="0.25">
      <c r="A929" s="5" t="s">
        <v>413</v>
      </c>
      <c r="B929" s="5" t="s">
        <v>541</v>
      </c>
      <c r="C929" s="5" t="s">
        <v>523</v>
      </c>
      <c r="D929" s="5" t="s">
        <v>850</v>
      </c>
      <c r="E929" s="52">
        <f t="shared" ca="1" si="14"/>
        <v>28320</v>
      </c>
      <c r="F929" s="5">
        <v>38</v>
      </c>
      <c r="G929" s="50">
        <v>29486</v>
      </c>
      <c r="H929" s="5">
        <v>350175</v>
      </c>
      <c r="I929" s="50">
        <v>38185</v>
      </c>
      <c r="J929" s="5" t="s">
        <v>858</v>
      </c>
      <c r="K929" s="150"/>
      <c r="L929" s="150"/>
      <c r="M929" s="150"/>
      <c r="N929" s="150"/>
      <c r="O929" s="150"/>
      <c r="P929" s="150"/>
      <c r="Q929" s="150"/>
      <c r="R929" s="150"/>
      <c r="S929" s="150"/>
      <c r="T929" s="150"/>
      <c r="U929" s="150"/>
      <c r="V929" s="150"/>
      <c r="W929" s="150"/>
      <c r="X929" s="150"/>
      <c r="Y929" s="150"/>
      <c r="Z929" s="150"/>
      <c r="AA929" s="150"/>
      <c r="CI929" s="1"/>
    </row>
    <row r="930" spans="1:87" x14ac:dyDescent="0.25">
      <c r="A930" s="5" t="s">
        <v>408</v>
      </c>
      <c r="B930" s="5" t="s">
        <v>519</v>
      </c>
      <c r="C930" s="5" t="s">
        <v>828</v>
      </c>
      <c r="D930" s="5" t="s">
        <v>473</v>
      </c>
      <c r="E930" s="52">
        <f t="shared" ca="1" si="14"/>
        <v>22440</v>
      </c>
      <c r="F930" s="5">
        <v>34</v>
      </c>
      <c r="G930" s="50">
        <v>30937</v>
      </c>
      <c r="H930" s="5">
        <v>350187</v>
      </c>
      <c r="I930" s="50">
        <v>38252</v>
      </c>
      <c r="J930" s="5" t="s">
        <v>858</v>
      </c>
      <c r="K930" s="150"/>
      <c r="L930" s="150"/>
      <c r="M930" s="150"/>
      <c r="N930" s="150"/>
      <c r="O930" s="150"/>
      <c r="P930" s="150"/>
      <c r="Q930" s="150"/>
      <c r="R930" s="150"/>
      <c r="S930" s="150"/>
      <c r="T930" s="150"/>
      <c r="U930" s="150"/>
      <c r="V930" s="150"/>
      <c r="W930" s="150"/>
      <c r="X930" s="150"/>
      <c r="Y930" s="150"/>
      <c r="Z930" s="150"/>
      <c r="AA930" s="150"/>
      <c r="CI930" s="1"/>
    </row>
    <row r="931" spans="1:87" x14ac:dyDescent="0.25">
      <c r="A931" s="5" t="s">
        <v>454</v>
      </c>
      <c r="B931" s="5" t="s">
        <v>546</v>
      </c>
      <c r="C931" s="5" t="s">
        <v>529</v>
      </c>
      <c r="D931" s="5" t="s">
        <v>548</v>
      </c>
      <c r="E931" s="52">
        <f t="shared" ca="1" si="14"/>
        <v>22056</v>
      </c>
      <c r="F931" s="5">
        <v>39</v>
      </c>
      <c r="G931" s="50">
        <v>28953</v>
      </c>
      <c r="H931" s="5">
        <v>350192</v>
      </c>
      <c r="I931" s="50">
        <v>38080</v>
      </c>
      <c r="J931" s="5" t="s">
        <v>858</v>
      </c>
      <c r="K931" s="150"/>
      <c r="L931" s="150"/>
      <c r="M931" s="150"/>
      <c r="N931" s="150"/>
      <c r="O931" s="150"/>
      <c r="P931" s="150"/>
      <c r="Q931" s="150"/>
      <c r="R931" s="150"/>
      <c r="S931" s="150"/>
      <c r="T931" s="150"/>
      <c r="U931" s="150"/>
      <c r="V931" s="150"/>
      <c r="W931" s="150"/>
      <c r="X931" s="150"/>
      <c r="Y931" s="150"/>
      <c r="Z931" s="150"/>
      <c r="AA931" s="150"/>
      <c r="CI931" s="1"/>
    </row>
    <row r="932" spans="1:87" x14ac:dyDescent="0.25">
      <c r="A932" s="5" t="s">
        <v>408</v>
      </c>
      <c r="B932" s="5" t="s">
        <v>705</v>
      </c>
      <c r="C932" s="5" t="s">
        <v>471</v>
      </c>
      <c r="D932" s="5" t="s">
        <v>947</v>
      </c>
      <c r="E932" s="52">
        <f t="shared" ca="1" si="14"/>
        <v>21792</v>
      </c>
      <c r="F932" s="5">
        <v>39</v>
      </c>
      <c r="G932" s="50">
        <v>29018</v>
      </c>
      <c r="H932" s="5">
        <v>566544</v>
      </c>
      <c r="I932" s="50">
        <v>38347</v>
      </c>
      <c r="J932" s="5" t="s">
        <v>858</v>
      </c>
      <c r="K932" s="150"/>
      <c r="L932" s="150"/>
      <c r="M932" s="150"/>
      <c r="N932" s="150"/>
      <c r="O932" s="150"/>
      <c r="P932" s="150"/>
      <c r="Q932" s="150"/>
      <c r="R932" s="150"/>
      <c r="S932" s="150"/>
      <c r="T932" s="150"/>
      <c r="U932" s="150"/>
      <c r="V932" s="150"/>
      <c r="W932" s="150"/>
      <c r="X932" s="150"/>
      <c r="Y932" s="150"/>
      <c r="Z932" s="150"/>
      <c r="AA932" s="150"/>
      <c r="CI932" s="1"/>
    </row>
    <row r="933" spans="1:87" x14ac:dyDescent="0.25">
      <c r="A933" s="5" t="s">
        <v>454</v>
      </c>
      <c r="B933" s="5" t="s">
        <v>667</v>
      </c>
      <c r="C933" s="5" t="s">
        <v>928</v>
      </c>
      <c r="D933" s="5" t="s">
        <v>678</v>
      </c>
      <c r="E933" s="52">
        <f t="shared" ca="1" si="14"/>
        <v>23424</v>
      </c>
      <c r="F933" s="5">
        <v>37</v>
      </c>
      <c r="G933" s="50">
        <v>29726</v>
      </c>
      <c r="H933" s="5">
        <v>561677</v>
      </c>
      <c r="I933" s="50">
        <v>38302</v>
      </c>
      <c r="J933" s="5" t="s">
        <v>858</v>
      </c>
      <c r="K933" s="150"/>
      <c r="L933" s="150"/>
      <c r="M933" s="150"/>
      <c r="N933" s="150"/>
      <c r="O933" s="150"/>
      <c r="P933" s="150"/>
      <c r="Q933" s="150"/>
      <c r="R933" s="150"/>
      <c r="S933" s="150"/>
      <c r="T933" s="150"/>
      <c r="U933" s="150"/>
      <c r="V933" s="150"/>
      <c r="W933" s="150"/>
      <c r="X933" s="150"/>
      <c r="Y933" s="150"/>
      <c r="Z933" s="150"/>
      <c r="AA933" s="150"/>
      <c r="CI933" s="1"/>
    </row>
    <row r="934" spans="1:87" x14ac:dyDescent="0.25">
      <c r="A934" s="5" t="s">
        <v>408</v>
      </c>
      <c r="B934" s="5" t="s">
        <v>612</v>
      </c>
      <c r="C934" s="5" t="s">
        <v>835</v>
      </c>
      <c r="D934" s="5" t="s">
        <v>628</v>
      </c>
      <c r="E934" s="52">
        <f t="shared" ca="1" si="14"/>
        <v>29736</v>
      </c>
      <c r="F934" s="5">
        <v>38</v>
      </c>
      <c r="G934" s="50">
        <v>29394</v>
      </c>
      <c r="H934" s="5">
        <v>561675</v>
      </c>
      <c r="I934" s="50">
        <v>38317</v>
      </c>
      <c r="J934" s="5" t="s">
        <v>858</v>
      </c>
      <c r="K934" s="150"/>
      <c r="L934" s="150"/>
      <c r="M934" s="150"/>
      <c r="N934" s="150"/>
      <c r="O934" s="150"/>
      <c r="P934" s="150"/>
      <c r="Q934" s="150"/>
      <c r="R934" s="150"/>
      <c r="S934" s="150"/>
      <c r="T934" s="150"/>
      <c r="U934" s="150"/>
      <c r="V934" s="150"/>
      <c r="W934" s="150"/>
      <c r="X934" s="150"/>
      <c r="Y934" s="150"/>
      <c r="Z934" s="150"/>
      <c r="AA934" s="150"/>
      <c r="CI934" s="1"/>
    </row>
    <row r="935" spans="1:87" x14ac:dyDescent="0.25">
      <c r="A935" s="5" t="s">
        <v>408</v>
      </c>
      <c r="B935" s="5" t="s">
        <v>499</v>
      </c>
      <c r="C935" s="5" t="s">
        <v>453</v>
      </c>
      <c r="D935" s="5" t="s">
        <v>619</v>
      </c>
      <c r="E935" s="52">
        <f t="shared" ca="1" si="14"/>
        <v>25104</v>
      </c>
      <c r="F935" s="5">
        <v>40</v>
      </c>
      <c r="G935" s="50">
        <v>28515</v>
      </c>
      <c r="H935" s="5">
        <v>561679</v>
      </c>
      <c r="I935" s="50">
        <v>38075</v>
      </c>
      <c r="J935" s="5" t="s">
        <v>858</v>
      </c>
      <c r="K935" s="150"/>
      <c r="L935" s="150"/>
      <c r="M935" s="150"/>
      <c r="N935" s="150"/>
      <c r="O935" s="150"/>
      <c r="P935" s="150"/>
      <c r="Q935" s="150"/>
      <c r="R935" s="150"/>
      <c r="S935" s="150"/>
      <c r="T935" s="150"/>
      <c r="U935" s="150"/>
      <c r="V935" s="150"/>
      <c r="W935" s="150"/>
      <c r="X935" s="150"/>
      <c r="Y935" s="150"/>
      <c r="Z935" s="150"/>
      <c r="AA935" s="150"/>
      <c r="CI935" s="1"/>
    </row>
    <row r="936" spans="1:87" x14ac:dyDescent="0.25">
      <c r="A936" s="5" t="s">
        <v>408</v>
      </c>
      <c r="B936" s="5" t="s">
        <v>664</v>
      </c>
      <c r="C936" s="5" t="s">
        <v>161</v>
      </c>
      <c r="D936" s="5" t="s">
        <v>473</v>
      </c>
      <c r="E936" s="52">
        <f t="shared" ca="1" si="14"/>
        <v>23436</v>
      </c>
      <c r="F936" s="5">
        <v>38</v>
      </c>
      <c r="G936" s="50">
        <v>29468</v>
      </c>
      <c r="H936" s="5">
        <v>561744</v>
      </c>
      <c r="I936" s="50">
        <v>38206</v>
      </c>
      <c r="J936" s="5" t="s">
        <v>858</v>
      </c>
      <c r="K936" s="150"/>
      <c r="L936" s="150"/>
      <c r="M936" s="150"/>
      <c r="N936" s="150"/>
      <c r="O936" s="150"/>
      <c r="P936" s="150"/>
      <c r="Q936" s="150"/>
      <c r="R936" s="150"/>
      <c r="S936" s="150"/>
      <c r="T936" s="150"/>
      <c r="U936" s="150"/>
      <c r="V936" s="150"/>
      <c r="W936" s="150"/>
      <c r="X936" s="150"/>
      <c r="Y936" s="150"/>
      <c r="Z936" s="150"/>
      <c r="AA936" s="150"/>
      <c r="CI936" s="1"/>
    </row>
    <row r="937" spans="1:87" x14ac:dyDescent="0.25">
      <c r="A937" s="5" t="s">
        <v>454</v>
      </c>
      <c r="B937" s="5" t="s">
        <v>784</v>
      </c>
      <c r="C937" s="5" t="s">
        <v>489</v>
      </c>
      <c r="D937" s="5" t="s">
        <v>457</v>
      </c>
      <c r="E937" s="52">
        <f t="shared" ca="1" si="14"/>
        <v>21228</v>
      </c>
      <c r="F937" s="5">
        <v>50</v>
      </c>
      <c r="G937" s="50">
        <v>24818</v>
      </c>
      <c r="H937" s="5">
        <v>561684</v>
      </c>
      <c r="I937" s="50">
        <v>36050</v>
      </c>
      <c r="J937" s="5" t="s">
        <v>909</v>
      </c>
      <c r="K937" s="150"/>
      <c r="L937" s="150"/>
      <c r="M937" s="150"/>
      <c r="N937" s="150"/>
      <c r="O937" s="150"/>
      <c r="P937" s="150"/>
      <c r="Q937" s="150"/>
      <c r="R937" s="150"/>
      <c r="S937" s="150"/>
      <c r="T937" s="150"/>
      <c r="U937" s="150"/>
      <c r="V937" s="150"/>
      <c r="W937" s="150"/>
      <c r="X937" s="150"/>
      <c r="Y937" s="150"/>
      <c r="Z937" s="150"/>
      <c r="AA937" s="150"/>
      <c r="CI937" s="1"/>
    </row>
    <row r="938" spans="1:87" x14ac:dyDescent="0.25">
      <c r="A938" s="5" t="s">
        <v>413</v>
      </c>
      <c r="B938" s="5" t="s">
        <v>748</v>
      </c>
      <c r="C938" s="5" t="s">
        <v>91</v>
      </c>
      <c r="D938" s="5" t="s">
        <v>457</v>
      </c>
      <c r="E938" s="52">
        <f t="shared" ca="1" si="14"/>
        <v>27540</v>
      </c>
      <c r="F938" s="5">
        <v>41</v>
      </c>
      <c r="G938" s="50">
        <v>28244</v>
      </c>
      <c r="H938" s="5">
        <v>566203</v>
      </c>
      <c r="I938" s="50">
        <v>38171</v>
      </c>
      <c r="J938" s="5" t="s">
        <v>466</v>
      </c>
      <c r="K938" s="150"/>
      <c r="L938" s="150"/>
      <c r="M938" s="150"/>
      <c r="N938" s="150"/>
      <c r="O938" s="150"/>
      <c r="P938" s="150"/>
      <c r="Q938" s="150"/>
      <c r="R938" s="150"/>
      <c r="S938" s="150"/>
      <c r="T938" s="150"/>
      <c r="U938" s="150"/>
      <c r="V938" s="150"/>
      <c r="W938" s="150"/>
      <c r="X938" s="150"/>
      <c r="Y938" s="150"/>
      <c r="Z938" s="150"/>
      <c r="AA938" s="150"/>
      <c r="CI938" s="1"/>
    </row>
    <row r="939" spans="1:87" x14ac:dyDescent="0.25">
      <c r="A939" s="5" t="s">
        <v>413</v>
      </c>
      <c r="B939" s="5" t="s">
        <v>514</v>
      </c>
      <c r="C939" s="5" t="s">
        <v>523</v>
      </c>
      <c r="D939" s="5" t="s">
        <v>416</v>
      </c>
      <c r="E939" s="52">
        <f t="shared" ca="1" si="14"/>
        <v>21636</v>
      </c>
      <c r="F939" s="5">
        <v>35</v>
      </c>
      <c r="G939" s="50">
        <v>30246</v>
      </c>
      <c r="H939" s="5">
        <v>561666</v>
      </c>
      <c r="I939" s="50">
        <v>38067</v>
      </c>
      <c r="J939" s="5" t="s">
        <v>858</v>
      </c>
      <c r="K939" s="150"/>
      <c r="L939" s="150"/>
      <c r="M939" s="150"/>
      <c r="N939" s="150"/>
      <c r="O939" s="150"/>
      <c r="P939" s="150"/>
      <c r="Q939" s="150"/>
      <c r="R939" s="150"/>
      <c r="S939" s="150"/>
      <c r="T939" s="150"/>
      <c r="U939" s="150"/>
      <c r="V939" s="150"/>
      <c r="W939" s="150"/>
      <c r="X939" s="150"/>
      <c r="Y939" s="150"/>
      <c r="Z939" s="150"/>
      <c r="AA939" s="150"/>
      <c r="CI939" s="1"/>
    </row>
    <row r="940" spans="1:87" x14ac:dyDescent="0.25">
      <c r="A940" s="5" t="s">
        <v>413</v>
      </c>
      <c r="B940" s="5" t="s">
        <v>561</v>
      </c>
      <c r="C940" s="5" t="s">
        <v>893</v>
      </c>
      <c r="D940" s="5" t="s">
        <v>473</v>
      </c>
      <c r="E940" s="52">
        <f t="shared" ca="1" si="14"/>
        <v>21936</v>
      </c>
      <c r="F940" s="5">
        <v>35</v>
      </c>
      <c r="G940" s="50">
        <v>30535</v>
      </c>
      <c r="H940" s="5">
        <v>561668</v>
      </c>
      <c r="I940" s="50">
        <v>38647</v>
      </c>
      <c r="J940" s="5" t="s">
        <v>909</v>
      </c>
      <c r="K940" s="150"/>
      <c r="L940" s="150"/>
      <c r="M940" s="150"/>
      <c r="N940" s="150"/>
      <c r="O940" s="150"/>
      <c r="P940" s="150"/>
      <c r="Q940" s="150"/>
      <c r="R940" s="150"/>
      <c r="S940" s="150"/>
      <c r="T940" s="150"/>
      <c r="U940" s="150"/>
      <c r="V940" s="150"/>
      <c r="W940" s="150"/>
      <c r="X940" s="150"/>
      <c r="Y940" s="150"/>
      <c r="Z940" s="150"/>
      <c r="AA940" s="150"/>
      <c r="CI940" s="1"/>
    </row>
    <row r="941" spans="1:87" x14ac:dyDescent="0.25">
      <c r="A941" s="5" t="s">
        <v>413</v>
      </c>
      <c r="B941" s="5" t="s">
        <v>602</v>
      </c>
      <c r="C941" s="5" t="s">
        <v>896</v>
      </c>
      <c r="D941" s="5" t="s">
        <v>473</v>
      </c>
      <c r="E941" s="52">
        <f t="shared" ca="1" si="14"/>
        <v>25512</v>
      </c>
      <c r="F941" s="5">
        <v>43</v>
      </c>
      <c r="G941" s="50">
        <v>27358</v>
      </c>
      <c r="H941" s="5">
        <v>561688</v>
      </c>
      <c r="I941" s="50">
        <v>38462</v>
      </c>
      <c r="J941" s="5" t="s">
        <v>909</v>
      </c>
      <c r="K941" s="150"/>
      <c r="L941" s="150"/>
      <c r="M941" s="150"/>
      <c r="N941" s="150"/>
      <c r="O941" s="150"/>
      <c r="P941" s="150"/>
      <c r="Q941" s="150"/>
      <c r="R941" s="150"/>
      <c r="S941" s="150"/>
      <c r="T941" s="150"/>
      <c r="U941" s="150"/>
      <c r="V941" s="150"/>
      <c r="W941" s="150"/>
      <c r="X941" s="150"/>
      <c r="Y941" s="150"/>
      <c r="Z941" s="150"/>
      <c r="AA941" s="150"/>
      <c r="CI941" s="1"/>
    </row>
    <row r="942" spans="1:87" x14ac:dyDescent="0.25">
      <c r="A942" s="5" t="s">
        <v>408</v>
      </c>
      <c r="B942" s="5" t="s">
        <v>572</v>
      </c>
      <c r="C942" s="5" t="s">
        <v>453</v>
      </c>
      <c r="D942" s="5" t="s">
        <v>642</v>
      </c>
      <c r="E942" s="52">
        <f t="shared" ca="1" si="14"/>
        <v>20280</v>
      </c>
      <c r="F942" s="5">
        <v>42</v>
      </c>
      <c r="G942" s="50">
        <v>27800</v>
      </c>
      <c r="H942" s="5">
        <v>350199</v>
      </c>
      <c r="I942" s="50">
        <v>38450</v>
      </c>
      <c r="J942" s="5" t="s">
        <v>909</v>
      </c>
      <c r="K942" s="150"/>
      <c r="L942" s="150"/>
      <c r="M942" s="150"/>
      <c r="N942" s="150"/>
      <c r="O942" s="150"/>
      <c r="P942" s="150"/>
      <c r="Q942" s="150"/>
      <c r="R942" s="150"/>
      <c r="S942" s="150"/>
      <c r="T942" s="150"/>
      <c r="U942" s="150"/>
      <c r="V942" s="150"/>
      <c r="W942" s="150"/>
      <c r="X942" s="150"/>
      <c r="Y942" s="150"/>
      <c r="Z942" s="150"/>
      <c r="AA942" s="150"/>
      <c r="CI942" s="1"/>
    </row>
    <row r="943" spans="1:87" x14ac:dyDescent="0.25">
      <c r="A943" s="5" t="s">
        <v>408</v>
      </c>
      <c r="B943" s="5" t="s">
        <v>671</v>
      </c>
      <c r="C943" s="5" t="s">
        <v>892</v>
      </c>
      <c r="D943" s="5" t="s">
        <v>460</v>
      </c>
      <c r="E943" s="52">
        <f t="shared" ca="1" si="14"/>
        <v>27060</v>
      </c>
      <c r="F943" s="5">
        <v>64</v>
      </c>
      <c r="G943" s="50">
        <v>19948</v>
      </c>
      <c r="H943" s="5">
        <v>350257</v>
      </c>
      <c r="I943" s="50">
        <v>29916</v>
      </c>
      <c r="J943" s="5" t="s">
        <v>909</v>
      </c>
      <c r="K943" s="150"/>
      <c r="L943" s="150"/>
      <c r="M943" s="150"/>
      <c r="N943" s="150"/>
      <c r="O943" s="150"/>
      <c r="P943" s="150"/>
      <c r="Q943" s="150"/>
      <c r="R943" s="150"/>
      <c r="S943" s="150"/>
      <c r="T943" s="150"/>
      <c r="U943" s="150"/>
      <c r="V943" s="150"/>
      <c r="W943" s="150"/>
      <c r="X943" s="150"/>
      <c r="Y943" s="150"/>
      <c r="Z943" s="150"/>
      <c r="AA943" s="150"/>
      <c r="CI943" s="1"/>
    </row>
    <row r="944" spans="1:87" x14ac:dyDescent="0.25">
      <c r="A944" s="5" t="s">
        <v>408</v>
      </c>
      <c r="B944" s="5" t="s">
        <v>574</v>
      </c>
      <c r="C944" s="5" t="s">
        <v>570</v>
      </c>
      <c r="D944" s="5" t="s">
        <v>460</v>
      </c>
      <c r="E944" s="52">
        <f t="shared" ca="1" si="14"/>
        <v>26496</v>
      </c>
      <c r="F944" s="5">
        <v>36</v>
      </c>
      <c r="G944" s="50">
        <v>29932</v>
      </c>
      <c r="H944" s="5">
        <v>561689</v>
      </c>
      <c r="I944" s="50">
        <v>38599</v>
      </c>
      <c r="J944" s="5" t="s">
        <v>858</v>
      </c>
      <c r="K944" s="150"/>
      <c r="L944" s="150"/>
      <c r="M944" s="150"/>
      <c r="N944" s="150"/>
      <c r="O944" s="150"/>
      <c r="P944" s="150"/>
      <c r="Q944" s="150"/>
      <c r="R944" s="150"/>
      <c r="S944" s="150"/>
      <c r="T944" s="150"/>
      <c r="U944" s="150"/>
      <c r="V944" s="150"/>
      <c r="W944" s="150"/>
      <c r="X944" s="150"/>
      <c r="Y944" s="150"/>
      <c r="Z944" s="150"/>
      <c r="AA944" s="150"/>
      <c r="CI944" s="1"/>
    </row>
    <row r="945" spans="1:87" x14ac:dyDescent="0.25">
      <c r="A945" s="5" t="s">
        <v>413</v>
      </c>
      <c r="B945" s="5" t="s">
        <v>578</v>
      </c>
      <c r="C945" s="5" t="s">
        <v>840</v>
      </c>
      <c r="D945" s="5" t="s">
        <v>416</v>
      </c>
      <c r="E945" s="52">
        <f t="shared" ca="1" si="14"/>
        <v>29412</v>
      </c>
      <c r="F945" s="5">
        <v>35</v>
      </c>
      <c r="G945" s="50">
        <v>30489</v>
      </c>
      <c r="H945" s="5">
        <v>566403</v>
      </c>
      <c r="I945" s="50">
        <v>38492</v>
      </c>
      <c r="J945" s="5" t="s">
        <v>858</v>
      </c>
      <c r="K945" s="150"/>
      <c r="L945" s="150"/>
      <c r="M945" s="150"/>
      <c r="N945" s="150"/>
      <c r="O945" s="150"/>
      <c r="P945" s="150"/>
      <c r="Q945" s="150"/>
      <c r="R945" s="150"/>
      <c r="S945" s="150"/>
      <c r="T945" s="150"/>
      <c r="U945" s="150"/>
      <c r="V945" s="150"/>
      <c r="W945" s="150"/>
      <c r="X945" s="150"/>
      <c r="Y945" s="150"/>
      <c r="Z945" s="150"/>
      <c r="AA945" s="150"/>
      <c r="CI945" s="1"/>
    </row>
    <row r="946" spans="1:87" x14ac:dyDescent="0.25">
      <c r="A946" s="5" t="s">
        <v>413</v>
      </c>
      <c r="B946" s="5" t="s">
        <v>667</v>
      </c>
      <c r="C946" s="5" t="s">
        <v>640</v>
      </c>
      <c r="D946" s="5" t="s">
        <v>457</v>
      </c>
      <c r="E946" s="52">
        <f t="shared" ca="1" si="14"/>
        <v>23796</v>
      </c>
      <c r="F946" s="5">
        <v>54</v>
      </c>
      <c r="G946" s="50">
        <v>23412</v>
      </c>
      <c r="H946" s="5">
        <v>561505</v>
      </c>
      <c r="I946" s="50">
        <v>34952</v>
      </c>
      <c r="J946" s="5" t="s">
        <v>909</v>
      </c>
      <c r="K946" s="150"/>
      <c r="L946" s="150"/>
      <c r="M946" s="150"/>
      <c r="N946" s="150"/>
      <c r="O946" s="150"/>
      <c r="P946" s="150"/>
      <c r="Q946" s="150"/>
      <c r="R946" s="150"/>
      <c r="S946" s="150"/>
      <c r="T946" s="150"/>
      <c r="U946" s="150"/>
      <c r="V946" s="150"/>
      <c r="W946" s="150"/>
      <c r="X946" s="150"/>
      <c r="Y946" s="150"/>
      <c r="Z946" s="150"/>
      <c r="AA946" s="150"/>
      <c r="CI946" s="1"/>
    </row>
    <row r="947" spans="1:87" x14ac:dyDescent="0.25">
      <c r="A947" s="5" t="s">
        <v>454</v>
      </c>
      <c r="B947" s="5" t="s">
        <v>614</v>
      </c>
      <c r="C947" s="5" t="s">
        <v>930</v>
      </c>
      <c r="D947" s="5" t="s">
        <v>460</v>
      </c>
      <c r="E947" s="52">
        <f t="shared" ca="1" si="14"/>
        <v>27216</v>
      </c>
      <c r="F947" s="5">
        <v>35</v>
      </c>
      <c r="G947" s="50">
        <v>30373</v>
      </c>
      <c r="H947" s="5">
        <v>566546</v>
      </c>
      <c r="I947" s="50">
        <v>38357</v>
      </c>
      <c r="J947" s="5" t="s">
        <v>909</v>
      </c>
      <c r="K947" s="150"/>
      <c r="L947" s="150"/>
      <c r="M947" s="150"/>
      <c r="N947" s="150"/>
      <c r="O947" s="150"/>
      <c r="P947" s="150"/>
      <c r="Q947" s="150"/>
      <c r="R947" s="150"/>
      <c r="S947" s="150"/>
      <c r="T947" s="150"/>
      <c r="U947" s="150"/>
      <c r="V947" s="150"/>
      <c r="W947" s="150"/>
      <c r="X947" s="150"/>
      <c r="Y947" s="150"/>
      <c r="Z947" s="150"/>
      <c r="AA947" s="150"/>
      <c r="CI947" s="1"/>
    </row>
    <row r="948" spans="1:87" x14ac:dyDescent="0.25">
      <c r="A948" s="5" t="s">
        <v>408</v>
      </c>
      <c r="B948" s="5" t="s">
        <v>485</v>
      </c>
      <c r="C948" s="5" t="s">
        <v>822</v>
      </c>
      <c r="D948" s="5" t="s">
        <v>482</v>
      </c>
      <c r="E948" s="52">
        <f t="shared" ca="1" si="14"/>
        <v>28692</v>
      </c>
      <c r="F948" s="5">
        <v>39</v>
      </c>
      <c r="G948" s="50">
        <v>29010</v>
      </c>
      <c r="H948" s="5">
        <v>350200</v>
      </c>
      <c r="I948" s="50">
        <v>38484</v>
      </c>
      <c r="J948" s="5" t="s">
        <v>858</v>
      </c>
      <c r="K948" s="150"/>
      <c r="L948" s="150"/>
      <c r="M948" s="150"/>
      <c r="N948" s="150"/>
      <c r="O948" s="150"/>
      <c r="P948" s="150"/>
      <c r="Q948" s="150"/>
      <c r="R948" s="150"/>
      <c r="S948" s="150"/>
      <c r="T948" s="150"/>
      <c r="U948" s="150"/>
      <c r="V948" s="150"/>
      <c r="W948" s="150"/>
      <c r="X948" s="150"/>
      <c r="Y948" s="150"/>
      <c r="Z948" s="150"/>
      <c r="AA948" s="150"/>
      <c r="CI948" s="1"/>
    </row>
    <row r="949" spans="1:87" x14ac:dyDescent="0.25">
      <c r="A949" s="5" t="s">
        <v>408</v>
      </c>
      <c r="B949" s="5" t="s">
        <v>570</v>
      </c>
      <c r="C949" s="5" t="s">
        <v>948</v>
      </c>
      <c r="D949" s="5" t="s">
        <v>749</v>
      </c>
      <c r="E949" s="52">
        <f t="shared" ca="1" si="14"/>
        <v>29340</v>
      </c>
      <c r="F949" s="5">
        <v>36</v>
      </c>
      <c r="G949" s="50">
        <v>29945</v>
      </c>
      <c r="H949" s="5">
        <v>350340</v>
      </c>
      <c r="I949" s="50">
        <v>38414</v>
      </c>
      <c r="J949" s="5" t="s">
        <v>858</v>
      </c>
      <c r="K949" s="150"/>
      <c r="L949" s="150"/>
      <c r="M949" s="150"/>
      <c r="N949" s="150"/>
      <c r="O949" s="150"/>
      <c r="P949" s="150"/>
      <c r="Q949" s="150"/>
      <c r="R949" s="150"/>
      <c r="S949" s="150"/>
      <c r="T949" s="150"/>
      <c r="U949" s="150"/>
      <c r="V949" s="150"/>
      <c r="W949" s="150"/>
      <c r="X949" s="150"/>
      <c r="Y949" s="150"/>
      <c r="Z949" s="150"/>
      <c r="AA949" s="150"/>
      <c r="CI949" s="1"/>
    </row>
    <row r="950" spans="1:87" x14ac:dyDescent="0.25">
      <c r="A950" s="5" t="s">
        <v>413</v>
      </c>
      <c r="B950" s="5" t="s">
        <v>662</v>
      </c>
      <c r="C950" s="5" t="s">
        <v>930</v>
      </c>
      <c r="D950" s="5" t="s">
        <v>439</v>
      </c>
      <c r="E950" s="52">
        <f t="shared" ca="1" si="14"/>
        <v>18600</v>
      </c>
      <c r="F950" s="5">
        <v>64</v>
      </c>
      <c r="G950" s="50">
        <v>19948</v>
      </c>
      <c r="H950" s="5">
        <v>561696</v>
      </c>
      <c r="I950" s="50">
        <v>29916</v>
      </c>
      <c r="J950" s="5" t="s">
        <v>909</v>
      </c>
      <c r="K950" s="150"/>
      <c r="L950" s="150"/>
      <c r="M950" s="150"/>
      <c r="N950" s="150"/>
      <c r="O950" s="150"/>
      <c r="P950" s="150"/>
      <c r="Q950" s="150"/>
      <c r="R950" s="150"/>
      <c r="S950" s="150"/>
      <c r="T950" s="150"/>
      <c r="U950" s="150"/>
      <c r="V950" s="150"/>
      <c r="W950" s="150"/>
      <c r="X950" s="150"/>
      <c r="Y950" s="150"/>
      <c r="Z950" s="150"/>
      <c r="AA950" s="150"/>
      <c r="CI950" s="1"/>
    </row>
    <row r="951" spans="1:87" x14ac:dyDescent="0.25">
      <c r="A951" s="5" t="s">
        <v>408</v>
      </c>
      <c r="B951" s="5" t="s">
        <v>561</v>
      </c>
      <c r="C951" s="5" t="s">
        <v>410</v>
      </c>
      <c r="D951" s="5" t="s">
        <v>473</v>
      </c>
      <c r="E951" s="52">
        <f t="shared" ca="1" si="14"/>
        <v>25692</v>
      </c>
      <c r="F951" s="5">
        <v>39</v>
      </c>
      <c r="G951" s="50">
        <v>29040</v>
      </c>
      <c r="H951" s="5">
        <v>561697</v>
      </c>
      <c r="I951" s="50">
        <v>38696</v>
      </c>
      <c r="J951" s="5" t="s">
        <v>858</v>
      </c>
      <c r="K951" s="150"/>
      <c r="L951" s="150"/>
      <c r="M951" s="150"/>
      <c r="N951" s="150"/>
      <c r="O951" s="150"/>
      <c r="P951" s="150"/>
      <c r="Q951" s="150"/>
      <c r="R951" s="150"/>
      <c r="S951" s="150"/>
      <c r="T951" s="150"/>
      <c r="U951" s="150"/>
      <c r="V951" s="150"/>
      <c r="W951" s="150"/>
      <c r="X951" s="150"/>
      <c r="Y951" s="150"/>
      <c r="Z951" s="150"/>
      <c r="AA951" s="150"/>
      <c r="CI951" s="1"/>
    </row>
    <row r="952" spans="1:87" x14ac:dyDescent="0.25">
      <c r="A952" s="5" t="s">
        <v>408</v>
      </c>
      <c r="B952" s="5" t="s">
        <v>631</v>
      </c>
      <c r="C952" s="5" t="s">
        <v>465</v>
      </c>
      <c r="D952" s="5" t="s">
        <v>460</v>
      </c>
      <c r="E952" s="52">
        <f t="shared" ca="1" si="14"/>
        <v>28428</v>
      </c>
      <c r="F952" s="5">
        <v>38</v>
      </c>
      <c r="G952" s="50">
        <v>29389</v>
      </c>
      <c r="H952" s="5">
        <v>350236</v>
      </c>
      <c r="I952" s="50">
        <v>38640</v>
      </c>
      <c r="J952" s="5" t="s">
        <v>858</v>
      </c>
      <c r="K952" s="150"/>
      <c r="L952" s="150"/>
      <c r="M952" s="150"/>
      <c r="N952" s="150"/>
      <c r="O952" s="150"/>
      <c r="P952" s="150"/>
      <c r="Q952" s="150"/>
      <c r="R952" s="150"/>
      <c r="S952" s="150"/>
      <c r="T952" s="150"/>
      <c r="U952" s="150"/>
      <c r="V952" s="150"/>
      <c r="W952" s="150"/>
      <c r="X952" s="150"/>
      <c r="Y952" s="150"/>
      <c r="Z952" s="150"/>
      <c r="AA952" s="150"/>
      <c r="CI952" s="1"/>
    </row>
    <row r="953" spans="1:87" x14ac:dyDescent="0.25">
      <c r="A953" s="5" t="s">
        <v>413</v>
      </c>
      <c r="B953" s="5" t="s">
        <v>509</v>
      </c>
      <c r="C953" s="5" t="s">
        <v>949</v>
      </c>
      <c r="D953" s="5" t="s">
        <v>947</v>
      </c>
      <c r="E953" s="52">
        <f t="shared" ca="1" si="14"/>
        <v>21336</v>
      </c>
      <c r="F953" s="5">
        <v>38</v>
      </c>
      <c r="G953" s="50">
        <v>29272</v>
      </c>
      <c r="H953" s="5">
        <v>350638</v>
      </c>
      <c r="I953" s="50">
        <v>38377</v>
      </c>
      <c r="J953" s="5" t="s">
        <v>858</v>
      </c>
      <c r="K953" s="150"/>
      <c r="L953" s="150"/>
      <c r="M953" s="150"/>
      <c r="N953" s="150"/>
      <c r="O953" s="150"/>
      <c r="P953" s="150"/>
      <c r="Q953" s="150"/>
      <c r="R953" s="150"/>
      <c r="S953" s="150"/>
      <c r="T953" s="150"/>
      <c r="U953" s="150"/>
      <c r="V953" s="150"/>
      <c r="W953" s="150"/>
      <c r="X953" s="150"/>
      <c r="Y953" s="150"/>
      <c r="Z953" s="150"/>
      <c r="AA953" s="150"/>
      <c r="CI953" s="1"/>
    </row>
    <row r="954" spans="1:87" x14ac:dyDescent="0.25">
      <c r="A954" s="5" t="s">
        <v>408</v>
      </c>
      <c r="B954" s="5" t="s">
        <v>461</v>
      </c>
      <c r="C954" s="5" t="s">
        <v>621</v>
      </c>
      <c r="D954" s="5" t="s">
        <v>416</v>
      </c>
      <c r="E954" s="52">
        <f t="shared" ca="1" si="14"/>
        <v>20868</v>
      </c>
      <c r="F954" s="5">
        <v>39</v>
      </c>
      <c r="G954" s="50">
        <v>29079</v>
      </c>
      <c r="H954" s="5">
        <v>561700</v>
      </c>
      <c r="I954" s="50">
        <v>38492</v>
      </c>
      <c r="J954" s="5" t="s">
        <v>858</v>
      </c>
      <c r="K954" s="150"/>
      <c r="L954" s="150"/>
      <c r="M954" s="150"/>
      <c r="N954" s="150"/>
      <c r="O954" s="150"/>
      <c r="P954" s="150"/>
      <c r="Q954" s="150"/>
      <c r="R954" s="150"/>
      <c r="S954" s="150"/>
      <c r="T954" s="150"/>
      <c r="U954" s="150"/>
      <c r="V954" s="150"/>
      <c r="W954" s="150"/>
      <c r="X954" s="150"/>
      <c r="Y954" s="150"/>
      <c r="Z954" s="150"/>
      <c r="AA954" s="150"/>
      <c r="CI954" s="1"/>
    </row>
    <row r="955" spans="1:87" x14ac:dyDescent="0.25">
      <c r="A955" s="5" t="s">
        <v>408</v>
      </c>
      <c r="B955" s="5" t="s">
        <v>625</v>
      </c>
      <c r="C955" s="5" t="s">
        <v>950</v>
      </c>
      <c r="D955" s="5" t="s">
        <v>473</v>
      </c>
      <c r="E955" s="52">
        <f t="shared" ca="1" si="14"/>
        <v>22272</v>
      </c>
      <c r="F955" s="5">
        <v>39</v>
      </c>
      <c r="G955" s="50">
        <v>28773</v>
      </c>
      <c r="H955" s="5">
        <v>350705</v>
      </c>
      <c r="I955" s="50">
        <v>38607</v>
      </c>
      <c r="J955" s="5" t="s">
        <v>858</v>
      </c>
      <c r="K955" s="150"/>
      <c r="L955" s="150"/>
      <c r="M955" s="150"/>
      <c r="N955" s="150"/>
      <c r="O955" s="150"/>
      <c r="P955" s="150"/>
      <c r="Q955" s="150"/>
      <c r="R955" s="150"/>
      <c r="S955" s="150"/>
      <c r="T955" s="150"/>
      <c r="U955" s="150"/>
      <c r="V955" s="150"/>
      <c r="W955" s="150"/>
      <c r="X955" s="150"/>
      <c r="Y955" s="150"/>
      <c r="Z955" s="150"/>
      <c r="AA955" s="150"/>
      <c r="CI955" s="1"/>
    </row>
    <row r="956" spans="1:87" x14ac:dyDescent="0.25">
      <c r="A956" s="5" t="s">
        <v>408</v>
      </c>
      <c r="B956" s="5" t="s">
        <v>665</v>
      </c>
      <c r="C956" s="5" t="s">
        <v>951</v>
      </c>
      <c r="D956" s="5" t="s">
        <v>802</v>
      </c>
      <c r="E956" s="52">
        <f t="shared" ca="1" si="14"/>
        <v>30744</v>
      </c>
      <c r="F956" s="5">
        <v>37</v>
      </c>
      <c r="G956" s="50">
        <v>29711</v>
      </c>
      <c r="H956" s="5">
        <v>350530</v>
      </c>
      <c r="I956" s="50">
        <v>38758</v>
      </c>
      <c r="J956" s="5" t="s">
        <v>858</v>
      </c>
      <c r="K956" s="150"/>
      <c r="L956" s="150"/>
      <c r="M956" s="150"/>
      <c r="N956" s="150"/>
      <c r="O956" s="150"/>
      <c r="P956" s="150"/>
      <c r="Q956" s="150"/>
      <c r="R956" s="150"/>
      <c r="S956" s="150"/>
      <c r="T956" s="150"/>
      <c r="U956" s="150"/>
      <c r="V956" s="150"/>
      <c r="W956" s="150"/>
      <c r="X956" s="150"/>
      <c r="Y956" s="150"/>
      <c r="Z956" s="150"/>
      <c r="AA956" s="150"/>
      <c r="CI956" s="1"/>
    </row>
    <row r="957" spans="1:87" x14ac:dyDescent="0.25">
      <c r="A957" s="5" t="s">
        <v>408</v>
      </c>
      <c r="B957" s="5" t="s">
        <v>526</v>
      </c>
      <c r="C957" s="5" t="s">
        <v>835</v>
      </c>
      <c r="D957" s="5" t="s">
        <v>734</v>
      </c>
      <c r="E957" s="52">
        <f t="shared" ca="1" si="14"/>
        <v>22512</v>
      </c>
      <c r="F957" s="5">
        <v>36</v>
      </c>
      <c r="G957" s="50">
        <v>29869</v>
      </c>
      <c r="H957" s="5">
        <v>350523</v>
      </c>
      <c r="I957" s="50">
        <v>38399</v>
      </c>
      <c r="J957" s="5" t="s">
        <v>858</v>
      </c>
      <c r="K957" s="150"/>
      <c r="L957" s="150"/>
      <c r="M957" s="150"/>
      <c r="N957" s="150"/>
      <c r="O957" s="150"/>
      <c r="P957" s="150"/>
      <c r="Q957" s="150"/>
      <c r="R957" s="150"/>
      <c r="S957" s="150"/>
      <c r="T957" s="150"/>
      <c r="U957" s="150"/>
      <c r="V957" s="150"/>
      <c r="W957" s="150"/>
      <c r="X957" s="150"/>
      <c r="Y957" s="150"/>
      <c r="Z957" s="150"/>
      <c r="AA957" s="150"/>
      <c r="CI957" s="1"/>
    </row>
    <row r="958" spans="1:87" x14ac:dyDescent="0.25">
      <c r="A958" s="5" t="s">
        <v>413</v>
      </c>
      <c r="B958" s="5" t="s">
        <v>185</v>
      </c>
      <c r="C958" s="5" t="s">
        <v>952</v>
      </c>
      <c r="D958" s="5" t="s">
        <v>473</v>
      </c>
      <c r="E958" s="52">
        <f t="shared" ca="1" si="14"/>
        <v>20148</v>
      </c>
      <c r="F958" s="5">
        <v>39</v>
      </c>
      <c r="G958" s="50">
        <v>29110</v>
      </c>
      <c r="H958" s="5">
        <v>566037</v>
      </c>
      <c r="I958" s="50">
        <v>38805</v>
      </c>
      <c r="J958" s="5" t="s">
        <v>858</v>
      </c>
      <c r="K958" s="150"/>
      <c r="L958" s="150"/>
      <c r="M958" s="150"/>
      <c r="N958" s="150"/>
      <c r="O958" s="150"/>
      <c r="P958" s="150"/>
      <c r="Q958" s="150"/>
      <c r="R958" s="150"/>
      <c r="S958" s="150"/>
      <c r="T958" s="150"/>
      <c r="U958" s="150"/>
      <c r="V958" s="150"/>
      <c r="W958" s="150"/>
      <c r="X958" s="150"/>
      <c r="Y958" s="150"/>
      <c r="Z958" s="150"/>
      <c r="AA958" s="150"/>
      <c r="CI958" s="1"/>
    </row>
    <row r="959" spans="1:87" x14ac:dyDescent="0.25">
      <c r="A959" s="5" t="s">
        <v>454</v>
      </c>
      <c r="B959" s="5" t="s">
        <v>694</v>
      </c>
      <c r="C959" s="5" t="s">
        <v>844</v>
      </c>
      <c r="D959" s="5" t="s">
        <v>460</v>
      </c>
      <c r="E959" s="52">
        <f t="shared" ca="1" si="14"/>
        <v>26700</v>
      </c>
      <c r="F959" s="5">
        <v>36</v>
      </c>
      <c r="G959" s="50">
        <v>30057</v>
      </c>
      <c r="H959" s="5">
        <v>350869</v>
      </c>
      <c r="I959" s="50">
        <v>38812</v>
      </c>
      <c r="J959" s="5" t="s">
        <v>858</v>
      </c>
      <c r="K959" s="150"/>
      <c r="L959" s="150"/>
      <c r="M959" s="150"/>
      <c r="N959" s="150"/>
      <c r="O959" s="150"/>
      <c r="P959" s="150"/>
      <c r="Q959" s="150"/>
      <c r="R959" s="150"/>
      <c r="S959" s="150"/>
      <c r="T959" s="150"/>
      <c r="U959" s="150"/>
      <c r="V959" s="150"/>
      <c r="W959" s="150"/>
      <c r="X959" s="150"/>
      <c r="Y959" s="150"/>
      <c r="Z959" s="150"/>
      <c r="AA959" s="150"/>
      <c r="CI959" s="1"/>
    </row>
    <row r="960" spans="1:87" x14ac:dyDescent="0.25">
      <c r="A960" s="5" t="s">
        <v>413</v>
      </c>
      <c r="B960" s="5" t="s">
        <v>490</v>
      </c>
      <c r="C960" s="5" t="s">
        <v>640</v>
      </c>
      <c r="D960" s="5" t="s">
        <v>439</v>
      </c>
      <c r="E960" s="52">
        <f t="shared" ca="1" si="14"/>
        <v>27324</v>
      </c>
      <c r="F960" s="5">
        <v>38</v>
      </c>
      <c r="G960" s="50">
        <v>29296</v>
      </c>
      <c r="H960" s="5">
        <v>566326</v>
      </c>
      <c r="I960" s="50">
        <v>38871</v>
      </c>
      <c r="J960" s="5" t="s">
        <v>858</v>
      </c>
      <c r="K960" s="150"/>
      <c r="L960" s="150"/>
      <c r="M960" s="150"/>
      <c r="N960" s="150"/>
      <c r="O960" s="150"/>
      <c r="P960" s="150"/>
      <c r="Q960" s="150"/>
      <c r="R960" s="150"/>
      <c r="S960" s="150"/>
      <c r="T960" s="150"/>
      <c r="U960" s="150"/>
      <c r="V960" s="150"/>
      <c r="W960" s="150"/>
      <c r="X960" s="150"/>
      <c r="Y960" s="150"/>
      <c r="Z960" s="150"/>
      <c r="AA960" s="150"/>
      <c r="CI960" s="1"/>
    </row>
    <row r="961" spans="1:87" x14ac:dyDescent="0.25">
      <c r="A961" s="5" t="s">
        <v>413</v>
      </c>
      <c r="B961" s="5" t="s">
        <v>594</v>
      </c>
      <c r="C961" s="5" t="s">
        <v>596</v>
      </c>
      <c r="D961" s="5" t="s">
        <v>439</v>
      </c>
      <c r="E961" s="52">
        <f t="shared" ca="1" si="14"/>
        <v>22860</v>
      </c>
      <c r="F961" s="5">
        <v>35</v>
      </c>
      <c r="G961" s="50">
        <v>30236</v>
      </c>
      <c r="H961" s="5">
        <v>561735</v>
      </c>
      <c r="I961" s="50">
        <v>38802</v>
      </c>
      <c r="J961" s="5" t="s">
        <v>858</v>
      </c>
      <c r="K961" s="150"/>
      <c r="L961" s="150"/>
      <c r="M961" s="150"/>
      <c r="N961" s="150"/>
      <c r="O961" s="150"/>
      <c r="P961" s="150"/>
      <c r="Q961" s="150"/>
      <c r="R961" s="150"/>
      <c r="S961" s="150"/>
      <c r="T961" s="150"/>
      <c r="U961" s="150"/>
      <c r="V961" s="150"/>
      <c r="W961" s="150"/>
      <c r="X961" s="150"/>
      <c r="Y961" s="150"/>
      <c r="Z961" s="150"/>
      <c r="AA961" s="150"/>
      <c r="CI961" s="1"/>
    </row>
    <row r="962" spans="1:87" x14ac:dyDescent="0.25">
      <c r="A962" s="5" t="s">
        <v>413</v>
      </c>
      <c r="B962" s="5" t="s">
        <v>541</v>
      </c>
      <c r="C962" s="5" t="s">
        <v>640</v>
      </c>
      <c r="D962" s="5" t="s">
        <v>953</v>
      </c>
      <c r="E962" s="52">
        <f t="shared" ca="1" si="14"/>
        <v>22188</v>
      </c>
      <c r="F962" s="5">
        <v>48</v>
      </c>
      <c r="G962" s="50">
        <v>25687</v>
      </c>
      <c r="H962" s="5">
        <v>561654</v>
      </c>
      <c r="I962" s="50">
        <v>34725</v>
      </c>
      <c r="J962" s="5" t="s">
        <v>909</v>
      </c>
      <c r="K962" s="150"/>
      <c r="L962" s="150"/>
      <c r="M962" s="150"/>
      <c r="N962" s="150"/>
      <c r="O962" s="150"/>
      <c r="P962" s="150"/>
      <c r="Q962" s="150"/>
      <c r="R962" s="150"/>
      <c r="S962" s="150"/>
      <c r="T962" s="150"/>
      <c r="U962" s="150"/>
      <c r="V962" s="150"/>
      <c r="W962" s="150"/>
      <c r="X962" s="150"/>
      <c r="Y962" s="150"/>
      <c r="Z962" s="150"/>
      <c r="AA962" s="150"/>
      <c r="CI962" s="1"/>
    </row>
    <row r="963" spans="1:87" x14ac:dyDescent="0.25">
      <c r="A963" s="5" t="s">
        <v>408</v>
      </c>
      <c r="B963" s="5" t="s">
        <v>446</v>
      </c>
      <c r="C963" s="5" t="s">
        <v>954</v>
      </c>
      <c r="D963" s="5" t="s">
        <v>411</v>
      </c>
      <c r="E963" s="52">
        <f t="shared" ca="1" si="14"/>
        <v>20148</v>
      </c>
      <c r="F963" s="5">
        <v>41</v>
      </c>
      <c r="G963" s="50">
        <v>28359</v>
      </c>
      <c r="H963" s="5">
        <v>561757</v>
      </c>
      <c r="I963" s="50">
        <v>38997</v>
      </c>
      <c r="J963" s="5" t="s">
        <v>858</v>
      </c>
      <c r="K963" s="150"/>
      <c r="L963" s="150"/>
      <c r="M963" s="150"/>
      <c r="N963" s="150"/>
      <c r="O963" s="150"/>
      <c r="P963" s="150"/>
      <c r="Q963" s="150"/>
      <c r="R963" s="150"/>
      <c r="S963" s="150"/>
      <c r="T963" s="150"/>
      <c r="U963" s="150"/>
      <c r="V963" s="150"/>
      <c r="W963" s="150"/>
      <c r="X963" s="150"/>
      <c r="Y963" s="150"/>
      <c r="Z963" s="150"/>
      <c r="AA963" s="150"/>
      <c r="CI963" s="1"/>
    </row>
    <row r="964" spans="1:87" x14ac:dyDescent="0.25">
      <c r="A964" s="5" t="s">
        <v>454</v>
      </c>
      <c r="B964" s="5" t="s">
        <v>493</v>
      </c>
      <c r="C964" s="5" t="s">
        <v>796</v>
      </c>
      <c r="D964" s="5" t="s">
        <v>955</v>
      </c>
      <c r="E964" s="52">
        <f t="shared" ca="1" si="14"/>
        <v>29748</v>
      </c>
      <c r="F964" s="5">
        <v>36</v>
      </c>
      <c r="G964" s="50">
        <v>29878</v>
      </c>
      <c r="H964" s="5">
        <v>351771</v>
      </c>
      <c r="I964" s="50">
        <v>39059</v>
      </c>
      <c r="J964" s="5" t="s">
        <v>858</v>
      </c>
      <c r="K964" s="150"/>
      <c r="L964" s="150"/>
      <c r="M964" s="150"/>
      <c r="N964" s="150"/>
      <c r="O964" s="150"/>
      <c r="P964" s="150"/>
      <c r="Q964" s="150"/>
      <c r="R964" s="150"/>
      <c r="S964" s="150"/>
      <c r="T964" s="150"/>
      <c r="U964" s="150"/>
      <c r="V964" s="150"/>
      <c r="W964" s="150"/>
      <c r="X964" s="150"/>
      <c r="Y964" s="150"/>
      <c r="Z964" s="150"/>
      <c r="AA964" s="150"/>
      <c r="CI964" s="1"/>
    </row>
    <row r="965" spans="1:87" x14ac:dyDescent="0.25">
      <c r="A965" s="5" t="s">
        <v>408</v>
      </c>
      <c r="B965" s="5" t="s">
        <v>611</v>
      </c>
      <c r="C965" s="5" t="s">
        <v>629</v>
      </c>
      <c r="D965" s="5" t="s">
        <v>416</v>
      </c>
      <c r="E965" s="52">
        <f t="shared" ca="1" si="14"/>
        <v>29784</v>
      </c>
      <c r="F965" s="5">
        <v>38</v>
      </c>
      <c r="G965" s="50">
        <v>29267</v>
      </c>
      <c r="H965" s="5">
        <v>561698</v>
      </c>
      <c r="I965" s="50">
        <v>39031</v>
      </c>
      <c r="J965" s="5" t="s">
        <v>858</v>
      </c>
      <c r="K965" s="150"/>
      <c r="L965" s="150"/>
      <c r="M965" s="150"/>
      <c r="N965" s="150"/>
      <c r="O965" s="150"/>
      <c r="P965" s="150"/>
      <c r="Q965" s="150"/>
      <c r="R965" s="150"/>
      <c r="S965" s="150"/>
      <c r="T965" s="150"/>
      <c r="U965" s="150"/>
      <c r="V965" s="150"/>
      <c r="W965" s="150"/>
      <c r="X965" s="150"/>
      <c r="Y965" s="150"/>
      <c r="Z965" s="150"/>
      <c r="AA965" s="150"/>
      <c r="CI965" s="1"/>
    </row>
    <row r="966" spans="1:87" x14ac:dyDescent="0.25">
      <c r="A966" s="5" t="s">
        <v>413</v>
      </c>
      <c r="B966" s="5" t="s">
        <v>561</v>
      </c>
      <c r="C966" s="5" t="s">
        <v>893</v>
      </c>
      <c r="D966" s="5" t="s">
        <v>416</v>
      </c>
      <c r="E966" s="52">
        <f t="shared" ca="1" si="14"/>
        <v>23220</v>
      </c>
      <c r="F966" s="5">
        <v>35</v>
      </c>
      <c r="G966" s="50">
        <v>30341</v>
      </c>
      <c r="H966" s="5">
        <v>561663</v>
      </c>
      <c r="I966" s="50">
        <v>38941</v>
      </c>
      <c r="J966" s="5" t="s">
        <v>858</v>
      </c>
      <c r="K966" s="150"/>
      <c r="L966" s="150"/>
      <c r="M966" s="150"/>
      <c r="N966" s="150"/>
      <c r="O966" s="150"/>
      <c r="P966" s="150"/>
      <c r="Q966" s="150"/>
      <c r="R966" s="150"/>
      <c r="S966" s="150"/>
      <c r="T966" s="150"/>
      <c r="U966" s="150"/>
      <c r="V966" s="150"/>
      <c r="W966" s="150"/>
      <c r="X966" s="150"/>
      <c r="Y966" s="150"/>
      <c r="Z966" s="150"/>
      <c r="AA966" s="150"/>
      <c r="CI966" s="1"/>
    </row>
    <row r="967" spans="1:87" x14ac:dyDescent="0.25">
      <c r="A967" s="5" t="s">
        <v>408</v>
      </c>
      <c r="B967" s="5" t="s">
        <v>614</v>
      </c>
      <c r="C967" s="5" t="s">
        <v>161</v>
      </c>
      <c r="D967" s="5" t="s">
        <v>482</v>
      </c>
      <c r="E967" s="52">
        <f t="shared" ca="1" si="14"/>
        <v>28692</v>
      </c>
      <c r="F967" s="5">
        <v>36</v>
      </c>
      <c r="G967" s="50">
        <v>29871</v>
      </c>
      <c r="H967" s="5">
        <v>351787</v>
      </c>
      <c r="I967" s="50">
        <v>38866</v>
      </c>
      <c r="J967" s="5" t="s">
        <v>858</v>
      </c>
      <c r="K967" s="150"/>
      <c r="L967" s="150"/>
      <c r="M967" s="150"/>
      <c r="N967" s="150"/>
      <c r="O967" s="150"/>
      <c r="P967" s="150"/>
      <c r="Q967" s="150"/>
      <c r="R967" s="150"/>
      <c r="S967" s="150"/>
      <c r="T967" s="150"/>
      <c r="U967" s="150"/>
      <c r="V967" s="150"/>
      <c r="W967" s="150"/>
      <c r="X967" s="150"/>
      <c r="Y967" s="150"/>
      <c r="Z967" s="150"/>
      <c r="AA967" s="150"/>
      <c r="CI967" s="1"/>
    </row>
    <row r="968" spans="1:87" x14ac:dyDescent="0.25">
      <c r="A968" s="5" t="s">
        <v>413</v>
      </c>
      <c r="B968" s="5" t="s">
        <v>471</v>
      </c>
      <c r="C968" s="5" t="s">
        <v>956</v>
      </c>
      <c r="D968" s="5" t="s">
        <v>433</v>
      </c>
      <c r="E968" s="52">
        <f t="shared" ca="1" si="14"/>
        <v>20292</v>
      </c>
      <c r="F968" s="5">
        <v>38</v>
      </c>
      <c r="G968" s="50">
        <v>29283</v>
      </c>
      <c r="H968" s="5">
        <v>561789</v>
      </c>
      <c r="I968" s="50">
        <v>39046</v>
      </c>
      <c r="J968" s="5" t="s">
        <v>858</v>
      </c>
      <c r="K968" s="150"/>
      <c r="L968" s="150"/>
      <c r="M968" s="150"/>
      <c r="N968" s="150"/>
      <c r="O968" s="150"/>
      <c r="P968" s="150"/>
      <c r="Q968" s="150"/>
      <c r="R968" s="150"/>
      <c r="S968" s="150"/>
      <c r="T968" s="150"/>
      <c r="U968" s="150"/>
      <c r="V968" s="150"/>
      <c r="W968" s="150"/>
      <c r="X968" s="150"/>
      <c r="Y968" s="150"/>
      <c r="Z968" s="150"/>
      <c r="AA968" s="150"/>
      <c r="CI968" s="1"/>
    </row>
    <row r="969" spans="1:87" x14ac:dyDescent="0.25">
      <c r="A969" s="5" t="s">
        <v>408</v>
      </c>
      <c r="B969" s="5" t="s">
        <v>519</v>
      </c>
      <c r="C969" s="5" t="s">
        <v>490</v>
      </c>
      <c r="D969" s="5" t="s">
        <v>536</v>
      </c>
      <c r="E969" s="52">
        <f t="shared" ca="1" si="14"/>
        <v>24684</v>
      </c>
      <c r="F969" s="5">
        <v>36</v>
      </c>
      <c r="G969" s="50">
        <v>29915</v>
      </c>
      <c r="H969" s="5">
        <v>351795</v>
      </c>
      <c r="I969" s="50">
        <v>39059</v>
      </c>
      <c r="J969" s="5" t="s">
        <v>858</v>
      </c>
      <c r="K969" s="150"/>
      <c r="L969" s="150"/>
      <c r="M969" s="150"/>
      <c r="N969" s="150"/>
      <c r="O969" s="150"/>
      <c r="P969" s="150"/>
      <c r="Q969" s="150"/>
      <c r="R969" s="150"/>
      <c r="S969" s="150"/>
      <c r="T969" s="150"/>
      <c r="U969" s="150"/>
      <c r="V969" s="150"/>
      <c r="W969" s="150"/>
      <c r="X969" s="150"/>
      <c r="Y969" s="150"/>
      <c r="Z969" s="150"/>
      <c r="AA969" s="150"/>
      <c r="CI969" s="1"/>
    </row>
    <row r="970" spans="1:87" x14ac:dyDescent="0.25">
      <c r="A970" s="5" t="s">
        <v>413</v>
      </c>
      <c r="B970" s="5" t="s">
        <v>791</v>
      </c>
      <c r="C970" s="5" t="s">
        <v>898</v>
      </c>
      <c r="D970" s="5" t="s">
        <v>460</v>
      </c>
      <c r="E970" s="52">
        <f t="shared" ca="1" si="14"/>
        <v>25848</v>
      </c>
      <c r="F970" s="5">
        <v>38</v>
      </c>
      <c r="G970" s="50">
        <v>29437</v>
      </c>
      <c r="H970" s="5">
        <v>351805</v>
      </c>
      <c r="I970" s="50">
        <v>38982</v>
      </c>
      <c r="J970" s="5" t="s">
        <v>858</v>
      </c>
      <c r="K970" s="150"/>
      <c r="L970" s="150"/>
      <c r="M970" s="150"/>
      <c r="N970" s="150"/>
      <c r="O970" s="150"/>
      <c r="P970" s="150"/>
      <c r="Q970" s="150"/>
      <c r="R970" s="150"/>
      <c r="S970" s="150"/>
      <c r="T970" s="150"/>
      <c r="U970" s="150"/>
      <c r="V970" s="150"/>
      <c r="W970" s="150"/>
      <c r="X970" s="150"/>
      <c r="Y970" s="150"/>
      <c r="Z970" s="150"/>
      <c r="AA970" s="150"/>
      <c r="CI970" s="1"/>
    </row>
    <row r="971" spans="1:87" x14ac:dyDescent="0.25">
      <c r="A971" s="5" t="s">
        <v>413</v>
      </c>
      <c r="B971" s="5" t="s">
        <v>155</v>
      </c>
      <c r="C971" s="5" t="s">
        <v>640</v>
      </c>
      <c r="D971" s="5" t="s">
        <v>411</v>
      </c>
      <c r="E971" s="52">
        <f t="shared" ca="1" si="14"/>
        <v>23472</v>
      </c>
      <c r="F971" s="5">
        <v>37</v>
      </c>
      <c r="G971" s="50">
        <v>29711</v>
      </c>
      <c r="H971" s="5">
        <v>561808</v>
      </c>
      <c r="I971" s="50">
        <v>38758</v>
      </c>
      <c r="J971" s="5" t="s">
        <v>858</v>
      </c>
      <c r="K971" s="150"/>
      <c r="L971" s="150"/>
      <c r="M971" s="150"/>
      <c r="N971" s="150"/>
      <c r="O971" s="150"/>
      <c r="P971" s="150"/>
      <c r="Q971" s="150"/>
      <c r="R971" s="150"/>
      <c r="S971" s="150"/>
      <c r="T971" s="150"/>
      <c r="U971" s="150"/>
      <c r="V971" s="150"/>
      <c r="W971" s="150"/>
      <c r="X971" s="150"/>
      <c r="Y971" s="150"/>
      <c r="Z971" s="150"/>
      <c r="AA971" s="150"/>
      <c r="CI971" s="1"/>
    </row>
    <row r="972" spans="1:87" x14ac:dyDescent="0.25">
      <c r="A972" s="5" t="s">
        <v>408</v>
      </c>
      <c r="B972" s="5" t="s">
        <v>476</v>
      </c>
      <c r="C972" s="5" t="s">
        <v>901</v>
      </c>
      <c r="D972" s="5" t="s">
        <v>734</v>
      </c>
      <c r="E972" s="52">
        <f t="shared" ca="1" si="14"/>
        <v>21444</v>
      </c>
      <c r="F972" s="5">
        <v>38</v>
      </c>
      <c r="G972" s="50">
        <v>29424</v>
      </c>
      <c r="H972" s="5">
        <v>561812</v>
      </c>
      <c r="I972" s="50">
        <v>38872</v>
      </c>
      <c r="J972" s="5" t="s">
        <v>858</v>
      </c>
      <c r="K972" s="150"/>
      <c r="L972" s="150"/>
      <c r="M972" s="150"/>
      <c r="N972" s="150"/>
      <c r="O972" s="150"/>
      <c r="P972" s="150"/>
      <c r="Q972" s="150"/>
      <c r="R972" s="150"/>
      <c r="S972" s="150"/>
      <c r="T972" s="150"/>
      <c r="U972" s="150"/>
      <c r="V972" s="150"/>
      <c r="W972" s="150"/>
      <c r="X972" s="150"/>
      <c r="Y972" s="150"/>
      <c r="Z972" s="150"/>
      <c r="AA972" s="150"/>
      <c r="CI972" s="1"/>
    </row>
    <row r="973" spans="1:87" x14ac:dyDescent="0.25">
      <c r="A973" s="5" t="s">
        <v>413</v>
      </c>
      <c r="B973" s="5" t="s">
        <v>673</v>
      </c>
      <c r="C973" s="5" t="s">
        <v>824</v>
      </c>
      <c r="D973" s="5" t="s">
        <v>617</v>
      </c>
      <c r="E973" s="52">
        <f t="shared" ca="1" si="14"/>
        <v>21252</v>
      </c>
      <c r="F973" s="5">
        <v>38</v>
      </c>
      <c r="G973" s="50">
        <v>29314</v>
      </c>
      <c r="H973" s="5">
        <v>561810</v>
      </c>
      <c r="I973" s="50">
        <v>38854</v>
      </c>
      <c r="J973" s="5" t="s">
        <v>858</v>
      </c>
      <c r="K973" s="150"/>
      <c r="L973" s="150"/>
      <c r="M973" s="150"/>
      <c r="N973" s="150"/>
      <c r="O973" s="150"/>
      <c r="P973" s="150"/>
      <c r="Q973" s="150"/>
      <c r="R973" s="150"/>
      <c r="S973" s="150"/>
      <c r="T973" s="150"/>
      <c r="U973" s="150"/>
      <c r="V973" s="150"/>
      <c r="W973" s="150"/>
      <c r="X973" s="150"/>
      <c r="Y973" s="150"/>
      <c r="Z973" s="150"/>
      <c r="AA973" s="150"/>
      <c r="CI973" s="1"/>
    </row>
    <row r="974" spans="1:87" x14ac:dyDescent="0.25">
      <c r="A974" s="5" t="s">
        <v>413</v>
      </c>
      <c r="B974" s="5" t="s">
        <v>490</v>
      </c>
      <c r="C974" s="5" t="s">
        <v>640</v>
      </c>
      <c r="D974" s="5" t="s">
        <v>416</v>
      </c>
      <c r="E974" s="52">
        <f t="shared" ca="1" si="14"/>
        <v>30204</v>
      </c>
      <c r="F974" s="5">
        <v>38</v>
      </c>
      <c r="G974" s="50">
        <v>29344</v>
      </c>
      <c r="H974" s="5">
        <v>561629</v>
      </c>
      <c r="I974" s="50">
        <v>38871</v>
      </c>
      <c r="J974" s="5" t="s">
        <v>858</v>
      </c>
      <c r="K974" s="150"/>
      <c r="L974" s="150"/>
      <c r="M974" s="150"/>
      <c r="N974" s="150"/>
      <c r="O974" s="150"/>
      <c r="P974" s="150"/>
      <c r="Q974" s="150"/>
      <c r="R974" s="150"/>
      <c r="S974" s="150"/>
      <c r="T974" s="150"/>
      <c r="U974" s="150"/>
      <c r="V974" s="150"/>
      <c r="W974" s="150"/>
      <c r="X974" s="150"/>
      <c r="Y974" s="150"/>
      <c r="Z974" s="150"/>
      <c r="AA974" s="150"/>
      <c r="CI974" s="1"/>
    </row>
    <row r="975" spans="1:87" x14ac:dyDescent="0.25">
      <c r="A975" s="5" t="s">
        <v>408</v>
      </c>
      <c r="B975" s="5" t="s">
        <v>603</v>
      </c>
      <c r="C975" s="5" t="s">
        <v>957</v>
      </c>
      <c r="D975" s="5" t="s">
        <v>958</v>
      </c>
      <c r="E975" s="52">
        <f t="shared" ca="1" si="14"/>
        <v>27144</v>
      </c>
      <c r="F975" s="5">
        <v>36</v>
      </c>
      <c r="G975" s="50">
        <v>30136</v>
      </c>
      <c r="H975" s="5">
        <v>561817</v>
      </c>
      <c r="I975" s="50">
        <v>38842</v>
      </c>
      <c r="J975" s="5" t="s">
        <v>858</v>
      </c>
      <c r="K975" s="150"/>
      <c r="L975" s="150"/>
      <c r="M975" s="150"/>
      <c r="N975" s="150"/>
      <c r="O975" s="150"/>
      <c r="P975" s="150"/>
      <c r="Q975" s="150"/>
      <c r="R975" s="150"/>
      <c r="S975" s="150"/>
      <c r="T975" s="150"/>
      <c r="U975" s="150"/>
      <c r="V975" s="150"/>
      <c r="W975" s="150"/>
      <c r="X975" s="150"/>
      <c r="Y975" s="150"/>
      <c r="Z975" s="150"/>
      <c r="AA975" s="150"/>
      <c r="CI975" s="1"/>
    </row>
    <row r="976" spans="1:87" x14ac:dyDescent="0.25">
      <c r="A976" s="5" t="s">
        <v>413</v>
      </c>
      <c r="B976" s="5" t="s">
        <v>517</v>
      </c>
      <c r="C976" s="5" t="s">
        <v>91</v>
      </c>
      <c r="D976" s="5" t="s">
        <v>416</v>
      </c>
      <c r="E976" s="52">
        <f t="shared" ca="1" si="14"/>
        <v>27492</v>
      </c>
      <c r="F976" s="5">
        <v>36</v>
      </c>
      <c r="G976" s="50">
        <v>30114</v>
      </c>
      <c r="H976" s="5">
        <v>351844</v>
      </c>
      <c r="I976" s="50">
        <v>39061</v>
      </c>
      <c r="J976" s="5" t="s">
        <v>858</v>
      </c>
      <c r="K976" s="150"/>
      <c r="L976" s="150"/>
      <c r="M976" s="150"/>
      <c r="N976" s="150"/>
      <c r="O976" s="150"/>
      <c r="P976" s="150"/>
      <c r="Q976" s="150"/>
      <c r="R976" s="150"/>
      <c r="S976" s="150"/>
      <c r="T976" s="150"/>
      <c r="U976" s="150"/>
      <c r="V976" s="150"/>
      <c r="W976" s="150"/>
      <c r="X976" s="150"/>
      <c r="Y976" s="150"/>
      <c r="Z976" s="150"/>
      <c r="AA976" s="150"/>
      <c r="CI976" s="1"/>
    </row>
    <row r="977" spans="1:87" x14ac:dyDescent="0.25">
      <c r="A977" s="5" t="s">
        <v>408</v>
      </c>
      <c r="B977" s="5" t="s">
        <v>511</v>
      </c>
      <c r="C977" s="5" t="s">
        <v>959</v>
      </c>
      <c r="D977" s="5" t="s">
        <v>428</v>
      </c>
      <c r="E977" s="52">
        <f t="shared" ca="1" si="14"/>
        <v>25128</v>
      </c>
      <c r="F977" s="5">
        <v>40</v>
      </c>
      <c r="G977" s="50">
        <v>28712</v>
      </c>
      <c r="H977" s="5">
        <v>561830</v>
      </c>
      <c r="I977" s="50">
        <v>38725</v>
      </c>
      <c r="J977" s="5" t="s">
        <v>858</v>
      </c>
      <c r="K977" s="150"/>
      <c r="L977" s="150"/>
      <c r="M977" s="150"/>
      <c r="N977" s="150"/>
      <c r="O977" s="150"/>
      <c r="P977" s="150"/>
      <c r="Q977" s="150"/>
      <c r="R977" s="150"/>
      <c r="S977" s="150"/>
      <c r="T977" s="150"/>
      <c r="U977" s="150"/>
      <c r="V977" s="150"/>
      <c r="W977" s="150"/>
      <c r="X977" s="150"/>
      <c r="Y977" s="150"/>
      <c r="Z977" s="150"/>
      <c r="AA977" s="150"/>
      <c r="CI977" s="1"/>
    </row>
    <row r="978" spans="1:87" x14ac:dyDescent="0.25">
      <c r="A978" s="5" t="s">
        <v>454</v>
      </c>
      <c r="B978" s="5" t="s">
        <v>500</v>
      </c>
      <c r="C978" s="5" t="s">
        <v>88</v>
      </c>
      <c r="D978" s="5" t="s">
        <v>439</v>
      </c>
      <c r="E978" s="52">
        <f t="shared" ref="E978:E1041" ca="1" si="15">RANDBETWEEN(1500,2600)*12</f>
        <v>27504</v>
      </c>
      <c r="F978" s="5">
        <v>36</v>
      </c>
      <c r="G978" s="50">
        <v>30175</v>
      </c>
      <c r="H978" s="5">
        <v>356663</v>
      </c>
      <c r="I978" s="50">
        <v>38859</v>
      </c>
      <c r="J978" s="5" t="s">
        <v>858</v>
      </c>
      <c r="K978" s="150"/>
      <c r="L978" s="150"/>
      <c r="M978" s="150"/>
      <c r="N978" s="150"/>
      <c r="O978" s="150"/>
      <c r="P978" s="150"/>
      <c r="Q978" s="150"/>
      <c r="R978" s="150"/>
      <c r="S978" s="150"/>
      <c r="T978" s="150"/>
      <c r="U978" s="150"/>
      <c r="V978" s="150"/>
      <c r="W978" s="150"/>
      <c r="X978" s="150"/>
      <c r="Y978" s="150"/>
      <c r="Z978" s="150"/>
      <c r="AA978" s="150"/>
      <c r="CI978" s="1"/>
    </row>
    <row r="979" spans="1:87" x14ac:dyDescent="0.25">
      <c r="A979" s="5" t="s">
        <v>454</v>
      </c>
      <c r="B979" s="5" t="s">
        <v>464</v>
      </c>
      <c r="C979" s="5" t="s">
        <v>893</v>
      </c>
      <c r="D979" s="5" t="s">
        <v>460</v>
      </c>
      <c r="E979" s="52">
        <f t="shared" ca="1" si="15"/>
        <v>28296</v>
      </c>
      <c r="F979" s="5">
        <v>33</v>
      </c>
      <c r="G979" s="50">
        <v>31170</v>
      </c>
      <c r="H979" s="5">
        <v>356715</v>
      </c>
      <c r="I979" s="50">
        <v>38880</v>
      </c>
      <c r="J979" s="5" t="s">
        <v>858</v>
      </c>
      <c r="K979" s="150"/>
      <c r="L979" s="150"/>
      <c r="M979" s="150"/>
      <c r="N979" s="150"/>
      <c r="O979" s="150"/>
      <c r="P979" s="150"/>
      <c r="Q979" s="150"/>
      <c r="R979" s="150"/>
      <c r="S979" s="150"/>
      <c r="T979" s="150"/>
      <c r="U979" s="150"/>
      <c r="V979" s="150"/>
      <c r="W979" s="150"/>
      <c r="X979" s="150"/>
      <c r="Y979" s="150"/>
      <c r="Z979" s="150"/>
      <c r="AA979" s="150"/>
      <c r="CI979" s="1"/>
    </row>
    <row r="980" spans="1:87" x14ac:dyDescent="0.25">
      <c r="A980" s="5" t="s">
        <v>408</v>
      </c>
      <c r="B980" s="5" t="s">
        <v>713</v>
      </c>
      <c r="C980" s="5" t="s">
        <v>471</v>
      </c>
      <c r="D980" s="5" t="s">
        <v>749</v>
      </c>
      <c r="E980" s="52">
        <f t="shared" ca="1" si="15"/>
        <v>25248</v>
      </c>
      <c r="F980" s="5">
        <v>39</v>
      </c>
      <c r="G980" s="50">
        <v>28922</v>
      </c>
      <c r="H980" s="5">
        <v>351857</v>
      </c>
      <c r="I980" s="50">
        <v>38840</v>
      </c>
      <c r="J980" s="5" t="s">
        <v>858</v>
      </c>
      <c r="K980" s="150"/>
      <c r="L980" s="150"/>
      <c r="M980" s="150"/>
      <c r="N980" s="150"/>
      <c r="O980" s="150"/>
      <c r="P980" s="150"/>
      <c r="Q980" s="150"/>
      <c r="R980" s="150"/>
      <c r="S980" s="150"/>
      <c r="T980" s="150"/>
      <c r="U980" s="150"/>
      <c r="V980" s="150"/>
      <c r="W980" s="150"/>
      <c r="X980" s="150"/>
      <c r="Y980" s="150"/>
      <c r="Z980" s="150"/>
      <c r="AA980" s="150"/>
      <c r="CI980" s="1"/>
    </row>
    <row r="981" spans="1:87" x14ac:dyDescent="0.25">
      <c r="A981" s="5" t="s">
        <v>413</v>
      </c>
      <c r="B981" s="5" t="s">
        <v>610</v>
      </c>
      <c r="C981" s="5" t="s">
        <v>960</v>
      </c>
      <c r="D981" s="5" t="s">
        <v>460</v>
      </c>
      <c r="E981" s="52">
        <f t="shared" ca="1" si="15"/>
        <v>21588</v>
      </c>
      <c r="F981" s="5">
        <v>32</v>
      </c>
      <c r="G981" s="50">
        <v>31362</v>
      </c>
      <c r="H981" s="5">
        <v>566646</v>
      </c>
      <c r="I981" s="50">
        <v>39076</v>
      </c>
      <c r="J981" s="5" t="s">
        <v>858</v>
      </c>
      <c r="K981" s="150"/>
      <c r="L981" s="150"/>
      <c r="M981" s="150"/>
      <c r="N981" s="150"/>
      <c r="O981" s="150"/>
      <c r="P981" s="150"/>
      <c r="Q981" s="150"/>
      <c r="R981" s="150"/>
      <c r="S981" s="150"/>
      <c r="T981" s="150"/>
      <c r="U981" s="150"/>
      <c r="V981" s="150"/>
      <c r="W981" s="150"/>
      <c r="X981" s="150"/>
      <c r="Y981" s="150"/>
      <c r="Z981" s="150"/>
      <c r="AA981" s="150"/>
      <c r="CI981" s="1"/>
    </row>
    <row r="982" spans="1:87" x14ac:dyDescent="0.25">
      <c r="A982" s="5" t="s">
        <v>454</v>
      </c>
      <c r="B982" s="5" t="s">
        <v>524</v>
      </c>
      <c r="C982" s="5" t="s">
        <v>796</v>
      </c>
      <c r="D982" s="5" t="s">
        <v>536</v>
      </c>
      <c r="E982" s="52">
        <f t="shared" ca="1" si="15"/>
        <v>24600</v>
      </c>
      <c r="F982" s="5">
        <v>36</v>
      </c>
      <c r="G982" s="50">
        <v>29992</v>
      </c>
      <c r="H982" s="5">
        <v>351859</v>
      </c>
      <c r="I982" s="50">
        <v>38910</v>
      </c>
      <c r="J982" s="5" t="s">
        <v>858</v>
      </c>
      <c r="K982" s="150"/>
      <c r="L982" s="150"/>
      <c r="M982" s="150"/>
      <c r="N982" s="150"/>
      <c r="O982" s="150"/>
      <c r="P982" s="150"/>
      <c r="Q982" s="150"/>
      <c r="R982" s="150"/>
      <c r="S982" s="150"/>
      <c r="T982" s="150"/>
      <c r="U982" s="150"/>
      <c r="V982" s="150"/>
      <c r="W982" s="150"/>
      <c r="X982" s="150"/>
      <c r="Y982" s="150"/>
      <c r="Z982" s="150"/>
      <c r="AA982" s="150"/>
      <c r="CI982" s="1"/>
    </row>
    <row r="983" spans="1:87" x14ac:dyDescent="0.25">
      <c r="A983" s="5" t="s">
        <v>408</v>
      </c>
      <c r="B983" s="5" t="s">
        <v>493</v>
      </c>
      <c r="C983" s="5" t="s">
        <v>961</v>
      </c>
      <c r="D983" s="5" t="s">
        <v>457</v>
      </c>
      <c r="E983" s="52">
        <f t="shared" ca="1" si="15"/>
        <v>29988</v>
      </c>
      <c r="F983" s="5">
        <v>41</v>
      </c>
      <c r="G983" s="50">
        <v>28344</v>
      </c>
      <c r="H983" s="5">
        <v>350490</v>
      </c>
      <c r="I983" s="50">
        <v>38779</v>
      </c>
      <c r="J983" s="5" t="s">
        <v>858</v>
      </c>
      <c r="K983" s="150"/>
      <c r="L983" s="150"/>
      <c r="M983" s="150"/>
      <c r="N983" s="150"/>
      <c r="O983" s="150"/>
      <c r="P983" s="150"/>
      <c r="Q983" s="150"/>
      <c r="R983" s="150"/>
      <c r="S983" s="150"/>
      <c r="T983" s="150"/>
      <c r="U983" s="150"/>
      <c r="V983" s="150"/>
      <c r="W983" s="150"/>
      <c r="X983" s="150"/>
      <c r="Y983" s="150"/>
      <c r="Z983" s="150"/>
      <c r="AA983" s="150"/>
      <c r="CI983" s="1"/>
    </row>
    <row r="984" spans="1:87" x14ac:dyDescent="0.25">
      <c r="A984" s="5" t="s">
        <v>413</v>
      </c>
      <c r="B984" s="5" t="s">
        <v>534</v>
      </c>
      <c r="C984" s="5" t="s">
        <v>930</v>
      </c>
      <c r="D984" s="5" t="s">
        <v>678</v>
      </c>
      <c r="E984" s="52">
        <f t="shared" ca="1" si="15"/>
        <v>31188</v>
      </c>
      <c r="F984" s="5">
        <v>35</v>
      </c>
      <c r="G984" s="50">
        <v>30519</v>
      </c>
      <c r="H984" s="5">
        <v>566476</v>
      </c>
      <c r="I984" s="50">
        <v>39001</v>
      </c>
      <c r="J984" s="5" t="s">
        <v>858</v>
      </c>
      <c r="K984" s="150"/>
      <c r="L984" s="150"/>
      <c r="M984" s="150"/>
      <c r="N984" s="150"/>
      <c r="O984" s="150"/>
      <c r="P984" s="150"/>
      <c r="Q984" s="150"/>
      <c r="R984" s="150"/>
      <c r="S984" s="150"/>
      <c r="T984" s="150"/>
      <c r="U984" s="150"/>
      <c r="V984" s="150"/>
      <c r="W984" s="150"/>
      <c r="X984" s="150"/>
      <c r="Y984" s="150"/>
      <c r="Z984" s="150"/>
      <c r="AA984" s="150"/>
      <c r="CI984" s="1"/>
    </row>
    <row r="985" spans="1:87" x14ac:dyDescent="0.25">
      <c r="A985" s="5" t="s">
        <v>413</v>
      </c>
      <c r="B985" s="5" t="s">
        <v>603</v>
      </c>
      <c r="C985" s="5" t="s">
        <v>523</v>
      </c>
      <c r="D985" s="5" t="s">
        <v>962</v>
      </c>
      <c r="E985" s="52">
        <f t="shared" ca="1" si="15"/>
        <v>18420</v>
      </c>
      <c r="F985" s="5">
        <v>38</v>
      </c>
      <c r="G985" s="50">
        <v>29228</v>
      </c>
      <c r="H985" s="5">
        <v>351871</v>
      </c>
      <c r="I985" s="50">
        <v>38915</v>
      </c>
      <c r="J985" s="5" t="s">
        <v>858</v>
      </c>
      <c r="K985" s="150"/>
      <c r="L985" s="150"/>
      <c r="M985" s="150"/>
      <c r="N985" s="150"/>
      <c r="O985" s="150"/>
      <c r="P985" s="150"/>
      <c r="Q985" s="150"/>
      <c r="R985" s="150"/>
      <c r="S985" s="150"/>
      <c r="T985" s="150"/>
      <c r="U985" s="150"/>
      <c r="V985" s="150"/>
      <c r="W985" s="150"/>
      <c r="X985" s="150"/>
      <c r="Y985" s="150"/>
      <c r="Z985" s="150"/>
      <c r="AA985" s="150"/>
      <c r="CI985" s="1"/>
    </row>
    <row r="986" spans="1:87" x14ac:dyDescent="0.25">
      <c r="A986" s="5" t="s">
        <v>413</v>
      </c>
      <c r="B986" s="5" t="s">
        <v>499</v>
      </c>
      <c r="C986" s="5" t="s">
        <v>928</v>
      </c>
      <c r="D986" s="5" t="s">
        <v>416</v>
      </c>
      <c r="E986" s="52">
        <f t="shared" ca="1" si="15"/>
        <v>24192</v>
      </c>
      <c r="F986" s="5">
        <v>38</v>
      </c>
      <c r="G986" s="50">
        <v>29301</v>
      </c>
      <c r="H986" s="5">
        <v>561882</v>
      </c>
      <c r="I986" s="50">
        <v>38982</v>
      </c>
      <c r="J986" s="5" t="s">
        <v>858</v>
      </c>
      <c r="K986" s="150"/>
      <c r="L986" s="150"/>
      <c r="M986" s="150"/>
      <c r="N986" s="150"/>
      <c r="O986" s="150"/>
      <c r="P986" s="150"/>
      <c r="Q986" s="150"/>
      <c r="R986" s="150"/>
      <c r="S986" s="150"/>
      <c r="T986" s="150"/>
      <c r="U986" s="150"/>
      <c r="V986" s="150"/>
      <c r="W986" s="150"/>
      <c r="X986" s="150"/>
      <c r="Y986" s="150"/>
      <c r="Z986" s="150"/>
      <c r="AA986" s="150"/>
      <c r="CI986" s="1"/>
    </row>
    <row r="987" spans="1:87" x14ac:dyDescent="0.25">
      <c r="A987" s="5" t="s">
        <v>454</v>
      </c>
      <c r="B987" s="5" t="s">
        <v>506</v>
      </c>
      <c r="C987" s="5" t="s">
        <v>710</v>
      </c>
      <c r="D987" s="5" t="s">
        <v>460</v>
      </c>
      <c r="E987" s="52">
        <f t="shared" ca="1" si="15"/>
        <v>26412</v>
      </c>
      <c r="F987" s="5">
        <v>36</v>
      </c>
      <c r="G987" s="50">
        <v>30105</v>
      </c>
      <c r="H987" s="5">
        <v>351897</v>
      </c>
      <c r="I987" s="50">
        <v>38810</v>
      </c>
      <c r="J987" s="5" t="s">
        <v>858</v>
      </c>
      <c r="K987" s="150"/>
      <c r="L987" s="150"/>
      <c r="M987" s="150"/>
      <c r="N987" s="150"/>
      <c r="O987" s="150"/>
      <c r="P987" s="150"/>
      <c r="Q987" s="150"/>
      <c r="R987" s="150"/>
      <c r="S987" s="150"/>
      <c r="T987" s="150"/>
      <c r="U987" s="150"/>
      <c r="V987" s="150"/>
      <c r="W987" s="150"/>
      <c r="X987" s="150"/>
      <c r="Y987" s="150"/>
      <c r="Z987" s="150"/>
      <c r="AA987" s="150"/>
      <c r="CI987" s="1"/>
    </row>
    <row r="988" spans="1:87" x14ac:dyDescent="0.25">
      <c r="A988" s="5" t="s">
        <v>454</v>
      </c>
      <c r="B988" s="5" t="s">
        <v>514</v>
      </c>
      <c r="C988" s="5" t="s">
        <v>893</v>
      </c>
      <c r="D988" s="5" t="s">
        <v>460</v>
      </c>
      <c r="E988" s="52">
        <f t="shared" ca="1" si="15"/>
        <v>21708</v>
      </c>
      <c r="F988" s="5">
        <v>36</v>
      </c>
      <c r="G988" s="50">
        <v>30119</v>
      </c>
      <c r="H988" s="5">
        <v>351886</v>
      </c>
      <c r="I988" s="50">
        <v>39077</v>
      </c>
      <c r="J988" s="5" t="s">
        <v>858</v>
      </c>
      <c r="K988" s="150"/>
      <c r="L988" s="150"/>
      <c r="M988" s="150"/>
      <c r="N988" s="150"/>
      <c r="O988" s="150"/>
      <c r="P988" s="150"/>
      <c r="Q988" s="150"/>
      <c r="R988" s="150"/>
      <c r="S988" s="150"/>
      <c r="T988" s="150"/>
      <c r="U988" s="150"/>
      <c r="V988" s="150"/>
      <c r="W988" s="150"/>
      <c r="X988" s="150"/>
      <c r="Y988" s="150"/>
      <c r="Z988" s="150"/>
      <c r="AA988" s="150"/>
      <c r="CI988" s="1"/>
    </row>
    <row r="989" spans="1:87" x14ac:dyDescent="0.25">
      <c r="A989" s="5" t="s">
        <v>413</v>
      </c>
      <c r="B989" s="5" t="s">
        <v>483</v>
      </c>
      <c r="C989" s="5" t="s">
        <v>801</v>
      </c>
      <c r="D989" s="5" t="s">
        <v>460</v>
      </c>
      <c r="E989" s="52">
        <f t="shared" ca="1" si="15"/>
        <v>20124</v>
      </c>
      <c r="F989" s="5">
        <v>35</v>
      </c>
      <c r="G989" s="50">
        <v>30342</v>
      </c>
      <c r="H989" s="5">
        <v>561883</v>
      </c>
      <c r="I989" s="50">
        <v>39032</v>
      </c>
      <c r="J989" s="5" t="s">
        <v>858</v>
      </c>
      <c r="K989" s="150"/>
      <c r="L989" s="150"/>
      <c r="M989" s="150"/>
      <c r="N989" s="150"/>
      <c r="O989" s="150"/>
      <c r="P989" s="150"/>
      <c r="Q989" s="150"/>
      <c r="R989" s="150"/>
      <c r="S989" s="150"/>
      <c r="T989" s="150"/>
      <c r="U989" s="150"/>
      <c r="V989" s="150"/>
      <c r="W989" s="150"/>
      <c r="X989" s="150"/>
      <c r="Y989" s="150"/>
      <c r="Z989" s="150"/>
      <c r="AA989" s="150"/>
      <c r="CI989" s="1"/>
    </row>
    <row r="990" spans="1:87" x14ac:dyDescent="0.25">
      <c r="A990" s="5" t="s">
        <v>413</v>
      </c>
      <c r="B990" s="5" t="s">
        <v>547</v>
      </c>
      <c r="C990" s="5" t="s">
        <v>928</v>
      </c>
      <c r="D990" s="5" t="s">
        <v>460</v>
      </c>
      <c r="E990" s="52">
        <f t="shared" ca="1" si="15"/>
        <v>18192</v>
      </c>
      <c r="F990" s="5">
        <v>35</v>
      </c>
      <c r="G990" s="50">
        <v>30404</v>
      </c>
      <c r="H990" s="5">
        <v>350455</v>
      </c>
      <c r="I990" s="50">
        <v>39047</v>
      </c>
      <c r="J990" s="5" t="s">
        <v>858</v>
      </c>
      <c r="K990" s="150"/>
      <c r="L990" s="150"/>
      <c r="M990" s="150"/>
      <c r="N990" s="150"/>
      <c r="O990" s="150"/>
      <c r="P990" s="150"/>
      <c r="Q990" s="150"/>
      <c r="R990" s="150"/>
      <c r="S990" s="150"/>
      <c r="T990" s="150"/>
      <c r="U990" s="150"/>
      <c r="V990" s="150"/>
      <c r="W990" s="150"/>
      <c r="X990" s="150"/>
      <c r="Y990" s="150"/>
      <c r="Z990" s="150"/>
      <c r="AA990" s="150"/>
      <c r="CI990" s="1"/>
    </row>
    <row r="991" spans="1:87" x14ac:dyDescent="0.25">
      <c r="A991" s="5" t="s">
        <v>454</v>
      </c>
      <c r="B991" s="5" t="s">
        <v>446</v>
      </c>
      <c r="C991" s="5" t="s">
        <v>963</v>
      </c>
      <c r="D991" s="5" t="s">
        <v>416</v>
      </c>
      <c r="E991" s="52">
        <f t="shared" ca="1" si="15"/>
        <v>24300</v>
      </c>
      <c r="F991" s="5">
        <v>33</v>
      </c>
      <c r="G991" s="50">
        <v>31263</v>
      </c>
      <c r="H991" s="5">
        <v>351890</v>
      </c>
      <c r="I991" s="50">
        <v>38805</v>
      </c>
      <c r="J991" s="5" t="s">
        <v>858</v>
      </c>
      <c r="K991" s="150"/>
      <c r="L991" s="150"/>
      <c r="M991" s="150"/>
      <c r="N991" s="150"/>
      <c r="O991" s="150"/>
      <c r="P991" s="150"/>
      <c r="Q991" s="150"/>
      <c r="R991" s="150"/>
      <c r="S991" s="150"/>
      <c r="T991" s="150"/>
      <c r="U991" s="150"/>
      <c r="V991" s="150"/>
      <c r="W991" s="150"/>
      <c r="X991" s="150"/>
      <c r="Y991" s="150"/>
      <c r="Z991" s="150"/>
      <c r="AA991" s="150"/>
      <c r="CI991" s="1"/>
    </row>
    <row r="992" spans="1:87" x14ac:dyDescent="0.25">
      <c r="A992" s="5" t="s">
        <v>408</v>
      </c>
      <c r="B992" s="5" t="s">
        <v>635</v>
      </c>
      <c r="C992" s="5" t="s">
        <v>964</v>
      </c>
      <c r="D992" s="5" t="s">
        <v>747</v>
      </c>
      <c r="E992" s="52">
        <f t="shared" ca="1" si="15"/>
        <v>20544</v>
      </c>
      <c r="F992" s="5">
        <v>44</v>
      </c>
      <c r="G992" s="50">
        <v>27213</v>
      </c>
      <c r="H992" s="5">
        <v>351879</v>
      </c>
      <c r="I992" s="50">
        <v>38936</v>
      </c>
      <c r="J992" s="5" t="s">
        <v>900</v>
      </c>
      <c r="K992" s="150"/>
      <c r="L992" s="150"/>
      <c r="M992" s="150"/>
      <c r="N992" s="150"/>
      <c r="O992" s="150"/>
      <c r="P992" s="150"/>
      <c r="Q992" s="150"/>
      <c r="R992" s="150"/>
      <c r="S992" s="150"/>
      <c r="T992" s="150"/>
      <c r="U992" s="150"/>
      <c r="V992" s="150"/>
      <c r="W992" s="150"/>
      <c r="X992" s="150"/>
      <c r="Y992" s="150"/>
      <c r="Z992" s="150"/>
      <c r="AA992" s="150"/>
      <c r="CI992" s="1"/>
    </row>
    <row r="993" spans="1:87" x14ac:dyDescent="0.25">
      <c r="A993" s="5" t="s">
        <v>454</v>
      </c>
      <c r="B993" s="5" t="s">
        <v>594</v>
      </c>
      <c r="C993" s="5" t="s">
        <v>965</v>
      </c>
      <c r="D993" s="5" t="s">
        <v>749</v>
      </c>
      <c r="E993" s="52">
        <f t="shared" ca="1" si="15"/>
        <v>24888</v>
      </c>
      <c r="F993" s="5">
        <v>36</v>
      </c>
      <c r="G993" s="50">
        <v>30049</v>
      </c>
      <c r="H993" s="5">
        <v>561885</v>
      </c>
      <c r="I993" s="50">
        <v>38972</v>
      </c>
      <c r="J993" s="5" t="s">
        <v>858</v>
      </c>
      <c r="K993" s="150"/>
      <c r="L993" s="150"/>
      <c r="M993" s="150"/>
      <c r="N993" s="150"/>
      <c r="O993" s="150"/>
      <c r="P993" s="150"/>
      <c r="Q993" s="150"/>
      <c r="R993" s="150"/>
      <c r="S993" s="150"/>
      <c r="T993" s="150"/>
      <c r="U993" s="150"/>
      <c r="V993" s="150"/>
      <c r="W993" s="150"/>
      <c r="X993" s="150"/>
      <c r="Y993" s="150"/>
      <c r="Z993" s="150"/>
      <c r="AA993" s="150"/>
      <c r="CI993" s="1"/>
    </row>
    <row r="994" spans="1:87" x14ac:dyDescent="0.25">
      <c r="A994" s="5" t="s">
        <v>454</v>
      </c>
      <c r="B994" s="5" t="s">
        <v>469</v>
      </c>
      <c r="C994" s="5" t="s">
        <v>88</v>
      </c>
      <c r="D994" s="5" t="s">
        <v>460</v>
      </c>
      <c r="E994" s="52">
        <f t="shared" ca="1" si="15"/>
        <v>24840</v>
      </c>
      <c r="F994" s="5">
        <v>38</v>
      </c>
      <c r="G994" s="50">
        <v>29363</v>
      </c>
      <c r="H994" s="5">
        <v>352012</v>
      </c>
      <c r="I994" s="50">
        <v>38901</v>
      </c>
      <c r="J994" s="5" t="s">
        <v>858</v>
      </c>
      <c r="K994" s="150"/>
      <c r="L994" s="150"/>
      <c r="M994" s="150"/>
      <c r="N994" s="150"/>
      <c r="O994" s="150"/>
      <c r="P994" s="150"/>
      <c r="Q994" s="150"/>
      <c r="R994" s="150"/>
      <c r="S994" s="150"/>
      <c r="T994" s="150"/>
      <c r="U994" s="150"/>
      <c r="V994" s="150"/>
      <c r="W994" s="150"/>
      <c r="X994" s="150"/>
      <c r="Y994" s="150"/>
      <c r="Z994" s="150"/>
      <c r="AA994" s="150"/>
      <c r="CI994" s="1"/>
    </row>
    <row r="995" spans="1:87" x14ac:dyDescent="0.25">
      <c r="A995" s="5" t="s">
        <v>408</v>
      </c>
      <c r="B995" s="5" t="s">
        <v>452</v>
      </c>
      <c r="C995" s="5" t="s">
        <v>954</v>
      </c>
      <c r="D995" s="5" t="s">
        <v>622</v>
      </c>
      <c r="E995" s="52">
        <f t="shared" ca="1" si="15"/>
        <v>28176</v>
      </c>
      <c r="F995" s="5">
        <v>38</v>
      </c>
      <c r="G995" s="50">
        <v>29340</v>
      </c>
      <c r="H995" s="5">
        <v>352017</v>
      </c>
      <c r="I995" s="50">
        <v>38797</v>
      </c>
      <c r="J995" s="5" t="s">
        <v>858</v>
      </c>
      <c r="K995" s="150"/>
      <c r="L995" s="150"/>
      <c r="M995" s="150"/>
      <c r="N995" s="150"/>
      <c r="O995" s="150"/>
      <c r="P995" s="150"/>
      <c r="Q995" s="150"/>
      <c r="R995" s="150"/>
      <c r="S995" s="150"/>
      <c r="T995" s="150"/>
      <c r="U995" s="150"/>
      <c r="V995" s="150"/>
      <c r="W995" s="150"/>
      <c r="X995" s="150"/>
      <c r="Y995" s="150"/>
      <c r="Z995" s="150"/>
      <c r="AA995" s="150"/>
      <c r="CI995" s="1"/>
    </row>
    <row r="996" spans="1:87" x14ac:dyDescent="0.25">
      <c r="A996" s="5" t="s">
        <v>454</v>
      </c>
      <c r="B996" s="5" t="s">
        <v>587</v>
      </c>
      <c r="C996" s="5" t="s">
        <v>907</v>
      </c>
      <c r="D996" s="5" t="s">
        <v>741</v>
      </c>
      <c r="E996" s="52">
        <f t="shared" ca="1" si="15"/>
        <v>21072</v>
      </c>
      <c r="F996" s="5">
        <v>34</v>
      </c>
      <c r="G996" s="50">
        <v>30898</v>
      </c>
      <c r="H996" s="5">
        <v>351869</v>
      </c>
      <c r="I996" s="50">
        <v>39012</v>
      </c>
      <c r="J996" s="5" t="s">
        <v>858</v>
      </c>
      <c r="K996" s="150"/>
      <c r="L996" s="150"/>
      <c r="M996" s="150"/>
      <c r="N996" s="150"/>
      <c r="O996" s="150"/>
      <c r="P996" s="150"/>
      <c r="Q996" s="150"/>
      <c r="R996" s="150"/>
      <c r="S996" s="150"/>
      <c r="T996" s="150"/>
      <c r="U996" s="150"/>
      <c r="V996" s="150"/>
      <c r="W996" s="150"/>
      <c r="X996" s="150"/>
      <c r="Y996" s="150"/>
      <c r="Z996" s="150"/>
      <c r="AA996" s="150"/>
      <c r="CI996" s="1"/>
    </row>
    <row r="997" spans="1:87" x14ac:dyDescent="0.25">
      <c r="A997" s="5" t="s">
        <v>408</v>
      </c>
      <c r="B997" s="5" t="s">
        <v>719</v>
      </c>
      <c r="C997" s="5" t="s">
        <v>966</v>
      </c>
      <c r="D997" s="5" t="s">
        <v>457</v>
      </c>
      <c r="E997" s="52">
        <f t="shared" ca="1" si="15"/>
        <v>20580</v>
      </c>
      <c r="F997" s="5">
        <v>37</v>
      </c>
      <c r="G997" s="50">
        <v>29671</v>
      </c>
      <c r="H997" s="5">
        <v>352053</v>
      </c>
      <c r="I997" s="50">
        <v>38827</v>
      </c>
      <c r="J997" s="5" t="s">
        <v>858</v>
      </c>
      <c r="K997" s="150"/>
      <c r="L997" s="150"/>
      <c r="M997" s="150"/>
      <c r="N997" s="150"/>
      <c r="O997" s="150"/>
      <c r="P997" s="150"/>
      <c r="Q997" s="150"/>
      <c r="R997" s="150"/>
      <c r="S997" s="150"/>
      <c r="T997" s="150"/>
      <c r="U997" s="150"/>
      <c r="V997" s="150"/>
      <c r="W997" s="150"/>
      <c r="X997" s="150"/>
      <c r="Y997" s="150"/>
      <c r="Z997" s="150"/>
      <c r="AA997" s="150"/>
      <c r="CI997" s="1"/>
    </row>
    <row r="998" spans="1:87" x14ac:dyDescent="0.25">
      <c r="A998" s="5" t="s">
        <v>454</v>
      </c>
      <c r="B998" s="5" t="s">
        <v>587</v>
      </c>
      <c r="C998" s="5" t="s">
        <v>808</v>
      </c>
      <c r="D998" s="5" t="s">
        <v>460</v>
      </c>
      <c r="E998" s="52">
        <f t="shared" ca="1" si="15"/>
        <v>28308</v>
      </c>
      <c r="F998" s="5">
        <v>33</v>
      </c>
      <c r="G998" s="50">
        <v>30967</v>
      </c>
      <c r="H998" s="5">
        <v>352051</v>
      </c>
      <c r="I998" s="50">
        <v>38815</v>
      </c>
      <c r="J998" s="5" t="s">
        <v>858</v>
      </c>
      <c r="K998" s="150"/>
      <c r="L998" s="150"/>
      <c r="M998" s="150"/>
      <c r="N998" s="150"/>
      <c r="O998" s="150"/>
      <c r="P998" s="150"/>
      <c r="Q998" s="150"/>
      <c r="R998" s="150"/>
      <c r="S998" s="150"/>
      <c r="T998" s="150"/>
      <c r="U998" s="150"/>
      <c r="V998" s="150"/>
      <c r="W998" s="150"/>
      <c r="X998" s="150"/>
      <c r="Y998" s="150"/>
      <c r="Z998" s="150"/>
      <c r="AA998" s="150"/>
      <c r="CI998" s="1"/>
    </row>
    <row r="999" spans="1:87" x14ac:dyDescent="0.25">
      <c r="A999" s="5" t="s">
        <v>408</v>
      </c>
      <c r="B999" s="5" t="s">
        <v>469</v>
      </c>
      <c r="C999" s="5" t="s">
        <v>967</v>
      </c>
      <c r="D999" s="5" t="s">
        <v>460</v>
      </c>
      <c r="E999" s="52">
        <f t="shared" ca="1" si="15"/>
        <v>25548</v>
      </c>
      <c r="F999" s="5">
        <v>36</v>
      </c>
      <c r="G999" s="50">
        <v>30083</v>
      </c>
      <c r="H999" s="5">
        <v>561797</v>
      </c>
      <c r="I999" s="50">
        <v>39205</v>
      </c>
      <c r="J999" s="5" t="s">
        <v>858</v>
      </c>
      <c r="K999" s="150"/>
      <c r="L999" s="150"/>
      <c r="M999" s="150"/>
      <c r="N999" s="150"/>
      <c r="O999" s="150"/>
      <c r="P999" s="150"/>
      <c r="Q999" s="150"/>
      <c r="R999" s="150"/>
      <c r="S999" s="150"/>
      <c r="T999" s="150"/>
      <c r="U999" s="150"/>
      <c r="V999" s="150"/>
      <c r="W999" s="150"/>
      <c r="X999" s="150"/>
      <c r="Y999" s="150"/>
      <c r="Z999" s="150"/>
      <c r="AA999" s="150"/>
      <c r="CI999" s="1"/>
    </row>
    <row r="1000" spans="1:87" x14ac:dyDescent="0.25">
      <c r="A1000" s="5" t="s">
        <v>454</v>
      </c>
      <c r="B1000" s="5" t="s">
        <v>665</v>
      </c>
      <c r="C1000" s="5" t="s">
        <v>847</v>
      </c>
      <c r="D1000" s="5" t="s">
        <v>622</v>
      </c>
      <c r="E1000" s="52">
        <f t="shared" ca="1" si="15"/>
        <v>22056</v>
      </c>
      <c r="F1000" s="5">
        <v>35</v>
      </c>
      <c r="G1000" s="50">
        <v>30266</v>
      </c>
      <c r="H1000" s="5">
        <v>352068</v>
      </c>
      <c r="I1000" s="50">
        <v>39329</v>
      </c>
      <c r="J1000" s="5" t="s">
        <v>858</v>
      </c>
      <c r="K1000" s="150"/>
      <c r="L1000" s="150"/>
      <c r="M1000" s="150"/>
      <c r="N1000" s="150"/>
      <c r="O1000" s="150"/>
      <c r="P1000" s="150"/>
      <c r="Q1000" s="150"/>
      <c r="R1000" s="150"/>
      <c r="S1000" s="150"/>
      <c r="T1000" s="150"/>
      <c r="U1000" s="150"/>
      <c r="V1000" s="150"/>
      <c r="W1000" s="150"/>
      <c r="X1000" s="150"/>
      <c r="Y1000" s="150"/>
      <c r="Z1000" s="150"/>
      <c r="AA1000" s="150"/>
      <c r="CI1000" s="1"/>
    </row>
    <row r="1001" spans="1:87" x14ac:dyDescent="0.25">
      <c r="A1001" s="5" t="s">
        <v>408</v>
      </c>
      <c r="B1001" s="5" t="s">
        <v>626</v>
      </c>
      <c r="C1001" s="5" t="s">
        <v>512</v>
      </c>
      <c r="D1001" s="5" t="s">
        <v>738</v>
      </c>
      <c r="E1001" s="52">
        <f t="shared" ca="1" si="15"/>
        <v>28140</v>
      </c>
      <c r="F1001" s="5">
        <v>46</v>
      </c>
      <c r="G1001" s="50">
        <v>26492</v>
      </c>
      <c r="H1001" s="5">
        <v>352073</v>
      </c>
      <c r="I1001" s="50">
        <v>34109</v>
      </c>
      <c r="J1001" s="5" t="s">
        <v>918</v>
      </c>
      <c r="K1001" s="150"/>
      <c r="L1001" s="150"/>
      <c r="M1001" s="150"/>
      <c r="N1001" s="150"/>
      <c r="O1001" s="150"/>
      <c r="P1001" s="150"/>
      <c r="Q1001" s="150"/>
      <c r="R1001" s="150"/>
      <c r="S1001" s="150"/>
      <c r="T1001" s="150"/>
      <c r="U1001" s="150"/>
      <c r="V1001" s="150"/>
      <c r="W1001" s="150"/>
      <c r="X1001" s="150"/>
      <c r="Y1001" s="150"/>
      <c r="Z1001" s="150"/>
      <c r="AA1001" s="150"/>
      <c r="CI1001" s="1"/>
    </row>
    <row r="1002" spans="1:87" x14ac:dyDescent="0.25">
      <c r="A1002" s="5" t="s">
        <v>413</v>
      </c>
      <c r="B1002" s="5" t="s">
        <v>526</v>
      </c>
      <c r="C1002" s="5" t="s">
        <v>149</v>
      </c>
      <c r="D1002" s="5" t="s">
        <v>460</v>
      </c>
      <c r="E1002" s="52">
        <f t="shared" ca="1" si="15"/>
        <v>18408</v>
      </c>
      <c r="F1002" s="5">
        <v>32</v>
      </c>
      <c r="G1002" s="50">
        <v>31566</v>
      </c>
      <c r="H1002" s="5">
        <v>356686</v>
      </c>
      <c r="I1002" s="50">
        <v>39335</v>
      </c>
      <c r="J1002" s="5" t="s">
        <v>858</v>
      </c>
      <c r="K1002" s="150"/>
      <c r="L1002" s="150"/>
      <c r="M1002" s="150"/>
      <c r="N1002" s="150"/>
      <c r="O1002" s="150"/>
      <c r="P1002" s="150"/>
      <c r="Q1002" s="150"/>
      <c r="R1002" s="150"/>
      <c r="S1002" s="150"/>
      <c r="T1002" s="150"/>
      <c r="U1002" s="150"/>
      <c r="V1002" s="150"/>
      <c r="W1002" s="150"/>
      <c r="X1002" s="150"/>
      <c r="Y1002" s="150"/>
      <c r="Z1002" s="150"/>
      <c r="AA1002" s="150"/>
      <c r="CI1002" s="1"/>
    </row>
    <row r="1003" spans="1:87" x14ac:dyDescent="0.25">
      <c r="A1003" s="5" t="s">
        <v>408</v>
      </c>
      <c r="B1003" s="5" t="s">
        <v>766</v>
      </c>
      <c r="C1003" s="5" t="s">
        <v>838</v>
      </c>
      <c r="D1003" s="5" t="s">
        <v>726</v>
      </c>
      <c r="E1003" s="52">
        <f t="shared" ca="1" si="15"/>
        <v>20496</v>
      </c>
      <c r="F1003" s="5">
        <v>49</v>
      </c>
      <c r="G1003" s="50">
        <v>25388</v>
      </c>
      <c r="H1003" s="5">
        <v>562092</v>
      </c>
      <c r="I1003" s="50">
        <v>34704</v>
      </c>
      <c r="J1003" s="5" t="s">
        <v>412</v>
      </c>
      <c r="K1003" s="150"/>
      <c r="L1003" s="150"/>
      <c r="M1003" s="150"/>
      <c r="N1003" s="150"/>
      <c r="O1003" s="150"/>
      <c r="P1003" s="150"/>
      <c r="Q1003" s="150"/>
      <c r="R1003" s="150"/>
      <c r="S1003" s="150"/>
      <c r="T1003" s="150"/>
      <c r="U1003" s="150"/>
      <c r="V1003" s="150"/>
      <c r="W1003" s="150"/>
      <c r="X1003" s="150"/>
      <c r="Y1003" s="150"/>
      <c r="Z1003" s="150"/>
      <c r="AA1003" s="150"/>
      <c r="CI1003" s="1"/>
    </row>
    <row r="1004" spans="1:87" x14ac:dyDescent="0.25">
      <c r="A1004" s="5" t="s">
        <v>454</v>
      </c>
      <c r="B1004" s="5" t="s">
        <v>608</v>
      </c>
      <c r="C1004" s="5" t="s">
        <v>968</v>
      </c>
      <c r="D1004" s="5" t="s">
        <v>460</v>
      </c>
      <c r="E1004" s="52">
        <f t="shared" ca="1" si="15"/>
        <v>23352</v>
      </c>
      <c r="F1004" s="5">
        <v>36</v>
      </c>
      <c r="G1004" s="50">
        <v>30026</v>
      </c>
      <c r="H1004" s="5">
        <v>562097</v>
      </c>
      <c r="I1004" s="50">
        <v>39214</v>
      </c>
      <c r="J1004" s="5" t="s">
        <v>858</v>
      </c>
      <c r="K1004" s="150"/>
      <c r="L1004" s="150"/>
      <c r="M1004" s="150"/>
      <c r="N1004" s="150"/>
      <c r="O1004" s="150"/>
      <c r="P1004" s="150"/>
      <c r="Q1004" s="150"/>
      <c r="R1004" s="150"/>
      <c r="S1004" s="150"/>
      <c r="T1004" s="150"/>
      <c r="U1004" s="150"/>
      <c r="V1004" s="150"/>
      <c r="W1004" s="150"/>
      <c r="X1004" s="150"/>
      <c r="Y1004" s="150"/>
      <c r="Z1004" s="150"/>
      <c r="AA1004" s="150"/>
      <c r="CI1004" s="1"/>
    </row>
    <row r="1005" spans="1:87" x14ac:dyDescent="0.25">
      <c r="A1005" s="5" t="s">
        <v>408</v>
      </c>
      <c r="B1005" s="5" t="s">
        <v>791</v>
      </c>
      <c r="C1005" s="5" t="s">
        <v>835</v>
      </c>
      <c r="D1005" s="5" t="s">
        <v>473</v>
      </c>
      <c r="E1005" s="52">
        <f t="shared" ca="1" si="15"/>
        <v>18648</v>
      </c>
      <c r="F1005" s="5">
        <v>37</v>
      </c>
      <c r="G1005" s="50">
        <v>29848</v>
      </c>
      <c r="H1005" s="5">
        <v>352098</v>
      </c>
      <c r="I1005" s="50">
        <v>34031</v>
      </c>
      <c r="J1005" s="5" t="s">
        <v>858</v>
      </c>
      <c r="K1005" s="150"/>
      <c r="L1005" s="150"/>
      <c r="M1005" s="150"/>
      <c r="N1005" s="150"/>
      <c r="O1005" s="150"/>
      <c r="P1005" s="150"/>
      <c r="Q1005" s="150"/>
      <c r="R1005" s="150"/>
      <c r="S1005" s="150"/>
      <c r="T1005" s="150"/>
      <c r="U1005" s="150"/>
      <c r="V1005" s="150"/>
      <c r="W1005" s="150"/>
      <c r="X1005" s="150"/>
      <c r="Y1005" s="150"/>
      <c r="Z1005" s="150"/>
      <c r="AA1005" s="150"/>
      <c r="CI1005" s="1"/>
    </row>
    <row r="1006" spans="1:87" x14ac:dyDescent="0.25">
      <c r="A1006" s="5" t="s">
        <v>413</v>
      </c>
      <c r="B1006" s="5" t="s">
        <v>625</v>
      </c>
      <c r="C1006" s="5" t="s">
        <v>969</v>
      </c>
      <c r="D1006" s="5" t="s">
        <v>460</v>
      </c>
      <c r="E1006" s="52">
        <f t="shared" ca="1" si="15"/>
        <v>26076</v>
      </c>
      <c r="F1006" s="5">
        <v>35</v>
      </c>
      <c r="G1006" s="50">
        <v>30235</v>
      </c>
      <c r="H1006" s="5">
        <v>350009</v>
      </c>
      <c r="I1006" s="50">
        <v>39412</v>
      </c>
      <c r="J1006" s="5" t="s">
        <v>858</v>
      </c>
      <c r="K1006" s="150"/>
      <c r="L1006" s="150"/>
      <c r="M1006" s="150"/>
      <c r="N1006" s="150"/>
      <c r="O1006" s="150"/>
      <c r="P1006" s="150"/>
      <c r="Q1006" s="150"/>
      <c r="R1006" s="150"/>
      <c r="S1006" s="150"/>
      <c r="T1006" s="150"/>
      <c r="U1006" s="150"/>
      <c r="V1006" s="150"/>
      <c r="W1006" s="150"/>
      <c r="X1006" s="150"/>
      <c r="Y1006" s="150"/>
      <c r="Z1006" s="150"/>
      <c r="AA1006" s="150"/>
      <c r="CI1006" s="1"/>
    </row>
    <row r="1007" spans="1:87" x14ac:dyDescent="0.25">
      <c r="A1007" s="5" t="s">
        <v>454</v>
      </c>
      <c r="B1007" s="5" t="s">
        <v>694</v>
      </c>
      <c r="C1007" s="5" t="s">
        <v>896</v>
      </c>
      <c r="D1007" s="5" t="s">
        <v>439</v>
      </c>
      <c r="E1007" s="52">
        <f t="shared" ca="1" si="15"/>
        <v>22056</v>
      </c>
      <c r="F1007" s="5">
        <v>30</v>
      </c>
      <c r="G1007" s="50">
        <v>32060</v>
      </c>
      <c r="H1007" s="5">
        <v>356743</v>
      </c>
      <c r="I1007" s="50">
        <v>39426</v>
      </c>
      <c r="J1007" s="5" t="s">
        <v>858</v>
      </c>
      <c r="K1007" s="150"/>
      <c r="L1007" s="150"/>
      <c r="M1007" s="150"/>
      <c r="N1007" s="150"/>
      <c r="O1007" s="150"/>
      <c r="P1007" s="150"/>
      <c r="Q1007" s="150"/>
      <c r="R1007" s="150"/>
      <c r="S1007" s="150"/>
      <c r="T1007" s="150"/>
      <c r="U1007" s="150"/>
      <c r="V1007" s="150"/>
      <c r="W1007" s="150"/>
      <c r="X1007" s="150"/>
      <c r="Y1007" s="150"/>
      <c r="Z1007" s="150"/>
      <c r="AA1007" s="150"/>
      <c r="CI1007" s="1"/>
    </row>
    <row r="1008" spans="1:87" x14ac:dyDescent="0.25">
      <c r="A1008" s="5" t="s">
        <v>408</v>
      </c>
      <c r="B1008" s="5" t="s">
        <v>579</v>
      </c>
      <c r="C1008" s="5" t="s">
        <v>641</v>
      </c>
      <c r="D1008" s="5" t="s">
        <v>738</v>
      </c>
      <c r="E1008" s="52">
        <f t="shared" ca="1" si="15"/>
        <v>25044</v>
      </c>
      <c r="F1008" s="5">
        <v>44</v>
      </c>
      <c r="G1008" s="50">
        <v>27139</v>
      </c>
      <c r="H1008" s="5">
        <v>352090</v>
      </c>
      <c r="I1008" s="50">
        <v>39370</v>
      </c>
      <c r="J1008" s="5" t="s">
        <v>918</v>
      </c>
      <c r="K1008" s="150"/>
      <c r="L1008" s="150"/>
      <c r="M1008" s="150"/>
      <c r="N1008" s="150"/>
      <c r="O1008" s="150"/>
      <c r="P1008" s="150"/>
      <c r="Q1008" s="150"/>
      <c r="R1008" s="150"/>
      <c r="S1008" s="150"/>
      <c r="T1008" s="150"/>
      <c r="U1008" s="150"/>
      <c r="V1008" s="150"/>
      <c r="W1008" s="150"/>
      <c r="X1008" s="150"/>
      <c r="Y1008" s="150"/>
      <c r="Z1008" s="150"/>
      <c r="AA1008" s="150"/>
      <c r="CI1008" s="1"/>
    </row>
    <row r="1009" spans="1:87" x14ac:dyDescent="0.25">
      <c r="A1009" s="5" t="s">
        <v>413</v>
      </c>
      <c r="B1009" s="5" t="s">
        <v>681</v>
      </c>
      <c r="C1009" s="5" t="s">
        <v>949</v>
      </c>
      <c r="D1009" s="5" t="s">
        <v>416</v>
      </c>
      <c r="E1009" s="52">
        <f t="shared" ca="1" si="15"/>
        <v>21552</v>
      </c>
      <c r="F1009" s="5">
        <v>31</v>
      </c>
      <c r="G1009" s="50">
        <v>31707</v>
      </c>
      <c r="H1009" s="5">
        <v>356780</v>
      </c>
      <c r="I1009" s="50">
        <v>39107</v>
      </c>
      <c r="J1009" s="5" t="s">
        <v>858</v>
      </c>
      <c r="K1009" s="150"/>
      <c r="L1009" s="150"/>
      <c r="M1009" s="150"/>
      <c r="N1009" s="150"/>
      <c r="O1009" s="150"/>
      <c r="P1009" s="150"/>
      <c r="Q1009" s="150"/>
      <c r="R1009" s="150"/>
      <c r="S1009" s="150"/>
      <c r="T1009" s="150"/>
      <c r="U1009" s="150"/>
      <c r="V1009" s="150"/>
      <c r="W1009" s="150"/>
      <c r="X1009" s="150"/>
      <c r="Y1009" s="150"/>
      <c r="Z1009" s="150"/>
      <c r="AA1009" s="150"/>
      <c r="CI1009" s="1"/>
    </row>
    <row r="1010" spans="1:87" x14ac:dyDescent="0.25">
      <c r="A1010" s="5" t="s">
        <v>454</v>
      </c>
      <c r="B1010" s="5" t="s">
        <v>635</v>
      </c>
      <c r="C1010" s="5" t="s">
        <v>970</v>
      </c>
      <c r="D1010" s="5" t="s">
        <v>460</v>
      </c>
      <c r="E1010" s="52">
        <f t="shared" ca="1" si="15"/>
        <v>19764</v>
      </c>
      <c r="F1010" s="5">
        <v>33</v>
      </c>
      <c r="G1010" s="50">
        <v>31028</v>
      </c>
      <c r="H1010" s="5">
        <v>352336</v>
      </c>
      <c r="I1010" s="50">
        <v>39222</v>
      </c>
      <c r="J1010" s="5" t="s">
        <v>858</v>
      </c>
      <c r="K1010" s="150"/>
      <c r="L1010" s="150"/>
      <c r="M1010" s="150"/>
      <c r="N1010" s="150"/>
      <c r="O1010" s="150"/>
      <c r="P1010" s="150"/>
      <c r="Q1010" s="150"/>
      <c r="R1010" s="150"/>
      <c r="S1010" s="150"/>
      <c r="T1010" s="150"/>
      <c r="U1010" s="150"/>
      <c r="V1010" s="150"/>
      <c r="W1010" s="150"/>
      <c r="X1010" s="150"/>
      <c r="Y1010" s="150"/>
      <c r="Z1010" s="150"/>
      <c r="AA1010" s="150"/>
      <c r="CI1010" s="1"/>
    </row>
    <row r="1011" spans="1:87" x14ac:dyDescent="0.25">
      <c r="A1011" s="5" t="s">
        <v>454</v>
      </c>
      <c r="B1011" s="5" t="s">
        <v>618</v>
      </c>
      <c r="C1011" s="5" t="s">
        <v>971</v>
      </c>
      <c r="D1011" s="5" t="s">
        <v>439</v>
      </c>
      <c r="E1011" s="52">
        <f t="shared" ca="1" si="15"/>
        <v>22284</v>
      </c>
      <c r="F1011" s="5">
        <v>30</v>
      </c>
      <c r="G1011" s="50">
        <v>32205</v>
      </c>
      <c r="H1011" s="5">
        <v>566787</v>
      </c>
      <c r="I1011" s="50">
        <v>39337</v>
      </c>
      <c r="J1011" s="5" t="s">
        <v>858</v>
      </c>
      <c r="K1011" s="150"/>
      <c r="L1011" s="150"/>
      <c r="M1011" s="150"/>
      <c r="N1011" s="150"/>
      <c r="O1011" s="150"/>
      <c r="P1011" s="150"/>
      <c r="Q1011" s="150"/>
      <c r="R1011" s="150"/>
      <c r="S1011" s="150"/>
      <c r="T1011" s="150"/>
      <c r="U1011" s="150"/>
      <c r="V1011" s="150"/>
      <c r="W1011" s="150"/>
      <c r="X1011" s="150"/>
      <c r="Y1011" s="150"/>
      <c r="Z1011" s="150"/>
      <c r="AA1011" s="150"/>
      <c r="CI1011" s="1"/>
    </row>
    <row r="1012" spans="1:87" x14ac:dyDescent="0.25">
      <c r="A1012" s="5" t="s">
        <v>454</v>
      </c>
      <c r="B1012" s="5" t="s">
        <v>561</v>
      </c>
      <c r="C1012" s="5" t="s">
        <v>640</v>
      </c>
      <c r="D1012" s="5" t="s">
        <v>868</v>
      </c>
      <c r="E1012" s="52">
        <f t="shared" ca="1" si="15"/>
        <v>26148</v>
      </c>
      <c r="F1012" s="5">
        <v>38</v>
      </c>
      <c r="G1012" s="50">
        <v>29455</v>
      </c>
      <c r="H1012" s="5">
        <v>352335</v>
      </c>
      <c r="I1012" s="50">
        <v>39175</v>
      </c>
      <c r="J1012" s="5" t="s">
        <v>858</v>
      </c>
      <c r="K1012" s="150"/>
      <c r="L1012" s="150"/>
      <c r="M1012" s="150"/>
      <c r="N1012" s="150"/>
      <c r="O1012" s="150"/>
      <c r="P1012" s="150"/>
      <c r="Q1012" s="150"/>
      <c r="R1012" s="150"/>
      <c r="S1012" s="150"/>
      <c r="T1012" s="150"/>
      <c r="U1012" s="150"/>
      <c r="V1012" s="150"/>
      <c r="W1012" s="150"/>
      <c r="X1012" s="150"/>
      <c r="Y1012" s="150"/>
      <c r="Z1012" s="150"/>
      <c r="AA1012" s="150"/>
      <c r="CI1012" s="1"/>
    </row>
    <row r="1013" spans="1:87" x14ac:dyDescent="0.25">
      <c r="A1013" s="5" t="s">
        <v>413</v>
      </c>
      <c r="B1013" s="5" t="s">
        <v>713</v>
      </c>
      <c r="C1013" s="5" t="s">
        <v>972</v>
      </c>
      <c r="D1013" s="5" t="s">
        <v>457</v>
      </c>
      <c r="E1013" s="52">
        <f t="shared" ca="1" si="15"/>
        <v>25452</v>
      </c>
      <c r="F1013" s="5">
        <v>34</v>
      </c>
      <c r="G1013" s="50">
        <v>30627</v>
      </c>
      <c r="H1013" s="5">
        <v>562356</v>
      </c>
      <c r="I1013" s="50">
        <v>39129</v>
      </c>
      <c r="J1013" s="5" t="s">
        <v>858</v>
      </c>
      <c r="K1013" s="150"/>
      <c r="L1013" s="150"/>
      <c r="M1013" s="150"/>
      <c r="N1013" s="150"/>
      <c r="O1013" s="150"/>
      <c r="P1013" s="150"/>
      <c r="Q1013" s="150"/>
      <c r="R1013" s="150"/>
      <c r="S1013" s="150"/>
      <c r="T1013" s="150"/>
      <c r="U1013" s="150"/>
      <c r="V1013" s="150"/>
      <c r="W1013" s="150"/>
      <c r="X1013" s="150"/>
      <c r="Y1013" s="150"/>
      <c r="Z1013" s="150"/>
      <c r="AA1013" s="150"/>
      <c r="CI1013" s="1"/>
    </row>
    <row r="1014" spans="1:87" x14ac:dyDescent="0.25">
      <c r="A1014" s="5" t="s">
        <v>413</v>
      </c>
      <c r="B1014" s="5" t="s">
        <v>495</v>
      </c>
      <c r="C1014" s="5" t="s">
        <v>914</v>
      </c>
      <c r="D1014" s="5" t="s">
        <v>460</v>
      </c>
      <c r="E1014" s="52">
        <f t="shared" ca="1" si="15"/>
        <v>24924</v>
      </c>
      <c r="F1014" s="5">
        <v>35</v>
      </c>
      <c r="G1014" s="50">
        <v>30396</v>
      </c>
      <c r="H1014" s="5">
        <v>352072</v>
      </c>
      <c r="I1014" s="50">
        <v>39170</v>
      </c>
      <c r="J1014" s="5" t="s">
        <v>858</v>
      </c>
      <c r="K1014" s="150"/>
      <c r="L1014" s="150"/>
      <c r="M1014" s="150"/>
      <c r="N1014" s="150"/>
      <c r="O1014" s="150"/>
      <c r="P1014" s="150"/>
      <c r="Q1014" s="150"/>
      <c r="R1014" s="150"/>
      <c r="S1014" s="150"/>
      <c r="T1014" s="150"/>
      <c r="U1014" s="150"/>
      <c r="V1014" s="150"/>
      <c r="W1014" s="150"/>
      <c r="X1014" s="150"/>
      <c r="Y1014" s="150"/>
      <c r="Z1014" s="150"/>
      <c r="AA1014" s="150"/>
      <c r="CI1014" s="1"/>
    </row>
    <row r="1015" spans="1:87" x14ac:dyDescent="0.25">
      <c r="A1015" s="5" t="s">
        <v>454</v>
      </c>
      <c r="B1015" s="5" t="s">
        <v>681</v>
      </c>
      <c r="C1015" s="5" t="s">
        <v>973</v>
      </c>
      <c r="D1015" s="5" t="s">
        <v>416</v>
      </c>
      <c r="E1015" s="52">
        <f t="shared" ca="1" si="15"/>
        <v>18432</v>
      </c>
      <c r="F1015" s="5">
        <v>33</v>
      </c>
      <c r="G1015" s="50">
        <v>30965</v>
      </c>
      <c r="H1015" s="5">
        <v>562340</v>
      </c>
      <c r="I1015" s="50">
        <v>39177</v>
      </c>
      <c r="J1015" s="5" t="s">
        <v>858</v>
      </c>
      <c r="K1015" s="150"/>
      <c r="L1015" s="150"/>
      <c r="M1015" s="150"/>
      <c r="N1015" s="150"/>
      <c r="O1015" s="150"/>
      <c r="P1015" s="150"/>
      <c r="Q1015" s="150"/>
      <c r="R1015" s="150"/>
      <c r="S1015" s="150"/>
      <c r="T1015" s="150"/>
      <c r="U1015" s="150"/>
      <c r="V1015" s="150"/>
      <c r="W1015" s="150"/>
      <c r="X1015" s="150"/>
      <c r="Y1015" s="150"/>
      <c r="Z1015" s="150"/>
      <c r="AA1015" s="150"/>
      <c r="CI1015" s="1"/>
    </row>
    <row r="1016" spans="1:87" x14ac:dyDescent="0.25">
      <c r="A1016" s="5" t="s">
        <v>413</v>
      </c>
      <c r="B1016" s="5" t="s">
        <v>544</v>
      </c>
      <c r="C1016" s="5" t="s">
        <v>974</v>
      </c>
      <c r="D1016" s="5" t="s">
        <v>416</v>
      </c>
      <c r="E1016" s="52">
        <f t="shared" ca="1" si="15"/>
        <v>26928</v>
      </c>
      <c r="F1016" s="5">
        <v>32</v>
      </c>
      <c r="G1016" s="50">
        <v>31677</v>
      </c>
      <c r="H1016" s="5">
        <v>352344</v>
      </c>
      <c r="I1016" s="50">
        <v>39236</v>
      </c>
      <c r="J1016" s="5" t="s">
        <v>858</v>
      </c>
      <c r="K1016" s="150"/>
      <c r="L1016" s="150"/>
      <c r="M1016" s="150"/>
      <c r="N1016" s="150"/>
      <c r="O1016" s="150"/>
      <c r="P1016" s="150"/>
      <c r="Q1016" s="150"/>
      <c r="R1016" s="150"/>
      <c r="S1016" s="150"/>
      <c r="T1016" s="150"/>
      <c r="U1016" s="150"/>
      <c r="V1016" s="150"/>
      <c r="W1016" s="150"/>
      <c r="X1016" s="150"/>
      <c r="Y1016" s="150"/>
      <c r="Z1016" s="150"/>
      <c r="AA1016" s="150"/>
      <c r="CI1016" s="1"/>
    </row>
    <row r="1017" spans="1:87" x14ac:dyDescent="0.25">
      <c r="A1017" s="5" t="s">
        <v>413</v>
      </c>
      <c r="B1017" s="5" t="s">
        <v>455</v>
      </c>
      <c r="C1017" s="5" t="s">
        <v>975</v>
      </c>
      <c r="D1017" s="5" t="s">
        <v>460</v>
      </c>
      <c r="E1017" s="52">
        <f t="shared" ca="1" si="15"/>
        <v>26352</v>
      </c>
      <c r="F1017" s="5">
        <v>34</v>
      </c>
      <c r="G1017" s="50">
        <v>30646</v>
      </c>
      <c r="H1017" s="5">
        <v>562346</v>
      </c>
      <c r="I1017" s="50">
        <v>39167</v>
      </c>
      <c r="J1017" s="5" t="s">
        <v>858</v>
      </c>
      <c r="K1017" s="150"/>
      <c r="L1017" s="150"/>
      <c r="M1017" s="150"/>
      <c r="N1017" s="150"/>
      <c r="O1017" s="150"/>
      <c r="P1017" s="150"/>
      <c r="Q1017" s="150"/>
      <c r="R1017" s="150"/>
      <c r="S1017" s="150"/>
      <c r="T1017" s="150"/>
      <c r="U1017" s="150"/>
      <c r="V1017" s="150"/>
      <c r="W1017" s="150"/>
      <c r="X1017" s="150"/>
      <c r="Y1017" s="150"/>
      <c r="Z1017" s="150"/>
      <c r="AA1017" s="150"/>
      <c r="CI1017" s="1"/>
    </row>
    <row r="1018" spans="1:87" x14ac:dyDescent="0.25">
      <c r="A1018" s="5" t="s">
        <v>413</v>
      </c>
      <c r="B1018" s="5" t="s">
        <v>524</v>
      </c>
      <c r="C1018" s="5" t="s">
        <v>523</v>
      </c>
      <c r="D1018" s="5" t="s">
        <v>622</v>
      </c>
      <c r="E1018" s="52">
        <f t="shared" ca="1" si="15"/>
        <v>25488</v>
      </c>
      <c r="F1018" s="5">
        <v>42</v>
      </c>
      <c r="G1018" s="50">
        <v>27914</v>
      </c>
      <c r="H1018" s="5">
        <v>562352</v>
      </c>
      <c r="I1018" s="50">
        <v>39108</v>
      </c>
      <c r="J1018" s="5" t="s">
        <v>858</v>
      </c>
      <c r="K1018" s="150"/>
      <c r="L1018" s="150"/>
      <c r="M1018" s="150"/>
      <c r="N1018" s="150"/>
      <c r="O1018" s="150"/>
      <c r="P1018" s="150"/>
      <c r="Q1018" s="150"/>
      <c r="R1018" s="150"/>
      <c r="S1018" s="150"/>
      <c r="T1018" s="150"/>
      <c r="U1018" s="150"/>
      <c r="V1018" s="150"/>
      <c r="W1018" s="150"/>
      <c r="X1018" s="150"/>
      <c r="Y1018" s="150"/>
      <c r="Z1018" s="150"/>
      <c r="AA1018" s="150"/>
      <c r="CI1018" s="1"/>
    </row>
    <row r="1019" spans="1:87" x14ac:dyDescent="0.25">
      <c r="A1019" s="5" t="s">
        <v>454</v>
      </c>
      <c r="B1019" s="5" t="s">
        <v>662</v>
      </c>
      <c r="C1019" s="5" t="s">
        <v>976</v>
      </c>
      <c r="D1019" s="5" t="s">
        <v>622</v>
      </c>
      <c r="E1019" s="52">
        <f t="shared" ca="1" si="15"/>
        <v>19080</v>
      </c>
      <c r="F1019" s="5">
        <v>34</v>
      </c>
      <c r="G1019" s="50">
        <v>30777</v>
      </c>
      <c r="H1019" s="5">
        <v>562347</v>
      </c>
      <c r="I1019" s="50">
        <v>39362</v>
      </c>
      <c r="J1019" s="5" t="s">
        <v>858</v>
      </c>
      <c r="K1019" s="150"/>
      <c r="L1019" s="150"/>
      <c r="M1019" s="150"/>
      <c r="N1019" s="150"/>
      <c r="O1019" s="150"/>
      <c r="P1019" s="150"/>
      <c r="Q1019" s="150"/>
      <c r="R1019" s="150"/>
      <c r="S1019" s="150"/>
      <c r="T1019" s="150"/>
      <c r="U1019" s="150"/>
      <c r="V1019" s="150"/>
      <c r="W1019" s="150"/>
      <c r="X1019" s="150"/>
      <c r="Y1019" s="150"/>
      <c r="Z1019" s="150"/>
      <c r="AA1019" s="150"/>
      <c r="CI1019" s="1"/>
    </row>
    <row r="1020" spans="1:87" x14ac:dyDescent="0.25">
      <c r="A1020" s="5" t="s">
        <v>454</v>
      </c>
      <c r="B1020" s="5" t="s">
        <v>458</v>
      </c>
      <c r="C1020" s="5" t="s">
        <v>848</v>
      </c>
      <c r="D1020" s="5" t="s">
        <v>439</v>
      </c>
      <c r="E1020" s="52">
        <f t="shared" ca="1" si="15"/>
        <v>31056</v>
      </c>
      <c r="F1020" s="5">
        <v>34</v>
      </c>
      <c r="G1020" s="50">
        <v>30596</v>
      </c>
      <c r="H1020" s="5">
        <v>562349</v>
      </c>
      <c r="I1020" s="50">
        <v>39424</v>
      </c>
      <c r="J1020" s="5" t="s">
        <v>858</v>
      </c>
      <c r="K1020" s="150"/>
      <c r="L1020" s="150"/>
      <c r="M1020" s="150"/>
      <c r="N1020" s="150"/>
      <c r="O1020" s="150"/>
      <c r="P1020" s="150"/>
      <c r="Q1020" s="150"/>
      <c r="R1020" s="150"/>
      <c r="S1020" s="150"/>
      <c r="T1020" s="150"/>
      <c r="U1020" s="150"/>
      <c r="V1020" s="150"/>
      <c r="W1020" s="150"/>
      <c r="X1020" s="150"/>
      <c r="Y1020" s="150"/>
      <c r="Z1020" s="150"/>
      <c r="AA1020" s="150"/>
      <c r="CI1020" s="1"/>
    </row>
    <row r="1021" spans="1:87" x14ac:dyDescent="0.25">
      <c r="A1021" s="5" t="s">
        <v>408</v>
      </c>
      <c r="B1021" s="5" t="s">
        <v>608</v>
      </c>
      <c r="C1021" s="5" t="s">
        <v>608</v>
      </c>
      <c r="D1021" s="5" t="s">
        <v>460</v>
      </c>
      <c r="E1021" s="52">
        <f t="shared" ca="1" si="15"/>
        <v>25200</v>
      </c>
      <c r="F1021" s="5">
        <v>37</v>
      </c>
      <c r="G1021" s="50">
        <v>29536</v>
      </c>
      <c r="H1021" s="5">
        <v>562355</v>
      </c>
      <c r="I1021" s="50">
        <v>39396</v>
      </c>
      <c r="J1021" s="5" t="s">
        <v>858</v>
      </c>
      <c r="K1021" s="150"/>
      <c r="L1021" s="150"/>
      <c r="M1021" s="150"/>
      <c r="N1021" s="150"/>
      <c r="O1021" s="150"/>
      <c r="P1021" s="150"/>
      <c r="Q1021" s="150"/>
      <c r="R1021" s="150"/>
      <c r="S1021" s="150"/>
      <c r="T1021" s="150"/>
      <c r="U1021" s="150"/>
      <c r="V1021" s="150"/>
      <c r="W1021" s="150"/>
      <c r="X1021" s="150"/>
      <c r="Y1021" s="150"/>
      <c r="Z1021" s="150"/>
      <c r="AA1021" s="150"/>
      <c r="CI1021" s="1"/>
    </row>
    <row r="1022" spans="1:87" x14ac:dyDescent="0.25">
      <c r="A1022" s="5" t="s">
        <v>408</v>
      </c>
      <c r="B1022" s="5" t="s">
        <v>662</v>
      </c>
      <c r="C1022" s="5" t="s">
        <v>977</v>
      </c>
      <c r="D1022" s="5" t="s">
        <v>619</v>
      </c>
      <c r="E1022" s="52">
        <f t="shared" ca="1" si="15"/>
        <v>28404</v>
      </c>
      <c r="F1022" s="5">
        <v>37</v>
      </c>
      <c r="G1022" s="50">
        <v>29757</v>
      </c>
      <c r="H1022" s="5">
        <v>352358</v>
      </c>
      <c r="I1022" s="50">
        <v>39306</v>
      </c>
      <c r="J1022" s="5" t="s">
        <v>858</v>
      </c>
      <c r="K1022" s="150"/>
      <c r="L1022" s="150"/>
      <c r="M1022" s="150"/>
      <c r="N1022" s="150"/>
      <c r="O1022" s="150"/>
      <c r="P1022" s="150"/>
      <c r="Q1022" s="150"/>
      <c r="R1022" s="150"/>
      <c r="S1022" s="150"/>
      <c r="T1022" s="150"/>
      <c r="U1022" s="150"/>
      <c r="V1022" s="150"/>
      <c r="W1022" s="150"/>
      <c r="X1022" s="150"/>
      <c r="Y1022" s="150"/>
      <c r="Z1022" s="150"/>
      <c r="AA1022" s="150"/>
      <c r="CI1022" s="1"/>
    </row>
    <row r="1023" spans="1:87" x14ac:dyDescent="0.25">
      <c r="A1023" s="5" t="s">
        <v>413</v>
      </c>
      <c r="B1023" s="5" t="s">
        <v>429</v>
      </c>
      <c r="C1023" s="5" t="s">
        <v>796</v>
      </c>
      <c r="D1023" s="5" t="s">
        <v>439</v>
      </c>
      <c r="E1023" s="52">
        <f t="shared" ca="1" si="15"/>
        <v>18084</v>
      </c>
      <c r="F1023" s="5">
        <v>40</v>
      </c>
      <c r="G1023" s="50">
        <v>28752</v>
      </c>
      <c r="H1023" s="5">
        <v>352060</v>
      </c>
      <c r="I1023" s="50">
        <v>39231</v>
      </c>
      <c r="J1023" s="5" t="s">
        <v>858</v>
      </c>
      <c r="K1023" s="150"/>
      <c r="L1023" s="150"/>
      <c r="M1023" s="150"/>
      <c r="N1023" s="150"/>
      <c r="O1023" s="150"/>
      <c r="P1023" s="150"/>
      <c r="Q1023" s="150"/>
      <c r="R1023" s="150"/>
      <c r="S1023" s="150"/>
      <c r="T1023" s="150"/>
      <c r="U1023" s="150"/>
      <c r="V1023" s="150"/>
      <c r="W1023" s="150"/>
      <c r="X1023" s="150"/>
      <c r="Y1023" s="150"/>
      <c r="Z1023" s="150"/>
      <c r="AA1023" s="150"/>
      <c r="CI1023" s="1"/>
    </row>
    <row r="1024" spans="1:87" x14ac:dyDescent="0.25">
      <c r="A1024" s="5" t="s">
        <v>413</v>
      </c>
      <c r="B1024" s="5" t="s">
        <v>452</v>
      </c>
      <c r="C1024" s="5" t="s">
        <v>978</v>
      </c>
      <c r="D1024" s="5" t="s">
        <v>416</v>
      </c>
      <c r="E1024" s="52">
        <f t="shared" ca="1" si="15"/>
        <v>31008</v>
      </c>
      <c r="F1024" s="5">
        <v>36</v>
      </c>
      <c r="G1024" s="50">
        <v>30167</v>
      </c>
      <c r="H1024" s="5">
        <v>562365</v>
      </c>
      <c r="I1024" s="50">
        <v>39411</v>
      </c>
      <c r="J1024" s="5" t="s">
        <v>858</v>
      </c>
      <c r="K1024" s="150"/>
      <c r="L1024" s="150"/>
      <c r="M1024" s="150"/>
      <c r="N1024" s="150"/>
      <c r="O1024" s="150"/>
      <c r="P1024" s="150"/>
      <c r="Q1024" s="150"/>
      <c r="R1024" s="150"/>
      <c r="S1024" s="150"/>
      <c r="T1024" s="150"/>
      <c r="U1024" s="150"/>
      <c r="V1024" s="150"/>
      <c r="W1024" s="150"/>
      <c r="X1024" s="150"/>
      <c r="Y1024" s="150"/>
      <c r="Z1024" s="150"/>
      <c r="AA1024" s="150"/>
      <c r="CI1024" s="1"/>
    </row>
    <row r="1025" spans="1:87" x14ac:dyDescent="0.25">
      <c r="A1025" s="5" t="s">
        <v>408</v>
      </c>
      <c r="B1025" s="5" t="s">
        <v>185</v>
      </c>
      <c r="C1025" s="5" t="s">
        <v>191</v>
      </c>
      <c r="D1025" s="5" t="s">
        <v>979</v>
      </c>
      <c r="E1025" s="52">
        <f t="shared" ca="1" si="15"/>
        <v>26460</v>
      </c>
      <c r="F1025" s="5">
        <v>55</v>
      </c>
      <c r="G1025" s="50">
        <v>23130</v>
      </c>
      <c r="H1025" s="5">
        <v>562366</v>
      </c>
      <c r="I1025" s="50">
        <v>36137</v>
      </c>
      <c r="J1025" s="5" t="s">
        <v>466</v>
      </c>
      <c r="K1025" s="150"/>
      <c r="L1025" s="150"/>
      <c r="M1025" s="150"/>
      <c r="N1025" s="150"/>
      <c r="O1025" s="150"/>
      <c r="P1025" s="150"/>
      <c r="Q1025" s="150"/>
      <c r="R1025" s="150"/>
      <c r="S1025" s="150"/>
      <c r="T1025" s="150"/>
      <c r="U1025" s="150"/>
      <c r="V1025" s="150"/>
      <c r="W1025" s="150"/>
      <c r="X1025" s="150"/>
      <c r="Y1025" s="150"/>
      <c r="Z1025" s="150"/>
      <c r="AA1025" s="150"/>
      <c r="CI1025" s="1"/>
    </row>
    <row r="1026" spans="1:87" x14ac:dyDescent="0.25">
      <c r="A1026" s="5" t="s">
        <v>408</v>
      </c>
      <c r="B1026" s="5" t="s">
        <v>694</v>
      </c>
      <c r="C1026" s="5" t="s">
        <v>451</v>
      </c>
      <c r="D1026" s="5" t="s">
        <v>980</v>
      </c>
      <c r="E1026" s="52">
        <f t="shared" ca="1" si="15"/>
        <v>19284</v>
      </c>
      <c r="F1026" s="5">
        <v>55</v>
      </c>
      <c r="G1026" s="50">
        <v>22960</v>
      </c>
      <c r="H1026" s="5">
        <v>352371</v>
      </c>
      <c r="I1026" s="50">
        <v>36060</v>
      </c>
      <c r="J1026" s="5" t="s">
        <v>466</v>
      </c>
      <c r="K1026" s="150"/>
      <c r="L1026" s="150"/>
      <c r="M1026" s="150"/>
      <c r="N1026" s="150"/>
      <c r="O1026" s="150"/>
      <c r="P1026" s="150"/>
      <c r="Q1026" s="150"/>
      <c r="R1026" s="150"/>
      <c r="S1026" s="150"/>
      <c r="T1026" s="150"/>
      <c r="U1026" s="150"/>
      <c r="V1026" s="150"/>
      <c r="W1026" s="150"/>
      <c r="X1026" s="150"/>
      <c r="Y1026" s="150"/>
      <c r="Z1026" s="150"/>
      <c r="AA1026" s="150"/>
      <c r="CI1026" s="1"/>
    </row>
    <row r="1027" spans="1:87" x14ac:dyDescent="0.25">
      <c r="A1027" s="5" t="s">
        <v>413</v>
      </c>
      <c r="B1027" s="5" t="s">
        <v>578</v>
      </c>
      <c r="C1027" s="5" t="s">
        <v>632</v>
      </c>
      <c r="D1027" s="5" t="s">
        <v>439</v>
      </c>
      <c r="E1027" s="52">
        <f t="shared" ca="1" si="15"/>
        <v>24696</v>
      </c>
      <c r="F1027" s="5">
        <v>56</v>
      </c>
      <c r="G1027" s="50">
        <v>22839</v>
      </c>
      <c r="H1027" s="5">
        <v>352369</v>
      </c>
      <c r="I1027" s="50">
        <v>35836</v>
      </c>
      <c r="J1027" s="5" t="s">
        <v>417</v>
      </c>
      <c r="K1027" s="150"/>
      <c r="L1027" s="150"/>
      <c r="M1027" s="150"/>
      <c r="N1027" s="150"/>
      <c r="O1027" s="150"/>
      <c r="P1027" s="150"/>
      <c r="Q1027" s="150"/>
      <c r="R1027" s="150"/>
      <c r="S1027" s="150"/>
      <c r="T1027" s="150"/>
      <c r="U1027" s="150"/>
      <c r="V1027" s="150"/>
      <c r="W1027" s="150"/>
      <c r="X1027" s="150"/>
      <c r="Y1027" s="150"/>
      <c r="Z1027" s="150"/>
      <c r="AA1027" s="150"/>
      <c r="CI1027" s="1"/>
    </row>
    <row r="1028" spans="1:87" x14ac:dyDescent="0.25">
      <c r="A1028" s="5" t="s">
        <v>408</v>
      </c>
      <c r="B1028" s="5" t="s">
        <v>608</v>
      </c>
      <c r="C1028" s="5" t="s">
        <v>629</v>
      </c>
      <c r="D1028" s="5" t="s">
        <v>460</v>
      </c>
      <c r="E1028" s="52">
        <f t="shared" ca="1" si="15"/>
        <v>23808</v>
      </c>
      <c r="F1028" s="5">
        <v>34</v>
      </c>
      <c r="G1028" s="50">
        <v>30686</v>
      </c>
      <c r="H1028" s="5">
        <v>352375</v>
      </c>
      <c r="I1028" s="50">
        <v>39237</v>
      </c>
      <c r="J1028" s="5" t="s">
        <v>858</v>
      </c>
      <c r="K1028" s="150"/>
      <c r="L1028" s="150"/>
      <c r="M1028" s="150"/>
      <c r="N1028" s="150"/>
      <c r="O1028" s="150"/>
      <c r="P1028" s="150"/>
      <c r="Q1028" s="150"/>
      <c r="R1028" s="150"/>
      <c r="S1028" s="150"/>
      <c r="T1028" s="150"/>
      <c r="U1028" s="150"/>
      <c r="V1028" s="150"/>
      <c r="W1028" s="150"/>
      <c r="X1028" s="150"/>
      <c r="Y1028" s="150"/>
      <c r="Z1028" s="150"/>
      <c r="AA1028" s="150"/>
      <c r="CI1028" s="1"/>
    </row>
    <row r="1029" spans="1:87" x14ac:dyDescent="0.25">
      <c r="A1029" s="5" t="s">
        <v>408</v>
      </c>
      <c r="B1029" s="5" t="s">
        <v>497</v>
      </c>
      <c r="C1029" s="5" t="s">
        <v>786</v>
      </c>
      <c r="D1029" s="5" t="s">
        <v>460</v>
      </c>
      <c r="E1029" s="52">
        <f t="shared" ca="1" si="15"/>
        <v>20964</v>
      </c>
      <c r="F1029" s="5">
        <v>42</v>
      </c>
      <c r="G1029" s="50">
        <v>27892</v>
      </c>
      <c r="H1029" s="5">
        <v>352379</v>
      </c>
      <c r="I1029" s="50">
        <v>39219</v>
      </c>
      <c r="J1029" s="5" t="s">
        <v>858</v>
      </c>
      <c r="K1029" s="150"/>
      <c r="L1029" s="150"/>
      <c r="M1029" s="150"/>
      <c r="N1029" s="150"/>
      <c r="O1029" s="150"/>
      <c r="P1029" s="150"/>
      <c r="Q1029" s="150"/>
      <c r="R1029" s="150"/>
      <c r="S1029" s="150"/>
      <c r="T1029" s="150"/>
      <c r="U1029" s="150"/>
      <c r="V1029" s="150"/>
      <c r="W1029" s="150"/>
      <c r="X1029" s="150"/>
      <c r="Y1029" s="150"/>
      <c r="Z1029" s="150"/>
      <c r="AA1029" s="150"/>
      <c r="CI1029" s="1"/>
    </row>
    <row r="1030" spans="1:87" x14ac:dyDescent="0.25">
      <c r="A1030" s="5" t="s">
        <v>413</v>
      </c>
      <c r="B1030" s="5" t="s">
        <v>547</v>
      </c>
      <c r="C1030" s="5" t="s">
        <v>981</v>
      </c>
      <c r="D1030" s="5" t="s">
        <v>982</v>
      </c>
      <c r="E1030" s="52">
        <f t="shared" ca="1" si="15"/>
        <v>29952</v>
      </c>
      <c r="F1030" s="5">
        <v>36</v>
      </c>
      <c r="G1030" s="50">
        <v>30216</v>
      </c>
      <c r="H1030" s="5">
        <v>352383</v>
      </c>
      <c r="I1030" s="50">
        <v>39236</v>
      </c>
      <c r="J1030" s="5" t="s">
        <v>903</v>
      </c>
      <c r="K1030" s="150"/>
      <c r="L1030" s="150"/>
      <c r="M1030" s="150"/>
      <c r="N1030" s="150"/>
      <c r="O1030" s="150"/>
      <c r="P1030" s="150"/>
      <c r="Q1030" s="150"/>
      <c r="R1030" s="150"/>
      <c r="S1030" s="150"/>
      <c r="T1030" s="150"/>
      <c r="U1030" s="150"/>
      <c r="V1030" s="150"/>
      <c r="W1030" s="150"/>
      <c r="X1030" s="150"/>
      <c r="Y1030" s="150"/>
      <c r="Z1030" s="150"/>
      <c r="AA1030" s="150"/>
      <c r="CI1030" s="1"/>
    </row>
    <row r="1031" spans="1:87" x14ac:dyDescent="0.25">
      <c r="A1031" s="5" t="s">
        <v>454</v>
      </c>
      <c r="B1031" s="5" t="s">
        <v>594</v>
      </c>
      <c r="C1031" s="5" t="s">
        <v>983</v>
      </c>
      <c r="D1031" s="5" t="s">
        <v>460</v>
      </c>
      <c r="E1031" s="52">
        <f t="shared" ca="1" si="15"/>
        <v>21516</v>
      </c>
      <c r="F1031" s="5">
        <v>37</v>
      </c>
      <c r="G1031" s="50">
        <v>29622</v>
      </c>
      <c r="H1031" s="5">
        <v>562400</v>
      </c>
      <c r="I1031" s="50">
        <v>39207</v>
      </c>
      <c r="J1031" s="5" t="s">
        <v>858</v>
      </c>
      <c r="K1031" s="150"/>
      <c r="L1031" s="150"/>
      <c r="M1031" s="150"/>
      <c r="N1031" s="150"/>
      <c r="O1031" s="150"/>
      <c r="P1031" s="150"/>
      <c r="Q1031" s="150"/>
      <c r="R1031" s="150"/>
      <c r="S1031" s="150"/>
      <c r="T1031" s="150"/>
      <c r="U1031" s="150"/>
      <c r="V1031" s="150"/>
      <c r="W1031" s="150"/>
      <c r="X1031" s="150"/>
      <c r="Y1031" s="150"/>
      <c r="Z1031" s="150"/>
      <c r="AA1031" s="150"/>
      <c r="CI1031" s="1"/>
    </row>
    <row r="1032" spans="1:87" x14ac:dyDescent="0.25">
      <c r="A1032" s="5" t="s">
        <v>454</v>
      </c>
      <c r="B1032" s="5" t="s">
        <v>719</v>
      </c>
      <c r="C1032" s="5" t="s">
        <v>930</v>
      </c>
      <c r="D1032" s="5" t="s">
        <v>416</v>
      </c>
      <c r="E1032" s="52">
        <f t="shared" ca="1" si="15"/>
        <v>25596</v>
      </c>
      <c r="F1032" s="5">
        <v>33</v>
      </c>
      <c r="G1032" s="50">
        <v>31094</v>
      </c>
      <c r="H1032" s="5">
        <v>566961</v>
      </c>
      <c r="I1032" s="50">
        <v>39426</v>
      </c>
      <c r="J1032" s="5" t="s">
        <v>858</v>
      </c>
      <c r="K1032" s="150"/>
      <c r="L1032" s="150"/>
      <c r="M1032" s="150"/>
      <c r="N1032" s="150"/>
      <c r="O1032" s="150"/>
      <c r="P1032" s="150"/>
      <c r="Q1032" s="150"/>
      <c r="R1032" s="150"/>
      <c r="S1032" s="150"/>
      <c r="T1032" s="150"/>
      <c r="U1032" s="150"/>
      <c r="V1032" s="150"/>
      <c r="W1032" s="150"/>
      <c r="X1032" s="150"/>
      <c r="Y1032" s="150"/>
      <c r="Z1032" s="150"/>
      <c r="AA1032" s="150"/>
      <c r="CI1032" s="1"/>
    </row>
    <row r="1033" spans="1:87" x14ac:dyDescent="0.25">
      <c r="A1033" s="5" t="s">
        <v>454</v>
      </c>
      <c r="B1033" s="5" t="s">
        <v>509</v>
      </c>
      <c r="C1033" s="5" t="s">
        <v>984</v>
      </c>
      <c r="D1033" s="5" t="s">
        <v>439</v>
      </c>
      <c r="E1033" s="52">
        <f t="shared" ca="1" si="15"/>
        <v>21672</v>
      </c>
      <c r="F1033" s="5">
        <v>28</v>
      </c>
      <c r="G1033" s="50">
        <v>32819</v>
      </c>
      <c r="H1033" s="5">
        <v>566900</v>
      </c>
      <c r="I1033" s="50">
        <v>39090</v>
      </c>
      <c r="J1033" s="5" t="s">
        <v>858</v>
      </c>
      <c r="K1033" s="150"/>
      <c r="L1033" s="150"/>
      <c r="M1033" s="150"/>
      <c r="N1033" s="150"/>
      <c r="O1033" s="150"/>
      <c r="P1033" s="150"/>
      <c r="Q1033" s="150"/>
      <c r="R1033" s="150"/>
      <c r="S1033" s="150"/>
      <c r="T1033" s="150"/>
      <c r="U1033" s="150"/>
      <c r="V1033" s="150"/>
      <c r="W1033" s="150"/>
      <c r="X1033" s="150"/>
      <c r="Y1033" s="150"/>
      <c r="Z1033" s="150"/>
      <c r="AA1033" s="150"/>
      <c r="CI1033" s="1"/>
    </row>
    <row r="1034" spans="1:87" x14ac:dyDescent="0.25">
      <c r="A1034" s="5" t="s">
        <v>454</v>
      </c>
      <c r="B1034" s="5" t="s">
        <v>570</v>
      </c>
      <c r="C1034" s="5" t="s">
        <v>985</v>
      </c>
      <c r="D1034" s="5" t="s">
        <v>457</v>
      </c>
      <c r="E1034" s="52">
        <f t="shared" ca="1" si="15"/>
        <v>18504</v>
      </c>
      <c r="F1034" s="5">
        <v>34</v>
      </c>
      <c r="G1034" s="50">
        <v>30749</v>
      </c>
      <c r="H1034" s="5">
        <v>562409</v>
      </c>
      <c r="I1034" s="50">
        <v>39224</v>
      </c>
      <c r="J1034" s="5" t="s">
        <v>858</v>
      </c>
      <c r="K1034" s="150"/>
      <c r="L1034" s="150"/>
      <c r="M1034" s="150"/>
      <c r="N1034" s="150"/>
      <c r="O1034" s="150"/>
      <c r="P1034" s="150"/>
      <c r="Q1034" s="150"/>
      <c r="R1034" s="150"/>
      <c r="S1034" s="150"/>
      <c r="T1034" s="150"/>
      <c r="U1034" s="150"/>
      <c r="V1034" s="150"/>
      <c r="W1034" s="150"/>
      <c r="X1034" s="150"/>
      <c r="Y1034" s="150"/>
      <c r="Z1034" s="150"/>
      <c r="AA1034" s="150"/>
      <c r="CI1034" s="1"/>
    </row>
    <row r="1035" spans="1:87" x14ac:dyDescent="0.25">
      <c r="A1035" s="5" t="s">
        <v>413</v>
      </c>
      <c r="B1035" s="5" t="s">
        <v>517</v>
      </c>
      <c r="C1035" s="5" t="s">
        <v>986</v>
      </c>
      <c r="D1035" s="5" t="s">
        <v>416</v>
      </c>
      <c r="E1035" s="52">
        <f t="shared" ca="1" si="15"/>
        <v>22008</v>
      </c>
      <c r="F1035" s="5">
        <v>36</v>
      </c>
      <c r="G1035" s="50">
        <v>30185</v>
      </c>
      <c r="H1035" s="5">
        <v>356905</v>
      </c>
      <c r="I1035" s="50">
        <v>39245</v>
      </c>
      <c r="J1035" s="5" t="s">
        <v>858</v>
      </c>
      <c r="K1035" s="150"/>
      <c r="L1035" s="150"/>
      <c r="M1035" s="150"/>
      <c r="N1035" s="150"/>
      <c r="O1035" s="150"/>
      <c r="P1035" s="150"/>
      <c r="Q1035" s="150"/>
      <c r="R1035" s="150"/>
      <c r="S1035" s="150"/>
      <c r="T1035" s="150"/>
      <c r="U1035" s="150"/>
      <c r="V1035" s="150"/>
      <c r="W1035" s="150"/>
      <c r="X1035" s="150"/>
      <c r="Y1035" s="150"/>
      <c r="Z1035" s="150"/>
      <c r="AA1035" s="150"/>
      <c r="CI1035" s="1"/>
    </row>
    <row r="1036" spans="1:87" x14ac:dyDescent="0.25">
      <c r="A1036" s="5" t="s">
        <v>454</v>
      </c>
      <c r="B1036" s="5" t="s">
        <v>579</v>
      </c>
      <c r="C1036" s="5" t="s">
        <v>987</v>
      </c>
      <c r="D1036" s="5" t="s">
        <v>460</v>
      </c>
      <c r="E1036" s="52">
        <f t="shared" ca="1" si="15"/>
        <v>21840</v>
      </c>
      <c r="F1036" s="5">
        <v>31</v>
      </c>
      <c r="G1036" s="50">
        <v>31813</v>
      </c>
      <c r="H1036" s="5">
        <v>356943</v>
      </c>
      <c r="I1036" s="50">
        <v>39205</v>
      </c>
      <c r="J1036" s="5" t="s">
        <v>858</v>
      </c>
      <c r="K1036" s="150"/>
      <c r="L1036" s="150"/>
      <c r="M1036" s="150"/>
      <c r="N1036" s="150"/>
      <c r="O1036" s="150"/>
      <c r="P1036" s="150"/>
      <c r="Q1036" s="150"/>
      <c r="R1036" s="150"/>
      <c r="S1036" s="150"/>
      <c r="T1036" s="150"/>
      <c r="U1036" s="150"/>
      <c r="V1036" s="150"/>
      <c r="W1036" s="150"/>
      <c r="X1036" s="150"/>
      <c r="Y1036" s="150"/>
      <c r="Z1036" s="150"/>
      <c r="AA1036" s="150"/>
      <c r="CI1036" s="1"/>
    </row>
    <row r="1037" spans="1:87" x14ac:dyDescent="0.25">
      <c r="A1037" s="5" t="s">
        <v>454</v>
      </c>
      <c r="B1037" s="5" t="s">
        <v>446</v>
      </c>
      <c r="C1037" s="5" t="s">
        <v>988</v>
      </c>
      <c r="D1037" s="5" t="s">
        <v>439</v>
      </c>
      <c r="E1037" s="52">
        <f t="shared" ca="1" si="15"/>
        <v>22128</v>
      </c>
      <c r="F1037" s="5">
        <v>31</v>
      </c>
      <c r="G1037" s="50">
        <v>31902</v>
      </c>
      <c r="H1037" s="5">
        <v>566906</v>
      </c>
      <c r="I1037" s="50">
        <v>39441</v>
      </c>
      <c r="J1037" s="5" t="s">
        <v>858</v>
      </c>
      <c r="K1037" s="150"/>
      <c r="L1037" s="150"/>
      <c r="M1037" s="150"/>
      <c r="N1037" s="150"/>
      <c r="O1037" s="150"/>
      <c r="P1037" s="150"/>
      <c r="Q1037" s="150"/>
      <c r="R1037" s="150"/>
      <c r="S1037" s="150"/>
      <c r="T1037" s="150"/>
      <c r="U1037" s="150"/>
      <c r="V1037" s="150"/>
      <c r="W1037" s="150"/>
      <c r="X1037" s="150"/>
      <c r="Y1037" s="150"/>
      <c r="Z1037" s="150"/>
      <c r="AA1037" s="150"/>
      <c r="CI1037" s="1"/>
    </row>
    <row r="1038" spans="1:87" x14ac:dyDescent="0.25">
      <c r="A1038" s="5" t="s">
        <v>413</v>
      </c>
      <c r="B1038" s="5" t="s">
        <v>648</v>
      </c>
      <c r="C1038" s="5" t="s">
        <v>984</v>
      </c>
      <c r="D1038" s="5" t="s">
        <v>460</v>
      </c>
      <c r="E1038" s="52">
        <f t="shared" ca="1" si="15"/>
        <v>25944</v>
      </c>
      <c r="F1038" s="5">
        <v>32</v>
      </c>
      <c r="G1038" s="50">
        <v>31331</v>
      </c>
      <c r="H1038" s="5">
        <v>562424</v>
      </c>
      <c r="I1038" s="50">
        <v>39275</v>
      </c>
      <c r="J1038" s="5" t="s">
        <v>858</v>
      </c>
      <c r="K1038" s="150"/>
      <c r="L1038" s="150"/>
      <c r="M1038" s="150"/>
      <c r="N1038" s="150"/>
      <c r="O1038" s="150"/>
      <c r="P1038" s="150"/>
      <c r="Q1038" s="150"/>
      <c r="R1038" s="150"/>
      <c r="S1038" s="150"/>
      <c r="T1038" s="150"/>
      <c r="U1038" s="150"/>
      <c r="V1038" s="150"/>
      <c r="W1038" s="150"/>
      <c r="X1038" s="150"/>
      <c r="Y1038" s="150"/>
      <c r="Z1038" s="150"/>
      <c r="AA1038" s="150"/>
      <c r="CI1038" s="1"/>
    </row>
    <row r="1039" spans="1:87" x14ac:dyDescent="0.25">
      <c r="A1039" s="5" t="s">
        <v>408</v>
      </c>
      <c r="B1039" s="5" t="s">
        <v>492</v>
      </c>
      <c r="C1039" s="5" t="s">
        <v>989</v>
      </c>
      <c r="D1039" s="5" t="s">
        <v>460</v>
      </c>
      <c r="E1039" s="52">
        <f t="shared" ca="1" si="15"/>
        <v>26964</v>
      </c>
      <c r="F1039" s="5">
        <v>29</v>
      </c>
      <c r="G1039" s="50">
        <v>32627</v>
      </c>
      <c r="H1039" s="5">
        <v>352569</v>
      </c>
      <c r="I1039" s="50">
        <v>39144</v>
      </c>
      <c r="J1039" s="5" t="s">
        <v>858</v>
      </c>
      <c r="K1039" s="150"/>
      <c r="L1039" s="150"/>
      <c r="M1039" s="150"/>
      <c r="N1039" s="150"/>
      <c r="O1039" s="150"/>
      <c r="P1039" s="150"/>
      <c r="Q1039" s="150"/>
      <c r="R1039" s="150"/>
      <c r="S1039" s="150"/>
      <c r="T1039" s="150"/>
      <c r="U1039" s="150"/>
      <c r="V1039" s="150"/>
      <c r="W1039" s="150"/>
      <c r="X1039" s="150"/>
      <c r="Y1039" s="150"/>
      <c r="Z1039" s="150"/>
      <c r="AA1039" s="150"/>
      <c r="CI1039" s="1"/>
    </row>
    <row r="1040" spans="1:87" x14ac:dyDescent="0.25">
      <c r="A1040" s="5" t="s">
        <v>454</v>
      </c>
      <c r="B1040" s="5" t="s">
        <v>629</v>
      </c>
      <c r="C1040" s="5" t="s">
        <v>990</v>
      </c>
      <c r="D1040" s="5" t="s">
        <v>460</v>
      </c>
      <c r="E1040" s="52">
        <f t="shared" ca="1" si="15"/>
        <v>26268</v>
      </c>
      <c r="F1040" s="5">
        <v>29</v>
      </c>
      <c r="G1040" s="50">
        <v>32739</v>
      </c>
      <c r="H1040" s="5">
        <v>562566</v>
      </c>
      <c r="I1040" s="50">
        <v>39366</v>
      </c>
      <c r="J1040" s="5" t="s">
        <v>858</v>
      </c>
      <c r="K1040" s="150"/>
      <c r="L1040" s="150"/>
      <c r="M1040" s="150"/>
      <c r="N1040" s="150"/>
      <c r="O1040" s="150"/>
      <c r="P1040" s="150"/>
      <c r="Q1040" s="150"/>
      <c r="R1040" s="150"/>
      <c r="S1040" s="150"/>
      <c r="T1040" s="150"/>
      <c r="U1040" s="150"/>
      <c r="V1040" s="150"/>
      <c r="W1040" s="150"/>
      <c r="X1040" s="150"/>
      <c r="Y1040" s="150"/>
      <c r="Z1040" s="150"/>
      <c r="AA1040" s="150"/>
      <c r="CI1040" s="1"/>
    </row>
    <row r="1041" spans="1:87" x14ac:dyDescent="0.25">
      <c r="A1041" s="5" t="s">
        <v>454</v>
      </c>
      <c r="B1041" s="5" t="s">
        <v>483</v>
      </c>
      <c r="C1041" s="5" t="s">
        <v>956</v>
      </c>
      <c r="D1041" s="5" t="s">
        <v>502</v>
      </c>
      <c r="E1041" s="52">
        <f t="shared" ca="1" si="15"/>
        <v>27456</v>
      </c>
      <c r="F1041" s="5">
        <v>34</v>
      </c>
      <c r="G1041" s="50">
        <v>30780</v>
      </c>
      <c r="H1041" s="5">
        <v>562439</v>
      </c>
      <c r="I1041" s="50">
        <v>39280</v>
      </c>
      <c r="J1041" s="5" t="s">
        <v>858</v>
      </c>
      <c r="K1041" s="150"/>
      <c r="L1041" s="150"/>
      <c r="M1041" s="150"/>
      <c r="N1041" s="150"/>
      <c r="O1041" s="150"/>
      <c r="P1041" s="150"/>
      <c r="Q1041" s="150"/>
      <c r="R1041" s="150"/>
      <c r="S1041" s="150"/>
      <c r="T1041" s="150"/>
      <c r="U1041" s="150"/>
      <c r="V1041" s="150"/>
      <c r="W1041" s="150"/>
      <c r="X1041" s="150"/>
      <c r="Y1041" s="150"/>
      <c r="Z1041" s="150"/>
      <c r="AA1041" s="150"/>
      <c r="CI1041" s="1"/>
    </row>
    <row r="1042" spans="1:87" x14ac:dyDescent="0.25">
      <c r="A1042" s="5" t="s">
        <v>408</v>
      </c>
      <c r="B1042" s="5" t="s">
        <v>157</v>
      </c>
      <c r="C1042" s="5" t="s">
        <v>991</v>
      </c>
      <c r="D1042" s="5" t="s">
        <v>473</v>
      </c>
      <c r="E1042" s="52">
        <f t="shared" ref="E1042:E1105" ca="1" si="16">RANDBETWEEN(1500,2600)*12</f>
        <v>26700</v>
      </c>
      <c r="F1042" s="5">
        <v>37</v>
      </c>
      <c r="G1042" s="50">
        <v>29741</v>
      </c>
      <c r="H1042" s="5">
        <v>562440</v>
      </c>
      <c r="I1042" s="50">
        <v>39347</v>
      </c>
      <c r="J1042" s="5" t="s">
        <v>858</v>
      </c>
      <c r="K1042" s="150"/>
      <c r="L1042" s="150"/>
      <c r="M1042" s="150"/>
      <c r="N1042" s="150"/>
      <c r="O1042" s="150"/>
      <c r="P1042" s="150"/>
      <c r="Q1042" s="150"/>
      <c r="R1042" s="150"/>
      <c r="S1042" s="150"/>
      <c r="T1042" s="150"/>
      <c r="U1042" s="150"/>
      <c r="V1042" s="150"/>
      <c r="W1042" s="150"/>
      <c r="X1042" s="150"/>
      <c r="Y1042" s="150"/>
      <c r="Z1042" s="150"/>
      <c r="AA1042" s="150"/>
      <c r="CI1042" s="1"/>
    </row>
    <row r="1043" spans="1:87" x14ac:dyDescent="0.25">
      <c r="A1043" s="5" t="s">
        <v>408</v>
      </c>
      <c r="B1043" s="5" t="s">
        <v>495</v>
      </c>
      <c r="C1043" s="5" t="s">
        <v>992</v>
      </c>
      <c r="D1043" s="5" t="s">
        <v>473</v>
      </c>
      <c r="E1043" s="52">
        <f t="shared" ca="1" si="16"/>
        <v>23316</v>
      </c>
      <c r="F1043" s="5">
        <v>31</v>
      </c>
      <c r="G1043" s="50">
        <v>31917</v>
      </c>
      <c r="H1043" s="5">
        <v>562447</v>
      </c>
      <c r="I1043" s="50">
        <v>39266</v>
      </c>
      <c r="J1043" s="5" t="s">
        <v>858</v>
      </c>
      <c r="K1043" s="150"/>
      <c r="L1043" s="150"/>
      <c r="M1043" s="150"/>
      <c r="N1043" s="150"/>
      <c r="O1043" s="150"/>
      <c r="P1043" s="150"/>
      <c r="Q1043" s="150"/>
      <c r="R1043" s="150"/>
      <c r="S1043" s="150"/>
      <c r="T1043" s="150"/>
      <c r="U1043" s="150"/>
      <c r="V1043" s="150"/>
      <c r="W1043" s="150"/>
      <c r="X1043" s="150"/>
      <c r="Y1043" s="150"/>
      <c r="Z1043" s="150"/>
      <c r="AA1043" s="150"/>
      <c r="CI1043" s="1"/>
    </row>
    <row r="1044" spans="1:87" x14ac:dyDescent="0.25">
      <c r="A1044" s="5" t="s">
        <v>413</v>
      </c>
      <c r="B1044" s="5" t="s">
        <v>409</v>
      </c>
      <c r="C1044" s="5" t="s">
        <v>993</v>
      </c>
      <c r="D1044" s="5" t="s">
        <v>460</v>
      </c>
      <c r="E1044" s="52">
        <f t="shared" ca="1" si="16"/>
        <v>25248</v>
      </c>
      <c r="F1044" s="5">
        <v>32</v>
      </c>
      <c r="G1044" s="50">
        <v>31662</v>
      </c>
      <c r="H1044" s="5">
        <v>562446</v>
      </c>
      <c r="I1044" s="50">
        <v>39442</v>
      </c>
      <c r="J1044" s="5" t="s">
        <v>858</v>
      </c>
      <c r="K1044" s="150"/>
      <c r="L1044" s="150"/>
      <c r="M1044" s="150"/>
      <c r="N1044" s="150"/>
      <c r="O1044" s="150"/>
      <c r="P1044" s="150"/>
      <c r="Q1044" s="150"/>
      <c r="R1044" s="150"/>
      <c r="S1044" s="150"/>
      <c r="T1044" s="150"/>
      <c r="U1044" s="150"/>
      <c r="V1044" s="150"/>
      <c r="W1044" s="150"/>
      <c r="X1044" s="150"/>
      <c r="Y1044" s="150"/>
      <c r="Z1044" s="150"/>
      <c r="AA1044" s="150"/>
      <c r="CI1044" s="1"/>
    </row>
    <row r="1045" spans="1:87" x14ac:dyDescent="0.25">
      <c r="A1045" s="5" t="s">
        <v>454</v>
      </c>
      <c r="B1045" s="5" t="s">
        <v>485</v>
      </c>
      <c r="C1045" s="5" t="s">
        <v>523</v>
      </c>
      <c r="D1045" s="5" t="s">
        <v>416</v>
      </c>
      <c r="E1045" s="52">
        <f t="shared" ca="1" si="16"/>
        <v>22140</v>
      </c>
      <c r="F1045" s="5">
        <v>35</v>
      </c>
      <c r="G1045" s="50">
        <v>30324</v>
      </c>
      <c r="H1045" s="5">
        <v>352451</v>
      </c>
      <c r="I1045" s="50">
        <v>39397</v>
      </c>
      <c r="J1045" s="5" t="s">
        <v>858</v>
      </c>
      <c r="K1045" s="150"/>
      <c r="L1045" s="150"/>
      <c r="M1045" s="150"/>
      <c r="N1045" s="150"/>
      <c r="O1045" s="150"/>
      <c r="P1045" s="150"/>
      <c r="Q1045" s="150"/>
      <c r="R1045" s="150"/>
      <c r="S1045" s="150"/>
      <c r="T1045" s="150"/>
      <c r="U1045" s="150"/>
      <c r="V1045" s="150"/>
      <c r="W1045" s="150"/>
      <c r="X1045" s="150"/>
      <c r="Y1045" s="150"/>
      <c r="Z1045" s="150"/>
      <c r="AA1045" s="150"/>
      <c r="CI1045" s="1"/>
    </row>
    <row r="1046" spans="1:87" x14ac:dyDescent="0.25">
      <c r="A1046" s="5" t="s">
        <v>408</v>
      </c>
      <c r="B1046" s="5" t="s">
        <v>572</v>
      </c>
      <c r="C1046" s="5" t="s">
        <v>679</v>
      </c>
      <c r="D1046" s="5" t="s">
        <v>741</v>
      </c>
      <c r="E1046" s="52">
        <f t="shared" ca="1" si="16"/>
        <v>18036</v>
      </c>
      <c r="F1046" s="5">
        <v>40</v>
      </c>
      <c r="G1046" s="50">
        <v>28554</v>
      </c>
      <c r="H1046" s="5">
        <v>562453</v>
      </c>
      <c r="I1046" s="50">
        <v>39412</v>
      </c>
      <c r="J1046" s="5" t="s">
        <v>858</v>
      </c>
      <c r="K1046" s="150"/>
      <c r="L1046" s="150"/>
      <c r="M1046" s="150"/>
      <c r="N1046" s="150"/>
      <c r="O1046" s="150"/>
      <c r="P1046" s="150"/>
      <c r="Q1046" s="150"/>
      <c r="R1046" s="150"/>
      <c r="S1046" s="150"/>
      <c r="T1046" s="150"/>
      <c r="U1046" s="150"/>
      <c r="V1046" s="150"/>
      <c r="W1046" s="150"/>
      <c r="X1046" s="150"/>
      <c r="Y1046" s="150"/>
      <c r="Z1046" s="150"/>
      <c r="AA1046" s="150"/>
      <c r="CI1046" s="1"/>
    </row>
    <row r="1047" spans="1:87" x14ac:dyDescent="0.25">
      <c r="A1047" s="5" t="s">
        <v>408</v>
      </c>
      <c r="B1047" s="5" t="s">
        <v>625</v>
      </c>
      <c r="C1047" s="5" t="s">
        <v>161</v>
      </c>
      <c r="D1047" s="5" t="s">
        <v>749</v>
      </c>
      <c r="E1047" s="52">
        <f t="shared" ca="1" si="16"/>
        <v>27984</v>
      </c>
      <c r="F1047" s="5">
        <v>37</v>
      </c>
      <c r="G1047" s="50">
        <v>29501</v>
      </c>
      <c r="H1047" s="5">
        <v>352454</v>
      </c>
      <c r="I1047" s="50">
        <v>39170</v>
      </c>
      <c r="J1047" s="5" t="s">
        <v>858</v>
      </c>
      <c r="K1047" s="150"/>
      <c r="L1047" s="150"/>
      <c r="M1047" s="150"/>
      <c r="N1047" s="150"/>
      <c r="O1047" s="150"/>
      <c r="P1047" s="150"/>
      <c r="Q1047" s="150"/>
      <c r="R1047" s="150"/>
      <c r="S1047" s="150"/>
      <c r="T1047" s="150"/>
      <c r="U1047" s="150"/>
      <c r="V1047" s="150"/>
      <c r="W1047" s="150"/>
      <c r="X1047" s="150"/>
      <c r="Y1047" s="150"/>
      <c r="Z1047" s="150"/>
      <c r="AA1047" s="150"/>
      <c r="CI1047" s="1"/>
    </row>
    <row r="1048" spans="1:87" x14ac:dyDescent="0.25">
      <c r="A1048" s="5" t="s">
        <v>454</v>
      </c>
      <c r="B1048" s="5" t="s">
        <v>665</v>
      </c>
      <c r="C1048" s="5" t="s">
        <v>994</v>
      </c>
      <c r="D1048" s="5" t="s">
        <v>473</v>
      </c>
      <c r="E1048" s="52">
        <f t="shared" ca="1" si="16"/>
        <v>22992</v>
      </c>
      <c r="F1048" s="5">
        <v>36</v>
      </c>
      <c r="G1048" s="50">
        <v>30013</v>
      </c>
      <c r="H1048" s="5">
        <v>562456</v>
      </c>
      <c r="I1048" s="50">
        <v>39301</v>
      </c>
      <c r="J1048" s="5" t="s">
        <v>858</v>
      </c>
      <c r="K1048" s="150"/>
      <c r="L1048" s="150"/>
      <c r="M1048" s="150"/>
      <c r="N1048" s="150"/>
      <c r="O1048" s="150"/>
      <c r="P1048" s="150"/>
      <c r="Q1048" s="150"/>
      <c r="R1048" s="150"/>
      <c r="S1048" s="150"/>
      <c r="T1048" s="150"/>
      <c r="U1048" s="150"/>
      <c r="V1048" s="150"/>
      <c r="W1048" s="150"/>
      <c r="X1048" s="150"/>
      <c r="Y1048" s="150"/>
      <c r="Z1048" s="150"/>
      <c r="AA1048" s="150"/>
      <c r="CI1048" s="1"/>
    </row>
    <row r="1049" spans="1:87" x14ac:dyDescent="0.25">
      <c r="A1049" s="5" t="s">
        <v>454</v>
      </c>
      <c r="B1049" s="5" t="s">
        <v>437</v>
      </c>
      <c r="C1049" s="5" t="s">
        <v>596</v>
      </c>
      <c r="D1049" s="5" t="s">
        <v>473</v>
      </c>
      <c r="E1049" s="52">
        <f t="shared" ca="1" si="16"/>
        <v>28848</v>
      </c>
      <c r="F1049" s="5">
        <v>35</v>
      </c>
      <c r="G1049" s="50">
        <v>30500</v>
      </c>
      <c r="H1049" s="5">
        <v>352461</v>
      </c>
      <c r="I1049" s="50">
        <v>39337</v>
      </c>
      <c r="J1049" s="5" t="s">
        <v>858</v>
      </c>
      <c r="K1049" s="150"/>
      <c r="L1049" s="150"/>
      <c r="M1049" s="150"/>
      <c r="N1049" s="150"/>
      <c r="O1049" s="150"/>
      <c r="P1049" s="150"/>
      <c r="Q1049" s="150"/>
      <c r="R1049" s="150"/>
      <c r="S1049" s="150"/>
      <c r="T1049" s="150"/>
      <c r="U1049" s="150"/>
      <c r="V1049" s="150"/>
      <c r="W1049" s="150"/>
      <c r="X1049" s="150"/>
      <c r="Y1049" s="150"/>
      <c r="Z1049" s="150"/>
      <c r="AA1049" s="150"/>
      <c r="CI1049" s="1"/>
    </row>
    <row r="1050" spans="1:87" x14ac:dyDescent="0.25">
      <c r="A1050" s="5" t="s">
        <v>454</v>
      </c>
      <c r="B1050" s="5" t="s">
        <v>452</v>
      </c>
      <c r="C1050" s="5" t="s">
        <v>844</v>
      </c>
      <c r="D1050" s="5" t="s">
        <v>460</v>
      </c>
      <c r="E1050" s="52">
        <f t="shared" ca="1" si="16"/>
        <v>18360</v>
      </c>
      <c r="F1050" s="5">
        <v>31</v>
      </c>
      <c r="G1050" s="50">
        <v>31917</v>
      </c>
      <c r="H1050" s="5">
        <v>352464</v>
      </c>
      <c r="I1050" s="50">
        <v>39266</v>
      </c>
      <c r="J1050" s="5" t="s">
        <v>858</v>
      </c>
      <c r="K1050" s="150"/>
      <c r="L1050" s="150"/>
      <c r="M1050" s="150"/>
      <c r="N1050" s="150"/>
      <c r="O1050" s="150"/>
      <c r="P1050" s="150"/>
      <c r="Q1050" s="150"/>
      <c r="R1050" s="150"/>
      <c r="S1050" s="150"/>
      <c r="T1050" s="150"/>
      <c r="U1050" s="150"/>
      <c r="V1050" s="150"/>
      <c r="W1050" s="150"/>
      <c r="X1050" s="150"/>
      <c r="Y1050" s="150"/>
      <c r="Z1050" s="150"/>
      <c r="AA1050" s="150"/>
      <c r="CI1050" s="1"/>
    </row>
    <row r="1051" spans="1:87" x14ac:dyDescent="0.25">
      <c r="A1051" s="5" t="s">
        <v>413</v>
      </c>
      <c r="B1051" s="5" t="s">
        <v>485</v>
      </c>
      <c r="C1051" s="5" t="s">
        <v>640</v>
      </c>
      <c r="D1051" s="5" t="s">
        <v>439</v>
      </c>
      <c r="E1051" s="52">
        <f t="shared" ca="1" si="16"/>
        <v>30072</v>
      </c>
      <c r="F1051" s="5">
        <v>42</v>
      </c>
      <c r="G1051" s="50">
        <v>27708</v>
      </c>
      <c r="H1051" s="5">
        <v>562467</v>
      </c>
      <c r="I1051" s="50">
        <v>39162</v>
      </c>
      <c r="J1051" s="5" t="s">
        <v>858</v>
      </c>
      <c r="K1051" s="150"/>
      <c r="L1051" s="150"/>
      <c r="M1051" s="150"/>
      <c r="N1051" s="150"/>
      <c r="O1051" s="150"/>
      <c r="P1051" s="150"/>
      <c r="Q1051" s="150"/>
      <c r="R1051" s="150"/>
      <c r="S1051" s="150"/>
      <c r="T1051" s="150"/>
      <c r="U1051" s="150"/>
      <c r="V1051" s="150"/>
      <c r="W1051" s="150"/>
      <c r="X1051" s="150"/>
      <c r="Y1051" s="150"/>
      <c r="Z1051" s="150"/>
      <c r="AA1051" s="150"/>
      <c r="CI1051" s="1"/>
    </row>
    <row r="1052" spans="1:87" x14ac:dyDescent="0.25">
      <c r="A1052" s="5" t="s">
        <v>413</v>
      </c>
      <c r="B1052" s="5" t="s">
        <v>455</v>
      </c>
      <c r="C1052" s="5" t="s">
        <v>995</v>
      </c>
      <c r="D1052" s="5" t="s">
        <v>996</v>
      </c>
      <c r="E1052" s="52">
        <f t="shared" ca="1" si="16"/>
        <v>19548</v>
      </c>
      <c r="F1052" s="5">
        <v>35</v>
      </c>
      <c r="G1052" s="50">
        <v>30265</v>
      </c>
      <c r="H1052" s="5">
        <v>352468</v>
      </c>
      <c r="I1052" s="50">
        <v>39377</v>
      </c>
      <c r="J1052" s="5" t="s">
        <v>903</v>
      </c>
      <c r="K1052" s="150"/>
      <c r="L1052" s="150"/>
      <c r="M1052" s="150"/>
      <c r="N1052" s="150"/>
      <c r="O1052" s="150"/>
      <c r="P1052" s="150"/>
      <c r="Q1052" s="150"/>
      <c r="R1052" s="150"/>
      <c r="S1052" s="150"/>
      <c r="T1052" s="150"/>
      <c r="U1052" s="150"/>
      <c r="V1052" s="150"/>
      <c r="W1052" s="150"/>
      <c r="X1052" s="150"/>
      <c r="Y1052" s="150"/>
      <c r="Z1052" s="150"/>
      <c r="AA1052" s="150"/>
      <c r="CI1052" s="1"/>
    </row>
    <row r="1053" spans="1:87" x14ac:dyDescent="0.25">
      <c r="A1053" s="5" t="s">
        <v>413</v>
      </c>
      <c r="B1053" s="5" t="s">
        <v>570</v>
      </c>
      <c r="C1053" s="5" t="s">
        <v>847</v>
      </c>
      <c r="D1053" s="5" t="s">
        <v>439</v>
      </c>
      <c r="E1053" s="52">
        <f t="shared" ca="1" si="16"/>
        <v>26136</v>
      </c>
      <c r="F1053" s="5">
        <v>44</v>
      </c>
      <c r="G1053" s="50">
        <v>26959</v>
      </c>
      <c r="H1053" s="5">
        <v>352488</v>
      </c>
      <c r="I1053" s="50">
        <v>35175</v>
      </c>
      <c r="J1053" s="5" t="s">
        <v>417</v>
      </c>
      <c r="K1053" s="150"/>
      <c r="L1053" s="150"/>
      <c r="M1053" s="150"/>
      <c r="N1053" s="150"/>
      <c r="O1053" s="150"/>
      <c r="P1053" s="150"/>
      <c r="Q1053" s="150"/>
      <c r="R1053" s="150"/>
      <c r="S1053" s="150"/>
      <c r="T1053" s="150"/>
      <c r="U1053" s="150"/>
      <c r="V1053" s="150"/>
      <c r="W1053" s="150"/>
      <c r="X1053" s="150"/>
      <c r="Y1053" s="150"/>
      <c r="Z1053" s="150"/>
      <c r="AA1053" s="150"/>
      <c r="CI1053" s="1"/>
    </row>
    <row r="1054" spans="1:87" x14ac:dyDescent="0.25">
      <c r="A1054" s="5" t="s">
        <v>454</v>
      </c>
      <c r="B1054" s="5" t="s">
        <v>570</v>
      </c>
      <c r="C1054" s="5" t="s">
        <v>942</v>
      </c>
      <c r="D1054" s="5" t="s">
        <v>460</v>
      </c>
      <c r="E1054" s="52">
        <f t="shared" ca="1" si="16"/>
        <v>28788</v>
      </c>
      <c r="F1054" s="5">
        <v>38</v>
      </c>
      <c r="G1054" s="50">
        <v>29309</v>
      </c>
      <c r="H1054" s="5">
        <v>352493</v>
      </c>
      <c r="I1054" s="50">
        <v>39180</v>
      </c>
      <c r="J1054" s="5" t="s">
        <v>858</v>
      </c>
      <c r="K1054" s="150"/>
      <c r="L1054" s="150"/>
      <c r="M1054" s="150"/>
      <c r="N1054" s="150"/>
      <c r="O1054" s="150"/>
      <c r="P1054" s="150"/>
      <c r="Q1054" s="150"/>
      <c r="R1054" s="150"/>
      <c r="S1054" s="150"/>
      <c r="T1054" s="150"/>
      <c r="U1054" s="150"/>
      <c r="V1054" s="150"/>
      <c r="W1054" s="150"/>
      <c r="X1054" s="150"/>
      <c r="Y1054" s="150"/>
      <c r="Z1054" s="150"/>
      <c r="AA1054" s="150"/>
      <c r="CI1054" s="1"/>
    </row>
    <row r="1055" spans="1:87" x14ac:dyDescent="0.25">
      <c r="A1055" s="5" t="s">
        <v>454</v>
      </c>
      <c r="B1055" s="5" t="s">
        <v>568</v>
      </c>
      <c r="C1055" s="5" t="s">
        <v>722</v>
      </c>
      <c r="D1055" s="5" t="s">
        <v>460</v>
      </c>
      <c r="E1055" s="52">
        <f t="shared" ca="1" si="16"/>
        <v>24096</v>
      </c>
      <c r="F1055" s="5">
        <v>35</v>
      </c>
      <c r="G1055" s="50">
        <v>30547</v>
      </c>
      <c r="H1055" s="5">
        <v>562491</v>
      </c>
      <c r="I1055" s="50">
        <v>39205</v>
      </c>
      <c r="J1055" s="5" t="s">
        <v>858</v>
      </c>
      <c r="K1055" s="150"/>
      <c r="L1055" s="150"/>
      <c r="M1055" s="150"/>
      <c r="N1055" s="150"/>
      <c r="O1055" s="150"/>
      <c r="P1055" s="150"/>
      <c r="Q1055" s="150"/>
      <c r="R1055" s="150"/>
      <c r="S1055" s="150"/>
      <c r="T1055" s="150"/>
      <c r="U1055" s="150"/>
      <c r="V1055" s="150"/>
      <c r="W1055" s="150"/>
      <c r="X1055" s="150"/>
      <c r="Y1055" s="150"/>
      <c r="Z1055" s="150"/>
      <c r="AA1055" s="150"/>
      <c r="CI1055" s="1"/>
    </row>
    <row r="1056" spans="1:87" x14ac:dyDescent="0.25">
      <c r="A1056" s="5" t="s">
        <v>454</v>
      </c>
      <c r="B1056" s="5" t="s">
        <v>464</v>
      </c>
      <c r="C1056" s="5" t="s">
        <v>943</v>
      </c>
      <c r="D1056" s="5" t="s">
        <v>622</v>
      </c>
      <c r="E1056" s="52">
        <f t="shared" ca="1" si="16"/>
        <v>27564</v>
      </c>
      <c r="F1056" s="5">
        <v>44</v>
      </c>
      <c r="G1056" s="50">
        <v>27171</v>
      </c>
      <c r="H1056" s="5">
        <v>562497</v>
      </c>
      <c r="I1056" s="50">
        <v>35160</v>
      </c>
      <c r="J1056" s="5" t="s">
        <v>858</v>
      </c>
      <c r="K1056" s="150"/>
      <c r="L1056" s="150"/>
      <c r="M1056" s="150"/>
      <c r="N1056" s="150"/>
      <c r="O1056" s="150"/>
      <c r="P1056" s="150"/>
      <c r="Q1056" s="150"/>
      <c r="R1056" s="150"/>
      <c r="S1056" s="150"/>
      <c r="T1056" s="150"/>
      <c r="U1056" s="150"/>
      <c r="V1056" s="150"/>
      <c r="W1056" s="150"/>
      <c r="X1056" s="150"/>
      <c r="Y1056" s="150"/>
      <c r="Z1056" s="150"/>
      <c r="AA1056" s="150"/>
      <c r="CI1056" s="1"/>
    </row>
    <row r="1057" spans="1:87" x14ac:dyDescent="0.25">
      <c r="A1057" s="5" t="s">
        <v>454</v>
      </c>
      <c r="B1057" s="5" t="s">
        <v>561</v>
      </c>
      <c r="C1057" s="5" t="s">
        <v>969</v>
      </c>
      <c r="D1057" s="5" t="s">
        <v>439</v>
      </c>
      <c r="E1057" s="52">
        <f t="shared" ca="1" si="16"/>
        <v>30732</v>
      </c>
      <c r="F1057" s="5">
        <v>34</v>
      </c>
      <c r="G1057" s="50">
        <v>30875</v>
      </c>
      <c r="H1057" s="5">
        <v>562505</v>
      </c>
      <c r="I1057" s="50">
        <v>39222</v>
      </c>
      <c r="J1057" s="5" t="s">
        <v>858</v>
      </c>
      <c r="K1057" s="150"/>
      <c r="L1057" s="150"/>
      <c r="M1057" s="150"/>
      <c r="N1057" s="150"/>
      <c r="O1057" s="150"/>
      <c r="P1057" s="150"/>
      <c r="Q1057" s="150"/>
      <c r="R1057" s="150"/>
      <c r="S1057" s="150"/>
      <c r="T1057" s="150"/>
      <c r="U1057" s="150"/>
      <c r="V1057" s="150"/>
      <c r="W1057" s="150"/>
      <c r="X1057" s="150"/>
      <c r="Y1057" s="150"/>
      <c r="Z1057" s="150"/>
      <c r="AA1057" s="150"/>
      <c r="CI1057" s="1"/>
    </row>
    <row r="1058" spans="1:87" x14ac:dyDescent="0.25">
      <c r="A1058" s="5" t="s">
        <v>413</v>
      </c>
      <c r="B1058" s="5" t="s">
        <v>592</v>
      </c>
      <c r="C1058" s="5" t="s">
        <v>942</v>
      </c>
      <c r="D1058" s="5" t="s">
        <v>439</v>
      </c>
      <c r="E1058" s="52">
        <f t="shared" ca="1" si="16"/>
        <v>18792</v>
      </c>
      <c r="F1058" s="5">
        <v>37</v>
      </c>
      <c r="G1058" s="50">
        <v>29581</v>
      </c>
      <c r="H1058" s="5">
        <v>352507</v>
      </c>
      <c r="I1058" s="50">
        <v>39335</v>
      </c>
      <c r="J1058" s="5" t="s">
        <v>858</v>
      </c>
      <c r="K1058" s="150"/>
      <c r="L1058" s="150"/>
      <c r="M1058" s="150"/>
      <c r="N1058" s="150"/>
      <c r="O1058" s="150"/>
      <c r="P1058" s="150"/>
      <c r="Q1058" s="150"/>
      <c r="R1058" s="150"/>
      <c r="S1058" s="150"/>
      <c r="T1058" s="150"/>
      <c r="U1058" s="150"/>
      <c r="V1058" s="150"/>
      <c r="W1058" s="150"/>
      <c r="X1058" s="150"/>
      <c r="Y1058" s="150"/>
      <c r="Z1058" s="150"/>
      <c r="AA1058" s="150"/>
      <c r="CI1058" s="1"/>
    </row>
    <row r="1059" spans="1:87" x14ac:dyDescent="0.25">
      <c r="A1059" s="5" t="s">
        <v>454</v>
      </c>
      <c r="B1059" s="5" t="s">
        <v>490</v>
      </c>
      <c r="C1059" s="5" t="s">
        <v>984</v>
      </c>
      <c r="D1059" s="5" t="s">
        <v>439</v>
      </c>
      <c r="E1059" s="52">
        <f t="shared" ca="1" si="16"/>
        <v>28428</v>
      </c>
      <c r="F1059" s="5">
        <v>32</v>
      </c>
      <c r="G1059" s="50">
        <v>31361</v>
      </c>
      <c r="H1059" s="5">
        <v>352512</v>
      </c>
      <c r="I1059" s="50">
        <v>39087</v>
      </c>
      <c r="J1059" s="5" t="s">
        <v>858</v>
      </c>
      <c r="K1059" s="150"/>
      <c r="L1059" s="150"/>
      <c r="M1059" s="150"/>
      <c r="N1059" s="150"/>
      <c r="O1059" s="150"/>
      <c r="P1059" s="150"/>
      <c r="Q1059" s="150"/>
      <c r="R1059" s="150"/>
      <c r="S1059" s="150"/>
      <c r="T1059" s="150"/>
      <c r="U1059" s="150"/>
      <c r="V1059" s="150"/>
      <c r="W1059" s="150"/>
      <c r="X1059" s="150"/>
      <c r="Y1059" s="150"/>
      <c r="Z1059" s="150"/>
      <c r="AA1059" s="150"/>
      <c r="CI1059" s="1"/>
    </row>
    <row r="1060" spans="1:87" x14ac:dyDescent="0.25">
      <c r="A1060" s="5" t="s">
        <v>413</v>
      </c>
      <c r="B1060" s="5" t="s">
        <v>429</v>
      </c>
      <c r="C1060" s="5" t="s">
        <v>893</v>
      </c>
      <c r="D1060" s="5" t="s">
        <v>749</v>
      </c>
      <c r="E1060" s="52">
        <f t="shared" ca="1" si="16"/>
        <v>22800</v>
      </c>
      <c r="F1060" s="5">
        <v>34</v>
      </c>
      <c r="G1060" s="50">
        <v>30645</v>
      </c>
      <c r="H1060" s="5">
        <v>350930</v>
      </c>
      <c r="I1060" s="50">
        <v>39214</v>
      </c>
      <c r="J1060" s="5" t="s">
        <v>858</v>
      </c>
      <c r="K1060" s="150"/>
      <c r="L1060" s="150"/>
      <c r="M1060" s="150"/>
      <c r="N1060" s="150"/>
      <c r="O1060" s="150"/>
      <c r="P1060" s="150"/>
      <c r="Q1060" s="150"/>
      <c r="R1060" s="150"/>
      <c r="S1060" s="150"/>
      <c r="T1060" s="150"/>
      <c r="U1060" s="150"/>
      <c r="V1060" s="150"/>
      <c r="W1060" s="150"/>
      <c r="X1060" s="150"/>
      <c r="Y1060" s="150"/>
      <c r="Z1060" s="150"/>
      <c r="AA1060" s="150"/>
      <c r="CI1060" s="1"/>
    </row>
    <row r="1061" spans="1:87" x14ac:dyDescent="0.25">
      <c r="A1061" s="5" t="s">
        <v>408</v>
      </c>
      <c r="B1061" s="5" t="s">
        <v>434</v>
      </c>
      <c r="C1061" s="5" t="s">
        <v>901</v>
      </c>
      <c r="D1061" s="5" t="s">
        <v>482</v>
      </c>
      <c r="E1061" s="52">
        <f t="shared" ca="1" si="16"/>
        <v>23484</v>
      </c>
      <c r="F1061" s="5">
        <v>38</v>
      </c>
      <c r="G1061" s="50">
        <v>29327</v>
      </c>
      <c r="H1061" s="5">
        <v>352618</v>
      </c>
      <c r="I1061" s="50">
        <v>36222</v>
      </c>
      <c r="J1061" s="5" t="s">
        <v>858</v>
      </c>
      <c r="K1061" s="150"/>
      <c r="L1061" s="150"/>
      <c r="M1061" s="150"/>
      <c r="N1061" s="150"/>
      <c r="O1061" s="150"/>
      <c r="P1061" s="150"/>
      <c r="Q1061" s="150"/>
      <c r="R1061" s="150"/>
      <c r="S1061" s="150"/>
      <c r="T1061" s="150"/>
      <c r="U1061" s="150"/>
      <c r="V1061" s="150"/>
      <c r="W1061" s="150"/>
      <c r="X1061" s="150"/>
      <c r="Y1061" s="150"/>
      <c r="Z1061" s="150"/>
      <c r="AA1061" s="150"/>
      <c r="CI1061" s="1"/>
    </row>
    <row r="1062" spans="1:87" x14ac:dyDescent="0.25">
      <c r="A1062" s="5" t="s">
        <v>413</v>
      </c>
      <c r="B1062" s="5" t="s">
        <v>546</v>
      </c>
      <c r="C1062" s="5" t="s">
        <v>907</v>
      </c>
      <c r="D1062" s="5" t="s">
        <v>460</v>
      </c>
      <c r="E1062" s="52">
        <f t="shared" ca="1" si="16"/>
        <v>30984</v>
      </c>
      <c r="F1062" s="5">
        <v>31</v>
      </c>
      <c r="G1062" s="50">
        <v>31948</v>
      </c>
      <c r="H1062" s="5">
        <v>352613</v>
      </c>
      <c r="I1062" s="50">
        <v>39412</v>
      </c>
      <c r="J1062" s="5" t="s">
        <v>858</v>
      </c>
      <c r="K1062" s="150"/>
      <c r="L1062" s="150"/>
      <c r="M1062" s="150"/>
      <c r="N1062" s="150"/>
      <c r="O1062" s="150"/>
      <c r="P1062" s="150"/>
      <c r="Q1062" s="150"/>
      <c r="R1062" s="150"/>
      <c r="S1062" s="150"/>
      <c r="T1062" s="150"/>
      <c r="U1062" s="150"/>
      <c r="V1062" s="150"/>
      <c r="W1062" s="150"/>
      <c r="X1062" s="150"/>
      <c r="Y1062" s="150"/>
      <c r="Z1062" s="150"/>
      <c r="AA1062" s="150"/>
      <c r="CI1062" s="1"/>
    </row>
    <row r="1063" spans="1:87" x14ac:dyDescent="0.25">
      <c r="A1063" s="5" t="s">
        <v>454</v>
      </c>
      <c r="B1063" s="5" t="s">
        <v>471</v>
      </c>
      <c r="C1063" s="5" t="s">
        <v>922</v>
      </c>
      <c r="D1063" s="5" t="s">
        <v>460</v>
      </c>
      <c r="E1063" s="52">
        <f t="shared" ca="1" si="16"/>
        <v>22368</v>
      </c>
      <c r="F1063" s="5">
        <v>32</v>
      </c>
      <c r="G1063" s="50">
        <v>31332</v>
      </c>
      <c r="H1063" s="5">
        <v>562627</v>
      </c>
      <c r="I1063" s="50">
        <v>39426</v>
      </c>
      <c r="J1063" s="5" t="s">
        <v>858</v>
      </c>
      <c r="K1063" s="150"/>
      <c r="L1063" s="150"/>
      <c r="M1063" s="150"/>
      <c r="N1063" s="150"/>
      <c r="O1063" s="150"/>
      <c r="P1063" s="150"/>
      <c r="Q1063" s="150"/>
      <c r="R1063" s="150"/>
      <c r="S1063" s="150"/>
      <c r="T1063" s="150"/>
      <c r="U1063" s="150"/>
      <c r="V1063" s="150"/>
      <c r="W1063" s="150"/>
      <c r="X1063" s="150"/>
      <c r="Y1063" s="150"/>
      <c r="Z1063" s="150"/>
      <c r="AA1063" s="150"/>
      <c r="CI1063" s="1"/>
    </row>
    <row r="1064" spans="1:87" x14ac:dyDescent="0.25">
      <c r="A1064" s="5" t="s">
        <v>408</v>
      </c>
      <c r="B1064" s="5" t="s">
        <v>458</v>
      </c>
      <c r="C1064" s="5" t="s">
        <v>997</v>
      </c>
      <c r="D1064" s="5" t="s">
        <v>460</v>
      </c>
      <c r="E1064" s="52">
        <f t="shared" ca="1" si="16"/>
        <v>26208</v>
      </c>
      <c r="F1064" s="5">
        <v>31</v>
      </c>
      <c r="G1064" s="50">
        <v>31844</v>
      </c>
      <c r="H1064" s="5">
        <v>562630</v>
      </c>
      <c r="I1064" s="50">
        <v>39370</v>
      </c>
      <c r="J1064" s="5" t="s">
        <v>858</v>
      </c>
      <c r="K1064" s="150"/>
      <c r="L1064" s="150"/>
      <c r="M1064" s="150"/>
      <c r="N1064" s="150"/>
      <c r="O1064" s="150"/>
      <c r="P1064" s="150"/>
      <c r="Q1064" s="150"/>
      <c r="R1064" s="150"/>
      <c r="S1064" s="150"/>
      <c r="T1064" s="150"/>
      <c r="U1064" s="150"/>
      <c r="V1064" s="150"/>
      <c r="W1064" s="150"/>
      <c r="X1064" s="150"/>
      <c r="Y1064" s="150"/>
      <c r="Z1064" s="150"/>
      <c r="AA1064" s="150"/>
      <c r="CI1064" s="1"/>
    </row>
    <row r="1065" spans="1:87" x14ac:dyDescent="0.25">
      <c r="A1065" s="5" t="s">
        <v>408</v>
      </c>
      <c r="B1065" s="5" t="s">
        <v>500</v>
      </c>
      <c r="C1065" s="5" t="s">
        <v>913</v>
      </c>
      <c r="D1065" s="5" t="s">
        <v>460</v>
      </c>
      <c r="E1065" s="52">
        <f t="shared" ca="1" si="16"/>
        <v>18948</v>
      </c>
      <c r="F1065" s="5">
        <v>37</v>
      </c>
      <c r="G1065" s="50">
        <v>29777</v>
      </c>
      <c r="H1065" s="5">
        <v>352501</v>
      </c>
      <c r="I1065" s="50">
        <v>39107</v>
      </c>
      <c r="J1065" s="5" t="s">
        <v>858</v>
      </c>
      <c r="K1065" s="150"/>
      <c r="L1065" s="150"/>
      <c r="M1065" s="150"/>
      <c r="N1065" s="150"/>
      <c r="O1065" s="150"/>
      <c r="P1065" s="150"/>
      <c r="Q1065" s="150"/>
      <c r="R1065" s="150"/>
      <c r="S1065" s="150"/>
      <c r="T1065" s="150"/>
      <c r="U1065" s="150"/>
      <c r="V1065" s="150"/>
      <c r="W1065" s="150"/>
      <c r="X1065" s="150"/>
      <c r="Y1065" s="150"/>
      <c r="Z1065" s="150"/>
      <c r="AA1065" s="150"/>
      <c r="CI1065" s="1"/>
    </row>
    <row r="1066" spans="1:87" x14ac:dyDescent="0.25">
      <c r="A1066" s="5" t="s">
        <v>454</v>
      </c>
      <c r="B1066" s="5" t="s">
        <v>671</v>
      </c>
      <c r="C1066" s="5" t="s">
        <v>998</v>
      </c>
      <c r="D1066" s="5" t="s">
        <v>439</v>
      </c>
      <c r="E1066" s="52">
        <f t="shared" ca="1" si="16"/>
        <v>30456</v>
      </c>
      <c r="F1066" s="5">
        <v>30</v>
      </c>
      <c r="G1066" s="50">
        <v>32341</v>
      </c>
      <c r="H1066" s="5">
        <v>562648</v>
      </c>
      <c r="I1066" s="50">
        <v>39222</v>
      </c>
      <c r="J1066" s="5" t="s">
        <v>858</v>
      </c>
      <c r="K1066" s="150"/>
      <c r="L1066" s="150"/>
      <c r="M1066" s="150"/>
      <c r="N1066" s="150"/>
      <c r="O1066" s="150"/>
      <c r="P1066" s="150"/>
      <c r="Q1066" s="150"/>
      <c r="R1066" s="150"/>
      <c r="S1066" s="150"/>
      <c r="T1066" s="150"/>
      <c r="U1066" s="150"/>
      <c r="V1066" s="150"/>
      <c r="W1066" s="150"/>
      <c r="X1066" s="150"/>
      <c r="Y1066" s="150"/>
      <c r="Z1066" s="150"/>
      <c r="AA1066" s="150"/>
      <c r="CI1066" s="1"/>
    </row>
    <row r="1067" spans="1:87" x14ac:dyDescent="0.25">
      <c r="A1067" s="5" t="s">
        <v>408</v>
      </c>
      <c r="B1067" s="5" t="s">
        <v>614</v>
      </c>
      <c r="C1067" s="5" t="s">
        <v>835</v>
      </c>
      <c r="D1067" s="5" t="s">
        <v>470</v>
      </c>
      <c r="E1067" s="52">
        <f t="shared" ca="1" si="16"/>
        <v>27456</v>
      </c>
      <c r="F1067" s="5">
        <v>38</v>
      </c>
      <c r="G1067" s="50">
        <v>29277</v>
      </c>
      <c r="H1067" s="5">
        <v>562626</v>
      </c>
      <c r="I1067" s="50">
        <v>39337</v>
      </c>
      <c r="J1067" s="5" t="s">
        <v>858</v>
      </c>
      <c r="K1067" s="150"/>
      <c r="L1067" s="150"/>
      <c r="M1067" s="150"/>
      <c r="N1067" s="150"/>
      <c r="O1067" s="150"/>
      <c r="P1067" s="150"/>
      <c r="Q1067" s="150"/>
      <c r="R1067" s="150"/>
      <c r="S1067" s="150"/>
      <c r="T1067" s="150"/>
      <c r="U1067" s="150"/>
      <c r="V1067" s="150"/>
      <c r="W1067" s="150"/>
      <c r="X1067" s="150"/>
      <c r="Y1067" s="150"/>
      <c r="Z1067" s="150"/>
      <c r="AA1067" s="150"/>
      <c r="CI1067" s="1"/>
    </row>
    <row r="1068" spans="1:87" x14ac:dyDescent="0.25">
      <c r="A1068" s="5" t="s">
        <v>413</v>
      </c>
      <c r="B1068" s="5" t="s">
        <v>748</v>
      </c>
      <c r="C1068" s="5" t="s">
        <v>600</v>
      </c>
      <c r="D1068" s="5" t="s">
        <v>416</v>
      </c>
      <c r="E1068" s="52">
        <f t="shared" ca="1" si="16"/>
        <v>18540</v>
      </c>
      <c r="F1068" s="5">
        <v>40</v>
      </c>
      <c r="G1068" s="50">
        <v>28455</v>
      </c>
      <c r="H1068" s="5">
        <v>352642</v>
      </c>
      <c r="I1068" s="50">
        <v>39175</v>
      </c>
      <c r="J1068" s="5" t="s">
        <v>858</v>
      </c>
      <c r="K1068" s="150"/>
      <c r="L1068" s="150"/>
      <c r="M1068" s="150"/>
      <c r="N1068" s="150"/>
      <c r="O1068" s="150"/>
      <c r="P1068" s="150"/>
      <c r="Q1068" s="150"/>
      <c r="R1068" s="150"/>
      <c r="S1068" s="150"/>
      <c r="T1068" s="150"/>
      <c r="U1068" s="150"/>
      <c r="V1068" s="150"/>
      <c r="W1068" s="150"/>
      <c r="X1068" s="150"/>
      <c r="Y1068" s="150"/>
      <c r="Z1068" s="150"/>
      <c r="AA1068" s="150"/>
      <c r="CI1068" s="1"/>
    </row>
    <row r="1069" spans="1:87" x14ac:dyDescent="0.25">
      <c r="A1069" s="5" t="s">
        <v>413</v>
      </c>
      <c r="B1069" s="5" t="s">
        <v>185</v>
      </c>
      <c r="C1069" s="5" t="s">
        <v>907</v>
      </c>
      <c r="D1069" s="5" t="s">
        <v>416</v>
      </c>
      <c r="E1069" s="52">
        <f t="shared" ca="1" si="16"/>
        <v>18624</v>
      </c>
      <c r="F1069" s="5">
        <v>33</v>
      </c>
      <c r="G1069" s="50">
        <v>31215</v>
      </c>
      <c r="H1069" s="5">
        <v>352660</v>
      </c>
      <c r="I1069" s="50">
        <v>39129</v>
      </c>
      <c r="J1069" s="5" t="s">
        <v>858</v>
      </c>
      <c r="K1069" s="150"/>
      <c r="L1069" s="150"/>
      <c r="M1069" s="150"/>
      <c r="N1069" s="150"/>
      <c r="O1069" s="150"/>
      <c r="P1069" s="150"/>
      <c r="Q1069" s="150"/>
      <c r="R1069" s="150"/>
      <c r="S1069" s="150"/>
      <c r="T1069" s="150"/>
      <c r="U1069" s="150"/>
      <c r="V1069" s="150"/>
      <c r="W1069" s="150"/>
      <c r="X1069" s="150"/>
      <c r="Y1069" s="150"/>
      <c r="Z1069" s="150"/>
      <c r="AA1069" s="150"/>
      <c r="CI1069" s="1"/>
    </row>
    <row r="1070" spans="1:87" x14ac:dyDescent="0.25">
      <c r="A1070" s="5" t="s">
        <v>454</v>
      </c>
      <c r="B1070" s="5" t="s">
        <v>521</v>
      </c>
      <c r="C1070" s="5" t="s">
        <v>983</v>
      </c>
      <c r="D1070" s="5" t="s">
        <v>460</v>
      </c>
      <c r="E1070" s="52">
        <f t="shared" ca="1" si="16"/>
        <v>21780</v>
      </c>
      <c r="F1070" s="5">
        <v>31</v>
      </c>
      <c r="G1070" s="50">
        <v>31782</v>
      </c>
      <c r="H1070" s="5">
        <v>352667</v>
      </c>
      <c r="I1070" s="50">
        <v>39170</v>
      </c>
      <c r="J1070" s="5" t="s">
        <v>858</v>
      </c>
      <c r="K1070" s="150"/>
      <c r="L1070" s="150"/>
      <c r="M1070" s="150"/>
      <c r="N1070" s="150"/>
      <c r="O1070" s="150"/>
      <c r="P1070" s="150"/>
      <c r="Q1070" s="150"/>
      <c r="R1070" s="150"/>
      <c r="S1070" s="150"/>
      <c r="T1070" s="150"/>
      <c r="U1070" s="150"/>
      <c r="V1070" s="150"/>
      <c r="W1070" s="150"/>
      <c r="X1070" s="150"/>
      <c r="Y1070" s="150"/>
      <c r="Z1070" s="150"/>
      <c r="AA1070" s="150"/>
      <c r="CI1070" s="1"/>
    </row>
    <row r="1071" spans="1:87" x14ac:dyDescent="0.25">
      <c r="A1071" s="5" t="s">
        <v>408</v>
      </c>
      <c r="B1071" s="5" t="s">
        <v>625</v>
      </c>
      <c r="C1071" s="5" t="s">
        <v>542</v>
      </c>
      <c r="D1071" s="5" t="s">
        <v>868</v>
      </c>
      <c r="E1071" s="52">
        <f t="shared" ca="1" si="16"/>
        <v>31044</v>
      </c>
      <c r="F1071" s="5">
        <v>44</v>
      </c>
      <c r="G1071" s="50">
        <v>27171</v>
      </c>
      <c r="H1071" s="5">
        <v>562656</v>
      </c>
      <c r="I1071" s="50">
        <v>35160</v>
      </c>
      <c r="J1071" s="5" t="s">
        <v>858</v>
      </c>
      <c r="K1071" s="150"/>
      <c r="L1071" s="150"/>
      <c r="M1071" s="150"/>
      <c r="N1071" s="150"/>
      <c r="O1071" s="150"/>
      <c r="P1071" s="150"/>
      <c r="Q1071" s="150"/>
      <c r="R1071" s="150"/>
      <c r="S1071" s="150"/>
      <c r="T1071" s="150"/>
      <c r="U1071" s="150"/>
      <c r="V1071" s="150"/>
      <c r="W1071" s="150"/>
      <c r="X1071" s="150"/>
      <c r="Y1071" s="150"/>
      <c r="Z1071" s="150"/>
      <c r="AA1071" s="150"/>
      <c r="CI1071" s="1"/>
    </row>
    <row r="1072" spans="1:87" x14ac:dyDescent="0.25">
      <c r="A1072" s="5" t="s">
        <v>408</v>
      </c>
      <c r="B1072" s="5" t="s">
        <v>446</v>
      </c>
      <c r="C1072" s="5" t="s">
        <v>999</v>
      </c>
      <c r="D1072" s="5" t="s">
        <v>445</v>
      </c>
      <c r="E1072" s="52">
        <f t="shared" ca="1" si="16"/>
        <v>26316</v>
      </c>
      <c r="F1072" s="5">
        <v>42</v>
      </c>
      <c r="G1072" s="50">
        <v>27679</v>
      </c>
      <c r="H1072" s="5">
        <v>352650</v>
      </c>
      <c r="I1072" s="50">
        <v>35219</v>
      </c>
      <c r="J1072" s="5" t="s">
        <v>858</v>
      </c>
      <c r="K1072" s="150"/>
      <c r="L1072" s="150"/>
      <c r="M1072" s="150"/>
      <c r="N1072" s="150"/>
      <c r="O1072" s="150"/>
      <c r="P1072" s="150"/>
      <c r="Q1072" s="150"/>
      <c r="R1072" s="150"/>
      <c r="S1072" s="150"/>
      <c r="T1072" s="150"/>
      <c r="U1072" s="150"/>
      <c r="V1072" s="150"/>
      <c r="W1072" s="150"/>
      <c r="X1072" s="150"/>
      <c r="Y1072" s="150"/>
      <c r="Z1072" s="150"/>
      <c r="AA1072" s="150"/>
      <c r="CI1072" s="1"/>
    </row>
    <row r="1073" spans="1:87" x14ac:dyDescent="0.25">
      <c r="A1073" s="5" t="s">
        <v>413</v>
      </c>
      <c r="B1073" s="5" t="s">
        <v>730</v>
      </c>
      <c r="C1073" s="5" t="s">
        <v>175</v>
      </c>
      <c r="D1073" s="5" t="s">
        <v>460</v>
      </c>
      <c r="E1073" s="52">
        <f t="shared" ca="1" si="16"/>
        <v>28272</v>
      </c>
      <c r="F1073" s="5">
        <v>40</v>
      </c>
      <c r="G1073" s="50">
        <v>28663</v>
      </c>
      <c r="H1073" s="5">
        <v>562635</v>
      </c>
      <c r="I1073" s="50">
        <v>39167</v>
      </c>
      <c r="J1073" s="5" t="s">
        <v>858</v>
      </c>
      <c r="K1073" s="150"/>
      <c r="L1073" s="150"/>
      <c r="M1073" s="150"/>
      <c r="N1073" s="150"/>
      <c r="O1073" s="150"/>
      <c r="P1073" s="150"/>
      <c r="Q1073" s="150"/>
      <c r="R1073" s="150"/>
      <c r="S1073" s="150"/>
      <c r="T1073" s="150"/>
      <c r="U1073" s="150"/>
      <c r="V1073" s="150"/>
      <c r="W1073" s="150"/>
      <c r="X1073" s="150"/>
      <c r="Y1073" s="150"/>
      <c r="Z1073" s="150"/>
      <c r="AA1073" s="150"/>
      <c r="CI1073" s="1"/>
    </row>
    <row r="1074" spans="1:87" x14ac:dyDescent="0.25">
      <c r="A1074" s="5" t="s">
        <v>408</v>
      </c>
      <c r="B1074" s="5" t="s">
        <v>578</v>
      </c>
      <c r="C1074" s="5" t="s">
        <v>629</v>
      </c>
      <c r="D1074" s="5" t="s">
        <v>473</v>
      </c>
      <c r="E1074" s="52">
        <f t="shared" ca="1" si="16"/>
        <v>30552</v>
      </c>
      <c r="F1074" s="5">
        <v>35</v>
      </c>
      <c r="G1074" s="50">
        <v>30566</v>
      </c>
      <c r="H1074" s="5">
        <v>562658</v>
      </c>
      <c r="I1074" s="50">
        <v>39108</v>
      </c>
      <c r="J1074" s="5" t="s">
        <v>858</v>
      </c>
      <c r="K1074" s="150"/>
      <c r="L1074" s="150"/>
      <c r="M1074" s="150"/>
      <c r="N1074" s="150"/>
      <c r="O1074" s="150"/>
      <c r="P1074" s="150"/>
      <c r="Q1074" s="150"/>
      <c r="R1074" s="150"/>
      <c r="S1074" s="150"/>
      <c r="T1074" s="150"/>
      <c r="U1074" s="150"/>
      <c r="V1074" s="150"/>
      <c r="W1074" s="150"/>
      <c r="X1074" s="150"/>
      <c r="Y1074" s="150"/>
      <c r="Z1074" s="150"/>
      <c r="AA1074" s="150"/>
      <c r="CI1074" s="1"/>
    </row>
    <row r="1075" spans="1:87" x14ac:dyDescent="0.25">
      <c r="A1075" s="5" t="s">
        <v>413</v>
      </c>
      <c r="B1075" s="5" t="s">
        <v>817</v>
      </c>
      <c r="C1075" s="5" t="s">
        <v>1000</v>
      </c>
      <c r="D1075" s="5" t="s">
        <v>473</v>
      </c>
      <c r="E1075" s="52">
        <f t="shared" ca="1" si="16"/>
        <v>19152</v>
      </c>
      <c r="F1075" s="5">
        <v>34</v>
      </c>
      <c r="G1075" s="50">
        <v>30822</v>
      </c>
      <c r="H1075" s="5">
        <v>562657</v>
      </c>
      <c r="I1075" s="50">
        <v>39362</v>
      </c>
      <c r="J1075" s="5" t="s">
        <v>858</v>
      </c>
      <c r="K1075" s="150"/>
      <c r="L1075" s="150"/>
      <c r="M1075" s="150"/>
      <c r="N1075" s="150"/>
      <c r="O1075" s="150"/>
      <c r="P1075" s="150"/>
      <c r="Q1075" s="150"/>
      <c r="R1075" s="150"/>
      <c r="S1075" s="150"/>
      <c r="T1075" s="150"/>
      <c r="U1075" s="150"/>
      <c r="V1075" s="150"/>
      <c r="W1075" s="150"/>
      <c r="X1075" s="150"/>
      <c r="Y1075" s="150"/>
      <c r="Z1075" s="150"/>
      <c r="AA1075" s="150"/>
      <c r="CI1075" s="1"/>
    </row>
    <row r="1076" spans="1:87" x14ac:dyDescent="0.25">
      <c r="A1076" s="5" t="s">
        <v>454</v>
      </c>
      <c r="B1076" s="5" t="s">
        <v>479</v>
      </c>
      <c r="C1076" s="5" t="s">
        <v>523</v>
      </c>
      <c r="D1076" s="5" t="s">
        <v>460</v>
      </c>
      <c r="E1076" s="52">
        <f t="shared" ca="1" si="16"/>
        <v>25524</v>
      </c>
      <c r="F1076" s="5">
        <v>34</v>
      </c>
      <c r="G1076" s="50">
        <v>30867</v>
      </c>
      <c r="H1076" s="5">
        <v>352679</v>
      </c>
      <c r="I1076" s="50">
        <v>39424</v>
      </c>
      <c r="J1076" s="5" t="s">
        <v>858</v>
      </c>
      <c r="K1076" s="150"/>
      <c r="L1076" s="150"/>
      <c r="M1076" s="150"/>
      <c r="N1076" s="150"/>
      <c r="O1076" s="150"/>
      <c r="P1076" s="150"/>
      <c r="Q1076" s="150"/>
      <c r="R1076" s="150"/>
      <c r="S1076" s="150"/>
      <c r="T1076" s="150"/>
      <c r="U1076" s="150"/>
      <c r="V1076" s="150"/>
      <c r="W1076" s="150"/>
      <c r="X1076" s="150"/>
      <c r="Y1076" s="150"/>
      <c r="Z1076" s="150"/>
      <c r="AA1076" s="150"/>
      <c r="CI1076" s="1"/>
    </row>
    <row r="1077" spans="1:87" x14ac:dyDescent="0.25">
      <c r="A1077" s="5" t="s">
        <v>413</v>
      </c>
      <c r="B1077" s="5" t="s">
        <v>667</v>
      </c>
      <c r="C1077" s="5" t="s">
        <v>993</v>
      </c>
      <c r="D1077" s="5" t="s">
        <v>460</v>
      </c>
      <c r="E1077" s="52">
        <f t="shared" ca="1" si="16"/>
        <v>30984</v>
      </c>
      <c r="F1077" s="5">
        <v>33</v>
      </c>
      <c r="G1077" s="50">
        <v>31109</v>
      </c>
      <c r="H1077" s="5">
        <v>562665</v>
      </c>
      <c r="I1077" s="50">
        <v>39396</v>
      </c>
      <c r="J1077" s="5" t="s">
        <v>858</v>
      </c>
      <c r="K1077" s="150"/>
      <c r="L1077" s="150"/>
      <c r="M1077" s="150"/>
      <c r="N1077" s="150"/>
      <c r="O1077" s="150"/>
      <c r="P1077" s="150"/>
      <c r="Q1077" s="150"/>
      <c r="R1077" s="150"/>
      <c r="S1077" s="150"/>
      <c r="T1077" s="150"/>
      <c r="U1077" s="150"/>
      <c r="V1077" s="150"/>
      <c r="W1077" s="150"/>
      <c r="X1077" s="150"/>
      <c r="Y1077" s="150"/>
      <c r="Z1077" s="150"/>
      <c r="AA1077" s="150"/>
      <c r="CI1077" s="1"/>
    </row>
    <row r="1078" spans="1:87" x14ac:dyDescent="0.25">
      <c r="A1078" s="5" t="s">
        <v>408</v>
      </c>
      <c r="B1078" s="5" t="s">
        <v>521</v>
      </c>
      <c r="C1078" s="5" t="s">
        <v>1001</v>
      </c>
      <c r="D1078" s="5" t="s">
        <v>460</v>
      </c>
      <c r="E1078" s="52">
        <f t="shared" ca="1" si="16"/>
        <v>28596</v>
      </c>
      <c r="F1078" s="5">
        <v>37</v>
      </c>
      <c r="G1078" s="50">
        <v>29681</v>
      </c>
      <c r="H1078" s="5">
        <v>562654</v>
      </c>
      <c r="I1078" s="50">
        <v>39306</v>
      </c>
      <c r="J1078" s="5" t="s">
        <v>858</v>
      </c>
      <c r="K1078" s="150"/>
      <c r="L1078" s="150"/>
      <c r="M1078" s="150"/>
      <c r="N1078" s="150"/>
      <c r="O1078" s="150"/>
      <c r="P1078" s="150"/>
      <c r="Q1078" s="150"/>
      <c r="R1078" s="150"/>
      <c r="S1078" s="150"/>
      <c r="T1078" s="150"/>
      <c r="U1078" s="150"/>
      <c r="V1078" s="150"/>
      <c r="W1078" s="150"/>
      <c r="X1078" s="150"/>
      <c r="Y1078" s="150"/>
      <c r="Z1078" s="150"/>
      <c r="AA1078" s="150"/>
      <c r="CI1078" s="1"/>
    </row>
    <row r="1079" spans="1:87" x14ac:dyDescent="0.25">
      <c r="A1079" s="5" t="s">
        <v>413</v>
      </c>
      <c r="B1079" s="5" t="s">
        <v>476</v>
      </c>
      <c r="C1079" s="5" t="s">
        <v>1002</v>
      </c>
      <c r="D1079" s="5" t="s">
        <v>411</v>
      </c>
      <c r="E1079" s="52">
        <f t="shared" ca="1" si="16"/>
        <v>20532</v>
      </c>
      <c r="F1079" s="5">
        <v>47</v>
      </c>
      <c r="G1079" s="50">
        <v>26104</v>
      </c>
      <c r="H1079" s="5">
        <v>352637</v>
      </c>
      <c r="I1079" s="50">
        <v>35214</v>
      </c>
      <c r="J1079" s="5" t="s">
        <v>918</v>
      </c>
      <c r="K1079" s="150"/>
      <c r="L1079" s="150"/>
      <c r="M1079" s="150"/>
      <c r="N1079" s="150"/>
      <c r="O1079" s="150"/>
      <c r="P1079" s="150"/>
      <c r="Q1079" s="150"/>
      <c r="R1079" s="150"/>
      <c r="S1079" s="150"/>
      <c r="T1079" s="150"/>
      <c r="U1079" s="150"/>
      <c r="V1079" s="150"/>
      <c r="W1079" s="150"/>
      <c r="X1079" s="150"/>
      <c r="Y1079" s="150"/>
      <c r="Z1079" s="150"/>
      <c r="AA1079" s="150"/>
      <c r="CI1079" s="1"/>
    </row>
    <row r="1080" spans="1:87" x14ac:dyDescent="0.25">
      <c r="A1080" s="5" t="s">
        <v>413</v>
      </c>
      <c r="B1080" s="5" t="s">
        <v>648</v>
      </c>
      <c r="C1080" s="5" t="s">
        <v>849</v>
      </c>
      <c r="D1080" s="5" t="s">
        <v>416</v>
      </c>
      <c r="E1080" s="52">
        <f t="shared" ca="1" si="16"/>
        <v>24948</v>
      </c>
      <c r="F1080" s="5">
        <v>32</v>
      </c>
      <c r="G1080" s="50">
        <v>31561</v>
      </c>
      <c r="H1080" s="5">
        <v>352690</v>
      </c>
      <c r="I1080" s="50">
        <v>39411</v>
      </c>
      <c r="J1080" s="5" t="s">
        <v>858</v>
      </c>
      <c r="K1080" s="150"/>
      <c r="L1080" s="150"/>
      <c r="M1080" s="150"/>
      <c r="N1080" s="150"/>
      <c r="O1080" s="150"/>
      <c r="P1080" s="150"/>
      <c r="Q1080" s="150"/>
      <c r="R1080" s="150"/>
      <c r="S1080" s="150"/>
      <c r="T1080" s="150"/>
      <c r="U1080" s="150"/>
      <c r="V1080" s="150"/>
      <c r="W1080" s="150"/>
      <c r="X1080" s="150"/>
      <c r="Y1080" s="150"/>
      <c r="Z1080" s="150"/>
      <c r="AA1080" s="150"/>
      <c r="CI1080" s="1"/>
    </row>
    <row r="1081" spans="1:87" x14ac:dyDescent="0.25">
      <c r="A1081" s="5" t="s">
        <v>413</v>
      </c>
      <c r="B1081" s="5" t="s">
        <v>534</v>
      </c>
      <c r="C1081" s="5" t="s">
        <v>896</v>
      </c>
      <c r="D1081" s="5" t="s">
        <v>416</v>
      </c>
      <c r="E1081" s="52">
        <f t="shared" ca="1" si="16"/>
        <v>26124</v>
      </c>
      <c r="F1081" s="5">
        <v>44</v>
      </c>
      <c r="G1081" s="50">
        <v>27248</v>
      </c>
      <c r="H1081" s="5">
        <v>562692</v>
      </c>
      <c r="I1081" s="50">
        <v>39424</v>
      </c>
      <c r="J1081" s="5" t="s">
        <v>858</v>
      </c>
      <c r="K1081" s="150"/>
      <c r="L1081" s="150"/>
      <c r="M1081" s="150"/>
      <c r="N1081" s="150"/>
      <c r="O1081" s="150"/>
      <c r="P1081" s="150"/>
      <c r="Q1081" s="150"/>
      <c r="R1081" s="150"/>
      <c r="S1081" s="150"/>
      <c r="T1081" s="150"/>
      <c r="U1081" s="150"/>
      <c r="V1081" s="150"/>
      <c r="W1081" s="150"/>
      <c r="X1081" s="150"/>
      <c r="Y1081" s="150"/>
      <c r="Z1081" s="150"/>
      <c r="AA1081" s="150"/>
      <c r="CI1081" s="1"/>
    </row>
    <row r="1082" spans="1:87" x14ac:dyDescent="0.25">
      <c r="A1082" s="5" t="s">
        <v>408</v>
      </c>
      <c r="B1082" s="5" t="s">
        <v>681</v>
      </c>
      <c r="C1082" s="5" t="s">
        <v>862</v>
      </c>
      <c r="D1082" s="5" t="s">
        <v>439</v>
      </c>
      <c r="E1082" s="52">
        <f t="shared" ca="1" si="16"/>
        <v>22212</v>
      </c>
      <c r="F1082" s="5">
        <v>34</v>
      </c>
      <c r="G1082" s="50">
        <v>30792</v>
      </c>
      <c r="H1082" s="5">
        <v>352670</v>
      </c>
      <c r="I1082" s="50">
        <v>39347</v>
      </c>
      <c r="J1082" s="5" t="s">
        <v>858</v>
      </c>
      <c r="K1082" s="150"/>
      <c r="L1082" s="150"/>
      <c r="M1082" s="150"/>
      <c r="N1082" s="150"/>
      <c r="O1082" s="150"/>
      <c r="P1082" s="150"/>
      <c r="Q1082" s="150"/>
      <c r="R1082" s="150"/>
      <c r="S1082" s="150"/>
      <c r="T1082" s="150"/>
      <c r="U1082" s="150"/>
      <c r="V1082" s="150"/>
      <c r="W1082" s="150"/>
      <c r="X1082" s="150"/>
      <c r="Y1082" s="150"/>
      <c r="Z1082" s="150"/>
      <c r="AA1082" s="150"/>
      <c r="CI1082" s="1"/>
    </row>
    <row r="1083" spans="1:87" x14ac:dyDescent="0.25">
      <c r="A1083" s="5" t="s">
        <v>454</v>
      </c>
      <c r="B1083" s="5" t="s">
        <v>517</v>
      </c>
      <c r="C1083" s="5" t="s">
        <v>984</v>
      </c>
      <c r="D1083" s="5" t="s">
        <v>460</v>
      </c>
      <c r="E1083" s="52">
        <f t="shared" ca="1" si="16"/>
        <v>18768</v>
      </c>
      <c r="F1083" s="5">
        <v>32</v>
      </c>
      <c r="G1083" s="50">
        <v>31531</v>
      </c>
      <c r="H1083" s="5">
        <v>352671</v>
      </c>
      <c r="I1083" s="50">
        <v>39123</v>
      </c>
      <c r="J1083" s="5" t="s">
        <v>858</v>
      </c>
      <c r="K1083" s="150"/>
      <c r="L1083" s="150"/>
      <c r="M1083" s="150"/>
      <c r="N1083" s="150"/>
      <c r="O1083" s="150"/>
      <c r="P1083" s="150"/>
      <c r="Q1083" s="150"/>
      <c r="R1083" s="150"/>
      <c r="S1083" s="150"/>
      <c r="T1083" s="150"/>
      <c r="U1083" s="150"/>
      <c r="V1083" s="150"/>
      <c r="W1083" s="150"/>
      <c r="X1083" s="150"/>
      <c r="Y1083" s="150"/>
      <c r="Z1083" s="150"/>
      <c r="AA1083" s="150"/>
      <c r="CI1083" s="1"/>
    </row>
    <row r="1084" spans="1:87" x14ac:dyDescent="0.25">
      <c r="A1084" s="5" t="s">
        <v>454</v>
      </c>
      <c r="B1084" s="5" t="s">
        <v>479</v>
      </c>
      <c r="C1084" s="5" t="s">
        <v>1003</v>
      </c>
      <c r="D1084" s="5" t="s">
        <v>460</v>
      </c>
      <c r="E1084" s="52">
        <f t="shared" ca="1" si="16"/>
        <v>25884</v>
      </c>
      <c r="F1084" s="5">
        <v>30</v>
      </c>
      <c r="G1084" s="50">
        <v>32091</v>
      </c>
      <c r="H1084" s="5">
        <v>352704</v>
      </c>
      <c r="I1084" s="50">
        <v>39237</v>
      </c>
      <c r="J1084" s="5" t="s">
        <v>858</v>
      </c>
      <c r="K1084" s="150"/>
      <c r="L1084" s="150"/>
      <c r="M1084" s="150"/>
      <c r="N1084" s="150"/>
      <c r="O1084" s="150"/>
      <c r="P1084" s="150"/>
      <c r="Q1084" s="150"/>
      <c r="R1084" s="150"/>
      <c r="S1084" s="150"/>
      <c r="T1084" s="150"/>
      <c r="U1084" s="150"/>
      <c r="V1084" s="150"/>
      <c r="W1084" s="150"/>
      <c r="X1084" s="150"/>
      <c r="Y1084" s="150"/>
      <c r="Z1084" s="150"/>
      <c r="AA1084" s="150"/>
      <c r="CI1084" s="1"/>
    </row>
    <row r="1085" spans="1:87" x14ac:dyDescent="0.25">
      <c r="A1085" s="5" t="s">
        <v>454</v>
      </c>
      <c r="B1085" s="5" t="s">
        <v>550</v>
      </c>
      <c r="C1085" s="5" t="s">
        <v>893</v>
      </c>
      <c r="D1085" s="5" t="s">
        <v>416</v>
      </c>
      <c r="E1085" s="52">
        <f t="shared" ca="1" si="16"/>
        <v>27972</v>
      </c>
      <c r="F1085" s="5">
        <v>32</v>
      </c>
      <c r="G1085" s="50">
        <v>31646</v>
      </c>
      <c r="H1085" s="5">
        <v>352683</v>
      </c>
      <c r="I1085" s="50">
        <v>39219</v>
      </c>
      <c r="J1085" s="5" t="s">
        <v>858</v>
      </c>
      <c r="K1085" s="150"/>
      <c r="L1085" s="150"/>
      <c r="M1085" s="150"/>
      <c r="N1085" s="150"/>
      <c r="O1085" s="150"/>
      <c r="P1085" s="150"/>
      <c r="Q1085" s="150"/>
      <c r="R1085" s="150"/>
      <c r="S1085" s="150"/>
      <c r="T1085" s="150"/>
      <c r="U1085" s="150"/>
      <c r="V1085" s="150"/>
      <c r="W1085" s="150"/>
      <c r="X1085" s="150"/>
      <c r="Y1085" s="150"/>
      <c r="Z1085" s="150"/>
      <c r="AA1085" s="150"/>
      <c r="CI1085" s="1"/>
    </row>
    <row r="1086" spans="1:87" x14ac:dyDescent="0.25">
      <c r="A1086" s="5" t="s">
        <v>413</v>
      </c>
      <c r="B1086" s="5" t="s">
        <v>483</v>
      </c>
      <c r="C1086" s="5" t="s">
        <v>640</v>
      </c>
      <c r="D1086" s="5" t="s">
        <v>411</v>
      </c>
      <c r="E1086" s="52">
        <f t="shared" ca="1" si="16"/>
        <v>28140</v>
      </c>
      <c r="F1086" s="5">
        <v>39</v>
      </c>
      <c r="G1086" s="50">
        <v>28849</v>
      </c>
      <c r="H1086" s="5">
        <v>562647</v>
      </c>
      <c r="I1086" s="50">
        <v>39236</v>
      </c>
      <c r="J1086" s="5" t="s">
        <v>858</v>
      </c>
      <c r="K1086" s="150"/>
      <c r="L1086" s="150"/>
      <c r="M1086" s="150"/>
      <c r="N1086" s="150"/>
      <c r="O1086" s="150"/>
      <c r="P1086" s="150"/>
      <c r="Q1086" s="150"/>
      <c r="R1086" s="150"/>
      <c r="S1086" s="150"/>
      <c r="T1086" s="150"/>
      <c r="U1086" s="150"/>
      <c r="V1086" s="150"/>
      <c r="W1086" s="150"/>
      <c r="X1086" s="150"/>
      <c r="Y1086" s="150"/>
      <c r="Z1086" s="150"/>
      <c r="AA1086" s="150"/>
      <c r="CI1086" s="1"/>
    </row>
    <row r="1087" spans="1:87" x14ac:dyDescent="0.25">
      <c r="A1087" s="5" t="s">
        <v>413</v>
      </c>
      <c r="B1087" s="5" t="s">
        <v>481</v>
      </c>
      <c r="C1087" s="5" t="s">
        <v>986</v>
      </c>
      <c r="D1087" s="5" t="s">
        <v>439</v>
      </c>
      <c r="E1087" s="52">
        <f t="shared" ca="1" si="16"/>
        <v>27744</v>
      </c>
      <c r="F1087" s="5">
        <v>31</v>
      </c>
      <c r="G1087" s="50">
        <v>31754</v>
      </c>
      <c r="H1087" s="5">
        <v>562720</v>
      </c>
      <c r="I1087" s="50">
        <v>39207</v>
      </c>
      <c r="J1087" s="5" t="s">
        <v>858</v>
      </c>
      <c r="K1087" s="150"/>
      <c r="L1087" s="150"/>
      <c r="M1087" s="150"/>
      <c r="N1087" s="150"/>
      <c r="O1087" s="150"/>
      <c r="P1087" s="150"/>
      <c r="Q1087" s="150"/>
      <c r="R1087" s="150"/>
      <c r="S1087" s="150"/>
      <c r="T1087" s="150"/>
      <c r="U1087" s="150"/>
      <c r="V1087" s="150"/>
      <c r="W1087" s="150"/>
      <c r="X1087" s="150"/>
      <c r="Y1087" s="150"/>
      <c r="Z1087" s="150"/>
      <c r="AA1087" s="150"/>
      <c r="CI1087" s="1"/>
    </row>
    <row r="1088" spans="1:87" x14ac:dyDescent="0.25">
      <c r="A1088" s="5" t="s">
        <v>408</v>
      </c>
      <c r="B1088" s="5" t="s">
        <v>452</v>
      </c>
      <c r="C1088" s="5" t="s">
        <v>870</v>
      </c>
      <c r="D1088" s="5" t="s">
        <v>416</v>
      </c>
      <c r="E1088" s="52">
        <f t="shared" ca="1" si="16"/>
        <v>27948</v>
      </c>
      <c r="F1088" s="5">
        <v>37</v>
      </c>
      <c r="G1088" s="50">
        <v>29802</v>
      </c>
      <c r="H1088" s="5">
        <v>352731</v>
      </c>
      <c r="I1088" s="50">
        <v>39426</v>
      </c>
      <c r="J1088" s="5" t="s">
        <v>858</v>
      </c>
      <c r="K1088" s="150"/>
      <c r="L1088" s="150"/>
      <c r="M1088" s="150"/>
      <c r="N1088" s="150"/>
      <c r="O1088" s="150"/>
      <c r="P1088" s="150"/>
      <c r="Q1088" s="150"/>
      <c r="R1088" s="150"/>
      <c r="S1088" s="150"/>
      <c r="T1088" s="150"/>
      <c r="U1088" s="150"/>
      <c r="V1088" s="150"/>
      <c r="W1088" s="150"/>
      <c r="X1088" s="150"/>
      <c r="Y1088" s="150"/>
      <c r="Z1088" s="150"/>
      <c r="AA1088" s="150"/>
      <c r="CI1088" s="1"/>
    </row>
    <row r="1089" spans="1:87" x14ac:dyDescent="0.25">
      <c r="A1089" s="5" t="s">
        <v>454</v>
      </c>
      <c r="B1089" s="5" t="s">
        <v>766</v>
      </c>
      <c r="C1089" s="5" t="s">
        <v>847</v>
      </c>
      <c r="D1089" s="5" t="s">
        <v>416</v>
      </c>
      <c r="E1089" s="52">
        <f t="shared" ca="1" si="16"/>
        <v>24588</v>
      </c>
      <c r="F1089" s="5">
        <v>33</v>
      </c>
      <c r="G1089" s="50">
        <v>31302</v>
      </c>
      <c r="H1089" s="5">
        <v>562732</v>
      </c>
      <c r="I1089" s="50">
        <v>39090</v>
      </c>
      <c r="J1089" s="5" t="s">
        <v>858</v>
      </c>
      <c r="K1089" s="150"/>
      <c r="L1089" s="150"/>
      <c r="M1089" s="150"/>
      <c r="N1089" s="150"/>
      <c r="O1089" s="150"/>
      <c r="P1089" s="150"/>
      <c r="Q1089" s="150"/>
      <c r="R1089" s="150"/>
      <c r="S1089" s="150"/>
      <c r="T1089" s="150"/>
      <c r="U1089" s="150"/>
      <c r="V1089" s="150"/>
      <c r="W1089" s="150"/>
      <c r="X1089" s="150"/>
      <c r="Y1089" s="150"/>
      <c r="Z1089" s="150"/>
      <c r="AA1089" s="150"/>
      <c r="CI1089" s="1"/>
    </row>
    <row r="1090" spans="1:87" x14ac:dyDescent="0.25">
      <c r="A1090" s="5" t="s">
        <v>454</v>
      </c>
      <c r="B1090" s="5" t="s">
        <v>517</v>
      </c>
      <c r="C1090" s="5" t="s">
        <v>847</v>
      </c>
      <c r="D1090" s="5" t="s">
        <v>958</v>
      </c>
      <c r="E1090" s="52">
        <f t="shared" ca="1" si="16"/>
        <v>23388</v>
      </c>
      <c r="F1090" s="5">
        <v>34</v>
      </c>
      <c r="G1090" s="50">
        <v>30807</v>
      </c>
      <c r="H1090" s="5">
        <v>562737</v>
      </c>
      <c r="I1090" s="50">
        <v>36668</v>
      </c>
      <c r="J1090" s="5" t="s">
        <v>858</v>
      </c>
      <c r="K1090" s="150"/>
      <c r="L1090" s="150"/>
      <c r="M1090" s="150"/>
      <c r="N1090" s="150"/>
      <c r="O1090" s="150"/>
      <c r="P1090" s="150"/>
      <c r="Q1090" s="150"/>
      <c r="R1090" s="150"/>
      <c r="S1090" s="150"/>
      <c r="T1090" s="150"/>
      <c r="U1090" s="150"/>
      <c r="V1090" s="150"/>
      <c r="W1090" s="150"/>
      <c r="X1090" s="150"/>
      <c r="Y1090" s="150"/>
      <c r="Z1090" s="150"/>
      <c r="AA1090" s="150"/>
      <c r="CI1090" s="1"/>
    </row>
    <row r="1091" spans="1:87" x14ac:dyDescent="0.25">
      <c r="A1091" s="5" t="s">
        <v>408</v>
      </c>
      <c r="B1091" s="5" t="s">
        <v>748</v>
      </c>
      <c r="C1091" s="5" t="s">
        <v>1004</v>
      </c>
      <c r="D1091" s="5" t="s">
        <v>416</v>
      </c>
      <c r="E1091" s="52">
        <f t="shared" ca="1" si="16"/>
        <v>30444</v>
      </c>
      <c r="F1091" s="5">
        <v>31</v>
      </c>
      <c r="G1091" s="50">
        <v>31723</v>
      </c>
      <c r="H1091" s="5">
        <v>352738</v>
      </c>
      <c r="I1091" s="50">
        <v>36689</v>
      </c>
      <c r="J1091" s="5" t="s">
        <v>858</v>
      </c>
      <c r="K1091" s="150"/>
      <c r="L1091" s="150"/>
      <c r="M1091" s="150"/>
      <c r="N1091" s="150"/>
      <c r="O1091" s="150"/>
      <c r="P1091" s="150"/>
      <c r="Q1091" s="150"/>
      <c r="R1091" s="150"/>
      <c r="S1091" s="150"/>
      <c r="T1091" s="150"/>
      <c r="U1091" s="150"/>
      <c r="V1091" s="150"/>
      <c r="W1091" s="150"/>
      <c r="X1091" s="150"/>
      <c r="Y1091" s="150"/>
      <c r="Z1091" s="150"/>
      <c r="AA1091" s="150"/>
      <c r="CI1091" s="1"/>
    </row>
    <row r="1092" spans="1:87" x14ac:dyDescent="0.25">
      <c r="A1092" s="5" t="s">
        <v>454</v>
      </c>
      <c r="B1092" s="5" t="s">
        <v>667</v>
      </c>
      <c r="C1092" s="5" t="s">
        <v>1005</v>
      </c>
      <c r="D1092" s="5" t="s">
        <v>439</v>
      </c>
      <c r="E1092" s="52">
        <f t="shared" ca="1" si="16"/>
        <v>19968</v>
      </c>
      <c r="F1092" s="5">
        <v>31</v>
      </c>
      <c r="G1092" s="50">
        <v>31875</v>
      </c>
      <c r="H1092" s="5">
        <v>352744</v>
      </c>
      <c r="I1092" s="50">
        <v>36649</v>
      </c>
      <c r="J1092" s="5" t="s">
        <v>858</v>
      </c>
      <c r="K1092" s="150"/>
      <c r="L1092" s="150"/>
      <c r="M1092" s="150"/>
      <c r="N1092" s="150"/>
      <c r="O1092" s="150"/>
      <c r="P1092" s="150"/>
      <c r="Q1092" s="150"/>
      <c r="R1092" s="150"/>
      <c r="S1092" s="150"/>
      <c r="T1092" s="150"/>
      <c r="U1092" s="150"/>
      <c r="V1092" s="150"/>
      <c r="W1092" s="150"/>
      <c r="X1092" s="150"/>
      <c r="Y1092" s="150"/>
      <c r="Z1092" s="150"/>
      <c r="AA1092" s="150"/>
      <c r="CI1092" s="1"/>
    </row>
    <row r="1093" spans="1:87" x14ac:dyDescent="0.25">
      <c r="A1093" s="5" t="s">
        <v>408</v>
      </c>
      <c r="B1093" s="5" t="s">
        <v>646</v>
      </c>
      <c r="C1093" s="5" t="s">
        <v>715</v>
      </c>
      <c r="D1093" s="5" t="s">
        <v>668</v>
      </c>
      <c r="E1093" s="52">
        <f t="shared" ca="1" si="16"/>
        <v>27600</v>
      </c>
      <c r="F1093" s="5">
        <v>43</v>
      </c>
      <c r="G1093" s="50">
        <v>27371</v>
      </c>
      <c r="H1093" s="5">
        <v>352747</v>
      </c>
      <c r="I1093" s="50">
        <v>36885</v>
      </c>
      <c r="J1093" s="5" t="s">
        <v>858</v>
      </c>
      <c r="K1093" s="150"/>
      <c r="L1093" s="150"/>
      <c r="M1093" s="150"/>
      <c r="N1093" s="150"/>
      <c r="O1093" s="150"/>
      <c r="P1093" s="150"/>
      <c r="Q1093" s="150"/>
      <c r="R1093" s="150"/>
      <c r="S1093" s="150"/>
      <c r="T1093" s="150"/>
      <c r="U1093" s="150"/>
      <c r="V1093" s="150"/>
      <c r="W1093" s="150"/>
      <c r="X1093" s="150"/>
      <c r="Y1093" s="150"/>
      <c r="Z1093" s="150"/>
      <c r="AA1093" s="150"/>
      <c r="CI1093" s="1"/>
    </row>
    <row r="1094" spans="1:87" x14ac:dyDescent="0.25">
      <c r="A1094" s="5" t="s">
        <v>408</v>
      </c>
      <c r="B1094" s="5" t="s">
        <v>467</v>
      </c>
      <c r="C1094" s="5" t="s">
        <v>1006</v>
      </c>
      <c r="D1094" s="5" t="s">
        <v>416</v>
      </c>
      <c r="E1094" s="52">
        <f t="shared" ca="1" si="16"/>
        <v>26628</v>
      </c>
      <c r="F1094" s="5">
        <v>30</v>
      </c>
      <c r="G1094" s="50">
        <v>32328</v>
      </c>
      <c r="H1094" s="5">
        <v>562748</v>
      </c>
      <c r="I1094" s="50">
        <v>36719</v>
      </c>
      <c r="J1094" s="5" t="s">
        <v>858</v>
      </c>
      <c r="K1094" s="150"/>
      <c r="L1094" s="150"/>
      <c r="M1094" s="150"/>
      <c r="N1094" s="150"/>
      <c r="O1094" s="150"/>
      <c r="P1094" s="150"/>
      <c r="Q1094" s="150"/>
      <c r="R1094" s="150"/>
      <c r="S1094" s="150"/>
      <c r="T1094" s="150"/>
      <c r="U1094" s="150"/>
      <c r="V1094" s="150"/>
      <c r="W1094" s="150"/>
      <c r="X1094" s="150"/>
      <c r="Y1094" s="150"/>
      <c r="Z1094" s="150"/>
      <c r="AA1094" s="150"/>
      <c r="CI1094" s="1"/>
    </row>
    <row r="1095" spans="1:87" x14ac:dyDescent="0.25">
      <c r="A1095" s="5" t="s">
        <v>454</v>
      </c>
      <c r="B1095" s="5" t="s">
        <v>712</v>
      </c>
      <c r="C1095" s="5" t="s">
        <v>596</v>
      </c>
      <c r="D1095" s="5" t="s">
        <v>749</v>
      </c>
      <c r="E1095" s="52">
        <f t="shared" ca="1" si="16"/>
        <v>29316</v>
      </c>
      <c r="F1095" s="5">
        <v>34</v>
      </c>
      <c r="G1095" s="50">
        <v>30717</v>
      </c>
      <c r="H1095" s="5">
        <v>352739</v>
      </c>
      <c r="I1095" s="50">
        <v>36588</v>
      </c>
      <c r="J1095" s="5" t="s">
        <v>858</v>
      </c>
      <c r="K1095" s="150"/>
      <c r="L1095" s="150"/>
      <c r="M1095" s="150"/>
      <c r="N1095" s="150"/>
      <c r="O1095" s="150"/>
      <c r="P1095" s="150"/>
      <c r="Q1095" s="150"/>
      <c r="R1095" s="150"/>
      <c r="S1095" s="150"/>
      <c r="T1095" s="150"/>
      <c r="U1095" s="150"/>
      <c r="V1095" s="150"/>
      <c r="W1095" s="150"/>
      <c r="X1095" s="150"/>
      <c r="Y1095" s="150"/>
      <c r="Z1095" s="150"/>
      <c r="AA1095" s="150"/>
      <c r="CI1095" s="1"/>
    </row>
    <row r="1096" spans="1:87" x14ac:dyDescent="0.25">
      <c r="A1096" s="5" t="s">
        <v>454</v>
      </c>
      <c r="B1096" s="5" t="s">
        <v>512</v>
      </c>
      <c r="C1096" s="5" t="s">
        <v>973</v>
      </c>
      <c r="D1096" s="5" t="s">
        <v>416</v>
      </c>
      <c r="E1096" s="52">
        <f t="shared" ca="1" si="16"/>
        <v>21648</v>
      </c>
      <c r="F1096" s="5">
        <v>34</v>
      </c>
      <c r="G1096" s="50">
        <v>30935</v>
      </c>
      <c r="H1096" s="5">
        <v>352750</v>
      </c>
      <c r="I1096" s="50">
        <v>36810</v>
      </c>
      <c r="J1096" s="5" t="s">
        <v>858</v>
      </c>
      <c r="K1096" s="150"/>
      <c r="L1096" s="150"/>
      <c r="M1096" s="150"/>
      <c r="N1096" s="150"/>
      <c r="O1096" s="150"/>
      <c r="P1096" s="150"/>
      <c r="Q1096" s="150"/>
      <c r="R1096" s="150"/>
      <c r="S1096" s="150"/>
      <c r="T1096" s="150"/>
      <c r="U1096" s="150"/>
      <c r="V1096" s="150"/>
      <c r="W1096" s="150"/>
      <c r="X1096" s="150"/>
      <c r="Y1096" s="150"/>
      <c r="Z1096" s="150"/>
      <c r="AA1096" s="150"/>
      <c r="CI1096" s="1"/>
    </row>
    <row r="1097" spans="1:87" x14ac:dyDescent="0.25">
      <c r="A1097" s="5" t="s">
        <v>408</v>
      </c>
      <c r="B1097" s="5" t="s">
        <v>434</v>
      </c>
      <c r="C1097" s="5" t="s">
        <v>535</v>
      </c>
      <c r="D1097" s="5" t="s">
        <v>460</v>
      </c>
      <c r="E1097" s="52">
        <f t="shared" ca="1" si="16"/>
        <v>26412</v>
      </c>
      <c r="F1097" s="5">
        <v>36</v>
      </c>
      <c r="G1097" s="50">
        <v>29930</v>
      </c>
      <c r="H1097" s="5">
        <v>352752</v>
      </c>
      <c r="I1097" s="50">
        <v>36724</v>
      </c>
      <c r="J1097" s="5" t="s">
        <v>858</v>
      </c>
      <c r="K1097" s="150"/>
      <c r="L1097" s="150"/>
      <c r="M1097" s="150"/>
      <c r="N1097" s="150"/>
      <c r="O1097" s="150"/>
      <c r="P1097" s="150"/>
      <c r="Q1097" s="150"/>
      <c r="R1097" s="150"/>
      <c r="S1097" s="150"/>
      <c r="T1097" s="150"/>
      <c r="U1097" s="150"/>
      <c r="V1097" s="150"/>
      <c r="W1097" s="150"/>
      <c r="X1097" s="150"/>
      <c r="Y1097" s="150"/>
      <c r="Z1097" s="150"/>
      <c r="AA1097" s="150"/>
      <c r="CI1097" s="1"/>
    </row>
    <row r="1098" spans="1:87" x14ac:dyDescent="0.25">
      <c r="A1098" s="5" t="s">
        <v>408</v>
      </c>
      <c r="B1098" s="5" t="s">
        <v>500</v>
      </c>
      <c r="C1098" s="5" t="s">
        <v>954</v>
      </c>
      <c r="D1098" s="5" t="s">
        <v>416</v>
      </c>
      <c r="E1098" s="52">
        <f t="shared" ca="1" si="16"/>
        <v>18216</v>
      </c>
      <c r="F1098" s="5">
        <v>37</v>
      </c>
      <c r="G1098" s="50">
        <v>29653</v>
      </c>
      <c r="H1098" s="5">
        <v>352757</v>
      </c>
      <c r="I1098" s="50">
        <v>36791</v>
      </c>
      <c r="J1098" s="5" t="s">
        <v>858</v>
      </c>
      <c r="K1098" s="150"/>
      <c r="L1098" s="150"/>
      <c r="M1098" s="150"/>
      <c r="N1098" s="150"/>
      <c r="O1098" s="150"/>
      <c r="P1098" s="150"/>
      <c r="Q1098" s="150"/>
      <c r="R1098" s="150"/>
      <c r="S1098" s="150"/>
      <c r="T1098" s="150"/>
      <c r="U1098" s="150"/>
      <c r="V1098" s="150"/>
      <c r="W1098" s="150"/>
      <c r="X1098" s="150"/>
      <c r="Y1098" s="150"/>
      <c r="Z1098" s="150"/>
      <c r="AA1098" s="150"/>
      <c r="CI1098" s="1"/>
    </row>
    <row r="1099" spans="1:87" x14ac:dyDescent="0.25">
      <c r="A1099" s="5" t="s">
        <v>408</v>
      </c>
      <c r="B1099" s="5" t="s">
        <v>547</v>
      </c>
      <c r="C1099" s="5" t="s">
        <v>870</v>
      </c>
      <c r="D1099" s="5" t="s">
        <v>416</v>
      </c>
      <c r="E1099" s="52">
        <f t="shared" ca="1" si="16"/>
        <v>27996</v>
      </c>
      <c r="F1099" s="5">
        <v>35</v>
      </c>
      <c r="G1099" s="50">
        <v>30427</v>
      </c>
      <c r="H1099" s="5">
        <v>352751</v>
      </c>
      <c r="I1099" s="50">
        <v>36619</v>
      </c>
      <c r="J1099" s="5" t="s">
        <v>858</v>
      </c>
      <c r="K1099" s="150"/>
      <c r="L1099" s="150"/>
      <c r="M1099" s="150"/>
      <c r="N1099" s="150"/>
      <c r="O1099" s="150"/>
      <c r="P1099" s="150"/>
      <c r="Q1099" s="150"/>
      <c r="R1099" s="150"/>
      <c r="S1099" s="150"/>
      <c r="T1099" s="150"/>
      <c r="U1099" s="150"/>
      <c r="V1099" s="150"/>
      <c r="W1099" s="150"/>
      <c r="X1099" s="150"/>
      <c r="Y1099" s="150"/>
      <c r="Z1099" s="150"/>
      <c r="AA1099" s="150"/>
      <c r="CI1099" s="1"/>
    </row>
    <row r="1100" spans="1:87" x14ac:dyDescent="0.25">
      <c r="A1100" s="5" t="s">
        <v>454</v>
      </c>
      <c r="B1100" s="5" t="s">
        <v>503</v>
      </c>
      <c r="C1100" s="5" t="s">
        <v>893</v>
      </c>
      <c r="D1100" s="5" t="s">
        <v>460</v>
      </c>
      <c r="E1100" s="52">
        <f t="shared" ca="1" si="16"/>
        <v>27876</v>
      </c>
      <c r="F1100" s="5">
        <v>33</v>
      </c>
      <c r="G1100" s="50">
        <v>31026</v>
      </c>
      <c r="H1100" s="5">
        <v>566506</v>
      </c>
      <c r="I1100" s="50">
        <v>36886</v>
      </c>
      <c r="J1100" s="5" t="s">
        <v>858</v>
      </c>
      <c r="K1100" s="150"/>
      <c r="L1100" s="150"/>
      <c r="M1100" s="150"/>
      <c r="N1100" s="150"/>
      <c r="O1100" s="150"/>
      <c r="P1100" s="150"/>
      <c r="Q1100" s="150"/>
      <c r="R1100" s="150"/>
      <c r="S1100" s="150"/>
      <c r="T1100" s="150"/>
      <c r="U1100" s="150"/>
      <c r="V1100" s="150"/>
      <c r="W1100" s="150"/>
      <c r="X1100" s="150"/>
      <c r="Y1100" s="150"/>
      <c r="Z1100" s="150"/>
      <c r="AA1100" s="150"/>
      <c r="CI1100" s="1"/>
    </row>
    <row r="1101" spans="1:87" x14ac:dyDescent="0.25">
      <c r="A1101" s="5" t="s">
        <v>413</v>
      </c>
      <c r="B1101" s="5" t="s">
        <v>586</v>
      </c>
      <c r="C1101" s="5" t="s">
        <v>600</v>
      </c>
      <c r="D1101" s="5" t="s">
        <v>439</v>
      </c>
      <c r="E1101" s="52">
        <f t="shared" ca="1" si="16"/>
        <v>20724</v>
      </c>
      <c r="F1101" s="5">
        <v>37</v>
      </c>
      <c r="G1101" s="50">
        <v>29841</v>
      </c>
      <c r="H1101" s="5">
        <v>352767</v>
      </c>
      <c r="I1101" s="50">
        <v>36110</v>
      </c>
      <c r="J1101" s="5" t="s">
        <v>858</v>
      </c>
      <c r="K1101" s="150"/>
      <c r="L1101" s="150"/>
      <c r="M1101" s="150"/>
      <c r="N1101" s="150"/>
      <c r="O1101" s="150"/>
      <c r="P1101" s="150"/>
      <c r="Q1101" s="150"/>
      <c r="R1101" s="150"/>
      <c r="S1101" s="150"/>
      <c r="T1101" s="150"/>
      <c r="U1101" s="150"/>
      <c r="V1101" s="150"/>
      <c r="W1101" s="150"/>
      <c r="X1101" s="150"/>
      <c r="Y1101" s="150"/>
      <c r="Z1101" s="150"/>
      <c r="AA1101" s="150"/>
      <c r="CI1101" s="1"/>
    </row>
    <row r="1102" spans="1:87" x14ac:dyDescent="0.25">
      <c r="A1102" s="5" t="s">
        <v>413</v>
      </c>
      <c r="B1102" s="5" t="s">
        <v>673</v>
      </c>
      <c r="C1102" s="5" t="s">
        <v>498</v>
      </c>
      <c r="D1102" s="5" t="s">
        <v>442</v>
      </c>
      <c r="E1102" s="52">
        <f t="shared" ca="1" si="16"/>
        <v>24528</v>
      </c>
      <c r="F1102" s="5">
        <v>58</v>
      </c>
      <c r="G1102" s="50">
        <v>22109</v>
      </c>
      <c r="H1102" s="5">
        <v>562749</v>
      </c>
      <c r="I1102" s="50">
        <v>32838</v>
      </c>
      <c r="J1102" s="5" t="s">
        <v>421</v>
      </c>
      <c r="K1102" s="150"/>
      <c r="L1102" s="150"/>
      <c r="M1102" s="150"/>
      <c r="N1102" s="150"/>
      <c r="O1102" s="150"/>
      <c r="P1102" s="150"/>
      <c r="Q1102" s="150"/>
      <c r="R1102" s="150"/>
      <c r="S1102" s="150"/>
      <c r="T1102" s="150"/>
      <c r="U1102" s="150"/>
      <c r="V1102" s="150"/>
      <c r="W1102" s="150"/>
      <c r="X1102" s="150"/>
      <c r="Y1102" s="150"/>
      <c r="Z1102" s="150"/>
      <c r="AA1102" s="150"/>
      <c r="CI1102" s="1"/>
    </row>
    <row r="1103" spans="1:87" x14ac:dyDescent="0.25">
      <c r="A1103" s="5" t="s">
        <v>413</v>
      </c>
      <c r="B1103" s="5" t="s">
        <v>791</v>
      </c>
      <c r="C1103" s="5" t="s">
        <v>889</v>
      </c>
      <c r="D1103" s="5" t="s">
        <v>473</v>
      </c>
      <c r="E1103" s="52">
        <f t="shared" ca="1" si="16"/>
        <v>19608</v>
      </c>
      <c r="F1103" s="5">
        <v>33</v>
      </c>
      <c r="G1103" s="50">
        <v>31184</v>
      </c>
      <c r="H1103" s="5">
        <v>352756</v>
      </c>
      <c r="I1103" s="50">
        <v>36979</v>
      </c>
      <c r="J1103" s="5" t="s">
        <v>858</v>
      </c>
      <c r="K1103" s="150"/>
      <c r="L1103" s="150"/>
      <c r="M1103" s="150"/>
      <c r="N1103" s="150"/>
      <c r="O1103" s="150"/>
      <c r="P1103" s="150"/>
      <c r="Q1103" s="150"/>
      <c r="R1103" s="150"/>
      <c r="S1103" s="150"/>
      <c r="T1103" s="150"/>
      <c r="U1103" s="150"/>
      <c r="V1103" s="150"/>
      <c r="W1103" s="150"/>
      <c r="X1103" s="150"/>
      <c r="Y1103" s="150"/>
      <c r="Z1103" s="150"/>
      <c r="AA1103" s="150"/>
      <c r="CI1103" s="1"/>
    </row>
    <row r="1104" spans="1:87" x14ac:dyDescent="0.25">
      <c r="A1104" s="5" t="s">
        <v>408</v>
      </c>
      <c r="B1104" s="5" t="s">
        <v>497</v>
      </c>
      <c r="C1104" s="5" t="s">
        <v>870</v>
      </c>
      <c r="D1104" s="5" t="s">
        <v>749</v>
      </c>
      <c r="E1104" s="52">
        <f t="shared" ca="1" si="16"/>
        <v>27768</v>
      </c>
      <c r="F1104" s="5">
        <v>44</v>
      </c>
      <c r="G1104" s="50">
        <v>27251</v>
      </c>
      <c r="H1104" s="5">
        <v>562740</v>
      </c>
      <c r="I1104" s="50">
        <v>37110</v>
      </c>
      <c r="J1104" s="5" t="s">
        <v>417</v>
      </c>
      <c r="K1104" s="150"/>
      <c r="L1104" s="150"/>
      <c r="M1104" s="150"/>
      <c r="N1104" s="150"/>
      <c r="O1104" s="150"/>
      <c r="P1104" s="150"/>
      <c r="Q1104" s="150"/>
      <c r="R1104" s="150"/>
      <c r="S1104" s="150"/>
      <c r="T1104" s="150"/>
      <c r="U1104" s="150"/>
      <c r="V1104" s="150"/>
      <c r="W1104" s="150"/>
      <c r="X1104" s="150"/>
      <c r="Y1104" s="150"/>
      <c r="Z1104" s="150"/>
      <c r="AA1104" s="150"/>
      <c r="CI1104" s="1"/>
    </row>
    <row r="1105" spans="1:87" x14ac:dyDescent="0.25">
      <c r="A1105" s="5" t="s">
        <v>454</v>
      </c>
      <c r="B1105" s="5" t="s">
        <v>429</v>
      </c>
      <c r="C1105" s="5" t="s">
        <v>1007</v>
      </c>
      <c r="D1105" s="5" t="s">
        <v>439</v>
      </c>
      <c r="E1105" s="52">
        <f t="shared" ca="1" si="16"/>
        <v>23712</v>
      </c>
      <c r="F1105" s="5">
        <v>30</v>
      </c>
      <c r="G1105" s="50">
        <v>32069</v>
      </c>
      <c r="H1105" s="5">
        <v>562773</v>
      </c>
      <c r="I1105" s="50">
        <v>37146</v>
      </c>
      <c r="J1105" s="5" t="s">
        <v>858</v>
      </c>
      <c r="K1105" s="150"/>
      <c r="L1105" s="150"/>
      <c r="M1105" s="150"/>
      <c r="N1105" s="150"/>
      <c r="O1105" s="150"/>
      <c r="P1105" s="150"/>
      <c r="Q1105" s="150"/>
      <c r="R1105" s="150"/>
      <c r="S1105" s="150"/>
      <c r="T1105" s="150"/>
      <c r="U1105" s="150"/>
      <c r="V1105" s="150"/>
      <c r="W1105" s="150"/>
      <c r="X1105" s="150"/>
      <c r="Y1105" s="150"/>
      <c r="Z1105" s="150"/>
      <c r="AA1105" s="150"/>
      <c r="CI1105" s="1"/>
    </row>
    <row r="1106" spans="1:87" x14ac:dyDescent="0.25">
      <c r="A1106" s="5" t="s">
        <v>408</v>
      </c>
      <c r="B1106" s="5" t="s">
        <v>155</v>
      </c>
      <c r="C1106" s="5" t="s">
        <v>1008</v>
      </c>
      <c r="D1106" s="5" t="s">
        <v>668</v>
      </c>
      <c r="E1106" s="52">
        <f t="shared" ref="E1106:E1169" ca="1" si="17">RANDBETWEEN(1500,2600)*12</f>
        <v>25404</v>
      </c>
      <c r="F1106" s="5">
        <v>47</v>
      </c>
      <c r="G1106" s="50">
        <v>26088</v>
      </c>
      <c r="H1106" s="5">
        <v>562772</v>
      </c>
      <c r="I1106" s="50">
        <v>37075</v>
      </c>
      <c r="J1106" s="5" t="s">
        <v>858</v>
      </c>
      <c r="K1106" s="150"/>
      <c r="L1106" s="150"/>
      <c r="M1106" s="150"/>
      <c r="N1106" s="150"/>
      <c r="O1106" s="150"/>
      <c r="P1106" s="150"/>
      <c r="Q1106" s="150"/>
      <c r="R1106" s="150"/>
      <c r="S1106" s="150"/>
      <c r="T1106" s="150"/>
      <c r="U1106" s="150"/>
      <c r="V1106" s="150"/>
      <c r="W1106" s="150"/>
      <c r="X1106" s="150"/>
      <c r="Y1106" s="150"/>
      <c r="Z1106" s="150"/>
      <c r="AA1106" s="150"/>
      <c r="CI1106" s="1"/>
    </row>
    <row r="1107" spans="1:87" x14ac:dyDescent="0.25">
      <c r="A1107" s="5" t="s">
        <v>408</v>
      </c>
      <c r="B1107" s="5" t="s">
        <v>549</v>
      </c>
      <c r="C1107" s="5" t="s">
        <v>870</v>
      </c>
      <c r="D1107" s="5" t="s">
        <v>460</v>
      </c>
      <c r="E1107" s="52">
        <f t="shared" ca="1" si="17"/>
        <v>30060</v>
      </c>
      <c r="F1107" s="5">
        <v>35</v>
      </c>
      <c r="G1107" s="50">
        <v>30401</v>
      </c>
      <c r="H1107" s="5">
        <v>562762</v>
      </c>
      <c r="I1107" s="50">
        <v>36971</v>
      </c>
      <c r="J1107" s="5" t="s">
        <v>858</v>
      </c>
      <c r="K1107" s="150"/>
      <c r="L1107" s="150"/>
      <c r="M1107" s="150"/>
      <c r="N1107" s="150"/>
      <c r="O1107" s="150"/>
      <c r="P1107" s="150"/>
      <c r="Q1107" s="150"/>
      <c r="R1107" s="150"/>
      <c r="S1107" s="150"/>
      <c r="T1107" s="150"/>
      <c r="U1107" s="150"/>
      <c r="V1107" s="150"/>
      <c r="W1107" s="150"/>
      <c r="X1107" s="150"/>
      <c r="Y1107" s="150"/>
      <c r="Z1107" s="150"/>
      <c r="AA1107" s="150"/>
      <c r="CI1107" s="1"/>
    </row>
    <row r="1108" spans="1:87" x14ac:dyDescent="0.25">
      <c r="A1108" s="5" t="s">
        <v>454</v>
      </c>
      <c r="B1108" s="5" t="s">
        <v>610</v>
      </c>
      <c r="C1108" s="5" t="s">
        <v>827</v>
      </c>
      <c r="D1108" s="5" t="s">
        <v>460</v>
      </c>
      <c r="E1108" s="52">
        <f t="shared" ca="1" si="17"/>
        <v>27492</v>
      </c>
      <c r="F1108" s="5">
        <v>31</v>
      </c>
      <c r="G1108" s="50">
        <v>31999</v>
      </c>
      <c r="H1108" s="5">
        <v>562761</v>
      </c>
      <c r="I1108" s="50">
        <v>37186</v>
      </c>
      <c r="J1108" s="5" t="s">
        <v>858</v>
      </c>
      <c r="K1108" s="150"/>
      <c r="L1108" s="150"/>
      <c r="M1108" s="150"/>
      <c r="N1108" s="150"/>
      <c r="O1108" s="150"/>
      <c r="P1108" s="150"/>
      <c r="Q1108" s="150"/>
      <c r="R1108" s="150"/>
      <c r="S1108" s="150"/>
      <c r="T1108" s="150"/>
      <c r="U1108" s="150"/>
      <c r="V1108" s="150"/>
      <c r="W1108" s="150"/>
      <c r="X1108" s="150"/>
      <c r="Y1108" s="150"/>
      <c r="Z1108" s="150"/>
      <c r="AA1108" s="150"/>
      <c r="CI1108" s="1"/>
    </row>
    <row r="1109" spans="1:87" x14ac:dyDescent="0.25">
      <c r="A1109" s="5" t="s">
        <v>454</v>
      </c>
      <c r="B1109" s="5" t="s">
        <v>506</v>
      </c>
      <c r="C1109" s="5" t="s">
        <v>930</v>
      </c>
      <c r="D1109" s="5" t="s">
        <v>622</v>
      </c>
      <c r="E1109" s="52">
        <f t="shared" ca="1" si="17"/>
        <v>22092</v>
      </c>
      <c r="F1109" s="5">
        <v>34</v>
      </c>
      <c r="G1109" s="50">
        <v>30675</v>
      </c>
      <c r="H1109" s="5">
        <v>562754</v>
      </c>
      <c r="I1109" s="50">
        <v>37001</v>
      </c>
      <c r="J1109" s="5" t="s">
        <v>858</v>
      </c>
      <c r="K1109" s="150"/>
      <c r="L1109" s="150"/>
      <c r="M1109" s="150"/>
      <c r="N1109" s="150"/>
      <c r="O1109" s="150"/>
      <c r="P1109" s="150"/>
      <c r="Q1109" s="150"/>
      <c r="R1109" s="150"/>
      <c r="S1109" s="150"/>
      <c r="T1109" s="150"/>
      <c r="U1109" s="150"/>
      <c r="V1109" s="150"/>
      <c r="W1109" s="150"/>
      <c r="X1109" s="150"/>
      <c r="Y1109" s="150"/>
      <c r="Z1109" s="150"/>
      <c r="AA1109" s="150"/>
      <c r="CI1109" s="1"/>
    </row>
    <row r="1110" spans="1:87" x14ac:dyDescent="0.25">
      <c r="A1110" s="5" t="s">
        <v>408</v>
      </c>
      <c r="B1110" s="5" t="s">
        <v>471</v>
      </c>
      <c r="C1110" s="5" t="s">
        <v>608</v>
      </c>
      <c r="D1110" s="5" t="s">
        <v>439</v>
      </c>
      <c r="E1110" s="52">
        <f t="shared" ca="1" si="17"/>
        <v>23868</v>
      </c>
      <c r="F1110" s="5">
        <v>31</v>
      </c>
      <c r="G1110" s="50">
        <v>31834</v>
      </c>
      <c r="H1110" s="5">
        <v>352785</v>
      </c>
      <c r="I1110" s="50">
        <v>36989</v>
      </c>
      <c r="J1110" s="5" t="s">
        <v>858</v>
      </c>
      <c r="K1110" s="150"/>
      <c r="L1110" s="150"/>
      <c r="M1110" s="150"/>
      <c r="N1110" s="150"/>
      <c r="O1110" s="150"/>
      <c r="P1110" s="150"/>
      <c r="Q1110" s="150"/>
      <c r="R1110" s="150"/>
      <c r="S1110" s="150"/>
      <c r="T1110" s="150"/>
      <c r="U1110" s="150"/>
      <c r="V1110" s="150"/>
      <c r="W1110" s="150"/>
      <c r="X1110" s="150"/>
      <c r="Y1110" s="150"/>
      <c r="Z1110" s="150"/>
      <c r="AA1110" s="150"/>
      <c r="CI1110" s="1"/>
    </row>
    <row r="1111" spans="1:87" x14ac:dyDescent="0.25">
      <c r="A1111" s="5" t="s">
        <v>454</v>
      </c>
      <c r="B1111" s="5" t="s">
        <v>506</v>
      </c>
      <c r="C1111" s="5" t="s">
        <v>983</v>
      </c>
      <c r="D1111" s="5" t="s">
        <v>439</v>
      </c>
      <c r="E1111" s="52">
        <f t="shared" ca="1" si="17"/>
        <v>20676</v>
      </c>
      <c r="F1111" s="5">
        <v>31</v>
      </c>
      <c r="G1111" s="50">
        <v>31887</v>
      </c>
      <c r="H1111" s="5">
        <v>562787</v>
      </c>
      <c r="I1111" s="50">
        <v>37379</v>
      </c>
      <c r="J1111" s="5" t="s">
        <v>858</v>
      </c>
      <c r="K1111" s="150"/>
      <c r="L1111" s="150"/>
      <c r="M1111" s="150"/>
      <c r="N1111" s="150"/>
      <c r="O1111" s="150"/>
      <c r="P1111" s="150"/>
      <c r="Q1111" s="150"/>
      <c r="R1111" s="150"/>
      <c r="S1111" s="150"/>
      <c r="T1111" s="150"/>
      <c r="U1111" s="150"/>
      <c r="V1111" s="150"/>
      <c r="W1111" s="150"/>
      <c r="X1111" s="150"/>
      <c r="Y1111" s="150"/>
      <c r="Z1111" s="150"/>
      <c r="AA1111" s="150"/>
      <c r="CI1111" s="1"/>
    </row>
    <row r="1112" spans="1:87" x14ac:dyDescent="0.25">
      <c r="A1112" s="5" t="s">
        <v>408</v>
      </c>
      <c r="B1112" s="5" t="s">
        <v>452</v>
      </c>
      <c r="C1112" s="5" t="s">
        <v>934</v>
      </c>
      <c r="D1112" s="5" t="s">
        <v>1009</v>
      </c>
      <c r="E1112" s="52">
        <f t="shared" ca="1" si="17"/>
        <v>18708</v>
      </c>
      <c r="F1112" s="5">
        <v>41</v>
      </c>
      <c r="G1112" s="50">
        <v>28172</v>
      </c>
      <c r="H1112" s="5">
        <v>562766</v>
      </c>
      <c r="I1112" s="50">
        <v>37503</v>
      </c>
      <c r="J1112" s="5" t="s">
        <v>858</v>
      </c>
      <c r="K1112" s="150"/>
      <c r="L1112" s="150"/>
      <c r="M1112" s="150"/>
      <c r="N1112" s="150"/>
      <c r="O1112" s="150"/>
      <c r="P1112" s="150"/>
      <c r="Q1112" s="150"/>
      <c r="R1112" s="150"/>
      <c r="S1112" s="150"/>
      <c r="T1112" s="150"/>
      <c r="U1112" s="150"/>
      <c r="V1112" s="150"/>
      <c r="W1112" s="150"/>
      <c r="X1112" s="150"/>
      <c r="Y1112" s="150"/>
      <c r="Z1112" s="150"/>
      <c r="AA1112" s="150"/>
      <c r="CI1112" s="1"/>
    </row>
    <row r="1113" spans="1:87" x14ac:dyDescent="0.25">
      <c r="A1113" s="5" t="s">
        <v>454</v>
      </c>
      <c r="B1113" s="5" t="s">
        <v>528</v>
      </c>
      <c r="C1113" s="5" t="s">
        <v>984</v>
      </c>
      <c r="D1113" s="5" t="s">
        <v>439</v>
      </c>
      <c r="E1113" s="52">
        <f t="shared" ca="1" si="17"/>
        <v>28356</v>
      </c>
      <c r="F1113" s="5">
        <v>32</v>
      </c>
      <c r="G1113" s="50">
        <v>31492</v>
      </c>
      <c r="H1113" s="5">
        <v>353507</v>
      </c>
      <c r="I1113" s="50">
        <v>37396</v>
      </c>
      <c r="J1113" s="5" t="s">
        <v>858</v>
      </c>
      <c r="K1113" s="150"/>
      <c r="L1113" s="150"/>
      <c r="M1113" s="150"/>
      <c r="N1113" s="150"/>
      <c r="O1113" s="150"/>
      <c r="P1113" s="150"/>
      <c r="Q1113" s="150"/>
      <c r="R1113" s="150"/>
      <c r="S1113" s="150"/>
      <c r="T1113" s="150"/>
      <c r="U1113" s="150"/>
      <c r="V1113" s="150"/>
      <c r="W1113" s="150"/>
      <c r="X1113" s="150"/>
      <c r="Y1113" s="150"/>
      <c r="Z1113" s="150"/>
      <c r="AA1113" s="150"/>
      <c r="CI1113" s="1"/>
    </row>
    <row r="1114" spans="1:87" x14ac:dyDescent="0.25">
      <c r="A1114" s="5" t="s">
        <v>454</v>
      </c>
      <c r="B1114" s="5" t="s">
        <v>590</v>
      </c>
      <c r="C1114" s="5" t="s">
        <v>984</v>
      </c>
      <c r="D1114" s="5" t="s">
        <v>439</v>
      </c>
      <c r="E1114" s="52">
        <f t="shared" ca="1" si="17"/>
        <v>28596</v>
      </c>
      <c r="F1114" s="5">
        <v>28</v>
      </c>
      <c r="G1114" s="50">
        <v>32838</v>
      </c>
      <c r="H1114" s="5">
        <v>352792</v>
      </c>
      <c r="I1114" s="50">
        <v>37509</v>
      </c>
      <c r="J1114" s="5" t="s">
        <v>858</v>
      </c>
      <c r="K1114" s="150"/>
      <c r="L1114" s="150"/>
      <c r="M1114" s="150"/>
      <c r="N1114" s="150"/>
      <c r="O1114" s="150"/>
      <c r="P1114" s="150"/>
      <c r="Q1114" s="150"/>
      <c r="R1114" s="150"/>
      <c r="S1114" s="150"/>
      <c r="T1114" s="150"/>
      <c r="U1114" s="150"/>
      <c r="V1114" s="150"/>
      <c r="W1114" s="150"/>
      <c r="X1114" s="150"/>
      <c r="Y1114" s="150"/>
      <c r="Z1114" s="150"/>
      <c r="AA1114" s="150"/>
      <c r="CI1114" s="1"/>
    </row>
    <row r="1115" spans="1:87" x14ac:dyDescent="0.25">
      <c r="A1115" s="5" t="s">
        <v>454</v>
      </c>
      <c r="B1115" s="5" t="s">
        <v>748</v>
      </c>
      <c r="C1115" s="5" t="s">
        <v>163</v>
      </c>
      <c r="D1115" s="5" t="s">
        <v>439</v>
      </c>
      <c r="E1115" s="52">
        <f t="shared" ca="1" si="17"/>
        <v>26400</v>
      </c>
      <c r="F1115" s="5">
        <v>28</v>
      </c>
      <c r="G1115" s="50">
        <v>32868</v>
      </c>
      <c r="H1115" s="5">
        <v>562797</v>
      </c>
      <c r="I1115" s="50">
        <v>37261</v>
      </c>
      <c r="J1115" s="5" t="s">
        <v>858</v>
      </c>
      <c r="K1115" s="150"/>
      <c r="L1115" s="150"/>
      <c r="M1115" s="150"/>
      <c r="N1115" s="150"/>
      <c r="O1115" s="150"/>
      <c r="P1115" s="150"/>
      <c r="Q1115" s="150"/>
      <c r="R1115" s="150"/>
      <c r="S1115" s="150"/>
      <c r="T1115" s="150"/>
      <c r="U1115" s="150"/>
      <c r="V1115" s="150"/>
      <c r="W1115" s="150"/>
      <c r="X1115" s="150"/>
      <c r="Y1115" s="150"/>
      <c r="Z1115" s="150"/>
      <c r="AA1115" s="150"/>
      <c r="CI1115" s="1"/>
    </row>
    <row r="1116" spans="1:87" x14ac:dyDescent="0.25">
      <c r="A1116" s="5" t="s">
        <v>408</v>
      </c>
      <c r="B1116" s="5" t="s">
        <v>817</v>
      </c>
      <c r="C1116" s="5" t="s">
        <v>1010</v>
      </c>
      <c r="D1116" s="5" t="s">
        <v>439</v>
      </c>
      <c r="E1116" s="52">
        <f t="shared" ca="1" si="17"/>
        <v>24348</v>
      </c>
      <c r="F1116" s="5">
        <v>29</v>
      </c>
      <c r="G1116" s="50">
        <v>32516</v>
      </c>
      <c r="H1116" s="5">
        <v>353501</v>
      </c>
      <c r="I1116" s="50">
        <v>37388</v>
      </c>
      <c r="J1116" s="5" t="s">
        <v>858</v>
      </c>
      <c r="K1116" s="150"/>
      <c r="L1116" s="150"/>
      <c r="M1116" s="150"/>
      <c r="N1116" s="150"/>
      <c r="O1116" s="150"/>
      <c r="P1116" s="150"/>
      <c r="Q1116" s="150"/>
      <c r="R1116" s="150"/>
      <c r="S1116" s="150"/>
      <c r="T1116" s="150"/>
      <c r="U1116" s="150"/>
      <c r="V1116" s="150"/>
      <c r="W1116" s="150"/>
      <c r="X1116" s="150"/>
      <c r="Y1116" s="150"/>
      <c r="Z1116" s="150"/>
      <c r="AA1116" s="150"/>
      <c r="CI1116" s="1"/>
    </row>
    <row r="1117" spans="1:87" x14ac:dyDescent="0.25">
      <c r="A1117" s="5" t="s">
        <v>408</v>
      </c>
      <c r="B1117" s="5" t="s">
        <v>499</v>
      </c>
      <c r="C1117" s="5" t="s">
        <v>999</v>
      </c>
      <c r="D1117" s="5" t="s">
        <v>439</v>
      </c>
      <c r="E1117" s="52">
        <f t="shared" ca="1" si="17"/>
        <v>27876</v>
      </c>
      <c r="F1117" s="5">
        <v>28</v>
      </c>
      <c r="G1117" s="50">
        <v>32878</v>
      </c>
      <c r="H1117" s="5">
        <v>563505</v>
      </c>
      <c r="I1117" s="50">
        <v>37318</v>
      </c>
      <c r="J1117" s="5" t="s">
        <v>858</v>
      </c>
      <c r="K1117" s="150"/>
      <c r="L1117" s="150"/>
      <c r="M1117" s="150"/>
      <c r="N1117" s="150"/>
      <c r="O1117" s="150"/>
      <c r="P1117" s="150"/>
      <c r="Q1117" s="150"/>
      <c r="R1117" s="150"/>
      <c r="S1117" s="150"/>
      <c r="T1117" s="150"/>
      <c r="U1117" s="150"/>
      <c r="V1117" s="150"/>
      <c r="W1117" s="150"/>
      <c r="X1117" s="150"/>
      <c r="Y1117" s="150"/>
      <c r="Z1117" s="150"/>
      <c r="AA1117" s="150"/>
      <c r="CI1117" s="1"/>
    </row>
    <row r="1118" spans="1:87" x14ac:dyDescent="0.25">
      <c r="A1118" s="5" t="s">
        <v>408</v>
      </c>
      <c r="B1118" s="5" t="s">
        <v>694</v>
      </c>
      <c r="C1118" s="5" t="s">
        <v>490</v>
      </c>
      <c r="D1118" s="5" t="s">
        <v>439</v>
      </c>
      <c r="E1118" s="52">
        <f t="shared" ca="1" si="17"/>
        <v>29004</v>
      </c>
      <c r="F1118" s="5">
        <v>29</v>
      </c>
      <c r="G1118" s="50">
        <v>32596</v>
      </c>
      <c r="H1118" s="5">
        <v>563511</v>
      </c>
      <c r="I1118" s="50">
        <v>37586</v>
      </c>
      <c r="J1118" s="5" t="s">
        <v>858</v>
      </c>
      <c r="K1118" s="150"/>
      <c r="L1118" s="150"/>
      <c r="M1118" s="150"/>
      <c r="N1118" s="150"/>
      <c r="O1118" s="150"/>
      <c r="P1118" s="150"/>
      <c r="Q1118" s="150"/>
      <c r="R1118" s="150"/>
      <c r="S1118" s="150"/>
      <c r="T1118" s="150"/>
      <c r="U1118" s="150"/>
      <c r="V1118" s="150"/>
      <c r="W1118" s="150"/>
      <c r="X1118" s="150"/>
      <c r="Y1118" s="150"/>
      <c r="Z1118" s="150"/>
      <c r="AA1118" s="150"/>
      <c r="CI1118" s="1"/>
    </row>
    <row r="1119" spans="1:87" x14ac:dyDescent="0.25">
      <c r="A1119" s="5" t="s">
        <v>413</v>
      </c>
      <c r="B1119" s="5" t="s">
        <v>464</v>
      </c>
      <c r="C1119" s="5" t="s">
        <v>985</v>
      </c>
      <c r="D1119" s="5" t="s">
        <v>439</v>
      </c>
      <c r="E1119" s="52">
        <f t="shared" ca="1" si="17"/>
        <v>27492</v>
      </c>
      <c r="F1119" s="5">
        <v>31</v>
      </c>
      <c r="G1119" s="50">
        <v>31962</v>
      </c>
      <c r="H1119" s="5">
        <v>353512</v>
      </c>
      <c r="I1119" s="50">
        <v>37600</v>
      </c>
      <c r="J1119" s="5" t="s">
        <v>858</v>
      </c>
      <c r="K1119" s="150"/>
      <c r="L1119" s="150"/>
      <c r="M1119" s="150"/>
      <c r="N1119" s="150"/>
      <c r="O1119" s="150"/>
      <c r="P1119" s="150"/>
      <c r="Q1119" s="150"/>
      <c r="R1119" s="150"/>
      <c r="S1119" s="150"/>
      <c r="T1119" s="150"/>
      <c r="U1119" s="150"/>
      <c r="V1119" s="150"/>
      <c r="W1119" s="150"/>
      <c r="X1119" s="150"/>
      <c r="Y1119" s="150"/>
      <c r="Z1119" s="150"/>
      <c r="AA1119" s="150"/>
      <c r="CI1119" s="1"/>
    </row>
    <row r="1120" spans="1:87" x14ac:dyDescent="0.25">
      <c r="A1120" s="5" t="s">
        <v>408</v>
      </c>
      <c r="B1120" s="5" t="s">
        <v>671</v>
      </c>
      <c r="C1120" s="5" t="s">
        <v>950</v>
      </c>
      <c r="D1120" s="5" t="s">
        <v>416</v>
      </c>
      <c r="E1120" s="52">
        <f t="shared" ca="1" si="17"/>
        <v>18912</v>
      </c>
      <c r="F1120" s="5">
        <v>31</v>
      </c>
      <c r="G1120" s="50">
        <v>32008</v>
      </c>
      <c r="H1120" s="5">
        <v>352791</v>
      </c>
      <c r="I1120" s="50">
        <v>37544</v>
      </c>
      <c r="J1120" s="5" t="s">
        <v>858</v>
      </c>
      <c r="K1120" s="150"/>
      <c r="L1120" s="150"/>
      <c r="M1120" s="150"/>
      <c r="N1120" s="150"/>
      <c r="O1120" s="150"/>
      <c r="P1120" s="150"/>
      <c r="Q1120" s="150"/>
      <c r="R1120" s="150"/>
      <c r="S1120" s="150"/>
      <c r="T1120" s="150"/>
      <c r="U1120" s="150"/>
      <c r="V1120" s="150"/>
      <c r="W1120" s="150"/>
      <c r="X1120" s="150"/>
      <c r="Y1120" s="150"/>
      <c r="Z1120" s="150"/>
      <c r="AA1120" s="150"/>
      <c r="CI1120" s="1"/>
    </row>
    <row r="1121" spans="1:87" x14ac:dyDescent="0.25">
      <c r="A1121" s="5" t="s">
        <v>408</v>
      </c>
      <c r="B1121" s="5" t="s">
        <v>614</v>
      </c>
      <c r="C1121" s="5" t="s">
        <v>471</v>
      </c>
      <c r="D1121" s="5" t="s">
        <v>411</v>
      </c>
      <c r="E1121" s="52">
        <f t="shared" ca="1" si="17"/>
        <v>23076</v>
      </c>
      <c r="F1121" s="5">
        <v>33</v>
      </c>
      <c r="G1121" s="50">
        <v>30996</v>
      </c>
      <c r="H1121" s="5">
        <v>563520</v>
      </c>
      <c r="I1121" s="50">
        <v>37281</v>
      </c>
      <c r="J1121" s="5" t="s">
        <v>858</v>
      </c>
      <c r="K1121" s="150"/>
      <c r="L1121" s="150"/>
      <c r="M1121" s="150"/>
      <c r="N1121" s="150"/>
      <c r="O1121" s="150"/>
      <c r="P1121" s="150"/>
      <c r="Q1121" s="150"/>
      <c r="R1121" s="150"/>
      <c r="S1121" s="150"/>
      <c r="T1121" s="150"/>
      <c r="U1121" s="150"/>
      <c r="V1121" s="150"/>
      <c r="W1121" s="150"/>
      <c r="X1121" s="150"/>
      <c r="Y1121" s="150"/>
      <c r="Z1121" s="150"/>
      <c r="AA1121" s="150"/>
      <c r="CI1121" s="1"/>
    </row>
    <row r="1122" spans="1:87" x14ac:dyDescent="0.25">
      <c r="A1122" s="5" t="s">
        <v>413</v>
      </c>
      <c r="B1122" s="5" t="s">
        <v>488</v>
      </c>
      <c r="C1122" s="5" t="s">
        <v>1011</v>
      </c>
      <c r="D1122" s="5" t="s">
        <v>439</v>
      </c>
      <c r="E1122" s="52">
        <f t="shared" ca="1" si="17"/>
        <v>25476</v>
      </c>
      <c r="F1122" s="5">
        <v>31</v>
      </c>
      <c r="G1122" s="50">
        <v>31802</v>
      </c>
      <c r="H1122" s="5">
        <v>563532</v>
      </c>
      <c r="I1122" s="50">
        <v>37396</v>
      </c>
      <c r="J1122" s="5" t="s">
        <v>858</v>
      </c>
      <c r="K1122" s="150"/>
      <c r="L1122" s="150"/>
      <c r="M1122" s="150"/>
      <c r="N1122" s="150"/>
      <c r="O1122" s="150"/>
      <c r="P1122" s="150"/>
      <c r="Q1122" s="150"/>
      <c r="R1122" s="150"/>
      <c r="S1122" s="150"/>
      <c r="T1122" s="150"/>
      <c r="U1122" s="150"/>
      <c r="V1122" s="150"/>
      <c r="W1122" s="150"/>
      <c r="X1122" s="150"/>
      <c r="Y1122" s="150"/>
      <c r="Z1122" s="150"/>
      <c r="AA1122" s="150"/>
      <c r="CI1122" s="1"/>
    </row>
    <row r="1123" spans="1:87" x14ac:dyDescent="0.25">
      <c r="A1123" s="5" t="s">
        <v>413</v>
      </c>
      <c r="B1123" s="5" t="s">
        <v>423</v>
      </c>
      <c r="C1123" s="5" t="s">
        <v>893</v>
      </c>
      <c r="D1123" s="5" t="s">
        <v>439</v>
      </c>
      <c r="E1123" s="52">
        <f t="shared" ca="1" si="17"/>
        <v>18204</v>
      </c>
      <c r="F1123" s="5">
        <v>30</v>
      </c>
      <c r="G1123" s="50">
        <v>32377</v>
      </c>
      <c r="H1123" s="5">
        <v>353534</v>
      </c>
      <c r="I1123" s="50">
        <v>37511</v>
      </c>
      <c r="J1123" s="5" t="s">
        <v>858</v>
      </c>
      <c r="K1123" s="150"/>
      <c r="L1123" s="150"/>
      <c r="M1123" s="150"/>
      <c r="N1123" s="150"/>
      <c r="O1123" s="150"/>
      <c r="P1123" s="150"/>
      <c r="Q1123" s="150"/>
      <c r="R1123" s="150"/>
      <c r="S1123" s="150"/>
      <c r="T1123" s="150"/>
      <c r="U1123" s="150"/>
      <c r="V1123" s="150"/>
      <c r="W1123" s="150"/>
      <c r="X1123" s="150"/>
      <c r="Y1123" s="150"/>
      <c r="Z1123" s="150"/>
      <c r="AA1123" s="150"/>
      <c r="CI1123" s="1"/>
    </row>
    <row r="1124" spans="1:87" x14ac:dyDescent="0.25">
      <c r="A1124" s="5" t="s">
        <v>408</v>
      </c>
      <c r="B1124" s="5" t="s">
        <v>791</v>
      </c>
      <c r="C1124" s="5" t="s">
        <v>161</v>
      </c>
      <c r="D1124" s="5" t="s">
        <v>460</v>
      </c>
      <c r="E1124" s="52">
        <f t="shared" ca="1" si="17"/>
        <v>20196</v>
      </c>
      <c r="F1124" s="5">
        <v>41</v>
      </c>
      <c r="G1124" s="50">
        <v>28205</v>
      </c>
      <c r="H1124" s="5">
        <v>563556</v>
      </c>
      <c r="I1124" s="50">
        <v>37349</v>
      </c>
      <c r="J1124" s="5" t="s">
        <v>858</v>
      </c>
      <c r="K1124" s="150"/>
      <c r="L1124" s="150"/>
      <c r="M1124" s="150"/>
      <c r="N1124" s="150"/>
      <c r="O1124" s="150"/>
      <c r="P1124" s="150"/>
      <c r="Q1124" s="150"/>
      <c r="R1124" s="150"/>
      <c r="S1124" s="150"/>
      <c r="T1124" s="150"/>
      <c r="U1124" s="150"/>
      <c r="V1124" s="150"/>
      <c r="W1124" s="150"/>
      <c r="X1124" s="150"/>
      <c r="Y1124" s="150"/>
      <c r="Z1124" s="150"/>
      <c r="AA1124" s="150"/>
      <c r="CI1124" s="1"/>
    </row>
    <row r="1125" spans="1:87" x14ac:dyDescent="0.25">
      <c r="A1125" s="5" t="s">
        <v>454</v>
      </c>
      <c r="B1125" s="5" t="s">
        <v>423</v>
      </c>
      <c r="C1125" s="5" t="s">
        <v>930</v>
      </c>
      <c r="D1125" s="5" t="s">
        <v>439</v>
      </c>
      <c r="E1125" s="52">
        <f t="shared" ca="1" si="17"/>
        <v>23172</v>
      </c>
      <c r="F1125" s="5">
        <v>32</v>
      </c>
      <c r="G1125" s="50">
        <v>31523</v>
      </c>
      <c r="H1125" s="5">
        <v>353547</v>
      </c>
      <c r="I1125" s="50">
        <v>37303</v>
      </c>
      <c r="J1125" s="5" t="s">
        <v>858</v>
      </c>
      <c r="K1125" s="150"/>
      <c r="L1125" s="150"/>
      <c r="M1125" s="150"/>
      <c r="N1125" s="150"/>
      <c r="O1125" s="150"/>
      <c r="P1125" s="150"/>
      <c r="Q1125" s="150"/>
      <c r="R1125" s="150"/>
      <c r="S1125" s="150"/>
      <c r="T1125" s="150"/>
      <c r="U1125" s="150"/>
      <c r="V1125" s="150"/>
      <c r="W1125" s="150"/>
      <c r="X1125" s="150"/>
      <c r="Y1125" s="150"/>
      <c r="Z1125" s="150"/>
      <c r="AA1125" s="150"/>
      <c r="CI1125" s="1"/>
    </row>
    <row r="1126" spans="1:87" x14ac:dyDescent="0.25">
      <c r="A1126" s="5" t="s">
        <v>454</v>
      </c>
      <c r="B1126" s="5" t="s">
        <v>665</v>
      </c>
      <c r="C1126" s="5" t="s">
        <v>1012</v>
      </c>
      <c r="D1126" s="5" t="s">
        <v>577</v>
      </c>
      <c r="E1126" s="52">
        <f t="shared" ca="1" si="17"/>
        <v>20928</v>
      </c>
      <c r="F1126" s="5">
        <v>33</v>
      </c>
      <c r="G1126" s="50">
        <v>31153</v>
      </c>
      <c r="H1126" s="5">
        <v>563545</v>
      </c>
      <c r="I1126" s="50">
        <v>37344</v>
      </c>
      <c r="J1126" s="5" t="s">
        <v>858</v>
      </c>
      <c r="K1126" s="150"/>
      <c r="L1126" s="150"/>
      <c r="M1126" s="150"/>
      <c r="N1126" s="150"/>
      <c r="O1126" s="150"/>
      <c r="P1126" s="150"/>
      <c r="Q1126" s="150"/>
      <c r="R1126" s="150"/>
      <c r="S1126" s="150"/>
      <c r="T1126" s="150"/>
      <c r="U1126" s="150"/>
      <c r="V1126" s="150"/>
      <c r="W1126" s="150"/>
      <c r="X1126" s="150"/>
      <c r="Y1126" s="150"/>
      <c r="Z1126" s="150"/>
      <c r="AA1126" s="150"/>
      <c r="CI1126" s="1"/>
    </row>
    <row r="1127" spans="1:87" x14ac:dyDescent="0.25">
      <c r="A1127" s="5" t="s">
        <v>413</v>
      </c>
      <c r="B1127" s="5" t="s">
        <v>590</v>
      </c>
      <c r="C1127" s="5" t="s">
        <v>523</v>
      </c>
      <c r="D1127" s="5" t="s">
        <v>473</v>
      </c>
      <c r="E1127" s="52">
        <f t="shared" ca="1" si="17"/>
        <v>22524</v>
      </c>
      <c r="F1127" s="5">
        <v>41</v>
      </c>
      <c r="G1127" s="50">
        <v>28074</v>
      </c>
      <c r="H1127" s="5">
        <v>353544</v>
      </c>
      <c r="I1127" s="50">
        <v>37351</v>
      </c>
      <c r="J1127" s="5" t="s">
        <v>858</v>
      </c>
      <c r="K1127" s="150"/>
      <c r="L1127" s="150"/>
      <c r="M1127" s="150"/>
      <c r="N1127" s="150"/>
      <c r="O1127" s="150"/>
      <c r="P1127" s="150"/>
      <c r="Q1127" s="150"/>
      <c r="R1127" s="150"/>
      <c r="S1127" s="150"/>
      <c r="T1127" s="150"/>
      <c r="U1127" s="150"/>
      <c r="V1127" s="150"/>
      <c r="W1127" s="150"/>
      <c r="X1127" s="150"/>
      <c r="Y1127" s="150"/>
      <c r="Z1127" s="150"/>
      <c r="AA1127" s="150"/>
      <c r="CI1127" s="1"/>
    </row>
    <row r="1128" spans="1:87" x14ac:dyDescent="0.25">
      <c r="A1128" s="5" t="s">
        <v>454</v>
      </c>
      <c r="B1128" s="5" t="s">
        <v>500</v>
      </c>
      <c r="C1128" s="5" t="s">
        <v>973</v>
      </c>
      <c r="D1128" s="5" t="s">
        <v>416</v>
      </c>
      <c r="E1128" s="52">
        <f t="shared" ca="1" si="17"/>
        <v>27312</v>
      </c>
      <c r="F1128" s="5">
        <v>35</v>
      </c>
      <c r="G1128" s="50">
        <v>30458</v>
      </c>
      <c r="H1128" s="5">
        <v>563560</v>
      </c>
      <c r="I1128" s="50">
        <v>37410</v>
      </c>
      <c r="J1128" s="5" t="s">
        <v>858</v>
      </c>
      <c r="K1128" s="150"/>
      <c r="L1128" s="150"/>
      <c r="M1128" s="150"/>
      <c r="N1128" s="150"/>
      <c r="O1128" s="150"/>
      <c r="P1128" s="150"/>
      <c r="Q1128" s="150"/>
      <c r="R1128" s="150"/>
      <c r="S1128" s="150"/>
      <c r="T1128" s="150"/>
      <c r="U1128" s="150"/>
      <c r="V1128" s="150"/>
      <c r="W1128" s="150"/>
      <c r="X1128" s="150"/>
      <c r="Y1128" s="150"/>
      <c r="Z1128" s="150"/>
      <c r="AA1128" s="150"/>
      <c r="CI1128" s="1"/>
    </row>
    <row r="1129" spans="1:87" x14ac:dyDescent="0.25">
      <c r="A1129" s="5" t="s">
        <v>408</v>
      </c>
      <c r="B1129" s="5" t="s">
        <v>592</v>
      </c>
      <c r="C1129" s="5" t="s">
        <v>828</v>
      </c>
      <c r="D1129" s="5" t="s">
        <v>439</v>
      </c>
      <c r="E1129" s="52">
        <f t="shared" ca="1" si="17"/>
        <v>22980</v>
      </c>
      <c r="F1129" s="5">
        <v>34</v>
      </c>
      <c r="G1129" s="50">
        <v>30720</v>
      </c>
      <c r="H1129" s="5">
        <v>563559</v>
      </c>
      <c r="I1129" s="50">
        <v>37341</v>
      </c>
      <c r="J1129" s="5" t="s">
        <v>858</v>
      </c>
      <c r="K1129" s="150"/>
      <c r="L1129" s="150"/>
      <c r="M1129" s="150"/>
      <c r="N1129" s="150"/>
      <c r="O1129" s="150"/>
      <c r="P1129" s="150"/>
      <c r="Q1129" s="150"/>
      <c r="R1129" s="150"/>
      <c r="S1129" s="150"/>
      <c r="T1129" s="150"/>
      <c r="U1129" s="150"/>
      <c r="V1129" s="150"/>
      <c r="W1129" s="150"/>
      <c r="X1129" s="150"/>
      <c r="Y1129" s="150"/>
      <c r="Z1129" s="150"/>
      <c r="AA1129" s="150"/>
      <c r="CI1129" s="1"/>
    </row>
    <row r="1130" spans="1:87" x14ac:dyDescent="0.25">
      <c r="A1130" s="5" t="s">
        <v>454</v>
      </c>
      <c r="B1130" s="5" t="s">
        <v>450</v>
      </c>
      <c r="C1130" s="5" t="s">
        <v>1013</v>
      </c>
      <c r="D1130" s="5" t="s">
        <v>439</v>
      </c>
      <c r="E1130" s="52">
        <f t="shared" ca="1" si="17"/>
        <v>27312</v>
      </c>
      <c r="F1130" s="5">
        <v>31</v>
      </c>
      <c r="G1130" s="50">
        <v>31742</v>
      </c>
      <c r="H1130" s="5">
        <v>353556</v>
      </c>
      <c r="I1130" s="50">
        <v>37282</v>
      </c>
      <c r="J1130" s="5" t="s">
        <v>858</v>
      </c>
      <c r="K1130" s="150"/>
      <c r="L1130" s="150"/>
      <c r="M1130" s="150"/>
      <c r="N1130" s="150"/>
      <c r="O1130" s="150"/>
      <c r="P1130" s="150"/>
      <c r="Q1130" s="150"/>
      <c r="R1130" s="150"/>
      <c r="S1130" s="150"/>
      <c r="T1130" s="150"/>
      <c r="U1130" s="150"/>
      <c r="V1130" s="150"/>
      <c r="W1130" s="150"/>
      <c r="X1130" s="150"/>
      <c r="Y1130" s="150"/>
      <c r="Z1130" s="150"/>
      <c r="AA1130" s="150"/>
      <c r="CI1130" s="1"/>
    </row>
    <row r="1131" spans="1:87" x14ac:dyDescent="0.25">
      <c r="A1131" s="5" t="s">
        <v>408</v>
      </c>
      <c r="B1131" s="5" t="s">
        <v>414</v>
      </c>
      <c r="C1131" s="5" t="s">
        <v>863</v>
      </c>
      <c r="D1131" s="5" t="s">
        <v>536</v>
      </c>
      <c r="E1131" s="52">
        <f t="shared" ca="1" si="17"/>
        <v>26880</v>
      </c>
      <c r="F1131" s="5">
        <v>44</v>
      </c>
      <c r="G1131" s="50">
        <v>27260</v>
      </c>
      <c r="H1131" s="5">
        <v>353557</v>
      </c>
      <c r="I1131" s="50">
        <v>37536</v>
      </c>
      <c r="J1131" s="5" t="s">
        <v>858</v>
      </c>
      <c r="K1131" s="150"/>
      <c r="L1131" s="150"/>
      <c r="M1131" s="150"/>
      <c r="N1131" s="150"/>
      <c r="O1131" s="150"/>
      <c r="P1131" s="150"/>
      <c r="Q1131" s="150"/>
      <c r="R1131" s="150"/>
      <c r="S1131" s="150"/>
      <c r="T1131" s="150"/>
      <c r="U1131" s="150"/>
      <c r="V1131" s="150"/>
      <c r="W1131" s="150"/>
      <c r="X1131" s="150"/>
      <c r="Y1131" s="150"/>
      <c r="Z1131" s="150"/>
      <c r="AA1131" s="150"/>
      <c r="CI1131" s="1"/>
    </row>
    <row r="1132" spans="1:87" x14ac:dyDescent="0.25">
      <c r="A1132" s="5" t="s">
        <v>413</v>
      </c>
      <c r="B1132" s="5" t="s">
        <v>615</v>
      </c>
      <c r="C1132" s="5" t="s">
        <v>680</v>
      </c>
      <c r="D1132" s="5" t="s">
        <v>439</v>
      </c>
      <c r="E1132" s="52">
        <f t="shared" ca="1" si="17"/>
        <v>18360</v>
      </c>
      <c r="F1132" s="5">
        <v>40</v>
      </c>
      <c r="G1132" s="50">
        <v>28547</v>
      </c>
      <c r="H1132" s="5">
        <v>353572</v>
      </c>
      <c r="I1132" s="50">
        <v>37598</v>
      </c>
      <c r="J1132" s="5" t="s">
        <v>858</v>
      </c>
      <c r="K1132" s="150"/>
      <c r="L1132" s="150"/>
      <c r="M1132" s="150"/>
      <c r="N1132" s="150"/>
      <c r="O1132" s="150"/>
      <c r="P1132" s="150"/>
      <c r="Q1132" s="150"/>
      <c r="R1132" s="150"/>
      <c r="S1132" s="150"/>
      <c r="T1132" s="150"/>
      <c r="U1132" s="150"/>
      <c r="V1132" s="150"/>
      <c r="W1132" s="150"/>
      <c r="X1132" s="150"/>
      <c r="Y1132" s="150"/>
      <c r="Z1132" s="150"/>
      <c r="AA1132" s="150"/>
      <c r="CI1132" s="1"/>
    </row>
    <row r="1133" spans="1:87" x14ac:dyDescent="0.25">
      <c r="A1133" s="5" t="s">
        <v>408</v>
      </c>
      <c r="B1133" s="5" t="s">
        <v>639</v>
      </c>
      <c r="C1133" s="5" t="s">
        <v>410</v>
      </c>
      <c r="D1133" s="5" t="s">
        <v>702</v>
      </c>
      <c r="E1133" s="52">
        <f t="shared" ca="1" si="17"/>
        <v>21144</v>
      </c>
      <c r="F1133" s="5">
        <v>54</v>
      </c>
      <c r="G1133" s="50">
        <v>23593</v>
      </c>
      <c r="H1133" s="5">
        <v>563548</v>
      </c>
      <c r="I1133" s="50">
        <v>37205</v>
      </c>
      <c r="J1133" s="5" t="s">
        <v>858</v>
      </c>
      <c r="K1133" s="150"/>
      <c r="L1133" s="150"/>
      <c r="M1133" s="150"/>
      <c r="N1133" s="150"/>
      <c r="O1133" s="150"/>
      <c r="P1133" s="150"/>
      <c r="Q1133" s="150"/>
      <c r="R1133" s="150"/>
      <c r="S1133" s="150"/>
      <c r="T1133" s="150"/>
      <c r="U1133" s="150"/>
      <c r="V1133" s="150"/>
      <c r="W1133" s="150"/>
      <c r="X1133" s="150"/>
      <c r="Y1133" s="150"/>
      <c r="Z1133" s="150"/>
      <c r="AA1133" s="150"/>
      <c r="CI1133" s="1"/>
    </row>
    <row r="1134" spans="1:87" x14ac:dyDescent="0.25">
      <c r="A1134" s="5" t="s">
        <v>413</v>
      </c>
      <c r="B1134" s="5" t="s">
        <v>705</v>
      </c>
      <c r="C1134" s="5" t="s">
        <v>596</v>
      </c>
      <c r="D1134" s="5" t="s">
        <v>445</v>
      </c>
      <c r="E1134" s="52">
        <f t="shared" ca="1" si="17"/>
        <v>26856</v>
      </c>
      <c r="F1134" s="5">
        <v>44</v>
      </c>
      <c r="G1134" s="50">
        <v>27202</v>
      </c>
      <c r="H1134" s="5">
        <v>353550</v>
      </c>
      <c r="I1134" s="50">
        <v>37115</v>
      </c>
      <c r="J1134" s="5" t="s">
        <v>858</v>
      </c>
      <c r="K1134" s="150"/>
      <c r="L1134" s="150"/>
      <c r="M1134" s="150"/>
      <c r="N1134" s="150"/>
      <c r="O1134" s="150"/>
      <c r="P1134" s="150"/>
      <c r="Q1134" s="150"/>
      <c r="R1134" s="150"/>
      <c r="S1134" s="150"/>
      <c r="T1134" s="150"/>
      <c r="U1134" s="150"/>
      <c r="V1134" s="150"/>
      <c r="W1134" s="150"/>
      <c r="X1134" s="150"/>
      <c r="Y1134" s="150"/>
      <c r="Z1134" s="150"/>
      <c r="AA1134" s="150"/>
      <c r="CI1134" s="1"/>
    </row>
    <row r="1135" spans="1:87" x14ac:dyDescent="0.25">
      <c r="A1135" s="5" t="s">
        <v>408</v>
      </c>
      <c r="B1135" s="5" t="s">
        <v>469</v>
      </c>
      <c r="C1135" s="5" t="s">
        <v>863</v>
      </c>
      <c r="D1135" s="5" t="s">
        <v>658</v>
      </c>
      <c r="E1135" s="52">
        <f t="shared" ca="1" si="17"/>
        <v>18696</v>
      </c>
      <c r="F1135" s="5">
        <v>41</v>
      </c>
      <c r="G1135" s="50">
        <v>28182</v>
      </c>
      <c r="H1135" s="5">
        <v>353568</v>
      </c>
      <c r="I1135" s="50">
        <v>37040</v>
      </c>
      <c r="J1135" s="5" t="s">
        <v>858</v>
      </c>
      <c r="K1135" s="150"/>
      <c r="L1135" s="150"/>
      <c r="M1135" s="150"/>
      <c r="N1135" s="150"/>
      <c r="O1135" s="150"/>
      <c r="P1135" s="150"/>
      <c r="Q1135" s="150"/>
      <c r="R1135" s="150"/>
      <c r="S1135" s="150"/>
      <c r="T1135" s="150"/>
      <c r="U1135" s="150"/>
      <c r="V1135" s="150"/>
      <c r="W1135" s="150"/>
      <c r="X1135" s="150"/>
      <c r="Y1135" s="150"/>
      <c r="Z1135" s="150"/>
      <c r="AA1135" s="150"/>
      <c r="CI1135" s="1"/>
    </row>
    <row r="1136" spans="1:87" x14ac:dyDescent="0.25">
      <c r="A1136" s="5" t="s">
        <v>408</v>
      </c>
      <c r="B1136" s="5" t="s">
        <v>766</v>
      </c>
      <c r="C1136" s="5" t="s">
        <v>954</v>
      </c>
      <c r="D1136" s="5" t="s">
        <v>416</v>
      </c>
      <c r="E1136" s="52">
        <f t="shared" ca="1" si="17"/>
        <v>30564</v>
      </c>
      <c r="F1136" s="5">
        <v>33</v>
      </c>
      <c r="G1136" s="50">
        <v>31294</v>
      </c>
      <c r="H1136" s="5">
        <v>563573</v>
      </c>
      <c r="I1136" s="50">
        <v>37220</v>
      </c>
      <c r="J1136" s="5" t="s">
        <v>858</v>
      </c>
      <c r="K1136" s="150"/>
      <c r="L1136" s="150"/>
      <c r="M1136" s="150"/>
      <c r="N1136" s="150"/>
      <c r="O1136" s="150"/>
      <c r="P1136" s="150"/>
      <c r="Q1136" s="150"/>
      <c r="R1136" s="150"/>
      <c r="S1136" s="150"/>
      <c r="T1136" s="150"/>
      <c r="U1136" s="150"/>
      <c r="V1136" s="150"/>
      <c r="W1136" s="150"/>
      <c r="X1136" s="150"/>
      <c r="Y1136" s="150"/>
      <c r="Z1136" s="150"/>
      <c r="AA1136" s="150"/>
      <c r="CI1136" s="1"/>
    </row>
    <row r="1137" spans="1:87" x14ac:dyDescent="0.25">
      <c r="A1137" s="5" t="s">
        <v>454</v>
      </c>
      <c r="B1137" s="5" t="s">
        <v>434</v>
      </c>
      <c r="C1137" s="5" t="s">
        <v>995</v>
      </c>
      <c r="D1137" s="5" t="s">
        <v>416</v>
      </c>
      <c r="E1137" s="52">
        <f t="shared" ca="1" si="17"/>
        <v>23148</v>
      </c>
      <c r="F1137" s="5">
        <v>35</v>
      </c>
      <c r="G1137" s="50">
        <v>30435</v>
      </c>
      <c r="H1137" s="5">
        <v>563575</v>
      </c>
      <c r="I1137" s="50">
        <v>37233</v>
      </c>
      <c r="J1137" s="5" t="s">
        <v>858</v>
      </c>
      <c r="K1137" s="150"/>
      <c r="L1137" s="150"/>
      <c r="M1137" s="150"/>
      <c r="N1137" s="150"/>
      <c r="O1137" s="150"/>
      <c r="P1137" s="150"/>
      <c r="Q1137" s="150"/>
      <c r="R1137" s="150"/>
      <c r="S1137" s="150"/>
      <c r="T1137" s="150"/>
      <c r="U1137" s="150"/>
      <c r="V1137" s="150"/>
      <c r="W1137" s="150"/>
      <c r="X1137" s="150"/>
      <c r="Y1137" s="150"/>
      <c r="Z1137" s="150"/>
      <c r="AA1137" s="150"/>
      <c r="CI1137" s="1"/>
    </row>
    <row r="1138" spans="1:87" x14ac:dyDescent="0.25">
      <c r="A1138" s="5" t="s">
        <v>408</v>
      </c>
      <c r="B1138" s="5" t="s">
        <v>615</v>
      </c>
      <c r="C1138" s="5" t="s">
        <v>713</v>
      </c>
      <c r="D1138" s="5" t="s">
        <v>439</v>
      </c>
      <c r="E1138" s="52">
        <f t="shared" ca="1" si="17"/>
        <v>22188</v>
      </c>
      <c r="F1138" s="5">
        <v>40</v>
      </c>
      <c r="G1138" s="50">
        <v>28467</v>
      </c>
      <c r="H1138" s="5">
        <v>353578</v>
      </c>
      <c r="I1138" s="50">
        <v>37156</v>
      </c>
      <c r="J1138" s="5" t="s">
        <v>858</v>
      </c>
      <c r="K1138" s="150"/>
      <c r="L1138" s="150"/>
      <c r="M1138" s="150"/>
      <c r="N1138" s="150"/>
      <c r="O1138" s="150"/>
      <c r="P1138" s="150"/>
      <c r="Q1138" s="150"/>
      <c r="R1138" s="150"/>
      <c r="S1138" s="150"/>
      <c r="T1138" s="150"/>
      <c r="U1138" s="150"/>
      <c r="V1138" s="150"/>
      <c r="W1138" s="150"/>
      <c r="X1138" s="150"/>
      <c r="Y1138" s="150"/>
      <c r="Z1138" s="150"/>
      <c r="AA1138" s="150"/>
      <c r="CI1138" s="1"/>
    </row>
    <row r="1139" spans="1:87" x14ac:dyDescent="0.25">
      <c r="A1139" s="5" t="s">
        <v>413</v>
      </c>
      <c r="B1139" s="5" t="s">
        <v>611</v>
      </c>
      <c r="C1139" s="5" t="s">
        <v>896</v>
      </c>
      <c r="D1139" s="5" t="s">
        <v>460</v>
      </c>
      <c r="E1139" s="52">
        <f t="shared" ca="1" si="17"/>
        <v>25164</v>
      </c>
      <c r="F1139" s="5">
        <v>39</v>
      </c>
      <c r="G1139" s="50">
        <v>29071</v>
      </c>
      <c r="H1139" s="5">
        <v>563577</v>
      </c>
      <c r="I1139" s="50">
        <v>36932</v>
      </c>
      <c r="J1139" s="5" t="s">
        <v>858</v>
      </c>
      <c r="K1139" s="150"/>
      <c r="L1139" s="150"/>
      <c r="M1139" s="150"/>
      <c r="N1139" s="150"/>
      <c r="O1139" s="150"/>
      <c r="P1139" s="150"/>
      <c r="Q1139" s="150"/>
      <c r="R1139" s="150"/>
      <c r="S1139" s="150"/>
      <c r="T1139" s="150"/>
      <c r="U1139" s="150"/>
      <c r="V1139" s="150"/>
      <c r="W1139" s="150"/>
      <c r="X1139" s="150"/>
      <c r="Y1139" s="150"/>
      <c r="Z1139" s="150"/>
      <c r="AA1139" s="150"/>
      <c r="CI1139" s="1"/>
    </row>
    <row r="1140" spans="1:87" x14ac:dyDescent="0.25">
      <c r="A1140" s="5" t="s">
        <v>413</v>
      </c>
      <c r="B1140" s="5" t="s">
        <v>514</v>
      </c>
      <c r="C1140" s="5" t="s">
        <v>844</v>
      </c>
      <c r="D1140" s="5" t="s">
        <v>439</v>
      </c>
      <c r="E1140" s="52">
        <f t="shared" ca="1" si="17"/>
        <v>26052</v>
      </c>
      <c r="F1140" s="5">
        <v>36</v>
      </c>
      <c r="G1140" s="50">
        <v>30074</v>
      </c>
      <c r="H1140" s="5">
        <v>353583</v>
      </c>
      <c r="I1140" s="50">
        <v>37046</v>
      </c>
      <c r="J1140" s="5" t="s">
        <v>858</v>
      </c>
      <c r="K1140" s="150"/>
      <c r="L1140" s="150"/>
      <c r="M1140" s="150"/>
      <c r="N1140" s="150"/>
      <c r="O1140" s="150"/>
      <c r="P1140" s="150"/>
      <c r="Q1140" s="150"/>
      <c r="R1140" s="150"/>
      <c r="S1140" s="150"/>
      <c r="T1140" s="150"/>
      <c r="U1140" s="150"/>
      <c r="V1140" s="150"/>
      <c r="W1140" s="150"/>
      <c r="X1140" s="150"/>
      <c r="Y1140" s="150"/>
      <c r="Z1140" s="150"/>
      <c r="AA1140" s="150"/>
      <c r="CI1140" s="1"/>
    </row>
    <row r="1141" spans="1:87" x14ac:dyDescent="0.25">
      <c r="A1141" s="5" t="s">
        <v>454</v>
      </c>
      <c r="B1141" s="5" t="s">
        <v>152</v>
      </c>
      <c r="C1141" s="5" t="s">
        <v>1014</v>
      </c>
      <c r="D1141" s="5" t="s">
        <v>416</v>
      </c>
      <c r="E1141" s="52">
        <f t="shared" ca="1" si="17"/>
        <v>28860</v>
      </c>
      <c r="F1141" s="5">
        <v>34</v>
      </c>
      <c r="G1141" s="50">
        <v>30904</v>
      </c>
      <c r="H1141" s="5">
        <v>563582</v>
      </c>
      <c r="I1141" s="50">
        <v>37028</v>
      </c>
      <c r="J1141" s="5" t="s">
        <v>858</v>
      </c>
      <c r="K1141" s="150"/>
      <c r="L1141" s="150"/>
      <c r="M1141" s="150"/>
      <c r="N1141" s="150"/>
      <c r="O1141" s="150"/>
      <c r="P1141" s="150"/>
      <c r="Q1141" s="150"/>
      <c r="R1141" s="150"/>
      <c r="S1141" s="150"/>
      <c r="T1141" s="150"/>
      <c r="U1141" s="150"/>
      <c r="V1141" s="150"/>
      <c r="W1141" s="150"/>
      <c r="X1141" s="150"/>
      <c r="Y1141" s="150"/>
      <c r="Z1141" s="150"/>
      <c r="AA1141" s="150"/>
      <c r="CI1141" s="1"/>
    </row>
    <row r="1142" spans="1:87" x14ac:dyDescent="0.25">
      <c r="A1142" s="5" t="s">
        <v>454</v>
      </c>
      <c r="B1142" s="5" t="s">
        <v>712</v>
      </c>
      <c r="C1142" s="5" t="s">
        <v>984</v>
      </c>
      <c r="D1142" s="5" t="s">
        <v>439</v>
      </c>
      <c r="E1142" s="52">
        <f t="shared" ca="1" si="17"/>
        <v>21804</v>
      </c>
      <c r="F1142" s="5">
        <v>28</v>
      </c>
      <c r="G1142" s="50">
        <v>32850</v>
      </c>
      <c r="H1142" s="5">
        <v>563588</v>
      </c>
      <c r="I1142" s="50">
        <v>37045</v>
      </c>
      <c r="J1142" s="5" t="s">
        <v>858</v>
      </c>
      <c r="K1142" s="150"/>
      <c r="L1142" s="150"/>
      <c r="M1142" s="150"/>
      <c r="N1142" s="150"/>
      <c r="O1142" s="150"/>
      <c r="P1142" s="150"/>
      <c r="Q1142" s="150"/>
      <c r="R1142" s="150"/>
      <c r="S1142" s="150"/>
      <c r="T1142" s="150"/>
      <c r="U1142" s="150"/>
      <c r="V1142" s="150"/>
      <c r="W1142" s="150"/>
      <c r="X1142" s="150"/>
      <c r="Y1142" s="150"/>
      <c r="Z1142" s="150"/>
      <c r="AA1142" s="150"/>
      <c r="CI1142" s="1"/>
    </row>
    <row r="1143" spans="1:87" x14ac:dyDescent="0.25">
      <c r="A1143" s="5" t="s">
        <v>413</v>
      </c>
      <c r="B1143" s="5" t="s">
        <v>483</v>
      </c>
      <c r="C1143" s="5" t="s">
        <v>90</v>
      </c>
      <c r="D1143" s="5" t="s">
        <v>439</v>
      </c>
      <c r="E1143" s="52">
        <f t="shared" ca="1" si="17"/>
        <v>25368</v>
      </c>
      <c r="F1143" s="5">
        <v>30</v>
      </c>
      <c r="G1143" s="50">
        <v>32367</v>
      </c>
      <c r="H1143" s="5">
        <v>563591</v>
      </c>
      <c r="I1143" s="50">
        <v>38545</v>
      </c>
      <c r="J1143" s="5" t="s">
        <v>858</v>
      </c>
      <c r="K1143" s="150"/>
      <c r="L1143" s="150"/>
      <c r="M1143" s="150"/>
      <c r="N1143" s="150"/>
      <c r="O1143" s="150"/>
      <c r="P1143" s="150"/>
      <c r="Q1143" s="150"/>
      <c r="R1143" s="150"/>
      <c r="S1143" s="150"/>
      <c r="T1143" s="150"/>
      <c r="U1143" s="150"/>
      <c r="V1143" s="150"/>
      <c r="W1143" s="150"/>
      <c r="X1143" s="150"/>
      <c r="Y1143" s="150"/>
      <c r="Z1143" s="150"/>
      <c r="AA1143" s="150"/>
      <c r="CI1143" s="1"/>
    </row>
    <row r="1144" spans="1:87" x14ac:dyDescent="0.25">
      <c r="A1144" s="5" t="s">
        <v>408</v>
      </c>
      <c r="B1144" s="5" t="s">
        <v>705</v>
      </c>
      <c r="C1144" s="5" t="s">
        <v>892</v>
      </c>
      <c r="D1144" s="5" t="s">
        <v>829</v>
      </c>
      <c r="E1144" s="52">
        <f t="shared" ca="1" si="17"/>
        <v>28608</v>
      </c>
      <c r="F1144" s="5">
        <v>35</v>
      </c>
      <c r="G1144" s="50">
        <v>30373</v>
      </c>
      <c r="H1144" s="5">
        <v>353558</v>
      </c>
      <c r="I1144" s="50">
        <v>37235</v>
      </c>
      <c r="J1144" s="5" t="s">
        <v>858</v>
      </c>
      <c r="K1144" s="150"/>
      <c r="L1144" s="150"/>
      <c r="M1144" s="150"/>
      <c r="N1144" s="150"/>
      <c r="O1144" s="150"/>
      <c r="P1144" s="150"/>
      <c r="Q1144" s="150"/>
      <c r="R1144" s="150"/>
      <c r="S1144" s="150"/>
      <c r="T1144" s="150"/>
      <c r="U1144" s="150"/>
      <c r="V1144" s="150"/>
      <c r="W1144" s="150"/>
      <c r="X1144" s="150"/>
      <c r="Y1144" s="150"/>
      <c r="Z1144" s="150"/>
      <c r="AA1144" s="150"/>
      <c r="CI1144" s="1"/>
    </row>
    <row r="1145" spans="1:87" x14ac:dyDescent="0.25">
      <c r="A1145" s="5" t="s">
        <v>413</v>
      </c>
      <c r="B1145" s="5" t="s">
        <v>495</v>
      </c>
      <c r="C1145" s="5" t="s">
        <v>1015</v>
      </c>
      <c r="D1145" s="5" t="s">
        <v>416</v>
      </c>
      <c r="E1145" s="52">
        <f t="shared" ca="1" si="17"/>
        <v>29148</v>
      </c>
      <c r="F1145" s="5">
        <v>34</v>
      </c>
      <c r="G1145" s="50">
        <v>30814</v>
      </c>
      <c r="H1145" s="5">
        <v>563592</v>
      </c>
      <c r="I1145" s="50">
        <v>36899</v>
      </c>
      <c r="J1145" s="5" t="s">
        <v>858</v>
      </c>
      <c r="K1145" s="150"/>
      <c r="L1145" s="150"/>
      <c r="M1145" s="150"/>
      <c r="N1145" s="150"/>
      <c r="O1145" s="150"/>
      <c r="P1145" s="150"/>
      <c r="Q1145" s="150"/>
      <c r="R1145" s="150"/>
      <c r="S1145" s="150"/>
      <c r="T1145" s="150"/>
      <c r="U1145" s="150"/>
      <c r="V1145" s="150"/>
      <c r="W1145" s="150"/>
      <c r="X1145" s="150"/>
      <c r="Y1145" s="150"/>
      <c r="Z1145" s="150"/>
      <c r="AA1145" s="150"/>
      <c r="CI1145" s="1"/>
    </row>
    <row r="1146" spans="1:87" x14ac:dyDescent="0.25">
      <c r="A1146" s="5" t="s">
        <v>413</v>
      </c>
      <c r="B1146" s="5" t="s">
        <v>704</v>
      </c>
      <c r="C1146" s="5" t="s">
        <v>707</v>
      </c>
      <c r="D1146" s="5" t="s">
        <v>439</v>
      </c>
      <c r="E1146" s="52">
        <f t="shared" ca="1" si="17"/>
        <v>24960</v>
      </c>
      <c r="F1146" s="5">
        <v>29</v>
      </c>
      <c r="G1146" s="50">
        <v>32458</v>
      </c>
      <c r="H1146" s="5">
        <v>563596</v>
      </c>
      <c r="I1146" s="50">
        <v>38494</v>
      </c>
      <c r="J1146" s="5" t="s">
        <v>858</v>
      </c>
      <c r="K1146" s="150"/>
      <c r="L1146" s="150"/>
      <c r="M1146" s="150"/>
      <c r="N1146" s="150"/>
      <c r="O1146" s="150"/>
      <c r="P1146" s="150"/>
      <c r="Q1146" s="150"/>
      <c r="R1146" s="150"/>
      <c r="S1146" s="150"/>
      <c r="T1146" s="150"/>
      <c r="U1146" s="150"/>
      <c r="V1146" s="150"/>
      <c r="W1146" s="150"/>
      <c r="X1146" s="150"/>
      <c r="Y1146" s="150"/>
      <c r="Z1146" s="150"/>
      <c r="AA1146" s="150"/>
      <c r="CI1146" s="1"/>
    </row>
    <row r="1147" spans="1:87" x14ac:dyDescent="0.25">
      <c r="A1147" s="5" t="s">
        <v>408</v>
      </c>
      <c r="B1147" s="5" t="s">
        <v>594</v>
      </c>
      <c r="C1147" s="5" t="s">
        <v>999</v>
      </c>
      <c r="D1147" s="5" t="s">
        <v>439</v>
      </c>
      <c r="E1147" s="52">
        <f t="shared" ca="1" si="17"/>
        <v>23016</v>
      </c>
      <c r="F1147" s="5">
        <v>28</v>
      </c>
      <c r="G1147" s="50">
        <v>32788</v>
      </c>
      <c r="H1147" s="5">
        <v>562901</v>
      </c>
      <c r="I1147" s="50">
        <v>38515</v>
      </c>
      <c r="J1147" s="5" t="s">
        <v>858</v>
      </c>
      <c r="K1147" s="150"/>
      <c r="L1147" s="150"/>
      <c r="M1147" s="150"/>
      <c r="N1147" s="150"/>
      <c r="O1147" s="150"/>
      <c r="P1147" s="150"/>
      <c r="Q1147" s="150"/>
      <c r="R1147" s="150"/>
      <c r="S1147" s="150"/>
      <c r="T1147" s="150"/>
      <c r="U1147" s="150"/>
      <c r="V1147" s="150"/>
      <c r="W1147" s="150"/>
      <c r="X1147" s="150"/>
      <c r="Y1147" s="150"/>
      <c r="Z1147" s="150"/>
      <c r="AA1147" s="150"/>
      <c r="CI1147" s="1"/>
    </row>
    <row r="1148" spans="1:87" x14ac:dyDescent="0.25">
      <c r="A1148" s="5" t="s">
        <v>408</v>
      </c>
      <c r="B1148" s="5" t="s">
        <v>671</v>
      </c>
      <c r="C1148" s="5" t="s">
        <v>443</v>
      </c>
      <c r="D1148" s="5" t="s">
        <v>460</v>
      </c>
      <c r="E1148" s="52">
        <f t="shared" ca="1" si="17"/>
        <v>26232</v>
      </c>
      <c r="F1148" s="5">
        <v>35</v>
      </c>
      <c r="G1148" s="50">
        <v>30470</v>
      </c>
      <c r="H1148" s="5">
        <v>352908</v>
      </c>
      <c r="I1148" s="50">
        <v>38475</v>
      </c>
      <c r="J1148" s="5" t="s">
        <v>858</v>
      </c>
      <c r="K1148" s="150"/>
      <c r="L1148" s="150"/>
      <c r="M1148" s="150"/>
      <c r="N1148" s="150"/>
      <c r="O1148" s="150"/>
      <c r="P1148" s="150"/>
      <c r="Q1148" s="150"/>
      <c r="R1148" s="150"/>
      <c r="S1148" s="150"/>
      <c r="T1148" s="150"/>
      <c r="U1148" s="150"/>
      <c r="V1148" s="150"/>
      <c r="W1148" s="150"/>
      <c r="X1148" s="150"/>
      <c r="Y1148" s="150"/>
      <c r="Z1148" s="150"/>
      <c r="AA1148" s="150"/>
      <c r="CI1148" s="1"/>
    </row>
    <row r="1149" spans="1:87" x14ac:dyDescent="0.25">
      <c r="A1149" s="5" t="s">
        <v>454</v>
      </c>
      <c r="B1149" s="5" t="s">
        <v>528</v>
      </c>
      <c r="C1149" s="5" t="s">
        <v>88</v>
      </c>
      <c r="D1149" s="5" t="s">
        <v>439</v>
      </c>
      <c r="E1149" s="52">
        <f t="shared" ca="1" si="17"/>
        <v>19632</v>
      </c>
      <c r="F1149" s="5">
        <v>29</v>
      </c>
      <c r="G1149" s="50">
        <v>32534</v>
      </c>
      <c r="H1149" s="5">
        <v>562905</v>
      </c>
      <c r="I1149" s="50">
        <v>38711</v>
      </c>
      <c r="J1149" s="5" t="s">
        <v>858</v>
      </c>
      <c r="K1149" s="150"/>
      <c r="L1149" s="150"/>
      <c r="M1149" s="150"/>
      <c r="N1149" s="150"/>
      <c r="O1149" s="150"/>
      <c r="P1149" s="150"/>
      <c r="Q1149" s="150"/>
      <c r="R1149" s="150"/>
      <c r="S1149" s="150"/>
      <c r="T1149" s="150"/>
      <c r="U1149" s="150"/>
      <c r="V1149" s="150"/>
      <c r="W1149" s="150"/>
      <c r="X1149" s="150"/>
      <c r="Y1149" s="150"/>
      <c r="Z1149" s="150"/>
      <c r="AA1149" s="150"/>
      <c r="CI1149" s="1"/>
    </row>
    <row r="1150" spans="1:87" x14ac:dyDescent="0.25">
      <c r="A1150" s="5" t="s">
        <v>408</v>
      </c>
      <c r="B1150" s="5" t="s">
        <v>705</v>
      </c>
      <c r="C1150" s="5" t="s">
        <v>1016</v>
      </c>
      <c r="D1150" s="5" t="s">
        <v>749</v>
      </c>
      <c r="E1150" s="52">
        <f t="shared" ca="1" si="17"/>
        <v>18852</v>
      </c>
      <c r="F1150" s="5">
        <v>30</v>
      </c>
      <c r="G1150" s="50">
        <v>32367</v>
      </c>
      <c r="H1150" s="5">
        <v>352904</v>
      </c>
      <c r="I1150" s="50">
        <v>38545</v>
      </c>
      <c r="J1150" s="5" t="s">
        <v>858</v>
      </c>
      <c r="K1150" s="150"/>
      <c r="L1150" s="150"/>
      <c r="M1150" s="150"/>
      <c r="N1150" s="150"/>
      <c r="O1150" s="150"/>
      <c r="P1150" s="150"/>
      <c r="Q1150" s="150"/>
      <c r="R1150" s="150"/>
      <c r="S1150" s="150"/>
      <c r="T1150" s="150"/>
      <c r="U1150" s="150"/>
      <c r="V1150" s="150"/>
      <c r="W1150" s="150"/>
      <c r="X1150" s="150"/>
      <c r="Y1150" s="150"/>
      <c r="Z1150" s="150"/>
      <c r="AA1150" s="150"/>
      <c r="CI1150" s="1"/>
    </row>
    <row r="1151" spans="1:87" x14ac:dyDescent="0.25">
      <c r="A1151" s="5" t="s">
        <v>454</v>
      </c>
      <c r="B1151" s="5" t="s">
        <v>671</v>
      </c>
      <c r="C1151" s="5" t="s">
        <v>968</v>
      </c>
      <c r="D1151" s="5" t="s">
        <v>439</v>
      </c>
      <c r="E1151" s="52">
        <f t="shared" ca="1" si="17"/>
        <v>25656</v>
      </c>
      <c r="F1151" s="5">
        <v>28</v>
      </c>
      <c r="G1151" s="50">
        <v>33064</v>
      </c>
      <c r="H1151" s="5">
        <v>562911</v>
      </c>
      <c r="I1151" s="50">
        <v>38414</v>
      </c>
      <c r="J1151" s="5" t="s">
        <v>858</v>
      </c>
      <c r="K1151" s="150"/>
      <c r="L1151" s="150"/>
      <c r="M1151" s="150"/>
      <c r="N1151" s="150"/>
      <c r="O1151" s="150"/>
      <c r="P1151" s="150"/>
      <c r="Q1151" s="150"/>
      <c r="R1151" s="150"/>
      <c r="S1151" s="150"/>
      <c r="T1151" s="150"/>
      <c r="U1151" s="150"/>
      <c r="V1151" s="150"/>
      <c r="W1151" s="150"/>
      <c r="X1151" s="150"/>
      <c r="Y1151" s="150"/>
      <c r="Z1151" s="150"/>
      <c r="AA1151" s="150"/>
      <c r="CI1151" s="1"/>
    </row>
    <row r="1152" spans="1:87" x14ac:dyDescent="0.25">
      <c r="A1152" s="5" t="s">
        <v>408</v>
      </c>
      <c r="B1152" s="5" t="s">
        <v>524</v>
      </c>
      <c r="C1152" s="5" t="s">
        <v>1017</v>
      </c>
      <c r="D1152" s="5" t="s">
        <v>416</v>
      </c>
      <c r="E1152" s="52">
        <f t="shared" ca="1" si="17"/>
        <v>30912</v>
      </c>
      <c r="F1152" s="5">
        <v>30</v>
      </c>
      <c r="G1152" s="50">
        <v>32266</v>
      </c>
      <c r="H1152" s="5">
        <v>562910</v>
      </c>
      <c r="I1152" s="50">
        <v>38636</v>
      </c>
      <c r="J1152" s="5" t="s">
        <v>858</v>
      </c>
      <c r="K1152" s="150"/>
      <c r="L1152" s="150"/>
      <c r="M1152" s="150"/>
      <c r="N1152" s="150"/>
      <c r="O1152" s="150"/>
      <c r="P1152" s="150"/>
      <c r="Q1152" s="150"/>
      <c r="R1152" s="150"/>
      <c r="S1152" s="150"/>
      <c r="T1152" s="150"/>
      <c r="U1152" s="150"/>
      <c r="V1152" s="150"/>
      <c r="W1152" s="150"/>
      <c r="X1152" s="150"/>
      <c r="Y1152" s="150"/>
      <c r="Z1152" s="150"/>
      <c r="AA1152" s="150"/>
      <c r="CI1152" s="1"/>
    </row>
    <row r="1153" spans="1:87" x14ac:dyDescent="0.25">
      <c r="A1153" s="5" t="s">
        <v>408</v>
      </c>
      <c r="B1153" s="5" t="s">
        <v>712</v>
      </c>
      <c r="C1153" s="5" t="s">
        <v>992</v>
      </c>
      <c r="D1153" s="5" t="s">
        <v>439</v>
      </c>
      <c r="E1153" s="52">
        <f t="shared" ca="1" si="17"/>
        <v>18132</v>
      </c>
      <c r="F1153" s="5">
        <v>28</v>
      </c>
      <c r="G1153" s="50">
        <v>32958</v>
      </c>
      <c r="H1153" s="5">
        <v>357191</v>
      </c>
      <c r="I1153" s="50">
        <v>38550</v>
      </c>
      <c r="J1153" s="5" t="s">
        <v>858</v>
      </c>
      <c r="K1153" s="150"/>
      <c r="L1153" s="150"/>
      <c r="M1153" s="150"/>
      <c r="N1153" s="150"/>
      <c r="O1153" s="150"/>
      <c r="P1153" s="150"/>
      <c r="Q1153" s="150"/>
      <c r="R1153" s="150"/>
      <c r="S1153" s="150"/>
      <c r="T1153" s="150"/>
      <c r="U1153" s="150"/>
      <c r="V1153" s="150"/>
      <c r="W1153" s="150"/>
      <c r="X1153" s="150"/>
      <c r="Y1153" s="150"/>
      <c r="Z1153" s="150"/>
      <c r="AA1153" s="150"/>
      <c r="CI1153" s="1"/>
    </row>
    <row r="1154" spans="1:87" x14ac:dyDescent="0.25">
      <c r="A1154" s="5" t="s">
        <v>454</v>
      </c>
      <c r="B1154" s="5" t="s">
        <v>440</v>
      </c>
      <c r="C1154" s="5" t="s">
        <v>1018</v>
      </c>
      <c r="D1154" s="5" t="s">
        <v>439</v>
      </c>
      <c r="E1154" s="52">
        <f t="shared" ca="1" si="17"/>
        <v>21216</v>
      </c>
      <c r="F1154" s="5">
        <v>27</v>
      </c>
      <c r="G1154" s="50">
        <v>33493</v>
      </c>
      <c r="H1154" s="5">
        <v>567254</v>
      </c>
      <c r="I1154" s="50">
        <v>38617</v>
      </c>
      <c r="J1154" s="5" t="s">
        <v>858</v>
      </c>
      <c r="K1154" s="150"/>
      <c r="L1154" s="150"/>
      <c r="M1154" s="150"/>
      <c r="N1154" s="150"/>
      <c r="O1154" s="150"/>
      <c r="P1154" s="150"/>
      <c r="Q1154" s="150"/>
      <c r="R1154" s="150"/>
      <c r="S1154" s="150"/>
      <c r="T1154" s="150"/>
      <c r="U1154" s="150"/>
      <c r="V1154" s="150"/>
      <c r="W1154" s="150"/>
      <c r="X1154" s="150"/>
      <c r="Y1154" s="150"/>
      <c r="Z1154" s="150"/>
      <c r="AA1154" s="150"/>
      <c r="CI1154" s="1"/>
    </row>
    <row r="1155" spans="1:87" x14ac:dyDescent="0.25">
      <c r="A1155" s="5" t="s">
        <v>454</v>
      </c>
      <c r="B1155" s="5" t="s">
        <v>660</v>
      </c>
      <c r="C1155" s="5" t="s">
        <v>930</v>
      </c>
      <c r="D1155" s="5" t="s">
        <v>439</v>
      </c>
      <c r="E1155" s="52">
        <f t="shared" ca="1" si="17"/>
        <v>19872</v>
      </c>
      <c r="F1155" s="5">
        <v>27</v>
      </c>
      <c r="G1155" s="50">
        <v>33333</v>
      </c>
      <c r="H1155" s="5">
        <v>357190</v>
      </c>
      <c r="I1155" s="50">
        <v>38445</v>
      </c>
      <c r="J1155" s="5" t="s">
        <v>858</v>
      </c>
      <c r="K1155" s="150"/>
      <c r="L1155" s="150"/>
      <c r="M1155" s="150"/>
      <c r="N1155" s="150"/>
      <c r="O1155" s="150"/>
      <c r="P1155" s="150"/>
      <c r="Q1155" s="150"/>
      <c r="R1155" s="150"/>
      <c r="S1155" s="150"/>
      <c r="T1155" s="150"/>
      <c r="U1155" s="150"/>
      <c r="V1155" s="150"/>
      <c r="W1155" s="150"/>
      <c r="X1155" s="150"/>
      <c r="Y1155" s="150"/>
      <c r="Z1155" s="150"/>
      <c r="AA1155" s="150"/>
      <c r="CI1155" s="1"/>
    </row>
    <row r="1156" spans="1:87" x14ac:dyDescent="0.25">
      <c r="A1156" s="5" t="s">
        <v>413</v>
      </c>
      <c r="B1156" s="5" t="s">
        <v>612</v>
      </c>
      <c r="C1156" s="5" t="s">
        <v>849</v>
      </c>
      <c r="D1156" s="5" t="s">
        <v>1019</v>
      </c>
      <c r="E1156" s="52">
        <f t="shared" ca="1" si="17"/>
        <v>28608</v>
      </c>
      <c r="F1156" s="5">
        <v>30</v>
      </c>
      <c r="G1156" s="50">
        <v>32306</v>
      </c>
      <c r="H1156" s="5">
        <v>353598</v>
      </c>
      <c r="I1156" s="50">
        <v>38722</v>
      </c>
      <c r="J1156" s="5" t="s">
        <v>417</v>
      </c>
      <c r="K1156" s="150"/>
      <c r="L1156" s="150"/>
      <c r="M1156" s="150"/>
      <c r="N1156" s="150"/>
      <c r="O1156" s="150"/>
      <c r="P1156" s="150"/>
      <c r="Q1156" s="150"/>
      <c r="R1156" s="150"/>
      <c r="S1156" s="150"/>
      <c r="T1156" s="150"/>
      <c r="U1156" s="150"/>
      <c r="V1156" s="150"/>
      <c r="W1156" s="150"/>
      <c r="X1156" s="150"/>
      <c r="Y1156" s="150"/>
      <c r="Z1156" s="150"/>
      <c r="AA1156" s="150"/>
      <c r="CI1156" s="1"/>
    </row>
    <row r="1157" spans="1:87" x14ac:dyDescent="0.25">
      <c r="A1157" s="5" t="s">
        <v>413</v>
      </c>
      <c r="B1157" s="5" t="s">
        <v>594</v>
      </c>
      <c r="C1157" s="5" t="s">
        <v>435</v>
      </c>
      <c r="D1157" s="5" t="s">
        <v>877</v>
      </c>
      <c r="E1157" s="52">
        <f t="shared" ca="1" si="17"/>
        <v>27828</v>
      </c>
      <c r="F1157" s="5">
        <v>42</v>
      </c>
      <c r="G1157" s="50">
        <v>27953</v>
      </c>
      <c r="H1157" s="5">
        <v>563599</v>
      </c>
      <c r="I1157" s="50">
        <v>38667</v>
      </c>
      <c r="J1157" s="5" t="s">
        <v>858</v>
      </c>
      <c r="K1157" s="150"/>
      <c r="L1157" s="150"/>
      <c r="M1157" s="150"/>
      <c r="N1157" s="150"/>
      <c r="O1157" s="150"/>
      <c r="P1157" s="150"/>
      <c r="Q1157" s="150"/>
      <c r="R1157" s="150"/>
      <c r="S1157" s="150"/>
      <c r="T1157" s="150"/>
      <c r="U1157" s="150"/>
      <c r="V1157" s="150"/>
      <c r="W1157" s="150"/>
      <c r="X1157" s="150"/>
      <c r="Y1157" s="150"/>
      <c r="Z1157" s="150"/>
      <c r="AA1157" s="150"/>
      <c r="CI1157" s="1"/>
    </row>
    <row r="1158" spans="1:87" x14ac:dyDescent="0.25">
      <c r="A1158" s="5" t="s">
        <v>408</v>
      </c>
      <c r="B1158" s="5" t="s">
        <v>547</v>
      </c>
      <c r="C1158" s="5" t="s">
        <v>645</v>
      </c>
      <c r="D1158" s="5" t="s">
        <v>1020</v>
      </c>
      <c r="E1158" s="52">
        <f t="shared" ca="1" si="17"/>
        <v>28200</v>
      </c>
      <c r="F1158" s="5">
        <v>28</v>
      </c>
      <c r="G1158" s="50">
        <v>33126</v>
      </c>
      <c r="H1158" s="5">
        <v>352915</v>
      </c>
      <c r="I1158" s="50">
        <v>38682</v>
      </c>
      <c r="J1158" s="5" t="s">
        <v>858</v>
      </c>
      <c r="K1158" s="150"/>
      <c r="L1158" s="150"/>
      <c r="M1158" s="150"/>
      <c r="N1158" s="150"/>
      <c r="O1158" s="150"/>
      <c r="P1158" s="150"/>
      <c r="Q1158" s="150"/>
      <c r="R1158" s="150"/>
      <c r="S1158" s="150"/>
      <c r="T1158" s="150"/>
      <c r="U1158" s="150"/>
      <c r="V1158" s="150"/>
      <c r="W1158" s="150"/>
      <c r="X1158" s="150"/>
      <c r="Y1158" s="150"/>
      <c r="Z1158" s="150"/>
      <c r="AA1158" s="150"/>
      <c r="CI1158" s="1"/>
    </row>
    <row r="1159" spans="1:87" x14ac:dyDescent="0.25">
      <c r="A1159" s="5" t="s">
        <v>408</v>
      </c>
      <c r="B1159" s="5" t="s">
        <v>506</v>
      </c>
      <c r="C1159" s="5" t="s">
        <v>892</v>
      </c>
      <c r="D1159" s="5" t="s">
        <v>1021</v>
      </c>
      <c r="E1159" s="52">
        <f t="shared" ca="1" si="17"/>
        <v>18336</v>
      </c>
      <c r="F1159" s="5">
        <v>41</v>
      </c>
      <c r="G1159" s="50">
        <v>28213</v>
      </c>
      <c r="H1159" s="5">
        <v>353589</v>
      </c>
      <c r="I1159" s="50">
        <v>38440</v>
      </c>
      <c r="J1159" s="5" t="s">
        <v>858</v>
      </c>
      <c r="K1159" s="150"/>
      <c r="L1159" s="150"/>
      <c r="M1159" s="150"/>
      <c r="N1159" s="150"/>
      <c r="O1159" s="150"/>
      <c r="P1159" s="150"/>
      <c r="Q1159" s="150"/>
      <c r="R1159" s="150"/>
      <c r="S1159" s="150"/>
      <c r="T1159" s="150"/>
      <c r="U1159" s="150"/>
      <c r="V1159" s="150"/>
      <c r="W1159" s="150"/>
      <c r="X1159" s="150"/>
      <c r="Y1159" s="150"/>
      <c r="Z1159" s="150"/>
      <c r="AA1159" s="150"/>
      <c r="CI1159" s="1"/>
    </row>
    <row r="1160" spans="1:87" x14ac:dyDescent="0.25">
      <c r="A1160" s="5" t="s">
        <v>413</v>
      </c>
      <c r="B1160" s="5" t="s">
        <v>152</v>
      </c>
      <c r="C1160" s="5" t="s">
        <v>847</v>
      </c>
      <c r="D1160" s="5" t="s">
        <v>714</v>
      </c>
      <c r="E1160" s="52">
        <f t="shared" ca="1" si="17"/>
        <v>30540</v>
      </c>
      <c r="F1160" s="5">
        <v>38</v>
      </c>
      <c r="G1160" s="50">
        <v>29440</v>
      </c>
      <c r="H1160" s="5">
        <v>352900</v>
      </c>
      <c r="I1160" s="50">
        <v>38571</v>
      </c>
      <c r="J1160" s="5" t="s">
        <v>858</v>
      </c>
      <c r="K1160" s="150"/>
      <c r="L1160" s="150"/>
      <c r="M1160" s="150"/>
      <c r="N1160" s="150"/>
      <c r="O1160" s="150"/>
      <c r="P1160" s="150"/>
      <c r="Q1160" s="150"/>
      <c r="R1160" s="150"/>
      <c r="S1160" s="150"/>
      <c r="T1160" s="150"/>
      <c r="U1160" s="150"/>
      <c r="V1160" s="150"/>
      <c r="W1160" s="150"/>
      <c r="X1160" s="150"/>
      <c r="Y1160" s="150"/>
      <c r="Z1160" s="150"/>
      <c r="AA1160" s="150"/>
      <c r="CI1160" s="1"/>
    </row>
    <row r="1161" spans="1:87" x14ac:dyDescent="0.25">
      <c r="A1161" s="5" t="s">
        <v>408</v>
      </c>
      <c r="B1161" s="5" t="s">
        <v>664</v>
      </c>
      <c r="C1161" s="5" t="s">
        <v>1022</v>
      </c>
      <c r="D1161" s="5" t="s">
        <v>439</v>
      </c>
      <c r="E1161" s="52">
        <f t="shared" ca="1" si="17"/>
        <v>27672</v>
      </c>
      <c r="F1161" s="5">
        <v>31</v>
      </c>
      <c r="G1161" s="50">
        <v>31862</v>
      </c>
      <c r="H1161" s="5">
        <v>562916</v>
      </c>
      <c r="I1161" s="50">
        <v>38972</v>
      </c>
      <c r="J1161" s="5" t="s">
        <v>858</v>
      </c>
      <c r="K1161" s="150"/>
      <c r="L1161" s="150"/>
      <c r="M1161" s="150"/>
      <c r="N1161" s="150"/>
      <c r="O1161" s="150"/>
      <c r="P1161" s="150"/>
      <c r="Q1161" s="150"/>
      <c r="R1161" s="150"/>
      <c r="S1161" s="150"/>
      <c r="T1161" s="150"/>
      <c r="U1161" s="150"/>
      <c r="V1161" s="150"/>
      <c r="W1161" s="150"/>
      <c r="X1161" s="150"/>
      <c r="Y1161" s="150"/>
      <c r="Z1161" s="150"/>
      <c r="AA1161" s="150"/>
      <c r="CI1161" s="1"/>
    </row>
    <row r="1162" spans="1:87" x14ac:dyDescent="0.25">
      <c r="A1162" s="5" t="s">
        <v>454</v>
      </c>
      <c r="B1162" s="5" t="s">
        <v>660</v>
      </c>
      <c r="C1162" s="5" t="s">
        <v>1023</v>
      </c>
      <c r="D1162" s="5" t="s">
        <v>439</v>
      </c>
      <c r="E1162" s="52">
        <f t="shared" ca="1" si="17"/>
        <v>21984</v>
      </c>
      <c r="F1162" s="5">
        <v>29</v>
      </c>
      <c r="G1162" s="50">
        <v>32770</v>
      </c>
      <c r="H1162" s="5">
        <v>562914</v>
      </c>
      <c r="I1162" s="50">
        <v>38901</v>
      </c>
      <c r="J1162" s="5" t="s">
        <v>858</v>
      </c>
      <c r="K1162" s="150"/>
      <c r="L1162" s="150"/>
      <c r="M1162" s="150"/>
      <c r="N1162" s="150"/>
      <c r="O1162" s="150"/>
      <c r="P1162" s="150"/>
      <c r="Q1162" s="150"/>
      <c r="R1162" s="150"/>
      <c r="S1162" s="150"/>
      <c r="T1162" s="150"/>
      <c r="U1162" s="150"/>
      <c r="V1162" s="150"/>
      <c r="W1162" s="150"/>
      <c r="X1162" s="150"/>
      <c r="Y1162" s="150"/>
      <c r="Z1162" s="150"/>
      <c r="AA1162" s="150"/>
      <c r="CI1162" s="1"/>
    </row>
    <row r="1163" spans="1:87" x14ac:dyDescent="0.25">
      <c r="A1163" s="5" t="s">
        <v>454</v>
      </c>
      <c r="B1163" s="5" t="s">
        <v>586</v>
      </c>
      <c r="C1163" s="5" t="s">
        <v>973</v>
      </c>
      <c r="D1163" s="5" t="s">
        <v>439</v>
      </c>
      <c r="E1163" s="52">
        <f t="shared" ca="1" si="17"/>
        <v>26448</v>
      </c>
      <c r="F1163" s="5">
        <v>28</v>
      </c>
      <c r="G1163" s="50">
        <v>33013</v>
      </c>
      <c r="H1163" s="5">
        <v>562919</v>
      </c>
      <c r="I1163" s="50">
        <v>38797</v>
      </c>
      <c r="J1163" s="5" t="s">
        <v>858</v>
      </c>
      <c r="K1163" s="150"/>
      <c r="L1163" s="150"/>
      <c r="M1163" s="150"/>
      <c r="N1163" s="150"/>
      <c r="O1163" s="150"/>
      <c r="P1163" s="150"/>
      <c r="Q1163" s="150"/>
      <c r="R1163" s="150"/>
      <c r="S1163" s="150"/>
      <c r="T1163" s="150"/>
      <c r="U1163" s="150"/>
      <c r="V1163" s="150"/>
      <c r="W1163" s="150"/>
      <c r="X1163" s="150"/>
      <c r="Y1163" s="150"/>
      <c r="Z1163" s="150"/>
      <c r="AA1163" s="150"/>
      <c r="CI1163" s="1"/>
    </row>
    <row r="1164" spans="1:87" x14ac:dyDescent="0.25">
      <c r="A1164" s="5" t="s">
        <v>408</v>
      </c>
      <c r="B1164" s="5" t="s">
        <v>157</v>
      </c>
      <c r="C1164" s="5" t="s">
        <v>1024</v>
      </c>
      <c r="D1164" s="5" t="s">
        <v>439</v>
      </c>
      <c r="E1164" s="52">
        <f t="shared" ca="1" si="17"/>
        <v>24468</v>
      </c>
      <c r="F1164" s="5">
        <v>29</v>
      </c>
      <c r="G1164" s="50">
        <v>32560</v>
      </c>
      <c r="H1164" s="5">
        <v>352921</v>
      </c>
      <c r="I1164" s="50">
        <v>39012</v>
      </c>
      <c r="J1164" s="5" t="s">
        <v>858</v>
      </c>
      <c r="K1164" s="150"/>
      <c r="L1164" s="150"/>
      <c r="M1164" s="150"/>
      <c r="N1164" s="150"/>
      <c r="O1164" s="150"/>
      <c r="P1164" s="150"/>
      <c r="Q1164" s="150"/>
      <c r="R1164" s="150"/>
      <c r="S1164" s="150"/>
      <c r="T1164" s="150"/>
      <c r="U1164" s="150"/>
      <c r="V1164" s="150"/>
      <c r="W1164" s="150"/>
      <c r="X1164" s="150"/>
      <c r="Y1164" s="150"/>
      <c r="Z1164" s="150"/>
      <c r="AA1164" s="150"/>
      <c r="CI1164" s="1"/>
    </row>
    <row r="1165" spans="1:87" x14ac:dyDescent="0.25">
      <c r="A1165" s="5" t="s">
        <v>454</v>
      </c>
      <c r="B1165" s="5" t="s">
        <v>564</v>
      </c>
      <c r="C1165" s="5" t="s">
        <v>1025</v>
      </c>
      <c r="D1165" s="5" t="s">
        <v>439</v>
      </c>
      <c r="E1165" s="52">
        <f t="shared" ca="1" si="17"/>
        <v>22968</v>
      </c>
      <c r="F1165" s="5">
        <v>29</v>
      </c>
      <c r="G1165" s="50">
        <v>32711</v>
      </c>
      <c r="H1165" s="5">
        <v>562920</v>
      </c>
      <c r="I1165" s="50">
        <v>38827</v>
      </c>
      <c r="J1165" s="5" t="s">
        <v>858</v>
      </c>
      <c r="K1165" s="150"/>
      <c r="L1165" s="150"/>
      <c r="M1165" s="150"/>
      <c r="N1165" s="150"/>
      <c r="O1165" s="150"/>
      <c r="P1165" s="150"/>
      <c r="Q1165" s="150"/>
      <c r="R1165" s="150"/>
      <c r="S1165" s="150"/>
      <c r="T1165" s="150"/>
      <c r="U1165" s="150"/>
      <c r="V1165" s="150"/>
      <c r="W1165" s="150"/>
      <c r="X1165" s="150"/>
      <c r="Y1165" s="150"/>
      <c r="Z1165" s="150"/>
      <c r="AA1165" s="150"/>
      <c r="CI1165" s="1"/>
    </row>
    <row r="1166" spans="1:87" x14ac:dyDescent="0.25">
      <c r="A1166" s="5" t="s">
        <v>408</v>
      </c>
      <c r="B1166" s="5" t="s">
        <v>634</v>
      </c>
      <c r="C1166" s="5" t="s">
        <v>1026</v>
      </c>
      <c r="D1166" s="5" t="s">
        <v>439</v>
      </c>
      <c r="E1166" s="52">
        <f t="shared" ca="1" si="17"/>
        <v>18132</v>
      </c>
      <c r="F1166" s="5">
        <v>30</v>
      </c>
      <c r="G1166" s="50">
        <v>32106</v>
      </c>
      <c r="H1166" s="5">
        <v>562925</v>
      </c>
      <c r="I1166" s="50">
        <v>38815</v>
      </c>
      <c r="J1166" s="5" t="s">
        <v>858</v>
      </c>
      <c r="K1166" s="150"/>
      <c r="L1166" s="150"/>
      <c r="M1166" s="150"/>
      <c r="N1166" s="150"/>
      <c r="O1166" s="150"/>
      <c r="P1166" s="150"/>
      <c r="Q1166" s="150"/>
      <c r="R1166" s="150"/>
      <c r="S1166" s="150"/>
      <c r="T1166" s="150"/>
      <c r="U1166" s="150"/>
      <c r="V1166" s="150"/>
      <c r="W1166" s="150"/>
      <c r="X1166" s="150"/>
      <c r="Y1166" s="150"/>
      <c r="Z1166" s="150"/>
      <c r="AA1166" s="150"/>
      <c r="CI1166" s="1"/>
    </row>
    <row r="1167" spans="1:87" x14ac:dyDescent="0.25">
      <c r="A1167" s="5" t="s">
        <v>454</v>
      </c>
      <c r="B1167" s="5" t="s">
        <v>485</v>
      </c>
      <c r="C1167" s="5" t="s">
        <v>1027</v>
      </c>
      <c r="D1167" s="5" t="s">
        <v>416</v>
      </c>
      <c r="E1167" s="52">
        <f t="shared" ca="1" si="17"/>
        <v>29916</v>
      </c>
      <c r="F1167" s="5">
        <v>31</v>
      </c>
      <c r="G1167" s="50">
        <v>31816</v>
      </c>
      <c r="H1167" s="5">
        <v>562926</v>
      </c>
      <c r="I1167" s="50">
        <v>38840</v>
      </c>
      <c r="J1167" s="5" t="s">
        <v>858</v>
      </c>
      <c r="K1167" s="150"/>
      <c r="L1167" s="150"/>
      <c r="M1167" s="150"/>
      <c r="N1167" s="150"/>
      <c r="O1167" s="150"/>
      <c r="P1167" s="150"/>
      <c r="Q1167" s="150"/>
      <c r="R1167" s="150"/>
      <c r="S1167" s="150"/>
      <c r="T1167" s="150"/>
      <c r="U1167" s="150"/>
      <c r="V1167" s="150"/>
      <c r="W1167" s="150"/>
      <c r="X1167" s="150"/>
      <c r="Y1167" s="150"/>
      <c r="Z1167" s="150"/>
      <c r="AA1167" s="150"/>
      <c r="CI1167" s="1"/>
    </row>
    <row r="1168" spans="1:87" x14ac:dyDescent="0.25">
      <c r="A1168" s="5" t="s">
        <v>408</v>
      </c>
      <c r="B1168" s="5" t="s">
        <v>612</v>
      </c>
      <c r="C1168" s="5" t="s">
        <v>1028</v>
      </c>
      <c r="D1168" s="5" t="s">
        <v>460</v>
      </c>
      <c r="E1168" s="52">
        <f t="shared" ca="1" si="17"/>
        <v>23160</v>
      </c>
      <c r="F1168" s="5">
        <v>34</v>
      </c>
      <c r="G1168" s="50">
        <v>30873</v>
      </c>
      <c r="H1168" s="5">
        <v>562931</v>
      </c>
      <c r="I1168" s="50">
        <v>38964</v>
      </c>
      <c r="J1168" s="5" t="s">
        <v>858</v>
      </c>
      <c r="K1168" s="150"/>
      <c r="L1168" s="150"/>
      <c r="M1168" s="150"/>
      <c r="N1168" s="150"/>
      <c r="O1168" s="150"/>
      <c r="P1168" s="150"/>
      <c r="Q1168" s="150"/>
      <c r="R1168" s="150"/>
      <c r="S1168" s="150"/>
      <c r="T1168" s="150"/>
      <c r="U1168" s="150"/>
      <c r="V1168" s="150"/>
      <c r="W1168" s="150"/>
      <c r="X1168" s="150"/>
      <c r="Y1168" s="150"/>
      <c r="Z1168" s="150"/>
      <c r="AA1168" s="150"/>
      <c r="CI1168" s="1"/>
    </row>
    <row r="1169" spans="1:87" x14ac:dyDescent="0.25">
      <c r="A1169" s="5" t="s">
        <v>454</v>
      </c>
      <c r="B1169" s="5" t="s">
        <v>652</v>
      </c>
      <c r="C1169" s="5" t="s">
        <v>1029</v>
      </c>
      <c r="D1169" s="5" t="s">
        <v>439</v>
      </c>
      <c r="E1169" s="52">
        <f t="shared" ca="1" si="17"/>
        <v>30192</v>
      </c>
      <c r="F1169" s="5">
        <v>33</v>
      </c>
      <c r="G1169" s="50">
        <v>31201</v>
      </c>
      <c r="H1169" s="5">
        <v>352930</v>
      </c>
      <c r="I1169" s="50">
        <v>38857</v>
      </c>
      <c r="J1169" s="5" t="s">
        <v>858</v>
      </c>
      <c r="K1169" s="150"/>
      <c r="L1169" s="150"/>
      <c r="M1169" s="150"/>
      <c r="N1169" s="150"/>
      <c r="O1169" s="150"/>
      <c r="P1169" s="150"/>
      <c r="Q1169" s="150"/>
      <c r="R1169" s="150"/>
      <c r="S1169" s="150"/>
      <c r="T1169" s="150"/>
      <c r="U1169" s="150"/>
      <c r="V1169" s="150"/>
      <c r="W1169" s="150"/>
      <c r="X1169" s="150"/>
      <c r="Y1169" s="150"/>
      <c r="Z1169" s="150"/>
      <c r="AA1169" s="150"/>
      <c r="CI1169" s="1"/>
    </row>
    <row r="1170" spans="1:87" x14ac:dyDescent="0.25">
      <c r="A1170" s="5" t="s">
        <v>454</v>
      </c>
      <c r="B1170" s="5" t="s">
        <v>766</v>
      </c>
      <c r="C1170" s="5" t="s">
        <v>896</v>
      </c>
      <c r="D1170" s="5" t="s">
        <v>439</v>
      </c>
      <c r="E1170" s="52">
        <f t="shared" ref="E1170:E1233" ca="1" si="18">RANDBETWEEN(1500,2600)*12</f>
        <v>23328</v>
      </c>
      <c r="F1170" s="5">
        <v>32</v>
      </c>
      <c r="G1170" s="50">
        <v>31420</v>
      </c>
      <c r="H1170" s="5">
        <v>562932</v>
      </c>
      <c r="I1170" s="50">
        <v>38970</v>
      </c>
      <c r="J1170" s="5" t="s">
        <v>858</v>
      </c>
      <c r="K1170" s="150"/>
      <c r="L1170" s="150"/>
      <c r="M1170" s="150"/>
      <c r="N1170" s="150"/>
      <c r="O1170" s="150"/>
      <c r="P1170" s="150"/>
      <c r="Q1170" s="150"/>
      <c r="R1170" s="150"/>
      <c r="S1170" s="150"/>
      <c r="T1170" s="150"/>
      <c r="U1170" s="150"/>
      <c r="V1170" s="150"/>
      <c r="W1170" s="150"/>
      <c r="X1170" s="150"/>
      <c r="Y1170" s="150"/>
      <c r="Z1170" s="150"/>
      <c r="AA1170" s="150"/>
      <c r="CI1170" s="1"/>
    </row>
    <row r="1171" spans="1:87" x14ac:dyDescent="0.25">
      <c r="A1171" s="5" t="s">
        <v>454</v>
      </c>
      <c r="B1171" s="5" t="s">
        <v>152</v>
      </c>
      <c r="C1171" s="5" t="s">
        <v>943</v>
      </c>
      <c r="D1171" s="5" t="s">
        <v>416</v>
      </c>
      <c r="E1171" s="52">
        <f t="shared" ca="1" si="18"/>
        <v>18468</v>
      </c>
      <c r="F1171" s="5">
        <v>30</v>
      </c>
      <c r="G1171" s="50">
        <v>32306</v>
      </c>
      <c r="H1171" s="5">
        <v>562927</v>
      </c>
      <c r="I1171" s="50">
        <v>38722</v>
      </c>
      <c r="J1171" s="5" t="s">
        <v>858</v>
      </c>
      <c r="K1171" s="150"/>
      <c r="L1171" s="150"/>
      <c r="M1171" s="150"/>
      <c r="N1171" s="150"/>
      <c r="O1171" s="150"/>
      <c r="P1171" s="150"/>
      <c r="Q1171" s="150"/>
      <c r="R1171" s="150"/>
      <c r="S1171" s="150"/>
      <c r="T1171" s="150"/>
      <c r="U1171" s="150"/>
      <c r="V1171" s="150"/>
      <c r="W1171" s="150"/>
      <c r="X1171" s="150"/>
      <c r="Y1171" s="150"/>
      <c r="Z1171" s="150"/>
      <c r="AA1171" s="150"/>
      <c r="CI1171" s="1"/>
    </row>
    <row r="1172" spans="1:87" x14ac:dyDescent="0.25">
      <c r="A1172" s="5" t="s">
        <v>408</v>
      </c>
      <c r="B1172" s="5" t="s">
        <v>681</v>
      </c>
      <c r="C1172" s="5" t="s">
        <v>950</v>
      </c>
      <c r="D1172" s="5" t="s">
        <v>439</v>
      </c>
      <c r="E1172" s="52">
        <f t="shared" ca="1" si="18"/>
        <v>23532</v>
      </c>
      <c r="F1172" s="5">
        <v>29</v>
      </c>
      <c r="G1172" s="50">
        <v>32727</v>
      </c>
      <c r="H1172" s="5">
        <v>352936</v>
      </c>
      <c r="I1172" s="50">
        <v>38849</v>
      </c>
      <c r="J1172" s="5" t="s">
        <v>858</v>
      </c>
      <c r="K1172" s="150"/>
      <c r="L1172" s="150"/>
      <c r="M1172" s="150"/>
      <c r="N1172" s="150"/>
      <c r="O1172" s="150"/>
      <c r="P1172" s="150"/>
      <c r="Q1172" s="150"/>
      <c r="R1172" s="150"/>
      <c r="S1172" s="150"/>
      <c r="T1172" s="150"/>
      <c r="U1172" s="150"/>
      <c r="V1172" s="150"/>
      <c r="W1172" s="150"/>
      <c r="X1172" s="150"/>
      <c r="Y1172" s="150"/>
      <c r="Z1172" s="150"/>
      <c r="AA1172" s="150"/>
      <c r="CI1172" s="1"/>
    </row>
    <row r="1173" spans="1:87" x14ac:dyDescent="0.25">
      <c r="A1173" s="5" t="s">
        <v>408</v>
      </c>
      <c r="B1173" s="5" t="s">
        <v>704</v>
      </c>
      <c r="C1173" s="5" t="s">
        <v>959</v>
      </c>
      <c r="D1173" s="5" t="s">
        <v>439</v>
      </c>
      <c r="E1173" s="52">
        <f t="shared" ca="1" si="18"/>
        <v>20856</v>
      </c>
      <c r="F1173" s="5">
        <v>31</v>
      </c>
      <c r="G1173" s="50">
        <v>32032</v>
      </c>
      <c r="H1173" s="5">
        <v>352935</v>
      </c>
      <c r="I1173" s="50">
        <v>38779</v>
      </c>
      <c r="J1173" s="5" t="s">
        <v>858</v>
      </c>
      <c r="K1173" s="150"/>
      <c r="L1173" s="150"/>
      <c r="M1173" s="150"/>
      <c r="N1173" s="150"/>
      <c r="O1173" s="150"/>
      <c r="P1173" s="150"/>
      <c r="Q1173" s="150"/>
      <c r="R1173" s="150"/>
      <c r="S1173" s="150"/>
      <c r="T1173" s="150"/>
      <c r="U1173" s="150"/>
      <c r="V1173" s="150"/>
      <c r="W1173" s="150"/>
      <c r="X1173" s="150"/>
      <c r="Y1173" s="150"/>
      <c r="Z1173" s="150"/>
      <c r="AA1173" s="150"/>
      <c r="CI1173" s="1"/>
    </row>
    <row r="1174" spans="1:87" x14ac:dyDescent="0.25">
      <c r="A1174" s="5" t="s">
        <v>408</v>
      </c>
      <c r="B1174" s="5" t="s">
        <v>709</v>
      </c>
      <c r="C1174" s="5" t="s">
        <v>948</v>
      </c>
      <c r="D1174" s="5" t="s">
        <v>439</v>
      </c>
      <c r="E1174" s="52">
        <f t="shared" ca="1" si="18"/>
        <v>26232</v>
      </c>
      <c r="F1174" s="5">
        <v>30</v>
      </c>
      <c r="G1174" s="50">
        <v>32236</v>
      </c>
      <c r="H1174" s="5">
        <v>352934</v>
      </c>
      <c r="I1174" s="50">
        <v>39047</v>
      </c>
      <c r="J1174" s="5" t="s">
        <v>858</v>
      </c>
      <c r="K1174" s="150"/>
      <c r="L1174" s="150"/>
      <c r="M1174" s="150"/>
      <c r="N1174" s="150"/>
      <c r="O1174" s="150"/>
      <c r="P1174" s="150"/>
      <c r="Q1174" s="150"/>
      <c r="R1174" s="150"/>
      <c r="S1174" s="150"/>
      <c r="T1174" s="150"/>
      <c r="U1174" s="150"/>
      <c r="V1174" s="150"/>
      <c r="W1174" s="150"/>
      <c r="X1174" s="150"/>
      <c r="Y1174" s="150"/>
      <c r="Z1174" s="150"/>
      <c r="AA1174" s="150"/>
      <c r="CI1174" s="1"/>
    </row>
    <row r="1175" spans="1:87" x14ac:dyDescent="0.25">
      <c r="A1175" s="5" t="s">
        <v>454</v>
      </c>
      <c r="B1175" s="5" t="s">
        <v>817</v>
      </c>
      <c r="C1175" s="5" t="s">
        <v>1030</v>
      </c>
      <c r="D1175" s="5" t="s">
        <v>442</v>
      </c>
      <c r="E1175" s="52">
        <f t="shared" ca="1" si="18"/>
        <v>19956</v>
      </c>
      <c r="F1175" s="5">
        <v>29</v>
      </c>
      <c r="G1175" s="50">
        <v>32662</v>
      </c>
      <c r="H1175" s="5">
        <v>352938</v>
      </c>
      <c r="I1175" s="50">
        <v>39061</v>
      </c>
      <c r="J1175" s="5" t="s">
        <v>858</v>
      </c>
      <c r="K1175" s="150"/>
      <c r="L1175" s="150"/>
      <c r="M1175" s="150"/>
      <c r="N1175" s="150"/>
      <c r="O1175" s="150"/>
      <c r="P1175" s="150"/>
      <c r="Q1175" s="150"/>
      <c r="R1175" s="150"/>
      <c r="S1175" s="150"/>
      <c r="T1175" s="150"/>
      <c r="U1175" s="150"/>
      <c r="V1175" s="150"/>
      <c r="W1175" s="150"/>
      <c r="X1175" s="150"/>
      <c r="Y1175" s="150"/>
      <c r="Z1175" s="150"/>
      <c r="AA1175" s="150"/>
      <c r="CI1175" s="1"/>
    </row>
    <row r="1176" spans="1:87" x14ac:dyDescent="0.25">
      <c r="A1176" s="5" t="s">
        <v>454</v>
      </c>
      <c r="B1176" s="5" t="s">
        <v>440</v>
      </c>
      <c r="C1176" s="5" t="s">
        <v>1031</v>
      </c>
      <c r="D1176" s="5" t="s">
        <v>416</v>
      </c>
      <c r="E1176" s="52">
        <f t="shared" ca="1" si="18"/>
        <v>29124</v>
      </c>
      <c r="F1176" s="5">
        <v>30</v>
      </c>
      <c r="G1176" s="50">
        <v>32123</v>
      </c>
      <c r="H1176" s="5">
        <v>352956</v>
      </c>
      <c r="I1176" s="50">
        <v>39005</v>
      </c>
      <c r="J1176" s="5" t="s">
        <v>858</v>
      </c>
      <c r="K1176" s="150"/>
      <c r="L1176" s="150"/>
      <c r="M1176" s="150"/>
      <c r="N1176" s="150"/>
      <c r="O1176" s="150"/>
      <c r="P1176" s="150"/>
      <c r="Q1176" s="150"/>
      <c r="R1176" s="150"/>
      <c r="S1176" s="150"/>
      <c r="T1176" s="150"/>
      <c r="U1176" s="150"/>
      <c r="V1176" s="150"/>
      <c r="W1176" s="150"/>
      <c r="X1176" s="150"/>
      <c r="Y1176" s="150"/>
      <c r="Z1176" s="150"/>
      <c r="AA1176" s="150"/>
      <c r="CI1176" s="1"/>
    </row>
    <row r="1177" spans="1:87" x14ac:dyDescent="0.25">
      <c r="A1177" s="5" t="s">
        <v>454</v>
      </c>
      <c r="B1177" s="5" t="s">
        <v>553</v>
      </c>
      <c r="C1177" s="5" t="s">
        <v>90</v>
      </c>
      <c r="D1177" s="5" t="s">
        <v>439</v>
      </c>
      <c r="E1177" s="52">
        <f t="shared" ca="1" si="18"/>
        <v>28620</v>
      </c>
      <c r="F1177" s="5">
        <v>28</v>
      </c>
      <c r="G1177" s="50">
        <v>32898</v>
      </c>
      <c r="H1177" s="5">
        <v>562939</v>
      </c>
      <c r="I1177" s="50">
        <v>38742</v>
      </c>
      <c r="J1177" s="5" t="s">
        <v>858</v>
      </c>
      <c r="K1177" s="150"/>
      <c r="L1177" s="150"/>
      <c r="M1177" s="150"/>
      <c r="N1177" s="150"/>
      <c r="O1177" s="150"/>
      <c r="P1177" s="150"/>
      <c r="Q1177" s="150"/>
      <c r="R1177" s="150"/>
      <c r="S1177" s="150"/>
      <c r="T1177" s="150"/>
      <c r="U1177" s="150"/>
      <c r="V1177" s="150"/>
      <c r="W1177" s="150"/>
      <c r="X1177" s="150"/>
      <c r="Y1177" s="150"/>
      <c r="Z1177" s="150"/>
      <c r="AA1177" s="150"/>
      <c r="CI1177" s="1"/>
    </row>
    <row r="1178" spans="1:87" x14ac:dyDescent="0.25">
      <c r="A1178" s="5" t="s">
        <v>413</v>
      </c>
      <c r="B1178" s="5" t="s">
        <v>562</v>
      </c>
      <c r="C1178" s="5" t="s">
        <v>942</v>
      </c>
      <c r="D1178" s="5" t="s">
        <v>741</v>
      </c>
      <c r="E1178" s="52">
        <f t="shared" ca="1" si="18"/>
        <v>22092</v>
      </c>
      <c r="F1178" s="5">
        <v>34</v>
      </c>
      <c r="G1178" s="50">
        <v>30676</v>
      </c>
      <c r="H1178" s="5">
        <v>562940</v>
      </c>
      <c r="I1178" s="50">
        <v>38857</v>
      </c>
      <c r="J1178" s="5" t="s">
        <v>858</v>
      </c>
      <c r="K1178" s="150"/>
      <c r="L1178" s="150"/>
      <c r="M1178" s="150"/>
      <c r="N1178" s="150"/>
      <c r="O1178" s="150"/>
      <c r="P1178" s="150"/>
      <c r="Q1178" s="150"/>
      <c r="R1178" s="150"/>
      <c r="S1178" s="150"/>
      <c r="T1178" s="150"/>
      <c r="U1178" s="150"/>
      <c r="V1178" s="150"/>
      <c r="W1178" s="150"/>
      <c r="X1178" s="150"/>
      <c r="Y1178" s="150"/>
      <c r="Z1178" s="150"/>
      <c r="AA1178" s="150"/>
      <c r="CI1178" s="1"/>
    </row>
    <row r="1179" spans="1:87" x14ac:dyDescent="0.25">
      <c r="A1179" s="5" t="s">
        <v>408</v>
      </c>
      <c r="B1179" s="5" t="s">
        <v>497</v>
      </c>
      <c r="C1179" s="5" t="s">
        <v>784</v>
      </c>
      <c r="D1179" s="5" t="s">
        <v>439</v>
      </c>
      <c r="E1179" s="52">
        <f t="shared" ca="1" si="18"/>
        <v>18180</v>
      </c>
      <c r="F1179" s="5">
        <v>33</v>
      </c>
      <c r="G1179" s="50">
        <v>30998</v>
      </c>
      <c r="H1179" s="5">
        <v>352942</v>
      </c>
      <c r="I1179" s="50">
        <v>38972</v>
      </c>
      <c r="J1179" s="5" t="s">
        <v>858</v>
      </c>
      <c r="K1179" s="150"/>
      <c r="L1179" s="150"/>
      <c r="M1179" s="150"/>
      <c r="N1179" s="150"/>
      <c r="O1179" s="150"/>
      <c r="P1179" s="150"/>
      <c r="Q1179" s="150"/>
      <c r="R1179" s="150"/>
      <c r="S1179" s="150"/>
      <c r="T1179" s="150"/>
      <c r="U1179" s="150"/>
      <c r="V1179" s="150"/>
      <c r="W1179" s="150"/>
      <c r="X1179" s="150"/>
      <c r="Y1179" s="150"/>
      <c r="Z1179" s="150"/>
      <c r="AA1179" s="150"/>
      <c r="CI1179" s="1"/>
    </row>
    <row r="1180" spans="1:87" x14ac:dyDescent="0.25">
      <c r="A1180" s="5" t="s">
        <v>413</v>
      </c>
      <c r="B1180" s="5" t="s">
        <v>531</v>
      </c>
      <c r="C1180" s="5" t="s">
        <v>720</v>
      </c>
      <c r="D1180" s="5" t="s">
        <v>457</v>
      </c>
      <c r="E1180" s="52">
        <f t="shared" ca="1" si="18"/>
        <v>30792</v>
      </c>
      <c r="F1180" s="5">
        <v>36</v>
      </c>
      <c r="G1180" s="50">
        <v>30206</v>
      </c>
      <c r="H1180" s="5">
        <v>562933</v>
      </c>
      <c r="I1180" s="50">
        <v>38810</v>
      </c>
      <c r="J1180" s="5" t="s">
        <v>858</v>
      </c>
      <c r="K1180" s="150"/>
      <c r="L1180" s="150"/>
      <c r="M1180" s="150"/>
      <c r="N1180" s="150"/>
      <c r="O1180" s="150"/>
      <c r="P1180" s="150"/>
      <c r="Q1180" s="150"/>
      <c r="R1180" s="150"/>
      <c r="S1180" s="150"/>
      <c r="T1180" s="150"/>
      <c r="U1180" s="150"/>
      <c r="V1180" s="150"/>
      <c r="W1180" s="150"/>
      <c r="X1180" s="150"/>
      <c r="Y1180" s="150"/>
      <c r="Z1180" s="150"/>
      <c r="AA1180" s="150"/>
      <c r="CI1180" s="1"/>
    </row>
    <row r="1181" spans="1:87" x14ac:dyDescent="0.25">
      <c r="A1181" s="5" t="s">
        <v>413</v>
      </c>
      <c r="B1181" s="5" t="s">
        <v>561</v>
      </c>
      <c r="C1181" s="5" t="s">
        <v>1032</v>
      </c>
      <c r="D1181" s="5" t="s">
        <v>850</v>
      </c>
      <c r="E1181" s="52">
        <f t="shared" ca="1" si="18"/>
        <v>26268</v>
      </c>
      <c r="F1181" s="5">
        <v>39</v>
      </c>
      <c r="G1181" s="50">
        <v>28987</v>
      </c>
      <c r="H1181" s="5">
        <v>352948</v>
      </c>
      <c r="I1181" s="50">
        <v>38764</v>
      </c>
      <c r="J1181" s="5" t="s">
        <v>858</v>
      </c>
      <c r="K1181" s="150"/>
      <c r="L1181" s="150"/>
      <c r="M1181" s="150"/>
      <c r="N1181" s="150"/>
      <c r="O1181" s="150"/>
      <c r="P1181" s="150"/>
      <c r="Q1181" s="150"/>
      <c r="R1181" s="150"/>
      <c r="S1181" s="150"/>
      <c r="T1181" s="150"/>
      <c r="U1181" s="150"/>
      <c r="V1181" s="150"/>
      <c r="W1181" s="150"/>
      <c r="X1181" s="150"/>
      <c r="Y1181" s="150"/>
      <c r="Z1181" s="150"/>
      <c r="AA1181" s="150"/>
      <c r="CI1181" s="1"/>
    </row>
    <row r="1182" spans="1:87" x14ac:dyDescent="0.25">
      <c r="A1182" s="5" t="s">
        <v>408</v>
      </c>
      <c r="B1182" s="5" t="s">
        <v>646</v>
      </c>
      <c r="C1182" s="5" t="s">
        <v>1033</v>
      </c>
      <c r="D1182" s="5" t="s">
        <v>439</v>
      </c>
      <c r="E1182" s="52">
        <f t="shared" ca="1" si="18"/>
        <v>29472</v>
      </c>
      <c r="F1182" s="5">
        <v>29</v>
      </c>
      <c r="G1182" s="50">
        <v>32428</v>
      </c>
      <c r="H1182" s="5">
        <v>352947</v>
      </c>
      <c r="I1182" s="50">
        <v>38805</v>
      </c>
      <c r="J1182" s="5" t="s">
        <v>858</v>
      </c>
      <c r="K1182" s="150"/>
      <c r="L1182" s="150"/>
      <c r="M1182" s="150"/>
      <c r="N1182" s="150"/>
      <c r="O1182" s="150"/>
      <c r="P1182" s="150"/>
      <c r="Q1182" s="150"/>
      <c r="R1182" s="150"/>
      <c r="S1182" s="150"/>
      <c r="T1182" s="150"/>
      <c r="U1182" s="150"/>
      <c r="V1182" s="150"/>
      <c r="W1182" s="150"/>
      <c r="X1182" s="150"/>
      <c r="Y1182" s="150"/>
      <c r="Z1182" s="150"/>
      <c r="AA1182" s="150"/>
      <c r="CI1182" s="1"/>
    </row>
    <row r="1183" spans="1:87" x14ac:dyDescent="0.25">
      <c r="A1183" s="5" t="s">
        <v>408</v>
      </c>
      <c r="B1183" s="5" t="s">
        <v>652</v>
      </c>
      <c r="C1183" s="5" t="s">
        <v>155</v>
      </c>
      <c r="D1183" s="5" t="s">
        <v>439</v>
      </c>
      <c r="E1183" s="52">
        <f t="shared" ca="1" si="18"/>
        <v>19596</v>
      </c>
      <c r="F1183" s="5">
        <v>29</v>
      </c>
      <c r="G1183" s="50">
        <v>32457</v>
      </c>
      <c r="H1183" s="5">
        <v>352950</v>
      </c>
      <c r="I1183" s="50">
        <v>38812</v>
      </c>
      <c r="J1183" s="5" t="s">
        <v>858</v>
      </c>
      <c r="K1183" s="150"/>
      <c r="L1183" s="150"/>
      <c r="M1183" s="150"/>
      <c r="N1183" s="150"/>
      <c r="O1183" s="150"/>
      <c r="P1183" s="150"/>
      <c r="Q1183" s="150"/>
      <c r="R1183" s="150"/>
      <c r="S1183" s="150"/>
      <c r="T1183" s="150"/>
      <c r="U1183" s="150"/>
      <c r="V1183" s="150"/>
      <c r="W1183" s="150"/>
      <c r="X1183" s="150"/>
      <c r="Y1183" s="150"/>
      <c r="Z1183" s="150"/>
      <c r="AA1183" s="150"/>
      <c r="CI1183" s="1"/>
    </row>
    <row r="1184" spans="1:87" x14ac:dyDescent="0.25">
      <c r="A1184" s="5" t="s">
        <v>413</v>
      </c>
      <c r="B1184" s="5" t="s">
        <v>503</v>
      </c>
      <c r="C1184" s="5" t="s">
        <v>475</v>
      </c>
      <c r="D1184" s="5" t="s">
        <v>439</v>
      </c>
      <c r="E1184" s="52">
        <f t="shared" ca="1" si="18"/>
        <v>25332</v>
      </c>
      <c r="F1184" s="5">
        <v>41</v>
      </c>
      <c r="G1184" s="50">
        <v>28151</v>
      </c>
      <c r="H1184" s="5">
        <v>352952</v>
      </c>
      <c r="I1184" s="50">
        <v>38871</v>
      </c>
      <c r="J1184" s="5" t="s">
        <v>858</v>
      </c>
      <c r="K1184" s="150"/>
      <c r="L1184" s="150"/>
      <c r="M1184" s="150"/>
      <c r="N1184" s="150"/>
      <c r="O1184" s="150"/>
      <c r="P1184" s="150"/>
      <c r="Q1184" s="150"/>
      <c r="R1184" s="150"/>
      <c r="S1184" s="150"/>
      <c r="T1184" s="150"/>
      <c r="U1184" s="150"/>
      <c r="V1184" s="150"/>
      <c r="W1184" s="150"/>
      <c r="X1184" s="150"/>
      <c r="Y1184" s="150"/>
      <c r="Z1184" s="150"/>
      <c r="AA1184" s="150"/>
      <c r="CI1184" s="1"/>
    </row>
    <row r="1185" spans="1:87" x14ac:dyDescent="0.25">
      <c r="A1185" s="5" t="s">
        <v>454</v>
      </c>
      <c r="B1185" s="5" t="s">
        <v>546</v>
      </c>
      <c r="C1185" s="5" t="s">
        <v>914</v>
      </c>
      <c r="D1185" s="5" t="s">
        <v>439</v>
      </c>
      <c r="E1185" s="52">
        <f t="shared" ca="1" si="18"/>
        <v>29964</v>
      </c>
      <c r="F1185" s="5">
        <v>30</v>
      </c>
      <c r="G1185" s="50">
        <v>32136</v>
      </c>
      <c r="H1185" s="5">
        <v>352958</v>
      </c>
      <c r="I1185" s="50">
        <v>38802</v>
      </c>
      <c r="J1185" s="5" t="s">
        <v>858</v>
      </c>
      <c r="K1185" s="150"/>
      <c r="L1185" s="150"/>
      <c r="M1185" s="150"/>
      <c r="N1185" s="150"/>
      <c r="O1185" s="150"/>
      <c r="P1185" s="150"/>
      <c r="Q1185" s="150"/>
      <c r="R1185" s="150"/>
      <c r="S1185" s="150"/>
      <c r="T1185" s="150"/>
      <c r="U1185" s="150"/>
      <c r="V1185" s="150"/>
      <c r="W1185" s="150"/>
      <c r="X1185" s="150"/>
      <c r="Y1185" s="150"/>
      <c r="Z1185" s="150"/>
      <c r="AA1185" s="150"/>
      <c r="CI1185" s="1"/>
    </row>
    <row r="1186" spans="1:87" x14ac:dyDescent="0.25">
      <c r="A1186" s="5" t="s">
        <v>408</v>
      </c>
      <c r="B1186" s="5" t="s">
        <v>569</v>
      </c>
      <c r="C1186" s="5" t="s">
        <v>713</v>
      </c>
      <c r="D1186" s="5" t="s">
        <v>749</v>
      </c>
      <c r="E1186" s="52">
        <f t="shared" ca="1" si="18"/>
        <v>29208</v>
      </c>
      <c r="F1186" s="5">
        <v>30</v>
      </c>
      <c r="G1186" s="50">
        <v>32121</v>
      </c>
      <c r="H1186" s="5">
        <v>562955</v>
      </c>
      <c r="I1186" s="50">
        <v>38743</v>
      </c>
      <c r="J1186" s="5" t="s">
        <v>858</v>
      </c>
      <c r="K1186" s="150"/>
      <c r="L1186" s="150"/>
      <c r="M1186" s="150"/>
      <c r="N1186" s="150"/>
      <c r="O1186" s="150"/>
      <c r="P1186" s="150"/>
      <c r="Q1186" s="150"/>
      <c r="R1186" s="150"/>
      <c r="S1186" s="150"/>
      <c r="T1186" s="150"/>
      <c r="U1186" s="150"/>
      <c r="V1186" s="150"/>
      <c r="W1186" s="150"/>
      <c r="X1186" s="150"/>
      <c r="Y1186" s="150"/>
      <c r="Z1186" s="150"/>
      <c r="AA1186" s="150"/>
      <c r="CI1186" s="1"/>
    </row>
    <row r="1187" spans="1:87" x14ac:dyDescent="0.25">
      <c r="A1187" s="5" t="s">
        <v>408</v>
      </c>
      <c r="B1187" s="5" t="s">
        <v>497</v>
      </c>
      <c r="C1187" s="5" t="s">
        <v>1034</v>
      </c>
      <c r="D1187" s="5" t="s">
        <v>1020</v>
      </c>
      <c r="E1187" s="52">
        <f t="shared" ca="1" si="18"/>
        <v>29280</v>
      </c>
      <c r="F1187" s="5">
        <v>31</v>
      </c>
      <c r="G1187" s="50">
        <v>31872</v>
      </c>
      <c r="H1187" s="5">
        <v>562964</v>
      </c>
      <c r="I1187" s="50">
        <v>38997</v>
      </c>
      <c r="J1187" s="5" t="s">
        <v>858</v>
      </c>
      <c r="K1187" s="150"/>
      <c r="L1187" s="150"/>
      <c r="M1187" s="150"/>
      <c r="N1187" s="150"/>
      <c r="O1187" s="150"/>
      <c r="P1187" s="150"/>
      <c r="Q1187" s="150"/>
      <c r="R1187" s="150"/>
      <c r="S1187" s="150"/>
      <c r="T1187" s="150"/>
      <c r="U1187" s="150"/>
      <c r="V1187" s="150"/>
      <c r="W1187" s="150"/>
      <c r="X1187" s="150"/>
      <c r="Y1187" s="150"/>
      <c r="Z1187" s="150"/>
      <c r="AA1187" s="150"/>
      <c r="CI1187" s="1"/>
    </row>
    <row r="1188" spans="1:87" x14ac:dyDescent="0.25">
      <c r="A1188" s="5" t="s">
        <v>454</v>
      </c>
      <c r="B1188" s="5" t="s">
        <v>791</v>
      </c>
      <c r="C1188" s="5" t="s">
        <v>1035</v>
      </c>
      <c r="D1188" s="5" t="s">
        <v>1020</v>
      </c>
      <c r="E1188" s="52">
        <f t="shared" ca="1" si="18"/>
        <v>22608</v>
      </c>
      <c r="F1188" s="5">
        <v>30</v>
      </c>
      <c r="G1188" s="50">
        <v>32359</v>
      </c>
      <c r="H1188" s="5">
        <v>352962</v>
      </c>
      <c r="I1188" s="50">
        <v>39059</v>
      </c>
      <c r="J1188" s="5" t="s">
        <v>858</v>
      </c>
      <c r="K1188" s="150"/>
      <c r="L1188" s="150"/>
      <c r="M1188" s="150"/>
      <c r="N1188" s="150"/>
      <c r="O1188" s="150"/>
      <c r="P1188" s="150"/>
      <c r="Q1188" s="150"/>
      <c r="R1188" s="150"/>
      <c r="S1188" s="150"/>
      <c r="T1188" s="150"/>
      <c r="U1188" s="150"/>
      <c r="V1188" s="150"/>
      <c r="W1188" s="150"/>
      <c r="X1188" s="150"/>
      <c r="Y1188" s="150"/>
      <c r="Z1188" s="150"/>
      <c r="AA1188" s="150"/>
      <c r="CI1188" s="1"/>
    </row>
    <row r="1189" spans="1:87" x14ac:dyDescent="0.25">
      <c r="A1189" s="5" t="s">
        <v>454</v>
      </c>
      <c r="B1189" s="5" t="s">
        <v>414</v>
      </c>
      <c r="C1189" s="5" t="s">
        <v>984</v>
      </c>
      <c r="D1189" s="5" t="s">
        <v>1020</v>
      </c>
      <c r="E1189" s="52">
        <f t="shared" ca="1" si="18"/>
        <v>21576</v>
      </c>
      <c r="F1189" s="5">
        <v>30</v>
      </c>
      <c r="G1189" s="50">
        <v>32311</v>
      </c>
      <c r="H1189" s="5">
        <v>352961</v>
      </c>
      <c r="I1189" s="50">
        <v>39031</v>
      </c>
      <c r="J1189" s="5" t="s">
        <v>858</v>
      </c>
      <c r="K1189" s="150"/>
      <c r="L1189" s="150"/>
      <c r="M1189" s="150"/>
      <c r="N1189" s="150"/>
      <c r="O1189" s="150"/>
      <c r="P1189" s="150"/>
      <c r="Q1189" s="150"/>
      <c r="R1189" s="150"/>
      <c r="S1189" s="150"/>
      <c r="T1189" s="150"/>
      <c r="U1189" s="150"/>
      <c r="V1189" s="150"/>
      <c r="W1189" s="150"/>
      <c r="X1189" s="150"/>
      <c r="Y1189" s="150"/>
      <c r="Z1189" s="150"/>
      <c r="AA1189" s="150"/>
      <c r="CI1189" s="1"/>
    </row>
    <row r="1190" spans="1:87" x14ac:dyDescent="0.25">
      <c r="A1190" s="5" t="s">
        <v>408</v>
      </c>
      <c r="B1190" s="5" t="s">
        <v>610</v>
      </c>
      <c r="C1190" s="5" t="s">
        <v>1026</v>
      </c>
      <c r="D1190" s="5" t="s">
        <v>1020</v>
      </c>
      <c r="E1190" s="52">
        <f t="shared" ca="1" si="18"/>
        <v>20100</v>
      </c>
      <c r="F1190" s="5">
        <v>29</v>
      </c>
      <c r="G1190" s="50">
        <v>32681</v>
      </c>
      <c r="H1190" s="5">
        <v>562963</v>
      </c>
      <c r="I1190" s="50">
        <v>38941</v>
      </c>
      <c r="J1190" s="5" t="s">
        <v>858</v>
      </c>
      <c r="K1190" s="150"/>
      <c r="L1190" s="150"/>
      <c r="M1190" s="150"/>
      <c r="N1190" s="150"/>
      <c r="O1190" s="150"/>
      <c r="P1190" s="150"/>
      <c r="Q1190" s="150"/>
      <c r="R1190" s="150"/>
      <c r="S1190" s="150"/>
      <c r="T1190" s="150"/>
      <c r="U1190" s="150"/>
      <c r="V1190" s="150"/>
      <c r="W1190" s="150"/>
      <c r="X1190" s="150"/>
      <c r="Y1190" s="150"/>
      <c r="Z1190" s="150"/>
      <c r="AA1190" s="150"/>
      <c r="CI1190" s="1"/>
    </row>
    <row r="1191" spans="1:87" x14ac:dyDescent="0.25">
      <c r="A1191" s="5" t="s">
        <v>454</v>
      </c>
      <c r="B1191" s="5" t="s">
        <v>500</v>
      </c>
      <c r="C1191" s="5" t="s">
        <v>985</v>
      </c>
      <c r="D1191" s="5" t="s">
        <v>1020</v>
      </c>
      <c r="E1191" s="52">
        <f t="shared" ca="1" si="18"/>
        <v>25344</v>
      </c>
      <c r="F1191" s="5">
        <v>28</v>
      </c>
      <c r="G1191" s="50">
        <v>32909</v>
      </c>
      <c r="H1191" s="5">
        <v>562965</v>
      </c>
      <c r="I1191" s="50">
        <v>38866</v>
      </c>
      <c r="J1191" s="5" t="s">
        <v>858</v>
      </c>
      <c r="K1191" s="150"/>
      <c r="L1191" s="150"/>
      <c r="M1191" s="150"/>
      <c r="N1191" s="150"/>
      <c r="O1191" s="150"/>
      <c r="P1191" s="150"/>
      <c r="Q1191" s="150"/>
      <c r="R1191" s="150"/>
      <c r="S1191" s="150"/>
      <c r="T1191" s="150"/>
      <c r="U1191" s="150"/>
      <c r="V1191" s="150"/>
      <c r="W1191" s="150"/>
      <c r="X1191" s="150"/>
      <c r="Y1191" s="150"/>
      <c r="Z1191" s="150"/>
      <c r="AA1191" s="150"/>
      <c r="CI1191" s="1"/>
    </row>
    <row r="1192" spans="1:87" x14ac:dyDescent="0.25">
      <c r="A1192" s="5" t="s">
        <v>454</v>
      </c>
      <c r="B1192" s="5" t="s">
        <v>481</v>
      </c>
      <c r="C1192" s="5" t="s">
        <v>942</v>
      </c>
      <c r="D1192" s="5" t="s">
        <v>749</v>
      </c>
      <c r="E1192" s="52">
        <f t="shared" ca="1" si="18"/>
        <v>23628</v>
      </c>
      <c r="F1192" s="5">
        <v>32</v>
      </c>
      <c r="G1192" s="50">
        <v>31585</v>
      </c>
      <c r="H1192" s="5">
        <v>352960</v>
      </c>
      <c r="I1192" s="50">
        <v>39046</v>
      </c>
      <c r="J1192" s="5" t="s">
        <v>858</v>
      </c>
      <c r="K1192" s="150"/>
      <c r="L1192" s="150"/>
      <c r="M1192" s="150"/>
      <c r="N1192" s="150"/>
      <c r="O1192" s="150"/>
      <c r="P1192" s="150"/>
      <c r="Q1192" s="150"/>
      <c r="R1192" s="150"/>
      <c r="S1192" s="150"/>
      <c r="T1192" s="150"/>
      <c r="U1192" s="150"/>
      <c r="V1192" s="150"/>
      <c r="W1192" s="150"/>
      <c r="X1192" s="150"/>
      <c r="Y1192" s="150"/>
      <c r="Z1192" s="150"/>
      <c r="AA1192" s="150"/>
      <c r="CI1192" s="1"/>
    </row>
    <row r="1193" spans="1:87" x14ac:dyDescent="0.25">
      <c r="A1193" s="5" t="s">
        <v>408</v>
      </c>
      <c r="B1193" s="5" t="s">
        <v>712</v>
      </c>
      <c r="C1193" s="5" t="s">
        <v>959</v>
      </c>
      <c r="D1193" s="5" t="s">
        <v>622</v>
      </c>
      <c r="E1193" s="52">
        <f t="shared" ca="1" si="18"/>
        <v>20832</v>
      </c>
      <c r="F1193" s="5">
        <v>32</v>
      </c>
      <c r="G1193" s="50">
        <v>31554</v>
      </c>
      <c r="H1193" s="5">
        <v>562966</v>
      </c>
      <c r="I1193" s="50">
        <v>39059</v>
      </c>
      <c r="J1193" s="5" t="s">
        <v>858</v>
      </c>
      <c r="K1193" s="150"/>
      <c r="L1193" s="150"/>
      <c r="M1193" s="150"/>
      <c r="N1193" s="150"/>
      <c r="O1193" s="150"/>
      <c r="P1193" s="150"/>
      <c r="Q1193" s="150"/>
      <c r="R1193" s="150"/>
      <c r="S1193" s="150"/>
      <c r="T1193" s="150"/>
      <c r="U1193" s="150"/>
      <c r="V1193" s="150"/>
      <c r="W1193" s="150"/>
      <c r="X1193" s="150"/>
      <c r="Y1193" s="150"/>
      <c r="Z1193" s="150"/>
      <c r="AA1193" s="150"/>
      <c r="CI1193" s="1"/>
    </row>
    <row r="1194" spans="1:87" x14ac:dyDescent="0.25">
      <c r="A1194" s="5" t="s">
        <v>413</v>
      </c>
      <c r="B1194" s="5" t="s">
        <v>157</v>
      </c>
      <c r="C1194" s="5" t="s">
        <v>896</v>
      </c>
      <c r="D1194" s="5" t="s">
        <v>460</v>
      </c>
      <c r="E1194" s="52">
        <f t="shared" ca="1" si="18"/>
        <v>29808</v>
      </c>
      <c r="F1194" s="5">
        <v>42</v>
      </c>
      <c r="G1194" s="50">
        <v>28015</v>
      </c>
      <c r="H1194" s="5">
        <v>352956</v>
      </c>
      <c r="I1194" s="50">
        <v>38982</v>
      </c>
      <c r="J1194" s="5" t="s">
        <v>858</v>
      </c>
      <c r="K1194" s="150"/>
      <c r="L1194" s="150"/>
      <c r="M1194" s="150"/>
      <c r="N1194" s="150"/>
      <c r="O1194" s="150"/>
      <c r="P1194" s="150"/>
      <c r="Q1194" s="150"/>
      <c r="R1194" s="150"/>
      <c r="S1194" s="150"/>
      <c r="T1194" s="150"/>
      <c r="U1194" s="150"/>
      <c r="V1194" s="150"/>
      <c r="W1194" s="150"/>
      <c r="X1194" s="150"/>
      <c r="Y1194" s="150"/>
      <c r="Z1194" s="150"/>
      <c r="AA1194" s="150"/>
      <c r="CI1194" s="1"/>
    </row>
    <row r="1195" spans="1:87" x14ac:dyDescent="0.25">
      <c r="A1195" s="5" t="s">
        <v>454</v>
      </c>
      <c r="B1195" s="5" t="s">
        <v>497</v>
      </c>
      <c r="C1195" s="5" t="s">
        <v>1036</v>
      </c>
      <c r="D1195" s="5" t="s">
        <v>460</v>
      </c>
      <c r="E1195" s="52">
        <f t="shared" ca="1" si="18"/>
        <v>25680</v>
      </c>
      <c r="F1195" s="5">
        <v>30</v>
      </c>
      <c r="G1195" s="50">
        <v>32398</v>
      </c>
      <c r="H1195" s="5">
        <v>352954</v>
      </c>
      <c r="I1195" s="50">
        <v>38758</v>
      </c>
      <c r="J1195" s="5" t="s">
        <v>858</v>
      </c>
      <c r="K1195" s="150"/>
      <c r="L1195" s="150"/>
      <c r="M1195" s="150"/>
      <c r="N1195" s="150"/>
      <c r="O1195" s="150"/>
      <c r="P1195" s="150"/>
      <c r="Q1195" s="150"/>
      <c r="R1195" s="150"/>
      <c r="S1195" s="150"/>
      <c r="T1195" s="150"/>
      <c r="U1195" s="150"/>
      <c r="V1195" s="150"/>
      <c r="W1195" s="150"/>
      <c r="X1195" s="150"/>
      <c r="Y1195" s="150"/>
      <c r="Z1195" s="150"/>
      <c r="AA1195" s="150"/>
      <c r="CI1195" s="1"/>
    </row>
    <row r="1196" spans="1:87" x14ac:dyDescent="0.25">
      <c r="A1196" s="5" t="s">
        <v>454</v>
      </c>
      <c r="B1196" s="5" t="s">
        <v>155</v>
      </c>
      <c r="C1196" s="5" t="s">
        <v>796</v>
      </c>
      <c r="D1196" s="5" t="s">
        <v>1037</v>
      </c>
      <c r="E1196" s="52">
        <f t="shared" ca="1" si="18"/>
        <v>25440</v>
      </c>
      <c r="F1196" s="5">
        <v>42</v>
      </c>
      <c r="G1196" s="50">
        <v>27677</v>
      </c>
      <c r="H1196" s="5">
        <v>562967</v>
      </c>
      <c r="I1196" s="50">
        <v>38872</v>
      </c>
      <c r="J1196" s="5" t="s">
        <v>858</v>
      </c>
      <c r="K1196" s="150"/>
      <c r="L1196" s="150"/>
      <c r="M1196" s="150"/>
      <c r="N1196" s="150"/>
      <c r="O1196" s="150"/>
      <c r="P1196" s="150"/>
      <c r="Q1196" s="150"/>
      <c r="R1196" s="150"/>
      <c r="S1196" s="150"/>
      <c r="T1196" s="150"/>
      <c r="U1196" s="150"/>
      <c r="V1196" s="150"/>
      <c r="W1196" s="150"/>
      <c r="X1196" s="150"/>
      <c r="Y1196" s="150"/>
      <c r="Z1196" s="150"/>
      <c r="AA1196" s="150"/>
      <c r="CI1196" s="1"/>
    </row>
    <row r="1197" spans="1:87" x14ac:dyDescent="0.25">
      <c r="A1197" s="5" t="s">
        <v>413</v>
      </c>
      <c r="B1197" s="5" t="s">
        <v>534</v>
      </c>
      <c r="C1197" s="5" t="s">
        <v>942</v>
      </c>
      <c r="D1197" s="5" t="s">
        <v>416</v>
      </c>
      <c r="E1197" s="52">
        <f t="shared" ca="1" si="18"/>
        <v>26808</v>
      </c>
      <c r="F1197" s="5">
        <v>32</v>
      </c>
      <c r="G1197" s="50">
        <v>31631</v>
      </c>
      <c r="H1197" s="5">
        <v>562968</v>
      </c>
      <c r="I1197" s="50">
        <v>38854</v>
      </c>
      <c r="J1197" s="5" t="s">
        <v>858</v>
      </c>
      <c r="K1197" s="150"/>
      <c r="L1197" s="150"/>
      <c r="M1197" s="150"/>
      <c r="N1197" s="150"/>
      <c r="O1197" s="150"/>
      <c r="P1197" s="150"/>
      <c r="Q1197" s="150"/>
      <c r="R1197" s="150"/>
      <c r="S1197" s="150"/>
      <c r="T1197" s="150"/>
      <c r="U1197" s="150"/>
      <c r="V1197" s="150"/>
      <c r="W1197" s="150"/>
      <c r="X1197" s="150"/>
      <c r="Y1197" s="150"/>
      <c r="Z1197" s="150"/>
      <c r="AA1197" s="150"/>
      <c r="CI1197" s="1"/>
    </row>
    <row r="1198" spans="1:87" x14ac:dyDescent="0.25">
      <c r="A1198" s="5" t="s">
        <v>454</v>
      </c>
      <c r="B1198" s="5" t="s">
        <v>559</v>
      </c>
      <c r="C1198" s="5" t="s">
        <v>942</v>
      </c>
      <c r="D1198" s="5" t="s">
        <v>439</v>
      </c>
      <c r="E1198" s="52">
        <f t="shared" ca="1" si="18"/>
        <v>23196</v>
      </c>
      <c r="F1198" s="5">
        <v>29</v>
      </c>
      <c r="G1198" s="50">
        <v>32427</v>
      </c>
      <c r="H1198" s="5">
        <v>562969</v>
      </c>
      <c r="I1198" s="50">
        <v>38871</v>
      </c>
      <c r="J1198" s="5" t="s">
        <v>858</v>
      </c>
      <c r="K1198" s="150"/>
      <c r="L1198" s="150"/>
      <c r="M1198" s="150"/>
      <c r="N1198" s="150"/>
      <c r="O1198" s="150"/>
      <c r="P1198" s="150"/>
      <c r="Q1198" s="150"/>
      <c r="R1198" s="150"/>
      <c r="S1198" s="150"/>
      <c r="T1198" s="150"/>
      <c r="U1198" s="150"/>
      <c r="V1198" s="150"/>
      <c r="W1198" s="150"/>
      <c r="X1198" s="150"/>
      <c r="Y1198" s="150"/>
      <c r="Z1198" s="150"/>
      <c r="AA1198" s="150"/>
      <c r="CI1198" s="1"/>
    </row>
    <row r="1199" spans="1:87" x14ac:dyDescent="0.25">
      <c r="A1199" s="5" t="s">
        <v>413</v>
      </c>
      <c r="B1199" s="5" t="s">
        <v>662</v>
      </c>
      <c r="C1199" s="5" t="s">
        <v>1038</v>
      </c>
      <c r="D1199" s="5" t="s">
        <v>439</v>
      </c>
      <c r="E1199" s="52">
        <f t="shared" ca="1" si="18"/>
        <v>24996</v>
      </c>
      <c r="F1199" s="5">
        <v>37</v>
      </c>
      <c r="G1199" s="50">
        <v>29771</v>
      </c>
      <c r="H1199" s="5">
        <v>562970</v>
      </c>
      <c r="I1199" s="50">
        <v>38842</v>
      </c>
      <c r="J1199" s="5" t="s">
        <v>858</v>
      </c>
      <c r="K1199" s="150"/>
      <c r="L1199" s="150"/>
      <c r="M1199" s="150"/>
      <c r="N1199" s="150"/>
      <c r="O1199" s="150"/>
      <c r="P1199" s="150"/>
      <c r="Q1199" s="150"/>
      <c r="R1199" s="150"/>
      <c r="S1199" s="150"/>
      <c r="T1199" s="150"/>
      <c r="U1199" s="150"/>
      <c r="V1199" s="150"/>
      <c r="W1199" s="150"/>
      <c r="X1199" s="150"/>
      <c r="Y1199" s="150"/>
      <c r="Z1199" s="150"/>
      <c r="AA1199" s="150"/>
      <c r="CI1199" s="1"/>
    </row>
    <row r="1200" spans="1:87" x14ac:dyDescent="0.25">
      <c r="A1200" s="5" t="s">
        <v>454</v>
      </c>
      <c r="B1200" s="5" t="s">
        <v>152</v>
      </c>
      <c r="C1200" s="5" t="s">
        <v>175</v>
      </c>
      <c r="D1200" s="5" t="s">
        <v>416</v>
      </c>
      <c r="E1200" s="52">
        <f t="shared" ca="1" si="18"/>
        <v>27876</v>
      </c>
      <c r="F1200" s="5">
        <v>33</v>
      </c>
      <c r="G1200" s="50">
        <v>31122</v>
      </c>
      <c r="H1200" s="5">
        <v>562985</v>
      </c>
      <c r="I1200" s="50">
        <v>39061</v>
      </c>
      <c r="J1200" s="5" t="s">
        <v>858</v>
      </c>
      <c r="K1200" s="150"/>
      <c r="L1200" s="150"/>
      <c r="M1200" s="150"/>
      <c r="N1200" s="150"/>
      <c r="O1200" s="150"/>
      <c r="P1200" s="150"/>
      <c r="Q1200" s="150"/>
      <c r="R1200" s="150"/>
      <c r="S1200" s="150"/>
      <c r="T1200" s="150"/>
      <c r="U1200" s="150"/>
      <c r="V1200" s="150"/>
      <c r="W1200" s="150"/>
      <c r="X1200" s="150"/>
      <c r="Y1200" s="150"/>
      <c r="Z1200" s="150"/>
      <c r="AA1200" s="150"/>
      <c r="CI1200" s="1"/>
    </row>
    <row r="1201" spans="1:87" x14ac:dyDescent="0.25">
      <c r="A1201" s="5" t="s">
        <v>413</v>
      </c>
      <c r="B1201" s="5" t="s">
        <v>817</v>
      </c>
      <c r="C1201" s="5" t="s">
        <v>937</v>
      </c>
      <c r="D1201" s="5" t="s">
        <v>749</v>
      </c>
      <c r="E1201" s="52">
        <f t="shared" ca="1" si="18"/>
        <v>29292</v>
      </c>
      <c r="F1201" s="5">
        <v>34</v>
      </c>
      <c r="G1201" s="50">
        <v>30845</v>
      </c>
      <c r="H1201" s="5">
        <v>352981</v>
      </c>
      <c r="I1201" s="50">
        <v>38725</v>
      </c>
      <c r="J1201" s="5" t="s">
        <v>858</v>
      </c>
      <c r="K1201" s="150"/>
      <c r="L1201" s="150"/>
      <c r="M1201" s="150"/>
      <c r="N1201" s="150"/>
      <c r="O1201" s="150"/>
      <c r="P1201" s="150"/>
      <c r="Q1201" s="150"/>
      <c r="R1201" s="150"/>
      <c r="S1201" s="150"/>
      <c r="T1201" s="150"/>
      <c r="U1201" s="150"/>
      <c r="V1201" s="150"/>
      <c r="W1201" s="150"/>
      <c r="X1201" s="150"/>
      <c r="Y1201" s="150"/>
      <c r="Z1201" s="150"/>
      <c r="AA1201" s="150"/>
      <c r="CI1201" s="1"/>
    </row>
    <row r="1202" spans="1:87" x14ac:dyDescent="0.25">
      <c r="A1202" s="5" t="s">
        <v>408</v>
      </c>
      <c r="B1202" s="5" t="s">
        <v>528</v>
      </c>
      <c r="C1202" s="5" t="s">
        <v>1039</v>
      </c>
      <c r="D1202" s="5" t="s">
        <v>439</v>
      </c>
      <c r="E1202" s="52">
        <f t="shared" ca="1" si="18"/>
        <v>27900</v>
      </c>
      <c r="F1202" s="5">
        <v>32</v>
      </c>
      <c r="G1202" s="50">
        <v>31610</v>
      </c>
      <c r="H1202" s="5">
        <v>562990</v>
      </c>
      <c r="I1202" s="50">
        <v>38859</v>
      </c>
      <c r="J1202" s="5" t="s">
        <v>858</v>
      </c>
      <c r="K1202" s="150"/>
      <c r="L1202" s="150"/>
      <c r="M1202" s="150"/>
      <c r="N1202" s="150"/>
      <c r="O1202" s="150"/>
      <c r="P1202" s="150"/>
      <c r="Q1202" s="150"/>
      <c r="R1202" s="150"/>
      <c r="S1202" s="150"/>
      <c r="T1202" s="150"/>
      <c r="U1202" s="150"/>
      <c r="V1202" s="150"/>
      <c r="W1202" s="150"/>
      <c r="X1202" s="150"/>
      <c r="Y1202" s="150"/>
      <c r="Z1202" s="150"/>
      <c r="AA1202" s="150"/>
      <c r="CI1202" s="1"/>
    </row>
    <row r="1203" spans="1:87" x14ac:dyDescent="0.25">
      <c r="A1203" s="5" t="s">
        <v>454</v>
      </c>
      <c r="B1203" s="5" t="s">
        <v>766</v>
      </c>
      <c r="C1203" s="5" t="s">
        <v>969</v>
      </c>
      <c r="D1203" s="5" t="s">
        <v>439</v>
      </c>
      <c r="E1203" s="52">
        <f t="shared" ca="1" si="18"/>
        <v>21252</v>
      </c>
      <c r="F1203" s="5">
        <v>31</v>
      </c>
      <c r="G1203" s="50">
        <v>31968</v>
      </c>
      <c r="H1203" s="5">
        <v>562992</v>
      </c>
      <c r="I1203" s="50">
        <v>38880</v>
      </c>
      <c r="J1203" s="5" t="s">
        <v>858</v>
      </c>
      <c r="K1203" s="150"/>
      <c r="L1203" s="150"/>
      <c r="M1203" s="150"/>
      <c r="N1203" s="150"/>
      <c r="O1203" s="150"/>
      <c r="P1203" s="150"/>
      <c r="Q1203" s="150"/>
      <c r="R1203" s="150"/>
      <c r="S1203" s="150"/>
      <c r="T1203" s="150"/>
      <c r="U1203" s="150"/>
      <c r="V1203" s="150"/>
      <c r="W1203" s="150"/>
      <c r="X1203" s="150"/>
      <c r="Y1203" s="150"/>
      <c r="Z1203" s="150"/>
      <c r="AA1203" s="150"/>
      <c r="CI1203" s="1"/>
    </row>
    <row r="1204" spans="1:87" x14ac:dyDescent="0.25">
      <c r="A1204" s="5" t="s">
        <v>408</v>
      </c>
      <c r="B1204" s="5" t="s">
        <v>511</v>
      </c>
      <c r="C1204" s="5" t="s">
        <v>779</v>
      </c>
      <c r="D1204" s="5" t="s">
        <v>439</v>
      </c>
      <c r="E1204" s="52">
        <f t="shared" ca="1" si="18"/>
        <v>25620</v>
      </c>
      <c r="F1204" s="5">
        <v>29</v>
      </c>
      <c r="G1204" s="50">
        <v>32619</v>
      </c>
      <c r="H1204" s="5">
        <v>352999</v>
      </c>
      <c r="I1204" s="50">
        <v>39205</v>
      </c>
      <c r="J1204" s="5" t="s">
        <v>858</v>
      </c>
      <c r="K1204" s="150"/>
      <c r="L1204" s="150"/>
      <c r="M1204" s="150"/>
      <c r="N1204" s="150"/>
      <c r="O1204" s="150"/>
      <c r="P1204" s="150"/>
      <c r="Q1204" s="150"/>
      <c r="R1204" s="150"/>
      <c r="S1204" s="150"/>
      <c r="T1204" s="150"/>
      <c r="U1204" s="150"/>
      <c r="V1204" s="150"/>
      <c r="W1204" s="150"/>
      <c r="X1204" s="150"/>
      <c r="Y1204" s="150"/>
      <c r="Z1204" s="150"/>
      <c r="AA1204" s="150"/>
      <c r="CI1204" s="1"/>
    </row>
    <row r="1205" spans="1:87" x14ac:dyDescent="0.25">
      <c r="A1205" s="5" t="s">
        <v>413</v>
      </c>
      <c r="B1205" s="5" t="s">
        <v>528</v>
      </c>
      <c r="C1205" s="5" t="s">
        <v>984</v>
      </c>
      <c r="D1205" s="5" t="s">
        <v>439</v>
      </c>
      <c r="E1205" s="52">
        <f t="shared" ca="1" si="18"/>
        <v>18552</v>
      </c>
      <c r="F1205" s="5">
        <v>32</v>
      </c>
      <c r="G1205" s="50">
        <v>31615</v>
      </c>
      <c r="H1205" s="5">
        <v>352991</v>
      </c>
      <c r="I1205" s="50">
        <v>39441</v>
      </c>
      <c r="J1205" s="5" t="s">
        <v>858</v>
      </c>
      <c r="K1205" s="150"/>
      <c r="L1205" s="150"/>
      <c r="M1205" s="150"/>
      <c r="N1205" s="150"/>
      <c r="O1205" s="150"/>
      <c r="P1205" s="150"/>
      <c r="Q1205" s="150"/>
      <c r="R1205" s="150"/>
      <c r="S1205" s="150"/>
      <c r="T1205" s="150"/>
      <c r="U1205" s="150"/>
      <c r="V1205" s="150"/>
      <c r="W1205" s="150"/>
      <c r="X1205" s="150"/>
      <c r="Y1205" s="150"/>
      <c r="Z1205" s="150"/>
      <c r="AA1205" s="150"/>
      <c r="CI1205" s="1"/>
    </row>
    <row r="1206" spans="1:87" x14ac:dyDescent="0.25">
      <c r="A1206" s="5" t="s">
        <v>454</v>
      </c>
      <c r="B1206" s="5" t="s">
        <v>434</v>
      </c>
      <c r="C1206" s="5" t="s">
        <v>1040</v>
      </c>
      <c r="D1206" s="5" t="s">
        <v>439</v>
      </c>
      <c r="E1206" s="52">
        <f t="shared" ca="1" si="18"/>
        <v>31176</v>
      </c>
      <c r="F1206" s="5">
        <v>32</v>
      </c>
      <c r="G1206" s="50">
        <v>31469</v>
      </c>
      <c r="H1206" s="5">
        <v>563003</v>
      </c>
      <c r="I1206" s="50">
        <v>39275</v>
      </c>
      <c r="J1206" s="5" t="s">
        <v>858</v>
      </c>
      <c r="K1206" s="150"/>
      <c r="L1206" s="150"/>
      <c r="M1206" s="150"/>
      <c r="N1206" s="150"/>
      <c r="O1206" s="150"/>
      <c r="P1206" s="150"/>
      <c r="Q1206" s="150"/>
      <c r="R1206" s="150"/>
      <c r="S1206" s="150"/>
      <c r="T1206" s="150"/>
      <c r="U1206" s="150"/>
      <c r="V1206" s="150"/>
      <c r="W1206" s="150"/>
      <c r="X1206" s="150"/>
      <c r="Y1206" s="150"/>
      <c r="Z1206" s="150"/>
      <c r="AA1206" s="150"/>
      <c r="CI1206" s="1"/>
    </row>
    <row r="1207" spans="1:87" x14ac:dyDescent="0.25">
      <c r="A1207" s="5" t="s">
        <v>413</v>
      </c>
      <c r="B1207" s="5" t="s">
        <v>519</v>
      </c>
      <c r="C1207" s="5" t="s">
        <v>914</v>
      </c>
      <c r="D1207" s="5" t="s">
        <v>416</v>
      </c>
      <c r="E1207" s="52">
        <f t="shared" ca="1" si="18"/>
        <v>18648</v>
      </c>
      <c r="F1207" s="5">
        <v>36</v>
      </c>
      <c r="G1207" s="50">
        <v>30144</v>
      </c>
      <c r="H1207" s="5">
        <v>353002</v>
      </c>
      <c r="I1207" s="50">
        <v>39144</v>
      </c>
      <c r="J1207" s="5" t="s">
        <v>858</v>
      </c>
      <c r="K1207" s="150"/>
      <c r="L1207" s="150"/>
      <c r="M1207" s="150"/>
      <c r="N1207" s="150"/>
      <c r="O1207" s="150"/>
      <c r="P1207" s="150"/>
      <c r="Q1207" s="150"/>
      <c r="R1207" s="150"/>
      <c r="S1207" s="150"/>
      <c r="T1207" s="150"/>
      <c r="U1207" s="150"/>
      <c r="V1207" s="150"/>
      <c r="W1207" s="150"/>
      <c r="X1207" s="150"/>
      <c r="Y1207" s="150"/>
      <c r="Z1207" s="150"/>
      <c r="AA1207" s="150"/>
      <c r="CI1207" s="1"/>
    </row>
    <row r="1208" spans="1:87" x14ac:dyDescent="0.25">
      <c r="A1208" s="5" t="s">
        <v>454</v>
      </c>
      <c r="B1208" s="5" t="s">
        <v>448</v>
      </c>
      <c r="C1208" s="5" t="s">
        <v>1041</v>
      </c>
      <c r="D1208" s="5" t="s">
        <v>439</v>
      </c>
      <c r="E1208" s="52">
        <f t="shared" ca="1" si="18"/>
        <v>25032</v>
      </c>
      <c r="F1208" s="5">
        <v>37</v>
      </c>
      <c r="G1208" s="50">
        <v>29532</v>
      </c>
      <c r="H1208" s="5">
        <v>562971</v>
      </c>
      <c r="I1208" s="50">
        <v>39366</v>
      </c>
      <c r="J1208" s="5" t="s">
        <v>858</v>
      </c>
      <c r="K1208" s="150"/>
      <c r="L1208" s="150"/>
      <c r="M1208" s="150"/>
      <c r="N1208" s="150"/>
      <c r="O1208" s="150"/>
      <c r="P1208" s="150"/>
      <c r="Q1208" s="150"/>
      <c r="R1208" s="150"/>
      <c r="S1208" s="150"/>
      <c r="T1208" s="150"/>
      <c r="U1208" s="150"/>
      <c r="V1208" s="150"/>
      <c r="W1208" s="150"/>
      <c r="X1208" s="150"/>
      <c r="Y1208" s="150"/>
      <c r="Z1208" s="150"/>
      <c r="AA1208" s="150"/>
      <c r="CI1208" s="1"/>
    </row>
    <row r="1209" spans="1:87" x14ac:dyDescent="0.25">
      <c r="A1209" s="5" t="s">
        <v>408</v>
      </c>
      <c r="B1209" s="5" t="s">
        <v>590</v>
      </c>
      <c r="C1209" s="5" t="s">
        <v>828</v>
      </c>
      <c r="D1209" s="5" t="s">
        <v>439</v>
      </c>
      <c r="E1209" s="52">
        <f t="shared" ca="1" si="18"/>
        <v>28464</v>
      </c>
      <c r="F1209" s="5">
        <v>34</v>
      </c>
      <c r="G1209" s="50">
        <v>30608</v>
      </c>
      <c r="H1209" s="5">
        <v>353000</v>
      </c>
      <c r="I1209" s="50">
        <v>39280</v>
      </c>
      <c r="J1209" s="5" t="s">
        <v>858</v>
      </c>
      <c r="K1209" s="150"/>
      <c r="L1209" s="150"/>
      <c r="M1209" s="150"/>
      <c r="N1209" s="150"/>
      <c r="O1209" s="150"/>
      <c r="P1209" s="150"/>
      <c r="Q1209" s="150"/>
      <c r="R1209" s="150"/>
      <c r="S1209" s="150"/>
      <c r="T1209" s="150"/>
      <c r="U1209" s="150"/>
      <c r="V1209" s="150"/>
      <c r="W1209" s="150"/>
      <c r="X1209" s="150"/>
      <c r="Y1209" s="150"/>
      <c r="Z1209" s="150"/>
      <c r="AA1209" s="150"/>
      <c r="CI1209" s="1"/>
    </row>
    <row r="1210" spans="1:87" x14ac:dyDescent="0.25">
      <c r="A1210" s="5" t="s">
        <v>454</v>
      </c>
      <c r="B1210" s="5" t="s">
        <v>553</v>
      </c>
      <c r="C1210" s="5" t="s">
        <v>928</v>
      </c>
      <c r="D1210" s="5" t="s">
        <v>416</v>
      </c>
      <c r="E1210" s="52">
        <f t="shared" ca="1" si="18"/>
        <v>21780</v>
      </c>
      <c r="F1210" s="5">
        <v>32</v>
      </c>
      <c r="G1210" s="50">
        <v>31438</v>
      </c>
      <c r="H1210" s="5">
        <v>352988</v>
      </c>
      <c r="I1210" s="50">
        <v>39347</v>
      </c>
      <c r="J1210" s="5" t="s">
        <v>858</v>
      </c>
      <c r="K1210" s="150"/>
      <c r="L1210" s="150"/>
      <c r="M1210" s="150"/>
      <c r="N1210" s="150"/>
      <c r="O1210" s="150"/>
      <c r="P1210" s="150"/>
      <c r="Q1210" s="150"/>
      <c r="R1210" s="150"/>
      <c r="S1210" s="150"/>
      <c r="T1210" s="150"/>
      <c r="U1210" s="150"/>
      <c r="V1210" s="150"/>
      <c r="W1210" s="150"/>
      <c r="X1210" s="150"/>
      <c r="Y1210" s="150"/>
      <c r="Z1210" s="150"/>
      <c r="AA1210" s="150"/>
      <c r="CI1210" s="1"/>
    </row>
    <row r="1211" spans="1:87" x14ac:dyDescent="0.25">
      <c r="A1211" s="5" t="s">
        <v>454</v>
      </c>
      <c r="B1211" s="5" t="s">
        <v>553</v>
      </c>
      <c r="C1211" s="5" t="s">
        <v>907</v>
      </c>
      <c r="D1211" s="5" t="s">
        <v>439</v>
      </c>
      <c r="E1211" s="52">
        <f t="shared" ca="1" si="18"/>
        <v>20676</v>
      </c>
      <c r="F1211" s="5">
        <v>30</v>
      </c>
      <c r="G1211" s="50">
        <v>32093</v>
      </c>
      <c r="H1211" s="5">
        <v>563007</v>
      </c>
      <c r="I1211" s="50">
        <v>39175</v>
      </c>
      <c r="J1211" s="5" t="s">
        <v>858</v>
      </c>
      <c r="K1211" s="150"/>
      <c r="L1211" s="150"/>
      <c r="M1211" s="150"/>
      <c r="N1211" s="150"/>
      <c r="O1211" s="150"/>
      <c r="P1211" s="150"/>
      <c r="Q1211" s="150"/>
      <c r="R1211" s="150"/>
      <c r="S1211" s="150"/>
      <c r="T1211" s="150"/>
      <c r="U1211" s="150"/>
      <c r="V1211" s="150"/>
      <c r="W1211" s="150"/>
      <c r="X1211" s="150"/>
      <c r="Y1211" s="150"/>
      <c r="Z1211" s="150"/>
      <c r="AA1211" s="150"/>
      <c r="CI1211" s="1"/>
    </row>
    <row r="1212" spans="1:87" x14ac:dyDescent="0.25">
      <c r="A1212" s="5" t="s">
        <v>454</v>
      </c>
      <c r="B1212" s="5" t="s">
        <v>623</v>
      </c>
      <c r="C1212" s="5" t="s">
        <v>928</v>
      </c>
      <c r="D1212" s="5" t="s">
        <v>439</v>
      </c>
      <c r="E1212" s="52">
        <f t="shared" ca="1" si="18"/>
        <v>20796</v>
      </c>
      <c r="F1212" s="5">
        <v>31</v>
      </c>
      <c r="G1212" s="50">
        <v>31932</v>
      </c>
      <c r="H1212" s="5">
        <v>563009</v>
      </c>
      <c r="I1212" s="50">
        <v>39442</v>
      </c>
      <c r="J1212" s="5" t="s">
        <v>858</v>
      </c>
      <c r="K1212" s="150"/>
      <c r="L1212" s="150"/>
      <c r="M1212" s="150"/>
      <c r="N1212" s="150"/>
      <c r="O1212" s="150"/>
      <c r="P1212" s="150"/>
      <c r="Q1212" s="150"/>
      <c r="R1212" s="150"/>
      <c r="S1212" s="150"/>
      <c r="T1212" s="150"/>
      <c r="U1212" s="150"/>
      <c r="V1212" s="150"/>
      <c r="W1212" s="150"/>
      <c r="X1212" s="150"/>
      <c r="Y1212" s="150"/>
      <c r="Z1212" s="150"/>
      <c r="AA1212" s="150"/>
      <c r="CI1212" s="1"/>
    </row>
    <row r="1213" spans="1:87" x14ac:dyDescent="0.25">
      <c r="A1213" s="5" t="s">
        <v>408</v>
      </c>
      <c r="B1213" s="5" t="s">
        <v>414</v>
      </c>
      <c r="C1213" s="5" t="s">
        <v>950</v>
      </c>
      <c r="D1213" s="5" t="s">
        <v>1042</v>
      </c>
      <c r="E1213" s="52">
        <f t="shared" ca="1" si="18"/>
        <v>22764</v>
      </c>
      <c r="F1213" s="5">
        <v>32</v>
      </c>
      <c r="G1213" s="50">
        <v>31464</v>
      </c>
      <c r="H1213" s="5">
        <v>352980</v>
      </c>
      <c r="I1213" s="50">
        <v>39397</v>
      </c>
      <c r="J1213" s="5" t="s">
        <v>858</v>
      </c>
      <c r="K1213" s="150"/>
      <c r="L1213" s="150"/>
      <c r="M1213" s="150"/>
      <c r="N1213" s="150"/>
      <c r="O1213" s="150"/>
      <c r="P1213" s="150"/>
      <c r="Q1213" s="150"/>
      <c r="R1213" s="150"/>
      <c r="S1213" s="150"/>
      <c r="T1213" s="150"/>
      <c r="U1213" s="150"/>
      <c r="V1213" s="150"/>
      <c r="W1213" s="150"/>
      <c r="X1213" s="150"/>
      <c r="Y1213" s="150"/>
      <c r="Z1213" s="150"/>
      <c r="AA1213" s="150"/>
      <c r="CI1213" s="1"/>
    </row>
    <row r="1214" spans="1:87" x14ac:dyDescent="0.25">
      <c r="A1214" s="5" t="s">
        <v>408</v>
      </c>
      <c r="B1214" s="5" t="s">
        <v>464</v>
      </c>
      <c r="C1214" s="5" t="s">
        <v>828</v>
      </c>
      <c r="D1214" s="5" t="s">
        <v>868</v>
      </c>
      <c r="E1214" s="52">
        <f t="shared" ca="1" si="18"/>
        <v>29160</v>
      </c>
      <c r="F1214" s="5">
        <v>43</v>
      </c>
      <c r="G1214" s="50">
        <v>27340</v>
      </c>
      <c r="H1214" s="5">
        <v>353013</v>
      </c>
      <c r="I1214" s="50">
        <v>39412</v>
      </c>
      <c r="J1214" s="5" t="s">
        <v>858</v>
      </c>
      <c r="K1214" s="150"/>
      <c r="L1214" s="150"/>
      <c r="M1214" s="150"/>
      <c r="N1214" s="150"/>
      <c r="O1214" s="150"/>
      <c r="P1214" s="150"/>
      <c r="Q1214" s="150"/>
      <c r="R1214" s="150"/>
      <c r="S1214" s="150"/>
      <c r="T1214" s="150"/>
      <c r="U1214" s="150"/>
      <c r="V1214" s="150"/>
      <c r="W1214" s="150"/>
      <c r="X1214" s="150"/>
      <c r="Y1214" s="150"/>
      <c r="Z1214" s="150"/>
      <c r="AA1214" s="150"/>
      <c r="CI1214" s="1"/>
    </row>
    <row r="1215" spans="1:87" x14ac:dyDescent="0.25">
      <c r="A1215" s="5" t="s">
        <v>413</v>
      </c>
      <c r="B1215" s="5" t="s">
        <v>704</v>
      </c>
      <c r="C1215" s="5" t="s">
        <v>539</v>
      </c>
      <c r="D1215" s="5" t="s">
        <v>442</v>
      </c>
      <c r="E1215" s="52">
        <f t="shared" ca="1" si="18"/>
        <v>26640</v>
      </c>
      <c r="F1215" s="5">
        <v>47</v>
      </c>
      <c r="G1215" s="50">
        <v>25883</v>
      </c>
      <c r="H1215" s="5">
        <v>353018</v>
      </c>
      <c r="I1215" s="50">
        <v>39170</v>
      </c>
      <c r="J1215" s="5" t="s">
        <v>858</v>
      </c>
      <c r="K1215" s="150"/>
      <c r="L1215" s="150"/>
      <c r="M1215" s="150"/>
      <c r="N1215" s="150"/>
      <c r="O1215" s="150"/>
      <c r="P1215" s="150"/>
      <c r="Q1215" s="150"/>
      <c r="R1215" s="150"/>
      <c r="S1215" s="150"/>
      <c r="T1215" s="150"/>
      <c r="U1215" s="150"/>
      <c r="V1215" s="150"/>
      <c r="W1215" s="150"/>
      <c r="X1215" s="150"/>
      <c r="Y1215" s="150"/>
      <c r="Z1215" s="150"/>
      <c r="AA1215" s="150"/>
      <c r="CI1215" s="1"/>
    </row>
    <row r="1216" spans="1:87" x14ac:dyDescent="0.25">
      <c r="A1216" s="5" t="s">
        <v>408</v>
      </c>
      <c r="B1216" s="5" t="s">
        <v>157</v>
      </c>
      <c r="C1216" s="5" t="s">
        <v>913</v>
      </c>
      <c r="D1216" s="5" t="s">
        <v>439</v>
      </c>
      <c r="E1216" s="52">
        <f t="shared" ca="1" si="18"/>
        <v>20160</v>
      </c>
      <c r="F1216" s="5">
        <v>38</v>
      </c>
      <c r="G1216" s="50">
        <v>29358</v>
      </c>
      <c r="H1216" s="5">
        <v>353015</v>
      </c>
      <c r="I1216" s="50">
        <v>39301</v>
      </c>
      <c r="J1216" s="5" t="s">
        <v>858</v>
      </c>
      <c r="K1216" s="150"/>
      <c r="L1216" s="150"/>
      <c r="M1216" s="150"/>
      <c r="N1216" s="150"/>
      <c r="O1216" s="150"/>
      <c r="P1216" s="150"/>
      <c r="Q1216" s="150"/>
      <c r="R1216" s="150"/>
      <c r="S1216" s="150"/>
      <c r="T1216" s="150"/>
      <c r="U1216" s="150"/>
      <c r="V1216" s="150"/>
      <c r="W1216" s="150"/>
      <c r="X1216" s="150"/>
      <c r="Y1216" s="150"/>
      <c r="Z1216" s="150"/>
      <c r="AA1216" s="150"/>
      <c r="CI1216" s="1"/>
    </row>
    <row r="1217" spans="1:87" x14ac:dyDescent="0.25">
      <c r="A1217" s="5" t="s">
        <v>454</v>
      </c>
      <c r="B1217" s="5" t="s">
        <v>157</v>
      </c>
      <c r="C1217" s="5" t="s">
        <v>922</v>
      </c>
      <c r="D1217" s="5" t="s">
        <v>958</v>
      </c>
      <c r="E1217" s="52">
        <f t="shared" ca="1" si="18"/>
        <v>30204</v>
      </c>
      <c r="F1217" s="5">
        <v>34</v>
      </c>
      <c r="G1217" s="50">
        <v>30746</v>
      </c>
      <c r="H1217" s="5">
        <v>562994</v>
      </c>
      <c r="I1217" s="50">
        <v>39337</v>
      </c>
      <c r="J1217" s="5" t="s">
        <v>858</v>
      </c>
      <c r="K1217" s="150"/>
      <c r="L1217" s="150"/>
      <c r="M1217" s="150"/>
      <c r="N1217" s="150"/>
      <c r="O1217" s="150"/>
      <c r="P1217" s="150"/>
      <c r="Q1217" s="150"/>
      <c r="R1217" s="150"/>
      <c r="S1217" s="150"/>
      <c r="T1217" s="150"/>
      <c r="U1217" s="150"/>
      <c r="V1217" s="150"/>
      <c r="W1217" s="150"/>
      <c r="X1217" s="150"/>
      <c r="Y1217" s="150"/>
      <c r="Z1217" s="150"/>
      <c r="AA1217" s="150"/>
      <c r="CI1217" s="1"/>
    </row>
    <row r="1218" spans="1:87" x14ac:dyDescent="0.25">
      <c r="A1218" s="5" t="s">
        <v>454</v>
      </c>
      <c r="B1218" s="5" t="s">
        <v>719</v>
      </c>
      <c r="C1218" s="5" t="s">
        <v>973</v>
      </c>
      <c r="D1218" s="5" t="s">
        <v>439</v>
      </c>
      <c r="E1218" s="52">
        <f t="shared" ca="1" si="18"/>
        <v>20472</v>
      </c>
      <c r="F1218" s="5">
        <v>31</v>
      </c>
      <c r="G1218" s="50">
        <v>31909</v>
      </c>
      <c r="H1218" s="5">
        <v>563019</v>
      </c>
      <c r="I1218" s="50">
        <v>39266</v>
      </c>
      <c r="J1218" s="5" t="s">
        <v>858</v>
      </c>
      <c r="K1218" s="150"/>
      <c r="L1218" s="150"/>
      <c r="M1218" s="150"/>
      <c r="N1218" s="150"/>
      <c r="O1218" s="150"/>
      <c r="P1218" s="150"/>
      <c r="Q1218" s="150"/>
      <c r="R1218" s="150"/>
      <c r="S1218" s="150"/>
      <c r="T1218" s="150"/>
      <c r="U1218" s="150"/>
      <c r="V1218" s="150"/>
      <c r="W1218" s="150"/>
      <c r="X1218" s="150"/>
      <c r="Y1218" s="150"/>
      <c r="Z1218" s="150"/>
      <c r="AA1218" s="150"/>
      <c r="CI1218" s="1"/>
    </row>
    <row r="1219" spans="1:87" x14ac:dyDescent="0.25">
      <c r="A1219" s="5" t="s">
        <v>413</v>
      </c>
      <c r="B1219" s="5" t="s">
        <v>437</v>
      </c>
      <c r="C1219" s="5" t="s">
        <v>510</v>
      </c>
      <c r="D1219" s="5" t="s">
        <v>678</v>
      </c>
      <c r="E1219" s="52">
        <f t="shared" ca="1" si="18"/>
        <v>18216</v>
      </c>
      <c r="F1219" s="5">
        <v>47</v>
      </c>
      <c r="G1219" s="50">
        <v>25938</v>
      </c>
      <c r="H1219" s="5">
        <v>563012</v>
      </c>
      <c r="I1219" s="50">
        <v>39162</v>
      </c>
      <c r="J1219" s="5" t="s">
        <v>466</v>
      </c>
      <c r="K1219" s="150"/>
      <c r="L1219" s="150"/>
      <c r="M1219" s="150"/>
      <c r="N1219" s="150"/>
      <c r="O1219" s="150"/>
      <c r="P1219" s="150"/>
      <c r="Q1219" s="150"/>
      <c r="R1219" s="150"/>
      <c r="S1219" s="150"/>
      <c r="T1219" s="150"/>
      <c r="U1219" s="150"/>
      <c r="V1219" s="150"/>
      <c r="W1219" s="150"/>
      <c r="X1219" s="150"/>
      <c r="Y1219" s="150"/>
      <c r="Z1219" s="150"/>
      <c r="AA1219" s="150"/>
      <c r="CI1219" s="1"/>
    </row>
    <row r="1220" spans="1:87" x14ac:dyDescent="0.25">
      <c r="A1220" s="5" t="s">
        <v>413</v>
      </c>
      <c r="B1220" s="5" t="s">
        <v>485</v>
      </c>
      <c r="C1220" s="5" t="s">
        <v>1043</v>
      </c>
      <c r="D1220" s="5" t="s">
        <v>447</v>
      </c>
      <c r="E1220" s="52">
        <f t="shared" ca="1" si="18"/>
        <v>21036</v>
      </c>
      <c r="F1220" s="5">
        <v>50</v>
      </c>
      <c r="G1220" s="50">
        <v>24787</v>
      </c>
      <c r="H1220" s="5">
        <v>562995</v>
      </c>
      <c r="I1220" s="50">
        <v>39377</v>
      </c>
      <c r="J1220" s="5" t="s">
        <v>466</v>
      </c>
      <c r="K1220" s="150"/>
      <c r="L1220" s="150"/>
      <c r="M1220" s="150"/>
      <c r="N1220" s="150"/>
      <c r="O1220" s="150"/>
      <c r="P1220" s="150"/>
      <c r="Q1220" s="150"/>
      <c r="R1220" s="150"/>
      <c r="S1220" s="150"/>
      <c r="T1220" s="150"/>
      <c r="U1220" s="150"/>
      <c r="V1220" s="150"/>
      <c r="W1220" s="150"/>
      <c r="X1220" s="150"/>
      <c r="Y1220" s="150"/>
      <c r="Z1220" s="150"/>
      <c r="AA1220" s="150"/>
      <c r="CI1220" s="1"/>
    </row>
    <row r="1221" spans="1:87" x14ac:dyDescent="0.25">
      <c r="A1221" s="5" t="s">
        <v>408</v>
      </c>
      <c r="B1221" s="5" t="s">
        <v>784</v>
      </c>
      <c r="C1221" s="5" t="s">
        <v>870</v>
      </c>
      <c r="D1221" s="5" t="s">
        <v>560</v>
      </c>
      <c r="E1221" s="52">
        <f t="shared" ca="1" si="18"/>
        <v>29628</v>
      </c>
      <c r="F1221" s="5">
        <v>39</v>
      </c>
      <c r="G1221" s="50">
        <v>29048</v>
      </c>
      <c r="H1221" s="5">
        <v>353005</v>
      </c>
      <c r="I1221" s="50">
        <v>39192</v>
      </c>
      <c r="J1221" s="5" t="s">
        <v>858</v>
      </c>
      <c r="K1221" s="150"/>
      <c r="L1221" s="150"/>
      <c r="M1221" s="150"/>
      <c r="N1221" s="150"/>
      <c r="O1221" s="150"/>
      <c r="P1221" s="150"/>
      <c r="Q1221" s="150"/>
      <c r="R1221" s="150"/>
      <c r="S1221" s="150"/>
      <c r="T1221" s="150"/>
      <c r="U1221" s="150"/>
      <c r="V1221" s="150"/>
      <c r="W1221" s="150"/>
      <c r="X1221" s="150"/>
      <c r="Y1221" s="150"/>
      <c r="Z1221" s="150"/>
      <c r="AA1221" s="150"/>
      <c r="CI1221" s="1"/>
    </row>
    <row r="1222" spans="1:87" x14ac:dyDescent="0.25">
      <c r="A1222" s="5" t="s">
        <v>454</v>
      </c>
      <c r="B1222" s="5" t="s">
        <v>541</v>
      </c>
      <c r="C1222" s="5" t="s">
        <v>1044</v>
      </c>
      <c r="D1222" s="5" t="s">
        <v>439</v>
      </c>
      <c r="E1222" s="52">
        <f t="shared" ca="1" si="18"/>
        <v>29052</v>
      </c>
      <c r="F1222" s="5">
        <v>26</v>
      </c>
      <c r="G1222" s="50">
        <v>33523</v>
      </c>
      <c r="H1222" s="5">
        <v>563021</v>
      </c>
      <c r="I1222" s="50">
        <v>39180</v>
      </c>
      <c r="J1222" s="5" t="s">
        <v>858</v>
      </c>
      <c r="K1222" s="150"/>
      <c r="L1222" s="150"/>
      <c r="M1222" s="150"/>
      <c r="N1222" s="150"/>
      <c r="O1222" s="150"/>
      <c r="P1222" s="150"/>
      <c r="Q1222" s="150"/>
      <c r="R1222" s="150"/>
      <c r="S1222" s="150"/>
      <c r="T1222" s="150"/>
      <c r="U1222" s="150"/>
      <c r="V1222" s="150"/>
      <c r="W1222" s="150"/>
      <c r="X1222" s="150"/>
      <c r="Y1222" s="150"/>
      <c r="Z1222" s="150"/>
      <c r="AA1222" s="150"/>
      <c r="CI1222" s="1"/>
    </row>
    <row r="1223" spans="1:87" x14ac:dyDescent="0.25">
      <c r="A1223" s="5" t="s">
        <v>454</v>
      </c>
      <c r="B1223" s="5" t="s">
        <v>719</v>
      </c>
      <c r="C1223" s="5" t="s">
        <v>847</v>
      </c>
      <c r="D1223" s="5" t="s">
        <v>439</v>
      </c>
      <c r="E1223" s="52">
        <f t="shared" ca="1" si="18"/>
        <v>19812</v>
      </c>
      <c r="F1223" s="5">
        <v>38</v>
      </c>
      <c r="G1223" s="50">
        <v>29375</v>
      </c>
      <c r="H1223" s="5">
        <v>563026</v>
      </c>
      <c r="I1223" s="50">
        <v>39205</v>
      </c>
      <c r="J1223" s="5" t="s">
        <v>858</v>
      </c>
      <c r="K1223" s="150"/>
      <c r="L1223" s="150"/>
      <c r="M1223" s="150"/>
      <c r="N1223" s="150"/>
      <c r="O1223" s="150"/>
      <c r="P1223" s="150"/>
      <c r="Q1223" s="150"/>
      <c r="R1223" s="150"/>
      <c r="S1223" s="150"/>
      <c r="T1223" s="150"/>
      <c r="U1223" s="150"/>
      <c r="V1223" s="150"/>
      <c r="W1223" s="150"/>
      <c r="X1223" s="150"/>
      <c r="Y1223" s="150"/>
      <c r="Z1223" s="150"/>
      <c r="AA1223" s="150"/>
      <c r="CI1223" s="1"/>
    </row>
    <row r="1224" spans="1:87" x14ac:dyDescent="0.25">
      <c r="A1224" s="5" t="s">
        <v>454</v>
      </c>
      <c r="B1224" s="5" t="s">
        <v>712</v>
      </c>
      <c r="C1224" s="5" t="s">
        <v>970</v>
      </c>
      <c r="D1224" s="5" t="s">
        <v>622</v>
      </c>
      <c r="E1224" s="52">
        <f t="shared" ca="1" si="18"/>
        <v>21696</v>
      </c>
      <c r="F1224" s="5">
        <v>31</v>
      </c>
      <c r="G1224" s="50">
        <v>32039</v>
      </c>
      <c r="H1224" s="5">
        <v>563024</v>
      </c>
      <c r="I1224" s="50">
        <v>39329</v>
      </c>
      <c r="J1224" s="5" t="s">
        <v>858</v>
      </c>
      <c r="K1224" s="150"/>
      <c r="L1224" s="150"/>
      <c r="M1224" s="150"/>
      <c r="N1224" s="150"/>
      <c r="O1224" s="150"/>
      <c r="P1224" s="150"/>
      <c r="Q1224" s="150"/>
      <c r="R1224" s="150"/>
      <c r="S1224" s="150"/>
      <c r="T1224" s="150"/>
      <c r="U1224" s="150"/>
      <c r="V1224" s="150"/>
      <c r="W1224" s="150"/>
      <c r="X1224" s="150"/>
      <c r="Y1224" s="150"/>
      <c r="Z1224" s="150"/>
      <c r="AA1224" s="150"/>
      <c r="CI1224" s="1"/>
    </row>
    <row r="1225" spans="1:87" x14ac:dyDescent="0.25">
      <c r="A1225" s="5" t="s">
        <v>408</v>
      </c>
      <c r="B1225" s="5" t="s">
        <v>713</v>
      </c>
      <c r="C1225" s="5" t="s">
        <v>1026</v>
      </c>
      <c r="D1225" s="5" t="s">
        <v>577</v>
      </c>
      <c r="E1225" s="52">
        <f t="shared" ca="1" si="18"/>
        <v>25824</v>
      </c>
      <c r="F1225" s="5">
        <v>30</v>
      </c>
      <c r="G1225" s="50">
        <v>32183</v>
      </c>
      <c r="H1225" s="5">
        <v>353035</v>
      </c>
      <c r="I1225" s="50">
        <v>39588</v>
      </c>
      <c r="J1225" s="5" t="s">
        <v>858</v>
      </c>
      <c r="K1225" s="150"/>
      <c r="L1225" s="150"/>
      <c r="M1225" s="150"/>
      <c r="N1225" s="150"/>
      <c r="O1225" s="150"/>
      <c r="P1225" s="150"/>
      <c r="Q1225" s="150"/>
      <c r="R1225" s="150"/>
      <c r="S1225" s="150"/>
      <c r="T1225" s="150"/>
      <c r="U1225" s="150"/>
      <c r="V1225" s="150"/>
      <c r="W1225" s="150"/>
      <c r="X1225" s="150"/>
      <c r="Y1225" s="150"/>
      <c r="Z1225" s="150"/>
      <c r="AA1225" s="150"/>
      <c r="CI1225" s="1"/>
    </row>
    <row r="1226" spans="1:87" x14ac:dyDescent="0.25">
      <c r="A1226" s="5" t="s">
        <v>408</v>
      </c>
      <c r="B1226" s="5" t="s">
        <v>590</v>
      </c>
      <c r="C1226" s="5" t="s">
        <v>608</v>
      </c>
      <c r="D1226" s="5" t="s">
        <v>439</v>
      </c>
      <c r="E1226" s="52">
        <f t="shared" ca="1" si="18"/>
        <v>25908</v>
      </c>
      <c r="F1226" s="5">
        <v>26</v>
      </c>
      <c r="G1226" s="50">
        <v>33584</v>
      </c>
      <c r="H1226" s="5">
        <v>567331</v>
      </c>
      <c r="I1226" s="50">
        <v>39701</v>
      </c>
      <c r="J1226" s="5" t="s">
        <v>858</v>
      </c>
      <c r="K1226" s="150"/>
      <c r="L1226" s="150"/>
      <c r="M1226" s="150"/>
      <c r="N1226" s="150"/>
      <c r="O1226" s="150"/>
      <c r="P1226" s="150"/>
      <c r="Q1226" s="150"/>
      <c r="R1226" s="150"/>
      <c r="S1226" s="150"/>
      <c r="T1226" s="150"/>
      <c r="U1226" s="150"/>
      <c r="V1226" s="150"/>
      <c r="W1226" s="150"/>
      <c r="X1226" s="150"/>
      <c r="Y1226" s="150"/>
      <c r="Z1226" s="150"/>
      <c r="AA1226" s="150"/>
      <c r="CI1226" s="1"/>
    </row>
    <row r="1227" spans="1:87" x14ac:dyDescent="0.25">
      <c r="A1227" s="5" t="s">
        <v>408</v>
      </c>
      <c r="B1227" s="5" t="s">
        <v>488</v>
      </c>
      <c r="C1227" s="5" t="s">
        <v>459</v>
      </c>
      <c r="D1227" s="5" t="s">
        <v>548</v>
      </c>
      <c r="E1227" s="52">
        <f t="shared" ca="1" si="18"/>
        <v>22620</v>
      </c>
      <c r="F1227" s="5">
        <v>35</v>
      </c>
      <c r="G1227" s="50">
        <v>30368</v>
      </c>
      <c r="H1227" s="5">
        <v>563029</v>
      </c>
      <c r="I1227" s="50">
        <v>39452</v>
      </c>
      <c r="J1227" s="5" t="s">
        <v>858</v>
      </c>
      <c r="K1227" s="150"/>
      <c r="L1227" s="150"/>
      <c r="M1227" s="150"/>
      <c r="N1227" s="150"/>
      <c r="O1227" s="150"/>
      <c r="P1227" s="150"/>
      <c r="Q1227" s="150"/>
      <c r="R1227" s="150"/>
      <c r="S1227" s="150"/>
      <c r="T1227" s="150"/>
      <c r="U1227" s="150"/>
      <c r="V1227" s="150"/>
      <c r="W1227" s="150"/>
      <c r="X1227" s="150"/>
      <c r="Y1227" s="150"/>
      <c r="Z1227" s="150"/>
      <c r="AA1227" s="150"/>
      <c r="CI1227" s="1"/>
    </row>
    <row r="1228" spans="1:87" x14ac:dyDescent="0.25">
      <c r="A1228" s="5" t="s">
        <v>408</v>
      </c>
      <c r="B1228" s="5" t="s">
        <v>665</v>
      </c>
      <c r="C1228" s="5" t="s">
        <v>490</v>
      </c>
      <c r="D1228" s="5" t="s">
        <v>439</v>
      </c>
      <c r="E1228" s="52">
        <f t="shared" ca="1" si="18"/>
        <v>19296</v>
      </c>
      <c r="F1228" s="5">
        <v>28</v>
      </c>
      <c r="G1228" s="50">
        <v>33095</v>
      </c>
      <c r="H1228" s="5">
        <v>357336</v>
      </c>
      <c r="I1228" s="50">
        <v>39580</v>
      </c>
      <c r="J1228" s="5" t="s">
        <v>858</v>
      </c>
      <c r="K1228" s="150"/>
      <c r="L1228" s="150"/>
      <c r="M1228" s="150"/>
      <c r="N1228" s="150"/>
      <c r="O1228" s="150"/>
      <c r="P1228" s="150"/>
      <c r="Q1228" s="150"/>
      <c r="R1228" s="150"/>
      <c r="S1228" s="150"/>
      <c r="T1228" s="150"/>
      <c r="U1228" s="150"/>
      <c r="V1228" s="150"/>
      <c r="W1228" s="150"/>
      <c r="X1228" s="150"/>
      <c r="Y1228" s="150"/>
      <c r="Z1228" s="150"/>
      <c r="AA1228" s="150"/>
      <c r="CI1228" s="1"/>
    </row>
    <row r="1229" spans="1:87" x14ac:dyDescent="0.25">
      <c r="A1229" s="5" t="s">
        <v>408</v>
      </c>
      <c r="B1229" s="5" t="s">
        <v>645</v>
      </c>
      <c r="C1229" s="5" t="s">
        <v>471</v>
      </c>
      <c r="D1229" s="5" t="s">
        <v>439</v>
      </c>
      <c r="E1229" s="52">
        <f t="shared" ca="1" si="18"/>
        <v>20364</v>
      </c>
      <c r="F1229" s="5">
        <v>26</v>
      </c>
      <c r="G1229" s="50">
        <v>33554</v>
      </c>
      <c r="H1229" s="5">
        <v>563030</v>
      </c>
      <c r="I1229" s="50">
        <v>39510</v>
      </c>
      <c r="J1229" s="5" t="s">
        <v>858</v>
      </c>
      <c r="K1229" s="150"/>
      <c r="L1229" s="150"/>
      <c r="M1229" s="150"/>
      <c r="N1229" s="150"/>
      <c r="O1229" s="150"/>
      <c r="P1229" s="150"/>
      <c r="Q1229" s="150"/>
      <c r="R1229" s="150"/>
      <c r="S1229" s="150"/>
      <c r="T1229" s="150"/>
      <c r="U1229" s="150"/>
      <c r="V1229" s="150"/>
      <c r="W1229" s="150"/>
      <c r="X1229" s="150"/>
      <c r="Y1229" s="150"/>
      <c r="Z1229" s="150"/>
      <c r="AA1229" s="150"/>
      <c r="CI1229" s="1"/>
    </row>
    <row r="1230" spans="1:87" x14ac:dyDescent="0.25">
      <c r="A1230" s="5" t="s">
        <v>408</v>
      </c>
      <c r="B1230" s="5" t="s">
        <v>660</v>
      </c>
      <c r="C1230" s="5" t="s">
        <v>679</v>
      </c>
      <c r="D1230" s="5" t="s">
        <v>536</v>
      </c>
      <c r="E1230" s="52">
        <f t="shared" ca="1" si="18"/>
        <v>26244</v>
      </c>
      <c r="F1230" s="5">
        <v>42</v>
      </c>
      <c r="G1230" s="50">
        <v>27945</v>
      </c>
      <c r="H1230" s="5">
        <v>353008</v>
      </c>
      <c r="I1230" s="50">
        <v>39778</v>
      </c>
      <c r="J1230" s="5" t="s">
        <v>858</v>
      </c>
      <c r="K1230" s="150"/>
      <c r="L1230" s="150"/>
      <c r="M1230" s="150"/>
      <c r="N1230" s="150"/>
      <c r="O1230" s="150"/>
      <c r="P1230" s="150"/>
      <c r="Q1230" s="150"/>
      <c r="R1230" s="150"/>
      <c r="S1230" s="150"/>
      <c r="T1230" s="150"/>
      <c r="U1230" s="150"/>
      <c r="V1230" s="150"/>
      <c r="W1230" s="150"/>
      <c r="X1230" s="150"/>
      <c r="Y1230" s="150"/>
      <c r="Z1230" s="150"/>
      <c r="AA1230" s="150"/>
      <c r="CI1230" s="1"/>
    </row>
    <row r="1231" spans="1:87" x14ac:dyDescent="0.25">
      <c r="A1231" s="5" t="s">
        <v>413</v>
      </c>
      <c r="B1231" s="5" t="s">
        <v>719</v>
      </c>
      <c r="C1231" s="5" t="s">
        <v>1045</v>
      </c>
      <c r="D1231" s="5" t="s">
        <v>428</v>
      </c>
      <c r="E1231" s="52">
        <f t="shared" ca="1" si="18"/>
        <v>22476</v>
      </c>
      <c r="F1231" s="5">
        <v>33</v>
      </c>
      <c r="G1231" s="50">
        <v>31140</v>
      </c>
      <c r="H1231" s="5">
        <v>563023</v>
      </c>
      <c r="I1231" s="50">
        <v>39792</v>
      </c>
      <c r="J1231" s="5" t="s">
        <v>858</v>
      </c>
      <c r="K1231" s="150"/>
      <c r="L1231" s="150"/>
      <c r="M1231" s="150"/>
      <c r="N1231" s="150"/>
      <c r="O1231" s="150"/>
      <c r="P1231" s="150"/>
      <c r="Q1231" s="150"/>
      <c r="R1231" s="150"/>
      <c r="S1231" s="150"/>
      <c r="T1231" s="150"/>
      <c r="U1231" s="150"/>
      <c r="V1231" s="150"/>
      <c r="W1231" s="150"/>
      <c r="X1231" s="150"/>
      <c r="Y1231" s="150"/>
      <c r="Z1231" s="150"/>
      <c r="AA1231" s="150"/>
      <c r="CI1231" s="1"/>
    </row>
    <row r="1232" spans="1:87" x14ac:dyDescent="0.25">
      <c r="A1232" s="5" t="s">
        <v>454</v>
      </c>
      <c r="B1232" s="5" t="s">
        <v>509</v>
      </c>
      <c r="C1232" s="5" t="s">
        <v>640</v>
      </c>
      <c r="D1232" s="5" t="s">
        <v>1046</v>
      </c>
      <c r="E1232" s="52">
        <f t="shared" ca="1" si="18"/>
        <v>25500</v>
      </c>
      <c r="F1232" s="5">
        <v>50</v>
      </c>
      <c r="G1232" s="50">
        <v>25036</v>
      </c>
      <c r="H1232" s="5">
        <v>563031</v>
      </c>
      <c r="I1232" s="50">
        <v>39736</v>
      </c>
      <c r="J1232" s="5" t="s">
        <v>858</v>
      </c>
      <c r="K1232" s="150"/>
      <c r="L1232" s="150"/>
      <c r="M1232" s="150"/>
      <c r="N1232" s="150"/>
      <c r="O1232" s="150"/>
      <c r="P1232" s="150"/>
      <c r="Q1232" s="150"/>
      <c r="R1232" s="150"/>
      <c r="S1232" s="150"/>
      <c r="T1232" s="150"/>
      <c r="U1232" s="150"/>
      <c r="V1232" s="150"/>
      <c r="W1232" s="150"/>
      <c r="X1232" s="150"/>
      <c r="Y1232" s="150"/>
      <c r="Z1232" s="150"/>
      <c r="AA1232" s="150"/>
      <c r="CI1232" s="1"/>
    </row>
    <row r="1233" spans="1:87" x14ac:dyDescent="0.25">
      <c r="A1233" s="5" t="s">
        <v>408</v>
      </c>
      <c r="B1233" s="5" t="s">
        <v>488</v>
      </c>
      <c r="C1233" s="5" t="s">
        <v>1034</v>
      </c>
      <c r="D1233" s="5" t="s">
        <v>1046</v>
      </c>
      <c r="E1233" s="52">
        <f t="shared" ca="1" si="18"/>
        <v>28980</v>
      </c>
      <c r="F1233" s="5">
        <v>34</v>
      </c>
      <c r="G1233" s="50">
        <v>30658</v>
      </c>
      <c r="H1233" s="5">
        <v>353033</v>
      </c>
      <c r="I1233" s="50">
        <v>39472</v>
      </c>
      <c r="J1233" s="5" t="s">
        <v>858</v>
      </c>
      <c r="K1233" s="150"/>
      <c r="L1233" s="150"/>
      <c r="M1233" s="150"/>
      <c r="N1233" s="150"/>
      <c r="O1233" s="150"/>
      <c r="P1233" s="150"/>
      <c r="Q1233" s="150"/>
      <c r="R1233" s="150"/>
      <c r="S1233" s="150"/>
      <c r="T1233" s="150"/>
      <c r="U1233" s="150"/>
      <c r="V1233" s="150"/>
      <c r="W1233" s="150"/>
      <c r="X1233" s="150"/>
      <c r="Y1233" s="150"/>
      <c r="Z1233" s="150"/>
      <c r="AA1233" s="150"/>
      <c r="CI1233" s="1"/>
    </row>
    <row r="1234" spans="1:87" x14ac:dyDescent="0.25">
      <c r="A1234" s="5" t="s">
        <v>408</v>
      </c>
      <c r="B1234" s="5" t="s">
        <v>185</v>
      </c>
      <c r="C1234" s="5" t="s">
        <v>155</v>
      </c>
      <c r="D1234" s="5" t="s">
        <v>478</v>
      </c>
      <c r="E1234" s="52">
        <f t="shared" ref="E1234:E1297" ca="1" si="19">RANDBETWEEN(1500,2600)*12</f>
        <v>28152</v>
      </c>
      <c r="F1234" s="5">
        <v>37</v>
      </c>
      <c r="G1234" s="50">
        <v>29591</v>
      </c>
      <c r="H1234" s="5">
        <v>353020</v>
      </c>
      <c r="I1234" s="50">
        <v>39588</v>
      </c>
      <c r="J1234" s="5" t="s">
        <v>858</v>
      </c>
      <c r="K1234" s="150"/>
      <c r="L1234" s="150"/>
      <c r="M1234" s="150"/>
      <c r="N1234" s="150"/>
      <c r="O1234" s="150"/>
      <c r="P1234" s="150"/>
      <c r="Q1234" s="150"/>
      <c r="R1234" s="150"/>
      <c r="S1234" s="150"/>
      <c r="T1234" s="150"/>
      <c r="U1234" s="150"/>
      <c r="V1234" s="150"/>
      <c r="W1234" s="150"/>
      <c r="X1234" s="150"/>
      <c r="Y1234" s="150"/>
      <c r="Z1234" s="150"/>
      <c r="AA1234" s="150"/>
      <c r="CI1234" s="1"/>
    </row>
    <row r="1235" spans="1:87" x14ac:dyDescent="0.25">
      <c r="A1235" s="5" t="s">
        <v>454</v>
      </c>
      <c r="B1235" s="5" t="s">
        <v>547</v>
      </c>
      <c r="C1235" s="5" t="s">
        <v>1047</v>
      </c>
      <c r="D1235" s="5" t="s">
        <v>1048</v>
      </c>
      <c r="E1235" s="52">
        <f t="shared" ca="1" si="19"/>
        <v>26892</v>
      </c>
      <c r="F1235" s="5">
        <v>33</v>
      </c>
      <c r="G1235" s="50">
        <v>31271</v>
      </c>
      <c r="H1235" s="5">
        <v>353032</v>
      </c>
      <c r="I1235" s="50">
        <v>40068</v>
      </c>
      <c r="J1235" s="5" t="s">
        <v>858</v>
      </c>
      <c r="K1235" s="150"/>
      <c r="L1235" s="150"/>
      <c r="M1235" s="150"/>
      <c r="N1235" s="150"/>
      <c r="O1235" s="150"/>
      <c r="P1235" s="150"/>
      <c r="Q1235" s="150"/>
      <c r="R1235" s="150"/>
      <c r="S1235" s="150"/>
      <c r="T1235" s="150"/>
      <c r="U1235" s="150"/>
      <c r="V1235" s="150"/>
      <c r="W1235" s="150"/>
      <c r="X1235" s="150"/>
      <c r="Y1235" s="150"/>
      <c r="Z1235" s="150"/>
      <c r="AA1235" s="150"/>
      <c r="CI1235" s="1"/>
    </row>
    <row r="1236" spans="1:87" x14ac:dyDescent="0.25">
      <c r="A1236" s="5" t="s">
        <v>454</v>
      </c>
      <c r="B1236" s="5" t="s">
        <v>572</v>
      </c>
      <c r="C1236" s="5" t="s">
        <v>976</v>
      </c>
      <c r="D1236" s="5" t="s">
        <v>442</v>
      </c>
      <c r="E1236" s="52">
        <f t="shared" ca="1" si="19"/>
        <v>28560</v>
      </c>
      <c r="F1236" s="5">
        <v>28</v>
      </c>
      <c r="G1236" s="50">
        <v>33044</v>
      </c>
      <c r="H1236" s="5">
        <v>563039</v>
      </c>
      <c r="I1236" s="50">
        <v>39906</v>
      </c>
      <c r="J1236" s="5" t="s">
        <v>858</v>
      </c>
      <c r="K1236" s="150"/>
      <c r="L1236" s="150"/>
      <c r="M1236" s="150"/>
      <c r="N1236" s="150"/>
      <c r="O1236" s="150"/>
      <c r="P1236" s="150"/>
      <c r="Q1236" s="150"/>
      <c r="R1236" s="150"/>
      <c r="S1236" s="150"/>
      <c r="T1236" s="150"/>
      <c r="U1236" s="150"/>
      <c r="V1236" s="150"/>
      <c r="W1236" s="150"/>
      <c r="X1236" s="150"/>
      <c r="Y1236" s="150"/>
      <c r="Z1236" s="150"/>
      <c r="AA1236" s="150"/>
      <c r="CI1236" s="1"/>
    </row>
    <row r="1237" spans="1:87" x14ac:dyDescent="0.25">
      <c r="A1237" s="5" t="s">
        <v>454</v>
      </c>
      <c r="B1237" s="5" t="s">
        <v>564</v>
      </c>
      <c r="C1237" s="5" t="s">
        <v>893</v>
      </c>
      <c r="D1237" s="5" t="s">
        <v>439</v>
      </c>
      <c r="E1237" s="52">
        <f t="shared" ca="1" si="19"/>
        <v>28740</v>
      </c>
      <c r="F1237" s="5">
        <v>32</v>
      </c>
      <c r="G1237" s="50">
        <v>31596</v>
      </c>
      <c r="H1237" s="5">
        <v>563047</v>
      </c>
      <c r="I1237" s="50">
        <v>39860</v>
      </c>
      <c r="J1237" s="5" t="s">
        <v>858</v>
      </c>
      <c r="K1237" s="150"/>
      <c r="L1237" s="150"/>
      <c r="M1237" s="150"/>
      <c r="N1237" s="150"/>
      <c r="O1237" s="150"/>
      <c r="P1237" s="150"/>
      <c r="Q1237" s="150"/>
      <c r="R1237" s="150"/>
      <c r="S1237" s="150"/>
      <c r="T1237" s="150"/>
      <c r="U1237" s="150"/>
      <c r="V1237" s="150"/>
      <c r="W1237" s="150"/>
      <c r="X1237" s="150"/>
      <c r="Y1237" s="150"/>
      <c r="Z1237" s="150"/>
      <c r="AA1237" s="150"/>
      <c r="CI1237" s="1"/>
    </row>
    <row r="1238" spans="1:87" x14ac:dyDescent="0.25">
      <c r="A1238" s="5" t="s">
        <v>408</v>
      </c>
      <c r="B1238" s="5" t="s">
        <v>660</v>
      </c>
      <c r="C1238" s="5" t="s">
        <v>784</v>
      </c>
      <c r="D1238" s="5" t="s">
        <v>439</v>
      </c>
      <c r="E1238" s="52">
        <f t="shared" ca="1" si="19"/>
        <v>26460</v>
      </c>
      <c r="F1238" s="5">
        <v>29</v>
      </c>
      <c r="G1238" s="50">
        <v>32657</v>
      </c>
      <c r="H1238" s="5">
        <v>563049</v>
      </c>
      <c r="I1238" s="50">
        <v>39901</v>
      </c>
      <c r="J1238" s="5" t="s">
        <v>858</v>
      </c>
      <c r="K1238" s="150"/>
      <c r="L1238" s="150"/>
      <c r="M1238" s="150"/>
      <c r="N1238" s="150"/>
      <c r="O1238" s="150"/>
      <c r="P1238" s="150"/>
      <c r="Q1238" s="150"/>
      <c r="R1238" s="150"/>
      <c r="S1238" s="150"/>
      <c r="T1238" s="150"/>
      <c r="U1238" s="150"/>
      <c r="V1238" s="150"/>
      <c r="W1238" s="150"/>
      <c r="X1238" s="150"/>
      <c r="Y1238" s="150"/>
      <c r="Z1238" s="150"/>
      <c r="AA1238" s="150"/>
      <c r="CI1238" s="1"/>
    </row>
    <row r="1239" spans="1:87" x14ac:dyDescent="0.25">
      <c r="A1239" s="5" t="s">
        <v>408</v>
      </c>
      <c r="B1239" s="5" t="s">
        <v>514</v>
      </c>
      <c r="C1239" s="5" t="s">
        <v>870</v>
      </c>
      <c r="D1239" s="5" t="s">
        <v>439</v>
      </c>
      <c r="E1239" s="52">
        <f t="shared" ca="1" si="19"/>
        <v>25068</v>
      </c>
      <c r="F1239" s="5">
        <v>29</v>
      </c>
      <c r="G1239" s="50">
        <v>32588</v>
      </c>
      <c r="H1239" s="5">
        <v>353053</v>
      </c>
      <c r="I1239" s="50">
        <v>39908</v>
      </c>
      <c r="J1239" s="5" t="s">
        <v>858</v>
      </c>
      <c r="K1239" s="150"/>
      <c r="L1239" s="150"/>
      <c r="M1239" s="150"/>
      <c r="N1239" s="150"/>
      <c r="O1239" s="150"/>
      <c r="P1239" s="150"/>
      <c r="Q1239" s="150"/>
      <c r="R1239" s="150"/>
      <c r="S1239" s="150"/>
      <c r="T1239" s="150"/>
      <c r="U1239" s="150"/>
      <c r="V1239" s="150"/>
      <c r="W1239" s="150"/>
      <c r="X1239" s="150"/>
      <c r="Y1239" s="150"/>
      <c r="Z1239" s="150"/>
      <c r="AA1239" s="150"/>
      <c r="CI1239" s="1"/>
    </row>
    <row r="1240" spans="1:87" x14ac:dyDescent="0.25">
      <c r="A1240" s="5" t="s">
        <v>454</v>
      </c>
      <c r="B1240" s="5" t="s">
        <v>664</v>
      </c>
      <c r="C1240" s="5" t="s">
        <v>1049</v>
      </c>
      <c r="D1240" s="5" t="s">
        <v>439</v>
      </c>
      <c r="E1240" s="52">
        <f t="shared" ca="1" si="19"/>
        <v>22692</v>
      </c>
      <c r="F1240" s="5">
        <v>27</v>
      </c>
      <c r="G1240" s="50">
        <v>33202</v>
      </c>
      <c r="H1240" s="5">
        <v>563073</v>
      </c>
      <c r="I1240" s="50">
        <v>39967</v>
      </c>
      <c r="J1240" s="5" t="s">
        <v>858</v>
      </c>
      <c r="K1240" s="150"/>
      <c r="L1240" s="150"/>
      <c r="M1240" s="150"/>
      <c r="N1240" s="150"/>
      <c r="O1240" s="150"/>
      <c r="P1240" s="150"/>
      <c r="Q1240" s="150"/>
      <c r="R1240" s="150"/>
      <c r="S1240" s="150"/>
      <c r="T1240" s="150"/>
      <c r="U1240" s="150"/>
      <c r="V1240" s="150"/>
      <c r="W1240" s="150"/>
      <c r="X1240" s="150"/>
      <c r="Y1240" s="150"/>
      <c r="Z1240" s="150"/>
      <c r="AA1240" s="150"/>
      <c r="CI1240" s="1"/>
    </row>
    <row r="1241" spans="1:87" x14ac:dyDescent="0.25">
      <c r="A1241" s="5" t="s">
        <v>408</v>
      </c>
      <c r="B1241" s="5" t="s">
        <v>652</v>
      </c>
      <c r="C1241" s="5" t="s">
        <v>645</v>
      </c>
      <c r="D1241" s="5" t="s">
        <v>439</v>
      </c>
      <c r="E1241" s="52">
        <f t="shared" ca="1" si="19"/>
        <v>25152</v>
      </c>
      <c r="F1241" s="5">
        <v>28</v>
      </c>
      <c r="G1241" s="50">
        <v>32930</v>
      </c>
      <c r="H1241" s="5">
        <v>353051</v>
      </c>
      <c r="I1241" s="50">
        <v>39898</v>
      </c>
      <c r="J1241" s="5" t="s">
        <v>858</v>
      </c>
      <c r="K1241" s="150"/>
      <c r="L1241" s="150"/>
      <c r="M1241" s="150"/>
      <c r="N1241" s="150"/>
      <c r="O1241" s="150"/>
      <c r="P1241" s="150"/>
      <c r="Q1241" s="150"/>
      <c r="R1241" s="150"/>
      <c r="S1241" s="150"/>
      <c r="T1241" s="150"/>
      <c r="U1241" s="150"/>
      <c r="V1241" s="150"/>
      <c r="W1241" s="150"/>
      <c r="X1241" s="150"/>
      <c r="Y1241" s="150"/>
      <c r="Z1241" s="150"/>
      <c r="AA1241" s="150"/>
      <c r="CI1241" s="1"/>
    </row>
    <row r="1242" spans="1:87" x14ac:dyDescent="0.25">
      <c r="A1242" s="5" t="s">
        <v>454</v>
      </c>
      <c r="B1242" s="5" t="s">
        <v>429</v>
      </c>
      <c r="C1242" s="5" t="s">
        <v>139</v>
      </c>
      <c r="D1242" s="5" t="s">
        <v>439</v>
      </c>
      <c r="E1242" s="52">
        <f t="shared" ca="1" si="19"/>
        <v>18936</v>
      </c>
      <c r="F1242" s="5">
        <v>28</v>
      </c>
      <c r="G1242" s="50">
        <v>32983</v>
      </c>
      <c r="H1242" s="5">
        <v>563044</v>
      </c>
      <c r="I1242" s="50">
        <v>40204</v>
      </c>
      <c r="J1242" s="5" t="s">
        <v>858</v>
      </c>
      <c r="K1242" s="150"/>
      <c r="L1242" s="150"/>
      <c r="M1242" s="150"/>
      <c r="N1242" s="150"/>
      <c r="O1242" s="150"/>
      <c r="P1242" s="150"/>
      <c r="Q1242" s="150"/>
      <c r="R1242" s="150"/>
      <c r="S1242" s="150"/>
      <c r="T1242" s="150"/>
      <c r="U1242" s="150"/>
      <c r="V1242" s="150"/>
      <c r="W1242" s="150"/>
      <c r="X1242" s="150"/>
      <c r="Y1242" s="150"/>
      <c r="Z1242" s="150"/>
      <c r="AA1242" s="150"/>
      <c r="CI1242" s="1"/>
    </row>
    <row r="1243" spans="1:87" x14ac:dyDescent="0.25">
      <c r="A1243" s="5" t="s">
        <v>454</v>
      </c>
      <c r="B1243" s="5" t="s">
        <v>564</v>
      </c>
      <c r="C1243" s="5" t="s">
        <v>677</v>
      </c>
      <c r="D1243" s="5" t="s">
        <v>439</v>
      </c>
      <c r="E1243" s="52">
        <f t="shared" ca="1" si="19"/>
        <v>24648</v>
      </c>
      <c r="F1243" s="5">
        <v>27</v>
      </c>
      <c r="G1243" s="50">
        <v>33336</v>
      </c>
      <c r="H1243" s="5">
        <v>563045</v>
      </c>
      <c r="I1243" s="50">
        <v>40443</v>
      </c>
      <c r="J1243" s="5" t="s">
        <v>858</v>
      </c>
      <c r="K1243" s="150"/>
      <c r="L1243" s="150"/>
      <c r="M1243" s="150"/>
      <c r="N1243" s="150"/>
      <c r="O1243" s="150"/>
      <c r="P1243" s="150"/>
      <c r="Q1243" s="150"/>
      <c r="R1243" s="150"/>
      <c r="S1243" s="150"/>
      <c r="T1243" s="150"/>
      <c r="U1243" s="150"/>
      <c r="V1243" s="150"/>
      <c r="W1243" s="150"/>
      <c r="X1243" s="150"/>
      <c r="Y1243" s="150"/>
      <c r="Z1243" s="150"/>
      <c r="AA1243" s="150"/>
      <c r="CI1243" s="1"/>
    </row>
    <row r="1244" spans="1:87" x14ac:dyDescent="0.25">
      <c r="A1244" s="5" t="s">
        <v>454</v>
      </c>
      <c r="B1244" s="5" t="s">
        <v>615</v>
      </c>
      <c r="C1244" s="5" t="s">
        <v>1050</v>
      </c>
      <c r="D1244" s="5" t="s">
        <v>439</v>
      </c>
      <c r="E1244" s="52">
        <f t="shared" ca="1" si="19"/>
        <v>23280</v>
      </c>
      <c r="F1244" s="5">
        <v>27</v>
      </c>
      <c r="G1244" s="50">
        <v>33363</v>
      </c>
      <c r="H1244" s="5">
        <v>353052</v>
      </c>
      <c r="I1244" s="50">
        <v>40520</v>
      </c>
      <c r="J1244" s="5" t="s">
        <v>858</v>
      </c>
      <c r="K1244" s="150"/>
      <c r="L1244" s="150"/>
      <c r="M1244" s="150"/>
      <c r="N1244" s="150"/>
      <c r="O1244" s="150"/>
      <c r="P1244" s="150"/>
      <c r="Q1244" s="150"/>
      <c r="R1244" s="150"/>
      <c r="S1244" s="150"/>
      <c r="T1244" s="150"/>
      <c r="U1244" s="150"/>
      <c r="V1244" s="150"/>
      <c r="W1244" s="150"/>
      <c r="X1244" s="150"/>
      <c r="Y1244" s="150"/>
      <c r="Z1244" s="150"/>
      <c r="AA1244" s="150"/>
      <c r="CI1244" s="1"/>
    </row>
    <row r="1245" spans="1:87" x14ac:dyDescent="0.25">
      <c r="A1245" s="5" t="s">
        <v>454</v>
      </c>
      <c r="B1245" s="5" t="s">
        <v>517</v>
      </c>
      <c r="C1245" s="5" t="s">
        <v>163</v>
      </c>
      <c r="D1245" s="5" t="s">
        <v>439</v>
      </c>
      <c r="E1245" s="52">
        <f t="shared" ca="1" si="19"/>
        <v>19212</v>
      </c>
      <c r="F1245" s="5">
        <v>27</v>
      </c>
      <c r="G1245" s="50">
        <v>33393</v>
      </c>
      <c r="H1245" s="5">
        <v>353054</v>
      </c>
      <c r="I1245" s="50">
        <v>40492</v>
      </c>
      <c r="J1245" s="5" t="s">
        <v>858</v>
      </c>
      <c r="K1245" s="150"/>
      <c r="L1245" s="150"/>
      <c r="M1245" s="150"/>
      <c r="N1245" s="150"/>
      <c r="O1245" s="150"/>
      <c r="P1245" s="150"/>
      <c r="Q1245" s="150"/>
      <c r="R1245" s="150"/>
      <c r="S1245" s="150"/>
      <c r="T1245" s="150"/>
      <c r="U1245" s="150"/>
      <c r="V1245" s="150"/>
      <c r="W1245" s="150"/>
      <c r="X1245" s="150"/>
      <c r="Y1245" s="150"/>
      <c r="Z1245" s="150"/>
      <c r="AA1245" s="150"/>
      <c r="CI1245" s="1"/>
    </row>
    <row r="1246" spans="1:87" x14ac:dyDescent="0.25">
      <c r="A1246" s="5" t="s">
        <v>454</v>
      </c>
      <c r="B1246" s="5" t="s">
        <v>572</v>
      </c>
      <c r="C1246" s="5" t="s">
        <v>1051</v>
      </c>
      <c r="D1246" s="5" t="s">
        <v>439</v>
      </c>
      <c r="E1246" s="52">
        <f t="shared" ca="1" si="19"/>
        <v>27072</v>
      </c>
      <c r="F1246" s="5">
        <v>27</v>
      </c>
      <c r="G1246" s="50">
        <v>33423</v>
      </c>
      <c r="H1246" s="5">
        <v>353067</v>
      </c>
      <c r="I1246" s="50">
        <v>40402</v>
      </c>
      <c r="J1246" s="5" t="s">
        <v>858</v>
      </c>
      <c r="K1246" s="150"/>
      <c r="L1246" s="150"/>
      <c r="M1246" s="150"/>
      <c r="N1246" s="150"/>
      <c r="O1246" s="150"/>
      <c r="P1246" s="150"/>
      <c r="Q1246" s="150"/>
      <c r="R1246" s="150"/>
      <c r="S1246" s="150"/>
      <c r="T1246" s="150"/>
      <c r="U1246" s="150"/>
      <c r="V1246" s="150"/>
      <c r="W1246" s="150"/>
      <c r="X1246" s="150"/>
      <c r="Y1246" s="150"/>
      <c r="Z1246" s="150"/>
      <c r="AA1246" s="150"/>
      <c r="CI1246" s="1"/>
    </row>
    <row r="1247" spans="1:87" x14ac:dyDescent="0.25">
      <c r="A1247" s="5" t="s">
        <v>408</v>
      </c>
      <c r="B1247" s="5" t="s">
        <v>602</v>
      </c>
      <c r="C1247" s="5" t="s">
        <v>870</v>
      </c>
      <c r="D1247" s="5" t="s">
        <v>416</v>
      </c>
      <c r="E1247" s="52">
        <f t="shared" ca="1" si="19"/>
        <v>29124</v>
      </c>
      <c r="F1247" s="5">
        <v>27</v>
      </c>
      <c r="G1247" s="50">
        <v>33454</v>
      </c>
      <c r="H1247" s="5">
        <v>353070</v>
      </c>
      <c r="I1247" s="50">
        <v>40327</v>
      </c>
      <c r="J1247" s="5" t="s">
        <v>858</v>
      </c>
      <c r="K1247" s="150"/>
      <c r="L1247" s="150"/>
      <c r="M1247" s="150"/>
      <c r="N1247" s="150"/>
      <c r="O1247" s="150"/>
      <c r="P1247" s="150"/>
      <c r="Q1247" s="150"/>
      <c r="R1247" s="150"/>
      <c r="S1247" s="150"/>
      <c r="T1247" s="150"/>
      <c r="U1247" s="150"/>
      <c r="V1247" s="150"/>
      <c r="W1247" s="150"/>
      <c r="X1247" s="150"/>
      <c r="Y1247" s="150"/>
      <c r="Z1247" s="150"/>
      <c r="AA1247" s="150"/>
      <c r="CI1247" s="1"/>
    </row>
    <row r="1248" spans="1:87" x14ac:dyDescent="0.25">
      <c r="A1248" s="5" t="s">
        <v>454</v>
      </c>
      <c r="B1248" s="5" t="s">
        <v>626</v>
      </c>
      <c r="C1248" s="5" t="s">
        <v>1052</v>
      </c>
      <c r="D1248" s="5" t="s">
        <v>439</v>
      </c>
      <c r="E1248" s="52">
        <f t="shared" ca="1" si="19"/>
        <v>22140</v>
      </c>
      <c r="F1248" s="5">
        <v>27</v>
      </c>
      <c r="G1248" s="50">
        <v>33277</v>
      </c>
      <c r="H1248" s="5">
        <v>563040</v>
      </c>
      <c r="I1248" s="50">
        <v>40507</v>
      </c>
      <c r="J1248" s="5" t="s">
        <v>858</v>
      </c>
      <c r="K1248" s="150"/>
      <c r="L1248" s="150"/>
      <c r="M1248" s="150"/>
      <c r="N1248" s="150"/>
      <c r="O1248" s="150"/>
      <c r="P1248" s="150"/>
      <c r="Q1248" s="150"/>
      <c r="R1248" s="150"/>
      <c r="S1248" s="150"/>
      <c r="T1248" s="150"/>
      <c r="U1248" s="150"/>
      <c r="V1248" s="150"/>
      <c r="W1248" s="150"/>
      <c r="X1248" s="150"/>
      <c r="Y1248" s="150"/>
      <c r="Z1248" s="150"/>
      <c r="AA1248" s="150"/>
      <c r="CI1248" s="1"/>
    </row>
    <row r="1249" spans="1:87" x14ac:dyDescent="0.25">
      <c r="A1249" s="5" t="s">
        <v>454</v>
      </c>
      <c r="B1249" s="5" t="s">
        <v>618</v>
      </c>
      <c r="C1249" s="5" t="s">
        <v>1053</v>
      </c>
      <c r="D1249" s="5" t="s">
        <v>439</v>
      </c>
      <c r="E1249" s="52">
        <f t="shared" ca="1" si="19"/>
        <v>18600</v>
      </c>
      <c r="F1249" s="5">
        <v>27</v>
      </c>
      <c r="G1249" s="50">
        <v>33305</v>
      </c>
      <c r="H1249" s="5">
        <v>353058</v>
      </c>
      <c r="I1249" s="50">
        <v>40520</v>
      </c>
      <c r="J1249" s="5" t="s">
        <v>858</v>
      </c>
      <c r="K1249" s="150"/>
      <c r="L1249" s="150"/>
      <c r="M1249" s="150"/>
      <c r="N1249" s="150"/>
      <c r="O1249" s="150"/>
      <c r="P1249" s="150"/>
      <c r="Q1249" s="150"/>
      <c r="R1249" s="150"/>
      <c r="S1249" s="150"/>
      <c r="T1249" s="150"/>
      <c r="U1249" s="150"/>
      <c r="V1249" s="150"/>
      <c r="W1249" s="150"/>
      <c r="X1249" s="150"/>
      <c r="Y1249" s="150"/>
      <c r="Z1249" s="150"/>
      <c r="AA1249" s="150"/>
      <c r="CI1249" s="1"/>
    </row>
    <row r="1250" spans="1:87" x14ac:dyDescent="0.25">
      <c r="A1250" s="5" t="s">
        <v>408</v>
      </c>
      <c r="B1250" s="5" t="s">
        <v>713</v>
      </c>
      <c r="C1250" s="5" t="s">
        <v>964</v>
      </c>
      <c r="D1250" s="5" t="s">
        <v>439</v>
      </c>
      <c r="E1250" s="52">
        <f t="shared" ca="1" si="19"/>
        <v>24096</v>
      </c>
      <c r="F1250" s="5">
        <v>27</v>
      </c>
      <c r="G1250" s="50">
        <v>33336</v>
      </c>
      <c r="H1250" s="5">
        <v>353059</v>
      </c>
      <c r="I1250" s="50">
        <v>40443</v>
      </c>
      <c r="J1250" s="5" t="s">
        <v>858</v>
      </c>
      <c r="K1250" s="150"/>
      <c r="L1250" s="150"/>
      <c r="M1250" s="150"/>
      <c r="N1250" s="150"/>
      <c r="O1250" s="150"/>
      <c r="P1250" s="150"/>
      <c r="Q1250" s="150"/>
      <c r="R1250" s="150"/>
      <c r="S1250" s="150"/>
      <c r="T1250" s="150"/>
      <c r="U1250" s="150"/>
      <c r="V1250" s="150"/>
      <c r="W1250" s="150"/>
      <c r="X1250" s="150"/>
      <c r="Y1250" s="150"/>
      <c r="Z1250" s="150"/>
      <c r="AA1250" s="150"/>
      <c r="CI1250" s="1"/>
    </row>
    <row r="1251" spans="1:87" x14ac:dyDescent="0.25">
      <c r="A1251" s="5" t="s">
        <v>454</v>
      </c>
      <c r="B1251" s="5" t="s">
        <v>791</v>
      </c>
      <c r="C1251" s="5" t="s">
        <v>983</v>
      </c>
      <c r="D1251" s="5" t="s">
        <v>439</v>
      </c>
      <c r="E1251" s="52">
        <f t="shared" ca="1" si="19"/>
        <v>22056</v>
      </c>
      <c r="F1251" s="5">
        <v>27</v>
      </c>
      <c r="G1251" s="50">
        <v>33370</v>
      </c>
      <c r="H1251" s="5">
        <v>563063</v>
      </c>
      <c r="I1251" s="50">
        <v>40949</v>
      </c>
      <c r="J1251" s="5" t="s">
        <v>858</v>
      </c>
      <c r="K1251" s="150"/>
      <c r="L1251" s="150"/>
      <c r="M1251" s="150"/>
      <c r="N1251" s="150"/>
      <c r="O1251" s="150"/>
      <c r="P1251" s="150"/>
      <c r="Q1251" s="150"/>
      <c r="R1251" s="150"/>
      <c r="S1251" s="150"/>
      <c r="T1251" s="150"/>
      <c r="U1251" s="150"/>
      <c r="V1251" s="150"/>
      <c r="W1251" s="150"/>
      <c r="X1251" s="150"/>
      <c r="Y1251" s="150"/>
      <c r="Z1251" s="150"/>
      <c r="AA1251" s="150"/>
      <c r="CI1251" s="1"/>
    </row>
    <row r="1252" spans="1:87" x14ac:dyDescent="0.25">
      <c r="A1252" s="5" t="s">
        <v>408</v>
      </c>
      <c r="B1252" s="5" t="s">
        <v>426</v>
      </c>
      <c r="C1252" s="5" t="s">
        <v>490</v>
      </c>
      <c r="D1252" s="5" t="s">
        <v>439</v>
      </c>
      <c r="E1252" s="52">
        <f t="shared" ca="1" si="19"/>
        <v>25104</v>
      </c>
      <c r="F1252" s="5">
        <v>27</v>
      </c>
      <c r="G1252" s="50">
        <v>33431</v>
      </c>
      <c r="H1252" s="5">
        <v>353064</v>
      </c>
      <c r="I1252" s="50">
        <v>41064</v>
      </c>
      <c r="J1252" s="5" t="s">
        <v>858</v>
      </c>
      <c r="K1252" s="150"/>
      <c r="L1252" s="150"/>
      <c r="M1252" s="150"/>
      <c r="N1252" s="150"/>
      <c r="O1252" s="150"/>
      <c r="P1252" s="150"/>
      <c r="Q1252" s="150"/>
      <c r="R1252" s="150"/>
      <c r="S1252" s="150"/>
      <c r="T1252" s="150"/>
      <c r="U1252" s="150"/>
      <c r="V1252" s="150"/>
      <c r="W1252" s="150"/>
      <c r="X1252" s="150"/>
      <c r="Y1252" s="150"/>
      <c r="Z1252" s="150"/>
      <c r="AA1252" s="150"/>
      <c r="CI1252" s="1"/>
    </row>
    <row r="1253" spans="1:87" x14ac:dyDescent="0.25">
      <c r="A1253" s="5" t="s">
        <v>454</v>
      </c>
      <c r="B1253" s="5" t="s">
        <v>664</v>
      </c>
      <c r="C1253" s="5" t="s">
        <v>984</v>
      </c>
      <c r="D1253" s="5" t="s">
        <v>439</v>
      </c>
      <c r="E1253" s="52">
        <f t="shared" ca="1" si="19"/>
        <v>20592</v>
      </c>
      <c r="F1253" s="5">
        <v>27</v>
      </c>
      <c r="G1253" s="50">
        <v>33462</v>
      </c>
      <c r="H1253" s="5">
        <v>353061</v>
      </c>
      <c r="I1253" s="50">
        <v>41046</v>
      </c>
      <c r="J1253" s="5" t="s">
        <v>858</v>
      </c>
      <c r="K1253" s="150"/>
      <c r="L1253" s="150"/>
      <c r="M1253" s="150"/>
      <c r="N1253" s="150"/>
      <c r="O1253" s="150"/>
      <c r="P1253" s="150"/>
      <c r="Q1253" s="150"/>
      <c r="R1253" s="150"/>
      <c r="S1253" s="150"/>
      <c r="T1253" s="150"/>
      <c r="U1253" s="150"/>
      <c r="V1253" s="150"/>
      <c r="W1253" s="150"/>
      <c r="X1253" s="150"/>
      <c r="Y1253" s="150"/>
      <c r="Z1253" s="150"/>
      <c r="AA1253" s="150"/>
      <c r="CI1253" s="1"/>
    </row>
    <row r="1254" spans="1:87" x14ac:dyDescent="0.25">
      <c r="A1254" s="5" t="s">
        <v>408</v>
      </c>
      <c r="B1254" s="5" t="s">
        <v>709</v>
      </c>
      <c r="C1254" s="5" t="s">
        <v>1054</v>
      </c>
      <c r="D1254" s="5" t="s">
        <v>439</v>
      </c>
      <c r="E1254" s="52">
        <f t="shared" ca="1" si="19"/>
        <v>18384</v>
      </c>
      <c r="F1254" s="5">
        <v>26</v>
      </c>
      <c r="G1254" s="50">
        <v>33859</v>
      </c>
      <c r="H1254" s="5">
        <v>563043</v>
      </c>
      <c r="I1254" s="50">
        <v>41063</v>
      </c>
      <c r="J1254" s="5" t="s">
        <v>466</v>
      </c>
      <c r="K1254" s="150"/>
      <c r="L1254" s="150"/>
      <c r="M1254" s="150"/>
      <c r="N1254" s="150"/>
      <c r="O1254" s="150"/>
      <c r="P1254" s="150"/>
      <c r="Q1254" s="150"/>
      <c r="R1254" s="150"/>
      <c r="S1254" s="150"/>
      <c r="T1254" s="150"/>
      <c r="U1254" s="150"/>
      <c r="V1254" s="150"/>
      <c r="W1254" s="150"/>
      <c r="X1254" s="150"/>
      <c r="Y1254" s="150"/>
      <c r="Z1254" s="150"/>
      <c r="AA1254" s="150"/>
      <c r="CI1254" s="1"/>
    </row>
    <row r="1255" spans="1:87" x14ac:dyDescent="0.25">
      <c r="A1255" s="5" t="s">
        <v>454</v>
      </c>
      <c r="B1255" s="5" t="s">
        <v>623</v>
      </c>
      <c r="C1255" s="5" t="s">
        <v>632</v>
      </c>
      <c r="D1255" s="5" t="s">
        <v>439</v>
      </c>
      <c r="E1255" s="52">
        <f t="shared" ca="1" si="19"/>
        <v>23880</v>
      </c>
      <c r="F1255" s="5">
        <v>25</v>
      </c>
      <c r="G1255" s="50">
        <v>33889</v>
      </c>
      <c r="H1255" s="5">
        <v>353069</v>
      </c>
      <c r="I1255" s="50">
        <v>41034</v>
      </c>
      <c r="J1255" s="5" t="s">
        <v>466</v>
      </c>
      <c r="K1255" s="150"/>
      <c r="L1255" s="150"/>
      <c r="M1255" s="150"/>
      <c r="N1255" s="150"/>
      <c r="O1255" s="150"/>
      <c r="P1255" s="150"/>
      <c r="Q1255" s="150"/>
      <c r="R1255" s="150"/>
      <c r="S1255" s="150"/>
      <c r="T1255" s="150"/>
      <c r="U1255" s="150"/>
      <c r="V1255" s="150"/>
      <c r="W1255" s="150"/>
      <c r="X1255" s="150"/>
      <c r="Y1255" s="150"/>
      <c r="Z1255" s="150"/>
      <c r="AA1255" s="150"/>
      <c r="CI1255" s="1"/>
    </row>
    <row r="1256" spans="1:87" x14ac:dyDescent="0.25">
      <c r="A1256" s="5" t="s">
        <v>454</v>
      </c>
      <c r="B1256" s="5" t="s">
        <v>474</v>
      </c>
      <c r="C1256" s="5" t="s">
        <v>710</v>
      </c>
      <c r="D1256" s="5" t="s">
        <v>439</v>
      </c>
      <c r="E1256" s="52">
        <f t="shared" ca="1" si="19"/>
        <v>19200</v>
      </c>
      <c r="F1256" s="5">
        <v>31</v>
      </c>
      <c r="G1256" s="50">
        <v>31772</v>
      </c>
      <c r="H1256" s="5">
        <v>353055</v>
      </c>
      <c r="I1256" s="50">
        <v>40631</v>
      </c>
      <c r="J1256" s="5" t="s">
        <v>466</v>
      </c>
      <c r="K1256" s="150"/>
      <c r="L1256" s="150"/>
      <c r="M1256" s="150"/>
      <c r="N1256" s="150"/>
      <c r="O1256" s="150"/>
      <c r="P1256" s="150"/>
      <c r="Q1256" s="150"/>
      <c r="R1256" s="150"/>
      <c r="S1256" s="150"/>
      <c r="T1256" s="150"/>
      <c r="U1256" s="150"/>
      <c r="V1256" s="150"/>
      <c r="W1256" s="150"/>
      <c r="X1256" s="150"/>
      <c r="Y1256" s="150"/>
      <c r="Z1256" s="150"/>
      <c r="AA1256" s="150"/>
      <c r="CI1256" s="1"/>
    </row>
    <row r="1257" spans="1:87" x14ac:dyDescent="0.25">
      <c r="A1257" s="5" t="s">
        <v>454</v>
      </c>
      <c r="B1257" s="5" t="s">
        <v>534</v>
      </c>
      <c r="C1257" s="5" t="s">
        <v>884</v>
      </c>
      <c r="D1257" s="5" t="s">
        <v>439</v>
      </c>
      <c r="E1257" s="52">
        <f t="shared" ca="1" si="19"/>
        <v>27516</v>
      </c>
      <c r="F1257" s="5">
        <v>26</v>
      </c>
      <c r="G1257" s="50">
        <v>33644</v>
      </c>
      <c r="H1257" s="5">
        <v>353056</v>
      </c>
      <c r="I1257" s="50">
        <v>40916</v>
      </c>
      <c r="J1257" s="5" t="s">
        <v>466</v>
      </c>
      <c r="K1257" s="150"/>
      <c r="L1257" s="150"/>
      <c r="M1257" s="150"/>
      <c r="N1257" s="150"/>
      <c r="O1257" s="150"/>
      <c r="P1257" s="150"/>
      <c r="Q1257" s="150"/>
      <c r="R1257" s="150"/>
      <c r="S1257" s="150"/>
      <c r="T1257" s="150"/>
      <c r="U1257" s="150"/>
      <c r="V1257" s="150"/>
      <c r="W1257" s="150"/>
      <c r="X1257" s="150"/>
      <c r="Y1257" s="150"/>
      <c r="Z1257" s="150"/>
      <c r="AA1257" s="150"/>
      <c r="CI1257" s="1"/>
    </row>
    <row r="1258" spans="1:87" x14ac:dyDescent="0.25">
      <c r="A1258" s="5" t="s">
        <v>454</v>
      </c>
      <c r="B1258" s="5" t="s">
        <v>531</v>
      </c>
      <c r="C1258" s="5" t="s">
        <v>1055</v>
      </c>
      <c r="D1258" s="5" t="s">
        <v>439</v>
      </c>
      <c r="E1258" s="52">
        <f t="shared" ca="1" si="19"/>
        <v>27780</v>
      </c>
      <c r="F1258" s="5">
        <v>26</v>
      </c>
      <c r="G1258" s="50">
        <v>33666</v>
      </c>
      <c r="H1258" s="5">
        <v>353057</v>
      </c>
      <c r="I1258" s="50">
        <v>41051</v>
      </c>
      <c r="J1258" s="5" t="s">
        <v>466</v>
      </c>
      <c r="K1258" s="150"/>
      <c r="L1258" s="150"/>
      <c r="M1258" s="150"/>
      <c r="N1258" s="150"/>
      <c r="O1258" s="150"/>
      <c r="P1258" s="150"/>
      <c r="Q1258" s="150"/>
      <c r="R1258" s="150"/>
      <c r="S1258" s="150"/>
      <c r="T1258" s="150"/>
      <c r="U1258" s="150"/>
      <c r="V1258" s="150"/>
      <c r="W1258" s="150"/>
      <c r="X1258" s="150"/>
      <c r="Y1258" s="150"/>
      <c r="Z1258" s="150"/>
      <c r="AA1258" s="150"/>
      <c r="CI1258" s="1"/>
    </row>
    <row r="1259" spans="1:87" x14ac:dyDescent="0.25">
      <c r="A1259" s="5" t="s">
        <v>454</v>
      </c>
      <c r="B1259" s="5" t="s">
        <v>574</v>
      </c>
      <c r="C1259" s="5" t="s">
        <v>922</v>
      </c>
      <c r="D1259" s="5" t="s">
        <v>439</v>
      </c>
      <c r="E1259" s="52">
        <f t="shared" ca="1" si="19"/>
        <v>18792</v>
      </c>
      <c r="F1259" s="5">
        <v>26</v>
      </c>
      <c r="G1259" s="50">
        <v>33697</v>
      </c>
      <c r="H1259" s="5">
        <v>563056</v>
      </c>
      <c r="I1259" s="50">
        <v>41072</v>
      </c>
      <c r="J1259" s="5" t="s">
        <v>466</v>
      </c>
      <c r="K1259" s="150"/>
      <c r="L1259" s="150"/>
      <c r="M1259" s="150"/>
      <c r="N1259" s="150"/>
      <c r="O1259" s="150"/>
      <c r="P1259" s="150"/>
      <c r="Q1259" s="150"/>
      <c r="R1259" s="150"/>
      <c r="S1259" s="150"/>
      <c r="T1259" s="150"/>
      <c r="U1259" s="150"/>
      <c r="V1259" s="150"/>
      <c r="W1259" s="150"/>
      <c r="X1259" s="150"/>
      <c r="Y1259" s="150"/>
      <c r="Z1259" s="150"/>
      <c r="AA1259" s="150"/>
      <c r="CI1259" s="1"/>
    </row>
    <row r="1260" spans="1:87" x14ac:dyDescent="0.25">
      <c r="A1260" s="5" t="s">
        <v>454</v>
      </c>
      <c r="B1260" s="5" t="s">
        <v>550</v>
      </c>
      <c r="C1260" s="5" t="s">
        <v>1056</v>
      </c>
      <c r="D1260" s="5" t="s">
        <v>439</v>
      </c>
      <c r="E1260" s="52">
        <f t="shared" ca="1" si="19"/>
        <v>23700</v>
      </c>
      <c r="F1260" s="5">
        <v>26</v>
      </c>
      <c r="G1260" s="50">
        <v>33727</v>
      </c>
      <c r="H1260" s="5">
        <v>563042</v>
      </c>
      <c r="I1260" s="50">
        <v>41032</v>
      </c>
      <c r="J1260" s="5" t="s">
        <v>466</v>
      </c>
      <c r="K1260" s="150"/>
      <c r="L1260" s="150"/>
      <c r="M1260" s="150"/>
      <c r="N1260" s="150"/>
      <c r="O1260" s="150"/>
      <c r="P1260" s="150"/>
      <c r="Q1260" s="150"/>
      <c r="R1260" s="150"/>
      <c r="S1260" s="150"/>
      <c r="T1260" s="150"/>
      <c r="U1260" s="150"/>
      <c r="V1260" s="150"/>
      <c r="W1260" s="150"/>
      <c r="X1260" s="150"/>
      <c r="Y1260" s="150"/>
      <c r="Z1260" s="150"/>
      <c r="AA1260" s="150"/>
      <c r="CI1260" s="1"/>
    </row>
    <row r="1261" spans="1:87" x14ac:dyDescent="0.25">
      <c r="A1261" s="5" t="s">
        <v>454</v>
      </c>
      <c r="B1261" s="5" t="s">
        <v>562</v>
      </c>
      <c r="C1261" s="5" t="s">
        <v>972</v>
      </c>
      <c r="D1261" s="5" t="s">
        <v>439</v>
      </c>
      <c r="E1261" s="52">
        <f t="shared" ca="1" si="19"/>
        <v>24348</v>
      </c>
      <c r="F1261" s="5">
        <v>26</v>
      </c>
      <c r="G1261" s="50">
        <v>33789</v>
      </c>
      <c r="H1261" s="5">
        <v>353060</v>
      </c>
      <c r="I1261" s="50">
        <v>41268</v>
      </c>
      <c r="J1261" s="5" t="s">
        <v>466</v>
      </c>
      <c r="K1261" s="150"/>
      <c r="L1261" s="150"/>
      <c r="M1261" s="150"/>
      <c r="N1261" s="150"/>
      <c r="O1261" s="150"/>
      <c r="P1261" s="150"/>
      <c r="Q1261" s="150"/>
      <c r="R1261" s="150"/>
      <c r="S1261" s="150"/>
      <c r="T1261" s="150"/>
      <c r="U1261" s="150"/>
      <c r="V1261" s="150"/>
      <c r="W1261" s="150"/>
      <c r="X1261" s="150"/>
      <c r="Y1261" s="150"/>
      <c r="Z1261" s="150"/>
      <c r="AA1261" s="150"/>
      <c r="CI1261" s="1"/>
    </row>
    <row r="1262" spans="1:87" x14ac:dyDescent="0.25">
      <c r="A1262" s="5" t="s">
        <v>454</v>
      </c>
      <c r="B1262" s="5" t="s">
        <v>594</v>
      </c>
      <c r="C1262" s="5" t="s">
        <v>1057</v>
      </c>
      <c r="D1262" s="5" t="s">
        <v>439</v>
      </c>
      <c r="E1262" s="52">
        <f t="shared" ca="1" si="19"/>
        <v>21072</v>
      </c>
      <c r="F1262" s="5">
        <v>26</v>
      </c>
      <c r="G1262" s="50">
        <v>33820</v>
      </c>
      <c r="H1262" s="5">
        <v>353062</v>
      </c>
      <c r="I1262" s="50">
        <v>41102</v>
      </c>
      <c r="J1262" s="5" t="s">
        <v>466</v>
      </c>
      <c r="K1262" s="150"/>
      <c r="L1262" s="150"/>
      <c r="M1262" s="150"/>
      <c r="N1262" s="150"/>
      <c r="O1262" s="150"/>
      <c r="P1262" s="150"/>
      <c r="Q1262" s="150"/>
      <c r="R1262" s="150"/>
      <c r="S1262" s="150"/>
      <c r="T1262" s="150"/>
      <c r="U1262" s="150"/>
      <c r="V1262" s="150"/>
      <c r="W1262" s="150"/>
      <c r="X1262" s="150"/>
      <c r="Y1262" s="150"/>
      <c r="Z1262" s="150"/>
      <c r="AA1262" s="150"/>
      <c r="CI1262" s="1"/>
    </row>
    <row r="1263" spans="1:87" x14ac:dyDescent="0.25">
      <c r="A1263" s="5" t="s">
        <v>454</v>
      </c>
      <c r="B1263" s="5" t="s">
        <v>467</v>
      </c>
      <c r="C1263" s="5" t="s">
        <v>563</v>
      </c>
      <c r="D1263" s="5" t="s">
        <v>439</v>
      </c>
      <c r="E1263" s="52">
        <f t="shared" ca="1" si="19"/>
        <v>30804</v>
      </c>
      <c r="F1263" s="5">
        <v>25</v>
      </c>
      <c r="G1263" s="50">
        <v>34216</v>
      </c>
      <c r="H1263" s="5">
        <v>353068</v>
      </c>
      <c r="I1263" s="50">
        <v>40971</v>
      </c>
      <c r="J1263" s="5" t="s">
        <v>466</v>
      </c>
      <c r="K1263" s="150"/>
      <c r="L1263" s="150"/>
      <c r="M1263" s="150"/>
      <c r="N1263" s="150"/>
      <c r="O1263" s="150"/>
      <c r="P1263" s="150"/>
      <c r="Q1263" s="150"/>
      <c r="R1263" s="150"/>
      <c r="S1263" s="150"/>
      <c r="T1263" s="150"/>
      <c r="U1263" s="150"/>
      <c r="V1263" s="150"/>
      <c r="W1263" s="150"/>
      <c r="X1263" s="150"/>
      <c r="Y1263" s="150"/>
      <c r="Z1263" s="150"/>
      <c r="AA1263" s="150"/>
      <c r="CI1263" s="1"/>
    </row>
    <row r="1264" spans="1:87" x14ac:dyDescent="0.25">
      <c r="A1264" s="5" t="s">
        <v>454</v>
      </c>
      <c r="B1264" s="5" t="s">
        <v>185</v>
      </c>
      <c r="C1264" s="5" t="s">
        <v>1058</v>
      </c>
      <c r="D1264" s="5" t="s">
        <v>439</v>
      </c>
      <c r="E1264" s="52">
        <f t="shared" ca="1" si="19"/>
        <v>29652</v>
      </c>
      <c r="F1264" s="5">
        <v>24</v>
      </c>
      <c r="G1264" s="50">
        <v>34253</v>
      </c>
      <c r="H1264" s="5">
        <v>563046</v>
      </c>
      <c r="I1264" s="50">
        <v>40797</v>
      </c>
      <c r="J1264" s="5" t="s">
        <v>466</v>
      </c>
      <c r="K1264" s="150"/>
      <c r="L1264" s="150"/>
      <c r="M1264" s="150"/>
      <c r="N1264" s="150"/>
      <c r="O1264" s="150"/>
      <c r="P1264" s="150"/>
      <c r="Q1264" s="150"/>
      <c r="R1264" s="150"/>
      <c r="S1264" s="150"/>
      <c r="T1264" s="150"/>
      <c r="U1264" s="150"/>
      <c r="V1264" s="150"/>
      <c r="W1264" s="150"/>
      <c r="X1264" s="150"/>
      <c r="Y1264" s="150"/>
      <c r="Z1264" s="150"/>
      <c r="AA1264" s="150"/>
      <c r="CI1264" s="1"/>
    </row>
    <row r="1265" spans="1:87" x14ac:dyDescent="0.25">
      <c r="A1265" s="5" t="s">
        <v>454</v>
      </c>
      <c r="B1265" s="5" t="s">
        <v>155</v>
      </c>
      <c r="C1265" s="5" t="s">
        <v>523</v>
      </c>
      <c r="D1265" s="5" t="s">
        <v>439</v>
      </c>
      <c r="E1265" s="52">
        <f t="shared" ca="1" si="19"/>
        <v>22716</v>
      </c>
      <c r="F1265" s="5">
        <v>24</v>
      </c>
      <c r="G1265" s="50">
        <v>34284</v>
      </c>
      <c r="H1265" s="5">
        <v>353066</v>
      </c>
      <c r="I1265" s="50">
        <v>40741</v>
      </c>
      <c r="J1265" s="5" t="s">
        <v>466</v>
      </c>
      <c r="K1265" s="150"/>
      <c r="L1265" s="150"/>
      <c r="M1265" s="150"/>
      <c r="N1265" s="150"/>
      <c r="O1265" s="150"/>
      <c r="P1265" s="150"/>
      <c r="Q1265" s="150"/>
      <c r="R1265" s="150"/>
      <c r="S1265" s="150"/>
      <c r="T1265" s="150"/>
      <c r="U1265" s="150"/>
      <c r="V1265" s="150"/>
      <c r="W1265" s="150"/>
      <c r="X1265" s="150"/>
      <c r="Y1265" s="150"/>
      <c r="Z1265" s="150"/>
      <c r="AA1265" s="150"/>
      <c r="CI1265" s="1"/>
    </row>
    <row r="1266" spans="1:87" x14ac:dyDescent="0.25">
      <c r="A1266" s="5" t="s">
        <v>454</v>
      </c>
      <c r="B1266" s="5" t="s">
        <v>409</v>
      </c>
      <c r="C1266" s="5" t="s">
        <v>943</v>
      </c>
      <c r="D1266" s="5" t="s">
        <v>439</v>
      </c>
      <c r="E1266" s="52">
        <f t="shared" ca="1" si="19"/>
        <v>22152</v>
      </c>
      <c r="F1266" s="5">
        <v>26</v>
      </c>
      <c r="G1266" s="50">
        <v>33758</v>
      </c>
      <c r="H1266" s="5">
        <v>353074</v>
      </c>
      <c r="I1266" s="50">
        <v>40808</v>
      </c>
      <c r="J1266" s="5" t="s">
        <v>466</v>
      </c>
      <c r="K1266" s="150"/>
      <c r="L1266" s="150"/>
      <c r="M1266" s="150"/>
      <c r="N1266" s="150"/>
      <c r="O1266" s="150"/>
      <c r="P1266" s="150"/>
      <c r="Q1266" s="150"/>
      <c r="R1266" s="150"/>
      <c r="S1266" s="150"/>
      <c r="T1266" s="150"/>
      <c r="U1266" s="150"/>
      <c r="V1266" s="150"/>
      <c r="W1266" s="150"/>
      <c r="X1266" s="150"/>
      <c r="Y1266" s="150"/>
      <c r="Z1266" s="150"/>
      <c r="AA1266" s="150"/>
      <c r="CI1266" s="1"/>
    </row>
    <row r="1267" spans="1:87" x14ac:dyDescent="0.25">
      <c r="A1267" s="5" t="s">
        <v>408</v>
      </c>
      <c r="B1267" s="5" t="s">
        <v>673</v>
      </c>
      <c r="C1267" s="5" t="s">
        <v>997</v>
      </c>
      <c r="D1267" s="5" t="s">
        <v>850</v>
      </c>
      <c r="E1267" s="52">
        <f t="shared" ca="1" si="19"/>
        <v>26304</v>
      </c>
      <c r="F1267" s="5">
        <v>30</v>
      </c>
      <c r="G1267" s="50">
        <v>32408</v>
      </c>
      <c r="H1267" s="5">
        <v>563034</v>
      </c>
      <c r="I1267" s="50">
        <v>40636</v>
      </c>
      <c r="J1267" s="5" t="s">
        <v>858</v>
      </c>
      <c r="K1267" s="150"/>
      <c r="L1267" s="150"/>
      <c r="M1267" s="150"/>
      <c r="N1267" s="150"/>
      <c r="O1267" s="150"/>
      <c r="P1267" s="150"/>
      <c r="Q1267" s="150"/>
      <c r="R1267" s="150"/>
      <c r="S1267" s="150"/>
      <c r="T1267" s="150"/>
      <c r="U1267" s="150"/>
      <c r="V1267" s="150"/>
      <c r="W1267" s="150"/>
      <c r="X1267" s="150"/>
      <c r="Y1267" s="150"/>
      <c r="Z1267" s="150"/>
      <c r="AA1267" s="150"/>
      <c r="CI1267" s="1"/>
    </row>
    <row r="1268" spans="1:87" x14ac:dyDescent="0.25">
      <c r="A1268" s="5" t="s">
        <v>408</v>
      </c>
      <c r="B1268" s="5" t="s">
        <v>467</v>
      </c>
      <c r="C1268" s="5" t="s">
        <v>901</v>
      </c>
      <c r="D1268" s="5" t="s">
        <v>439</v>
      </c>
      <c r="E1268" s="52">
        <f t="shared" ca="1" si="19"/>
        <v>23208</v>
      </c>
      <c r="F1268" s="5">
        <v>27</v>
      </c>
      <c r="G1268" s="50">
        <v>33165</v>
      </c>
      <c r="H1268" s="5">
        <v>353076</v>
      </c>
      <c r="I1268" s="50">
        <v>40903</v>
      </c>
      <c r="J1268" s="5" t="s">
        <v>466</v>
      </c>
      <c r="K1268" s="150"/>
      <c r="L1268" s="150"/>
      <c r="M1268" s="150"/>
      <c r="N1268" s="150"/>
      <c r="O1268" s="150"/>
      <c r="P1268" s="150"/>
      <c r="Q1268" s="150"/>
      <c r="R1268" s="150"/>
      <c r="S1268" s="150"/>
      <c r="T1268" s="150"/>
      <c r="U1268" s="150"/>
      <c r="V1268" s="150"/>
      <c r="W1268" s="150"/>
      <c r="X1268" s="150"/>
      <c r="Y1268" s="150"/>
      <c r="Z1268" s="150"/>
      <c r="AA1268" s="150"/>
      <c r="CI1268" s="1"/>
    </row>
    <row r="1269" spans="1:87" x14ac:dyDescent="0.25">
      <c r="A1269" s="5" t="s">
        <v>454</v>
      </c>
      <c r="B1269" s="5" t="s">
        <v>464</v>
      </c>
      <c r="C1269" s="5" t="s">
        <v>680</v>
      </c>
      <c r="D1269" s="5" t="s">
        <v>439</v>
      </c>
      <c r="E1269" s="52">
        <f t="shared" ca="1" si="19"/>
        <v>26316</v>
      </c>
      <c r="F1269" s="5">
        <v>27</v>
      </c>
      <c r="G1269" s="50">
        <v>33232</v>
      </c>
      <c r="H1269" s="5">
        <v>353075</v>
      </c>
      <c r="I1269" s="50">
        <v>40858</v>
      </c>
      <c r="J1269" s="5" t="s">
        <v>466</v>
      </c>
      <c r="K1269" s="150"/>
      <c r="L1269" s="150"/>
      <c r="M1269" s="150"/>
      <c r="N1269" s="150"/>
      <c r="O1269" s="150"/>
      <c r="P1269" s="150"/>
      <c r="Q1269" s="150"/>
      <c r="R1269" s="150"/>
      <c r="S1269" s="150"/>
      <c r="T1269" s="150"/>
      <c r="U1269" s="150"/>
      <c r="V1269" s="150"/>
      <c r="W1269" s="150"/>
      <c r="X1269" s="150"/>
      <c r="Y1269" s="150"/>
      <c r="Z1269" s="150"/>
      <c r="AA1269" s="150"/>
      <c r="CI1269" s="1"/>
    </row>
    <row r="1270" spans="1:87" x14ac:dyDescent="0.25">
      <c r="A1270" s="5" t="s">
        <v>454</v>
      </c>
      <c r="B1270" s="5" t="s">
        <v>559</v>
      </c>
      <c r="C1270" s="5" t="s">
        <v>984</v>
      </c>
      <c r="D1270" s="5" t="s">
        <v>439</v>
      </c>
      <c r="E1270" s="52">
        <f t="shared" ca="1" si="19"/>
        <v>27648</v>
      </c>
      <c r="F1270" s="5">
        <v>31</v>
      </c>
      <c r="G1270" s="50">
        <v>31993</v>
      </c>
      <c r="H1270" s="5">
        <v>353079</v>
      </c>
      <c r="I1270" s="50">
        <v>40873</v>
      </c>
      <c r="J1270" s="5" t="s">
        <v>858</v>
      </c>
      <c r="K1270" s="150"/>
      <c r="L1270" s="150"/>
      <c r="M1270" s="150"/>
      <c r="N1270" s="150"/>
      <c r="O1270" s="150"/>
      <c r="P1270" s="150"/>
      <c r="Q1270" s="150"/>
      <c r="R1270" s="150"/>
      <c r="S1270" s="150"/>
      <c r="T1270" s="150"/>
      <c r="U1270" s="150"/>
      <c r="V1270" s="150"/>
      <c r="W1270" s="150"/>
      <c r="X1270" s="150"/>
      <c r="Y1270" s="150"/>
      <c r="Z1270" s="150"/>
      <c r="AA1270" s="150"/>
      <c r="CI1270" s="1"/>
    </row>
    <row r="1271" spans="1:87" x14ac:dyDescent="0.25">
      <c r="A1271" s="5" t="s">
        <v>408</v>
      </c>
      <c r="B1271" s="5" t="s">
        <v>500</v>
      </c>
      <c r="C1271" s="5" t="s">
        <v>950</v>
      </c>
      <c r="D1271" s="5" t="s">
        <v>460</v>
      </c>
      <c r="E1271" s="52">
        <f t="shared" ca="1" si="19"/>
        <v>27948</v>
      </c>
      <c r="F1271" s="5">
        <v>31</v>
      </c>
      <c r="G1271" s="50">
        <v>31772</v>
      </c>
      <c r="H1271" s="5">
        <v>563078</v>
      </c>
      <c r="I1271" s="50">
        <v>40631</v>
      </c>
      <c r="J1271" s="5" t="s">
        <v>858</v>
      </c>
      <c r="K1271" s="150"/>
      <c r="L1271" s="150"/>
      <c r="M1271" s="150"/>
      <c r="N1271" s="150"/>
      <c r="O1271" s="150"/>
      <c r="P1271" s="150"/>
      <c r="Q1271" s="150"/>
      <c r="R1271" s="150"/>
      <c r="S1271" s="150"/>
      <c r="T1271" s="150"/>
      <c r="U1271" s="150"/>
      <c r="V1271" s="150"/>
      <c r="W1271" s="150"/>
      <c r="X1271" s="150"/>
      <c r="Y1271" s="150"/>
      <c r="Z1271" s="150"/>
      <c r="AA1271" s="150"/>
      <c r="CI1271" s="1"/>
    </row>
    <row r="1272" spans="1:87" x14ac:dyDescent="0.25">
      <c r="A1272" s="5" t="s">
        <v>454</v>
      </c>
      <c r="B1272" s="5" t="s">
        <v>185</v>
      </c>
      <c r="C1272" s="5" t="s">
        <v>1014</v>
      </c>
      <c r="D1272" s="5" t="s">
        <v>439</v>
      </c>
      <c r="E1272" s="52">
        <f t="shared" ca="1" si="19"/>
        <v>30084</v>
      </c>
      <c r="F1272" s="5">
        <v>32</v>
      </c>
      <c r="G1272" s="50">
        <v>31500</v>
      </c>
      <c r="H1272" s="5">
        <v>563084</v>
      </c>
      <c r="I1272" s="50">
        <v>40762</v>
      </c>
      <c r="J1272" s="5" t="s">
        <v>858</v>
      </c>
      <c r="K1272" s="150"/>
      <c r="L1272" s="150"/>
      <c r="M1272" s="150"/>
      <c r="N1272" s="150"/>
      <c r="O1272" s="150"/>
      <c r="P1272" s="150"/>
      <c r="Q1272" s="150"/>
      <c r="R1272" s="150"/>
      <c r="S1272" s="150"/>
      <c r="T1272" s="150"/>
      <c r="U1272" s="150"/>
      <c r="V1272" s="150"/>
      <c r="W1272" s="150"/>
      <c r="X1272" s="150"/>
      <c r="Y1272" s="150"/>
      <c r="Z1272" s="150"/>
      <c r="AA1272" s="150"/>
      <c r="CI1272" s="1"/>
    </row>
    <row r="1273" spans="1:87" x14ac:dyDescent="0.25">
      <c r="A1273" s="5" t="s">
        <v>408</v>
      </c>
      <c r="B1273" s="5" t="s">
        <v>452</v>
      </c>
      <c r="C1273" s="5" t="s">
        <v>1059</v>
      </c>
      <c r="D1273" s="5" t="s">
        <v>439</v>
      </c>
      <c r="E1273" s="52">
        <f t="shared" ca="1" si="19"/>
        <v>25728</v>
      </c>
      <c r="F1273" s="5">
        <v>30</v>
      </c>
      <c r="G1273" s="50">
        <v>32280</v>
      </c>
      <c r="H1273" s="5">
        <v>563081</v>
      </c>
      <c r="I1273" s="50">
        <v>40798</v>
      </c>
      <c r="J1273" s="5" t="s">
        <v>858</v>
      </c>
      <c r="K1273" s="150"/>
      <c r="L1273" s="150"/>
      <c r="M1273" s="150"/>
      <c r="N1273" s="150"/>
      <c r="O1273" s="150"/>
      <c r="P1273" s="150"/>
      <c r="Q1273" s="150"/>
      <c r="R1273" s="150"/>
      <c r="S1273" s="150"/>
      <c r="T1273" s="150"/>
      <c r="U1273" s="150"/>
      <c r="V1273" s="150"/>
      <c r="W1273" s="150"/>
      <c r="X1273" s="150"/>
      <c r="Y1273" s="150"/>
      <c r="Z1273" s="150"/>
      <c r="AA1273" s="150"/>
      <c r="CI1273" s="1"/>
    </row>
    <row r="1274" spans="1:87" x14ac:dyDescent="0.25">
      <c r="A1274" s="5" t="s">
        <v>408</v>
      </c>
      <c r="B1274" s="5" t="s">
        <v>476</v>
      </c>
      <c r="C1274" s="5" t="s">
        <v>822</v>
      </c>
      <c r="D1274" s="5" t="s">
        <v>439</v>
      </c>
      <c r="E1274" s="52">
        <f t="shared" ca="1" si="19"/>
        <v>23208</v>
      </c>
      <c r="F1274" s="5">
        <v>27</v>
      </c>
      <c r="G1274" s="50">
        <v>33217</v>
      </c>
      <c r="H1274" s="5">
        <v>353082</v>
      </c>
      <c r="I1274" s="50">
        <v>40727</v>
      </c>
      <c r="J1274" s="5" t="s">
        <v>858</v>
      </c>
      <c r="K1274" s="150"/>
      <c r="L1274" s="150"/>
      <c r="M1274" s="150"/>
      <c r="N1274" s="150"/>
      <c r="O1274" s="150"/>
      <c r="P1274" s="150"/>
      <c r="Q1274" s="150"/>
      <c r="R1274" s="150"/>
      <c r="S1274" s="150"/>
      <c r="T1274" s="150"/>
      <c r="U1274" s="150"/>
      <c r="V1274" s="150"/>
      <c r="W1274" s="150"/>
      <c r="X1274" s="150"/>
      <c r="Y1274" s="150"/>
      <c r="Z1274" s="150"/>
      <c r="AA1274" s="150"/>
      <c r="CI1274" s="1"/>
    </row>
    <row r="1275" spans="1:87" x14ac:dyDescent="0.25">
      <c r="A1275" s="5" t="s">
        <v>408</v>
      </c>
      <c r="B1275" s="5" t="s">
        <v>645</v>
      </c>
      <c r="C1275" s="5" t="s">
        <v>527</v>
      </c>
      <c r="D1275" s="5" t="s">
        <v>433</v>
      </c>
      <c r="E1275" s="52">
        <f t="shared" ca="1" si="19"/>
        <v>28596</v>
      </c>
      <c r="F1275" s="5">
        <v>35</v>
      </c>
      <c r="G1275" s="50">
        <v>30578</v>
      </c>
      <c r="H1275" s="5">
        <v>563036</v>
      </c>
      <c r="I1275" s="50">
        <v>41354</v>
      </c>
      <c r="J1275" s="5" t="s">
        <v>858</v>
      </c>
      <c r="K1275" s="150"/>
      <c r="L1275" s="150"/>
      <c r="M1275" s="150"/>
      <c r="N1275" s="150"/>
      <c r="O1275" s="150"/>
      <c r="P1275" s="150"/>
      <c r="Q1275" s="150"/>
      <c r="R1275" s="150"/>
      <c r="S1275" s="150"/>
      <c r="T1275" s="150"/>
      <c r="U1275" s="150"/>
      <c r="V1275" s="150"/>
      <c r="W1275" s="150"/>
      <c r="X1275" s="150"/>
      <c r="Y1275" s="150"/>
      <c r="Z1275" s="150"/>
      <c r="AA1275" s="150"/>
      <c r="CI1275" s="1"/>
    </row>
    <row r="1276" spans="1:87" x14ac:dyDescent="0.25">
      <c r="A1276" s="5" t="s">
        <v>454</v>
      </c>
      <c r="B1276" s="5" t="s">
        <v>471</v>
      </c>
      <c r="C1276" s="5" t="s">
        <v>922</v>
      </c>
      <c r="D1276" s="5" t="s">
        <v>460</v>
      </c>
      <c r="E1276" s="52">
        <f t="shared" ca="1" si="19"/>
        <v>28776</v>
      </c>
      <c r="F1276" s="5">
        <v>31</v>
      </c>
      <c r="G1276" s="50">
        <v>32030</v>
      </c>
      <c r="H1276" s="5">
        <v>563085</v>
      </c>
      <c r="I1276" s="50">
        <v>41569</v>
      </c>
      <c r="J1276" s="5" t="s">
        <v>858</v>
      </c>
      <c r="K1276" s="150"/>
      <c r="L1276" s="150"/>
      <c r="M1276" s="150"/>
      <c r="N1276" s="150"/>
      <c r="O1276" s="150"/>
      <c r="P1276" s="150"/>
      <c r="Q1276" s="150"/>
      <c r="R1276" s="150"/>
      <c r="S1276" s="150"/>
      <c r="T1276" s="150"/>
      <c r="U1276" s="150"/>
      <c r="V1276" s="150"/>
      <c r="W1276" s="150"/>
      <c r="X1276" s="150"/>
      <c r="Y1276" s="150"/>
      <c r="Z1276" s="150"/>
      <c r="AA1276" s="150"/>
      <c r="CI1276" s="1"/>
    </row>
    <row r="1277" spans="1:87" x14ac:dyDescent="0.25">
      <c r="A1277" s="5" t="s">
        <v>454</v>
      </c>
      <c r="B1277" s="5" t="s">
        <v>784</v>
      </c>
      <c r="C1277" s="5" t="s">
        <v>1060</v>
      </c>
      <c r="D1277" s="5" t="s">
        <v>416</v>
      </c>
      <c r="E1277" s="52">
        <f t="shared" ca="1" si="19"/>
        <v>25932</v>
      </c>
      <c r="F1277" s="5">
        <v>30</v>
      </c>
      <c r="G1277" s="50">
        <v>32218</v>
      </c>
      <c r="H1277" s="5">
        <v>353087</v>
      </c>
      <c r="I1277" s="50">
        <v>41384</v>
      </c>
      <c r="J1277" s="5" t="s">
        <v>858</v>
      </c>
      <c r="K1277" s="150"/>
      <c r="L1277" s="150"/>
      <c r="M1277" s="150"/>
      <c r="N1277" s="150"/>
      <c r="O1277" s="150"/>
      <c r="P1277" s="150"/>
      <c r="Q1277" s="150"/>
      <c r="R1277" s="150"/>
      <c r="S1277" s="150"/>
      <c r="T1277" s="150"/>
      <c r="U1277" s="150"/>
      <c r="V1277" s="150"/>
      <c r="W1277" s="150"/>
      <c r="X1277" s="150"/>
      <c r="Y1277" s="150"/>
      <c r="Z1277" s="150"/>
      <c r="AA1277" s="150"/>
      <c r="CI1277" s="1"/>
    </row>
    <row r="1278" spans="1:87" x14ac:dyDescent="0.25">
      <c r="A1278" s="5" t="s">
        <v>454</v>
      </c>
      <c r="B1278" s="5" t="s">
        <v>817</v>
      </c>
      <c r="C1278" s="5" t="s">
        <v>640</v>
      </c>
      <c r="D1278" s="5" t="s">
        <v>439</v>
      </c>
      <c r="E1278" s="52">
        <f t="shared" ca="1" si="19"/>
        <v>23112</v>
      </c>
      <c r="F1278" s="5">
        <v>33</v>
      </c>
      <c r="G1278" s="50">
        <v>31088</v>
      </c>
      <c r="H1278" s="5">
        <v>563091</v>
      </c>
      <c r="I1278" s="50">
        <v>41372</v>
      </c>
      <c r="J1278" s="5" t="s">
        <v>858</v>
      </c>
      <c r="K1278" s="150"/>
      <c r="L1278" s="150"/>
      <c r="M1278" s="150"/>
      <c r="N1278" s="150"/>
      <c r="O1278" s="150"/>
      <c r="P1278" s="150"/>
      <c r="Q1278" s="150"/>
      <c r="R1278" s="150"/>
      <c r="S1278" s="150"/>
      <c r="T1278" s="150"/>
      <c r="U1278" s="150"/>
      <c r="V1278" s="150"/>
      <c r="W1278" s="150"/>
      <c r="X1278" s="150"/>
      <c r="Y1278" s="150"/>
      <c r="Z1278" s="150"/>
      <c r="AA1278" s="150"/>
      <c r="CI1278" s="1"/>
    </row>
    <row r="1279" spans="1:87" x14ac:dyDescent="0.25">
      <c r="A1279" s="5" t="s">
        <v>413</v>
      </c>
      <c r="B1279" s="5" t="s">
        <v>509</v>
      </c>
      <c r="C1279" s="5" t="s">
        <v>848</v>
      </c>
      <c r="D1279" s="5" t="s">
        <v>411</v>
      </c>
      <c r="E1279" s="52">
        <f t="shared" ca="1" si="19"/>
        <v>24924</v>
      </c>
      <c r="F1279" s="5">
        <v>34</v>
      </c>
      <c r="G1279" s="50">
        <v>30837</v>
      </c>
      <c r="H1279" s="5">
        <v>563096</v>
      </c>
      <c r="I1279" s="50">
        <v>41397</v>
      </c>
      <c r="J1279" s="5" t="s">
        <v>858</v>
      </c>
      <c r="K1279" s="150"/>
      <c r="L1279" s="150"/>
      <c r="M1279" s="150"/>
      <c r="N1279" s="150"/>
      <c r="O1279" s="150"/>
      <c r="P1279" s="150"/>
      <c r="Q1279" s="150"/>
      <c r="R1279" s="150"/>
      <c r="S1279" s="150"/>
      <c r="T1279" s="150"/>
      <c r="U1279" s="150"/>
      <c r="V1279" s="150"/>
      <c r="W1279" s="150"/>
      <c r="X1279" s="150"/>
      <c r="Y1279" s="150"/>
      <c r="Z1279" s="150"/>
      <c r="AA1279" s="150"/>
      <c r="CI1279" s="1"/>
    </row>
    <row r="1280" spans="1:87" x14ac:dyDescent="0.25">
      <c r="A1280" s="5" t="s">
        <v>408</v>
      </c>
      <c r="B1280" s="5" t="s">
        <v>410</v>
      </c>
      <c r="C1280" s="5" t="s">
        <v>86</v>
      </c>
      <c r="D1280" s="5" t="s">
        <v>439</v>
      </c>
      <c r="E1280" s="52">
        <f t="shared" ca="1" si="19"/>
        <v>25152</v>
      </c>
      <c r="F1280" s="5">
        <v>31</v>
      </c>
      <c r="G1280" s="50">
        <v>31841</v>
      </c>
      <c r="H1280" s="5">
        <v>563095</v>
      </c>
      <c r="I1280" s="50">
        <v>41521</v>
      </c>
      <c r="J1280" s="5" t="s">
        <v>858</v>
      </c>
      <c r="K1280" s="150"/>
      <c r="L1280" s="150"/>
      <c r="M1280" s="150"/>
      <c r="N1280" s="150"/>
      <c r="O1280" s="150"/>
      <c r="P1280" s="150"/>
      <c r="Q1280" s="150"/>
      <c r="R1280" s="150"/>
      <c r="S1280" s="150"/>
      <c r="T1280" s="150"/>
      <c r="U1280" s="150"/>
      <c r="V1280" s="150"/>
      <c r="W1280" s="150"/>
      <c r="X1280" s="150"/>
      <c r="Y1280" s="150"/>
      <c r="Z1280" s="150"/>
      <c r="AA1280" s="150"/>
      <c r="CI1280" s="1"/>
    </row>
    <row r="1281" spans="1:87" x14ac:dyDescent="0.25">
      <c r="A1281" s="5" t="s">
        <v>454</v>
      </c>
      <c r="B1281" s="5" t="s">
        <v>635</v>
      </c>
      <c r="C1281" s="5" t="s">
        <v>975</v>
      </c>
      <c r="D1281" s="5" t="s">
        <v>416</v>
      </c>
      <c r="E1281" s="52">
        <f t="shared" ca="1" si="19"/>
        <v>29160</v>
      </c>
      <c r="F1281" s="5">
        <v>30</v>
      </c>
      <c r="G1281" s="50">
        <v>32189</v>
      </c>
      <c r="H1281" s="5">
        <v>353098</v>
      </c>
      <c r="I1281" s="50">
        <v>41414</v>
      </c>
      <c r="J1281" s="5" t="s">
        <v>858</v>
      </c>
      <c r="K1281" s="150"/>
      <c r="L1281" s="150"/>
      <c r="M1281" s="150"/>
      <c r="N1281" s="150"/>
      <c r="O1281" s="150"/>
      <c r="P1281" s="150"/>
      <c r="Q1281" s="150"/>
      <c r="R1281" s="150"/>
      <c r="S1281" s="150"/>
      <c r="T1281" s="150"/>
      <c r="U1281" s="150"/>
      <c r="V1281" s="150"/>
      <c r="W1281" s="150"/>
      <c r="X1281" s="150"/>
      <c r="Y1281" s="150"/>
      <c r="Z1281" s="150"/>
      <c r="AA1281" s="150"/>
      <c r="CI1281" s="1"/>
    </row>
    <row r="1282" spans="1:87" x14ac:dyDescent="0.25">
      <c r="A1282" s="5" t="s">
        <v>454</v>
      </c>
      <c r="B1282" s="5" t="s">
        <v>528</v>
      </c>
      <c r="C1282" s="5" t="s">
        <v>90</v>
      </c>
      <c r="D1282" s="5" t="s">
        <v>442</v>
      </c>
      <c r="E1282" s="52">
        <f t="shared" ca="1" si="19"/>
        <v>22596</v>
      </c>
      <c r="F1282" s="5">
        <v>27</v>
      </c>
      <c r="G1282" s="50">
        <v>33187</v>
      </c>
      <c r="H1282" s="5">
        <v>353100</v>
      </c>
      <c r="I1282" s="50">
        <v>41527</v>
      </c>
      <c r="J1282" s="5" t="s">
        <v>858</v>
      </c>
      <c r="K1282" s="150"/>
      <c r="L1282" s="150"/>
      <c r="M1282" s="150"/>
      <c r="N1282" s="150"/>
      <c r="O1282" s="150"/>
      <c r="P1282" s="150"/>
      <c r="Q1282" s="150"/>
      <c r="R1282" s="150"/>
      <c r="S1282" s="150"/>
      <c r="T1282" s="150"/>
      <c r="U1282" s="150"/>
      <c r="V1282" s="150"/>
      <c r="W1282" s="150"/>
      <c r="X1282" s="150"/>
      <c r="Y1282" s="150"/>
      <c r="Z1282" s="150"/>
      <c r="AA1282" s="150"/>
      <c r="CI1282" s="1"/>
    </row>
    <row r="1283" spans="1:87" x14ac:dyDescent="0.25">
      <c r="A1283" s="5" t="s">
        <v>413</v>
      </c>
      <c r="B1283" s="5" t="s">
        <v>476</v>
      </c>
      <c r="C1283" s="5" t="s">
        <v>928</v>
      </c>
      <c r="D1283" s="5" t="s">
        <v>439</v>
      </c>
      <c r="E1283" s="52">
        <f t="shared" ca="1" si="19"/>
        <v>21324</v>
      </c>
      <c r="F1283" s="5">
        <v>36</v>
      </c>
      <c r="G1283" s="50">
        <v>30044</v>
      </c>
      <c r="H1283" s="5">
        <v>353089</v>
      </c>
      <c r="I1283" s="50">
        <v>41279</v>
      </c>
      <c r="J1283" s="5" t="s">
        <v>858</v>
      </c>
      <c r="K1283" s="150"/>
      <c r="L1283" s="150"/>
      <c r="M1283" s="150"/>
      <c r="N1283" s="150"/>
      <c r="O1283" s="150"/>
      <c r="P1283" s="150"/>
      <c r="Q1283" s="150"/>
      <c r="R1283" s="150"/>
      <c r="S1283" s="150"/>
      <c r="T1283" s="150"/>
      <c r="U1283" s="150"/>
      <c r="V1283" s="150"/>
      <c r="W1283" s="150"/>
      <c r="X1283" s="150"/>
      <c r="Y1283" s="150"/>
      <c r="Z1283" s="150"/>
      <c r="AA1283" s="150"/>
      <c r="CI1283" s="1"/>
    </row>
    <row r="1284" spans="1:87" x14ac:dyDescent="0.25">
      <c r="A1284" s="5" t="s">
        <v>408</v>
      </c>
      <c r="B1284" s="5" t="s">
        <v>748</v>
      </c>
      <c r="C1284" s="5" t="s">
        <v>552</v>
      </c>
      <c r="D1284" s="5" t="s">
        <v>439</v>
      </c>
      <c r="E1284" s="52">
        <f t="shared" ca="1" si="19"/>
        <v>25920</v>
      </c>
      <c r="F1284" s="5">
        <v>29</v>
      </c>
      <c r="G1284" s="50">
        <v>32650</v>
      </c>
      <c r="H1284" s="5">
        <v>563093</v>
      </c>
      <c r="I1284" s="50">
        <v>41406</v>
      </c>
      <c r="J1284" s="5" t="s">
        <v>858</v>
      </c>
      <c r="K1284" s="150"/>
      <c r="L1284" s="150"/>
      <c r="M1284" s="150"/>
      <c r="N1284" s="150"/>
      <c r="O1284" s="150"/>
      <c r="P1284" s="150"/>
      <c r="Q1284" s="150"/>
      <c r="R1284" s="150"/>
      <c r="S1284" s="150"/>
      <c r="T1284" s="150"/>
      <c r="U1284" s="150"/>
      <c r="V1284" s="150"/>
      <c r="W1284" s="150"/>
      <c r="X1284" s="150"/>
      <c r="Y1284" s="150"/>
      <c r="Z1284" s="150"/>
      <c r="AA1284" s="150"/>
      <c r="CI1284" s="1"/>
    </row>
    <row r="1285" spans="1:87" x14ac:dyDescent="0.25">
      <c r="A1285" s="5" t="s">
        <v>408</v>
      </c>
      <c r="B1285" s="5" t="s">
        <v>639</v>
      </c>
      <c r="C1285" s="5" t="s">
        <v>1061</v>
      </c>
      <c r="D1285" s="5" t="s">
        <v>1062</v>
      </c>
      <c r="E1285" s="52">
        <f t="shared" ca="1" si="19"/>
        <v>18492</v>
      </c>
      <c r="F1285" s="5">
        <v>36</v>
      </c>
      <c r="G1285" s="50">
        <v>30198</v>
      </c>
      <c r="H1285" s="5">
        <v>563077</v>
      </c>
      <c r="I1285" s="50">
        <v>41336</v>
      </c>
      <c r="J1285" s="5" t="s">
        <v>858</v>
      </c>
      <c r="K1285" s="150"/>
      <c r="L1285" s="150"/>
      <c r="M1285" s="150"/>
      <c r="N1285" s="150"/>
      <c r="O1285" s="150"/>
      <c r="P1285" s="150"/>
      <c r="Q1285" s="150"/>
      <c r="R1285" s="150"/>
      <c r="S1285" s="150"/>
      <c r="T1285" s="150"/>
      <c r="U1285" s="150"/>
      <c r="V1285" s="150"/>
      <c r="W1285" s="150"/>
      <c r="X1285" s="150"/>
      <c r="Y1285" s="150"/>
      <c r="Z1285" s="150"/>
      <c r="AA1285" s="150"/>
      <c r="CI1285" s="1"/>
    </row>
    <row r="1286" spans="1:87" x14ac:dyDescent="0.25">
      <c r="A1286" s="5" t="s">
        <v>408</v>
      </c>
      <c r="B1286" s="5" t="s">
        <v>626</v>
      </c>
      <c r="C1286" s="5" t="s">
        <v>828</v>
      </c>
      <c r="D1286" s="5" t="s">
        <v>460</v>
      </c>
      <c r="E1286" s="52">
        <f t="shared" ca="1" si="19"/>
        <v>25752</v>
      </c>
      <c r="F1286" s="5">
        <v>30</v>
      </c>
      <c r="G1286" s="50">
        <v>32336</v>
      </c>
      <c r="H1286" s="5">
        <v>353099</v>
      </c>
      <c r="I1286" s="50">
        <v>41969</v>
      </c>
      <c r="J1286" s="5" t="s">
        <v>858</v>
      </c>
      <c r="K1286" s="150"/>
      <c r="L1286" s="150"/>
      <c r="M1286" s="150"/>
      <c r="N1286" s="150"/>
      <c r="O1286" s="150"/>
      <c r="P1286" s="150"/>
      <c r="Q1286" s="150"/>
      <c r="R1286" s="150"/>
      <c r="S1286" s="150"/>
      <c r="T1286" s="150"/>
      <c r="U1286" s="150"/>
      <c r="V1286" s="150"/>
      <c r="W1286" s="150"/>
      <c r="X1286" s="150"/>
      <c r="Y1286" s="150"/>
      <c r="Z1286" s="150"/>
      <c r="AA1286" s="150"/>
      <c r="CI1286" s="1"/>
    </row>
    <row r="1287" spans="1:87" x14ac:dyDescent="0.25">
      <c r="A1287" s="5" t="s">
        <v>413</v>
      </c>
      <c r="B1287" s="5" t="s">
        <v>667</v>
      </c>
      <c r="C1287" s="5" t="s">
        <v>984</v>
      </c>
      <c r="D1287" s="5" t="s">
        <v>439</v>
      </c>
      <c r="E1287" s="52">
        <f t="shared" ca="1" si="19"/>
        <v>18768</v>
      </c>
      <c r="F1287" s="5">
        <v>29</v>
      </c>
      <c r="G1287" s="50">
        <v>32692</v>
      </c>
      <c r="H1287" s="5">
        <v>563088</v>
      </c>
      <c r="I1287" s="50">
        <v>41983</v>
      </c>
      <c r="J1287" s="5" t="s">
        <v>858</v>
      </c>
      <c r="K1287" s="150"/>
      <c r="L1287" s="150"/>
      <c r="M1287" s="150"/>
      <c r="N1287" s="150"/>
      <c r="O1287" s="150"/>
      <c r="P1287" s="150"/>
      <c r="Q1287" s="150"/>
      <c r="R1287" s="150"/>
      <c r="S1287" s="150"/>
      <c r="T1287" s="150"/>
      <c r="U1287" s="150"/>
      <c r="V1287" s="150"/>
      <c r="W1287" s="150"/>
      <c r="X1287" s="150"/>
      <c r="Y1287" s="150"/>
      <c r="Z1287" s="150"/>
      <c r="AA1287" s="150"/>
      <c r="CI1287" s="1"/>
    </row>
    <row r="1288" spans="1:87" x14ac:dyDescent="0.25">
      <c r="A1288" s="5" t="s">
        <v>454</v>
      </c>
      <c r="B1288" s="5" t="s">
        <v>704</v>
      </c>
      <c r="C1288" s="5" t="s">
        <v>1063</v>
      </c>
      <c r="D1288" s="5" t="s">
        <v>439</v>
      </c>
      <c r="E1288" s="52">
        <f t="shared" ca="1" si="19"/>
        <v>24852</v>
      </c>
      <c r="F1288" s="5">
        <v>30</v>
      </c>
      <c r="G1288" s="50">
        <v>32249</v>
      </c>
      <c r="H1288" s="5">
        <v>563105</v>
      </c>
      <c r="I1288" s="50">
        <v>41927</v>
      </c>
      <c r="J1288" s="5" t="s">
        <v>858</v>
      </c>
      <c r="K1288" s="150"/>
      <c r="L1288" s="150"/>
      <c r="M1288" s="150"/>
      <c r="N1288" s="150"/>
      <c r="O1288" s="150"/>
      <c r="P1288" s="150"/>
      <c r="Q1288" s="150"/>
      <c r="R1288" s="150"/>
      <c r="S1288" s="150"/>
      <c r="T1288" s="150"/>
      <c r="U1288" s="150"/>
      <c r="V1288" s="150"/>
      <c r="W1288" s="150"/>
      <c r="X1288" s="150"/>
      <c r="Y1288" s="150"/>
      <c r="Z1288" s="150"/>
      <c r="AA1288" s="150"/>
      <c r="CI1288" s="1"/>
    </row>
    <row r="1289" spans="1:87" x14ac:dyDescent="0.25">
      <c r="A1289" s="5" t="s">
        <v>454</v>
      </c>
      <c r="B1289" s="5" t="s">
        <v>671</v>
      </c>
      <c r="C1289" s="5" t="s">
        <v>1058</v>
      </c>
      <c r="D1289" s="5" t="s">
        <v>416</v>
      </c>
      <c r="E1289" s="52">
        <f t="shared" ca="1" si="19"/>
        <v>19320</v>
      </c>
      <c r="F1289" s="5">
        <v>30</v>
      </c>
      <c r="G1289" s="50">
        <v>32297</v>
      </c>
      <c r="H1289" s="5">
        <v>353094</v>
      </c>
      <c r="I1289" s="50">
        <v>41664</v>
      </c>
      <c r="J1289" s="5" t="s">
        <v>858</v>
      </c>
      <c r="K1289" s="150"/>
      <c r="L1289" s="150"/>
      <c r="M1289" s="150"/>
      <c r="N1289" s="150"/>
      <c r="O1289" s="150"/>
      <c r="P1289" s="150"/>
      <c r="Q1289" s="150"/>
      <c r="R1289" s="150"/>
      <c r="S1289" s="150"/>
      <c r="T1289" s="150"/>
      <c r="U1289" s="150"/>
      <c r="V1289" s="150"/>
      <c r="W1289" s="150"/>
      <c r="X1289" s="150"/>
      <c r="Y1289" s="150"/>
      <c r="Z1289" s="150"/>
      <c r="AA1289" s="150"/>
      <c r="CI1289" s="1"/>
    </row>
    <row r="1290" spans="1:87" x14ac:dyDescent="0.25">
      <c r="A1290" s="5" t="s">
        <v>454</v>
      </c>
      <c r="B1290" s="5" t="s">
        <v>635</v>
      </c>
      <c r="C1290" s="5" t="s">
        <v>995</v>
      </c>
      <c r="D1290" s="5" t="s">
        <v>442</v>
      </c>
      <c r="E1290" s="52">
        <f t="shared" ca="1" si="19"/>
        <v>30696</v>
      </c>
      <c r="F1290" s="5">
        <v>29</v>
      </c>
      <c r="G1290" s="50">
        <v>32565</v>
      </c>
      <c r="H1290" s="5">
        <v>563106</v>
      </c>
      <c r="I1290" s="50">
        <v>41779</v>
      </c>
      <c r="J1290" s="5" t="s">
        <v>858</v>
      </c>
      <c r="K1290" s="150"/>
      <c r="L1290" s="150"/>
      <c r="M1290" s="150"/>
      <c r="N1290" s="150"/>
      <c r="O1290" s="150"/>
      <c r="P1290" s="150"/>
      <c r="Q1290" s="150"/>
      <c r="R1290" s="150"/>
      <c r="S1290" s="150"/>
      <c r="T1290" s="150"/>
      <c r="U1290" s="150"/>
      <c r="V1290" s="150"/>
      <c r="W1290" s="150"/>
      <c r="X1290" s="150"/>
      <c r="Y1290" s="150"/>
      <c r="Z1290" s="150"/>
      <c r="AA1290" s="150"/>
      <c r="CI1290" s="1"/>
    </row>
    <row r="1291" spans="1:87" x14ac:dyDescent="0.25">
      <c r="A1291" s="5" t="s">
        <v>454</v>
      </c>
      <c r="B1291" s="5" t="s">
        <v>495</v>
      </c>
      <c r="C1291" s="5" t="s">
        <v>922</v>
      </c>
      <c r="D1291" s="5" t="s">
        <v>439</v>
      </c>
      <c r="E1291" s="52">
        <f t="shared" ca="1" si="19"/>
        <v>27492</v>
      </c>
      <c r="F1291" s="5">
        <v>27</v>
      </c>
      <c r="G1291" s="50">
        <v>33401</v>
      </c>
      <c r="H1291" s="5">
        <v>353108</v>
      </c>
      <c r="I1291" s="50">
        <v>41894</v>
      </c>
      <c r="J1291" s="5" t="s">
        <v>858</v>
      </c>
      <c r="K1291" s="150"/>
      <c r="L1291" s="150"/>
      <c r="M1291" s="150"/>
      <c r="N1291" s="150"/>
      <c r="O1291" s="150"/>
      <c r="P1291" s="150"/>
      <c r="Q1291" s="150"/>
      <c r="R1291" s="150"/>
      <c r="S1291" s="150"/>
      <c r="T1291" s="150"/>
      <c r="U1291" s="150"/>
      <c r="V1291" s="150"/>
      <c r="W1291" s="150"/>
      <c r="X1291" s="150"/>
      <c r="Y1291" s="150"/>
      <c r="Z1291" s="150"/>
      <c r="AA1291" s="150"/>
      <c r="CI1291" s="1"/>
    </row>
    <row r="1292" spans="1:87" x14ac:dyDescent="0.25">
      <c r="A1292" s="5" t="s">
        <v>454</v>
      </c>
      <c r="B1292" s="5" t="s">
        <v>660</v>
      </c>
      <c r="C1292" s="5" t="s">
        <v>1064</v>
      </c>
      <c r="D1292" s="5" t="s">
        <v>439</v>
      </c>
      <c r="E1292" s="52">
        <f t="shared" ca="1" si="19"/>
        <v>23460</v>
      </c>
      <c r="F1292" s="5">
        <v>27</v>
      </c>
      <c r="G1292" s="50">
        <v>33156</v>
      </c>
      <c r="H1292" s="5">
        <v>563107</v>
      </c>
      <c r="I1292" s="50">
        <v>41732</v>
      </c>
      <c r="J1292" s="5" t="s">
        <v>858</v>
      </c>
      <c r="K1292" s="150"/>
      <c r="L1292" s="150"/>
      <c r="M1292" s="150"/>
      <c r="N1292" s="150"/>
      <c r="O1292" s="150"/>
      <c r="P1292" s="150"/>
      <c r="Q1292" s="150"/>
      <c r="R1292" s="150"/>
      <c r="S1292" s="150"/>
      <c r="T1292" s="150"/>
      <c r="U1292" s="150"/>
      <c r="V1292" s="150"/>
      <c r="W1292" s="150"/>
      <c r="X1292" s="150"/>
      <c r="Y1292" s="150"/>
      <c r="Z1292" s="150"/>
      <c r="AA1292" s="150"/>
      <c r="CI1292" s="1"/>
    </row>
    <row r="1293" spans="1:87" x14ac:dyDescent="0.25">
      <c r="A1293" s="5" t="s">
        <v>454</v>
      </c>
      <c r="B1293" s="5" t="s">
        <v>509</v>
      </c>
      <c r="C1293" s="5" t="s">
        <v>975</v>
      </c>
      <c r="D1293" s="5" t="s">
        <v>442</v>
      </c>
      <c r="E1293" s="52">
        <f t="shared" ca="1" si="19"/>
        <v>23940</v>
      </c>
      <c r="F1293" s="5">
        <v>30</v>
      </c>
      <c r="G1293" s="50">
        <v>32062</v>
      </c>
      <c r="H1293" s="5">
        <v>563113</v>
      </c>
      <c r="I1293" s="50">
        <v>41686</v>
      </c>
      <c r="J1293" s="5" t="s">
        <v>858</v>
      </c>
      <c r="K1293" s="150"/>
      <c r="L1293" s="150"/>
      <c r="M1293" s="150"/>
      <c r="N1293" s="150"/>
      <c r="O1293" s="150"/>
      <c r="P1293" s="150"/>
      <c r="Q1293" s="150"/>
      <c r="R1293" s="150"/>
      <c r="S1293" s="150"/>
      <c r="T1293" s="150"/>
      <c r="U1293" s="150"/>
      <c r="V1293" s="150"/>
      <c r="W1293" s="150"/>
      <c r="X1293" s="150"/>
      <c r="Y1293" s="150"/>
      <c r="Z1293" s="150"/>
      <c r="AA1293" s="150"/>
      <c r="CI1293" s="1"/>
    </row>
    <row r="1294" spans="1:87" x14ac:dyDescent="0.25">
      <c r="A1294" s="5" t="s">
        <v>454</v>
      </c>
      <c r="B1294" s="5" t="s">
        <v>694</v>
      </c>
      <c r="C1294" s="5" t="s">
        <v>840</v>
      </c>
      <c r="D1294" s="5" t="s">
        <v>460</v>
      </c>
      <c r="E1294" s="52">
        <f t="shared" ca="1" si="19"/>
        <v>18744</v>
      </c>
      <c r="F1294" s="5">
        <v>36</v>
      </c>
      <c r="G1294" s="50">
        <v>29998</v>
      </c>
      <c r="H1294" s="5">
        <v>563110</v>
      </c>
      <c r="I1294" s="50">
        <v>41727</v>
      </c>
      <c r="J1294" s="5" t="s">
        <v>858</v>
      </c>
      <c r="K1294" s="150"/>
      <c r="L1294" s="150"/>
      <c r="M1294" s="150"/>
      <c r="N1294" s="150"/>
      <c r="O1294" s="150"/>
      <c r="P1294" s="150"/>
      <c r="Q1294" s="150"/>
      <c r="R1294" s="150"/>
      <c r="S1294" s="150"/>
      <c r="T1294" s="150"/>
      <c r="U1294" s="150"/>
      <c r="V1294" s="150"/>
      <c r="W1294" s="150"/>
      <c r="X1294" s="150"/>
      <c r="Y1294" s="150"/>
      <c r="Z1294" s="150"/>
      <c r="AA1294" s="150"/>
      <c r="CI1294" s="1"/>
    </row>
    <row r="1295" spans="1:87" x14ac:dyDescent="0.25">
      <c r="A1295" s="5" t="s">
        <v>454</v>
      </c>
      <c r="B1295" s="5" t="s">
        <v>437</v>
      </c>
      <c r="C1295" s="5" t="s">
        <v>1065</v>
      </c>
      <c r="D1295" s="5" t="s">
        <v>439</v>
      </c>
      <c r="E1295" s="52">
        <f t="shared" ca="1" si="19"/>
        <v>20508</v>
      </c>
      <c r="F1295" s="5">
        <v>33</v>
      </c>
      <c r="G1295" s="50">
        <v>31232</v>
      </c>
      <c r="H1295" s="5">
        <v>563124</v>
      </c>
      <c r="I1295" s="50">
        <v>41734</v>
      </c>
      <c r="J1295" s="5" t="s">
        <v>858</v>
      </c>
      <c r="K1295" s="150"/>
      <c r="L1295" s="150"/>
      <c r="M1295" s="150"/>
      <c r="N1295" s="150"/>
      <c r="O1295" s="150"/>
      <c r="P1295" s="150"/>
      <c r="Q1295" s="150"/>
      <c r="R1295" s="150"/>
      <c r="S1295" s="150"/>
      <c r="T1295" s="150"/>
      <c r="U1295" s="150"/>
      <c r="V1295" s="150"/>
      <c r="W1295" s="150"/>
      <c r="X1295" s="150"/>
      <c r="Y1295" s="150"/>
      <c r="Z1295" s="150"/>
      <c r="AA1295" s="150"/>
      <c r="CI1295" s="1"/>
    </row>
    <row r="1296" spans="1:87" x14ac:dyDescent="0.25">
      <c r="A1296" s="5" t="s">
        <v>413</v>
      </c>
      <c r="B1296" s="5" t="s">
        <v>646</v>
      </c>
      <c r="C1296" s="5" t="s">
        <v>896</v>
      </c>
      <c r="D1296" s="5" t="s">
        <v>442</v>
      </c>
      <c r="E1296" s="52">
        <f t="shared" ca="1" si="19"/>
        <v>28860</v>
      </c>
      <c r="F1296" s="5">
        <v>38</v>
      </c>
      <c r="G1296" s="50">
        <v>29332</v>
      </c>
      <c r="H1296" s="5">
        <v>563112</v>
      </c>
      <c r="I1296" s="50">
        <v>41793</v>
      </c>
      <c r="J1296" s="5" t="s">
        <v>858</v>
      </c>
      <c r="K1296" s="150"/>
      <c r="L1296" s="150"/>
      <c r="M1296" s="150"/>
      <c r="N1296" s="150"/>
      <c r="O1296" s="150"/>
      <c r="P1296" s="150"/>
      <c r="Q1296" s="150"/>
      <c r="R1296" s="150"/>
      <c r="S1296" s="150"/>
      <c r="T1296" s="150"/>
      <c r="U1296" s="150"/>
      <c r="V1296" s="150"/>
      <c r="W1296" s="150"/>
      <c r="X1296" s="150"/>
      <c r="Y1296" s="150"/>
      <c r="Z1296" s="150"/>
      <c r="AA1296" s="150"/>
      <c r="CI1296" s="1"/>
    </row>
    <row r="1297" spans="1:87" x14ac:dyDescent="0.25">
      <c r="A1297" s="5" t="s">
        <v>454</v>
      </c>
      <c r="B1297" s="5" t="s">
        <v>448</v>
      </c>
      <c r="C1297" s="5" t="s">
        <v>1066</v>
      </c>
      <c r="D1297" s="5" t="s">
        <v>439</v>
      </c>
      <c r="E1297" s="52">
        <f t="shared" ca="1" si="19"/>
        <v>23256</v>
      </c>
      <c r="F1297" s="5">
        <v>30</v>
      </c>
      <c r="G1297" s="50">
        <v>32390</v>
      </c>
      <c r="H1297" s="5">
        <v>563121</v>
      </c>
      <c r="I1297" s="50">
        <v>42089</v>
      </c>
      <c r="J1297" s="5" t="s">
        <v>858</v>
      </c>
      <c r="K1297" s="150"/>
      <c r="L1297" s="150"/>
      <c r="M1297" s="150"/>
      <c r="N1297" s="150"/>
      <c r="O1297" s="150"/>
      <c r="P1297" s="150"/>
      <c r="Q1297" s="150"/>
      <c r="R1297" s="150"/>
      <c r="S1297" s="150"/>
      <c r="T1297" s="150"/>
      <c r="U1297" s="150"/>
      <c r="V1297" s="150"/>
      <c r="W1297" s="150"/>
      <c r="X1297" s="150"/>
      <c r="Y1297" s="150"/>
      <c r="Z1297" s="150"/>
      <c r="AA1297" s="150"/>
      <c r="CI1297" s="1"/>
    </row>
    <row r="1298" spans="1:87" x14ac:dyDescent="0.25">
      <c r="A1298" s="5" t="s">
        <v>454</v>
      </c>
      <c r="B1298" s="5" t="s">
        <v>569</v>
      </c>
      <c r="C1298" s="5" t="s">
        <v>90</v>
      </c>
      <c r="D1298" s="5" t="s">
        <v>439</v>
      </c>
      <c r="E1298" s="52">
        <f t="shared" ref="E1298:E1300" ca="1" si="20">RANDBETWEEN(1500,2600)*12</f>
        <v>22548</v>
      </c>
      <c r="F1298" s="5">
        <v>31</v>
      </c>
      <c r="G1298" s="50">
        <v>31692</v>
      </c>
      <c r="H1298" s="5">
        <v>563130</v>
      </c>
      <c r="I1298" s="50">
        <v>42030</v>
      </c>
      <c r="J1298" s="5" t="s">
        <v>858</v>
      </c>
      <c r="K1298" s="150"/>
      <c r="L1298" s="150"/>
      <c r="M1298" s="150"/>
      <c r="N1298" s="150"/>
      <c r="O1298" s="150"/>
      <c r="P1298" s="150"/>
      <c r="Q1298" s="150"/>
      <c r="R1298" s="150"/>
      <c r="S1298" s="150"/>
      <c r="T1298" s="150"/>
      <c r="U1298" s="150"/>
      <c r="V1298" s="150"/>
      <c r="W1298" s="150"/>
      <c r="X1298" s="150"/>
      <c r="Y1298" s="150"/>
      <c r="Z1298" s="150"/>
      <c r="AA1298" s="150"/>
      <c r="CI1298" s="1"/>
    </row>
    <row r="1299" spans="1:87" x14ac:dyDescent="0.25">
      <c r="A1299" s="5" t="s">
        <v>408</v>
      </c>
      <c r="B1299" s="5" t="s">
        <v>748</v>
      </c>
      <c r="C1299" s="5" t="s">
        <v>1067</v>
      </c>
      <c r="D1299" s="5" t="s">
        <v>439</v>
      </c>
      <c r="E1299" s="52">
        <f t="shared" ca="1" si="20"/>
        <v>29052</v>
      </c>
      <c r="F1299" s="5">
        <v>29</v>
      </c>
      <c r="G1299" s="50">
        <v>32758</v>
      </c>
      <c r="H1299" s="5">
        <v>353109</v>
      </c>
      <c r="I1299" s="50">
        <v>42284</v>
      </c>
      <c r="J1299" s="5" t="s">
        <v>858</v>
      </c>
      <c r="K1299" s="150"/>
      <c r="L1299" s="150"/>
      <c r="M1299" s="150"/>
      <c r="N1299" s="150"/>
      <c r="O1299" s="150"/>
      <c r="P1299" s="150"/>
      <c r="Q1299" s="150"/>
      <c r="R1299" s="150"/>
      <c r="S1299" s="150"/>
      <c r="T1299" s="150"/>
      <c r="U1299" s="150"/>
      <c r="V1299" s="150"/>
      <c r="W1299" s="150"/>
      <c r="X1299" s="150"/>
      <c r="Y1299" s="150"/>
      <c r="Z1299" s="150"/>
      <c r="AA1299" s="150"/>
      <c r="CI1299" s="1"/>
    </row>
    <row r="1300" spans="1:87" x14ac:dyDescent="0.25">
      <c r="A1300" s="5" t="s">
        <v>454</v>
      </c>
      <c r="B1300" s="5" t="s">
        <v>730</v>
      </c>
      <c r="C1300" s="5" t="s">
        <v>942</v>
      </c>
      <c r="D1300" s="5" t="s">
        <v>442</v>
      </c>
      <c r="E1300" s="52">
        <f t="shared" ca="1" si="20"/>
        <v>20424</v>
      </c>
      <c r="F1300" s="5">
        <v>29</v>
      </c>
      <c r="G1300" s="50">
        <v>32438</v>
      </c>
      <c r="H1300" s="5">
        <v>563134</v>
      </c>
      <c r="I1300" s="50">
        <v>42346</v>
      </c>
      <c r="J1300" s="5" t="s">
        <v>858</v>
      </c>
      <c r="K1300" s="150"/>
      <c r="L1300" s="150"/>
      <c r="M1300" s="150"/>
      <c r="N1300" s="150"/>
      <c r="O1300" s="150"/>
      <c r="P1300" s="150"/>
      <c r="Q1300" s="150"/>
      <c r="R1300" s="150"/>
      <c r="S1300" s="150"/>
      <c r="T1300" s="150"/>
      <c r="U1300" s="150"/>
      <c r="V1300" s="150"/>
      <c r="W1300" s="150"/>
      <c r="X1300" s="150"/>
      <c r="Y1300" s="150"/>
      <c r="Z1300" s="150"/>
      <c r="AA1300" s="150"/>
      <c r="CI1300" s="1"/>
    </row>
  </sheetData>
  <mergeCells count="30">
    <mergeCell ref="AC1:AI1"/>
    <mergeCell ref="AC5:AI5"/>
    <mergeCell ref="AC18:AI20"/>
    <mergeCell ref="B10:D10"/>
    <mergeCell ref="B2:F3"/>
    <mergeCell ref="B5:D5"/>
    <mergeCell ref="B6:D6"/>
    <mergeCell ref="B7:D7"/>
    <mergeCell ref="B8:D8"/>
    <mergeCell ref="B9:D9"/>
    <mergeCell ref="B4:F4"/>
    <mergeCell ref="G10:K10"/>
    <mergeCell ref="G3:K3"/>
    <mergeCell ref="G5:K5"/>
    <mergeCell ref="G6:K6"/>
    <mergeCell ref="G7:K7"/>
    <mergeCell ref="AC142:AJ143"/>
    <mergeCell ref="AC160:AE178"/>
    <mergeCell ref="AC181:AE196"/>
    <mergeCell ref="AC199:AK200"/>
    <mergeCell ref="AH59:AJ83"/>
    <mergeCell ref="G8:K8"/>
    <mergeCell ref="G9:K9"/>
    <mergeCell ref="G4:K4"/>
    <mergeCell ref="AH54:AJ58"/>
    <mergeCell ref="AH42:AJ46"/>
    <mergeCell ref="AH47:AJ52"/>
    <mergeCell ref="AC7:AH8"/>
    <mergeCell ref="AC12:AD12"/>
    <mergeCell ref="AC10:AG10"/>
  </mergeCells>
  <conditionalFormatting sqref="A1:F1 A6:A10 A4:B5 A3 A2:B2 A16:D1300 F17 F34:AA1300 AI7:XFD8 AB1:AC1 G2:XFD2 J1301:CH1048576 A13:XFD15 A12:AC12 AE12:XFD12 F16:CI16 AB21:CI41 AD17:CI17 AC18 AB17:AB20 AJ18:CI20 AJ1:XFD1 E5:F10 AJ5:XFD5 F18:K33 O32:AA33 AH47 AB59:AH59 AC54:AG54 AB53:AH53 AB60:AG83 AK42:CI83 AB55:AG58 Q18:AA31 AB84:CI141 AB42:AG52 AB144:CI159 AB142:AC142 AB143 AK142:CI143 AB179:CI180 AB160:AC160 AB161:AB178 AF160:CI178 AB197:CI198 AB181:AC181 AB182:AB196 AF181:CI196 AB201:CI1300 AB199:AC199 AB200 AL199:CI200 L5:AC5 L6:XFD6 L7:AC7 L8:AB8 A11:L11 N11:XFD11 L9:XFD9 N4:XFD4 M3:XFD3 L3:L4 G3:G10 L10:AC10 AH10:XFD10">
    <cfRule type="expression" dxfId="572" priority="14">
      <formula>A1&lt;&gt;""</formula>
    </cfRule>
  </conditionalFormatting>
  <conditionalFormatting sqref="H17:K17 O17:AA17">
    <cfRule type="expression" dxfId="571" priority="13">
      <formula>H17&lt;&gt;""</formula>
    </cfRule>
  </conditionalFormatting>
  <conditionalFormatting sqref="G17">
    <cfRule type="expression" dxfId="570" priority="12">
      <formula>G17&lt;&gt;""</formula>
    </cfRule>
  </conditionalFormatting>
  <conditionalFormatting sqref="B6:B10">
    <cfRule type="expression" dxfId="569" priority="9">
      <formula>B6&lt;&gt;""</formula>
    </cfRule>
  </conditionalFormatting>
  <conditionalFormatting sqref="G1">
    <cfRule type="expression" dxfId="568" priority="3">
      <formula>G1&lt;&gt;""</formula>
    </cfRule>
  </conditionalFormatting>
  <conditionalFormatting sqref="G1">
    <cfRule type="expression" dxfId="567" priority="4">
      <formula>G1&lt;&gt;""</formula>
    </cfRule>
  </conditionalFormatting>
  <conditionalFormatting sqref="J1:AA1">
    <cfRule type="expression" dxfId="566" priority="2">
      <formula>J1&lt;&gt;""</formula>
    </cfRule>
  </conditionalFormatting>
  <conditionalFormatting sqref="AI53:AJ53">
    <cfRule type="expression" dxfId="565" priority="1">
      <formula>AI53&lt;&gt;""</formula>
    </cfRule>
  </conditionalFormatting>
  <conditionalFormatting sqref="E16:E1300">
    <cfRule type="expression" dxfId="564" priority="8">
      <formula>#REF!&lt;&gt;""</formula>
    </cfRule>
  </conditionalFormatting>
  <hyperlinks>
    <hyperlink ref="G1" location="ACCUEIL!A1" display="ACCUEIL" xr:uid="{B37C6FDC-377B-43F6-8424-BEA247E6AB45}"/>
    <hyperlink ref="H1" location="'TCD Corr'!A1" display="Corrigé" xr:uid="{06A92F91-BF08-4FDA-AE17-E8E219B9D145}"/>
    <hyperlink ref="AB1" location="TCD!A1" display="RETOUR SUJET" xr:uid="{F1CCF030-5E95-4825-B088-E3F67F3713B6}"/>
    <hyperlink ref="I1" location="TCD!AC1" display="Aide" xr:uid="{E13FD0BB-36B8-464B-8370-EB04A5852B6B}"/>
    <hyperlink ref="J1" r:id="rId1" xr:uid="{0DAAE319-43FD-4CAC-8B61-035C3895E97E}"/>
    <hyperlink ref="I2" r:id="rId2" xr:uid="{EC9BB74E-60CF-4AD2-98F9-7DCCCAB91AC0}"/>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EAA8E-DB64-49E2-AFCA-D6BDB44B21F5}">
  <sheetPr>
    <tabColor theme="5"/>
  </sheetPr>
  <dimension ref="A1:N39"/>
  <sheetViews>
    <sheetView showGridLines="0" zoomScaleNormal="100" workbookViewId="0">
      <pane xSplit="2" ySplit="4" topLeftCell="C5" activePane="bottomRight" state="frozen"/>
      <selection pane="topRight" activeCell="C1" sqref="C1"/>
      <selection pane="bottomLeft" activeCell="A5" sqref="A5"/>
      <selection pane="bottomRight" activeCell="K1" sqref="K1"/>
    </sheetView>
  </sheetViews>
  <sheetFormatPr baseColWidth="10" defaultColWidth="11" defaultRowHeight="15" x14ac:dyDescent="0.25"/>
  <cols>
    <col min="1" max="1" width="11" style="1"/>
    <col min="2" max="2" width="16.42578125" style="1" customWidth="1"/>
    <col min="3" max="6" width="14.85546875" style="1" customWidth="1"/>
    <col min="7" max="7" width="14.140625" style="1" bestFit="1" customWidth="1"/>
    <col min="8" max="8" width="17.5703125" style="1" customWidth="1"/>
    <col min="9" max="12" width="11" style="1"/>
    <col min="13" max="13" width="15.140625" style="1" customWidth="1"/>
    <col min="14" max="16384" width="11" style="1"/>
  </cols>
  <sheetData>
    <row r="1" spans="1:14" ht="30" x14ac:dyDescent="0.25">
      <c r="A1" s="43" t="s">
        <v>1344</v>
      </c>
      <c r="J1" s="136" t="s">
        <v>16</v>
      </c>
      <c r="K1" s="141" t="s">
        <v>1687</v>
      </c>
      <c r="L1" s="213"/>
      <c r="M1" s="175" t="s">
        <v>1719</v>
      </c>
    </row>
    <row r="2" spans="1:14" s="2" customFormat="1" ht="27.95" customHeight="1" x14ac:dyDescent="0.25">
      <c r="B2" s="374" t="s">
        <v>17</v>
      </c>
      <c r="C2" s="375"/>
      <c r="D2" s="375"/>
      <c r="E2" s="375"/>
      <c r="F2" s="375"/>
      <c r="G2" s="375"/>
    </row>
    <row r="3" spans="1:14" s="2" customFormat="1" ht="21.6" customHeight="1" x14ac:dyDescent="0.25">
      <c r="I3" s="92" t="s">
        <v>18</v>
      </c>
      <c r="J3" s="124" t="s">
        <v>25</v>
      </c>
      <c r="K3" s="125"/>
      <c r="L3" s="125"/>
    </row>
    <row r="4" spans="1:14" s="2" customFormat="1" ht="21.6" customHeight="1" x14ac:dyDescent="0.25">
      <c r="B4" s="103"/>
      <c r="C4" s="18" t="s">
        <v>19</v>
      </c>
      <c r="D4" s="18" t="s">
        <v>20</v>
      </c>
      <c r="E4" s="18" t="s">
        <v>21</v>
      </c>
      <c r="F4" s="19" t="s">
        <v>22</v>
      </c>
      <c r="G4" s="19" t="s">
        <v>23</v>
      </c>
      <c r="H4" s="19" t="s">
        <v>24</v>
      </c>
    </row>
    <row r="5" spans="1:14" s="2" customFormat="1" ht="21.6" customHeight="1" x14ac:dyDescent="0.25">
      <c r="B5" s="8" t="s">
        <v>26</v>
      </c>
      <c r="C5" s="45">
        <v>15000</v>
      </c>
      <c r="D5" s="45">
        <v>12000</v>
      </c>
      <c r="E5" s="45">
        <v>9500</v>
      </c>
      <c r="F5" s="45">
        <f>SUM(C5:E5)</f>
        <v>36500</v>
      </c>
      <c r="G5" s="123">
        <f>F5/$F$10</f>
        <v>0.10728982951205174</v>
      </c>
      <c r="J5" s="2" t="s">
        <v>27</v>
      </c>
    </row>
    <row r="6" spans="1:14" s="2" customFormat="1" ht="21.6" customHeight="1" x14ac:dyDescent="0.25">
      <c r="B6" s="9" t="s">
        <v>28</v>
      </c>
      <c r="C6" s="45">
        <v>19500</v>
      </c>
      <c r="D6" s="45">
        <v>15200</v>
      </c>
      <c r="E6" s="45">
        <v>19000</v>
      </c>
      <c r="F6" s="45">
        <f t="shared" ref="F6:F10" si="0">SUM(C6:E6)</f>
        <v>53700</v>
      </c>
      <c r="G6" s="123">
        <f t="shared" ref="G6:G10" si="1">F6/$F$10</f>
        <v>0.15784832451499117</v>
      </c>
      <c r="J6" s="2" t="s">
        <v>29</v>
      </c>
    </row>
    <row r="7" spans="1:14" s="2" customFormat="1" ht="21.6" customHeight="1" x14ac:dyDescent="0.25">
      <c r="B7" s="9" t="s">
        <v>30</v>
      </c>
      <c r="C7" s="45">
        <v>14000</v>
      </c>
      <c r="D7" s="45">
        <v>10000</v>
      </c>
      <c r="E7" s="45">
        <v>25000</v>
      </c>
      <c r="F7" s="45">
        <f t="shared" si="0"/>
        <v>49000</v>
      </c>
      <c r="G7" s="123">
        <f t="shared" si="1"/>
        <v>0.1440329218106996</v>
      </c>
      <c r="I7" s="69"/>
      <c r="J7" s="2" t="s">
        <v>31</v>
      </c>
      <c r="L7" s="69"/>
      <c r="M7" s="69"/>
      <c r="N7" s="69"/>
    </row>
    <row r="8" spans="1:14" s="2" customFormat="1" ht="21.6" customHeight="1" x14ac:dyDescent="0.25">
      <c r="B8" s="9" t="s">
        <v>32</v>
      </c>
      <c r="C8" s="45">
        <v>25000</v>
      </c>
      <c r="D8" s="45">
        <v>32000</v>
      </c>
      <c r="E8" s="45">
        <v>25000</v>
      </c>
      <c r="F8" s="45">
        <f t="shared" si="0"/>
        <v>82000</v>
      </c>
      <c r="G8" s="123">
        <f t="shared" si="1"/>
        <v>0.24103468547912993</v>
      </c>
      <c r="I8" s="69"/>
      <c r="J8" s="2" t="s">
        <v>33</v>
      </c>
      <c r="K8" s="69"/>
    </row>
    <row r="9" spans="1:14" s="2" customFormat="1" ht="21.6" customHeight="1" x14ac:dyDescent="0.25">
      <c r="B9" s="13" t="s">
        <v>34</v>
      </c>
      <c r="C9" s="45">
        <v>19000</v>
      </c>
      <c r="D9" s="45">
        <v>45000</v>
      </c>
      <c r="E9" s="45">
        <v>55000</v>
      </c>
      <c r="F9" s="45">
        <f t="shared" si="0"/>
        <v>119000</v>
      </c>
      <c r="G9" s="123">
        <f t="shared" si="1"/>
        <v>0.34979423868312759</v>
      </c>
      <c r="J9" s="2" t="s">
        <v>35</v>
      </c>
    </row>
    <row r="10" spans="1:14" s="2" customFormat="1" ht="21.6" customHeight="1" x14ac:dyDescent="0.25">
      <c r="B10" s="14" t="s">
        <v>22</v>
      </c>
      <c r="C10" s="45">
        <f>SUM(C5:C9)</f>
        <v>92500</v>
      </c>
      <c r="D10" s="45">
        <f t="shared" ref="D10:E10" si="2">SUM(D5:D9)</f>
        <v>114200</v>
      </c>
      <c r="E10" s="45">
        <f t="shared" si="2"/>
        <v>133500</v>
      </c>
      <c r="F10" s="45">
        <f t="shared" si="0"/>
        <v>340200</v>
      </c>
      <c r="G10" s="123">
        <f t="shared" si="1"/>
        <v>1</v>
      </c>
      <c r="J10" s="2" t="s">
        <v>36</v>
      </c>
    </row>
    <row r="11" spans="1:14" s="2" customFormat="1" ht="21.6" customHeight="1" x14ac:dyDescent="0.25">
      <c r="K11" s="2" t="s">
        <v>37</v>
      </c>
    </row>
    <row r="12" spans="1:14" s="2" customFormat="1" ht="21.6" customHeight="1" x14ac:dyDescent="0.25">
      <c r="K12" s="2" t="s">
        <v>38</v>
      </c>
    </row>
    <row r="13" spans="1:14" s="2" customFormat="1" ht="21.6" customHeight="1" x14ac:dyDescent="0.25">
      <c r="A13" s="103"/>
      <c r="B13" s="8" t="s">
        <v>26</v>
      </c>
      <c r="C13" s="9" t="s">
        <v>28</v>
      </c>
      <c r="D13" s="9" t="s">
        <v>30</v>
      </c>
      <c r="E13" s="9" t="s">
        <v>32</v>
      </c>
      <c r="F13" s="13" t="s">
        <v>34</v>
      </c>
      <c r="G13" s="14" t="s">
        <v>22</v>
      </c>
      <c r="H13" s="166"/>
    </row>
    <row r="14" spans="1:14" s="2" customFormat="1" ht="19.5" customHeight="1" x14ac:dyDescent="0.25">
      <c r="A14" s="18" t="s">
        <v>19</v>
      </c>
      <c r="B14" s="45">
        <v>15000</v>
      </c>
      <c r="C14" s="45">
        <v>19500</v>
      </c>
      <c r="D14" s="45">
        <v>14000</v>
      </c>
      <c r="E14" s="45">
        <v>25000</v>
      </c>
      <c r="F14" s="45">
        <v>19000</v>
      </c>
      <c r="G14" s="45">
        <f>SUM(B14:F14)</f>
        <v>92500</v>
      </c>
      <c r="H14" s="167"/>
      <c r="I14" s="92" t="s">
        <v>39</v>
      </c>
    </row>
    <row r="15" spans="1:14" s="2" customFormat="1" ht="19.5" customHeight="1" x14ac:dyDescent="0.25">
      <c r="A15" s="18" t="s">
        <v>20</v>
      </c>
      <c r="B15" s="45">
        <v>12000</v>
      </c>
      <c r="C15" s="45">
        <v>15200</v>
      </c>
      <c r="D15" s="45">
        <v>10000</v>
      </c>
      <c r="E15" s="45">
        <v>32000</v>
      </c>
      <c r="F15" s="45">
        <v>45000</v>
      </c>
      <c r="G15" s="45">
        <f>SUM(B15:F15)</f>
        <v>114200</v>
      </c>
      <c r="H15" s="167"/>
      <c r="J15" s="2" t="s">
        <v>40</v>
      </c>
    </row>
    <row r="16" spans="1:14" s="2" customFormat="1" ht="19.5" customHeight="1" x14ac:dyDescent="0.25">
      <c r="A16" s="18" t="s">
        <v>21</v>
      </c>
      <c r="B16" s="45">
        <v>9500</v>
      </c>
      <c r="C16" s="45">
        <v>19000</v>
      </c>
      <c r="D16" s="45">
        <v>25000</v>
      </c>
      <c r="E16" s="45">
        <v>25000</v>
      </c>
      <c r="F16" s="45">
        <v>55000</v>
      </c>
      <c r="G16" s="45">
        <f>SUM(B16:F16)</f>
        <v>133500</v>
      </c>
      <c r="H16" s="167"/>
      <c r="J16" s="2" t="s">
        <v>41</v>
      </c>
    </row>
    <row r="17" spans="1:12" s="2" customFormat="1" ht="19.5" customHeight="1" x14ac:dyDescent="0.25">
      <c r="A17" s="19" t="s">
        <v>22</v>
      </c>
      <c r="B17" s="45">
        <f t="shared" ref="B17:G17" si="3">SUM(B14:B16)</f>
        <v>36500</v>
      </c>
      <c r="C17" s="45">
        <f t="shared" si="3"/>
        <v>53700</v>
      </c>
      <c r="D17" s="45">
        <f t="shared" si="3"/>
        <v>49000</v>
      </c>
      <c r="E17" s="45">
        <f t="shared" si="3"/>
        <v>82000</v>
      </c>
      <c r="F17" s="45">
        <f t="shared" si="3"/>
        <v>119000</v>
      </c>
      <c r="G17" s="45">
        <f t="shared" si="3"/>
        <v>340200</v>
      </c>
      <c r="H17" s="167"/>
      <c r="J17" s="2" t="s">
        <v>42</v>
      </c>
    </row>
    <row r="18" spans="1:12" ht="19.5" customHeight="1" x14ac:dyDescent="0.25">
      <c r="A18" s="19" t="s">
        <v>23</v>
      </c>
      <c r="B18" s="123">
        <f t="shared" ref="B18:G18" si="4">B17/$G$17</f>
        <v>0.10728982951205174</v>
      </c>
      <c r="C18" s="123">
        <f t="shared" si="4"/>
        <v>0.15784832451499117</v>
      </c>
      <c r="D18" s="123">
        <f t="shared" si="4"/>
        <v>0.1440329218106996</v>
      </c>
      <c r="E18" s="123">
        <f t="shared" si="4"/>
        <v>0.24103468547912993</v>
      </c>
      <c r="F18" s="123">
        <f t="shared" si="4"/>
        <v>0.34979423868312759</v>
      </c>
      <c r="G18" s="123">
        <f t="shared" si="4"/>
        <v>1</v>
      </c>
      <c r="H18" s="168"/>
      <c r="J18" s="2" t="s">
        <v>43</v>
      </c>
    </row>
    <row r="19" spans="1:12" ht="19.5" customHeight="1" x14ac:dyDescent="0.25">
      <c r="J19" s="2" t="s">
        <v>44</v>
      </c>
    </row>
    <row r="20" spans="1:12" ht="19.5" customHeight="1" x14ac:dyDescent="0.25">
      <c r="J20" s="2" t="s">
        <v>45</v>
      </c>
    </row>
    <row r="21" spans="1:12" ht="19.5" customHeight="1" x14ac:dyDescent="0.25">
      <c r="J21" s="2" t="s">
        <v>46</v>
      </c>
    </row>
    <row r="22" spans="1:12" ht="19.5" customHeight="1" x14ac:dyDescent="0.25">
      <c r="J22" s="2" t="s">
        <v>47</v>
      </c>
    </row>
    <row r="24" spans="1:12" ht="19.5" customHeight="1" x14ac:dyDescent="0.25">
      <c r="I24" s="92" t="s">
        <v>48</v>
      </c>
      <c r="J24" s="376" t="s">
        <v>1381</v>
      </c>
      <c r="K24" s="376"/>
      <c r="L24" s="126"/>
    </row>
    <row r="25" spans="1:12" ht="19.5" customHeight="1" x14ac:dyDescent="0.25">
      <c r="I25" s="2"/>
      <c r="J25" s="2" t="s">
        <v>49</v>
      </c>
    </row>
    <row r="26" spans="1:12" ht="19.5" customHeight="1" x14ac:dyDescent="0.25">
      <c r="I26" s="2"/>
      <c r="J26" s="2" t="s">
        <v>1379</v>
      </c>
    </row>
    <row r="27" spans="1:12" ht="19.5" customHeight="1" x14ac:dyDescent="0.25">
      <c r="I27" s="2"/>
      <c r="J27" s="2" t="s">
        <v>1380</v>
      </c>
    </row>
    <row r="28" spans="1:12" ht="19.5" customHeight="1" x14ac:dyDescent="0.25">
      <c r="I28" s="2"/>
      <c r="J28" s="2" t="s">
        <v>50</v>
      </c>
    </row>
    <row r="30" spans="1:12" ht="19.5" customHeight="1" x14ac:dyDescent="0.25">
      <c r="I30" s="92" t="s">
        <v>51</v>
      </c>
      <c r="J30" s="2"/>
    </row>
    <row r="31" spans="1:12" ht="19.5" customHeight="1" x14ac:dyDescent="0.25">
      <c r="I31" s="2"/>
      <c r="J31" s="2" t="s">
        <v>53</v>
      </c>
    </row>
    <row r="32" spans="1:12" ht="19.5" customHeight="1" x14ac:dyDescent="0.25">
      <c r="J32" s="2" t="s">
        <v>54</v>
      </c>
    </row>
    <row r="34" spans="9:10" ht="19.5" customHeight="1" x14ac:dyDescent="0.25">
      <c r="I34" s="92" t="s">
        <v>52</v>
      </c>
      <c r="J34" s="2"/>
    </row>
    <row r="35" spans="9:10" x14ac:dyDescent="0.25">
      <c r="I35" s="2"/>
      <c r="J35" s="2" t="s">
        <v>55</v>
      </c>
    </row>
    <row r="38" spans="9:10" x14ac:dyDescent="0.25">
      <c r="I38" s="92" t="s">
        <v>1650</v>
      </c>
      <c r="J38" s="2"/>
    </row>
    <row r="39" spans="9:10" x14ac:dyDescent="0.25">
      <c r="I39" s="2"/>
      <c r="J39" s="2" t="s">
        <v>1649</v>
      </c>
    </row>
  </sheetData>
  <mergeCells count="2">
    <mergeCell ref="B2:G2"/>
    <mergeCell ref="J24:K24"/>
  </mergeCells>
  <conditionalFormatting sqref="A1:I1 A2 H2:XFD2 O6:XFD6 I9:I10 J15:XFD15 I7 J7:J11 A11:I11 A12:K12 L7:XFD13 K8:K11 L3:XFD5 A19:XFD22 A32:XFD32 J25:J26 I24:J24 A3:I5 J31 A36:XFD37 A34:H35 K34:XFD35 J5:K6 K4 J3 L24:XFD24 A6:H10 I27:J28 I30:J30 A24:H28 A30:H31 K25:XFD28 K30:XFD31 N1:XFD1 I16:XFD18 I14:XFD14 I13:K13 A13:G18 A40:XFD1048576 A38:H39 K38:XFD39">
    <cfRule type="expression" dxfId="943" priority="21">
      <formula>A1&lt;&gt;""</formula>
    </cfRule>
  </conditionalFormatting>
  <conditionalFormatting sqref="I6">
    <cfRule type="expression" dxfId="942" priority="20">
      <formula>I6&lt;&gt;""</formula>
    </cfRule>
  </conditionalFormatting>
  <conditionalFormatting sqref="I8">
    <cfRule type="expression" dxfId="941" priority="19">
      <formula>I8&lt;&gt;""</formula>
    </cfRule>
  </conditionalFormatting>
  <conditionalFormatting sqref="I15">
    <cfRule type="expression" dxfId="940" priority="18">
      <formula>I15&lt;&gt;""</formula>
    </cfRule>
  </conditionalFormatting>
  <conditionalFormatting sqref="I25:I26">
    <cfRule type="expression" dxfId="939" priority="17">
      <formula>I25&lt;&gt;""</formula>
    </cfRule>
  </conditionalFormatting>
  <conditionalFormatting sqref="I31">
    <cfRule type="expression" dxfId="938" priority="15">
      <formula>I31&lt;&gt;""</formula>
    </cfRule>
  </conditionalFormatting>
  <conditionalFormatting sqref="I34:J34 J35">
    <cfRule type="expression" dxfId="937" priority="14">
      <formula>I34&lt;&gt;""</formula>
    </cfRule>
  </conditionalFormatting>
  <conditionalFormatting sqref="I35">
    <cfRule type="expression" dxfId="936" priority="13">
      <formula>I35&lt;&gt;""</formula>
    </cfRule>
  </conditionalFormatting>
  <conditionalFormatting sqref="C5:E9">
    <cfRule type="cellIs" dxfId="935" priority="11" operator="lessThan">
      <formula>10000</formula>
    </cfRule>
    <cfRule type="cellIs" dxfId="934" priority="12" operator="greaterThan">
      <formula>20000</formula>
    </cfRule>
  </conditionalFormatting>
  <conditionalFormatting sqref="J1">
    <cfRule type="expression" dxfId="933" priority="9">
      <formula>J1&lt;&gt;""</formula>
    </cfRule>
  </conditionalFormatting>
  <conditionalFormatting sqref="J1">
    <cfRule type="expression" dxfId="932" priority="10">
      <formula>J1&lt;&gt;""</formula>
    </cfRule>
  </conditionalFormatting>
  <conditionalFormatting sqref="B14:F16">
    <cfRule type="cellIs" dxfId="931" priority="4" operator="lessThan">
      <formula>10000</formula>
    </cfRule>
    <cfRule type="cellIs" dxfId="930" priority="5" operator="greaterThan">
      <formula>20000</formula>
    </cfRule>
  </conditionalFormatting>
  <conditionalFormatting sqref="I38:J38 J39">
    <cfRule type="expression" dxfId="929" priority="3">
      <formula>I38&lt;&gt;""</formula>
    </cfRule>
  </conditionalFormatting>
  <conditionalFormatting sqref="I39">
    <cfRule type="expression" dxfId="928" priority="2">
      <formula>I39&lt;&gt;""</formula>
    </cfRule>
  </conditionalFormatting>
  <conditionalFormatting sqref="M1">
    <cfRule type="expression" dxfId="927" priority="1">
      <formula>M1&lt;&gt;""</formula>
    </cfRule>
  </conditionalFormatting>
  <hyperlinks>
    <hyperlink ref="A1" location="ACCUEIL!A1" display="Accueil" xr:uid="{5C06D379-8E68-4A9D-923A-C617FC5F6612}"/>
    <hyperlink ref="J1" location="ACCUEIL!A1" display="ACCUEIL" xr:uid="{56770F92-AECA-4169-9446-CA3E19D64743}"/>
    <hyperlink ref="K1" location="'Prise en main'!A1" display="SUJET" xr:uid="{EB36C824-0633-46BF-B0E5-A5EF0B7C3F76}"/>
    <hyperlink ref="M1" r:id="rId1" xr:uid="{F8F6AACE-7AE3-491D-931B-ED04B2D0B177}"/>
  </hyperlinks>
  <pageMargins left="0.7" right="0.7" top="0.75" bottom="0.75" header="0.3" footer="0.3"/>
  <pageSetup paperSize="9" orientation="portrait" verticalDpi="0"/>
  <extLst>
    <ext xmlns:x14="http://schemas.microsoft.com/office/spreadsheetml/2009/9/main" uri="{05C60535-1F16-4fd2-B633-F4F36F0B64E0}">
      <x14:sparklineGroups xmlns:xm="http://schemas.microsoft.com/office/excel/2006/main">
        <x14:sparklineGroup displayEmptyCellsAs="gap" xr2:uid="{0E51F88C-E04F-4182-A527-591A8B2C901D}">
          <x14:colorSeries rgb="FF376092"/>
          <x14:colorNegative rgb="FFD00000"/>
          <x14:colorAxis rgb="FF000000"/>
          <x14:colorMarkers rgb="FFD00000"/>
          <x14:colorFirst rgb="FFD00000"/>
          <x14:colorLast rgb="FFD00000"/>
          <x14:colorHigh rgb="FFD00000"/>
          <x14:colorLow rgb="FFD00000"/>
          <x14:sparklines>
            <x14:sparkline>
              <xm:f>'Prise en main Corr'!C5:E5</xm:f>
              <xm:sqref>H5</xm:sqref>
            </x14:sparkline>
            <x14:sparkline>
              <xm:f>'Prise en main Corr'!C6:E6</xm:f>
              <xm:sqref>H6</xm:sqref>
            </x14:sparkline>
            <x14:sparkline>
              <xm:f>'Prise en main Corr'!C7:E7</xm:f>
              <xm:sqref>H7</xm:sqref>
            </x14:sparkline>
            <x14:sparkline>
              <xm:f>'Prise en main Corr'!C8:E8</xm:f>
              <xm:sqref>H8</xm:sqref>
            </x14:sparkline>
            <x14:sparkline>
              <xm:f>'Prise en main Corr'!C9:E9</xm:f>
              <xm:sqref>H9</xm:sqref>
            </x14:sparkline>
            <x14:sparkline>
              <xm:f>'Prise en main Corr'!C10:E10</xm:f>
              <xm:sqref>H10</xm:sqref>
            </x14:sparkline>
          </x14:sparklines>
        </x14:sparklineGroup>
      </x14:sparklineGroup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sheetPr>
  <dimension ref="A1:ACS1300"/>
  <sheetViews>
    <sheetView showGridLines="0" workbookViewId="0">
      <selection activeCell="H1" sqref="H1"/>
    </sheetView>
  </sheetViews>
  <sheetFormatPr baseColWidth="10" defaultColWidth="11.42578125" defaultRowHeight="15" x14ac:dyDescent="0.25"/>
  <cols>
    <col min="1" max="1" width="7" bestFit="1" customWidth="1"/>
    <col min="2" max="2" width="10.42578125" bestFit="1" customWidth="1"/>
    <col min="3" max="3" width="15.28515625" bestFit="1" customWidth="1"/>
    <col min="4" max="4" width="32.28515625" bestFit="1" customWidth="1"/>
    <col min="5" max="5" width="14.42578125" bestFit="1" customWidth="1"/>
    <col min="6" max="6" width="5.7109375" bestFit="1" customWidth="1"/>
    <col min="7" max="7" width="11.85546875" bestFit="1" customWidth="1"/>
    <col min="8" max="8" width="12.28515625" bestFit="1" customWidth="1"/>
    <col min="9" max="9" width="15.28515625" bestFit="1" customWidth="1"/>
    <col min="10" max="10" width="21.28515625" style="1" bestFit="1" customWidth="1"/>
    <col min="11" max="11" width="16.85546875" style="1" customWidth="1"/>
    <col min="12" max="12" width="11.42578125" style="1"/>
    <col min="13" max="13" width="21" style="148" bestFit="1" customWidth="1"/>
    <col min="14" max="14" width="16.28515625" style="1" bestFit="1" customWidth="1"/>
    <col min="15" max="27" width="11.85546875" style="1" bestFit="1" customWidth="1"/>
    <col min="28" max="38" width="11.42578125" style="126"/>
    <col min="39" max="40" width="11.85546875" style="1" bestFit="1" customWidth="1"/>
    <col min="41" max="772" width="11.85546875" bestFit="1" customWidth="1"/>
    <col min="773" max="773" width="14" bestFit="1" customWidth="1"/>
  </cols>
  <sheetData>
    <row r="1" spans="1:773" s="1" customFormat="1" ht="42.75" customHeight="1" x14ac:dyDescent="0.25">
      <c r="H1" s="136" t="s">
        <v>16</v>
      </c>
      <c r="I1" s="141" t="s">
        <v>1687</v>
      </c>
      <c r="J1" s="152" t="s">
        <v>1474</v>
      </c>
      <c r="K1" s="180" t="s">
        <v>1719</v>
      </c>
      <c r="M1" s="147"/>
      <c r="AB1" s="179" t="s">
        <v>1538</v>
      </c>
      <c r="AC1" s="423" t="s">
        <v>1474</v>
      </c>
      <c r="AD1" s="423"/>
      <c r="AE1" s="423"/>
      <c r="AF1" s="423"/>
      <c r="AG1" s="423"/>
      <c r="AH1" s="423"/>
      <c r="AI1" s="423"/>
      <c r="AJ1" s="126"/>
      <c r="AK1" s="126"/>
      <c r="AL1" s="126"/>
    </row>
    <row r="2" spans="1:773" s="1" customFormat="1" ht="30.75" customHeight="1" x14ac:dyDescent="0.25">
      <c r="B2" s="392" t="s">
        <v>1083</v>
      </c>
      <c r="C2" s="392"/>
      <c r="D2" s="392"/>
      <c r="E2" s="392"/>
      <c r="F2" s="392"/>
      <c r="J2" s="158" t="s">
        <v>1722</v>
      </c>
      <c r="M2" s="148" t="s">
        <v>1559</v>
      </c>
      <c r="AB2" s="126"/>
      <c r="AC2" s="126"/>
      <c r="AD2" s="126"/>
      <c r="AE2" s="126"/>
      <c r="AF2" s="126"/>
      <c r="AG2" s="126"/>
      <c r="AH2" s="126"/>
      <c r="AI2" s="126"/>
      <c r="AJ2" s="126"/>
      <c r="AK2" s="126"/>
      <c r="AL2" s="126"/>
    </row>
    <row r="3" spans="1:773" s="1" customFormat="1" x14ac:dyDescent="0.25">
      <c r="B3" s="392"/>
      <c r="C3" s="392"/>
      <c r="D3" s="392"/>
      <c r="E3" s="392"/>
      <c r="F3" s="392"/>
      <c r="M3" s="59" t="s">
        <v>1084</v>
      </c>
      <c r="N3" t="s">
        <v>1086</v>
      </c>
      <c r="O3"/>
      <c r="AB3" s="126"/>
      <c r="AC3" s="126"/>
      <c r="AD3" s="126"/>
      <c r="AE3" s="126"/>
      <c r="AF3" s="126"/>
      <c r="AG3" s="126"/>
      <c r="AH3" s="126"/>
      <c r="AI3" s="126"/>
      <c r="AJ3" s="126"/>
      <c r="AK3" s="126"/>
      <c r="AL3" s="126"/>
    </row>
    <row r="4" spans="1:773" s="1" customFormat="1" x14ac:dyDescent="0.25">
      <c r="B4" s="58" t="s">
        <v>1080</v>
      </c>
      <c r="C4" s="56"/>
      <c r="D4" s="56"/>
      <c r="M4" s="60" t="s">
        <v>408</v>
      </c>
      <c r="N4">
        <v>510</v>
      </c>
      <c r="O4"/>
      <c r="AB4" s="153"/>
      <c r="AC4" s="153"/>
      <c r="AD4" s="153"/>
      <c r="AE4" s="153"/>
      <c r="AF4" s="153"/>
      <c r="AG4" s="153"/>
      <c r="AH4" s="153"/>
      <c r="AI4" s="153"/>
      <c r="AJ4" s="153"/>
      <c r="AK4" s="153"/>
      <c r="AL4" s="153"/>
    </row>
    <row r="5" spans="1:773" s="1" customFormat="1" ht="21" x14ac:dyDescent="0.35">
      <c r="B5" s="426" t="s">
        <v>1081</v>
      </c>
      <c r="C5" s="426"/>
      <c r="D5" s="426"/>
      <c r="M5" s="60" t="s">
        <v>454</v>
      </c>
      <c r="N5">
        <v>210</v>
      </c>
      <c r="O5"/>
      <c r="AB5" s="153"/>
      <c r="AC5" s="424" t="s">
        <v>1530</v>
      </c>
      <c r="AD5" s="424"/>
      <c r="AE5" s="424"/>
      <c r="AF5" s="424"/>
      <c r="AG5" s="424"/>
      <c r="AH5" s="424"/>
      <c r="AI5" s="424"/>
      <c r="AJ5" s="153"/>
      <c r="AK5" s="153"/>
      <c r="AL5" s="153"/>
    </row>
    <row r="6" spans="1:773" s="1" customFormat="1" x14ac:dyDescent="0.25">
      <c r="B6" s="426" t="s">
        <v>1082</v>
      </c>
      <c r="C6" s="426"/>
      <c r="D6" s="426"/>
      <c r="M6" s="60" t="s">
        <v>413</v>
      </c>
      <c r="N6">
        <v>564</v>
      </c>
      <c r="O6"/>
      <c r="AB6" s="153"/>
      <c r="AC6" s="153"/>
      <c r="AD6" s="153"/>
      <c r="AE6" s="153"/>
      <c r="AF6" s="153"/>
      <c r="AG6" s="153"/>
      <c r="AH6" s="153"/>
      <c r="AI6" s="153"/>
      <c r="AJ6" s="153"/>
      <c r="AK6" s="153"/>
      <c r="AL6" s="153"/>
    </row>
    <row r="7" spans="1:773" s="1" customFormat="1" x14ac:dyDescent="0.25">
      <c r="B7" s="426"/>
      <c r="C7" s="426"/>
      <c r="D7" s="426"/>
      <c r="M7" s="60" t="s">
        <v>1087</v>
      </c>
      <c r="N7">
        <v>1284</v>
      </c>
      <c r="O7"/>
      <c r="AB7" s="153"/>
      <c r="AC7" s="405" t="s">
        <v>1531</v>
      </c>
      <c r="AD7" s="405"/>
      <c r="AE7" s="405"/>
      <c r="AF7" s="405"/>
      <c r="AG7" s="405"/>
      <c r="AH7" s="405"/>
      <c r="AI7" s="144"/>
      <c r="AJ7" s="153"/>
      <c r="AK7" s="153"/>
      <c r="AL7" s="153"/>
    </row>
    <row r="8" spans="1:773" s="1" customFormat="1" x14ac:dyDescent="0.25">
      <c r="B8" s="426"/>
      <c r="C8" s="426"/>
      <c r="D8" s="426"/>
      <c r="M8"/>
      <c r="N8"/>
      <c r="O8"/>
      <c r="AB8" s="153"/>
      <c r="AC8" s="405"/>
      <c r="AD8" s="405"/>
      <c r="AE8" s="405"/>
      <c r="AF8" s="405"/>
      <c r="AG8" s="405"/>
      <c r="AH8" s="405"/>
      <c r="AI8" s="144"/>
      <c r="AJ8" s="153"/>
      <c r="AK8" s="153"/>
      <c r="AL8" s="153"/>
    </row>
    <row r="9" spans="1:773" s="1" customFormat="1" x14ac:dyDescent="0.25">
      <c r="B9" s="426"/>
      <c r="C9" s="426"/>
      <c r="D9" s="426"/>
      <c r="M9"/>
      <c r="N9"/>
      <c r="O9"/>
      <c r="AB9" s="153"/>
      <c r="AC9" s="153"/>
      <c r="AD9" s="153"/>
      <c r="AE9" s="153"/>
      <c r="AF9" s="153"/>
      <c r="AG9" s="153"/>
      <c r="AH9" s="153"/>
      <c r="AI9" s="153"/>
      <c r="AJ9" s="153"/>
      <c r="AK9" s="153"/>
      <c r="AL9" s="153"/>
    </row>
    <row r="10" spans="1:773" s="1" customFormat="1" x14ac:dyDescent="0.25">
      <c r="B10" s="426"/>
      <c r="C10" s="426"/>
      <c r="D10" s="426"/>
      <c r="M10"/>
      <c r="N10"/>
      <c r="O10"/>
      <c r="AB10" s="153"/>
      <c r="AC10" s="382" t="s">
        <v>1533</v>
      </c>
      <c r="AD10" s="382"/>
      <c r="AE10" s="382"/>
      <c r="AF10" s="382"/>
      <c r="AG10" s="382"/>
      <c r="AH10" s="153"/>
      <c r="AI10" s="153"/>
      <c r="AJ10" s="153"/>
      <c r="AK10" s="153"/>
      <c r="AL10" s="153"/>
    </row>
    <row r="11" spans="1:773" s="1" customFormat="1" x14ac:dyDescent="0.25">
      <c r="B11" s="426"/>
      <c r="C11" s="426"/>
      <c r="D11" s="426"/>
      <c r="E11" s="57"/>
      <c r="M11"/>
      <c r="N11"/>
      <c r="O11"/>
      <c r="AB11" s="126"/>
      <c r="AC11" s="126"/>
      <c r="AD11" s="126"/>
      <c r="AE11" s="126"/>
      <c r="AF11" s="126"/>
      <c r="AG11" s="126"/>
      <c r="AH11" s="126"/>
      <c r="AI11" s="126"/>
      <c r="AJ11" s="126"/>
      <c r="AK11" s="126"/>
      <c r="AL11" s="126"/>
    </row>
    <row r="12" spans="1:773" s="1" customFormat="1" x14ac:dyDescent="0.25">
      <c r="M12" s="59" t="s">
        <v>1084</v>
      </c>
      <c r="N12" t="s">
        <v>1088</v>
      </c>
      <c r="O12"/>
      <c r="P12"/>
      <c r="Q12"/>
      <c r="R12"/>
      <c r="S12"/>
      <c r="T12"/>
      <c r="U12"/>
      <c r="V12"/>
      <c r="W12"/>
      <c r="X12"/>
      <c r="Y12"/>
      <c r="Z12"/>
      <c r="AA12"/>
      <c r="AB12" s="126"/>
      <c r="AC12" s="381" t="s">
        <v>1532</v>
      </c>
      <c r="AD12" s="381"/>
      <c r="AE12" s="126"/>
      <c r="AF12" s="126"/>
      <c r="AG12" s="126"/>
      <c r="AH12" s="126"/>
      <c r="AI12" s="126"/>
      <c r="AJ12" s="126"/>
      <c r="AK12" s="126"/>
      <c r="AL12" s="126"/>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row>
    <row r="13" spans="1:773" s="1" customFormat="1" x14ac:dyDescent="0.25">
      <c r="M13" s="60" t="s">
        <v>408</v>
      </c>
      <c r="N13" s="61">
        <v>12595152</v>
      </c>
      <c r="O13"/>
      <c r="P13"/>
      <c r="Q13"/>
      <c r="R13"/>
      <c r="S13"/>
      <c r="T13"/>
      <c r="U13"/>
      <c r="V13"/>
      <c r="W13"/>
      <c r="X13"/>
      <c r="Y13"/>
      <c r="Z13"/>
      <c r="AA13"/>
      <c r="AB13" s="126"/>
      <c r="AC13" s="126"/>
      <c r="AD13" s="126"/>
      <c r="AE13" s="126"/>
      <c r="AF13" s="126"/>
      <c r="AG13" s="126"/>
      <c r="AH13" s="126"/>
      <c r="AI13" s="126"/>
      <c r="AJ13" s="126"/>
      <c r="AK13" s="126"/>
      <c r="AL13" s="126"/>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row>
    <row r="14" spans="1:773" s="1" customFormat="1" x14ac:dyDescent="0.25">
      <c r="M14" s="60" t="s">
        <v>454</v>
      </c>
      <c r="N14" s="61">
        <v>5241408</v>
      </c>
      <c r="O14"/>
      <c r="P14"/>
      <c r="Q14"/>
      <c r="R14"/>
      <c r="S14"/>
      <c r="T14"/>
      <c r="U14"/>
      <c r="V14"/>
      <c r="W14"/>
      <c r="X14"/>
      <c r="Y14"/>
      <c r="Z14"/>
      <c r="AA14"/>
      <c r="AB14" s="126"/>
      <c r="AC14" s="1" t="s">
        <v>1534</v>
      </c>
      <c r="AG14" s="126"/>
      <c r="AH14" s="126"/>
      <c r="AI14" s="126"/>
      <c r="AJ14" s="126"/>
      <c r="AK14" s="126"/>
      <c r="AL14" s="126"/>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row>
    <row r="15" spans="1:773" s="1" customFormat="1" ht="15.75" thickBot="1" x14ac:dyDescent="0.3">
      <c r="M15" s="60" t="s">
        <v>413</v>
      </c>
      <c r="N15" s="61">
        <v>14039460</v>
      </c>
      <c r="O15"/>
      <c r="P15"/>
      <c r="Q15"/>
      <c r="R15"/>
      <c r="S15"/>
      <c r="T15"/>
      <c r="U15"/>
      <c r="V15"/>
      <c r="W15"/>
      <c r="X15"/>
      <c r="Y15"/>
      <c r="Z15"/>
      <c r="AA15"/>
      <c r="AB15" s="126"/>
      <c r="AC15" s="126"/>
      <c r="AD15" s="126"/>
      <c r="AE15" s="126"/>
      <c r="AF15" s="126"/>
      <c r="AG15" s="126"/>
      <c r="AH15" s="126"/>
      <c r="AI15" s="126"/>
      <c r="AJ15" s="126"/>
      <c r="AK15" s="126"/>
      <c r="AL15" s="126"/>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row>
    <row r="16" spans="1:773" x14ac:dyDescent="0.25">
      <c r="A16" s="25" t="s">
        <v>399</v>
      </c>
      <c r="B16" s="26" t="s">
        <v>400</v>
      </c>
      <c r="C16" s="27" t="s">
        <v>401</v>
      </c>
      <c r="D16" s="25" t="s">
        <v>402</v>
      </c>
      <c r="E16" s="183" t="s">
        <v>1068</v>
      </c>
      <c r="F16" s="26" t="s">
        <v>403</v>
      </c>
      <c r="G16" s="27" t="s">
        <v>404</v>
      </c>
      <c r="H16" s="25" t="s">
        <v>405</v>
      </c>
      <c r="I16" s="26" t="s">
        <v>406</v>
      </c>
      <c r="J16" s="27" t="s">
        <v>407</v>
      </c>
      <c r="M16" s="60" t="s">
        <v>1087</v>
      </c>
      <c r="N16">
        <v>31876020</v>
      </c>
      <c r="O16"/>
      <c r="P16"/>
      <c r="Q16"/>
      <c r="R16"/>
      <c r="S16"/>
      <c r="T16"/>
      <c r="U16"/>
      <c r="V16"/>
      <c r="W16"/>
      <c r="X16"/>
      <c r="Y16"/>
      <c r="Z16"/>
      <c r="AA16"/>
      <c r="AC16" s="1" t="s">
        <v>1537</v>
      </c>
      <c r="AD16" s="1"/>
      <c r="AE16" s="1"/>
      <c r="AF16" s="1"/>
      <c r="AG16" s="1"/>
      <c r="AH16" s="1"/>
      <c r="AM16"/>
      <c r="AN16"/>
    </row>
    <row r="17" spans="1:40" x14ac:dyDescent="0.25">
      <c r="A17" s="5" t="s">
        <v>408</v>
      </c>
      <c r="B17" s="5" t="s">
        <v>409</v>
      </c>
      <c r="C17" s="5" t="s">
        <v>410</v>
      </c>
      <c r="D17" s="5" t="s">
        <v>411</v>
      </c>
      <c r="E17" s="184">
        <f ca="1">RANDBETWEEN(1500,2600)*12</f>
        <v>28032</v>
      </c>
      <c r="F17" s="5">
        <v>62</v>
      </c>
      <c r="G17" s="50">
        <v>20658</v>
      </c>
      <c r="H17" s="5">
        <v>351222</v>
      </c>
      <c r="I17" s="50">
        <v>28102</v>
      </c>
      <c r="J17" s="5" t="s">
        <v>412</v>
      </c>
      <c r="M17"/>
      <c r="N17"/>
      <c r="O17"/>
      <c r="P17"/>
      <c r="Q17"/>
      <c r="R17"/>
      <c r="S17"/>
      <c r="T17"/>
      <c r="U17"/>
      <c r="V17"/>
      <c r="W17"/>
      <c r="X17"/>
      <c r="Y17"/>
      <c r="Z17"/>
      <c r="AA17"/>
      <c r="AM17"/>
      <c r="AN17"/>
    </row>
    <row r="18" spans="1:40" x14ac:dyDescent="0.25">
      <c r="A18" s="5" t="s">
        <v>413</v>
      </c>
      <c r="B18" s="5" t="s">
        <v>414</v>
      </c>
      <c r="C18" s="5" t="s">
        <v>415</v>
      </c>
      <c r="D18" s="5" t="s">
        <v>416</v>
      </c>
      <c r="E18" s="184">
        <f t="shared" ref="E18:E81" ca="1" si="0">RANDBETWEEN(1500,2600)*12</f>
        <v>19632</v>
      </c>
      <c r="F18" s="5">
        <v>65</v>
      </c>
      <c r="G18" s="50">
        <v>19522</v>
      </c>
      <c r="H18" s="5">
        <v>350855</v>
      </c>
      <c r="I18" s="50">
        <v>28025</v>
      </c>
      <c r="J18" s="5" t="s">
        <v>417</v>
      </c>
      <c r="M18"/>
      <c r="N18"/>
      <c r="O18"/>
      <c r="AC18" s="420" t="s">
        <v>1536</v>
      </c>
      <c r="AD18" s="420"/>
      <c r="AE18" s="420"/>
      <c r="AF18" s="420"/>
      <c r="AG18" s="420"/>
      <c r="AH18" s="420"/>
      <c r="AI18" s="420"/>
    </row>
    <row r="19" spans="1:40" x14ac:dyDescent="0.25">
      <c r="A19" s="5" t="s">
        <v>408</v>
      </c>
      <c r="B19" s="5" t="s">
        <v>418</v>
      </c>
      <c r="C19" s="5" t="s">
        <v>419</v>
      </c>
      <c r="D19" s="5" t="s">
        <v>420</v>
      </c>
      <c r="E19" s="184">
        <f t="shared" ca="1" si="0"/>
        <v>27924</v>
      </c>
      <c r="F19" s="5">
        <v>63</v>
      </c>
      <c r="G19" s="50">
        <v>20212</v>
      </c>
      <c r="H19" s="5">
        <v>351350</v>
      </c>
      <c r="I19" s="50">
        <v>27800</v>
      </c>
      <c r="J19" s="5" t="s">
        <v>421</v>
      </c>
      <c r="M19"/>
      <c r="N19"/>
      <c r="O19"/>
      <c r="AC19" s="420"/>
      <c r="AD19" s="420"/>
      <c r="AE19" s="420"/>
      <c r="AF19" s="420"/>
      <c r="AG19" s="420"/>
      <c r="AH19" s="420"/>
      <c r="AI19" s="420"/>
    </row>
    <row r="20" spans="1:40" x14ac:dyDescent="0.25">
      <c r="A20" s="5" t="s">
        <v>408</v>
      </c>
      <c r="B20" s="5" t="s">
        <v>185</v>
      </c>
      <c r="C20" s="5" t="s">
        <v>185</v>
      </c>
      <c r="D20" s="5" t="s">
        <v>422</v>
      </c>
      <c r="E20" s="184">
        <f t="shared" ca="1" si="0"/>
        <v>27240</v>
      </c>
      <c r="F20" s="5">
        <v>60</v>
      </c>
      <c r="G20" s="50">
        <v>21179</v>
      </c>
      <c r="H20" s="5">
        <v>350054</v>
      </c>
      <c r="I20" s="50">
        <v>27915</v>
      </c>
      <c r="J20" s="5" t="s">
        <v>412</v>
      </c>
      <c r="M20"/>
      <c r="N20"/>
      <c r="O20"/>
      <c r="AC20" s="420"/>
      <c r="AD20" s="420"/>
      <c r="AE20" s="420"/>
      <c r="AF20" s="420"/>
      <c r="AG20" s="420"/>
      <c r="AH20" s="420"/>
      <c r="AI20" s="420"/>
    </row>
    <row r="21" spans="1:40" x14ac:dyDescent="0.25">
      <c r="A21" s="5" t="s">
        <v>413</v>
      </c>
      <c r="B21" s="5" t="s">
        <v>423</v>
      </c>
      <c r="C21" s="5" t="s">
        <v>424</v>
      </c>
      <c r="D21" s="5" t="s">
        <v>425</v>
      </c>
      <c r="E21" s="184">
        <f t="shared" ca="1" si="0"/>
        <v>24396</v>
      </c>
      <c r="F21" s="5">
        <v>64</v>
      </c>
      <c r="G21" s="50">
        <v>19917</v>
      </c>
      <c r="H21" s="5">
        <v>350127</v>
      </c>
      <c r="I21" s="50">
        <v>27897</v>
      </c>
      <c r="J21" s="5" t="s">
        <v>417</v>
      </c>
      <c r="M21" s="59" t="s">
        <v>1084</v>
      </c>
      <c r="N21" t="s">
        <v>1086</v>
      </c>
      <c r="O21"/>
    </row>
    <row r="22" spans="1:40" x14ac:dyDescent="0.25">
      <c r="A22" s="5" t="s">
        <v>413</v>
      </c>
      <c r="B22" s="5" t="s">
        <v>426</v>
      </c>
      <c r="C22" s="5" t="s">
        <v>427</v>
      </c>
      <c r="D22" s="5" t="s">
        <v>428</v>
      </c>
      <c r="E22" s="184">
        <f t="shared" ca="1" si="0"/>
        <v>27480</v>
      </c>
      <c r="F22" s="5">
        <v>64</v>
      </c>
      <c r="G22" s="50">
        <v>19786</v>
      </c>
      <c r="H22" s="5">
        <v>560195</v>
      </c>
      <c r="I22" s="50">
        <v>27914</v>
      </c>
      <c r="J22" s="5" t="s">
        <v>421</v>
      </c>
      <c r="M22" s="185" t="s">
        <v>1089</v>
      </c>
      <c r="N22" s="81">
        <v>13</v>
      </c>
      <c r="O22"/>
      <c r="AC22" s="1" t="s">
        <v>1535</v>
      </c>
      <c r="AD22" s="1"/>
      <c r="AE22" s="1"/>
    </row>
    <row r="23" spans="1:40" x14ac:dyDescent="0.25">
      <c r="A23" s="5" t="s">
        <v>413</v>
      </c>
      <c r="B23" s="5" t="s">
        <v>429</v>
      </c>
      <c r="C23" s="5" t="s">
        <v>430</v>
      </c>
      <c r="D23" s="5" t="s">
        <v>416</v>
      </c>
      <c r="E23" s="184">
        <f t="shared" ca="1" si="0"/>
        <v>29832</v>
      </c>
      <c r="F23" s="5">
        <v>62</v>
      </c>
      <c r="G23" s="50">
        <v>20373</v>
      </c>
      <c r="H23" s="5">
        <v>350521</v>
      </c>
      <c r="I23" s="50">
        <v>27885</v>
      </c>
      <c r="J23" s="5" t="s">
        <v>412</v>
      </c>
      <c r="M23" s="185" t="s">
        <v>1090</v>
      </c>
      <c r="N23" s="81">
        <v>27</v>
      </c>
      <c r="O23"/>
    </row>
    <row r="24" spans="1:40" x14ac:dyDescent="0.25">
      <c r="A24" s="5" t="s">
        <v>413</v>
      </c>
      <c r="B24" s="5" t="s">
        <v>431</v>
      </c>
      <c r="C24" s="5" t="s">
        <v>432</v>
      </c>
      <c r="D24" s="5" t="s">
        <v>433</v>
      </c>
      <c r="E24" s="184">
        <f t="shared" ca="1" si="0"/>
        <v>19716</v>
      </c>
      <c r="F24" s="5">
        <v>63</v>
      </c>
      <c r="G24" s="50">
        <v>20287</v>
      </c>
      <c r="H24" s="5">
        <v>560196</v>
      </c>
      <c r="I24" s="50">
        <v>28104</v>
      </c>
      <c r="J24" s="5" t="s">
        <v>417</v>
      </c>
      <c r="M24" s="185" t="s">
        <v>1091</v>
      </c>
      <c r="N24" s="81">
        <v>37</v>
      </c>
      <c r="O24"/>
    </row>
    <row r="25" spans="1:40" x14ac:dyDescent="0.25">
      <c r="A25" s="5" t="s">
        <v>413</v>
      </c>
      <c r="B25" s="5" t="s">
        <v>434</v>
      </c>
      <c r="C25" s="5" t="s">
        <v>435</v>
      </c>
      <c r="D25" s="5" t="s">
        <v>436</v>
      </c>
      <c r="E25" s="184">
        <f t="shared" ca="1" si="0"/>
        <v>25272</v>
      </c>
      <c r="F25" s="5">
        <v>62</v>
      </c>
      <c r="G25" s="50">
        <v>20720</v>
      </c>
      <c r="H25" s="5">
        <v>560194</v>
      </c>
      <c r="I25" s="50">
        <v>27767</v>
      </c>
      <c r="J25" s="5" t="s">
        <v>421</v>
      </c>
      <c r="M25" s="185" t="s">
        <v>1092</v>
      </c>
      <c r="N25" s="81">
        <v>29</v>
      </c>
      <c r="O25"/>
    </row>
    <row r="26" spans="1:40" x14ac:dyDescent="0.25">
      <c r="A26" s="5" t="s">
        <v>413</v>
      </c>
      <c r="B26" s="5" t="s">
        <v>437</v>
      </c>
      <c r="C26" s="5" t="s">
        <v>438</v>
      </c>
      <c r="D26" s="5" t="s">
        <v>439</v>
      </c>
      <c r="E26" s="184">
        <f t="shared" ca="1" si="0"/>
        <v>21960</v>
      </c>
      <c r="F26" s="5">
        <v>63</v>
      </c>
      <c r="G26" s="50">
        <v>20182</v>
      </c>
      <c r="H26" s="5">
        <v>350060</v>
      </c>
      <c r="I26" s="50">
        <v>27902</v>
      </c>
      <c r="J26" s="5" t="s">
        <v>412</v>
      </c>
      <c r="M26" s="185" t="s">
        <v>1093</v>
      </c>
      <c r="N26" s="81">
        <v>30</v>
      </c>
      <c r="O26"/>
    </row>
    <row r="27" spans="1:40" x14ac:dyDescent="0.25">
      <c r="A27" s="5" t="s">
        <v>413</v>
      </c>
      <c r="B27" s="5" t="s">
        <v>440</v>
      </c>
      <c r="C27" s="5" t="s">
        <v>441</v>
      </c>
      <c r="D27" s="5" t="s">
        <v>442</v>
      </c>
      <c r="E27" s="184">
        <f t="shared" ca="1" si="0"/>
        <v>24072</v>
      </c>
      <c r="F27" s="5">
        <v>61</v>
      </c>
      <c r="G27" s="50">
        <v>20815</v>
      </c>
      <c r="H27" s="5">
        <v>350165</v>
      </c>
      <c r="I27" s="50">
        <v>27923</v>
      </c>
      <c r="J27" s="5" t="s">
        <v>417</v>
      </c>
      <c r="M27" s="185" t="s">
        <v>1094</v>
      </c>
      <c r="N27" s="81">
        <v>66</v>
      </c>
      <c r="O27"/>
    </row>
    <row r="28" spans="1:40" x14ac:dyDescent="0.25">
      <c r="A28" s="5" t="s">
        <v>408</v>
      </c>
      <c r="B28" s="5" t="s">
        <v>443</v>
      </c>
      <c r="C28" s="5" t="s">
        <v>444</v>
      </c>
      <c r="D28" s="5" t="s">
        <v>445</v>
      </c>
      <c r="E28" s="184">
        <f t="shared" ca="1" si="0"/>
        <v>30900</v>
      </c>
      <c r="F28" s="5">
        <v>62</v>
      </c>
      <c r="G28" s="50">
        <v>20404</v>
      </c>
      <c r="H28" s="5">
        <v>350695</v>
      </c>
      <c r="I28" s="50">
        <v>27883</v>
      </c>
      <c r="J28" s="5" t="s">
        <v>421</v>
      </c>
      <c r="M28" s="185" t="s">
        <v>1095</v>
      </c>
      <c r="N28" s="81">
        <v>92</v>
      </c>
      <c r="O28"/>
    </row>
    <row r="29" spans="1:40" x14ac:dyDescent="0.25">
      <c r="A29" s="5" t="s">
        <v>413</v>
      </c>
      <c r="B29" s="5" t="s">
        <v>446</v>
      </c>
      <c r="C29" s="5" t="s">
        <v>432</v>
      </c>
      <c r="D29" s="5" t="s">
        <v>447</v>
      </c>
      <c r="E29" s="184">
        <f t="shared" ca="1" si="0"/>
        <v>22668</v>
      </c>
      <c r="F29" s="5">
        <v>61</v>
      </c>
      <c r="G29" s="50">
        <v>20785</v>
      </c>
      <c r="H29" s="5">
        <v>350635</v>
      </c>
      <c r="I29" s="50">
        <v>28119</v>
      </c>
      <c r="J29" s="5" t="s">
        <v>412</v>
      </c>
      <c r="M29" s="185" t="s">
        <v>1096</v>
      </c>
      <c r="N29" s="81">
        <v>66</v>
      </c>
      <c r="O29"/>
    </row>
    <row r="30" spans="1:40" x14ac:dyDescent="0.25">
      <c r="A30" s="5" t="s">
        <v>408</v>
      </c>
      <c r="B30" s="5" t="s">
        <v>448</v>
      </c>
      <c r="C30" s="5" t="s">
        <v>419</v>
      </c>
      <c r="D30" s="5" t="s">
        <v>449</v>
      </c>
      <c r="E30" s="184">
        <f t="shared" ca="1" si="0"/>
        <v>29604</v>
      </c>
      <c r="F30" s="5">
        <v>62</v>
      </c>
      <c r="G30" s="50">
        <v>20543</v>
      </c>
      <c r="H30" s="5">
        <v>350355</v>
      </c>
      <c r="I30" s="50">
        <v>28318</v>
      </c>
      <c r="J30" s="5" t="s">
        <v>412</v>
      </c>
      <c r="M30" s="185" t="s">
        <v>1097</v>
      </c>
      <c r="N30" s="81">
        <v>34</v>
      </c>
      <c r="O30"/>
    </row>
    <row r="31" spans="1:40" x14ac:dyDescent="0.25">
      <c r="A31" s="5" t="s">
        <v>408</v>
      </c>
      <c r="B31" s="5" t="s">
        <v>450</v>
      </c>
      <c r="C31" s="5" t="s">
        <v>451</v>
      </c>
      <c r="D31" s="5" t="s">
        <v>445</v>
      </c>
      <c r="E31" s="184">
        <f t="shared" ca="1" si="0"/>
        <v>21360</v>
      </c>
      <c r="F31" s="5">
        <v>61</v>
      </c>
      <c r="G31" s="50">
        <v>20797</v>
      </c>
      <c r="H31" s="5">
        <v>560225</v>
      </c>
      <c r="I31" s="50">
        <v>28187</v>
      </c>
      <c r="J31" s="5" t="s">
        <v>417</v>
      </c>
      <c r="M31" s="185" t="s">
        <v>1098</v>
      </c>
      <c r="N31" s="81">
        <v>24</v>
      </c>
      <c r="O31"/>
    </row>
    <row r="32" spans="1:40" x14ac:dyDescent="0.25">
      <c r="A32" s="5" t="s">
        <v>408</v>
      </c>
      <c r="B32" s="5" t="s">
        <v>452</v>
      </c>
      <c r="C32" s="5" t="s">
        <v>453</v>
      </c>
      <c r="D32" s="5" t="s">
        <v>439</v>
      </c>
      <c r="E32" s="184">
        <f t="shared" ca="1" si="0"/>
        <v>29796</v>
      </c>
      <c r="F32" s="5">
        <v>61</v>
      </c>
      <c r="G32" s="50">
        <v>21085</v>
      </c>
      <c r="H32" s="5">
        <v>350955</v>
      </c>
      <c r="I32" s="50">
        <v>28409</v>
      </c>
      <c r="J32" s="5" t="s">
        <v>421</v>
      </c>
      <c r="M32" s="185" t="s">
        <v>1099</v>
      </c>
      <c r="N32" s="81">
        <v>36</v>
      </c>
      <c r="O32"/>
    </row>
    <row r="33" spans="1:36" x14ac:dyDescent="0.25">
      <c r="A33" s="5" t="s">
        <v>454</v>
      </c>
      <c r="B33" s="5" t="s">
        <v>455</v>
      </c>
      <c r="C33" s="5" t="s">
        <v>456</v>
      </c>
      <c r="D33" s="5" t="s">
        <v>457</v>
      </c>
      <c r="E33" s="184">
        <f t="shared" ca="1" si="0"/>
        <v>28632</v>
      </c>
      <c r="F33" s="5">
        <v>60</v>
      </c>
      <c r="G33" s="50">
        <v>21226</v>
      </c>
      <c r="H33" s="5">
        <v>350871</v>
      </c>
      <c r="I33" s="50">
        <v>28323</v>
      </c>
      <c r="J33" s="5" t="s">
        <v>412</v>
      </c>
      <c r="M33" s="185" t="s">
        <v>1100</v>
      </c>
      <c r="N33" s="81">
        <v>34</v>
      </c>
      <c r="O33"/>
    </row>
    <row r="34" spans="1:36" x14ac:dyDescent="0.25">
      <c r="A34" s="5" t="s">
        <v>408</v>
      </c>
      <c r="B34" s="5" t="s">
        <v>458</v>
      </c>
      <c r="C34" s="5" t="s">
        <v>459</v>
      </c>
      <c r="D34" s="5" t="s">
        <v>460</v>
      </c>
      <c r="E34" s="184">
        <f t="shared" ca="1" si="0"/>
        <v>28020</v>
      </c>
      <c r="F34" s="5">
        <v>60</v>
      </c>
      <c r="G34" s="50">
        <v>21340</v>
      </c>
      <c r="H34" s="5">
        <v>350689</v>
      </c>
      <c r="I34" s="50">
        <v>28390</v>
      </c>
      <c r="J34" s="5" t="s">
        <v>417</v>
      </c>
      <c r="M34" s="185" t="s">
        <v>1101</v>
      </c>
      <c r="N34" s="81">
        <v>34</v>
      </c>
      <c r="O34"/>
    </row>
    <row r="35" spans="1:36" x14ac:dyDescent="0.25">
      <c r="A35" s="5" t="s">
        <v>413</v>
      </c>
      <c r="B35" s="5" t="s">
        <v>461</v>
      </c>
      <c r="C35" s="5" t="s">
        <v>462</v>
      </c>
      <c r="D35" s="5" t="s">
        <v>463</v>
      </c>
      <c r="E35" s="184">
        <f t="shared" ca="1" si="0"/>
        <v>24036</v>
      </c>
      <c r="F35" s="5">
        <v>63</v>
      </c>
      <c r="G35" s="50">
        <v>20226</v>
      </c>
      <c r="H35" s="5">
        <v>350807</v>
      </c>
      <c r="I35" s="50">
        <v>28218</v>
      </c>
      <c r="J35" s="5" t="s">
        <v>421</v>
      </c>
      <c r="M35" s="185" t="s">
        <v>1102</v>
      </c>
      <c r="N35" s="81">
        <v>18</v>
      </c>
      <c r="O35"/>
    </row>
    <row r="36" spans="1:36" x14ac:dyDescent="0.25">
      <c r="A36" s="5" t="s">
        <v>408</v>
      </c>
      <c r="B36" s="5" t="s">
        <v>464</v>
      </c>
      <c r="C36" s="5" t="s">
        <v>465</v>
      </c>
      <c r="D36" s="5" t="s">
        <v>457</v>
      </c>
      <c r="E36" s="184">
        <f t="shared" ca="1" si="0"/>
        <v>29520</v>
      </c>
      <c r="F36" s="5">
        <v>61</v>
      </c>
      <c r="G36" s="50">
        <v>20974</v>
      </c>
      <c r="H36" s="5">
        <v>351146</v>
      </c>
      <c r="I36" s="50">
        <v>28485</v>
      </c>
      <c r="J36" s="5" t="s">
        <v>466</v>
      </c>
      <c r="M36" s="185" t="s">
        <v>1103</v>
      </c>
      <c r="N36" s="81">
        <v>61</v>
      </c>
      <c r="O36"/>
    </row>
    <row r="37" spans="1:36" x14ac:dyDescent="0.25">
      <c r="A37" s="5" t="s">
        <v>413</v>
      </c>
      <c r="B37" s="5" t="s">
        <v>467</v>
      </c>
      <c r="C37" s="5" t="s">
        <v>468</v>
      </c>
      <c r="D37" s="5" t="s">
        <v>416</v>
      </c>
      <c r="E37" s="184">
        <f t="shared" ca="1" si="0"/>
        <v>24900</v>
      </c>
      <c r="F37" s="5">
        <v>61</v>
      </c>
      <c r="G37" s="50">
        <v>20945</v>
      </c>
      <c r="H37" s="5">
        <v>350711</v>
      </c>
      <c r="I37" s="50">
        <v>28440</v>
      </c>
      <c r="J37" s="5" t="s">
        <v>412</v>
      </c>
      <c r="M37" s="185" t="s">
        <v>1104</v>
      </c>
      <c r="N37" s="81">
        <v>22</v>
      </c>
      <c r="O37"/>
    </row>
    <row r="38" spans="1:36" x14ac:dyDescent="0.25">
      <c r="A38" s="5" t="s">
        <v>408</v>
      </c>
      <c r="B38" s="5" t="s">
        <v>469</v>
      </c>
      <c r="C38" s="5" t="s">
        <v>459</v>
      </c>
      <c r="D38" s="5" t="s">
        <v>470</v>
      </c>
      <c r="E38" s="184">
        <f t="shared" ca="1" si="0"/>
        <v>18312</v>
      </c>
      <c r="F38" s="5">
        <v>60</v>
      </c>
      <c r="G38" s="50">
        <v>21164</v>
      </c>
      <c r="H38" s="5">
        <v>350204</v>
      </c>
      <c r="I38" s="50">
        <v>28455</v>
      </c>
      <c r="J38" s="5" t="s">
        <v>417</v>
      </c>
      <c r="M38" s="185" t="s">
        <v>1105</v>
      </c>
      <c r="N38" s="81">
        <v>22</v>
      </c>
      <c r="O38"/>
    </row>
    <row r="39" spans="1:36" x14ac:dyDescent="0.25">
      <c r="A39" s="5" t="s">
        <v>454</v>
      </c>
      <c r="B39" s="5" t="s">
        <v>471</v>
      </c>
      <c r="C39" s="5" t="s">
        <v>472</v>
      </c>
      <c r="D39" s="5" t="s">
        <v>473</v>
      </c>
      <c r="E39" s="184">
        <f t="shared" ca="1" si="0"/>
        <v>27996</v>
      </c>
      <c r="F39" s="5">
        <v>62</v>
      </c>
      <c r="G39" s="50">
        <v>20462</v>
      </c>
      <c r="H39" s="5">
        <v>350739</v>
      </c>
      <c r="I39" s="50">
        <v>28213</v>
      </c>
      <c r="J39" s="5" t="s">
        <v>421</v>
      </c>
      <c r="M39" s="185" t="s">
        <v>1106</v>
      </c>
      <c r="N39" s="81">
        <v>61</v>
      </c>
    </row>
    <row r="40" spans="1:36" x14ac:dyDescent="0.25">
      <c r="A40" s="5" t="s">
        <v>454</v>
      </c>
      <c r="B40" s="5" t="s">
        <v>474</v>
      </c>
      <c r="C40" s="5" t="s">
        <v>475</v>
      </c>
      <c r="D40" s="5" t="s">
        <v>425</v>
      </c>
      <c r="E40" s="184">
        <f t="shared" ca="1" si="0"/>
        <v>24828</v>
      </c>
      <c r="F40" s="5">
        <v>62</v>
      </c>
      <c r="G40" s="50">
        <v>20597</v>
      </c>
      <c r="H40" s="5">
        <v>351106</v>
      </c>
      <c r="I40" s="50">
        <v>28344</v>
      </c>
      <c r="J40" s="5" t="s">
        <v>412</v>
      </c>
      <c r="M40" s="185" t="s">
        <v>1107</v>
      </c>
      <c r="N40" s="81">
        <v>46</v>
      </c>
      <c r="AC40" s="1" t="s">
        <v>1539</v>
      </c>
      <c r="AD40" s="1"/>
      <c r="AE40" s="1"/>
      <c r="AF40" s="1"/>
    </row>
    <row r="41" spans="1:36" x14ac:dyDescent="0.25">
      <c r="A41" s="5" t="s">
        <v>413</v>
      </c>
      <c r="B41" s="5" t="s">
        <v>476</v>
      </c>
      <c r="C41" s="5" t="s">
        <v>477</v>
      </c>
      <c r="D41" s="5" t="s">
        <v>478</v>
      </c>
      <c r="E41" s="184">
        <f t="shared" ca="1" si="0"/>
        <v>31188</v>
      </c>
      <c r="F41" s="5">
        <v>61</v>
      </c>
      <c r="G41" s="50">
        <v>20845</v>
      </c>
      <c r="H41" s="5">
        <v>350562</v>
      </c>
      <c r="I41" s="50">
        <v>28380</v>
      </c>
      <c r="J41" s="5" t="s">
        <v>417</v>
      </c>
      <c r="M41" s="185" t="s">
        <v>1108</v>
      </c>
      <c r="N41" s="81">
        <v>24</v>
      </c>
    </row>
    <row r="42" spans="1:36" x14ac:dyDescent="0.25">
      <c r="A42" s="5" t="s">
        <v>413</v>
      </c>
      <c r="B42" s="5" t="s">
        <v>479</v>
      </c>
      <c r="C42" s="5" t="s">
        <v>480</v>
      </c>
      <c r="D42" s="5" t="s">
        <v>425</v>
      </c>
      <c r="E42" s="184">
        <f t="shared" ca="1" si="0"/>
        <v>24864</v>
      </c>
      <c r="F42" s="5">
        <v>61</v>
      </c>
      <c r="G42" s="50">
        <v>20960</v>
      </c>
      <c r="H42" s="5">
        <v>350129</v>
      </c>
      <c r="I42" s="50">
        <v>28309</v>
      </c>
      <c r="J42" s="5" t="s">
        <v>421</v>
      </c>
      <c r="M42" s="185" t="s">
        <v>1109</v>
      </c>
      <c r="N42" s="81">
        <v>17</v>
      </c>
      <c r="AH42" s="419">
        <v>1</v>
      </c>
      <c r="AI42" s="419"/>
      <c r="AJ42" s="419"/>
    </row>
    <row r="43" spans="1:36" x14ac:dyDescent="0.25">
      <c r="A43" s="5" t="s">
        <v>413</v>
      </c>
      <c r="B43" s="5" t="s">
        <v>481</v>
      </c>
      <c r="C43" s="5" t="s">
        <v>427</v>
      </c>
      <c r="D43" s="5" t="s">
        <v>482</v>
      </c>
      <c r="E43" s="184">
        <f t="shared" ca="1" si="0"/>
        <v>20616</v>
      </c>
      <c r="F43" s="5">
        <v>61</v>
      </c>
      <c r="G43" s="50">
        <v>20846</v>
      </c>
      <c r="H43" s="5">
        <v>560242</v>
      </c>
      <c r="I43" s="50">
        <v>28378</v>
      </c>
      <c r="J43" s="5" t="s">
        <v>412</v>
      </c>
      <c r="M43" s="185" t="s">
        <v>1110</v>
      </c>
      <c r="N43" s="81">
        <v>30</v>
      </c>
      <c r="AH43" s="419"/>
      <c r="AI43" s="419"/>
      <c r="AJ43" s="419"/>
    </row>
    <row r="44" spans="1:36" x14ac:dyDescent="0.25">
      <c r="A44" s="5" t="s">
        <v>413</v>
      </c>
      <c r="B44" s="5" t="s">
        <v>483</v>
      </c>
      <c r="C44" s="5" t="s">
        <v>484</v>
      </c>
      <c r="D44" s="5" t="s">
        <v>473</v>
      </c>
      <c r="E44" s="184">
        <f t="shared" ca="1" si="0"/>
        <v>31116</v>
      </c>
      <c r="F44" s="5">
        <v>61</v>
      </c>
      <c r="G44" s="50">
        <v>20913</v>
      </c>
      <c r="H44" s="5">
        <v>350101</v>
      </c>
      <c r="I44" s="50">
        <v>28420</v>
      </c>
      <c r="J44" s="5" t="s">
        <v>417</v>
      </c>
      <c r="M44" s="185" t="s">
        <v>1111</v>
      </c>
      <c r="N44" s="81">
        <v>38</v>
      </c>
      <c r="AH44" s="419"/>
      <c r="AI44" s="419"/>
      <c r="AJ44" s="419"/>
    </row>
    <row r="45" spans="1:36" x14ac:dyDescent="0.25">
      <c r="A45" s="5" t="s">
        <v>413</v>
      </c>
      <c r="B45" s="5" t="s">
        <v>485</v>
      </c>
      <c r="C45" s="5" t="s">
        <v>486</v>
      </c>
      <c r="D45" s="5" t="s">
        <v>487</v>
      </c>
      <c r="E45" s="184">
        <f t="shared" ca="1" si="0"/>
        <v>26904</v>
      </c>
      <c r="F45" s="5">
        <v>61</v>
      </c>
      <c r="G45" s="50">
        <v>20867</v>
      </c>
      <c r="H45" s="5">
        <v>350783</v>
      </c>
      <c r="I45" s="50">
        <v>28235</v>
      </c>
      <c r="J45" s="5" t="s">
        <v>421</v>
      </c>
      <c r="M45" s="185" t="s">
        <v>1112</v>
      </c>
      <c r="N45" s="81">
        <v>3</v>
      </c>
      <c r="AH45" s="419"/>
      <c r="AI45" s="419"/>
      <c r="AJ45" s="419"/>
    </row>
    <row r="46" spans="1:36" x14ac:dyDescent="0.25">
      <c r="A46" s="5" t="s">
        <v>413</v>
      </c>
      <c r="B46" s="5" t="s">
        <v>488</v>
      </c>
      <c r="C46" s="5" t="s">
        <v>489</v>
      </c>
      <c r="D46" s="5" t="s">
        <v>460</v>
      </c>
      <c r="E46" s="184">
        <f t="shared" ca="1" si="0"/>
        <v>26088</v>
      </c>
      <c r="F46" s="5">
        <v>61</v>
      </c>
      <c r="G46" s="50">
        <v>20908</v>
      </c>
      <c r="H46" s="5">
        <v>350095</v>
      </c>
      <c r="I46" s="50">
        <v>28223</v>
      </c>
      <c r="J46" s="5" t="s">
        <v>412</v>
      </c>
      <c r="M46" s="185" t="s">
        <v>1113</v>
      </c>
      <c r="N46" s="81">
        <v>18</v>
      </c>
      <c r="AH46" s="419"/>
      <c r="AI46" s="419"/>
      <c r="AJ46" s="419"/>
    </row>
    <row r="47" spans="1:36" x14ac:dyDescent="0.25">
      <c r="A47" s="5" t="s">
        <v>413</v>
      </c>
      <c r="B47" s="5" t="s">
        <v>490</v>
      </c>
      <c r="C47" s="5" t="s">
        <v>468</v>
      </c>
      <c r="D47" s="5" t="s">
        <v>460</v>
      </c>
      <c r="E47" s="184">
        <f t="shared" ca="1" si="0"/>
        <v>21372</v>
      </c>
      <c r="F47" s="5">
        <v>60</v>
      </c>
      <c r="G47" s="50">
        <v>21280</v>
      </c>
      <c r="H47" s="5">
        <v>351094</v>
      </c>
      <c r="I47" s="50">
        <v>28248</v>
      </c>
      <c r="J47" s="5" t="s">
        <v>417</v>
      </c>
      <c r="M47" s="185" t="s">
        <v>1114</v>
      </c>
      <c r="N47" s="81">
        <v>35</v>
      </c>
      <c r="AH47" s="388" t="s">
        <v>1540</v>
      </c>
      <c r="AI47" s="388"/>
      <c r="AJ47" s="388"/>
    </row>
    <row r="48" spans="1:36" x14ac:dyDescent="0.25">
      <c r="A48" s="5" t="s">
        <v>413</v>
      </c>
      <c r="B48" s="5" t="s">
        <v>481</v>
      </c>
      <c r="C48" s="5" t="s">
        <v>491</v>
      </c>
      <c r="D48" s="5" t="s">
        <v>416</v>
      </c>
      <c r="E48" s="184">
        <f t="shared" ca="1" si="0"/>
        <v>28392</v>
      </c>
      <c r="F48" s="5">
        <v>62</v>
      </c>
      <c r="G48" s="50">
        <v>20609</v>
      </c>
      <c r="H48" s="5">
        <v>350526</v>
      </c>
      <c r="I48" s="50">
        <v>28372</v>
      </c>
      <c r="J48" s="5" t="s">
        <v>421</v>
      </c>
      <c r="M48" s="185" t="s">
        <v>1115</v>
      </c>
      <c r="N48" s="81">
        <v>41</v>
      </c>
      <c r="AH48" s="388"/>
      <c r="AI48" s="388"/>
      <c r="AJ48" s="388"/>
    </row>
    <row r="49" spans="1:36" x14ac:dyDescent="0.25">
      <c r="A49" s="5" t="s">
        <v>413</v>
      </c>
      <c r="B49" s="5" t="s">
        <v>492</v>
      </c>
      <c r="C49" s="5" t="s">
        <v>432</v>
      </c>
      <c r="D49" s="5" t="s">
        <v>457</v>
      </c>
      <c r="E49" s="184">
        <f t="shared" ca="1" si="0"/>
        <v>29640</v>
      </c>
      <c r="F49" s="5">
        <v>61</v>
      </c>
      <c r="G49" s="50">
        <v>20905</v>
      </c>
      <c r="H49" s="5">
        <v>350122</v>
      </c>
      <c r="I49" s="50">
        <v>28265</v>
      </c>
      <c r="J49" s="5" t="s">
        <v>412</v>
      </c>
      <c r="M49" s="185" t="s">
        <v>1116</v>
      </c>
      <c r="N49" s="81">
        <v>17</v>
      </c>
      <c r="AH49" s="388"/>
      <c r="AI49" s="388"/>
      <c r="AJ49" s="388"/>
    </row>
    <row r="50" spans="1:36" x14ac:dyDescent="0.25">
      <c r="A50" s="5" t="s">
        <v>454</v>
      </c>
      <c r="B50" s="5" t="s">
        <v>185</v>
      </c>
      <c r="C50" s="5" t="s">
        <v>438</v>
      </c>
      <c r="D50" s="5" t="s">
        <v>457</v>
      </c>
      <c r="E50" s="184">
        <f t="shared" ca="1" si="0"/>
        <v>28968</v>
      </c>
      <c r="F50" s="5">
        <v>61</v>
      </c>
      <c r="G50" s="50">
        <v>20846</v>
      </c>
      <c r="H50" s="5">
        <v>351043</v>
      </c>
      <c r="I50" s="50">
        <v>28378</v>
      </c>
      <c r="J50" s="5" t="s">
        <v>412</v>
      </c>
      <c r="M50" s="185" t="s">
        <v>1117</v>
      </c>
      <c r="N50" s="81">
        <v>19</v>
      </c>
      <c r="AH50" s="388"/>
      <c r="AI50" s="388"/>
      <c r="AJ50" s="388"/>
    </row>
    <row r="51" spans="1:36" x14ac:dyDescent="0.25">
      <c r="A51" s="5" t="s">
        <v>413</v>
      </c>
      <c r="B51" s="5" t="s">
        <v>493</v>
      </c>
      <c r="C51" s="5" t="s">
        <v>494</v>
      </c>
      <c r="D51" s="5" t="s">
        <v>457</v>
      </c>
      <c r="E51" s="184">
        <f t="shared" ca="1" si="0"/>
        <v>29124</v>
      </c>
      <c r="F51" s="5">
        <v>60</v>
      </c>
      <c r="G51" s="50">
        <v>21100</v>
      </c>
      <c r="H51" s="5">
        <v>351265</v>
      </c>
      <c r="I51" s="50">
        <v>28130</v>
      </c>
      <c r="J51" s="5" t="s">
        <v>417</v>
      </c>
      <c r="M51" s="185" t="s">
        <v>1118</v>
      </c>
      <c r="N51" s="81">
        <v>29</v>
      </c>
      <c r="AH51" s="388"/>
      <c r="AI51" s="388"/>
      <c r="AJ51" s="388"/>
    </row>
    <row r="52" spans="1:36" x14ac:dyDescent="0.25">
      <c r="A52" s="5" t="s">
        <v>413</v>
      </c>
      <c r="B52" s="5" t="s">
        <v>479</v>
      </c>
      <c r="C52" s="5" t="s">
        <v>472</v>
      </c>
      <c r="D52" s="5" t="s">
        <v>460</v>
      </c>
      <c r="E52" s="184">
        <f t="shared" ca="1" si="0"/>
        <v>19908</v>
      </c>
      <c r="F52" s="5">
        <v>59</v>
      </c>
      <c r="G52" s="50">
        <v>21527</v>
      </c>
      <c r="H52" s="5">
        <v>350024</v>
      </c>
      <c r="I52" s="50">
        <v>28257</v>
      </c>
      <c r="J52" s="5" t="s">
        <v>421</v>
      </c>
      <c r="M52" s="185" t="s">
        <v>1119</v>
      </c>
      <c r="N52" s="81">
        <v>85</v>
      </c>
      <c r="AH52" s="388"/>
      <c r="AI52" s="388"/>
      <c r="AJ52" s="388"/>
    </row>
    <row r="53" spans="1:36" x14ac:dyDescent="0.25">
      <c r="A53" s="5" t="s">
        <v>413</v>
      </c>
      <c r="B53" s="5" t="s">
        <v>495</v>
      </c>
      <c r="C53" s="5" t="s">
        <v>496</v>
      </c>
      <c r="D53" s="5" t="s">
        <v>457</v>
      </c>
      <c r="E53" s="184">
        <f t="shared" ca="1" si="0"/>
        <v>22236</v>
      </c>
      <c r="F53" s="5">
        <v>60</v>
      </c>
      <c r="G53" s="50">
        <v>21134</v>
      </c>
      <c r="H53" s="5">
        <v>350193</v>
      </c>
      <c r="I53" s="50">
        <v>28187</v>
      </c>
      <c r="J53" s="5" t="s">
        <v>412</v>
      </c>
      <c r="M53" s="185" t="s">
        <v>1120</v>
      </c>
      <c r="N53" s="81">
        <v>100</v>
      </c>
    </row>
    <row r="54" spans="1:36" x14ac:dyDescent="0.25">
      <c r="A54" s="5" t="s">
        <v>413</v>
      </c>
      <c r="B54" s="5" t="s">
        <v>497</v>
      </c>
      <c r="C54" s="5" t="s">
        <v>498</v>
      </c>
      <c r="D54" s="5" t="s">
        <v>473</v>
      </c>
      <c r="E54" s="184">
        <f t="shared" ca="1" si="0"/>
        <v>20496</v>
      </c>
      <c r="F54" s="5">
        <v>61</v>
      </c>
      <c r="G54" s="50">
        <v>21044</v>
      </c>
      <c r="H54" s="5">
        <v>350514</v>
      </c>
      <c r="I54" s="50">
        <v>28455</v>
      </c>
      <c r="J54" s="5" t="s">
        <v>417</v>
      </c>
      <c r="M54" s="185" t="s">
        <v>1121</v>
      </c>
      <c r="N54" s="81">
        <v>10</v>
      </c>
      <c r="AH54" s="419">
        <v>2</v>
      </c>
      <c r="AI54" s="419"/>
      <c r="AJ54" s="419"/>
    </row>
    <row r="55" spans="1:36" x14ac:dyDescent="0.25">
      <c r="A55" s="5" t="s">
        <v>413</v>
      </c>
      <c r="B55" s="5" t="s">
        <v>499</v>
      </c>
      <c r="C55" s="5" t="s">
        <v>435</v>
      </c>
      <c r="D55" s="5" t="s">
        <v>416</v>
      </c>
      <c r="E55" s="184">
        <f t="shared" ca="1" si="0"/>
        <v>20808</v>
      </c>
      <c r="F55" s="5">
        <v>60</v>
      </c>
      <c r="G55" s="50">
        <v>21334</v>
      </c>
      <c r="H55" s="5">
        <v>351238</v>
      </c>
      <c r="I55" s="50">
        <v>28469</v>
      </c>
      <c r="J55" s="5" t="s">
        <v>421</v>
      </c>
      <c r="M55" s="185" t="s">
        <v>1122</v>
      </c>
      <c r="N55" s="81">
        <v>7</v>
      </c>
      <c r="AH55" s="419"/>
      <c r="AI55" s="419"/>
      <c r="AJ55" s="419"/>
    </row>
    <row r="56" spans="1:36" x14ac:dyDescent="0.25">
      <c r="A56" s="5" t="s">
        <v>413</v>
      </c>
      <c r="B56" s="5" t="s">
        <v>500</v>
      </c>
      <c r="C56" s="5" t="s">
        <v>501</v>
      </c>
      <c r="D56" s="5" t="s">
        <v>502</v>
      </c>
      <c r="E56" s="184">
        <f t="shared" ca="1" si="0"/>
        <v>26280</v>
      </c>
      <c r="F56" s="5">
        <v>59</v>
      </c>
      <c r="G56" s="50">
        <v>21515</v>
      </c>
      <c r="H56" s="5">
        <v>350036</v>
      </c>
      <c r="I56" s="50">
        <v>28639</v>
      </c>
      <c r="J56" s="5" t="s">
        <v>421</v>
      </c>
      <c r="M56" s="185" t="s">
        <v>1123</v>
      </c>
      <c r="N56" s="81">
        <v>9</v>
      </c>
      <c r="AH56" s="419"/>
      <c r="AI56" s="419"/>
      <c r="AJ56" s="419"/>
    </row>
    <row r="57" spans="1:36" x14ac:dyDescent="0.25">
      <c r="A57" s="5" t="s">
        <v>408</v>
      </c>
      <c r="B57" s="5" t="s">
        <v>503</v>
      </c>
      <c r="C57" s="5" t="s">
        <v>504</v>
      </c>
      <c r="D57" s="5" t="s">
        <v>422</v>
      </c>
      <c r="E57" s="184">
        <f t="shared" ca="1" si="0"/>
        <v>27348</v>
      </c>
      <c r="F57" s="5">
        <v>61</v>
      </c>
      <c r="G57" s="50">
        <v>21039</v>
      </c>
      <c r="H57" s="5">
        <v>351231</v>
      </c>
      <c r="I57" s="50">
        <v>28150</v>
      </c>
      <c r="J57" s="5" t="s">
        <v>421</v>
      </c>
      <c r="M57" s="185" t="s">
        <v>1124</v>
      </c>
      <c r="N57" s="81">
        <v>12</v>
      </c>
      <c r="AH57" s="419"/>
      <c r="AI57" s="419"/>
      <c r="AJ57" s="419"/>
    </row>
    <row r="58" spans="1:36" x14ac:dyDescent="0.25">
      <c r="A58" s="5" t="s">
        <v>408</v>
      </c>
      <c r="B58" s="5" t="s">
        <v>492</v>
      </c>
      <c r="C58" s="5" t="s">
        <v>157</v>
      </c>
      <c r="D58" s="5" t="s">
        <v>473</v>
      </c>
      <c r="E58" s="184">
        <f t="shared" ca="1" si="0"/>
        <v>23136</v>
      </c>
      <c r="F58" s="5">
        <v>60</v>
      </c>
      <c r="G58" s="50">
        <v>21440</v>
      </c>
      <c r="H58" s="5">
        <v>350857</v>
      </c>
      <c r="I58" s="50">
        <v>28630</v>
      </c>
      <c r="J58" s="5" t="s">
        <v>421</v>
      </c>
      <c r="M58" s="185" t="s">
        <v>1125</v>
      </c>
      <c r="N58" s="81">
        <v>12</v>
      </c>
      <c r="AH58" s="419"/>
      <c r="AI58" s="419"/>
      <c r="AJ58" s="419"/>
    </row>
    <row r="59" spans="1:36" x14ac:dyDescent="0.25">
      <c r="A59" s="5" t="s">
        <v>408</v>
      </c>
      <c r="B59" s="5" t="s">
        <v>418</v>
      </c>
      <c r="C59" s="5" t="s">
        <v>444</v>
      </c>
      <c r="D59" s="5" t="s">
        <v>505</v>
      </c>
      <c r="E59" s="184">
        <f t="shared" ca="1" si="0"/>
        <v>27696</v>
      </c>
      <c r="F59" s="5">
        <v>62</v>
      </c>
      <c r="G59" s="50">
        <v>20639</v>
      </c>
      <c r="H59" s="5">
        <v>350604</v>
      </c>
      <c r="I59" s="50">
        <v>28745</v>
      </c>
      <c r="J59" s="5" t="s">
        <v>421</v>
      </c>
      <c r="M59" s="185" t="s">
        <v>1126</v>
      </c>
      <c r="N59" s="81">
        <v>11</v>
      </c>
      <c r="AH59" s="422" t="s">
        <v>1541</v>
      </c>
      <c r="AI59" s="422"/>
      <c r="AJ59" s="422"/>
    </row>
    <row r="60" spans="1:36" x14ac:dyDescent="0.25">
      <c r="A60" s="5" t="s">
        <v>413</v>
      </c>
      <c r="B60" s="5" t="s">
        <v>506</v>
      </c>
      <c r="C60" s="5" t="s">
        <v>507</v>
      </c>
      <c r="D60" s="5" t="s">
        <v>416</v>
      </c>
      <c r="E60" s="184">
        <f t="shared" ca="1" si="0"/>
        <v>26508</v>
      </c>
      <c r="F60" s="5">
        <v>62</v>
      </c>
      <c r="G60" s="50">
        <v>20535</v>
      </c>
      <c r="H60" s="5">
        <v>350925</v>
      </c>
      <c r="I60" s="50">
        <v>28583</v>
      </c>
      <c r="J60" s="5" t="s">
        <v>421</v>
      </c>
      <c r="M60" s="185" t="s">
        <v>1127</v>
      </c>
      <c r="N60" s="81">
        <v>11</v>
      </c>
      <c r="AH60" s="422"/>
      <c r="AI60" s="422"/>
      <c r="AJ60" s="422"/>
    </row>
    <row r="61" spans="1:36" x14ac:dyDescent="0.25">
      <c r="A61" s="5" t="s">
        <v>413</v>
      </c>
      <c r="B61" s="5" t="s">
        <v>471</v>
      </c>
      <c r="C61" s="5" t="s">
        <v>486</v>
      </c>
      <c r="D61" s="5" t="s">
        <v>508</v>
      </c>
      <c r="E61" s="184">
        <f t="shared" ca="1" si="0"/>
        <v>22332</v>
      </c>
      <c r="F61" s="5">
        <v>60</v>
      </c>
      <c r="G61" s="50">
        <v>21115</v>
      </c>
      <c r="H61" s="5">
        <v>350990</v>
      </c>
      <c r="I61" s="50">
        <v>28537</v>
      </c>
      <c r="J61" s="5" t="s">
        <v>421</v>
      </c>
      <c r="M61" s="185" t="s">
        <v>1128</v>
      </c>
      <c r="N61" s="81">
        <v>4</v>
      </c>
      <c r="AH61" s="422"/>
      <c r="AI61" s="422"/>
      <c r="AJ61" s="422"/>
    </row>
    <row r="62" spans="1:36" x14ac:dyDescent="0.25">
      <c r="A62" s="5" t="s">
        <v>413</v>
      </c>
      <c r="B62" s="5" t="s">
        <v>509</v>
      </c>
      <c r="C62" s="5" t="s">
        <v>510</v>
      </c>
      <c r="D62" s="5" t="s">
        <v>460</v>
      </c>
      <c r="E62" s="184">
        <f t="shared" ca="1" si="0"/>
        <v>29268</v>
      </c>
      <c r="F62" s="5">
        <v>60</v>
      </c>
      <c r="G62" s="50">
        <v>21295</v>
      </c>
      <c r="H62" s="5">
        <v>350110</v>
      </c>
      <c r="I62" s="50">
        <v>28578</v>
      </c>
      <c r="J62" s="5" t="s">
        <v>421</v>
      </c>
      <c r="M62" s="60" t="s">
        <v>1087</v>
      </c>
      <c r="N62">
        <v>1284</v>
      </c>
      <c r="AH62" s="422"/>
      <c r="AI62" s="422"/>
      <c r="AJ62" s="422"/>
    </row>
    <row r="63" spans="1:36" x14ac:dyDescent="0.25">
      <c r="A63" s="5" t="s">
        <v>413</v>
      </c>
      <c r="B63" s="5" t="s">
        <v>488</v>
      </c>
      <c r="C63" s="5" t="s">
        <v>489</v>
      </c>
      <c r="D63" s="5" t="s">
        <v>473</v>
      </c>
      <c r="E63" s="184">
        <f t="shared" ca="1" si="0"/>
        <v>30096</v>
      </c>
      <c r="F63" s="5">
        <v>61</v>
      </c>
      <c r="G63" s="50">
        <v>20918</v>
      </c>
      <c r="H63" s="5">
        <v>350442</v>
      </c>
      <c r="I63" s="50">
        <v>28585</v>
      </c>
      <c r="J63" s="5" t="s">
        <v>421</v>
      </c>
      <c r="M63"/>
      <c r="N63"/>
      <c r="AH63" s="422"/>
      <c r="AI63" s="422"/>
      <c r="AJ63" s="422"/>
    </row>
    <row r="64" spans="1:36" x14ac:dyDescent="0.25">
      <c r="A64" s="5" t="s">
        <v>408</v>
      </c>
      <c r="B64" s="5" t="s">
        <v>511</v>
      </c>
      <c r="C64" s="5" t="s">
        <v>444</v>
      </c>
      <c r="D64" s="5" t="s">
        <v>460</v>
      </c>
      <c r="E64" s="184">
        <f t="shared" ca="1" si="0"/>
        <v>22440</v>
      </c>
      <c r="F64" s="5">
        <v>61</v>
      </c>
      <c r="G64" s="50">
        <v>20943</v>
      </c>
      <c r="H64" s="5">
        <v>350678</v>
      </c>
      <c r="I64" s="50">
        <v>28644</v>
      </c>
      <c r="J64" s="5" t="s">
        <v>421</v>
      </c>
      <c r="M64"/>
      <c r="N64"/>
      <c r="AH64" s="422"/>
      <c r="AI64" s="422"/>
      <c r="AJ64" s="422"/>
    </row>
    <row r="65" spans="1:36" x14ac:dyDescent="0.25">
      <c r="A65" s="5" t="s">
        <v>413</v>
      </c>
      <c r="B65" s="5" t="s">
        <v>431</v>
      </c>
      <c r="C65" s="5" t="s">
        <v>510</v>
      </c>
      <c r="D65" s="5" t="s">
        <v>457</v>
      </c>
      <c r="E65" s="184">
        <f t="shared" ca="1" si="0"/>
        <v>19200</v>
      </c>
      <c r="F65" s="5">
        <v>61</v>
      </c>
      <c r="G65" s="50">
        <v>21067</v>
      </c>
      <c r="H65" s="5">
        <v>350748</v>
      </c>
      <c r="I65" s="50">
        <v>28575</v>
      </c>
      <c r="J65" s="5" t="s">
        <v>466</v>
      </c>
      <c r="M65"/>
      <c r="N65"/>
      <c r="AH65" s="422"/>
      <c r="AI65" s="422"/>
      <c r="AJ65" s="422"/>
    </row>
    <row r="66" spans="1:36" x14ac:dyDescent="0.25">
      <c r="A66" s="5" t="s">
        <v>413</v>
      </c>
      <c r="B66" s="5" t="s">
        <v>512</v>
      </c>
      <c r="C66" s="5" t="s">
        <v>510</v>
      </c>
      <c r="D66" s="5" t="s">
        <v>460</v>
      </c>
      <c r="E66" s="184">
        <f t="shared" ca="1" si="0"/>
        <v>18852</v>
      </c>
      <c r="F66" s="5">
        <v>60</v>
      </c>
      <c r="G66" s="50">
        <v>21325</v>
      </c>
      <c r="H66" s="5">
        <v>350402</v>
      </c>
      <c r="I66" s="50">
        <v>28516</v>
      </c>
      <c r="J66" s="5" t="s">
        <v>466</v>
      </c>
      <c r="M66"/>
      <c r="N66"/>
      <c r="AH66" s="422"/>
      <c r="AI66" s="422"/>
      <c r="AJ66" s="422"/>
    </row>
    <row r="67" spans="1:36" x14ac:dyDescent="0.25">
      <c r="A67" s="5" t="s">
        <v>413</v>
      </c>
      <c r="B67" s="5" t="s">
        <v>483</v>
      </c>
      <c r="C67" s="5" t="s">
        <v>513</v>
      </c>
      <c r="D67" s="5" t="s">
        <v>457</v>
      </c>
      <c r="E67" s="184">
        <f t="shared" ca="1" si="0"/>
        <v>21912</v>
      </c>
      <c r="F67" s="5">
        <v>60</v>
      </c>
      <c r="G67" s="50">
        <v>21438</v>
      </c>
      <c r="H67" s="5">
        <v>350536</v>
      </c>
      <c r="I67" s="50">
        <v>28770</v>
      </c>
      <c r="J67" s="5" t="s">
        <v>466</v>
      </c>
      <c r="M67"/>
      <c r="N67"/>
      <c r="AH67" s="422"/>
      <c r="AI67" s="422"/>
      <c r="AJ67" s="422"/>
    </row>
    <row r="68" spans="1:36" x14ac:dyDescent="0.25">
      <c r="A68" s="5" t="s">
        <v>413</v>
      </c>
      <c r="B68" s="5" t="s">
        <v>514</v>
      </c>
      <c r="C68" s="5" t="s">
        <v>515</v>
      </c>
      <c r="D68" s="5" t="s">
        <v>516</v>
      </c>
      <c r="E68" s="184">
        <f t="shared" ca="1" si="0"/>
        <v>30900</v>
      </c>
      <c r="F68" s="5">
        <v>60</v>
      </c>
      <c r="G68" s="50">
        <v>21190</v>
      </c>
      <c r="H68" s="5">
        <v>350643</v>
      </c>
      <c r="I68" s="50">
        <v>28832</v>
      </c>
      <c r="J68" s="5" t="s">
        <v>466</v>
      </c>
      <c r="M68"/>
      <c r="N68"/>
      <c r="AH68" s="422"/>
      <c r="AI68" s="422"/>
      <c r="AJ68" s="422"/>
    </row>
    <row r="69" spans="1:36" x14ac:dyDescent="0.25">
      <c r="A69" s="5" t="s">
        <v>413</v>
      </c>
      <c r="B69" s="5" t="s">
        <v>517</v>
      </c>
      <c r="C69" s="5" t="s">
        <v>441</v>
      </c>
      <c r="D69" s="5" t="s">
        <v>447</v>
      </c>
      <c r="E69" s="184">
        <f t="shared" ca="1" si="0"/>
        <v>29436</v>
      </c>
      <c r="F69" s="5">
        <v>60</v>
      </c>
      <c r="G69" s="50">
        <v>21317</v>
      </c>
      <c r="H69" s="5">
        <v>350191</v>
      </c>
      <c r="I69" s="50">
        <v>28804</v>
      </c>
      <c r="J69" s="5" t="s">
        <v>466</v>
      </c>
      <c r="M69"/>
      <c r="AH69" s="422"/>
      <c r="AI69" s="422"/>
      <c r="AJ69" s="422"/>
    </row>
    <row r="70" spans="1:36" x14ac:dyDescent="0.25">
      <c r="A70" s="5" t="s">
        <v>413</v>
      </c>
      <c r="B70" s="5" t="s">
        <v>479</v>
      </c>
      <c r="C70" s="5" t="s">
        <v>518</v>
      </c>
      <c r="D70" s="5" t="s">
        <v>425</v>
      </c>
      <c r="E70" s="184">
        <f t="shared" ca="1" si="0"/>
        <v>25956</v>
      </c>
      <c r="F70" s="5">
        <v>60</v>
      </c>
      <c r="G70" s="50">
        <v>21247</v>
      </c>
      <c r="H70" s="5">
        <v>350874</v>
      </c>
      <c r="I70" s="50">
        <v>28714</v>
      </c>
      <c r="J70" s="5" t="s">
        <v>466</v>
      </c>
      <c r="M70"/>
      <c r="AH70" s="422"/>
      <c r="AI70" s="422"/>
      <c r="AJ70" s="422"/>
    </row>
    <row r="71" spans="1:36" x14ac:dyDescent="0.25">
      <c r="A71" s="5" t="s">
        <v>454</v>
      </c>
      <c r="B71" s="5" t="s">
        <v>519</v>
      </c>
      <c r="C71" s="5" t="s">
        <v>520</v>
      </c>
      <c r="D71" s="5" t="s">
        <v>416</v>
      </c>
      <c r="E71" s="184">
        <f t="shared" ca="1" si="0"/>
        <v>24444</v>
      </c>
      <c r="F71" s="5">
        <v>59</v>
      </c>
      <c r="G71" s="50">
        <v>21515</v>
      </c>
      <c r="H71" s="5">
        <v>351111</v>
      </c>
      <c r="I71" s="50">
        <v>28639</v>
      </c>
      <c r="J71" s="5" t="s">
        <v>466</v>
      </c>
      <c r="M71"/>
      <c r="AH71" s="422"/>
      <c r="AI71" s="422"/>
      <c r="AJ71" s="422"/>
    </row>
    <row r="72" spans="1:36" x14ac:dyDescent="0.25">
      <c r="A72" s="5" t="s">
        <v>413</v>
      </c>
      <c r="B72" s="5" t="s">
        <v>521</v>
      </c>
      <c r="C72" s="5" t="s">
        <v>438</v>
      </c>
      <c r="D72" s="5" t="s">
        <v>522</v>
      </c>
      <c r="E72" s="184">
        <f t="shared" ca="1" si="0"/>
        <v>27528</v>
      </c>
      <c r="F72" s="5">
        <v>58</v>
      </c>
      <c r="G72" s="50">
        <v>21894</v>
      </c>
      <c r="H72" s="5">
        <v>350945</v>
      </c>
      <c r="I72" s="50">
        <v>28819</v>
      </c>
      <c r="J72" s="5" t="s">
        <v>466</v>
      </c>
      <c r="M72"/>
      <c r="AH72" s="422"/>
      <c r="AI72" s="422"/>
      <c r="AJ72" s="422"/>
    </row>
    <row r="73" spans="1:36" x14ac:dyDescent="0.25">
      <c r="A73" s="5" t="s">
        <v>413</v>
      </c>
      <c r="B73" s="5" t="s">
        <v>450</v>
      </c>
      <c r="C73" s="5" t="s">
        <v>523</v>
      </c>
      <c r="D73" s="5" t="s">
        <v>502</v>
      </c>
      <c r="E73" s="184">
        <f t="shared" ca="1" si="0"/>
        <v>28164</v>
      </c>
      <c r="F73" s="5">
        <v>58</v>
      </c>
      <c r="G73" s="50">
        <v>22058</v>
      </c>
      <c r="H73" s="5">
        <v>351126</v>
      </c>
      <c r="I73" s="50">
        <v>28832</v>
      </c>
      <c r="J73" s="5" t="s">
        <v>466</v>
      </c>
      <c r="M73"/>
      <c r="AH73" s="422"/>
      <c r="AI73" s="422"/>
      <c r="AJ73" s="422"/>
    </row>
    <row r="74" spans="1:36" x14ac:dyDescent="0.25">
      <c r="A74" s="5" t="s">
        <v>408</v>
      </c>
      <c r="B74" s="5" t="s">
        <v>524</v>
      </c>
      <c r="C74" s="5" t="s">
        <v>459</v>
      </c>
      <c r="D74" s="5" t="s">
        <v>470</v>
      </c>
      <c r="E74" s="184">
        <f t="shared" ca="1" si="0"/>
        <v>27936</v>
      </c>
      <c r="F74" s="5">
        <v>60</v>
      </c>
      <c r="G74" s="50">
        <v>21150</v>
      </c>
      <c r="H74" s="5">
        <v>351025</v>
      </c>
      <c r="I74" s="50">
        <v>28755</v>
      </c>
      <c r="J74" s="5" t="s">
        <v>412</v>
      </c>
      <c r="M74"/>
      <c r="AH74" s="422"/>
      <c r="AI74" s="422"/>
      <c r="AJ74" s="422"/>
    </row>
    <row r="75" spans="1:36" x14ac:dyDescent="0.25">
      <c r="A75" s="5" t="s">
        <v>413</v>
      </c>
      <c r="B75" s="5" t="s">
        <v>458</v>
      </c>
      <c r="C75" s="5" t="s">
        <v>438</v>
      </c>
      <c r="D75" s="5" t="s">
        <v>525</v>
      </c>
      <c r="E75" s="184">
        <f t="shared" ca="1" si="0"/>
        <v>19740</v>
      </c>
      <c r="F75" s="5">
        <v>60</v>
      </c>
      <c r="G75" s="50">
        <v>21131</v>
      </c>
      <c r="H75" s="5">
        <v>351270</v>
      </c>
      <c r="I75" s="50">
        <v>28531</v>
      </c>
      <c r="J75" s="5" t="s">
        <v>412</v>
      </c>
      <c r="M75"/>
      <c r="AH75" s="422"/>
      <c r="AI75" s="422"/>
      <c r="AJ75" s="422"/>
    </row>
    <row r="76" spans="1:36" x14ac:dyDescent="0.25">
      <c r="A76" s="5" t="s">
        <v>408</v>
      </c>
      <c r="B76" s="5" t="s">
        <v>526</v>
      </c>
      <c r="C76" s="5" t="s">
        <v>527</v>
      </c>
      <c r="D76" s="5" t="s">
        <v>473</v>
      </c>
      <c r="E76" s="184">
        <f t="shared" ca="1" si="0"/>
        <v>19404</v>
      </c>
      <c r="F76" s="5">
        <v>60</v>
      </c>
      <c r="G76" s="50">
        <v>21291</v>
      </c>
      <c r="H76" s="5">
        <v>350984</v>
      </c>
      <c r="I76" s="50">
        <v>28645</v>
      </c>
      <c r="J76" s="5" t="s">
        <v>412</v>
      </c>
      <c r="M76"/>
      <c r="AH76" s="422"/>
      <c r="AI76" s="422"/>
      <c r="AJ76" s="422"/>
    </row>
    <row r="77" spans="1:36" x14ac:dyDescent="0.25">
      <c r="A77" s="5" t="s">
        <v>413</v>
      </c>
      <c r="B77" s="5" t="s">
        <v>450</v>
      </c>
      <c r="C77" s="5" t="s">
        <v>441</v>
      </c>
      <c r="D77" s="5" t="s">
        <v>416</v>
      </c>
      <c r="E77" s="184">
        <f t="shared" ca="1" si="0"/>
        <v>23760</v>
      </c>
      <c r="F77" s="5">
        <v>59</v>
      </c>
      <c r="G77" s="50">
        <v>21480</v>
      </c>
      <c r="H77" s="5">
        <v>351006</v>
      </c>
      <c r="I77" s="50">
        <v>28627</v>
      </c>
      <c r="J77" s="5" t="s">
        <v>412</v>
      </c>
      <c r="M77"/>
      <c r="AH77" s="422"/>
      <c r="AI77" s="422"/>
      <c r="AJ77" s="422"/>
    </row>
    <row r="78" spans="1:36" x14ac:dyDescent="0.25">
      <c r="A78" s="5" t="s">
        <v>413</v>
      </c>
      <c r="B78" s="5" t="s">
        <v>528</v>
      </c>
      <c r="C78" s="5" t="s">
        <v>529</v>
      </c>
      <c r="D78" s="5" t="s">
        <v>439</v>
      </c>
      <c r="E78" s="184">
        <f t="shared" ca="1" si="0"/>
        <v>25548</v>
      </c>
      <c r="F78" s="5">
        <v>60</v>
      </c>
      <c r="G78" s="50">
        <v>21242</v>
      </c>
      <c r="H78" s="5">
        <v>351202</v>
      </c>
      <c r="I78" s="50">
        <v>28644</v>
      </c>
      <c r="J78" s="5" t="s">
        <v>412</v>
      </c>
      <c r="M78"/>
      <c r="AH78" s="422"/>
      <c r="AI78" s="422"/>
      <c r="AJ78" s="422"/>
    </row>
    <row r="79" spans="1:36" x14ac:dyDescent="0.25">
      <c r="A79" s="5" t="s">
        <v>408</v>
      </c>
      <c r="B79" s="5" t="s">
        <v>521</v>
      </c>
      <c r="C79" s="5" t="s">
        <v>95</v>
      </c>
      <c r="D79" s="5" t="s">
        <v>530</v>
      </c>
      <c r="E79" s="184">
        <f t="shared" ca="1" si="0"/>
        <v>24288</v>
      </c>
      <c r="F79" s="5">
        <v>59</v>
      </c>
      <c r="G79" s="50">
        <v>21743</v>
      </c>
      <c r="H79" s="5">
        <v>350944</v>
      </c>
      <c r="I79" s="50">
        <v>28615</v>
      </c>
      <c r="J79" s="5" t="s">
        <v>412</v>
      </c>
      <c r="M79"/>
      <c r="AH79" s="422"/>
      <c r="AI79" s="422"/>
      <c r="AJ79" s="422"/>
    </row>
    <row r="80" spans="1:36" x14ac:dyDescent="0.25">
      <c r="A80" s="5" t="s">
        <v>413</v>
      </c>
      <c r="B80" s="5" t="s">
        <v>531</v>
      </c>
      <c r="C80" s="5" t="s">
        <v>532</v>
      </c>
      <c r="D80" s="5" t="s">
        <v>416</v>
      </c>
      <c r="E80" s="184">
        <f t="shared" ca="1" si="0"/>
        <v>28032</v>
      </c>
      <c r="F80" s="5">
        <v>60</v>
      </c>
      <c r="G80" s="50">
        <v>21265</v>
      </c>
      <c r="H80" s="5">
        <v>350923</v>
      </c>
      <c r="I80" s="50">
        <v>28834</v>
      </c>
      <c r="J80" s="5" t="s">
        <v>412</v>
      </c>
      <c r="M80"/>
      <c r="AH80" s="422"/>
      <c r="AI80" s="422"/>
      <c r="AJ80" s="422"/>
    </row>
    <row r="81" spans="1:36" x14ac:dyDescent="0.25">
      <c r="A81" s="5" t="s">
        <v>408</v>
      </c>
      <c r="B81" s="5" t="s">
        <v>514</v>
      </c>
      <c r="C81" s="5" t="s">
        <v>533</v>
      </c>
      <c r="D81" s="5" t="s">
        <v>439</v>
      </c>
      <c r="E81" s="184">
        <f t="shared" ca="1" si="0"/>
        <v>18744</v>
      </c>
      <c r="F81" s="5">
        <v>59</v>
      </c>
      <c r="G81" s="50">
        <v>21501</v>
      </c>
      <c r="H81" s="5">
        <v>350761</v>
      </c>
      <c r="I81" s="50">
        <v>28498</v>
      </c>
      <c r="J81" s="5" t="s">
        <v>412</v>
      </c>
      <c r="M81"/>
      <c r="AH81" s="422"/>
      <c r="AI81" s="422"/>
      <c r="AJ81" s="422"/>
    </row>
    <row r="82" spans="1:36" x14ac:dyDescent="0.25">
      <c r="A82" s="5" t="s">
        <v>408</v>
      </c>
      <c r="B82" s="5" t="s">
        <v>534</v>
      </c>
      <c r="C82" s="5" t="s">
        <v>535</v>
      </c>
      <c r="D82" s="5" t="s">
        <v>536</v>
      </c>
      <c r="E82" s="184">
        <f t="shared" ref="E82:E145" ca="1" si="1">RANDBETWEEN(1500,2600)*12</f>
        <v>25872</v>
      </c>
      <c r="F82" s="5">
        <v>58</v>
      </c>
      <c r="G82" s="50">
        <v>21879</v>
      </c>
      <c r="H82" s="5">
        <v>350456</v>
      </c>
      <c r="I82" s="50">
        <v>28632</v>
      </c>
      <c r="J82" s="5" t="s">
        <v>412</v>
      </c>
      <c r="M82"/>
      <c r="AH82" s="422"/>
      <c r="AI82" s="422"/>
      <c r="AJ82" s="422"/>
    </row>
    <row r="83" spans="1:36" x14ac:dyDescent="0.25">
      <c r="A83" s="5" t="s">
        <v>408</v>
      </c>
      <c r="B83" s="5" t="s">
        <v>490</v>
      </c>
      <c r="C83" s="5" t="s">
        <v>185</v>
      </c>
      <c r="D83" s="5" t="s">
        <v>537</v>
      </c>
      <c r="E83" s="184">
        <f t="shared" ca="1" si="1"/>
        <v>19116</v>
      </c>
      <c r="F83" s="5">
        <v>60</v>
      </c>
      <c r="G83" s="50">
        <v>21104</v>
      </c>
      <c r="H83" s="5">
        <v>350774</v>
      </c>
      <c r="I83" s="50">
        <v>28653</v>
      </c>
      <c r="J83" s="5" t="s">
        <v>412</v>
      </c>
      <c r="M83"/>
      <c r="AH83" s="422"/>
      <c r="AI83" s="422"/>
      <c r="AJ83" s="422"/>
    </row>
    <row r="84" spans="1:36" x14ac:dyDescent="0.25">
      <c r="A84" s="5" t="s">
        <v>408</v>
      </c>
      <c r="B84" s="5" t="s">
        <v>499</v>
      </c>
      <c r="C84" s="5" t="s">
        <v>538</v>
      </c>
      <c r="D84" s="5" t="s">
        <v>473</v>
      </c>
      <c r="E84" s="184">
        <f t="shared" ca="1" si="1"/>
        <v>28728</v>
      </c>
      <c r="F84" s="5">
        <v>60</v>
      </c>
      <c r="G84" s="50">
        <v>21249</v>
      </c>
      <c r="H84" s="5">
        <v>350660</v>
      </c>
      <c r="I84" s="50">
        <v>28613</v>
      </c>
      <c r="J84" s="5" t="s">
        <v>412</v>
      </c>
      <c r="M84"/>
    </row>
    <row r="85" spans="1:36" x14ac:dyDescent="0.25">
      <c r="A85" s="5" t="s">
        <v>413</v>
      </c>
      <c r="B85" s="5" t="s">
        <v>514</v>
      </c>
      <c r="C85" s="5" t="s">
        <v>539</v>
      </c>
      <c r="D85" s="5" t="s">
        <v>460</v>
      </c>
      <c r="E85" s="184">
        <f t="shared" ca="1" si="1"/>
        <v>25392</v>
      </c>
      <c r="F85" s="5">
        <v>61</v>
      </c>
      <c r="G85" s="50">
        <v>21011</v>
      </c>
      <c r="H85" s="5">
        <v>351071</v>
      </c>
      <c r="I85" s="50">
        <v>28849</v>
      </c>
      <c r="J85" s="5" t="s">
        <v>417</v>
      </c>
      <c r="M85"/>
    </row>
    <row r="86" spans="1:36" x14ac:dyDescent="0.25">
      <c r="A86" s="5" t="s">
        <v>408</v>
      </c>
      <c r="B86" s="5" t="s">
        <v>519</v>
      </c>
      <c r="C86" s="5" t="s">
        <v>540</v>
      </c>
      <c r="D86" s="5" t="s">
        <v>470</v>
      </c>
      <c r="E86" s="184">
        <f t="shared" ca="1" si="1"/>
        <v>28008</v>
      </c>
      <c r="F86" s="5">
        <v>61</v>
      </c>
      <c r="G86" s="50">
        <v>21036</v>
      </c>
      <c r="H86" s="5">
        <v>350721</v>
      </c>
      <c r="I86" s="50">
        <v>28683</v>
      </c>
      <c r="J86" s="5" t="s">
        <v>417</v>
      </c>
      <c r="M86"/>
    </row>
    <row r="87" spans="1:36" x14ac:dyDescent="0.25">
      <c r="A87" s="5" t="s">
        <v>408</v>
      </c>
      <c r="B87" s="5" t="s">
        <v>541</v>
      </c>
      <c r="C87" s="5" t="s">
        <v>542</v>
      </c>
      <c r="D87" s="5" t="s">
        <v>543</v>
      </c>
      <c r="E87" s="184">
        <f t="shared" ca="1" si="1"/>
        <v>23436</v>
      </c>
      <c r="F87" s="5">
        <v>60</v>
      </c>
      <c r="G87" s="50">
        <v>21304</v>
      </c>
      <c r="H87" s="5">
        <v>351199</v>
      </c>
      <c r="I87" s="50">
        <v>28552</v>
      </c>
      <c r="J87" s="5" t="s">
        <v>417</v>
      </c>
      <c r="M87"/>
    </row>
    <row r="88" spans="1:36" x14ac:dyDescent="0.25">
      <c r="A88" s="5" t="s">
        <v>413</v>
      </c>
      <c r="B88" s="5" t="s">
        <v>544</v>
      </c>
      <c r="C88" s="5" t="s">
        <v>545</v>
      </c>
      <c r="D88" s="5" t="s">
        <v>460</v>
      </c>
      <c r="E88" s="184">
        <f t="shared" ca="1" si="1"/>
        <v>23892</v>
      </c>
      <c r="F88" s="5">
        <v>59</v>
      </c>
      <c r="G88" s="50">
        <v>21690</v>
      </c>
      <c r="H88" s="5">
        <v>350511</v>
      </c>
      <c r="I88" s="50">
        <v>28774</v>
      </c>
      <c r="J88" s="5" t="s">
        <v>417</v>
      </c>
      <c r="M88"/>
    </row>
    <row r="89" spans="1:36" x14ac:dyDescent="0.25">
      <c r="A89" s="5" t="s">
        <v>413</v>
      </c>
      <c r="B89" s="5" t="s">
        <v>546</v>
      </c>
      <c r="C89" s="5" t="s">
        <v>441</v>
      </c>
      <c r="D89" s="5" t="s">
        <v>473</v>
      </c>
      <c r="E89" s="184">
        <f t="shared" ca="1" si="1"/>
        <v>28440</v>
      </c>
      <c r="F89" s="5">
        <v>59</v>
      </c>
      <c r="G89" s="50">
        <v>21718</v>
      </c>
      <c r="H89" s="5">
        <v>351194</v>
      </c>
      <c r="I89" s="50">
        <v>28688</v>
      </c>
      <c r="J89" s="5" t="s">
        <v>417</v>
      </c>
      <c r="M89"/>
    </row>
    <row r="90" spans="1:36" x14ac:dyDescent="0.25">
      <c r="A90" s="5" t="s">
        <v>408</v>
      </c>
      <c r="B90" s="5" t="s">
        <v>519</v>
      </c>
      <c r="C90" s="5" t="s">
        <v>547</v>
      </c>
      <c r="D90" s="5" t="s">
        <v>548</v>
      </c>
      <c r="E90" s="184">
        <f t="shared" ca="1" si="1"/>
        <v>28632</v>
      </c>
      <c r="F90" s="5">
        <v>63</v>
      </c>
      <c r="G90" s="50">
        <v>20305</v>
      </c>
      <c r="H90" s="5">
        <v>350335</v>
      </c>
      <c r="I90" s="50">
        <v>28755</v>
      </c>
      <c r="J90" s="5" t="s">
        <v>417</v>
      </c>
      <c r="M90"/>
    </row>
    <row r="91" spans="1:36" x14ac:dyDescent="0.25">
      <c r="A91" s="5" t="s">
        <v>408</v>
      </c>
      <c r="B91" s="5" t="s">
        <v>549</v>
      </c>
      <c r="C91" s="5" t="s">
        <v>550</v>
      </c>
      <c r="D91" s="5" t="s">
        <v>416</v>
      </c>
      <c r="E91" s="184">
        <f t="shared" ca="1" si="1"/>
        <v>23676</v>
      </c>
      <c r="F91" s="5">
        <v>61</v>
      </c>
      <c r="G91" s="50">
        <v>21073</v>
      </c>
      <c r="H91" s="5">
        <v>350167</v>
      </c>
      <c r="I91" s="50">
        <v>28583</v>
      </c>
      <c r="J91" s="5" t="s">
        <v>417</v>
      </c>
      <c r="M91"/>
    </row>
    <row r="92" spans="1:36" x14ac:dyDescent="0.25">
      <c r="A92" s="5" t="s">
        <v>408</v>
      </c>
      <c r="B92" s="5" t="s">
        <v>551</v>
      </c>
      <c r="C92" s="5" t="s">
        <v>552</v>
      </c>
      <c r="D92" s="5" t="s">
        <v>460</v>
      </c>
      <c r="E92" s="184">
        <f t="shared" ca="1" si="1"/>
        <v>28536</v>
      </c>
      <c r="F92" s="5">
        <v>61</v>
      </c>
      <c r="G92" s="50">
        <v>20884</v>
      </c>
      <c r="H92" s="5">
        <v>350227</v>
      </c>
      <c r="I92" s="50">
        <v>28850</v>
      </c>
      <c r="J92" s="5" t="s">
        <v>417</v>
      </c>
      <c r="M92"/>
    </row>
    <row r="93" spans="1:36" x14ac:dyDescent="0.25">
      <c r="A93" s="5" t="s">
        <v>408</v>
      </c>
      <c r="B93" s="5" t="s">
        <v>426</v>
      </c>
      <c r="C93" s="5" t="s">
        <v>550</v>
      </c>
      <c r="D93" s="5" t="s">
        <v>411</v>
      </c>
      <c r="E93" s="184">
        <f t="shared" ca="1" si="1"/>
        <v>27516</v>
      </c>
      <c r="F93" s="5">
        <v>61</v>
      </c>
      <c r="G93" s="50">
        <v>20926</v>
      </c>
      <c r="H93" s="5">
        <v>350873</v>
      </c>
      <c r="I93" s="50">
        <v>28805</v>
      </c>
      <c r="J93" s="5" t="s">
        <v>417</v>
      </c>
      <c r="M93"/>
    </row>
    <row r="94" spans="1:36" ht="18.75" x14ac:dyDescent="0.25">
      <c r="A94" s="5" t="s">
        <v>408</v>
      </c>
      <c r="B94" s="5" t="s">
        <v>553</v>
      </c>
      <c r="C94" s="5" t="s">
        <v>554</v>
      </c>
      <c r="D94" s="5" t="s">
        <v>555</v>
      </c>
      <c r="E94" s="184">
        <f t="shared" ca="1" si="1"/>
        <v>18780</v>
      </c>
      <c r="F94" s="5">
        <v>62</v>
      </c>
      <c r="G94" s="50">
        <v>20604</v>
      </c>
      <c r="H94" s="5">
        <v>350506</v>
      </c>
      <c r="I94" s="50">
        <v>29185</v>
      </c>
      <c r="J94" s="5" t="s">
        <v>417</v>
      </c>
      <c r="M94"/>
      <c r="AC94" s="154" t="s">
        <v>1542</v>
      </c>
      <c r="AE94" s="5" t="s">
        <v>1543</v>
      </c>
      <c r="AF94" s="5"/>
      <c r="AG94" s="5"/>
      <c r="AH94" s="5"/>
      <c r="AI94" s="5"/>
    </row>
    <row r="95" spans="1:36" x14ac:dyDescent="0.25">
      <c r="A95" s="5" t="s">
        <v>408</v>
      </c>
      <c r="B95" s="5" t="s">
        <v>443</v>
      </c>
      <c r="C95" s="5" t="s">
        <v>556</v>
      </c>
      <c r="D95" s="5" t="s">
        <v>557</v>
      </c>
      <c r="E95" s="184">
        <f t="shared" ca="1" si="1"/>
        <v>21180</v>
      </c>
      <c r="F95" s="5">
        <v>66</v>
      </c>
      <c r="G95" s="50">
        <v>19032</v>
      </c>
      <c r="H95" s="5">
        <v>560261</v>
      </c>
      <c r="I95" s="50">
        <v>28943</v>
      </c>
      <c r="J95" s="5" t="s">
        <v>417</v>
      </c>
      <c r="M95"/>
    </row>
    <row r="96" spans="1:36" x14ac:dyDescent="0.25">
      <c r="A96" s="5" t="s">
        <v>454</v>
      </c>
      <c r="B96" s="5" t="s">
        <v>455</v>
      </c>
      <c r="C96" s="5" t="s">
        <v>558</v>
      </c>
      <c r="D96" s="5" t="s">
        <v>457</v>
      </c>
      <c r="E96" s="184">
        <f t="shared" ca="1" si="1"/>
        <v>24624</v>
      </c>
      <c r="F96" s="5">
        <v>59</v>
      </c>
      <c r="G96" s="50">
        <v>21704</v>
      </c>
      <c r="H96" s="5">
        <v>351137</v>
      </c>
      <c r="I96" s="50">
        <v>29074</v>
      </c>
      <c r="J96" s="5" t="s">
        <v>417</v>
      </c>
      <c r="M96"/>
      <c r="AC96" s="1" t="s">
        <v>1544</v>
      </c>
      <c r="AD96" s="1"/>
      <c r="AE96" s="1"/>
      <c r="AF96" s="1"/>
      <c r="AG96" s="1"/>
      <c r="AH96" s="1"/>
      <c r="AI96" s="1"/>
      <c r="AJ96" s="1"/>
    </row>
    <row r="97" spans="1:33" x14ac:dyDescent="0.25">
      <c r="A97" s="5" t="s">
        <v>413</v>
      </c>
      <c r="B97" s="5" t="s">
        <v>559</v>
      </c>
      <c r="C97" s="5" t="s">
        <v>441</v>
      </c>
      <c r="D97" s="5" t="s">
        <v>560</v>
      </c>
      <c r="E97" s="184">
        <f t="shared" ca="1" si="1"/>
        <v>31152</v>
      </c>
      <c r="F97" s="5">
        <v>59</v>
      </c>
      <c r="G97" s="50">
        <v>21529</v>
      </c>
      <c r="H97" s="5">
        <v>350883</v>
      </c>
      <c r="I97" s="50">
        <v>29110</v>
      </c>
      <c r="J97" s="5" t="s">
        <v>417</v>
      </c>
      <c r="M97"/>
    </row>
    <row r="98" spans="1:33" x14ac:dyDescent="0.25">
      <c r="A98" s="5" t="s">
        <v>408</v>
      </c>
      <c r="B98" s="5" t="s">
        <v>561</v>
      </c>
      <c r="C98" s="5" t="s">
        <v>444</v>
      </c>
      <c r="D98" s="5" t="s">
        <v>536</v>
      </c>
      <c r="E98" s="184">
        <f t="shared" ca="1" si="1"/>
        <v>27840</v>
      </c>
      <c r="F98" s="5">
        <v>62</v>
      </c>
      <c r="G98" s="50">
        <v>20480</v>
      </c>
      <c r="H98" s="5">
        <v>350197</v>
      </c>
      <c r="I98" s="50">
        <v>29039</v>
      </c>
      <c r="J98" s="5" t="s">
        <v>417</v>
      </c>
      <c r="M98"/>
    </row>
    <row r="99" spans="1:33" x14ac:dyDescent="0.25">
      <c r="A99" s="5" t="s">
        <v>413</v>
      </c>
      <c r="B99" s="5" t="s">
        <v>152</v>
      </c>
      <c r="C99" s="5" t="s">
        <v>496</v>
      </c>
      <c r="D99" s="5" t="s">
        <v>416</v>
      </c>
      <c r="E99" s="184">
        <f t="shared" ca="1" si="1"/>
        <v>26100</v>
      </c>
      <c r="F99" s="5">
        <v>61</v>
      </c>
      <c r="G99" s="50">
        <v>21051</v>
      </c>
      <c r="H99" s="5">
        <v>351027</v>
      </c>
      <c r="I99" s="50">
        <v>28935</v>
      </c>
      <c r="J99" s="5" t="s">
        <v>417</v>
      </c>
      <c r="M99"/>
    </row>
    <row r="100" spans="1:33" x14ac:dyDescent="0.25">
      <c r="A100" s="5" t="s">
        <v>413</v>
      </c>
      <c r="B100" s="5" t="s">
        <v>562</v>
      </c>
      <c r="C100" s="5" t="s">
        <v>563</v>
      </c>
      <c r="D100" s="5" t="s">
        <v>416</v>
      </c>
      <c r="E100" s="184">
        <f t="shared" ca="1" si="1"/>
        <v>25680</v>
      </c>
      <c r="F100" s="5">
        <v>59</v>
      </c>
      <c r="G100" s="50">
        <v>21531</v>
      </c>
      <c r="H100" s="5">
        <v>350766</v>
      </c>
      <c r="I100" s="50">
        <v>29150</v>
      </c>
      <c r="J100" s="5" t="s">
        <v>417</v>
      </c>
      <c r="M100"/>
    </row>
    <row r="101" spans="1:33" x14ac:dyDescent="0.25">
      <c r="A101" s="5" t="s">
        <v>408</v>
      </c>
      <c r="B101" s="5" t="s">
        <v>509</v>
      </c>
      <c r="C101" s="5" t="s">
        <v>410</v>
      </c>
      <c r="D101" s="5" t="s">
        <v>425</v>
      </c>
      <c r="E101" s="184">
        <f t="shared" ca="1" si="1"/>
        <v>18096</v>
      </c>
      <c r="F101" s="5">
        <v>59</v>
      </c>
      <c r="G101" s="50">
        <v>21470</v>
      </c>
      <c r="H101" s="5">
        <v>560270</v>
      </c>
      <c r="I101" s="50">
        <v>28965</v>
      </c>
      <c r="J101" s="5" t="s">
        <v>421</v>
      </c>
      <c r="M101"/>
    </row>
    <row r="102" spans="1:33" x14ac:dyDescent="0.25">
      <c r="A102" s="5" t="s">
        <v>408</v>
      </c>
      <c r="B102" s="5" t="s">
        <v>479</v>
      </c>
      <c r="C102" s="5" t="s">
        <v>453</v>
      </c>
      <c r="D102" s="5" t="s">
        <v>470</v>
      </c>
      <c r="E102" s="184">
        <f t="shared" ca="1" si="1"/>
        <v>28152</v>
      </c>
      <c r="F102" s="5">
        <v>60</v>
      </c>
      <c r="G102" s="50">
        <v>21353</v>
      </c>
      <c r="H102" s="5">
        <v>560271</v>
      </c>
      <c r="I102" s="50">
        <v>28953</v>
      </c>
      <c r="J102" s="5" t="s">
        <v>421</v>
      </c>
      <c r="M102"/>
    </row>
    <row r="103" spans="1:33" x14ac:dyDescent="0.25">
      <c r="A103" s="5" t="s">
        <v>413</v>
      </c>
      <c r="B103" s="5" t="s">
        <v>564</v>
      </c>
      <c r="C103" s="5" t="s">
        <v>565</v>
      </c>
      <c r="D103" s="5" t="s">
        <v>416</v>
      </c>
      <c r="E103" s="184">
        <f t="shared" ca="1" si="1"/>
        <v>27840</v>
      </c>
      <c r="F103" s="5">
        <v>60</v>
      </c>
      <c r="G103" s="50">
        <v>21419</v>
      </c>
      <c r="H103" s="5">
        <v>351139</v>
      </c>
      <c r="I103" s="50">
        <v>28978</v>
      </c>
      <c r="J103" s="5" t="s">
        <v>421</v>
      </c>
      <c r="M103"/>
    </row>
    <row r="104" spans="1:33" x14ac:dyDescent="0.25">
      <c r="A104" s="5" t="s">
        <v>413</v>
      </c>
      <c r="B104" s="5" t="s">
        <v>410</v>
      </c>
      <c r="C104" s="5" t="s">
        <v>566</v>
      </c>
      <c r="D104" s="5" t="s">
        <v>439</v>
      </c>
      <c r="E104" s="184">
        <f t="shared" ca="1" si="1"/>
        <v>19404</v>
      </c>
      <c r="F104" s="5">
        <v>59</v>
      </c>
      <c r="G104" s="50">
        <v>21800</v>
      </c>
      <c r="H104" s="5">
        <v>350030</v>
      </c>
      <c r="I104" s="50">
        <v>29102</v>
      </c>
      <c r="J104" s="5" t="s">
        <v>421</v>
      </c>
      <c r="M104"/>
    </row>
    <row r="105" spans="1:33" x14ac:dyDescent="0.25">
      <c r="A105" s="5" t="s">
        <v>413</v>
      </c>
      <c r="B105" s="5" t="s">
        <v>490</v>
      </c>
      <c r="C105" s="5" t="s">
        <v>539</v>
      </c>
      <c r="D105" s="5" t="s">
        <v>567</v>
      </c>
      <c r="E105" s="184">
        <f t="shared" ca="1" si="1"/>
        <v>28992</v>
      </c>
      <c r="F105" s="5">
        <v>59</v>
      </c>
      <c r="G105" s="50">
        <v>21589</v>
      </c>
      <c r="H105" s="5">
        <v>351040</v>
      </c>
      <c r="I105" s="50">
        <v>28995</v>
      </c>
      <c r="J105" s="5" t="s">
        <v>421</v>
      </c>
      <c r="M105"/>
    </row>
    <row r="106" spans="1:33" x14ac:dyDescent="0.25">
      <c r="A106" s="5" t="s">
        <v>413</v>
      </c>
      <c r="B106" s="5" t="s">
        <v>461</v>
      </c>
      <c r="C106" s="5" t="s">
        <v>167</v>
      </c>
      <c r="D106" s="5" t="s">
        <v>473</v>
      </c>
      <c r="E106" s="184">
        <f t="shared" ca="1" si="1"/>
        <v>21504</v>
      </c>
      <c r="F106" s="5">
        <v>59</v>
      </c>
      <c r="G106" s="50">
        <v>21713</v>
      </c>
      <c r="H106" s="5">
        <v>350940</v>
      </c>
      <c r="I106" s="50">
        <v>29108</v>
      </c>
      <c r="J106" s="5" t="s">
        <v>421</v>
      </c>
      <c r="M106"/>
    </row>
    <row r="107" spans="1:33" x14ac:dyDescent="0.25">
      <c r="A107" s="5" t="s">
        <v>408</v>
      </c>
      <c r="B107" s="5" t="s">
        <v>568</v>
      </c>
      <c r="C107" s="5" t="s">
        <v>419</v>
      </c>
      <c r="D107" s="5" t="s">
        <v>473</v>
      </c>
      <c r="E107" s="184">
        <f t="shared" ca="1" si="1"/>
        <v>29148</v>
      </c>
      <c r="F107" s="5">
        <v>59</v>
      </c>
      <c r="G107" s="50">
        <v>21735</v>
      </c>
      <c r="H107" s="5">
        <v>350804</v>
      </c>
      <c r="I107" s="50">
        <v>28860</v>
      </c>
      <c r="J107" s="5" t="s">
        <v>421</v>
      </c>
      <c r="M107"/>
    </row>
    <row r="108" spans="1:33" x14ac:dyDescent="0.25">
      <c r="A108" s="5" t="s">
        <v>408</v>
      </c>
      <c r="B108" s="5" t="s">
        <v>569</v>
      </c>
      <c r="C108" s="5" t="s">
        <v>410</v>
      </c>
      <c r="D108" s="5" t="s">
        <v>536</v>
      </c>
      <c r="E108" s="184">
        <f t="shared" ca="1" si="1"/>
        <v>24864</v>
      </c>
      <c r="F108" s="5">
        <v>58</v>
      </c>
      <c r="G108" s="50">
        <v>21896</v>
      </c>
      <c r="H108" s="5">
        <v>350905</v>
      </c>
      <c r="I108" s="50">
        <v>28987</v>
      </c>
      <c r="J108" s="5" t="s">
        <v>421</v>
      </c>
      <c r="M108"/>
    </row>
    <row r="109" spans="1:33" x14ac:dyDescent="0.25">
      <c r="A109" s="5" t="s">
        <v>413</v>
      </c>
      <c r="B109" s="5" t="s">
        <v>570</v>
      </c>
      <c r="C109" s="5" t="s">
        <v>571</v>
      </c>
      <c r="D109" s="5" t="s">
        <v>457</v>
      </c>
      <c r="E109" s="184">
        <f t="shared" ca="1" si="1"/>
        <v>27276</v>
      </c>
      <c r="F109" s="5">
        <v>58</v>
      </c>
      <c r="G109" s="50">
        <v>22084</v>
      </c>
      <c r="H109" s="5">
        <v>351209</v>
      </c>
      <c r="I109" s="50">
        <v>28917</v>
      </c>
      <c r="J109" s="5" t="s">
        <v>421</v>
      </c>
      <c r="M109"/>
    </row>
    <row r="110" spans="1:33" x14ac:dyDescent="0.25">
      <c r="A110" s="5" t="s">
        <v>408</v>
      </c>
      <c r="B110" s="5" t="s">
        <v>541</v>
      </c>
      <c r="C110" s="5" t="s">
        <v>542</v>
      </c>
      <c r="D110" s="5" t="s">
        <v>416</v>
      </c>
      <c r="E110" s="184">
        <f t="shared" ca="1" si="1"/>
        <v>28536</v>
      </c>
      <c r="F110" s="5">
        <v>61</v>
      </c>
      <c r="G110" s="50">
        <v>20952</v>
      </c>
      <c r="H110" s="5">
        <v>350447</v>
      </c>
      <c r="I110" s="50">
        <v>29185</v>
      </c>
      <c r="J110" s="5" t="s">
        <v>421</v>
      </c>
      <c r="M110"/>
    </row>
    <row r="111" spans="1:33" x14ac:dyDescent="0.25">
      <c r="A111" s="5" t="s">
        <v>408</v>
      </c>
      <c r="B111" s="5" t="s">
        <v>549</v>
      </c>
      <c r="C111" s="5" t="s">
        <v>86</v>
      </c>
      <c r="D111" s="5" t="s">
        <v>473</v>
      </c>
      <c r="E111" s="184">
        <f t="shared" ca="1" si="1"/>
        <v>31008</v>
      </c>
      <c r="F111" s="5">
        <v>61</v>
      </c>
      <c r="G111" s="50">
        <v>20877</v>
      </c>
      <c r="H111" s="5">
        <v>351048</v>
      </c>
      <c r="I111" s="50">
        <v>29199</v>
      </c>
      <c r="J111" s="5" t="s">
        <v>466</v>
      </c>
      <c r="M111"/>
    </row>
    <row r="112" spans="1:33" x14ac:dyDescent="0.25">
      <c r="A112" s="5" t="s">
        <v>408</v>
      </c>
      <c r="B112" s="5" t="s">
        <v>572</v>
      </c>
      <c r="C112" s="5" t="s">
        <v>157</v>
      </c>
      <c r="D112" s="5" t="s">
        <v>473</v>
      </c>
      <c r="E112" s="184">
        <f t="shared" ca="1" si="1"/>
        <v>21396</v>
      </c>
      <c r="F112" s="5">
        <v>61</v>
      </c>
      <c r="G112" s="50">
        <v>21004</v>
      </c>
      <c r="H112" s="5">
        <v>351149</v>
      </c>
      <c r="I112" s="50">
        <v>29143</v>
      </c>
      <c r="J112" s="5" t="s">
        <v>466</v>
      </c>
      <c r="M112"/>
      <c r="AC112" s="1" t="s">
        <v>1545</v>
      </c>
      <c r="AD112" s="1"/>
      <c r="AE112" s="1"/>
      <c r="AF112" s="1"/>
      <c r="AG112" s="1"/>
    </row>
    <row r="113" spans="1:33" x14ac:dyDescent="0.25">
      <c r="A113" s="5" t="s">
        <v>408</v>
      </c>
      <c r="B113" s="5" t="s">
        <v>474</v>
      </c>
      <c r="C113" s="5" t="s">
        <v>451</v>
      </c>
      <c r="D113" s="5" t="s">
        <v>473</v>
      </c>
      <c r="E113" s="184">
        <f t="shared" ca="1" si="1"/>
        <v>19668</v>
      </c>
      <c r="F113" s="5">
        <v>60</v>
      </c>
      <c r="G113" s="50">
        <v>21210</v>
      </c>
      <c r="H113" s="5">
        <v>350317</v>
      </c>
      <c r="I113" s="50">
        <v>28880</v>
      </c>
      <c r="J113" s="5" t="s">
        <v>466</v>
      </c>
      <c r="M113"/>
      <c r="AC113" s="1" t="s">
        <v>1546</v>
      </c>
      <c r="AD113" s="1"/>
      <c r="AE113" s="1"/>
      <c r="AF113" s="1"/>
      <c r="AG113" s="1"/>
    </row>
    <row r="114" spans="1:33" x14ac:dyDescent="0.25">
      <c r="A114" s="5" t="s">
        <v>413</v>
      </c>
      <c r="B114" s="5" t="s">
        <v>570</v>
      </c>
      <c r="C114" s="5" t="s">
        <v>472</v>
      </c>
      <c r="D114" s="5" t="s">
        <v>416</v>
      </c>
      <c r="E114" s="184">
        <f t="shared" ca="1" si="1"/>
        <v>27456</v>
      </c>
      <c r="F114" s="5">
        <v>60</v>
      </c>
      <c r="G114" s="50">
        <v>21409</v>
      </c>
      <c r="H114" s="5">
        <v>350220</v>
      </c>
      <c r="I114" s="50">
        <v>28995</v>
      </c>
      <c r="J114" s="5" t="s">
        <v>466</v>
      </c>
      <c r="M114"/>
      <c r="AC114" s="1" t="s">
        <v>1547</v>
      </c>
      <c r="AD114" s="1"/>
      <c r="AE114" s="1"/>
      <c r="AF114" s="1"/>
      <c r="AG114" s="1"/>
    </row>
    <row r="115" spans="1:33" x14ac:dyDescent="0.25">
      <c r="A115" s="5" t="s">
        <v>408</v>
      </c>
      <c r="B115" s="5" t="s">
        <v>431</v>
      </c>
      <c r="C115" s="5" t="s">
        <v>573</v>
      </c>
      <c r="D115" s="5" t="s">
        <v>473</v>
      </c>
      <c r="E115" s="184">
        <f t="shared" ca="1" si="1"/>
        <v>28320</v>
      </c>
      <c r="F115" s="5">
        <v>59</v>
      </c>
      <c r="G115" s="50">
        <v>21635</v>
      </c>
      <c r="H115" s="5">
        <v>350484</v>
      </c>
      <c r="I115" s="50">
        <v>29110</v>
      </c>
      <c r="J115" s="5" t="s">
        <v>466</v>
      </c>
      <c r="M115"/>
      <c r="AC115" s="1" t="s">
        <v>1548</v>
      </c>
      <c r="AD115" s="1"/>
      <c r="AE115" s="1"/>
      <c r="AF115" s="1"/>
      <c r="AG115" s="1"/>
    </row>
    <row r="116" spans="1:33" x14ac:dyDescent="0.25">
      <c r="A116" s="5" t="s">
        <v>408</v>
      </c>
      <c r="B116" s="5" t="s">
        <v>574</v>
      </c>
      <c r="C116" s="5" t="s">
        <v>575</v>
      </c>
      <c r="D116" s="5" t="s">
        <v>416</v>
      </c>
      <c r="E116" s="184">
        <f t="shared" ca="1" si="1"/>
        <v>27144</v>
      </c>
      <c r="F116" s="5">
        <v>60</v>
      </c>
      <c r="G116" s="50">
        <v>21322</v>
      </c>
      <c r="H116" s="5">
        <v>560277</v>
      </c>
      <c r="I116" s="50">
        <v>28948</v>
      </c>
      <c r="J116" s="5" t="s">
        <v>466</v>
      </c>
      <c r="M116"/>
      <c r="AC116" s="1" t="s">
        <v>1549</v>
      </c>
      <c r="AD116" s="1"/>
      <c r="AE116" s="1"/>
      <c r="AF116" s="1"/>
      <c r="AG116" s="1"/>
    </row>
    <row r="117" spans="1:33" x14ac:dyDescent="0.25">
      <c r="A117" s="5" t="s">
        <v>408</v>
      </c>
      <c r="B117" s="5" t="s">
        <v>524</v>
      </c>
      <c r="C117" s="5" t="s">
        <v>93</v>
      </c>
      <c r="D117" s="5" t="s">
        <v>439</v>
      </c>
      <c r="E117" s="184">
        <f t="shared" ca="1" si="1"/>
        <v>19464</v>
      </c>
      <c r="F117" s="5">
        <v>61</v>
      </c>
      <c r="G117" s="50">
        <v>21042</v>
      </c>
      <c r="H117" s="5">
        <v>350149</v>
      </c>
      <c r="I117" s="50">
        <v>28902</v>
      </c>
      <c r="J117" s="5" t="s">
        <v>466</v>
      </c>
      <c r="M117"/>
      <c r="AC117" s="1" t="s">
        <v>1550</v>
      </c>
      <c r="AD117" s="1"/>
      <c r="AE117" s="1"/>
      <c r="AF117" s="1"/>
      <c r="AG117" s="1"/>
    </row>
    <row r="118" spans="1:33" x14ac:dyDescent="0.25">
      <c r="A118" s="5" t="s">
        <v>413</v>
      </c>
      <c r="B118" s="5" t="s">
        <v>409</v>
      </c>
      <c r="C118" s="5" t="s">
        <v>576</v>
      </c>
      <c r="D118" s="5" t="s">
        <v>577</v>
      </c>
      <c r="E118" s="184">
        <f t="shared" ca="1" si="1"/>
        <v>30456</v>
      </c>
      <c r="F118" s="5">
        <v>61</v>
      </c>
      <c r="G118" s="50">
        <v>21005</v>
      </c>
      <c r="H118" s="5">
        <v>350663</v>
      </c>
      <c r="I118" s="50">
        <v>28943</v>
      </c>
      <c r="J118" s="5" t="s">
        <v>466</v>
      </c>
      <c r="M118"/>
      <c r="AC118" s="1" t="s">
        <v>1551</v>
      </c>
      <c r="AD118" s="1"/>
      <c r="AE118" s="1"/>
      <c r="AF118" s="1"/>
      <c r="AG118" s="1"/>
    </row>
    <row r="119" spans="1:33" x14ac:dyDescent="0.25">
      <c r="A119" s="5" t="s">
        <v>408</v>
      </c>
      <c r="B119" s="5" t="s">
        <v>578</v>
      </c>
      <c r="C119" s="5" t="s">
        <v>419</v>
      </c>
      <c r="D119" s="5" t="s">
        <v>416</v>
      </c>
      <c r="E119" s="184">
        <f t="shared" ca="1" si="1"/>
        <v>18312</v>
      </c>
      <c r="F119" s="5">
        <v>59</v>
      </c>
      <c r="G119" s="50">
        <v>21705</v>
      </c>
      <c r="H119" s="5">
        <v>350784</v>
      </c>
      <c r="I119" s="50">
        <v>28950</v>
      </c>
      <c r="J119" s="5" t="s">
        <v>466</v>
      </c>
      <c r="M119"/>
    </row>
    <row r="120" spans="1:33" x14ac:dyDescent="0.25">
      <c r="A120" s="5" t="s">
        <v>413</v>
      </c>
      <c r="B120" s="5" t="s">
        <v>579</v>
      </c>
      <c r="C120" s="5" t="s">
        <v>580</v>
      </c>
      <c r="D120" s="5" t="s">
        <v>457</v>
      </c>
      <c r="E120" s="184">
        <f t="shared" ca="1" si="1"/>
        <v>23664</v>
      </c>
      <c r="F120" s="5">
        <v>62</v>
      </c>
      <c r="G120" s="50">
        <v>20506</v>
      </c>
      <c r="H120" s="5">
        <v>560356</v>
      </c>
      <c r="I120" s="50">
        <v>29009</v>
      </c>
      <c r="J120" s="5" t="s">
        <v>412</v>
      </c>
      <c r="M120"/>
    </row>
    <row r="121" spans="1:33" x14ac:dyDescent="0.25">
      <c r="A121" s="5" t="s">
        <v>413</v>
      </c>
      <c r="B121" s="5" t="s">
        <v>495</v>
      </c>
      <c r="C121" s="5" t="s">
        <v>581</v>
      </c>
      <c r="D121" s="5" t="s">
        <v>416</v>
      </c>
      <c r="E121" s="184">
        <f t="shared" ca="1" si="1"/>
        <v>28260</v>
      </c>
      <c r="F121" s="5">
        <v>59</v>
      </c>
      <c r="G121" s="50">
        <v>21544</v>
      </c>
      <c r="H121" s="5">
        <v>560357</v>
      </c>
      <c r="I121" s="50">
        <v>28940</v>
      </c>
      <c r="J121" s="5" t="s">
        <v>412</v>
      </c>
      <c r="M121"/>
    </row>
    <row r="122" spans="1:33" x14ac:dyDescent="0.25">
      <c r="A122" s="5" t="s">
        <v>408</v>
      </c>
      <c r="B122" s="5" t="s">
        <v>437</v>
      </c>
      <c r="C122" s="5" t="s">
        <v>535</v>
      </c>
      <c r="D122" s="5" t="s">
        <v>416</v>
      </c>
      <c r="E122" s="184">
        <f t="shared" ca="1" si="1"/>
        <v>20184</v>
      </c>
      <c r="F122" s="5">
        <v>60</v>
      </c>
      <c r="G122" s="50">
        <v>21310</v>
      </c>
      <c r="H122" s="5">
        <v>350677</v>
      </c>
      <c r="I122" s="50">
        <v>28881</v>
      </c>
      <c r="J122" s="5" t="s">
        <v>412</v>
      </c>
      <c r="M122"/>
    </row>
    <row r="123" spans="1:33" x14ac:dyDescent="0.25">
      <c r="A123" s="5" t="s">
        <v>408</v>
      </c>
      <c r="B123" s="5" t="s">
        <v>483</v>
      </c>
      <c r="C123" s="5" t="s">
        <v>547</v>
      </c>
      <c r="D123" s="5" t="s">
        <v>482</v>
      </c>
      <c r="E123" s="184">
        <f t="shared" ca="1" si="1"/>
        <v>19500</v>
      </c>
      <c r="F123" s="5">
        <v>63</v>
      </c>
      <c r="G123" s="50">
        <v>20195</v>
      </c>
      <c r="H123" s="5">
        <v>560358</v>
      </c>
      <c r="I123" s="50">
        <v>29501</v>
      </c>
      <c r="J123" s="5" t="s">
        <v>412</v>
      </c>
      <c r="M123"/>
    </row>
    <row r="124" spans="1:33" x14ac:dyDescent="0.25">
      <c r="A124" s="5" t="s">
        <v>413</v>
      </c>
      <c r="B124" s="5" t="s">
        <v>455</v>
      </c>
      <c r="C124" s="5" t="s">
        <v>582</v>
      </c>
      <c r="D124" s="5" t="s">
        <v>457</v>
      </c>
      <c r="E124" s="184">
        <f t="shared" ca="1" si="1"/>
        <v>30408</v>
      </c>
      <c r="F124" s="5">
        <v>59</v>
      </c>
      <c r="G124" s="50">
        <v>21723</v>
      </c>
      <c r="H124" s="5">
        <v>351037</v>
      </c>
      <c r="I124" s="50">
        <v>29563</v>
      </c>
      <c r="J124" s="5" t="s">
        <v>412</v>
      </c>
      <c r="M124"/>
    </row>
    <row r="125" spans="1:33" x14ac:dyDescent="0.25">
      <c r="A125" s="5" t="s">
        <v>413</v>
      </c>
      <c r="B125" s="5" t="s">
        <v>479</v>
      </c>
      <c r="C125" s="5" t="s">
        <v>583</v>
      </c>
      <c r="D125" s="5" t="s">
        <v>457</v>
      </c>
      <c r="E125" s="184">
        <f t="shared" ca="1" si="1"/>
        <v>20928</v>
      </c>
      <c r="F125" s="5">
        <v>59</v>
      </c>
      <c r="G125" s="50">
        <v>21735</v>
      </c>
      <c r="H125" s="5">
        <v>351170</v>
      </c>
      <c r="I125" s="50">
        <v>29535</v>
      </c>
      <c r="J125" s="5" t="s">
        <v>412</v>
      </c>
      <c r="M125"/>
    </row>
    <row r="126" spans="1:33" x14ac:dyDescent="0.25">
      <c r="A126" s="5" t="s">
        <v>408</v>
      </c>
      <c r="B126" s="5" t="s">
        <v>514</v>
      </c>
      <c r="C126" s="5" t="s">
        <v>157</v>
      </c>
      <c r="D126" s="5" t="s">
        <v>584</v>
      </c>
      <c r="E126" s="184">
        <f t="shared" ca="1" si="1"/>
        <v>18792</v>
      </c>
      <c r="F126" s="5">
        <v>62</v>
      </c>
      <c r="G126" s="50">
        <v>20574</v>
      </c>
      <c r="H126" s="5">
        <v>560293</v>
      </c>
      <c r="I126" s="50">
        <v>29445</v>
      </c>
      <c r="J126" s="5" t="s">
        <v>412</v>
      </c>
      <c r="M126"/>
    </row>
    <row r="127" spans="1:33" x14ac:dyDescent="0.25">
      <c r="A127" s="5" t="s">
        <v>413</v>
      </c>
      <c r="B127" s="5" t="s">
        <v>440</v>
      </c>
      <c r="C127" s="5" t="s">
        <v>585</v>
      </c>
      <c r="D127" s="5" t="s">
        <v>460</v>
      </c>
      <c r="E127" s="184">
        <f t="shared" ca="1" si="1"/>
        <v>20088</v>
      </c>
      <c r="F127" s="5">
        <v>61</v>
      </c>
      <c r="G127" s="50">
        <v>21075</v>
      </c>
      <c r="H127" s="5">
        <v>350435</v>
      </c>
      <c r="I127" s="50">
        <v>29370</v>
      </c>
      <c r="J127" s="5" t="s">
        <v>412</v>
      </c>
      <c r="M127"/>
    </row>
    <row r="128" spans="1:33" x14ac:dyDescent="0.25">
      <c r="A128" s="5" t="s">
        <v>413</v>
      </c>
      <c r="B128" s="5" t="s">
        <v>586</v>
      </c>
      <c r="C128" s="5" t="s">
        <v>565</v>
      </c>
      <c r="D128" s="5" t="s">
        <v>457</v>
      </c>
      <c r="E128" s="184">
        <f t="shared" ca="1" si="1"/>
        <v>29700</v>
      </c>
      <c r="F128" s="5">
        <v>60</v>
      </c>
      <c r="G128" s="50">
        <v>21105</v>
      </c>
      <c r="H128" s="5">
        <v>350594</v>
      </c>
      <c r="I128" s="50">
        <v>29550</v>
      </c>
      <c r="J128" s="5" t="s">
        <v>412</v>
      </c>
      <c r="M128"/>
    </row>
    <row r="129" spans="1:36" x14ac:dyDescent="0.25">
      <c r="A129" s="5" t="s">
        <v>413</v>
      </c>
      <c r="B129" s="5" t="s">
        <v>587</v>
      </c>
      <c r="C129" s="5" t="s">
        <v>435</v>
      </c>
      <c r="D129" s="5" t="s">
        <v>457</v>
      </c>
      <c r="E129" s="184">
        <f t="shared" ca="1" si="1"/>
        <v>24300</v>
      </c>
      <c r="F129" s="5">
        <v>60</v>
      </c>
      <c r="G129" s="50">
        <v>21221</v>
      </c>
      <c r="H129" s="5">
        <v>350649</v>
      </c>
      <c r="I129" s="50">
        <v>29563</v>
      </c>
      <c r="J129" s="5" t="s">
        <v>412</v>
      </c>
      <c r="M129"/>
    </row>
    <row r="130" spans="1:36" x14ac:dyDescent="0.25">
      <c r="A130" s="5" t="s">
        <v>413</v>
      </c>
      <c r="B130" s="5" t="s">
        <v>547</v>
      </c>
      <c r="C130" s="5" t="s">
        <v>588</v>
      </c>
      <c r="D130" s="5" t="s">
        <v>589</v>
      </c>
      <c r="E130" s="184">
        <f t="shared" ca="1" si="1"/>
        <v>20304</v>
      </c>
      <c r="F130" s="5">
        <v>59</v>
      </c>
      <c r="G130" s="50">
        <v>21630</v>
      </c>
      <c r="H130" s="5">
        <v>350246</v>
      </c>
      <c r="I130" s="50">
        <v>29486</v>
      </c>
      <c r="J130" s="5" t="s">
        <v>412</v>
      </c>
      <c r="M130"/>
    </row>
    <row r="131" spans="1:36" x14ac:dyDescent="0.25">
      <c r="A131" s="5" t="s">
        <v>413</v>
      </c>
      <c r="B131" s="5" t="s">
        <v>590</v>
      </c>
      <c r="C131" s="5" t="s">
        <v>591</v>
      </c>
      <c r="D131" s="5" t="s">
        <v>416</v>
      </c>
      <c r="E131" s="184">
        <f t="shared" ca="1" si="1"/>
        <v>19788</v>
      </c>
      <c r="F131" s="5">
        <v>58</v>
      </c>
      <c r="G131" s="50">
        <v>21864</v>
      </c>
      <c r="H131" s="5">
        <v>350978</v>
      </c>
      <c r="I131" s="50">
        <v>29261</v>
      </c>
      <c r="J131" s="5" t="s">
        <v>417</v>
      </c>
      <c r="M131"/>
    </row>
    <row r="132" spans="1:36" x14ac:dyDescent="0.25">
      <c r="A132" s="5" t="s">
        <v>454</v>
      </c>
      <c r="B132" s="5" t="s">
        <v>592</v>
      </c>
      <c r="C132" s="5" t="s">
        <v>563</v>
      </c>
      <c r="D132" s="5" t="s">
        <v>439</v>
      </c>
      <c r="E132" s="184">
        <f t="shared" ca="1" si="1"/>
        <v>20988</v>
      </c>
      <c r="F132" s="5">
        <v>60</v>
      </c>
      <c r="G132" s="50">
        <v>21348</v>
      </c>
      <c r="H132" s="5">
        <v>350835</v>
      </c>
      <c r="I132" s="50">
        <v>29376</v>
      </c>
      <c r="J132" s="5" t="s">
        <v>417</v>
      </c>
      <c r="M132"/>
    </row>
    <row r="133" spans="1:36" x14ac:dyDescent="0.25">
      <c r="A133" s="5" t="s">
        <v>413</v>
      </c>
      <c r="B133" s="5" t="s">
        <v>157</v>
      </c>
      <c r="C133" s="5" t="s">
        <v>593</v>
      </c>
      <c r="D133" s="5" t="s">
        <v>416</v>
      </c>
      <c r="E133" s="184">
        <f t="shared" ca="1" si="1"/>
        <v>27204</v>
      </c>
      <c r="F133" s="5">
        <v>59</v>
      </c>
      <c r="G133" s="50">
        <v>21514</v>
      </c>
      <c r="H133" s="5">
        <v>560307</v>
      </c>
      <c r="I133" s="50">
        <v>29358</v>
      </c>
      <c r="J133" s="5" t="s">
        <v>417</v>
      </c>
      <c r="M133"/>
    </row>
    <row r="134" spans="1:36" x14ac:dyDescent="0.25">
      <c r="A134" s="5" t="s">
        <v>413</v>
      </c>
      <c r="B134" s="5" t="s">
        <v>458</v>
      </c>
      <c r="C134" s="5" t="s">
        <v>565</v>
      </c>
      <c r="D134" s="5" t="s">
        <v>439</v>
      </c>
      <c r="E134" s="184">
        <f t="shared" ca="1" si="1"/>
        <v>25536</v>
      </c>
      <c r="F134" s="5">
        <v>58</v>
      </c>
      <c r="G134" s="50">
        <v>21861</v>
      </c>
      <c r="H134" s="5">
        <v>350359</v>
      </c>
      <c r="I134" s="50">
        <v>29375</v>
      </c>
      <c r="J134" s="5" t="s">
        <v>417</v>
      </c>
      <c r="M134"/>
    </row>
    <row r="135" spans="1:36" x14ac:dyDescent="0.25">
      <c r="A135" s="5" t="s">
        <v>408</v>
      </c>
      <c r="B135" s="5" t="s">
        <v>594</v>
      </c>
      <c r="C135" s="5" t="s">
        <v>550</v>
      </c>
      <c r="D135" s="5" t="s">
        <v>595</v>
      </c>
      <c r="E135" s="184">
        <f t="shared" ca="1" si="1"/>
        <v>27720</v>
      </c>
      <c r="F135" s="5">
        <v>65</v>
      </c>
      <c r="G135" s="50">
        <v>19491</v>
      </c>
      <c r="H135" s="5">
        <v>560310</v>
      </c>
      <c r="I135" s="50">
        <v>29346</v>
      </c>
      <c r="J135" s="5" t="s">
        <v>417</v>
      </c>
      <c r="M135"/>
    </row>
    <row r="136" spans="1:36" x14ac:dyDescent="0.25">
      <c r="A136" s="5" t="s">
        <v>413</v>
      </c>
      <c r="B136" s="5" t="s">
        <v>549</v>
      </c>
      <c r="C136" s="5" t="s">
        <v>596</v>
      </c>
      <c r="D136" s="5" t="s">
        <v>457</v>
      </c>
      <c r="E136" s="184">
        <f t="shared" ca="1" si="1"/>
        <v>26928</v>
      </c>
      <c r="F136" s="5">
        <v>61</v>
      </c>
      <c r="G136" s="50">
        <v>20974</v>
      </c>
      <c r="H136" s="5">
        <v>351075</v>
      </c>
      <c r="I136" s="50">
        <v>29565</v>
      </c>
      <c r="J136" s="5" t="s">
        <v>417</v>
      </c>
      <c r="M136"/>
    </row>
    <row r="137" spans="1:36" x14ac:dyDescent="0.25">
      <c r="A137" s="5" t="s">
        <v>408</v>
      </c>
      <c r="B137" s="5" t="s">
        <v>519</v>
      </c>
      <c r="C137" s="5" t="s">
        <v>527</v>
      </c>
      <c r="D137" s="5" t="s">
        <v>473</v>
      </c>
      <c r="E137" s="184">
        <f t="shared" ca="1" si="1"/>
        <v>25584</v>
      </c>
      <c r="F137" s="5">
        <v>60</v>
      </c>
      <c r="G137" s="50">
        <v>21376</v>
      </c>
      <c r="H137" s="5">
        <v>350448</v>
      </c>
      <c r="I137" s="50">
        <v>29228</v>
      </c>
      <c r="J137" s="5" t="s">
        <v>417</v>
      </c>
      <c r="M137"/>
    </row>
    <row r="138" spans="1:36" x14ac:dyDescent="0.25">
      <c r="A138" s="5" t="s">
        <v>408</v>
      </c>
      <c r="B138" s="5" t="s">
        <v>534</v>
      </c>
      <c r="C138" s="5" t="s">
        <v>597</v>
      </c>
      <c r="D138" s="5" t="s">
        <v>598</v>
      </c>
      <c r="E138" s="184">
        <f t="shared" ca="1" si="1"/>
        <v>25980</v>
      </c>
      <c r="F138" s="5">
        <v>60</v>
      </c>
      <c r="G138" s="50">
        <v>21378</v>
      </c>
      <c r="H138" s="5">
        <v>350844</v>
      </c>
      <c r="I138" s="50">
        <v>29363</v>
      </c>
      <c r="J138" s="5" t="s">
        <v>417</v>
      </c>
      <c r="M138"/>
    </row>
    <row r="139" spans="1:36" x14ac:dyDescent="0.25">
      <c r="A139" s="5" t="s">
        <v>413</v>
      </c>
      <c r="B139" s="5" t="s">
        <v>423</v>
      </c>
      <c r="C139" s="5" t="s">
        <v>438</v>
      </c>
      <c r="D139" s="5" t="s">
        <v>416</v>
      </c>
      <c r="E139" s="184">
        <f t="shared" ca="1" si="1"/>
        <v>24828</v>
      </c>
      <c r="F139" s="5">
        <v>60</v>
      </c>
      <c r="G139" s="50">
        <v>21440</v>
      </c>
      <c r="H139" s="5">
        <v>350756</v>
      </c>
      <c r="I139" s="50">
        <v>29384</v>
      </c>
      <c r="J139" s="5" t="s">
        <v>417</v>
      </c>
      <c r="M139"/>
    </row>
    <row r="140" spans="1:36" ht="18.75" x14ac:dyDescent="0.3">
      <c r="A140" s="5" t="s">
        <v>408</v>
      </c>
      <c r="B140" s="5" t="s">
        <v>493</v>
      </c>
      <c r="C140" s="5" t="s">
        <v>599</v>
      </c>
      <c r="D140" s="5" t="s">
        <v>548</v>
      </c>
      <c r="E140" s="184">
        <f t="shared" ca="1" si="1"/>
        <v>26004</v>
      </c>
      <c r="F140" s="5">
        <v>59</v>
      </c>
      <c r="G140" s="50">
        <v>21558</v>
      </c>
      <c r="H140" s="5">
        <v>350182</v>
      </c>
      <c r="I140" s="50">
        <v>29344</v>
      </c>
      <c r="J140" s="5" t="s">
        <v>417</v>
      </c>
      <c r="M140"/>
      <c r="AC140" s="145" t="s">
        <v>1552</v>
      </c>
      <c r="AD140" s="1"/>
      <c r="AE140" s="1"/>
      <c r="AF140" s="1"/>
      <c r="AG140" s="1"/>
      <c r="AH140" s="1"/>
      <c r="AI140" s="1"/>
    </row>
    <row r="141" spans="1:36" x14ac:dyDescent="0.25">
      <c r="A141" s="5" t="s">
        <v>413</v>
      </c>
      <c r="B141" s="5" t="s">
        <v>429</v>
      </c>
      <c r="C141" s="5" t="s">
        <v>600</v>
      </c>
      <c r="D141" s="5" t="s">
        <v>601</v>
      </c>
      <c r="E141" s="184">
        <f t="shared" ca="1" si="1"/>
        <v>24888</v>
      </c>
      <c r="F141" s="5">
        <v>57</v>
      </c>
      <c r="G141" s="50">
        <v>22534</v>
      </c>
      <c r="H141" s="5">
        <v>350850</v>
      </c>
      <c r="I141" s="50">
        <v>29580</v>
      </c>
      <c r="J141" s="5" t="s">
        <v>417</v>
      </c>
      <c r="M141"/>
    </row>
    <row r="142" spans="1:36" x14ac:dyDescent="0.25">
      <c r="A142" s="5" t="s">
        <v>413</v>
      </c>
      <c r="B142" s="5" t="s">
        <v>602</v>
      </c>
      <c r="C142" s="5" t="s">
        <v>600</v>
      </c>
      <c r="D142" s="5" t="s">
        <v>457</v>
      </c>
      <c r="E142" s="184">
        <f t="shared" ca="1" si="1"/>
        <v>30096</v>
      </c>
      <c r="F142" s="5">
        <v>57</v>
      </c>
      <c r="G142" s="50">
        <v>22275</v>
      </c>
      <c r="H142" s="5">
        <v>350112</v>
      </c>
      <c r="I142" s="50">
        <v>29414</v>
      </c>
      <c r="J142" s="5" t="s">
        <v>417</v>
      </c>
      <c r="M142"/>
      <c r="AC142" s="420" t="s">
        <v>1553</v>
      </c>
      <c r="AD142" s="420"/>
      <c r="AE142" s="420"/>
      <c r="AF142" s="420"/>
      <c r="AG142" s="420"/>
      <c r="AH142" s="420"/>
      <c r="AI142" s="420"/>
      <c r="AJ142" s="420"/>
    </row>
    <row r="143" spans="1:36" x14ac:dyDescent="0.25">
      <c r="A143" s="5" t="s">
        <v>413</v>
      </c>
      <c r="B143" s="5" t="s">
        <v>493</v>
      </c>
      <c r="C143" s="5" t="s">
        <v>529</v>
      </c>
      <c r="D143" s="5" t="s">
        <v>442</v>
      </c>
      <c r="E143" s="184">
        <f t="shared" ca="1" si="1"/>
        <v>20820</v>
      </c>
      <c r="F143" s="5">
        <v>60</v>
      </c>
      <c r="G143" s="50">
        <v>21232</v>
      </c>
      <c r="H143" s="5">
        <v>560317</v>
      </c>
      <c r="I143" s="50">
        <v>29551</v>
      </c>
      <c r="J143" s="5" t="s">
        <v>417</v>
      </c>
      <c r="M143"/>
      <c r="AC143" s="420"/>
      <c r="AD143" s="420"/>
      <c r="AE143" s="420"/>
      <c r="AF143" s="420"/>
      <c r="AG143" s="420"/>
      <c r="AH143" s="420"/>
      <c r="AI143" s="420"/>
      <c r="AJ143" s="420"/>
    </row>
    <row r="144" spans="1:36" x14ac:dyDescent="0.25">
      <c r="A144" s="5" t="s">
        <v>413</v>
      </c>
      <c r="B144" s="5" t="s">
        <v>549</v>
      </c>
      <c r="C144" s="5" t="s">
        <v>486</v>
      </c>
      <c r="D144" s="5" t="s">
        <v>422</v>
      </c>
      <c r="E144" s="184">
        <f t="shared" ca="1" si="1"/>
        <v>28104</v>
      </c>
      <c r="F144" s="5">
        <v>58</v>
      </c>
      <c r="G144" s="50">
        <v>21830</v>
      </c>
      <c r="H144" s="5">
        <v>560314</v>
      </c>
      <c r="I144" s="50">
        <v>29505</v>
      </c>
      <c r="J144" s="5" t="s">
        <v>417</v>
      </c>
      <c r="M144"/>
    </row>
    <row r="145" spans="1:32" x14ac:dyDescent="0.25">
      <c r="A145" s="5" t="s">
        <v>408</v>
      </c>
      <c r="B145" s="5" t="s">
        <v>483</v>
      </c>
      <c r="C145" s="5" t="s">
        <v>533</v>
      </c>
      <c r="D145" s="5" t="s">
        <v>460</v>
      </c>
      <c r="E145" s="184">
        <f t="shared" ca="1" si="1"/>
        <v>27480</v>
      </c>
      <c r="F145" s="5">
        <v>59</v>
      </c>
      <c r="G145" s="50">
        <v>21692</v>
      </c>
      <c r="H145" s="5">
        <v>350350</v>
      </c>
      <c r="I145" s="50">
        <v>29419</v>
      </c>
      <c r="J145" s="5" t="s">
        <v>417</v>
      </c>
      <c r="M145"/>
      <c r="AC145" s="1" t="s">
        <v>1554</v>
      </c>
      <c r="AD145" s="1"/>
      <c r="AE145" s="1"/>
      <c r="AF145" s="1"/>
    </row>
    <row r="146" spans="1:32" x14ac:dyDescent="0.25">
      <c r="A146" s="5" t="s">
        <v>408</v>
      </c>
      <c r="B146" s="5" t="s">
        <v>603</v>
      </c>
      <c r="C146" s="5" t="s">
        <v>604</v>
      </c>
      <c r="D146" s="5" t="s">
        <v>536</v>
      </c>
      <c r="E146" s="184">
        <f t="shared" ref="E146:E209" ca="1" si="2">RANDBETWEEN(1500,2600)*12</f>
        <v>27924</v>
      </c>
      <c r="F146" s="5">
        <v>59</v>
      </c>
      <c r="G146" s="50">
        <v>21812</v>
      </c>
      <c r="H146" s="5">
        <v>350421</v>
      </c>
      <c r="I146" s="50">
        <v>29486</v>
      </c>
      <c r="J146" s="5" t="s">
        <v>417</v>
      </c>
      <c r="M146"/>
    </row>
    <row r="147" spans="1:32" x14ac:dyDescent="0.25">
      <c r="A147" s="5" t="s">
        <v>413</v>
      </c>
      <c r="B147" s="5" t="s">
        <v>410</v>
      </c>
      <c r="C147" s="5" t="s">
        <v>456</v>
      </c>
      <c r="D147" s="5" t="s">
        <v>605</v>
      </c>
      <c r="E147" s="184">
        <f t="shared" ca="1" si="2"/>
        <v>18768</v>
      </c>
      <c r="F147" s="5">
        <v>59</v>
      </c>
      <c r="G147" s="50">
        <v>21660</v>
      </c>
      <c r="H147" s="5">
        <v>350394</v>
      </c>
      <c r="I147" s="50">
        <v>29314</v>
      </c>
      <c r="J147" s="5" t="s">
        <v>421</v>
      </c>
      <c r="M147"/>
    </row>
    <row r="148" spans="1:32" x14ac:dyDescent="0.25">
      <c r="A148" s="5" t="s">
        <v>413</v>
      </c>
      <c r="B148" s="5" t="s">
        <v>592</v>
      </c>
      <c r="C148" s="5" t="s">
        <v>432</v>
      </c>
      <c r="D148" s="5" t="s">
        <v>439</v>
      </c>
      <c r="E148" s="184">
        <f t="shared" ca="1" si="2"/>
        <v>25248</v>
      </c>
      <c r="F148" s="5">
        <v>59</v>
      </c>
      <c r="G148" s="50">
        <v>21803</v>
      </c>
      <c r="H148" s="5">
        <v>350661</v>
      </c>
      <c r="I148" s="50">
        <v>29581</v>
      </c>
      <c r="J148" s="5" t="s">
        <v>421</v>
      </c>
      <c r="M148"/>
    </row>
    <row r="149" spans="1:32" x14ac:dyDescent="0.25">
      <c r="A149" s="5" t="s">
        <v>413</v>
      </c>
      <c r="B149" s="5" t="s">
        <v>603</v>
      </c>
      <c r="C149" s="5" t="s">
        <v>606</v>
      </c>
      <c r="D149" s="5" t="s">
        <v>607</v>
      </c>
      <c r="E149" s="184">
        <f t="shared" ca="1" si="2"/>
        <v>27684</v>
      </c>
      <c r="F149" s="5">
        <v>59</v>
      </c>
      <c r="G149" s="50">
        <v>21805</v>
      </c>
      <c r="H149" s="5">
        <v>560316</v>
      </c>
      <c r="I149" s="50">
        <v>29536</v>
      </c>
      <c r="J149" s="5" t="s">
        <v>421</v>
      </c>
      <c r="M149"/>
    </row>
    <row r="150" spans="1:32" x14ac:dyDescent="0.25">
      <c r="A150" s="5" t="s">
        <v>413</v>
      </c>
      <c r="B150" s="5" t="s">
        <v>446</v>
      </c>
      <c r="C150" s="5" t="s">
        <v>510</v>
      </c>
      <c r="D150" s="5" t="s">
        <v>416</v>
      </c>
      <c r="E150" s="184">
        <f t="shared" ca="1" si="2"/>
        <v>29868</v>
      </c>
      <c r="F150" s="5">
        <v>60</v>
      </c>
      <c r="G150" s="50">
        <v>21232</v>
      </c>
      <c r="H150" s="5">
        <v>350957</v>
      </c>
      <c r="I150" s="50">
        <v>29551</v>
      </c>
      <c r="J150" s="5" t="s">
        <v>421</v>
      </c>
      <c r="M150"/>
    </row>
    <row r="151" spans="1:32" x14ac:dyDescent="0.25">
      <c r="A151" s="5" t="s">
        <v>413</v>
      </c>
      <c r="B151" s="5" t="s">
        <v>608</v>
      </c>
      <c r="C151" s="5" t="s">
        <v>609</v>
      </c>
      <c r="D151" s="5" t="s">
        <v>439</v>
      </c>
      <c r="E151" s="184">
        <f t="shared" ca="1" si="2"/>
        <v>26664</v>
      </c>
      <c r="F151" s="5">
        <v>59</v>
      </c>
      <c r="G151" s="50">
        <v>21602</v>
      </c>
      <c r="H151" s="5">
        <v>350208</v>
      </c>
      <c r="I151" s="50">
        <v>29309</v>
      </c>
      <c r="J151" s="5" t="s">
        <v>421</v>
      </c>
      <c r="M151"/>
    </row>
    <row r="152" spans="1:32" x14ac:dyDescent="0.25">
      <c r="A152" s="5" t="s">
        <v>408</v>
      </c>
      <c r="B152" s="5" t="s">
        <v>610</v>
      </c>
      <c r="C152" s="5" t="s">
        <v>86</v>
      </c>
      <c r="D152" s="5" t="s">
        <v>536</v>
      </c>
      <c r="E152" s="184">
        <f t="shared" ca="1" si="2"/>
        <v>22116</v>
      </c>
      <c r="F152" s="5">
        <v>58</v>
      </c>
      <c r="G152" s="50">
        <v>21835</v>
      </c>
      <c r="H152" s="5">
        <v>350967</v>
      </c>
      <c r="I152" s="50">
        <v>29440</v>
      </c>
      <c r="J152" s="5" t="s">
        <v>421</v>
      </c>
      <c r="M152"/>
    </row>
    <row r="153" spans="1:32" x14ac:dyDescent="0.25">
      <c r="A153" s="5" t="s">
        <v>413</v>
      </c>
      <c r="B153" s="5" t="s">
        <v>611</v>
      </c>
      <c r="C153" s="5" t="s">
        <v>489</v>
      </c>
      <c r="D153" s="5" t="s">
        <v>457</v>
      </c>
      <c r="E153" s="184">
        <f t="shared" ca="1" si="2"/>
        <v>22296</v>
      </c>
      <c r="F153" s="5">
        <v>60</v>
      </c>
      <c r="G153" s="50">
        <v>21112</v>
      </c>
      <c r="H153" s="5">
        <v>350938</v>
      </c>
      <c r="I153" s="50">
        <v>29841</v>
      </c>
      <c r="J153" s="5" t="s">
        <v>421</v>
      </c>
      <c r="M153"/>
    </row>
    <row r="154" spans="1:32" x14ac:dyDescent="0.25">
      <c r="A154" s="5" t="s">
        <v>413</v>
      </c>
      <c r="B154" s="5" t="s">
        <v>612</v>
      </c>
      <c r="C154" s="5" t="s">
        <v>613</v>
      </c>
      <c r="D154" s="5" t="s">
        <v>416</v>
      </c>
      <c r="E154" s="184">
        <f t="shared" ca="1" si="2"/>
        <v>21120</v>
      </c>
      <c r="F154" s="5">
        <v>58</v>
      </c>
      <c r="G154" s="50">
        <v>22101</v>
      </c>
      <c r="H154" s="5">
        <v>350254</v>
      </c>
      <c r="I154" s="50">
        <v>29770</v>
      </c>
      <c r="J154" s="5" t="s">
        <v>421</v>
      </c>
      <c r="M154"/>
    </row>
    <row r="155" spans="1:32" x14ac:dyDescent="0.25">
      <c r="A155" s="5" t="s">
        <v>408</v>
      </c>
      <c r="B155" s="5" t="s">
        <v>602</v>
      </c>
      <c r="C155" s="5" t="s">
        <v>185</v>
      </c>
      <c r="D155" s="5" t="s">
        <v>473</v>
      </c>
      <c r="E155" s="184">
        <f t="shared" ca="1" si="2"/>
        <v>18612</v>
      </c>
      <c r="F155" s="5">
        <v>60</v>
      </c>
      <c r="G155" s="50">
        <v>21193</v>
      </c>
      <c r="H155" s="5">
        <v>350043</v>
      </c>
      <c r="I155" s="50">
        <v>29666</v>
      </c>
      <c r="J155" s="5" t="s">
        <v>421</v>
      </c>
      <c r="M155"/>
    </row>
    <row r="156" spans="1:32" x14ac:dyDescent="0.25">
      <c r="A156" s="5" t="s">
        <v>408</v>
      </c>
      <c r="B156" s="5" t="s">
        <v>614</v>
      </c>
      <c r="C156" s="5" t="s">
        <v>533</v>
      </c>
      <c r="D156" s="5" t="s">
        <v>536</v>
      </c>
      <c r="E156" s="184">
        <f t="shared" ca="1" si="2"/>
        <v>18372</v>
      </c>
      <c r="F156" s="5">
        <v>57</v>
      </c>
      <c r="G156" s="50">
        <v>22199</v>
      </c>
      <c r="H156" s="5">
        <v>560329</v>
      </c>
      <c r="I156" s="50">
        <v>29841</v>
      </c>
      <c r="J156" s="5" t="s">
        <v>421</v>
      </c>
      <c r="M156"/>
    </row>
    <row r="157" spans="1:32" x14ac:dyDescent="0.25">
      <c r="A157" s="5" t="s">
        <v>408</v>
      </c>
      <c r="B157" s="5" t="s">
        <v>517</v>
      </c>
      <c r="C157" s="5" t="s">
        <v>527</v>
      </c>
      <c r="D157" s="5" t="s">
        <v>439</v>
      </c>
      <c r="E157" s="184">
        <f t="shared" ca="1" si="2"/>
        <v>18648</v>
      </c>
      <c r="F157" s="5">
        <v>63</v>
      </c>
      <c r="G157" s="50">
        <v>20136</v>
      </c>
      <c r="H157" s="5">
        <v>560335</v>
      </c>
      <c r="I157" s="50">
        <v>29696</v>
      </c>
      <c r="J157" s="5" t="s">
        <v>466</v>
      </c>
      <c r="M157"/>
    </row>
    <row r="158" spans="1:32" x14ac:dyDescent="0.25">
      <c r="A158" s="5" t="s">
        <v>413</v>
      </c>
      <c r="B158" s="5" t="s">
        <v>615</v>
      </c>
      <c r="C158" s="5" t="s">
        <v>616</v>
      </c>
      <c r="D158" s="5" t="s">
        <v>617</v>
      </c>
      <c r="E158" s="184">
        <f t="shared" ca="1" si="2"/>
        <v>24960</v>
      </c>
      <c r="F158" s="5">
        <v>61</v>
      </c>
      <c r="G158" s="50">
        <v>21054</v>
      </c>
      <c r="H158" s="5">
        <v>560356</v>
      </c>
      <c r="I158" s="50">
        <v>29684</v>
      </c>
      <c r="J158" s="5" t="s">
        <v>466</v>
      </c>
      <c r="M158"/>
    </row>
    <row r="159" spans="1:32" x14ac:dyDescent="0.25">
      <c r="A159" s="5" t="s">
        <v>408</v>
      </c>
      <c r="B159" s="5" t="s">
        <v>618</v>
      </c>
      <c r="C159" s="5" t="s">
        <v>410</v>
      </c>
      <c r="D159" s="5" t="s">
        <v>619</v>
      </c>
      <c r="E159" s="184">
        <f t="shared" ca="1" si="2"/>
        <v>19140</v>
      </c>
      <c r="F159" s="5">
        <v>58</v>
      </c>
      <c r="G159" s="50">
        <v>21864</v>
      </c>
      <c r="H159" s="5">
        <v>560340</v>
      </c>
      <c r="I159" s="50">
        <v>29709</v>
      </c>
      <c r="J159" s="5" t="s">
        <v>466</v>
      </c>
      <c r="M159"/>
    </row>
    <row r="160" spans="1:32" x14ac:dyDescent="0.25">
      <c r="A160" s="5" t="s">
        <v>413</v>
      </c>
      <c r="B160" s="5" t="s">
        <v>495</v>
      </c>
      <c r="C160" s="5" t="s">
        <v>489</v>
      </c>
      <c r="D160" s="5" t="s">
        <v>416</v>
      </c>
      <c r="E160" s="184">
        <f t="shared" ca="1" si="2"/>
        <v>30732</v>
      </c>
      <c r="F160" s="5">
        <v>59</v>
      </c>
      <c r="G160" s="50">
        <v>21774</v>
      </c>
      <c r="H160" s="5">
        <v>560336</v>
      </c>
      <c r="I160" s="50">
        <v>29833</v>
      </c>
      <c r="J160" s="5" t="s">
        <v>466</v>
      </c>
      <c r="M160"/>
      <c r="AC160" s="388" t="s">
        <v>1555</v>
      </c>
      <c r="AD160" s="388"/>
      <c r="AE160" s="388"/>
    </row>
    <row r="161" spans="1:31" x14ac:dyDescent="0.25">
      <c r="A161" s="5" t="s">
        <v>413</v>
      </c>
      <c r="B161" s="5" t="s">
        <v>610</v>
      </c>
      <c r="C161" s="5" t="s">
        <v>620</v>
      </c>
      <c r="D161" s="5" t="s">
        <v>457</v>
      </c>
      <c r="E161" s="184">
        <f t="shared" ca="1" si="2"/>
        <v>22836</v>
      </c>
      <c r="F161" s="5">
        <v>58</v>
      </c>
      <c r="G161" s="50">
        <v>22035</v>
      </c>
      <c r="H161" s="5">
        <v>351083</v>
      </c>
      <c r="I161" s="50">
        <v>29726</v>
      </c>
      <c r="J161" s="5" t="s">
        <v>466</v>
      </c>
      <c r="M161"/>
      <c r="AC161" s="388"/>
      <c r="AD161" s="388"/>
      <c r="AE161" s="388"/>
    </row>
    <row r="162" spans="1:31" x14ac:dyDescent="0.25">
      <c r="A162" s="5" t="s">
        <v>408</v>
      </c>
      <c r="B162" s="5" t="s">
        <v>524</v>
      </c>
      <c r="C162" s="5" t="s">
        <v>621</v>
      </c>
      <c r="D162" s="5" t="s">
        <v>470</v>
      </c>
      <c r="E162" s="184">
        <f t="shared" ca="1" si="2"/>
        <v>20856</v>
      </c>
      <c r="F162" s="5">
        <v>57</v>
      </c>
      <c r="G162" s="50">
        <v>22201</v>
      </c>
      <c r="H162" s="5">
        <v>560339</v>
      </c>
      <c r="I162" s="50">
        <v>29839</v>
      </c>
      <c r="J162" s="5" t="s">
        <v>466</v>
      </c>
      <c r="M162"/>
      <c r="AC162" s="388"/>
      <c r="AD162" s="388"/>
      <c r="AE162" s="388"/>
    </row>
    <row r="163" spans="1:31" x14ac:dyDescent="0.25">
      <c r="A163" s="5" t="s">
        <v>413</v>
      </c>
      <c r="B163" s="5" t="s">
        <v>464</v>
      </c>
      <c r="C163" s="5" t="s">
        <v>441</v>
      </c>
      <c r="D163" s="5" t="s">
        <v>622</v>
      </c>
      <c r="E163" s="184">
        <f t="shared" ca="1" si="2"/>
        <v>22896</v>
      </c>
      <c r="F163" s="5">
        <v>61</v>
      </c>
      <c r="G163" s="50">
        <v>20983</v>
      </c>
      <c r="H163" s="5">
        <v>560346</v>
      </c>
      <c r="I163" s="50">
        <v>29591</v>
      </c>
      <c r="J163" s="5" t="s">
        <v>466</v>
      </c>
      <c r="M163"/>
      <c r="AC163" s="388"/>
      <c r="AD163" s="388"/>
      <c r="AE163" s="388"/>
    </row>
    <row r="164" spans="1:31" x14ac:dyDescent="0.25">
      <c r="A164" s="5" t="s">
        <v>413</v>
      </c>
      <c r="B164" s="5" t="s">
        <v>474</v>
      </c>
      <c r="C164" s="5" t="s">
        <v>472</v>
      </c>
      <c r="D164" s="5" t="s">
        <v>460</v>
      </c>
      <c r="E164" s="184">
        <f t="shared" ca="1" si="2"/>
        <v>21660</v>
      </c>
      <c r="F164" s="5">
        <v>61</v>
      </c>
      <c r="G164" s="50">
        <v>20895</v>
      </c>
      <c r="H164" s="5">
        <v>350444</v>
      </c>
      <c r="I164" s="50">
        <v>29718</v>
      </c>
      <c r="J164" s="5" t="s">
        <v>466</v>
      </c>
      <c r="M164"/>
      <c r="AC164" s="388"/>
      <c r="AD164" s="388"/>
      <c r="AE164" s="388"/>
    </row>
    <row r="165" spans="1:31" x14ac:dyDescent="0.25">
      <c r="A165" s="5" t="s">
        <v>408</v>
      </c>
      <c r="B165" s="5" t="s">
        <v>623</v>
      </c>
      <c r="C165" s="5" t="s">
        <v>570</v>
      </c>
      <c r="D165" s="5" t="s">
        <v>460</v>
      </c>
      <c r="E165" s="184">
        <f t="shared" ca="1" si="2"/>
        <v>30192</v>
      </c>
      <c r="F165" s="5">
        <v>61</v>
      </c>
      <c r="G165" s="50">
        <v>20969</v>
      </c>
      <c r="H165" s="5">
        <v>560342</v>
      </c>
      <c r="I165" s="50">
        <v>29648</v>
      </c>
      <c r="J165" s="5" t="s">
        <v>466</v>
      </c>
      <c r="M165"/>
      <c r="AC165" s="388"/>
      <c r="AD165" s="388"/>
      <c r="AE165" s="388"/>
    </row>
    <row r="166" spans="1:31" x14ac:dyDescent="0.25">
      <c r="A166" s="5" t="s">
        <v>454</v>
      </c>
      <c r="B166" s="5" t="s">
        <v>414</v>
      </c>
      <c r="C166" s="5" t="s">
        <v>583</v>
      </c>
      <c r="D166" s="5" t="s">
        <v>442</v>
      </c>
      <c r="E166" s="184">
        <f t="shared" ca="1" si="2"/>
        <v>22392</v>
      </c>
      <c r="F166" s="5">
        <v>60</v>
      </c>
      <c r="G166" s="50">
        <v>21242</v>
      </c>
      <c r="H166" s="5">
        <v>350334</v>
      </c>
      <c r="I166" s="50">
        <v>29916</v>
      </c>
      <c r="J166" s="5" t="s">
        <v>412</v>
      </c>
      <c r="M166"/>
      <c r="AC166" s="388"/>
      <c r="AD166" s="388"/>
      <c r="AE166" s="388"/>
    </row>
    <row r="167" spans="1:31" x14ac:dyDescent="0.25">
      <c r="A167" s="5" t="s">
        <v>454</v>
      </c>
      <c r="B167" s="5" t="s">
        <v>586</v>
      </c>
      <c r="C167" s="5" t="s">
        <v>624</v>
      </c>
      <c r="D167" s="5" t="s">
        <v>460</v>
      </c>
      <c r="E167" s="184">
        <f t="shared" ca="1" si="2"/>
        <v>26604</v>
      </c>
      <c r="F167" s="5">
        <v>58</v>
      </c>
      <c r="G167" s="50">
        <v>21842</v>
      </c>
      <c r="H167" s="5">
        <v>350438</v>
      </c>
      <c r="I167" s="50">
        <v>29930</v>
      </c>
      <c r="J167" s="5" t="s">
        <v>412</v>
      </c>
      <c r="M167"/>
      <c r="AC167" s="388"/>
      <c r="AD167" s="388"/>
      <c r="AE167" s="388"/>
    </row>
    <row r="168" spans="1:31" x14ac:dyDescent="0.25">
      <c r="A168" s="5" t="s">
        <v>413</v>
      </c>
      <c r="B168" s="5" t="s">
        <v>493</v>
      </c>
      <c r="C168" s="5" t="s">
        <v>438</v>
      </c>
      <c r="D168" s="5" t="s">
        <v>473</v>
      </c>
      <c r="E168" s="184">
        <f t="shared" ca="1" si="2"/>
        <v>19836</v>
      </c>
      <c r="F168" s="5">
        <v>59</v>
      </c>
      <c r="G168" s="50">
        <v>21597</v>
      </c>
      <c r="H168" s="5">
        <v>351167</v>
      </c>
      <c r="I168" s="50">
        <v>29874</v>
      </c>
      <c r="J168" s="5" t="s">
        <v>412</v>
      </c>
      <c r="M168"/>
      <c r="AC168" s="388"/>
      <c r="AD168" s="388"/>
      <c r="AE168" s="388"/>
    </row>
    <row r="169" spans="1:31" x14ac:dyDescent="0.25">
      <c r="A169" s="5" t="s">
        <v>408</v>
      </c>
      <c r="B169" s="5" t="s">
        <v>603</v>
      </c>
      <c r="C169" s="5" t="s">
        <v>444</v>
      </c>
      <c r="D169" s="5" t="s">
        <v>442</v>
      </c>
      <c r="E169" s="184">
        <f t="shared" ca="1" si="2"/>
        <v>26280</v>
      </c>
      <c r="F169" s="5">
        <v>59</v>
      </c>
      <c r="G169" s="50">
        <v>21586</v>
      </c>
      <c r="H169" s="5">
        <v>560351</v>
      </c>
      <c r="I169" s="50">
        <v>29611</v>
      </c>
      <c r="J169" s="5" t="s">
        <v>412</v>
      </c>
      <c r="M169"/>
      <c r="AC169" s="388"/>
      <c r="AD169" s="388"/>
      <c r="AE169" s="388"/>
    </row>
    <row r="170" spans="1:31" x14ac:dyDescent="0.25">
      <c r="A170" s="5" t="s">
        <v>413</v>
      </c>
      <c r="B170" s="5" t="s">
        <v>625</v>
      </c>
      <c r="C170" s="5" t="s">
        <v>489</v>
      </c>
      <c r="D170" s="5" t="s">
        <v>457</v>
      </c>
      <c r="E170" s="184">
        <f t="shared" ca="1" si="2"/>
        <v>24144</v>
      </c>
      <c r="F170" s="5">
        <v>59</v>
      </c>
      <c r="G170" s="50">
        <v>21748</v>
      </c>
      <c r="H170" s="5">
        <v>350872</v>
      </c>
      <c r="I170" s="50">
        <v>29726</v>
      </c>
      <c r="J170" s="5" t="s">
        <v>412</v>
      </c>
      <c r="M170"/>
      <c r="AC170" s="388"/>
      <c r="AD170" s="388"/>
      <c r="AE170" s="388"/>
    </row>
    <row r="171" spans="1:31" x14ac:dyDescent="0.25">
      <c r="A171" s="5" t="s">
        <v>413</v>
      </c>
      <c r="B171" s="5" t="s">
        <v>626</v>
      </c>
      <c r="C171" s="5" t="s">
        <v>510</v>
      </c>
      <c r="D171" s="5" t="s">
        <v>622</v>
      </c>
      <c r="E171" s="184">
        <f t="shared" ca="1" si="2"/>
        <v>19884</v>
      </c>
      <c r="F171" s="5">
        <v>57</v>
      </c>
      <c r="G171" s="50">
        <v>22199</v>
      </c>
      <c r="H171" s="5">
        <v>560348</v>
      </c>
      <c r="I171" s="50">
        <v>29841</v>
      </c>
      <c r="J171" s="5" t="s">
        <v>412</v>
      </c>
      <c r="M171"/>
      <c r="AC171" s="388"/>
      <c r="AD171" s="388"/>
      <c r="AE171" s="388"/>
    </row>
    <row r="172" spans="1:31" x14ac:dyDescent="0.25">
      <c r="A172" s="5" t="s">
        <v>413</v>
      </c>
      <c r="B172" s="5" t="s">
        <v>611</v>
      </c>
      <c r="C172" s="5" t="s">
        <v>627</v>
      </c>
      <c r="D172" s="5" t="s">
        <v>628</v>
      </c>
      <c r="E172" s="184">
        <f t="shared" ca="1" si="2"/>
        <v>27900</v>
      </c>
      <c r="F172" s="5">
        <v>62</v>
      </c>
      <c r="G172" s="50">
        <v>20674</v>
      </c>
      <c r="H172" s="5">
        <v>350981</v>
      </c>
      <c r="I172" s="50">
        <v>29679</v>
      </c>
      <c r="J172" s="5" t="s">
        <v>412</v>
      </c>
      <c r="M172"/>
      <c r="AC172" s="388"/>
      <c r="AD172" s="388"/>
      <c r="AE172" s="388"/>
    </row>
    <row r="173" spans="1:31" x14ac:dyDescent="0.25">
      <c r="A173" s="5" t="s">
        <v>408</v>
      </c>
      <c r="B173" s="5" t="s">
        <v>629</v>
      </c>
      <c r="C173" s="5" t="s">
        <v>630</v>
      </c>
      <c r="D173" s="5" t="s">
        <v>619</v>
      </c>
      <c r="E173" s="184">
        <f t="shared" ca="1" si="2"/>
        <v>29628</v>
      </c>
      <c r="F173" s="5">
        <v>61</v>
      </c>
      <c r="G173" s="50">
        <v>20930</v>
      </c>
      <c r="H173" s="5">
        <v>560360</v>
      </c>
      <c r="I173" s="50">
        <v>29633</v>
      </c>
      <c r="J173" s="5" t="s">
        <v>412</v>
      </c>
      <c r="M173"/>
      <c r="AC173" s="388"/>
      <c r="AD173" s="388"/>
      <c r="AE173" s="388"/>
    </row>
    <row r="174" spans="1:31" x14ac:dyDescent="0.25">
      <c r="A174" s="5" t="s">
        <v>454</v>
      </c>
      <c r="B174" s="5" t="s">
        <v>602</v>
      </c>
      <c r="C174" s="5" t="s">
        <v>435</v>
      </c>
      <c r="D174" s="5" t="s">
        <v>457</v>
      </c>
      <c r="E174" s="184">
        <f t="shared" ca="1" si="2"/>
        <v>25836</v>
      </c>
      <c r="F174" s="5">
        <v>60</v>
      </c>
      <c r="G174" s="50">
        <v>21180</v>
      </c>
      <c r="H174" s="5">
        <v>560363</v>
      </c>
      <c r="I174" s="50">
        <v>29674</v>
      </c>
      <c r="J174" s="5" t="s">
        <v>412</v>
      </c>
      <c r="M174"/>
      <c r="AC174" s="388"/>
      <c r="AD174" s="388"/>
      <c r="AE174" s="388"/>
    </row>
    <row r="175" spans="1:31" x14ac:dyDescent="0.25">
      <c r="A175" s="5" t="s">
        <v>413</v>
      </c>
      <c r="B175" s="5" t="s">
        <v>469</v>
      </c>
      <c r="C175" s="5" t="s">
        <v>415</v>
      </c>
      <c r="D175" s="5" t="s">
        <v>416</v>
      </c>
      <c r="E175" s="184">
        <f t="shared" ca="1" si="2"/>
        <v>28368</v>
      </c>
      <c r="F175" s="5">
        <v>59</v>
      </c>
      <c r="G175" s="50">
        <v>21741</v>
      </c>
      <c r="H175" s="5">
        <v>560368</v>
      </c>
      <c r="I175" s="50">
        <v>29681</v>
      </c>
      <c r="J175" s="5" t="s">
        <v>412</v>
      </c>
      <c r="M175"/>
      <c r="AC175" s="388"/>
      <c r="AD175" s="388"/>
      <c r="AE175" s="388"/>
    </row>
    <row r="176" spans="1:31" x14ac:dyDescent="0.25">
      <c r="A176" s="5" t="s">
        <v>413</v>
      </c>
      <c r="B176" s="5" t="s">
        <v>631</v>
      </c>
      <c r="C176" s="5" t="s">
        <v>632</v>
      </c>
      <c r="D176" s="5" t="s">
        <v>460</v>
      </c>
      <c r="E176" s="184">
        <f t="shared" ca="1" si="2"/>
        <v>24708</v>
      </c>
      <c r="F176" s="5">
        <v>59</v>
      </c>
      <c r="G176" s="50">
        <v>21612</v>
      </c>
      <c r="H176" s="5">
        <v>350969</v>
      </c>
      <c r="I176" s="50">
        <v>29740</v>
      </c>
      <c r="J176" s="5" t="s">
        <v>412</v>
      </c>
      <c r="M176"/>
      <c r="AC176" s="388"/>
      <c r="AD176" s="388"/>
      <c r="AE176" s="388"/>
    </row>
    <row r="177" spans="1:31" x14ac:dyDescent="0.25">
      <c r="A177" s="5" t="s">
        <v>408</v>
      </c>
      <c r="B177" s="5" t="s">
        <v>568</v>
      </c>
      <c r="C177" s="5" t="s">
        <v>185</v>
      </c>
      <c r="D177" s="5" t="s">
        <v>536</v>
      </c>
      <c r="E177" s="184">
        <f t="shared" ca="1" si="2"/>
        <v>18936</v>
      </c>
      <c r="F177" s="5">
        <v>59</v>
      </c>
      <c r="G177" s="50">
        <v>21656</v>
      </c>
      <c r="H177" s="5">
        <v>351175</v>
      </c>
      <c r="I177" s="50">
        <v>29671</v>
      </c>
      <c r="J177" s="5" t="s">
        <v>417</v>
      </c>
      <c r="M177"/>
      <c r="AC177" s="388"/>
      <c r="AD177" s="388"/>
      <c r="AE177" s="388"/>
    </row>
    <row r="178" spans="1:31" x14ac:dyDescent="0.25">
      <c r="A178" s="5" t="s">
        <v>413</v>
      </c>
      <c r="B178" s="5" t="s">
        <v>490</v>
      </c>
      <c r="C178" s="5" t="s">
        <v>456</v>
      </c>
      <c r="D178" s="5" t="s">
        <v>416</v>
      </c>
      <c r="E178" s="184">
        <f t="shared" ca="1" si="2"/>
        <v>18108</v>
      </c>
      <c r="F178" s="5">
        <v>59</v>
      </c>
      <c r="G178" s="50">
        <v>21784</v>
      </c>
      <c r="H178" s="5">
        <v>560345</v>
      </c>
      <c r="I178" s="50">
        <v>29612</v>
      </c>
      <c r="J178" s="5" t="s">
        <v>417</v>
      </c>
      <c r="M178"/>
      <c r="AC178" s="388"/>
      <c r="AD178" s="388"/>
      <c r="AE178" s="388"/>
    </row>
    <row r="179" spans="1:31" x14ac:dyDescent="0.25">
      <c r="A179" s="5" t="s">
        <v>408</v>
      </c>
      <c r="B179" s="5" t="s">
        <v>618</v>
      </c>
      <c r="C179" s="5" t="s">
        <v>444</v>
      </c>
      <c r="D179" s="5" t="s">
        <v>416</v>
      </c>
      <c r="E179" s="184">
        <f t="shared" ca="1" si="2"/>
        <v>30048</v>
      </c>
      <c r="F179" s="5">
        <v>58</v>
      </c>
      <c r="G179" s="50">
        <v>21996</v>
      </c>
      <c r="H179" s="5">
        <v>350291</v>
      </c>
      <c r="I179" s="50">
        <v>29866</v>
      </c>
      <c r="J179" s="5" t="s">
        <v>417</v>
      </c>
      <c r="M179"/>
    </row>
    <row r="180" spans="1:31" x14ac:dyDescent="0.25">
      <c r="A180" s="5" t="s">
        <v>413</v>
      </c>
      <c r="B180" s="5" t="s">
        <v>550</v>
      </c>
      <c r="C180" s="5" t="s">
        <v>571</v>
      </c>
      <c r="D180" s="5" t="s">
        <v>416</v>
      </c>
      <c r="E180" s="184">
        <f t="shared" ca="1" si="2"/>
        <v>30552</v>
      </c>
      <c r="F180" s="5">
        <v>58</v>
      </c>
      <c r="G180" s="50">
        <v>22119</v>
      </c>
      <c r="H180" s="5">
        <v>350854</v>
      </c>
      <c r="I180" s="50">
        <v>29928</v>
      </c>
      <c r="J180" s="5" t="s">
        <v>417</v>
      </c>
      <c r="M180"/>
    </row>
    <row r="181" spans="1:31" x14ac:dyDescent="0.25">
      <c r="A181" s="5" t="s">
        <v>413</v>
      </c>
      <c r="B181" s="5" t="s">
        <v>440</v>
      </c>
      <c r="C181" s="5" t="s">
        <v>435</v>
      </c>
      <c r="D181" s="5" t="s">
        <v>416</v>
      </c>
      <c r="E181" s="184">
        <f t="shared" ca="1" si="2"/>
        <v>30228</v>
      </c>
      <c r="F181" s="5">
        <v>57</v>
      </c>
      <c r="G181" s="50">
        <v>22262</v>
      </c>
      <c r="H181" s="5">
        <v>350920</v>
      </c>
      <c r="I181" s="50">
        <v>29900</v>
      </c>
      <c r="J181" s="5" t="s">
        <v>417</v>
      </c>
      <c r="M181"/>
      <c r="AC181" s="421" t="s">
        <v>1556</v>
      </c>
      <c r="AD181" s="421"/>
      <c r="AE181" s="421"/>
    </row>
    <row r="182" spans="1:31" x14ac:dyDescent="0.25">
      <c r="A182" s="5" t="s">
        <v>413</v>
      </c>
      <c r="B182" s="5" t="s">
        <v>579</v>
      </c>
      <c r="C182" s="5" t="s">
        <v>633</v>
      </c>
      <c r="D182" s="5" t="s">
        <v>416</v>
      </c>
      <c r="E182" s="184">
        <f t="shared" ca="1" si="2"/>
        <v>26736</v>
      </c>
      <c r="F182" s="5">
        <v>58</v>
      </c>
      <c r="G182" s="50">
        <v>21956</v>
      </c>
      <c r="H182" s="5">
        <v>350953</v>
      </c>
      <c r="I182" s="50">
        <v>29810</v>
      </c>
      <c r="J182" s="5" t="s">
        <v>417</v>
      </c>
      <c r="M182"/>
      <c r="AC182" s="421"/>
      <c r="AD182" s="421"/>
      <c r="AE182" s="421"/>
    </row>
    <row r="183" spans="1:31" x14ac:dyDescent="0.25">
      <c r="A183" s="5" t="s">
        <v>454</v>
      </c>
      <c r="B183" s="5" t="s">
        <v>626</v>
      </c>
      <c r="C183" s="5" t="s">
        <v>565</v>
      </c>
      <c r="D183" s="5" t="s">
        <v>473</v>
      </c>
      <c r="E183" s="184">
        <f t="shared" ca="1" si="2"/>
        <v>21732</v>
      </c>
      <c r="F183" s="5">
        <v>58</v>
      </c>
      <c r="G183" s="50">
        <v>21962</v>
      </c>
      <c r="H183" s="5">
        <v>351176</v>
      </c>
      <c r="I183" s="50">
        <v>29735</v>
      </c>
      <c r="J183" s="5" t="s">
        <v>417</v>
      </c>
      <c r="M183"/>
      <c r="AC183" s="421"/>
      <c r="AD183" s="421"/>
      <c r="AE183" s="421"/>
    </row>
    <row r="184" spans="1:31" x14ac:dyDescent="0.25">
      <c r="A184" s="5" t="s">
        <v>413</v>
      </c>
      <c r="B184" s="5" t="s">
        <v>634</v>
      </c>
      <c r="C184" s="5" t="s">
        <v>432</v>
      </c>
      <c r="D184" s="5" t="s">
        <v>460</v>
      </c>
      <c r="E184" s="184">
        <f t="shared" ca="1" si="2"/>
        <v>18780</v>
      </c>
      <c r="F184" s="5">
        <v>58</v>
      </c>
      <c r="G184" s="50">
        <v>21991</v>
      </c>
      <c r="H184" s="5">
        <v>351180</v>
      </c>
      <c r="I184" s="50">
        <v>29915</v>
      </c>
      <c r="J184" s="5" t="s">
        <v>417</v>
      </c>
      <c r="M184"/>
      <c r="AC184" s="421"/>
      <c r="AD184" s="421"/>
      <c r="AE184" s="421"/>
    </row>
    <row r="185" spans="1:31" x14ac:dyDescent="0.25">
      <c r="A185" s="5" t="s">
        <v>408</v>
      </c>
      <c r="B185" s="5" t="s">
        <v>635</v>
      </c>
      <c r="C185" s="5" t="s">
        <v>527</v>
      </c>
      <c r="D185" s="5" t="s">
        <v>636</v>
      </c>
      <c r="E185" s="184">
        <f t="shared" ca="1" si="2"/>
        <v>24072</v>
      </c>
      <c r="F185" s="5">
        <v>57</v>
      </c>
      <c r="G185" s="50">
        <v>22211</v>
      </c>
      <c r="H185" s="5">
        <v>560358</v>
      </c>
      <c r="I185" s="50">
        <v>29928</v>
      </c>
      <c r="J185" s="5" t="s">
        <v>417</v>
      </c>
      <c r="M185"/>
      <c r="AC185" s="421"/>
      <c r="AD185" s="421"/>
      <c r="AE185" s="421"/>
    </row>
    <row r="186" spans="1:31" x14ac:dyDescent="0.25">
      <c r="A186" s="5" t="s">
        <v>413</v>
      </c>
      <c r="B186" s="5" t="s">
        <v>418</v>
      </c>
      <c r="C186" s="5" t="s">
        <v>489</v>
      </c>
      <c r="D186" s="5" t="s">
        <v>460</v>
      </c>
      <c r="E186" s="184">
        <f t="shared" ca="1" si="2"/>
        <v>30828</v>
      </c>
      <c r="F186" s="5">
        <v>57</v>
      </c>
      <c r="G186" s="50">
        <v>22392</v>
      </c>
      <c r="H186" s="5">
        <v>350615</v>
      </c>
      <c r="I186" s="50">
        <v>29851</v>
      </c>
      <c r="J186" s="5" t="s">
        <v>417</v>
      </c>
      <c r="M186"/>
      <c r="AC186" s="421"/>
      <c r="AD186" s="421"/>
      <c r="AE186" s="421"/>
    </row>
    <row r="187" spans="1:31" x14ac:dyDescent="0.25">
      <c r="A187" s="5" t="s">
        <v>413</v>
      </c>
      <c r="B187" s="5" t="s">
        <v>550</v>
      </c>
      <c r="C187" s="5" t="s">
        <v>637</v>
      </c>
      <c r="D187" s="5" t="s">
        <v>638</v>
      </c>
      <c r="E187" s="184">
        <f t="shared" ca="1" si="2"/>
        <v>25980</v>
      </c>
      <c r="F187" s="5">
        <v>57</v>
      </c>
      <c r="G187" s="50">
        <v>22421</v>
      </c>
      <c r="H187" s="5">
        <v>350358</v>
      </c>
      <c r="I187" s="50">
        <v>29627</v>
      </c>
      <c r="J187" s="5" t="s">
        <v>417</v>
      </c>
      <c r="M187"/>
      <c r="AC187" s="421"/>
      <c r="AD187" s="421"/>
      <c r="AE187" s="421"/>
    </row>
    <row r="188" spans="1:31" x14ac:dyDescent="0.25">
      <c r="A188" s="5" t="s">
        <v>413</v>
      </c>
      <c r="B188" s="5" t="s">
        <v>639</v>
      </c>
      <c r="C188" s="5" t="s">
        <v>515</v>
      </c>
      <c r="D188" s="5" t="s">
        <v>416</v>
      </c>
      <c r="E188" s="184">
        <f t="shared" ca="1" si="2"/>
        <v>20460</v>
      </c>
      <c r="F188" s="5">
        <v>57</v>
      </c>
      <c r="G188" s="50">
        <v>22444</v>
      </c>
      <c r="H188" s="5">
        <v>350194</v>
      </c>
      <c r="I188" s="50">
        <v>29741</v>
      </c>
      <c r="J188" s="5" t="s">
        <v>417</v>
      </c>
      <c r="M188"/>
      <c r="AC188" s="421"/>
      <c r="AD188" s="421"/>
      <c r="AE188" s="421"/>
    </row>
    <row r="189" spans="1:31" x14ac:dyDescent="0.25">
      <c r="A189" s="5" t="s">
        <v>413</v>
      </c>
      <c r="B189" s="5" t="s">
        <v>610</v>
      </c>
      <c r="C189" s="5" t="s">
        <v>640</v>
      </c>
      <c r="D189" s="5" t="s">
        <v>416</v>
      </c>
      <c r="E189" s="184">
        <f t="shared" ca="1" si="2"/>
        <v>21912</v>
      </c>
      <c r="F189" s="5">
        <v>57</v>
      </c>
      <c r="G189" s="50">
        <v>22404</v>
      </c>
      <c r="H189" s="5">
        <v>351084</v>
      </c>
      <c r="I189" s="50">
        <v>29723</v>
      </c>
      <c r="J189" s="5" t="s">
        <v>417</v>
      </c>
      <c r="M189"/>
      <c r="AC189" s="421"/>
      <c r="AD189" s="421"/>
      <c r="AE189" s="421"/>
    </row>
    <row r="190" spans="1:31" x14ac:dyDescent="0.25">
      <c r="A190" s="5" t="s">
        <v>413</v>
      </c>
      <c r="B190" s="5" t="s">
        <v>541</v>
      </c>
      <c r="C190" s="5" t="s">
        <v>596</v>
      </c>
      <c r="D190" s="5" t="s">
        <v>622</v>
      </c>
      <c r="E190" s="184">
        <f t="shared" ca="1" si="2"/>
        <v>23328</v>
      </c>
      <c r="F190" s="5">
        <v>59</v>
      </c>
      <c r="G190" s="50">
        <v>21614</v>
      </c>
      <c r="H190" s="5">
        <v>560366</v>
      </c>
      <c r="I190" s="50">
        <v>29740</v>
      </c>
      <c r="J190" s="5" t="s">
        <v>417</v>
      </c>
      <c r="M190"/>
      <c r="AC190" s="421"/>
      <c r="AD190" s="421"/>
      <c r="AE190" s="421"/>
    </row>
    <row r="191" spans="1:31" x14ac:dyDescent="0.25">
      <c r="A191" s="5" t="s">
        <v>408</v>
      </c>
      <c r="B191" s="5" t="s">
        <v>152</v>
      </c>
      <c r="C191" s="5" t="s">
        <v>527</v>
      </c>
      <c r="D191" s="5" t="s">
        <v>422</v>
      </c>
      <c r="E191" s="184">
        <f t="shared" ca="1" si="2"/>
        <v>27084</v>
      </c>
      <c r="F191" s="5">
        <v>59</v>
      </c>
      <c r="G191" s="50">
        <v>21673</v>
      </c>
      <c r="H191" s="5">
        <v>351121</v>
      </c>
      <c r="I191" s="50">
        <v>29711</v>
      </c>
      <c r="J191" s="5" t="s">
        <v>417</v>
      </c>
      <c r="M191"/>
      <c r="AC191" s="421"/>
      <c r="AD191" s="421"/>
      <c r="AE191" s="421"/>
    </row>
    <row r="192" spans="1:31" x14ac:dyDescent="0.25">
      <c r="A192" s="5" t="s">
        <v>408</v>
      </c>
      <c r="B192" s="5" t="s">
        <v>569</v>
      </c>
      <c r="C192" s="5" t="s">
        <v>641</v>
      </c>
      <c r="D192" s="5" t="s">
        <v>642</v>
      </c>
      <c r="E192" s="184">
        <f t="shared" ca="1" si="2"/>
        <v>29328</v>
      </c>
      <c r="F192" s="5">
        <v>57</v>
      </c>
      <c r="G192" s="50">
        <v>22232</v>
      </c>
      <c r="H192" s="5">
        <v>350768</v>
      </c>
      <c r="I192" s="50">
        <v>29930</v>
      </c>
      <c r="J192" s="5" t="s">
        <v>417</v>
      </c>
      <c r="M192"/>
      <c r="AC192" s="421"/>
      <c r="AD192" s="421"/>
      <c r="AE192" s="421"/>
    </row>
    <row r="193" spans="1:37" x14ac:dyDescent="0.25">
      <c r="A193" s="5" t="s">
        <v>413</v>
      </c>
      <c r="B193" s="5" t="s">
        <v>531</v>
      </c>
      <c r="C193" s="5" t="s">
        <v>435</v>
      </c>
      <c r="D193" s="5" t="s">
        <v>457</v>
      </c>
      <c r="E193" s="184">
        <f t="shared" ca="1" si="2"/>
        <v>23472</v>
      </c>
      <c r="F193" s="5">
        <v>58</v>
      </c>
      <c r="G193" s="50">
        <v>22053</v>
      </c>
      <c r="H193" s="5">
        <v>350155</v>
      </c>
      <c r="I193" s="50">
        <v>29594</v>
      </c>
      <c r="J193" s="5" t="s">
        <v>421</v>
      </c>
      <c r="M193"/>
      <c r="AC193" s="421"/>
      <c r="AD193" s="421"/>
      <c r="AE193" s="421"/>
    </row>
    <row r="194" spans="1:37" x14ac:dyDescent="0.25">
      <c r="A194" s="5" t="s">
        <v>413</v>
      </c>
      <c r="B194" s="5" t="s">
        <v>461</v>
      </c>
      <c r="C194" s="5" t="s">
        <v>435</v>
      </c>
      <c r="D194" s="5" t="s">
        <v>643</v>
      </c>
      <c r="E194" s="184">
        <f t="shared" ca="1" si="2"/>
        <v>27192</v>
      </c>
      <c r="F194" s="5">
        <v>57</v>
      </c>
      <c r="G194" s="50">
        <v>22366</v>
      </c>
      <c r="H194" s="5">
        <v>350554</v>
      </c>
      <c r="I194" s="50">
        <v>29728</v>
      </c>
      <c r="J194" s="5" t="s">
        <v>421</v>
      </c>
      <c r="M194"/>
      <c r="AC194" s="421"/>
      <c r="AD194" s="421"/>
      <c r="AE194" s="421"/>
    </row>
    <row r="195" spans="1:37" x14ac:dyDescent="0.25">
      <c r="A195" s="5" t="s">
        <v>413</v>
      </c>
      <c r="B195" s="5" t="s">
        <v>450</v>
      </c>
      <c r="C195" s="5" t="s">
        <v>585</v>
      </c>
      <c r="D195" s="5" t="s">
        <v>416</v>
      </c>
      <c r="E195" s="184">
        <f t="shared" ca="1" si="2"/>
        <v>23196</v>
      </c>
      <c r="F195" s="5">
        <v>57</v>
      </c>
      <c r="G195" s="50">
        <v>22391</v>
      </c>
      <c r="H195" s="5">
        <v>350299</v>
      </c>
      <c r="I195" s="50">
        <v>29749</v>
      </c>
      <c r="J195" s="5" t="s">
        <v>421</v>
      </c>
      <c r="M195"/>
      <c r="AC195" s="421"/>
      <c r="AD195" s="421"/>
      <c r="AE195" s="421"/>
    </row>
    <row r="196" spans="1:37" x14ac:dyDescent="0.25">
      <c r="A196" s="5" t="s">
        <v>413</v>
      </c>
      <c r="B196" s="5" t="s">
        <v>410</v>
      </c>
      <c r="C196" s="5" t="s">
        <v>644</v>
      </c>
      <c r="D196" s="5" t="s">
        <v>422</v>
      </c>
      <c r="E196" s="184">
        <f t="shared" ca="1" si="2"/>
        <v>29520</v>
      </c>
      <c r="F196" s="5">
        <v>57</v>
      </c>
      <c r="G196" s="50">
        <v>22497</v>
      </c>
      <c r="H196" s="5">
        <v>351064</v>
      </c>
      <c r="I196" s="50">
        <v>29709</v>
      </c>
      <c r="J196" s="5" t="s">
        <v>421</v>
      </c>
      <c r="M196"/>
      <c r="AC196" s="421"/>
      <c r="AD196" s="421"/>
      <c r="AE196" s="421"/>
    </row>
    <row r="197" spans="1:37" x14ac:dyDescent="0.25">
      <c r="A197" s="5" t="s">
        <v>413</v>
      </c>
      <c r="B197" s="5" t="s">
        <v>645</v>
      </c>
      <c r="C197" s="5" t="s">
        <v>489</v>
      </c>
      <c r="D197" s="5" t="s">
        <v>457</v>
      </c>
      <c r="E197" s="184">
        <f t="shared" ca="1" si="2"/>
        <v>26112</v>
      </c>
      <c r="F197" s="5">
        <v>57</v>
      </c>
      <c r="G197" s="50">
        <v>22343</v>
      </c>
      <c r="H197" s="5">
        <v>350987</v>
      </c>
      <c r="I197" s="50">
        <v>29945</v>
      </c>
      <c r="J197" s="5" t="s">
        <v>421</v>
      </c>
      <c r="M197"/>
    </row>
    <row r="198" spans="1:37" x14ac:dyDescent="0.25">
      <c r="A198" s="5" t="s">
        <v>408</v>
      </c>
      <c r="B198" s="5" t="s">
        <v>423</v>
      </c>
      <c r="C198" s="5" t="s">
        <v>169</v>
      </c>
      <c r="D198" s="5" t="s">
        <v>619</v>
      </c>
      <c r="E198" s="184">
        <f t="shared" ca="1" si="2"/>
        <v>31164</v>
      </c>
      <c r="F198" s="5">
        <v>61</v>
      </c>
      <c r="G198" s="50">
        <v>21082</v>
      </c>
      <c r="H198" s="5">
        <v>350021</v>
      </c>
      <c r="I198" s="50">
        <v>29779</v>
      </c>
      <c r="J198" s="5" t="s">
        <v>421</v>
      </c>
      <c r="M198"/>
    </row>
    <row r="199" spans="1:37" x14ac:dyDescent="0.25">
      <c r="A199" s="5" t="s">
        <v>408</v>
      </c>
      <c r="B199" s="5" t="s">
        <v>646</v>
      </c>
      <c r="C199" s="5" t="s">
        <v>152</v>
      </c>
      <c r="D199" s="5" t="s">
        <v>470</v>
      </c>
      <c r="E199" s="184">
        <f t="shared" ca="1" si="2"/>
        <v>26628</v>
      </c>
      <c r="F199" s="5">
        <v>60</v>
      </c>
      <c r="G199" s="50">
        <v>21370</v>
      </c>
      <c r="H199" s="5">
        <v>350933</v>
      </c>
      <c r="I199" s="50">
        <v>29648</v>
      </c>
      <c r="J199" s="5" t="s">
        <v>421</v>
      </c>
      <c r="M199"/>
      <c r="AC199" s="381" t="s">
        <v>1557</v>
      </c>
      <c r="AD199" s="381"/>
      <c r="AE199" s="381"/>
      <c r="AF199" s="381"/>
      <c r="AG199" s="381"/>
      <c r="AH199" s="381"/>
      <c r="AI199" s="381"/>
      <c r="AJ199" s="381"/>
      <c r="AK199" s="381"/>
    </row>
    <row r="200" spans="1:37" x14ac:dyDescent="0.25">
      <c r="A200" s="5" t="s">
        <v>408</v>
      </c>
      <c r="B200" s="5" t="s">
        <v>564</v>
      </c>
      <c r="C200" s="5" t="s">
        <v>535</v>
      </c>
      <c r="D200" s="5" t="s">
        <v>463</v>
      </c>
      <c r="E200" s="184">
        <f t="shared" ca="1" si="2"/>
        <v>23220</v>
      </c>
      <c r="F200" s="5">
        <v>60</v>
      </c>
      <c r="G200" s="50">
        <v>21339</v>
      </c>
      <c r="H200" s="5">
        <v>351247</v>
      </c>
      <c r="I200" s="50">
        <v>29870</v>
      </c>
      <c r="J200" s="5" t="s">
        <v>421</v>
      </c>
      <c r="M200"/>
      <c r="AC200" s="381"/>
      <c r="AD200" s="381"/>
      <c r="AE200" s="381"/>
      <c r="AF200" s="381"/>
      <c r="AG200" s="381"/>
      <c r="AH200" s="381"/>
      <c r="AI200" s="381"/>
      <c r="AJ200" s="381"/>
      <c r="AK200" s="381"/>
    </row>
    <row r="201" spans="1:37" x14ac:dyDescent="0.25">
      <c r="A201" s="5" t="s">
        <v>408</v>
      </c>
      <c r="B201" s="5" t="s">
        <v>423</v>
      </c>
      <c r="C201" s="5" t="s">
        <v>527</v>
      </c>
      <c r="D201" s="5" t="s">
        <v>536</v>
      </c>
      <c r="E201" s="184">
        <f t="shared" ca="1" si="2"/>
        <v>20796</v>
      </c>
      <c r="F201" s="5">
        <v>59</v>
      </c>
      <c r="G201" s="50">
        <v>21607</v>
      </c>
      <c r="H201" s="5">
        <v>350463</v>
      </c>
      <c r="I201" s="50">
        <v>29784</v>
      </c>
      <c r="J201" s="5" t="s">
        <v>421</v>
      </c>
      <c r="M201"/>
    </row>
    <row r="202" spans="1:37" x14ac:dyDescent="0.25">
      <c r="A202" s="5" t="s">
        <v>413</v>
      </c>
      <c r="B202" s="5" t="s">
        <v>464</v>
      </c>
      <c r="C202" s="5" t="s">
        <v>600</v>
      </c>
      <c r="D202" s="5" t="s">
        <v>416</v>
      </c>
      <c r="E202" s="184">
        <f t="shared" ca="1" si="2"/>
        <v>23628</v>
      </c>
      <c r="F202" s="5">
        <v>57</v>
      </c>
      <c r="G202" s="50">
        <v>22258</v>
      </c>
      <c r="H202" s="5">
        <v>350405</v>
      </c>
      <c r="I202" s="50">
        <v>29851</v>
      </c>
      <c r="J202" s="5" t="s">
        <v>421</v>
      </c>
      <c r="M202"/>
    </row>
    <row r="203" spans="1:37" x14ac:dyDescent="0.25">
      <c r="A203" s="5" t="s">
        <v>408</v>
      </c>
      <c r="B203" s="5" t="s">
        <v>499</v>
      </c>
      <c r="C203" s="5" t="s">
        <v>527</v>
      </c>
      <c r="D203" s="5" t="s">
        <v>445</v>
      </c>
      <c r="E203" s="184">
        <f t="shared" ca="1" si="2"/>
        <v>27924</v>
      </c>
      <c r="F203" s="5">
        <v>58</v>
      </c>
      <c r="G203" s="50">
        <v>22101</v>
      </c>
      <c r="H203" s="5">
        <v>351009</v>
      </c>
      <c r="I203" s="50">
        <v>29679</v>
      </c>
      <c r="J203" s="5" t="s">
        <v>466</v>
      </c>
      <c r="M203"/>
    </row>
    <row r="204" spans="1:37" x14ac:dyDescent="0.25">
      <c r="A204" s="5" t="s">
        <v>413</v>
      </c>
      <c r="B204" s="5" t="s">
        <v>568</v>
      </c>
      <c r="C204" s="5" t="s">
        <v>496</v>
      </c>
      <c r="D204" s="5" t="s">
        <v>460</v>
      </c>
      <c r="E204" s="184">
        <f t="shared" ca="1" si="2"/>
        <v>26088</v>
      </c>
      <c r="F204" s="5">
        <v>56</v>
      </c>
      <c r="G204" s="50">
        <v>22610</v>
      </c>
      <c r="H204" s="5">
        <v>350983</v>
      </c>
      <c r="I204" s="50">
        <v>29946</v>
      </c>
      <c r="J204" s="5" t="s">
        <v>466</v>
      </c>
      <c r="M204"/>
    </row>
    <row r="205" spans="1:37" x14ac:dyDescent="0.25">
      <c r="A205" s="5" t="s">
        <v>413</v>
      </c>
      <c r="B205" s="5" t="s">
        <v>500</v>
      </c>
      <c r="C205" s="5" t="s">
        <v>647</v>
      </c>
      <c r="D205" s="5" t="s">
        <v>508</v>
      </c>
      <c r="E205" s="184">
        <f t="shared" ca="1" si="2"/>
        <v>24156</v>
      </c>
      <c r="F205" s="5">
        <v>56</v>
      </c>
      <c r="G205" s="50">
        <v>22640</v>
      </c>
      <c r="H205" s="5">
        <v>350006</v>
      </c>
      <c r="I205" s="50">
        <v>29901</v>
      </c>
      <c r="J205" s="5" t="s">
        <v>466</v>
      </c>
      <c r="M205"/>
    </row>
    <row r="206" spans="1:37" x14ac:dyDescent="0.25">
      <c r="A206" s="5" t="s">
        <v>413</v>
      </c>
      <c r="B206" s="5" t="s">
        <v>512</v>
      </c>
      <c r="C206" s="5" t="s">
        <v>91</v>
      </c>
      <c r="D206" s="5" t="s">
        <v>530</v>
      </c>
      <c r="E206" s="184">
        <f t="shared" ca="1" si="2"/>
        <v>30648</v>
      </c>
      <c r="F206" s="5">
        <v>56</v>
      </c>
      <c r="G206" s="50">
        <v>22901</v>
      </c>
      <c r="H206" s="5">
        <v>350727</v>
      </c>
      <c r="I206" s="50">
        <v>29916</v>
      </c>
      <c r="J206" s="5" t="s">
        <v>466</v>
      </c>
      <c r="M206"/>
    </row>
    <row r="207" spans="1:37" x14ac:dyDescent="0.25">
      <c r="A207" s="5" t="s">
        <v>408</v>
      </c>
      <c r="B207" s="5" t="s">
        <v>549</v>
      </c>
      <c r="C207" s="5" t="s">
        <v>459</v>
      </c>
      <c r="D207" s="5" t="s">
        <v>445</v>
      </c>
      <c r="E207" s="184">
        <f t="shared" ca="1" si="2"/>
        <v>26412</v>
      </c>
      <c r="F207" s="5">
        <v>59</v>
      </c>
      <c r="G207" s="50">
        <v>21617</v>
      </c>
      <c r="H207" s="5">
        <v>350931</v>
      </c>
      <c r="I207" s="50">
        <v>29674</v>
      </c>
      <c r="J207" s="5" t="s">
        <v>466</v>
      </c>
      <c r="M207"/>
    </row>
    <row r="208" spans="1:37" x14ac:dyDescent="0.25">
      <c r="A208" s="5" t="s">
        <v>408</v>
      </c>
      <c r="B208" s="5" t="s">
        <v>648</v>
      </c>
      <c r="C208" s="5" t="s">
        <v>649</v>
      </c>
      <c r="D208" s="5" t="s">
        <v>449</v>
      </c>
      <c r="E208" s="184">
        <f t="shared" ca="1" si="2"/>
        <v>22092</v>
      </c>
      <c r="F208" s="5">
        <v>57</v>
      </c>
      <c r="G208" s="50">
        <v>22230</v>
      </c>
      <c r="H208" s="5">
        <v>560375</v>
      </c>
      <c r="I208" s="50">
        <v>29805</v>
      </c>
      <c r="J208" s="5" t="s">
        <v>466</v>
      </c>
      <c r="M208"/>
    </row>
    <row r="209" spans="1:13" x14ac:dyDescent="0.25">
      <c r="A209" s="5" t="s">
        <v>408</v>
      </c>
      <c r="B209" s="5" t="s">
        <v>546</v>
      </c>
      <c r="C209" s="5" t="s">
        <v>547</v>
      </c>
      <c r="D209" s="5" t="s">
        <v>650</v>
      </c>
      <c r="E209" s="184">
        <f t="shared" ca="1" si="2"/>
        <v>18336</v>
      </c>
      <c r="F209" s="5">
        <v>58</v>
      </c>
      <c r="G209" s="50">
        <v>21920</v>
      </c>
      <c r="H209" s="5">
        <v>350586</v>
      </c>
      <c r="I209" s="50">
        <v>29841</v>
      </c>
      <c r="J209" s="5" t="s">
        <v>466</v>
      </c>
      <c r="M209"/>
    </row>
    <row r="210" spans="1:13" x14ac:dyDescent="0.25">
      <c r="A210" s="5" t="s">
        <v>413</v>
      </c>
      <c r="B210" s="5" t="s">
        <v>531</v>
      </c>
      <c r="C210" s="5" t="s">
        <v>539</v>
      </c>
      <c r="D210" s="5" t="s">
        <v>460</v>
      </c>
      <c r="E210" s="184">
        <f t="shared" ref="E210:E273" ca="1" si="3">RANDBETWEEN(1500,2600)*12</f>
        <v>30744</v>
      </c>
      <c r="F210" s="5">
        <v>58</v>
      </c>
      <c r="G210" s="50">
        <v>21951</v>
      </c>
      <c r="H210" s="5">
        <v>560376</v>
      </c>
      <c r="I210" s="50">
        <v>29770</v>
      </c>
      <c r="J210" s="5" t="s">
        <v>466</v>
      </c>
      <c r="M210"/>
    </row>
    <row r="211" spans="1:13" x14ac:dyDescent="0.25">
      <c r="A211" s="5" t="s">
        <v>413</v>
      </c>
      <c r="B211" s="5" t="s">
        <v>479</v>
      </c>
      <c r="C211" s="5" t="s">
        <v>472</v>
      </c>
      <c r="D211" s="5" t="s">
        <v>651</v>
      </c>
      <c r="E211" s="184">
        <f t="shared" ca="1" si="3"/>
        <v>31164</v>
      </c>
      <c r="F211" s="5">
        <v>58</v>
      </c>
      <c r="G211" s="50">
        <v>22150</v>
      </c>
      <c r="H211" s="5">
        <v>351156</v>
      </c>
      <c r="I211" s="50">
        <v>29666</v>
      </c>
      <c r="J211" s="5" t="s">
        <v>466</v>
      </c>
      <c r="M211"/>
    </row>
    <row r="212" spans="1:13" x14ac:dyDescent="0.25">
      <c r="A212" s="5" t="s">
        <v>408</v>
      </c>
      <c r="B212" s="5" t="s">
        <v>652</v>
      </c>
      <c r="C212" s="5" t="s">
        <v>155</v>
      </c>
      <c r="D212" s="5" t="s">
        <v>653</v>
      </c>
      <c r="E212" s="184">
        <f t="shared" ca="1" si="3"/>
        <v>28680</v>
      </c>
      <c r="F212" s="5">
        <v>60</v>
      </c>
      <c r="G212" s="50">
        <v>21103</v>
      </c>
      <c r="H212" s="5">
        <v>350174</v>
      </c>
      <c r="I212" s="50">
        <v>29881</v>
      </c>
      <c r="J212" s="5" t="s">
        <v>412</v>
      </c>
      <c r="M212"/>
    </row>
    <row r="213" spans="1:13" x14ac:dyDescent="0.25">
      <c r="A213" s="5" t="s">
        <v>413</v>
      </c>
      <c r="B213" s="5" t="s">
        <v>544</v>
      </c>
      <c r="C213" s="5" t="s">
        <v>654</v>
      </c>
      <c r="D213" s="5" t="s">
        <v>436</v>
      </c>
      <c r="E213" s="184">
        <f t="shared" ca="1" si="3"/>
        <v>28560</v>
      </c>
      <c r="F213" s="5">
        <v>58</v>
      </c>
      <c r="G213" s="50">
        <v>22171</v>
      </c>
      <c r="H213" s="5">
        <v>560380</v>
      </c>
      <c r="I213" s="50">
        <v>29696</v>
      </c>
      <c r="J213" s="5" t="s">
        <v>412</v>
      </c>
      <c r="M213"/>
    </row>
    <row r="214" spans="1:13" x14ac:dyDescent="0.25">
      <c r="A214" s="5" t="s">
        <v>413</v>
      </c>
      <c r="B214" s="5" t="s">
        <v>569</v>
      </c>
      <c r="C214" s="5" t="s">
        <v>432</v>
      </c>
      <c r="D214" s="5" t="s">
        <v>416</v>
      </c>
      <c r="E214" s="184">
        <f t="shared" ca="1" si="3"/>
        <v>27564</v>
      </c>
      <c r="F214" s="5">
        <v>55</v>
      </c>
      <c r="G214" s="50">
        <v>22941</v>
      </c>
      <c r="H214" s="5">
        <v>350309</v>
      </c>
      <c r="I214" s="50">
        <v>29684</v>
      </c>
      <c r="J214" s="5" t="s">
        <v>412</v>
      </c>
      <c r="M214"/>
    </row>
    <row r="215" spans="1:13" x14ac:dyDescent="0.25">
      <c r="A215" s="5" t="s">
        <v>408</v>
      </c>
      <c r="B215" s="5" t="s">
        <v>479</v>
      </c>
      <c r="C215" s="5" t="s">
        <v>459</v>
      </c>
      <c r="D215" s="5" t="s">
        <v>655</v>
      </c>
      <c r="E215" s="184">
        <f t="shared" ca="1" si="3"/>
        <v>27732</v>
      </c>
      <c r="F215" s="5">
        <v>58</v>
      </c>
      <c r="G215" s="50">
        <v>22147</v>
      </c>
      <c r="H215" s="5">
        <v>350342</v>
      </c>
      <c r="I215" s="50">
        <v>29709</v>
      </c>
      <c r="J215" s="5" t="s">
        <v>412</v>
      </c>
      <c r="M215"/>
    </row>
    <row r="216" spans="1:13" x14ac:dyDescent="0.25">
      <c r="A216" s="5" t="s">
        <v>413</v>
      </c>
      <c r="B216" s="5" t="s">
        <v>572</v>
      </c>
      <c r="C216" s="5" t="s">
        <v>656</v>
      </c>
      <c r="D216" s="5" t="s">
        <v>457</v>
      </c>
      <c r="E216" s="184">
        <f t="shared" ca="1" si="3"/>
        <v>30144</v>
      </c>
      <c r="F216" s="5">
        <v>56</v>
      </c>
      <c r="G216" s="50">
        <v>22597</v>
      </c>
      <c r="H216" s="5">
        <v>350351</v>
      </c>
      <c r="I216" s="50">
        <v>29833</v>
      </c>
      <c r="J216" s="5" t="s">
        <v>412</v>
      </c>
      <c r="M216"/>
    </row>
    <row r="217" spans="1:13" x14ac:dyDescent="0.25">
      <c r="A217" s="5" t="s">
        <v>408</v>
      </c>
      <c r="B217" s="5" t="s">
        <v>485</v>
      </c>
      <c r="C217" s="5" t="s">
        <v>657</v>
      </c>
      <c r="D217" s="5" t="s">
        <v>658</v>
      </c>
      <c r="E217" s="184">
        <f t="shared" ca="1" si="3"/>
        <v>29580</v>
      </c>
      <c r="F217" s="5">
        <v>61</v>
      </c>
      <c r="G217" s="50">
        <v>21018</v>
      </c>
      <c r="H217" s="5">
        <v>560383</v>
      </c>
      <c r="I217" s="50">
        <v>30091</v>
      </c>
      <c r="J217" s="5" t="s">
        <v>412</v>
      </c>
      <c r="M217"/>
    </row>
    <row r="218" spans="1:13" x14ac:dyDescent="0.25">
      <c r="A218" s="5" t="s">
        <v>413</v>
      </c>
      <c r="B218" s="5" t="s">
        <v>485</v>
      </c>
      <c r="C218" s="5" t="s">
        <v>596</v>
      </c>
      <c r="D218" s="5" t="s">
        <v>442</v>
      </c>
      <c r="E218" s="184">
        <f t="shared" ca="1" si="3"/>
        <v>24924</v>
      </c>
      <c r="F218" s="5">
        <v>60</v>
      </c>
      <c r="G218" s="50">
        <v>21327</v>
      </c>
      <c r="H218" s="5">
        <v>560378</v>
      </c>
      <c r="I218" s="50">
        <v>30204</v>
      </c>
      <c r="J218" s="5" t="s">
        <v>412</v>
      </c>
      <c r="M218"/>
    </row>
    <row r="219" spans="1:13" x14ac:dyDescent="0.25">
      <c r="A219" s="5" t="s">
        <v>413</v>
      </c>
      <c r="B219" s="5" t="s">
        <v>519</v>
      </c>
      <c r="C219" s="5" t="s">
        <v>659</v>
      </c>
      <c r="D219" s="5" t="s">
        <v>473</v>
      </c>
      <c r="E219" s="184">
        <f t="shared" ca="1" si="3"/>
        <v>19560</v>
      </c>
      <c r="F219" s="5">
        <v>58</v>
      </c>
      <c r="G219" s="50">
        <v>21833</v>
      </c>
      <c r="H219" s="5">
        <v>350491</v>
      </c>
      <c r="I219" s="50">
        <v>29956</v>
      </c>
      <c r="J219" s="5" t="s">
        <v>412</v>
      </c>
      <c r="M219"/>
    </row>
    <row r="220" spans="1:13" x14ac:dyDescent="0.25">
      <c r="A220" s="5" t="s">
        <v>413</v>
      </c>
      <c r="B220" s="5" t="s">
        <v>660</v>
      </c>
      <c r="C220" s="5" t="s">
        <v>661</v>
      </c>
      <c r="D220" s="5" t="s">
        <v>416</v>
      </c>
      <c r="E220" s="184">
        <f t="shared" ca="1" si="3"/>
        <v>18324</v>
      </c>
      <c r="F220" s="5">
        <v>56</v>
      </c>
      <c r="G220" s="50">
        <v>22566</v>
      </c>
      <c r="H220" s="5">
        <v>350889</v>
      </c>
      <c r="I220" s="50">
        <v>30083</v>
      </c>
      <c r="J220" s="5" t="s">
        <v>412</v>
      </c>
      <c r="M220"/>
    </row>
    <row r="221" spans="1:13" x14ac:dyDescent="0.25">
      <c r="A221" s="5" t="s">
        <v>413</v>
      </c>
      <c r="B221" s="5" t="s">
        <v>662</v>
      </c>
      <c r="C221" s="5" t="s">
        <v>462</v>
      </c>
      <c r="D221" s="5" t="s">
        <v>663</v>
      </c>
      <c r="E221" s="184">
        <f t="shared" ca="1" si="3"/>
        <v>20472</v>
      </c>
      <c r="F221" s="5">
        <v>61</v>
      </c>
      <c r="G221" s="50">
        <v>20825</v>
      </c>
      <c r="H221" s="5">
        <v>560392</v>
      </c>
      <c r="I221" s="50">
        <v>30013</v>
      </c>
      <c r="J221" s="5" t="s">
        <v>412</v>
      </c>
      <c r="M221"/>
    </row>
    <row r="222" spans="1:13" x14ac:dyDescent="0.25">
      <c r="A222" s="5" t="s">
        <v>408</v>
      </c>
      <c r="B222" s="5" t="s">
        <v>664</v>
      </c>
      <c r="C222" s="5" t="s">
        <v>453</v>
      </c>
      <c r="D222" s="5" t="s">
        <v>416</v>
      </c>
      <c r="E222" s="184">
        <f t="shared" ca="1" si="3"/>
        <v>20904</v>
      </c>
      <c r="F222" s="5">
        <v>61</v>
      </c>
      <c r="G222" s="50">
        <v>20957</v>
      </c>
      <c r="H222" s="5">
        <v>560388</v>
      </c>
      <c r="I222" s="50">
        <v>30281</v>
      </c>
      <c r="J222" s="5" t="s">
        <v>412</v>
      </c>
      <c r="M222"/>
    </row>
    <row r="223" spans="1:13" x14ac:dyDescent="0.25">
      <c r="A223" s="5" t="s">
        <v>413</v>
      </c>
      <c r="B223" s="5" t="s">
        <v>665</v>
      </c>
      <c r="C223" s="5" t="s">
        <v>563</v>
      </c>
      <c r="D223" s="5" t="s">
        <v>666</v>
      </c>
      <c r="E223" s="184">
        <f t="shared" ca="1" si="3"/>
        <v>28824</v>
      </c>
      <c r="F223" s="5">
        <v>57</v>
      </c>
      <c r="G223" s="50">
        <v>22246</v>
      </c>
      <c r="H223" s="5">
        <v>560384</v>
      </c>
      <c r="I223" s="50">
        <v>30295</v>
      </c>
      <c r="J223" s="5" t="s">
        <v>417</v>
      </c>
      <c r="M223"/>
    </row>
    <row r="224" spans="1:13" x14ac:dyDescent="0.25">
      <c r="A224" s="5" t="s">
        <v>413</v>
      </c>
      <c r="B224" s="5" t="s">
        <v>639</v>
      </c>
      <c r="C224" s="5" t="s">
        <v>462</v>
      </c>
      <c r="D224" s="5" t="s">
        <v>416</v>
      </c>
      <c r="E224" s="184">
        <f t="shared" ca="1" si="3"/>
        <v>22668</v>
      </c>
      <c r="F224" s="5">
        <v>58</v>
      </c>
      <c r="G224" s="50">
        <v>22026</v>
      </c>
      <c r="H224" s="5">
        <v>350813</v>
      </c>
      <c r="I224" s="50">
        <v>30239</v>
      </c>
      <c r="J224" s="5" t="s">
        <v>417</v>
      </c>
      <c r="M224"/>
    </row>
    <row r="225" spans="1:13" x14ac:dyDescent="0.25">
      <c r="A225" s="5" t="s">
        <v>408</v>
      </c>
      <c r="B225" s="5" t="s">
        <v>667</v>
      </c>
      <c r="C225" s="5" t="s">
        <v>410</v>
      </c>
      <c r="D225" s="5" t="s">
        <v>668</v>
      </c>
      <c r="E225" s="184">
        <f t="shared" ca="1" si="3"/>
        <v>18780</v>
      </c>
      <c r="F225" s="5">
        <v>63</v>
      </c>
      <c r="G225" s="50">
        <v>20243</v>
      </c>
      <c r="H225" s="5">
        <v>351336</v>
      </c>
      <c r="I225" s="50">
        <v>29976</v>
      </c>
      <c r="J225" s="5" t="s">
        <v>417</v>
      </c>
      <c r="M225"/>
    </row>
    <row r="226" spans="1:13" x14ac:dyDescent="0.25">
      <c r="A226" s="5" t="s">
        <v>413</v>
      </c>
      <c r="B226" s="5" t="s">
        <v>481</v>
      </c>
      <c r="C226" s="5" t="s">
        <v>669</v>
      </c>
      <c r="D226" s="5" t="s">
        <v>670</v>
      </c>
      <c r="E226" s="184">
        <f t="shared" ca="1" si="3"/>
        <v>19284</v>
      </c>
      <c r="F226" s="5">
        <v>57</v>
      </c>
      <c r="G226" s="50">
        <v>22543</v>
      </c>
      <c r="H226" s="5">
        <v>350809</v>
      </c>
      <c r="I226" s="50">
        <v>30091</v>
      </c>
      <c r="J226" s="5" t="s">
        <v>417</v>
      </c>
      <c r="M226"/>
    </row>
    <row r="227" spans="1:13" x14ac:dyDescent="0.25">
      <c r="A227" s="5" t="s">
        <v>413</v>
      </c>
      <c r="B227" s="5" t="s">
        <v>671</v>
      </c>
      <c r="C227" s="5" t="s">
        <v>672</v>
      </c>
      <c r="D227" s="5" t="s">
        <v>416</v>
      </c>
      <c r="E227" s="184">
        <f t="shared" ca="1" si="3"/>
        <v>22596</v>
      </c>
      <c r="F227" s="5">
        <v>56</v>
      </c>
      <c r="G227" s="50">
        <v>22814</v>
      </c>
      <c r="H227" s="5">
        <v>350995</v>
      </c>
      <c r="I227" s="50">
        <v>30206</v>
      </c>
      <c r="J227" s="5" t="s">
        <v>417</v>
      </c>
      <c r="M227"/>
    </row>
    <row r="228" spans="1:13" x14ac:dyDescent="0.25">
      <c r="A228" s="5" t="s">
        <v>413</v>
      </c>
      <c r="B228" s="5" t="s">
        <v>418</v>
      </c>
      <c r="C228" s="5" t="s">
        <v>468</v>
      </c>
      <c r="D228" s="5" t="s">
        <v>416</v>
      </c>
      <c r="E228" s="184">
        <f t="shared" ca="1" si="3"/>
        <v>24672</v>
      </c>
      <c r="F228" s="5">
        <v>62</v>
      </c>
      <c r="G228" s="50">
        <v>20628</v>
      </c>
      <c r="H228" s="5">
        <v>560400</v>
      </c>
      <c r="I228" s="50">
        <v>30044</v>
      </c>
      <c r="J228" s="5" t="s">
        <v>417</v>
      </c>
      <c r="M228"/>
    </row>
    <row r="229" spans="1:13" x14ac:dyDescent="0.25">
      <c r="A229" s="5" t="s">
        <v>413</v>
      </c>
      <c r="B229" s="5" t="s">
        <v>155</v>
      </c>
      <c r="C229" s="5" t="s">
        <v>438</v>
      </c>
      <c r="D229" s="5" t="s">
        <v>457</v>
      </c>
      <c r="E229" s="184">
        <f t="shared" ca="1" si="3"/>
        <v>18264</v>
      </c>
      <c r="F229" s="5">
        <v>59</v>
      </c>
      <c r="G229" s="50">
        <v>21766</v>
      </c>
      <c r="H229" s="5">
        <v>560404</v>
      </c>
      <c r="I229" s="50">
        <v>29998</v>
      </c>
      <c r="J229" s="5" t="s">
        <v>417</v>
      </c>
      <c r="M229"/>
    </row>
    <row r="230" spans="1:13" x14ac:dyDescent="0.25">
      <c r="A230" s="5" t="s">
        <v>454</v>
      </c>
      <c r="B230" s="5" t="s">
        <v>514</v>
      </c>
      <c r="C230" s="5" t="s">
        <v>438</v>
      </c>
      <c r="D230" s="5" t="s">
        <v>416</v>
      </c>
      <c r="E230" s="184">
        <f t="shared" ca="1" si="3"/>
        <v>22620</v>
      </c>
      <c r="F230" s="5">
        <v>58</v>
      </c>
      <c r="G230" s="50">
        <v>22181</v>
      </c>
      <c r="H230" s="5">
        <v>350029</v>
      </c>
      <c r="I230" s="50">
        <v>30039</v>
      </c>
      <c r="J230" s="5" t="s">
        <v>417</v>
      </c>
      <c r="M230"/>
    </row>
    <row r="231" spans="1:13" x14ac:dyDescent="0.25">
      <c r="A231" s="5" t="s">
        <v>413</v>
      </c>
      <c r="B231" s="5" t="s">
        <v>443</v>
      </c>
      <c r="C231" s="5" t="s">
        <v>515</v>
      </c>
      <c r="D231" s="5" t="s">
        <v>457</v>
      </c>
      <c r="E231" s="184">
        <f t="shared" ca="1" si="3"/>
        <v>30804</v>
      </c>
      <c r="F231" s="5">
        <v>58</v>
      </c>
      <c r="G231" s="50">
        <v>22027</v>
      </c>
      <c r="H231" s="5">
        <v>350251</v>
      </c>
      <c r="I231" s="50">
        <v>30046</v>
      </c>
      <c r="J231" s="5" t="s">
        <v>417</v>
      </c>
      <c r="M231"/>
    </row>
    <row r="232" spans="1:13" x14ac:dyDescent="0.25">
      <c r="A232" s="5" t="s">
        <v>408</v>
      </c>
      <c r="B232" s="5" t="s">
        <v>673</v>
      </c>
      <c r="C232" s="5" t="s">
        <v>157</v>
      </c>
      <c r="D232" s="5" t="s">
        <v>674</v>
      </c>
      <c r="E232" s="184">
        <f t="shared" ca="1" si="3"/>
        <v>22140</v>
      </c>
      <c r="F232" s="5">
        <v>58</v>
      </c>
      <c r="G232" s="50">
        <v>22039</v>
      </c>
      <c r="H232" s="5">
        <v>560406</v>
      </c>
      <c r="I232" s="50">
        <v>30105</v>
      </c>
      <c r="J232" s="5" t="s">
        <v>417</v>
      </c>
      <c r="M232"/>
    </row>
    <row r="233" spans="1:13" x14ac:dyDescent="0.25">
      <c r="A233" s="5" t="s">
        <v>413</v>
      </c>
      <c r="B233" s="5" t="s">
        <v>614</v>
      </c>
      <c r="C233" s="5" t="s">
        <v>661</v>
      </c>
      <c r="D233" s="5" t="s">
        <v>425</v>
      </c>
      <c r="E233" s="184">
        <f t="shared" ca="1" si="3"/>
        <v>24348</v>
      </c>
      <c r="F233" s="5">
        <v>59</v>
      </c>
      <c r="G233" s="50">
        <v>21643</v>
      </c>
      <c r="H233" s="5">
        <v>351108</v>
      </c>
      <c r="I233" s="50">
        <v>30036</v>
      </c>
      <c r="J233" s="5" t="s">
        <v>417</v>
      </c>
      <c r="M233"/>
    </row>
    <row r="234" spans="1:13" x14ac:dyDescent="0.25">
      <c r="A234" s="5" t="s">
        <v>413</v>
      </c>
      <c r="B234" s="5" t="s">
        <v>612</v>
      </c>
      <c r="C234" s="5" t="s">
        <v>491</v>
      </c>
      <c r="D234" s="5" t="s">
        <v>460</v>
      </c>
      <c r="E234" s="184">
        <f t="shared" ca="1" si="3"/>
        <v>28308</v>
      </c>
      <c r="F234" s="5">
        <v>58</v>
      </c>
      <c r="G234" s="50">
        <v>22089</v>
      </c>
      <c r="H234" s="5">
        <v>560407</v>
      </c>
      <c r="I234" s="50">
        <v>29977</v>
      </c>
      <c r="J234" s="5" t="s">
        <v>417</v>
      </c>
      <c r="M234"/>
    </row>
    <row r="235" spans="1:13" x14ac:dyDescent="0.25">
      <c r="A235" s="5" t="s">
        <v>413</v>
      </c>
      <c r="B235" s="5" t="s">
        <v>549</v>
      </c>
      <c r="C235" s="5" t="s">
        <v>675</v>
      </c>
      <c r="D235" s="5" t="s">
        <v>457</v>
      </c>
      <c r="E235" s="184">
        <f t="shared" ca="1" si="3"/>
        <v>30096</v>
      </c>
      <c r="F235" s="5">
        <v>58</v>
      </c>
      <c r="G235" s="50">
        <v>22138</v>
      </c>
      <c r="H235" s="5">
        <v>350798</v>
      </c>
      <c r="I235" s="50">
        <v>30231</v>
      </c>
      <c r="J235" s="5" t="s">
        <v>417</v>
      </c>
      <c r="M235"/>
    </row>
    <row r="236" spans="1:13" x14ac:dyDescent="0.25">
      <c r="A236" s="5" t="s">
        <v>413</v>
      </c>
      <c r="B236" s="5" t="s">
        <v>409</v>
      </c>
      <c r="C236" s="5" t="s">
        <v>632</v>
      </c>
      <c r="D236" s="5" t="s">
        <v>622</v>
      </c>
      <c r="E236" s="184">
        <f t="shared" ca="1" si="3"/>
        <v>23460</v>
      </c>
      <c r="F236" s="5">
        <v>58</v>
      </c>
      <c r="G236" s="50">
        <v>22056</v>
      </c>
      <c r="H236" s="5">
        <v>350482</v>
      </c>
      <c r="I236" s="50">
        <v>30293</v>
      </c>
      <c r="J236" s="5" t="s">
        <v>417</v>
      </c>
      <c r="M236"/>
    </row>
    <row r="237" spans="1:13" x14ac:dyDescent="0.25">
      <c r="A237" s="5" t="s">
        <v>408</v>
      </c>
      <c r="B237" s="5" t="s">
        <v>497</v>
      </c>
      <c r="C237" s="5" t="s">
        <v>676</v>
      </c>
      <c r="D237" s="5" t="s">
        <v>445</v>
      </c>
      <c r="E237" s="184">
        <f t="shared" ca="1" si="3"/>
        <v>18900</v>
      </c>
      <c r="F237" s="5">
        <v>58</v>
      </c>
      <c r="G237" s="50">
        <v>21980</v>
      </c>
      <c r="H237" s="5">
        <v>350662</v>
      </c>
      <c r="I237" s="50">
        <v>30265</v>
      </c>
      <c r="J237" s="5" t="s">
        <v>417</v>
      </c>
      <c r="M237"/>
    </row>
    <row r="238" spans="1:13" x14ac:dyDescent="0.25">
      <c r="A238" s="5" t="s">
        <v>413</v>
      </c>
      <c r="B238" s="5" t="s">
        <v>509</v>
      </c>
      <c r="C238" s="5" t="s">
        <v>677</v>
      </c>
      <c r="D238" s="5" t="s">
        <v>678</v>
      </c>
      <c r="E238" s="184">
        <f t="shared" ca="1" si="3"/>
        <v>22680</v>
      </c>
      <c r="F238" s="5">
        <v>56</v>
      </c>
      <c r="G238" s="50">
        <v>22611</v>
      </c>
      <c r="H238" s="5">
        <v>350022</v>
      </c>
      <c r="I238" s="50">
        <v>30175</v>
      </c>
      <c r="J238" s="5" t="s">
        <v>417</v>
      </c>
      <c r="M238"/>
    </row>
    <row r="239" spans="1:13" x14ac:dyDescent="0.25">
      <c r="A239" s="5" t="s">
        <v>408</v>
      </c>
      <c r="B239" s="5" t="s">
        <v>476</v>
      </c>
      <c r="C239" s="5" t="s">
        <v>679</v>
      </c>
      <c r="D239" s="5" t="s">
        <v>473</v>
      </c>
      <c r="E239" s="184">
        <f t="shared" ca="1" si="3"/>
        <v>24888</v>
      </c>
      <c r="F239" s="5">
        <v>57</v>
      </c>
      <c r="G239" s="50">
        <v>22320</v>
      </c>
      <c r="H239" s="5">
        <v>351047</v>
      </c>
      <c r="I239" s="50">
        <v>30100</v>
      </c>
      <c r="J239" s="5" t="s">
        <v>421</v>
      </c>
      <c r="M239"/>
    </row>
    <row r="240" spans="1:13" x14ac:dyDescent="0.25">
      <c r="A240" s="5" t="s">
        <v>413</v>
      </c>
      <c r="B240" s="5" t="s">
        <v>646</v>
      </c>
      <c r="C240" s="5" t="s">
        <v>583</v>
      </c>
      <c r="D240" s="5" t="s">
        <v>457</v>
      </c>
      <c r="E240" s="184">
        <f t="shared" ca="1" si="3"/>
        <v>19752</v>
      </c>
      <c r="F240" s="5">
        <v>56</v>
      </c>
      <c r="G240" s="50">
        <v>22800</v>
      </c>
      <c r="H240" s="5">
        <v>351073</v>
      </c>
      <c r="I240" s="50">
        <v>30280</v>
      </c>
      <c r="J240" s="5" t="s">
        <v>421</v>
      </c>
      <c r="M240"/>
    </row>
    <row r="241" spans="1:13" x14ac:dyDescent="0.25">
      <c r="A241" s="5" t="s">
        <v>413</v>
      </c>
      <c r="B241" s="5" t="s">
        <v>485</v>
      </c>
      <c r="C241" s="5" t="s">
        <v>680</v>
      </c>
      <c r="D241" s="5" t="s">
        <v>473</v>
      </c>
      <c r="E241" s="184">
        <f t="shared" ca="1" si="3"/>
        <v>22080</v>
      </c>
      <c r="F241" s="5">
        <v>56</v>
      </c>
      <c r="G241" s="50">
        <v>22698</v>
      </c>
      <c r="H241" s="5">
        <v>351203</v>
      </c>
      <c r="I241" s="50">
        <v>30293</v>
      </c>
      <c r="J241" s="5" t="s">
        <v>421</v>
      </c>
      <c r="M241"/>
    </row>
    <row r="242" spans="1:13" x14ac:dyDescent="0.25">
      <c r="A242" s="5" t="s">
        <v>413</v>
      </c>
      <c r="B242" s="5" t="s">
        <v>681</v>
      </c>
      <c r="C242" s="5" t="s">
        <v>510</v>
      </c>
      <c r="D242" s="5" t="s">
        <v>416</v>
      </c>
      <c r="E242" s="184">
        <f t="shared" ca="1" si="3"/>
        <v>18156</v>
      </c>
      <c r="F242" s="5">
        <v>56</v>
      </c>
      <c r="G242" s="50">
        <v>22819</v>
      </c>
      <c r="H242" s="5">
        <v>350518</v>
      </c>
      <c r="I242" s="50">
        <v>30216</v>
      </c>
      <c r="J242" s="5" t="s">
        <v>421</v>
      </c>
      <c r="M242"/>
    </row>
    <row r="243" spans="1:13" x14ac:dyDescent="0.25">
      <c r="A243" s="5" t="s">
        <v>413</v>
      </c>
      <c r="B243" s="5" t="s">
        <v>635</v>
      </c>
      <c r="C243" s="5" t="s">
        <v>682</v>
      </c>
      <c r="D243" s="5" t="s">
        <v>442</v>
      </c>
      <c r="E243" s="184">
        <f t="shared" ca="1" si="3"/>
        <v>28212</v>
      </c>
      <c r="F243" s="5">
        <v>58</v>
      </c>
      <c r="G243" s="50">
        <v>22079</v>
      </c>
      <c r="H243" s="5">
        <v>351204</v>
      </c>
      <c r="I243" s="50">
        <v>30093</v>
      </c>
      <c r="J243" s="5" t="s">
        <v>421</v>
      </c>
      <c r="M243"/>
    </row>
    <row r="244" spans="1:13" x14ac:dyDescent="0.25">
      <c r="A244" s="5" t="s">
        <v>408</v>
      </c>
      <c r="B244" s="5" t="s">
        <v>409</v>
      </c>
      <c r="C244" s="5" t="s">
        <v>676</v>
      </c>
      <c r="D244" s="5" t="s">
        <v>683</v>
      </c>
      <c r="E244" s="184">
        <f t="shared" ca="1" si="3"/>
        <v>26748</v>
      </c>
      <c r="F244" s="5">
        <v>56</v>
      </c>
      <c r="G244" s="50">
        <v>22817</v>
      </c>
      <c r="H244" s="5">
        <v>350877</v>
      </c>
      <c r="I244" s="50">
        <v>30106</v>
      </c>
      <c r="J244" s="5" t="s">
        <v>421</v>
      </c>
      <c r="M244"/>
    </row>
    <row r="245" spans="1:13" x14ac:dyDescent="0.25">
      <c r="A245" s="5" t="s">
        <v>413</v>
      </c>
      <c r="B245" s="5" t="s">
        <v>665</v>
      </c>
      <c r="C245" s="5" t="s">
        <v>515</v>
      </c>
      <c r="D245" s="5" t="s">
        <v>684</v>
      </c>
      <c r="E245" s="184">
        <f t="shared" ca="1" si="3"/>
        <v>25704</v>
      </c>
      <c r="F245" s="5">
        <v>56</v>
      </c>
      <c r="G245" s="50">
        <v>22682</v>
      </c>
      <c r="H245" s="5">
        <v>350968</v>
      </c>
      <c r="I245" s="50">
        <v>30088</v>
      </c>
      <c r="J245" s="5" t="s">
        <v>421</v>
      </c>
      <c r="M245"/>
    </row>
    <row r="246" spans="1:13" x14ac:dyDescent="0.25">
      <c r="A246" s="5" t="s">
        <v>408</v>
      </c>
      <c r="B246" s="5" t="s">
        <v>476</v>
      </c>
      <c r="C246" s="5" t="s">
        <v>685</v>
      </c>
      <c r="D246" s="5" t="s">
        <v>686</v>
      </c>
      <c r="E246" s="184">
        <f t="shared" ca="1" si="3"/>
        <v>28692</v>
      </c>
      <c r="F246" s="5">
        <v>55</v>
      </c>
      <c r="G246" s="50">
        <v>22962</v>
      </c>
      <c r="H246" s="5">
        <v>351161</v>
      </c>
      <c r="I246" s="50">
        <v>30105</v>
      </c>
      <c r="J246" s="5" t="s">
        <v>421</v>
      </c>
      <c r="M246"/>
    </row>
    <row r="247" spans="1:13" x14ac:dyDescent="0.25">
      <c r="A247" s="5" t="s">
        <v>413</v>
      </c>
      <c r="B247" s="5" t="s">
        <v>414</v>
      </c>
      <c r="C247" s="5" t="s">
        <v>510</v>
      </c>
      <c r="D247" s="5" t="s">
        <v>457</v>
      </c>
      <c r="E247" s="184">
        <f t="shared" ca="1" si="3"/>
        <v>20064</v>
      </c>
      <c r="F247" s="5">
        <v>59</v>
      </c>
      <c r="G247" s="50">
        <v>21545</v>
      </c>
      <c r="H247" s="5">
        <v>560560</v>
      </c>
      <c r="I247" s="50">
        <v>30076</v>
      </c>
      <c r="J247" s="5" t="s">
        <v>421</v>
      </c>
      <c r="M247"/>
    </row>
    <row r="248" spans="1:13" x14ac:dyDescent="0.25">
      <c r="A248" s="5" t="s">
        <v>413</v>
      </c>
      <c r="B248" s="5" t="s">
        <v>440</v>
      </c>
      <c r="C248" s="5" t="s">
        <v>510</v>
      </c>
      <c r="D248" s="5" t="s">
        <v>428</v>
      </c>
      <c r="E248" s="184">
        <f t="shared" ca="1" si="3"/>
        <v>19944</v>
      </c>
      <c r="F248" s="5">
        <v>58</v>
      </c>
      <c r="G248" s="50">
        <v>21940</v>
      </c>
      <c r="H248" s="5">
        <v>350913</v>
      </c>
      <c r="I248" s="50">
        <v>30295</v>
      </c>
      <c r="J248" s="5" t="s">
        <v>421</v>
      </c>
      <c r="M248"/>
    </row>
    <row r="249" spans="1:13" x14ac:dyDescent="0.25">
      <c r="A249" s="5" t="s">
        <v>413</v>
      </c>
      <c r="B249" s="5" t="s">
        <v>634</v>
      </c>
      <c r="C249" s="5" t="s">
        <v>687</v>
      </c>
      <c r="D249" s="5" t="s">
        <v>425</v>
      </c>
      <c r="E249" s="184">
        <f t="shared" ca="1" si="3"/>
        <v>27528</v>
      </c>
      <c r="F249" s="5">
        <v>58</v>
      </c>
      <c r="G249" s="50">
        <v>21954</v>
      </c>
      <c r="H249" s="5">
        <v>351182</v>
      </c>
      <c r="I249" s="50">
        <v>29959</v>
      </c>
      <c r="J249" s="5" t="s">
        <v>466</v>
      </c>
      <c r="M249"/>
    </row>
    <row r="250" spans="1:13" x14ac:dyDescent="0.25">
      <c r="A250" s="5" t="s">
        <v>413</v>
      </c>
      <c r="B250" s="5" t="s">
        <v>423</v>
      </c>
      <c r="C250" s="5" t="s">
        <v>583</v>
      </c>
      <c r="D250" s="5" t="s">
        <v>416</v>
      </c>
      <c r="E250" s="184">
        <f t="shared" ca="1" si="3"/>
        <v>27408</v>
      </c>
      <c r="F250" s="5">
        <v>58</v>
      </c>
      <c r="G250" s="50">
        <v>22079</v>
      </c>
      <c r="H250" s="5">
        <v>351246</v>
      </c>
      <c r="I250" s="50">
        <v>30093</v>
      </c>
      <c r="J250" s="5" t="s">
        <v>466</v>
      </c>
      <c r="M250"/>
    </row>
    <row r="251" spans="1:13" x14ac:dyDescent="0.25">
      <c r="A251" s="5" t="s">
        <v>454</v>
      </c>
      <c r="B251" s="5" t="s">
        <v>608</v>
      </c>
      <c r="C251" s="5" t="s">
        <v>558</v>
      </c>
      <c r="D251" s="5" t="s">
        <v>688</v>
      </c>
      <c r="E251" s="184">
        <f t="shared" ca="1" si="3"/>
        <v>26988</v>
      </c>
      <c r="F251" s="5">
        <v>58</v>
      </c>
      <c r="G251" s="50">
        <v>22022</v>
      </c>
      <c r="H251" s="5">
        <v>351179</v>
      </c>
      <c r="I251" s="50">
        <v>30114</v>
      </c>
      <c r="J251" s="5" t="s">
        <v>466</v>
      </c>
      <c r="M251"/>
    </row>
    <row r="252" spans="1:13" x14ac:dyDescent="0.25">
      <c r="A252" s="5" t="s">
        <v>413</v>
      </c>
      <c r="B252" s="5" t="s">
        <v>625</v>
      </c>
      <c r="C252" s="5" t="s">
        <v>430</v>
      </c>
      <c r="D252" s="5" t="s">
        <v>416</v>
      </c>
      <c r="E252" s="184">
        <f t="shared" ca="1" si="3"/>
        <v>26136</v>
      </c>
      <c r="F252" s="5">
        <v>56</v>
      </c>
      <c r="G252" s="50">
        <v>22561</v>
      </c>
      <c r="H252" s="5">
        <v>351181</v>
      </c>
      <c r="I252" s="50">
        <v>30074</v>
      </c>
      <c r="J252" s="5" t="s">
        <v>466</v>
      </c>
      <c r="M252"/>
    </row>
    <row r="253" spans="1:13" x14ac:dyDescent="0.25">
      <c r="A253" s="5" t="s">
        <v>454</v>
      </c>
      <c r="B253" s="5" t="s">
        <v>509</v>
      </c>
      <c r="C253" s="5" t="s">
        <v>609</v>
      </c>
      <c r="D253" s="5" t="s">
        <v>683</v>
      </c>
      <c r="E253" s="184">
        <f t="shared" ca="1" si="3"/>
        <v>21288</v>
      </c>
      <c r="F253" s="5">
        <v>57</v>
      </c>
      <c r="G253" s="50">
        <v>22452</v>
      </c>
      <c r="H253" s="5">
        <v>350635</v>
      </c>
      <c r="I253" s="50">
        <v>30310</v>
      </c>
      <c r="J253" s="5" t="s">
        <v>466</v>
      </c>
      <c r="M253"/>
    </row>
    <row r="254" spans="1:13" x14ac:dyDescent="0.25">
      <c r="A254" s="5" t="s">
        <v>454</v>
      </c>
      <c r="B254" s="5" t="s">
        <v>574</v>
      </c>
      <c r="C254" s="5" t="s">
        <v>438</v>
      </c>
      <c r="D254" s="5" t="s">
        <v>689</v>
      </c>
      <c r="E254" s="184">
        <f t="shared" ca="1" si="3"/>
        <v>31128</v>
      </c>
      <c r="F254" s="5">
        <v>57</v>
      </c>
      <c r="G254" s="50">
        <v>22472</v>
      </c>
      <c r="H254" s="5">
        <v>350629</v>
      </c>
      <c r="I254" s="50">
        <v>30144</v>
      </c>
      <c r="J254" s="5" t="s">
        <v>466</v>
      </c>
      <c r="M254"/>
    </row>
    <row r="255" spans="1:13" x14ac:dyDescent="0.25">
      <c r="A255" s="5" t="s">
        <v>413</v>
      </c>
      <c r="B255" s="5" t="s">
        <v>578</v>
      </c>
      <c r="C255" s="5" t="s">
        <v>462</v>
      </c>
      <c r="D255" s="5" t="s">
        <v>457</v>
      </c>
      <c r="E255" s="184">
        <f t="shared" ca="1" si="3"/>
        <v>21480</v>
      </c>
      <c r="F255" s="5">
        <v>56</v>
      </c>
      <c r="G255" s="50">
        <v>22564</v>
      </c>
      <c r="H255" s="5">
        <v>350427</v>
      </c>
      <c r="I255" s="50">
        <v>30013</v>
      </c>
      <c r="J255" s="5" t="s">
        <v>466</v>
      </c>
      <c r="M255"/>
    </row>
    <row r="256" spans="1:13" x14ac:dyDescent="0.25">
      <c r="A256" s="5" t="s">
        <v>413</v>
      </c>
      <c r="B256" s="5" t="s">
        <v>671</v>
      </c>
      <c r="C256" s="5" t="s">
        <v>475</v>
      </c>
      <c r="D256" s="5" t="s">
        <v>416</v>
      </c>
      <c r="E256" s="184">
        <f t="shared" ca="1" si="3"/>
        <v>21576</v>
      </c>
      <c r="F256" s="5">
        <v>57</v>
      </c>
      <c r="G256" s="50">
        <v>22196</v>
      </c>
      <c r="H256" s="5">
        <v>351033</v>
      </c>
      <c r="I256" s="50">
        <v>30074</v>
      </c>
      <c r="J256" s="5" t="s">
        <v>466</v>
      </c>
      <c r="M256"/>
    </row>
    <row r="257" spans="1:13" x14ac:dyDescent="0.25">
      <c r="A257" s="5" t="s">
        <v>413</v>
      </c>
      <c r="B257" s="5" t="s">
        <v>623</v>
      </c>
      <c r="C257" s="5" t="s">
        <v>510</v>
      </c>
      <c r="D257" s="5" t="s">
        <v>473</v>
      </c>
      <c r="E257" s="184">
        <f t="shared" ca="1" si="3"/>
        <v>20820</v>
      </c>
      <c r="F257" s="5">
        <v>56</v>
      </c>
      <c r="G257" s="50">
        <v>22625</v>
      </c>
      <c r="H257" s="5">
        <v>351187</v>
      </c>
      <c r="I257" s="50">
        <v>30149</v>
      </c>
      <c r="J257" s="5" t="s">
        <v>466</v>
      </c>
      <c r="M257"/>
    </row>
    <row r="258" spans="1:13" x14ac:dyDescent="0.25">
      <c r="A258" s="5" t="s">
        <v>408</v>
      </c>
      <c r="B258" s="5" t="s">
        <v>443</v>
      </c>
      <c r="C258" s="5" t="s">
        <v>550</v>
      </c>
      <c r="D258" s="5" t="s">
        <v>460</v>
      </c>
      <c r="E258" s="184">
        <f t="shared" ca="1" si="3"/>
        <v>18120</v>
      </c>
      <c r="F258" s="5">
        <v>57</v>
      </c>
      <c r="G258" s="50">
        <v>22376</v>
      </c>
      <c r="H258" s="5">
        <v>560566</v>
      </c>
      <c r="I258" s="50">
        <v>30216</v>
      </c>
      <c r="J258" s="5" t="s">
        <v>412</v>
      </c>
      <c r="M258"/>
    </row>
    <row r="259" spans="1:13" x14ac:dyDescent="0.25">
      <c r="A259" s="5" t="s">
        <v>413</v>
      </c>
      <c r="B259" s="5" t="s">
        <v>561</v>
      </c>
      <c r="C259" s="5" t="s">
        <v>486</v>
      </c>
      <c r="D259" s="5" t="s">
        <v>473</v>
      </c>
      <c r="E259" s="184">
        <f t="shared" ca="1" si="3"/>
        <v>24420</v>
      </c>
      <c r="F259" s="5">
        <v>57</v>
      </c>
      <c r="G259" s="50">
        <v>22348</v>
      </c>
      <c r="H259" s="5">
        <v>350265</v>
      </c>
      <c r="I259" s="50">
        <v>30044</v>
      </c>
      <c r="J259" s="5" t="s">
        <v>412</v>
      </c>
      <c r="M259"/>
    </row>
    <row r="260" spans="1:13" x14ac:dyDescent="0.25">
      <c r="A260" s="5" t="s">
        <v>413</v>
      </c>
      <c r="B260" s="5" t="s">
        <v>587</v>
      </c>
      <c r="C260" s="5" t="s">
        <v>690</v>
      </c>
      <c r="D260" s="5" t="s">
        <v>473</v>
      </c>
      <c r="E260" s="184">
        <f t="shared" ca="1" si="3"/>
        <v>26004</v>
      </c>
      <c r="F260" s="5">
        <v>57</v>
      </c>
      <c r="G260" s="50">
        <v>22505</v>
      </c>
      <c r="H260" s="5">
        <v>351156</v>
      </c>
      <c r="I260" s="50">
        <v>30311</v>
      </c>
      <c r="J260" s="5" t="s">
        <v>412</v>
      </c>
      <c r="M260"/>
    </row>
    <row r="261" spans="1:13" x14ac:dyDescent="0.25">
      <c r="A261" s="5" t="s">
        <v>413</v>
      </c>
      <c r="B261" s="5" t="s">
        <v>467</v>
      </c>
      <c r="C261" s="5" t="s">
        <v>566</v>
      </c>
      <c r="D261" s="5" t="s">
        <v>473</v>
      </c>
      <c r="E261" s="184">
        <f t="shared" ca="1" si="3"/>
        <v>28032</v>
      </c>
      <c r="F261" s="5">
        <v>56</v>
      </c>
      <c r="G261" s="50">
        <v>22844</v>
      </c>
      <c r="H261" s="5">
        <v>350861</v>
      </c>
      <c r="I261" s="50">
        <v>30266</v>
      </c>
      <c r="J261" s="5" t="s">
        <v>412</v>
      </c>
      <c r="M261"/>
    </row>
    <row r="262" spans="1:13" x14ac:dyDescent="0.25">
      <c r="A262" s="5" t="s">
        <v>413</v>
      </c>
      <c r="B262" s="5" t="s">
        <v>490</v>
      </c>
      <c r="C262" s="5" t="s">
        <v>691</v>
      </c>
      <c r="D262" s="5" t="s">
        <v>416</v>
      </c>
      <c r="E262" s="184">
        <f t="shared" ca="1" si="3"/>
        <v>24384</v>
      </c>
      <c r="F262" s="5">
        <v>55</v>
      </c>
      <c r="G262" s="50">
        <v>22976</v>
      </c>
      <c r="H262" s="5">
        <v>350996</v>
      </c>
      <c r="I262" s="50">
        <v>30281</v>
      </c>
      <c r="J262" s="5" t="s">
        <v>412</v>
      </c>
      <c r="M262"/>
    </row>
    <row r="263" spans="1:13" x14ac:dyDescent="0.25">
      <c r="A263" s="5" t="s">
        <v>413</v>
      </c>
      <c r="B263" s="5" t="s">
        <v>155</v>
      </c>
      <c r="C263" s="5" t="s">
        <v>477</v>
      </c>
      <c r="D263" s="5" t="s">
        <v>416</v>
      </c>
      <c r="E263" s="184">
        <f t="shared" ca="1" si="3"/>
        <v>27396</v>
      </c>
      <c r="F263" s="5">
        <v>56</v>
      </c>
      <c r="G263" s="50">
        <v>22896</v>
      </c>
      <c r="H263" s="5">
        <v>350300</v>
      </c>
      <c r="I263" s="50">
        <v>30039</v>
      </c>
      <c r="J263" s="5" t="s">
        <v>412</v>
      </c>
      <c r="M263"/>
    </row>
    <row r="264" spans="1:13" x14ac:dyDescent="0.25">
      <c r="A264" s="5" t="s">
        <v>413</v>
      </c>
      <c r="B264" s="5" t="s">
        <v>550</v>
      </c>
      <c r="C264" s="5" t="s">
        <v>456</v>
      </c>
      <c r="D264" s="5" t="s">
        <v>460</v>
      </c>
      <c r="E264" s="184">
        <f t="shared" ca="1" si="3"/>
        <v>27480</v>
      </c>
      <c r="F264" s="5">
        <v>56</v>
      </c>
      <c r="G264" s="50">
        <v>22654</v>
      </c>
      <c r="H264" s="5">
        <v>350757</v>
      </c>
      <c r="I264" s="50">
        <v>30170</v>
      </c>
      <c r="J264" s="5" t="s">
        <v>412</v>
      </c>
      <c r="M264"/>
    </row>
    <row r="265" spans="1:13" x14ac:dyDescent="0.25">
      <c r="A265" s="5" t="s">
        <v>413</v>
      </c>
      <c r="B265" s="5" t="s">
        <v>531</v>
      </c>
      <c r="C265" s="5" t="s">
        <v>677</v>
      </c>
      <c r="D265" s="5" t="s">
        <v>692</v>
      </c>
      <c r="E265" s="184">
        <f t="shared" ca="1" si="3"/>
        <v>25104</v>
      </c>
      <c r="F265" s="5">
        <v>56</v>
      </c>
      <c r="G265" s="50">
        <v>22671</v>
      </c>
      <c r="H265" s="5">
        <v>350293</v>
      </c>
      <c r="I265" s="50">
        <v>30206</v>
      </c>
      <c r="J265" s="5" t="s">
        <v>412</v>
      </c>
      <c r="M265"/>
    </row>
    <row r="266" spans="1:13" x14ac:dyDescent="0.25">
      <c r="A266" s="5" t="s">
        <v>413</v>
      </c>
      <c r="B266" s="5" t="s">
        <v>409</v>
      </c>
      <c r="C266" s="5" t="s">
        <v>475</v>
      </c>
      <c r="D266" s="5" t="s">
        <v>473</v>
      </c>
      <c r="E266" s="184">
        <f t="shared" ca="1" si="3"/>
        <v>21672</v>
      </c>
      <c r="F266" s="5">
        <v>56</v>
      </c>
      <c r="G266" s="50">
        <v>22801</v>
      </c>
      <c r="H266" s="5">
        <v>350918</v>
      </c>
      <c r="I266" s="50">
        <v>30135</v>
      </c>
      <c r="J266" s="5" t="s">
        <v>412</v>
      </c>
      <c r="M266"/>
    </row>
    <row r="267" spans="1:13" x14ac:dyDescent="0.25">
      <c r="A267" s="5" t="s">
        <v>413</v>
      </c>
      <c r="B267" s="5" t="s">
        <v>497</v>
      </c>
      <c r="C267" s="5" t="s">
        <v>472</v>
      </c>
      <c r="D267" s="5" t="s">
        <v>678</v>
      </c>
      <c r="E267" s="184">
        <f t="shared" ca="1" si="3"/>
        <v>20664</v>
      </c>
      <c r="F267" s="5">
        <v>55</v>
      </c>
      <c r="G267" s="50">
        <v>22931</v>
      </c>
      <c r="H267" s="5">
        <v>351085</v>
      </c>
      <c r="I267" s="50">
        <v>30031</v>
      </c>
      <c r="J267" s="5" t="s">
        <v>412</v>
      </c>
      <c r="M267"/>
    </row>
    <row r="268" spans="1:13" x14ac:dyDescent="0.25">
      <c r="A268" s="5" t="s">
        <v>413</v>
      </c>
      <c r="B268" s="5" t="s">
        <v>579</v>
      </c>
      <c r="C268" s="5" t="s">
        <v>693</v>
      </c>
      <c r="D268" s="5" t="s">
        <v>439</v>
      </c>
      <c r="E268" s="184">
        <f t="shared" ca="1" si="3"/>
        <v>19044</v>
      </c>
      <c r="F268" s="5">
        <v>56</v>
      </c>
      <c r="G268" s="50">
        <v>22685</v>
      </c>
      <c r="H268" s="5">
        <v>350222</v>
      </c>
      <c r="I268" s="50">
        <v>30246</v>
      </c>
      <c r="J268" s="5" t="s">
        <v>412</v>
      </c>
      <c r="M268"/>
    </row>
    <row r="269" spans="1:13" x14ac:dyDescent="0.25">
      <c r="A269" s="5" t="s">
        <v>408</v>
      </c>
      <c r="B269" s="5" t="s">
        <v>492</v>
      </c>
      <c r="C269" s="5" t="s">
        <v>532</v>
      </c>
      <c r="D269" s="5" t="s">
        <v>416</v>
      </c>
      <c r="E269" s="184">
        <f t="shared" ca="1" si="3"/>
        <v>27372</v>
      </c>
      <c r="F269" s="5">
        <v>56</v>
      </c>
      <c r="G269" s="50">
        <v>22713</v>
      </c>
      <c r="H269" s="5">
        <v>351212</v>
      </c>
      <c r="I269" s="50">
        <v>30061</v>
      </c>
      <c r="J269" s="5" t="s">
        <v>417</v>
      </c>
      <c r="M269"/>
    </row>
    <row r="270" spans="1:13" x14ac:dyDescent="0.25">
      <c r="A270" s="5" t="s">
        <v>413</v>
      </c>
      <c r="B270" s="5" t="s">
        <v>448</v>
      </c>
      <c r="C270" s="5" t="s">
        <v>472</v>
      </c>
      <c r="D270" s="5" t="s">
        <v>422</v>
      </c>
      <c r="E270" s="184">
        <f t="shared" ca="1" si="3"/>
        <v>23976</v>
      </c>
      <c r="F270" s="5">
        <v>56</v>
      </c>
      <c r="G270" s="50">
        <v>22744</v>
      </c>
      <c r="H270" s="5">
        <v>350226</v>
      </c>
      <c r="I270" s="50">
        <v>30049</v>
      </c>
      <c r="J270" s="5" t="s">
        <v>417</v>
      </c>
      <c r="M270"/>
    </row>
    <row r="271" spans="1:13" x14ac:dyDescent="0.25">
      <c r="A271" s="5" t="s">
        <v>413</v>
      </c>
      <c r="B271" s="5" t="s">
        <v>694</v>
      </c>
      <c r="C271" s="5" t="s">
        <v>616</v>
      </c>
      <c r="D271" s="5" t="s">
        <v>695</v>
      </c>
      <c r="E271" s="184">
        <f t="shared" ca="1" si="3"/>
        <v>21144</v>
      </c>
      <c r="F271" s="5">
        <v>57</v>
      </c>
      <c r="G271" s="50">
        <v>22196</v>
      </c>
      <c r="H271" s="5">
        <v>560562</v>
      </c>
      <c r="I271" s="50">
        <v>30074</v>
      </c>
      <c r="J271" s="5" t="s">
        <v>417</v>
      </c>
      <c r="M271"/>
    </row>
    <row r="272" spans="1:13" x14ac:dyDescent="0.25">
      <c r="A272" s="5" t="s">
        <v>408</v>
      </c>
      <c r="B272" s="5" t="s">
        <v>524</v>
      </c>
      <c r="C272" s="5" t="s">
        <v>152</v>
      </c>
      <c r="D272" s="5" t="s">
        <v>696</v>
      </c>
      <c r="E272" s="184">
        <f t="shared" ca="1" si="3"/>
        <v>21132</v>
      </c>
      <c r="F272" s="5">
        <v>62</v>
      </c>
      <c r="G272" s="50">
        <v>20689</v>
      </c>
      <c r="H272" s="5">
        <v>560563</v>
      </c>
      <c r="I272" s="50">
        <v>30198</v>
      </c>
      <c r="J272" s="5" t="s">
        <v>417</v>
      </c>
      <c r="M272"/>
    </row>
    <row r="273" spans="1:13" x14ac:dyDescent="0.25">
      <c r="A273" s="5" t="s">
        <v>408</v>
      </c>
      <c r="B273" s="5" t="s">
        <v>185</v>
      </c>
      <c r="C273" s="5" t="s">
        <v>697</v>
      </c>
      <c r="D273" s="5" t="s">
        <v>698</v>
      </c>
      <c r="E273" s="184">
        <f t="shared" ca="1" si="3"/>
        <v>22464</v>
      </c>
      <c r="F273" s="5">
        <v>64</v>
      </c>
      <c r="G273" s="50">
        <v>19979</v>
      </c>
      <c r="H273" s="5">
        <v>350392</v>
      </c>
      <c r="I273" s="50">
        <v>30091</v>
      </c>
      <c r="J273" s="5" t="s">
        <v>417</v>
      </c>
      <c r="M273"/>
    </row>
    <row r="274" spans="1:13" x14ac:dyDescent="0.25">
      <c r="A274" s="5" t="s">
        <v>408</v>
      </c>
      <c r="B274" s="5" t="s">
        <v>634</v>
      </c>
      <c r="C274" s="5" t="s">
        <v>556</v>
      </c>
      <c r="D274" s="5" t="s">
        <v>442</v>
      </c>
      <c r="E274" s="184">
        <f t="shared" ref="E274:E337" ca="1" si="4">RANDBETWEEN(1500,2600)*12</f>
        <v>29640</v>
      </c>
      <c r="F274" s="5">
        <v>59</v>
      </c>
      <c r="G274" s="50">
        <v>21805</v>
      </c>
      <c r="H274" s="5">
        <v>351325</v>
      </c>
      <c r="I274" s="50">
        <v>30204</v>
      </c>
      <c r="J274" s="5" t="s">
        <v>417</v>
      </c>
      <c r="M274"/>
    </row>
    <row r="275" spans="1:13" x14ac:dyDescent="0.25">
      <c r="A275" s="5" t="s">
        <v>413</v>
      </c>
      <c r="B275" s="5" t="s">
        <v>603</v>
      </c>
      <c r="C275" s="5" t="s">
        <v>699</v>
      </c>
      <c r="D275" s="5" t="s">
        <v>670</v>
      </c>
      <c r="E275" s="184">
        <f t="shared" ca="1" si="4"/>
        <v>18384</v>
      </c>
      <c r="F275" s="5">
        <v>58</v>
      </c>
      <c r="G275" s="50">
        <v>21972</v>
      </c>
      <c r="H275" s="5">
        <v>350847</v>
      </c>
      <c r="I275" s="50">
        <v>29956</v>
      </c>
      <c r="J275" s="5" t="s">
        <v>417</v>
      </c>
      <c r="M275"/>
    </row>
    <row r="276" spans="1:13" x14ac:dyDescent="0.25">
      <c r="A276" s="5" t="s">
        <v>408</v>
      </c>
      <c r="B276" s="5" t="s">
        <v>592</v>
      </c>
      <c r="C276" s="5" t="s">
        <v>535</v>
      </c>
      <c r="D276" s="5" t="s">
        <v>700</v>
      </c>
      <c r="E276" s="184">
        <f t="shared" ca="1" si="4"/>
        <v>22608</v>
      </c>
      <c r="F276" s="5">
        <v>58</v>
      </c>
      <c r="G276" s="50">
        <v>22166</v>
      </c>
      <c r="H276" s="5">
        <v>350217</v>
      </c>
      <c r="I276" s="50">
        <v>30083</v>
      </c>
      <c r="J276" s="5" t="s">
        <v>417</v>
      </c>
      <c r="M276"/>
    </row>
    <row r="277" spans="1:13" x14ac:dyDescent="0.25">
      <c r="A277" s="5" t="s">
        <v>408</v>
      </c>
      <c r="B277" s="5" t="s">
        <v>514</v>
      </c>
      <c r="C277" s="5" t="s">
        <v>621</v>
      </c>
      <c r="D277" s="5" t="s">
        <v>502</v>
      </c>
      <c r="E277" s="184">
        <f t="shared" ca="1" si="4"/>
        <v>27444</v>
      </c>
      <c r="F277" s="5">
        <v>58</v>
      </c>
      <c r="G277" s="50">
        <v>22070</v>
      </c>
      <c r="H277" s="5">
        <v>351003</v>
      </c>
      <c r="I277" s="50">
        <v>30013</v>
      </c>
      <c r="J277" s="5" t="s">
        <v>417</v>
      </c>
      <c r="M277"/>
    </row>
    <row r="278" spans="1:13" x14ac:dyDescent="0.25">
      <c r="A278" s="5" t="s">
        <v>413</v>
      </c>
      <c r="B278" s="5" t="s">
        <v>446</v>
      </c>
      <c r="C278" s="5" t="s">
        <v>472</v>
      </c>
      <c r="D278" s="5" t="s">
        <v>457</v>
      </c>
      <c r="E278" s="184">
        <f t="shared" ca="1" si="4"/>
        <v>18888</v>
      </c>
      <c r="F278" s="5">
        <v>57</v>
      </c>
      <c r="G278" s="50">
        <v>22465</v>
      </c>
      <c r="H278" s="5">
        <v>350710</v>
      </c>
      <c r="I278" s="50">
        <v>30281</v>
      </c>
      <c r="J278" s="5" t="s">
        <v>417</v>
      </c>
      <c r="M278"/>
    </row>
    <row r="279" spans="1:13" x14ac:dyDescent="0.25">
      <c r="A279" s="5" t="s">
        <v>408</v>
      </c>
      <c r="B279" s="5" t="s">
        <v>410</v>
      </c>
      <c r="C279" s="5" t="s">
        <v>185</v>
      </c>
      <c r="D279" s="5" t="s">
        <v>460</v>
      </c>
      <c r="E279" s="184">
        <f t="shared" ca="1" si="4"/>
        <v>29004</v>
      </c>
      <c r="F279" s="5">
        <v>56</v>
      </c>
      <c r="G279" s="50">
        <v>22592</v>
      </c>
      <c r="H279" s="5">
        <v>350247</v>
      </c>
      <c r="I279" s="50">
        <v>30295</v>
      </c>
      <c r="J279" s="5" t="s">
        <v>417</v>
      </c>
      <c r="M279"/>
    </row>
    <row r="280" spans="1:13" x14ac:dyDescent="0.25">
      <c r="A280" s="5" t="s">
        <v>408</v>
      </c>
      <c r="B280" s="5" t="s">
        <v>440</v>
      </c>
      <c r="C280" s="5" t="s">
        <v>410</v>
      </c>
      <c r="D280" s="5" t="s">
        <v>422</v>
      </c>
      <c r="E280" s="184">
        <f t="shared" ca="1" si="4"/>
        <v>24192</v>
      </c>
      <c r="F280" s="5">
        <v>55</v>
      </c>
      <c r="G280" s="50">
        <v>22930</v>
      </c>
      <c r="H280" s="5">
        <v>350063</v>
      </c>
      <c r="I280" s="50">
        <v>30239</v>
      </c>
      <c r="J280" s="5" t="s">
        <v>417</v>
      </c>
      <c r="M280"/>
    </row>
    <row r="281" spans="1:13" x14ac:dyDescent="0.25">
      <c r="A281" s="5" t="s">
        <v>408</v>
      </c>
      <c r="B281" s="5" t="s">
        <v>155</v>
      </c>
      <c r="C281" s="5" t="s">
        <v>697</v>
      </c>
      <c r="D281" s="5" t="s">
        <v>416</v>
      </c>
      <c r="E281" s="184">
        <f t="shared" ca="1" si="4"/>
        <v>28452</v>
      </c>
      <c r="F281" s="5">
        <v>56</v>
      </c>
      <c r="G281" s="50">
        <v>22788</v>
      </c>
      <c r="H281" s="5">
        <v>350569</v>
      </c>
      <c r="I281" s="50">
        <v>29976</v>
      </c>
      <c r="J281" s="5" t="s">
        <v>417</v>
      </c>
      <c r="M281"/>
    </row>
    <row r="282" spans="1:13" x14ac:dyDescent="0.25">
      <c r="A282" s="5" t="s">
        <v>408</v>
      </c>
      <c r="B282" s="5" t="s">
        <v>615</v>
      </c>
      <c r="C282" s="5" t="s">
        <v>451</v>
      </c>
      <c r="D282" s="5" t="s">
        <v>473</v>
      </c>
      <c r="E282" s="184">
        <f t="shared" ca="1" si="4"/>
        <v>19488</v>
      </c>
      <c r="F282" s="5">
        <v>54</v>
      </c>
      <c r="G282" s="50">
        <v>23326</v>
      </c>
      <c r="H282" s="5">
        <v>350355</v>
      </c>
      <c r="I282" s="50">
        <v>30091</v>
      </c>
      <c r="J282" s="5" t="s">
        <v>417</v>
      </c>
      <c r="M282"/>
    </row>
    <row r="283" spans="1:13" x14ac:dyDescent="0.25">
      <c r="A283" s="5" t="s">
        <v>413</v>
      </c>
      <c r="B283" s="5" t="s">
        <v>671</v>
      </c>
      <c r="C283" s="5" t="s">
        <v>486</v>
      </c>
      <c r="D283" s="5" t="s">
        <v>457</v>
      </c>
      <c r="E283" s="184">
        <f t="shared" ca="1" si="4"/>
        <v>19944</v>
      </c>
      <c r="F283" s="5">
        <v>58</v>
      </c>
      <c r="G283" s="50">
        <v>22163</v>
      </c>
      <c r="H283" s="5">
        <v>560421</v>
      </c>
      <c r="I283" s="50">
        <v>30206</v>
      </c>
      <c r="J283" s="5" t="s">
        <v>417</v>
      </c>
      <c r="M283"/>
    </row>
    <row r="284" spans="1:13" x14ac:dyDescent="0.25">
      <c r="A284" s="5" t="s">
        <v>408</v>
      </c>
      <c r="B284" s="5" t="s">
        <v>546</v>
      </c>
      <c r="C284" s="5" t="s">
        <v>685</v>
      </c>
      <c r="D284" s="5" t="s">
        <v>701</v>
      </c>
      <c r="E284" s="184">
        <f t="shared" ca="1" si="4"/>
        <v>31044</v>
      </c>
      <c r="F284" s="5">
        <v>57</v>
      </c>
      <c r="G284" s="50">
        <v>22289</v>
      </c>
      <c r="H284" s="5">
        <v>560422</v>
      </c>
      <c r="I284" s="50">
        <v>30044</v>
      </c>
      <c r="J284" s="5" t="s">
        <v>417</v>
      </c>
      <c r="M284"/>
    </row>
    <row r="285" spans="1:13" x14ac:dyDescent="0.25">
      <c r="A285" s="5" t="s">
        <v>408</v>
      </c>
      <c r="B285" s="5" t="s">
        <v>423</v>
      </c>
      <c r="C285" s="5" t="s">
        <v>535</v>
      </c>
      <c r="D285" s="5" t="s">
        <v>457</v>
      </c>
      <c r="E285" s="184">
        <f t="shared" ca="1" si="4"/>
        <v>18360</v>
      </c>
      <c r="F285" s="5">
        <v>65</v>
      </c>
      <c r="G285" s="50">
        <v>19457</v>
      </c>
      <c r="H285" s="5">
        <v>350233</v>
      </c>
      <c r="I285" s="50">
        <v>29998</v>
      </c>
      <c r="J285" s="5" t="s">
        <v>421</v>
      </c>
      <c r="M285"/>
    </row>
    <row r="286" spans="1:13" x14ac:dyDescent="0.25">
      <c r="A286" s="5" t="s">
        <v>408</v>
      </c>
      <c r="B286" s="5" t="s">
        <v>500</v>
      </c>
      <c r="C286" s="5" t="s">
        <v>575</v>
      </c>
      <c r="D286" s="5" t="s">
        <v>702</v>
      </c>
      <c r="E286" s="184">
        <f t="shared" ca="1" si="4"/>
        <v>20280</v>
      </c>
      <c r="F286" s="5">
        <v>61</v>
      </c>
      <c r="G286" s="50">
        <v>20882</v>
      </c>
      <c r="H286" s="5">
        <v>561366</v>
      </c>
      <c r="I286" s="50">
        <v>30039</v>
      </c>
      <c r="J286" s="5" t="s">
        <v>421</v>
      </c>
      <c r="M286"/>
    </row>
    <row r="287" spans="1:13" x14ac:dyDescent="0.25">
      <c r="A287" s="5" t="s">
        <v>413</v>
      </c>
      <c r="B287" s="5" t="s">
        <v>631</v>
      </c>
      <c r="C287" s="5" t="s">
        <v>472</v>
      </c>
      <c r="D287" s="5" t="s">
        <v>416</v>
      </c>
      <c r="E287" s="184">
        <f t="shared" ca="1" si="4"/>
        <v>29292</v>
      </c>
      <c r="F287" s="5">
        <v>60</v>
      </c>
      <c r="G287" s="50">
        <v>21416</v>
      </c>
      <c r="H287" s="5">
        <v>350215</v>
      </c>
      <c r="I287" s="50">
        <v>30046</v>
      </c>
      <c r="J287" s="5" t="s">
        <v>421</v>
      </c>
      <c r="M287"/>
    </row>
    <row r="288" spans="1:13" x14ac:dyDescent="0.25">
      <c r="A288" s="5" t="s">
        <v>413</v>
      </c>
      <c r="B288" s="5" t="s">
        <v>418</v>
      </c>
      <c r="C288" s="5" t="s">
        <v>518</v>
      </c>
      <c r="D288" s="5" t="s">
        <v>703</v>
      </c>
      <c r="E288" s="184">
        <f t="shared" ca="1" si="4"/>
        <v>28812</v>
      </c>
      <c r="F288" s="5">
        <v>60</v>
      </c>
      <c r="G288" s="50">
        <v>21401</v>
      </c>
      <c r="H288" s="5">
        <v>560401</v>
      </c>
      <c r="I288" s="50">
        <v>30105</v>
      </c>
      <c r="J288" s="5" t="s">
        <v>421</v>
      </c>
      <c r="M288"/>
    </row>
    <row r="289" spans="1:13" x14ac:dyDescent="0.25">
      <c r="A289" s="5" t="s">
        <v>413</v>
      </c>
      <c r="B289" s="5" t="s">
        <v>544</v>
      </c>
      <c r="C289" s="5" t="s">
        <v>438</v>
      </c>
      <c r="D289" s="5" t="s">
        <v>425</v>
      </c>
      <c r="E289" s="184">
        <f t="shared" ca="1" si="4"/>
        <v>24960</v>
      </c>
      <c r="F289" s="5">
        <v>59</v>
      </c>
      <c r="G289" s="50">
        <v>21661</v>
      </c>
      <c r="H289" s="5">
        <v>351032</v>
      </c>
      <c r="I289" s="50">
        <v>30036</v>
      </c>
      <c r="J289" s="5" t="s">
        <v>421</v>
      </c>
      <c r="M289"/>
    </row>
    <row r="290" spans="1:13" x14ac:dyDescent="0.25">
      <c r="A290" s="5" t="s">
        <v>413</v>
      </c>
      <c r="B290" s="5" t="s">
        <v>471</v>
      </c>
      <c r="C290" s="5" t="s">
        <v>472</v>
      </c>
      <c r="D290" s="5" t="s">
        <v>457</v>
      </c>
      <c r="E290" s="184">
        <f t="shared" ca="1" si="4"/>
        <v>29664</v>
      </c>
      <c r="F290" s="5">
        <v>59</v>
      </c>
      <c r="G290" s="50">
        <v>21575</v>
      </c>
      <c r="H290" s="5">
        <v>350952</v>
      </c>
      <c r="I290" s="50">
        <v>29977</v>
      </c>
      <c r="J290" s="5" t="s">
        <v>421</v>
      </c>
      <c r="M290"/>
    </row>
    <row r="291" spans="1:13" x14ac:dyDescent="0.25">
      <c r="A291" s="5" t="s">
        <v>408</v>
      </c>
      <c r="B291" s="5" t="s">
        <v>410</v>
      </c>
      <c r="C291" s="5" t="s">
        <v>185</v>
      </c>
      <c r="D291" s="5" t="s">
        <v>445</v>
      </c>
      <c r="E291" s="184">
        <f t="shared" ca="1" si="4"/>
        <v>23832</v>
      </c>
      <c r="F291" s="5">
        <v>58</v>
      </c>
      <c r="G291" s="50">
        <v>22070</v>
      </c>
      <c r="H291" s="5">
        <v>350139</v>
      </c>
      <c r="I291" s="50">
        <v>30231</v>
      </c>
      <c r="J291" s="5" t="s">
        <v>421</v>
      </c>
      <c r="M291"/>
    </row>
    <row r="292" spans="1:13" x14ac:dyDescent="0.25">
      <c r="A292" s="5" t="s">
        <v>413</v>
      </c>
      <c r="B292" s="5" t="s">
        <v>704</v>
      </c>
      <c r="C292" s="5" t="s">
        <v>600</v>
      </c>
      <c r="D292" s="5" t="s">
        <v>636</v>
      </c>
      <c r="E292" s="184">
        <f t="shared" ca="1" si="4"/>
        <v>18288</v>
      </c>
      <c r="F292" s="5">
        <v>58</v>
      </c>
      <c r="G292" s="50">
        <v>22135</v>
      </c>
      <c r="H292" s="5">
        <v>560426</v>
      </c>
      <c r="I292" s="50">
        <v>30293</v>
      </c>
      <c r="J292" s="5" t="s">
        <v>421</v>
      </c>
      <c r="M292"/>
    </row>
    <row r="293" spans="1:13" x14ac:dyDescent="0.25">
      <c r="A293" s="5" t="s">
        <v>408</v>
      </c>
      <c r="B293" s="5" t="s">
        <v>705</v>
      </c>
      <c r="C293" s="5" t="s">
        <v>155</v>
      </c>
      <c r="D293" s="5" t="s">
        <v>460</v>
      </c>
      <c r="E293" s="184">
        <f t="shared" ca="1" si="4"/>
        <v>30432</v>
      </c>
      <c r="F293" s="5">
        <v>58</v>
      </c>
      <c r="G293" s="50">
        <v>22087</v>
      </c>
      <c r="H293" s="5">
        <v>350496</v>
      </c>
      <c r="I293" s="50">
        <v>30265</v>
      </c>
      <c r="J293" s="5" t="s">
        <v>421</v>
      </c>
      <c r="M293"/>
    </row>
    <row r="294" spans="1:13" x14ac:dyDescent="0.25">
      <c r="A294" s="5" t="s">
        <v>413</v>
      </c>
      <c r="B294" s="5" t="s">
        <v>704</v>
      </c>
      <c r="C294" s="5" t="s">
        <v>456</v>
      </c>
      <c r="D294" s="5" t="s">
        <v>457</v>
      </c>
      <c r="E294" s="184">
        <f t="shared" ca="1" si="4"/>
        <v>28812</v>
      </c>
      <c r="F294" s="5">
        <v>58</v>
      </c>
      <c r="G294" s="50">
        <v>22014</v>
      </c>
      <c r="H294" s="5">
        <v>350939</v>
      </c>
      <c r="I294" s="50">
        <v>30175</v>
      </c>
      <c r="J294" s="5" t="s">
        <v>421</v>
      </c>
      <c r="M294"/>
    </row>
    <row r="295" spans="1:13" x14ac:dyDescent="0.25">
      <c r="A295" s="5" t="s">
        <v>408</v>
      </c>
      <c r="B295" s="5" t="s">
        <v>474</v>
      </c>
      <c r="C295" s="5" t="s">
        <v>532</v>
      </c>
      <c r="D295" s="5" t="s">
        <v>607</v>
      </c>
      <c r="E295" s="184">
        <f t="shared" ca="1" si="4"/>
        <v>22224</v>
      </c>
      <c r="F295" s="5">
        <v>59</v>
      </c>
      <c r="G295" s="50">
        <v>21591</v>
      </c>
      <c r="H295" s="5">
        <v>350109</v>
      </c>
      <c r="I295" s="50">
        <v>30675</v>
      </c>
      <c r="J295" s="5" t="s">
        <v>466</v>
      </c>
      <c r="M295"/>
    </row>
    <row r="296" spans="1:13" x14ac:dyDescent="0.25">
      <c r="A296" s="5" t="s">
        <v>413</v>
      </c>
      <c r="B296" s="5" t="s">
        <v>409</v>
      </c>
      <c r="C296" s="5" t="s">
        <v>706</v>
      </c>
      <c r="D296" s="5" t="s">
        <v>457</v>
      </c>
      <c r="E296" s="184">
        <f t="shared" ca="1" si="4"/>
        <v>23088</v>
      </c>
      <c r="F296" s="5">
        <v>58</v>
      </c>
      <c r="G296" s="50">
        <v>21967</v>
      </c>
      <c r="H296" s="5">
        <v>350351</v>
      </c>
      <c r="I296" s="50">
        <v>30509</v>
      </c>
      <c r="J296" s="5" t="s">
        <v>466</v>
      </c>
      <c r="M296"/>
    </row>
    <row r="297" spans="1:13" x14ac:dyDescent="0.25">
      <c r="A297" s="5" t="s">
        <v>413</v>
      </c>
      <c r="B297" s="5" t="s">
        <v>602</v>
      </c>
      <c r="C297" s="5" t="s">
        <v>566</v>
      </c>
      <c r="D297" s="5" t="s">
        <v>473</v>
      </c>
      <c r="E297" s="184">
        <f t="shared" ca="1" si="4"/>
        <v>18768</v>
      </c>
      <c r="F297" s="5">
        <v>57</v>
      </c>
      <c r="G297" s="50">
        <v>22361</v>
      </c>
      <c r="H297" s="5">
        <v>350789</v>
      </c>
      <c r="I297" s="50">
        <v>30378</v>
      </c>
      <c r="J297" s="5" t="s">
        <v>466</v>
      </c>
      <c r="M297"/>
    </row>
    <row r="298" spans="1:13" x14ac:dyDescent="0.25">
      <c r="A298" s="5" t="s">
        <v>413</v>
      </c>
      <c r="B298" s="5" t="s">
        <v>469</v>
      </c>
      <c r="C298" s="5" t="s">
        <v>707</v>
      </c>
      <c r="D298" s="5" t="s">
        <v>457</v>
      </c>
      <c r="E298" s="184">
        <f t="shared" ca="1" si="4"/>
        <v>29640</v>
      </c>
      <c r="F298" s="5">
        <v>56</v>
      </c>
      <c r="G298" s="50">
        <v>22893</v>
      </c>
      <c r="H298" s="5">
        <v>350203</v>
      </c>
      <c r="I298" s="50">
        <v>30600</v>
      </c>
      <c r="J298" s="5" t="s">
        <v>466</v>
      </c>
      <c r="M298"/>
    </row>
    <row r="299" spans="1:13" x14ac:dyDescent="0.25">
      <c r="A299" s="5" t="s">
        <v>413</v>
      </c>
      <c r="B299" s="5" t="s">
        <v>667</v>
      </c>
      <c r="C299" s="5" t="s">
        <v>708</v>
      </c>
      <c r="D299" s="5" t="s">
        <v>416</v>
      </c>
      <c r="E299" s="184">
        <f t="shared" ca="1" si="4"/>
        <v>24780</v>
      </c>
      <c r="F299" s="5">
        <v>56</v>
      </c>
      <c r="G299" s="50">
        <v>22830</v>
      </c>
      <c r="H299" s="5">
        <v>350833</v>
      </c>
      <c r="I299" s="50">
        <v>30514</v>
      </c>
      <c r="J299" s="5" t="s">
        <v>466</v>
      </c>
      <c r="M299"/>
    </row>
    <row r="300" spans="1:13" x14ac:dyDescent="0.25">
      <c r="A300" s="5" t="s">
        <v>413</v>
      </c>
      <c r="B300" s="5" t="s">
        <v>579</v>
      </c>
      <c r="C300" s="5" t="s">
        <v>141</v>
      </c>
      <c r="D300" s="5" t="s">
        <v>416</v>
      </c>
      <c r="E300" s="184">
        <f t="shared" ca="1" si="4"/>
        <v>25704</v>
      </c>
      <c r="F300" s="5">
        <v>57</v>
      </c>
      <c r="G300" s="50">
        <v>22333</v>
      </c>
      <c r="H300" s="5">
        <v>350609</v>
      </c>
      <c r="I300" s="50">
        <v>30581</v>
      </c>
      <c r="J300" s="5" t="s">
        <v>466</v>
      </c>
      <c r="M300"/>
    </row>
    <row r="301" spans="1:13" x14ac:dyDescent="0.25">
      <c r="A301" s="5" t="s">
        <v>413</v>
      </c>
      <c r="B301" s="5" t="s">
        <v>578</v>
      </c>
      <c r="C301" s="5" t="s">
        <v>472</v>
      </c>
      <c r="D301" s="5" t="s">
        <v>460</v>
      </c>
      <c r="E301" s="184">
        <f t="shared" ca="1" si="4"/>
        <v>26952</v>
      </c>
      <c r="F301" s="5">
        <v>59</v>
      </c>
      <c r="G301" s="50">
        <v>21477</v>
      </c>
      <c r="H301" s="5">
        <v>351353</v>
      </c>
      <c r="I301" s="50">
        <v>30409</v>
      </c>
      <c r="J301" s="5" t="s">
        <v>466</v>
      </c>
      <c r="M301"/>
    </row>
    <row r="302" spans="1:13" x14ac:dyDescent="0.25">
      <c r="A302" s="5" t="s">
        <v>413</v>
      </c>
      <c r="B302" s="5" t="s">
        <v>448</v>
      </c>
      <c r="C302" s="5" t="s">
        <v>558</v>
      </c>
      <c r="D302" s="5" t="s">
        <v>439</v>
      </c>
      <c r="E302" s="184">
        <f t="shared" ca="1" si="4"/>
        <v>28260</v>
      </c>
      <c r="F302" s="5">
        <v>59</v>
      </c>
      <c r="G302" s="50">
        <v>21781</v>
      </c>
      <c r="H302" s="5">
        <v>350123</v>
      </c>
      <c r="I302" s="50">
        <v>30676</v>
      </c>
      <c r="J302" s="5" t="s">
        <v>466</v>
      </c>
      <c r="M302"/>
    </row>
    <row r="303" spans="1:13" x14ac:dyDescent="0.25">
      <c r="A303" s="5" t="s">
        <v>413</v>
      </c>
      <c r="B303" s="5" t="s">
        <v>709</v>
      </c>
      <c r="C303" s="5" t="s">
        <v>710</v>
      </c>
      <c r="D303" s="5" t="s">
        <v>711</v>
      </c>
      <c r="E303" s="184">
        <f t="shared" ca="1" si="4"/>
        <v>25260</v>
      </c>
      <c r="F303" s="5">
        <v>57</v>
      </c>
      <c r="G303" s="50">
        <v>22201</v>
      </c>
      <c r="H303" s="5">
        <v>350603</v>
      </c>
      <c r="I303" s="50">
        <v>30631</v>
      </c>
      <c r="J303" s="5" t="s">
        <v>466</v>
      </c>
      <c r="M303"/>
    </row>
    <row r="304" spans="1:13" x14ac:dyDescent="0.25">
      <c r="A304" s="5" t="s">
        <v>413</v>
      </c>
      <c r="B304" s="5" t="s">
        <v>712</v>
      </c>
      <c r="C304" s="5" t="s">
        <v>432</v>
      </c>
      <c r="D304" s="5" t="s">
        <v>457</v>
      </c>
      <c r="E304" s="184">
        <f t="shared" ca="1" si="4"/>
        <v>19392</v>
      </c>
      <c r="F304" s="5">
        <v>59</v>
      </c>
      <c r="G304" s="50">
        <v>21470</v>
      </c>
      <c r="H304" s="5">
        <v>351356</v>
      </c>
      <c r="I304" s="50">
        <v>30646</v>
      </c>
      <c r="J304" s="5" t="s">
        <v>412</v>
      </c>
      <c r="M304"/>
    </row>
    <row r="305" spans="1:13" x14ac:dyDescent="0.25">
      <c r="A305" s="5" t="s">
        <v>413</v>
      </c>
      <c r="B305" s="5" t="s">
        <v>713</v>
      </c>
      <c r="C305" s="5" t="s">
        <v>415</v>
      </c>
      <c r="D305" s="5" t="s">
        <v>425</v>
      </c>
      <c r="E305" s="184">
        <f t="shared" ca="1" si="4"/>
        <v>22980</v>
      </c>
      <c r="F305" s="5">
        <v>61</v>
      </c>
      <c r="G305" s="50">
        <v>20877</v>
      </c>
      <c r="H305" s="5">
        <v>350100</v>
      </c>
      <c r="I305" s="50">
        <v>29959</v>
      </c>
      <c r="J305" s="5" t="s">
        <v>412</v>
      </c>
      <c r="M305"/>
    </row>
    <row r="306" spans="1:13" x14ac:dyDescent="0.25">
      <c r="A306" s="5" t="s">
        <v>413</v>
      </c>
      <c r="B306" s="5" t="s">
        <v>572</v>
      </c>
      <c r="C306" s="5" t="s">
        <v>600</v>
      </c>
      <c r="D306" s="5" t="s">
        <v>460</v>
      </c>
      <c r="E306" s="184">
        <f t="shared" ca="1" si="4"/>
        <v>21408</v>
      </c>
      <c r="F306" s="5">
        <v>58</v>
      </c>
      <c r="G306" s="50">
        <v>22100</v>
      </c>
      <c r="H306" s="5">
        <v>350143</v>
      </c>
      <c r="I306" s="50">
        <v>30093</v>
      </c>
      <c r="J306" s="5" t="s">
        <v>412</v>
      </c>
      <c r="M306"/>
    </row>
    <row r="307" spans="1:13" x14ac:dyDescent="0.25">
      <c r="A307" s="5" t="s">
        <v>413</v>
      </c>
      <c r="B307" s="5" t="s">
        <v>414</v>
      </c>
      <c r="C307" s="5" t="s">
        <v>435</v>
      </c>
      <c r="D307" s="5" t="s">
        <v>457</v>
      </c>
      <c r="E307" s="184">
        <f t="shared" ca="1" si="4"/>
        <v>27408</v>
      </c>
      <c r="F307" s="5">
        <v>57</v>
      </c>
      <c r="G307" s="50">
        <v>22531</v>
      </c>
      <c r="H307" s="5">
        <v>350225</v>
      </c>
      <c r="I307" s="50">
        <v>30114</v>
      </c>
      <c r="J307" s="5" t="s">
        <v>412</v>
      </c>
      <c r="M307"/>
    </row>
    <row r="308" spans="1:13" x14ac:dyDescent="0.25">
      <c r="A308" s="5" t="s">
        <v>413</v>
      </c>
      <c r="B308" s="5" t="s">
        <v>590</v>
      </c>
      <c r="C308" s="5" t="s">
        <v>510</v>
      </c>
      <c r="D308" s="5" t="s">
        <v>416</v>
      </c>
      <c r="E308" s="184">
        <f t="shared" ca="1" si="4"/>
        <v>29160</v>
      </c>
      <c r="F308" s="5">
        <v>57</v>
      </c>
      <c r="G308" s="50">
        <v>22423</v>
      </c>
      <c r="H308" s="5">
        <v>351115</v>
      </c>
      <c r="I308" s="50">
        <v>30074</v>
      </c>
      <c r="J308" s="5" t="s">
        <v>412</v>
      </c>
      <c r="M308"/>
    </row>
    <row r="309" spans="1:13" x14ac:dyDescent="0.25">
      <c r="A309" s="5" t="s">
        <v>413</v>
      </c>
      <c r="B309" s="5" t="s">
        <v>517</v>
      </c>
      <c r="C309" s="5" t="s">
        <v>441</v>
      </c>
      <c r="D309" s="5" t="s">
        <v>460</v>
      </c>
      <c r="E309" s="184">
        <f t="shared" ca="1" si="4"/>
        <v>21960</v>
      </c>
      <c r="F309" s="5">
        <v>57</v>
      </c>
      <c r="G309" s="50">
        <v>22413</v>
      </c>
      <c r="H309" s="5">
        <v>350171</v>
      </c>
      <c r="I309" s="50">
        <v>30310</v>
      </c>
      <c r="J309" s="5" t="s">
        <v>412</v>
      </c>
      <c r="M309"/>
    </row>
    <row r="310" spans="1:13" x14ac:dyDescent="0.25">
      <c r="A310" s="5" t="s">
        <v>408</v>
      </c>
      <c r="B310" s="5" t="s">
        <v>488</v>
      </c>
      <c r="C310" s="5" t="s">
        <v>679</v>
      </c>
      <c r="D310" s="5" t="s">
        <v>460</v>
      </c>
      <c r="E310" s="184">
        <f t="shared" ca="1" si="4"/>
        <v>18120</v>
      </c>
      <c r="F310" s="5">
        <v>56</v>
      </c>
      <c r="G310" s="50">
        <v>22756</v>
      </c>
      <c r="H310" s="5">
        <v>350843</v>
      </c>
      <c r="I310" s="50">
        <v>30144</v>
      </c>
      <c r="J310" s="5" t="s">
        <v>412</v>
      </c>
      <c r="M310"/>
    </row>
    <row r="311" spans="1:13" x14ac:dyDescent="0.25">
      <c r="A311" s="5" t="s">
        <v>408</v>
      </c>
      <c r="B311" s="5" t="s">
        <v>615</v>
      </c>
      <c r="C311" s="5" t="s">
        <v>676</v>
      </c>
      <c r="D311" s="5" t="s">
        <v>714</v>
      </c>
      <c r="E311" s="184">
        <f t="shared" ca="1" si="4"/>
        <v>20052</v>
      </c>
      <c r="F311" s="5">
        <v>63</v>
      </c>
      <c r="G311" s="50">
        <v>20009</v>
      </c>
      <c r="H311" s="5">
        <v>560438</v>
      </c>
      <c r="I311" s="50">
        <v>30013</v>
      </c>
      <c r="J311" s="5" t="s">
        <v>412</v>
      </c>
      <c r="M311"/>
    </row>
    <row r="312" spans="1:13" x14ac:dyDescent="0.25">
      <c r="A312" s="5" t="s">
        <v>408</v>
      </c>
      <c r="B312" s="5" t="s">
        <v>592</v>
      </c>
      <c r="C312" s="5" t="s">
        <v>556</v>
      </c>
      <c r="D312" s="5" t="s">
        <v>411</v>
      </c>
      <c r="E312" s="184">
        <f t="shared" ca="1" si="4"/>
        <v>26712</v>
      </c>
      <c r="F312" s="5">
        <v>62</v>
      </c>
      <c r="G312" s="50">
        <v>20511</v>
      </c>
      <c r="H312" s="5">
        <v>560435</v>
      </c>
      <c r="I312" s="50">
        <v>30235</v>
      </c>
      <c r="J312" s="5" t="s">
        <v>412</v>
      </c>
      <c r="M312"/>
    </row>
    <row r="313" spans="1:13" x14ac:dyDescent="0.25">
      <c r="A313" s="5" t="s">
        <v>408</v>
      </c>
      <c r="B313" s="5" t="s">
        <v>152</v>
      </c>
      <c r="C313" s="5" t="s">
        <v>715</v>
      </c>
      <c r="D313" s="5" t="s">
        <v>460</v>
      </c>
      <c r="E313" s="184">
        <f t="shared" ca="1" si="4"/>
        <v>20808</v>
      </c>
      <c r="F313" s="5">
        <v>60</v>
      </c>
      <c r="G313" s="50">
        <v>21166</v>
      </c>
      <c r="H313" s="5">
        <v>560437</v>
      </c>
      <c r="I313" s="50">
        <v>30149</v>
      </c>
      <c r="J313" s="5" t="s">
        <v>412</v>
      </c>
      <c r="M313"/>
    </row>
    <row r="314" spans="1:13" x14ac:dyDescent="0.25">
      <c r="A314" s="5" t="s">
        <v>408</v>
      </c>
      <c r="B314" s="5" t="s">
        <v>608</v>
      </c>
      <c r="C314" s="5" t="s">
        <v>716</v>
      </c>
      <c r="D314" s="5" t="s">
        <v>422</v>
      </c>
      <c r="E314" s="184">
        <f t="shared" ca="1" si="4"/>
        <v>18360</v>
      </c>
      <c r="F314" s="5">
        <v>60</v>
      </c>
      <c r="G314" s="50">
        <v>21283</v>
      </c>
      <c r="H314" s="5">
        <v>560433</v>
      </c>
      <c r="I314" s="50">
        <v>30216</v>
      </c>
      <c r="J314" s="5" t="s">
        <v>412</v>
      </c>
      <c r="M314"/>
    </row>
    <row r="315" spans="1:13" x14ac:dyDescent="0.25">
      <c r="A315" s="5" t="s">
        <v>408</v>
      </c>
      <c r="B315" s="5" t="s">
        <v>431</v>
      </c>
      <c r="C315" s="5" t="s">
        <v>155</v>
      </c>
      <c r="D315" s="5" t="s">
        <v>473</v>
      </c>
      <c r="E315" s="184">
        <f t="shared" ca="1" si="4"/>
        <v>30900</v>
      </c>
      <c r="F315" s="5">
        <v>59</v>
      </c>
      <c r="G315" s="50">
        <v>21753</v>
      </c>
      <c r="H315" s="5">
        <v>350345</v>
      </c>
      <c r="I315" s="50">
        <v>30044</v>
      </c>
      <c r="J315" s="5" t="s">
        <v>417</v>
      </c>
      <c r="M315"/>
    </row>
    <row r="316" spans="1:13" x14ac:dyDescent="0.25">
      <c r="A316" s="5" t="s">
        <v>408</v>
      </c>
      <c r="B316" s="5" t="s">
        <v>712</v>
      </c>
      <c r="C316" s="5" t="s">
        <v>444</v>
      </c>
      <c r="D316" s="5" t="s">
        <v>422</v>
      </c>
      <c r="E316" s="184">
        <f t="shared" ca="1" si="4"/>
        <v>28512</v>
      </c>
      <c r="F316" s="5">
        <v>58</v>
      </c>
      <c r="G316" s="50">
        <v>22181</v>
      </c>
      <c r="H316" s="5">
        <v>351236</v>
      </c>
      <c r="I316" s="50">
        <v>30311</v>
      </c>
      <c r="J316" s="5" t="s">
        <v>417</v>
      </c>
      <c r="M316"/>
    </row>
    <row r="317" spans="1:13" x14ac:dyDescent="0.25">
      <c r="A317" s="5" t="s">
        <v>408</v>
      </c>
      <c r="B317" s="5" t="s">
        <v>488</v>
      </c>
      <c r="C317" s="5" t="s">
        <v>621</v>
      </c>
      <c r="D317" s="5" t="s">
        <v>717</v>
      </c>
      <c r="E317" s="184">
        <f t="shared" ca="1" si="4"/>
        <v>28404</v>
      </c>
      <c r="F317" s="5">
        <v>57</v>
      </c>
      <c r="G317" s="50">
        <v>22227</v>
      </c>
      <c r="H317" s="5">
        <v>560456</v>
      </c>
      <c r="I317" s="50">
        <v>30266</v>
      </c>
      <c r="J317" s="5" t="s">
        <v>417</v>
      </c>
      <c r="M317"/>
    </row>
    <row r="318" spans="1:13" x14ac:dyDescent="0.25">
      <c r="A318" s="5" t="s">
        <v>413</v>
      </c>
      <c r="B318" s="5" t="s">
        <v>483</v>
      </c>
      <c r="C318" s="5" t="s">
        <v>718</v>
      </c>
      <c r="D318" s="5" t="s">
        <v>416</v>
      </c>
      <c r="E318" s="184">
        <f t="shared" ca="1" si="4"/>
        <v>24072</v>
      </c>
      <c r="F318" s="5">
        <v>57</v>
      </c>
      <c r="G318" s="50">
        <v>22436</v>
      </c>
      <c r="H318" s="5">
        <v>351205</v>
      </c>
      <c r="I318" s="50">
        <v>30281</v>
      </c>
      <c r="J318" s="5" t="s">
        <v>417</v>
      </c>
      <c r="M318"/>
    </row>
    <row r="319" spans="1:13" x14ac:dyDescent="0.25">
      <c r="A319" s="5" t="s">
        <v>408</v>
      </c>
      <c r="B319" s="5" t="s">
        <v>719</v>
      </c>
      <c r="C319" s="5" t="s">
        <v>550</v>
      </c>
      <c r="D319" s="5" t="s">
        <v>460</v>
      </c>
      <c r="E319" s="184">
        <f t="shared" ca="1" si="4"/>
        <v>18096</v>
      </c>
      <c r="F319" s="5">
        <v>61</v>
      </c>
      <c r="G319" s="50">
        <v>20915</v>
      </c>
      <c r="H319" s="5">
        <v>560443</v>
      </c>
      <c r="I319" s="50">
        <v>30404</v>
      </c>
      <c r="J319" s="5" t="s">
        <v>417</v>
      </c>
      <c r="M319"/>
    </row>
    <row r="320" spans="1:13" x14ac:dyDescent="0.25">
      <c r="A320" s="5" t="s">
        <v>413</v>
      </c>
      <c r="B320" s="5" t="s">
        <v>479</v>
      </c>
      <c r="C320" s="5" t="s">
        <v>441</v>
      </c>
      <c r="D320" s="5" t="s">
        <v>668</v>
      </c>
      <c r="E320" s="184">
        <f t="shared" ca="1" si="4"/>
        <v>18552</v>
      </c>
      <c r="F320" s="5">
        <v>61</v>
      </c>
      <c r="G320" s="50">
        <v>20975</v>
      </c>
      <c r="H320" s="5">
        <v>561640</v>
      </c>
      <c r="I320" s="50">
        <v>30535</v>
      </c>
      <c r="J320" s="5" t="s">
        <v>417</v>
      </c>
      <c r="M320"/>
    </row>
    <row r="321" spans="1:13" x14ac:dyDescent="0.25">
      <c r="A321" s="5" t="s">
        <v>413</v>
      </c>
      <c r="B321" s="5" t="s">
        <v>569</v>
      </c>
      <c r="C321" s="5" t="s">
        <v>591</v>
      </c>
      <c r="D321" s="5" t="s">
        <v>460</v>
      </c>
      <c r="E321" s="184">
        <f t="shared" ca="1" si="4"/>
        <v>18756</v>
      </c>
      <c r="F321" s="5">
        <v>57</v>
      </c>
      <c r="G321" s="50">
        <v>22276</v>
      </c>
      <c r="H321" s="5">
        <v>560564</v>
      </c>
      <c r="I321" s="50">
        <v>30571</v>
      </c>
      <c r="J321" s="5" t="s">
        <v>417</v>
      </c>
      <c r="M321"/>
    </row>
    <row r="322" spans="1:13" x14ac:dyDescent="0.25">
      <c r="A322" s="5" t="s">
        <v>413</v>
      </c>
      <c r="B322" s="5" t="s">
        <v>645</v>
      </c>
      <c r="C322" s="5" t="s">
        <v>720</v>
      </c>
      <c r="D322" s="5" t="s">
        <v>460</v>
      </c>
      <c r="E322" s="184">
        <f t="shared" ca="1" si="4"/>
        <v>25548</v>
      </c>
      <c r="F322" s="5">
        <v>58</v>
      </c>
      <c r="G322" s="50">
        <v>22004</v>
      </c>
      <c r="H322" s="5">
        <v>351148</v>
      </c>
      <c r="I322" s="50">
        <v>30500</v>
      </c>
      <c r="J322" s="5" t="s">
        <v>417</v>
      </c>
      <c r="M322"/>
    </row>
    <row r="323" spans="1:13" x14ac:dyDescent="0.25">
      <c r="A323" s="5" t="s">
        <v>413</v>
      </c>
      <c r="B323" s="5" t="s">
        <v>481</v>
      </c>
      <c r="C323" s="5" t="s">
        <v>706</v>
      </c>
      <c r="D323" s="5" t="s">
        <v>416</v>
      </c>
      <c r="E323" s="184">
        <f t="shared" ca="1" si="4"/>
        <v>22164</v>
      </c>
      <c r="F323" s="5">
        <v>57</v>
      </c>
      <c r="G323" s="50">
        <v>22430</v>
      </c>
      <c r="H323" s="5">
        <v>350936</v>
      </c>
      <c r="I323" s="50">
        <v>30396</v>
      </c>
      <c r="J323" s="5" t="s">
        <v>417</v>
      </c>
      <c r="M323"/>
    </row>
    <row r="324" spans="1:13" x14ac:dyDescent="0.25">
      <c r="A324" s="5" t="s">
        <v>408</v>
      </c>
      <c r="B324" s="5" t="s">
        <v>429</v>
      </c>
      <c r="C324" s="5" t="s">
        <v>533</v>
      </c>
      <c r="D324" s="5" t="s">
        <v>422</v>
      </c>
      <c r="E324" s="184">
        <f t="shared" ca="1" si="4"/>
        <v>18300</v>
      </c>
      <c r="F324" s="5">
        <v>57</v>
      </c>
      <c r="G324" s="50">
        <v>22512</v>
      </c>
      <c r="H324" s="5">
        <v>350380</v>
      </c>
      <c r="I324" s="50">
        <v>30611</v>
      </c>
      <c r="J324" s="5" t="s">
        <v>417</v>
      </c>
      <c r="M324"/>
    </row>
    <row r="325" spans="1:13" x14ac:dyDescent="0.25">
      <c r="A325" s="5" t="s">
        <v>408</v>
      </c>
      <c r="B325" s="5" t="s">
        <v>610</v>
      </c>
      <c r="C325" s="5" t="s">
        <v>157</v>
      </c>
      <c r="D325" s="5" t="s">
        <v>619</v>
      </c>
      <c r="E325" s="184">
        <f t="shared" ca="1" si="4"/>
        <v>18564</v>
      </c>
      <c r="F325" s="5">
        <v>61</v>
      </c>
      <c r="G325" s="50">
        <v>20856</v>
      </c>
      <c r="H325" s="5">
        <v>350223</v>
      </c>
      <c r="I325" s="50">
        <v>30426</v>
      </c>
      <c r="J325" s="5" t="s">
        <v>417</v>
      </c>
      <c r="M325"/>
    </row>
    <row r="326" spans="1:13" x14ac:dyDescent="0.25">
      <c r="A326" s="5" t="s">
        <v>413</v>
      </c>
      <c r="B326" s="5" t="s">
        <v>639</v>
      </c>
      <c r="C326" s="5" t="s">
        <v>427</v>
      </c>
      <c r="D326" s="5" t="s">
        <v>416</v>
      </c>
      <c r="E326" s="184">
        <f t="shared" ca="1" si="4"/>
        <v>26880</v>
      </c>
      <c r="F326" s="5">
        <v>60</v>
      </c>
      <c r="G326" s="50">
        <v>21136</v>
      </c>
      <c r="H326" s="5">
        <v>560450</v>
      </c>
      <c r="I326" s="50">
        <v>30414</v>
      </c>
      <c r="J326" s="5" t="s">
        <v>417</v>
      </c>
      <c r="M326"/>
    </row>
    <row r="327" spans="1:13" x14ac:dyDescent="0.25">
      <c r="A327" s="5" t="s">
        <v>413</v>
      </c>
      <c r="B327" s="5" t="s">
        <v>553</v>
      </c>
      <c r="C327" s="5" t="s">
        <v>721</v>
      </c>
      <c r="D327" s="5" t="s">
        <v>425</v>
      </c>
      <c r="E327" s="184">
        <f t="shared" ca="1" si="4"/>
        <v>24672</v>
      </c>
      <c r="F327" s="5">
        <v>59</v>
      </c>
      <c r="G327" s="50">
        <v>21675</v>
      </c>
      <c r="H327" s="5">
        <v>350765</v>
      </c>
      <c r="I327" s="50">
        <v>30439</v>
      </c>
      <c r="J327" s="5" t="s">
        <v>417</v>
      </c>
      <c r="M327"/>
    </row>
    <row r="328" spans="1:13" x14ac:dyDescent="0.25">
      <c r="A328" s="5" t="s">
        <v>413</v>
      </c>
      <c r="B328" s="5" t="s">
        <v>485</v>
      </c>
      <c r="C328" s="5" t="s">
        <v>722</v>
      </c>
      <c r="D328" s="5" t="s">
        <v>416</v>
      </c>
      <c r="E328" s="184">
        <f t="shared" ca="1" si="4"/>
        <v>19344</v>
      </c>
      <c r="F328" s="5">
        <v>57</v>
      </c>
      <c r="G328" s="50">
        <v>22245</v>
      </c>
      <c r="H328" s="5">
        <v>561167</v>
      </c>
      <c r="I328" s="50">
        <v>30563</v>
      </c>
      <c r="J328" s="5" t="s">
        <v>417</v>
      </c>
      <c r="M328"/>
    </row>
    <row r="329" spans="1:13" x14ac:dyDescent="0.25">
      <c r="A329" s="5" t="s">
        <v>413</v>
      </c>
      <c r="B329" s="5" t="s">
        <v>705</v>
      </c>
      <c r="C329" s="5" t="s">
        <v>480</v>
      </c>
      <c r="D329" s="5" t="s">
        <v>460</v>
      </c>
      <c r="E329" s="184">
        <f t="shared" ca="1" si="4"/>
        <v>22956</v>
      </c>
      <c r="F329" s="5">
        <v>57</v>
      </c>
      <c r="G329" s="50">
        <v>22474</v>
      </c>
      <c r="H329" s="5">
        <v>350982</v>
      </c>
      <c r="I329" s="50">
        <v>30456</v>
      </c>
      <c r="J329" s="5" t="s">
        <v>417</v>
      </c>
      <c r="M329"/>
    </row>
    <row r="330" spans="1:13" x14ac:dyDescent="0.25">
      <c r="A330" s="5" t="s">
        <v>413</v>
      </c>
      <c r="B330" s="5" t="s">
        <v>608</v>
      </c>
      <c r="C330" s="5" t="s">
        <v>515</v>
      </c>
      <c r="D330" s="5" t="s">
        <v>457</v>
      </c>
      <c r="E330" s="184">
        <f t="shared" ca="1" si="4"/>
        <v>19608</v>
      </c>
      <c r="F330" s="5">
        <v>59</v>
      </c>
      <c r="G330" s="50">
        <v>21772</v>
      </c>
      <c r="H330" s="5">
        <v>560446</v>
      </c>
      <c r="I330" s="50">
        <v>30569</v>
      </c>
      <c r="J330" s="5" t="s">
        <v>417</v>
      </c>
      <c r="M330"/>
    </row>
    <row r="331" spans="1:13" x14ac:dyDescent="0.25">
      <c r="A331" s="5" t="s">
        <v>413</v>
      </c>
      <c r="B331" s="5" t="s">
        <v>681</v>
      </c>
      <c r="C331" s="5" t="s">
        <v>723</v>
      </c>
      <c r="D331" s="5" t="s">
        <v>416</v>
      </c>
      <c r="E331" s="184">
        <f t="shared" ca="1" si="4"/>
        <v>29712</v>
      </c>
      <c r="F331" s="5">
        <v>58</v>
      </c>
      <c r="G331" s="50">
        <v>22071</v>
      </c>
      <c r="H331" s="5">
        <v>350708</v>
      </c>
      <c r="I331" s="50">
        <v>30321</v>
      </c>
      <c r="J331" s="5" t="s">
        <v>421</v>
      </c>
      <c r="M331"/>
    </row>
    <row r="332" spans="1:13" x14ac:dyDescent="0.25">
      <c r="A332" s="5" t="s">
        <v>408</v>
      </c>
      <c r="B332" s="5" t="s">
        <v>608</v>
      </c>
      <c r="C332" s="5" t="s">
        <v>552</v>
      </c>
      <c r="D332" s="5" t="s">
        <v>607</v>
      </c>
      <c r="E332" s="184">
        <f t="shared" ca="1" si="4"/>
        <v>28572</v>
      </c>
      <c r="F332" s="5">
        <v>63</v>
      </c>
      <c r="G332" s="50">
        <v>20257</v>
      </c>
      <c r="H332" s="5">
        <v>351074</v>
      </c>
      <c r="I332" s="50">
        <v>30448</v>
      </c>
      <c r="J332" s="5" t="s">
        <v>421</v>
      </c>
      <c r="M332"/>
    </row>
    <row r="333" spans="1:13" x14ac:dyDescent="0.25">
      <c r="A333" s="5" t="s">
        <v>408</v>
      </c>
      <c r="B333" s="5" t="s">
        <v>623</v>
      </c>
      <c r="C333" s="5" t="s">
        <v>724</v>
      </c>
      <c r="D333" s="5" t="s">
        <v>536</v>
      </c>
      <c r="E333" s="184">
        <f t="shared" ca="1" si="4"/>
        <v>28344</v>
      </c>
      <c r="F333" s="5">
        <v>60</v>
      </c>
      <c r="G333" s="50">
        <v>21270</v>
      </c>
      <c r="H333" s="5">
        <v>350335</v>
      </c>
      <c r="I333" s="50">
        <v>30378</v>
      </c>
      <c r="J333" s="5" t="s">
        <v>421</v>
      </c>
      <c r="M333"/>
    </row>
    <row r="334" spans="1:13" x14ac:dyDescent="0.25">
      <c r="A334" s="5" t="s">
        <v>408</v>
      </c>
      <c r="B334" s="5" t="s">
        <v>157</v>
      </c>
      <c r="C334" s="5" t="s">
        <v>621</v>
      </c>
      <c r="D334" s="5" t="s">
        <v>442</v>
      </c>
      <c r="E334" s="184">
        <f t="shared" ca="1" si="4"/>
        <v>18528</v>
      </c>
      <c r="F334" s="5">
        <v>60</v>
      </c>
      <c r="G334" s="50">
        <v>21432</v>
      </c>
      <c r="H334" s="5">
        <v>350943</v>
      </c>
      <c r="I334" s="50">
        <v>30646</v>
      </c>
      <c r="J334" s="5" t="s">
        <v>421</v>
      </c>
      <c r="M334"/>
    </row>
    <row r="335" spans="1:13" x14ac:dyDescent="0.25">
      <c r="A335" s="5" t="s">
        <v>413</v>
      </c>
      <c r="B335" s="5" t="s">
        <v>461</v>
      </c>
      <c r="C335" s="5" t="s">
        <v>441</v>
      </c>
      <c r="D335" s="5" t="s">
        <v>442</v>
      </c>
      <c r="E335" s="184">
        <f t="shared" ca="1" si="4"/>
        <v>18780</v>
      </c>
      <c r="F335" s="5">
        <v>60</v>
      </c>
      <c r="G335" s="50">
        <v>21369</v>
      </c>
      <c r="H335" s="5">
        <v>351272</v>
      </c>
      <c r="I335" s="50">
        <v>30660</v>
      </c>
      <c r="J335" s="5" t="s">
        <v>421</v>
      </c>
      <c r="M335"/>
    </row>
    <row r="336" spans="1:13" x14ac:dyDescent="0.25">
      <c r="A336" s="5" t="s">
        <v>413</v>
      </c>
      <c r="B336" s="5" t="s">
        <v>155</v>
      </c>
      <c r="C336" s="5" t="s">
        <v>441</v>
      </c>
      <c r="D336" s="5" t="s">
        <v>457</v>
      </c>
      <c r="E336" s="184">
        <f t="shared" ca="1" si="4"/>
        <v>29316</v>
      </c>
      <c r="F336" s="5">
        <v>58</v>
      </c>
      <c r="G336" s="50">
        <v>22171</v>
      </c>
      <c r="H336" s="5">
        <v>351290</v>
      </c>
      <c r="I336" s="50">
        <v>30604</v>
      </c>
      <c r="J336" s="5" t="s">
        <v>421</v>
      </c>
      <c r="M336"/>
    </row>
    <row r="337" spans="1:13" x14ac:dyDescent="0.25">
      <c r="A337" s="5" t="s">
        <v>413</v>
      </c>
      <c r="B337" s="5" t="s">
        <v>586</v>
      </c>
      <c r="C337" s="5" t="s">
        <v>432</v>
      </c>
      <c r="D337" s="5" t="s">
        <v>416</v>
      </c>
      <c r="E337" s="184">
        <f t="shared" ca="1" si="4"/>
        <v>31020</v>
      </c>
      <c r="F337" s="5">
        <v>57</v>
      </c>
      <c r="G337" s="50">
        <v>22307</v>
      </c>
      <c r="H337" s="5">
        <v>351261</v>
      </c>
      <c r="I337" s="50">
        <v>30341</v>
      </c>
      <c r="J337" s="5" t="s">
        <v>421</v>
      </c>
      <c r="M337"/>
    </row>
    <row r="338" spans="1:13" x14ac:dyDescent="0.25">
      <c r="A338" s="5" t="s">
        <v>408</v>
      </c>
      <c r="B338" s="5" t="s">
        <v>570</v>
      </c>
      <c r="C338" s="5" t="s">
        <v>453</v>
      </c>
      <c r="D338" s="5" t="s">
        <v>425</v>
      </c>
      <c r="E338" s="184">
        <f t="shared" ref="E338:E401" ca="1" si="5">RANDBETWEEN(1500,2600)*12</f>
        <v>25116</v>
      </c>
      <c r="F338" s="5">
        <v>56</v>
      </c>
      <c r="G338" s="50">
        <v>22651</v>
      </c>
      <c r="H338" s="5">
        <v>350973</v>
      </c>
      <c r="I338" s="50">
        <v>30456</v>
      </c>
      <c r="J338" s="5" t="s">
        <v>421</v>
      </c>
      <c r="M338"/>
    </row>
    <row r="339" spans="1:13" x14ac:dyDescent="0.25">
      <c r="A339" s="5" t="s">
        <v>408</v>
      </c>
      <c r="B339" s="5" t="s">
        <v>469</v>
      </c>
      <c r="C339" s="5" t="s">
        <v>725</v>
      </c>
      <c r="D339" s="5" t="s">
        <v>726</v>
      </c>
      <c r="E339" s="184">
        <f t="shared" ca="1" si="5"/>
        <v>27672</v>
      </c>
      <c r="F339" s="5">
        <v>61</v>
      </c>
      <c r="G339" s="50">
        <v>20887</v>
      </c>
      <c r="H339" s="5">
        <v>350560</v>
      </c>
      <c r="I339" s="50">
        <v>30571</v>
      </c>
      <c r="J339" s="5" t="s">
        <v>421</v>
      </c>
      <c r="M339"/>
    </row>
    <row r="340" spans="1:13" x14ac:dyDescent="0.25">
      <c r="A340" s="5" t="s">
        <v>408</v>
      </c>
      <c r="B340" s="5" t="s">
        <v>434</v>
      </c>
      <c r="C340" s="5" t="s">
        <v>185</v>
      </c>
      <c r="D340" s="5" t="s">
        <v>727</v>
      </c>
      <c r="E340" s="184">
        <f t="shared" ca="1" si="5"/>
        <v>26532</v>
      </c>
      <c r="F340" s="5">
        <v>58</v>
      </c>
      <c r="G340" s="50">
        <v>22011</v>
      </c>
      <c r="H340" s="5">
        <v>350664</v>
      </c>
      <c r="I340" s="50">
        <v>30409</v>
      </c>
      <c r="J340" s="5" t="s">
        <v>421</v>
      </c>
      <c r="M340"/>
    </row>
    <row r="341" spans="1:13" x14ac:dyDescent="0.25">
      <c r="A341" s="5" t="s">
        <v>408</v>
      </c>
      <c r="B341" s="5" t="s">
        <v>602</v>
      </c>
      <c r="C341" s="5" t="s">
        <v>715</v>
      </c>
      <c r="D341" s="5" t="s">
        <v>422</v>
      </c>
      <c r="E341" s="184">
        <f t="shared" ca="1" si="5"/>
        <v>31044</v>
      </c>
      <c r="F341" s="5">
        <v>58</v>
      </c>
      <c r="G341" s="50">
        <v>22140</v>
      </c>
      <c r="H341" s="5">
        <v>350919</v>
      </c>
      <c r="I341" s="50">
        <v>30363</v>
      </c>
      <c r="J341" s="5" t="s">
        <v>466</v>
      </c>
      <c r="M341"/>
    </row>
    <row r="342" spans="1:13" x14ac:dyDescent="0.25">
      <c r="A342" s="5" t="s">
        <v>413</v>
      </c>
      <c r="B342" s="5" t="s">
        <v>681</v>
      </c>
      <c r="C342" s="5" t="s">
        <v>728</v>
      </c>
      <c r="D342" s="5" t="s">
        <v>416</v>
      </c>
      <c r="E342" s="184">
        <f t="shared" ca="1" si="5"/>
        <v>24792</v>
      </c>
      <c r="F342" s="5">
        <v>57</v>
      </c>
      <c r="G342" s="50">
        <v>22230</v>
      </c>
      <c r="H342" s="5">
        <v>351086</v>
      </c>
      <c r="I342" s="50">
        <v>30404</v>
      </c>
      <c r="J342" s="5" t="s">
        <v>466</v>
      </c>
      <c r="M342"/>
    </row>
    <row r="343" spans="1:13" x14ac:dyDescent="0.25">
      <c r="A343" s="5" t="s">
        <v>413</v>
      </c>
      <c r="B343" s="5" t="s">
        <v>437</v>
      </c>
      <c r="C343" s="5" t="s">
        <v>167</v>
      </c>
      <c r="D343" s="5" t="s">
        <v>416</v>
      </c>
      <c r="E343" s="184">
        <f t="shared" ca="1" si="5"/>
        <v>19452</v>
      </c>
      <c r="F343" s="5">
        <v>56</v>
      </c>
      <c r="G343" s="50">
        <v>22908</v>
      </c>
      <c r="H343" s="5">
        <v>351292</v>
      </c>
      <c r="I343" s="50">
        <v>30540</v>
      </c>
      <c r="J343" s="5" t="s">
        <v>466</v>
      </c>
      <c r="M343"/>
    </row>
    <row r="344" spans="1:13" x14ac:dyDescent="0.25">
      <c r="A344" s="5" t="s">
        <v>408</v>
      </c>
      <c r="B344" s="5" t="s">
        <v>705</v>
      </c>
      <c r="C344" s="5" t="s">
        <v>676</v>
      </c>
      <c r="D344" s="5" t="s">
        <v>445</v>
      </c>
      <c r="E344" s="184">
        <f t="shared" ca="1" si="5"/>
        <v>28308</v>
      </c>
      <c r="F344" s="5">
        <v>57</v>
      </c>
      <c r="G344" s="50">
        <v>22536</v>
      </c>
      <c r="H344" s="5">
        <v>351002</v>
      </c>
      <c r="I344" s="50">
        <v>30470</v>
      </c>
      <c r="J344" s="5" t="s">
        <v>466</v>
      </c>
      <c r="M344"/>
    </row>
    <row r="345" spans="1:13" x14ac:dyDescent="0.25">
      <c r="A345" s="5" t="s">
        <v>408</v>
      </c>
      <c r="B345" s="5" t="s">
        <v>713</v>
      </c>
      <c r="C345" s="5" t="s">
        <v>729</v>
      </c>
      <c r="D345" s="5" t="s">
        <v>442</v>
      </c>
      <c r="E345" s="184">
        <f t="shared" ca="1" si="5"/>
        <v>28548</v>
      </c>
      <c r="F345" s="5">
        <v>56</v>
      </c>
      <c r="G345" s="50">
        <v>22672</v>
      </c>
      <c r="H345" s="5">
        <v>350209</v>
      </c>
      <c r="I345" s="50">
        <v>30401</v>
      </c>
      <c r="J345" s="5" t="s">
        <v>466</v>
      </c>
      <c r="M345"/>
    </row>
    <row r="346" spans="1:13" x14ac:dyDescent="0.25">
      <c r="A346" s="5" t="s">
        <v>408</v>
      </c>
      <c r="B346" s="5" t="s">
        <v>448</v>
      </c>
      <c r="C346" s="5" t="s">
        <v>599</v>
      </c>
      <c r="D346" s="5" t="s">
        <v>470</v>
      </c>
      <c r="E346" s="184">
        <f t="shared" ca="1" si="5"/>
        <v>24648</v>
      </c>
      <c r="F346" s="5">
        <v>55</v>
      </c>
      <c r="G346" s="50">
        <v>23245</v>
      </c>
      <c r="H346" s="5">
        <v>350489</v>
      </c>
      <c r="I346" s="50">
        <v>30342</v>
      </c>
      <c r="J346" s="5" t="s">
        <v>466</v>
      </c>
      <c r="M346"/>
    </row>
    <row r="347" spans="1:13" x14ac:dyDescent="0.25">
      <c r="A347" s="5" t="s">
        <v>408</v>
      </c>
      <c r="B347" s="5" t="s">
        <v>602</v>
      </c>
      <c r="C347" s="5" t="s">
        <v>444</v>
      </c>
      <c r="D347" s="5" t="s">
        <v>425</v>
      </c>
      <c r="E347" s="184">
        <f t="shared" ca="1" si="5"/>
        <v>21684</v>
      </c>
      <c r="F347" s="5">
        <v>54</v>
      </c>
      <c r="G347" s="50">
        <v>23341</v>
      </c>
      <c r="H347" s="5">
        <v>350676</v>
      </c>
      <c r="I347" s="50">
        <v>30596</v>
      </c>
      <c r="J347" s="5" t="s">
        <v>466</v>
      </c>
      <c r="M347"/>
    </row>
    <row r="348" spans="1:13" x14ac:dyDescent="0.25">
      <c r="A348" s="5" t="s">
        <v>408</v>
      </c>
      <c r="B348" s="5" t="s">
        <v>602</v>
      </c>
      <c r="C348" s="5" t="s">
        <v>152</v>
      </c>
      <c r="D348" s="5" t="s">
        <v>460</v>
      </c>
      <c r="E348" s="184">
        <f t="shared" ca="1" si="5"/>
        <v>28224</v>
      </c>
      <c r="F348" s="5">
        <v>60</v>
      </c>
      <c r="G348" s="50">
        <v>21358</v>
      </c>
      <c r="H348" s="5">
        <v>560464</v>
      </c>
      <c r="I348" s="50">
        <v>30658</v>
      </c>
      <c r="J348" s="5" t="s">
        <v>466</v>
      </c>
      <c r="M348"/>
    </row>
    <row r="349" spans="1:13" x14ac:dyDescent="0.25">
      <c r="A349" s="5" t="s">
        <v>413</v>
      </c>
      <c r="B349" s="5" t="s">
        <v>730</v>
      </c>
      <c r="C349" s="5" t="s">
        <v>415</v>
      </c>
      <c r="D349" s="5" t="s">
        <v>460</v>
      </c>
      <c r="E349" s="184">
        <f t="shared" ca="1" si="5"/>
        <v>23412</v>
      </c>
      <c r="F349" s="5">
        <v>59</v>
      </c>
      <c r="G349" s="50">
        <v>21682</v>
      </c>
      <c r="H349" s="5">
        <v>560444</v>
      </c>
      <c r="I349" s="50">
        <v>30630</v>
      </c>
      <c r="J349" s="5" t="s">
        <v>466</v>
      </c>
      <c r="M349"/>
    </row>
    <row r="350" spans="1:13" x14ac:dyDescent="0.25">
      <c r="A350" s="5" t="s">
        <v>408</v>
      </c>
      <c r="B350" s="5" t="s">
        <v>464</v>
      </c>
      <c r="C350" s="5" t="s">
        <v>453</v>
      </c>
      <c r="D350" s="5" t="s">
        <v>636</v>
      </c>
      <c r="E350" s="184">
        <f t="shared" ca="1" si="5"/>
        <v>26580</v>
      </c>
      <c r="F350" s="5">
        <v>56</v>
      </c>
      <c r="G350" s="50">
        <v>22908</v>
      </c>
      <c r="H350" s="5">
        <v>350653</v>
      </c>
      <c r="I350" s="50">
        <v>30540</v>
      </c>
      <c r="J350" s="5" t="s">
        <v>412</v>
      </c>
      <c r="M350"/>
    </row>
    <row r="351" spans="1:13" x14ac:dyDescent="0.25">
      <c r="A351" s="5" t="s">
        <v>413</v>
      </c>
      <c r="B351" s="5" t="s">
        <v>437</v>
      </c>
      <c r="C351" s="5" t="s">
        <v>491</v>
      </c>
      <c r="D351" s="5" t="s">
        <v>457</v>
      </c>
      <c r="E351" s="184">
        <f t="shared" ca="1" si="5"/>
        <v>21072</v>
      </c>
      <c r="F351" s="5">
        <v>56</v>
      </c>
      <c r="G351" s="50">
        <v>22899</v>
      </c>
      <c r="H351" s="5">
        <v>350150</v>
      </c>
      <c r="I351" s="50">
        <v>30465</v>
      </c>
      <c r="J351" s="5" t="s">
        <v>412</v>
      </c>
      <c r="M351"/>
    </row>
    <row r="352" spans="1:13" x14ac:dyDescent="0.25">
      <c r="A352" s="5" t="s">
        <v>408</v>
      </c>
      <c r="B352" s="5" t="s">
        <v>414</v>
      </c>
      <c r="C352" s="5" t="s">
        <v>676</v>
      </c>
      <c r="D352" s="5" t="s">
        <v>548</v>
      </c>
      <c r="E352" s="184">
        <f t="shared" ca="1" si="5"/>
        <v>22188</v>
      </c>
      <c r="F352" s="5">
        <v>55</v>
      </c>
      <c r="G352" s="50">
        <v>23179</v>
      </c>
      <c r="H352" s="5">
        <v>350453</v>
      </c>
      <c r="I352" s="50">
        <v>30645</v>
      </c>
      <c r="J352" s="5" t="s">
        <v>412</v>
      </c>
      <c r="M352"/>
    </row>
    <row r="353" spans="1:13" x14ac:dyDescent="0.25">
      <c r="A353" s="5" t="s">
        <v>408</v>
      </c>
      <c r="B353" s="5" t="s">
        <v>434</v>
      </c>
      <c r="C353" s="5" t="s">
        <v>157</v>
      </c>
      <c r="D353" s="5" t="s">
        <v>416</v>
      </c>
      <c r="E353" s="184">
        <f t="shared" ca="1" si="5"/>
        <v>21456</v>
      </c>
      <c r="F353" s="5">
        <v>60</v>
      </c>
      <c r="G353" s="50">
        <v>21135</v>
      </c>
      <c r="H353" s="5">
        <v>560470</v>
      </c>
      <c r="I353" s="50">
        <v>30658</v>
      </c>
      <c r="J353" s="5" t="s">
        <v>412</v>
      </c>
      <c r="M353"/>
    </row>
    <row r="354" spans="1:13" x14ac:dyDescent="0.25">
      <c r="A354" s="5" t="s">
        <v>413</v>
      </c>
      <c r="B354" s="5" t="s">
        <v>431</v>
      </c>
      <c r="C354" s="5" t="s">
        <v>532</v>
      </c>
      <c r="D354" s="5" t="s">
        <v>428</v>
      </c>
      <c r="E354" s="184">
        <f t="shared" ca="1" si="5"/>
        <v>26484</v>
      </c>
      <c r="F354" s="5">
        <v>60</v>
      </c>
      <c r="G354" s="50">
        <v>21278</v>
      </c>
      <c r="H354" s="5">
        <v>560471</v>
      </c>
      <c r="I354" s="50">
        <v>30581</v>
      </c>
      <c r="J354" s="5" t="s">
        <v>412</v>
      </c>
      <c r="M354"/>
    </row>
    <row r="355" spans="1:13" x14ac:dyDescent="0.25">
      <c r="A355" s="5" t="s">
        <v>413</v>
      </c>
      <c r="B355" s="5" t="s">
        <v>544</v>
      </c>
      <c r="C355" s="5" t="s">
        <v>489</v>
      </c>
      <c r="D355" s="5" t="s">
        <v>439</v>
      </c>
      <c r="E355" s="184">
        <f t="shared" ca="1" si="5"/>
        <v>28908</v>
      </c>
      <c r="F355" s="5">
        <v>57</v>
      </c>
      <c r="G355" s="50">
        <v>22200</v>
      </c>
      <c r="H355" s="5">
        <v>351150</v>
      </c>
      <c r="I355" s="50">
        <v>30357</v>
      </c>
      <c r="J355" s="5" t="s">
        <v>412</v>
      </c>
      <c r="M355"/>
    </row>
    <row r="356" spans="1:13" x14ac:dyDescent="0.25">
      <c r="A356" s="5" t="s">
        <v>408</v>
      </c>
      <c r="B356" s="5" t="s">
        <v>652</v>
      </c>
      <c r="C356" s="5" t="s">
        <v>542</v>
      </c>
      <c r="D356" s="5" t="s">
        <v>731</v>
      </c>
      <c r="E356" s="184">
        <f t="shared" ca="1" si="5"/>
        <v>28488</v>
      </c>
      <c r="F356" s="5">
        <v>59</v>
      </c>
      <c r="G356" s="50">
        <v>21477</v>
      </c>
      <c r="H356" s="5">
        <v>351302</v>
      </c>
      <c r="I356" s="50">
        <v>30409</v>
      </c>
      <c r="J356" s="5" t="s">
        <v>412</v>
      </c>
      <c r="M356"/>
    </row>
    <row r="357" spans="1:13" x14ac:dyDescent="0.25">
      <c r="A357" s="5" t="s">
        <v>408</v>
      </c>
      <c r="B357" s="5" t="s">
        <v>704</v>
      </c>
      <c r="C357" s="5" t="s">
        <v>535</v>
      </c>
      <c r="D357" s="5" t="s">
        <v>425</v>
      </c>
      <c r="E357" s="184">
        <f t="shared" ca="1" si="5"/>
        <v>20064</v>
      </c>
      <c r="F357" s="5">
        <v>56</v>
      </c>
      <c r="G357" s="50">
        <v>22595</v>
      </c>
      <c r="H357" s="5">
        <v>351183</v>
      </c>
      <c r="I357" s="50">
        <v>30453</v>
      </c>
      <c r="J357" s="5" t="s">
        <v>412</v>
      </c>
      <c r="M357"/>
    </row>
    <row r="358" spans="1:13" x14ac:dyDescent="0.25">
      <c r="A358" s="5" t="s">
        <v>408</v>
      </c>
      <c r="B358" s="5" t="s">
        <v>450</v>
      </c>
      <c r="C358" s="5" t="s">
        <v>599</v>
      </c>
      <c r="D358" s="5" t="s">
        <v>460</v>
      </c>
      <c r="E358" s="184">
        <f t="shared" ca="1" si="5"/>
        <v>22356</v>
      </c>
      <c r="F358" s="5">
        <v>57</v>
      </c>
      <c r="G358" s="50">
        <v>22322</v>
      </c>
      <c r="H358" s="5">
        <v>351186</v>
      </c>
      <c r="I358" s="50">
        <v>30470</v>
      </c>
      <c r="J358" s="5" t="s">
        <v>412</v>
      </c>
      <c r="M358"/>
    </row>
    <row r="359" spans="1:13" x14ac:dyDescent="0.25">
      <c r="A359" s="5" t="s">
        <v>408</v>
      </c>
      <c r="B359" s="5" t="s">
        <v>602</v>
      </c>
      <c r="C359" s="5" t="s">
        <v>535</v>
      </c>
      <c r="D359" s="5" t="s">
        <v>416</v>
      </c>
      <c r="E359" s="184">
        <f t="shared" ca="1" si="5"/>
        <v>27984</v>
      </c>
      <c r="F359" s="5">
        <v>56</v>
      </c>
      <c r="G359" s="50">
        <v>22870</v>
      </c>
      <c r="H359" s="5">
        <v>560469</v>
      </c>
      <c r="I359" s="50">
        <v>30441</v>
      </c>
      <c r="J359" s="5" t="s">
        <v>412</v>
      </c>
      <c r="M359"/>
    </row>
    <row r="360" spans="1:13" x14ac:dyDescent="0.25">
      <c r="A360" s="5" t="s">
        <v>413</v>
      </c>
      <c r="B360" s="5" t="s">
        <v>499</v>
      </c>
      <c r="C360" s="5" t="s">
        <v>515</v>
      </c>
      <c r="D360" s="5" t="s">
        <v>422</v>
      </c>
      <c r="E360" s="184">
        <f t="shared" ca="1" si="5"/>
        <v>20064</v>
      </c>
      <c r="F360" s="5">
        <v>55</v>
      </c>
      <c r="G360" s="50">
        <v>23052</v>
      </c>
      <c r="H360" s="5">
        <v>350301</v>
      </c>
      <c r="I360" s="50">
        <v>30660</v>
      </c>
      <c r="J360" s="5" t="s">
        <v>412</v>
      </c>
      <c r="M360"/>
    </row>
    <row r="361" spans="1:13" x14ac:dyDescent="0.25">
      <c r="A361" s="5" t="s">
        <v>408</v>
      </c>
      <c r="B361" s="5" t="s">
        <v>634</v>
      </c>
      <c r="C361" s="5" t="s">
        <v>451</v>
      </c>
      <c r="D361" s="5" t="s">
        <v>732</v>
      </c>
      <c r="E361" s="184">
        <f t="shared" ca="1" si="5"/>
        <v>30792</v>
      </c>
      <c r="F361" s="5">
        <v>63</v>
      </c>
      <c r="G361" s="50">
        <v>20274</v>
      </c>
      <c r="H361" s="5">
        <v>560478</v>
      </c>
      <c r="I361" s="50">
        <v>30324</v>
      </c>
      <c r="J361" s="5" t="s">
        <v>417</v>
      </c>
      <c r="M361"/>
    </row>
    <row r="362" spans="1:13" x14ac:dyDescent="0.25">
      <c r="A362" s="5" t="s">
        <v>408</v>
      </c>
      <c r="B362" s="5" t="s">
        <v>492</v>
      </c>
      <c r="C362" s="5" t="s">
        <v>533</v>
      </c>
      <c r="D362" s="5" t="s">
        <v>445</v>
      </c>
      <c r="E362" s="184">
        <f t="shared" ca="1" si="5"/>
        <v>28392</v>
      </c>
      <c r="F362" s="5">
        <v>61</v>
      </c>
      <c r="G362" s="50">
        <v>20939</v>
      </c>
      <c r="H362" s="5">
        <v>560476</v>
      </c>
      <c r="I362" s="50">
        <v>30458</v>
      </c>
      <c r="J362" s="5" t="s">
        <v>417</v>
      </c>
      <c r="M362"/>
    </row>
    <row r="363" spans="1:13" x14ac:dyDescent="0.25">
      <c r="A363" s="5" t="s">
        <v>413</v>
      </c>
      <c r="B363" s="5" t="s">
        <v>611</v>
      </c>
      <c r="C363" s="5" t="s">
        <v>510</v>
      </c>
      <c r="D363" s="5" t="s">
        <v>416</v>
      </c>
      <c r="E363" s="184">
        <f t="shared" ca="1" si="5"/>
        <v>28248</v>
      </c>
      <c r="F363" s="5">
        <v>60</v>
      </c>
      <c r="G363" s="50">
        <v>21308</v>
      </c>
      <c r="H363" s="5">
        <v>350917</v>
      </c>
      <c r="I363" s="50">
        <v>30479</v>
      </c>
      <c r="J363" s="5" t="s">
        <v>417</v>
      </c>
      <c r="M363"/>
    </row>
    <row r="364" spans="1:13" x14ac:dyDescent="0.25">
      <c r="A364" s="5" t="s">
        <v>408</v>
      </c>
      <c r="B364" s="5" t="s">
        <v>553</v>
      </c>
      <c r="C364" s="5" t="s">
        <v>679</v>
      </c>
      <c r="D364" s="5" t="s">
        <v>482</v>
      </c>
      <c r="E364" s="184">
        <f t="shared" ca="1" si="5"/>
        <v>24996</v>
      </c>
      <c r="F364" s="5">
        <v>58</v>
      </c>
      <c r="G364" s="50">
        <v>21866</v>
      </c>
      <c r="H364" s="5">
        <v>560472</v>
      </c>
      <c r="I364" s="50">
        <v>30439</v>
      </c>
      <c r="J364" s="5" t="s">
        <v>417</v>
      </c>
      <c r="M364"/>
    </row>
    <row r="365" spans="1:13" x14ac:dyDescent="0.25">
      <c r="A365" s="5" t="s">
        <v>408</v>
      </c>
      <c r="B365" s="5" t="s">
        <v>623</v>
      </c>
      <c r="C365" s="5" t="s">
        <v>532</v>
      </c>
      <c r="D365" s="5" t="s">
        <v>416</v>
      </c>
      <c r="E365" s="184">
        <f t="shared" ca="1" si="5"/>
        <v>31128</v>
      </c>
      <c r="F365" s="5">
        <v>59</v>
      </c>
      <c r="G365" s="50">
        <v>21591</v>
      </c>
      <c r="H365" s="5">
        <v>560477</v>
      </c>
      <c r="I365" s="50">
        <v>30675</v>
      </c>
      <c r="J365" s="5" t="s">
        <v>417</v>
      </c>
      <c r="M365"/>
    </row>
    <row r="366" spans="1:13" x14ac:dyDescent="0.25">
      <c r="A366" s="5" t="s">
        <v>413</v>
      </c>
      <c r="B366" s="5" t="s">
        <v>511</v>
      </c>
      <c r="C366" s="5" t="s">
        <v>571</v>
      </c>
      <c r="D366" s="5" t="s">
        <v>473</v>
      </c>
      <c r="E366" s="184">
        <f t="shared" ca="1" si="5"/>
        <v>30696</v>
      </c>
      <c r="F366" s="5">
        <v>58</v>
      </c>
      <c r="G366" s="50">
        <v>21967</v>
      </c>
      <c r="H366" s="5">
        <v>351367</v>
      </c>
      <c r="I366" s="50">
        <v>30509</v>
      </c>
      <c r="J366" s="5" t="s">
        <v>417</v>
      </c>
      <c r="M366"/>
    </row>
    <row r="367" spans="1:13" x14ac:dyDescent="0.25">
      <c r="A367" s="5" t="s">
        <v>413</v>
      </c>
      <c r="B367" s="5" t="s">
        <v>488</v>
      </c>
      <c r="C367" s="5" t="s">
        <v>606</v>
      </c>
      <c r="D367" s="5" t="s">
        <v>416</v>
      </c>
      <c r="E367" s="184">
        <f t="shared" ca="1" si="5"/>
        <v>23208</v>
      </c>
      <c r="F367" s="5">
        <v>57</v>
      </c>
      <c r="G367" s="50">
        <v>22361</v>
      </c>
      <c r="H367" s="5">
        <v>351369</v>
      </c>
      <c r="I367" s="50">
        <v>30378</v>
      </c>
      <c r="J367" s="5" t="s">
        <v>417</v>
      </c>
      <c r="M367"/>
    </row>
    <row r="368" spans="1:13" x14ac:dyDescent="0.25">
      <c r="A368" s="5" t="s">
        <v>408</v>
      </c>
      <c r="B368" s="5" t="s">
        <v>503</v>
      </c>
      <c r="C368" s="5" t="s">
        <v>547</v>
      </c>
      <c r="D368" s="5" t="s">
        <v>733</v>
      </c>
      <c r="E368" s="184">
        <f t="shared" ca="1" si="5"/>
        <v>18576</v>
      </c>
      <c r="F368" s="5">
        <v>56</v>
      </c>
      <c r="G368" s="50">
        <v>22893</v>
      </c>
      <c r="H368" s="5">
        <v>351366</v>
      </c>
      <c r="I368" s="50">
        <v>30600</v>
      </c>
      <c r="J368" s="5" t="s">
        <v>417</v>
      </c>
      <c r="M368"/>
    </row>
    <row r="369" spans="1:13" x14ac:dyDescent="0.25">
      <c r="A369" s="5" t="s">
        <v>413</v>
      </c>
      <c r="B369" s="5" t="s">
        <v>730</v>
      </c>
      <c r="C369" s="5" t="s">
        <v>489</v>
      </c>
      <c r="D369" s="5" t="s">
        <v>734</v>
      </c>
      <c r="E369" s="184">
        <f t="shared" ca="1" si="5"/>
        <v>18432</v>
      </c>
      <c r="F369" s="5">
        <v>56</v>
      </c>
      <c r="G369" s="50">
        <v>22830</v>
      </c>
      <c r="H369" s="5">
        <v>560475</v>
      </c>
      <c r="I369" s="50">
        <v>30514</v>
      </c>
      <c r="J369" s="5" t="s">
        <v>417</v>
      </c>
      <c r="M369"/>
    </row>
    <row r="370" spans="1:13" x14ac:dyDescent="0.25">
      <c r="A370" s="5" t="s">
        <v>408</v>
      </c>
      <c r="B370" s="5" t="s">
        <v>446</v>
      </c>
      <c r="C370" s="5" t="s">
        <v>735</v>
      </c>
      <c r="D370" s="5" t="s">
        <v>736</v>
      </c>
      <c r="E370" s="184">
        <f t="shared" ca="1" si="5"/>
        <v>30060</v>
      </c>
      <c r="F370" s="5">
        <v>57</v>
      </c>
      <c r="G370" s="50">
        <v>22333</v>
      </c>
      <c r="H370" s="5">
        <v>560484</v>
      </c>
      <c r="I370" s="50">
        <v>30581</v>
      </c>
      <c r="J370" s="5" t="s">
        <v>417</v>
      </c>
      <c r="M370"/>
    </row>
    <row r="371" spans="1:13" x14ac:dyDescent="0.25">
      <c r="A371" s="5" t="s">
        <v>413</v>
      </c>
      <c r="B371" s="5" t="s">
        <v>528</v>
      </c>
      <c r="C371" s="5" t="s">
        <v>737</v>
      </c>
      <c r="D371" s="5" t="s">
        <v>416</v>
      </c>
      <c r="E371" s="184">
        <f t="shared" ca="1" si="5"/>
        <v>18600</v>
      </c>
      <c r="F371" s="5">
        <v>59</v>
      </c>
      <c r="G371" s="50">
        <v>21477</v>
      </c>
      <c r="H371" s="5">
        <v>350910</v>
      </c>
      <c r="I371" s="50">
        <v>30409</v>
      </c>
      <c r="J371" s="5" t="s">
        <v>417</v>
      </c>
      <c r="M371"/>
    </row>
    <row r="372" spans="1:13" x14ac:dyDescent="0.25">
      <c r="A372" s="5" t="s">
        <v>408</v>
      </c>
      <c r="B372" s="5" t="s">
        <v>500</v>
      </c>
      <c r="C372" s="5" t="s">
        <v>535</v>
      </c>
      <c r="D372" s="5" t="s">
        <v>416</v>
      </c>
      <c r="E372" s="184">
        <f t="shared" ca="1" si="5"/>
        <v>29112</v>
      </c>
      <c r="F372" s="5">
        <v>59</v>
      </c>
      <c r="G372" s="50">
        <v>21781</v>
      </c>
      <c r="H372" s="5">
        <v>560486</v>
      </c>
      <c r="I372" s="50">
        <v>30676</v>
      </c>
      <c r="J372" s="5" t="s">
        <v>417</v>
      </c>
      <c r="M372"/>
    </row>
    <row r="373" spans="1:13" x14ac:dyDescent="0.25">
      <c r="A373" s="5" t="s">
        <v>413</v>
      </c>
      <c r="B373" s="5" t="s">
        <v>648</v>
      </c>
      <c r="C373" s="5" t="s">
        <v>691</v>
      </c>
      <c r="D373" s="5" t="s">
        <v>416</v>
      </c>
      <c r="E373" s="184">
        <f t="shared" ca="1" si="5"/>
        <v>18552</v>
      </c>
      <c r="F373" s="5">
        <v>57</v>
      </c>
      <c r="G373" s="50">
        <v>22201</v>
      </c>
      <c r="H373" s="5">
        <v>351110</v>
      </c>
      <c r="I373" s="50">
        <v>30631</v>
      </c>
      <c r="J373" s="5" t="s">
        <v>417</v>
      </c>
      <c r="M373"/>
    </row>
    <row r="374" spans="1:13" x14ac:dyDescent="0.25">
      <c r="A374" s="5" t="s">
        <v>408</v>
      </c>
      <c r="B374" s="5" t="s">
        <v>547</v>
      </c>
      <c r="C374" s="5" t="s">
        <v>527</v>
      </c>
      <c r="D374" s="5" t="s">
        <v>738</v>
      </c>
      <c r="E374" s="184">
        <f t="shared" ca="1" si="5"/>
        <v>25620</v>
      </c>
      <c r="F374" s="5">
        <v>59</v>
      </c>
      <c r="G374" s="50">
        <v>21470</v>
      </c>
      <c r="H374" s="5">
        <v>560487</v>
      </c>
      <c r="I374" s="50">
        <v>30646</v>
      </c>
      <c r="J374" s="5" t="s">
        <v>417</v>
      </c>
      <c r="M374"/>
    </row>
    <row r="375" spans="1:13" x14ac:dyDescent="0.25">
      <c r="A375" s="5" t="s">
        <v>408</v>
      </c>
      <c r="B375" s="5" t="s">
        <v>155</v>
      </c>
      <c r="C375" s="5" t="s">
        <v>459</v>
      </c>
      <c r="D375" s="5" t="s">
        <v>505</v>
      </c>
      <c r="E375" s="184">
        <f t="shared" ca="1" si="5"/>
        <v>26880</v>
      </c>
      <c r="F375" s="5">
        <v>63</v>
      </c>
      <c r="G375" s="50">
        <v>20038</v>
      </c>
      <c r="H375" s="5">
        <v>560491</v>
      </c>
      <c r="I375" s="50">
        <v>30770</v>
      </c>
      <c r="J375" s="5" t="s">
        <v>417</v>
      </c>
      <c r="M375"/>
    </row>
    <row r="376" spans="1:13" x14ac:dyDescent="0.25">
      <c r="A376" s="5" t="s">
        <v>413</v>
      </c>
      <c r="B376" s="5" t="s">
        <v>719</v>
      </c>
      <c r="C376" s="5" t="s">
        <v>739</v>
      </c>
      <c r="D376" s="5" t="s">
        <v>439</v>
      </c>
      <c r="E376" s="184">
        <f t="shared" ca="1" si="5"/>
        <v>20844</v>
      </c>
      <c r="F376" s="5">
        <v>60</v>
      </c>
      <c r="G376" s="50">
        <v>21134</v>
      </c>
      <c r="H376" s="5">
        <v>560460</v>
      </c>
      <c r="I376" s="50">
        <v>30901</v>
      </c>
      <c r="J376" s="5" t="s">
        <v>417</v>
      </c>
      <c r="M376"/>
    </row>
    <row r="377" spans="1:13" x14ac:dyDescent="0.25">
      <c r="A377" s="5" t="s">
        <v>413</v>
      </c>
      <c r="B377" s="5" t="s">
        <v>652</v>
      </c>
      <c r="C377" s="5" t="s">
        <v>441</v>
      </c>
      <c r="D377" s="5" t="s">
        <v>740</v>
      </c>
      <c r="E377" s="184">
        <f t="shared" ca="1" si="5"/>
        <v>23784</v>
      </c>
      <c r="F377" s="5">
        <v>60</v>
      </c>
      <c r="G377" s="50">
        <v>21224</v>
      </c>
      <c r="H377" s="5">
        <v>560569</v>
      </c>
      <c r="I377" s="50">
        <v>30937</v>
      </c>
      <c r="J377" s="5" t="s">
        <v>421</v>
      </c>
      <c r="M377"/>
    </row>
    <row r="378" spans="1:13" x14ac:dyDescent="0.25">
      <c r="A378" s="5" t="s">
        <v>408</v>
      </c>
      <c r="B378" s="5" t="s">
        <v>452</v>
      </c>
      <c r="C378" s="5" t="s">
        <v>550</v>
      </c>
      <c r="D378" s="5" t="s">
        <v>619</v>
      </c>
      <c r="E378" s="184">
        <f t="shared" ca="1" si="5"/>
        <v>21888</v>
      </c>
      <c r="F378" s="5">
        <v>57</v>
      </c>
      <c r="G378" s="50">
        <v>22260</v>
      </c>
      <c r="H378" s="5">
        <v>560490</v>
      </c>
      <c r="I378" s="50">
        <v>30866</v>
      </c>
      <c r="J378" s="5" t="s">
        <v>421</v>
      </c>
      <c r="M378"/>
    </row>
    <row r="379" spans="1:13" x14ac:dyDescent="0.25">
      <c r="A379" s="5" t="s">
        <v>413</v>
      </c>
      <c r="B379" s="5" t="s">
        <v>631</v>
      </c>
      <c r="C379" s="5" t="s">
        <v>453</v>
      </c>
      <c r="D379" s="5" t="s">
        <v>416</v>
      </c>
      <c r="E379" s="184">
        <f t="shared" ca="1" si="5"/>
        <v>21312</v>
      </c>
      <c r="F379" s="5">
        <v>56</v>
      </c>
      <c r="G379" s="50">
        <v>22641</v>
      </c>
      <c r="H379" s="5">
        <v>560489</v>
      </c>
      <c r="I379" s="50">
        <v>30762</v>
      </c>
      <c r="J379" s="5" t="s">
        <v>421</v>
      </c>
      <c r="M379"/>
    </row>
    <row r="380" spans="1:13" x14ac:dyDescent="0.25">
      <c r="A380" s="5" t="s">
        <v>413</v>
      </c>
      <c r="B380" s="5" t="s">
        <v>493</v>
      </c>
      <c r="C380" s="5" t="s">
        <v>513</v>
      </c>
      <c r="D380" s="5" t="s">
        <v>416</v>
      </c>
      <c r="E380" s="184">
        <f t="shared" ca="1" si="5"/>
        <v>30120</v>
      </c>
      <c r="F380" s="5">
        <v>60</v>
      </c>
      <c r="G380" s="50">
        <v>21105</v>
      </c>
      <c r="H380" s="5">
        <v>560494</v>
      </c>
      <c r="I380" s="50">
        <v>30977</v>
      </c>
      <c r="J380" s="5" t="s">
        <v>421</v>
      </c>
      <c r="M380"/>
    </row>
    <row r="381" spans="1:13" x14ac:dyDescent="0.25">
      <c r="A381" s="5" t="s">
        <v>408</v>
      </c>
      <c r="B381" s="5" t="s">
        <v>431</v>
      </c>
      <c r="C381" s="5" t="s">
        <v>453</v>
      </c>
      <c r="D381" s="5" t="s">
        <v>741</v>
      </c>
      <c r="E381" s="184">
        <f t="shared" ca="1" si="5"/>
        <v>22284</v>
      </c>
      <c r="F381" s="5">
        <v>61</v>
      </c>
      <c r="G381" s="50">
        <v>20991</v>
      </c>
      <c r="H381" s="5">
        <v>351357</v>
      </c>
      <c r="I381" s="50">
        <v>30792</v>
      </c>
      <c r="J381" s="5" t="s">
        <v>421</v>
      </c>
      <c r="M381"/>
    </row>
    <row r="382" spans="1:13" x14ac:dyDescent="0.25">
      <c r="A382" s="5" t="s">
        <v>408</v>
      </c>
      <c r="B382" s="5" t="s">
        <v>423</v>
      </c>
      <c r="C382" s="5" t="s">
        <v>459</v>
      </c>
      <c r="D382" s="5" t="s">
        <v>742</v>
      </c>
      <c r="E382" s="184">
        <f t="shared" ca="1" si="5"/>
        <v>24048</v>
      </c>
      <c r="F382" s="5">
        <v>61</v>
      </c>
      <c r="G382" s="50">
        <v>20861</v>
      </c>
      <c r="H382" s="5">
        <v>350258</v>
      </c>
      <c r="I382" s="50">
        <v>30780</v>
      </c>
      <c r="J382" s="5" t="s">
        <v>421</v>
      </c>
      <c r="M382"/>
    </row>
    <row r="383" spans="1:13" x14ac:dyDescent="0.25">
      <c r="A383" s="5" t="s">
        <v>408</v>
      </c>
      <c r="B383" s="5" t="s">
        <v>673</v>
      </c>
      <c r="C383" s="5" t="s">
        <v>550</v>
      </c>
      <c r="D383" s="5" t="s">
        <v>536</v>
      </c>
      <c r="E383" s="184">
        <f t="shared" ca="1" si="5"/>
        <v>21696</v>
      </c>
      <c r="F383" s="5">
        <v>60</v>
      </c>
      <c r="G383" s="50">
        <v>21447</v>
      </c>
      <c r="H383" s="5">
        <v>560501</v>
      </c>
      <c r="I383" s="50">
        <v>30805</v>
      </c>
      <c r="J383" s="5" t="s">
        <v>421</v>
      </c>
      <c r="M383"/>
    </row>
    <row r="384" spans="1:13" x14ac:dyDescent="0.25">
      <c r="A384" s="5" t="s">
        <v>408</v>
      </c>
      <c r="B384" s="5" t="s">
        <v>629</v>
      </c>
      <c r="C384" s="5" t="s">
        <v>621</v>
      </c>
      <c r="D384" s="5" t="s">
        <v>536</v>
      </c>
      <c r="E384" s="184">
        <f t="shared" ca="1" si="5"/>
        <v>18012</v>
      </c>
      <c r="F384" s="5">
        <v>59</v>
      </c>
      <c r="G384" s="50">
        <v>21499</v>
      </c>
      <c r="H384" s="5">
        <v>560500</v>
      </c>
      <c r="I384" s="50">
        <v>30929</v>
      </c>
      <c r="J384" s="5" t="s">
        <v>421</v>
      </c>
      <c r="M384"/>
    </row>
    <row r="385" spans="1:13" x14ac:dyDescent="0.25">
      <c r="A385" s="5" t="s">
        <v>413</v>
      </c>
      <c r="B385" s="5" t="s">
        <v>185</v>
      </c>
      <c r="C385" s="5" t="s">
        <v>558</v>
      </c>
      <c r="D385" s="5" t="s">
        <v>743</v>
      </c>
      <c r="E385" s="184">
        <f t="shared" ca="1" si="5"/>
        <v>24492</v>
      </c>
      <c r="F385" s="5">
        <v>56</v>
      </c>
      <c r="G385" s="50">
        <v>22726</v>
      </c>
      <c r="H385" s="5">
        <v>350385</v>
      </c>
      <c r="I385" s="50">
        <v>30822</v>
      </c>
      <c r="J385" s="5" t="s">
        <v>421</v>
      </c>
      <c r="M385"/>
    </row>
    <row r="386" spans="1:13" x14ac:dyDescent="0.25">
      <c r="A386" s="5" t="s">
        <v>413</v>
      </c>
      <c r="B386" s="5" t="s">
        <v>646</v>
      </c>
      <c r="C386" s="5" t="s">
        <v>580</v>
      </c>
      <c r="D386" s="5" t="s">
        <v>460</v>
      </c>
      <c r="E386" s="184">
        <f t="shared" ca="1" si="5"/>
        <v>22308</v>
      </c>
      <c r="F386" s="5">
        <v>56</v>
      </c>
      <c r="G386" s="50">
        <v>22757</v>
      </c>
      <c r="H386" s="5">
        <v>350055</v>
      </c>
      <c r="I386" s="50">
        <v>30935</v>
      </c>
      <c r="J386" s="5" t="s">
        <v>421</v>
      </c>
      <c r="M386"/>
    </row>
    <row r="387" spans="1:13" x14ac:dyDescent="0.25">
      <c r="A387" s="5" t="s">
        <v>413</v>
      </c>
      <c r="B387" s="5" t="s">
        <v>458</v>
      </c>
      <c r="C387" s="5" t="s">
        <v>744</v>
      </c>
      <c r="D387" s="5" t="s">
        <v>457</v>
      </c>
      <c r="E387" s="184">
        <f t="shared" ca="1" si="5"/>
        <v>29364</v>
      </c>
      <c r="F387" s="5">
        <v>60</v>
      </c>
      <c r="G387" s="50">
        <v>21252</v>
      </c>
      <c r="H387" s="5">
        <v>560505</v>
      </c>
      <c r="I387" s="50">
        <v>30686</v>
      </c>
      <c r="J387" s="5" t="s">
        <v>466</v>
      </c>
      <c r="M387"/>
    </row>
    <row r="388" spans="1:13" x14ac:dyDescent="0.25">
      <c r="A388" s="5" t="s">
        <v>408</v>
      </c>
      <c r="B388" s="5" t="s">
        <v>553</v>
      </c>
      <c r="C388" s="5" t="s">
        <v>532</v>
      </c>
      <c r="D388" s="5" t="s">
        <v>536</v>
      </c>
      <c r="E388" s="184">
        <f t="shared" ca="1" si="5"/>
        <v>21012</v>
      </c>
      <c r="F388" s="5">
        <v>61</v>
      </c>
      <c r="G388" s="50">
        <v>21070</v>
      </c>
      <c r="H388" s="5">
        <v>560506</v>
      </c>
      <c r="I388" s="50">
        <v>30814</v>
      </c>
      <c r="J388" s="5" t="s">
        <v>466</v>
      </c>
      <c r="M388"/>
    </row>
    <row r="389" spans="1:13" x14ac:dyDescent="0.25">
      <c r="A389" s="5" t="s">
        <v>413</v>
      </c>
      <c r="B389" s="5" t="s">
        <v>476</v>
      </c>
      <c r="C389" s="5" t="s">
        <v>496</v>
      </c>
      <c r="D389" s="5" t="s">
        <v>442</v>
      </c>
      <c r="E389" s="184">
        <f t="shared" ca="1" si="5"/>
        <v>24540</v>
      </c>
      <c r="F389" s="5">
        <v>58</v>
      </c>
      <c r="G389" s="50">
        <v>21892</v>
      </c>
      <c r="H389" s="5">
        <v>560447</v>
      </c>
      <c r="I389" s="50">
        <v>30744</v>
      </c>
      <c r="J389" s="5" t="s">
        <v>466</v>
      </c>
      <c r="M389"/>
    </row>
    <row r="390" spans="1:13" x14ac:dyDescent="0.25">
      <c r="A390" s="5" t="s">
        <v>408</v>
      </c>
      <c r="B390" s="5" t="s">
        <v>673</v>
      </c>
      <c r="C390" s="5" t="s">
        <v>459</v>
      </c>
      <c r="D390" s="5" t="s">
        <v>428</v>
      </c>
      <c r="E390" s="184">
        <f t="shared" ca="1" si="5"/>
        <v>23160</v>
      </c>
      <c r="F390" s="5">
        <v>59</v>
      </c>
      <c r="G390" s="50">
        <v>21766</v>
      </c>
      <c r="H390" s="5">
        <v>560512</v>
      </c>
      <c r="I390" s="50">
        <v>31012</v>
      </c>
      <c r="J390" s="5" t="s">
        <v>466</v>
      </c>
      <c r="M390"/>
    </row>
    <row r="391" spans="1:13" x14ac:dyDescent="0.25">
      <c r="A391" s="5" t="s">
        <v>408</v>
      </c>
      <c r="B391" s="5" t="s">
        <v>434</v>
      </c>
      <c r="C391" s="5" t="s">
        <v>745</v>
      </c>
      <c r="D391" s="5" t="s">
        <v>445</v>
      </c>
      <c r="E391" s="184">
        <f t="shared" ca="1" si="5"/>
        <v>28392</v>
      </c>
      <c r="F391" s="5">
        <v>60</v>
      </c>
      <c r="G391" s="50">
        <v>21383</v>
      </c>
      <c r="H391" s="5">
        <v>560515</v>
      </c>
      <c r="I391" s="50">
        <v>31026</v>
      </c>
      <c r="J391" s="5" t="s">
        <v>466</v>
      </c>
      <c r="M391"/>
    </row>
    <row r="392" spans="1:13" x14ac:dyDescent="0.25">
      <c r="A392" s="5" t="s">
        <v>408</v>
      </c>
      <c r="B392" s="5" t="s">
        <v>152</v>
      </c>
      <c r="C392" s="5" t="s">
        <v>746</v>
      </c>
      <c r="D392" s="5" t="s">
        <v>747</v>
      </c>
      <c r="E392" s="184">
        <f t="shared" ca="1" si="5"/>
        <v>21192</v>
      </c>
      <c r="F392" s="5">
        <v>58</v>
      </c>
      <c r="G392" s="50">
        <v>22132</v>
      </c>
      <c r="H392" s="5">
        <v>560522</v>
      </c>
      <c r="I392" s="50">
        <v>30970</v>
      </c>
      <c r="J392" s="5" t="s">
        <v>466</v>
      </c>
      <c r="M392"/>
    </row>
    <row r="393" spans="1:13" x14ac:dyDescent="0.25">
      <c r="A393" s="5" t="s">
        <v>413</v>
      </c>
      <c r="B393" s="5" t="s">
        <v>490</v>
      </c>
      <c r="C393" s="5" t="s">
        <v>427</v>
      </c>
      <c r="D393" s="5" t="s">
        <v>416</v>
      </c>
      <c r="E393" s="184">
        <f t="shared" ca="1" si="5"/>
        <v>26568</v>
      </c>
      <c r="F393" s="5">
        <v>56</v>
      </c>
      <c r="G393" s="50">
        <v>22627</v>
      </c>
      <c r="H393" s="5">
        <v>560523</v>
      </c>
      <c r="I393" s="50">
        <v>30706</v>
      </c>
      <c r="J393" s="5" t="s">
        <v>466</v>
      </c>
      <c r="M393"/>
    </row>
    <row r="394" spans="1:13" x14ac:dyDescent="0.25">
      <c r="A394" s="5" t="s">
        <v>413</v>
      </c>
      <c r="B394" s="5" t="s">
        <v>612</v>
      </c>
      <c r="C394" s="5" t="s">
        <v>633</v>
      </c>
      <c r="D394" s="5" t="s">
        <v>460</v>
      </c>
      <c r="E394" s="184">
        <f t="shared" ca="1" si="5"/>
        <v>30036</v>
      </c>
      <c r="F394" s="5">
        <v>55</v>
      </c>
      <c r="G394" s="50">
        <v>23153</v>
      </c>
      <c r="H394" s="5">
        <v>560520</v>
      </c>
      <c r="I394" s="50">
        <v>30822</v>
      </c>
      <c r="J394" s="5" t="s">
        <v>466</v>
      </c>
      <c r="M394"/>
    </row>
    <row r="395" spans="1:13" x14ac:dyDescent="0.25">
      <c r="A395" s="5" t="s">
        <v>413</v>
      </c>
      <c r="B395" s="5" t="s">
        <v>528</v>
      </c>
      <c r="C395" s="5" t="s">
        <v>682</v>
      </c>
      <c r="D395" s="5" t="s">
        <v>731</v>
      </c>
      <c r="E395" s="184">
        <f t="shared" ca="1" si="5"/>
        <v>25860</v>
      </c>
      <c r="F395" s="5">
        <v>54</v>
      </c>
      <c r="G395" s="50">
        <v>23371</v>
      </c>
      <c r="H395" s="5">
        <v>560521</v>
      </c>
      <c r="I395" s="50">
        <v>30937</v>
      </c>
      <c r="J395" s="5" t="s">
        <v>466</v>
      </c>
      <c r="M395"/>
    </row>
    <row r="396" spans="1:13" x14ac:dyDescent="0.25">
      <c r="A396" s="5" t="s">
        <v>413</v>
      </c>
      <c r="B396" s="5" t="s">
        <v>448</v>
      </c>
      <c r="C396" s="5" t="s">
        <v>468</v>
      </c>
      <c r="D396" s="5" t="s">
        <v>422</v>
      </c>
      <c r="E396" s="184">
        <f t="shared" ca="1" si="5"/>
        <v>21756</v>
      </c>
      <c r="F396" s="5">
        <v>56</v>
      </c>
      <c r="G396" s="50">
        <v>22831</v>
      </c>
      <c r="H396" s="5">
        <v>560462</v>
      </c>
      <c r="I396" s="50">
        <v>30775</v>
      </c>
      <c r="J396" s="5" t="s">
        <v>412</v>
      </c>
      <c r="M396"/>
    </row>
    <row r="397" spans="1:13" x14ac:dyDescent="0.25">
      <c r="A397" s="5" t="s">
        <v>408</v>
      </c>
      <c r="B397" s="5" t="s">
        <v>748</v>
      </c>
      <c r="C397" s="5" t="s">
        <v>155</v>
      </c>
      <c r="D397" s="5" t="s">
        <v>422</v>
      </c>
      <c r="E397" s="184">
        <f t="shared" ca="1" si="5"/>
        <v>23916</v>
      </c>
      <c r="F397" s="5">
        <v>55</v>
      </c>
      <c r="G397" s="50">
        <v>22990</v>
      </c>
      <c r="H397" s="5">
        <v>560526</v>
      </c>
      <c r="I397" s="50">
        <v>30728</v>
      </c>
      <c r="J397" s="5" t="s">
        <v>412</v>
      </c>
      <c r="M397"/>
    </row>
    <row r="398" spans="1:13" x14ac:dyDescent="0.25">
      <c r="A398" s="5" t="s">
        <v>413</v>
      </c>
      <c r="B398" s="5" t="s">
        <v>418</v>
      </c>
      <c r="C398" s="5" t="s">
        <v>468</v>
      </c>
      <c r="D398" s="5" t="s">
        <v>749</v>
      </c>
      <c r="E398" s="184">
        <f t="shared" ca="1" si="5"/>
        <v>26448</v>
      </c>
      <c r="F398" s="5">
        <v>58</v>
      </c>
      <c r="G398" s="50">
        <v>21978</v>
      </c>
      <c r="H398" s="5">
        <v>560527</v>
      </c>
      <c r="I398" s="50">
        <v>30770</v>
      </c>
      <c r="J398" s="5" t="s">
        <v>412</v>
      </c>
      <c r="M398"/>
    </row>
    <row r="399" spans="1:13" x14ac:dyDescent="0.25">
      <c r="A399" s="5" t="s">
        <v>454</v>
      </c>
      <c r="B399" s="5" t="s">
        <v>534</v>
      </c>
      <c r="C399" s="5" t="s">
        <v>427</v>
      </c>
      <c r="D399" s="5" t="s">
        <v>416</v>
      </c>
      <c r="E399" s="184">
        <f t="shared" ca="1" si="5"/>
        <v>23976</v>
      </c>
      <c r="F399" s="5">
        <v>57</v>
      </c>
      <c r="G399" s="50">
        <v>22500</v>
      </c>
      <c r="H399" s="5">
        <v>560535</v>
      </c>
      <c r="I399" s="50">
        <v>30777</v>
      </c>
      <c r="J399" s="5" t="s">
        <v>412</v>
      </c>
      <c r="M399"/>
    </row>
    <row r="400" spans="1:13" x14ac:dyDescent="0.25">
      <c r="A400" s="5" t="s">
        <v>413</v>
      </c>
      <c r="B400" s="5" t="s">
        <v>467</v>
      </c>
      <c r="C400" s="5" t="s">
        <v>750</v>
      </c>
      <c r="D400" s="5" t="s">
        <v>416</v>
      </c>
      <c r="E400" s="184">
        <f t="shared" ca="1" si="5"/>
        <v>19380</v>
      </c>
      <c r="F400" s="5">
        <v>56</v>
      </c>
      <c r="G400" s="50">
        <v>22786</v>
      </c>
      <c r="H400" s="5">
        <v>560533</v>
      </c>
      <c r="I400" s="50">
        <v>30836</v>
      </c>
      <c r="J400" s="5" t="s">
        <v>412</v>
      </c>
      <c r="M400"/>
    </row>
    <row r="401" spans="1:13" x14ac:dyDescent="0.25">
      <c r="A401" s="5" t="s">
        <v>408</v>
      </c>
      <c r="B401" s="5" t="s">
        <v>410</v>
      </c>
      <c r="C401" s="5" t="s">
        <v>554</v>
      </c>
      <c r="D401" s="5" t="s">
        <v>482</v>
      </c>
      <c r="E401" s="184">
        <f t="shared" ca="1" si="5"/>
        <v>21840</v>
      </c>
      <c r="F401" s="5">
        <v>56</v>
      </c>
      <c r="G401" s="50">
        <v>22901</v>
      </c>
      <c r="H401" s="5">
        <v>560530</v>
      </c>
      <c r="I401" s="50">
        <v>30767</v>
      </c>
      <c r="J401" s="5" t="s">
        <v>412</v>
      </c>
      <c r="M401"/>
    </row>
    <row r="402" spans="1:13" x14ac:dyDescent="0.25">
      <c r="A402" s="5" t="s">
        <v>454</v>
      </c>
      <c r="B402" s="5" t="s">
        <v>467</v>
      </c>
      <c r="C402" s="5" t="s">
        <v>456</v>
      </c>
      <c r="D402" s="5" t="s">
        <v>628</v>
      </c>
      <c r="E402" s="184">
        <f t="shared" ref="E402:E465" ca="1" si="6">RANDBETWEEN(1500,2600)*12</f>
        <v>30708</v>
      </c>
      <c r="F402" s="5">
        <v>58</v>
      </c>
      <c r="G402" s="50">
        <v>21909</v>
      </c>
      <c r="H402" s="5">
        <v>560532</v>
      </c>
      <c r="I402" s="50">
        <v>30707</v>
      </c>
      <c r="J402" s="5" t="s">
        <v>412</v>
      </c>
      <c r="M402"/>
    </row>
    <row r="403" spans="1:13" x14ac:dyDescent="0.25">
      <c r="A403" s="5" t="s">
        <v>413</v>
      </c>
      <c r="B403" s="5" t="s">
        <v>709</v>
      </c>
      <c r="C403" s="5" t="s">
        <v>571</v>
      </c>
      <c r="D403" s="5" t="s">
        <v>439</v>
      </c>
      <c r="E403" s="184">
        <f t="shared" ca="1" si="6"/>
        <v>23592</v>
      </c>
      <c r="F403" s="5">
        <v>60</v>
      </c>
      <c r="G403" s="50">
        <v>21370</v>
      </c>
      <c r="H403" s="5">
        <v>560537</v>
      </c>
      <c r="I403" s="50">
        <v>30962</v>
      </c>
      <c r="J403" s="5" t="s">
        <v>412</v>
      </c>
      <c r="M403"/>
    </row>
    <row r="404" spans="1:13" x14ac:dyDescent="0.25">
      <c r="A404" s="5" t="s">
        <v>408</v>
      </c>
      <c r="B404" s="5" t="s">
        <v>648</v>
      </c>
      <c r="C404" s="5" t="s">
        <v>533</v>
      </c>
      <c r="D404" s="5" t="s">
        <v>460</v>
      </c>
      <c r="E404" s="184">
        <f t="shared" ca="1" si="6"/>
        <v>23856</v>
      </c>
      <c r="F404" s="5">
        <v>57</v>
      </c>
      <c r="G404" s="50">
        <v>22379</v>
      </c>
      <c r="H404" s="5">
        <v>560535</v>
      </c>
      <c r="I404" s="50">
        <v>31024</v>
      </c>
      <c r="J404" s="5" t="s">
        <v>412</v>
      </c>
      <c r="M404"/>
    </row>
    <row r="405" spans="1:13" x14ac:dyDescent="0.25">
      <c r="A405" s="5" t="s">
        <v>413</v>
      </c>
      <c r="B405" s="5" t="s">
        <v>574</v>
      </c>
      <c r="C405" s="5" t="s">
        <v>609</v>
      </c>
      <c r="D405" s="5" t="s">
        <v>457</v>
      </c>
      <c r="E405" s="184">
        <f t="shared" ca="1" si="6"/>
        <v>23904</v>
      </c>
      <c r="F405" s="5">
        <v>55</v>
      </c>
      <c r="G405" s="50">
        <v>23184</v>
      </c>
      <c r="H405" s="5">
        <v>560536</v>
      </c>
      <c r="I405" s="50">
        <v>30996</v>
      </c>
      <c r="J405" s="5" t="s">
        <v>412</v>
      </c>
      <c r="M405"/>
    </row>
    <row r="406" spans="1:13" x14ac:dyDescent="0.25">
      <c r="A406" s="5" t="s">
        <v>413</v>
      </c>
      <c r="B406" s="5" t="s">
        <v>611</v>
      </c>
      <c r="C406" s="5" t="s">
        <v>510</v>
      </c>
      <c r="D406" s="5" t="s">
        <v>416</v>
      </c>
      <c r="E406" s="184">
        <f t="shared" ca="1" si="6"/>
        <v>22248</v>
      </c>
      <c r="F406" s="5">
        <v>57</v>
      </c>
      <c r="G406" s="50">
        <v>22435</v>
      </c>
      <c r="H406" s="5">
        <v>560511</v>
      </c>
      <c r="I406" s="50">
        <v>30906</v>
      </c>
      <c r="J406" s="5" t="s">
        <v>412</v>
      </c>
      <c r="M406"/>
    </row>
    <row r="407" spans="1:13" x14ac:dyDescent="0.25">
      <c r="A407" s="5" t="s">
        <v>413</v>
      </c>
      <c r="B407" s="5" t="s">
        <v>429</v>
      </c>
      <c r="C407" s="5" t="s">
        <v>751</v>
      </c>
      <c r="D407" s="5" t="s">
        <v>416</v>
      </c>
      <c r="E407" s="184">
        <f t="shared" ca="1" si="6"/>
        <v>24552</v>
      </c>
      <c r="F407" s="5">
        <v>56</v>
      </c>
      <c r="G407" s="50">
        <v>22837</v>
      </c>
      <c r="H407" s="5">
        <v>560556</v>
      </c>
      <c r="I407" s="50">
        <v>30831</v>
      </c>
      <c r="J407" s="5" t="s">
        <v>417</v>
      </c>
      <c r="M407"/>
    </row>
    <row r="408" spans="1:13" x14ac:dyDescent="0.25">
      <c r="A408" s="5" t="s">
        <v>413</v>
      </c>
      <c r="B408" s="5" t="s">
        <v>579</v>
      </c>
      <c r="C408" s="5" t="s">
        <v>441</v>
      </c>
      <c r="D408" s="5" t="s">
        <v>460</v>
      </c>
      <c r="E408" s="184">
        <f t="shared" ca="1" si="6"/>
        <v>28896</v>
      </c>
      <c r="F408" s="5">
        <v>61</v>
      </c>
      <c r="G408" s="50">
        <v>20766</v>
      </c>
      <c r="H408" s="5">
        <v>560547</v>
      </c>
      <c r="I408" s="50">
        <v>31011</v>
      </c>
      <c r="J408" s="5" t="s">
        <v>417</v>
      </c>
      <c r="M408"/>
    </row>
    <row r="409" spans="1:13" x14ac:dyDescent="0.25">
      <c r="A409" s="5" t="s">
        <v>408</v>
      </c>
      <c r="B409" s="5" t="s">
        <v>512</v>
      </c>
      <c r="C409" s="5" t="s">
        <v>535</v>
      </c>
      <c r="D409" s="5" t="s">
        <v>425</v>
      </c>
      <c r="E409" s="184">
        <f t="shared" ca="1" si="6"/>
        <v>26028</v>
      </c>
      <c r="F409" s="5">
        <v>59</v>
      </c>
      <c r="G409" s="50">
        <v>21648</v>
      </c>
      <c r="H409" s="5">
        <v>560548</v>
      </c>
      <c r="I409" s="50">
        <v>31389</v>
      </c>
      <c r="J409" s="5" t="s">
        <v>417</v>
      </c>
      <c r="M409"/>
    </row>
    <row r="410" spans="1:13" x14ac:dyDescent="0.25">
      <c r="A410" s="5" t="s">
        <v>413</v>
      </c>
      <c r="B410" s="5" t="s">
        <v>157</v>
      </c>
      <c r="C410" s="5" t="s">
        <v>752</v>
      </c>
      <c r="D410" s="5" t="s">
        <v>577</v>
      </c>
      <c r="E410" s="184">
        <f t="shared" ca="1" si="6"/>
        <v>26304</v>
      </c>
      <c r="F410" s="5">
        <v>57</v>
      </c>
      <c r="G410" s="50">
        <v>22435</v>
      </c>
      <c r="H410" s="5">
        <v>560517</v>
      </c>
      <c r="I410" s="50">
        <v>31312</v>
      </c>
      <c r="J410" s="5" t="s">
        <v>417</v>
      </c>
      <c r="M410"/>
    </row>
    <row r="411" spans="1:13" x14ac:dyDescent="0.25">
      <c r="A411" s="5" t="s">
        <v>413</v>
      </c>
      <c r="B411" s="5" t="s">
        <v>611</v>
      </c>
      <c r="C411" s="5" t="s">
        <v>753</v>
      </c>
      <c r="D411" s="5" t="s">
        <v>754</v>
      </c>
      <c r="E411" s="184">
        <f t="shared" ca="1" si="6"/>
        <v>21948</v>
      </c>
      <c r="F411" s="5">
        <v>56</v>
      </c>
      <c r="G411" s="50">
        <v>22734</v>
      </c>
      <c r="H411" s="5">
        <v>560546</v>
      </c>
      <c r="I411" s="50">
        <v>31088</v>
      </c>
      <c r="J411" s="5" t="s">
        <v>417</v>
      </c>
      <c r="M411"/>
    </row>
    <row r="412" spans="1:13" x14ac:dyDescent="0.25">
      <c r="A412" s="5" t="s">
        <v>413</v>
      </c>
      <c r="B412" s="5" t="s">
        <v>610</v>
      </c>
      <c r="C412" s="5" t="s">
        <v>558</v>
      </c>
      <c r="D412" s="5" t="s">
        <v>457</v>
      </c>
      <c r="E412" s="184">
        <f t="shared" ca="1" si="6"/>
        <v>19632</v>
      </c>
      <c r="F412" s="5">
        <v>55</v>
      </c>
      <c r="G412" s="50">
        <v>23148</v>
      </c>
      <c r="H412" s="5">
        <v>560550</v>
      </c>
      <c r="I412" s="50">
        <v>31202</v>
      </c>
      <c r="J412" s="5" t="s">
        <v>417</v>
      </c>
      <c r="M412"/>
    </row>
    <row r="413" spans="1:13" x14ac:dyDescent="0.25">
      <c r="A413" s="5" t="s">
        <v>413</v>
      </c>
      <c r="B413" s="5" t="s">
        <v>648</v>
      </c>
      <c r="C413" s="5" t="s">
        <v>755</v>
      </c>
      <c r="D413" s="5" t="s">
        <v>622</v>
      </c>
      <c r="E413" s="184">
        <f t="shared" ca="1" si="6"/>
        <v>18096</v>
      </c>
      <c r="F413" s="5">
        <v>59</v>
      </c>
      <c r="G413" s="50">
        <v>21687</v>
      </c>
      <c r="H413" s="5">
        <v>560554</v>
      </c>
      <c r="I413" s="50">
        <v>31184</v>
      </c>
      <c r="J413" s="5" t="s">
        <v>417</v>
      </c>
      <c r="M413"/>
    </row>
    <row r="414" spans="1:13" x14ac:dyDescent="0.25">
      <c r="A414" s="5" t="s">
        <v>454</v>
      </c>
      <c r="B414" s="5" t="s">
        <v>645</v>
      </c>
      <c r="C414" s="5" t="s">
        <v>756</v>
      </c>
      <c r="D414" s="5" t="s">
        <v>416</v>
      </c>
      <c r="E414" s="184">
        <f t="shared" ca="1" si="6"/>
        <v>20112</v>
      </c>
      <c r="F414" s="5">
        <v>55</v>
      </c>
      <c r="G414" s="50">
        <v>23165</v>
      </c>
      <c r="H414" s="5">
        <v>560553</v>
      </c>
      <c r="I414" s="50">
        <v>31201</v>
      </c>
      <c r="J414" s="5" t="s">
        <v>417</v>
      </c>
      <c r="M414"/>
    </row>
    <row r="415" spans="1:13" x14ac:dyDescent="0.25">
      <c r="A415" s="5" t="s">
        <v>408</v>
      </c>
      <c r="B415" s="5" t="s">
        <v>550</v>
      </c>
      <c r="C415" s="5" t="s">
        <v>625</v>
      </c>
      <c r="D415" s="5" t="s">
        <v>416</v>
      </c>
      <c r="E415" s="184">
        <f t="shared" ca="1" si="6"/>
        <v>22932</v>
      </c>
      <c r="F415" s="5">
        <v>63</v>
      </c>
      <c r="G415" s="50">
        <v>20164</v>
      </c>
      <c r="H415" s="5">
        <v>560557</v>
      </c>
      <c r="I415" s="50">
        <v>31172</v>
      </c>
      <c r="J415" s="5" t="s">
        <v>417</v>
      </c>
      <c r="M415"/>
    </row>
    <row r="416" spans="1:13" x14ac:dyDescent="0.25">
      <c r="A416" s="5" t="s">
        <v>413</v>
      </c>
      <c r="B416" s="5" t="s">
        <v>587</v>
      </c>
      <c r="C416" s="5" t="s">
        <v>757</v>
      </c>
      <c r="D416" s="5" t="s">
        <v>442</v>
      </c>
      <c r="E416" s="184">
        <f t="shared" ca="1" si="6"/>
        <v>19452</v>
      </c>
      <c r="F416" s="5">
        <v>54</v>
      </c>
      <c r="G416" s="50">
        <v>23296</v>
      </c>
      <c r="H416" s="5">
        <v>560558</v>
      </c>
      <c r="I416" s="50">
        <v>31391</v>
      </c>
      <c r="J416" s="5" t="s">
        <v>417</v>
      </c>
      <c r="M416"/>
    </row>
    <row r="417" spans="1:13" x14ac:dyDescent="0.25">
      <c r="A417" s="5" t="s">
        <v>413</v>
      </c>
      <c r="B417" s="5" t="s">
        <v>592</v>
      </c>
      <c r="C417" s="5" t="s">
        <v>486</v>
      </c>
      <c r="D417" s="5" t="s">
        <v>536</v>
      </c>
      <c r="E417" s="184">
        <f t="shared" ca="1" si="6"/>
        <v>19164</v>
      </c>
      <c r="F417" s="5">
        <v>58</v>
      </c>
      <c r="G417" s="50">
        <v>22001</v>
      </c>
      <c r="H417" s="5">
        <v>560556</v>
      </c>
      <c r="I417" s="50">
        <v>31055</v>
      </c>
      <c r="J417" s="5" t="s">
        <v>417</v>
      </c>
      <c r="M417"/>
    </row>
    <row r="418" spans="1:13" x14ac:dyDescent="0.25">
      <c r="A418" s="5" t="s">
        <v>408</v>
      </c>
      <c r="B418" s="5" t="s">
        <v>503</v>
      </c>
      <c r="C418" s="5" t="s">
        <v>542</v>
      </c>
      <c r="D418" s="5" t="s">
        <v>758</v>
      </c>
      <c r="E418" s="184">
        <f t="shared" ca="1" si="6"/>
        <v>22668</v>
      </c>
      <c r="F418" s="5">
        <v>58</v>
      </c>
      <c r="G418" s="50">
        <v>22009</v>
      </c>
      <c r="H418" s="5">
        <v>560559</v>
      </c>
      <c r="I418" s="50">
        <v>31189</v>
      </c>
      <c r="J418" s="5" t="s">
        <v>417</v>
      </c>
      <c r="M418"/>
    </row>
    <row r="419" spans="1:13" x14ac:dyDescent="0.25">
      <c r="A419" s="5" t="s">
        <v>413</v>
      </c>
      <c r="B419" s="5" t="s">
        <v>464</v>
      </c>
      <c r="C419" s="5" t="s">
        <v>432</v>
      </c>
      <c r="D419" s="5" t="s">
        <v>622</v>
      </c>
      <c r="E419" s="184">
        <f t="shared" ca="1" si="6"/>
        <v>28200</v>
      </c>
      <c r="F419" s="5">
        <v>56</v>
      </c>
      <c r="G419" s="50">
        <v>22778</v>
      </c>
      <c r="H419" s="5">
        <v>560563</v>
      </c>
      <c r="I419" s="50">
        <v>31210</v>
      </c>
      <c r="J419" s="5" t="s">
        <v>417</v>
      </c>
      <c r="M419"/>
    </row>
    <row r="420" spans="1:13" x14ac:dyDescent="0.25">
      <c r="A420" s="5" t="s">
        <v>413</v>
      </c>
      <c r="B420" s="5" t="s">
        <v>730</v>
      </c>
      <c r="C420" s="5" t="s">
        <v>520</v>
      </c>
      <c r="D420" s="5" t="s">
        <v>439</v>
      </c>
      <c r="E420" s="184">
        <f t="shared" ca="1" si="6"/>
        <v>27996</v>
      </c>
      <c r="F420" s="5">
        <v>59</v>
      </c>
      <c r="G420" s="50">
        <v>21499</v>
      </c>
      <c r="H420" s="5">
        <v>560566</v>
      </c>
      <c r="I420" s="50">
        <v>31170</v>
      </c>
      <c r="J420" s="5" t="s">
        <v>417</v>
      </c>
      <c r="M420"/>
    </row>
    <row r="421" spans="1:13" x14ac:dyDescent="0.25">
      <c r="A421" s="5" t="s">
        <v>413</v>
      </c>
      <c r="B421" s="5" t="s">
        <v>639</v>
      </c>
      <c r="C421" s="5" t="s">
        <v>739</v>
      </c>
      <c r="D421" s="5" t="s">
        <v>457</v>
      </c>
      <c r="E421" s="184">
        <f t="shared" ca="1" si="6"/>
        <v>23424</v>
      </c>
      <c r="F421" s="5">
        <v>60</v>
      </c>
      <c r="G421" s="50">
        <v>21260</v>
      </c>
      <c r="H421" s="5">
        <v>560572</v>
      </c>
      <c r="I421" s="50">
        <v>31406</v>
      </c>
      <c r="J421" s="5" t="s">
        <v>417</v>
      </c>
      <c r="M421"/>
    </row>
    <row r="422" spans="1:13" x14ac:dyDescent="0.25">
      <c r="A422" s="5" t="s">
        <v>413</v>
      </c>
      <c r="B422" s="5" t="s">
        <v>561</v>
      </c>
      <c r="C422" s="5" t="s">
        <v>750</v>
      </c>
      <c r="D422" s="5" t="s">
        <v>460</v>
      </c>
      <c r="E422" s="184">
        <f t="shared" ca="1" si="6"/>
        <v>23256</v>
      </c>
      <c r="F422" s="5">
        <v>56</v>
      </c>
      <c r="G422" s="50">
        <v>22765</v>
      </c>
      <c r="H422" s="5">
        <v>560569</v>
      </c>
      <c r="I422" s="50">
        <v>31240</v>
      </c>
      <c r="J422" s="5" t="s">
        <v>417</v>
      </c>
      <c r="M422"/>
    </row>
    <row r="423" spans="1:13" x14ac:dyDescent="0.25">
      <c r="A423" s="5" t="s">
        <v>408</v>
      </c>
      <c r="B423" s="5" t="s">
        <v>704</v>
      </c>
      <c r="C423" s="5" t="s">
        <v>575</v>
      </c>
      <c r="D423" s="5" t="s">
        <v>433</v>
      </c>
      <c r="E423" s="184">
        <f t="shared" ca="1" si="6"/>
        <v>28008</v>
      </c>
      <c r="F423" s="5">
        <v>58</v>
      </c>
      <c r="G423" s="50">
        <v>21941</v>
      </c>
      <c r="H423" s="5">
        <v>560570</v>
      </c>
      <c r="I423" s="50">
        <v>31109</v>
      </c>
      <c r="J423" s="5" t="s">
        <v>421</v>
      </c>
      <c r="M423"/>
    </row>
    <row r="424" spans="1:13" x14ac:dyDescent="0.25">
      <c r="A424" s="5" t="s">
        <v>408</v>
      </c>
      <c r="B424" s="5" t="s">
        <v>635</v>
      </c>
      <c r="C424" s="5" t="s">
        <v>419</v>
      </c>
      <c r="D424" s="5" t="s">
        <v>759</v>
      </c>
      <c r="E424" s="184">
        <f t="shared" ca="1" si="6"/>
        <v>26724</v>
      </c>
      <c r="F424" s="5">
        <v>59</v>
      </c>
      <c r="G424" s="50">
        <v>21721</v>
      </c>
      <c r="H424" s="5">
        <v>560524</v>
      </c>
      <c r="I424" s="50">
        <v>31331</v>
      </c>
      <c r="J424" s="5" t="s">
        <v>421</v>
      </c>
      <c r="M424"/>
    </row>
    <row r="425" spans="1:13" x14ac:dyDescent="0.25">
      <c r="A425" s="5" t="s">
        <v>413</v>
      </c>
      <c r="B425" s="5" t="s">
        <v>705</v>
      </c>
      <c r="C425" s="5" t="s">
        <v>489</v>
      </c>
      <c r="D425" s="5" t="s">
        <v>678</v>
      </c>
      <c r="E425" s="184">
        <f t="shared" ca="1" si="6"/>
        <v>27732</v>
      </c>
      <c r="F425" s="5">
        <v>48</v>
      </c>
      <c r="G425" s="50">
        <v>25625</v>
      </c>
      <c r="H425" s="5">
        <v>560579</v>
      </c>
      <c r="I425" s="50">
        <v>33022</v>
      </c>
      <c r="J425" s="5" t="s">
        <v>421</v>
      </c>
      <c r="M425"/>
    </row>
    <row r="426" spans="1:13" x14ac:dyDescent="0.25">
      <c r="A426" s="5" t="s">
        <v>408</v>
      </c>
      <c r="B426" s="5" t="s">
        <v>541</v>
      </c>
      <c r="C426" s="5" t="s">
        <v>532</v>
      </c>
      <c r="D426" s="5" t="s">
        <v>439</v>
      </c>
      <c r="E426" s="184">
        <f t="shared" ca="1" si="6"/>
        <v>20388</v>
      </c>
      <c r="F426" s="5">
        <v>57</v>
      </c>
      <c r="G426" s="50">
        <v>22338</v>
      </c>
      <c r="H426" s="5">
        <v>350147</v>
      </c>
      <c r="I426" s="50">
        <v>33202</v>
      </c>
      <c r="J426" s="5" t="s">
        <v>421</v>
      </c>
      <c r="M426"/>
    </row>
    <row r="427" spans="1:13" x14ac:dyDescent="0.25">
      <c r="A427" s="5" t="s">
        <v>413</v>
      </c>
      <c r="B427" s="5" t="s">
        <v>629</v>
      </c>
      <c r="C427" s="5" t="s">
        <v>532</v>
      </c>
      <c r="D427" s="5" t="s">
        <v>428</v>
      </c>
      <c r="E427" s="184">
        <f t="shared" ca="1" si="6"/>
        <v>18408</v>
      </c>
      <c r="F427" s="5">
        <v>53</v>
      </c>
      <c r="G427" s="50">
        <v>23976</v>
      </c>
      <c r="H427" s="5">
        <v>560589</v>
      </c>
      <c r="I427" s="50">
        <v>33215</v>
      </c>
      <c r="J427" s="5" t="s">
        <v>421</v>
      </c>
      <c r="M427"/>
    </row>
    <row r="428" spans="1:13" x14ac:dyDescent="0.25">
      <c r="A428" s="5" t="s">
        <v>413</v>
      </c>
      <c r="B428" s="5" t="s">
        <v>578</v>
      </c>
      <c r="C428" s="5" t="s">
        <v>760</v>
      </c>
      <c r="D428" s="5" t="s">
        <v>439</v>
      </c>
      <c r="E428" s="184">
        <f t="shared" ca="1" si="6"/>
        <v>30624</v>
      </c>
      <c r="F428" s="5">
        <v>50</v>
      </c>
      <c r="G428" s="50">
        <v>25041</v>
      </c>
      <c r="H428" s="5">
        <v>560571</v>
      </c>
      <c r="I428" s="50">
        <v>33138</v>
      </c>
      <c r="J428" s="5" t="s">
        <v>421</v>
      </c>
      <c r="M428"/>
    </row>
    <row r="429" spans="1:13" x14ac:dyDescent="0.25">
      <c r="A429" s="5" t="s">
        <v>413</v>
      </c>
      <c r="B429" s="5" t="s">
        <v>652</v>
      </c>
      <c r="C429" s="5" t="s">
        <v>600</v>
      </c>
      <c r="D429" s="5" t="s">
        <v>422</v>
      </c>
      <c r="E429" s="184">
        <f t="shared" ca="1" si="6"/>
        <v>19440</v>
      </c>
      <c r="F429" s="5">
        <v>56</v>
      </c>
      <c r="G429" s="50">
        <v>22731</v>
      </c>
      <c r="H429" s="5">
        <v>560595</v>
      </c>
      <c r="I429" s="50">
        <v>32914</v>
      </c>
      <c r="J429" s="5" t="s">
        <v>421</v>
      </c>
      <c r="M429"/>
    </row>
    <row r="430" spans="1:13" x14ac:dyDescent="0.25">
      <c r="A430" s="5" t="s">
        <v>408</v>
      </c>
      <c r="B430" s="5" t="s">
        <v>549</v>
      </c>
      <c r="C430" s="5" t="s">
        <v>533</v>
      </c>
      <c r="D430" s="5" t="s">
        <v>636</v>
      </c>
      <c r="E430" s="184">
        <f t="shared" ca="1" si="6"/>
        <v>29736</v>
      </c>
      <c r="F430" s="5">
        <v>51</v>
      </c>
      <c r="G430" s="50">
        <v>24727</v>
      </c>
      <c r="H430" s="5">
        <v>351443</v>
      </c>
      <c r="I430" s="50">
        <v>33028</v>
      </c>
      <c r="J430" s="5" t="s">
        <v>421</v>
      </c>
      <c r="M430"/>
    </row>
    <row r="431" spans="1:13" x14ac:dyDescent="0.25">
      <c r="A431" s="5" t="s">
        <v>413</v>
      </c>
      <c r="B431" s="5" t="s">
        <v>603</v>
      </c>
      <c r="C431" s="5" t="s">
        <v>761</v>
      </c>
      <c r="D431" s="5" t="s">
        <v>460</v>
      </c>
      <c r="E431" s="184">
        <f t="shared" ca="1" si="6"/>
        <v>22008</v>
      </c>
      <c r="F431" s="5">
        <v>51</v>
      </c>
      <c r="G431" s="50">
        <v>24539</v>
      </c>
      <c r="H431" s="5">
        <v>560592</v>
      </c>
      <c r="I431" s="50">
        <v>33010</v>
      </c>
      <c r="J431" s="5" t="s">
        <v>421</v>
      </c>
      <c r="M431"/>
    </row>
    <row r="432" spans="1:13" x14ac:dyDescent="0.25">
      <c r="A432" s="5" t="s">
        <v>413</v>
      </c>
      <c r="B432" s="5" t="s">
        <v>547</v>
      </c>
      <c r="C432" s="5" t="s">
        <v>438</v>
      </c>
      <c r="D432" s="5" t="s">
        <v>703</v>
      </c>
      <c r="E432" s="184">
        <f t="shared" ca="1" si="6"/>
        <v>30348</v>
      </c>
      <c r="F432" s="5">
        <v>52</v>
      </c>
      <c r="G432" s="50">
        <v>24298</v>
      </c>
      <c r="H432" s="5">
        <v>560596</v>
      </c>
      <c r="I432" s="50">
        <v>33027</v>
      </c>
      <c r="J432" s="5" t="s">
        <v>421</v>
      </c>
      <c r="M432"/>
    </row>
    <row r="433" spans="1:13" x14ac:dyDescent="0.25">
      <c r="A433" s="5" t="s">
        <v>408</v>
      </c>
      <c r="B433" s="5" t="s">
        <v>440</v>
      </c>
      <c r="C433" s="5" t="s">
        <v>762</v>
      </c>
      <c r="D433" s="5" t="s">
        <v>422</v>
      </c>
      <c r="E433" s="184">
        <f t="shared" ca="1" si="6"/>
        <v>19980</v>
      </c>
      <c r="F433" s="5">
        <v>55</v>
      </c>
      <c r="G433" s="50">
        <v>22992</v>
      </c>
      <c r="H433" s="5">
        <v>560602</v>
      </c>
      <c r="I433" s="50">
        <v>32998</v>
      </c>
      <c r="J433" s="5" t="s">
        <v>466</v>
      </c>
      <c r="M433"/>
    </row>
    <row r="434" spans="1:13" x14ac:dyDescent="0.25">
      <c r="A434" s="5" t="s">
        <v>408</v>
      </c>
      <c r="B434" s="5" t="s">
        <v>748</v>
      </c>
      <c r="C434" s="5" t="s">
        <v>444</v>
      </c>
      <c r="D434" s="5" t="s">
        <v>763</v>
      </c>
      <c r="E434" s="184">
        <f t="shared" ca="1" si="6"/>
        <v>24372</v>
      </c>
      <c r="F434" s="5">
        <v>51</v>
      </c>
      <c r="G434" s="50">
        <v>24421</v>
      </c>
      <c r="H434" s="5">
        <v>560606</v>
      </c>
      <c r="I434" s="50">
        <v>33217</v>
      </c>
      <c r="J434" s="5" t="s">
        <v>466</v>
      </c>
      <c r="M434"/>
    </row>
    <row r="435" spans="1:13" x14ac:dyDescent="0.25">
      <c r="A435" s="5" t="s">
        <v>454</v>
      </c>
      <c r="B435" s="5" t="s">
        <v>562</v>
      </c>
      <c r="C435" s="5" t="s">
        <v>764</v>
      </c>
      <c r="D435" s="5" t="s">
        <v>765</v>
      </c>
      <c r="E435" s="184">
        <f t="shared" ca="1" si="6"/>
        <v>26256</v>
      </c>
      <c r="F435" s="5">
        <v>55</v>
      </c>
      <c r="G435" s="50">
        <v>23273</v>
      </c>
      <c r="H435" s="5">
        <v>351319</v>
      </c>
      <c r="I435" s="50">
        <v>31127</v>
      </c>
      <c r="J435" s="5" t="s">
        <v>466</v>
      </c>
      <c r="M435"/>
    </row>
    <row r="436" spans="1:13" x14ac:dyDescent="0.25">
      <c r="A436" s="5" t="s">
        <v>408</v>
      </c>
      <c r="B436" s="5" t="s">
        <v>713</v>
      </c>
      <c r="C436" s="5" t="s">
        <v>459</v>
      </c>
      <c r="D436" s="5" t="s">
        <v>422</v>
      </c>
      <c r="E436" s="184">
        <f t="shared" ca="1" si="6"/>
        <v>27384</v>
      </c>
      <c r="F436" s="5">
        <v>56</v>
      </c>
      <c r="G436" s="50">
        <v>22771</v>
      </c>
      <c r="H436" s="5">
        <v>560603</v>
      </c>
      <c r="I436" s="50">
        <v>31342</v>
      </c>
      <c r="J436" s="5" t="s">
        <v>466</v>
      </c>
      <c r="M436"/>
    </row>
    <row r="437" spans="1:13" x14ac:dyDescent="0.25">
      <c r="A437" s="5" t="s">
        <v>408</v>
      </c>
      <c r="B437" s="5" t="s">
        <v>766</v>
      </c>
      <c r="C437" s="5" t="s">
        <v>556</v>
      </c>
      <c r="D437" s="5" t="s">
        <v>767</v>
      </c>
      <c r="E437" s="184">
        <f t="shared" ca="1" si="6"/>
        <v>19332</v>
      </c>
      <c r="F437" s="5">
        <v>56</v>
      </c>
      <c r="G437" s="50">
        <v>22573</v>
      </c>
      <c r="H437" s="5">
        <v>560540</v>
      </c>
      <c r="I437" s="50">
        <v>31157</v>
      </c>
      <c r="J437" s="5" t="s">
        <v>466</v>
      </c>
      <c r="M437"/>
    </row>
    <row r="438" spans="1:13" x14ac:dyDescent="0.25">
      <c r="A438" s="5" t="s">
        <v>408</v>
      </c>
      <c r="B438" s="5" t="s">
        <v>490</v>
      </c>
      <c r="C438" s="5" t="s">
        <v>641</v>
      </c>
      <c r="D438" s="5" t="s">
        <v>425</v>
      </c>
      <c r="E438" s="184">
        <f t="shared" ca="1" si="6"/>
        <v>29760</v>
      </c>
      <c r="F438" s="5">
        <v>57</v>
      </c>
      <c r="G438" s="50">
        <v>22536</v>
      </c>
      <c r="H438" s="5">
        <v>560607</v>
      </c>
      <c r="I438" s="50">
        <v>31145</v>
      </c>
      <c r="J438" s="5" t="s">
        <v>466</v>
      </c>
      <c r="M438"/>
    </row>
    <row r="439" spans="1:13" x14ac:dyDescent="0.25">
      <c r="A439" s="5" t="s">
        <v>408</v>
      </c>
      <c r="B439" s="5" t="s">
        <v>694</v>
      </c>
      <c r="C439" s="5" t="s">
        <v>527</v>
      </c>
      <c r="D439" s="5" t="s">
        <v>619</v>
      </c>
      <c r="E439" s="184">
        <f t="shared" ca="1" si="6"/>
        <v>21144</v>
      </c>
      <c r="F439" s="5">
        <v>57</v>
      </c>
      <c r="G439" s="50">
        <v>22374</v>
      </c>
      <c r="H439" s="5">
        <v>560612</v>
      </c>
      <c r="I439" s="50">
        <v>31170</v>
      </c>
      <c r="J439" s="5" t="s">
        <v>466</v>
      </c>
      <c r="M439"/>
    </row>
    <row r="440" spans="1:13" x14ac:dyDescent="0.25">
      <c r="A440" s="5" t="s">
        <v>408</v>
      </c>
      <c r="B440" s="5" t="s">
        <v>592</v>
      </c>
      <c r="C440" s="5" t="s">
        <v>453</v>
      </c>
      <c r="D440" s="5" t="s">
        <v>445</v>
      </c>
      <c r="E440" s="184">
        <f t="shared" ca="1" si="6"/>
        <v>20700</v>
      </c>
      <c r="F440" s="5">
        <v>56</v>
      </c>
      <c r="G440" s="50">
        <v>22752</v>
      </c>
      <c r="H440" s="5">
        <v>560609</v>
      </c>
      <c r="I440" s="50">
        <v>31294</v>
      </c>
      <c r="J440" s="5" t="s">
        <v>466</v>
      </c>
      <c r="M440"/>
    </row>
    <row r="441" spans="1:13" x14ac:dyDescent="0.25">
      <c r="A441" s="5" t="s">
        <v>413</v>
      </c>
      <c r="B441" s="5" t="s">
        <v>665</v>
      </c>
      <c r="C441" s="5" t="s">
        <v>513</v>
      </c>
      <c r="D441" s="5" t="s">
        <v>731</v>
      </c>
      <c r="E441" s="184">
        <f t="shared" ca="1" si="6"/>
        <v>30276</v>
      </c>
      <c r="F441" s="5">
        <v>55</v>
      </c>
      <c r="G441" s="50">
        <v>23073</v>
      </c>
      <c r="H441" s="5">
        <v>560611</v>
      </c>
      <c r="I441" s="50">
        <v>31187</v>
      </c>
      <c r="J441" s="5" t="s">
        <v>466</v>
      </c>
      <c r="M441"/>
    </row>
    <row r="442" spans="1:13" x14ac:dyDescent="0.25">
      <c r="A442" s="5" t="s">
        <v>408</v>
      </c>
      <c r="B442" s="5" t="s">
        <v>492</v>
      </c>
      <c r="C442" s="5" t="s">
        <v>724</v>
      </c>
      <c r="D442" s="5" t="s">
        <v>619</v>
      </c>
      <c r="E442" s="184">
        <f t="shared" ca="1" si="6"/>
        <v>20028</v>
      </c>
      <c r="F442" s="5">
        <v>55</v>
      </c>
      <c r="G442" s="50">
        <v>23209</v>
      </c>
      <c r="H442" s="5">
        <v>560608</v>
      </c>
      <c r="I442" s="50">
        <v>31300</v>
      </c>
      <c r="J442" s="5" t="s">
        <v>412</v>
      </c>
      <c r="M442"/>
    </row>
    <row r="443" spans="1:13" x14ac:dyDescent="0.25">
      <c r="A443" s="5" t="s">
        <v>408</v>
      </c>
      <c r="B443" s="5" t="s">
        <v>544</v>
      </c>
      <c r="C443" s="5" t="s">
        <v>550</v>
      </c>
      <c r="D443" s="5" t="s">
        <v>416</v>
      </c>
      <c r="E443" s="184">
        <f t="shared" ca="1" si="6"/>
        <v>26460</v>
      </c>
      <c r="F443" s="5">
        <v>61</v>
      </c>
      <c r="G443" s="50">
        <v>21036</v>
      </c>
      <c r="H443" s="5">
        <v>560932</v>
      </c>
      <c r="I443" s="50">
        <v>31552</v>
      </c>
      <c r="J443" s="5" t="s">
        <v>412</v>
      </c>
      <c r="M443"/>
    </row>
    <row r="444" spans="1:13" x14ac:dyDescent="0.25">
      <c r="A444" s="5" t="s">
        <v>408</v>
      </c>
      <c r="B444" s="5" t="s">
        <v>495</v>
      </c>
      <c r="C444" s="5" t="s">
        <v>532</v>
      </c>
      <c r="D444" s="5" t="s">
        <v>416</v>
      </c>
      <c r="E444" s="184">
        <f t="shared" ca="1" si="6"/>
        <v>25404</v>
      </c>
      <c r="F444" s="5">
        <v>59</v>
      </c>
      <c r="G444" s="50">
        <v>21555</v>
      </c>
      <c r="H444" s="5">
        <v>560615</v>
      </c>
      <c r="I444" s="50">
        <v>31544</v>
      </c>
      <c r="J444" s="5" t="s">
        <v>412</v>
      </c>
      <c r="M444"/>
    </row>
    <row r="445" spans="1:13" x14ac:dyDescent="0.25">
      <c r="A445" s="5" t="s">
        <v>413</v>
      </c>
      <c r="B445" s="5" t="s">
        <v>437</v>
      </c>
      <c r="C445" s="5" t="s">
        <v>489</v>
      </c>
      <c r="D445" s="5" t="s">
        <v>416</v>
      </c>
      <c r="E445" s="184">
        <f t="shared" ca="1" si="6"/>
        <v>23808</v>
      </c>
      <c r="F445" s="5">
        <v>56</v>
      </c>
      <c r="G445" s="50">
        <v>22623</v>
      </c>
      <c r="H445" s="5">
        <v>560613</v>
      </c>
      <c r="I445" s="50">
        <v>31474</v>
      </c>
      <c r="J445" s="5" t="s">
        <v>412</v>
      </c>
      <c r="M445"/>
    </row>
    <row r="446" spans="1:13" x14ac:dyDescent="0.25">
      <c r="A446" s="5" t="s">
        <v>413</v>
      </c>
      <c r="B446" s="5" t="s">
        <v>544</v>
      </c>
      <c r="C446" s="5" t="s">
        <v>682</v>
      </c>
      <c r="D446" s="5" t="s">
        <v>416</v>
      </c>
      <c r="E446" s="184">
        <f t="shared" ca="1" si="6"/>
        <v>23112</v>
      </c>
      <c r="F446" s="5">
        <v>56</v>
      </c>
      <c r="G446" s="50">
        <v>22809</v>
      </c>
      <c r="H446" s="5">
        <v>560617</v>
      </c>
      <c r="I446" s="50">
        <v>31742</v>
      </c>
      <c r="J446" s="5" t="s">
        <v>412</v>
      </c>
      <c r="M446"/>
    </row>
    <row r="447" spans="1:13" x14ac:dyDescent="0.25">
      <c r="A447" s="5" t="s">
        <v>408</v>
      </c>
      <c r="B447" s="5" t="s">
        <v>495</v>
      </c>
      <c r="C447" s="5" t="s">
        <v>444</v>
      </c>
      <c r="D447" s="5" t="s">
        <v>768</v>
      </c>
      <c r="E447" s="184">
        <f t="shared" ca="1" si="6"/>
        <v>19836</v>
      </c>
      <c r="F447" s="5">
        <v>58</v>
      </c>
      <c r="G447" s="50">
        <v>22169</v>
      </c>
      <c r="H447" s="5">
        <v>560621</v>
      </c>
      <c r="I447" s="50">
        <v>31756</v>
      </c>
      <c r="J447" s="5" t="s">
        <v>412</v>
      </c>
      <c r="M447"/>
    </row>
    <row r="448" spans="1:13" x14ac:dyDescent="0.25">
      <c r="A448" s="5" t="s">
        <v>408</v>
      </c>
      <c r="B448" s="5" t="s">
        <v>611</v>
      </c>
      <c r="C448" s="5" t="s">
        <v>512</v>
      </c>
      <c r="D448" s="5" t="s">
        <v>425</v>
      </c>
      <c r="E448" s="184">
        <f t="shared" ca="1" si="6"/>
        <v>30180</v>
      </c>
      <c r="F448" s="5">
        <v>55</v>
      </c>
      <c r="G448" s="50">
        <v>23019</v>
      </c>
      <c r="H448" s="5">
        <v>560622</v>
      </c>
      <c r="I448" s="50">
        <v>31700</v>
      </c>
      <c r="J448" s="5" t="s">
        <v>412</v>
      </c>
      <c r="M448"/>
    </row>
    <row r="449" spans="1:13" x14ac:dyDescent="0.25">
      <c r="A449" s="5" t="s">
        <v>408</v>
      </c>
      <c r="B449" s="5" t="s">
        <v>549</v>
      </c>
      <c r="C449" s="5" t="s">
        <v>550</v>
      </c>
      <c r="D449" s="5" t="s">
        <v>769</v>
      </c>
      <c r="E449" s="184">
        <f t="shared" ca="1" si="6"/>
        <v>19932</v>
      </c>
      <c r="F449" s="5">
        <v>58</v>
      </c>
      <c r="G449" s="50">
        <v>21972</v>
      </c>
      <c r="H449" s="5">
        <v>560625</v>
      </c>
      <c r="I449" s="50">
        <v>31437</v>
      </c>
      <c r="J449" s="5" t="s">
        <v>412</v>
      </c>
      <c r="M449"/>
    </row>
    <row r="450" spans="1:13" x14ac:dyDescent="0.25">
      <c r="A450" s="5" t="s">
        <v>413</v>
      </c>
      <c r="B450" s="5" t="s">
        <v>514</v>
      </c>
      <c r="C450" s="5" t="s">
        <v>609</v>
      </c>
      <c r="D450" s="5" t="s">
        <v>416</v>
      </c>
      <c r="E450" s="184">
        <f t="shared" ca="1" si="6"/>
        <v>19272</v>
      </c>
      <c r="F450" s="5">
        <v>61</v>
      </c>
      <c r="G450" s="50">
        <v>21036</v>
      </c>
      <c r="H450" s="5">
        <v>560539</v>
      </c>
      <c r="I450" s="50">
        <v>31552</v>
      </c>
      <c r="J450" s="5" t="s">
        <v>412</v>
      </c>
      <c r="M450"/>
    </row>
    <row r="451" spans="1:13" x14ac:dyDescent="0.25">
      <c r="A451" s="5" t="s">
        <v>413</v>
      </c>
      <c r="B451" s="5" t="s">
        <v>594</v>
      </c>
      <c r="C451" s="5" t="s">
        <v>539</v>
      </c>
      <c r="D451" s="5" t="s">
        <v>416</v>
      </c>
      <c r="E451" s="184">
        <f t="shared" ca="1" si="6"/>
        <v>22284</v>
      </c>
      <c r="F451" s="5">
        <v>60</v>
      </c>
      <c r="G451" s="50">
        <v>21211</v>
      </c>
      <c r="H451" s="5">
        <v>560626</v>
      </c>
      <c r="I451" s="50">
        <v>31667</v>
      </c>
      <c r="J451" s="5" t="s">
        <v>412</v>
      </c>
      <c r="M451"/>
    </row>
    <row r="452" spans="1:13" x14ac:dyDescent="0.25">
      <c r="A452" s="5" t="s">
        <v>413</v>
      </c>
      <c r="B452" s="5" t="s">
        <v>450</v>
      </c>
      <c r="C452" s="5" t="s">
        <v>761</v>
      </c>
      <c r="D452" s="5" t="s">
        <v>416</v>
      </c>
      <c r="E452" s="184">
        <f t="shared" ca="1" si="6"/>
        <v>18600</v>
      </c>
      <c r="F452" s="5">
        <v>53</v>
      </c>
      <c r="G452" s="50">
        <v>23662</v>
      </c>
      <c r="H452" s="5">
        <v>560631</v>
      </c>
      <c r="I452" s="50">
        <v>31505</v>
      </c>
      <c r="J452" s="5" t="s">
        <v>412</v>
      </c>
      <c r="M452"/>
    </row>
    <row r="453" spans="1:13" x14ac:dyDescent="0.25">
      <c r="A453" s="5" t="s">
        <v>413</v>
      </c>
      <c r="B453" s="5" t="s">
        <v>681</v>
      </c>
      <c r="C453" s="5" t="s">
        <v>770</v>
      </c>
      <c r="D453" s="5" t="s">
        <v>416</v>
      </c>
      <c r="E453" s="184">
        <f t="shared" ca="1" si="6"/>
        <v>31188</v>
      </c>
      <c r="F453" s="5">
        <v>60</v>
      </c>
      <c r="G453" s="50">
        <v>21450</v>
      </c>
      <c r="H453" s="5">
        <v>560667</v>
      </c>
      <c r="I453" s="50">
        <v>31459</v>
      </c>
      <c r="J453" s="5" t="s">
        <v>417</v>
      </c>
      <c r="M453"/>
    </row>
    <row r="454" spans="1:13" x14ac:dyDescent="0.25">
      <c r="A454" s="5" t="s">
        <v>413</v>
      </c>
      <c r="B454" s="5" t="s">
        <v>662</v>
      </c>
      <c r="C454" s="5" t="s">
        <v>721</v>
      </c>
      <c r="D454" s="5" t="s">
        <v>416</v>
      </c>
      <c r="E454" s="184">
        <f t="shared" ca="1" si="6"/>
        <v>30156</v>
      </c>
      <c r="F454" s="5">
        <v>58</v>
      </c>
      <c r="G454" s="50">
        <v>21983</v>
      </c>
      <c r="H454" s="5">
        <v>560583</v>
      </c>
      <c r="I454" s="50">
        <v>31500</v>
      </c>
      <c r="J454" s="5" t="s">
        <v>417</v>
      </c>
      <c r="M454"/>
    </row>
    <row r="455" spans="1:13" x14ac:dyDescent="0.25">
      <c r="A455" s="5" t="s">
        <v>408</v>
      </c>
      <c r="B455" s="5" t="s">
        <v>546</v>
      </c>
      <c r="C455" s="5" t="s">
        <v>185</v>
      </c>
      <c r="D455" s="5" t="s">
        <v>771</v>
      </c>
      <c r="E455" s="184">
        <f t="shared" ca="1" si="6"/>
        <v>28980</v>
      </c>
      <c r="F455" s="5">
        <v>64</v>
      </c>
      <c r="G455" s="50">
        <v>19765</v>
      </c>
      <c r="H455" s="5">
        <v>560635</v>
      </c>
      <c r="I455" s="50">
        <v>31507</v>
      </c>
      <c r="J455" s="5" t="s">
        <v>417</v>
      </c>
      <c r="M455"/>
    </row>
    <row r="456" spans="1:13" x14ac:dyDescent="0.25">
      <c r="A456" s="5" t="s">
        <v>408</v>
      </c>
      <c r="B456" s="5" t="s">
        <v>730</v>
      </c>
      <c r="C456" s="5" t="s">
        <v>533</v>
      </c>
      <c r="D456" s="5" t="s">
        <v>482</v>
      </c>
      <c r="E456" s="184">
        <f t="shared" ca="1" si="6"/>
        <v>30672</v>
      </c>
      <c r="F456" s="5">
        <v>53</v>
      </c>
      <c r="G456" s="50">
        <v>23879</v>
      </c>
      <c r="H456" s="5">
        <v>560640</v>
      </c>
      <c r="I456" s="50">
        <v>31537</v>
      </c>
      <c r="J456" s="5" t="s">
        <v>417</v>
      </c>
      <c r="M456"/>
    </row>
    <row r="457" spans="1:13" x14ac:dyDescent="0.25">
      <c r="A457" s="5" t="s">
        <v>408</v>
      </c>
      <c r="B457" s="5" t="s">
        <v>652</v>
      </c>
      <c r="C457" s="5" t="s">
        <v>459</v>
      </c>
      <c r="D457" s="5" t="s">
        <v>772</v>
      </c>
      <c r="E457" s="184">
        <f t="shared" ca="1" si="6"/>
        <v>22860</v>
      </c>
      <c r="F457" s="5">
        <v>55</v>
      </c>
      <c r="G457" s="50">
        <v>22938</v>
      </c>
      <c r="H457" s="5">
        <v>560574</v>
      </c>
      <c r="I457" s="50">
        <v>31497</v>
      </c>
      <c r="J457" s="5" t="s">
        <v>417</v>
      </c>
      <c r="M457"/>
    </row>
    <row r="458" spans="1:13" x14ac:dyDescent="0.25">
      <c r="A458" s="5" t="s">
        <v>413</v>
      </c>
      <c r="B458" s="5" t="s">
        <v>521</v>
      </c>
      <c r="C458" s="5" t="s">
        <v>773</v>
      </c>
      <c r="D458" s="5" t="s">
        <v>416</v>
      </c>
      <c r="E458" s="184">
        <f t="shared" ca="1" si="6"/>
        <v>28020</v>
      </c>
      <c r="F458" s="5">
        <v>55</v>
      </c>
      <c r="G458" s="50">
        <v>23160</v>
      </c>
      <c r="H458" s="5">
        <v>560649</v>
      </c>
      <c r="I458" s="50">
        <v>31438</v>
      </c>
      <c r="J458" s="5" t="s">
        <v>417</v>
      </c>
      <c r="M458"/>
    </row>
    <row r="459" spans="1:13" x14ac:dyDescent="0.25">
      <c r="A459" s="5" t="s">
        <v>408</v>
      </c>
      <c r="B459" s="5" t="s">
        <v>662</v>
      </c>
      <c r="C459" s="5" t="s">
        <v>774</v>
      </c>
      <c r="D459" s="5" t="s">
        <v>460</v>
      </c>
      <c r="E459" s="184">
        <f t="shared" ca="1" si="6"/>
        <v>27240</v>
      </c>
      <c r="F459" s="5">
        <v>55</v>
      </c>
      <c r="G459" s="50">
        <v>23261</v>
      </c>
      <c r="H459" s="5">
        <v>560645</v>
      </c>
      <c r="I459" s="50">
        <v>31692</v>
      </c>
      <c r="J459" s="5" t="s">
        <v>417</v>
      </c>
      <c r="M459"/>
    </row>
    <row r="460" spans="1:13" x14ac:dyDescent="0.25">
      <c r="A460" s="5" t="s">
        <v>408</v>
      </c>
      <c r="B460" s="5" t="s">
        <v>626</v>
      </c>
      <c r="C460" s="5" t="s">
        <v>444</v>
      </c>
      <c r="D460" s="5" t="s">
        <v>416</v>
      </c>
      <c r="E460" s="184">
        <f t="shared" ca="1" si="6"/>
        <v>29784</v>
      </c>
      <c r="F460" s="5">
        <v>55</v>
      </c>
      <c r="G460" s="50">
        <v>23036</v>
      </c>
      <c r="H460" s="5">
        <v>560646</v>
      </c>
      <c r="I460" s="50">
        <v>31754</v>
      </c>
      <c r="J460" s="5" t="s">
        <v>417</v>
      </c>
      <c r="M460"/>
    </row>
    <row r="461" spans="1:13" x14ac:dyDescent="0.25">
      <c r="A461" s="5" t="s">
        <v>408</v>
      </c>
      <c r="B461" s="5" t="s">
        <v>499</v>
      </c>
      <c r="C461" s="5" t="s">
        <v>155</v>
      </c>
      <c r="D461" s="5" t="s">
        <v>460</v>
      </c>
      <c r="E461" s="184">
        <f t="shared" ca="1" si="6"/>
        <v>21204</v>
      </c>
      <c r="F461" s="5">
        <v>54</v>
      </c>
      <c r="G461" s="50">
        <v>23433</v>
      </c>
      <c r="H461" s="5">
        <v>560575</v>
      </c>
      <c r="I461" s="50">
        <v>31726</v>
      </c>
      <c r="J461" s="5" t="s">
        <v>417</v>
      </c>
      <c r="M461"/>
    </row>
    <row r="462" spans="1:13" x14ac:dyDescent="0.25">
      <c r="A462" s="5" t="s">
        <v>408</v>
      </c>
      <c r="B462" s="5" t="s">
        <v>671</v>
      </c>
      <c r="C462" s="5" t="s">
        <v>641</v>
      </c>
      <c r="D462" s="5" t="s">
        <v>775</v>
      </c>
      <c r="E462" s="184">
        <f t="shared" ca="1" si="6"/>
        <v>29328</v>
      </c>
      <c r="F462" s="5">
        <v>54</v>
      </c>
      <c r="G462" s="50">
        <v>23548</v>
      </c>
      <c r="H462" s="5">
        <v>560573</v>
      </c>
      <c r="I462" s="50">
        <v>31636</v>
      </c>
      <c r="J462" s="5" t="s">
        <v>417</v>
      </c>
      <c r="M462"/>
    </row>
    <row r="463" spans="1:13" x14ac:dyDescent="0.25">
      <c r="A463" s="5" t="s">
        <v>408</v>
      </c>
      <c r="B463" s="5" t="s">
        <v>712</v>
      </c>
      <c r="C463" s="5" t="s">
        <v>776</v>
      </c>
      <c r="D463" s="5" t="s">
        <v>460</v>
      </c>
      <c r="E463" s="184">
        <f t="shared" ca="1" si="6"/>
        <v>28584</v>
      </c>
      <c r="F463" s="5">
        <v>54</v>
      </c>
      <c r="G463" s="50">
        <v>23630</v>
      </c>
      <c r="H463" s="5">
        <v>560650</v>
      </c>
      <c r="I463" s="50">
        <v>31561</v>
      </c>
      <c r="J463" s="5" t="s">
        <v>417</v>
      </c>
      <c r="M463"/>
    </row>
    <row r="464" spans="1:13" x14ac:dyDescent="0.25">
      <c r="A464" s="5" t="s">
        <v>408</v>
      </c>
      <c r="B464" s="5" t="s">
        <v>452</v>
      </c>
      <c r="C464" s="5" t="s">
        <v>444</v>
      </c>
      <c r="D464" s="5" t="s">
        <v>425</v>
      </c>
      <c r="E464" s="184">
        <f t="shared" ca="1" si="6"/>
        <v>23592</v>
      </c>
      <c r="F464" s="5">
        <v>53</v>
      </c>
      <c r="G464" s="50">
        <v>23997</v>
      </c>
      <c r="H464" s="5">
        <v>560654</v>
      </c>
      <c r="I464" s="50">
        <v>31741</v>
      </c>
      <c r="J464" s="5" t="s">
        <v>417</v>
      </c>
      <c r="M464"/>
    </row>
    <row r="465" spans="1:13" x14ac:dyDescent="0.25">
      <c r="A465" s="5" t="s">
        <v>408</v>
      </c>
      <c r="B465" s="5" t="s">
        <v>517</v>
      </c>
      <c r="C465" s="5" t="s">
        <v>716</v>
      </c>
      <c r="D465" s="5" t="s">
        <v>636</v>
      </c>
      <c r="E465" s="184">
        <f t="shared" ca="1" si="6"/>
        <v>29484</v>
      </c>
      <c r="F465" s="5">
        <v>59</v>
      </c>
      <c r="G465" s="50">
        <v>21500</v>
      </c>
      <c r="H465" s="5">
        <v>560663</v>
      </c>
      <c r="I465" s="50">
        <v>31754</v>
      </c>
      <c r="J465" s="5" t="s">
        <v>417</v>
      </c>
      <c r="M465"/>
    </row>
    <row r="466" spans="1:13" x14ac:dyDescent="0.25">
      <c r="A466" s="5" t="s">
        <v>408</v>
      </c>
      <c r="B466" s="5" t="s">
        <v>450</v>
      </c>
      <c r="C466" s="5" t="s">
        <v>459</v>
      </c>
      <c r="D466" s="5" t="s">
        <v>777</v>
      </c>
      <c r="E466" s="184">
        <f t="shared" ref="E466:E529" ca="1" si="7">RANDBETWEEN(1500,2600)*12</f>
        <v>20160</v>
      </c>
      <c r="F466" s="5">
        <v>60</v>
      </c>
      <c r="G466" s="50">
        <v>21356</v>
      </c>
      <c r="H466" s="5">
        <v>560664</v>
      </c>
      <c r="I466" s="50">
        <v>31677</v>
      </c>
      <c r="J466" s="5" t="s">
        <v>417</v>
      </c>
      <c r="M466"/>
    </row>
    <row r="467" spans="1:13" x14ac:dyDescent="0.25">
      <c r="A467" s="5" t="s">
        <v>408</v>
      </c>
      <c r="B467" s="5" t="s">
        <v>587</v>
      </c>
      <c r="C467" s="5" t="s">
        <v>185</v>
      </c>
      <c r="D467" s="5" t="s">
        <v>460</v>
      </c>
      <c r="E467" s="184">
        <f t="shared" ca="1" si="7"/>
        <v>22500</v>
      </c>
      <c r="F467" s="5">
        <v>55</v>
      </c>
      <c r="G467" s="50">
        <v>23276</v>
      </c>
      <c r="H467" s="5">
        <v>560588</v>
      </c>
      <c r="I467" s="50">
        <v>31453</v>
      </c>
      <c r="J467" s="5" t="s">
        <v>417</v>
      </c>
      <c r="M467"/>
    </row>
    <row r="468" spans="1:13" x14ac:dyDescent="0.25">
      <c r="A468" s="5" t="s">
        <v>408</v>
      </c>
      <c r="B468" s="5" t="s">
        <v>544</v>
      </c>
      <c r="C468" s="5" t="s">
        <v>95</v>
      </c>
      <c r="D468" s="5" t="s">
        <v>741</v>
      </c>
      <c r="E468" s="184">
        <f t="shared" ca="1" si="7"/>
        <v>27420</v>
      </c>
      <c r="F468" s="5">
        <v>57</v>
      </c>
      <c r="G468" s="50">
        <v>22503</v>
      </c>
      <c r="H468" s="5">
        <v>560666</v>
      </c>
      <c r="I468" s="50">
        <v>31567</v>
      </c>
      <c r="J468" s="5" t="s">
        <v>417</v>
      </c>
      <c r="M468"/>
    </row>
    <row r="469" spans="1:13" x14ac:dyDescent="0.25">
      <c r="A469" s="5" t="s">
        <v>408</v>
      </c>
      <c r="B469" s="5" t="s">
        <v>511</v>
      </c>
      <c r="C469" s="5" t="s">
        <v>540</v>
      </c>
      <c r="D469" s="5" t="s">
        <v>460</v>
      </c>
      <c r="E469" s="184">
        <f t="shared" ca="1" si="7"/>
        <v>20760</v>
      </c>
      <c r="F469" s="5">
        <v>54</v>
      </c>
      <c r="G469" s="50">
        <v>23517</v>
      </c>
      <c r="H469" s="5">
        <v>560668</v>
      </c>
      <c r="I469" s="50">
        <v>31549</v>
      </c>
      <c r="J469" s="5" t="s">
        <v>421</v>
      </c>
      <c r="M469"/>
    </row>
    <row r="470" spans="1:13" x14ac:dyDescent="0.25">
      <c r="A470" s="5" t="s">
        <v>408</v>
      </c>
      <c r="B470" s="5" t="s">
        <v>152</v>
      </c>
      <c r="C470" s="5" t="s">
        <v>774</v>
      </c>
      <c r="D470" s="5" t="s">
        <v>778</v>
      </c>
      <c r="E470" s="184">
        <f t="shared" ca="1" si="7"/>
        <v>19620</v>
      </c>
      <c r="F470" s="5">
        <v>55</v>
      </c>
      <c r="G470" s="50">
        <v>22988</v>
      </c>
      <c r="H470" s="5">
        <v>560672</v>
      </c>
      <c r="I470" s="50">
        <v>31566</v>
      </c>
      <c r="J470" s="5" t="s">
        <v>421</v>
      </c>
      <c r="M470"/>
    </row>
    <row r="471" spans="1:13" x14ac:dyDescent="0.25">
      <c r="A471" s="5" t="s">
        <v>413</v>
      </c>
      <c r="B471" s="5" t="s">
        <v>572</v>
      </c>
      <c r="C471" s="5" t="s">
        <v>532</v>
      </c>
      <c r="D471" s="5" t="s">
        <v>741</v>
      </c>
      <c r="E471" s="184">
        <f t="shared" ca="1" si="7"/>
        <v>23196</v>
      </c>
      <c r="F471" s="5">
        <v>53</v>
      </c>
      <c r="G471" s="50">
        <v>23879</v>
      </c>
      <c r="H471" s="5">
        <v>560673</v>
      </c>
      <c r="I471" s="50">
        <v>31537</v>
      </c>
      <c r="J471" s="5" t="s">
        <v>421</v>
      </c>
      <c r="M471"/>
    </row>
    <row r="472" spans="1:13" x14ac:dyDescent="0.25">
      <c r="A472" s="5" t="s">
        <v>413</v>
      </c>
      <c r="B472" s="5" t="s">
        <v>587</v>
      </c>
      <c r="C472" s="5" t="s">
        <v>441</v>
      </c>
      <c r="D472" s="5" t="s">
        <v>416</v>
      </c>
      <c r="E472" s="184">
        <f t="shared" ca="1" si="7"/>
        <v>19248</v>
      </c>
      <c r="F472" s="5">
        <v>61</v>
      </c>
      <c r="G472" s="50">
        <v>20859</v>
      </c>
      <c r="H472" s="5">
        <v>560599</v>
      </c>
      <c r="I472" s="50">
        <v>31756</v>
      </c>
      <c r="J472" s="5" t="s">
        <v>421</v>
      </c>
      <c r="M472"/>
    </row>
    <row r="473" spans="1:13" x14ac:dyDescent="0.25">
      <c r="A473" s="5" t="s">
        <v>408</v>
      </c>
      <c r="B473" s="5" t="s">
        <v>471</v>
      </c>
      <c r="C473" s="5" t="s">
        <v>152</v>
      </c>
      <c r="D473" s="5" t="s">
        <v>457</v>
      </c>
      <c r="E473" s="184">
        <f t="shared" ca="1" si="7"/>
        <v>30072</v>
      </c>
      <c r="F473" s="5">
        <v>58</v>
      </c>
      <c r="G473" s="50">
        <v>22048</v>
      </c>
      <c r="H473" s="5">
        <v>560676</v>
      </c>
      <c r="I473" s="50">
        <v>31420</v>
      </c>
      <c r="J473" s="5" t="s">
        <v>421</v>
      </c>
      <c r="M473"/>
    </row>
    <row r="474" spans="1:13" x14ac:dyDescent="0.25">
      <c r="A474" s="5" t="s">
        <v>413</v>
      </c>
      <c r="B474" s="5" t="s">
        <v>562</v>
      </c>
      <c r="C474" s="5" t="s">
        <v>532</v>
      </c>
      <c r="D474" s="5" t="s">
        <v>460</v>
      </c>
      <c r="E474" s="184">
        <f t="shared" ca="1" si="7"/>
        <v>25884</v>
      </c>
      <c r="F474" s="5">
        <v>61</v>
      </c>
      <c r="G474" s="50">
        <v>21013</v>
      </c>
      <c r="H474" s="5">
        <v>560674</v>
      </c>
      <c r="I474" s="50">
        <v>31554</v>
      </c>
      <c r="J474" s="5" t="s">
        <v>421</v>
      </c>
      <c r="M474"/>
    </row>
    <row r="475" spans="1:13" x14ac:dyDescent="0.25">
      <c r="A475" s="5" t="s">
        <v>408</v>
      </c>
      <c r="B475" s="5" t="s">
        <v>450</v>
      </c>
      <c r="C475" s="5" t="s">
        <v>779</v>
      </c>
      <c r="D475" s="5" t="s">
        <v>442</v>
      </c>
      <c r="E475" s="184">
        <f t="shared" ca="1" si="7"/>
        <v>21024</v>
      </c>
      <c r="F475" s="5">
        <v>60</v>
      </c>
      <c r="G475" s="50">
        <v>21237</v>
      </c>
      <c r="H475" s="5">
        <v>350172</v>
      </c>
      <c r="I475" s="50">
        <v>31575</v>
      </c>
      <c r="J475" s="5" t="s">
        <v>421</v>
      </c>
      <c r="M475"/>
    </row>
    <row r="476" spans="1:13" x14ac:dyDescent="0.25">
      <c r="A476" s="5" t="s">
        <v>408</v>
      </c>
      <c r="B476" s="5" t="s">
        <v>157</v>
      </c>
      <c r="C476" s="5" t="s">
        <v>410</v>
      </c>
      <c r="D476" s="5" t="s">
        <v>537</v>
      </c>
      <c r="E476" s="184">
        <f t="shared" ca="1" si="7"/>
        <v>21504</v>
      </c>
      <c r="F476" s="5">
        <v>54</v>
      </c>
      <c r="G476" s="50">
        <v>23340</v>
      </c>
      <c r="H476" s="5">
        <v>560680</v>
      </c>
      <c r="I476" s="50">
        <v>31535</v>
      </c>
      <c r="J476" s="5" t="s">
        <v>421</v>
      </c>
      <c r="M476"/>
    </row>
    <row r="477" spans="1:13" x14ac:dyDescent="0.25">
      <c r="A477" s="5" t="s">
        <v>413</v>
      </c>
      <c r="B477" s="5" t="s">
        <v>485</v>
      </c>
      <c r="C477" s="5" t="s">
        <v>707</v>
      </c>
      <c r="D477" s="5" t="s">
        <v>473</v>
      </c>
      <c r="E477" s="184">
        <f t="shared" ca="1" si="7"/>
        <v>22128</v>
      </c>
      <c r="F477" s="5">
        <v>53</v>
      </c>
      <c r="G477" s="50">
        <v>24007</v>
      </c>
      <c r="H477" s="5">
        <v>560681</v>
      </c>
      <c r="I477" s="50">
        <v>31771</v>
      </c>
      <c r="J477" s="5" t="s">
        <v>421</v>
      </c>
      <c r="M477"/>
    </row>
    <row r="478" spans="1:13" x14ac:dyDescent="0.25">
      <c r="A478" s="5" t="s">
        <v>413</v>
      </c>
      <c r="B478" s="5" t="s">
        <v>612</v>
      </c>
      <c r="C478" s="5" t="s">
        <v>468</v>
      </c>
      <c r="D478" s="5" t="s">
        <v>473</v>
      </c>
      <c r="E478" s="184">
        <f t="shared" ca="1" si="7"/>
        <v>26316</v>
      </c>
      <c r="F478" s="5">
        <v>57</v>
      </c>
      <c r="G478" s="50">
        <v>22369</v>
      </c>
      <c r="H478" s="5">
        <v>560545</v>
      </c>
      <c r="I478" s="50">
        <v>31605</v>
      </c>
      <c r="J478" s="5" t="s">
        <v>421</v>
      </c>
      <c r="M478"/>
    </row>
    <row r="479" spans="1:13" x14ac:dyDescent="0.25">
      <c r="A479" s="5" t="s">
        <v>408</v>
      </c>
      <c r="B479" s="5" t="s">
        <v>443</v>
      </c>
      <c r="C479" s="5" t="s">
        <v>444</v>
      </c>
      <c r="D479" s="5" t="s">
        <v>780</v>
      </c>
      <c r="E479" s="184">
        <f t="shared" ca="1" si="7"/>
        <v>18936</v>
      </c>
      <c r="F479" s="5">
        <v>60</v>
      </c>
      <c r="G479" s="50">
        <v>21388</v>
      </c>
      <c r="H479" s="5">
        <v>560683</v>
      </c>
      <c r="I479" s="50">
        <v>31839</v>
      </c>
      <c r="J479" s="5" t="s">
        <v>466</v>
      </c>
      <c r="M479"/>
    </row>
    <row r="480" spans="1:13" x14ac:dyDescent="0.25">
      <c r="A480" s="5" t="s">
        <v>413</v>
      </c>
      <c r="B480" s="5" t="s">
        <v>673</v>
      </c>
      <c r="C480" s="5" t="s">
        <v>781</v>
      </c>
      <c r="D480" s="5" t="s">
        <v>678</v>
      </c>
      <c r="E480" s="184">
        <f t="shared" ca="1" si="7"/>
        <v>19644</v>
      </c>
      <c r="F480" s="5">
        <v>51</v>
      </c>
      <c r="G480" s="50">
        <v>24466</v>
      </c>
      <c r="H480" s="5">
        <v>560684</v>
      </c>
      <c r="I480" s="50">
        <v>32061</v>
      </c>
      <c r="J480" s="5" t="s">
        <v>466</v>
      </c>
      <c r="M480"/>
    </row>
    <row r="481" spans="1:13" x14ac:dyDescent="0.25">
      <c r="A481" s="5" t="s">
        <v>413</v>
      </c>
      <c r="B481" s="5" t="s">
        <v>559</v>
      </c>
      <c r="C481" s="5" t="s">
        <v>633</v>
      </c>
      <c r="D481" s="5" t="s">
        <v>457</v>
      </c>
      <c r="E481" s="184">
        <f t="shared" ca="1" si="7"/>
        <v>28920</v>
      </c>
      <c r="F481" s="5">
        <v>55</v>
      </c>
      <c r="G481" s="50">
        <v>23214</v>
      </c>
      <c r="H481" s="5">
        <v>560685</v>
      </c>
      <c r="I481" s="50">
        <v>31975</v>
      </c>
      <c r="J481" s="5" t="s">
        <v>466</v>
      </c>
      <c r="M481"/>
    </row>
    <row r="482" spans="1:13" x14ac:dyDescent="0.25">
      <c r="A482" s="5" t="s">
        <v>413</v>
      </c>
      <c r="B482" s="5" t="s">
        <v>562</v>
      </c>
      <c r="C482" s="5" t="s">
        <v>782</v>
      </c>
      <c r="D482" s="5" t="s">
        <v>416</v>
      </c>
      <c r="E482" s="184">
        <f t="shared" ca="1" si="7"/>
        <v>25692</v>
      </c>
      <c r="F482" s="5">
        <v>54</v>
      </c>
      <c r="G482" s="50">
        <v>23502</v>
      </c>
      <c r="H482" s="5">
        <v>560659</v>
      </c>
      <c r="I482" s="50">
        <v>32042</v>
      </c>
      <c r="J482" s="5" t="s">
        <v>466</v>
      </c>
      <c r="M482"/>
    </row>
    <row r="483" spans="1:13" x14ac:dyDescent="0.25">
      <c r="A483" s="5" t="s">
        <v>408</v>
      </c>
      <c r="B483" s="5" t="s">
        <v>492</v>
      </c>
      <c r="C483" s="5" t="s">
        <v>641</v>
      </c>
      <c r="D483" s="5" t="s">
        <v>473</v>
      </c>
      <c r="E483" s="184">
        <f t="shared" ca="1" si="7"/>
        <v>25332</v>
      </c>
      <c r="F483" s="5">
        <v>59</v>
      </c>
      <c r="G483" s="50">
        <v>21769</v>
      </c>
      <c r="H483" s="5">
        <v>560687</v>
      </c>
      <c r="I483" s="50">
        <v>31870</v>
      </c>
      <c r="J483" s="5" t="s">
        <v>466</v>
      </c>
      <c r="M483"/>
    </row>
    <row r="484" spans="1:13" x14ac:dyDescent="0.25">
      <c r="A484" s="5" t="s">
        <v>408</v>
      </c>
      <c r="B484" s="5" t="s">
        <v>410</v>
      </c>
      <c r="C484" s="5" t="s">
        <v>556</v>
      </c>
      <c r="D484" s="5" t="s">
        <v>460</v>
      </c>
      <c r="E484" s="184">
        <f t="shared" ca="1" si="7"/>
        <v>30144</v>
      </c>
      <c r="F484" s="5">
        <v>56</v>
      </c>
      <c r="G484" s="50">
        <v>22877</v>
      </c>
      <c r="H484" s="5">
        <v>560688</v>
      </c>
      <c r="I484" s="50">
        <v>32137</v>
      </c>
      <c r="J484" s="5" t="s">
        <v>466</v>
      </c>
      <c r="M484"/>
    </row>
    <row r="485" spans="1:13" x14ac:dyDescent="0.25">
      <c r="A485" s="5" t="s">
        <v>413</v>
      </c>
      <c r="B485" s="5" t="s">
        <v>534</v>
      </c>
      <c r="C485" s="5" t="s">
        <v>596</v>
      </c>
      <c r="D485" s="5" t="s">
        <v>425</v>
      </c>
      <c r="E485" s="184">
        <f t="shared" ca="1" si="7"/>
        <v>30636</v>
      </c>
      <c r="F485" s="5">
        <v>55</v>
      </c>
      <c r="G485" s="50">
        <v>23122</v>
      </c>
      <c r="H485" s="5">
        <v>560691</v>
      </c>
      <c r="I485" s="50">
        <v>32092</v>
      </c>
      <c r="J485" s="5" t="s">
        <v>466</v>
      </c>
      <c r="M485"/>
    </row>
    <row r="486" spans="1:13" x14ac:dyDescent="0.25">
      <c r="A486" s="5" t="s">
        <v>408</v>
      </c>
      <c r="B486" s="5" t="s">
        <v>458</v>
      </c>
      <c r="C486" s="5" t="s">
        <v>608</v>
      </c>
      <c r="D486" s="5" t="s">
        <v>658</v>
      </c>
      <c r="E486" s="184">
        <f t="shared" ca="1" si="7"/>
        <v>24768</v>
      </c>
      <c r="F486" s="5">
        <v>56</v>
      </c>
      <c r="G486" s="50">
        <v>22865</v>
      </c>
      <c r="H486" s="5">
        <v>560693</v>
      </c>
      <c r="I486" s="50">
        <v>32107</v>
      </c>
      <c r="J486" s="5" t="s">
        <v>466</v>
      </c>
      <c r="M486"/>
    </row>
    <row r="487" spans="1:13" x14ac:dyDescent="0.25">
      <c r="A487" s="5" t="s">
        <v>408</v>
      </c>
      <c r="B487" s="5" t="s">
        <v>481</v>
      </c>
      <c r="C487" s="5" t="s">
        <v>191</v>
      </c>
      <c r="D487" s="5" t="s">
        <v>416</v>
      </c>
      <c r="E487" s="184">
        <f t="shared" ca="1" si="7"/>
        <v>24192</v>
      </c>
      <c r="F487" s="5">
        <v>54</v>
      </c>
      <c r="G487" s="50">
        <v>23306</v>
      </c>
      <c r="H487" s="5">
        <v>560697</v>
      </c>
      <c r="I487" s="50">
        <v>31865</v>
      </c>
      <c r="J487" s="5" t="s">
        <v>466</v>
      </c>
      <c r="M487"/>
    </row>
    <row r="488" spans="1:13" x14ac:dyDescent="0.25">
      <c r="A488" s="5" t="s">
        <v>413</v>
      </c>
      <c r="B488" s="5" t="s">
        <v>611</v>
      </c>
      <c r="C488" s="5" t="s">
        <v>139</v>
      </c>
      <c r="D488" s="5" t="s">
        <v>445</v>
      </c>
      <c r="E488" s="184">
        <f t="shared" ca="1" si="7"/>
        <v>20532</v>
      </c>
      <c r="F488" s="5">
        <v>55</v>
      </c>
      <c r="G488" s="50">
        <v>23068</v>
      </c>
      <c r="H488" s="5">
        <v>560699</v>
      </c>
      <c r="I488" s="50">
        <v>31996</v>
      </c>
      <c r="J488" s="5" t="s">
        <v>412</v>
      </c>
      <c r="M488"/>
    </row>
    <row r="489" spans="1:13" x14ac:dyDescent="0.25">
      <c r="A489" s="5" t="s">
        <v>413</v>
      </c>
      <c r="B489" s="5" t="s">
        <v>709</v>
      </c>
      <c r="C489" s="5" t="s">
        <v>468</v>
      </c>
      <c r="D489" s="5" t="s">
        <v>473</v>
      </c>
      <c r="E489" s="184">
        <f t="shared" ca="1" si="7"/>
        <v>24816</v>
      </c>
      <c r="F489" s="5">
        <v>54</v>
      </c>
      <c r="G489" s="50">
        <v>23322</v>
      </c>
      <c r="H489" s="5">
        <v>560702</v>
      </c>
      <c r="I489" s="50">
        <v>32032</v>
      </c>
      <c r="J489" s="5" t="s">
        <v>412</v>
      </c>
      <c r="M489"/>
    </row>
    <row r="490" spans="1:13" x14ac:dyDescent="0.25">
      <c r="A490" s="5" t="s">
        <v>413</v>
      </c>
      <c r="B490" s="5" t="s">
        <v>646</v>
      </c>
      <c r="C490" s="5" t="s">
        <v>783</v>
      </c>
      <c r="D490" s="5" t="s">
        <v>577</v>
      </c>
      <c r="E490" s="184">
        <f t="shared" ca="1" si="7"/>
        <v>23424</v>
      </c>
      <c r="F490" s="5">
        <v>54</v>
      </c>
      <c r="G490" s="50">
        <v>23325</v>
      </c>
      <c r="H490" s="5">
        <v>560704</v>
      </c>
      <c r="I490" s="50">
        <v>31961</v>
      </c>
      <c r="J490" s="5" t="s">
        <v>412</v>
      </c>
      <c r="M490"/>
    </row>
    <row r="491" spans="1:13" x14ac:dyDescent="0.25">
      <c r="A491" s="5" t="s">
        <v>413</v>
      </c>
      <c r="B491" s="5" t="s">
        <v>492</v>
      </c>
      <c r="C491" s="5" t="s">
        <v>438</v>
      </c>
      <c r="D491" s="5" t="s">
        <v>416</v>
      </c>
      <c r="E491" s="184">
        <f t="shared" ca="1" si="7"/>
        <v>30240</v>
      </c>
      <c r="F491" s="5">
        <v>55</v>
      </c>
      <c r="G491" s="50">
        <v>23037</v>
      </c>
      <c r="H491" s="5">
        <v>560696</v>
      </c>
      <c r="I491" s="50">
        <v>31857</v>
      </c>
      <c r="J491" s="5" t="s">
        <v>412</v>
      </c>
      <c r="M491"/>
    </row>
    <row r="492" spans="1:13" x14ac:dyDescent="0.25">
      <c r="A492" s="5" t="s">
        <v>408</v>
      </c>
      <c r="B492" s="5" t="s">
        <v>497</v>
      </c>
      <c r="C492" s="5" t="s">
        <v>735</v>
      </c>
      <c r="D492" s="5" t="s">
        <v>642</v>
      </c>
      <c r="E492" s="184">
        <f t="shared" ca="1" si="7"/>
        <v>20064</v>
      </c>
      <c r="F492" s="5">
        <v>60</v>
      </c>
      <c r="G492" s="50">
        <v>21339</v>
      </c>
      <c r="H492" s="5">
        <v>560707</v>
      </c>
      <c r="I492" s="50">
        <v>32072</v>
      </c>
      <c r="J492" s="5" t="s">
        <v>412</v>
      </c>
      <c r="M492"/>
    </row>
    <row r="493" spans="1:13" x14ac:dyDescent="0.25">
      <c r="A493" s="5" t="s">
        <v>413</v>
      </c>
      <c r="B493" s="5" t="s">
        <v>705</v>
      </c>
      <c r="C493" s="5" t="s">
        <v>764</v>
      </c>
      <c r="D493" s="5" t="s">
        <v>442</v>
      </c>
      <c r="E493" s="184">
        <f t="shared" ca="1" si="7"/>
        <v>27048</v>
      </c>
      <c r="F493" s="5">
        <v>62</v>
      </c>
      <c r="G493" s="50">
        <v>20705</v>
      </c>
      <c r="H493" s="5">
        <v>560710</v>
      </c>
      <c r="I493" s="50">
        <v>31887</v>
      </c>
      <c r="J493" s="5" t="s">
        <v>412</v>
      </c>
      <c r="M493"/>
    </row>
    <row r="494" spans="1:13" x14ac:dyDescent="0.25">
      <c r="A494" s="5" t="s">
        <v>413</v>
      </c>
      <c r="B494" s="5" t="s">
        <v>784</v>
      </c>
      <c r="C494" s="5" t="s">
        <v>785</v>
      </c>
      <c r="D494" s="5" t="s">
        <v>460</v>
      </c>
      <c r="E494" s="184">
        <f t="shared" ca="1" si="7"/>
        <v>21948</v>
      </c>
      <c r="F494" s="5">
        <v>53</v>
      </c>
      <c r="G494" s="50">
        <v>23958</v>
      </c>
      <c r="H494" s="5">
        <v>560705</v>
      </c>
      <c r="I494" s="50">
        <v>31875</v>
      </c>
      <c r="J494" s="5" t="s">
        <v>412</v>
      </c>
      <c r="M494"/>
    </row>
    <row r="495" spans="1:13" x14ac:dyDescent="0.25">
      <c r="A495" s="5" t="s">
        <v>408</v>
      </c>
      <c r="B495" s="5" t="s">
        <v>574</v>
      </c>
      <c r="C495" s="5" t="s">
        <v>746</v>
      </c>
      <c r="D495" s="5" t="s">
        <v>470</v>
      </c>
      <c r="E495" s="184">
        <f t="shared" ca="1" si="7"/>
        <v>18180</v>
      </c>
      <c r="F495" s="5">
        <v>55</v>
      </c>
      <c r="G495" s="50">
        <v>23165</v>
      </c>
      <c r="H495" s="5">
        <v>560711</v>
      </c>
      <c r="I495" s="50">
        <v>31900</v>
      </c>
      <c r="J495" s="5" t="s">
        <v>412</v>
      </c>
      <c r="M495"/>
    </row>
    <row r="496" spans="1:13" x14ac:dyDescent="0.25">
      <c r="A496" s="5" t="s">
        <v>408</v>
      </c>
      <c r="B496" s="5" t="s">
        <v>611</v>
      </c>
      <c r="C496" s="5" t="s">
        <v>465</v>
      </c>
      <c r="D496" s="5" t="s">
        <v>636</v>
      </c>
      <c r="E496" s="184">
        <f t="shared" ca="1" si="7"/>
        <v>30876</v>
      </c>
      <c r="F496" s="5">
        <v>56</v>
      </c>
      <c r="G496" s="50">
        <v>22862</v>
      </c>
      <c r="H496" s="5">
        <v>350201</v>
      </c>
      <c r="I496" s="50">
        <v>32024</v>
      </c>
      <c r="J496" s="5" t="s">
        <v>412</v>
      </c>
      <c r="M496"/>
    </row>
    <row r="497" spans="1:13" x14ac:dyDescent="0.25">
      <c r="A497" s="5" t="s">
        <v>413</v>
      </c>
      <c r="B497" s="5" t="s">
        <v>618</v>
      </c>
      <c r="C497" s="5" t="s">
        <v>682</v>
      </c>
      <c r="D497" s="5" t="s">
        <v>416</v>
      </c>
      <c r="E497" s="184">
        <f t="shared" ca="1" si="7"/>
        <v>22932</v>
      </c>
      <c r="F497" s="5">
        <v>50</v>
      </c>
      <c r="G497" s="50">
        <v>24757</v>
      </c>
      <c r="H497" s="5">
        <v>560714</v>
      </c>
      <c r="I497" s="50">
        <v>31917</v>
      </c>
      <c r="J497" s="5" t="s">
        <v>412</v>
      </c>
      <c r="M497"/>
    </row>
    <row r="498" spans="1:13" x14ac:dyDescent="0.25">
      <c r="A498" s="5" t="s">
        <v>408</v>
      </c>
      <c r="B498" s="5" t="s">
        <v>602</v>
      </c>
      <c r="C498" s="5" t="s">
        <v>786</v>
      </c>
      <c r="D498" s="5" t="s">
        <v>536</v>
      </c>
      <c r="E498" s="184">
        <f t="shared" ca="1" si="7"/>
        <v>24636</v>
      </c>
      <c r="F498" s="5">
        <v>52</v>
      </c>
      <c r="G498" s="50">
        <v>24102</v>
      </c>
      <c r="H498" s="5">
        <v>560639</v>
      </c>
      <c r="I498" s="50">
        <v>32030</v>
      </c>
      <c r="J498" s="5" t="s">
        <v>412</v>
      </c>
      <c r="M498"/>
    </row>
    <row r="499" spans="1:13" x14ac:dyDescent="0.25">
      <c r="A499" s="5" t="s">
        <v>408</v>
      </c>
      <c r="B499" s="5" t="s">
        <v>660</v>
      </c>
      <c r="C499" s="5" t="s">
        <v>191</v>
      </c>
      <c r="D499" s="5" t="s">
        <v>445</v>
      </c>
      <c r="E499" s="184">
        <f t="shared" ca="1" si="7"/>
        <v>24672</v>
      </c>
      <c r="F499" s="5">
        <v>54</v>
      </c>
      <c r="G499" s="50">
        <v>23381</v>
      </c>
      <c r="H499" s="5">
        <v>560642</v>
      </c>
      <c r="I499" s="50">
        <v>31782</v>
      </c>
      <c r="J499" s="5" t="s">
        <v>417</v>
      </c>
      <c r="M499"/>
    </row>
    <row r="500" spans="1:13" x14ac:dyDescent="0.25">
      <c r="A500" s="5" t="s">
        <v>413</v>
      </c>
      <c r="B500" s="5" t="s">
        <v>639</v>
      </c>
      <c r="C500" s="5" t="s">
        <v>787</v>
      </c>
      <c r="D500" s="5" t="s">
        <v>457</v>
      </c>
      <c r="E500" s="184">
        <f t="shared" ca="1" si="7"/>
        <v>29520</v>
      </c>
      <c r="F500" s="5">
        <v>55</v>
      </c>
      <c r="G500" s="50">
        <v>23242</v>
      </c>
      <c r="H500" s="5">
        <v>560715</v>
      </c>
      <c r="I500" s="50">
        <v>31909</v>
      </c>
      <c r="J500" s="5" t="s">
        <v>417</v>
      </c>
      <c r="M500"/>
    </row>
    <row r="501" spans="1:13" x14ac:dyDescent="0.25">
      <c r="A501" s="5" t="s">
        <v>408</v>
      </c>
      <c r="B501" s="5" t="s">
        <v>493</v>
      </c>
      <c r="C501" s="5" t="s">
        <v>459</v>
      </c>
      <c r="D501" s="5" t="s">
        <v>536</v>
      </c>
      <c r="E501" s="184">
        <f t="shared" ca="1" si="7"/>
        <v>20232</v>
      </c>
      <c r="F501" s="5">
        <v>53</v>
      </c>
      <c r="G501" s="50">
        <v>23896</v>
      </c>
      <c r="H501" s="5">
        <v>560655</v>
      </c>
      <c r="I501" s="50">
        <v>31839</v>
      </c>
      <c r="J501" s="5" t="s">
        <v>417</v>
      </c>
      <c r="M501"/>
    </row>
    <row r="502" spans="1:13" x14ac:dyDescent="0.25">
      <c r="A502" s="5" t="s">
        <v>413</v>
      </c>
      <c r="B502" s="5" t="s">
        <v>547</v>
      </c>
      <c r="C502" s="5" t="s">
        <v>489</v>
      </c>
      <c r="D502" s="5" t="s">
        <v>416</v>
      </c>
      <c r="E502" s="184">
        <f t="shared" ca="1" si="7"/>
        <v>28212</v>
      </c>
      <c r="F502" s="5">
        <v>53</v>
      </c>
      <c r="G502" s="50">
        <v>23940</v>
      </c>
      <c r="H502" s="5">
        <v>560717</v>
      </c>
      <c r="I502" s="50">
        <v>32107</v>
      </c>
      <c r="J502" s="5" t="s">
        <v>417</v>
      </c>
      <c r="M502"/>
    </row>
    <row r="503" spans="1:13" x14ac:dyDescent="0.25">
      <c r="A503" s="5" t="s">
        <v>413</v>
      </c>
      <c r="B503" s="5" t="s">
        <v>681</v>
      </c>
      <c r="C503" s="5" t="s">
        <v>640</v>
      </c>
      <c r="D503" s="5" t="s">
        <v>460</v>
      </c>
      <c r="E503" s="184">
        <f t="shared" ca="1" si="7"/>
        <v>27456</v>
      </c>
      <c r="F503" s="5">
        <v>53</v>
      </c>
      <c r="G503" s="50">
        <v>23768</v>
      </c>
      <c r="H503" s="5">
        <v>560820</v>
      </c>
      <c r="I503" s="50">
        <v>32121</v>
      </c>
      <c r="J503" s="5" t="s">
        <v>417</v>
      </c>
      <c r="M503"/>
    </row>
    <row r="504" spans="1:13" x14ac:dyDescent="0.25">
      <c r="A504" s="5" t="s">
        <v>413</v>
      </c>
      <c r="B504" s="5" t="s">
        <v>521</v>
      </c>
      <c r="C504" s="5" t="s">
        <v>633</v>
      </c>
      <c r="D504" s="5" t="s">
        <v>731</v>
      </c>
      <c r="E504" s="184">
        <f t="shared" ca="1" si="7"/>
        <v>24408</v>
      </c>
      <c r="F504" s="5">
        <v>54</v>
      </c>
      <c r="G504" s="50">
        <v>23370</v>
      </c>
      <c r="H504" s="5">
        <v>560725</v>
      </c>
      <c r="I504" s="50">
        <v>32065</v>
      </c>
      <c r="J504" s="5" t="s">
        <v>417</v>
      </c>
      <c r="M504"/>
    </row>
    <row r="505" spans="1:13" x14ac:dyDescent="0.25">
      <c r="A505" s="5" t="s">
        <v>408</v>
      </c>
      <c r="B505" s="5" t="s">
        <v>509</v>
      </c>
      <c r="C505" s="5" t="s">
        <v>685</v>
      </c>
      <c r="D505" s="5" t="s">
        <v>788</v>
      </c>
      <c r="E505" s="184">
        <f t="shared" ca="1" si="7"/>
        <v>23052</v>
      </c>
      <c r="F505" s="5">
        <v>54</v>
      </c>
      <c r="G505" s="50">
        <v>23444</v>
      </c>
      <c r="H505" s="5">
        <v>560679</v>
      </c>
      <c r="I505" s="50">
        <v>31802</v>
      </c>
      <c r="J505" s="5" t="s">
        <v>417</v>
      </c>
      <c r="M505"/>
    </row>
    <row r="506" spans="1:13" x14ac:dyDescent="0.25">
      <c r="A506" s="5" t="s">
        <v>413</v>
      </c>
      <c r="B506" s="5" t="s">
        <v>631</v>
      </c>
      <c r="C506" s="5" t="s">
        <v>529</v>
      </c>
      <c r="D506" s="5" t="s">
        <v>416</v>
      </c>
      <c r="E506" s="184">
        <f t="shared" ca="1" si="7"/>
        <v>27552</v>
      </c>
      <c r="F506" s="5">
        <v>54</v>
      </c>
      <c r="G506" s="50">
        <v>23568</v>
      </c>
      <c r="H506" s="5">
        <v>560733</v>
      </c>
      <c r="I506" s="50">
        <v>31917</v>
      </c>
      <c r="J506" s="5" t="s">
        <v>417</v>
      </c>
      <c r="M506"/>
    </row>
    <row r="507" spans="1:13" x14ac:dyDescent="0.25">
      <c r="A507" s="5" t="s">
        <v>413</v>
      </c>
      <c r="B507" s="5" t="s">
        <v>506</v>
      </c>
      <c r="C507" s="5" t="s">
        <v>563</v>
      </c>
      <c r="D507" s="5" t="s">
        <v>416</v>
      </c>
      <c r="E507" s="184">
        <f t="shared" ca="1" si="7"/>
        <v>23904</v>
      </c>
      <c r="F507" s="5">
        <v>55</v>
      </c>
      <c r="G507" s="50">
        <v>23258</v>
      </c>
      <c r="H507" s="5">
        <v>560739</v>
      </c>
      <c r="I507" s="50">
        <v>32032</v>
      </c>
      <c r="J507" s="5" t="s">
        <v>417</v>
      </c>
      <c r="M507"/>
    </row>
    <row r="508" spans="1:13" x14ac:dyDescent="0.25">
      <c r="A508" s="5" t="s">
        <v>454</v>
      </c>
      <c r="B508" s="5" t="s">
        <v>526</v>
      </c>
      <c r="C508" s="5" t="s">
        <v>789</v>
      </c>
      <c r="D508" s="5" t="s">
        <v>436</v>
      </c>
      <c r="E508" s="184">
        <f t="shared" ca="1" si="7"/>
        <v>20124</v>
      </c>
      <c r="F508" s="5">
        <v>54</v>
      </c>
      <c r="G508" s="50">
        <v>23415</v>
      </c>
      <c r="H508" s="5">
        <v>560736</v>
      </c>
      <c r="I508" s="50">
        <v>31870</v>
      </c>
      <c r="J508" s="5" t="s">
        <v>417</v>
      </c>
      <c r="M508"/>
    </row>
    <row r="509" spans="1:13" x14ac:dyDescent="0.25">
      <c r="A509" s="5" t="s">
        <v>413</v>
      </c>
      <c r="B509" s="5" t="s">
        <v>521</v>
      </c>
      <c r="C509" s="5" t="s">
        <v>596</v>
      </c>
      <c r="D509" s="5" t="s">
        <v>460</v>
      </c>
      <c r="E509" s="184">
        <f t="shared" ca="1" si="7"/>
        <v>21960</v>
      </c>
      <c r="F509" s="5">
        <v>53</v>
      </c>
      <c r="G509" s="50">
        <v>23691</v>
      </c>
      <c r="H509" s="5">
        <v>560756</v>
      </c>
      <c r="I509" s="50">
        <v>31824</v>
      </c>
      <c r="J509" s="5" t="s">
        <v>417</v>
      </c>
      <c r="M509"/>
    </row>
    <row r="510" spans="1:13" x14ac:dyDescent="0.25">
      <c r="A510" s="5" t="s">
        <v>413</v>
      </c>
      <c r="B510" s="5" t="s">
        <v>590</v>
      </c>
      <c r="C510" s="5" t="s">
        <v>532</v>
      </c>
      <c r="D510" s="5" t="s">
        <v>442</v>
      </c>
      <c r="E510" s="184">
        <f t="shared" ca="1" si="7"/>
        <v>30432</v>
      </c>
      <c r="F510" s="5">
        <v>56</v>
      </c>
      <c r="G510" s="50">
        <v>22783</v>
      </c>
      <c r="H510" s="5">
        <v>560742</v>
      </c>
      <c r="I510" s="50">
        <v>31865</v>
      </c>
      <c r="J510" s="5" t="s">
        <v>417</v>
      </c>
      <c r="M510"/>
    </row>
    <row r="511" spans="1:13" x14ac:dyDescent="0.25">
      <c r="A511" s="5" t="s">
        <v>413</v>
      </c>
      <c r="B511" s="5" t="s">
        <v>455</v>
      </c>
      <c r="C511" s="5" t="s">
        <v>435</v>
      </c>
      <c r="D511" s="5" t="s">
        <v>460</v>
      </c>
      <c r="E511" s="184">
        <f t="shared" ca="1" si="7"/>
        <v>29148</v>
      </c>
      <c r="F511" s="5">
        <v>58</v>
      </c>
      <c r="G511" s="50">
        <v>22114</v>
      </c>
      <c r="H511" s="5">
        <v>560745</v>
      </c>
      <c r="I511" s="50">
        <v>31872</v>
      </c>
      <c r="J511" s="5" t="s">
        <v>417</v>
      </c>
      <c r="M511"/>
    </row>
    <row r="512" spans="1:13" x14ac:dyDescent="0.25">
      <c r="A512" s="5" t="s">
        <v>413</v>
      </c>
      <c r="B512" s="5" t="s">
        <v>426</v>
      </c>
      <c r="C512" s="5" t="s">
        <v>790</v>
      </c>
      <c r="D512" s="5" t="s">
        <v>425</v>
      </c>
      <c r="E512" s="184">
        <f t="shared" ca="1" si="7"/>
        <v>26316</v>
      </c>
      <c r="F512" s="5">
        <v>52</v>
      </c>
      <c r="G512" s="50">
        <v>24357</v>
      </c>
      <c r="H512" s="5">
        <v>560744</v>
      </c>
      <c r="I512" s="50">
        <v>31931</v>
      </c>
      <c r="J512" s="5" t="s">
        <v>417</v>
      </c>
      <c r="M512"/>
    </row>
    <row r="513" spans="1:13" x14ac:dyDescent="0.25">
      <c r="A513" s="5" t="s">
        <v>413</v>
      </c>
      <c r="B513" s="5" t="s">
        <v>791</v>
      </c>
      <c r="C513" s="5" t="s">
        <v>792</v>
      </c>
      <c r="D513" s="5" t="s">
        <v>425</v>
      </c>
      <c r="E513" s="184">
        <f t="shared" ca="1" si="7"/>
        <v>24708</v>
      </c>
      <c r="F513" s="5">
        <v>52</v>
      </c>
      <c r="G513" s="50">
        <v>24247</v>
      </c>
      <c r="H513" s="5">
        <v>560749</v>
      </c>
      <c r="I513" s="50">
        <v>32228</v>
      </c>
      <c r="J513" s="5" t="s">
        <v>417</v>
      </c>
      <c r="M513"/>
    </row>
    <row r="514" spans="1:13" x14ac:dyDescent="0.25">
      <c r="A514" s="5" t="s">
        <v>413</v>
      </c>
      <c r="B514" s="5" t="s">
        <v>455</v>
      </c>
      <c r="C514" s="5" t="s">
        <v>793</v>
      </c>
      <c r="D514" s="5" t="s">
        <v>416</v>
      </c>
      <c r="E514" s="184">
        <f t="shared" ca="1" si="7"/>
        <v>29448</v>
      </c>
      <c r="F514" s="5">
        <v>52</v>
      </c>
      <c r="G514" s="50">
        <v>24218</v>
      </c>
      <c r="H514" s="5">
        <v>560751</v>
      </c>
      <c r="I514" s="50">
        <v>32168</v>
      </c>
      <c r="J514" s="5" t="s">
        <v>417</v>
      </c>
      <c r="M514"/>
    </row>
    <row r="515" spans="1:13" x14ac:dyDescent="0.25">
      <c r="A515" s="5" t="s">
        <v>413</v>
      </c>
      <c r="B515" s="5" t="s">
        <v>562</v>
      </c>
      <c r="C515" s="5" t="s">
        <v>472</v>
      </c>
      <c r="D515" s="5" t="s">
        <v>460</v>
      </c>
      <c r="E515" s="184">
        <f t="shared" ca="1" si="7"/>
        <v>18792</v>
      </c>
      <c r="F515" s="5">
        <v>59</v>
      </c>
      <c r="G515" s="50">
        <v>21797</v>
      </c>
      <c r="H515" s="5">
        <v>560690</v>
      </c>
      <c r="I515" s="50">
        <v>32423</v>
      </c>
      <c r="J515" s="5" t="s">
        <v>421</v>
      </c>
      <c r="M515"/>
    </row>
    <row r="516" spans="1:13" x14ac:dyDescent="0.25">
      <c r="A516" s="5" t="s">
        <v>408</v>
      </c>
      <c r="B516" s="5" t="s">
        <v>568</v>
      </c>
      <c r="C516" s="5" t="s">
        <v>419</v>
      </c>
      <c r="D516" s="5" t="s">
        <v>548</v>
      </c>
      <c r="E516" s="184">
        <f t="shared" ca="1" si="7"/>
        <v>28080</v>
      </c>
      <c r="F516" s="5">
        <v>55</v>
      </c>
      <c r="G516" s="50">
        <v>22929</v>
      </c>
      <c r="H516" s="5">
        <v>561223</v>
      </c>
      <c r="I516" s="50">
        <v>32485</v>
      </c>
      <c r="J516" s="5" t="s">
        <v>421</v>
      </c>
      <c r="M516"/>
    </row>
    <row r="517" spans="1:13" x14ac:dyDescent="0.25">
      <c r="A517" s="5" t="s">
        <v>413</v>
      </c>
      <c r="B517" s="5" t="s">
        <v>660</v>
      </c>
      <c r="C517" s="5" t="s">
        <v>794</v>
      </c>
      <c r="D517" s="5" t="s">
        <v>460</v>
      </c>
      <c r="E517" s="184">
        <f t="shared" ca="1" si="7"/>
        <v>23268</v>
      </c>
      <c r="F517" s="5">
        <v>52</v>
      </c>
      <c r="G517" s="50">
        <v>24326</v>
      </c>
      <c r="H517" s="5">
        <v>560738</v>
      </c>
      <c r="I517" s="50">
        <v>32457</v>
      </c>
      <c r="J517" s="5" t="s">
        <v>421</v>
      </c>
      <c r="M517"/>
    </row>
    <row r="518" spans="1:13" x14ac:dyDescent="0.25">
      <c r="A518" s="5" t="s">
        <v>408</v>
      </c>
      <c r="B518" s="5" t="s">
        <v>766</v>
      </c>
      <c r="C518" s="5" t="s">
        <v>621</v>
      </c>
      <c r="D518" s="5" t="s">
        <v>658</v>
      </c>
      <c r="E518" s="184">
        <f t="shared" ca="1" si="7"/>
        <v>26460</v>
      </c>
      <c r="F518" s="5">
        <v>53</v>
      </c>
      <c r="G518" s="50">
        <v>23723</v>
      </c>
      <c r="H518" s="5">
        <v>560764</v>
      </c>
      <c r="I518" s="50">
        <v>32367</v>
      </c>
      <c r="J518" s="5" t="s">
        <v>421</v>
      </c>
      <c r="M518"/>
    </row>
    <row r="519" spans="1:13" x14ac:dyDescent="0.25">
      <c r="A519" s="5" t="s">
        <v>408</v>
      </c>
      <c r="B519" s="5" t="s">
        <v>572</v>
      </c>
      <c r="C519" s="5" t="s">
        <v>621</v>
      </c>
      <c r="D519" s="5" t="s">
        <v>478</v>
      </c>
      <c r="E519" s="184">
        <f t="shared" ca="1" si="7"/>
        <v>26976</v>
      </c>
      <c r="F519" s="5">
        <v>58</v>
      </c>
      <c r="G519" s="50">
        <v>22107</v>
      </c>
      <c r="H519" s="5">
        <v>560770</v>
      </c>
      <c r="I519" s="50">
        <v>32292</v>
      </c>
      <c r="J519" s="5" t="s">
        <v>421</v>
      </c>
      <c r="M519"/>
    </row>
    <row r="520" spans="1:13" x14ac:dyDescent="0.25">
      <c r="A520" s="5" t="s">
        <v>413</v>
      </c>
      <c r="B520" s="5" t="s">
        <v>660</v>
      </c>
      <c r="C520" s="5" t="s">
        <v>795</v>
      </c>
      <c r="D520" s="5" t="s">
        <v>457</v>
      </c>
      <c r="E520" s="184">
        <f t="shared" ca="1" si="7"/>
        <v>24264</v>
      </c>
      <c r="F520" s="5">
        <v>56</v>
      </c>
      <c r="G520" s="50">
        <v>22710</v>
      </c>
      <c r="H520" s="5">
        <v>560698</v>
      </c>
      <c r="I520" s="50">
        <v>32472</v>
      </c>
      <c r="J520" s="5" t="s">
        <v>421</v>
      </c>
      <c r="M520"/>
    </row>
    <row r="521" spans="1:13" x14ac:dyDescent="0.25">
      <c r="A521" s="5" t="s">
        <v>408</v>
      </c>
      <c r="B521" s="5" t="s">
        <v>455</v>
      </c>
      <c r="C521" s="5" t="s">
        <v>776</v>
      </c>
      <c r="D521" s="5" t="s">
        <v>473</v>
      </c>
      <c r="E521" s="184">
        <f t="shared" ca="1" si="7"/>
        <v>24036</v>
      </c>
      <c r="F521" s="5">
        <v>52</v>
      </c>
      <c r="G521" s="50">
        <v>24329</v>
      </c>
      <c r="H521" s="5">
        <v>351381</v>
      </c>
      <c r="I521" s="50">
        <v>32485</v>
      </c>
      <c r="J521" s="5" t="s">
        <v>421</v>
      </c>
      <c r="M521"/>
    </row>
    <row r="522" spans="1:13" x14ac:dyDescent="0.25">
      <c r="A522" s="5" t="s">
        <v>413</v>
      </c>
      <c r="B522" s="5" t="s">
        <v>564</v>
      </c>
      <c r="C522" s="5" t="s">
        <v>453</v>
      </c>
      <c r="D522" s="5" t="s">
        <v>416</v>
      </c>
      <c r="E522" s="184">
        <f t="shared" ca="1" si="7"/>
        <v>29436</v>
      </c>
      <c r="F522" s="5">
        <v>61</v>
      </c>
      <c r="G522" s="50">
        <v>20735</v>
      </c>
      <c r="H522" s="5">
        <v>560776</v>
      </c>
      <c r="I522" s="50">
        <v>32408</v>
      </c>
      <c r="J522" s="5" t="s">
        <v>421</v>
      </c>
      <c r="M522"/>
    </row>
    <row r="523" spans="1:13" x14ac:dyDescent="0.25">
      <c r="A523" s="5" t="s">
        <v>413</v>
      </c>
      <c r="B523" s="5" t="s">
        <v>664</v>
      </c>
      <c r="C523" s="5" t="s">
        <v>596</v>
      </c>
      <c r="D523" s="5" t="s">
        <v>439</v>
      </c>
      <c r="E523" s="184">
        <f t="shared" ca="1" si="7"/>
        <v>26352</v>
      </c>
      <c r="F523" s="5">
        <v>54</v>
      </c>
      <c r="G523" s="50">
        <v>23353</v>
      </c>
      <c r="H523" s="5">
        <v>560735</v>
      </c>
      <c r="I523" s="50">
        <v>32183</v>
      </c>
      <c r="J523" s="5" t="s">
        <v>421</v>
      </c>
      <c r="M523"/>
    </row>
    <row r="524" spans="1:13" x14ac:dyDescent="0.25">
      <c r="A524" s="5" t="s">
        <v>413</v>
      </c>
      <c r="B524" s="5" t="s">
        <v>431</v>
      </c>
      <c r="C524" s="5" t="s">
        <v>432</v>
      </c>
      <c r="D524" s="5" t="s">
        <v>457</v>
      </c>
      <c r="E524" s="184">
        <f t="shared" ca="1" si="7"/>
        <v>27468</v>
      </c>
      <c r="F524" s="5">
        <v>51</v>
      </c>
      <c r="G524" s="50">
        <v>24387</v>
      </c>
      <c r="H524" s="5">
        <v>560794</v>
      </c>
      <c r="I524" s="50">
        <v>32298</v>
      </c>
      <c r="J524" s="5" t="s">
        <v>421</v>
      </c>
      <c r="M524"/>
    </row>
    <row r="525" spans="1:13" x14ac:dyDescent="0.25">
      <c r="A525" s="5" t="s">
        <v>413</v>
      </c>
      <c r="B525" s="5" t="s">
        <v>506</v>
      </c>
      <c r="C525" s="5" t="s">
        <v>576</v>
      </c>
      <c r="D525" s="5" t="s">
        <v>473</v>
      </c>
      <c r="E525" s="184">
        <f t="shared" ca="1" si="7"/>
        <v>28764</v>
      </c>
      <c r="F525" s="5">
        <v>57</v>
      </c>
      <c r="G525" s="50">
        <v>22466</v>
      </c>
      <c r="H525" s="5">
        <v>560797</v>
      </c>
      <c r="I525" s="50">
        <v>32280</v>
      </c>
      <c r="J525" s="5" t="s">
        <v>466</v>
      </c>
      <c r="M525"/>
    </row>
    <row r="526" spans="1:13" x14ac:dyDescent="0.25">
      <c r="A526" s="5" t="s">
        <v>408</v>
      </c>
      <c r="B526" s="5" t="s">
        <v>709</v>
      </c>
      <c r="C526" s="5" t="s">
        <v>550</v>
      </c>
      <c r="D526" s="5" t="s">
        <v>482</v>
      </c>
      <c r="E526" s="184">
        <f t="shared" ca="1" si="7"/>
        <v>18240</v>
      </c>
      <c r="F526" s="5">
        <v>55</v>
      </c>
      <c r="G526" s="50">
        <v>23196</v>
      </c>
      <c r="H526" s="5">
        <v>561474</v>
      </c>
      <c r="I526" s="50">
        <v>32297</v>
      </c>
      <c r="J526" s="5" t="s">
        <v>466</v>
      </c>
      <c r="M526"/>
    </row>
    <row r="527" spans="1:13" x14ac:dyDescent="0.25">
      <c r="A527" s="5" t="s">
        <v>413</v>
      </c>
      <c r="B527" s="5" t="s">
        <v>431</v>
      </c>
      <c r="C527" s="5" t="s">
        <v>796</v>
      </c>
      <c r="D527" s="5" t="s">
        <v>749</v>
      </c>
      <c r="E527" s="184">
        <f t="shared" ca="1" si="7"/>
        <v>31080</v>
      </c>
      <c r="F527" s="5">
        <v>53</v>
      </c>
      <c r="G527" s="50">
        <v>23830</v>
      </c>
      <c r="H527" s="5">
        <v>560801</v>
      </c>
      <c r="I527" s="50">
        <v>32268</v>
      </c>
      <c r="J527" s="5" t="s">
        <v>466</v>
      </c>
      <c r="M527"/>
    </row>
    <row r="528" spans="1:13" x14ac:dyDescent="0.25">
      <c r="A528" s="5" t="s">
        <v>413</v>
      </c>
      <c r="B528" s="5" t="s">
        <v>652</v>
      </c>
      <c r="C528" s="5" t="s">
        <v>489</v>
      </c>
      <c r="D528" s="5" t="s">
        <v>460</v>
      </c>
      <c r="E528" s="184">
        <f t="shared" ca="1" si="7"/>
        <v>22428</v>
      </c>
      <c r="F528" s="5">
        <v>52</v>
      </c>
      <c r="G528" s="50">
        <v>24360</v>
      </c>
      <c r="H528" s="5">
        <v>560802</v>
      </c>
      <c r="I528" s="50">
        <v>32487</v>
      </c>
      <c r="J528" s="5" t="s">
        <v>466</v>
      </c>
      <c r="M528"/>
    </row>
    <row r="529" spans="1:13" x14ac:dyDescent="0.25">
      <c r="A529" s="5" t="s">
        <v>413</v>
      </c>
      <c r="B529" s="5" t="s">
        <v>479</v>
      </c>
      <c r="C529" s="5" t="s">
        <v>563</v>
      </c>
      <c r="D529" s="5" t="s">
        <v>797</v>
      </c>
      <c r="E529" s="184">
        <f t="shared" ca="1" si="7"/>
        <v>19980</v>
      </c>
      <c r="F529" s="5">
        <v>51</v>
      </c>
      <c r="G529" s="50">
        <v>24727</v>
      </c>
      <c r="H529" s="5">
        <v>560796</v>
      </c>
      <c r="I529" s="50">
        <v>32150</v>
      </c>
      <c r="J529" s="5" t="s">
        <v>466</v>
      </c>
      <c r="M529"/>
    </row>
    <row r="530" spans="1:13" x14ac:dyDescent="0.25">
      <c r="A530" s="5" t="s">
        <v>413</v>
      </c>
      <c r="B530" s="5" t="s">
        <v>493</v>
      </c>
      <c r="C530" s="5" t="s">
        <v>752</v>
      </c>
      <c r="D530" s="5" t="s">
        <v>536</v>
      </c>
      <c r="E530" s="184">
        <f t="shared" ref="E530:E593" ca="1" si="8">RANDBETWEEN(1500,2600)*12</f>
        <v>19068</v>
      </c>
      <c r="F530" s="5">
        <v>51</v>
      </c>
      <c r="G530" s="50">
        <v>24565</v>
      </c>
      <c r="H530" s="5">
        <v>560800</v>
      </c>
      <c r="I530" s="50">
        <v>32285</v>
      </c>
      <c r="J530" s="5" t="s">
        <v>466</v>
      </c>
      <c r="M530"/>
    </row>
    <row r="531" spans="1:13" x14ac:dyDescent="0.25">
      <c r="A531" s="5" t="s">
        <v>413</v>
      </c>
      <c r="B531" s="5" t="s">
        <v>512</v>
      </c>
      <c r="C531" s="5" t="s">
        <v>518</v>
      </c>
      <c r="D531" s="5" t="s">
        <v>798</v>
      </c>
      <c r="E531" s="184">
        <f t="shared" ca="1" si="8"/>
        <v>27492</v>
      </c>
      <c r="F531" s="5">
        <v>58</v>
      </c>
      <c r="G531" s="50">
        <v>21865</v>
      </c>
      <c r="H531" s="5">
        <v>350116</v>
      </c>
      <c r="I531" s="50">
        <v>32306</v>
      </c>
      <c r="J531" s="5" t="s">
        <v>466</v>
      </c>
      <c r="M531"/>
    </row>
    <row r="532" spans="1:13" x14ac:dyDescent="0.25">
      <c r="A532" s="5" t="s">
        <v>454</v>
      </c>
      <c r="B532" s="5" t="s">
        <v>660</v>
      </c>
      <c r="C532" s="5" t="s">
        <v>773</v>
      </c>
      <c r="D532" s="5" t="s">
        <v>799</v>
      </c>
      <c r="E532" s="184">
        <f t="shared" ca="1" si="8"/>
        <v>30228</v>
      </c>
      <c r="F532" s="5">
        <v>54</v>
      </c>
      <c r="G532" s="50">
        <v>23295</v>
      </c>
      <c r="H532" s="5">
        <v>351173</v>
      </c>
      <c r="I532" s="50">
        <v>32266</v>
      </c>
      <c r="J532" s="5" t="s">
        <v>466</v>
      </c>
      <c r="M532"/>
    </row>
    <row r="533" spans="1:13" x14ac:dyDescent="0.25">
      <c r="A533" s="5" t="s">
        <v>408</v>
      </c>
      <c r="B533" s="5" t="s">
        <v>541</v>
      </c>
      <c r="C533" s="5" t="s">
        <v>550</v>
      </c>
      <c r="D533" s="5" t="s">
        <v>763</v>
      </c>
      <c r="E533" s="184">
        <f t="shared" ca="1" si="8"/>
        <v>19824</v>
      </c>
      <c r="F533" s="5">
        <v>54</v>
      </c>
      <c r="G533" s="50">
        <v>23632</v>
      </c>
      <c r="H533" s="5">
        <v>350274</v>
      </c>
      <c r="I533" s="50">
        <v>32502</v>
      </c>
      <c r="J533" s="5" t="s">
        <v>466</v>
      </c>
      <c r="M533"/>
    </row>
    <row r="534" spans="1:13" x14ac:dyDescent="0.25">
      <c r="A534" s="5" t="s">
        <v>408</v>
      </c>
      <c r="B534" s="5" t="s">
        <v>461</v>
      </c>
      <c r="C534" s="5" t="s">
        <v>774</v>
      </c>
      <c r="D534" s="5" t="s">
        <v>800</v>
      </c>
      <c r="E534" s="184">
        <f t="shared" ca="1" si="8"/>
        <v>25236</v>
      </c>
      <c r="F534" s="5">
        <v>53</v>
      </c>
      <c r="G534" s="50">
        <v>23840</v>
      </c>
      <c r="H534" s="5">
        <v>560719</v>
      </c>
      <c r="I534" s="50">
        <v>32336</v>
      </c>
      <c r="J534" s="5" t="s">
        <v>412</v>
      </c>
      <c r="M534"/>
    </row>
    <row r="535" spans="1:13" x14ac:dyDescent="0.25">
      <c r="A535" s="5" t="s">
        <v>413</v>
      </c>
      <c r="B535" s="5" t="s">
        <v>526</v>
      </c>
      <c r="C535" s="5" t="s">
        <v>801</v>
      </c>
      <c r="D535" s="5" t="s">
        <v>416</v>
      </c>
      <c r="E535" s="184">
        <f t="shared" ca="1" si="8"/>
        <v>28812</v>
      </c>
      <c r="F535" s="5">
        <v>53</v>
      </c>
      <c r="G535" s="50">
        <v>23927</v>
      </c>
      <c r="H535" s="5">
        <v>560806</v>
      </c>
      <c r="I535" s="50">
        <v>32205</v>
      </c>
      <c r="J535" s="5" t="s">
        <v>412</v>
      </c>
      <c r="M535"/>
    </row>
    <row r="536" spans="1:13" x14ac:dyDescent="0.25">
      <c r="A536" s="5" t="s">
        <v>408</v>
      </c>
      <c r="B536" s="5" t="s">
        <v>667</v>
      </c>
      <c r="C536" s="5" t="s">
        <v>779</v>
      </c>
      <c r="D536" s="5" t="s">
        <v>536</v>
      </c>
      <c r="E536" s="184">
        <f t="shared" ca="1" si="8"/>
        <v>30648</v>
      </c>
      <c r="F536" s="5">
        <v>53</v>
      </c>
      <c r="G536" s="50">
        <v>23789</v>
      </c>
      <c r="H536" s="5">
        <v>560722</v>
      </c>
      <c r="I536" s="50">
        <v>32427</v>
      </c>
      <c r="J536" s="5" t="s">
        <v>412</v>
      </c>
      <c r="M536"/>
    </row>
    <row r="537" spans="1:13" x14ac:dyDescent="0.25">
      <c r="A537" s="5" t="s">
        <v>413</v>
      </c>
      <c r="B537" s="5" t="s">
        <v>410</v>
      </c>
      <c r="C537" s="5" t="s">
        <v>721</v>
      </c>
      <c r="D537" s="5" t="s">
        <v>802</v>
      </c>
      <c r="E537" s="184">
        <f t="shared" ca="1" si="8"/>
        <v>29496</v>
      </c>
      <c r="F537" s="5">
        <v>53</v>
      </c>
      <c r="G537" s="50">
        <v>23848</v>
      </c>
      <c r="H537" s="5">
        <v>350277</v>
      </c>
      <c r="I537" s="50">
        <v>32341</v>
      </c>
      <c r="J537" s="5" t="s">
        <v>412</v>
      </c>
      <c r="M537"/>
    </row>
    <row r="538" spans="1:13" x14ac:dyDescent="0.25">
      <c r="A538" s="5" t="s">
        <v>413</v>
      </c>
      <c r="B538" s="5" t="s">
        <v>512</v>
      </c>
      <c r="C538" s="5" t="s">
        <v>803</v>
      </c>
      <c r="D538" s="5" t="s">
        <v>622</v>
      </c>
      <c r="E538" s="184">
        <f t="shared" ca="1" si="8"/>
        <v>24564</v>
      </c>
      <c r="F538" s="5">
        <v>53</v>
      </c>
      <c r="G538" s="50">
        <v>23865</v>
      </c>
      <c r="H538" s="5">
        <v>560813</v>
      </c>
      <c r="I538" s="50">
        <v>32408</v>
      </c>
      <c r="J538" s="5" t="s">
        <v>412</v>
      </c>
      <c r="M538"/>
    </row>
    <row r="539" spans="1:13" x14ac:dyDescent="0.25">
      <c r="A539" s="5" t="s">
        <v>413</v>
      </c>
      <c r="B539" s="5" t="s">
        <v>791</v>
      </c>
      <c r="C539" s="5" t="s">
        <v>804</v>
      </c>
      <c r="D539" s="5" t="s">
        <v>622</v>
      </c>
      <c r="E539" s="184">
        <f t="shared" ca="1" si="8"/>
        <v>29652</v>
      </c>
      <c r="F539" s="5">
        <v>52</v>
      </c>
      <c r="G539" s="50">
        <v>24115</v>
      </c>
      <c r="H539" s="5">
        <v>560815</v>
      </c>
      <c r="I539" s="50">
        <v>32236</v>
      </c>
      <c r="J539" s="5" t="s">
        <v>412</v>
      </c>
      <c r="M539"/>
    </row>
    <row r="540" spans="1:13" x14ac:dyDescent="0.25">
      <c r="A540" s="5" t="s">
        <v>413</v>
      </c>
      <c r="B540" s="5" t="s">
        <v>648</v>
      </c>
      <c r="C540" s="5" t="s">
        <v>91</v>
      </c>
      <c r="D540" s="5" t="s">
        <v>622</v>
      </c>
      <c r="E540" s="184">
        <f t="shared" ca="1" si="8"/>
        <v>18732</v>
      </c>
      <c r="F540" s="5">
        <v>52</v>
      </c>
      <c r="G540" s="50">
        <v>24217</v>
      </c>
      <c r="H540" s="5">
        <v>560821</v>
      </c>
      <c r="I540" s="50">
        <v>32503</v>
      </c>
      <c r="J540" s="5" t="s">
        <v>412</v>
      </c>
      <c r="M540"/>
    </row>
    <row r="541" spans="1:13" x14ac:dyDescent="0.25">
      <c r="A541" s="5" t="s">
        <v>408</v>
      </c>
      <c r="B541" s="5" t="s">
        <v>629</v>
      </c>
      <c r="C541" s="5" t="s">
        <v>444</v>
      </c>
      <c r="D541" s="5" t="s">
        <v>780</v>
      </c>
      <c r="E541" s="184">
        <f t="shared" ca="1" si="8"/>
        <v>25392</v>
      </c>
      <c r="F541" s="5">
        <v>53</v>
      </c>
      <c r="G541" s="50">
        <v>23935</v>
      </c>
      <c r="H541" s="5">
        <v>560734</v>
      </c>
      <c r="I541" s="50">
        <v>32458</v>
      </c>
      <c r="J541" s="5" t="s">
        <v>412</v>
      </c>
      <c r="M541"/>
    </row>
    <row r="542" spans="1:13" x14ac:dyDescent="0.25">
      <c r="A542" s="5" t="s">
        <v>413</v>
      </c>
      <c r="B542" s="5" t="s">
        <v>730</v>
      </c>
      <c r="C542" s="5" t="s">
        <v>609</v>
      </c>
      <c r="D542" s="5" t="s">
        <v>805</v>
      </c>
      <c r="E542" s="184">
        <f t="shared" ca="1" si="8"/>
        <v>25992</v>
      </c>
      <c r="F542" s="5">
        <v>53</v>
      </c>
      <c r="G542" s="50">
        <v>23874</v>
      </c>
      <c r="H542" s="5">
        <v>560824</v>
      </c>
      <c r="I542" s="50">
        <v>32473</v>
      </c>
      <c r="J542" s="5" t="s">
        <v>412</v>
      </c>
      <c r="M542"/>
    </row>
    <row r="543" spans="1:13" x14ac:dyDescent="0.25">
      <c r="A543" s="5" t="s">
        <v>454</v>
      </c>
      <c r="B543" s="5" t="s">
        <v>568</v>
      </c>
      <c r="C543" s="5" t="s">
        <v>438</v>
      </c>
      <c r="D543" s="5" t="s">
        <v>806</v>
      </c>
      <c r="E543" s="184">
        <f t="shared" ca="1" si="8"/>
        <v>23196</v>
      </c>
      <c r="F543" s="5">
        <v>52</v>
      </c>
      <c r="G543" s="50">
        <v>24280</v>
      </c>
      <c r="H543" s="5">
        <v>560825</v>
      </c>
      <c r="I543" s="50">
        <v>32606</v>
      </c>
      <c r="J543" s="5" t="s">
        <v>412</v>
      </c>
      <c r="M543"/>
    </row>
    <row r="544" spans="1:13" x14ac:dyDescent="0.25">
      <c r="A544" s="5" t="s">
        <v>413</v>
      </c>
      <c r="B544" s="5" t="s">
        <v>568</v>
      </c>
      <c r="C544" s="5" t="s">
        <v>472</v>
      </c>
      <c r="D544" s="5" t="s">
        <v>470</v>
      </c>
      <c r="E544" s="184">
        <f t="shared" ca="1" si="8"/>
        <v>18912</v>
      </c>
      <c r="F544" s="5">
        <v>52</v>
      </c>
      <c r="G544" s="50">
        <v>24261</v>
      </c>
      <c r="H544" s="5">
        <v>560826</v>
      </c>
      <c r="I544" s="50">
        <v>32362</v>
      </c>
      <c r="J544" s="5" t="s">
        <v>412</v>
      </c>
      <c r="M544"/>
    </row>
    <row r="545" spans="1:13" x14ac:dyDescent="0.25">
      <c r="A545" s="5" t="s">
        <v>413</v>
      </c>
      <c r="B545" s="5" t="s">
        <v>559</v>
      </c>
      <c r="C545" s="5" t="s">
        <v>91</v>
      </c>
      <c r="D545" s="5" t="s">
        <v>460</v>
      </c>
      <c r="E545" s="184">
        <f t="shared" ca="1" si="8"/>
        <v>20412</v>
      </c>
      <c r="F545" s="5">
        <v>51</v>
      </c>
      <c r="G545" s="50">
        <v>24418</v>
      </c>
      <c r="H545" s="5">
        <v>560835</v>
      </c>
      <c r="I545" s="50">
        <v>32398</v>
      </c>
      <c r="J545" s="5" t="s">
        <v>417</v>
      </c>
      <c r="M545"/>
    </row>
    <row r="546" spans="1:13" x14ac:dyDescent="0.25">
      <c r="A546" s="5" t="s">
        <v>413</v>
      </c>
      <c r="B546" s="5" t="s">
        <v>541</v>
      </c>
      <c r="C546" s="5" t="s">
        <v>807</v>
      </c>
      <c r="D546" s="5" t="s">
        <v>508</v>
      </c>
      <c r="E546" s="184">
        <f t="shared" ca="1" si="8"/>
        <v>25920</v>
      </c>
      <c r="F546" s="5">
        <v>65</v>
      </c>
      <c r="G546" s="50">
        <v>19426</v>
      </c>
      <c r="H546" s="5">
        <v>560831</v>
      </c>
      <c r="I546" s="50">
        <v>32327</v>
      </c>
      <c r="J546" s="5" t="s">
        <v>417</v>
      </c>
      <c r="M546"/>
    </row>
    <row r="547" spans="1:13" x14ac:dyDescent="0.25">
      <c r="A547" s="5" t="s">
        <v>413</v>
      </c>
      <c r="B547" s="5" t="s">
        <v>414</v>
      </c>
      <c r="C547" s="5" t="s">
        <v>808</v>
      </c>
      <c r="D547" s="5" t="s">
        <v>460</v>
      </c>
      <c r="E547" s="184">
        <f t="shared" ca="1" si="8"/>
        <v>27528</v>
      </c>
      <c r="F547" s="5">
        <v>52</v>
      </c>
      <c r="G547" s="50">
        <v>24338</v>
      </c>
      <c r="H547" s="5">
        <v>560827</v>
      </c>
      <c r="I547" s="50">
        <v>32223</v>
      </c>
      <c r="J547" s="5" t="s">
        <v>417</v>
      </c>
      <c r="M547"/>
    </row>
    <row r="548" spans="1:13" x14ac:dyDescent="0.25">
      <c r="A548" s="5" t="s">
        <v>408</v>
      </c>
      <c r="B548" s="5" t="s">
        <v>784</v>
      </c>
      <c r="C548" s="5" t="s">
        <v>152</v>
      </c>
      <c r="D548" s="5" t="s">
        <v>536</v>
      </c>
      <c r="E548" s="184">
        <f t="shared" ca="1" si="8"/>
        <v>20688</v>
      </c>
      <c r="F548" s="5">
        <v>53</v>
      </c>
      <c r="G548" s="50">
        <v>23783</v>
      </c>
      <c r="H548" s="5">
        <v>560747</v>
      </c>
      <c r="I548" s="50">
        <v>32803</v>
      </c>
      <c r="J548" s="5" t="s">
        <v>417</v>
      </c>
      <c r="M548"/>
    </row>
    <row r="549" spans="1:13" x14ac:dyDescent="0.25">
      <c r="A549" s="5" t="s">
        <v>408</v>
      </c>
      <c r="B549" s="5" t="s">
        <v>586</v>
      </c>
      <c r="C549" s="5" t="s">
        <v>535</v>
      </c>
      <c r="D549" s="5" t="s">
        <v>445</v>
      </c>
      <c r="E549" s="184">
        <f t="shared" ca="1" si="8"/>
        <v>27900</v>
      </c>
      <c r="F549" s="5">
        <v>55</v>
      </c>
      <c r="G549" s="50">
        <v>23091</v>
      </c>
      <c r="H549" s="5">
        <v>560838</v>
      </c>
      <c r="I549" s="50">
        <v>32618</v>
      </c>
      <c r="J549" s="5" t="s">
        <v>417</v>
      </c>
      <c r="M549"/>
    </row>
    <row r="550" spans="1:13" x14ac:dyDescent="0.25">
      <c r="A550" s="5" t="s">
        <v>408</v>
      </c>
      <c r="B550" s="5" t="s">
        <v>634</v>
      </c>
      <c r="C550" s="5" t="s">
        <v>630</v>
      </c>
      <c r="D550" s="5" t="s">
        <v>473</v>
      </c>
      <c r="E550" s="184">
        <f t="shared" ca="1" si="8"/>
        <v>25140</v>
      </c>
      <c r="F550" s="5">
        <v>52</v>
      </c>
      <c r="G550" s="50">
        <v>24280</v>
      </c>
      <c r="H550" s="5">
        <v>560842</v>
      </c>
      <c r="I550" s="50">
        <v>32606</v>
      </c>
      <c r="J550" s="5" t="s">
        <v>417</v>
      </c>
      <c r="M550"/>
    </row>
    <row r="551" spans="1:13" x14ac:dyDescent="0.25">
      <c r="A551" s="5" t="s">
        <v>413</v>
      </c>
      <c r="B551" s="5" t="s">
        <v>730</v>
      </c>
      <c r="C551" s="5" t="s">
        <v>441</v>
      </c>
      <c r="D551" s="5" t="s">
        <v>460</v>
      </c>
      <c r="E551" s="184">
        <f t="shared" ca="1" si="8"/>
        <v>30348</v>
      </c>
      <c r="F551" s="5">
        <v>51</v>
      </c>
      <c r="G551" s="50">
        <v>24570</v>
      </c>
      <c r="H551" s="5">
        <v>560837</v>
      </c>
      <c r="I551" s="50">
        <v>32631</v>
      </c>
      <c r="J551" s="5" t="s">
        <v>417</v>
      </c>
      <c r="M551"/>
    </row>
    <row r="552" spans="1:13" x14ac:dyDescent="0.25">
      <c r="A552" s="5" t="s">
        <v>408</v>
      </c>
      <c r="B552" s="5" t="s">
        <v>719</v>
      </c>
      <c r="C552" s="5" t="s">
        <v>465</v>
      </c>
      <c r="D552" s="5" t="s">
        <v>470</v>
      </c>
      <c r="E552" s="184">
        <f t="shared" ca="1" si="8"/>
        <v>23472</v>
      </c>
      <c r="F552" s="5">
        <v>58</v>
      </c>
      <c r="G552" s="50">
        <v>22065</v>
      </c>
      <c r="H552" s="5">
        <v>350371</v>
      </c>
      <c r="I552" s="50">
        <v>32755</v>
      </c>
      <c r="J552" s="5" t="s">
        <v>417</v>
      </c>
      <c r="M552"/>
    </row>
    <row r="553" spans="1:13" x14ac:dyDescent="0.25">
      <c r="A553" s="5" t="s">
        <v>408</v>
      </c>
      <c r="B553" s="5" t="s">
        <v>665</v>
      </c>
      <c r="C553" s="5" t="s">
        <v>155</v>
      </c>
      <c r="D553" s="5" t="s">
        <v>726</v>
      </c>
      <c r="E553" s="184">
        <f t="shared" ca="1" si="8"/>
        <v>28860</v>
      </c>
      <c r="F553" s="5">
        <v>53</v>
      </c>
      <c r="G553" s="50">
        <v>23660</v>
      </c>
      <c r="H553" s="5">
        <v>560765</v>
      </c>
      <c r="I553" s="50">
        <v>32648</v>
      </c>
      <c r="J553" s="5" t="s">
        <v>417</v>
      </c>
      <c r="M553"/>
    </row>
    <row r="554" spans="1:13" x14ac:dyDescent="0.25">
      <c r="A554" s="5" t="s">
        <v>408</v>
      </c>
      <c r="B554" s="5" t="s">
        <v>618</v>
      </c>
      <c r="C554" s="5" t="s">
        <v>685</v>
      </c>
      <c r="D554" s="5" t="s">
        <v>442</v>
      </c>
      <c r="E554" s="184">
        <f t="shared" ca="1" si="8"/>
        <v>28068</v>
      </c>
      <c r="F554" s="5">
        <v>55</v>
      </c>
      <c r="G554" s="50">
        <v>22961</v>
      </c>
      <c r="H554" s="5">
        <v>560850</v>
      </c>
      <c r="I554" s="50">
        <v>32761</v>
      </c>
      <c r="J554" s="5" t="s">
        <v>417</v>
      </c>
      <c r="M554"/>
    </row>
    <row r="555" spans="1:13" x14ac:dyDescent="0.25">
      <c r="A555" s="5" t="s">
        <v>408</v>
      </c>
      <c r="B555" s="5" t="s">
        <v>531</v>
      </c>
      <c r="C555" s="5" t="s">
        <v>621</v>
      </c>
      <c r="D555" s="5" t="s">
        <v>449</v>
      </c>
      <c r="E555" s="184">
        <f t="shared" ca="1" si="8"/>
        <v>23460</v>
      </c>
      <c r="F555" s="5">
        <v>54</v>
      </c>
      <c r="G555" s="50">
        <v>23562</v>
      </c>
      <c r="H555" s="5">
        <v>560851</v>
      </c>
      <c r="I555" s="50">
        <v>32513</v>
      </c>
      <c r="J555" s="5" t="s">
        <v>417</v>
      </c>
      <c r="M555"/>
    </row>
    <row r="556" spans="1:13" x14ac:dyDescent="0.25">
      <c r="A556" s="5" t="s">
        <v>413</v>
      </c>
      <c r="B556" s="5" t="s">
        <v>497</v>
      </c>
      <c r="C556" s="5" t="s">
        <v>706</v>
      </c>
      <c r="D556" s="5" t="s">
        <v>473</v>
      </c>
      <c r="E556" s="184">
        <f t="shared" ca="1" si="8"/>
        <v>18420</v>
      </c>
      <c r="F556" s="5">
        <v>53</v>
      </c>
      <c r="G556" s="50">
        <v>23799</v>
      </c>
      <c r="H556" s="5">
        <v>351446</v>
      </c>
      <c r="I556" s="50">
        <v>33153</v>
      </c>
      <c r="J556" s="5" t="s">
        <v>417</v>
      </c>
      <c r="M556"/>
    </row>
    <row r="557" spans="1:13" x14ac:dyDescent="0.25">
      <c r="A557" s="5" t="s">
        <v>413</v>
      </c>
      <c r="B557" s="5" t="s">
        <v>476</v>
      </c>
      <c r="C557" s="5" t="s">
        <v>583</v>
      </c>
      <c r="D557" s="5" t="s">
        <v>416</v>
      </c>
      <c r="E557" s="184">
        <f t="shared" ca="1" si="8"/>
        <v>28548</v>
      </c>
      <c r="F557" s="5">
        <v>55</v>
      </c>
      <c r="G557" s="50">
        <v>23230</v>
      </c>
      <c r="H557" s="5">
        <v>560856</v>
      </c>
      <c r="I557" s="50">
        <v>32570</v>
      </c>
      <c r="J557" s="5" t="s">
        <v>417</v>
      </c>
      <c r="M557"/>
    </row>
    <row r="558" spans="1:13" x14ac:dyDescent="0.25">
      <c r="A558" s="5" t="s">
        <v>408</v>
      </c>
      <c r="B558" s="5" t="s">
        <v>639</v>
      </c>
      <c r="C558" s="5" t="s">
        <v>776</v>
      </c>
      <c r="D558" s="5" t="s">
        <v>425</v>
      </c>
      <c r="E558" s="184">
        <f t="shared" ca="1" si="8"/>
        <v>18156</v>
      </c>
      <c r="F558" s="5">
        <v>52</v>
      </c>
      <c r="G558" s="50">
        <v>24310</v>
      </c>
      <c r="H558" s="5">
        <v>560803</v>
      </c>
      <c r="I558" s="50">
        <v>32838</v>
      </c>
      <c r="J558" s="5" t="s">
        <v>417</v>
      </c>
      <c r="M558"/>
    </row>
    <row r="559" spans="1:13" x14ac:dyDescent="0.25">
      <c r="A559" s="5" t="s">
        <v>408</v>
      </c>
      <c r="B559" s="5" t="s">
        <v>471</v>
      </c>
      <c r="C559" s="5" t="s">
        <v>532</v>
      </c>
      <c r="D559" s="5" t="s">
        <v>416</v>
      </c>
      <c r="E559" s="184">
        <f t="shared" ca="1" si="8"/>
        <v>21468</v>
      </c>
      <c r="F559" s="5">
        <v>52</v>
      </c>
      <c r="G559" s="50">
        <v>24202</v>
      </c>
      <c r="H559" s="5">
        <v>560795</v>
      </c>
      <c r="I559" s="50">
        <v>32852</v>
      </c>
      <c r="J559" s="5" t="s">
        <v>417</v>
      </c>
      <c r="M559"/>
    </row>
    <row r="560" spans="1:13" x14ac:dyDescent="0.25">
      <c r="A560" s="5" t="s">
        <v>413</v>
      </c>
      <c r="B560" s="5" t="s">
        <v>570</v>
      </c>
      <c r="C560" s="5" t="s">
        <v>515</v>
      </c>
      <c r="D560" s="5" t="s">
        <v>638</v>
      </c>
      <c r="E560" s="184">
        <f t="shared" ca="1" si="8"/>
        <v>21216</v>
      </c>
      <c r="F560" s="5">
        <v>54</v>
      </c>
      <c r="G560" s="50">
        <v>23441</v>
      </c>
      <c r="H560" s="5">
        <v>351492</v>
      </c>
      <c r="I560" s="50">
        <v>32796</v>
      </c>
      <c r="J560" s="5" t="s">
        <v>417</v>
      </c>
      <c r="M560"/>
    </row>
    <row r="561" spans="1:13" x14ac:dyDescent="0.25">
      <c r="A561" s="5" t="s">
        <v>408</v>
      </c>
      <c r="B561" s="5" t="s">
        <v>431</v>
      </c>
      <c r="C561" s="5" t="s">
        <v>155</v>
      </c>
      <c r="D561" s="5" t="s">
        <v>536</v>
      </c>
      <c r="E561" s="184">
        <f t="shared" ca="1" si="8"/>
        <v>21960</v>
      </c>
      <c r="F561" s="5">
        <v>51</v>
      </c>
      <c r="G561" s="50">
        <v>24436</v>
      </c>
      <c r="H561" s="5">
        <v>350735</v>
      </c>
      <c r="I561" s="50">
        <v>32533</v>
      </c>
      <c r="J561" s="5" t="s">
        <v>421</v>
      </c>
      <c r="M561"/>
    </row>
    <row r="562" spans="1:13" x14ac:dyDescent="0.25">
      <c r="A562" s="5" t="s">
        <v>408</v>
      </c>
      <c r="B562" s="5" t="s">
        <v>625</v>
      </c>
      <c r="C562" s="5" t="s">
        <v>444</v>
      </c>
      <c r="D562" s="5" t="s">
        <v>619</v>
      </c>
      <c r="E562" s="184">
        <f t="shared" ca="1" si="8"/>
        <v>27180</v>
      </c>
      <c r="F562" s="5">
        <v>54</v>
      </c>
      <c r="G562" s="50">
        <v>23472</v>
      </c>
      <c r="H562" s="5">
        <v>350740</v>
      </c>
      <c r="I562" s="50">
        <v>32648</v>
      </c>
      <c r="J562" s="5" t="s">
        <v>421</v>
      </c>
      <c r="M562"/>
    </row>
    <row r="563" spans="1:13" x14ac:dyDescent="0.25">
      <c r="A563" s="5" t="s">
        <v>413</v>
      </c>
      <c r="B563" s="5" t="s">
        <v>528</v>
      </c>
      <c r="C563" s="5" t="s">
        <v>809</v>
      </c>
      <c r="D563" s="5" t="s">
        <v>473</v>
      </c>
      <c r="E563" s="184">
        <f t="shared" ca="1" si="8"/>
        <v>26352</v>
      </c>
      <c r="F563" s="5">
        <v>52</v>
      </c>
      <c r="G563" s="50">
        <v>24159</v>
      </c>
      <c r="H563" s="5">
        <v>560856</v>
      </c>
      <c r="I563" s="50">
        <v>32763</v>
      </c>
      <c r="J563" s="5" t="s">
        <v>421</v>
      </c>
      <c r="M563"/>
    </row>
    <row r="564" spans="1:13" x14ac:dyDescent="0.25">
      <c r="A564" s="5" t="s">
        <v>408</v>
      </c>
      <c r="B564" s="5" t="s">
        <v>506</v>
      </c>
      <c r="C564" s="5" t="s">
        <v>465</v>
      </c>
      <c r="D564" s="5" t="s">
        <v>422</v>
      </c>
      <c r="E564" s="184">
        <f t="shared" ca="1" si="8"/>
        <v>18816</v>
      </c>
      <c r="F564" s="5">
        <v>52</v>
      </c>
      <c r="G564" s="50">
        <v>24132</v>
      </c>
      <c r="H564" s="5">
        <v>350742</v>
      </c>
      <c r="I564" s="50">
        <v>32601</v>
      </c>
      <c r="J564" s="5" t="s">
        <v>421</v>
      </c>
      <c r="M564"/>
    </row>
    <row r="565" spans="1:13" x14ac:dyDescent="0.25">
      <c r="A565" s="5" t="s">
        <v>408</v>
      </c>
      <c r="B565" s="5" t="s">
        <v>503</v>
      </c>
      <c r="C565" s="5" t="s">
        <v>810</v>
      </c>
      <c r="D565" s="5" t="s">
        <v>811</v>
      </c>
      <c r="E565" s="184">
        <f t="shared" ca="1" si="8"/>
        <v>20748</v>
      </c>
      <c r="F565" s="5">
        <v>60</v>
      </c>
      <c r="G565" s="50">
        <v>21407</v>
      </c>
      <c r="H565" s="5">
        <v>350770</v>
      </c>
      <c r="I565" s="50">
        <v>32920</v>
      </c>
      <c r="J565" s="5" t="s">
        <v>421</v>
      </c>
      <c r="M565"/>
    </row>
    <row r="566" spans="1:13" x14ac:dyDescent="0.25">
      <c r="A566" s="5" t="s">
        <v>413</v>
      </c>
      <c r="B566" s="5" t="s">
        <v>528</v>
      </c>
      <c r="C566" s="5" t="s">
        <v>472</v>
      </c>
      <c r="D566" s="5" t="s">
        <v>457</v>
      </c>
      <c r="E566" s="184">
        <f t="shared" ca="1" si="8"/>
        <v>23628</v>
      </c>
      <c r="F566" s="5">
        <v>52</v>
      </c>
      <c r="G566" s="50">
        <v>24249</v>
      </c>
      <c r="H566" s="5">
        <v>350756</v>
      </c>
      <c r="I566" s="50">
        <v>32961</v>
      </c>
      <c r="J566" s="5" t="s">
        <v>421</v>
      </c>
      <c r="M566"/>
    </row>
    <row r="567" spans="1:13" x14ac:dyDescent="0.25">
      <c r="A567" s="5" t="s">
        <v>413</v>
      </c>
      <c r="B567" s="5" t="s">
        <v>443</v>
      </c>
      <c r="C567" s="5" t="s">
        <v>812</v>
      </c>
      <c r="D567" s="5" t="s">
        <v>813</v>
      </c>
      <c r="E567" s="184">
        <f t="shared" ca="1" si="8"/>
        <v>24516</v>
      </c>
      <c r="F567" s="5">
        <v>56</v>
      </c>
      <c r="G567" s="50">
        <v>22693</v>
      </c>
      <c r="H567" s="5">
        <v>350561</v>
      </c>
      <c r="I567" s="50">
        <v>32968</v>
      </c>
      <c r="J567" s="5" t="s">
        <v>421</v>
      </c>
      <c r="M567"/>
    </row>
    <row r="568" spans="1:13" x14ac:dyDescent="0.25">
      <c r="A568" s="5" t="s">
        <v>413</v>
      </c>
      <c r="B568" s="5" t="s">
        <v>521</v>
      </c>
      <c r="C568" s="5" t="s">
        <v>750</v>
      </c>
      <c r="D568" s="5" t="s">
        <v>416</v>
      </c>
      <c r="E568" s="184">
        <f t="shared" ca="1" si="8"/>
        <v>24096</v>
      </c>
      <c r="F568" s="5">
        <v>52</v>
      </c>
      <c r="G568" s="50">
        <v>24112</v>
      </c>
      <c r="H568" s="5">
        <v>351375</v>
      </c>
      <c r="I568" s="50">
        <v>33027</v>
      </c>
      <c r="J568" s="5" t="s">
        <v>421</v>
      </c>
      <c r="M568"/>
    </row>
    <row r="569" spans="1:13" x14ac:dyDescent="0.25">
      <c r="A569" s="5" t="s">
        <v>413</v>
      </c>
      <c r="B569" s="5" t="s">
        <v>615</v>
      </c>
      <c r="C569" s="5" t="s">
        <v>764</v>
      </c>
      <c r="D569" s="5" t="s">
        <v>738</v>
      </c>
      <c r="E569" s="184">
        <f t="shared" ca="1" si="8"/>
        <v>20196</v>
      </c>
      <c r="F569" s="5">
        <v>52</v>
      </c>
      <c r="G569" s="50">
        <v>24262</v>
      </c>
      <c r="H569" s="5">
        <v>350715</v>
      </c>
      <c r="I569" s="50">
        <v>32958</v>
      </c>
      <c r="J569" s="5" t="s">
        <v>421</v>
      </c>
      <c r="M569"/>
    </row>
    <row r="570" spans="1:13" x14ac:dyDescent="0.25">
      <c r="A570" s="5" t="s">
        <v>408</v>
      </c>
      <c r="B570" s="5" t="s">
        <v>559</v>
      </c>
      <c r="C570" s="5" t="s">
        <v>410</v>
      </c>
      <c r="D570" s="5" t="s">
        <v>442</v>
      </c>
      <c r="E570" s="184">
        <f t="shared" ca="1" si="8"/>
        <v>27048</v>
      </c>
      <c r="F570" s="5">
        <v>55</v>
      </c>
      <c r="G570" s="50">
        <v>22926</v>
      </c>
      <c r="H570" s="5">
        <v>350782</v>
      </c>
      <c r="I570" s="50">
        <v>32899</v>
      </c>
      <c r="J570" s="5" t="s">
        <v>421</v>
      </c>
      <c r="M570"/>
    </row>
    <row r="571" spans="1:13" x14ac:dyDescent="0.25">
      <c r="A571" s="5" t="s">
        <v>413</v>
      </c>
      <c r="B571" s="5" t="s">
        <v>526</v>
      </c>
      <c r="C571" s="5" t="s">
        <v>507</v>
      </c>
      <c r="D571" s="5" t="s">
        <v>473</v>
      </c>
      <c r="E571" s="184">
        <f t="shared" ca="1" si="8"/>
        <v>19668</v>
      </c>
      <c r="F571" s="5">
        <v>53</v>
      </c>
      <c r="G571" s="50">
        <v>23799</v>
      </c>
      <c r="H571" s="5">
        <v>350535</v>
      </c>
      <c r="I571" s="50">
        <v>33153</v>
      </c>
      <c r="J571" s="5" t="s">
        <v>466</v>
      </c>
      <c r="M571"/>
    </row>
    <row r="572" spans="1:13" x14ac:dyDescent="0.25">
      <c r="A572" s="5" t="s">
        <v>454</v>
      </c>
      <c r="B572" s="5" t="s">
        <v>471</v>
      </c>
      <c r="C572" s="5" t="s">
        <v>491</v>
      </c>
      <c r="D572" s="5" t="s">
        <v>658</v>
      </c>
      <c r="E572" s="184">
        <f t="shared" ca="1" si="8"/>
        <v>18420</v>
      </c>
      <c r="F572" s="5">
        <v>52</v>
      </c>
      <c r="G572" s="50">
        <v>24369</v>
      </c>
      <c r="H572" s="5">
        <v>350684</v>
      </c>
      <c r="I572" s="50">
        <v>33215</v>
      </c>
      <c r="J572" s="5" t="s">
        <v>466</v>
      </c>
      <c r="M572"/>
    </row>
    <row r="573" spans="1:13" x14ac:dyDescent="0.25">
      <c r="A573" s="5" t="s">
        <v>413</v>
      </c>
      <c r="B573" s="5" t="s">
        <v>612</v>
      </c>
      <c r="C573" s="5" t="s">
        <v>737</v>
      </c>
      <c r="D573" s="5" t="s">
        <v>460</v>
      </c>
      <c r="E573" s="184">
        <f t="shared" ca="1" si="8"/>
        <v>24096</v>
      </c>
      <c r="F573" s="5">
        <v>50</v>
      </c>
      <c r="G573" s="50">
        <v>24894</v>
      </c>
      <c r="H573" s="5">
        <v>350502</v>
      </c>
      <c r="I573" s="50">
        <v>33187</v>
      </c>
      <c r="J573" s="5" t="s">
        <v>466</v>
      </c>
      <c r="M573"/>
    </row>
    <row r="574" spans="1:13" x14ac:dyDescent="0.25">
      <c r="A574" s="5" t="s">
        <v>408</v>
      </c>
      <c r="B574" s="5" t="s">
        <v>531</v>
      </c>
      <c r="C574" s="5" t="s">
        <v>604</v>
      </c>
      <c r="D574" s="5" t="s">
        <v>814</v>
      </c>
      <c r="E574" s="184">
        <f t="shared" ca="1" si="8"/>
        <v>18192</v>
      </c>
      <c r="F574" s="5">
        <v>50</v>
      </c>
      <c r="G574" s="50">
        <v>24845</v>
      </c>
      <c r="H574" s="5">
        <v>350606</v>
      </c>
      <c r="I574" s="50">
        <v>33097</v>
      </c>
      <c r="J574" s="5" t="s">
        <v>466</v>
      </c>
      <c r="M574"/>
    </row>
    <row r="575" spans="1:13" x14ac:dyDescent="0.25">
      <c r="A575" s="5" t="s">
        <v>413</v>
      </c>
      <c r="B575" s="5" t="s">
        <v>631</v>
      </c>
      <c r="C575" s="5" t="s">
        <v>640</v>
      </c>
      <c r="D575" s="5" t="s">
        <v>442</v>
      </c>
      <c r="E575" s="184">
        <f t="shared" ca="1" si="8"/>
        <v>25356</v>
      </c>
      <c r="F575" s="5">
        <v>48</v>
      </c>
      <c r="G575" s="50">
        <v>25625</v>
      </c>
      <c r="H575" s="5">
        <v>350648</v>
      </c>
      <c r="I575" s="50">
        <v>33022</v>
      </c>
      <c r="J575" s="5" t="s">
        <v>466</v>
      </c>
      <c r="M575"/>
    </row>
    <row r="576" spans="1:13" x14ac:dyDescent="0.25">
      <c r="A576" s="5" t="s">
        <v>413</v>
      </c>
      <c r="B576" s="5" t="s">
        <v>476</v>
      </c>
      <c r="C576" s="5" t="s">
        <v>815</v>
      </c>
      <c r="D576" s="5" t="s">
        <v>460</v>
      </c>
      <c r="E576" s="184">
        <f t="shared" ca="1" si="8"/>
        <v>18348</v>
      </c>
      <c r="F576" s="5">
        <v>57</v>
      </c>
      <c r="G576" s="50">
        <v>22338</v>
      </c>
      <c r="H576" s="5">
        <v>560886</v>
      </c>
      <c r="I576" s="50">
        <v>33202</v>
      </c>
      <c r="J576" s="5" t="s">
        <v>466</v>
      </c>
      <c r="M576"/>
    </row>
    <row r="577" spans="1:13" x14ac:dyDescent="0.25">
      <c r="A577" s="5" t="s">
        <v>408</v>
      </c>
      <c r="B577" s="5" t="s">
        <v>712</v>
      </c>
      <c r="C577" s="5" t="s">
        <v>453</v>
      </c>
      <c r="D577" s="5" t="s">
        <v>555</v>
      </c>
      <c r="E577" s="184">
        <f t="shared" ca="1" si="8"/>
        <v>18972</v>
      </c>
      <c r="F577" s="5">
        <v>53</v>
      </c>
      <c r="G577" s="50">
        <v>23976</v>
      </c>
      <c r="H577" s="5">
        <v>561222</v>
      </c>
      <c r="I577" s="50">
        <v>33215</v>
      </c>
      <c r="J577" s="5" t="s">
        <v>466</v>
      </c>
      <c r="M577"/>
    </row>
    <row r="578" spans="1:13" x14ac:dyDescent="0.25">
      <c r="A578" s="5" t="s">
        <v>413</v>
      </c>
      <c r="B578" s="5" t="s">
        <v>511</v>
      </c>
      <c r="C578" s="5" t="s">
        <v>816</v>
      </c>
      <c r="D578" s="5" t="s">
        <v>457</v>
      </c>
      <c r="E578" s="184">
        <f t="shared" ca="1" si="8"/>
        <v>19476</v>
      </c>
      <c r="F578" s="5">
        <v>50</v>
      </c>
      <c r="G578" s="50">
        <v>25041</v>
      </c>
      <c r="H578" s="5">
        <v>350510</v>
      </c>
      <c r="I578" s="50">
        <v>33138</v>
      </c>
      <c r="J578" s="5" t="s">
        <v>466</v>
      </c>
      <c r="M578"/>
    </row>
    <row r="579" spans="1:13" x14ac:dyDescent="0.25">
      <c r="A579" s="5" t="s">
        <v>413</v>
      </c>
      <c r="B579" s="5" t="s">
        <v>817</v>
      </c>
      <c r="C579" s="5" t="s">
        <v>513</v>
      </c>
      <c r="D579" s="5" t="s">
        <v>416</v>
      </c>
      <c r="E579" s="184">
        <f t="shared" ca="1" si="8"/>
        <v>28356</v>
      </c>
      <c r="F579" s="5">
        <v>56</v>
      </c>
      <c r="G579" s="50">
        <v>22731</v>
      </c>
      <c r="H579" s="5">
        <v>350389</v>
      </c>
      <c r="I579" s="50">
        <v>32914</v>
      </c>
      <c r="J579" s="5" t="s">
        <v>466</v>
      </c>
      <c r="M579"/>
    </row>
    <row r="580" spans="1:13" x14ac:dyDescent="0.25">
      <c r="A580" s="5" t="s">
        <v>408</v>
      </c>
      <c r="B580" s="5" t="s">
        <v>673</v>
      </c>
      <c r="C580" s="5" t="s">
        <v>621</v>
      </c>
      <c r="D580" s="5" t="s">
        <v>536</v>
      </c>
      <c r="E580" s="184">
        <f t="shared" ca="1" si="8"/>
        <v>25068</v>
      </c>
      <c r="F580" s="5">
        <v>51</v>
      </c>
      <c r="G580" s="50">
        <v>24727</v>
      </c>
      <c r="H580" s="5">
        <v>560894</v>
      </c>
      <c r="I580" s="50">
        <v>33028</v>
      </c>
      <c r="J580" s="5" t="s">
        <v>412</v>
      </c>
      <c r="M580"/>
    </row>
    <row r="581" spans="1:13" x14ac:dyDescent="0.25">
      <c r="A581" s="5" t="s">
        <v>413</v>
      </c>
      <c r="B581" s="5" t="s">
        <v>549</v>
      </c>
      <c r="C581" s="5" t="s">
        <v>707</v>
      </c>
      <c r="D581" s="5" t="s">
        <v>457</v>
      </c>
      <c r="E581" s="184">
        <f t="shared" ca="1" si="8"/>
        <v>29976</v>
      </c>
      <c r="F581" s="5">
        <v>51</v>
      </c>
      <c r="G581" s="50">
        <v>24539</v>
      </c>
      <c r="H581" s="5">
        <v>350866</v>
      </c>
      <c r="I581" s="50">
        <v>33010</v>
      </c>
      <c r="J581" s="5" t="s">
        <v>412</v>
      </c>
      <c r="M581"/>
    </row>
    <row r="582" spans="1:13" x14ac:dyDescent="0.25">
      <c r="A582" s="5" t="s">
        <v>413</v>
      </c>
      <c r="B582" s="5" t="s">
        <v>546</v>
      </c>
      <c r="C582" s="5" t="s">
        <v>818</v>
      </c>
      <c r="D582" s="5" t="s">
        <v>416</v>
      </c>
      <c r="E582" s="184">
        <f t="shared" ca="1" si="8"/>
        <v>26952</v>
      </c>
      <c r="F582" s="5">
        <v>52</v>
      </c>
      <c r="G582" s="50">
        <v>24298</v>
      </c>
      <c r="H582" s="5">
        <v>560908</v>
      </c>
      <c r="I582" s="50">
        <v>33027</v>
      </c>
      <c r="J582" s="5" t="s">
        <v>412</v>
      </c>
      <c r="M582"/>
    </row>
    <row r="583" spans="1:13" x14ac:dyDescent="0.25">
      <c r="A583" s="5" t="s">
        <v>408</v>
      </c>
      <c r="B583" s="5" t="s">
        <v>461</v>
      </c>
      <c r="C583" s="5" t="s">
        <v>746</v>
      </c>
      <c r="D583" s="5" t="s">
        <v>445</v>
      </c>
      <c r="E583" s="184">
        <f t="shared" ca="1" si="8"/>
        <v>29112</v>
      </c>
      <c r="F583" s="5">
        <v>55</v>
      </c>
      <c r="G583" s="50">
        <v>22992</v>
      </c>
      <c r="H583" s="5">
        <v>561090</v>
      </c>
      <c r="I583" s="50">
        <v>32998</v>
      </c>
      <c r="J583" s="5" t="s">
        <v>412</v>
      </c>
      <c r="M583"/>
    </row>
    <row r="584" spans="1:13" x14ac:dyDescent="0.25">
      <c r="A584" s="5" t="s">
        <v>408</v>
      </c>
      <c r="B584" s="5" t="s">
        <v>547</v>
      </c>
      <c r="C584" s="5" t="s">
        <v>444</v>
      </c>
      <c r="D584" s="5" t="s">
        <v>411</v>
      </c>
      <c r="E584" s="184">
        <f t="shared" ca="1" si="8"/>
        <v>19260</v>
      </c>
      <c r="F584" s="5">
        <v>51</v>
      </c>
      <c r="G584" s="50">
        <v>24421</v>
      </c>
      <c r="H584" s="5">
        <v>560819</v>
      </c>
      <c r="I584" s="50">
        <v>33217</v>
      </c>
      <c r="J584" s="5" t="s">
        <v>412</v>
      </c>
      <c r="M584"/>
    </row>
    <row r="585" spans="1:13" x14ac:dyDescent="0.25">
      <c r="A585" s="5" t="s">
        <v>413</v>
      </c>
      <c r="B585" s="5" t="s">
        <v>418</v>
      </c>
      <c r="C585" s="5" t="s">
        <v>453</v>
      </c>
      <c r="D585" s="5" t="s">
        <v>460</v>
      </c>
      <c r="E585" s="184">
        <f t="shared" ca="1" si="8"/>
        <v>24732</v>
      </c>
      <c r="F585" s="5">
        <v>52</v>
      </c>
      <c r="G585" s="50">
        <v>24171</v>
      </c>
      <c r="H585" s="5">
        <v>560835</v>
      </c>
      <c r="I585" s="50">
        <v>32881</v>
      </c>
      <c r="J585" s="5" t="s">
        <v>412</v>
      </c>
      <c r="M585"/>
    </row>
    <row r="586" spans="1:13" x14ac:dyDescent="0.25">
      <c r="A586" s="5" t="s">
        <v>413</v>
      </c>
      <c r="B586" s="5" t="s">
        <v>712</v>
      </c>
      <c r="C586" s="5" t="s">
        <v>489</v>
      </c>
      <c r="D586" s="5" t="s">
        <v>622</v>
      </c>
      <c r="E586" s="184">
        <f t="shared" ca="1" si="8"/>
        <v>18828</v>
      </c>
      <c r="F586" s="5">
        <v>49</v>
      </c>
      <c r="G586" s="50">
        <v>25149</v>
      </c>
      <c r="H586" s="5">
        <v>560901</v>
      </c>
      <c r="I586" s="50">
        <v>33015</v>
      </c>
      <c r="J586" s="5" t="s">
        <v>412</v>
      </c>
      <c r="M586"/>
    </row>
    <row r="587" spans="1:13" x14ac:dyDescent="0.25">
      <c r="A587" s="5" t="s">
        <v>408</v>
      </c>
      <c r="B587" s="5" t="s">
        <v>410</v>
      </c>
      <c r="C587" s="5" t="s">
        <v>542</v>
      </c>
      <c r="D587" s="5" t="s">
        <v>473</v>
      </c>
      <c r="E587" s="184">
        <f t="shared" ca="1" si="8"/>
        <v>21612</v>
      </c>
      <c r="F587" s="5">
        <v>52</v>
      </c>
      <c r="G587" s="50">
        <v>24232</v>
      </c>
      <c r="H587" s="5">
        <v>560907</v>
      </c>
      <c r="I587" s="50">
        <v>33036</v>
      </c>
      <c r="J587" s="5" t="s">
        <v>412</v>
      </c>
      <c r="M587"/>
    </row>
    <row r="588" spans="1:13" x14ac:dyDescent="0.25">
      <c r="A588" s="5" t="s">
        <v>408</v>
      </c>
      <c r="B588" s="5" t="s">
        <v>431</v>
      </c>
      <c r="C588" s="5" t="s">
        <v>410</v>
      </c>
      <c r="D588" s="5" t="s">
        <v>482</v>
      </c>
      <c r="E588" s="184">
        <f t="shared" ca="1" si="8"/>
        <v>23940</v>
      </c>
      <c r="F588" s="5">
        <v>52</v>
      </c>
      <c r="G588" s="50">
        <v>24226</v>
      </c>
      <c r="H588" s="5">
        <v>560857</v>
      </c>
      <c r="I588" s="50">
        <v>32996</v>
      </c>
      <c r="J588" s="5" t="s">
        <v>412</v>
      </c>
      <c r="M588"/>
    </row>
    <row r="589" spans="1:13" x14ac:dyDescent="0.25">
      <c r="A589" s="5" t="s">
        <v>408</v>
      </c>
      <c r="B589" s="5" t="s">
        <v>713</v>
      </c>
      <c r="C589" s="5" t="s">
        <v>155</v>
      </c>
      <c r="D589" s="5" t="s">
        <v>445</v>
      </c>
      <c r="E589" s="184">
        <f t="shared" ca="1" si="8"/>
        <v>26220</v>
      </c>
      <c r="F589" s="5">
        <v>52</v>
      </c>
      <c r="G589" s="50">
        <v>24143</v>
      </c>
      <c r="H589" s="5">
        <v>560916</v>
      </c>
      <c r="I589" s="50">
        <v>33232</v>
      </c>
      <c r="J589" s="5" t="s">
        <v>412</v>
      </c>
      <c r="M589"/>
    </row>
    <row r="590" spans="1:13" x14ac:dyDescent="0.25">
      <c r="A590" s="5" t="s">
        <v>413</v>
      </c>
      <c r="B590" s="5" t="s">
        <v>437</v>
      </c>
      <c r="C590" s="5" t="s">
        <v>819</v>
      </c>
      <c r="D590" s="5" t="s">
        <v>457</v>
      </c>
      <c r="E590" s="184">
        <f t="shared" ca="1" si="8"/>
        <v>25104</v>
      </c>
      <c r="F590" s="5">
        <v>50</v>
      </c>
      <c r="G590" s="50">
        <v>24975</v>
      </c>
      <c r="H590" s="5">
        <v>350755</v>
      </c>
      <c r="I590" s="50">
        <v>33066</v>
      </c>
      <c r="J590" s="5" t="s">
        <v>412</v>
      </c>
      <c r="M590"/>
    </row>
    <row r="591" spans="1:13" x14ac:dyDescent="0.25">
      <c r="A591" s="5" t="s">
        <v>408</v>
      </c>
      <c r="B591" s="5" t="s">
        <v>574</v>
      </c>
      <c r="C591" s="5" t="s">
        <v>550</v>
      </c>
      <c r="D591" s="5" t="s">
        <v>460</v>
      </c>
      <c r="E591" s="184">
        <f t="shared" ca="1" si="8"/>
        <v>19464</v>
      </c>
      <c r="F591" s="5">
        <v>50</v>
      </c>
      <c r="G591" s="50">
        <v>24786</v>
      </c>
      <c r="H591" s="5">
        <v>560927</v>
      </c>
      <c r="I591" s="50">
        <v>32935</v>
      </c>
      <c r="J591" s="5" t="s">
        <v>417</v>
      </c>
      <c r="M591"/>
    </row>
    <row r="592" spans="1:13" x14ac:dyDescent="0.25">
      <c r="A592" s="5" t="s">
        <v>413</v>
      </c>
      <c r="B592" s="5" t="s">
        <v>469</v>
      </c>
      <c r="C592" s="5" t="s">
        <v>820</v>
      </c>
      <c r="D592" s="5" t="s">
        <v>422</v>
      </c>
      <c r="E592" s="184">
        <f t="shared" ca="1" si="8"/>
        <v>26496</v>
      </c>
      <c r="F592" s="5">
        <v>51</v>
      </c>
      <c r="G592" s="50">
        <v>24449</v>
      </c>
      <c r="H592" s="5">
        <v>560925</v>
      </c>
      <c r="I592" s="50">
        <v>33157</v>
      </c>
      <c r="J592" s="5" t="s">
        <v>417</v>
      </c>
      <c r="M592"/>
    </row>
    <row r="593" spans="1:13" x14ac:dyDescent="0.25">
      <c r="A593" s="5" t="s">
        <v>413</v>
      </c>
      <c r="B593" s="5" t="s">
        <v>511</v>
      </c>
      <c r="C593" s="5" t="s">
        <v>682</v>
      </c>
      <c r="D593" s="5" t="s">
        <v>416</v>
      </c>
      <c r="E593" s="184">
        <f t="shared" ca="1" si="8"/>
        <v>20652</v>
      </c>
      <c r="F593" s="5">
        <v>51</v>
      </c>
      <c r="G593" s="50">
        <v>24657</v>
      </c>
      <c r="H593" s="5">
        <v>350061</v>
      </c>
      <c r="I593" s="50">
        <v>33071</v>
      </c>
      <c r="J593" s="5" t="s">
        <v>417</v>
      </c>
      <c r="M593"/>
    </row>
    <row r="594" spans="1:13" x14ac:dyDescent="0.25">
      <c r="A594" s="5" t="s">
        <v>408</v>
      </c>
      <c r="B594" s="5" t="s">
        <v>492</v>
      </c>
      <c r="C594" s="5" t="s">
        <v>532</v>
      </c>
      <c r="D594" s="5" t="s">
        <v>821</v>
      </c>
      <c r="E594" s="184">
        <f t="shared" ref="E594:E657" ca="1" si="9">RANDBETWEEN(1500,2600)*12</f>
        <v>30960</v>
      </c>
      <c r="F594" s="5">
        <v>55</v>
      </c>
      <c r="G594" s="50">
        <v>23227</v>
      </c>
      <c r="H594" s="5">
        <v>350902</v>
      </c>
      <c r="I594" s="50">
        <v>33138</v>
      </c>
      <c r="J594" s="5" t="s">
        <v>417</v>
      </c>
      <c r="M594"/>
    </row>
    <row r="595" spans="1:13" x14ac:dyDescent="0.25">
      <c r="A595" s="5" t="s">
        <v>408</v>
      </c>
      <c r="B595" s="5" t="s">
        <v>817</v>
      </c>
      <c r="C595" s="5" t="s">
        <v>822</v>
      </c>
      <c r="D595" s="5" t="s">
        <v>619</v>
      </c>
      <c r="E595" s="184">
        <f t="shared" ca="1" si="9"/>
        <v>29412</v>
      </c>
      <c r="F595" s="5">
        <v>52</v>
      </c>
      <c r="G595" s="50">
        <v>24278</v>
      </c>
      <c r="H595" s="5">
        <v>350903</v>
      </c>
      <c r="I595" s="50">
        <v>32966</v>
      </c>
      <c r="J595" s="5" t="s">
        <v>417</v>
      </c>
      <c r="M595"/>
    </row>
    <row r="596" spans="1:13" x14ac:dyDescent="0.25">
      <c r="A596" s="5" t="s">
        <v>408</v>
      </c>
      <c r="B596" s="5" t="s">
        <v>521</v>
      </c>
      <c r="C596" s="5" t="s">
        <v>776</v>
      </c>
      <c r="D596" s="5" t="s">
        <v>445</v>
      </c>
      <c r="E596" s="184">
        <f t="shared" ca="1" si="9"/>
        <v>25440</v>
      </c>
      <c r="F596" s="5">
        <v>50</v>
      </c>
      <c r="G596" s="50">
        <v>25006</v>
      </c>
      <c r="H596" s="5">
        <v>350899</v>
      </c>
      <c r="I596" s="50">
        <v>33233</v>
      </c>
      <c r="J596" s="5" t="s">
        <v>417</v>
      </c>
      <c r="M596"/>
    </row>
    <row r="597" spans="1:13" x14ac:dyDescent="0.25">
      <c r="A597" s="5" t="s">
        <v>413</v>
      </c>
      <c r="B597" s="5" t="s">
        <v>448</v>
      </c>
      <c r="C597" s="5" t="s">
        <v>633</v>
      </c>
      <c r="D597" s="5" t="s">
        <v>460</v>
      </c>
      <c r="E597" s="184">
        <f t="shared" ca="1" si="9"/>
        <v>25968</v>
      </c>
      <c r="F597" s="5">
        <v>50</v>
      </c>
      <c r="G597" s="50">
        <v>24913</v>
      </c>
      <c r="H597" s="5">
        <v>350450</v>
      </c>
      <c r="I597" s="50">
        <v>33188</v>
      </c>
      <c r="J597" s="5" t="s">
        <v>417</v>
      </c>
      <c r="M597"/>
    </row>
    <row r="598" spans="1:13" x14ac:dyDescent="0.25">
      <c r="A598" s="5" t="s">
        <v>408</v>
      </c>
      <c r="B598" s="5" t="s">
        <v>784</v>
      </c>
      <c r="C598" s="5" t="s">
        <v>444</v>
      </c>
      <c r="D598" s="5" t="s">
        <v>445</v>
      </c>
      <c r="E598" s="184">
        <f t="shared" ca="1" si="9"/>
        <v>25632</v>
      </c>
      <c r="F598" s="5">
        <v>54</v>
      </c>
      <c r="G598" s="50">
        <v>23487</v>
      </c>
      <c r="H598" s="5">
        <v>560956</v>
      </c>
      <c r="I598" s="50">
        <v>33568</v>
      </c>
      <c r="J598" s="5" t="s">
        <v>417</v>
      </c>
      <c r="M598"/>
    </row>
    <row r="599" spans="1:13" x14ac:dyDescent="0.25">
      <c r="A599" s="5" t="s">
        <v>413</v>
      </c>
      <c r="B599" s="5" t="s">
        <v>603</v>
      </c>
      <c r="C599" s="5" t="s">
        <v>640</v>
      </c>
      <c r="D599" s="5" t="s">
        <v>457</v>
      </c>
      <c r="E599" s="184">
        <f t="shared" ca="1" si="9"/>
        <v>27252</v>
      </c>
      <c r="F599" s="5">
        <v>48</v>
      </c>
      <c r="G599" s="50">
        <v>25691</v>
      </c>
      <c r="H599" s="5">
        <v>350219</v>
      </c>
      <c r="I599" s="50">
        <v>33326</v>
      </c>
      <c r="J599" s="5" t="s">
        <v>417</v>
      </c>
      <c r="M599"/>
    </row>
    <row r="600" spans="1:13" x14ac:dyDescent="0.25">
      <c r="A600" s="5" t="s">
        <v>408</v>
      </c>
      <c r="B600" s="5" t="s">
        <v>569</v>
      </c>
      <c r="C600" s="5" t="s">
        <v>444</v>
      </c>
      <c r="D600" s="5" t="s">
        <v>619</v>
      </c>
      <c r="E600" s="184">
        <f t="shared" ca="1" si="9"/>
        <v>29052</v>
      </c>
      <c r="F600" s="5">
        <v>50</v>
      </c>
      <c r="G600" s="50">
        <v>24949</v>
      </c>
      <c r="H600" s="5">
        <v>350459</v>
      </c>
      <c r="I600" s="50">
        <v>33457</v>
      </c>
      <c r="J600" s="5" t="s">
        <v>417</v>
      </c>
      <c r="M600"/>
    </row>
    <row r="601" spans="1:13" x14ac:dyDescent="0.25">
      <c r="A601" s="5" t="s">
        <v>413</v>
      </c>
      <c r="B601" s="5" t="s">
        <v>531</v>
      </c>
      <c r="C601" s="5" t="s">
        <v>510</v>
      </c>
      <c r="D601" s="5" t="s">
        <v>577</v>
      </c>
      <c r="E601" s="184">
        <f t="shared" ca="1" si="9"/>
        <v>20400</v>
      </c>
      <c r="F601" s="5">
        <v>50</v>
      </c>
      <c r="G601" s="50">
        <v>25072</v>
      </c>
      <c r="H601" s="5">
        <v>560920</v>
      </c>
      <c r="I601" s="50">
        <v>33493</v>
      </c>
      <c r="J601" s="5" t="s">
        <v>417</v>
      </c>
      <c r="M601"/>
    </row>
    <row r="602" spans="1:13" x14ac:dyDescent="0.25">
      <c r="A602" s="5" t="s">
        <v>408</v>
      </c>
      <c r="B602" s="5" t="s">
        <v>524</v>
      </c>
      <c r="C602" s="5" t="s">
        <v>679</v>
      </c>
      <c r="D602" s="5" t="s">
        <v>619</v>
      </c>
      <c r="E602" s="184">
        <f t="shared" ca="1" si="9"/>
        <v>19200</v>
      </c>
      <c r="F602" s="5">
        <v>52</v>
      </c>
      <c r="G602" s="50">
        <v>24056</v>
      </c>
      <c r="H602" s="5">
        <v>350956</v>
      </c>
      <c r="I602" s="50">
        <v>33422</v>
      </c>
      <c r="J602" s="5" t="s">
        <v>417</v>
      </c>
      <c r="M602"/>
    </row>
    <row r="603" spans="1:13" x14ac:dyDescent="0.25">
      <c r="A603" s="5" t="s">
        <v>413</v>
      </c>
      <c r="B603" s="5" t="s">
        <v>673</v>
      </c>
      <c r="C603" s="5" t="s">
        <v>510</v>
      </c>
      <c r="D603" s="5" t="s">
        <v>416</v>
      </c>
      <c r="E603" s="184">
        <f t="shared" ca="1" si="9"/>
        <v>19236</v>
      </c>
      <c r="F603" s="5">
        <v>59</v>
      </c>
      <c r="G603" s="50">
        <v>21645</v>
      </c>
      <c r="H603" s="5">
        <v>350949</v>
      </c>
      <c r="I603" s="50">
        <v>33318</v>
      </c>
      <c r="J603" s="5" t="s">
        <v>417</v>
      </c>
      <c r="M603"/>
    </row>
    <row r="604" spans="1:13" x14ac:dyDescent="0.25">
      <c r="A604" s="5" t="s">
        <v>413</v>
      </c>
      <c r="B604" s="5" t="s">
        <v>549</v>
      </c>
      <c r="C604" s="5" t="s">
        <v>633</v>
      </c>
      <c r="D604" s="5" t="s">
        <v>473</v>
      </c>
      <c r="E604" s="184">
        <f t="shared" ca="1" si="9"/>
        <v>18168</v>
      </c>
      <c r="F604" s="5">
        <v>50</v>
      </c>
      <c r="G604" s="50">
        <v>25088</v>
      </c>
      <c r="H604" s="5">
        <v>560929</v>
      </c>
      <c r="I604" s="50">
        <v>33533</v>
      </c>
      <c r="J604" s="5" t="s">
        <v>417</v>
      </c>
      <c r="M604"/>
    </row>
    <row r="605" spans="1:13" x14ac:dyDescent="0.25">
      <c r="A605" s="5" t="s">
        <v>413</v>
      </c>
      <c r="B605" s="5" t="s">
        <v>423</v>
      </c>
      <c r="C605" s="5" t="s">
        <v>823</v>
      </c>
      <c r="D605" s="5" t="s">
        <v>416</v>
      </c>
      <c r="E605" s="184">
        <f t="shared" ca="1" si="9"/>
        <v>19668</v>
      </c>
      <c r="F605" s="5">
        <v>50</v>
      </c>
      <c r="G605" s="50">
        <v>24918</v>
      </c>
      <c r="H605" s="5">
        <v>560858</v>
      </c>
      <c r="I605" s="50">
        <v>33348</v>
      </c>
      <c r="J605" s="5" t="s">
        <v>417</v>
      </c>
      <c r="M605"/>
    </row>
    <row r="606" spans="1:13" x14ac:dyDescent="0.25">
      <c r="A606" s="5" t="s">
        <v>413</v>
      </c>
      <c r="B606" s="5" t="s">
        <v>673</v>
      </c>
      <c r="C606" s="5" t="s">
        <v>640</v>
      </c>
      <c r="D606" s="5" t="s">
        <v>508</v>
      </c>
      <c r="E606" s="184">
        <f t="shared" ca="1" si="9"/>
        <v>28404</v>
      </c>
      <c r="F606" s="5">
        <v>52</v>
      </c>
      <c r="G606" s="50">
        <v>24027</v>
      </c>
      <c r="H606" s="5">
        <v>351435</v>
      </c>
      <c r="I606" s="50">
        <v>33336</v>
      </c>
      <c r="J606" s="5" t="s">
        <v>417</v>
      </c>
      <c r="M606"/>
    </row>
    <row r="607" spans="1:13" x14ac:dyDescent="0.25">
      <c r="A607" s="5" t="s">
        <v>413</v>
      </c>
      <c r="B607" s="5" t="s">
        <v>646</v>
      </c>
      <c r="C607" s="5" t="s">
        <v>565</v>
      </c>
      <c r="D607" s="5" t="s">
        <v>460</v>
      </c>
      <c r="E607" s="184">
        <f t="shared" ca="1" si="9"/>
        <v>20844</v>
      </c>
      <c r="F607" s="5">
        <v>53</v>
      </c>
      <c r="G607" s="50">
        <v>23989</v>
      </c>
      <c r="H607" s="5">
        <v>350977</v>
      </c>
      <c r="I607" s="50">
        <v>33361</v>
      </c>
      <c r="J607" s="5" t="s">
        <v>421</v>
      </c>
      <c r="M607"/>
    </row>
    <row r="608" spans="1:13" x14ac:dyDescent="0.25">
      <c r="A608" s="5" t="s">
        <v>413</v>
      </c>
      <c r="B608" s="5" t="s">
        <v>503</v>
      </c>
      <c r="C608" s="5" t="s">
        <v>819</v>
      </c>
      <c r="D608" s="5" t="s">
        <v>460</v>
      </c>
      <c r="E608" s="184">
        <f t="shared" ca="1" si="9"/>
        <v>21444</v>
      </c>
      <c r="F608" s="5">
        <v>49</v>
      </c>
      <c r="G608" s="50">
        <v>25313</v>
      </c>
      <c r="H608" s="5">
        <v>350221</v>
      </c>
      <c r="I608" s="50">
        <v>33485</v>
      </c>
      <c r="J608" s="5" t="s">
        <v>421</v>
      </c>
      <c r="M608"/>
    </row>
    <row r="609" spans="1:13" x14ac:dyDescent="0.25">
      <c r="A609" s="5" t="s">
        <v>413</v>
      </c>
      <c r="B609" s="5" t="s">
        <v>452</v>
      </c>
      <c r="C609" s="5" t="s">
        <v>781</v>
      </c>
      <c r="D609" s="5" t="s">
        <v>460</v>
      </c>
      <c r="E609" s="184">
        <f t="shared" ca="1" si="9"/>
        <v>26964</v>
      </c>
      <c r="F609" s="5">
        <v>51</v>
      </c>
      <c r="G609" s="50">
        <v>24635</v>
      </c>
      <c r="H609" s="5">
        <v>350993</v>
      </c>
      <c r="I609" s="50">
        <v>33378</v>
      </c>
      <c r="J609" s="5" t="s">
        <v>421</v>
      </c>
      <c r="M609"/>
    </row>
    <row r="610" spans="1:13" x14ac:dyDescent="0.25">
      <c r="A610" s="5" t="s">
        <v>408</v>
      </c>
      <c r="B610" s="5" t="s">
        <v>512</v>
      </c>
      <c r="C610" s="5" t="s">
        <v>724</v>
      </c>
      <c r="D610" s="5" t="s">
        <v>686</v>
      </c>
      <c r="E610" s="184">
        <f t="shared" ca="1" si="9"/>
        <v>23148</v>
      </c>
      <c r="F610" s="5">
        <v>48</v>
      </c>
      <c r="G610" s="50">
        <v>25532</v>
      </c>
      <c r="H610" s="5">
        <v>350560</v>
      </c>
      <c r="I610" s="50">
        <v>33491</v>
      </c>
      <c r="J610" s="5" t="s">
        <v>421</v>
      </c>
      <c r="M610"/>
    </row>
    <row r="611" spans="1:13" x14ac:dyDescent="0.25">
      <c r="A611" s="5" t="s">
        <v>413</v>
      </c>
      <c r="B611" s="5" t="s">
        <v>664</v>
      </c>
      <c r="C611" s="5" t="s">
        <v>435</v>
      </c>
      <c r="D611" s="5" t="s">
        <v>460</v>
      </c>
      <c r="E611" s="184">
        <f t="shared" ca="1" si="9"/>
        <v>26388</v>
      </c>
      <c r="F611" s="5">
        <v>48</v>
      </c>
      <c r="G611" s="50">
        <v>25517</v>
      </c>
      <c r="H611" s="5">
        <v>350666</v>
      </c>
      <c r="I611" s="50">
        <v>33243</v>
      </c>
      <c r="J611" s="5" t="s">
        <v>421</v>
      </c>
      <c r="M611"/>
    </row>
    <row r="612" spans="1:13" x14ac:dyDescent="0.25">
      <c r="A612" s="5" t="s">
        <v>413</v>
      </c>
      <c r="B612" s="5" t="s">
        <v>634</v>
      </c>
      <c r="C612" s="5" t="s">
        <v>824</v>
      </c>
      <c r="D612" s="5" t="s">
        <v>411</v>
      </c>
      <c r="E612" s="184">
        <f t="shared" ca="1" si="9"/>
        <v>26760</v>
      </c>
      <c r="F612" s="5">
        <v>49</v>
      </c>
      <c r="G612" s="50">
        <v>25328</v>
      </c>
      <c r="H612" s="5">
        <v>561573</v>
      </c>
      <c r="I612" s="50">
        <v>33370</v>
      </c>
      <c r="J612" s="5" t="s">
        <v>421</v>
      </c>
      <c r="M612"/>
    </row>
    <row r="613" spans="1:13" x14ac:dyDescent="0.25">
      <c r="A613" s="5" t="s">
        <v>408</v>
      </c>
      <c r="B613" s="5" t="s">
        <v>578</v>
      </c>
      <c r="C613" s="5" t="s">
        <v>155</v>
      </c>
      <c r="D613" s="5" t="s">
        <v>802</v>
      </c>
      <c r="E613" s="184">
        <f t="shared" ca="1" si="9"/>
        <v>23172</v>
      </c>
      <c r="F613" s="5">
        <v>53</v>
      </c>
      <c r="G613" s="50">
        <v>23804</v>
      </c>
      <c r="H613" s="5">
        <v>351001</v>
      </c>
      <c r="I613" s="50">
        <v>33300</v>
      </c>
      <c r="J613" s="5" t="s">
        <v>421</v>
      </c>
      <c r="M613"/>
    </row>
    <row r="614" spans="1:13" x14ac:dyDescent="0.25">
      <c r="A614" s="5" t="s">
        <v>408</v>
      </c>
      <c r="B614" s="5" t="s">
        <v>503</v>
      </c>
      <c r="C614" s="5" t="s">
        <v>676</v>
      </c>
      <c r="D614" s="5" t="s">
        <v>445</v>
      </c>
      <c r="E614" s="184">
        <f t="shared" ca="1" si="9"/>
        <v>26520</v>
      </c>
      <c r="F614" s="5">
        <v>51</v>
      </c>
      <c r="G614" s="50">
        <v>24513</v>
      </c>
      <c r="H614" s="5">
        <v>350452</v>
      </c>
      <c r="I614" s="50">
        <v>33568</v>
      </c>
      <c r="J614" s="5" t="s">
        <v>421</v>
      </c>
      <c r="M614"/>
    </row>
    <row r="615" spans="1:13" x14ac:dyDescent="0.25">
      <c r="A615" s="5" t="s">
        <v>413</v>
      </c>
      <c r="B615" s="5" t="s">
        <v>784</v>
      </c>
      <c r="C615" s="5" t="s">
        <v>475</v>
      </c>
      <c r="D615" s="5" t="s">
        <v>457</v>
      </c>
      <c r="E615" s="184">
        <f t="shared" ca="1" si="9"/>
        <v>22824</v>
      </c>
      <c r="F615" s="5">
        <v>50</v>
      </c>
      <c r="G615" s="50">
        <v>25011</v>
      </c>
      <c r="H615" s="5">
        <v>350460</v>
      </c>
      <c r="I615" s="50">
        <v>33582</v>
      </c>
      <c r="J615" s="5" t="s">
        <v>421</v>
      </c>
      <c r="M615"/>
    </row>
    <row r="616" spans="1:13" x14ac:dyDescent="0.25">
      <c r="A616" s="5" t="s">
        <v>408</v>
      </c>
      <c r="B616" s="5" t="s">
        <v>446</v>
      </c>
      <c r="C616" s="5" t="s">
        <v>825</v>
      </c>
      <c r="D616" s="5" t="s">
        <v>445</v>
      </c>
      <c r="E616" s="184">
        <f t="shared" ca="1" si="9"/>
        <v>26676</v>
      </c>
      <c r="F616" s="5">
        <v>50</v>
      </c>
      <c r="G616" s="50">
        <v>24980</v>
      </c>
      <c r="H616" s="5">
        <v>568164</v>
      </c>
      <c r="I616" s="50">
        <v>33526</v>
      </c>
      <c r="J616" s="5" t="s">
        <v>421</v>
      </c>
      <c r="M616"/>
    </row>
    <row r="617" spans="1:13" x14ac:dyDescent="0.25">
      <c r="A617" s="5" t="s">
        <v>408</v>
      </c>
      <c r="B617" s="5" t="s">
        <v>434</v>
      </c>
      <c r="C617" s="5" t="s">
        <v>826</v>
      </c>
      <c r="D617" s="5" t="s">
        <v>763</v>
      </c>
      <c r="E617" s="184">
        <f t="shared" ca="1" si="9"/>
        <v>28548</v>
      </c>
      <c r="F617" s="5">
        <v>50</v>
      </c>
      <c r="G617" s="50">
        <v>25100</v>
      </c>
      <c r="H617" s="5">
        <v>560899</v>
      </c>
      <c r="I617" s="50">
        <v>33263</v>
      </c>
      <c r="J617" s="5" t="s">
        <v>466</v>
      </c>
      <c r="M617"/>
    </row>
    <row r="618" spans="1:13" x14ac:dyDescent="0.25">
      <c r="A618" s="5" t="s">
        <v>413</v>
      </c>
      <c r="B618" s="5" t="s">
        <v>574</v>
      </c>
      <c r="C618" s="5" t="s">
        <v>640</v>
      </c>
      <c r="D618" s="5" t="s">
        <v>457</v>
      </c>
      <c r="E618" s="184">
        <f t="shared" ca="1" si="9"/>
        <v>30048</v>
      </c>
      <c r="F618" s="5">
        <v>49</v>
      </c>
      <c r="G618" s="50">
        <v>25456</v>
      </c>
      <c r="H618" s="5">
        <v>350591</v>
      </c>
      <c r="I618" s="50">
        <v>33378</v>
      </c>
      <c r="J618" s="5" t="s">
        <v>466</v>
      </c>
      <c r="M618"/>
    </row>
    <row r="619" spans="1:13" x14ac:dyDescent="0.25">
      <c r="A619" s="5" t="s">
        <v>413</v>
      </c>
      <c r="B619" s="5" t="s">
        <v>791</v>
      </c>
      <c r="C619" s="5" t="s">
        <v>827</v>
      </c>
      <c r="D619" s="5" t="s">
        <v>457</v>
      </c>
      <c r="E619" s="184">
        <f t="shared" ca="1" si="9"/>
        <v>25464</v>
      </c>
      <c r="F619" s="5">
        <v>48</v>
      </c>
      <c r="G619" s="50">
        <v>25486</v>
      </c>
      <c r="H619" s="5">
        <v>568168</v>
      </c>
      <c r="I619" s="50">
        <v>33859</v>
      </c>
      <c r="J619" s="5" t="s">
        <v>466</v>
      </c>
      <c r="M619"/>
    </row>
    <row r="620" spans="1:13" x14ac:dyDescent="0.25">
      <c r="A620" s="5" t="s">
        <v>413</v>
      </c>
      <c r="B620" s="5" t="s">
        <v>578</v>
      </c>
      <c r="C620" s="5" t="s">
        <v>513</v>
      </c>
      <c r="D620" s="5" t="s">
        <v>416</v>
      </c>
      <c r="E620" s="184">
        <f t="shared" ca="1" si="9"/>
        <v>30960</v>
      </c>
      <c r="F620" s="5">
        <v>48</v>
      </c>
      <c r="G620" s="50">
        <v>25823</v>
      </c>
      <c r="H620" s="5">
        <v>350557</v>
      </c>
      <c r="I620" s="50">
        <v>33697</v>
      </c>
      <c r="J620" s="5" t="s">
        <v>466</v>
      </c>
      <c r="M620"/>
    </row>
    <row r="621" spans="1:13" x14ac:dyDescent="0.25">
      <c r="A621" s="5" t="s">
        <v>413</v>
      </c>
      <c r="B621" s="5" t="s">
        <v>506</v>
      </c>
      <c r="C621" s="5" t="s">
        <v>539</v>
      </c>
      <c r="D621" s="5" t="s">
        <v>460</v>
      </c>
      <c r="E621" s="184">
        <f t="shared" ca="1" si="9"/>
        <v>29016</v>
      </c>
      <c r="F621" s="5">
        <v>61</v>
      </c>
      <c r="G621" s="50">
        <v>20750</v>
      </c>
      <c r="H621" s="5">
        <v>350486</v>
      </c>
      <c r="I621" s="50">
        <v>33650</v>
      </c>
      <c r="J621" s="5" t="s">
        <v>466</v>
      </c>
      <c r="M621"/>
    </row>
    <row r="622" spans="1:13" x14ac:dyDescent="0.25">
      <c r="A622" s="5" t="s">
        <v>408</v>
      </c>
      <c r="B622" s="5" t="s">
        <v>590</v>
      </c>
      <c r="C622" s="5" t="s">
        <v>828</v>
      </c>
      <c r="D622" s="5" t="s">
        <v>460</v>
      </c>
      <c r="E622" s="184">
        <f t="shared" ca="1" si="9"/>
        <v>24144</v>
      </c>
      <c r="F622" s="5">
        <v>49</v>
      </c>
      <c r="G622" s="50">
        <v>25419</v>
      </c>
      <c r="H622" s="5">
        <v>351016</v>
      </c>
      <c r="I622" s="50">
        <v>33692</v>
      </c>
      <c r="J622" s="5" t="s">
        <v>466</v>
      </c>
      <c r="M622"/>
    </row>
    <row r="623" spans="1:13" x14ac:dyDescent="0.25">
      <c r="A623" s="5" t="s">
        <v>408</v>
      </c>
      <c r="B623" s="5" t="s">
        <v>635</v>
      </c>
      <c r="C623" s="5" t="s">
        <v>453</v>
      </c>
      <c r="D623" s="5" t="s">
        <v>460</v>
      </c>
      <c r="E623" s="184">
        <f t="shared" ca="1" si="9"/>
        <v>21540</v>
      </c>
      <c r="F623" s="5">
        <v>48</v>
      </c>
      <c r="G623" s="50">
        <v>25488</v>
      </c>
      <c r="H623" s="5">
        <v>350853</v>
      </c>
      <c r="I623" s="50">
        <v>33699</v>
      </c>
      <c r="J623" s="5" t="s">
        <v>466</v>
      </c>
      <c r="M623"/>
    </row>
    <row r="624" spans="1:13" x14ac:dyDescent="0.25">
      <c r="A624" s="5" t="s">
        <v>413</v>
      </c>
      <c r="B624" s="5" t="s">
        <v>464</v>
      </c>
      <c r="C624" s="5" t="s">
        <v>532</v>
      </c>
      <c r="D624" s="5" t="s">
        <v>738</v>
      </c>
      <c r="E624" s="184">
        <f t="shared" ca="1" si="9"/>
        <v>20400</v>
      </c>
      <c r="F624" s="5">
        <v>55</v>
      </c>
      <c r="G624" s="50">
        <v>23099</v>
      </c>
      <c r="H624" s="5">
        <v>560978</v>
      </c>
      <c r="I624" s="50">
        <v>33758</v>
      </c>
      <c r="J624" s="5" t="s">
        <v>466</v>
      </c>
      <c r="M624"/>
    </row>
    <row r="625" spans="1:13" x14ac:dyDescent="0.25">
      <c r="A625" s="5" t="s">
        <v>408</v>
      </c>
      <c r="B625" s="5" t="s">
        <v>409</v>
      </c>
      <c r="C625" s="5" t="s">
        <v>155</v>
      </c>
      <c r="D625" s="5" t="s">
        <v>482</v>
      </c>
      <c r="E625" s="184">
        <f t="shared" ca="1" si="9"/>
        <v>29340</v>
      </c>
      <c r="F625" s="5">
        <v>50</v>
      </c>
      <c r="G625" s="50">
        <v>25057</v>
      </c>
      <c r="H625" s="5">
        <v>350132</v>
      </c>
      <c r="I625" s="50">
        <v>33689</v>
      </c>
      <c r="J625" s="5" t="s">
        <v>466</v>
      </c>
      <c r="M625"/>
    </row>
    <row r="626" spans="1:13" x14ac:dyDescent="0.25">
      <c r="A626" s="5" t="s">
        <v>408</v>
      </c>
      <c r="B626" s="5" t="s">
        <v>667</v>
      </c>
      <c r="C626" s="5" t="s">
        <v>621</v>
      </c>
      <c r="D626" s="5" t="s">
        <v>473</v>
      </c>
      <c r="E626" s="184">
        <f t="shared" ca="1" si="9"/>
        <v>25896</v>
      </c>
      <c r="F626" s="5">
        <v>49</v>
      </c>
      <c r="G626" s="50">
        <v>25228</v>
      </c>
      <c r="H626" s="5">
        <v>350013</v>
      </c>
      <c r="I626" s="50">
        <v>33629</v>
      </c>
      <c r="J626" s="5" t="s">
        <v>412</v>
      </c>
      <c r="M626"/>
    </row>
    <row r="627" spans="1:13" x14ac:dyDescent="0.25">
      <c r="A627" s="5" t="s">
        <v>408</v>
      </c>
      <c r="B627" s="5" t="s">
        <v>766</v>
      </c>
      <c r="C627" s="5" t="s">
        <v>535</v>
      </c>
      <c r="D627" s="5" t="s">
        <v>425</v>
      </c>
      <c r="E627" s="184">
        <f t="shared" ca="1" si="9"/>
        <v>28308</v>
      </c>
      <c r="F627" s="5">
        <v>53</v>
      </c>
      <c r="G627" s="50">
        <v>23835</v>
      </c>
      <c r="H627" s="5">
        <v>560992</v>
      </c>
      <c r="I627" s="50">
        <v>33884</v>
      </c>
      <c r="J627" s="5" t="s">
        <v>412</v>
      </c>
      <c r="M627"/>
    </row>
    <row r="628" spans="1:13" x14ac:dyDescent="0.25">
      <c r="A628" s="5" t="s">
        <v>413</v>
      </c>
      <c r="B628" s="5" t="s">
        <v>458</v>
      </c>
      <c r="C628" s="5" t="s">
        <v>824</v>
      </c>
      <c r="D628" s="5" t="s">
        <v>439</v>
      </c>
      <c r="E628" s="184">
        <f t="shared" ca="1" si="9"/>
        <v>23760</v>
      </c>
      <c r="F628" s="5">
        <v>51</v>
      </c>
      <c r="G628" s="50">
        <v>24719</v>
      </c>
      <c r="H628" s="5">
        <v>560926</v>
      </c>
      <c r="I628" s="50">
        <v>33946</v>
      </c>
      <c r="J628" s="5" t="s">
        <v>412</v>
      </c>
      <c r="M628"/>
    </row>
    <row r="629" spans="1:13" x14ac:dyDescent="0.25">
      <c r="A629" s="5" t="s">
        <v>413</v>
      </c>
      <c r="B629" s="5" t="s">
        <v>512</v>
      </c>
      <c r="C629" s="5" t="s">
        <v>90</v>
      </c>
      <c r="D629" s="5" t="s">
        <v>457</v>
      </c>
      <c r="E629" s="184">
        <f t="shared" ca="1" si="9"/>
        <v>30660</v>
      </c>
      <c r="F629" s="5">
        <v>51</v>
      </c>
      <c r="G629" s="50">
        <v>24688</v>
      </c>
      <c r="H629" s="5">
        <v>351125</v>
      </c>
      <c r="I629" s="50">
        <v>33918</v>
      </c>
      <c r="J629" s="5" t="s">
        <v>412</v>
      </c>
      <c r="M629"/>
    </row>
    <row r="630" spans="1:13" x14ac:dyDescent="0.25">
      <c r="A630" s="5" t="s">
        <v>454</v>
      </c>
      <c r="B630" s="5" t="s">
        <v>521</v>
      </c>
      <c r="C630" s="5" t="s">
        <v>757</v>
      </c>
      <c r="D630" s="5" t="s">
        <v>457</v>
      </c>
      <c r="E630" s="184">
        <f t="shared" ca="1" si="9"/>
        <v>19452</v>
      </c>
      <c r="F630" s="5">
        <v>48</v>
      </c>
      <c r="G630" s="50">
        <v>25562</v>
      </c>
      <c r="H630" s="5">
        <v>560999</v>
      </c>
      <c r="I630" s="50">
        <v>33828</v>
      </c>
      <c r="J630" s="5" t="s">
        <v>412</v>
      </c>
      <c r="M630"/>
    </row>
    <row r="631" spans="1:13" x14ac:dyDescent="0.25">
      <c r="A631" s="5" t="s">
        <v>413</v>
      </c>
      <c r="B631" s="5" t="s">
        <v>410</v>
      </c>
      <c r="C631" s="5" t="s">
        <v>563</v>
      </c>
      <c r="D631" s="5" t="s">
        <v>460</v>
      </c>
      <c r="E631" s="184">
        <f t="shared" ca="1" si="9"/>
        <v>29544</v>
      </c>
      <c r="F631" s="5">
        <v>58</v>
      </c>
      <c r="G631" s="50">
        <v>22178</v>
      </c>
      <c r="H631" s="5">
        <v>568219</v>
      </c>
      <c r="I631" s="50">
        <v>33753</v>
      </c>
      <c r="J631" s="5" t="s">
        <v>412</v>
      </c>
      <c r="M631"/>
    </row>
    <row r="632" spans="1:13" x14ac:dyDescent="0.25">
      <c r="A632" s="5" t="s">
        <v>413</v>
      </c>
      <c r="B632" s="5" t="s">
        <v>474</v>
      </c>
      <c r="C632" s="5" t="s">
        <v>640</v>
      </c>
      <c r="D632" s="5" t="s">
        <v>829</v>
      </c>
      <c r="E632" s="184">
        <f t="shared" ca="1" si="9"/>
        <v>21384</v>
      </c>
      <c r="F632" s="5">
        <v>49</v>
      </c>
      <c r="G632" s="50">
        <v>25335</v>
      </c>
      <c r="H632" s="5">
        <v>350614</v>
      </c>
      <c r="I632" s="50">
        <v>33933</v>
      </c>
      <c r="J632" s="5" t="s">
        <v>412</v>
      </c>
      <c r="M632"/>
    </row>
    <row r="633" spans="1:13" x14ac:dyDescent="0.25">
      <c r="A633" s="5" t="s">
        <v>408</v>
      </c>
      <c r="B633" s="5" t="s">
        <v>629</v>
      </c>
      <c r="C633" s="5" t="s">
        <v>444</v>
      </c>
      <c r="D633" s="5" t="s">
        <v>830</v>
      </c>
      <c r="E633" s="184">
        <f t="shared" ca="1" si="9"/>
        <v>27120</v>
      </c>
      <c r="F633" s="5">
        <v>50</v>
      </c>
      <c r="G633" s="50">
        <v>24884</v>
      </c>
      <c r="H633" s="5">
        <v>350019</v>
      </c>
      <c r="I633" s="50">
        <v>33946</v>
      </c>
      <c r="J633" s="5" t="s">
        <v>412</v>
      </c>
      <c r="M633"/>
    </row>
    <row r="634" spans="1:13" x14ac:dyDescent="0.25">
      <c r="A634" s="5" t="s">
        <v>408</v>
      </c>
      <c r="B634" s="5" t="s">
        <v>550</v>
      </c>
      <c r="C634" s="5" t="s">
        <v>550</v>
      </c>
      <c r="D634" s="5" t="s">
        <v>749</v>
      </c>
      <c r="E634" s="184">
        <f t="shared" ca="1" si="9"/>
        <v>24084</v>
      </c>
      <c r="F634" s="5">
        <v>50</v>
      </c>
      <c r="G634" s="50">
        <v>24889</v>
      </c>
      <c r="H634" s="5">
        <v>350344</v>
      </c>
      <c r="I634" s="50">
        <v>33869</v>
      </c>
      <c r="J634" s="5" t="s">
        <v>412</v>
      </c>
      <c r="M634"/>
    </row>
    <row r="635" spans="1:13" x14ac:dyDescent="0.25">
      <c r="A635" s="5" t="s">
        <v>413</v>
      </c>
      <c r="B635" s="5" t="s">
        <v>553</v>
      </c>
      <c r="C635" s="5" t="s">
        <v>456</v>
      </c>
      <c r="D635" s="5" t="s">
        <v>416</v>
      </c>
      <c r="E635" s="184">
        <f t="shared" ca="1" si="9"/>
        <v>27924</v>
      </c>
      <c r="F635" s="5">
        <v>49</v>
      </c>
      <c r="G635" s="50">
        <v>25239</v>
      </c>
      <c r="H635" s="5">
        <v>350703</v>
      </c>
      <c r="I635" s="50">
        <v>33644</v>
      </c>
      <c r="J635" s="5" t="s">
        <v>412</v>
      </c>
      <c r="M635"/>
    </row>
    <row r="636" spans="1:13" x14ac:dyDescent="0.25">
      <c r="A636" s="5" t="s">
        <v>408</v>
      </c>
      <c r="B636" s="5" t="s">
        <v>561</v>
      </c>
      <c r="C636" s="5" t="s">
        <v>459</v>
      </c>
      <c r="D636" s="5" t="s">
        <v>536</v>
      </c>
      <c r="E636" s="184">
        <f t="shared" ca="1" si="9"/>
        <v>20400</v>
      </c>
      <c r="F636" s="5">
        <v>49</v>
      </c>
      <c r="G636" s="50">
        <v>25458</v>
      </c>
      <c r="H636" s="5">
        <v>350373</v>
      </c>
      <c r="I636" s="50">
        <v>33759</v>
      </c>
      <c r="J636" s="5" t="s">
        <v>412</v>
      </c>
      <c r="M636"/>
    </row>
    <row r="637" spans="1:13" x14ac:dyDescent="0.25">
      <c r="A637" s="5" t="s">
        <v>408</v>
      </c>
      <c r="B637" s="5" t="s">
        <v>614</v>
      </c>
      <c r="C637" s="5" t="s">
        <v>831</v>
      </c>
      <c r="D637" s="5" t="s">
        <v>731</v>
      </c>
      <c r="E637" s="184">
        <f t="shared" ca="1" si="9"/>
        <v>19104</v>
      </c>
      <c r="F637" s="5">
        <v>54</v>
      </c>
      <c r="G637" s="50">
        <v>23291</v>
      </c>
      <c r="H637" s="5">
        <v>568135</v>
      </c>
      <c r="I637" s="50">
        <v>33741</v>
      </c>
      <c r="J637" s="5" t="s">
        <v>417</v>
      </c>
      <c r="M637"/>
    </row>
    <row r="638" spans="1:13" x14ac:dyDescent="0.25">
      <c r="A638" s="5" t="s">
        <v>408</v>
      </c>
      <c r="B638" s="5" t="s">
        <v>448</v>
      </c>
      <c r="C638" s="5" t="s">
        <v>527</v>
      </c>
      <c r="D638" s="5" t="s">
        <v>473</v>
      </c>
      <c r="E638" s="184">
        <f t="shared" ca="1" si="9"/>
        <v>24780</v>
      </c>
      <c r="F638" s="5">
        <v>49</v>
      </c>
      <c r="G638" s="50">
        <v>25118</v>
      </c>
      <c r="H638" s="5">
        <v>560986</v>
      </c>
      <c r="I638" s="50">
        <v>33758</v>
      </c>
      <c r="J638" s="5" t="s">
        <v>417</v>
      </c>
      <c r="M638"/>
    </row>
    <row r="639" spans="1:13" x14ac:dyDescent="0.25">
      <c r="A639" s="5" t="s">
        <v>413</v>
      </c>
      <c r="B639" s="5" t="s">
        <v>574</v>
      </c>
      <c r="C639" s="5" t="s">
        <v>790</v>
      </c>
      <c r="D639" s="5" t="s">
        <v>482</v>
      </c>
      <c r="E639" s="184">
        <f t="shared" ca="1" si="9"/>
        <v>22668</v>
      </c>
      <c r="F639" s="5">
        <v>48</v>
      </c>
      <c r="G639" s="50">
        <v>25753</v>
      </c>
      <c r="H639" s="5">
        <v>561396</v>
      </c>
      <c r="I639" s="50">
        <v>34094</v>
      </c>
      <c r="J639" s="5" t="s">
        <v>417</v>
      </c>
      <c r="M639"/>
    </row>
    <row r="640" spans="1:13" x14ac:dyDescent="0.25">
      <c r="A640" s="5" t="s">
        <v>413</v>
      </c>
      <c r="B640" s="5" t="s">
        <v>429</v>
      </c>
      <c r="C640" s="5" t="s">
        <v>682</v>
      </c>
      <c r="D640" s="5" t="s">
        <v>416</v>
      </c>
      <c r="E640" s="184">
        <f t="shared" ca="1" si="9"/>
        <v>29400</v>
      </c>
      <c r="F640" s="5">
        <v>46</v>
      </c>
      <c r="G640" s="50">
        <v>26277</v>
      </c>
      <c r="H640" s="5">
        <v>350196</v>
      </c>
      <c r="I640" s="50">
        <v>34313</v>
      </c>
      <c r="J640" s="5" t="s">
        <v>417</v>
      </c>
      <c r="M640"/>
    </row>
    <row r="641" spans="1:13" x14ac:dyDescent="0.25">
      <c r="A641" s="5" t="s">
        <v>413</v>
      </c>
      <c r="B641" s="5" t="s">
        <v>614</v>
      </c>
      <c r="C641" s="5" t="s">
        <v>545</v>
      </c>
      <c r="D641" s="5" t="s">
        <v>460</v>
      </c>
      <c r="E641" s="184">
        <f t="shared" ca="1" si="9"/>
        <v>18792</v>
      </c>
      <c r="F641" s="5">
        <v>48</v>
      </c>
      <c r="G641" s="50">
        <v>25766</v>
      </c>
      <c r="H641" s="5">
        <v>350206</v>
      </c>
      <c r="I641" s="50">
        <v>33977</v>
      </c>
      <c r="J641" s="5" t="s">
        <v>417</v>
      </c>
      <c r="M641"/>
    </row>
    <row r="642" spans="1:13" x14ac:dyDescent="0.25">
      <c r="A642" s="5" t="s">
        <v>454</v>
      </c>
      <c r="B642" s="5" t="s">
        <v>694</v>
      </c>
      <c r="C642" s="5" t="s">
        <v>432</v>
      </c>
      <c r="D642" s="5" t="s">
        <v>628</v>
      </c>
      <c r="E642" s="184">
        <f t="shared" ca="1" si="9"/>
        <v>29616</v>
      </c>
      <c r="F642" s="5">
        <v>61</v>
      </c>
      <c r="G642" s="50">
        <v>21005</v>
      </c>
      <c r="H642" s="5">
        <v>561445</v>
      </c>
      <c r="I642" s="50">
        <v>34111</v>
      </c>
      <c r="J642" s="5" t="s">
        <v>417</v>
      </c>
      <c r="M642"/>
    </row>
    <row r="643" spans="1:13" x14ac:dyDescent="0.25">
      <c r="A643" s="5" t="s">
        <v>413</v>
      </c>
      <c r="B643" s="5" t="s">
        <v>553</v>
      </c>
      <c r="C643" s="5" t="s">
        <v>793</v>
      </c>
      <c r="D643" s="5" t="s">
        <v>832</v>
      </c>
      <c r="E643" s="184">
        <f t="shared" ca="1" si="9"/>
        <v>30468</v>
      </c>
      <c r="F643" s="5">
        <v>50</v>
      </c>
      <c r="G643" s="50">
        <v>25103</v>
      </c>
      <c r="H643" s="5">
        <v>351465</v>
      </c>
      <c r="I643" s="50">
        <v>34234</v>
      </c>
      <c r="J643" s="5" t="s">
        <v>417</v>
      </c>
      <c r="M643"/>
    </row>
    <row r="644" spans="1:13" x14ac:dyDescent="0.25">
      <c r="A644" s="5" t="s">
        <v>413</v>
      </c>
      <c r="B644" s="5" t="s">
        <v>526</v>
      </c>
      <c r="C644" s="5" t="s">
        <v>833</v>
      </c>
      <c r="D644" s="5" t="s">
        <v>832</v>
      </c>
      <c r="E644" s="184">
        <f t="shared" ca="1" si="9"/>
        <v>30660</v>
      </c>
      <c r="F644" s="5">
        <v>55</v>
      </c>
      <c r="G644" s="50">
        <v>23086</v>
      </c>
      <c r="H644" s="5">
        <v>350922</v>
      </c>
      <c r="I644" s="50">
        <v>34092</v>
      </c>
      <c r="J644" s="5" t="s">
        <v>417</v>
      </c>
      <c r="M644"/>
    </row>
    <row r="645" spans="1:13" x14ac:dyDescent="0.25">
      <c r="A645" s="5" t="s">
        <v>413</v>
      </c>
      <c r="B645" s="5" t="s">
        <v>483</v>
      </c>
      <c r="C645" s="5" t="s">
        <v>510</v>
      </c>
      <c r="D645" s="5" t="s">
        <v>832</v>
      </c>
      <c r="E645" s="184">
        <f t="shared" ca="1" si="9"/>
        <v>23736</v>
      </c>
      <c r="F645" s="5">
        <v>54</v>
      </c>
      <c r="G645" s="50">
        <v>23303</v>
      </c>
      <c r="H645" s="5">
        <v>350926</v>
      </c>
      <c r="I645" s="50">
        <v>34328</v>
      </c>
      <c r="J645" s="5" t="s">
        <v>417</v>
      </c>
      <c r="M645"/>
    </row>
    <row r="646" spans="1:13" x14ac:dyDescent="0.25">
      <c r="A646" s="5" t="s">
        <v>408</v>
      </c>
      <c r="B646" s="5" t="s">
        <v>155</v>
      </c>
      <c r="C646" s="5" t="s">
        <v>776</v>
      </c>
      <c r="D646" s="5" t="s">
        <v>548</v>
      </c>
      <c r="E646" s="184">
        <f t="shared" ca="1" si="9"/>
        <v>29928</v>
      </c>
      <c r="F646" s="5">
        <v>50</v>
      </c>
      <c r="G646" s="50">
        <v>24944</v>
      </c>
      <c r="H646" s="5">
        <v>350395</v>
      </c>
      <c r="I646" s="50">
        <v>34162</v>
      </c>
      <c r="J646" s="5" t="s">
        <v>417</v>
      </c>
      <c r="M646"/>
    </row>
    <row r="647" spans="1:13" x14ac:dyDescent="0.25">
      <c r="A647" s="5" t="s">
        <v>413</v>
      </c>
      <c r="B647" s="5" t="s">
        <v>635</v>
      </c>
      <c r="C647" s="5" t="s">
        <v>520</v>
      </c>
      <c r="D647" s="5" t="s">
        <v>738</v>
      </c>
      <c r="E647" s="184">
        <f t="shared" ca="1" si="9"/>
        <v>28500</v>
      </c>
      <c r="F647" s="5">
        <v>50</v>
      </c>
      <c r="G647" s="50">
        <v>24863</v>
      </c>
      <c r="H647" s="5">
        <v>350393</v>
      </c>
      <c r="I647" s="50">
        <v>34031</v>
      </c>
      <c r="J647" s="5" t="s">
        <v>417</v>
      </c>
      <c r="M647"/>
    </row>
    <row r="648" spans="1:13" x14ac:dyDescent="0.25">
      <c r="A648" s="5" t="s">
        <v>413</v>
      </c>
      <c r="B648" s="5" t="s">
        <v>634</v>
      </c>
      <c r="C648" s="5" t="s">
        <v>834</v>
      </c>
      <c r="D648" s="5" t="s">
        <v>460</v>
      </c>
      <c r="E648" s="184">
        <f t="shared" ca="1" si="9"/>
        <v>29376</v>
      </c>
      <c r="F648" s="5">
        <v>48</v>
      </c>
      <c r="G648" s="50">
        <v>25549</v>
      </c>
      <c r="H648" s="5">
        <v>350224</v>
      </c>
      <c r="I648" s="50">
        <v>34253</v>
      </c>
      <c r="J648" s="5" t="s">
        <v>417</v>
      </c>
      <c r="M648"/>
    </row>
    <row r="649" spans="1:13" x14ac:dyDescent="0.25">
      <c r="A649" s="5" t="s">
        <v>408</v>
      </c>
      <c r="B649" s="5" t="s">
        <v>511</v>
      </c>
      <c r="C649" s="5" t="s">
        <v>735</v>
      </c>
      <c r="D649" s="5" t="s">
        <v>460</v>
      </c>
      <c r="E649" s="184">
        <f t="shared" ca="1" si="9"/>
        <v>29592</v>
      </c>
      <c r="F649" s="5">
        <v>48</v>
      </c>
      <c r="G649" s="50">
        <v>25576</v>
      </c>
      <c r="H649" s="5">
        <v>561012</v>
      </c>
      <c r="I649" s="50">
        <v>34167</v>
      </c>
      <c r="J649" s="5" t="s">
        <v>417</v>
      </c>
      <c r="M649"/>
    </row>
    <row r="650" spans="1:13" x14ac:dyDescent="0.25">
      <c r="A650" s="5" t="s">
        <v>408</v>
      </c>
      <c r="B650" s="5" t="s">
        <v>709</v>
      </c>
      <c r="C650" s="5" t="s">
        <v>509</v>
      </c>
      <c r="D650" s="5" t="s">
        <v>536</v>
      </c>
      <c r="E650" s="184">
        <f t="shared" ca="1" si="9"/>
        <v>23280</v>
      </c>
      <c r="F650" s="5">
        <v>50</v>
      </c>
      <c r="G650" s="50">
        <v>25103</v>
      </c>
      <c r="H650" s="5">
        <v>561011</v>
      </c>
      <c r="I650" s="50">
        <v>34234</v>
      </c>
      <c r="J650" s="5" t="s">
        <v>417</v>
      </c>
      <c r="M650"/>
    </row>
    <row r="651" spans="1:13" x14ac:dyDescent="0.25">
      <c r="A651" s="5" t="s">
        <v>408</v>
      </c>
      <c r="B651" s="5" t="s">
        <v>544</v>
      </c>
      <c r="C651" s="5" t="s">
        <v>835</v>
      </c>
      <c r="D651" s="5" t="s">
        <v>836</v>
      </c>
      <c r="E651" s="184">
        <f t="shared" ca="1" si="9"/>
        <v>29232</v>
      </c>
      <c r="F651" s="5">
        <v>51</v>
      </c>
      <c r="G651" s="50">
        <v>24626</v>
      </c>
      <c r="H651" s="5">
        <v>561401</v>
      </c>
      <c r="I651" s="50">
        <v>34062</v>
      </c>
      <c r="J651" s="5" t="s">
        <v>417</v>
      </c>
      <c r="M651"/>
    </row>
    <row r="652" spans="1:13" x14ac:dyDescent="0.25">
      <c r="A652" s="5" t="s">
        <v>454</v>
      </c>
      <c r="B652" s="5" t="s">
        <v>547</v>
      </c>
      <c r="C652" s="5" t="s">
        <v>532</v>
      </c>
      <c r="D652" s="5" t="s">
        <v>837</v>
      </c>
      <c r="E652" s="184">
        <f t="shared" ca="1" si="9"/>
        <v>25008</v>
      </c>
      <c r="F652" s="5">
        <v>50</v>
      </c>
      <c r="G652" s="50">
        <v>24926</v>
      </c>
      <c r="H652" s="5">
        <v>351116</v>
      </c>
      <c r="I652" s="50">
        <v>34329</v>
      </c>
      <c r="J652" s="5" t="s">
        <v>417</v>
      </c>
      <c r="M652"/>
    </row>
    <row r="653" spans="1:13" x14ac:dyDescent="0.25">
      <c r="A653" s="5" t="s">
        <v>413</v>
      </c>
      <c r="B653" s="5" t="s">
        <v>157</v>
      </c>
      <c r="C653" s="5" t="s">
        <v>707</v>
      </c>
      <c r="D653" s="5" t="s">
        <v>703</v>
      </c>
      <c r="E653" s="184">
        <f t="shared" ca="1" si="9"/>
        <v>24300</v>
      </c>
      <c r="F653" s="5">
        <v>51</v>
      </c>
      <c r="G653" s="50">
        <v>24390</v>
      </c>
      <c r="H653" s="5">
        <v>350547</v>
      </c>
      <c r="I653" s="50">
        <v>34284</v>
      </c>
      <c r="J653" s="5" t="s">
        <v>421</v>
      </c>
      <c r="M653"/>
    </row>
    <row r="654" spans="1:13" x14ac:dyDescent="0.25">
      <c r="A654" s="5" t="s">
        <v>413</v>
      </c>
      <c r="B654" s="5" t="s">
        <v>664</v>
      </c>
      <c r="C654" s="5" t="s">
        <v>515</v>
      </c>
      <c r="D654" s="5" t="s">
        <v>416</v>
      </c>
      <c r="E654" s="184">
        <f t="shared" ca="1" si="9"/>
        <v>27912</v>
      </c>
      <c r="F654" s="5">
        <v>49</v>
      </c>
      <c r="G654" s="50">
        <v>25133</v>
      </c>
      <c r="H654" s="5">
        <v>350533</v>
      </c>
      <c r="I654" s="50">
        <v>34299</v>
      </c>
      <c r="J654" s="5" t="s">
        <v>421</v>
      </c>
      <c r="M654"/>
    </row>
    <row r="655" spans="1:13" x14ac:dyDescent="0.25">
      <c r="A655" s="5" t="s">
        <v>408</v>
      </c>
      <c r="B655" s="5" t="s">
        <v>493</v>
      </c>
      <c r="C655" s="5" t="s">
        <v>838</v>
      </c>
      <c r="D655" s="5" t="s">
        <v>482</v>
      </c>
      <c r="E655" s="184">
        <f t="shared" ca="1" si="9"/>
        <v>30240</v>
      </c>
      <c r="F655" s="5">
        <v>49</v>
      </c>
      <c r="G655" s="50">
        <v>25198</v>
      </c>
      <c r="H655" s="5">
        <v>568026</v>
      </c>
      <c r="I655" s="50">
        <v>34057</v>
      </c>
      <c r="J655" s="5" t="s">
        <v>421</v>
      </c>
      <c r="M655"/>
    </row>
    <row r="656" spans="1:13" x14ac:dyDescent="0.25">
      <c r="A656" s="5" t="s">
        <v>413</v>
      </c>
      <c r="B656" s="5" t="s">
        <v>608</v>
      </c>
      <c r="C656" s="5" t="s">
        <v>441</v>
      </c>
      <c r="D656" s="5" t="s">
        <v>416</v>
      </c>
      <c r="E656" s="184">
        <f t="shared" ca="1" si="9"/>
        <v>24684</v>
      </c>
      <c r="F656" s="5">
        <v>46</v>
      </c>
      <c r="G656" s="50">
        <v>26262</v>
      </c>
      <c r="H656" s="5">
        <v>351119</v>
      </c>
      <c r="I656" s="50">
        <v>34313</v>
      </c>
      <c r="J656" s="5" t="s">
        <v>421</v>
      </c>
      <c r="M656"/>
    </row>
    <row r="657" spans="1:13" x14ac:dyDescent="0.25">
      <c r="A657" s="5" t="s">
        <v>408</v>
      </c>
      <c r="B657" s="5" t="s">
        <v>519</v>
      </c>
      <c r="C657" s="5" t="s">
        <v>459</v>
      </c>
      <c r="D657" s="5" t="s">
        <v>749</v>
      </c>
      <c r="E657" s="184">
        <f t="shared" ca="1" si="9"/>
        <v>27792</v>
      </c>
      <c r="F657" s="5">
        <v>50</v>
      </c>
      <c r="G657" s="50">
        <v>24756</v>
      </c>
      <c r="H657" s="5">
        <v>560912</v>
      </c>
      <c r="I657" s="50">
        <v>34224</v>
      </c>
      <c r="J657" s="5" t="s">
        <v>421</v>
      </c>
      <c r="M657"/>
    </row>
    <row r="658" spans="1:13" x14ac:dyDescent="0.25">
      <c r="A658" s="5" t="s">
        <v>408</v>
      </c>
      <c r="B658" s="5" t="s">
        <v>635</v>
      </c>
      <c r="C658" s="5" t="s">
        <v>776</v>
      </c>
      <c r="D658" s="5" t="s">
        <v>470</v>
      </c>
      <c r="E658" s="184">
        <f t="shared" ref="E658:E721" ca="1" si="10">RANDBETWEEN(1500,2600)*12</f>
        <v>24396</v>
      </c>
      <c r="F658" s="5">
        <v>49</v>
      </c>
      <c r="G658" s="50">
        <v>25374</v>
      </c>
      <c r="H658" s="5">
        <v>350423</v>
      </c>
      <c r="I658" s="50">
        <v>34153</v>
      </c>
      <c r="J658" s="5" t="s">
        <v>421</v>
      </c>
      <c r="M658"/>
    </row>
    <row r="659" spans="1:13" x14ac:dyDescent="0.25">
      <c r="A659" s="5" t="s">
        <v>413</v>
      </c>
      <c r="B659" s="5" t="s">
        <v>634</v>
      </c>
      <c r="C659" s="5" t="s">
        <v>523</v>
      </c>
      <c r="D659" s="5" t="s">
        <v>460</v>
      </c>
      <c r="E659" s="184">
        <f t="shared" ca="1" si="10"/>
        <v>28692</v>
      </c>
      <c r="F659" s="5">
        <v>47</v>
      </c>
      <c r="G659" s="50">
        <v>25958</v>
      </c>
      <c r="H659" s="5">
        <v>350381</v>
      </c>
      <c r="I659" s="50">
        <v>34049</v>
      </c>
      <c r="J659" s="5" t="s">
        <v>421</v>
      </c>
      <c r="M659"/>
    </row>
    <row r="660" spans="1:13" x14ac:dyDescent="0.25">
      <c r="A660" s="5" t="s">
        <v>454</v>
      </c>
      <c r="B660" s="5" t="s">
        <v>594</v>
      </c>
      <c r="C660" s="5" t="s">
        <v>91</v>
      </c>
      <c r="D660" s="5" t="s">
        <v>457</v>
      </c>
      <c r="E660" s="184">
        <f t="shared" ca="1" si="10"/>
        <v>24840</v>
      </c>
      <c r="F660" s="5">
        <v>48</v>
      </c>
      <c r="G660" s="50">
        <v>25609</v>
      </c>
      <c r="H660" s="5">
        <v>351133</v>
      </c>
      <c r="I660" s="50">
        <v>34264</v>
      </c>
      <c r="J660" s="5" t="s">
        <v>421</v>
      </c>
      <c r="M660"/>
    </row>
    <row r="661" spans="1:13" x14ac:dyDescent="0.25">
      <c r="A661" s="5" t="s">
        <v>413</v>
      </c>
      <c r="B661" s="5" t="s">
        <v>488</v>
      </c>
      <c r="C661" s="5" t="s">
        <v>796</v>
      </c>
      <c r="D661" s="5" t="s">
        <v>482</v>
      </c>
      <c r="E661" s="184">
        <f t="shared" ca="1" si="10"/>
        <v>19344</v>
      </c>
      <c r="F661" s="5">
        <v>47</v>
      </c>
      <c r="G661" s="50">
        <v>26118</v>
      </c>
      <c r="H661" s="5">
        <v>350574</v>
      </c>
      <c r="I661" s="50">
        <v>34079</v>
      </c>
      <c r="J661" s="5" t="s">
        <v>421</v>
      </c>
      <c r="M661"/>
    </row>
    <row r="662" spans="1:13" x14ac:dyDescent="0.25">
      <c r="A662" s="5" t="s">
        <v>413</v>
      </c>
      <c r="B662" s="5" t="s">
        <v>499</v>
      </c>
      <c r="C662" s="5" t="s">
        <v>539</v>
      </c>
      <c r="D662" s="5" t="s">
        <v>802</v>
      </c>
      <c r="E662" s="184">
        <f t="shared" ca="1" si="10"/>
        <v>30156</v>
      </c>
      <c r="F662" s="5">
        <v>58</v>
      </c>
      <c r="G662" s="50">
        <v>21923</v>
      </c>
      <c r="H662" s="5">
        <v>350870</v>
      </c>
      <c r="I662" s="50">
        <v>34067</v>
      </c>
      <c r="J662" s="5" t="s">
        <v>421</v>
      </c>
      <c r="M662"/>
    </row>
    <row r="663" spans="1:13" x14ac:dyDescent="0.25">
      <c r="A663" s="5" t="s">
        <v>413</v>
      </c>
      <c r="B663" s="5" t="s">
        <v>618</v>
      </c>
      <c r="C663" s="5" t="s">
        <v>839</v>
      </c>
      <c r="D663" s="5" t="s">
        <v>416</v>
      </c>
      <c r="E663" s="184">
        <f t="shared" ca="1" si="10"/>
        <v>28128</v>
      </c>
      <c r="F663" s="5">
        <v>46</v>
      </c>
      <c r="G663" s="50">
        <v>26216</v>
      </c>
      <c r="H663" s="5">
        <v>350610</v>
      </c>
      <c r="I663" s="50">
        <v>34092</v>
      </c>
      <c r="J663" s="5" t="s">
        <v>466</v>
      </c>
      <c r="M663"/>
    </row>
    <row r="664" spans="1:13" x14ac:dyDescent="0.25">
      <c r="A664" s="5" t="s">
        <v>454</v>
      </c>
      <c r="B664" s="5" t="s">
        <v>437</v>
      </c>
      <c r="C664" s="5" t="s">
        <v>523</v>
      </c>
      <c r="D664" s="5" t="s">
        <v>457</v>
      </c>
      <c r="E664" s="184">
        <f t="shared" ca="1" si="10"/>
        <v>21408</v>
      </c>
      <c r="F664" s="5">
        <v>57</v>
      </c>
      <c r="G664" s="50">
        <v>22286</v>
      </c>
      <c r="H664" s="5">
        <v>351100</v>
      </c>
      <c r="I664" s="50">
        <v>34216</v>
      </c>
      <c r="J664" s="5" t="s">
        <v>466</v>
      </c>
      <c r="M664"/>
    </row>
    <row r="665" spans="1:13" x14ac:dyDescent="0.25">
      <c r="A665" s="5" t="s">
        <v>413</v>
      </c>
      <c r="B665" s="5" t="s">
        <v>664</v>
      </c>
      <c r="C665" s="5" t="s">
        <v>840</v>
      </c>
      <c r="D665" s="5" t="s">
        <v>457</v>
      </c>
      <c r="E665" s="184">
        <f t="shared" ca="1" si="10"/>
        <v>23532</v>
      </c>
      <c r="F665" s="5">
        <v>52</v>
      </c>
      <c r="G665" s="50">
        <v>24164</v>
      </c>
      <c r="H665" s="5">
        <v>350750</v>
      </c>
      <c r="I665" s="50">
        <v>34109</v>
      </c>
      <c r="J665" s="5" t="s">
        <v>466</v>
      </c>
      <c r="M665"/>
    </row>
    <row r="666" spans="1:13" x14ac:dyDescent="0.25">
      <c r="A666" s="5" t="s">
        <v>413</v>
      </c>
      <c r="B666" s="5" t="s">
        <v>611</v>
      </c>
      <c r="C666" s="5" t="s">
        <v>841</v>
      </c>
      <c r="D666" s="5" t="s">
        <v>416</v>
      </c>
      <c r="E666" s="184">
        <f t="shared" ca="1" si="10"/>
        <v>22824</v>
      </c>
      <c r="F666" s="5">
        <v>48</v>
      </c>
      <c r="G666" s="50">
        <v>25547</v>
      </c>
      <c r="H666" s="5">
        <v>351036</v>
      </c>
      <c r="I666" s="50">
        <v>34222</v>
      </c>
      <c r="J666" s="5" t="s">
        <v>466</v>
      </c>
      <c r="M666"/>
    </row>
    <row r="667" spans="1:13" x14ac:dyDescent="0.25">
      <c r="A667" s="5" t="s">
        <v>413</v>
      </c>
      <c r="B667" s="5" t="s">
        <v>614</v>
      </c>
      <c r="C667" s="5" t="s">
        <v>842</v>
      </c>
      <c r="D667" s="5" t="s">
        <v>416</v>
      </c>
      <c r="E667" s="184">
        <f t="shared" ca="1" si="10"/>
        <v>18072</v>
      </c>
      <c r="F667" s="5">
        <v>46</v>
      </c>
      <c r="G667" s="50">
        <v>26397</v>
      </c>
      <c r="H667" s="5">
        <v>350637</v>
      </c>
      <c r="I667" s="50">
        <v>33974</v>
      </c>
      <c r="J667" s="5" t="s">
        <v>466</v>
      </c>
      <c r="M667"/>
    </row>
    <row r="668" spans="1:13" x14ac:dyDescent="0.25">
      <c r="A668" s="5" t="s">
        <v>413</v>
      </c>
      <c r="B668" s="5" t="s">
        <v>791</v>
      </c>
      <c r="C668" s="5" t="s">
        <v>532</v>
      </c>
      <c r="D668" s="5" t="s">
        <v>416</v>
      </c>
      <c r="E668" s="184">
        <f t="shared" ca="1" si="10"/>
        <v>24420</v>
      </c>
      <c r="F668" s="5">
        <v>49</v>
      </c>
      <c r="G668" s="50">
        <v>25288</v>
      </c>
      <c r="H668" s="5">
        <v>561026</v>
      </c>
      <c r="I668" s="50">
        <v>34101</v>
      </c>
      <c r="J668" s="5" t="s">
        <v>466</v>
      </c>
      <c r="M668"/>
    </row>
    <row r="669" spans="1:13" x14ac:dyDescent="0.25">
      <c r="A669" s="5" t="s">
        <v>413</v>
      </c>
      <c r="B669" s="5" t="s">
        <v>185</v>
      </c>
      <c r="C669" s="5" t="s">
        <v>843</v>
      </c>
      <c r="D669" s="5" t="s">
        <v>577</v>
      </c>
      <c r="E669" s="184">
        <f t="shared" ca="1" si="10"/>
        <v>20688</v>
      </c>
      <c r="F669" s="5">
        <v>49</v>
      </c>
      <c r="G669" s="50">
        <v>25396</v>
      </c>
      <c r="H669" s="5">
        <v>561035</v>
      </c>
      <c r="I669" s="50">
        <v>34031</v>
      </c>
      <c r="J669" s="5" t="s">
        <v>466</v>
      </c>
      <c r="M669"/>
    </row>
    <row r="670" spans="1:13" x14ac:dyDescent="0.25">
      <c r="A670" s="5" t="s">
        <v>413</v>
      </c>
      <c r="B670" s="5" t="s">
        <v>578</v>
      </c>
      <c r="C670" s="5" t="s">
        <v>844</v>
      </c>
      <c r="D670" s="5" t="s">
        <v>845</v>
      </c>
      <c r="E670" s="184">
        <f t="shared" ca="1" si="10"/>
        <v>27048</v>
      </c>
      <c r="F670" s="5">
        <v>51</v>
      </c>
      <c r="G670" s="50">
        <v>24511</v>
      </c>
      <c r="H670" s="5">
        <v>561029</v>
      </c>
      <c r="I670" s="50">
        <v>34299</v>
      </c>
      <c r="J670" s="5" t="s">
        <v>466</v>
      </c>
      <c r="M670"/>
    </row>
    <row r="671" spans="1:13" x14ac:dyDescent="0.25">
      <c r="A671" s="5" t="s">
        <v>413</v>
      </c>
      <c r="B671" s="5" t="s">
        <v>443</v>
      </c>
      <c r="C671" s="5" t="s">
        <v>441</v>
      </c>
      <c r="D671" s="5" t="s">
        <v>460</v>
      </c>
      <c r="E671" s="184">
        <f t="shared" ca="1" si="10"/>
        <v>26508</v>
      </c>
      <c r="F671" s="5">
        <v>46</v>
      </c>
      <c r="G671" s="50">
        <v>26262</v>
      </c>
      <c r="H671" s="5">
        <v>350751</v>
      </c>
      <c r="I671" s="50">
        <v>34313</v>
      </c>
      <c r="J671" s="5" t="s">
        <v>466</v>
      </c>
      <c r="M671"/>
    </row>
    <row r="672" spans="1:13" x14ac:dyDescent="0.25">
      <c r="A672" s="5" t="s">
        <v>413</v>
      </c>
      <c r="B672" s="5" t="s">
        <v>623</v>
      </c>
      <c r="C672" s="5" t="s">
        <v>462</v>
      </c>
      <c r="D672" s="5" t="s">
        <v>460</v>
      </c>
      <c r="E672" s="184">
        <f t="shared" ca="1" si="10"/>
        <v>28548</v>
      </c>
      <c r="F672" s="5">
        <v>49</v>
      </c>
      <c r="G672" s="50">
        <v>25343</v>
      </c>
      <c r="H672" s="5">
        <v>350487</v>
      </c>
      <c r="I672" s="50">
        <v>34257</v>
      </c>
      <c r="J672" s="5" t="s">
        <v>412</v>
      </c>
      <c r="M672"/>
    </row>
    <row r="673" spans="1:13" x14ac:dyDescent="0.25">
      <c r="A673" s="5" t="s">
        <v>454</v>
      </c>
      <c r="B673" s="5" t="s">
        <v>426</v>
      </c>
      <c r="C673" s="5" t="s">
        <v>472</v>
      </c>
      <c r="D673" s="5" t="s">
        <v>846</v>
      </c>
      <c r="E673" s="184">
        <f t="shared" ca="1" si="10"/>
        <v>30876</v>
      </c>
      <c r="F673" s="5">
        <v>52</v>
      </c>
      <c r="G673" s="50">
        <v>24187</v>
      </c>
      <c r="H673" s="5">
        <v>350399</v>
      </c>
      <c r="I673" s="50">
        <v>33994</v>
      </c>
      <c r="J673" s="5" t="s">
        <v>412</v>
      </c>
      <c r="M673"/>
    </row>
    <row r="674" spans="1:13" x14ac:dyDescent="0.25">
      <c r="A674" s="5" t="s">
        <v>413</v>
      </c>
      <c r="B674" s="5" t="s">
        <v>586</v>
      </c>
      <c r="C674" s="5" t="s">
        <v>596</v>
      </c>
      <c r="D674" s="5" t="s">
        <v>411</v>
      </c>
      <c r="E674" s="184">
        <f t="shared" ca="1" si="10"/>
        <v>27528</v>
      </c>
      <c r="F674" s="5">
        <v>49</v>
      </c>
      <c r="G674" s="50">
        <v>25358</v>
      </c>
      <c r="H674" s="5">
        <v>350618</v>
      </c>
      <c r="I674" s="50">
        <v>34109</v>
      </c>
      <c r="J674" s="5" t="s">
        <v>412</v>
      </c>
      <c r="M674"/>
    </row>
    <row r="675" spans="1:13" x14ac:dyDescent="0.25">
      <c r="A675" s="5" t="s">
        <v>413</v>
      </c>
      <c r="B675" s="5" t="s">
        <v>531</v>
      </c>
      <c r="C675" s="5" t="s">
        <v>477</v>
      </c>
      <c r="D675" s="5" t="s">
        <v>743</v>
      </c>
      <c r="E675" s="184">
        <f t="shared" ca="1" si="10"/>
        <v>29364</v>
      </c>
      <c r="F675" s="5">
        <v>48</v>
      </c>
      <c r="G675" s="50">
        <v>25752</v>
      </c>
      <c r="H675" s="5">
        <v>350590</v>
      </c>
      <c r="I675" s="50">
        <v>34224</v>
      </c>
      <c r="J675" s="5" t="s">
        <v>412</v>
      </c>
      <c r="M675"/>
    </row>
    <row r="676" spans="1:13" x14ac:dyDescent="0.25">
      <c r="A676" s="5" t="s">
        <v>408</v>
      </c>
      <c r="B676" s="5" t="s">
        <v>511</v>
      </c>
      <c r="C676" s="5" t="s">
        <v>556</v>
      </c>
      <c r="D676" s="5" t="s">
        <v>536</v>
      </c>
      <c r="E676" s="184">
        <f t="shared" ca="1" si="10"/>
        <v>28872</v>
      </c>
      <c r="F676" s="5">
        <v>52</v>
      </c>
      <c r="G676" s="50">
        <v>24256</v>
      </c>
      <c r="H676" s="5">
        <v>350372</v>
      </c>
      <c r="I676" s="50">
        <v>34062</v>
      </c>
      <c r="J676" s="5" t="s">
        <v>412</v>
      </c>
      <c r="M676"/>
    </row>
    <row r="677" spans="1:13" x14ac:dyDescent="0.25">
      <c r="A677" s="5" t="s">
        <v>454</v>
      </c>
      <c r="B677" s="5" t="s">
        <v>526</v>
      </c>
      <c r="C677" s="5" t="s">
        <v>752</v>
      </c>
      <c r="D677" s="5" t="s">
        <v>601</v>
      </c>
      <c r="E677" s="184">
        <f t="shared" ca="1" si="10"/>
        <v>30204</v>
      </c>
      <c r="F677" s="5">
        <v>48</v>
      </c>
      <c r="G677" s="50">
        <v>25792</v>
      </c>
      <c r="H677" s="5">
        <v>350483</v>
      </c>
      <c r="I677" s="50">
        <v>34016</v>
      </c>
      <c r="J677" s="5" t="s">
        <v>412</v>
      </c>
      <c r="M677"/>
    </row>
    <row r="678" spans="1:13" x14ac:dyDescent="0.25">
      <c r="A678" s="5" t="s">
        <v>413</v>
      </c>
      <c r="B678" s="5" t="s">
        <v>626</v>
      </c>
      <c r="C678" s="5" t="s">
        <v>847</v>
      </c>
      <c r="D678" s="5" t="s">
        <v>473</v>
      </c>
      <c r="E678" s="184">
        <f t="shared" ca="1" si="10"/>
        <v>29892</v>
      </c>
      <c r="F678" s="5">
        <v>46</v>
      </c>
      <c r="G678" s="50">
        <v>26554</v>
      </c>
      <c r="H678" s="5">
        <v>561039</v>
      </c>
      <c r="I678" s="50">
        <v>34057</v>
      </c>
      <c r="J678" s="5" t="s">
        <v>412</v>
      </c>
      <c r="M678"/>
    </row>
    <row r="679" spans="1:13" x14ac:dyDescent="0.25">
      <c r="A679" s="5" t="s">
        <v>413</v>
      </c>
      <c r="B679" s="5" t="s">
        <v>488</v>
      </c>
      <c r="C679" s="5" t="s">
        <v>790</v>
      </c>
      <c r="D679" s="5" t="s">
        <v>778</v>
      </c>
      <c r="E679" s="184">
        <f t="shared" ca="1" si="10"/>
        <v>30588</v>
      </c>
      <c r="F679" s="5">
        <v>46</v>
      </c>
      <c r="G679" s="50">
        <v>26422</v>
      </c>
      <c r="H679" s="5">
        <v>351051</v>
      </c>
      <c r="I679" s="50">
        <v>34064</v>
      </c>
      <c r="J679" s="5" t="s">
        <v>412</v>
      </c>
      <c r="M679"/>
    </row>
    <row r="680" spans="1:13" x14ac:dyDescent="0.25">
      <c r="A680" s="5" t="s">
        <v>413</v>
      </c>
      <c r="B680" s="5" t="s">
        <v>503</v>
      </c>
      <c r="C680" s="5" t="s">
        <v>824</v>
      </c>
      <c r="D680" s="5" t="s">
        <v>433</v>
      </c>
      <c r="E680" s="184">
        <f t="shared" ca="1" si="10"/>
        <v>30180</v>
      </c>
      <c r="F680" s="5">
        <v>49</v>
      </c>
      <c r="G680" s="50">
        <v>25242</v>
      </c>
      <c r="H680" s="5">
        <v>561036</v>
      </c>
      <c r="I680" s="50">
        <v>34123</v>
      </c>
      <c r="J680" s="5" t="s">
        <v>412</v>
      </c>
      <c r="M680"/>
    </row>
    <row r="681" spans="1:13" x14ac:dyDescent="0.25">
      <c r="A681" s="5" t="s">
        <v>408</v>
      </c>
      <c r="B681" s="5" t="s">
        <v>499</v>
      </c>
      <c r="C681" s="5" t="s">
        <v>630</v>
      </c>
      <c r="D681" s="5" t="s">
        <v>416</v>
      </c>
      <c r="E681" s="184">
        <f t="shared" ca="1" si="10"/>
        <v>29496</v>
      </c>
      <c r="F681" s="5">
        <v>52</v>
      </c>
      <c r="G681" s="50">
        <v>24192</v>
      </c>
      <c r="H681" s="5">
        <v>561040</v>
      </c>
      <c r="I681" s="50">
        <v>34054</v>
      </c>
      <c r="J681" s="5" t="s">
        <v>412</v>
      </c>
      <c r="M681"/>
    </row>
    <row r="682" spans="1:13" x14ac:dyDescent="0.25">
      <c r="A682" s="5" t="s">
        <v>408</v>
      </c>
      <c r="B682" s="5" t="s">
        <v>526</v>
      </c>
      <c r="C682" s="5" t="s">
        <v>542</v>
      </c>
      <c r="D682" s="5" t="s">
        <v>747</v>
      </c>
      <c r="E682" s="184">
        <f t="shared" ca="1" si="10"/>
        <v>21972</v>
      </c>
      <c r="F682" s="5">
        <v>51</v>
      </c>
      <c r="G682" s="50">
        <v>24688</v>
      </c>
      <c r="H682" s="5">
        <v>561056</v>
      </c>
      <c r="I682" s="50">
        <v>33995</v>
      </c>
      <c r="J682" s="5" t="s">
        <v>412</v>
      </c>
      <c r="M682"/>
    </row>
    <row r="683" spans="1:13" x14ac:dyDescent="0.25">
      <c r="A683" s="5" t="s">
        <v>413</v>
      </c>
      <c r="B683" s="5" t="s">
        <v>652</v>
      </c>
      <c r="C683" s="5" t="s">
        <v>633</v>
      </c>
      <c r="D683" s="5" t="s">
        <v>837</v>
      </c>
      <c r="E683" s="184">
        <f t="shared" ca="1" si="10"/>
        <v>26448</v>
      </c>
      <c r="F683" s="5">
        <v>49</v>
      </c>
      <c r="G683" s="50">
        <v>25270</v>
      </c>
      <c r="H683" s="5">
        <v>350121</v>
      </c>
      <c r="I683" s="50">
        <v>34249</v>
      </c>
      <c r="J683" s="5" t="s">
        <v>417</v>
      </c>
      <c r="M683"/>
    </row>
    <row r="684" spans="1:13" x14ac:dyDescent="0.25">
      <c r="A684" s="5" t="s">
        <v>413</v>
      </c>
      <c r="B684" s="5" t="s">
        <v>694</v>
      </c>
      <c r="C684" s="5" t="s">
        <v>472</v>
      </c>
      <c r="D684" s="5" t="s">
        <v>473</v>
      </c>
      <c r="E684" s="184">
        <f t="shared" ca="1" si="10"/>
        <v>18288</v>
      </c>
      <c r="F684" s="5">
        <v>47</v>
      </c>
      <c r="G684" s="50">
        <v>26044</v>
      </c>
      <c r="H684" s="5">
        <v>350701</v>
      </c>
      <c r="I684" s="50">
        <v>34311</v>
      </c>
      <c r="J684" s="5" t="s">
        <v>417</v>
      </c>
      <c r="M684"/>
    </row>
    <row r="685" spans="1:13" x14ac:dyDescent="0.25">
      <c r="A685" s="5" t="s">
        <v>454</v>
      </c>
      <c r="B685" s="5" t="s">
        <v>481</v>
      </c>
      <c r="C685" s="5" t="s">
        <v>844</v>
      </c>
      <c r="D685" s="5" t="s">
        <v>473</v>
      </c>
      <c r="E685" s="184">
        <f t="shared" ca="1" si="10"/>
        <v>18900</v>
      </c>
      <c r="F685" s="5">
        <v>47</v>
      </c>
      <c r="G685" s="50">
        <v>26028</v>
      </c>
      <c r="H685" s="5">
        <v>350856</v>
      </c>
      <c r="I685" s="50">
        <v>34283</v>
      </c>
      <c r="J685" s="5" t="s">
        <v>417</v>
      </c>
      <c r="M685"/>
    </row>
    <row r="686" spans="1:13" x14ac:dyDescent="0.25">
      <c r="A686" s="5" t="s">
        <v>413</v>
      </c>
      <c r="B686" s="5" t="s">
        <v>550</v>
      </c>
      <c r="C686" s="5" t="s">
        <v>844</v>
      </c>
      <c r="D686" s="5" t="s">
        <v>457</v>
      </c>
      <c r="E686" s="184">
        <f t="shared" ca="1" si="10"/>
        <v>29676</v>
      </c>
      <c r="F686" s="5">
        <v>48</v>
      </c>
      <c r="G686" s="50">
        <v>25722</v>
      </c>
      <c r="H686" s="5">
        <v>350556</v>
      </c>
      <c r="I686" s="50">
        <v>34193</v>
      </c>
      <c r="J686" s="5" t="s">
        <v>417</v>
      </c>
      <c r="M686"/>
    </row>
    <row r="687" spans="1:13" x14ac:dyDescent="0.25">
      <c r="A687" s="5" t="s">
        <v>413</v>
      </c>
      <c r="B687" s="5" t="s">
        <v>564</v>
      </c>
      <c r="C687" s="5" t="s">
        <v>523</v>
      </c>
      <c r="D687" s="5" t="s">
        <v>439</v>
      </c>
      <c r="E687" s="184">
        <f t="shared" ca="1" si="10"/>
        <v>20160</v>
      </c>
      <c r="F687" s="5">
        <v>47</v>
      </c>
      <c r="G687" s="50">
        <v>26136</v>
      </c>
      <c r="H687" s="5">
        <v>350558</v>
      </c>
      <c r="I687" s="50">
        <v>34118</v>
      </c>
      <c r="J687" s="5" t="s">
        <v>417</v>
      </c>
      <c r="M687"/>
    </row>
    <row r="688" spans="1:13" x14ac:dyDescent="0.25">
      <c r="A688" s="5" t="s">
        <v>413</v>
      </c>
      <c r="B688" s="5" t="s">
        <v>705</v>
      </c>
      <c r="C688" s="5" t="s">
        <v>848</v>
      </c>
      <c r="D688" s="5" t="s">
        <v>416</v>
      </c>
      <c r="E688" s="184">
        <f t="shared" ca="1" si="10"/>
        <v>18744</v>
      </c>
      <c r="F688" s="5">
        <v>46</v>
      </c>
      <c r="G688" s="50">
        <v>26361</v>
      </c>
      <c r="H688" s="5">
        <v>350752</v>
      </c>
      <c r="I688" s="50">
        <v>34298</v>
      </c>
      <c r="J688" s="5" t="s">
        <v>417</v>
      </c>
      <c r="M688"/>
    </row>
    <row r="689" spans="1:13" x14ac:dyDescent="0.25">
      <c r="A689" s="5" t="s">
        <v>413</v>
      </c>
      <c r="B689" s="5" t="s">
        <v>461</v>
      </c>
      <c r="C689" s="5" t="s">
        <v>472</v>
      </c>
      <c r="D689" s="5" t="s">
        <v>845</v>
      </c>
      <c r="E689" s="184">
        <f t="shared" ca="1" si="10"/>
        <v>27264</v>
      </c>
      <c r="F689" s="5">
        <v>48</v>
      </c>
      <c r="G689" s="50">
        <v>25661</v>
      </c>
      <c r="H689" s="5">
        <v>560989</v>
      </c>
      <c r="I689" s="50">
        <v>34311</v>
      </c>
      <c r="J689" s="5" t="s">
        <v>417</v>
      </c>
      <c r="M689"/>
    </row>
    <row r="690" spans="1:13" x14ac:dyDescent="0.25">
      <c r="A690" s="5" t="s">
        <v>413</v>
      </c>
      <c r="B690" s="5" t="s">
        <v>418</v>
      </c>
      <c r="C690" s="5" t="s">
        <v>781</v>
      </c>
      <c r="D690" s="5" t="s">
        <v>622</v>
      </c>
      <c r="E690" s="184">
        <f t="shared" ca="1" si="10"/>
        <v>21276</v>
      </c>
      <c r="F690" s="5">
        <v>47</v>
      </c>
      <c r="G690" s="50">
        <v>25928</v>
      </c>
      <c r="H690" s="5">
        <v>350562</v>
      </c>
      <c r="I690" s="50">
        <v>34234</v>
      </c>
      <c r="J690" s="5" t="s">
        <v>417</v>
      </c>
      <c r="M690"/>
    </row>
    <row r="691" spans="1:13" x14ac:dyDescent="0.25">
      <c r="A691" s="5" t="s">
        <v>413</v>
      </c>
      <c r="B691" s="5" t="s">
        <v>440</v>
      </c>
      <c r="C691" s="5" t="s">
        <v>510</v>
      </c>
      <c r="D691" s="5" t="s">
        <v>416</v>
      </c>
      <c r="E691" s="184">
        <f t="shared" ca="1" si="10"/>
        <v>21972</v>
      </c>
      <c r="F691" s="5">
        <v>50</v>
      </c>
      <c r="G691" s="50">
        <v>24757</v>
      </c>
      <c r="H691" s="5">
        <v>350230</v>
      </c>
      <c r="I691" s="50">
        <v>34010</v>
      </c>
      <c r="J691" s="5" t="s">
        <v>417</v>
      </c>
      <c r="M691"/>
    </row>
    <row r="692" spans="1:13" x14ac:dyDescent="0.25">
      <c r="A692" s="5" t="s">
        <v>413</v>
      </c>
      <c r="B692" s="5" t="s">
        <v>615</v>
      </c>
      <c r="C692" s="5" t="s">
        <v>669</v>
      </c>
      <c r="D692" s="5" t="s">
        <v>416</v>
      </c>
      <c r="E692" s="184">
        <f t="shared" ca="1" si="10"/>
        <v>22992</v>
      </c>
      <c r="F692" s="5">
        <v>49</v>
      </c>
      <c r="G692" s="50">
        <v>25298</v>
      </c>
      <c r="H692" s="5">
        <v>350786</v>
      </c>
      <c r="I692" s="50">
        <v>34124</v>
      </c>
      <c r="J692" s="5" t="s">
        <v>417</v>
      </c>
      <c r="M692"/>
    </row>
    <row r="693" spans="1:13" x14ac:dyDescent="0.25">
      <c r="A693" s="5" t="s">
        <v>413</v>
      </c>
      <c r="B693" s="5" t="s">
        <v>625</v>
      </c>
      <c r="C693" s="5" t="s">
        <v>475</v>
      </c>
      <c r="D693" s="5" t="s">
        <v>442</v>
      </c>
      <c r="E693" s="184">
        <f t="shared" ca="1" si="10"/>
        <v>23664</v>
      </c>
      <c r="F693" s="5">
        <v>48</v>
      </c>
      <c r="G693" s="50">
        <v>25643</v>
      </c>
      <c r="H693" s="5">
        <v>350115</v>
      </c>
      <c r="I693" s="50">
        <v>34106</v>
      </c>
      <c r="J693" s="5" t="s">
        <v>417</v>
      </c>
      <c r="M693"/>
    </row>
    <row r="694" spans="1:13" x14ac:dyDescent="0.25">
      <c r="A694" s="5" t="s">
        <v>408</v>
      </c>
      <c r="B694" s="5" t="s">
        <v>639</v>
      </c>
      <c r="C694" s="5" t="s">
        <v>191</v>
      </c>
      <c r="D694" s="5" t="s">
        <v>470</v>
      </c>
      <c r="E694" s="184">
        <f t="shared" ca="1" si="10"/>
        <v>23364</v>
      </c>
      <c r="F694" s="5">
        <v>53</v>
      </c>
      <c r="G694" s="50">
        <v>23905</v>
      </c>
      <c r="H694" s="5">
        <v>350388</v>
      </c>
      <c r="I694" s="50">
        <v>34123</v>
      </c>
      <c r="J694" s="5" t="s">
        <v>417</v>
      </c>
      <c r="M694"/>
    </row>
    <row r="695" spans="1:13" x14ac:dyDescent="0.25">
      <c r="A695" s="5" t="s">
        <v>413</v>
      </c>
      <c r="B695" s="5" t="s">
        <v>544</v>
      </c>
      <c r="C695" s="5" t="s">
        <v>640</v>
      </c>
      <c r="D695" s="5" t="s">
        <v>846</v>
      </c>
      <c r="E695" s="184">
        <f t="shared" ca="1" si="10"/>
        <v>23892</v>
      </c>
      <c r="F695" s="5">
        <v>48</v>
      </c>
      <c r="G695" s="50">
        <v>25594</v>
      </c>
      <c r="H695" s="5">
        <v>350816</v>
      </c>
      <c r="I695" s="50">
        <v>34094</v>
      </c>
      <c r="J695" s="5" t="s">
        <v>417</v>
      </c>
      <c r="M695"/>
    </row>
    <row r="696" spans="1:13" x14ac:dyDescent="0.25">
      <c r="A696" s="5" t="s">
        <v>413</v>
      </c>
      <c r="B696" s="5" t="s">
        <v>483</v>
      </c>
      <c r="C696" s="5" t="s">
        <v>849</v>
      </c>
      <c r="D696" s="5" t="s">
        <v>416</v>
      </c>
      <c r="E696" s="184">
        <f t="shared" ca="1" si="10"/>
        <v>23520</v>
      </c>
      <c r="F696" s="5">
        <v>48</v>
      </c>
      <c r="G696" s="50">
        <v>25722</v>
      </c>
      <c r="H696" s="5">
        <v>350119</v>
      </c>
      <c r="I696" s="50">
        <v>34678</v>
      </c>
      <c r="J696" s="5" t="s">
        <v>417</v>
      </c>
      <c r="M696"/>
    </row>
    <row r="697" spans="1:13" x14ac:dyDescent="0.25">
      <c r="A697" s="5" t="s">
        <v>413</v>
      </c>
      <c r="B697" s="5" t="s">
        <v>511</v>
      </c>
      <c r="C697" s="5" t="s">
        <v>588</v>
      </c>
      <c r="D697" s="5" t="s">
        <v>850</v>
      </c>
      <c r="E697" s="184">
        <f t="shared" ca="1" si="10"/>
        <v>19188</v>
      </c>
      <c r="F697" s="5">
        <v>51</v>
      </c>
      <c r="G697" s="50">
        <v>24604</v>
      </c>
      <c r="H697" s="5">
        <v>350819</v>
      </c>
      <c r="I697" s="50">
        <v>34342</v>
      </c>
      <c r="J697" s="5" t="s">
        <v>417</v>
      </c>
      <c r="M697"/>
    </row>
    <row r="698" spans="1:13" x14ac:dyDescent="0.25">
      <c r="A698" s="5" t="s">
        <v>413</v>
      </c>
      <c r="B698" s="5" t="s">
        <v>645</v>
      </c>
      <c r="C698" s="5" t="s">
        <v>750</v>
      </c>
      <c r="D698" s="5" t="s">
        <v>433</v>
      </c>
      <c r="E698" s="184">
        <f t="shared" ca="1" si="10"/>
        <v>18852</v>
      </c>
      <c r="F698" s="5">
        <v>48</v>
      </c>
      <c r="G698" s="50">
        <v>25656</v>
      </c>
      <c r="H698" s="5">
        <v>350624</v>
      </c>
      <c r="I698" s="50">
        <v>34476</v>
      </c>
      <c r="J698" s="5" t="s">
        <v>417</v>
      </c>
      <c r="M698"/>
    </row>
    <row r="699" spans="1:13" x14ac:dyDescent="0.25">
      <c r="A699" s="5" t="s">
        <v>413</v>
      </c>
      <c r="B699" s="5" t="s">
        <v>448</v>
      </c>
      <c r="C699" s="5" t="s">
        <v>840</v>
      </c>
      <c r="D699" s="5" t="s">
        <v>601</v>
      </c>
      <c r="E699" s="184">
        <f t="shared" ca="1" si="10"/>
        <v>21300</v>
      </c>
      <c r="F699" s="5">
        <v>44</v>
      </c>
      <c r="G699" s="50">
        <v>27024</v>
      </c>
      <c r="H699" s="5">
        <v>350823</v>
      </c>
      <c r="I699" s="50">
        <v>34497</v>
      </c>
      <c r="J699" s="5" t="s">
        <v>466</v>
      </c>
      <c r="M699"/>
    </row>
    <row r="700" spans="1:13" x14ac:dyDescent="0.25">
      <c r="A700" s="5" t="s">
        <v>413</v>
      </c>
      <c r="B700" s="5" t="s">
        <v>490</v>
      </c>
      <c r="C700" s="5" t="s">
        <v>848</v>
      </c>
      <c r="D700" s="5" t="s">
        <v>457</v>
      </c>
      <c r="E700" s="184">
        <f t="shared" ca="1" si="10"/>
        <v>22800</v>
      </c>
      <c r="F700" s="5">
        <v>46</v>
      </c>
      <c r="G700" s="50">
        <v>26554</v>
      </c>
      <c r="H700" s="5">
        <v>351049</v>
      </c>
      <c r="I700" s="50">
        <v>34457</v>
      </c>
      <c r="J700" s="5" t="s">
        <v>466</v>
      </c>
      <c r="M700"/>
    </row>
    <row r="701" spans="1:13" x14ac:dyDescent="0.25">
      <c r="A701" s="5" t="s">
        <v>454</v>
      </c>
      <c r="B701" s="5" t="s">
        <v>474</v>
      </c>
      <c r="C701" s="5" t="s">
        <v>640</v>
      </c>
      <c r="D701" s="5" t="s">
        <v>439</v>
      </c>
      <c r="E701" s="184">
        <f t="shared" ca="1" si="10"/>
        <v>26940</v>
      </c>
      <c r="F701" s="5">
        <v>48</v>
      </c>
      <c r="G701" s="50">
        <v>25736</v>
      </c>
      <c r="H701" s="5">
        <v>350018</v>
      </c>
      <c r="I701" s="50">
        <v>34693</v>
      </c>
      <c r="J701" s="5" t="s">
        <v>412</v>
      </c>
      <c r="M701"/>
    </row>
    <row r="702" spans="1:13" x14ac:dyDescent="0.25">
      <c r="A702" s="5" t="s">
        <v>454</v>
      </c>
      <c r="B702" s="5" t="s">
        <v>524</v>
      </c>
      <c r="C702" s="5" t="s">
        <v>757</v>
      </c>
      <c r="D702" s="5" t="s">
        <v>851</v>
      </c>
      <c r="E702" s="184">
        <f t="shared" ca="1" si="10"/>
        <v>27672</v>
      </c>
      <c r="F702" s="5">
        <v>51</v>
      </c>
      <c r="G702" s="50">
        <v>24451</v>
      </c>
      <c r="H702" s="5">
        <v>561057</v>
      </c>
      <c r="I702" s="50">
        <v>34527</v>
      </c>
      <c r="J702" s="5" t="s">
        <v>417</v>
      </c>
      <c r="M702"/>
    </row>
    <row r="703" spans="1:13" x14ac:dyDescent="0.25">
      <c r="A703" s="5" t="s">
        <v>413</v>
      </c>
      <c r="B703" s="5" t="s">
        <v>709</v>
      </c>
      <c r="C703" s="5" t="s">
        <v>515</v>
      </c>
      <c r="D703" s="5" t="s">
        <v>460</v>
      </c>
      <c r="E703" s="184">
        <f t="shared" ca="1" si="10"/>
        <v>22764</v>
      </c>
      <c r="F703" s="5">
        <v>48</v>
      </c>
      <c r="G703" s="50">
        <v>25787</v>
      </c>
      <c r="H703" s="5">
        <v>568140</v>
      </c>
      <c r="I703" s="50">
        <v>34396</v>
      </c>
      <c r="J703" s="5" t="s">
        <v>421</v>
      </c>
      <c r="M703"/>
    </row>
    <row r="704" spans="1:13" x14ac:dyDescent="0.25">
      <c r="A704" s="5" t="s">
        <v>413</v>
      </c>
      <c r="B704" s="5" t="s">
        <v>524</v>
      </c>
      <c r="C704" s="5" t="s">
        <v>682</v>
      </c>
      <c r="D704" s="5" t="s">
        <v>460</v>
      </c>
      <c r="E704" s="184">
        <f t="shared" ca="1" si="10"/>
        <v>28956</v>
      </c>
      <c r="F704" s="5">
        <v>49</v>
      </c>
      <c r="G704" s="50">
        <v>25267</v>
      </c>
      <c r="H704" s="5">
        <v>351132</v>
      </c>
      <c r="I704" s="50">
        <v>34618</v>
      </c>
      <c r="J704" s="5" t="s">
        <v>412</v>
      </c>
      <c r="M704"/>
    </row>
    <row r="705" spans="1:13" x14ac:dyDescent="0.25">
      <c r="A705" s="5" t="s">
        <v>408</v>
      </c>
      <c r="B705" s="5" t="s">
        <v>512</v>
      </c>
      <c r="C705" s="5" t="s">
        <v>527</v>
      </c>
      <c r="D705" s="5" t="s">
        <v>536</v>
      </c>
      <c r="E705" s="184">
        <f t="shared" ca="1" si="10"/>
        <v>29244</v>
      </c>
      <c r="F705" s="5">
        <v>54</v>
      </c>
      <c r="G705" s="50">
        <v>23532</v>
      </c>
      <c r="H705" s="5">
        <v>351346</v>
      </c>
      <c r="I705" s="50">
        <v>34532</v>
      </c>
      <c r="J705" s="5" t="s">
        <v>417</v>
      </c>
      <c r="M705"/>
    </row>
    <row r="706" spans="1:13" x14ac:dyDescent="0.25">
      <c r="A706" s="5" t="s">
        <v>413</v>
      </c>
      <c r="B706" s="5" t="s">
        <v>592</v>
      </c>
      <c r="C706" s="5" t="s">
        <v>566</v>
      </c>
      <c r="D706" s="5" t="s">
        <v>416</v>
      </c>
      <c r="E706" s="184">
        <f t="shared" ca="1" si="10"/>
        <v>18192</v>
      </c>
      <c r="F706" s="5">
        <v>47</v>
      </c>
      <c r="G706" s="50">
        <v>25879</v>
      </c>
      <c r="H706" s="5">
        <v>350702</v>
      </c>
      <c r="I706" s="50">
        <v>34599</v>
      </c>
      <c r="J706" s="5" t="s">
        <v>421</v>
      </c>
      <c r="M706"/>
    </row>
    <row r="707" spans="1:13" x14ac:dyDescent="0.25">
      <c r="A707" s="5" t="s">
        <v>413</v>
      </c>
      <c r="B707" s="5" t="s">
        <v>766</v>
      </c>
      <c r="C707" s="5" t="s">
        <v>824</v>
      </c>
      <c r="D707" s="5" t="s">
        <v>416</v>
      </c>
      <c r="E707" s="184">
        <f t="shared" ca="1" si="10"/>
        <v>18276</v>
      </c>
      <c r="F707" s="5">
        <v>45</v>
      </c>
      <c r="G707" s="50">
        <v>26645</v>
      </c>
      <c r="H707" s="5">
        <v>561065</v>
      </c>
      <c r="I707" s="50">
        <v>34427</v>
      </c>
      <c r="J707" s="5" t="s">
        <v>466</v>
      </c>
      <c r="M707"/>
    </row>
    <row r="708" spans="1:13" x14ac:dyDescent="0.25">
      <c r="A708" s="5" t="s">
        <v>408</v>
      </c>
      <c r="B708" s="5" t="s">
        <v>574</v>
      </c>
      <c r="C708" s="5" t="s">
        <v>779</v>
      </c>
      <c r="D708" s="5" t="s">
        <v>460</v>
      </c>
      <c r="E708" s="184">
        <f t="shared" ca="1" si="10"/>
        <v>24540</v>
      </c>
      <c r="F708" s="5">
        <v>47</v>
      </c>
      <c r="G708" s="50">
        <v>26075</v>
      </c>
      <c r="H708" s="5">
        <v>350440</v>
      </c>
      <c r="I708" s="50">
        <v>34694</v>
      </c>
      <c r="J708" s="5" t="s">
        <v>466</v>
      </c>
      <c r="M708"/>
    </row>
    <row r="709" spans="1:13" x14ac:dyDescent="0.25">
      <c r="A709" s="5" t="s">
        <v>413</v>
      </c>
      <c r="B709" s="5" t="s">
        <v>568</v>
      </c>
      <c r="C709" s="5" t="s">
        <v>475</v>
      </c>
      <c r="D709" s="5" t="s">
        <v>470</v>
      </c>
      <c r="E709" s="184">
        <f t="shared" ca="1" si="10"/>
        <v>24660</v>
      </c>
      <c r="F709" s="5">
        <v>48</v>
      </c>
      <c r="G709" s="50">
        <v>25620</v>
      </c>
      <c r="H709" s="5">
        <v>561037</v>
      </c>
      <c r="I709" s="50">
        <v>34649</v>
      </c>
      <c r="J709" s="5" t="s">
        <v>412</v>
      </c>
      <c r="M709"/>
    </row>
    <row r="710" spans="1:13" x14ac:dyDescent="0.25">
      <c r="A710" s="5" t="s">
        <v>413</v>
      </c>
      <c r="B710" s="5" t="s">
        <v>492</v>
      </c>
      <c r="C710" s="5" t="s">
        <v>456</v>
      </c>
      <c r="D710" s="5" t="s">
        <v>619</v>
      </c>
      <c r="E710" s="184">
        <f t="shared" ca="1" si="10"/>
        <v>31140</v>
      </c>
      <c r="F710" s="5">
        <v>46</v>
      </c>
      <c r="G710" s="50">
        <v>26453</v>
      </c>
      <c r="H710" s="5">
        <v>561063</v>
      </c>
      <c r="I710" s="50">
        <v>34664</v>
      </c>
      <c r="J710" s="5" t="s">
        <v>466</v>
      </c>
      <c r="M710"/>
    </row>
    <row r="711" spans="1:13" x14ac:dyDescent="0.25">
      <c r="A711" s="5" t="s">
        <v>413</v>
      </c>
      <c r="B711" s="5" t="s">
        <v>713</v>
      </c>
      <c r="C711" s="5" t="s">
        <v>529</v>
      </c>
      <c r="D711" s="5" t="s">
        <v>460</v>
      </c>
      <c r="E711" s="184">
        <f t="shared" ca="1" si="10"/>
        <v>25284</v>
      </c>
      <c r="F711" s="5">
        <v>59</v>
      </c>
      <c r="G711" s="50">
        <v>21469</v>
      </c>
      <c r="H711" s="5">
        <v>560957</v>
      </c>
      <c r="I711" s="50">
        <v>34422</v>
      </c>
      <c r="J711" s="5" t="s">
        <v>417</v>
      </c>
      <c r="M711"/>
    </row>
    <row r="712" spans="1:13" x14ac:dyDescent="0.25">
      <c r="A712" s="5" t="s">
        <v>408</v>
      </c>
      <c r="B712" s="5" t="s">
        <v>499</v>
      </c>
      <c r="C712" s="5" t="s">
        <v>621</v>
      </c>
      <c r="D712" s="5" t="s">
        <v>416</v>
      </c>
      <c r="E712" s="184">
        <f t="shared" ca="1" si="10"/>
        <v>30504</v>
      </c>
      <c r="F712" s="5">
        <v>56</v>
      </c>
      <c r="G712" s="50">
        <v>22795</v>
      </c>
      <c r="H712" s="5">
        <v>561058</v>
      </c>
      <c r="I712" s="50">
        <v>34553</v>
      </c>
      <c r="J712" s="5" t="s">
        <v>417</v>
      </c>
      <c r="M712"/>
    </row>
    <row r="713" spans="1:13" x14ac:dyDescent="0.25">
      <c r="A713" s="5" t="s">
        <v>413</v>
      </c>
      <c r="B713" s="5" t="s">
        <v>553</v>
      </c>
      <c r="C713" s="5" t="s">
        <v>750</v>
      </c>
      <c r="D713" s="5" t="s">
        <v>442</v>
      </c>
      <c r="E713" s="184">
        <f t="shared" ca="1" si="10"/>
        <v>21048</v>
      </c>
      <c r="F713" s="5">
        <v>56</v>
      </c>
      <c r="G713" s="50">
        <v>22911</v>
      </c>
      <c r="H713" s="5">
        <v>561061</v>
      </c>
      <c r="I713" s="50">
        <v>34589</v>
      </c>
      <c r="J713" s="5" t="s">
        <v>417</v>
      </c>
      <c r="M713"/>
    </row>
    <row r="714" spans="1:13" x14ac:dyDescent="0.25">
      <c r="A714" s="5" t="s">
        <v>413</v>
      </c>
      <c r="B714" s="5" t="s">
        <v>646</v>
      </c>
      <c r="C714" s="5" t="s">
        <v>88</v>
      </c>
      <c r="D714" s="5" t="s">
        <v>460</v>
      </c>
      <c r="E714" s="184">
        <f t="shared" ca="1" si="10"/>
        <v>21276</v>
      </c>
      <c r="F714" s="5">
        <v>46</v>
      </c>
      <c r="G714" s="50">
        <v>26515</v>
      </c>
      <c r="H714" s="5">
        <v>561062</v>
      </c>
      <c r="I714" s="50">
        <v>34518</v>
      </c>
      <c r="J714" s="5" t="s">
        <v>417</v>
      </c>
      <c r="M714"/>
    </row>
    <row r="715" spans="1:13" x14ac:dyDescent="0.25">
      <c r="A715" s="5" t="s">
        <v>413</v>
      </c>
      <c r="B715" s="5" t="s">
        <v>646</v>
      </c>
      <c r="C715" s="5" t="s">
        <v>510</v>
      </c>
      <c r="D715" s="5" t="s">
        <v>442</v>
      </c>
      <c r="E715" s="184">
        <f t="shared" ca="1" si="10"/>
        <v>28644</v>
      </c>
      <c r="F715" s="5">
        <v>57</v>
      </c>
      <c r="G715" s="50">
        <v>22317</v>
      </c>
      <c r="H715" s="5">
        <v>561068</v>
      </c>
      <c r="I715" s="50">
        <v>34414</v>
      </c>
      <c r="J715" s="5" t="s">
        <v>417</v>
      </c>
      <c r="M715"/>
    </row>
    <row r="716" spans="1:13" x14ac:dyDescent="0.25">
      <c r="A716" s="5" t="s">
        <v>408</v>
      </c>
      <c r="B716" s="5" t="s">
        <v>645</v>
      </c>
      <c r="C716" s="5" t="s">
        <v>573</v>
      </c>
      <c r="D716" s="5" t="s">
        <v>852</v>
      </c>
      <c r="E716" s="184">
        <f t="shared" ca="1" si="10"/>
        <v>23616</v>
      </c>
      <c r="F716" s="5">
        <v>50</v>
      </c>
      <c r="G716" s="50">
        <v>24992</v>
      </c>
      <c r="H716" s="5">
        <v>350493</v>
      </c>
      <c r="I716" s="50">
        <v>34629</v>
      </c>
      <c r="J716" s="5" t="s">
        <v>417</v>
      </c>
      <c r="M716"/>
    </row>
    <row r="717" spans="1:13" x14ac:dyDescent="0.25">
      <c r="A717" s="5" t="s">
        <v>408</v>
      </c>
      <c r="B717" s="5" t="s">
        <v>594</v>
      </c>
      <c r="C717" s="5" t="s">
        <v>552</v>
      </c>
      <c r="D717" s="5" t="s">
        <v>473</v>
      </c>
      <c r="E717" s="184">
        <f t="shared" ca="1" si="10"/>
        <v>20832</v>
      </c>
      <c r="F717" s="5">
        <v>53</v>
      </c>
      <c r="G717" s="50">
        <v>23817</v>
      </c>
      <c r="H717" s="5">
        <v>350497</v>
      </c>
      <c r="I717" s="50">
        <v>34444</v>
      </c>
      <c r="J717" s="5" t="s">
        <v>417</v>
      </c>
      <c r="M717"/>
    </row>
    <row r="718" spans="1:13" x14ac:dyDescent="0.25">
      <c r="A718" s="5" t="s">
        <v>408</v>
      </c>
      <c r="B718" s="5" t="s">
        <v>662</v>
      </c>
      <c r="C718" s="5" t="s">
        <v>853</v>
      </c>
      <c r="D718" s="5" t="s">
        <v>473</v>
      </c>
      <c r="E718" s="184">
        <f t="shared" ca="1" si="10"/>
        <v>25452</v>
      </c>
      <c r="F718" s="5">
        <v>49</v>
      </c>
      <c r="G718" s="50">
        <v>25260</v>
      </c>
      <c r="H718" s="5">
        <v>351268</v>
      </c>
      <c r="I718" s="50">
        <v>34432</v>
      </c>
      <c r="J718" s="5" t="s">
        <v>466</v>
      </c>
      <c r="M718"/>
    </row>
    <row r="719" spans="1:13" x14ac:dyDescent="0.25">
      <c r="A719" s="5" t="s">
        <v>413</v>
      </c>
      <c r="B719" s="5" t="s">
        <v>603</v>
      </c>
      <c r="C719" s="5" t="s">
        <v>532</v>
      </c>
      <c r="D719" s="5" t="s">
        <v>416</v>
      </c>
      <c r="E719" s="184">
        <f t="shared" ca="1" si="10"/>
        <v>22236</v>
      </c>
      <c r="F719" s="5">
        <v>49</v>
      </c>
      <c r="G719" s="50">
        <v>25301</v>
      </c>
      <c r="H719" s="5">
        <v>351221</v>
      </c>
      <c r="I719" s="50">
        <v>34457</v>
      </c>
      <c r="J719" s="5" t="s">
        <v>466</v>
      </c>
      <c r="M719"/>
    </row>
    <row r="720" spans="1:13" x14ac:dyDescent="0.25">
      <c r="A720" s="5" t="s">
        <v>408</v>
      </c>
      <c r="B720" s="5" t="s">
        <v>681</v>
      </c>
      <c r="C720" s="5" t="s">
        <v>822</v>
      </c>
      <c r="D720" s="5" t="s">
        <v>416</v>
      </c>
      <c r="E720" s="184">
        <f t="shared" ca="1" si="10"/>
        <v>22020</v>
      </c>
      <c r="F720" s="5">
        <v>47</v>
      </c>
      <c r="G720" s="50">
        <v>26155</v>
      </c>
      <c r="H720" s="5">
        <v>351351</v>
      </c>
      <c r="I720" s="50">
        <v>34581</v>
      </c>
      <c r="J720" s="5" t="s">
        <v>466</v>
      </c>
      <c r="M720"/>
    </row>
    <row r="721" spans="1:13" x14ac:dyDescent="0.25">
      <c r="A721" s="5" t="s">
        <v>413</v>
      </c>
      <c r="B721" s="5" t="s">
        <v>455</v>
      </c>
      <c r="C721" s="5" t="s">
        <v>91</v>
      </c>
      <c r="D721" s="5" t="s">
        <v>457</v>
      </c>
      <c r="E721" s="184">
        <f t="shared" ca="1" si="10"/>
        <v>28188</v>
      </c>
      <c r="F721" s="5">
        <v>48</v>
      </c>
      <c r="G721" s="50">
        <v>25833</v>
      </c>
      <c r="H721" s="5">
        <v>568357</v>
      </c>
      <c r="I721" s="50">
        <v>34474</v>
      </c>
      <c r="J721" s="5" t="s">
        <v>412</v>
      </c>
      <c r="M721"/>
    </row>
    <row r="722" spans="1:13" x14ac:dyDescent="0.25">
      <c r="A722" s="5" t="s">
        <v>413</v>
      </c>
      <c r="B722" s="5" t="s">
        <v>705</v>
      </c>
      <c r="C722" s="5" t="s">
        <v>682</v>
      </c>
      <c r="D722" s="5" t="s">
        <v>457</v>
      </c>
      <c r="E722" s="184">
        <f t="shared" ref="E722:E785" ca="1" si="11">RANDBETWEEN(1500,2600)*12</f>
        <v>19188</v>
      </c>
      <c r="F722" s="5">
        <v>57</v>
      </c>
      <c r="G722" s="50">
        <v>22211</v>
      </c>
      <c r="H722" s="5">
        <v>561077</v>
      </c>
      <c r="I722" s="50">
        <v>34587</v>
      </c>
      <c r="J722" s="5" t="s">
        <v>417</v>
      </c>
      <c r="M722"/>
    </row>
    <row r="723" spans="1:13" x14ac:dyDescent="0.25">
      <c r="A723" s="5" t="s">
        <v>408</v>
      </c>
      <c r="B723" s="5" t="s">
        <v>631</v>
      </c>
      <c r="C723" s="5" t="s">
        <v>776</v>
      </c>
      <c r="D723" s="5" t="s">
        <v>854</v>
      </c>
      <c r="E723" s="184">
        <f t="shared" ca="1" si="11"/>
        <v>22416</v>
      </c>
      <c r="F723" s="5">
        <v>55</v>
      </c>
      <c r="G723" s="50">
        <v>23005</v>
      </c>
      <c r="H723" s="5">
        <v>350503</v>
      </c>
      <c r="I723" s="50">
        <v>34339</v>
      </c>
      <c r="J723" s="5" t="s">
        <v>855</v>
      </c>
      <c r="M723"/>
    </row>
    <row r="724" spans="1:13" x14ac:dyDescent="0.25">
      <c r="A724" s="5" t="s">
        <v>408</v>
      </c>
      <c r="B724" s="5" t="s">
        <v>528</v>
      </c>
      <c r="C724" s="5" t="s">
        <v>512</v>
      </c>
      <c r="D724" s="5" t="s">
        <v>416</v>
      </c>
      <c r="E724" s="184">
        <f t="shared" ca="1" si="11"/>
        <v>18216</v>
      </c>
      <c r="F724" s="5">
        <v>56</v>
      </c>
      <c r="G724" s="50">
        <v>22868</v>
      </c>
      <c r="H724" s="5">
        <v>561080</v>
      </c>
      <c r="I724" s="50">
        <v>34466</v>
      </c>
      <c r="J724" s="5" t="s">
        <v>417</v>
      </c>
      <c r="M724"/>
    </row>
    <row r="725" spans="1:13" x14ac:dyDescent="0.25">
      <c r="A725" s="5" t="s">
        <v>413</v>
      </c>
      <c r="B725" s="5" t="s">
        <v>629</v>
      </c>
      <c r="C725" s="5" t="s">
        <v>91</v>
      </c>
      <c r="D725" s="5" t="s">
        <v>457</v>
      </c>
      <c r="E725" s="184">
        <f t="shared" ca="1" si="11"/>
        <v>23100</v>
      </c>
      <c r="F725" s="5">
        <v>48</v>
      </c>
      <c r="G725" s="50">
        <v>25815</v>
      </c>
      <c r="H725" s="5">
        <v>350811</v>
      </c>
      <c r="I725" s="50">
        <v>34396</v>
      </c>
      <c r="J725" s="5" t="s">
        <v>421</v>
      </c>
      <c r="M725"/>
    </row>
    <row r="726" spans="1:13" x14ac:dyDescent="0.25">
      <c r="A726" s="5" t="s">
        <v>408</v>
      </c>
      <c r="B726" s="5" t="s">
        <v>629</v>
      </c>
      <c r="C726" s="5" t="s">
        <v>679</v>
      </c>
      <c r="D726" s="5" t="s">
        <v>856</v>
      </c>
      <c r="E726" s="184">
        <f t="shared" ca="1" si="11"/>
        <v>23460</v>
      </c>
      <c r="F726" s="5">
        <v>48</v>
      </c>
      <c r="G726" s="50">
        <v>25802</v>
      </c>
      <c r="H726" s="5">
        <v>350435</v>
      </c>
      <c r="I726" s="50">
        <v>34664</v>
      </c>
      <c r="J726" s="5" t="s">
        <v>857</v>
      </c>
      <c r="M726"/>
    </row>
    <row r="727" spans="1:13" x14ac:dyDescent="0.25">
      <c r="A727" s="5" t="s">
        <v>408</v>
      </c>
      <c r="B727" s="5" t="s">
        <v>631</v>
      </c>
      <c r="C727" s="5" t="s">
        <v>779</v>
      </c>
      <c r="D727" s="5" t="s">
        <v>738</v>
      </c>
      <c r="E727" s="184">
        <f t="shared" ca="1" si="11"/>
        <v>22620</v>
      </c>
      <c r="F727" s="5">
        <v>47</v>
      </c>
      <c r="G727" s="50">
        <v>25898</v>
      </c>
      <c r="H727" s="5">
        <v>350424</v>
      </c>
      <c r="I727" s="50">
        <v>34678</v>
      </c>
      <c r="J727" s="5" t="s">
        <v>857</v>
      </c>
      <c r="M727"/>
    </row>
    <row r="728" spans="1:13" x14ac:dyDescent="0.25">
      <c r="A728" s="5" t="s">
        <v>454</v>
      </c>
      <c r="B728" s="5" t="s">
        <v>704</v>
      </c>
      <c r="C728" s="5" t="s">
        <v>640</v>
      </c>
      <c r="D728" s="5" t="s">
        <v>726</v>
      </c>
      <c r="E728" s="184">
        <f t="shared" ca="1" si="11"/>
        <v>27540</v>
      </c>
      <c r="F728" s="5">
        <v>47</v>
      </c>
      <c r="G728" s="50">
        <v>26073</v>
      </c>
      <c r="H728" s="5">
        <v>350443</v>
      </c>
      <c r="I728" s="50">
        <v>34622</v>
      </c>
      <c r="J728" s="5" t="s">
        <v>466</v>
      </c>
      <c r="M728"/>
    </row>
    <row r="729" spans="1:13" x14ac:dyDescent="0.25">
      <c r="A729" s="5" t="s">
        <v>408</v>
      </c>
      <c r="B729" s="5" t="s">
        <v>512</v>
      </c>
      <c r="C729" s="5" t="s">
        <v>444</v>
      </c>
      <c r="D729" s="5" t="s">
        <v>425</v>
      </c>
      <c r="E729" s="184">
        <f t="shared" ca="1" si="11"/>
        <v>28056</v>
      </c>
      <c r="F729" s="5">
        <v>57</v>
      </c>
      <c r="G729" s="50">
        <v>22345</v>
      </c>
      <c r="H729" s="5">
        <v>350507</v>
      </c>
      <c r="I729" s="50">
        <v>34359</v>
      </c>
      <c r="J729" s="5" t="s">
        <v>417</v>
      </c>
      <c r="M729"/>
    </row>
    <row r="730" spans="1:13" x14ac:dyDescent="0.25">
      <c r="A730" s="5" t="s">
        <v>413</v>
      </c>
      <c r="B730" s="5" t="s">
        <v>461</v>
      </c>
      <c r="C730" s="5" t="s">
        <v>438</v>
      </c>
      <c r="D730" s="5" t="s">
        <v>638</v>
      </c>
      <c r="E730" s="184">
        <f t="shared" ca="1" si="11"/>
        <v>23352</v>
      </c>
      <c r="F730" s="5">
        <v>50</v>
      </c>
      <c r="G730" s="50">
        <v>24987</v>
      </c>
      <c r="H730" s="5">
        <v>350862</v>
      </c>
      <c r="I730" s="50">
        <v>34474</v>
      </c>
      <c r="J730" s="5" t="s">
        <v>858</v>
      </c>
      <c r="M730"/>
    </row>
    <row r="731" spans="1:13" x14ac:dyDescent="0.25">
      <c r="A731" s="5" t="s">
        <v>454</v>
      </c>
      <c r="B731" s="5" t="s">
        <v>553</v>
      </c>
      <c r="C731" s="5" t="s">
        <v>596</v>
      </c>
      <c r="D731" s="5" t="s">
        <v>416</v>
      </c>
      <c r="E731" s="184">
        <f t="shared" ca="1" si="11"/>
        <v>24156</v>
      </c>
      <c r="F731" s="5">
        <v>47</v>
      </c>
      <c r="G731" s="50">
        <v>25997</v>
      </c>
      <c r="H731" s="5">
        <v>561010</v>
      </c>
      <c r="I731" s="50">
        <v>34589</v>
      </c>
      <c r="J731" s="5" t="s">
        <v>417</v>
      </c>
      <c r="M731"/>
    </row>
    <row r="732" spans="1:13" x14ac:dyDescent="0.25">
      <c r="A732" s="5" t="s">
        <v>454</v>
      </c>
      <c r="B732" s="5" t="s">
        <v>409</v>
      </c>
      <c r="C732" s="5" t="s">
        <v>859</v>
      </c>
      <c r="D732" s="5" t="s">
        <v>860</v>
      </c>
      <c r="E732" s="184">
        <f t="shared" ca="1" si="11"/>
        <v>26928</v>
      </c>
      <c r="F732" s="5">
        <v>47</v>
      </c>
      <c r="G732" s="50">
        <v>26106</v>
      </c>
      <c r="H732" s="5">
        <v>561089</v>
      </c>
      <c r="I732" s="50">
        <v>34427</v>
      </c>
      <c r="J732" s="5" t="s">
        <v>858</v>
      </c>
      <c r="M732"/>
    </row>
    <row r="733" spans="1:13" x14ac:dyDescent="0.25">
      <c r="A733" s="5" t="s">
        <v>454</v>
      </c>
      <c r="B733" s="5" t="s">
        <v>587</v>
      </c>
      <c r="C733" s="5" t="s">
        <v>510</v>
      </c>
      <c r="D733" s="5" t="s">
        <v>442</v>
      </c>
      <c r="E733" s="184">
        <f t="shared" ca="1" si="11"/>
        <v>24756</v>
      </c>
      <c r="F733" s="5">
        <v>46</v>
      </c>
      <c r="G733" s="50">
        <v>26345</v>
      </c>
      <c r="H733" s="5">
        <v>350538</v>
      </c>
      <c r="I733" s="50">
        <v>34381</v>
      </c>
      <c r="J733" s="5" t="s">
        <v>417</v>
      </c>
      <c r="M733"/>
    </row>
    <row r="734" spans="1:13" x14ac:dyDescent="0.25">
      <c r="A734" s="5" t="s">
        <v>413</v>
      </c>
      <c r="B734" s="5" t="s">
        <v>429</v>
      </c>
      <c r="C734" s="5" t="s">
        <v>819</v>
      </c>
      <c r="D734" s="5" t="s">
        <v>622</v>
      </c>
      <c r="E734" s="184">
        <f t="shared" ca="1" si="11"/>
        <v>19176</v>
      </c>
      <c r="F734" s="5">
        <v>50</v>
      </c>
      <c r="G734" s="50">
        <v>25069</v>
      </c>
      <c r="H734" s="5">
        <v>350832</v>
      </c>
      <c r="I734" s="50">
        <v>34422</v>
      </c>
      <c r="J734" s="5" t="s">
        <v>417</v>
      </c>
      <c r="M734"/>
    </row>
    <row r="735" spans="1:13" x14ac:dyDescent="0.25">
      <c r="A735" s="5" t="s">
        <v>413</v>
      </c>
      <c r="B735" s="5" t="s">
        <v>467</v>
      </c>
      <c r="C735" s="5" t="s">
        <v>489</v>
      </c>
      <c r="D735" s="5" t="s">
        <v>473</v>
      </c>
      <c r="E735" s="184">
        <f t="shared" ca="1" si="11"/>
        <v>21180</v>
      </c>
      <c r="F735" s="5">
        <v>48</v>
      </c>
      <c r="G735" s="50">
        <v>25818</v>
      </c>
      <c r="H735" s="5">
        <v>351234</v>
      </c>
      <c r="I735" s="50">
        <v>34429</v>
      </c>
      <c r="J735" s="5" t="s">
        <v>412</v>
      </c>
      <c r="M735"/>
    </row>
    <row r="736" spans="1:13" x14ac:dyDescent="0.25">
      <c r="A736" s="5" t="s">
        <v>413</v>
      </c>
      <c r="B736" s="5" t="s">
        <v>503</v>
      </c>
      <c r="C736" s="5" t="s">
        <v>496</v>
      </c>
      <c r="D736" s="5" t="s">
        <v>473</v>
      </c>
      <c r="E736" s="184">
        <f t="shared" ca="1" si="11"/>
        <v>20268</v>
      </c>
      <c r="F736" s="5">
        <v>47</v>
      </c>
      <c r="G736" s="50">
        <v>26186</v>
      </c>
      <c r="H736" s="5">
        <v>351296</v>
      </c>
      <c r="I736" s="50">
        <v>34488</v>
      </c>
      <c r="J736" s="5" t="s">
        <v>858</v>
      </c>
      <c r="M736"/>
    </row>
    <row r="737" spans="1:13" x14ac:dyDescent="0.25">
      <c r="A737" s="5" t="s">
        <v>413</v>
      </c>
      <c r="B737" s="5" t="s">
        <v>623</v>
      </c>
      <c r="C737" s="5" t="s">
        <v>861</v>
      </c>
      <c r="D737" s="5" t="s">
        <v>460</v>
      </c>
      <c r="E737" s="184">
        <f t="shared" ca="1" si="11"/>
        <v>27432</v>
      </c>
      <c r="F737" s="5">
        <v>50</v>
      </c>
      <c r="G737" s="50">
        <v>24957</v>
      </c>
      <c r="H737" s="5">
        <v>351252</v>
      </c>
      <c r="I737" s="50">
        <v>34419</v>
      </c>
      <c r="J737" s="5" t="s">
        <v>417</v>
      </c>
      <c r="M737"/>
    </row>
    <row r="738" spans="1:13" x14ac:dyDescent="0.25">
      <c r="A738" s="5" t="s">
        <v>408</v>
      </c>
      <c r="B738" s="5" t="s">
        <v>414</v>
      </c>
      <c r="C738" s="5" t="s">
        <v>862</v>
      </c>
      <c r="D738" s="5" t="s">
        <v>607</v>
      </c>
      <c r="E738" s="184">
        <f t="shared" ca="1" si="11"/>
        <v>30300</v>
      </c>
      <c r="F738" s="5">
        <v>47</v>
      </c>
      <c r="G738" s="50">
        <v>25882</v>
      </c>
      <c r="H738" s="5">
        <v>561099</v>
      </c>
      <c r="I738" s="50">
        <v>34360</v>
      </c>
      <c r="J738" s="5" t="s">
        <v>417</v>
      </c>
      <c r="M738"/>
    </row>
    <row r="739" spans="1:13" x14ac:dyDescent="0.25">
      <c r="A739" s="5" t="s">
        <v>408</v>
      </c>
      <c r="B739" s="5" t="s">
        <v>461</v>
      </c>
      <c r="C739" s="5" t="s">
        <v>863</v>
      </c>
      <c r="D739" s="5" t="s">
        <v>473</v>
      </c>
      <c r="E739" s="184">
        <f t="shared" ca="1" si="11"/>
        <v>30924</v>
      </c>
      <c r="F739" s="5">
        <v>47</v>
      </c>
      <c r="G739" s="50">
        <v>25852</v>
      </c>
      <c r="H739" s="5">
        <v>351053</v>
      </c>
      <c r="I739" s="50">
        <v>34614</v>
      </c>
      <c r="J739" s="5" t="s">
        <v>417</v>
      </c>
      <c r="M739"/>
    </row>
    <row r="740" spans="1:13" x14ac:dyDescent="0.25">
      <c r="A740" s="5" t="s">
        <v>408</v>
      </c>
      <c r="B740" s="5" t="s">
        <v>662</v>
      </c>
      <c r="C740" s="5" t="s">
        <v>863</v>
      </c>
      <c r="D740" s="5" t="s">
        <v>445</v>
      </c>
      <c r="E740" s="184">
        <f t="shared" ca="1" si="11"/>
        <v>24876</v>
      </c>
      <c r="F740" s="5">
        <v>47</v>
      </c>
      <c r="G740" s="50">
        <v>25990</v>
      </c>
      <c r="H740" s="5">
        <v>351054</v>
      </c>
      <c r="I740" s="50">
        <v>34676</v>
      </c>
      <c r="J740" s="5" t="s">
        <v>417</v>
      </c>
      <c r="M740"/>
    </row>
    <row r="741" spans="1:13" x14ac:dyDescent="0.25">
      <c r="A741" s="5" t="s">
        <v>454</v>
      </c>
      <c r="B741" s="5" t="s">
        <v>590</v>
      </c>
      <c r="C741" s="5" t="s">
        <v>513</v>
      </c>
      <c r="D741" s="5" t="s">
        <v>508</v>
      </c>
      <c r="E741" s="184">
        <f t="shared" ca="1" si="11"/>
        <v>30048</v>
      </c>
      <c r="F741" s="5">
        <v>45</v>
      </c>
      <c r="G741" s="50">
        <v>26583</v>
      </c>
      <c r="H741" s="5">
        <v>351243</v>
      </c>
      <c r="I741" s="50">
        <v>34648</v>
      </c>
      <c r="J741" s="5" t="s">
        <v>417</v>
      </c>
      <c r="M741"/>
    </row>
    <row r="742" spans="1:13" x14ac:dyDescent="0.25">
      <c r="A742" s="5" t="s">
        <v>413</v>
      </c>
      <c r="B742" s="5" t="s">
        <v>152</v>
      </c>
      <c r="C742" s="5" t="s">
        <v>848</v>
      </c>
      <c r="D742" s="5" t="s">
        <v>416</v>
      </c>
      <c r="E742" s="184">
        <f t="shared" ca="1" si="11"/>
        <v>28428</v>
      </c>
      <c r="F742" s="5">
        <v>45</v>
      </c>
      <c r="G742" s="50">
        <v>26614</v>
      </c>
      <c r="H742" s="5">
        <v>350595</v>
      </c>
      <c r="I742" s="50">
        <v>34923</v>
      </c>
      <c r="J742" s="5" t="s">
        <v>417</v>
      </c>
      <c r="M742"/>
    </row>
    <row r="743" spans="1:13" x14ac:dyDescent="0.25">
      <c r="A743" s="5" t="s">
        <v>408</v>
      </c>
      <c r="B743" s="5" t="s">
        <v>587</v>
      </c>
      <c r="C743" s="5" t="s">
        <v>825</v>
      </c>
      <c r="D743" s="5" t="s">
        <v>463</v>
      </c>
      <c r="E743" s="184">
        <f t="shared" ca="1" si="11"/>
        <v>19188</v>
      </c>
      <c r="F743" s="5">
        <v>46</v>
      </c>
      <c r="G743" s="50">
        <v>26515</v>
      </c>
      <c r="H743" s="5">
        <v>350466</v>
      </c>
      <c r="I743" s="50">
        <v>34853</v>
      </c>
      <c r="J743" s="5" t="s">
        <v>417</v>
      </c>
      <c r="M743"/>
    </row>
    <row r="744" spans="1:13" x14ac:dyDescent="0.25">
      <c r="A744" s="5" t="s">
        <v>413</v>
      </c>
      <c r="B744" s="5" t="s">
        <v>623</v>
      </c>
      <c r="C744" s="5" t="s">
        <v>707</v>
      </c>
      <c r="D744" s="5" t="s">
        <v>439</v>
      </c>
      <c r="E744" s="184">
        <f t="shared" ca="1" si="11"/>
        <v>26748</v>
      </c>
      <c r="F744" s="5">
        <v>48</v>
      </c>
      <c r="G744" s="50">
        <v>25674</v>
      </c>
      <c r="H744" s="5">
        <v>350148</v>
      </c>
      <c r="I744" s="50">
        <v>35028</v>
      </c>
      <c r="J744" s="5" t="s">
        <v>417</v>
      </c>
      <c r="M744"/>
    </row>
    <row r="745" spans="1:13" x14ac:dyDescent="0.25">
      <c r="A745" s="5" t="s">
        <v>408</v>
      </c>
      <c r="B745" s="5" t="s">
        <v>569</v>
      </c>
      <c r="C745" s="5" t="s">
        <v>191</v>
      </c>
      <c r="D745" s="5" t="s">
        <v>425</v>
      </c>
      <c r="E745" s="184">
        <f t="shared" ca="1" si="11"/>
        <v>21312</v>
      </c>
      <c r="F745" s="5">
        <v>47</v>
      </c>
      <c r="G745" s="50">
        <v>25910</v>
      </c>
      <c r="H745" s="5">
        <v>561123</v>
      </c>
      <c r="I745" s="50">
        <v>35041</v>
      </c>
      <c r="J745" s="5" t="s">
        <v>417</v>
      </c>
      <c r="M745"/>
    </row>
    <row r="746" spans="1:13" x14ac:dyDescent="0.25">
      <c r="A746" s="5" t="s">
        <v>408</v>
      </c>
      <c r="B746" s="5" t="s">
        <v>586</v>
      </c>
      <c r="C746" s="5" t="s">
        <v>570</v>
      </c>
      <c r="D746" s="5" t="s">
        <v>536</v>
      </c>
      <c r="E746" s="184">
        <f t="shared" ca="1" si="11"/>
        <v>18456</v>
      </c>
      <c r="F746" s="5">
        <v>46</v>
      </c>
      <c r="G746" s="50">
        <v>26247</v>
      </c>
      <c r="H746" s="5">
        <v>350470</v>
      </c>
      <c r="I746" s="50">
        <v>34964</v>
      </c>
      <c r="J746" s="5" t="s">
        <v>858</v>
      </c>
      <c r="M746"/>
    </row>
    <row r="747" spans="1:13" x14ac:dyDescent="0.25">
      <c r="A747" s="5" t="s">
        <v>408</v>
      </c>
      <c r="B747" s="5" t="s">
        <v>512</v>
      </c>
      <c r="C747" s="5" t="s">
        <v>471</v>
      </c>
      <c r="D747" s="5" t="s">
        <v>416</v>
      </c>
      <c r="E747" s="184">
        <f t="shared" ca="1" si="11"/>
        <v>24264</v>
      </c>
      <c r="F747" s="5">
        <v>55</v>
      </c>
      <c r="G747" s="50">
        <v>23104</v>
      </c>
      <c r="H747" s="5">
        <v>561115</v>
      </c>
      <c r="I747" s="50">
        <v>34740</v>
      </c>
      <c r="J747" s="5" t="s">
        <v>412</v>
      </c>
      <c r="M747"/>
    </row>
    <row r="748" spans="1:13" x14ac:dyDescent="0.25">
      <c r="A748" s="5" t="s">
        <v>413</v>
      </c>
      <c r="B748" s="5" t="s">
        <v>579</v>
      </c>
      <c r="C748" s="5" t="s">
        <v>438</v>
      </c>
      <c r="D748" s="5" t="s">
        <v>457</v>
      </c>
      <c r="E748" s="184">
        <f t="shared" ca="1" si="11"/>
        <v>19008</v>
      </c>
      <c r="F748" s="5">
        <v>50</v>
      </c>
      <c r="G748" s="50">
        <v>24788</v>
      </c>
      <c r="H748" s="5">
        <v>561071</v>
      </c>
      <c r="I748" s="50">
        <v>34854</v>
      </c>
      <c r="J748" s="5" t="s">
        <v>412</v>
      </c>
      <c r="M748"/>
    </row>
    <row r="749" spans="1:13" x14ac:dyDescent="0.25">
      <c r="A749" s="5" t="s">
        <v>408</v>
      </c>
      <c r="B749" s="5" t="s">
        <v>625</v>
      </c>
      <c r="C749" s="5" t="s">
        <v>862</v>
      </c>
      <c r="D749" s="5" t="s">
        <v>425</v>
      </c>
      <c r="E749" s="184">
        <f t="shared" ca="1" si="11"/>
        <v>27144</v>
      </c>
      <c r="F749" s="5">
        <v>45</v>
      </c>
      <c r="G749" s="50">
        <v>26615</v>
      </c>
      <c r="H749" s="5">
        <v>350535</v>
      </c>
      <c r="I749" s="50">
        <v>34836</v>
      </c>
      <c r="J749" s="5" t="s">
        <v>412</v>
      </c>
      <c r="M749"/>
    </row>
    <row r="750" spans="1:13" x14ac:dyDescent="0.25">
      <c r="A750" s="5" t="s">
        <v>454</v>
      </c>
      <c r="B750" s="5" t="s">
        <v>544</v>
      </c>
      <c r="C750" s="5" t="s">
        <v>523</v>
      </c>
      <c r="D750" s="5" t="s">
        <v>601</v>
      </c>
      <c r="E750" s="184">
        <f t="shared" ca="1" si="11"/>
        <v>24360</v>
      </c>
      <c r="F750" s="5">
        <v>46</v>
      </c>
      <c r="G750" s="50">
        <v>26515</v>
      </c>
      <c r="H750" s="5">
        <v>350474</v>
      </c>
      <c r="I750" s="50">
        <v>34853</v>
      </c>
      <c r="J750" s="5" t="s">
        <v>412</v>
      </c>
      <c r="M750"/>
    </row>
    <row r="751" spans="1:13" x14ac:dyDescent="0.25">
      <c r="A751" s="5" t="s">
        <v>413</v>
      </c>
      <c r="B751" s="5" t="s">
        <v>550</v>
      </c>
      <c r="C751" s="5" t="s">
        <v>640</v>
      </c>
      <c r="D751" s="5" t="s">
        <v>473</v>
      </c>
      <c r="E751" s="184">
        <f t="shared" ca="1" si="11"/>
        <v>23172</v>
      </c>
      <c r="F751" s="5">
        <v>48</v>
      </c>
      <c r="G751" s="50">
        <v>25495</v>
      </c>
      <c r="H751" s="5">
        <v>351253</v>
      </c>
      <c r="I751" s="50">
        <v>34824</v>
      </c>
      <c r="J751" s="5" t="s">
        <v>412</v>
      </c>
      <c r="M751"/>
    </row>
    <row r="752" spans="1:13" x14ac:dyDescent="0.25">
      <c r="A752" s="5" t="s">
        <v>413</v>
      </c>
      <c r="B752" s="5" t="s">
        <v>639</v>
      </c>
      <c r="C752" s="5" t="s">
        <v>864</v>
      </c>
      <c r="D752" s="5" t="s">
        <v>473</v>
      </c>
      <c r="E752" s="184">
        <f t="shared" ca="1" si="11"/>
        <v>19140</v>
      </c>
      <c r="F752" s="5">
        <v>47</v>
      </c>
      <c r="G752" s="50">
        <v>25853</v>
      </c>
      <c r="H752" s="5">
        <v>561084</v>
      </c>
      <c r="I752" s="50">
        <v>35043</v>
      </c>
      <c r="J752" s="5" t="s">
        <v>412</v>
      </c>
      <c r="M752"/>
    </row>
    <row r="753" spans="1:13" x14ac:dyDescent="0.25">
      <c r="A753" s="5" t="s">
        <v>408</v>
      </c>
      <c r="B753" s="5" t="s">
        <v>784</v>
      </c>
      <c r="C753" s="5" t="s">
        <v>556</v>
      </c>
      <c r="D753" s="5" t="s">
        <v>460</v>
      </c>
      <c r="E753" s="184">
        <f t="shared" ca="1" si="11"/>
        <v>19212</v>
      </c>
      <c r="F753" s="5">
        <v>49</v>
      </c>
      <c r="G753" s="50">
        <v>25366</v>
      </c>
      <c r="H753" s="5">
        <v>561140</v>
      </c>
      <c r="I753" s="50">
        <v>34707</v>
      </c>
      <c r="J753" s="5" t="s">
        <v>466</v>
      </c>
      <c r="M753"/>
    </row>
    <row r="754" spans="1:13" x14ac:dyDescent="0.25">
      <c r="A754" s="5" t="s">
        <v>413</v>
      </c>
      <c r="B754" s="5" t="s">
        <v>648</v>
      </c>
      <c r="C754" s="5" t="s">
        <v>790</v>
      </c>
      <c r="D754" s="5" t="s">
        <v>622</v>
      </c>
      <c r="E754" s="184">
        <f t="shared" ca="1" si="11"/>
        <v>27528</v>
      </c>
      <c r="F754" s="5">
        <v>49</v>
      </c>
      <c r="G754" s="50">
        <v>25394</v>
      </c>
      <c r="H754" s="5">
        <v>561143</v>
      </c>
      <c r="I754" s="50">
        <v>34841</v>
      </c>
      <c r="J754" s="5" t="s">
        <v>466</v>
      </c>
      <c r="M754"/>
    </row>
    <row r="755" spans="1:13" x14ac:dyDescent="0.25">
      <c r="A755" s="5" t="s">
        <v>413</v>
      </c>
      <c r="B755" s="5" t="s">
        <v>446</v>
      </c>
      <c r="C755" s="5" t="s">
        <v>865</v>
      </c>
      <c r="D755" s="5" t="s">
        <v>866</v>
      </c>
      <c r="E755" s="184">
        <f t="shared" ca="1" si="11"/>
        <v>28980</v>
      </c>
      <c r="F755" s="5">
        <v>47</v>
      </c>
      <c r="G755" s="50">
        <v>26124</v>
      </c>
      <c r="H755" s="5">
        <v>350479</v>
      </c>
      <c r="I755" s="50">
        <v>34862</v>
      </c>
      <c r="J755" s="5" t="s">
        <v>858</v>
      </c>
      <c r="M755"/>
    </row>
    <row r="756" spans="1:13" x14ac:dyDescent="0.25">
      <c r="A756" s="5" t="s">
        <v>408</v>
      </c>
      <c r="B756" s="5" t="s">
        <v>434</v>
      </c>
      <c r="C756" s="5" t="s">
        <v>776</v>
      </c>
      <c r="D756" s="5" t="s">
        <v>867</v>
      </c>
      <c r="E756" s="184">
        <f t="shared" ca="1" si="11"/>
        <v>29280</v>
      </c>
      <c r="F756" s="5">
        <v>55</v>
      </c>
      <c r="G756" s="50">
        <v>23134</v>
      </c>
      <c r="H756" s="5">
        <v>350211</v>
      </c>
      <c r="I756" s="50">
        <v>35145</v>
      </c>
      <c r="J756" s="5" t="s">
        <v>858</v>
      </c>
      <c r="M756"/>
    </row>
    <row r="757" spans="1:13" x14ac:dyDescent="0.25">
      <c r="A757" s="5" t="s">
        <v>408</v>
      </c>
      <c r="B757" s="5" t="s">
        <v>615</v>
      </c>
      <c r="C757" s="5" t="s">
        <v>459</v>
      </c>
      <c r="D757" s="5" t="s">
        <v>868</v>
      </c>
      <c r="E757" s="184">
        <f t="shared" ca="1" si="11"/>
        <v>24564</v>
      </c>
      <c r="F757" s="5">
        <v>48</v>
      </c>
      <c r="G757" s="50">
        <v>25519</v>
      </c>
      <c r="H757" s="5">
        <v>351163</v>
      </c>
      <c r="I757" s="50">
        <v>35058</v>
      </c>
      <c r="J757" s="5" t="s">
        <v>412</v>
      </c>
      <c r="M757"/>
    </row>
    <row r="758" spans="1:13" x14ac:dyDescent="0.25">
      <c r="A758" s="5" t="s">
        <v>413</v>
      </c>
      <c r="B758" s="5" t="s">
        <v>426</v>
      </c>
      <c r="C758" s="5" t="s">
        <v>441</v>
      </c>
      <c r="D758" s="5" t="s">
        <v>731</v>
      </c>
      <c r="E758" s="184">
        <f t="shared" ca="1" si="11"/>
        <v>22332</v>
      </c>
      <c r="F758" s="5">
        <v>46</v>
      </c>
      <c r="G758" s="50">
        <v>26484</v>
      </c>
      <c r="H758" s="5">
        <v>561151</v>
      </c>
      <c r="I758" s="50">
        <v>34892</v>
      </c>
      <c r="J758" s="5" t="s">
        <v>412</v>
      </c>
      <c r="M758"/>
    </row>
    <row r="759" spans="1:13" x14ac:dyDescent="0.25">
      <c r="A759" s="5" t="s">
        <v>408</v>
      </c>
      <c r="B759" s="5" t="s">
        <v>426</v>
      </c>
      <c r="C759" s="5" t="s">
        <v>724</v>
      </c>
      <c r="D759" s="5" t="s">
        <v>473</v>
      </c>
      <c r="E759" s="184">
        <f t="shared" ca="1" si="11"/>
        <v>26388</v>
      </c>
      <c r="F759" s="5">
        <v>54</v>
      </c>
      <c r="G759" s="50">
        <v>23462</v>
      </c>
      <c r="H759" s="5">
        <v>561159</v>
      </c>
      <c r="I759" s="50">
        <v>34761</v>
      </c>
      <c r="J759" s="5" t="s">
        <v>412</v>
      </c>
      <c r="M759"/>
    </row>
    <row r="760" spans="1:13" x14ac:dyDescent="0.25">
      <c r="A760" s="5" t="s">
        <v>408</v>
      </c>
      <c r="B760" s="5" t="s">
        <v>458</v>
      </c>
      <c r="C760" s="5" t="s">
        <v>779</v>
      </c>
      <c r="D760" s="5" t="s">
        <v>536</v>
      </c>
      <c r="E760" s="184">
        <f t="shared" ca="1" si="11"/>
        <v>30984</v>
      </c>
      <c r="F760" s="5">
        <v>47</v>
      </c>
      <c r="G760" s="50">
        <v>26195</v>
      </c>
      <c r="H760" s="5">
        <v>568486</v>
      </c>
      <c r="I760" s="50">
        <v>34983</v>
      </c>
      <c r="J760" s="5" t="s">
        <v>412</v>
      </c>
      <c r="M760"/>
    </row>
    <row r="761" spans="1:13" x14ac:dyDescent="0.25">
      <c r="A761" s="5" t="s">
        <v>413</v>
      </c>
      <c r="B761" s="5" t="s">
        <v>562</v>
      </c>
      <c r="C761" s="5" t="s">
        <v>848</v>
      </c>
      <c r="D761" s="5" t="s">
        <v>416</v>
      </c>
      <c r="E761" s="184">
        <f t="shared" ca="1" si="11"/>
        <v>22104</v>
      </c>
      <c r="F761" s="5">
        <v>46</v>
      </c>
      <c r="G761" s="50">
        <v>26462</v>
      </c>
      <c r="H761" s="5">
        <v>350655</v>
      </c>
      <c r="I761" s="50">
        <v>34897</v>
      </c>
      <c r="J761" s="5" t="s">
        <v>412</v>
      </c>
      <c r="M761"/>
    </row>
    <row r="762" spans="1:13" x14ac:dyDescent="0.25">
      <c r="A762" s="5" t="s">
        <v>408</v>
      </c>
      <c r="B762" s="5" t="s">
        <v>579</v>
      </c>
      <c r="C762" s="5" t="s">
        <v>410</v>
      </c>
      <c r="D762" s="5" t="s">
        <v>869</v>
      </c>
      <c r="E762" s="184">
        <f t="shared" ca="1" si="11"/>
        <v>31200</v>
      </c>
      <c r="F762" s="5">
        <v>63</v>
      </c>
      <c r="G762" s="50">
        <v>20336</v>
      </c>
      <c r="H762" s="5">
        <v>351168</v>
      </c>
      <c r="I762" s="50">
        <v>35330</v>
      </c>
      <c r="J762" s="5" t="s">
        <v>412</v>
      </c>
      <c r="M762"/>
    </row>
    <row r="763" spans="1:13" x14ac:dyDescent="0.25">
      <c r="A763" s="5" t="s">
        <v>408</v>
      </c>
      <c r="B763" s="5" t="s">
        <v>471</v>
      </c>
      <c r="C763" s="5" t="s">
        <v>870</v>
      </c>
      <c r="D763" s="5" t="s">
        <v>473</v>
      </c>
      <c r="E763" s="184">
        <f t="shared" ca="1" si="11"/>
        <v>29304</v>
      </c>
      <c r="F763" s="5">
        <v>47</v>
      </c>
      <c r="G763" s="50">
        <v>25969</v>
      </c>
      <c r="H763" s="5">
        <v>561166</v>
      </c>
      <c r="I763" s="50">
        <v>35158</v>
      </c>
      <c r="J763" s="5" t="s">
        <v>412</v>
      </c>
      <c r="M763"/>
    </row>
    <row r="764" spans="1:13" x14ac:dyDescent="0.25">
      <c r="A764" s="5" t="s">
        <v>408</v>
      </c>
      <c r="B764" s="5" t="s">
        <v>748</v>
      </c>
      <c r="C764" s="5" t="s">
        <v>776</v>
      </c>
      <c r="D764" s="5" t="s">
        <v>749</v>
      </c>
      <c r="E764" s="184">
        <f t="shared" ca="1" si="11"/>
        <v>28008</v>
      </c>
      <c r="F764" s="5">
        <v>46</v>
      </c>
      <c r="G764" s="50">
        <v>26225</v>
      </c>
      <c r="H764" s="5">
        <v>561171</v>
      </c>
      <c r="I764" s="50">
        <v>35425</v>
      </c>
      <c r="J764" s="5" t="s">
        <v>412</v>
      </c>
      <c r="M764"/>
    </row>
    <row r="765" spans="1:13" x14ac:dyDescent="0.25">
      <c r="A765" s="5" t="s">
        <v>408</v>
      </c>
      <c r="B765" s="5" t="s">
        <v>719</v>
      </c>
      <c r="C765" s="5" t="s">
        <v>471</v>
      </c>
      <c r="D765" s="5" t="s">
        <v>445</v>
      </c>
      <c r="E765" s="184">
        <f t="shared" ca="1" si="11"/>
        <v>30936</v>
      </c>
      <c r="F765" s="5">
        <v>45</v>
      </c>
      <c r="G765" s="50">
        <v>26862</v>
      </c>
      <c r="H765" s="5">
        <v>351244</v>
      </c>
      <c r="I765" s="50">
        <v>35380</v>
      </c>
      <c r="J765" s="5" t="s">
        <v>412</v>
      </c>
      <c r="M765"/>
    </row>
    <row r="766" spans="1:13" x14ac:dyDescent="0.25">
      <c r="A766" s="5" t="s">
        <v>408</v>
      </c>
      <c r="B766" s="5" t="s">
        <v>618</v>
      </c>
      <c r="C766" s="5" t="s">
        <v>871</v>
      </c>
      <c r="D766" s="5" t="s">
        <v>872</v>
      </c>
      <c r="E766" s="184">
        <f t="shared" ca="1" si="11"/>
        <v>23652</v>
      </c>
      <c r="F766" s="5">
        <v>56</v>
      </c>
      <c r="G766" s="50">
        <v>22741</v>
      </c>
      <c r="H766" s="5">
        <v>351190</v>
      </c>
      <c r="I766" s="50">
        <v>35395</v>
      </c>
      <c r="J766" s="5" t="s">
        <v>412</v>
      </c>
      <c r="M766"/>
    </row>
    <row r="767" spans="1:13" x14ac:dyDescent="0.25">
      <c r="A767" s="5" t="s">
        <v>408</v>
      </c>
      <c r="B767" s="5" t="s">
        <v>615</v>
      </c>
      <c r="C767" s="5" t="s">
        <v>597</v>
      </c>
      <c r="D767" s="5" t="s">
        <v>873</v>
      </c>
      <c r="E767" s="184">
        <f t="shared" ca="1" si="11"/>
        <v>29412</v>
      </c>
      <c r="F767" s="5">
        <v>52</v>
      </c>
      <c r="G767" s="50">
        <v>24026</v>
      </c>
      <c r="H767" s="5">
        <v>351315</v>
      </c>
      <c r="I767" s="50">
        <v>35153</v>
      </c>
      <c r="J767" s="5" t="s">
        <v>412</v>
      </c>
      <c r="M767"/>
    </row>
    <row r="768" spans="1:13" x14ac:dyDescent="0.25">
      <c r="A768" s="5" t="s">
        <v>413</v>
      </c>
      <c r="B768" s="5" t="s">
        <v>517</v>
      </c>
      <c r="C768" s="5" t="s">
        <v>489</v>
      </c>
      <c r="D768" s="5" t="s">
        <v>738</v>
      </c>
      <c r="E768" s="184">
        <f t="shared" ca="1" si="11"/>
        <v>27036</v>
      </c>
      <c r="F768" s="5">
        <v>44</v>
      </c>
      <c r="G768" s="50">
        <v>26994</v>
      </c>
      <c r="H768" s="5">
        <v>351273</v>
      </c>
      <c r="I768" s="50">
        <v>35284</v>
      </c>
      <c r="J768" s="5" t="s">
        <v>412</v>
      </c>
      <c r="M768"/>
    </row>
    <row r="769" spans="1:13" x14ac:dyDescent="0.25">
      <c r="A769" s="5" t="s">
        <v>413</v>
      </c>
      <c r="B769" s="5" t="s">
        <v>784</v>
      </c>
      <c r="C769" s="5" t="s">
        <v>91</v>
      </c>
      <c r="D769" s="5" t="s">
        <v>738</v>
      </c>
      <c r="E769" s="184">
        <f t="shared" ca="1" si="11"/>
        <v>21096</v>
      </c>
      <c r="F769" s="5">
        <v>47</v>
      </c>
      <c r="G769" s="50">
        <v>25863</v>
      </c>
      <c r="H769" s="5">
        <v>351352</v>
      </c>
      <c r="I769" s="50">
        <v>35320</v>
      </c>
      <c r="J769" s="5" t="s">
        <v>412</v>
      </c>
      <c r="M769"/>
    </row>
    <row r="770" spans="1:13" x14ac:dyDescent="0.25">
      <c r="A770" s="5" t="s">
        <v>408</v>
      </c>
      <c r="B770" s="5" t="s">
        <v>618</v>
      </c>
      <c r="C770" s="5" t="s">
        <v>554</v>
      </c>
      <c r="D770" s="5" t="s">
        <v>874</v>
      </c>
      <c r="E770" s="184">
        <f t="shared" ca="1" si="11"/>
        <v>22572</v>
      </c>
      <c r="F770" s="5">
        <v>59</v>
      </c>
      <c r="G770" s="50">
        <v>21625</v>
      </c>
      <c r="H770" s="5">
        <v>351297</v>
      </c>
      <c r="I770" s="50">
        <v>35249</v>
      </c>
      <c r="J770" s="5" t="s">
        <v>875</v>
      </c>
      <c r="M770"/>
    </row>
    <row r="771" spans="1:13" x14ac:dyDescent="0.25">
      <c r="A771" s="5" t="s">
        <v>408</v>
      </c>
      <c r="B771" s="5" t="s">
        <v>458</v>
      </c>
      <c r="C771" s="5" t="s">
        <v>570</v>
      </c>
      <c r="D771" s="5" t="s">
        <v>536</v>
      </c>
      <c r="E771" s="184">
        <f t="shared" ca="1" si="11"/>
        <v>24792</v>
      </c>
      <c r="F771" s="5">
        <v>55</v>
      </c>
      <c r="G771" s="50">
        <v>23134</v>
      </c>
      <c r="H771" s="5">
        <v>351293</v>
      </c>
      <c r="I771" s="50">
        <v>35145</v>
      </c>
      <c r="J771" s="5" t="s">
        <v>417</v>
      </c>
      <c r="M771"/>
    </row>
    <row r="772" spans="1:13" x14ac:dyDescent="0.25">
      <c r="A772" s="5" t="s">
        <v>408</v>
      </c>
      <c r="B772" s="5" t="s">
        <v>614</v>
      </c>
      <c r="C772" s="5" t="s">
        <v>838</v>
      </c>
      <c r="D772" s="5" t="s">
        <v>775</v>
      </c>
      <c r="E772" s="184">
        <f t="shared" ca="1" si="11"/>
        <v>28992</v>
      </c>
      <c r="F772" s="5">
        <v>46</v>
      </c>
      <c r="G772" s="50">
        <v>26523</v>
      </c>
      <c r="H772" s="5">
        <v>561195</v>
      </c>
      <c r="I772" s="50">
        <v>35360</v>
      </c>
      <c r="J772" s="5" t="s">
        <v>417</v>
      </c>
      <c r="M772"/>
    </row>
    <row r="773" spans="1:13" x14ac:dyDescent="0.25">
      <c r="A773" s="5" t="s">
        <v>408</v>
      </c>
      <c r="B773" s="5" t="s">
        <v>443</v>
      </c>
      <c r="C773" s="5" t="s">
        <v>597</v>
      </c>
      <c r="D773" s="5" t="s">
        <v>876</v>
      </c>
      <c r="E773" s="184">
        <f t="shared" ca="1" si="11"/>
        <v>18408</v>
      </c>
      <c r="F773" s="5">
        <v>48</v>
      </c>
      <c r="G773" s="50">
        <v>25648</v>
      </c>
      <c r="H773" s="5">
        <v>350787</v>
      </c>
      <c r="I773" s="50">
        <v>35540</v>
      </c>
      <c r="J773" s="5" t="s">
        <v>417</v>
      </c>
      <c r="M773"/>
    </row>
    <row r="774" spans="1:13" x14ac:dyDescent="0.25">
      <c r="A774" s="5" t="s">
        <v>408</v>
      </c>
      <c r="B774" s="5" t="s">
        <v>562</v>
      </c>
      <c r="C774" s="5" t="s">
        <v>735</v>
      </c>
      <c r="D774" s="5" t="s">
        <v>622</v>
      </c>
      <c r="E774" s="184">
        <f t="shared" ca="1" si="11"/>
        <v>24684</v>
      </c>
      <c r="F774" s="5">
        <v>46</v>
      </c>
      <c r="G774" s="50">
        <v>26431</v>
      </c>
      <c r="H774" s="5">
        <v>561242</v>
      </c>
      <c r="I774" s="50">
        <v>35528</v>
      </c>
      <c r="J774" s="5" t="s">
        <v>417</v>
      </c>
      <c r="M774"/>
    </row>
    <row r="775" spans="1:13" x14ac:dyDescent="0.25">
      <c r="A775" s="5" t="s">
        <v>408</v>
      </c>
      <c r="B775" s="5" t="s">
        <v>569</v>
      </c>
      <c r="C775" s="5" t="s">
        <v>621</v>
      </c>
      <c r="D775" s="5" t="s">
        <v>877</v>
      </c>
      <c r="E775" s="184">
        <f t="shared" ca="1" si="11"/>
        <v>25968</v>
      </c>
      <c r="F775" s="5">
        <v>55</v>
      </c>
      <c r="G775" s="50">
        <v>23117</v>
      </c>
      <c r="H775" s="5">
        <v>561184</v>
      </c>
      <c r="I775" s="50">
        <v>35553</v>
      </c>
      <c r="J775" s="5" t="s">
        <v>417</v>
      </c>
      <c r="M775"/>
    </row>
    <row r="776" spans="1:13" x14ac:dyDescent="0.25">
      <c r="A776" s="5" t="s">
        <v>408</v>
      </c>
      <c r="B776" s="5" t="s">
        <v>440</v>
      </c>
      <c r="C776" s="5" t="s">
        <v>444</v>
      </c>
      <c r="D776" s="5" t="s">
        <v>628</v>
      </c>
      <c r="E776" s="184">
        <f t="shared" ca="1" si="11"/>
        <v>24168</v>
      </c>
      <c r="F776" s="5">
        <v>46</v>
      </c>
      <c r="G776" s="50">
        <v>26405</v>
      </c>
      <c r="H776" s="5">
        <v>561252</v>
      </c>
      <c r="I776" s="50">
        <v>35677</v>
      </c>
      <c r="J776" s="5" t="s">
        <v>417</v>
      </c>
      <c r="M776"/>
    </row>
    <row r="777" spans="1:13" x14ac:dyDescent="0.25">
      <c r="A777" s="5" t="s">
        <v>408</v>
      </c>
      <c r="B777" s="5" t="s">
        <v>646</v>
      </c>
      <c r="C777" s="5" t="s">
        <v>471</v>
      </c>
      <c r="D777" s="5" t="s">
        <v>482</v>
      </c>
      <c r="E777" s="184">
        <f t="shared" ca="1" si="11"/>
        <v>27084</v>
      </c>
      <c r="F777" s="5">
        <v>46</v>
      </c>
      <c r="G777" s="50">
        <v>26436</v>
      </c>
      <c r="H777" s="5">
        <v>561257</v>
      </c>
      <c r="I777" s="50">
        <v>35570</v>
      </c>
      <c r="J777" s="5" t="s">
        <v>417</v>
      </c>
      <c r="M777"/>
    </row>
    <row r="778" spans="1:13" x14ac:dyDescent="0.25">
      <c r="A778" s="5" t="s">
        <v>454</v>
      </c>
      <c r="B778" s="5" t="s">
        <v>426</v>
      </c>
      <c r="C778" s="5" t="s">
        <v>88</v>
      </c>
      <c r="D778" s="5" t="s">
        <v>802</v>
      </c>
      <c r="E778" s="184">
        <f t="shared" ca="1" si="11"/>
        <v>20664</v>
      </c>
      <c r="F778" s="5">
        <v>44</v>
      </c>
      <c r="G778" s="50">
        <v>27291</v>
      </c>
      <c r="H778" s="5">
        <v>351299</v>
      </c>
      <c r="I778" s="50">
        <v>35683</v>
      </c>
      <c r="J778" s="5" t="s">
        <v>417</v>
      </c>
      <c r="M778"/>
    </row>
    <row r="779" spans="1:13" x14ac:dyDescent="0.25">
      <c r="A779" s="5" t="s">
        <v>408</v>
      </c>
      <c r="B779" s="5" t="s">
        <v>506</v>
      </c>
      <c r="C779" s="5" t="s">
        <v>863</v>
      </c>
      <c r="D779" s="5" t="s">
        <v>738</v>
      </c>
      <c r="E779" s="184">
        <f t="shared" ca="1" si="11"/>
        <v>22104</v>
      </c>
      <c r="F779" s="5">
        <v>49</v>
      </c>
      <c r="G779" s="50">
        <v>25168</v>
      </c>
      <c r="H779" s="5">
        <v>351318</v>
      </c>
      <c r="I779" s="50">
        <v>35435</v>
      </c>
      <c r="J779" s="5" t="s">
        <v>417</v>
      </c>
      <c r="M779"/>
    </row>
    <row r="780" spans="1:13" x14ac:dyDescent="0.25">
      <c r="A780" s="5" t="s">
        <v>413</v>
      </c>
      <c r="B780" s="5" t="s">
        <v>612</v>
      </c>
      <c r="C780" s="5" t="s">
        <v>878</v>
      </c>
      <c r="D780" s="5" t="s">
        <v>879</v>
      </c>
      <c r="E780" s="184">
        <f t="shared" ca="1" si="11"/>
        <v>30384</v>
      </c>
      <c r="F780" s="5">
        <v>48</v>
      </c>
      <c r="G780" s="50">
        <v>25717</v>
      </c>
      <c r="H780" s="5">
        <v>561270</v>
      </c>
      <c r="I780" s="50">
        <v>35562</v>
      </c>
      <c r="J780" s="5" t="s">
        <v>417</v>
      </c>
      <c r="M780"/>
    </row>
    <row r="781" spans="1:13" x14ac:dyDescent="0.25">
      <c r="A781" s="5" t="s">
        <v>408</v>
      </c>
      <c r="B781" s="5" t="s">
        <v>664</v>
      </c>
      <c r="C781" s="5" t="s">
        <v>774</v>
      </c>
      <c r="D781" s="5" t="s">
        <v>880</v>
      </c>
      <c r="E781" s="184">
        <f t="shared" ca="1" si="11"/>
        <v>30468</v>
      </c>
      <c r="F781" s="5">
        <v>45</v>
      </c>
      <c r="G781" s="50">
        <v>26584</v>
      </c>
      <c r="H781" s="5">
        <v>561271</v>
      </c>
      <c r="I781" s="50">
        <v>35492</v>
      </c>
      <c r="J781" s="5" t="s">
        <v>417</v>
      </c>
      <c r="M781"/>
    </row>
    <row r="782" spans="1:13" x14ac:dyDescent="0.25">
      <c r="A782" s="5" t="s">
        <v>408</v>
      </c>
      <c r="B782" s="5" t="s">
        <v>546</v>
      </c>
      <c r="C782" s="5" t="s">
        <v>185</v>
      </c>
      <c r="D782" s="5" t="s">
        <v>881</v>
      </c>
      <c r="E782" s="184">
        <f t="shared" ca="1" si="11"/>
        <v>19488</v>
      </c>
      <c r="F782" s="5">
        <v>58</v>
      </c>
      <c r="G782" s="50">
        <v>22132</v>
      </c>
      <c r="H782" s="5">
        <v>561278</v>
      </c>
      <c r="I782" s="50">
        <v>35760</v>
      </c>
      <c r="J782" s="5" t="s">
        <v>417</v>
      </c>
      <c r="M782"/>
    </row>
    <row r="783" spans="1:13" x14ac:dyDescent="0.25">
      <c r="A783" s="5" t="s">
        <v>408</v>
      </c>
      <c r="B783" s="5" t="s">
        <v>615</v>
      </c>
      <c r="C783" s="5" t="s">
        <v>882</v>
      </c>
      <c r="D783" s="5" t="s">
        <v>536</v>
      </c>
      <c r="E783" s="184">
        <f t="shared" ca="1" si="11"/>
        <v>24792</v>
      </c>
      <c r="F783" s="5">
        <v>48</v>
      </c>
      <c r="G783" s="50">
        <v>25630</v>
      </c>
      <c r="H783" s="5">
        <v>561350</v>
      </c>
      <c r="I783" s="50">
        <v>35774</v>
      </c>
      <c r="J783" s="5" t="s">
        <v>417</v>
      </c>
      <c r="M783"/>
    </row>
    <row r="784" spans="1:13" x14ac:dyDescent="0.25">
      <c r="A784" s="5" t="s">
        <v>408</v>
      </c>
      <c r="B784" s="5" t="s">
        <v>440</v>
      </c>
      <c r="C784" s="5" t="s">
        <v>570</v>
      </c>
      <c r="D784" s="5" t="s">
        <v>703</v>
      </c>
      <c r="E784" s="184">
        <f t="shared" ca="1" si="11"/>
        <v>30528</v>
      </c>
      <c r="F784" s="5">
        <v>47</v>
      </c>
      <c r="G784" s="50">
        <v>26058</v>
      </c>
      <c r="H784" s="5">
        <v>561294</v>
      </c>
      <c r="I784" s="50">
        <v>35718</v>
      </c>
      <c r="J784" s="5" t="s">
        <v>417</v>
      </c>
      <c r="M784"/>
    </row>
    <row r="785" spans="1:13" x14ac:dyDescent="0.25">
      <c r="A785" s="5" t="s">
        <v>408</v>
      </c>
      <c r="B785" s="5" t="s">
        <v>590</v>
      </c>
      <c r="C785" s="5" t="s">
        <v>154</v>
      </c>
      <c r="D785" s="5" t="s">
        <v>883</v>
      </c>
      <c r="E785" s="184">
        <f t="shared" ca="1" si="11"/>
        <v>30876</v>
      </c>
      <c r="F785" s="5">
        <v>47</v>
      </c>
      <c r="G785" s="50">
        <v>26018</v>
      </c>
      <c r="H785" s="5">
        <v>561301</v>
      </c>
      <c r="I785" s="50">
        <v>35455</v>
      </c>
      <c r="J785" s="5" t="s">
        <v>417</v>
      </c>
      <c r="M785"/>
    </row>
    <row r="786" spans="1:13" x14ac:dyDescent="0.25">
      <c r="A786" s="5" t="s">
        <v>413</v>
      </c>
      <c r="B786" s="5" t="s">
        <v>495</v>
      </c>
      <c r="C786" s="5" t="s">
        <v>884</v>
      </c>
      <c r="D786" s="5" t="s">
        <v>885</v>
      </c>
      <c r="E786" s="184">
        <f t="shared" ref="E786:E849" ca="1" si="12">RANDBETWEEN(1500,2600)*12</f>
        <v>19992</v>
      </c>
      <c r="F786" s="5">
        <v>46</v>
      </c>
      <c r="G786" s="50">
        <v>26292</v>
      </c>
      <c r="H786" s="5">
        <v>561311</v>
      </c>
      <c r="I786" s="50">
        <v>35570</v>
      </c>
      <c r="J786" s="5" t="s">
        <v>417</v>
      </c>
      <c r="M786"/>
    </row>
    <row r="787" spans="1:13" x14ac:dyDescent="0.25">
      <c r="A787" s="5" t="s">
        <v>408</v>
      </c>
      <c r="B787" s="5" t="s">
        <v>526</v>
      </c>
      <c r="C787" s="5" t="s">
        <v>459</v>
      </c>
      <c r="D787" s="5" t="s">
        <v>422</v>
      </c>
      <c r="E787" s="184">
        <f t="shared" ca="1" si="12"/>
        <v>25848</v>
      </c>
      <c r="F787" s="5">
        <v>44</v>
      </c>
      <c r="G787" s="50">
        <v>27037</v>
      </c>
      <c r="H787" s="5">
        <v>561310</v>
      </c>
      <c r="I787" s="50">
        <v>35685</v>
      </c>
      <c r="J787" s="5" t="s">
        <v>417</v>
      </c>
      <c r="M787"/>
    </row>
    <row r="788" spans="1:13" x14ac:dyDescent="0.25">
      <c r="A788" s="5" t="s">
        <v>413</v>
      </c>
      <c r="B788" s="5" t="s">
        <v>817</v>
      </c>
      <c r="C788" s="5" t="s">
        <v>640</v>
      </c>
      <c r="D788" s="5" t="s">
        <v>886</v>
      </c>
      <c r="E788" s="184">
        <f t="shared" ca="1" si="12"/>
        <v>31008</v>
      </c>
      <c r="F788" s="5">
        <v>46</v>
      </c>
      <c r="G788" s="50">
        <v>26546</v>
      </c>
      <c r="H788" s="5">
        <v>561261</v>
      </c>
      <c r="I788" s="50">
        <v>35523</v>
      </c>
      <c r="J788" s="5" t="s">
        <v>417</v>
      </c>
      <c r="M788"/>
    </row>
    <row r="789" spans="1:13" x14ac:dyDescent="0.25">
      <c r="A789" s="5" t="s">
        <v>408</v>
      </c>
      <c r="B789" s="5" t="s">
        <v>572</v>
      </c>
      <c r="C789" s="5" t="s">
        <v>556</v>
      </c>
      <c r="D789" s="5" t="s">
        <v>536</v>
      </c>
      <c r="E789" s="184">
        <f t="shared" ca="1" si="12"/>
        <v>25512</v>
      </c>
      <c r="F789" s="5">
        <v>44</v>
      </c>
      <c r="G789" s="50">
        <v>27183</v>
      </c>
      <c r="H789" s="5">
        <v>351434</v>
      </c>
      <c r="I789" s="50">
        <v>35477</v>
      </c>
      <c r="J789" s="5" t="s">
        <v>417</v>
      </c>
      <c r="M789"/>
    </row>
    <row r="790" spans="1:13" x14ac:dyDescent="0.25">
      <c r="A790" s="5" t="s">
        <v>454</v>
      </c>
      <c r="B790" s="5" t="s">
        <v>461</v>
      </c>
      <c r="C790" s="5" t="s">
        <v>707</v>
      </c>
      <c r="D790" s="5" t="s">
        <v>473</v>
      </c>
      <c r="E790" s="184">
        <f t="shared" ca="1" si="12"/>
        <v>28836</v>
      </c>
      <c r="F790" s="5">
        <v>44</v>
      </c>
      <c r="G790" s="50">
        <v>27109</v>
      </c>
      <c r="H790" s="5">
        <v>568487</v>
      </c>
      <c r="I790" s="50">
        <v>35518</v>
      </c>
      <c r="J790" s="5" t="s">
        <v>417</v>
      </c>
      <c r="M790"/>
    </row>
    <row r="791" spans="1:13" x14ac:dyDescent="0.25">
      <c r="A791" s="5" t="s">
        <v>413</v>
      </c>
      <c r="B791" s="5" t="s">
        <v>629</v>
      </c>
      <c r="C791" s="5" t="s">
        <v>887</v>
      </c>
      <c r="D791" s="5" t="s">
        <v>856</v>
      </c>
      <c r="E791" s="184">
        <f t="shared" ca="1" si="12"/>
        <v>22584</v>
      </c>
      <c r="F791" s="5">
        <v>50</v>
      </c>
      <c r="G791" s="50">
        <v>25022</v>
      </c>
      <c r="H791" s="5">
        <v>351322</v>
      </c>
      <c r="I791" s="50">
        <v>35525</v>
      </c>
      <c r="J791" s="5" t="s">
        <v>417</v>
      </c>
      <c r="M791"/>
    </row>
    <row r="792" spans="1:13" x14ac:dyDescent="0.25">
      <c r="A792" s="5" t="s">
        <v>413</v>
      </c>
      <c r="B792" s="5" t="s">
        <v>709</v>
      </c>
      <c r="C792" s="5" t="s">
        <v>831</v>
      </c>
      <c r="D792" s="5" t="s">
        <v>416</v>
      </c>
      <c r="E792" s="184">
        <f t="shared" ca="1" si="12"/>
        <v>24876</v>
      </c>
      <c r="F792" s="5">
        <v>44</v>
      </c>
      <c r="G792" s="50">
        <v>27220</v>
      </c>
      <c r="H792" s="5">
        <v>561162</v>
      </c>
      <c r="I792" s="50">
        <v>35584</v>
      </c>
      <c r="J792" s="5" t="s">
        <v>417</v>
      </c>
      <c r="M792"/>
    </row>
    <row r="793" spans="1:13" x14ac:dyDescent="0.25">
      <c r="A793" s="5" t="s">
        <v>454</v>
      </c>
      <c r="B793" s="5" t="s">
        <v>467</v>
      </c>
      <c r="C793" s="5" t="s">
        <v>90</v>
      </c>
      <c r="D793" s="5" t="s">
        <v>888</v>
      </c>
      <c r="E793" s="184">
        <f t="shared" ca="1" si="12"/>
        <v>31200</v>
      </c>
      <c r="F793" s="5">
        <v>46</v>
      </c>
      <c r="G793" s="50">
        <v>26339</v>
      </c>
      <c r="H793" s="5">
        <v>351323</v>
      </c>
      <c r="I793" s="50">
        <v>35515</v>
      </c>
      <c r="J793" s="5" t="s">
        <v>417</v>
      </c>
      <c r="M793"/>
    </row>
    <row r="794" spans="1:13" x14ac:dyDescent="0.25">
      <c r="A794" s="5" t="s">
        <v>454</v>
      </c>
      <c r="B794" s="5" t="s">
        <v>694</v>
      </c>
      <c r="C794" s="5" t="s">
        <v>889</v>
      </c>
      <c r="D794" s="5" t="s">
        <v>628</v>
      </c>
      <c r="E794" s="184">
        <f t="shared" ca="1" si="12"/>
        <v>24144</v>
      </c>
      <c r="F794" s="5">
        <v>49</v>
      </c>
      <c r="G794" s="50">
        <v>25208</v>
      </c>
      <c r="H794" s="5">
        <v>561342</v>
      </c>
      <c r="I794" s="50">
        <v>35456</v>
      </c>
      <c r="J794" s="5" t="s">
        <v>417</v>
      </c>
      <c r="M794"/>
    </row>
    <row r="795" spans="1:13" x14ac:dyDescent="0.25">
      <c r="A795" s="5" t="s">
        <v>454</v>
      </c>
      <c r="B795" s="5" t="s">
        <v>574</v>
      </c>
      <c r="C795" s="5" t="s">
        <v>91</v>
      </c>
      <c r="D795" s="5" t="s">
        <v>890</v>
      </c>
      <c r="E795" s="184">
        <f t="shared" ca="1" si="12"/>
        <v>23664</v>
      </c>
      <c r="F795" s="5">
        <v>44</v>
      </c>
      <c r="G795" s="50">
        <v>27178</v>
      </c>
      <c r="H795" s="5">
        <v>561356</v>
      </c>
      <c r="I795" s="50">
        <v>35710</v>
      </c>
      <c r="J795" s="5" t="s">
        <v>417</v>
      </c>
      <c r="M795"/>
    </row>
    <row r="796" spans="1:13" x14ac:dyDescent="0.25">
      <c r="A796" s="5" t="s">
        <v>408</v>
      </c>
      <c r="B796" s="5" t="s">
        <v>592</v>
      </c>
      <c r="C796" s="5" t="s">
        <v>635</v>
      </c>
      <c r="D796" s="5" t="s">
        <v>891</v>
      </c>
      <c r="E796" s="184">
        <f t="shared" ca="1" si="12"/>
        <v>18492</v>
      </c>
      <c r="F796" s="5">
        <v>45</v>
      </c>
      <c r="G796" s="50">
        <v>26721</v>
      </c>
      <c r="H796" s="5">
        <v>351022</v>
      </c>
      <c r="I796" s="50">
        <v>35772</v>
      </c>
      <c r="J796" s="5" t="s">
        <v>417</v>
      </c>
      <c r="M796"/>
    </row>
    <row r="797" spans="1:13" x14ac:dyDescent="0.25">
      <c r="A797" s="5" t="s">
        <v>408</v>
      </c>
      <c r="B797" s="5" t="s">
        <v>519</v>
      </c>
      <c r="C797" s="5" t="s">
        <v>892</v>
      </c>
      <c r="D797" s="5" t="s">
        <v>619</v>
      </c>
      <c r="E797" s="184">
        <f t="shared" ca="1" si="12"/>
        <v>31200</v>
      </c>
      <c r="F797" s="5">
        <v>45</v>
      </c>
      <c r="G797" s="50">
        <v>26752</v>
      </c>
      <c r="H797" s="5">
        <v>561356</v>
      </c>
      <c r="I797" s="50">
        <v>35744</v>
      </c>
      <c r="J797" s="5" t="s">
        <v>417</v>
      </c>
      <c r="M797"/>
    </row>
    <row r="798" spans="1:13" x14ac:dyDescent="0.25">
      <c r="A798" s="5" t="s">
        <v>413</v>
      </c>
      <c r="B798" s="5" t="s">
        <v>626</v>
      </c>
      <c r="C798" s="5" t="s">
        <v>640</v>
      </c>
      <c r="D798" s="5" t="s">
        <v>749</v>
      </c>
      <c r="E798" s="184">
        <f t="shared" ca="1" si="12"/>
        <v>24204</v>
      </c>
      <c r="F798" s="5">
        <v>43</v>
      </c>
      <c r="G798" s="50">
        <v>27519</v>
      </c>
      <c r="H798" s="5">
        <v>561352</v>
      </c>
      <c r="I798" s="50">
        <v>35654</v>
      </c>
      <c r="J798" s="5" t="s">
        <v>417</v>
      </c>
      <c r="M798"/>
    </row>
    <row r="799" spans="1:13" x14ac:dyDescent="0.25">
      <c r="A799" s="5" t="s">
        <v>408</v>
      </c>
      <c r="B799" s="5" t="s">
        <v>450</v>
      </c>
      <c r="C799" s="5" t="s">
        <v>779</v>
      </c>
      <c r="D799" s="5" t="s">
        <v>536</v>
      </c>
      <c r="E799" s="184">
        <f t="shared" ca="1" si="12"/>
        <v>26712</v>
      </c>
      <c r="F799" s="5">
        <v>45</v>
      </c>
      <c r="G799" s="50">
        <v>26690</v>
      </c>
      <c r="H799" s="5">
        <v>561363</v>
      </c>
      <c r="I799" s="50">
        <v>35579</v>
      </c>
      <c r="J799" s="5" t="s">
        <v>417</v>
      </c>
      <c r="M799"/>
    </row>
    <row r="800" spans="1:13" x14ac:dyDescent="0.25">
      <c r="A800" s="5" t="s">
        <v>408</v>
      </c>
      <c r="B800" s="5" t="s">
        <v>817</v>
      </c>
      <c r="C800" s="5" t="s">
        <v>822</v>
      </c>
      <c r="D800" s="5" t="s">
        <v>536</v>
      </c>
      <c r="E800" s="184">
        <f t="shared" ca="1" si="12"/>
        <v>20052</v>
      </c>
      <c r="F800" s="5">
        <v>44</v>
      </c>
      <c r="G800" s="50">
        <v>27086</v>
      </c>
      <c r="H800" s="5">
        <v>561365</v>
      </c>
      <c r="I800" s="50">
        <v>35759</v>
      </c>
      <c r="J800" s="5" t="s">
        <v>417</v>
      </c>
      <c r="M800"/>
    </row>
    <row r="801" spans="1:13" x14ac:dyDescent="0.25">
      <c r="A801" s="5" t="s">
        <v>408</v>
      </c>
      <c r="B801" s="5" t="s">
        <v>493</v>
      </c>
      <c r="C801" s="5" t="s">
        <v>410</v>
      </c>
      <c r="D801" s="5" t="s">
        <v>536</v>
      </c>
      <c r="E801" s="184">
        <f t="shared" ca="1" si="12"/>
        <v>23880</v>
      </c>
      <c r="F801" s="5">
        <v>45</v>
      </c>
      <c r="G801" s="50">
        <v>26613</v>
      </c>
      <c r="H801" s="5">
        <v>561362</v>
      </c>
      <c r="I801" s="50">
        <v>35772</v>
      </c>
      <c r="J801" s="5" t="s">
        <v>417</v>
      </c>
      <c r="M801"/>
    </row>
    <row r="802" spans="1:13" x14ac:dyDescent="0.25">
      <c r="A802" s="5" t="s">
        <v>408</v>
      </c>
      <c r="B802" s="5" t="s">
        <v>429</v>
      </c>
      <c r="C802" s="5" t="s">
        <v>870</v>
      </c>
      <c r="D802" s="5" t="s">
        <v>738</v>
      </c>
      <c r="E802" s="184">
        <f t="shared" ca="1" si="12"/>
        <v>26928</v>
      </c>
      <c r="F802" s="5">
        <v>43</v>
      </c>
      <c r="G802" s="50">
        <v>27321</v>
      </c>
      <c r="H802" s="5">
        <v>351324</v>
      </c>
      <c r="I802" s="50">
        <v>35695</v>
      </c>
      <c r="J802" s="5" t="s">
        <v>417</v>
      </c>
      <c r="M802"/>
    </row>
    <row r="803" spans="1:13" x14ac:dyDescent="0.25">
      <c r="A803" s="5" t="s">
        <v>413</v>
      </c>
      <c r="B803" s="5" t="s">
        <v>568</v>
      </c>
      <c r="C803" s="5" t="s">
        <v>893</v>
      </c>
      <c r="D803" s="5" t="s">
        <v>473</v>
      </c>
      <c r="E803" s="184">
        <f t="shared" ca="1" si="12"/>
        <v>24684</v>
      </c>
      <c r="F803" s="5">
        <v>42</v>
      </c>
      <c r="G803" s="50">
        <v>27984</v>
      </c>
      <c r="H803" s="5">
        <v>561384</v>
      </c>
      <c r="I803" s="50">
        <v>35836</v>
      </c>
      <c r="J803" s="5" t="s">
        <v>417</v>
      </c>
      <c r="M803"/>
    </row>
    <row r="804" spans="1:13" x14ac:dyDescent="0.25">
      <c r="A804" s="5" t="s">
        <v>408</v>
      </c>
      <c r="B804" s="5" t="s">
        <v>568</v>
      </c>
      <c r="C804" s="5" t="s">
        <v>679</v>
      </c>
      <c r="D804" s="5" t="s">
        <v>416</v>
      </c>
      <c r="E804" s="184">
        <f t="shared" ca="1" si="12"/>
        <v>19392</v>
      </c>
      <c r="F804" s="5">
        <v>46</v>
      </c>
      <c r="G804" s="50">
        <v>26337</v>
      </c>
      <c r="H804" s="5">
        <v>561386</v>
      </c>
      <c r="I804" s="50">
        <v>35950</v>
      </c>
      <c r="J804" s="5" t="s">
        <v>417</v>
      </c>
      <c r="M804"/>
    </row>
    <row r="805" spans="1:13" x14ac:dyDescent="0.25">
      <c r="A805" s="5" t="s">
        <v>413</v>
      </c>
      <c r="B805" s="5" t="s">
        <v>526</v>
      </c>
      <c r="C805" s="5" t="s">
        <v>596</v>
      </c>
      <c r="D805" s="5" t="s">
        <v>460</v>
      </c>
      <c r="E805" s="184">
        <f t="shared" ca="1" si="12"/>
        <v>29952</v>
      </c>
      <c r="F805" s="5">
        <v>43</v>
      </c>
      <c r="G805" s="50">
        <v>27489</v>
      </c>
      <c r="H805" s="5">
        <v>561345</v>
      </c>
      <c r="I805" s="50">
        <v>35932</v>
      </c>
      <c r="J805" s="5" t="s">
        <v>466</v>
      </c>
      <c r="M805"/>
    </row>
    <row r="806" spans="1:13" x14ac:dyDescent="0.25">
      <c r="A806" s="5" t="s">
        <v>408</v>
      </c>
      <c r="B806" s="5" t="s">
        <v>712</v>
      </c>
      <c r="C806" s="5" t="s">
        <v>894</v>
      </c>
      <c r="D806" s="5" t="s">
        <v>778</v>
      </c>
      <c r="E806" s="184">
        <f t="shared" ca="1" si="12"/>
        <v>18168</v>
      </c>
      <c r="F806" s="5">
        <v>44</v>
      </c>
      <c r="G806" s="50">
        <v>27081</v>
      </c>
      <c r="H806" s="5">
        <v>561389</v>
      </c>
      <c r="I806" s="50">
        <v>35949</v>
      </c>
      <c r="J806" s="5" t="s">
        <v>466</v>
      </c>
      <c r="M806"/>
    </row>
    <row r="807" spans="1:13" x14ac:dyDescent="0.25">
      <c r="A807" s="5" t="s">
        <v>408</v>
      </c>
      <c r="B807" s="5" t="s">
        <v>476</v>
      </c>
      <c r="C807" s="5" t="s">
        <v>835</v>
      </c>
      <c r="D807" s="5" t="s">
        <v>895</v>
      </c>
      <c r="E807" s="184">
        <f t="shared" ca="1" si="12"/>
        <v>20364</v>
      </c>
      <c r="F807" s="5">
        <v>44</v>
      </c>
      <c r="G807" s="50">
        <v>27232</v>
      </c>
      <c r="H807" s="5">
        <v>561393</v>
      </c>
      <c r="I807" s="50">
        <v>35920</v>
      </c>
      <c r="J807" s="5" t="s">
        <v>466</v>
      </c>
      <c r="M807"/>
    </row>
    <row r="808" spans="1:13" x14ac:dyDescent="0.25">
      <c r="A808" s="5" t="s">
        <v>413</v>
      </c>
      <c r="B808" s="5" t="s">
        <v>618</v>
      </c>
      <c r="C808" s="5" t="s">
        <v>896</v>
      </c>
      <c r="D808" s="5" t="s">
        <v>460</v>
      </c>
      <c r="E808" s="184">
        <f t="shared" ca="1" si="12"/>
        <v>23088</v>
      </c>
      <c r="F808" s="5">
        <v>42</v>
      </c>
      <c r="G808" s="50">
        <v>27710</v>
      </c>
      <c r="H808" s="5">
        <v>561394</v>
      </c>
      <c r="I808" s="50">
        <v>36139</v>
      </c>
      <c r="J808" s="5" t="s">
        <v>466</v>
      </c>
      <c r="M808"/>
    </row>
    <row r="809" spans="1:13" x14ac:dyDescent="0.25">
      <c r="A809" s="5" t="s">
        <v>413</v>
      </c>
      <c r="B809" s="5" t="s">
        <v>481</v>
      </c>
      <c r="C809" s="5" t="s">
        <v>472</v>
      </c>
      <c r="D809" s="5" t="s">
        <v>897</v>
      </c>
      <c r="E809" s="184">
        <f t="shared" ca="1" si="12"/>
        <v>27000</v>
      </c>
      <c r="F809" s="5">
        <v>55</v>
      </c>
      <c r="G809" s="50">
        <v>23195</v>
      </c>
      <c r="H809" s="5">
        <v>561130</v>
      </c>
      <c r="I809" s="50">
        <v>35803</v>
      </c>
      <c r="J809" s="5" t="s">
        <v>466</v>
      </c>
      <c r="M809"/>
    </row>
    <row r="810" spans="1:13" x14ac:dyDescent="0.25">
      <c r="A810" s="5" t="s">
        <v>413</v>
      </c>
      <c r="B810" s="5" t="s">
        <v>469</v>
      </c>
      <c r="C810" s="5" t="s">
        <v>898</v>
      </c>
      <c r="D810" s="5" t="s">
        <v>473</v>
      </c>
      <c r="E810" s="184">
        <f t="shared" ca="1" si="12"/>
        <v>22212</v>
      </c>
      <c r="F810" s="5">
        <v>41</v>
      </c>
      <c r="G810" s="50">
        <v>28375</v>
      </c>
      <c r="H810" s="5">
        <v>568857</v>
      </c>
      <c r="I810" s="50">
        <v>35937</v>
      </c>
      <c r="J810" s="5" t="s">
        <v>466</v>
      </c>
      <c r="M810"/>
    </row>
    <row r="811" spans="1:13" x14ac:dyDescent="0.25">
      <c r="A811" s="5" t="s">
        <v>408</v>
      </c>
      <c r="B811" s="5" t="s">
        <v>448</v>
      </c>
      <c r="C811" s="5" t="s">
        <v>679</v>
      </c>
      <c r="D811" s="5" t="s">
        <v>445</v>
      </c>
      <c r="E811" s="184">
        <f t="shared" ca="1" si="12"/>
        <v>26244</v>
      </c>
      <c r="F811" s="5">
        <v>56</v>
      </c>
      <c r="G811" s="50">
        <v>22880</v>
      </c>
      <c r="H811" s="5">
        <v>351331</v>
      </c>
      <c r="I811" s="50">
        <v>35958</v>
      </c>
      <c r="J811" s="5" t="s">
        <v>417</v>
      </c>
      <c r="M811"/>
    </row>
    <row r="812" spans="1:13" x14ac:dyDescent="0.25">
      <c r="A812" s="5" t="s">
        <v>408</v>
      </c>
      <c r="B812" s="5" t="s">
        <v>559</v>
      </c>
      <c r="C812" s="5" t="s">
        <v>892</v>
      </c>
      <c r="D812" s="5" t="s">
        <v>899</v>
      </c>
      <c r="E812" s="184">
        <f t="shared" ca="1" si="12"/>
        <v>18468</v>
      </c>
      <c r="F812" s="5">
        <v>45</v>
      </c>
      <c r="G812" s="50">
        <v>26584</v>
      </c>
      <c r="H812" s="5">
        <v>351254</v>
      </c>
      <c r="I812" s="50">
        <v>35918</v>
      </c>
      <c r="J812" s="5" t="s">
        <v>900</v>
      </c>
      <c r="M812"/>
    </row>
    <row r="813" spans="1:13" x14ac:dyDescent="0.25">
      <c r="A813" s="5" t="s">
        <v>408</v>
      </c>
      <c r="B813" s="5" t="s">
        <v>443</v>
      </c>
      <c r="C813" s="5" t="s">
        <v>863</v>
      </c>
      <c r="D813" s="5" t="s">
        <v>428</v>
      </c>
      <c r="E813" s="184">
        <f t="shared" ca="1" si="12"/>
        <v>30684</v>
      </c>
      <c r="F813" s="5">
        <v>44</v>
      </c>
      <c r="G813" s="50">
        <v>27054</v>
      </c>
      <c r="H813" s="5">
        <v>561563</v>
      </c>
      <c r="I813" s="50">
        <v>36154</v>
      </c>
      <c r="J813" s="5" t="s">
        <v>858</v>
      </c>
      <c r="M813"/>
    </row>
    <row r="814" spans="1:13" x14ac:dyDescent="0.25">
      <c r="A814" s="5" t="s">
        <v>408</v>
      </c>
      <c r="B814" s="5" t="s">
        <v>645</v>
      </c>
      <c r="C814" s="5" t="s">
        <v>901</v>
      </c>
      <c r="D814" s="5" t="s">
        <v>902</v>
      </c>
      <c r="E814" s="184">
        <f t="shared" ca="1" si="12"/>
        <v>28356</v>
      </c>
      <c r="F814" s="5">
        <v>48</v>
      </c>
      <c r="G814" s="50">
        <v>25615</v>
      </c>
      <c r="H814" s="5">
        <v>561568</v>
      </c>
      <c r="I814" s="50">
        <v>35988</v>
      </c>
      <c r="J814" s="5" t="s">
        <v>903</v>
      </c>
      <c r="M814"/>
    </row>
    <row r="815" spans="1:13" x14ac:dyDescent="0.25">
      <c r="A815" s="5" t="s">
        <v>408</v>
      </c>
      <c r="B815" s="5" t="s">
        <v>817</v>
      </c>
      <c r="C815" s="5" t="s">
        <v>542</v>
      </c>
      <c r="D815" s="5" t="s">
        <v>749</v>
      </c>
      <c r="E815" s="184">
        <f t="shared" ca="1" si="12"/>
        <v>23628</v>
      </c>
      <c r="F815" s="5">
        <v>42</v>
      </c>
      <c r="G815" s="50">
        <v>27923</v>
      </c>
      <c r="H815" s="5">
        <v>561420</v>
      </c>
      <c r="I815" s="50">
        <v>35857</v>
      </c>
      <c r="J815" s="5" t="s">
        <v>417</v>
      </c>
      <c r="M815"/>
    </row>
    <row r="816" spans="1:13" x14ac:dyDescent="0.25">
      <c r="A816" s="5" t="s">
        <v>408</v>
      </c>
      <c r="B816" s="5" t="s">
        <v>709</v>
      </c>
      <c r="C816" s="5" t="s">
        <v>904</v>
      </c>
      <c r="D816" s="5" t="s">
        <v>601</v>
      </c>
      <c r="E816" s="184">
        <f t="shared" ca="1" si="12"/>
        <v>25836</v>
      </c>
      <c r="F816" s="5">
        <v>46</v>
      </c>
      <c r="G816" s="50">
        <v>26392</v>
      </c>
      <c r="H816" s="5">
        <v>561426</v>
      </c>
      <c r="I816" s="50">
        <v>36079</v>
      </c>
      <c r="J816" s="5" t="s">
        <v>417</v>
      </c>
      <c r="M816"/>
    </row>
    <row r="817" spans="1:13" x14ac:dyDescent="0.25">
      <c r="A817" s="5" t="s">
        <v>413</v>
      </c>
      <c r="B817" s="5" t="s">
        <v>587</v>
      </c>
      <c r="C817" s="5" t="s">
        <v>475</v>
      </c>
      <c r="D817" s="5" t="s">
        <v>460</v>
      </c>
      <c r="E817" s="184">
        <f t="shared" ca="1" si="12"/>
        <v>25944</v>
      </c>
      <c r="F817" s="5">
        <v>43</v>
      </c>
      <c r="G817" s="50">
        <v>27309</v>
      </c>
      <c r="H817" s="5">
        <v>561429</v>
      </c>
      <c r="I817" s="50">
        <v>35993</v>
      </c>
      <c r="J817" s="5" t="s">
        <v>417</v>
      </c>
      <c r="M817"/>
    </row>
    <row r="818" spans="1:13" x14ac:dyDescent="0.25">
      <c r="A818" s="5" t="s">
        <v>408</v>
      </c>
      <c r="B818" s="5" t="s">
        <v>662</v>
      </c>
      <c r="C818" s="5" t="s">
        <v>863</v>
      </c>
      <c r="D818" s="5" t="s">
        <v>749</v>
      </c>
      <c r="E818" s="184">
        <f t="shared" ca="1" si="12"/>
        <v>24180</v>
      </c>
      <c r="F818" s="5">
        <v>43</v>
      </c>
      <c r="G818" s="50">
        <v>27610</v>
      </c>
      <c r="H818" s="5">
        <v>350255</v>
      </c>
      <c r="I818" s="50">
        <v>36060</v>
      </c>
      <c r="J818" s="5" t="s">
        <v>417</v>
      </c>
      <c r="M818"/>
    </row>
    <row r="819" spans="1:13" x14ac:dyDescent="0.25">
      <c r="A819" s="5" t="s">
        <v>408</v>
      </c>
      <c r="B819" s="5" t="s">
        <v>629</v>
      </c>
      <c r="C819" s="5" t="s">
        <v>735</v>
      </c>
      <c r="D819" s="5" t="s">
        <v>449</v>
      </c>
      <c r="E819" s="184">
        <f t="shared" ca="1" si="12"/>
        <v>21708</v>
      </c>
      <c r="F819" s="5">
        <v>48</v>
      </c>
      <c r="G819" s="50">
        <v>25705</v>
      </c>
      <c r="H819" s="5">
        <v>561434</v>
      </c>
      <c r="I819" s="50">
        <v>35888</v>
      </c>
      <c r="J819" s="5" t="s">
        <v>421</v>
      </c>
      <c r="M819"/>
    </row>
    <row r="820" spans="1:13" x14ac:dyDescent="0.25">
      <c r="A820" s="5" t="s">
        <v>408</v>
      </c>
      <c r="B820" s="5" t="s">
        <v>648</v>
      </c>
      <c r="C820" s="5" t="s">
        <v>621</v>
      </c>
      <c r="D820" s="5" t="s">
        <v>473</v>
      </c>
      <c r="E820" s="184">
        <f t="shared" ca="1" si="12"/>
        <v>29652</v>
      </c>
      <c r="F820" s="5">
        <v>51</v>
      </c>
      <c r="G820" s="50">
        <v>24657</v>
      </c>
      <c r="H820" s="5">
        <v>561437</v>
      </c>
      <c r="I820" s="50">
        <v>36155</v>
      </c>
      <c r="J820" s="5" t="s">
        <v>466</v>
      </c>
      <c r="M820"/>
    </row>
    <row r="821" spans="1:13" x14ac:dyDescent="0.25">
      <c r="A821" s="5" t="s">
        <v>408</v>
      </c>
      <c r="B821" s="5" t="s">
        <v>730</v>
      </c>
      <c r="C821" s="5" t="s">
        <v>905</v>
      </c>
      <c r="D821" s="5" t="s">
        <v>619</v>
      </c>
      <c r="E821" s="184">
        <f t="shared" ca="1" si="12"/>
        <v>31044</v>
      </c>
      <c r="F821" s="5">
        <v>43</v>
      </c>
      <c r="G821" s="50">
        <v>27649</v>
      </c>
      <c r="H821" s="5">
        <v>561440</v>
      </c>
      <c r="I821" s="50">
        <v>36110</v>
      </c>
      <c r="J821" s="5" t="s">
        <v>466</v>
      </c>
      <c r="M821"/>
    </row>
    <row r="822" spans="1:13" x14ac:dyDescent="0.25">
      <c r="A822" s="5" t="s">
        <v>408</v>
      </c>
      <c r="B822" s="5" t="s">
        <v>645</v>
      </c>
      <c r="C822" s="5" t="s">
        <v>863</v>
      </c>
      <c r="D822" s="5" t="s">
        <v>778</v>
      </c>
      <c r="E822" s="184">
        <f t="shared" ca="1" si="12"/>
        <v>29892</v>
      </c>
      <c r="F822" s="5">
        <v>43</v>
      </c>
      <c r="G822" s="50">
        <v>27388</v>
      </c>
      <c r="H822" s="5">
        <v>561442</v>
      </c>
      <c r="I822" s="50">
        <v>36125</v>
      </c>
      <c r="J822" s="5" t="s">
        <v>466</v>
      </c>
      <c r="M822"/>
    </row>
    <row r="823" spans="1:13" x14ac:dyDescent="0.25">
      <c r="A823" s="5" t="s">
        <v>408</v>
      </c>
      <c r="B823" s="5" t="s">
        <v>481</v>
      </c>
      <c r="C823" s="5" t="s">
        <v>657</v>
      </c>
      <c r="D823" s="5" t="s">
        <v>482</v>
      </c>
      <c r="E823" s="184">
        <f t="shared" ca="1" si="12"/>
        <v>23940</v>
      </c>
      <c r="F823" s="5">
        <v>43</v>
      </c>
      <c r="G823" s="50">
        <v>27579</v>
      </c>
      <c r="H823" s="5">
        <v>561453</v>
      </c>
      <c r="I823" s="50">
        <v>35883</v>
      </c>
      <c r="J823" s="5" t="s">
        <v>466</v>
      </c>
      <c r="M823"/>
    </row>
    <row r="824" spans="1:13" x14ac:dyDescent="0.25">
      <c r="A824" s="5" t="s">
        <v>413</v>
      </c>
      <c r="B824" s="5" t="s">
        <v>155</v>
      </c>
      <c r="C824" s="5" t="s">
        <v>848</v>
      </c>
      <c r="D824" s="5" t="s">
        <v>906</v>
      </c>
      <c r="E824" s="184">
        <f t="shared" ca="1" si="12"/>
        <v>22452</v>
      </c>
      <c r="F824" s="5">
        <v>44</v>
      </c>
      <c r="G824" s="50">
        <v>27140</v>
      </c>
      <c r="H824" s="5">
        <v>561456</v>
      </c>
      <c r="I824" s="50">
        <v>36014</v>
      </c>
      <c r="J824" s="5" t="s">
        <v>466</v>
      </c>
      <c r="M824"/>
    </row>
    <row r="825" spans="1:13" x14ac:dyDescent="0.25">
      <c r="A825" s="5" t="s">
        <v>408</v>
      </c>
      <c r="B825" s="5" t="s">
        <v>612</v>
      </c>
      <c r="C825" s="5" t="s">
        <v>451</v>
      </c>
      <c r="D825" s="5" t="s">
        <v>607</v>
      </c>
      <c r="E825" s="184">
        <f t="shared" ca="1" si="12"/>
        <v>21288</v>
      </c>
      <c r="F825" s="5">
        <v>43</v>
      </c>
      <c r="G825" s="50">
        <v>27430</v>
      </c>
      <c r="H825" s="5">
        <v>561462</v>
      </c>
      <c r="I825" s="50">
        <v>36050</v>
      </c>
      <c r="J825" s="5" t="s">
        <v>858</v>
      </c>
      <c r="M825"/>
    </row>
    <row r="826" spans="1:13" x14ac:dyDescent="0.25">
      <c r="A826" s="5" t="s">
        <v>413</v>
      </c>
      <c r="B826" s="5" t="s">
        <v>660</v>
      </c>
      <c r="C826" s="5" t="s">
        <v>907</v>
      </c>
      <c r="D826" s="5" t="s">
        <v>416</v>
      </c>
      <c r="E826" s="184">
        <f t="shared" ca="1" si="12"/>
        <v>26820</v>
      </c>
      <c r="F826" s="5">
        <v>42</v>
      </c>
      <c r="G826" s="50">
        <v>27822</v>
      </c>
      <c r="H826" s="5">
        <v>561463</v>
      </c>
      <c r="I826" s="50">
        <v>35979</v>
      </c>
      <c r="J826" s="5" t="s">
        <v>466</v>
      </c>
      <c r="M826"/>
    </row>
    <row r="827" spans="1:13" x14ac:dyDescent="0.25">
      <c r="A827" s="5" t="s">
        <v>454</v>
      </c>
      <c r="B827" s="5" t="s">
        <v>667</v>
      </c>
      <c r="C827" s="5" t="s">
        <v>510</v>
      </c>
      <c r="D827" s="5" t="s">
        <v>436</v>
      </c>
      <c r="E827" s="184">
        <f t="shared" ca="1" si="12"/>
        <v>24480</v>
      </c>
      <c r="F827" s="5">
        <v>44</v>
      </c>
      <c r="G827" s="50">
        <v>27114</v>
      </c>
      <c r="H827" s="5">
        <v>561368</v>
      </c>
      <c r="I827" s="50">
        <v>35875</v>
      </c>
      <c r="J827" s="5" t="s">
        <v>466</v>
      </c>
      <c r="M827"/>
    </row>
    <row r="828" spans="1:13" x14ac:dyDescent="0.25">
      <c r="A828" s="5" t="s">
        <v>454</v>
      </c>
      <c r="B828" s="5" t="s">
        <v>152</v>
      </c>
      <c r="C828" s="5" t="s">
        <v>796</v>
      </c>
      <c r="D828" s="5" t="s">
        <v>622</v>
      </c>
      <c r="E828" s="184">
        <f t="shared" ca="1" si="12"/>
        <v>29616</v>
      </c>
      <c r="F828" s="5">
        <v>40</v>
      </c>
      <c r="G828" s="50">
        <v>28485</v>
      </c>
      <c r="H828" s="5">
        <v>561470</v>
      </c>
      <c r="I828" s="50">
        <v>36090</v>
      </c>
      <c r="J828" s="5" t="s">
        <v>466</v>
      </c>
      <c r="M828"/>
    </row>
    <row r="829" spans="1:13" x14ac:dyDescent="0.25">
      <c r="A829" s="5" t="s">
        <v>408</v>
      </c>
      <c r="B829" s="5" t="s">
        <v>570</v>
      </c>
      <c r="C829" s="5" t="s">
        <v>621</v>
      </c>
      <c r="D829" s="5" t="s">
        <v>482</v>
      </c>
      <c r="E829" s="184">
        <f t="shared" ca="1" si="12"/>
        <v>20568</v>
      </c>
      <c r="F829" s="5">
        <v>45</v>
      </c>
      <c r="G829" s="50">
        <v>26929</v>
      </c>
      <c r="H829" s="5">
        <v>561473</v>
      </c>
      <c r="I829" s="50">
        <v>35905</v>
      </c>
      <c r="J829" s="5" t="s">
        <v>412</v>
      </c>
      <c r="M829"/>
    </row>
    <row r="830" spans="1:13" x14ac:dyDescent="0.25">
      <c r="A830" s="5" t="s">
        <v>408</v>
      </c>
      <c r="B830" s="5" t="s">
        <v>524</v>
      </c>
      <c r="C830" s="5" t="s">
        <v>908</v>
      </c>
      <c r="D830" s="5" t="s">
        <v>482</v>
      </c>
      <c r="E830" s="184">
        <f t="shared" ca="1" si="12"/>
        <v>19716</v>
      </c>
      <c r="F830" s="5">
        <v>41</v>
      </c>
      <c r="G830" s="50">
        <v>28075</v>
      </c>
      <c r="H830" s="5">
        <v>350130</v>
      </c>
      <c r="I830" s="50">
        <v>32971</v>
      </c>
      <c r="J830" s="5" t="s">
        <v>909</v>
      </c>
      <c r="M830"/>
    </row>
    <row r="831" spans="1:13" x14ac:dyDescent="0.25">
      <c r="A831" s="5" t="s">
        <v>408</v>
      </c>
      <c r="B831" s="5" t="s">
        <v>608</v>
      </c>
      <c r="C831" s="5" t="s">
        <v>621</v>
      </c>
      <c r="D831" s="5" t="s">
        <v>445</v>
      </c>
      <c r="E831" s="184">
        <f t="shared" ca="1" si="12"/>
        <v>25932</v>
      </c>
      <c r="F831" s="5">
        <v>45</v>
      </c>
      <c r="G831" s="50">
        <v>26898</v>
      </c>
      <c r="H831" s="5">
        <v>561478</v>
      </c>
      <c r="I831" s="50">
        <v>32996</v>
      </c>
      <c r="J831" s="5" t="s">
        <v>909</v>
      </c>
      <c r="M831"/>
    </row>
    <row r="832" spans="1:13" x14ac:dyDescent="0.25">
      <c r="A832" s="5" t="s">
        <v>408</v>
      </c>
      <c r="B832" s="5" t="s">
        <v>541</v>
      </c>
      <c r="C832" s="5" t="s">
        <v>155</v>
      </c>
      <c r="D832" s="5" t="s">
        <v>422</v>
      </c>
      <c r="E832" s="184">
        <f t="shared" ca="1" si="12"/>
        <v>27036</v>
      </c>
      <c r="F832" s="5">
        <v>44</v>
      </c>
      <c r="G832" s="50">
        <v>27169</v>
      </c>
      <c r="H832" s="5">
        <v>351342</v>
      </c>
      <c r="I832" s="50">
        <v>33120</v>
      </c>
      <c r="J832" s="5" t="s">
        <v>909</v>
      </c>
      <c r="M832"/>
    </row>
    <row r="833" spans="1:13" x14ac:dyDescent="0.25">
      <c r="A833" s="5" t="s">
        <v>408</v>
      </c>
      <c r="B833" s="5" t="s">
        <v>434</v>
      </c>
      <c r="C833" s="5" t="s">
        <v>776</v>
      </c>
      <c r="D833" s="5" t="s">
        <v>622</v>
      </c>
      <c r="E833" s="184">
        <f t="shared" ca="1" si="12"/>
        <v>25008</v>
      </c>
      <c r="F833" s="5">
        <v>40</v>
      </c>
      <c r="G833" s="50">
        <v>28436</v>
      </c>
      <c r="H833" s="5">
        <v>561482</v>
      </c>
      <c r="I833" s="50">
        <v>33013</v>
      </c>
      <c r="J833" s="5" t="s">
        <v>909</v>
      </c>
      <c r="M833"/>
    </row>
    <row r="834" spans="1:13" x14ac:dyDescent="0.25">
      <c r="A834" s="5" t="s">
        <v>408</v>
      </c>
      <c r="B834" s="5" t="s">
        <v>665</v>
      </c>
      <c r="C834" s="5" t="s">
        <v>86</v>
      </c>
      <c r="D834" s="5" t="s">
        <v>910</v>
      </c>
      <c r="E834" s="184">
        <f t="shared" ca="1" si="12"/>
        <v>22332</v>
      </c>
      <c r="F834" s="5">
        <v>45</v>
      </c>
      <c r="G834" s="50">
        <v>26783</v>
      </c>
      <c r="H834" s="5">
        <v>561483</v>
      </c>
      <c r="I834" s="50">
        <v>33126</v>
      </c>
      <c r="J834" s="5" t="s">
        <v>909</v>
      </c>
      <c r="M834"/>
    </row>
    <row r="835" spans="1:13" x14ac:dyDescent="0.25">
      <c r="A835" s="5" t="s">
        <v>408</v>
      </c>
      <c r="B835" s="5" t="s">
        <v>748</v>
      </c>
      <c r="C835" s="5" t="s">
        <v>550</v>
      </c>
      <c r="D835" s="5" t="s">
        <v>473</v>
      </c>
      <c r="E835" s="184">
        <f t="shared" ca="1" si="12"/>
        <v>24012</v>
      </c>
      <c r="F835" s="5">
        <v>42</v>
      </c>
      <c r="G835" s="50">
        <v>27827</v>
      </c>
      <c r="H835" s="5">
        <v>568812</v>
      </c>
      <c r="I835" s="50">
        <v>32878</v>
      </c>
      <c r="J835" s="5" t="s">
        <v>909</v>
      </c>
      <c r="M835"/>
    </row>
    <row r="836" spans="1:13" x14ac:dyDescent="0.25">
      <c r="A836" s="5" t="s">
        <v>408</v>
      </c>
      <c r="B836" s="5" t="s">
        <v>562</v>
      </c>
      <c r="C836" s="5" t="s">
        <v>185</v>
      </c>
      <c r="D836" s="5" t="s">
        <v>911</v>
      </c>
      <c r="E836" s="184">
        <f t="shared" ca="1" si="12"/>
        <v>24216</v>
      </c>
      <c r="F836" s="5">
        <v>61</v>
      </c>
      <c r="G836" s="50">
        <v>20988</v>
      </c>
      <c r="H836" s="5">
        <v>351343</v>
      </c>
      <c r="I836" s="50">
        <v>33005</v>
      </c>
      <c r="J836" s="5" t="s">
        <v>909</v>
      </c>
      <c r="M836"/>
    </row>
    <row r="837" spans="1:13" x14ac:dyDescent="0.25">
      <c r="A837" s="5" t="s">
        <v>413</v>
      </c>
      <c r="B837" s="5" t="s">
        <v>437</v>
      </c>
      <c r="C837" s="5" t="s">
        <v>781</v>
      </c>
      <c r="D837" s="5" t="s">
        <v>439</v>
      </c>
      <c r="E837" s="184">
        <f t="shared" ca="1" si="12"/>
        <v>18780</v>
      </c>
      <c r="F837" s="5">
        <v>46</v>
      </c>
      <c r="G837" s="50">
        <v>26374</v>
      </c>
      <c r="H837" s="5">
        <v>561213</v>
      </c>
      <c r="I837" s="50">
        <v>35857</v>
      </c>
      <c r="J837" s="5" t="s">
        <v>909</v>
      </c>
      <c r="M837"/>
    </row>
    <row r="838" spans="1:13" x14ac:dyDescent="0.25">
      <c r="A838" s="5" t="s">
        <v>454</v>
      </c>
      <c r="B838" s="5" t="s">
        <v>568</v>
      </c>
      <c r="C838" s="5" t="s">
        <v>808</v>
      </c>
      <c r="D838" s="5" t="s">
        <v>577</v>
      </c>
      <c r="E838" s="184">
        <f t="shared" ca="1" si="12"/>
        <v>18768</v>
      </c>
      <c r="F838" s="5">
        <v>43</v>
      </c>
      <c r="G838" s="50">
        <v>27399</v>
      </c>
      <c r="H838" s="5">
        <v>561227</v>
      </c>
      <c r="I838" s="50">
        <v>36125</v>
      </c>
      <c r="J838" s="5" t="s">
        <v>909</v>
      </c>
      <c r="M838"/>
    </row>
    <row r="839" spans="1:13" x14ac:dyDescent="0.25">
      <c r="A839" s="5" t="s">
        <v>408</v>
      </c>
      <c r="B839" s="5" t="s">
        <v>481</v>
      </c>
      <c r="C839" s="5" t="s">
        <v>161</v>
      </c>
      <c r="D839" s="5" t="s">
        <v>537</v>
      </c>
      <c r="E839" s="184">
        <f t="shared" ca="1" si="12"/>
        <v>19428</v>
      </c>
      <c r="F839" s="5">
        <v>41</v>
      </c>
      <c r="G839" s="50">
        <v>28106</v>
      </c>
      <c r="H839" s="5">
        <v>561491</v>
      </c>
      <c r="I839" s="50">
        <v>36139</v>
      </c>
      <c r="J839" s="5" t="s">
        <v>909</v>
      </c>
      <c r="M839"/>
    </row>
    <row r="840" spans="1:13" x14ac:dyDescent="0.25">
      <c r="A840" s="5" t="s">
        <v>413</v>
      </c>
      <c r="B840" s="5" t="s">
        <v>564</v>
      </c>
      <c r="C840" s="5" t="s">
        <v>596</v>
      </c>
      <c r="D840" s="5" t="s">
        <v>439</v>
      </c>
      <c r="E840" s="184">
        <f t="shared" ca="1" si="12"/>
        <v>25836</v>
      </c>
      <c r="F840" s="5">
        <v>42</v>
      </c>
      <c r="G840" s="50">
        <v>27738</v>
      </c>
      <c r="H840" s="5">
        <v>561646</v>
      </c>
      <c r="I840" s="50">
        <v>36083</v>
      </c>
      <c r="J840" s="5" t="s">
        <v>909</v>
      </c>
      <c r="M840"/>
    </row>
    <row r="841" spans="1:13" x14ac:dyDescent="0.25">
      <c r="A841" s="5" t="s">
        <v>408</v>
      </c>
      <c r="B841" s="5" t="s">
        <v>586</v>
      </c>
      <c r="C841" s="5" t="s">
        <v>713</v>
      </c>
      <c r="D841" s="5" t="s">
        <v>482</v>
      </c>
      <c r="E841" s="184">
        <f t="shared" ca="1" si="12"/>
        <v>28236</v>
      </c>
      <c r="F841" s="5">
        <v>42</v>
      </c>
      <c r="G841" s="50">
        <v>27853</v>
      </c>
      <c r="H841" s="5">
        <v>561565</v>
      </c>
      <c r="I841" s="50">
        <v>35820</v>
      </c>
      <c r="J841" s="5" t="s">
        <v>909</v>
      </c>
      <c r="M841"/>
    </row>
    <row r="842" spans="1:13" x14ac:dyDescent="0.25">
      <c r="A842" s="5" t="s">
        <v>413</v>
      </c>
      <c r="B842" s="5" t="s">
        <v>766</v>
      </c>
      <c r="C842" s="5" t="s">
        <v>563</v>
      </c>
      <c r="D842" s="5" t="s">
        <v>439</v>
      </c>
      <c r="E842" s="184">
        <f t="shared" ca="1" si="12"/>
        <v>21636</v>
      </c>
      <c r="F842" s="5">
        <v>39</v>
      </c>
      <c r="G842" s="50">
        <v>28896</v>
      </c>
      <c r="H842" s="5">
        <v>351472</v>
      </c>
      <c r="I842" s="50">
        <v>35935</v>
      </c>
      <c r="J842" s="5" t="s">
        <v>909</v>
      </c>
      <c r="M842"/>
    </row>
    <row r="843" spans="1:13" x14ac:dyDescent="0.25">
      <c r="A843" s="5" t="s">
        <v>408</v>
      </c>
      <c r="B843" s="5" t="s">
        <v>443</v>
      </c>
      <c r="C843" s="5" t="s">
        <v>161</v>
      </c>
      <c r="D843" s="5" t="s">
        <v>473</v>
      </c>
      <c r="E843" s="184">
        <f t="shared" ca="1" si="12"/>
        <v>18204</v>
      </c>
      <c r="F843" s="5">
        <v>53</v>
      </c>
      <c r="G843" s="50">
        <v>23721</v>
      </c>
      <c r="H843" s="5">
        <v>561496</v>
      </c>
      <c r="I843" s="50">
        <v>32899</v>
      </c>
      <c r="J843" s="5" t="s">
        <v>909</v>
      </c>
      <c r="M843"/>
    </row>
    <row r="844" spans="1:13" x14ac:dyDescent="0.25">
      <c r="A844" s="5" t="s">
        <v>408</v>
      </c>
      <c r="B844" s="5" t="s">
        <v>503</v>
      </c>
      <c r="C844" s="5" t="s">
        <v>155</v>
      </c>
      <c r="D844" s="5" t="s">
        <v>536</v>
      </c>
      <c r="E844" s="184">
        <f t="shared" ca="1" si="12"/>
        <v>27060</v>
      </c>
      <c r="F844" s="5">
        <v>41</v>
      </c>
      <c r="G844" s="50">
        <v>28262</v>
      </c>
      <c r="H844" s="5">
        <v>561498</v>
      </c>
      <c r="I844" s="50">
        <v>36253</v>
      </c>
      <c r="J844" s="5" t="s">
        <v>909</v>
      </c>
      <c r="M844"/>
    </row>
    <row r="845" spans="1:13" x14ac:dyDescent="0.25">
      <c r="A845" s="5" t="s">
        <v>413</v>
      </c>
      <c r="B845" s="5" t="s">
        <v>569</v>
      </c>
      <c r="C845" s="5" t="s">
        <v>523</v>
      </c>
      <c r="D845" s="5" t="s">
        <v>460</v>
      </c>
      <c r="E845" s="184">
        <f t="shared" ca="1" si="12"/>
        <v>24372</v>
      </c>
      <c r="F845" s="5">
        <v>40</v>
      </c>
      <c r="G845" s="50">
        <v>28721</v>
      </c>
      <c r="H845" s="5">
        <v>561635</v>
      </c>
      <c r="I845" s="50">
        <v>36207</v>
      </c>
      <c r="J845" s="5" t="s">
        <v>909</v>
      </c>
      <c r="M845"/>
    </row>
    <row r="846" spans="1:13" x14ac:dyDescent="0.25">
      <c r="A846" s="5" t="s">
        <v>413</v>
      </c>
      <c r="B846" s="5" t="s">
        <v>564</v>
      </c>
      <c r="C846" s="5" t="s">
        <v>489</v>
      </c>
      <c r="D846" s="5" t="s">
        <v>869</v>
      </c>
      <c r="E846" s="184">
        <f t="shared" ca="1" si="12"/>
        <v>19068</v>
      </c>
      <c r="F846" s="5">
        <v>51</v>
      </c>
      <c r="G846" s="50">
        <v>24534</v>
      </c>
      <c r="H846" s="5">
        <v>350025</v>
      </c>
      <c r="I846" s="50">
        <v>32961</v>
      </c>
      <c r="J846" s="5" t="s">
        <v>909</v>
      </c>
      <c r="M846"/>
    </row>
    <row r="847" spans="1:13" x14ac:dyDescent="0.25">
      <c r="A847" s="5" t="s">
        <v>408</v>
      </c>
      <c r="B847" s="5" t="s">
        <v>423</v>
      </c>
      <c r="C847" s="5" t="s">
        <v>912</v>
      </c>
      <c r="D847" s="5" t="s">
        <v>433</v>
      </c>
      <c r="E847" s="184">
        <f t="shared" ca="1" si="12"/>
        <v>28296</v>
      </c>
      <c r="F847" s="5">
        <v>48</v>
      </c>
      <c r="G847" s="50">
        <v>25784</v>
      </c>
      <c r="H847" s="5">
        <v>351351</v>
      </c>
      <c r="I847" s="50">
        <v>32968</v>
      </c>
      <c r="J847" s="5" t="s">
        <v>909</v>
      </c>
      <c r="M847"/>
    </row>
    <row r="848" spans="1:13" x14ac:dyDescent="0.25">
      <c r="A848" s="5" t="s">
        <v>408</v>
      </c>
      <c r="B848" s="5" t="s">
        <v>569</v>
      </c>
      <c r="C848" s="5" t="s">
        <v>161</v>
      </c>
      <c r="D848" s="5" t="s">
        <v>536</v>
      </c>
      <c r="E848" s="184">
        <f t="shared" ca="1" si="12"/>
        <v>31068</v>
      </c>
      <c r="F848" s="5">
        <v>40</v>
      </c>
      <c r="G848" s="50">
        <v>28405</v>
      </c>
      <c r="H848" s="5">
        <v>351487</v>
      </c>
      <c r="I848" s="50">
        <v>33027</v>
      </c>
      <c r="J848" s="5" t="s">
        <v>858</v>
      </c>
      <c r="M848"/>
    </row>
    <row r="849" spans="1:13" x14ac:dyDescent="0.25">
      <c r="A849" s="5" t="s">
        <v>413</v>
      </c>
      <c r="B849" s="5" t="s">
        <v>766</v>
      </c>
      <c r="C849" s="5" t="s">
        <v>515</v>
      </c>
      <c r="D849" s="5" t="s">
        <v>856</v>
      </c>
      <c r="E849" s="184">
        <f t="shared" ca="1" si="12"/>
        <v>23052</v>
      </c>
      <c r="F849" s="5">
        <v>47</v>
      </c>
      <c r="G849" s="50">
        <v>25848</v>
      </c>
      <c r="H849" s="5">
        <v>351352</v>
      </c>
      <c r="I849" s="50">
        <v>32958</v>
      </c>
      <c r="J849" s="5" t="s">
        <v>909</v>
      </c>
      <c r="M849"/>
    </row>
    <row r="850" spans="1:13" x14ac:dyDescent="0.25">
      <c r="A850" s="5" t="s">
        <v>413</v>
      </c>
      <c r="B850" s="5" t="s">
        <v>713</v>
      </c>
      <c r="C850" s="5" t="s">
        <v>438</v>
      </c>
      <c r="D850" s="5" t="s">
        <v>802</v>
      </c>
      <c r="E850" s="184">
        <f t="shared" ref="E850:E913" ca="1" si="13">RANDBETWEEN(1500,2600)*12</f>
        <v>20988</v>
      </c>
      <c r="F850" s="5">
        <v>53</v>
      </c>
      <c r="G850" s="50">
        <v>23721</v>
      </c>
      <c r="H850" s="5">
        <v>351353</v>
      </c>
      <c r="I850" s="50">
        <v>32899</v>
      </c>
      <c r="J850" s="5" t="s">
        <v>909</v>
      </c>
      <c r="M850"/>
    </row>
    <row r="851" spans="1:13" x14ac:dyDescent="0.25">
      <c r="A851" s="5" t="s">
        <v>408</v>
      </c>
      <c r="B851" s="5" t="s">
        <v>665</v>
      </c>
      <c r="C851" s="5" t="s">
        <v>542</v>
      </c>
      <c r="D851" s="5" t="s">
        <v>749</v>
      </c>
      <c r="E851" s="184">
        <f t="shared" ca="1" si="13"/>
        <v>24360</v>
      </c>
      <c r="F851" s="5">
        <v>42</v>
      </c>
      <c r="G851" s="50">
        <v>28007</v>
      </c>
      <c r="H851" s="5">
        <v>561521</v>
      </c>
      <c r="I851" s="50">
        <v>33153</v>
      </c>
      <c r="J851" s="5" t="s">
        <v>909</v>
      </c>
      <c r="M851"/>
    </row>
    <row r="852" spans="1:13" x14ac:dyDescent="0.25">
      <c r="A852" s="5" t="s">
        <v>408</v>
      </c>
      <c r="B852" s="5" t="s">
        <v>791</v>
      </c>
      <c r="C852" s="5" t="s">
        <v>913</v>
      </c>
      <c r="D852" s="5" t="s">
        <v>425</v>
      </c>
      <c r="E852" s="184">
        <f t="shared" ca="1" si="13"/>
        <v>24876</v>
      </c>
      <c r="F852" s="5">
        <v>40</v>
      </c>
      <c r="G852" s="50">
        <v>28661</v>
      </c>
      <c r="H852" s="5">
        <v>561520</v>
      </c>
      <c r="I852" s="50">
        <v>33215</v>
      </c>
      <c r="J852" s="5" t="s">
        <v>909</v>
      </c>
      <c r="M852"/>
    </row>
    <row r="853" spans="1:13" x14ac:dyDescent="0.25">
      <c r="A853" s="5" t="s">
        <v>408</v>
      </c>
      <c r="B853" s="5" t="s">
        <v>704</v>
      </c>
      <c r="C853" s="5" t="s">
        <v>679</v>
      </c>
      <c r="D853" s="5" t="s">
        <v>439</v>
      </c>
      <c r="E853" s="184">
        <f t="shared" ca="1" si="13"/>
        <v>24540</v>
      </c>
      <c r="F853" s="5">
        <v>49</v>
      </c>
      <c r="G853" s="50">
        <v>25425</v>
      </c>
      <c r="H853" s="5">
        <v>561581</v>
      </c>
      <c r="I853" s="50">
        <v>33187</v>
      </c>
      <c r="J853" s="5" t="s">
        <v>909</v>
      </c>
      <c r="M853"/>
    </row>
    <row r="854" spans="1:13" x14ac:dyDescent="0.25">
      <c r="A854" s="5" t="s">
        <v>408</v>
      </c>
      <c r="B854" s="5" t="s">
        <v>469</v>
      </c>
      <c r="C854" s="5" t="s">
        <v>191</v>
      </c>
      <c r="D854" s="5" t="s">
        <v>560</v>
      </c>
      <c r="E854" s="184">
        <f t="shared" ca="1" si="13"/>
        <v>24588</v>
      </c>
      <c r="F854" s="5">
        <v>41</v>
      </c>
      <c r="G854" s="50">
        <v>28274</v>
      </c>
      <c r="H854" s="5">
        <v>561529</v>
      </c>
      <c r="I854" s="50">
        <v>36750</v>
      </c>
      <c r="J854" s="5" t="s">
        <v>466</v>
      </c>
      <c r="M854"/>
    </row>
    <row r="855" spans="1:13" x14ac:dyDescent="0.25">
      <c r="A855" s="5" t="s">
        <v>408</v>
      </c>
      <c r="B855" s="5" t="s">
        <v>817</v>
      </c>
      <c r="C855" s="5" t="s">
        <v>191</v>
      </c>
      <c r="D855" s="5" t="s">
        <v>470</v>
      </c>
      <c r="E855" s="184">
        <f t="shared" ca="1" si="13"/>
        <v>19272</v>
      </c>
      <c r="F855" s="5">
        <v>40</v>
      </c>
      <c r="G855" s="50">
        <v>28693</v>
      </c>
      <c r="H855" s="5">
        <v>561527</v>
      </c>
      <c r="I855" s="50">
        <v>36675</v>
      </c>
      <c r="J855" s="5" t="s">
        <v>466</v>
      </c>
      <c r="M855"/>
    </row>
    <row r="856" spans="1:13" x14ac:dyDescent="0.25">
      <c r="A856" s="5" t="s">
        <v>413</v>
      </c>
      <c r="B856" s="5" t="s">
        <v>603</v>
      </c>
      <c r="C856" s="5" t="s">
        <v>914</v>
      </c>
      <c r="D856" s="5" t="s">
        <v>915</v>
      </c>
      <c r="E856" s="184">
        <f t="shared" ca="1" si="13"/>
        <v>25620</v>
      </c>
      <c r="F856" s="5">
        <v>44</v>
      </c>
      <c r="G856" s="50">
        <v>27279</v>
      </c>
      <c r="H856" s="5">
        <v>561533</v>
      </c>
      <c r="I856" s="50">
        <v>36953</v>
      </c>
      <c r="J856" s="5" t="s">
        <v>466</v>
      </c>
      <c r="M856"/>
    </row>
    <row r="857" spans="1:13" x14ac:dyDescent="0.25">
      <c r="A857" s="5" t="s">
        <v>408</v>
      </c>
      <c r="B857" s="5" t="s">
        <v>784</v>
      </c>
      <c r="C857" s="5" t="s">
        <v>169</v>
      </c>
      <c r="D857" s="5" t="s">
        <v>473</v>
      </c>
      <c r="E857" s="184">
        <f t="shared" ca="1" si="13"/>
        <v>20832</v>
      </c>
      <c r="F857" s="5">
        <v>41</v>
      </c>
      <c r="G857" s="50">
        <v>28390</v>
      </c>
      <c r="H857" s="5">
        <v>561536</v>
      </c>
      <c r="I857" s="50">
        <v>36868</v>
      </c>
      <c r="J857" s="5" t="s">
        <v>466</v>
      </c>
      <c r="M857"/>
    </row>
    <row r="858" spans="1:13" x14ac:dyDescent="0.25">
      <c r="A858" s="5" t="s">
        <v>408</v>
      </c>
      <c r="B858" s="5" t="s">
        <v>426</v>
      </c>
      <c r="C858" s="5" t="s">
        <v>916</v>
      </c>
      <c r="D858" s="5" t="s">
        <v>658</v>
      </c>
      <c r="E858" s="184">
        <f t="shared" ca="1" si="13"/>
        <v>24996</v>
      </c>
      <c r="F858" s="5">
        <v>40</v>
      </c>
      <c r="G858" s="50">
        <v>28601</v>
      </c>
      <c r="H858" s="5">
        <v>568890</v>
      </c>
      <c r="I858" s="50">
        <v>36791</v>
      </c>
      <c r="J858" s="5" t="s">
        <v>466</v>
      </c>
      <c r="M858"/>
    </row>
    <row r="859" spans="1:13" x14ac:dyDescent="0.25">
      <c r="A859" s="5" t="s">
        <v>408</v>
      </c>
      <c r="B859" s="5" t="s">
        <v>559</v>
      </c>
      <c r="C859" s="5" t="s">
        <v>863</v>
      </c>
      <c r="D859" s="5" t="s">
        <v>445</v>
      </c>
      <c r="E859" s="184">
        <f t="shared" ca="1" si="13"/>
        <v>27384</v>
      </c>
      <c r="F859" s="5">
        <v>46</v>
      </c>
      <c r="G859" s="50">
        <v>26366</v>
      </c>
      <c r="H859" s="5">
        <v>351357</v>
      </c>
      <c r="I859" s="50">
        <v>36566</v>
      </c>
      <c r="J859" s="5" t="s">
        <v>909</v>
      </c>
      <c r="M859"/>
    </row>
    <row r="860" spans="1:13" x14ac:dyDescent="0.25">
      <c r="A860" s="5" t="s">
        <v>408</v>
      </c>
      <c r="B860" s="5" t="s">
        <v>474</v>
      </c>
      <c r="C860" s="5" t="s">
        <v>465</v>
      </c>
      <c r="D860" s="5" t="s">
        <v>445</v>
      </c>
      <c r="E860" s="184">
        <f t="shared" ca="1" si="13"/>
        <v>22008</v>
      </c>
      <c r="F860" s="5">
        <v>53</v>
      </c>
      <c r="G860" s="50">
        <v>23910</v>
      </c>
      <c r="H860" s="5">
        <v>351359</v>
      </c>
      <c r="I860" s="50">
        <v>33028</v>
      </c>
      <c r="J860" s="5" t="s">
        <v>909</v>
      </c>
      <c r="M860"/>
    </row>
    <row r="861" spans="1:13" x14ac:dyDescent="0.25">
      <c r="A861" s="5" t="s">
        <v>408</v>
      </c>
      <c r="B861" s="5" t="s">
        <v>467</v>
      </c>
      <c r="C861" s="5" t="s">
        <v>870</v>
      </c>
      <c r="D861" s="5" t="s">
        <v>416</v>
      </c>
      <c r="E861" s="184">
        <f t="shared" ca="1" si="13"/>
        <v>27372</v>
      </c>
      <c r="F861" s="5">
        <v>43</v>
      </c>
      <c r="G861" s="50">
        <v>27549</v>
      </c>
      <c r="H861" s="5">
        <v>568602</v>
      </c>
      <c r="I861" s="50">
        <v>36663</v>
      </c>
      <c r="J861" s="5" t="s">
        <v>909</v>
      </c>
      <c r="M861"/>
    </row>
    <row r="862" spans="1:13" x14ac:dyDescent="0.25">
      <c r="A862" s="5" t="s">
        <v>454</v>
      </c>
      <c r="B862" s="5" t="s">
        <v>500</v>
      </c>
      <c r="C862" s="5" t="s">
        <v>523</v>
      </c>
      <c r="D862" s="5" t="s">
        <v>416</v>
      </c>
      <c r="E862" s="184">
        <f t="shared" ca="1" si="13"/>
        <v>24840</v>
      </c>
      <c r="F862" s="5">
        <v>44</v>
      </c>
      <c r="G862" s="50">
        <v>27200</v>
      </c>
      <c r="H862" s="5">
        <v>561331</v>
      </c>
      <c r="I862" s="50">
        <v>36680</v>
      </c>
      <c r="J862" s="5" t="s">
        <v>909</v>
      </c>
      <c r="M862"/>
    </row>
    <row r="863" spans="1:13" x14ac:dyDescent="0.25">
      <c r="A863" s="5" t="s">
        <v>408</v>
      </c>
      <c r="B863" s="5" t="s">
        <v>730</v>
      </c>
      <c r="C863" s="5" t="s">
        <v>735</v>
      </c>
      <c r="D863" s="5" t="s">
        <v>917</v>
      </c>
      <c r="E863" s="184">
        <f t="shared" ca="1" si="13"/>
        <v>21480</v>
      </c>
      <c r="F863" s="5">
        <v>52</v>
      </c>
      <c r="G863" s="50">
        <v>24037</v>
      </c>
      <c r="H863" s="5">
        <v>561590</v>
      </c>
      <c r="I863" s="50">
        <v>33363</v>
      </c>
      <c r="J863" s="5" t="s">
        <v>421</v>
      </c>
      <c r="M863"/>
    </row>
    <row r="864" spans="1:13" x14ac:dyDescent="0.25">
      <c r="A864" s="5" t="s">
        <v>408</v>
      </c>
      <c r="B864" s="5" t="s">
        <v>572</v>
      </c>
      <c r="C864" s="5" t="s">
        <v>161</v>
      </c>
      <c r="D864" s="5" t="s">
        <v>502</v>
      </c>
      <c r="E864" s="184">
        <f t="shared" ca="1" si="13"/>
        <v>21360</v>
      </c>
      <c r="F864" s="5">
        <v>40</v>
      </c>
      <c r="G864" s="50">
        <v>28630</v>
      </c>
      <c r="H864" s="5">
        <v>561556</v>
      </c>
      <c r="I864" s="50">
        <v>37235</v>
      </c>
      <c r="J864" s="5" t="s">
        <v>918</v>
      </c>
      <c r="M864"/>
    </row>
    <row r="865" spans="1:13" x14ac:dyDescent="0.25">
      <c r="A865" s="5" t="s">
        <v>413</v>
      </c>
      <c r="B865" s="5" t="s">
        <v>610</v>
      </c>
      <c r="C865" s="5" t="s">
        <v>844</v>
      </c>
      <c r="D865" s="5" t="s">
        <v>726</v>
      </c>
      <c r="E865" s="184">
        <f t="shared" ca="1" si="13"/>
        <v>24900</v>
      </c>
      <c r="F865" s="5">
        <v>42</v>
      </c>
      <c r="G865" s="50">
        <v>27883</v>
      </c>
      <c r="H865" s="5">
        <v>561589</v>
      </c>
      <c r="I865" s="50">
        <v>36899</v>
      </c>
      <c r="J865" s="5" t="s">
        <v>466</v>
      </c>
      <c r="M865"/>
    </row>
    <row r="866" spans="1:13" x14ac:dyDescent="0.25">
      <c r="A866" s="5" t="s">
        <v>454</v>
      </c>
      <c r="B866" s="5" t="s">
        <v>157</v>
      </c>
      <c r="C866" s="5" t="s">
        <v>167</v>
      </c>
      <c r="D866" s="5" t="s">
        <v>919</v>
      </c>
      <c r="E866" s="184">
        <f t="shared" ca="1" si="13"/>
        <v>25428</v>
      </c>
      <c r="F866" s="5">
        <v>42</v>
      </c>
      <c r="G866" s="50">
        <v>27798</v>
      </c>
      <c r="H866" s="5">
        <v>561543</v>
      </c>
      <c r="I866" s="50">
        <v>37033</v>
      </c>
      <c r="J866" s="5" t="s">
        <v>900</v>
      </c>
      <c r="M866"/>
    </row>
    <row r="867" spans="1:13" x14ac:dyDescent="0.25">
      <c r="A867" s="5" t="s">
        <v>413</v>
      </c>
      <c r="B867" s="5" t="s">
        <v>784</v>
      </c>
      <c r="C867" s="5" t="s">
        <v>539</v>
      </c>
      <c r="D867" s="5" t="s">
        <v>457</v>
      </c>
      <c r="E867" s="184">
        <f t="shared" ca="1" si="13"/>
        <v>25764</v>
      </c>
      <c r="F867" s="5">
        <v>43</v>
      </c>
      <c r="G867" s="50">
        <v>27647</v>
      </c>
      <c r="H867" s="5">
        <v>561549</v>
      </c>
      <c r="I867" s="50">
        <v>37054</v>
      </c>
      <c r="J867" s="5" t="s">
        <v>466</v>
      </c>
      <c r="M867"/>
    </row>
    <row r="868" spans="1:13" x14ac:dyDescent="0.25">
      <c r="A868" s="5" t="s">
        <v>408</v>
      </c>
      <c r="B868" s="5" t="s">
        <v>579</v>
      </c>
      <c r="C868" s="5" t="s">
        <v>822</v>
      </c>
      <c r="D868" s="5" t="s">
        <v>920</v>
      </c>
      <c r="E868" s="184">
        <f t="shared" ca="1" si="13"/>
        <v>20256</v>
      </c>
      <c r="F868" s="5">
        <v>53</v>
      </c>
      <c r="G868" s="50">
        <v>23966</v>
      </c>
      <c r="H868" s="5">
        <v>351363</v>
      </c>
      <c r="I868" s="50">
        <v>37014</v>
      </c>
      <c r="J868" s="5" t="s">
        <v>858</v>
      </c>
      <c r="M868"/>
    </row>
    <row r="869" spans="1:13" x14ac:dyDescent="0.25">
      <c r="A869" s="5" t="s">
        <v>413</v>
      </c>
      <c r="B869" s="5" t="s">
        <v>631</v>
      </c>
      <c r="C869" s="5" t="s">
        <v>480</v>
      </c>
      <c r="D869" s="5" t="s">
        <v>749</v>
      </c>
      <c r="E869" s="184">
        <f t="shared" ca="1" si="13"/>
        <v>22332</v>
      </c>
      <c r="F869" s="5">
        <v>41</v>
      </c>
      <c r="G869" s="50">
        <v>28044</v>
      </c>
      <c r="H869" s="5">
        <v>568944</v>
      </c>
      <c r="I869" s="50">
        <v>37250</v>
      </c>
      <c r="J869" s="5" t="s">
        <v>412</v>
      </c>
      <c r="M869"/>
    </row>
    <row r="870" spans="1:13" x14ac:dyDescent="0.25">
      <c r="A870" s="5" t="s">
        <v>408</v>
      </c>
      <c r="B870" s="5" t="s">
        <v>610</v>
      </c>
      <c r="C870" s="5" t="s">
        <v>713</v>
      </c>
      <c r="D870" s="5" t="s">
        <v>425</v>
      </c>
      <c r="E870" s="184">
        <f t="shared" ca="1" si="13"/>
        <v>28884</v>
      </c>
      <c r="F870" s="5">
        <v>40</v>
      </c>
      <c r="G870" s="50">
        <v>28600</v>
      </c>
      <c r="H870" s="5">
        <v>561558</v>
      </c>
      <c r="I870" s="50">
        <v>37084</v>
      </c>
      <c r="J870" s="5" t="s">
        <v>412</v>
      </c>
      <c r="M870"/>
    </row>
    <row r="871" spans="1:13" x14ac:dyDescent="0.25">
      <c r="A871" s="5" t="s">
        <v>408</v>
      </c>
      <c r="B871" s="5" t="s">
        <v>455</v>
      </c>
      <c r="C871" s="5" t="s">
        <v>921</v>
      </c>
      <c r="D871" s="5" t="s">
        <v>619</v>
      </c>
      <c r="E871" s="184">
        <f t="shared" ca="1" si="13"/>
        <v>29736</v>
      </c>
      <c r="F871" s="5">
        <v>44</v>
      </c>
      <c r="G871" s="50">
        <v>27279</v>
      </c>
      <c r="H871" s="5">
        <v>561560</v>
      </c>
      <c r="I871" s="50">
        <v>36953</v>
      </c>
      <c r="J871" s="5" t="s">
        <v>412</v>
      </c>
      <c r="M871"/>
    </row>
    <row r="872" spans="1:13" x14ac:dyDescent="0.25">
      <c r="A872" s="5" t="s">
        <v>413</v>
      </c>
      <c r="B872" s="5" t="s">
        <v>645</v>
      </c>
      <c r="C872" s="5" t="s">
        <v>922</v>
      </c>
      <c r="D872" s="5" t="s">
        <v>460</v>
      </c>
      <c r="E872" s="184">
        <f t="shared" ca="1" si="13"/>
        <v>20496</v>
      </c>
      <c r="F872" s="5">
        <v>39</v>
      </c>
      <c r="G872" s="50">
        <v>28782</v>
      </c>
      <c r="H872" s="5">
        <v>561564</v>
      </c>
      <c r="I872" s="50">
        <v>37175</v>
      </c>
      <c r="J872" s="5" t="s">
        <v>412</v>
      </c>
      <c r="M872"/>
    </row>
    <row r="873" spans="1:13" x14ac:dyDescent="0.25">
      <c r="A873" s="5" t="s">
        <v>454</v>
      </c>
      <c r="B873" s="5" t="s">
        <v>546</v>
      </c>
      <c r="C873" s="5" t="s">
        <v>801</v>
      </c>
      <c r="D873" s="5" t="s">
        <v>778</v>
      </c>
      <c r="E873" s="184">
        <f t="shared" ca="1" si="13"/>
        <v>21612</v>
      </c>
      <c r="F873" s="5">
        <v>37</v>
      </c>
      <c r="G873" s="50">
        <v>29643</v>
      </c>
      <c r="H873" s="5">
        <v>561563</v>
      </c>
      <c r="I873" s="50">
        <v>37089</v>
      </c>
      <c r="J873" s="5" t="s">
        <v>412</v>
      </c>
      <c r="M873"/>
    </row>
    <row r="874" spans="1:13" x14ac:dyDescent="0.25">
      <c r="A874" s="5" t="s">
        <v>454</v>
      </c>
      <c r="B874" s="5" t="s">
        <v>623</v>
      </c>
      <c r="C874" s="5" t="s">
        <v>790</v>
      </c>
      <c r="D874" s="5" t="s">
        <v>741</v>
      </c>
      <c r="E874" s="184">
        <f t="shared" ca="1" si="13"/>
        <v>24264</v>
      </c>
      <c r="F874" s="5">
        <v>39</v>
      </c>
      <c r="G874" s="50">
        <v>28950</v>
      </c>
      <c r="H874" s="5">
        <v>561567</v>
      </c>
      <c r="I874" s="50">
        <v>37156</v>
      </c>
      <c r="J874" s="5" t="s">
        <v>858</v>
      </c>
      <c r="M874"/>
    </row>
    <row r="875" spans="1:13" x14ac:dyDescent="0.25">
      <c r="A875" s="5" t="s">
        <v>408</v>
      </c>
      <c r="B875" s="5" t="s">
        <v>564</v>
      </c>
      <c r="C875" s="5" t="s">
        <v>838</v>
      </c>
      <c r="D875" s="5" t="s">
        <v>445</v>
      </c>
      <c r="E875" s="184">
        <f t="shared" ca="1" si="13"/>
        <v>26136</v>
      </c>
      <c r="F875" s="5">
        <v>41</v>
      </c>
      <c r="G875" s="50">
        <v>28323</v>
      </c>
      <c r="H875" s="5">
        <v>561572</v>
      </c>
      <c r="I875" s="50">
        <v>36984</v>
      </c>
      <c r="J875" s="5" t="s">
        <v>858</v>
      </c>
      <c r="M875"/>
    </row>
    <row r="876" spans="1:13" x14ac:dyDescent="0.25">
      <c r="A876" s="5" t="s">
        <v>413</v>
      </c>
      <c r="B876" s="5" t="s">
        <v>426</v>
      </c>
      <c r="C876" s="5" t="s">
        <v>819</v>
      </c>
      <c r="D876" s="5" t="s">
        <v>439</v>
      </c>
      <c r="E876" s="184">
        <f t="shared" ca="1" si="13"/>
        <v>18240</v>
      </c>
      <c r="F876" s="5">
        <v>51</v>
      </c>
      <c r="G876" s="50">
        <v>24399</v>
      </c>
      <c r="H876" s="5">
        <v>561499</v>
      </c>
      <c r="I876" s="50">
        <v>33964</v>
      </c>
      <c r="J876" s="5" t="s">
        <v>412</v>
      </c>
      <c r="M876"/>
    </row>
    <row r="877" spans="1:13" x14ac:dyDescent="0.25">
      <c r="A877" s="5" t="s">
        <v>413</v>
      </c>
      <c r="B877" s="5" t="s">
        <v>409</v>
      </c>
      <c r="C877" s="5" t="s">
        <v>91</v>
      </c>
      <c r="D877" s="5" t="s">
        <v>439</v>
      </c>
      <c r="E877" s="184">
        <f t="shared" ca="1" si="13"/>
        <v>28404</v>
      </c>
      <c r="F877" s="5">
        <v>40</v>
      </c>
      <c r="G877" s="50">
        <v>28632</v>
      </c>
      <c r="H877" s="5">
        <v>561576</v>
      </c>
      <c r="I877" s="50">
        <v>37206</v>
      </c>
      <c r="J877" s="5" t="s">
        <v>909</v>
      </c>
      <c r="M877"/>
    </row>
    <row r="878" spans="1:13" x14ac:dyDescent="0.25">
      <c r="A878" s="5" t="s">
        <v>408</v>
      </c>
      <c r="B878" s="5" t="s">
        <v>455</v>
      </c>
      <c r="C878" s="5" t="s">
        <v>923</v>
      </c>
      <c r="D878" s="5" t="s">
        <v>460</v>
      </c>
      <c r="E878" s="184">
        <f t="shared" ca="1" si="13"/>
        <v>21948</v>
      </c>
      <c r="F878" s="5">
        <v>40</v>
      </c>
      <c r="G878" s="50">
        <v>28681</v>
      </c>
      <c r="H878" s="5">
        <v>561574</v>
      </c>
      <c r="I878" s="50">
        <v>37221</v>
      </c>
      <c r="J878" s="5" t="s">
        <v>924</v>
      </c>
      <c r="M878"/>
    </row>
    <row r="879" spans="1:13" x14ac:dyDescent="0.25">
      <c r="A879" s="5" t="s">
        <v>408</v>
      </c>
      <c r="B879" s="5" t="s">
        <v>564</v>
      </c>
      <c r="C879" s="5" t="s">
        <v>92</v>
      </c>
      <c r="D879" s="5" t="s">
        <v>925</v>
      </c>
      <c r="E879" s="184">
        <f t="shared" ca="1" si="13"/>
        <v>24684</v>
      </c>
      <c r="F879" s="5">
        <v>49</v>
      </c>
      <c r="G879" s="50">
        <v>25180</v>
      </c>
      <c r="H879" s="5">
        <v>561578</v>
      </c>
      <c r="I879" s="50">
        <v>33692</v>
      </c>
      <c r="J879" s="5" t="s">
        <v>926</v>
      </c>
      <c r="M879"/>
    </row>
    <row r="880" spans="1:13" x14ac:dyDescent="0.25">
      <c r="A880" s="5" t="s">
        <v>408</v>
      </c>
      <c r="B880" s="5" t="s">
        <v>418</v>
      </c>
      <c r="C880" s="5" t="s">
        <v>927</v>
      </c>
      <c r="D880" s="5" t="s">
        <v>473</v>
      </c>
      <c r="E880" s="184">
        <f t="shared" ca="1" si="13"/>
        <v>28548</v>
      </c>
      <c r="F880" s="5">
        <v>41</v>
      </c>
      <c r="G880" s="50">
        <v>28231</v>
      </c>
      <c r="H880" s="5">
        <v>561595</v>
      </c>
      <c r="I880" s="50">
        <v>37475</v>
      </c>
      <c r="J880" s="5" t="s">
        <v>858</v>
      </c>
      <c r="M880"/>
    </row>
    <row r="881" spans="1:13" x14ac:dyDescent="0.25">
      <c r="A881" s="5" t="s">
        <v>413</v>
      </c>
      <c r="B881" s="5" t="s">
        <v>467</v>
      </c>
      <c r="C881" s="5" t="s">
        <v>523</v>
      </c>
      <c r="D881" s="5" t="s">
        <v>622</v>
      </c>
      <c r="E881" s="184">
        <f t="shared" ca="1" si="13"/>
        <v>27168</v>
      </c>
      <c r="F881" s="5">
        <v>40</v>
      </c>
      <c r="G881" s="50">
        <v>28526</v>
      </c>
      <c r="H881" s="5">
        <v>561594</v>
      </c>
      <c r="I881" s="50">
        <v>37511</v>
      </c>
      <c r="J881" s="5" t="s">
        <v>858</v>
      </c>
      <c r="M881"/>
    </row>
    <row r="882" spans="1:13" x14ac:dyDescent="0.25">
      <c r="A882" s="5" t="s">
        <v>413</v>
      </c>
      <c r="B882" s="5" t="s">
        <v>495</v>
      </c>
      <c r="C882" s="5" t="s">
        <v>848</v>
      </c>
      <c r="D882" s="5" t="s">
        <v>473</v>
      </c>
      <c r="E882" s="184">
        <f t="shared" ca="1" si="13"/>
        <v>24288</v>
      </c>
      <c r="F882" s="5">
        <v>40</v>
      </c>
      <c r="G882" s="50">
        <v>28495</v>
      </c>
      <c r="H882" s="5">
        <v>561545</v>
      </c>
      <c r="I882" s="50">
        <v>37440</v>
      </c>
      <c r="J882" s="5" t="s">
        <v>858</v>
      </c>
      <c r="M882"/>
    </row>
    <row r="883" spans="1:13" x14ac:dyDescent="0.25">
      <c r="A883" s="5" t="s">
        <v>454</v>
      </c>
      <c r="B883" s="5" t="s">
        <v>667</v>
      </c>
      <c r="C883" s="5" t="s">
        <v>928</v>
      </c>
      <c r="D883" s="5" t="s">
        <v>460</v>
      </c>
      <c r="E883" s="184">
        <f t="shared" ca="1" si="13"/>
        <v>30468</v>
      </c>
      <c r="F883" s="5">
        <v>42</v>
      </c>
      <c r="G883" s="50">
        <v>27976</v>
      </c>
      <c r="H883" s="5">
        <v>561577</v>
      </c>
      <c r="I883" s="50">
        <v>37336</v>
      </c>
      <c r="J883" s="5" t="s">
        <v>858</v>
      </c>
      <c r="M883"/>
    </row>
    <row r="884" spans="1:13" x14ac:dyDescent="0.25">
      <c r="A884" s="5" t="s">
        <v>408</v>
      </c>
      <c r="B884" s="5" t="s">
        <v>635</v>
      </c>
      <c r="C884" s="5" t="s">
        <v>929</v>
      </c>
      <c r="D884" s="5" t="s">
        <v>425</v>
      </c>
      <c r="E884" s="184">
        <f t="shared" ca="1" si="13"/>
        <v>28200</v>
      </c>
      <c r="F884" s="5">
        <v>41</v>
      </c>
      <c r="G884" s="50">
        <v>28133</v>
      </c>
      <c r="H884" s="5">
        <v>568748</v>
      </c>
      <c r="I884" s="50">
        <v>37551</v>
      </c>
      <c r="J884" s="5" t="s">
        <v>858</v>
      </c>
      <c r="M884"/>
    </row>
    <row r="885" spans="1:13" x14ac:dyDescent="0.25">
      <c r="A885" s="5" t="s">
        <v>454</v>
      </c>
      <c r="B885" s="5" t="s">
        <v>625</v>
      </c>
      <c r="C885" s="5" t="s">
        <v>930</v>
      </c>
      <c r="D885" s="5" t="s">
        <v>741</v>
      </c>
      <c r="E885" s="184">
        <f t="shared" ca="1" si="13"/>
        <v>19608</v>
      </c>
      <c r="F885" s="5">
        <v>37</v>
      </c>
      <c r="G885" s="50">
        <v>29817</v>
      </c>
      <c r="H885" s="5">
        <v>561619</v>
      </c>
      <c r="I885" s="50">
        <v>37366</v>
      </c>
      <c r="J885" s="5" t="s">
        <v>858</v>
      </c>
      <c r="M885"/>
    </row>
    <row r="886" spans="1:13" x14ac:dyDescent="0.25">
      <c r="A886" s="5" t="s">
        <v>413</v>
      </c>
      <c r="B886" s="5" t="s">
        <v>431</v>
      </c>
      <c r="C886" s="5" t="s">
        <v>751</v>
      </c>
      <c r="D886" s="5" t="s">
        <v>473</v>
      </c>
      <c r="E886" s="184">
        <f t="shared" ca="1" si="13"/>
        <v>22404</v>
      </c>
      <c r="F886" s="5">
        <v>37</v>
      </c>
      <c r="G886" s="50">
        <v>29650</v>
      </c>
      <c r="H886" s="5">
        <v>566456</v>
      </c>
      <c r="I886" s="50">
        <v>37354</v>
      </c>
      <c r="J886" s="5" t="s">
        <v>858</v>
      </c>
      <c r="M886"/>
    </row>
    <row r="887" spans="1:13" x14ac:dyDescent="0.25">
      <c r="A887" s="5" t="s">
        <v>413</v>
      </c>
      <c r="B887" s="5" t="s">
        <v>550</v>
      </c>
      <c r="C887" s="5" t="s">
        <v>88</v>
      </c>
      <c r="D887" s="5" t="s">
        <v>460</v>
      </c>
      <c r="E887" s="184">
        <f t="shared" ca="1" si="13"/>
        <v>24384</v>
      </c>
      <c r="F887" s="5">
        <v>39</v>
      </c>
      <c r="G887" s="50">
        <v>28804</v>
      </c>
      <c r="H887" s="5">
        <v>566077</v>
      </c>
      <c r="I887" s="50">
        <v>37379</v>
      </c>
      <c r="J887" s="5" t="s">
        <v>858</v>
      </c>
      <c r="M887"/>
    </row>
    <row r="888" spans="1:13" x14ac:dyDescent="0.25">
      <c r="A888" s="5" t="s">
        <v>408</v>
      </c>
      <c r="B888" s="5" t="s">
        <v>648</v>
      </c>
      <c r="C888" s="5" t="s">
        <v>443</v>
      </c>
      <c r="D888" s="5" t="s">
        <v>460</v>
      </c>
      <c r="E888" s="184">
        <f t="shared" ca="1" si="13"/>
        <v>22920</v>
      </c>
      <c r="F888" s="5">
        <v>34</v>
      </c>
      <c r="G888" s="50">
        <v>30853</v>
      </c>
      <c r="H888" s="5">
        <v>566566</v>
      </c>
      <c r="I888" s="50">
        <v>37503</v>
      </c>
      <c r="J888" s="5" t="s">
        <v>858</v>
      </c>
      <c r="M888"/>
    </row>
    <row r="889" spans="1:13" x14ac:dyDescent="0.25">
      <c r="A889" s="5" t="s">
        <v>454</v>
      </c>
      <c r="B889" s="5" t="s">
        <v>426</v>
      </c>
      <c r="C889" s="5" t="s">
        <v>931</v>
      </c>
      <c r="D889" s="5" t="s">
        <v>932</v>
      </c>
      <c r="E889" s="184">
        <f t="shared" ca="1" si="13"/>
        <v>23808</v>
      </c>
      <c r="F889" s="5">
        <v>39</v>
      </c>
      <c r="G889" s="50">
        <v>28819</v>
      </c>
      <c r="H889" s="5">
        <v>566422</v>
      </c>
      <c r="I889" s="50">
        <v>37396</v>
      </c>
      <c r="J889" s="5" t="s">
        <v>858</v>
      </c>
      <c r="M889"/>
    </row>
    <row r="890" spans="1:13" x14ac:dyDescent="0.25">
      <c r="A890" s="5" t="s">
        <v>408</v>
      </c>
      <c r="B890" s="5" t="s">
        <v>509</v>
      </c>
      <c r="C890" s="5" t="s">
        <v>490</v>
      </c>
      <c r="D890" s="5" t="s">
        <v>439</v>
      </c>
      <c r="E890" s="184">
        <f t="shared" ca="1" si="13"/>
        <v>20736</v>
      </c>
      <c r="F890" s="5">
        <v>41</v>
      </c>
      <c r="G890" s="50">
        <v>28200</v>
      </c>
      <c r="H890" s="5">
        <v>561635</v>
      </c>
      <c r="I890" s="50">
        <v>37509</v>
      </c>
      <c r="J890" s="5" t="s">
        <v>858</v>
      </c>
      <c r="M890"/>
    </row>
    <row r="891" spans="1:13" x14ac:dyDescent="0.25">
      <c r="A891" s="5" t="s">
        <v>413</v>
      </c>
      <c r="B891" s="5" t="s">
        <v>534</v>
      </c>
      <c r="C891" s="5" t="s">
        <v>640</v>
      </c>
      <c r="D891" s="5" t="s">
        <v>933</v>
      </c>
      <c r="E891" s="184">
        <f t="shared" ca="1" si="13"/>
        <v>26064</v>
      </c>
      <c r="F891" s="5">
        <v>41</v>
      </c>
      <c r="G891" s="50">
        <v>28177</v>
      </c>
      <c r="H891" s="5">
        <v>561631</v>
      </c>
      <c r="I891" s="50">
        <v>37261</v>
      </c>
      <c r="J891" s="5" t="s">
        <v>858</v>
      </c>
      <c r="M891"/>
    </row>
    <row r="892" spans="1:13" x14ac:dyDescent="0.25">
      <c r="A892" s="5" t="s">
        <v>408</v>
      </c>
      <c r="B892" s="5" t="s">
        <v>629</v>
      </c>
      <c r="C892" s="5" t="s">
        <v>679</v>
      </c>
      <c r="D892" s="5" t="s">
        <v>460</v>
      </c>
      <c r="E892" s="184">
        <f t="shared" ca="1" si="13"/>
        <v>27624</v>
      </c>
      <c r="F892" s="5">
        <v>39</v>
      </c>
      <c r="G892" s="50">
        <v>28834</v>
      </c>
      <c r="H892" s="5">
        <v>561639</v>
      </c>
      <c r="I892" s="50">
        <v>37388</v>
      </c>
      <c r="J892" s="5" t="s">
        <v>858</v>
      </c>
      <c r="M892"/>
    </row>
    <row r="893" spans="1:13" x14ac:dyDescent="0.25">
      <c r="A893" s="5" t="s">
        <v>408</v>
      </c>
      <c r="B893" s="5" t="s">
        <v>561</v>
      </c>
      <c r="C893" s="5" t="s">
        <v>934</v>
      </c>
      <c r="D893" s="5" t="s">
        <v>473</v>
      </c>
      <c r="E893" s="184">
        <f t="shared" ca="1" si="13"/>
        <v>27048</v>
      </c>
      <c r="F893" s="5">
        <v>37</v>
      </c>
      <c r="G893" s="50">
        <v>29551</v>
      </c>
      <c r="H893" s="5">
        <v>350161</v>
      </c>
      <c r="I893" s="50">
        <v>37318</v>
      </c>
      <c r="J893" s="5" t="s">
        <v>858</v>
      </c>
      <c r="M893"/>
    </row>
    <row r="894" spans="1:13" x14ac:dyDescent="0.25">
      <c r="A894" s="5" t="s">
        <v>408</v>
      </c>
      <c r="B894" s="5" t="s">
        <v>631</v>
      </c>
      <c r="C894" s="5" t="s">
        <v>776</v>
      </c>
      <c r="D894" s="5" t="s">
        <v>473</v>
      </c>
      <c r="E894" s="184">
        <f t="shared" ca="1" si="13"/>
        <v>18324</v>
      </c>
      <c r="F894" s="5">
        <v>40</v>
      </c>
      <c r="G894" s="50">
        <v>28575</v>
      </c>
      <c r="H894" s="5">
        <v>561643</v>
      </c>
      <c r="I894" s="50">
        <v>37586</v>
      </c>
      <c r="J894" s="5" t="s">
        <v>858</v>
      </c>
      <c r="M894"/>
    </row>
    <row r="895" spans="1:13" x14ac:dyDescent="0.25">
      <c r="A895" s="5" t="s">
        <v>408</v>
      </c>
      <c r="B895" s="5" t="s">
        <v>497</v>
      </c>
      <c r="C895" s="5" t="s">
        <v>935</v>
      </c>
      <c r="D895" s="5" t="s">
        <v>936</v>
      </c>
      <c r="E895" s="184">
        <f t="shared" ca="1" si="13"/>
        <v>24540</v>
      </c>
      <c r="F895" s="5">
        <v>39</v>
      </c>
      <c r="G895" s="50">
        <v>28980</v>
      </c>
      <c r="H895" s="5">
        <v>561592</v>
      </c>
      <c r="I895" s="50">
        <v>37600</v>
      </c>
      <c r="J895" s="5" t="s">
        <v>858</v>
      </c>
      <c r="M895"/>
    </row>
    <row r="896" spans="1:13" x14ac:dyDescent="0.25">
      <c r="A896" s="5" t="s">
        <v>413</v>
      </c>
      <c r="B896" s="5" t="s">
        <v>559</v>
      </c>
      <c r="C896" s="5" t="s">
        <v>937</v>
      </c>
      <c r="D896" s="5" t="s">
        <v>473</v>
      </c>
      <c r="E896" s="184">
        <f t="shared" ca="1" si="13"/>
        <v>24168</v>
      </c>
      <c r="F896" s="5">
        <v>37</v>
      </c>
      <c r="G896" s="50">
        <v>29839</v>
      </c>
      <c r="H896" s="5">
        <v>561610</v>
      </c>
      <c r="I896" s="50">
        <v>37544</v>
      </c>
      <c r="J896" s="5" t="s">
        <v>858</v>
      </c>
      <c r="M896"/>
    </row>
    <row r="897" spans="1:13" x14ac:dyDescent="0.25">
      <c r="A897" s="5" t="s">
        <v>454</v>
      </c>
      <c r="B897" s="5" t="s">
        <v>443</v>
      </c>
      <c r="C897" s="5" t="s">
        <v>884</v>
      </c>
      <c r="D897" s="5" t="s">
        <v>482</v>
      </c>
      <c r="E897" s="184">
        <f t="shared" ca="1" si="13"/>
        <v>24528</v>
      </c>
      <c r="F897" s="5">
        <v>39</v>
      </c>
      <c r="G897" s="50">
        <v>29110</v>
      </c>
      <c r="H897" s="5">
        <v>351295</v>
      </c>
      <c r="I897" s="50">
        <v>37281</v>
      </c>
      <c r="J897" s="5" t="s">
        <v>858</v>
      </c>
      <c r="M897"/>
    </row>
    <row r="898" spans="1:13" x14ac:dyDescent="0.25">
      <c r="A898" s="5" t="s">
        <v>454</v>
      </c>
      <c r="B898" s="5" t="s">
        <v>652</v>
      </c>
      <c r="C898" s="5" t="s">
        <v>938</v>
      </c>
      <c r="D898" s="5" t="s">
        <v>939</v>
      </c>
      <c r="E898" s="184">
        <f t="shared" ca="1" si="13"/>
        <v>20496</v>
      </c>
      <c r="F898" s="5">
        <v>46</v>
      </c>
      <c r="G898" s="50">
        <v>26467</v>
      </c>
      <c r="H898" s="5">
        <v>351300</v>
      </c>
      <c r="I898" s="50">
        <v>37396</v>
      </c>
      <c r="J898" s="5" t="s">
        <v>858</v>
      </c>
      <c r="M898"/>
    </row>
    <row r="899" spans="1:13" x14ac:dyDescent="0.25">
      <c r="A899" s="5" t="s">
        <v>454</v>
      </c>
      <c r="B899" s="5" t="s">
        <v>506</v>
      </c>
      <c r="C899" s="5" t="s">
        <v>840</v>
      </c>
      <c r="D899" s="5" t="s">
        <v>411</v>
      </c>
      <c r="E899" s="184">
        <f t="shared" ca="1" si="13"/>
        <v>22032</v>
      </c>
      <c r="F899" s="5">
        <v>40</v>
      </c>
      <c r="G899" s="50">
        <v>28743</v>
      </c>
      <c r="H899" s="5">
        <v>351312</v>
      </c>
      <c r="I899" s="50">
        <v>37876</v>
      </c>
      <c r="J899" s="5" t="s">
        <v>858</v>
      </c>
      <c r="M899"/>
    </row>
    <row r="900" spans="1:13" x14ac:dyDescent="0.25">
      <c r="A900" s="5" t="s">
        <v>413</v>
      </c>
      <c r="B900" s="5" t="s">
        <v>458</v>
      </c>
      <c r="C900" s="5" t="s">
        <v>907</v>
      </c>
      <c r="D900" s="5" t="s">
        <v>473</v>
      </c>
      <c r="E900" s="184">
        <f t="shared" ca="1" si="13"/>
        <v>29016</v>
      </c>
      <c r="F900" s="5">
        <v>38</v>
      </c>
      <c r="G900" s="50">
        <v>29405</v>
      </c>
      <c r="H900" s="5">
        <v>561649</v>
      </c>
      <c r="I900" s="50">
        <v>37714</v>
      </c>
      <c r="J900" s="5" t="s">
        <v>858</v>
      </c>
      <c r="M900"/>
    </row>
    <row r="901" spans="1:13" x14ac:dyDescent="0.25">
      <c r="A901" s="5" t="s">
        <v>408</v>
      </c>
      <c r="B901" s="5" t="s">
        <v>626</v>
      </c>
      <c r="C901" s="5" t="s">
        <v>713</v>
      </c>
      <c r="D901" s="5" t="s">
        <v>482</v>
      </c>
      <c r="E901" s="184">
        <f t="shared" ca="1" si="13"/>
        <v>23832</v>
      </c>
      <c r="F901" s="5">
        <v>42</v>
      </c>
      <c r="G901" s="50">
        <v>27858</v>
      </c>
      <c r="H901" s="5">
        <v>351401</v>
      </c>
      <c r="I901" s="50">
        <v>37668</v>
      </c>
      <c r="J901" s="5" t="s">
        <v>858</v>
      </c>
      <c r="M901"/>
    </row>
    <row r="902" spans="1:13" x14ac:dyDescent="0.25">
      <c r="A902" s="5" t="s">
        <v>454</v>
      </c>
      <c r="B902" s="5" t="s">
        <v>474</v>
      </c>
      <c r="C902" s="5" t="s">
        <v>640</v>
      </c>
      <c r="D902" s="5" t="s">
        <v>482</v>
      </c>
      <c r="E902" s="184">
        <f t="shared" ca="1" si="13"/>
        <v>24912</v>
      </c>
      <c r="F902" s="5">
        <v>41</v>
      </c>
      <c r="G902" s="50">
        <v>28045</v>
      </c>
      <c r="H902" s="5">
        <v>351384</v>
      </c>
      <c r="I902" s="50">
        <v>37709</v>
      </c>
      <c r="J902" s="5" t="s">
        <v>858</v>
      </c>
      <c r="M902"/>
    </row>
    <row r="903" spans="1:13" x14ac:dyDescent="0.25">
      <c r="A903" s="5" t="s">
        <v>413</v>
      </c>
      <c r="B903" s="5" t="s">
        <v>550</v>
      </c>
      <c r="C903" s="5" t="s">
        <v>907</v>
      </c>
      <c r="D903" s="5" t="s">
        <v>548</v>
      </c>
      <c r="E903" s="184">
        <f t="shared" ca="1" si="13"/>
        <v>18408</v>
      </c>
      <c r="F903" s="5">
        <v>38</v>
      </c>
      <c r="G903" s="50">
        <v>29169</v>
      </c>
      <c r="H903" s="5">
        <v>351560</v>
      </c>
      <c r="I903" s="50">
        <v>37716</v>
      </c>
      <c r="J903" s="5" t="s">
        <v>858</v>
      </c>
      <c r="M903"/>
    </row>
    <row r="904" spans="1:13" x14ac:dyDescent="0.25">
      <c r="A904" s="5" t="s">
        <v>413</v>
      </c>
      <c r="B904" s="5" t="s">
        <v>534</v>
      </c>
      <c r="C904" s="5" t="s">
        <v>847</v>
      </c>
      <c r="D904" s="5" t="s">
        <v>445</v>
      </c>
      <c r="E904" s="184">
        <f t="shared" ca="1" si="13"/>
        <v>27156</v>
      </c>
      <c r="F904" s="5">
        <v>38</v>
      </c>
      <c r="G904" s="50">
        <v>29246</v>
      </c>
      <c r="H904" s="5">
        <v>351383</v>
      </c>
      <c r="I904" s="50">
        <v>37775</v>
      </c>
      <c r="J904" s="5" t="s">
        <v>858</v>
      </c>
      <c r="M904"/>
    </row>
    <row r="905" spans="1:13" x14ac:dyDescent="0.25">
      <c r="A905" s="5" t="s">
        <v>413</v>
      </c>
      <c r="B905" s="5" t="s">
        <v>587</v>
      </c>
      <c r="C905" s="5" t="s">
        <v>801</v>
      </c>
      <c r="D905" s="5" t="s">
        <v>868</v>
      </c>
      <c r="E905" s="184">
        <f t="shared" ca="1" si="13"/>
        <v>28776</v>
      </c>
      <c r="F905" s="5">
        <v>47</v>
      </c>
      <c r="G905" s="50">
        <v>26164</v>
      </c>
      <c r="H905" s="5">
        <v>561655</v>
      </c>
      <c r="I905" s="50">
        <v>34054</v>
      </c>
      <c r="J905" s="5" t="s">
        <v>909</v>
      </c>
      <c r="M905"/>
    </row>
    <row r="906" spans="1:13" x14ac:dyDescent="0.25">
      <c r="A906" s="5" t="s">
        <v>454</v>
      </c>
      <c r="B906" s="5" t="s">
        <v>570</v>
      </c>
      <c r="C906" s="5" t="s">
        <v>435</v>
      </c>
      <c r="D906" s="5" t="s">
        <v>940</v>
      </c>
      <c r="E906" s="184">
        <f t="shared" ca="1" si="13"/>
        <v>18756</v>
      </c>
      <c r="F906" s="5">
        <v>55</v>
      </c>
      <c r="G906" s="50">
        <v>22957</v>
      </c>
      <c r="H906" s="5">
        <v>351380</v>
      </c>
      <c r="I906" s="50">
        <v>33995</v>
      </c>
      <c r="J906" s="5" t="s">
        <v>924</v>
      </c>
      <c r="M906"/>
    </row>
    <row r="907" spans="1:13" x14ac:dyDescent="0.25">
      <c r="A907" s="5" t="s">
        <v>413</v>
      </c>
      <c r="B907" s="5" t="s">
        <v>418</v>
      </c>
      <c r="C907" s="5" t="s">
        <v>808</v>
      </c>
      <c r="D907" s="5" t="s">
        <v>741</v>
      </c>
      <c r="E907" s="184">
        <f t="shared" ca="1" si="13"/>
        <v>25488</v>
      </c>
      <c r="F907" s="5">
        <v>38</v>
      </c>
      <c r="G907" s="50">
        <v>29201</v>
      </c>
      <c r="H907" s="5">
        <v>351420</v>
      </c>
      <c r="I907" s="50">
        <v>37901</v>
      </c>
      <c r="J907" s="5" t="s">
        <v>858</v>
      </c>
      <c r="M907"/>
    </row>
    <row r="908" spans="1:13" x14ac:dyDescent="0.25">
      <c r="A908" s="5" t="s">
        <v>413</v>
      </c>
      <c r="B908" s="5" t="s">
        <v>626</v>
      </c>
      <c r="C908" s="5" t="s">
        <v>88</v>
      </c>
      <c r="D908" s="5" t="s">
        <v>416</v>
      </c>
      <c r="E908" s="184">
        <f t="shared" ca="1" si="13"/>
        <v>21360</v>
      </c>
      <c r="F908" s="5">
        <v>37</v>
      </c>
      <c r="G908" s="50">
        <v>29808</v>
      </c>
      <c r="H908" s="5">
        <v>351568</v>
      </c>
      <c r="I908" s="50">
        <v>37963</v>
      </c>
      <c r="J908" s="5" t="s">
        <v>858</v>
      </c>
      <c r="M908"/>
    </row>
    <row r="909" spans="1:13" x14ac:dyDescent="0.25">
      <c r="A909" s="5" t="s">
        <v>454</v>
      </c>
      <c r="B909" s="5" t="s">
        <v>618</v>
      </c>
      <c r="C909" s="5" t="s">
        <v>710</v>
      </c>
      <c r="D909" s="5" t="s">
        <v>473</v>
      </c>
      <c r="E909" s="184">
        <f t="shared" ca="1" si="13"/>
        <v>20988</v>
      </c>
      <c r="F909" s="5">
        <v>39</v>
      </c>
      <c r="G909" s="50">
        <v>28894</v>
      </c>
      <c r="H909" s="5">
        <v>566429</v>
      </c>
      <c r="I909" s="50">
        <v>37935</v>
      </c>
      <c r="J909" s="5" t="s">
        <v>858</v>
      </c>
      <c r="M909"/>
    </row>
    <row r="910" spans="1:13" x14ac:dyDescent="0.25">
      <c r="A910" s="5" t="s">
        <v>454</v>
      </c>
      <c r="B910" s="5" t="s">
        <v>562</v>
      </c>
      <c r="C910" s="5" t="s">
        <v>907</v>
      </c>
      <c r="D910" s="5" t="s">
        <v>473</v>
      </c>
      <c r="E910" s="184">
        <f t="shared" ca="1" si="13"/>
        <v>25320</v>
      </c>
      <c r="F910" s="5">
        <v>38</v>
      </c>
      <c r="G910" s="50">
        <v>29406</v>
      </c>
      <c r="H910" s="5">
        <v>568868</v>
      </c>
      <c r="I910" s="50">
        <v>37845</v>
      </c>
      <c r="J910" s="5" t="s">
        <v>858</v>
      </c>
      <c r="M910"/>
    </row>
    <row r="911" spans="1:13" x14ac:dyDescent="0.25">
      <c r="A911" s="5" t="s">
        <v>413</v>
      </c>
      <c r="B911" s="5" t="s">
        <v>474</v>
      </c>
      <c r="C911" s="5" t="s">
        <v>848</v>
      </c>
      <c r="D911" s="5" t="s">
        <v>460</v>
      </c>
      <c r="E911" s="184">
        <f t="shared" ca="1" si="13"/>
        <v>29244</v>
      </c>
      <c r="F911" s="5">
        <v>38</v>
      </c>
      <c r="G911" s="50">
        <v>29171</v>
      </c>
      <c r="H911" s="5">
        <v>561662</v>
      </c>
      <c r="I911" s="50">
        <v>37770</v>
      </c>
      <c r="J911" s="5" t="s">
        <v>858</v>
      </c>
      <c r="M911"/>
    </row>
    <row r="912" spans="1:13" x14ac:dyDescent="0.25">
      <c r="A912" s="5" t="s">
        <v>413</v>
      </c>
      <c r="B912" s="5" t="s">
        <v>623</v>
      </c>
      <c r="C912" s="5" t="s">
        <v>907</v>
      </c>
      <c r="D912" s="5" t="s">
        <v>473</v>
      </c>
      <c r="E912" s="184">
        <f t="shared" ca="1" si="13"/>
        <v>22968</v>
      </c>
      <c r="F912" s="5">
        <v>36</v>
      </c>
      <c r="G912" s="50">
        <v>29902</v>
      </c>
      <c r="H912" s="5">
        <v>566560</v>
      </c>
      <c r="I912" s="50">
        <v>37950</v>
      </c>
      <c r="J912" s="5" t="s">
        <v>858</v>
      </c>
      <c r="M912"/>
    </row>
    <row r="913" spans="1:13" x14ac:dyDescent="0.25">
      <c r="A913" s="5" t="s">
        <v>413</v>
      </c>
      <c r="B913" s="5" t="s">
        <v>559</v>
      </c>
      <c r="C913" s="5" t="s">
        <v>941</v>
      </c>
      <c r="D913" s="5" t="s">
        <v>473</v>
      </c>
      <c r="E913" s="184">
        <f t="shared" ca="1" si="13"/>
        <v>29412</v>
      </c>
      <c r="F913" s="5">
        <v>38</v>
      </c>
      <c r="G913" s="50">
        <v>29140</v>
      </c>
      <c r="H913" s="5">
        <v>350070</v>
      </c>
      <c r="I913" s="50">
        <v>37963</v>
      </c>
      <c r="J913" s="5" t="s">
        <v>858</v>
      </c>
      <c r="M913"/>
    </row>
    <row r="914" spans="1:13" x14ac:dyDescent="0.25">
      <c r="A914" s="5" t="s">
        <v>454</v>
      </c>
      <c r="B914" s="5" t="s">
        <v>521</v>
      </c>
      <c r="C914" s="5" t="s">
        <v>928</v>
      </c>
      <c r="D914" s="5" t="s">
        <v>473</v>
      </c>
      <c r="E914" s="184">
        <f t="shared" ref="E914:E977" ca="1" si="14">RANDBETWEEN(1500,2600)*12</f>
        <v>23340</v>
      </c>
      <c r="F914" s="5">
        <v>37</v>
      </c>
      <c r="G914" s="50">
        <v>29505</v>
      </c>
      <c r="H914" s="5">
        <v>350090</v>
      </c>
      <c r="I914" s="50">
        <v>37886</v>
      </c>
      <c r="J914" s="5" t="s">
        <v>858</v>
      </c>
      <c r="M914"/>
    </row>
    <row r="915" spans="1:13" x14ac:dyDescent="0.25">
      <c r="A915" s="5" t="s">
        <v>413</v>
      </c>
      <c r="B915" s="5" t="s">
        <v>671</v>
      </c>
      <c r="C915" s="5" t="s">
        <v>942</v>
      </c>
      <c r="D915" s="5" t="s">
        <v>473</v>
      </c>
      <c r="E915" s="184">
        <f t="shared" ca="1" si="14"/>
        <v>29304</v>
      </c>
      <c r="F915" s="5">
        <v>38</v>
      </c>
      <c r="G915" s="50">
        <v>29370</v>
      </c>
      <c r="H915" s="5">
        <v>350088</v>
      </c>
      <c r="I915" s="50">
        <v>37662</v>
      </c>
      <c r="J915" s="5" t="s">
        <v>858</v>
      </c>
      <c r="M915"/>
    </row>
    <row r="916" spans="1:13" x14ac:dyDescent="0.25">
      <c r="A916" s="5" t="s">
        <v>413</v>
      </c>
      <c r="B916" s="5" t="s">
        <v>594</v>
      </c>
      <c r="C916" s="5" t="s">
        <v>844</v>
      </c>
      <c r="D916" s="5" t="s">
        <v>433</v>
      </c>
      <c r="E916" s="184">
        <f t="shared" ca="1" si="14"/>
        <v>18132</v>
      </c>
      <c r="F916" s="5">
        <v>37</v>
      </c>
      <c r="G916" s="50">
        <v>29611</v>
      </c>
      <c r="H916" s="5">
        <v>351431</v>
      </c>
      <c r="I916" s="50">
        <v>37776</v>
      </c>
      <c r="J916" s="5" t="s">
        <v>858</v>
      </c>
      <c r="M916"/>
    </row>
    <row r="917" spans="1:13" x14ac:dyDescent="0.25">
      <c r="A917" s="5" t="s">
        <v>413</v>
      </c>
      <c r="B917" s="5" t="s">
        <v>625</v>
      </c>
      <c r="C917" s="5" t="s">
        <v>943</v>
      </c>
      <c r="D917" s="5" t="s">
        <v>416</v>
      </c>
      <c r="E917" s="184">
        <f t="shared" ca="1" si="14"/>
        <v>25812</v>
      </c>
      <c r="F917" s="5">
        <v>36</v>
      </c>
      <c r="G917" s="50">
        <v>29900</v>
      </c>
      <c r="H917" s="5">
        <v>561702</v>
      </c>
      <c r="I917" s="50">
        <v>37758</v>
      </c>
      <c r="J917" s="5" t="s">
        <v>858</v>
      </c>
      <c r="M917"/>
    </row>
    <row r="918" spans="1:13" x14ac:dyDescent="0.25">
      <c r="A918" s="5" t="s">
        <v>413</v>
      </c>
      <c r="B918" s="5" t="s">
        <v>719</v>
      </c>
      <c r="C918" s="5" t="s">
        <v>844</v>
      </c>
      <c r="D918" s="5" t="s">
        <v>846</v>
      </c>
      <c r="E918" s="184">
        <f t="shared" ca="1" si="14"/>
        <v>19020</v>
      </c>
      <c r="F918" s="5">
        <v>36</v>
      </c>
      <c r="G918" s="50">
        <v>30088</v>
      </c>
      <c r="H918" s="5">
        <v>350114</v>
      </c>
      <c r="I918" s="50">
        <v>38141</v>
      </c>
      <c r="J918" s="5" t="s">
        <v>858</v>
      </c>
      <c r="M918"/>
    </row>
    <row r="919" spans="1:13" x14ac:dyDescent="0.25">
      <c r="A919" s="5" t="s">
        <v>413</v>
      </c>
      <c r="B919" s="5" t="s">
        <v>578</v>
      </c>
      <c r="C919" s="5" t="s">
        <v>847</v>
      </c>
      <c r="D919" s="5" t="s">
        <v>416</v>
      </c>
      <c r="E919" s="184">
        <f t="shared" ca="1" si="14"/>
        <v>21216</v>
      </c>
      <c r="F919" s="5">
        <v>36</v>
      </c>
      <c r="G919" s="50">
        <v>30149</v>
      </c>
      <c r="H919" s="5">
        <v>351429</v>
      </c>
      <c r="I919" s="50">
        <v>38112</v>
      </c>
      <c r="J919" s="5" t="s">
        <v>858</v>
      </c>
      <c r="M919"/>
    </row>
    <row r="920" spans="1:13" x14ac:dyDescent="0.25">
      <c r="A920" s="5" t="s">
        <v>413</v>
      </c>
      <c r="B920" s="5" t="s">
        <v>719</v>
      </c>
      <c r="C920" s="5" t="s">
        <v>438</v>
      </c>
      <c r="D920" s="5" t="s">
        <v>473</v>
      </c>
      <c r="E920" s="184">
        <f t="shared" ca="1" si="14"/>
        <v>28656</v>
      </c>
      <c r="F920" s="5">
        <v>41</v>
      </c>
      <c r="G920" s="50">
        <v>28309</v>
      </c>
      <c r="H920" s="5">
        <v>350124</v>
      </c>
      <c r="I920" s="50">
        <v>38331</v>
      </c>
      <c r="J920" s="5" t="s">
        <v>858</v>
      </c>
      <c r="M920"/>
    </row>
    <row r="921" spans="1:13" x14ac:dyDescent="0.25">
      <c r="A921" s="5" t="s">
        <v>413</v>
      </c>
      <c r="B921" s="5" t="s">
        <v>664</v>
      </c>
      <c r="C921" s="5" t="s">
        <v>944</v>
      </c>
      <c r="D921" s="5" t="s">
        <v>548</v>
      </c>
      <c r="E921" s="184">
        <f t="shared" ca="1" si="14"/>
        <v>28872</v>
      </c>
      <c r="F921" s="5">
        <v>37</v>
      </c>
      <c r="G921" s="50">
        <v>29625</v>
      </c>
      <c r="H921" s="5">
        <v>350107</v>
      </c>
      <c r="I921" s="50">
        <v>37994</v>
      </c>
      <c r="J921" s="5" t="s">
        <v>858</v>
      </c>
      <c r="M921"/>
    </row>
    <row r="922" spans="1:13" x14ac:dyDescent="0.25">
      <c r="A922" s="5" t="s">
        <v>413</v>
      </c>
      <c r="B922" s="5" t="s">
        <v>511</v>
      </c>
      <c r="C922" s="5" t="s">
        <v>930</v>
      </c>
      <c r="D922" s="5" t="s">
        <v>416</v>
      </c>
      <c r="E922" s="184">
        <f t="shared" ca="1" si="14"/>
        <v>21324</v>
      </c>
      <c r="F922" s="5">
        <v>38</v>
      </c>
      <c r="G922" s="50">
        <v>29419</v>
      </c>
      <c r="H922" s="5">
        <v>561630</v>
      </c>
      <c r="I922" s="50">
        <v>38129</v>
      </c>
      <c r="J922" s="5" t="s">
        <v>858</v>
      </c>
      <c r="M922"/>
    </row>
    <row r="923" spans="1:13" x14ac:dyDescent="0.25">
      <c r="A923" s="5" t="s">
        <v>408</v>
      </c>
      <c r="B923" s="5" t="s">
        <v>634</v>
      </c>
      <c r="C923" s="5" t="s">
        <v>155</v>
      </c>
      <c r="D923" s="5" t="s">
        <v>460</v>
      </c>
      <c r="E923" s="184">
        <f t="shared" ca="1" si="14"/>
        <v>27504</v>
      </c>
      <c r="F923" s="5">
        <v>41</v>
      </c>
      <c r="G923" s="50">
        <v>28293</v>
      </c>
      <c r="H923" s="5">
        <v>351427</v>
      </c>
      <c r="I923" s="50">
        <v>38150</v>
      </c>
      <c r="J923" s="5" t="s">
        <v>858</v>
      </c>
      <c r="M923"/>
    </row>
    <row r="924" spans="1:13" x14ac:dyDescent="0.25">
      <c r="A924" s="5" t="s">
        <v>408</v>
      </c>
      <c r="B924" s="5" t="s">
        <v>586</v>
      </c>
      <c r="C924" s="5" t="s">
        <v>471</v>
      </c>
      <c r="D924" s="5" t="s">
        <v>749</v>
      </c>
      <c r="E924" s="184">
        <f t="shared" ca="1" si="14"/>
        <v>30732</v>
      </c>
      <c r="F924" s="5">
        <v>38</v>
      </c>
      <c r="G924" s="50">
        <v>29140</v>
      </c>
      <c r="H924" s="5">
        <v>561645</v>
      </c>
      <c r="I924" s="50">
        <v>38110</v>
      </c>
      <c r="J924" s="5" t="s">
        <v>858</v>
      </c>
      <c r="M924"/>
    </row>
    <row r="925" spans="1:13" x14ac:dyDescent="0.25">
      <c r="A925" s="5" t="s">
        <v>408</v>
      </c>
      <c r="B925" s="5" t="s">
        <v>673</v>
      </c>
      <c r="C925" s="5" t="s">
        <v>86</v>
      </c>
      <c r="D925" s="5" t="s">
        <v>945</v>
      </c>
      <c r="E925" s="184">
        <f t="shared" ca="1" si="14"/>
        <v>20592</v>
      </c>
      <c r="F925" s="5">
        <v>51</v>
      </c>
      <c r="G925" s="50">
        <v>24665</v>
      </c>
      <c r="H925" s="5">
        <v>351569</v>
      </c>
      <c r="I925" s="50">
        <v>35058</v>
      </c>
      <c r="J925" s="5" t="s">
        <v>909</v>
      </c>
      <c r="M925"/>
    </row>
    <row r="926" spans="1:13" x14ac:dyDescent="0.25">
      <c r="A926" s="5" t="s">
        <v>413</v>
      </c>
      <c r="B926" s="5" t="s">
        <v>492</v>
      </c>
      <c r="C926" s="5" t="s">
        <v>523</v>
      </c>
      <c r="D926" s="5" t="s">
        <v>416</v>
      </c>
      <c r="E926" s="184">
        <f t="shared" ca="1" si="14"/>
        <v>20220</v>
      </c>
      <c r="F926" s="5">
        <v>43</v>
      </c>
      <c r="G926" s="50">
        <v>27458</v>
      </c>
      <c r="H926" s="5">
        <v>561599</v>
      </c>
      <c r="I926" s="50">
        <v>38180</v>
      </c>
      <c r="J926" s="5" t="s">
        <v>924</v>
      </c>
      <c r="M926"/>
    </row>
    <row r="927" spans="1:13" x14ac:dyDescent="0.25">
      <c r="A927" s="5" t="s">
        <v>413</v>
      </c>
      <c r="B927" s="5" t="s">
        <v>626</v>
      </c>
      <c r="C927" s="5" t="s">
        <v>707</v>
      </c>
      <c r="D927" s="5" t="s">
        <v>457</v>
      </c>
      <c r="E927" s="184">
        <f t="shared" ca="1" si="14"/>
        <v>25092</v>
      </c>
      <c r="F927" s="5">
        <v>52</v>
      </c>
      <c r="G927" s="50">
        <v>24072</v>
      </c>
      <c r="H927" s="5">
        <v>561598</v>
      </c>
      <c r="I927" s="50">
        <v>34761</v>
      </c>
      <c r="J927" s="5" t="s">
        <v>926</v>
      </c>
      <c r="M927"/>
    </row>
    <row r="928" spans="1:13" x14ac:dyDescent="0.25">
      <c r="A928" s="5" t="s">
        <v>413</v>
      </c>
      <c r="B928" s="5" t="s">
        <v>730</v>
      </c>
      <c r="C928" s="5" t="s">
        <v>946</v>
      </c>
      <c r="D928" s="5" t="s">
        <v>460</v>
      </c>
      <c r="E928" s="184">
        <f t="shared" ca="1" si="14"/>
        <v>22404</v>
      </c>
      <c r="F928" s="5">
        <v>37</v>
      </c>
      <c r="G928" s="50">
        <v>29516</v>
      </c>
      <c r="H928" s="5">
        <v>561660</v>
      </c>
      <c r="I928" s="50">
        <v>38271</v>
      </c>
      <c r="J928" s="5" t="s">
        <v>858</v>
      </c>
      <c r="M928"/>
    </row>
    <row r="929" spans="1:13" x14ac:dyDescent="0.25">
      <c r="A929" s="5" t="s">
        <v>413</v>
      </c>
      <c r="B929" s="5" t="s">
        <v>541</v>
      </c>
      <c r="C929" s="5" t="s">
        <v>523</v>
      </c>
      <c r="D929" s="5" t="s">
        <v>850</v>
      </c>
      <c r="E929" s="184">
        <f t="shared" ca="1" si="14"/>
        <v>29532</v>
      </c>
      <c r="F929" s="5">
        <v>38</v>
      </c>
      <c r="G929" s="50">
        <v>29486</v>
      </c>
      <c r="H929" s="5">
        <v>350175</v>
      </c>
      <c r="I929" s="50">
        <v>38185</v>
      </c>
      <c r="J929" s="5" t="s">
        <v>858</v>
      </c>
      <c r="M929"/>
    </row>
    <row r="930" spans="1:13" x14ac:dyDescent="0.25">
      <c r="A930" s="5" t="s">
        <v>408</v>
      </c>
      <c r="B930" s="5" t="s">
        <v>519</v>
      </c>
      <c r="C930" s="5" t="s">
        <v>828</v>
      </c>
      <c r="D930" s="5" t="s">
        <v>473</v>
      </c>
      <c r="E930" s="184">
        <f t="shared" ca="1" si="14"/>
        <v>26868</v>
      </c>
      <c r="F930" s="5">
        <v>34</v>
      </c>
      <c r="G930" s="50">
        <v>30937</v>
      </c>
      <c r="H930" s="5">
        <v>350187</v>
      </c>
      <c r="I930" s="50">
        <v>38252</v>
      </c>
      <c r="J930" s="5" t="s">
        <v>858</v>
      </c>
      <c r="M930"/>
    </row>
    <row r="931" spans="1:13" x14ac:dyDescent="0.25">
      <c r="A931" s="5" t="s">
        <v>454</v>
      </c>
      <c r="B931" s="5" t="s">
        <v>546</v>
      </c>
      <c r="C931" s="5" t="s">
        <v>529</v>
      </c>
      <c r="D931" s="5" t="s">
        <v>548</v>
      </c>
      <c r="E931" s="184">
        <f t="shared" ca="1" si="14"/>
        <v>28440</v>
      </c>
      <c r="F931" s="5">
        <v>39</v>
      </c>
      <c r="G931" s="50">
        <v>28953</v>
      </c>
      <c r="H931" s="5">
        <v>350192</v>
      </c>
      <c r="I931" s="50">
        <v>38080</v>
      </c>
      <c r="J931" s="5" t="s">
        <v>858</v>
      </c>
      <c r="M931"/>
    </row>
    <row r="932" spans="1:13" x14ac:dyDescent="0.25">
      <c r="A932" s="5" t="s">
        <v>408</v>
      </c>
      <c r="B932" s="5" t="s">
        <v>705</v>
      </c>
      <c r="C932" s="5" t="s">
        <v>471</v>
      </c>
      <c r="D932" s="5" t="s">
        <v>947</v>
      </c>
      <c r="E932" s="184">
        <f t="shared" ca="1" si="14"/>
        <v>22656</v>
      </c>
      <c r="F932" s="5">
        <v>39</v>
      </c>
      <c r="G932" s="50">
        <v>29018</v>
      </c>
      <c r="H932" s="5">
        <v>566544</v>
      </c>
      <c r="I932" s="50">
        <v>38347</v>
      </c>
      <c r="J932" s="5" t="s">
        <v>858</v>
      </c>
      <c r="M932"/>
    </row>
    <row r="933" spans="1:13" x14ac:dyDescent="0.25">
      <c r="A933" s="5" t="s">
        <v>454</v>
      </c>
      <c r="B933" s="5" t="s">
        <v>667</v>
      </c>
      <c r="C933" s="5" t="s">
        <v>928</v>
      </c>
      <c r="D933" s="5" t="s">
        <v>678</v>
      </c>
      <c r="E933" s="184">
        <f t="shared" ca="1" si="14"/>
        <v>20712</v>
      </c>
      <c r="F933" s="5">
        <v>37</v>
      </c>
      <c r="G933" s="50">
        <v>29726</v>
      </c>
      <c r="H933" s="5">
        <v>561677</v>
      </c>
      <c r="I933" s="50">
        <v>38302</v>
      </c>
      <c r="J933" s="5" t="s">
        <v>858</v>
      </c>
      <c r="M933"/>
    </row>
    <row r="934" spans="1:13" x14ac:dyDescent="0.25">
      <c r="A934" s="5" t="s">
        <v>408</v>
      </c>
      <c r="B934" s="5" t="s">
        <v>612</v>
      </c>
      <c r="C934" s="5" t="s">
        <v>835</v>
      </c>
      <c r="D934" s="5" t="s">
        <v>628</v>
      </c>
      <c r="E934" s="184">
        <f t="shared" ca="1" si="14"/>
        <v>26856</v>
      </c>
      <c r="F934" s="5">
        <v>38</v>
      </c>
      <c r="G934" s="50">
        <v>29394</v>
      </c>
      <c r="H934" s="5">
        <v>561675</v>
      </c>
      <c r="I934" s="50">
        <v>38317</v>
      </c>
      <c r="J934" s="5" t="s">
        <v>858</v>
      </c>
      <c r="M934"/>
    </row>
    <row r="935" spans="1:13" x14ac:dyDescent="0.25">
      <c r="A935" s="5" t="s">
        <v>408</v>
      </c>
      <c r="B935" s="5" t="s">
        <v>499</v>
      </c>
      <c r="C935" s="5" t="s">
        <v>453</v>
      </c>
      <c r="D935" s="5" t="s">
        <v>619</v>
      </c>
      <c r="E935" s="184">
        <f t="shared" ca="1" si="14"/>
        <v>21780</v>
      </c>
      <c r="F935" s="5">
        <v>40</v>
      </c>
      <c r="G935" s="50">
        <v>28515</v>
      </c>
      <c r="H935" s="5">
        <v>561679</v>
      </c>
      <c r="I935" s="50">
        <v>38075</v>
      </c>
      <c r="J935" s="5" t="s">
        <v>858</v>
      </c>
      <c r="M935"/>
    </row>
    <row r="936" spans="1:13" x14ac:dyDescent="0.25">
      <c r="A936" s="5" t="s">
        <v>408</v>
      </c>
      <c r="B936" s="5" t="s">
        <v>664</v>
      </c>
      <c r="C936" s="5" t="s">
        <v>161</v>
      </c>
      <c r="D936" s="5" t="s">
        <v>473</v>
      </c>
      <c r="E936" s="184">
        <f t="shared" ca="1" si="14"/>
        <v>18048</v>
      </c>
      <c r="F936" s="5">
        <v>38</v>
      </c>
      <c r="G936" s="50">
        <v>29468</v>
      </c>
      <c r="H936" s="5">
        <v>561744</v>
      </c>
      <c r="I936" s="50">
        <v>38206</v>
      </c>
      <c r="J936" s="5" t="s">
        <v>858</v>
      </c>
      <c r="M936"/>
    </row>
    <row r="937" spans="1:13" x14ac:dyDescent="0.25">
      <c r="A937" s="5" t="s">
        <v>454</v>
      </c>
      <c r="B937" s="5" t="s">
        <v>784</v>
      </c>
      <c r="C937" s="5" t="s">
        <v>489</v>
      </c>
      <c r="D937" s="5" t="s">
        <v>457</v>
      </c>
      <c r="E937" s="184">
        <f t="shared" ca="1" si="14"/>
        <v>28920</v>
      </c>
      <c r="F937" s="5">
        <v>50</v>
      </c>
      <c r="G937" s="50">
        <v>24818</v>
      </c>
      <c r="H937" s="5">
        <v>561684</v>
      </c>
      <c r="I937" s="50">
        <v>36050</v>
      </c>
      <c r="J937" s="5" t="s">
        <v>909</v>
      </c>
      <c r="M937"/>
    </row>
    <row r="938" spans="1:13" x14ac:dyDescent="0.25">
      <c r="A938" s="5" t="s">
        <v>413</v>
      </c>
      <c r="B938" s="5" t="s">
        <v>748</v>
      </c>
      <c r="C938" s="5" t="s">
        <v>91</v>
      </c>
      <c r="D938" s="5" t="s">
        <v>457</v>
      </c>
      <c r="E938" s="184">
        <f t="shared" ca="1" si="14"/>
        <v>21180</v>
      </c>
      <c r="F938" s="5">
        <v>41</v>
      </c>
      <c r="G938" s="50">
        <v>28244</v>
      </c>
      <c r="H938" s="5">
        <v>566203</v>
      </c>
      <c r="I938" s="50">
        <v>38171</v>
      </c>
      <c r="J938" s="5" t="s">
        <v>466</v>
      </c>
      <c r="M938"/>
    </row>
    <row r="939" spans="1:13" x14ac:dyDescent="0.25">
      <c r="A939" s="5" t="s">
        <v>413</v>
      </c>
      <c r="B939" s="5" t="s">
        <v>514</v>
      </c>
      <c r="C939" s="5" t="s">
        <v>523</v>
      </c>
      <c r="D939" s="5" t="s">
        <v>416</v>
      </c>
      <c r="E939" s="184">
        <f t="shared" ca="1" si="14"/>
        <v>20100</v>
      </c>
      <c r="F939" s="5">
        <v>35</v>
      </c>
      <c r="G939" s="50">
        <v>30246</v>
      </c>
      <c r="H939" s="5">
        <v>561666</v>
      </c>
      <c r="I939" s="50">
        <v>38067</v>
      </c>
      <c r="J939" s="5" t="s">
        <v>858</v>
      </c>
      <c r="M939"/>
    </row>
    <row r="940" spans="1:13" x14ac:dyDescent="0.25">
      <c r="A940" s="5" t="s">
        <v>413</v>
      </c>
      <c r="B940" s="5" t="s">
        <v>561</v>
      </c>
      <c r="C940" s="5" t="s">
        <v>893</v>
      </c>
      <c r="D940" s="5" t="s">
        <v>473</v>
      </c>
      <c r="E940" s="184">
        <f t="shared" ca="1" si="14"/>
        <v>30768</v>
      </c>
      <c r="F940" s="5">
        <v>35</v>
      </c>
      <c r="G940" s="50">
        <v>30535</v>
      </c>
      <c r="H940" s="5">
        <v>561668</v>
      </c>
      <c r="I940" s="50">
        <v>38647</v>
      </c>
      <c r="J940" s="5" t="s">
        <v>909</v>
      </c>
      <c r="M940"/>
    </row>
    <row r="941" spans="1:13" x14ac:dyDescent="0.25">
      <c r="A941" s="5" t="s">
        <v>413</v>
      </c>
      <c r="B941" s="5" t="s">
        <v>602</v>
      </c>
      <c r="C941" s="5" t="s">
        <v>896</v>
      </c>
      <c r="D941" s="5" t="s">
        <v>473</v>
      </c>
      <c r="E941" s="184">
        <f t="shared" ca="1" si="14"/>
        <v>30348</v>
      </c>
      <c r="F941" s="5">
        <v>43</v>
      </c>
      <c r="G941" s="50">
        <v>27358</v>
      </c>
      <c r="H941" s="5">
        <v>561688</v>
      </c>
      <c r="I941" s="50">
        <v>38462</v>
      </c>
      <c r="J941" s="5" t="s">
        <v>909</v>
      </c>
      <c r="M941"/>
    </row>
    <row r="942" spans="1:13" x14ac:dyDescent="0.25">
      <c r="A942" s="5" t="s">
        <v>408</v>
      </c>
      <c r="B942" s="5" t="s">
        <v>572</v>
      </c>
      <c r="C942" s="5" t="s">
        <v>453</v>
      </c>
      <c r="D942" s="5" t="s">
        <v>642</v>
      </c>
      <c r="E942" s="184">
        <f t="shared" ca="1" si="14"/>
        <v>30996</v>
      </c>
      <c r="F942" s="5">
        <v>42</v>
      </c>
      <c r="G942" s="50">
        <v>27800</v>
      </c>
      <c r="H942" s="5">
        <v>350199</v>
      </c>
      <c r="I942" s="50">
        <v>38450</v>
      </c>
      <c r="J942" s="5" t="s">
        <v>909</v>
      </c>
      <c r="M942"/>
    </row>
    <row r="943" spans="1:13" x14ac:dyDescent="0.25">
      <c r="A943" s="5" t="s">
        <v>408</v>
      </c>
      <c r="B943" s="5" t="s">
        <v>671</v>
      </c>
      <c r="C943" s="5" t="s">
        <v>892</v>
      </c>
      <c r="D943" s="5" t="s">
        <v>460</v>
      </c>
      <c r="E943" s="184">
        <f t="shared" ca="1" si="14"/>
        <v>21768</v>
      </c>
      <c r="F943" s="5">
        <v>64</v>
      </c>
      <c r="G943" s="50">
        <v>19948</v>
      </c>
      <c r="H943" s="5">
        <v>350257</v>
      </c>
      <c r="I943" s="50">
        <v>29916</v>
      </c>
      <c r="J943" s="5" t="s">
        <v>909</v>
      </c>
      <c r="M943"/>
    </row>
    <row r="944" spans="1:13" x14ac:dyDescent="0.25">
      <c r="A944" s="5" t="s">
        <v>408</v>
      </c>
      <c r="B944" s="5" t="s">
        <v>574</v>
      </c>
      <c r="C944" s="5" t="s">
        <v>570</v>
      </c>
      <c r="D944" s="5" t="s">
        <v>460</v>
      </c>
      <c r="E944" s="184">
        <f t="shared" ca="1" si="14"/>
        <v>18840</v>
      </c>
      <c r="F944" s="5">
        <v>36</v>
      </c>
      <c r="G944" s="50">
        <v>29932</v>
      </c>
      <c r="H944" s="5">
        <v>561689</v>
      </c>
      <c r="I944" s="50">
        <v>38599</v>
      </c>
      <c r="J944" s="5" t="s">
        <v>858</v>
      </c>
      <c r="M944"/>
    </row>
    <row r="945" spans="1:13" x14ac:dyDescent="0.25">
      <c r="A945" s="5" t="s">
        <v>413</v>
      </c>
      <c r="B945" s="5" t="s">
        <v>578</v>
      </c>
      <c r="C945" s="5" t="s">
        <v>840</v>
      </c>
      <c r="D945" s="5" t="s">
        <v>416</v>
      </c>
      <c r="E945" s="184">
        <f t="shared" ca="1" si="14"/>
        <v>18192</v>
      </c>
      <c r="F945" s="5">
        <v>35</v>
      </c>
      <c r="G945" s="50">
        <v>30489</v>
      </c>
      <c r="H945" s="5">
        <v>566403</v>
      </c>
      <c r="I945" s="50">
        <v>38492</v>
      </c>
      <c r="J945" s="5" t="s">
        <v>858</v>
      </c>
      <c r="M945"/>
    </row>
    <row r="946" spans="1:13" x14ac:dyDescent="0.25">
      <c r="A946" s="5" t="s">
        <v>413</v>
      </c>
      <c r="B946" s="5" t="s">
        <v>667</v>
      </c>
      <c r="C946" s="5" t="s">
        <v>640</v>
      </c>
      <c r="D946" s="5" t="s">
        <v>457</v>
      </c>
      <c r="E946" s="184">
        <f t="shared" ca="1" si="14"/>
        <v>26268</v>
      </c>
      <c r="F946" s="5">
        <v>54</v>
      </c>
      <c r="G946" s="50">
        <v>23412</v>
      </c>
      <c r="H946" s="5">
        <v>561505</v>
      </c>
      <c r="I946" s="50">
        <v>34952</v>
      </c>
      <c r="J946" s="5" t="s">
        <v>909</v>
      </c>
      <c r="M946"/>
    </row>
    <row r="947" spans="1:13" x14ac:dyDescent="0.25">
      <c r="A947" s="5" t="s">
        <v>454</v>
      </c>
      <c r="B947" s="5" t="s">
        <v>614</v>
      </c>
      <c r="C947" s="5" t="s">
        <v>930</v>
      </c>
      <c r="D947" s="5" t="s">
        <v>460</v>
      </c>
      <c r="E947" s="184">
        <f t="shared" ca="1" si="14"/>
        <v>21024</v>
      </c>
      <c r="F947" s="5">
        <v>35</v>
      </c>
      <c r="G947" s="50">
        <v>30373</v>
      </c>
      <c r="H947" s="5">
        <v>566546</v>
      </c>
      <c r="I947" s="50">
        <v>38357</v>
      </c>
      <c r="J947" s="5" t="s">
        <v>909</v>
      </c>
      <c r="M947"/>
    </row>
    <row r="948" spans="1:13" x14ac:dyDescent="0.25">
      <c r="A948" s="5" t="s">
        <v>408</v>
      </c>
      <c r="B948" s="5" t="s">
        <v>485</v>
      </c>
      <c r="C948" s="5" t="s">
        <v>822</v>
      </c>
      <c r="D948" s="5" t="s">
        <v>482</v>
      </c>
      <c r="E948" s="184">
        <f t="shared" ca="1" si="14"/>
        <v>23952</v>
      </c>
      <c r="F948" s="5">
        <v>39</v>
      </c>
      <c r="G948" s="50">
        <v>29010</v>
      </c>
      <c r="H948" s="5">
        <v>350200</v>
      </c>
      <c r="I948" s="50">
        <v>38484</v>
      </c>
      <c r="J948" s="5" t="s">
        <v>858</v>
      </c>
      <c r="M948"/>
    </row>
    <row r="949" spans="1:13" x14ac:dyDescent="0.25">
      <c r="A949" s="5" t="s">
        <v>408</v>
      </c>
      <c r="B949" s="5" t="s">
        <v>570</v>
      </c>
      <c r="C949" s="5" t="s">
        <v>948</v>
      </c>
      <c r="D949" s="5" t="s">
        <v>749</v>
      </c>
      <c r="E949" s="184">
        <f t="shared" ca="1" si="14"/>
        <v>29700</v>
      </c>
      <c r="F949" s="5">
        <v>36</v>
      </c>
      <c r="G949" s="50">
        <v>29945</v>
      </c>
      <c r="H949" s="5">
        <v>350340</v>
      </c>
      <c r="I949" s="50">
        <v>38414</v>
      </c>
      <c r="J949" s="5" t="s">
        <v>858</v>
      </c>
      <c r="M949"/>
    </row>
    <row r="950" spans="1:13" x14ac:dyDescent="0.25">
      <c r="A950" s="5" t="s">
        <v>413</v>
      </c>
      <c r="B950" s="5" t="s">
        <v>662</v>
      </c>
      <c r="C950" s="5" t="s">
        <v>930</v>
      </c>
      <c r="D950" s="5" t="s">
        <v>439</v>
      </c>
      <c r="E950" s="184">
        <f t="shared" ca="1" si="14"/>
        <v>29592</v>
      </c>
      <c r="F950" s="5">
        <v>64</v>
      </c>
      <c r="G950" s="50">
        <v>19948</v>
      </c>
      <c r="H950" s="5">
        <v>561696</v>
      </c>
      <c r="I950" s="50">
        <v>29916</v>
      </c>
      <c r="J950" s="5" t="s">
        <v>909</v>
      </c>
      <c r="M950"/>
    </row>
    <row r="951" spans="1:13" x14ac:dyDescent="0.25">
      <c r="A951" s="5" t="s">
        <v>408</v>
      </c>
      <c r="B951" s="5" t="s">
        <v>561</v>
      </c>
      <c r="C951" s="5" t="s">
        <v>410</v>
      </c>
      <c r="D951" s="5" t="s">
        <v>473</v>
      </c>
      <c r="E951" s="184">
        <f t="shared" ca="1" si="14"/>
        <v>29364</v>
      </c>
      <c r="F951" s="5">
        <v>39</v>
      </c>
      <c r="G951" s="50">
        <v>29040</v>
      </c>
      <c r="H951" s="5">
        <v>561697</v>
      </c>
      <c r="I951" s="50">
        <v>38696</v>
      </c>
      <c r="J951" s="5" t="s">
        <v>858</v>
      </c>
      <c r="M951"/>
    </row>
    <row r="952" spans="1:13" x14ac:dyDescent="0.25">
      <c r="A952" s="5" t="s">
        <v>408</v>
      </c>
      <c r="B952" s="5" t="s">
        <v>631</v>
      </c>
      <c r="C952" s="5" t="s">
        <v>465</v>
      </c>
      <c r="D952" s="5" t="s">
        <v>460</v>
      </c>
      <c r="E952" s="184">
        <f t="shared" ca="1" si="14"/>
        <v>19260</v>
      </c>
      <c r="F952" s="5">
        <v>38</v>
      </c>
      <c r="G952" s="50">
        <v>29389</v>
      </c>
      <c r="H952" s="5">
        <v>350236</v>
      </c>
      <c r="I952" s="50">
        <v>38640</v>
      </c>
      <c r="J952" s="5" t="s">
        <v>858</v>
      </c>
      <c r="M952"/>
    </row>
    <row r="953" spans="1:13" x14ac:dyDescent="0.25">
      <c r="A953" s="5" t="s">
        <v>413</v>
      </c>
      <c r="B953" s="5" t="s">
        <v>509</v>
      </c>
      <c r="C953" s="5" t="s">
        <v>949</v>
      </c>
      <c r="D953" s="5" t="s">
        <v>947</v>
      </c>
      <c r="E953" s="184">
        <f t="shared" ca="1" si="14"/>
        <v>18852</v>
      </c>
      <c r="F953" s="5">
        <v>38</v>
      </c>
      <c r="G953" s="50">
        <v>29272</v>
      </c>
      <c r="H953" s="5">
        <v>350638</v>
      </c>
      <c r="I953" s="50">
        <v>38377</v>
      </c>
      <c r="J953" s="5" t="s">
        <v>858</v>
      </c>
      <c r="M953"/>
    </row>
    <row r="954" spans="1:13" x14ac:dyDescent="0.25">
      <c r="A954" s="5" t="s">
        <v>408</v>
      </c>
      <c r="B954" s="5" t="s">
        <v>461</v>
      </c>
      <c r="C954" s="5" t="s">
        <v>621</v>
      </c>
      <c r="D954" s="5" t="s">
        <v>416</v>
      </c>
      <c r="E954" s="184">
        <f t="shared" ca="1" si="14"/>
        <v>20424</v>
      </c>
      <c r="F954" s="5">
        <v>39</v>
      </c>
      <c r="G954" s="50">
        <v>29079</v>
      </c>
      <c r="H954" s="5">
        <v>561700</v>
      </c>
      <c r="I954" s="50">
        <v>38492</v>
      </c>
      <c r="J954" s="5" t="s">
        <v>858</v>
      </c>
      <c r="M954"/>
    </row>
    <row r="955" spans="1:13" x14ac:dyDescent="0.25">
      <c r="A955" s="5" t="s">
        <v>408</v>
      </c>
      <c r="B955" s="5" t="s">
        <v>625</v>
      </c>
      <c r="C955" s="5" t="s">
        <v>950</v>
      </c>
      <c r="D955" s="5" t="s">
        <v>473</v>
      </c>
      <c r="E955" s="184">
        <f t="shared" ca="1" si="14"/>
        <v>19812</v>
      </c>
      <c r="F955" s="5">
        <v>39</v>
      </c>
      <c r="G955" s="50">
        <v>28773</v>
      </c>
      <c r="H955" s="5">
        <v>350705</v>
      </c>
      <c r="I955" s="50">
        <v>38607</v>
      </c>
      <c r="J955" s="5" t="s">
        <v>858</v>
      </c>
      <c r="M955"/>
    </row>
    <row r="956" spans="1:13" x14ac:dyDescent="0.25">
      <c r="A956" s="5" t="s">
        <v>408</v>
      </c>
      <c r="B956" s="5" t="s">
        <v>665</v>
      </c>
      <c r="C956" s="5" t="s">
        <v>951</v>
      </c>
      <c r="D956" s="5" t="s">
        <v>802</v>
      </c>
      <c r="E956" s="184">
        <f t="shared" ca="1" si="14"/>
        <v>30324</v>
      </c>
      <c r="F956" s="5">
        <v>37</v>
      </c>
      <c r="G956" s="50">
        <v>29711</v>
      </c>
      <c r="H956" s="5">
        <v>350530</v>
      </c>
      <c r="I956" s="50">
        <v>38758</v>
      </c>
      <c r="J956" s="5" t="s">
        <v>858</v>
      </c>
      <c r="M956"/>
    </row>
    <row r="957" spans="1:13" x14ac:dyDescent="0.25">
      <c r="A957" s="5" t="s">
        <v>408</v>
      </c>
      <c r="B957" s="5" t="s">
        <v>526</v>
      </c>
      <c r="C957" s="5" t="s">
        <v>835</v>
      </c>
      <c r="D957" s="5" t="s">
        <v>734</v>
      </c>
      <c r="E957" s="184">
        <f t="shared" ca="1" si="14"/>
        <v>22668</v>
      </c>
      <c r="F957" s="5">
        <v>36</v>
      </c>
      <c r="G957" s="50">
        <v>29869</v>
      </c>
      <c r="H957" s="5">
        <v>350523</v>
      </c>
      <c r="I957" s="50">
        <v>38399</v>
      </c>
      <c r="J957" s="5" t="s">
        <v>858</v>
      </c>
      <c r="M957"/>
    </row>
    <row r="958" spans="1:13" x14ac:dyDescent="0.25">
      <c r="A958" s="5" t="s">
        <v>413</v>
      </c>
      <c r="B958" s="5" t="s">
        <v>185</v>
      </c>
      <c r="C958" s="5" t="s">
        <v>952</v>
      </c>
      <c r="D958" s="5" t="s">
        <v>473</v>
      </c>
      <c r="E958" s="184">
        <f t="shared" ca="1" si="14"/>
        <v>20088</v>
      </c>
      <c r="F958" s="5">
        <v>39</v>
      </c>
      <c r="G958" s="50">
        <v>29110</v>
      </c>
      <c r="H958" s="5">
        <v>566037</v>
      </c>
      <c r="I958" s="50">
        <v>38805</v>
      </c>
      <c r="J958" s="5" t="s">
        <v>858</v>
      </c>
      <c r="M958"/>
    </row>
    <row r="959" spans="1:13" x14ac:dyDescent="0.25">
      <c r="A959" s="5" t="s">
        <v>454</v>
      </c>
      <c r="B959" s="5" t="s">
        <v>694</v>
      </c>
      <c r="C959" s="5" t="s">
        <v>844</v>
      </c>
      <c r="D959" s="5" t="s">
        <v>460</v>
      </c>
      <c r="E959" s="184">
        <f t="shared" ca="1" si="14"/>
        <v>21768</v>
      </c>
      <c r="F959" s="5">
        <v>36</v>
      </c>
      <c r="G959" s="50">
        <v>30057</v>
      </c>
      <c r="H959" s="5">
        <v>350869</v>
      </c>
      <c r="I959" s="50">
        <v>38812</v>
      </c>
      <c r="J959" s="5" t="s">
        <v>858</v>
      </c>
      <c r="M959"/>
    </row>
    <row r="960" spans="1:13" x14ac:dyDescent="0.25">
      <c r="A960" s="5" t="s">
        <v>413</v>
      </c>
      <c r="B960" s="5" t="s">
        <v>490</v>
      </c>
      <c r="C960" s="5" t="s">
        <v>640</v>
      </c>
      <c r="D960" s="5" t="s">
        <v>439</v>
      </c>
      <c r="E960" s="184">
        <f t="shared" ca="1" si="14"/>
        <v>30480</v>
      </c>
      <c r="F960" s="5">
        <v>38</v>
      </c>
      <c r="G960" s="50">
        <v>29296</v>
      </c>
      <c r="H960" s="5">
        <v>566326</v>
      </c>
      <c r="I960" s="50">
        <v>38871</v>
      </c>
      <c r="J960" s="5" t="s">
        <v>858</v>
      </c>
      <c r="M960"/>
    </row>
    <row r="961" spans="1:13" x14ac:dyDescent="0.25">
      <c r="A961" s="5" t="s">
        <v>413</v>
      </c>
      <c r="B961" s="5" t="s">
        <v>594</v>
      </c>
      <c r="C961" s="5" t="s">
        <v>596</v>
      </c>
      <c r="D961" s="5" t="s">
        <v>439</v>
      </c>
      <c r="E961" s="184">
        <f t="shared" ca="1" si="14"/>
        <v>21732</v>
      </c>
      <c r="F961" s="5">
        <v>35</v>
      </c>
      <c r="G961" s="50">
        <v>30236</v>
      </c>
      <c r="H961" s="5">
        <v>561735</v>
      </c>
      <c r="I961" s="50">
        <v>38802</v>
      </c>
      <c r="J961" s="5" t="s">
        <v>858</v>
      </c>
      <c r="M961"/>
    </row>
    <row r="962" spans="1:13" x14ac:dyDescent="0.25">
      <c r="A962" s="5" t="s">
        <v>413</v>
      </c>
      <c r="B962" s="5" t="s">
        <v>541</v>
      </c>
      <c r="C962" s="5" t="s">
        <v>640</v>
      </c>
      <c r="D962" s="5" t="s">
        <v>953</v>
      </c>
      <c r="E962" s="184">
        <f t="shared" ca="1" si="14"/>
        <v>29208</v>
      </c>
      <c r="F962" s="5">
        <v>48</v>
      </c>
      <c r="G962" s="50">
        <v>25687</v>
      </c>
      <c r="H962" s="5">
        <v>561654</v>
      </c>
      <c r="I962" s="50">
        <v>34725</v>
      </c>
      <c r="J962" s="5" t="s">
        <v>909</v>
      </c>
      <c r="M962"/>
    </row>
    <row r="963" spans="1:13" x14ac:dyDescent="0.25">
      <c r="A963" s="5" t="s">
        <v>408</v>
      </c>
      <c r="B963" s="5" t="s">
        <v>446</v>
      </c>
      <c r="C963" s="5" t="s">
        <v>954</v>
      </c>
      <c r="D963" s="5" t="s">
        <v>411</v>
      </c>
      <c r="E963" s="184">
        <f t="shared" ca="1" si="14"/>
        <v>20424</v>
      </c>
      <c r="F963" s="5">
        <v>41</v>
      </c>
      <c r="G963" s="50">
        <v>28359</v>
      </c>
      <c r="H963" s="5">
        <v>561757</v>
      </c>
      <c r="I963" s="50">
        <v>38997</v>
      </c>
      <c r="J963" s="5" t="s">
        <v>858</v>
      </c>
      <c r="M963"/>
    </row>
    <row r="964" spans="1:13" x14ac:dyDescent="0.25">
      <c r="A964" s="5" t="s">
        <v>454</v>
      </c>
      <c r="B964" s="5" t="s">
        <v>493</v>
      </c>
      <c r="C964" s="5" t="s">
        <v>796</v>
      </c>
      <c r="D964" s="5" t="s">
        <v>955</v>
      </c>
      <c r="E964" s="184">
        <f t="shared" ca="1" si="14"/>
        <v>30996</v>
      </c>
      <c r="F964" s="5">
        <v>36</v>
      </c>
      <c r="G964" s="50">
        <v>29878</v>
      </c>
      <c r="H964" s="5">
        <v>351771</v>
      </c>
      <c r="I964" s="50">
        <v>39059</v>
      </c>
      <c r="J964" s="5" t="s">
        <v>858</v>
      </c>
      <c r="M964"/>
    </row>
    <row r="965" spans="1:13" x14ac:dyDescent="0.25">
      <c r="A965" s="5" t="s">
        <v>408</v>
      </c>
      <c r="B965" s="5" t="s">
        <v>611</v>
      </c>
      <c r="C965" s="5" t="s">
        <v>629</v>
      </c>
      <c r="D965" s="5" t="s">
        <v>416</v>
      </c>
      <c r="E965" s="184">
        <f t="shared" ca="1" si="14"/>
        <v>26928</v>
      </c>
      <c r="F965" s="5">
        <v>38</v>
      </c>
      <c r="G965" s="50">
        <v>29267</v>
      </c>
      <c r="H965" s="5">
        <v>561698</v>
      </c>
      <c r="I965" s="50">
        <v>39031</v>
      </c>
      <c r="J965" s="5" t="s">
        <v>858</v>
      </c>
      <c r="M965"/>
    </row>
    <row r="966" spans="1:13" x14ac:dyDescent="0.25">
      <c r="A966" s="5" t="s">
        <v>413</v>
      </c>
      <c r="B966" s="5" t="s">
        <v>561</v>
      </c>
      <c r="C966" s="5" t="s">
        <v>893</v>
      </c>
      <c r="D966" s="5" t="s">
        <v>416</v>
      </c>
      <c r="E966" s="184">
        <f t="shared" ca="1" si="14"/>
        <v>31128</v>
      </c>
      <c r="F966" s="5">
        <v>35</v>
      </c>
      <c r="G966" s="50">
        <v>30341</v>
      </c>
      <c r="H966" s="5">
        <v>561663</v>
      </c>
      <c r="I966" s="50">
        <v>38941</v>
      </c>
      <c r="J966" s="5" t="s">
        <v>858</v>
      </c>
      <c r="M966"/>
    </row>
    <row r="967" spans="1:13" x14ac:dyDescent="0.25">
      <c r="A967" s="5" t="s">
        <v>408</v>
      </c>
      <c r="B967" s="5" t="s">
        <v>614</v>
      </c>
      <c r="C967" s="5" t="s">
        <v>161</v>
      </c>
      <c r="D967" s="5" t="s">
        <v>482</v>
      </c>
      <c r="E967" s="184">
        <f t="shared" ca="1" si="14"/>
        <v>20772</v>
      </c>
      <c r="F967" s="5">
        <v>36</v>
      </c>
      <c r="G967" s="50">
        <v>29871</v>
      </c>
      <c r="H967" s="5">
        <v>351787</v>
      </c>
      <c r="I967" s="50">
        <v>38866</v>
      </c>
      <c r="J967" s="5" t="s">
        <v>858</v>
      </c>
      <c r="M967"/>
    </row>
    <row r="968" spans="1:13" x14ac:dyDescent="0.25">
      <c r="A968" s="5" t="s">
        <v>413</v>
      </c>
      <c r="B968" s="5" t="s">
        <v>471</v>
      </c>
      <c r="C968" s="5" t="s">
        <v>956</v>
      </c>
      <c r="D968" s="5" t="s">
        <v>433</v>
      </c>
      <c r="E968" s="184">
        <f t="shared" ca="1" si="14"/>
        <v>29280</v>
      </c>
      <c r="F968" s="5">
        <v>38</v>
      </c>
      <c r="G968" s="50">
        <v>29283</v>
      </c>
      <c r="H968" s="5">
        <v>561789</v>
      </c>
      <c r="I968" s="50">
        <v>39046</v>
      </c>
      <c r="J968" s="5" t="s">
        <v>858</v>
      </c>
      <c r="M968"/>
    </row>
    <row r="969" spans="1:13" x14ac:dyDescent="0.25">
      <c r="A969" s="5" t="s">
        <v>408</v>
      </c>
      <c r="B969" s="5" t="s">
        <v>519</v>
      </c>
      <c r="C969" s="5" t="s">
        <v>490</v>
      </c>
      <c r="D969" s="5" t="s">
        <v>536</v>
      </c>
      <c r="E969" s="184">
        <f t="shared" ca="1" si="14"/>
        <v>19368</v>
      </c>
      <c r="F969" s="5">
        <v>36</v>
      </c>
      <c r="G969" s="50">
        <v>29915</v>
      </c>
      <c r="H969" s="5">
        <v>351795</v>
      </c>
      <c r="I969" s="50">
        <v>39059</v>
      </c>
      <c r="J969" s="5" t="s">
        <v>858</v>
      </c>
      <c r="M969"/>
    </row>
    <row r="970" spans="1:13" x14ac:dyDescent="0.25">
      <c r="A970" s="5" t="s">
        <v>413</v>
      </c>
      <c r="B970" s="5" t="s">
        <v>791</v>
      </c>
      <c r="C970" s="5" t="s">
        <v>898</v>
      </c>
      <c r="D970" s="5" t="s">
        <v>460</v>
      </c>
      <c r="E970" s="184">
        <f t="shared" ca="1" si="14"/>
        <v>23424</v>
      </c>
      <c r="F970" s="5">
        <v>38</v>
      </c>
      <c r="G970" s="50">
        <v>29437</v>
      </c>
      <c r="H970" s="5">
        <v>351805</v>
      </c>
      <c r="I970" s="50">
        <v>38982</v>
      </c>
      <c r="J970" s="5" t="s">
        <v>858</v>
      </c>
      <c r="M970"/>
    </row>
    <row r="971" spans="1:13" x14ac:dyDescent="0.25">
      <c r="A971" s="5" t="s">
        <v>413</v>
      </c>
      <c r="B971" s="5" t="s">
        <v>155</v>
      </c>
      <c r="C971" s="5" t="s">
        <v>640</v>
      </c>
      <c r="D971" s="5" t="s">
        <v>411</v>
      </c>
      <c r="E971" s="184">
        <f t="shared" ca="1" si="14"/>
        <v>27492</v>
      </c>
      <c r="F971" s="5">
        <v>37</v>
      </c>
      <c r="G971" s="50">
        <v>29711</v>
      </c>
      <c r="H971" s="5">
        <v>561808</v>
      </c>
      <c r="I971" s="50">
        <v>38758</v>
      </c>
      <c r="J971" s="5" t="s">
        <v>858</v>
      </c>
      <c r="M971"/>
    </row>
    <row r="972" spans="1:13" x14ac:dyDescent="0.25">
      <c r="A972" s="5" t="s">
        <v>408</v>
      </c>
      <c r="B972" s="5" t="s">
        <v>476</v>
      </c>
      <c r="C972" s="5" t="s">
        <v>901</v>
      </c>
      <c r="D972" s="5" t="s">
        <v>734</v>
      </c>
      <c r="E972" s="184">
        <f t="shared" ca="1" si="14"/>
        <v>18324</v>
      </c>
      <c r="F972" s="5">
        <v>38</v>
      </c>
      <c r="G972" s="50">
        <v>29424</v>
      </c>
      <c r="H972" s="5">
        <v>561812</v>
      </c>
      <c r="I972" s="50">
        <v>38872</v>
      </c>
      <c r="J972" s="5" t="s">
        <v>858</v>
      </c>
      <c r="M972"/>
    </row>
    <row r="973" spans="1:13" x14ac:dyDescent="0.25">
      <c r="A973" s="5" t="s">
        <v>413</v>
      </c>
      <c r="B973" s="5" t="s">
        <v>673</v>
      </c>
      <c r="C973" s="5" t="s">
        <v>824</v>
      </c>
      <c r="D973" s="5" t="s">
        <v>617</v>
      </c>
      <c r="E973" s="184">
        <f t="shared" ca="1" si="14"/>
        <v>24156</v>
      </c>
      <c r="F973" s="5">
        <v>38</v>
      </c>
      <c r="G973" s="50">
        <v>29314</v>
      </c>
      <c r="H973" s="5">
        <v>561810</v>
      </c>
      <c r="I973" s="50">
        <v>38854</v>
      </c>
      <c r="J973" s="5" t="s">
        <v>858</v>
      </c>
      <c r="M973"/>
    </row>
    <row r="974" spans="1:13" x14ac:dyDescent="0.25">
      <c r="A974" s="5" t="s">
        <v>413</v>
      </c>
      <c r="B974" s="5" t="s">
        <v>490</v>
      </c>
      <c r="C974" s="5" t="s">
        <v>640</v>
      </c>
      <c r="D974" s="5" t="s">
        <v>416</v>
      </c>
      <c r="E974" s="184">
        <f t="shared" ca="1" si="14"/>
        <v>21432</v>
      </c>
      <c r="F974" s="5">
        <v>38</v>
      </c>
      <c r="G974" s="50">
        <v>29344</v>
      </c>
      <c r="H974" s="5">
        <v>561629</v>
      </c>
      <c r="I974" s="50">
        <v>38871</v>
      </c>
      <c r="J974" s="5" t="s">
        <v>858</v>
      </c>
      <c r="M974"/>
    </row>
    <row r="975" spans="1:13" x14ac:dyDescent="0.25">
      <c r="A975" s="5" t="s">
        <v>408</v>
      </c>
      <c r="B975" s="5" t="s">
        <v>603</v>
      </c>
      <c r="C975" s="5" t="s">
        <v>957</v>
      </c>
      <c r="D975" s="5" t="s">
        <v>958</v>
      </c>
      <c r="E975" s="184">
        <f t="shared" ca="1" si="14"/>
        <v>20256</v>
      </c>
      <c r="F975" s="5">
        <v>36</v>
      </c>
      <c r="G975" s="50">
        <v>30136</v>
      </c>
      <c r="H975" s="5">
        <v>561817</v>
      </c>
      <c r="I975" s="50">
        <v>38842</v>
      </c>
      <c r="J975" s="5" t="s">
        <v>858</v>
      </c>
      <c r="M975"/>
    </row>
    <row r="976" spans="1:13" x14ac:dyDescent="0.25">
      <c r="A976" s="5" t="s">
        <v>413</v>
      </c>
      <c r="B976" s="5" t="s">
        <v>517</v>
      </c>
      <c r="C976" s="5" t="s">
        <v>91</v>
      </c>
      <c r="D976" s="5" t="s">
        <v>416</v>
      </c>
      <c r="E976" s="184">
        <f t="shared" ca="1" si="14"/>
        <v>19608</v>
      </c>
      <c r="F976" s="5">
        <v>36</v>
      </c>
      <c r="G976" s="50">
        <v>30114</v>
      </c>
      <c r="H976" s="5">
        <v>351844</v>
      </c>
      <c r="I976" s="50">
        <v>39061</v>
      </c>
      <c r="J976" s="5" t="s">
        <v>858</v>
      </c>
      <c r="M976"/>
    </row>
    <row r="977" spans="1:13" x14ac:dyDescent="0.25">
      <c r="A977" s="5" t="s">
        <v>408</v>
      </c>
      <c r="B977" s="5" t="s">
        <v>511</v>
      </c>
      <c r="C977" s="5" t="s">
        <v>959</v>
      </c>
      <c r="D977" s="5" t="s">
        <v>428</v>
      </c>
      <c r="E977" s="184">
        <f t="shared" ca="1" si="14"/>
        <v>25008</v>
      </c>
      <c r="F977" s="5">
        <v>40</v>
      </c>
      <c r="G977" s="50">
        <v>28712</v>
      </c>
      <c r="H977" s="5">
        <v>561830</v>
      </c>
      <c r="I977" s="50">
        <v>38725</v>
      </c>
      <c r="J977" s="5" t="s">
        <v>858</v>
      </c>
      <c r="M977"/>
    </row>
    <row r="978" spans="1:13" x14ac:dyDescent="0.25">
      <c r="A978" s="5" t="s">
        <v>454</v>
      </c>
      <c r="B978" s="5" t="s">
        <v>500</v>
      </c>
      <c r="C978" s="5" t="s">
        <v>88</v>
      </c>
      <c r="D978" s="5" t="s">
        <v>439</v>
      </c>
      <c r="E978" s="184">
        <f t="shared" ref="E978:E1041" ca="1" si="15">RANDBETWEEN(1500,2600)*12</f>
        <v>24048</v>
      </c>
      <c r="F978" s="5">
        <v>36</v>
      </c>
      <c r="G978" s="50">
        <v>30175</v>
      </c>
      <c r="H978" s="5">
        <v>356663</v>
      </c>
      <c r="I978" s="50">
        <v>38859</v>
      </c>
      <c r="J978" s="5" t="s">
        <v>858</v>
      </c>
      <c r="M978"/>
    </row>
    <row r="979" spans="1:13" x14ac:dyDescent="0.25">
      <c r="A979" s="5" t="s">
        <v>454</v>
      </c>
      <c r="B979" s="5" t="s">
        <v>464</v>
      </c>
      <c r="C979" s="5" t="s">
        <v>893</v>
      </c>
      <c r="D979" s="5" t="s">
        <v>460</v>
      </c>
      <c r="E979" s="184">
        <f t="shared" ca="1" si="15"/>
        <v>21744</v>
      </c>
      <c r="F979" s="5">
        <v>33</v>
      </c>
      <c r="G979" s="50">
        <v>31170</v>
      </c>
      <c r="H979" s="5">
        <v>356715</v>
      </c>
      <c r="I979" s="50">
        <v>38880</v>
      </c>
      <c r="J979" s="5" t="s">
        <v>858</v>
      </c>
      <c r="M979"/>
    </row>
    <row r="980" spans="1:13" x14ac:dyDescent="0.25">
      <c r="A980" s="5" t="s">
        <v>408</v>
      </c>
      <c r="B980" s="5" t="s">
        <v>713</v>
      </c>
      <c r="C980" s="5" t="s">
        <v>471</v>
      </c>
      <c r="D980" s="5" t="s">
        <v>749</v>
      </c>
      <c r="E980" s="184">
        <f t="shared" ca="1" si="15"/>
        <v>26892</v>
      </c>
      <c r="F980" s="5">
        <v>39</v>
      </c>
      <c r="G980" s="50">
        <v>28922</v>
      </c>
      <c r="H980" s="5">
        <v>351857</v>
      </c>
      <c r="I980" s="50">
        <v>38840</v>
      </c>
      <c r="J980" s="5" t="s">
        <v>858</v>
      </c>
      <c r="M980"/>
    </row>
    <row r="981" spans="1:13" x14ac:dyDescent="0.25">
      <c r="A981" s="5" t="s">
        <v>413</v>
      </c>
      <c r="B981" s="5" t="s">
        <v>610</v>
      </c>
      <c r="C981" s="5" t="s">
        <v>960</v>
      </c>
      <c r="D981" s="5" t="s">
        <v>460</v>
      </c>
      <c r="E981" s="184">
        <f t="shared" ca="1" si="15"/>
        <v>29520</v>
      </c>
      <c r="F981" s="5">
        <v>32</v>
      </c>
      <c r="G981" s="50">
        <v>31362</v>
      </c>
      <c r="H981" s="5">
        <v>566646</v>
      </c>
      <c r="I981" s="50">
        <v>39076</v>
      </c>
      <c r="J981" s="5" t="s">
        <v>858</v>
      </c>
      <c r="M981"/>
    </row>
    <row r="982" spans="1:13" x14ac:dyDescent="0.25">
      <c r="A982" s="5" t="s">
        <v>454</v>
      </c>
      <c r="B982" s="5" t="s">
        <v>524</v>
      </c>
      <c r="C982" s="5" t="s">
        <v>796</v>
      </c>
      <c r="D982" s="5" t="s">
        <v>536</v>
      </c>
      <c r="E982" s="184">
        <f t="shared" ca="1" si="15"/>
        <v>21684</v>
      </c>
      <c r="F982" s="5">
        <v>36</v>
      </c>
      <c r="G982" s="50">
        <v>29992</v>
      </c>
      <c r="H982" s="5">
        <v>351859</v>
      </c>
      <c r="I982" s="50">
        <v>38910</v>
      </c>
      <c r="J982" s="5" t="s">
        <v>858</v>
      </c>
      <c r="M982"/>
    </row>
    <row r="983" spans="1:13" x14ac:dyDescent="0.25">
      <c r="A983" s="5" t="s">
        <v>408</v>
      </c>
      <c r="B983" s="5" t="s">
        <v>493</v>
      </c>
      <c r="C983" s="5" t="s">
        <v>961</v>
      </c>
      <c r="D983" s="5" t="s">
        <v>457</v>
      </c>
      <c r="E983" s="184">
        <f t="shared" ca="1" si="15"/>
        <v>23580</v>
      </c>
      <c r="F983" s="5">
        <v>41</v>
      </c>
      <c r="G983" s="50">
        <v>28344</v>
      </c>
      <c r="H983" s="5">
        <v>350490</v>
      </c>
      <c r="I983" s="50">
        <v>38779</v>
      </c>
      <c r="J983" s="5" t="s">
        <v>858</v>
      </c>
      <c r="M983"/>
    </row>
    <row r="984" spans="1:13" x14ac:dyDescent="0.25">
      <c r="A984" s="5" t="s">
        <v>413</v>
      </c>
      <c r="B984" s="5" t="s">
        <v>534</v>
      </c>
      <c r="C984" s="5" t="s">
        <v>930</v>
      </c>
      <c r="D984" s="5" t="s">
        <v>678</v>
      </c>
      <c r="E984" s="184">
        <f t="shared" ca="1" si="15"/>
        <v>22548</v>
      </c>
      <c r="F984" s="5">
        <v>35</v>
      </c>
      <c r="G984" s="50">
        <v>30519</v>
      </c>
      <c r="H984" s="5">
        <v>566476</v>
      </c>
      <c r="I984" s="50">
        <v>39001</v>
      </c>
      <c r="J984" s="5" t="s">
        <v>858</v>
      </c>
      <c r="M984"/>
    </row>
    <row r="985" spans="1:13" x14ac:dyDescent="0.25">
      <c r="A985" s="5" t="s">
        <v>413</v>
      </c>
      <c r="B985" s="5" t="s">
        <v>603</v>
      </c>
      <c r="C985" s="5" t="s">
        <v>523</v>
      </c>
      <c r="D985" s="5" t="s">
        <v>962</v>
      </c>
      <c r="E985" s="184">
        <f t="shared" ca="1" si="15"/>
        <v>23580</v>
      </c>
      <c r="F985" s="5">
        <v>38</v>
      </c>
      <c r="G985" s="50">
        <v>29228</v>
      </c>
      <c r="H985" s="5">
        <v>351871</v>
      </c>
      <c r="I985" s="50">
        <v>38915</v>
      </c>
      <c r="J985" s="5" t="s">
        <v>858</v>
      </c>
      <c r="M985"/>
    </row>
    <row r="986" spans="1:13" x14ac:dyDescent="0.25">
      <c r="A986" s="5" t="s">
        <v>413</v>
      </c>
      <c r="B986" s="5" t="s">
        <v>499</v>
      </c>
      <c r="C986" s="5" t="s">
        <v>928</v>
      </c>
      <c r="D986" s="5" t="s">
        <v>416</v>
      </c>
      <c r="E986" s="184">
        <f t="shared" ca="1" si="15"/>
        <v>21360</v>
      </c>
      <c r="F986" s="5">
        <v>38</v>
      </c>
      <c r="G986" s="50">
        <v>29301</v>
      </c>
      <c r="H986" s="5">
        <v>561882</v>
      </c>
      <c r="I986" s="50">
        <v>38982</v>
      </c>
      <c r="J986" s="5" t="s">
        <v>858</v>
      </c>
      <c r="M986"/>
    </row>
    <row r="987" spans="1:13" x14ac:dyDescent="0.25">
      <c r="A987" s="5" t="s">
        <v>454</v>
      </c>
      <c r="B987" s="5" t="s">
        <v>506</v>
      </c>
      <c r="C987" s="5" t="s">
        <v>710</v>
      </c>
      <c r="D987" s="5" t="s">
        <v>460</v>
      </c>
      <c r="E987" s="184">
        <f t="shared" ca="1" si="15"/>
        <v>26820</v>
      </c>
      <c r="F987" s="5">
        <v>36</v>
      </c>
      <c r="G987" s="50">
        <v>30105</v>
      </c>
      <c r="H987" s="5">
        <v>351897</v>
      </c>
      <c r="I987" s="50">
        <v>38810</v>
      </c>
      <c r="J987" s="5" t="s">
        <v>858</v>
      </c>
      <c r="M987"/>
    </row>
    <row r="988" spans="1:13" x14ac:dyDescent="0.25">
      <c r="A988" s="5" t="s">
        <v>454</v>
      </c>
      <c r="B988" s="5" t="s">
        <v>514</v>
      </c>
      <c r="C988" s="5" t="s">
        <v>893</v>
      </c>
      <c r="D988" s="5" t="s">
        <v>460</v>
      </c>
      <c r="E988" s="184">
        <f t="shared" ca="1" si="15"/>
        <v>26640</v>
      </c>
      <c r="F988" s="5">
        <v>36</v>
      </c>
      <c r="G988" s="50">
        <v>30119</v>
      </c>
      <c r="H988" s="5">
        <v>351886</v>
      </c>
      <c r="I988" s="50">
        <v>39077</v>
      </c>
      <c r="J988" s="5" t="s">
        <v>858</v>
      </c>
      <c r="M988"/>
    </row>
    <row r="989" spans="1:13" x14ac:dyDescent="0.25">
      <c r="A989" s="5" t="s">
        <v>413</v>
      </c>
      <c r="B989" s="5" t="s">
        <v>483</v>
      </c>
      <c r="C989" s="5" t="s">
        <v>801</v>
      </c>
      <c r="D989" s="5" t="s">
        <v>460</v>
      </c>
      <c r="E989" s="184">
        <f t="shared" ca="1" si="15"/>
        <v>24696</v>
      </c>
      <c r="F989" s="5">
        <v>35</v>
      </c>
      <c r="G989" s="50">
        <v>30342</v>
      </c>
      <c r="H989" s="5">
        <v>561883</v>
      </c>
      <c r="I989" s="50">
        <v>39032</v>
      </c>
      <c r="J989" s="5" t="s">
        <v>858</v>
      </c>
      <c r="M989" s="150"/>
    </row>
    <row r="990" spans="1:13" x14ac:dyDescent="0.25">
      <c r="A990" s="5" t="s">
        <v>413</v>
      </c>
      <c r="B990" s="5" t="s">
        <v>547</v>
      </c>
      <c r="C990" s="5" t="s">
        <v>928</v>
      </c>
      <c r="D990" s="5" t="s">
        <v>460</v>
      </c>
      <c r="E990" s="184">
        <f t="shared" ca="1" si="15"/>
        <v>26292</v>
      </c>
      <c r="F990" s="5">
        <v>35</v>
      </c>
      <c r="G990" s="50">
        <v>30404</v>
      </c>
      <c r="H990" s="5">
        <v>350455</v>
      </c>
      <c r="I990" s="50">
        <v>39047</v>
      </c>
      <c r="J990" s="5" t="s">
        <v>858</v>
      </c>
      <c r="M990" s="150"/>
    </row>
    <row r="991" spans="1:13" x14ac:dyDescent="0.25">
      <c r="A991" s="5" t="s">
        <v>454</v>
      </c>
      <c r="B991" s="5" t="s">
        <v>446</v>
      </c>
      <c r="C991" s="5" t="s">
        <v>963</v>
      </c>
      <c r="D991" s="5" t="s">
        <v>416</v>
      </c>
      <c r="E991" s="184">
        <f t="shared" ca="1" si="15"/>
        <v>24672</v>
      </c>
      <c r="F991" s="5">
        <v>33</v>
      </c>
      <c r="G991" s="50">
        <v>31263</v>
      </c>
      <c r="H991" s="5">
        <v>351890</v>
      </c>
      <c r="I991" s="50">
        <v>38805</v>
      </c>
      <c r="J991" s="5" t="s">
        <v>858</v>
      </c>
      <c r="M991" s="150"/>
    </row>
    <row r="992" spans="1:13" x14ac:dyDescent="0.25">
      <c r="A992" s="5" t="s">
        <v>408</v>
      </c>
      <c r="B992" s="5" t="s">
        <v>635</v>
      </c>
      <c r="C992" s="5" t="s">
        <v>964</v>
      </c>
      <c r="D992" s="5" t="s">
        <v>747</v>
      </c>
      <c r="E992" s="184">
        <f t="shared" ca="1" si="15"/>
        <v>19452</v>
      </c>
      <c r="F992" s="5">
        <v>44</v>
      </c>
      <c r="G992" s="50">
        <v>27213</v>
      </c>
      <c r="H992" s="5">
        <v>351879</v>
      </c>
      <c r="I992" s="50">
        <v>38936</v>
      </c>
      <c r="J992" s="5" t="s">
        <v>900</v>
      </c>
      <c r="M992" s="150"/>
    </row>
    <row r="993" spans="1:13" x14ac:dyDescent="0.25">
      <c r="A993" s="5" t="s">
        <v>454</v>
      </c>
      <c r="B993" s="5" t="s">
        <v>594</v>
      </c>
      <c r="C993" s="5" t="s">
        <v>965</v>
      </c>
      <c r="D993" s="5" t="s">
        <v>749</v>
      </c>
      <c r="E993" s="184">
        <f t="shared" ca="1" si="15"/>
        <v>29748</v>
      </c>
      <c r="F993" s="5">
        <v>36</v>
      </c>
      <c r="G993" s="50">
        <v>30049</v>
      </c>
      <c r="H993" s="5">
        <v>561885</v>
      </c>
      <c r="I993" s="50">
        <v>38972</v>
      </c>
      <c r="J993" s="5" t="s">
        <v>858</v>
      </c>
      <c r="M993" s="150"/>
    </row>
    <row r="994" spans="1:13" x14ac:dyDescent="0.25">
      <c r="A994" s="5" t="s">
        <v>454</v>
      </c>
      <c r="B994" s="5" t="s">
        <v>469</v>
      </c>
      <c r="C994" s="5" t="s">
        <v>88</v>
      </c>
      <c r="D994" s="5" t="s">
        <v>460</v>
      </c>
      <c r="E994" s="184">
        <f t="shared" ca="1" si="15"/>
        <v>26916</v>
      </c>
      <c r="F994" s="5">
        <v>38</v>
      </c>
      <c r="G994" s="50">
        <v>29363</v>
      </c>
      <c r="H994" s="5">
        <v>352012</v>
      </c>
      <c r="I994" s="50">
        <v>38901</v>
      </c>
      <c r="J994" s="5" t="s">
        <v>858</v>
      </c>
      <c r="M994" s="150"/>
    </row>
    <row r="995" spans="1:13" x14ac:dyDescent="0.25">
      <c r="A995" s="5" t="s">
        <v>408</v>
      </c>
      <c r="B995" s="5" t="s">
        <v>452</v>
      </c>
      <c r="C995" s="5" t="s">
        <v>954</v>
      </c>
      <c r="D995" s="5" t="s">
        <v>622</v>
      </c>
      <c r="E995" s="184">
        <f t="shared" ca="1" si="15"/>
        <v>27060</v>
      </c>
      <c r="F995" s="5">
        <v>38</v>
      </c>
      <c r="G995" s="50">
        <v>29340</v>
      </c>
      <c r="H995" s="5">
        <v>352017</v>
      </c>
      <c r="I995" s="50">
        <v>38797</v>
      </c>
      <c r="J995" s="5" t="s">
        <v>858</v>
      </c>
      <c r="M995" s="150"/>
    </row>
    <row r="996" spans="1:13" x14ac:dyDescent="0.25">
      <c r="A996" s="5" t="s">
        <v>454</v>
      </c>
      <c r="B996" s="5" t="s">
        <v>587</v>
      </c>
      <c r="C996" s="5" t="s">
        <v>907</v>
      </c>
      <c r="D996" s="5" t="s">
        <v>741</v>
      </c>
      <c r="E996" s="184">
        <f t="shared" ca="1" si="15"/>
        <v>22728</v>
      </c>
      <c r="F996" s="5">
        <v>34</v>
      </c>
      <c r="G996" s="50">
        <v>30898</v>
      </c>
      <c r="H996" s="5">
        <v>351869</v>
      </c>
      <c r="I996" s="50">
        <v>39012</v>
      </c>
      <c r="J996" s="5" t="s">
        <v>858</v>
      </c>
      <c r="M996" s="150"/>
    </row>
    <row r="997" spans="1:13" x14ac:dyDescent="0.25">
      <c r="A997" s="5" t="s">
        <v>408</v>
      </c>
      <c r="B997" s="5" t="s">
        <v>719</v>
      </c>
      <c r="C997" s="5" t="s">
        <v>966</v>
      </c>
      <c r="D997" s="5" t="s">
        <v>457</v>
      </c>
      <c r="E997" s="184">
        <f t="shared" ca="1" si="15"/>
        <v>28572</v>
      </c>
      <c r="F997" s="5">
        <v>37</v>
      </c>
      <c r="G997" s="50">
        <v>29671</v>
      </c>
      <c r="H997" s="5">
        <v>352053</v>
      </c>
      <c r="I997" s="50">
        <v>38827</v>
      </c>
      <c r="J997" s="5" t="s">
        <v>858</v>
      </c>
      <c r="M997" s="150"/>
    </row>
    <row r="998" spans="1:13" x14ac:dyDescent="0.25">
      <c r="A998" s="5" t="s">
        <v>454</v>
      </c>
      <c r="B998" s="5" t="s">
        <v>587</v>
      </c>
      <c r="C998" s="5" t="s">
        <v>808</v>
      </c>
      <c r="D998" s="5" t="s">
        <v>460</v>
      </c>
      <c r="E998" s="184">
        <f t="shared" ca="1" si="15"/>
        <v>25500</v>
      </c>
      <c r="F998" s="5">
        <v>33</v>
      </c>
      <c r="G998" s="50">
        <v>30967</v>
      </c>
      <c r="H998" s="5">
        <v>352051</v>
      </c>
      <c r="I998" s="50">
        <v>38815</v>
      </c>
      <c r="J998" s="5" t="s">
        <v>858</v>
      </c>
      <c r="M998" s="150"/>
    </row>
    <row r="999" spans="1:13" x14ac:dyDescent="0.25">
      <c r="A999" s="5" t="s">
        <v>408</v>
      </c>
      <c r="B999" s="5" t="s">
        <v>469</v>
      </c>
      <c r="C999" s="5" t="s">
        <v>967</v>
      </c>
      <c r="D999" s="5" t="s">
        <v>460</v>
      </c>
      <c r="E999" s="184">
        <f t="shared" ca="1" si="15"/>
        <v>24132</v>
      </c>
      <c r="F999" s="5">
        <v>36</v>
      </c>
      <c r="G999" s="50">
        <v>30083</v>
      </c>
      <c r="H999" s="5">
        <v>561797</v>
      </c>
      <c r="I999" s="50">
        <v>39205</v>
      </c>
      <c r="J999" s="5" t="s">
        <v>858</v>
      </c>
      <c r="M999" s="150"/>
    </row>
    <row r="1000" spans="1:13" x14ac:dyDescent="0.25">
      <c r="A1000" s="5" t="s">
        <v>454</v>
      </c>
      <c r="B1000" s="5" t="s">
        <v>665</v>
      </c>
      <c r="C1000" s="5" t="s">
        <v>847</v>
      </c>
      <c r="D1000" s="5" t="s">
        <v>622</v>
      </c>
      <c r="E1000" s="184">
        <f t="shared" ca="1" si="15"/>
        <v>22728</v>
      </c>
      <c r="F1000" s="5">
        <v>35</v>
      </c>
      <c r="G1000" s="50">
        <v>30266</v>
      </c>
      <c r="H1000" s="5">
        <v>352068</v>
      </c>
      <c r="I1000" s="50">
        <v>39329</v>
      </c>
      <c r="J1000" s="5" t="s">
        <v>858</v>
      </c>
      <c r="M1000" s="150"/>
    </row>
    <row r="1001" spans="1:13" x14ac:dyDescent="0.25">
      <c r="A1001" s="5" t="s">
        <v>408</v>
      </c>
      <c r="B1001" s="5" t="s">
        <v>626</v>
      </c>
      <c r="C1001" s="5" t="s">
        <v>512</v>
      </c>
      <c r="D1001" s="5" t="s">
        <v>738</v>
      </c>
      <c r="E1001" s="184">
        <f t="shared" ca="1" si="15"/>
        <v>27624</v>
      </c>
      <c r="F1001" s="5">
        <v>46</v>
      </c>
      <c r="G1001" s="50">
        <v>26492</v>
      </c>
      <c r="H1001" s="5">
        <v>352073</v>
      </c>
      <c r="I1001" s="50">
        <v>34109</v>
      </c>
      <c r="J1001" s="5" t="s">
        <v>918</v>
      </c>
      <c r="M1001" s="150"/>
    </row>
    <row r="1002" spans="1:13" x14ac:dyDescent="0.25">
      <c r="A1002" s="5" t="s">
        <v>413</v>
      </c>
      <c r="B1002" s="5" t="s">
        <v>526</v>
      </c>
      <c r="C1002" s="5" t="s">
        <v>149</v>
      </c>
      <c r="D1002" s="5" t="s">
        <v>460</v>
      </c>
      <c r="E1002" s="184">
        <f t="shared" ca="1" si="15"/>
        <v>28668</v>
      </c>
      <c r="F1002" s="5">
        <v>32</v>
      </c>
      <c r="G1002" s="50">
        <v>31566</v>
      </c>
      <c r="H1002" s="5">
        <v>356686</v>
      </c>
      <c r="I1002" s="50">
        <v>39335</v>
      </c>
      <c r="J1002" s="5" t="s">
        <v>858</v>
      </c>
      <c r="M1002" s="150"/>
    </row>
    <row r="1003" spans="1:13" x14ac:dyDescent="0.25">
      <c r="A1003" s="5" t="s">
        <v>408</v>
      </c>
      <c r="B1003" s="5" t="s">
        <v>766</v>
      </c>
      <c r="C1003" s="5" t="s">
        <v>838</v>
      </c>
      <c r="D1003" s="5" t="s">
        <v>726</v>
      </c>
      <c r="E1003" s="184">
        <f t="shared" ca="1" si="15"/>
        <v>28248</v>
      </c>
      <c r="F1003" s="5">
        <v>49</v>
      </c>
      <c r="G1003" s="50">
        <v>25388</v>
      </c>
      <c r="H1003" s="5">
        <v>562092</v>
      </c>
      <c r="I1003" s="50">
        <v>34704</v>
      </c>
      <c r="J1003" s="5" t="s">
        <v>412</v>
      </c>
      <c r="M1003" s="150"/>
    </row>
    <row r="1004" spans="1:13" x14ac:dyDescent="0.25">
      <c r="A1004" s="5" t="s">
        <v>454</v>
      </c>
      <c r="B1004" s="5" t="s">
        <v>608</v>
      </c>
      <c r="C1004" s="5" t="s">
        <v>968</v>
      </c>
      <c r="D1004" s="5" t="s">
        <v>460</v>
      </c>
      <c r="E1004" s="184">
        <f t="shared" ca="1" si="15"/>
        <v>26448</v>
      </c>
      <c r="F1004" s="5">
        <v>36</v>
      </c>
      <c r="G1004" s="50">
        <v>30026</v>
      </c>
      <c r="H1004" s="5">
        <v>562097</v>
      </c>
      <c r="I1004" s="50">
        <v>39214</v>
      </c>
      <c r="J1004" s="5" t="s">
        <v>858</v>
      </c>
      <c r="M1004" s="150"/>
    </row>
    <row r="1005" spans="1:13" x14ac:dyDescent="0.25">
      <c r="A1005" s="5" t="s">
        <v>408</v>
      </c>
      <c r="B1005" s="5" t="s">
        <v>791</v>
      </c>
      <c r="C1005" s="5" t="s">
        <v>835</v>
      </c>
      <c r="D1005" s="5" t="s">
        <v>473</v>
      </c>
      <c r="E1005" s="184">
        <f t="shared" ca="1" si="15"/>
        <v>20820</v>
      </c>
      <c r="F1005" s="5">
        <v>37</v>
      </c>
      <c r="G1005" s="50">
        <v>29848</v>
      </c>
      <c r="H1005" s="5">
        <v>352098</v>
      </c>
      <c r="I1005" s="50">
        <v>34031</v>
      </c>
      <c r="J1005" s="5" t="s">
        <v>858</v>
      </c>
      <c r="M1005" s="150"/>
    </row>
    <row r="1006" spans="1:13" x14ac:dyDescent="0.25">
      <c r="A1006" s="5" t="s">
        <v>413</v>
      </c>
      <c r="B1006" s="5" t="s">
        <v>625</v>
      </c>
      <c r="C1006" s="5" t="s">
        <v>969</v>
      </c>
      <c r="D1006" s="5" t="s">
        <v>460</v>
      </c>
      <c r="E1006" s="184">
        <f t="shared" ca="1" si="15"/>
        <v>19356</v>
      </c>
      <c r="F1006" s="5">
        <v>35</v>
      </c>
      <c r="G1006" s="50">
        <v>30235</v>
      </c>
      <c r="H1006" s="5">
        <v>350009</v>
      </c>
      <c r="I1006" s="50">
        <v>39412</v>
      </c>
      <c r="J1006" s="5" t="s">
        <v>858</v>
      </c>
      <c r="M1006" s="150"/>
    </row>
    <row r="1007" spans="1:13" x14ac:dyDescent="0.25">
      <c r="A1007" s="5" t="s">
        <v>454</v>
      </c>
      <c r="B1007" s="5" t="s">
        <v>694</v>
      </c>
      <c r="C1007" s="5" t="s">
        <v>896</v>
      </c>
      <c r="D1007" s="5" t="s">
        <v>439</v>
      </c>
      <c r="E1007" s="184">
        <f t="shared" ca="1" si="15"/>
        <v>20340</v>
      </c>
      <c r="F1007" s="5">
        <v>30</v>
      </c>
      <c r="G1007" s="50">
        <v>32060</v>
      </c>
      <c r="H1007" s="5">
        <v>356743</v>
      </c>
      <c r="I1007" s="50">
        <v>39426</v>
      </c>
      <c r="J1007" s="5" t="s">
        <v>858</v>
      </c>
      <c r="M1007" s="150"/>
    </row>
    <row r="1008" spans="1:13" x14ac:dyDescent="0.25">
      <c r="A1008" s="5" t="s">
        <v>408</v>
      </c>
      <c r="B1008" s="5" t="s">
        <v>579</v>
      </c>
      <c r="C1008" s="5" t="s">
        <v>641</v>
      </c>
      <c r="D1008" s="5" t="s">
        <v>738</v>
      </c>
      <c r="E1008" s="184">
        <f t="shared" ca="1" si="15"/>
        <v>21480</v>
      </c>
      <c r="F1008" s="5">
        <v>44</v>
      </c>
      <c r="G1008" s="50">
        <v>27139</v>
      </c>
      <c r="H1008" s="5">
        <v>352090</v>
      </c>
      <c r="I1008" s="50">
        <v>39370</v>
      </c>
      <c r="J1008" s="5" t="s">
        <v>918</v>
      </c>
      <c r="M1008" s="150"/>
    </row>
    <row r="1009" spans="1:13" x14ac:dyDescent="0.25">
      <c r="A1009" s="5" t="s">
        <v>413</v>
      </c>
      <c r="B1009" s="5" t="s">
        <v>681</v>
      </c>
      <c r="C1009" s="5" t="s">
        <v>949</v>
      </c>
      <c r="D1009" s="5" t="s">
        <v>416</v>
      </c>
      <c r="E1009" s="184">
        <f t="shared" ca="1" si="15"/>
        <v>19872</v>
      </c>
      <c r="F1009" s="5">
        <v>31</v>
      </c>
      <c r="G1009" s="50">
        <v>31707</v>
      </c>
      <c r="H1009" s="5">
        <v>356780</v>
      </c>
      <c r="I1009" s="50">
        <v>39107</v>
      </c>
      <c r="J1009" s="5" t="s">
        <v>858</v>
      </c>
      <c r="M1009" s="150"/>
    </row>
    <row r="1010" spans="1:13" x14ac:dyDescent="0.25">
      <c r="A1010" s="5" t="s">
        <v>454</v>
      </c>
      <c r="B1010" s="5" t="s">
        <v>635</v>
      </c>
      <c r="C1010" s="5" t="s">
        <v>970</v>
      </c>
      <c r="D1010" s="5" t="s">
        <v>460</v>
      </c>
      <c r="E1010" s="184">
        <f t="shared" ca="1" si="15"/>
        <v>27852</v>
      </c>
      <c r="F1010" s="5">
        <v>33</v>
      </c>
      <c r="G1010" s="50">
        <v>31028</v>
      </c>
      <c r="H1010" s="5">
        <v>352336</v>
      </c>
      <c r="I1010" s="50">
        <v>39222</v>
      </c>
      <c r="J1010" s="5" t="s">
        <v>858</v>
      </c>
      <c r="M1010" s="150"/>
    </row>
    <row r="1011" spans="1:13" x14ac:dyDescent="0.25">
      <c r="A1011" s="5" t="s">
        <v>454</v>
      </c>
      <c r="B1011" s="5" t="s">
        <v>618</v>
      </c>
      <c r="C1011" s="5" t="s">
        <v>971</v>
      </c>
      <c r="D1011" s="5" t="s">
        <v>439</v>
      </c>
      <c r="E1011" s="184">
        <f t="shared" ca="1" si="15"/>
        <v>30804</v>
      </c>
      <c r="F1011" s="5">
        <v>30</v>
      </c>
      <c r="G1011" s="50">
        <v>32205</v>
      </c>
      <c r="H1011" s="5">
        <v>566787</v>
      </c>
      <c r="I1011" s="50">
        <v>39337</v>
      </c>
      <c r="J1011" s="5" t="s">
        <v>858</v>
      </c>
      <c r="M1011" s="150"/>
    </row>
    <row r="1012" spans="1:13" x14ac:dyDescent="0.25">
      <c r="A1012" s="5" t="s">
        <v>454</v>
      </c>
      <c r="B1012" s="5" t="s">
        <v>561</v>
      </c>
      <c r="C1012" s="5" t="s">
        <v>640</v>
      </c>
      <c r="D1012" s="5" t="s">
        <v>868</v>
      </c>
      <c r="E1012" s="184">
        <f t="shared" ca="1" si="15"/>
        <v>24180</v>
      </c>
      <c r="F1012" s="5">
        <v>38</v>
      </c>
      <c r="G1012" s="50">
        <v>29455</v>
      </c>
      <c r="H1012" s="5">
        <v>352335</v>
      </c>
      <c r="I1012" s="50">
        <v>39175</v>
      </c>
      <c r="J1012" s="5" t="s">
        <v>858</v>
      </c>
      <c r="M1012" s="150"/>
    </row>
    <row r="1013" spans="1:13" x14ac:dyDescent="0.25">
      <c r="A1013" s="5" t="s">
        <v>413</v>
      </c>
      <c r="B1013" s="5" t="s">
        <v>713</v>
      </c>
      <c r="C1013" s="5" t="s">
        <v>972</v>
      </c>
      <c r="D1013" s="5" t="s">
        <v>457</v>
      </c>
      <c r="E1013" s="184">
        <f t="shared" ca="1" si="15"/>
        <v>30612</v>
      </c>
      <c r="F1013" s="5">
        <v>34</v>
      </c>
      <c r="G1013" s="50">
        <v>30627</v>
      </c>
      <c r="H1013" s="5">
        <v>562356</v>
      </c>
      <c r="I1013" s="50">
        <v>39129</v>
      </c>
      <c r="J1013" s="5" t="s">
        <v>858</v>
      </c>
      <c r="M1013" s="150"/>
    </row>
    <row r="1014" spans="1:13" x14ac:dyDescent="0.25">
      <c r="A1014" s="5" t="s">
        <v>413</v>
      </c>
      <c r="B1014" s="5" t="s">
        <v>495</v>
      </c>
      <c r="C1014" s="5" t="s">
        <v>914</v>
      </c>
      <c r="D1014" s="5" t="s">
        <v>460</v>
      </c>
      <c r="E1014" s="184">
        <f t="shared" ca="1" si="15"/>
        <v>22992</v>
      </c>
      <c r="F1014" s="5">
        <v>35</v>
      </c>
      <c r="G1014" s="50">
        <v>30396</v>
      </c>
      <c r="H1014" s="5">
        <v>352072</v>
      </c>
      <c r="I1014" s="50">
        <v>39170</v>
      </c>
      <c r="J1014" s="5" t="s">
        <v>858</v>
      </c>
      <c r="M1014" s="150"/>
    </row>
    <row r="1015" spans="1:13" x14ac:dyDescent="0.25">
      <c r="A1015" s="5" t="s">
        <v>454</v>
      </c>
      <c r="B1015" s="5" t="s">
        <v>681</v>
      </c>
      <c r="C1015" s="5" t="s">
        <v>973</v>
      </c>
      <c r="D1015" s="5" t="s">
        <v>416</v>
      </c>
      <c r="E1015" s="184">
        <f t="shared" ca="1" si="15"/>
        <v>19692</v>
      </c>
      <c r="F1015" s="5">
        <v>33</v>
      </c>
      <c r="G1015" s="50">
        <v>30965</v>
      </c>
      <c r="H1015" s="5">
        <v>562340</v>
      </c>
      <c r="I1015" s="50">
        <v>39177</v>
      </c>
      <c r="J1015" s="5" t="s">
        <v>858</v>
      </c>
      <c r="M1015" s="150"/>
    </row>
    <row r="1016" spans="1:13" x14ac:dyDescent="0.25">
      <c r="A1016" s="5" t="s">
        <v>413</v>
      </c>
      <c r="B1016" s="5" t="s">
        <v>544</v>
      </c>
      <c r="C1016" s="5" t="s">
        <v>974</v>
      </c>
      <c r="D1016" s="5" t="s">
        <v>416</v>
      </c>
      <c r="E1016" s="184">
        <f t="shared" ca="1" si="15"/>
        <v>28488</v>
      </c>
      <c r="F1016" s="5">
        <v>32</v>
      </c>
      <c r="G1016" s="50">
        <v>31677</v>
      </c>
      <c r="H1016" s="5">
        <v>352344</v>
      </c>
      <c r="I1016" s="50">
        <v>39236</v>
      </c>
      <c r="J1016" s="5" t="s">
        <v>858</v>
      </c>
      <c r="M1016" s="150"/>
    </row>
    <row r="1017" spans="1:13" x14ac:dyDescent="0.25">
      <c r="A1017" s="5" t="s">
        <v>413</v>
      </c>
      <c r="B1017" s="5" t="s">
        <v>455</v>
      </c>
      <c r="C1017" s="5" t="s">
        <v>975</v>
      </c>
      <c r="D1017" s="5" t="s">
        <v>460</v>
      </c>
      <c r="E1017" s="184">
        <f t="shared" ca="1" si="15"/>
        <v>29016</v>
      </c>
      <c r="F1017" s="5">
        <v>34</v>
      </c>
      <c r="G1017" s="50">
        <v>30646</v>
      </c>
      <c r="H1017" s="5">
        <v>562346</v>
      </c>
      <c r="I1017" s="50">
        <v>39167</v>
      </c>
      <c r="J1017" s="5" t="s">
        <v>858</v>
      </c>
      <c r="M1017" s="150"/>
    </row>
    <row r="1018" spans="1:13" x14ac:dyDescent="0.25">
      <c r="A1018" s="5" t="s">
        <v>413</v>
      </c>
      <c r="B1018" s="5" t="s">
        <v>524</v>
      </c>
      <c r="C1018" s="5" t="s">
        <v>523</v>
      </c>
      <c r="D1018" s="5" t="s">
        <v>622</v>
      </c>
      <c r="E1018" s="184">
        <f t="shared" ca="1" si="15"/>
        <v>24444</v>
      </c>
      <c r="F1018" s="5">
        <v>42</v>
      </c>
      <c r="G1018" s="50">
        <v>27914</v>
      </c>
      <c r="H1018" s="5">
        <v>562352</v>
      </c>
      <c r="I1018" s="50">
        <v>39108</v>
      </c>
      <c r="J1018" s="5" t="s">
        <v>858</v>
      </c>
      <c r="M1018" s="150"/>
    </row>
    <row r="1019" spans="1:13" x14ac:dyDescent="0.25">
      <c r="A1019" s="5" t="s">
        <v>454</v>
      </c>
      <c r="B1019" s="5" t="s">
        <v>662</v>
      </c>
      <c r="C1019" s="5" t="s">
        <v>976</v>
      </c>
      <c r="D1019" s="5" t="s">
        <v>622</v>
      </c>
      <c r="E1019" s="184">
        <f t="shared" ca="1" si="15"/>
        <v>25308</v>
      </c>
      <c r="F1019" s="5">
        <v>34</v>
      </c>
      <c r="G1019" s="50">
        <v>30777</v>
      </c>
      <c r="H1019" s="5">
        <v>562347</v>
      </c>
      <c r="I1019" s="50">
        <v>39362</v>
      </c>
      <c r="J1019" s="5" t="s">
        <v>858</v>
      </c>
      <c r="M1019" s="150"/>
    </row>
    <row r="1020" spans="1:13" x14ac:dyDescent="0.25">
      <c r="A1020" s="5" t="s">
        <v>454</v>
      </c>
      <c r="B1020" s="5" t="s">
        <v>458</v>
      </c>
      <c r="C1020" s="5" t="s">
        <v>848</v>
      </c>
      <c r="D1020" s="5" t="s">
        <v>439</v>
      </c>
      <c r="E1020" s="184">
        <f t="shared" ca="1" si="15"/>
        <v>23340</v>
      </c>
      <c r="F1020" s="5">
        <v>34</v>
      </c>
      <c r="G1020" s="50">
        <v>30596</v>
      </c>
      <c r="H1020" s="5">
        <v>562349</v>
      </c>
      <c r="I1020" s="50">
        <v>39424</v>
      </c>
      <c r="J1020" s="5" t="s">
        <v>858</v>
      </c>
      <c r="M1020" s="150"/>
    </row>
    <row r="1021" spans="1:13" x14ac:dyDescent="0.25">
      <c r="A1021" s="5" t="s">
        <v>408</v>
      </c>
      <c r="B1021" s="5" t="s">
        <v>608</v>
      </c>
      <c r="C1021" s="5" t="s">
        <v>608</v>
      </c>
      <c r="D1021" s="5" t="s">
        <v>460</v>
      </c>
      <c r="E1021" s="184">
        <f t="shared" ca="1" si="15"/>
        <v>18108</v>
      </c>
      <c r="F1021" s="5">
        <v>37</v>
      </c>
      <c r="G1021" s="50">
        <v>29536</v>
      </c>
      <c r="H1021" s="5">
        <v>562355</v>
      </c>
      <c r="I1021" s="50">
        <v>39396</v>
      </c>
      <c r="J1021" s="5" t="s">
        <v>858</v>
      </c>
      <c r="M1021" s="150"/>
    </row>
    <row r="1022" spans="1:13" x14ac:dyDescent="0.25">
      <c r="A1022" s="5" t="s">
        <v>408</v>
      </c>
      <c r="B1022" s="5" t="s">
        <v>662</v>
      </c>
      <c r="C1022" s="5" t="s">
        <v>977</v>
      </c>
      <c r="D1022" s="5" t="s">
        <v>619</v>
      </c>
      <c r="E1022" s="184">
        <f t="shared" ca="1" si="15"/>
        <v>30324</v>
      </c>
      <c r="F1022" s="5">
        <v>37</v>
      </c>
      <c r="G1022" s="50">
        <v>29757</v>
      </c>
      <c r="H1022" s="5">
        <v>352358</v>
      </c>
      <c r="I1022" s="50">
        <v>39306</v>
      </c>
      <c r="J1022" s="5" t="s">
        <v>858</v>
      </c>
      <c r="M1022" s="150"/>
    </row>
    <row r="1023" spans="1:13" x14ac:dyDescent="0.25">
      <c r="A1023" s="5" t="s">
        <v>413</v>
      </c>
      <c r="B1023" s="5" t="s">
        <v>429</v>
      </c>
      <c r="C1023" s="5" t="s">
        <v>796</v>
      </c>
      <c r="D1023" s="5" t="s">
        <v>439</v>
      </c>
      <c r="E1023" s="184">
        <f t="shared" ca="1" si="15"/>
        <v>24624</v>
      </c>
      <c r="F1023" s="5">
        <v>40</v>
      </c>
      <c r="G1023" s="50">
        <v>28752</v>
      </c>
      <c r="H1023" s="5">
        <v>352060</v>
      </c>
      <c r="I1023" s="50">
        <v>39231</v>
      </c>
      <c r="J1023" s="5" t="s">
        <v>858</v>
      </c>
      <c r="M1023" s="150"/>
    </row>
    <row r="1024" spans="1:13" x14ac:dyDescent="0.25">
      <c r="A1024" s="5" t="s">
        <v>413</v>
      </c>
      <c r="B1024" s="5" t="s">
        <v>452</v>
      </c>
      <c r="C1024" s="5" t="s">
        <v>978</v>
      </c>
      <c r="D1024" s="5" t="s">
        <v>416</v>
      </c>
      <c r="E1024" s="184">
        <f t="shared" ca="1" si="15"/>
        <v>20700</v>
      </c>
      <c r="F1024" s="5">
        <v>36</v>
      </c>
      <c r="G1024" s="50">
        <v>30167</v>
      </c>
      <c r="H1024" s="5">
        <v>562365</v>
      </c>
      <c r="I1024" s="50">
        <v>39411</v>
      </c>
      <c r="J1024" s="5" t="s">
        <v>858</v>
      </c>
      <c r="M1024" s="150"/>
    </row>
    <row r="1025" spans="1:13" x14ac:dyDescent="0.25">
      <c r="A1025" s="5" t="s">
        <v>408</v>
      </c>
      <c r="B1025" s="5" t="s">
        <v>185</v>
      </c>
      <c r="C1025" s="5" t="s">
        <v>191</v>
      </c>
      <c r="D1025" s="5" t="s">
        <v>979</v>
      </c>
      <c r="E1025" s="184">
        <f t="shared" ca="1" si="15"/>
        <v>29772</v>
      </c>
      <c r="F1025" s="5">
        <v>55</v>
      </c>
      <c r="G1025" s="50">
        <v>23130</v>
      </c>
      <c r="H1025" s="5">
        <v>562366</v>
      </c>
      <c r="I1025" s="50">
        <v>36137</v>
      </c>
      <c r="J1025" s="5" t="s">
        <v>466</v>
      </c>
      <c r="M1025" s="150"/>
    </row>
    <row r="1026" spans="1:13" x14ac:dyDescent="0.25">
      <c r="A1026" s="5" t="s">
        <v>408</v>
      </c>
      <c r="B1026" s="5" t="s">
        <v>694</v>
      </c>
      <c r="C1026" s="5" t="s">
        <v>451</v>
      </c>
      <c r="D1026" s="5" t="s">
        <v>980</v>
      </c>
      <c r="E1026" s="184">
        <f t="shared" ca="1" si="15"/>
        <v>25764</v>
      </c>
      <c r="F1026" s="5">
        <v>55</v>
      </c>
      <c r="G1026" s="50">
        <v>22960</v>
      </c>
      <c r="H1026" s="5">
        <v>352371</v>
      </c>
      <c r="I1026" s="50">
        <v>36060</v>
      </c>
      <c r="J1026" s="5" t="s">
        <v>466</v>
      </c>
      <c r="M1026" s="150"/>
    </row>
    <row r="1027" spans="1:13" x14ac:dyDescent="0.25">
      <c r="A1027" s="5" t="s">
        <v>413</v>
      </c>
      <c r="B1027" s="5" t="s">
        <v>578</v>
      </c>
      <c r="C1027" s="5" t="s">
        <v>632</v>
      </c>
      <c r="D1027" s="5" t="s">
        <v>439</v>
      </c>
      <c r="E1027" s="184">
        <f t="shared" ca="1" si="15"/>
        <v>27432</v>
      </c>
      <c r="F1027" s="5">
        <v>56</v>
      </c>
      <c r="G1027" s="50">
        <v>22839</v>
      </c>
      <c r="H1027" s="5">
        <v>352369</v>
      </c>
      <c r="I1027" s="50">
        <v>35836</v>
      </c>
      <c r="J1027" s="5" t="s">
        <v>417</v>
      </c>
      <c r="M1027" s="150"/>
    </row>
    <row r="1028" spans="1:13" x14ac:dyDescent="0.25">
      <c r="A1028" s="5" t="s">
        <v>408</v>
      </c>
      <c r="B1028" s="5" t="s">
        <v>608</v>
      </c>
      <c r="C1028" s="5" t="s">
        <v>629</v>
      </c>
      <c r="D1028" s="5" t="s">
        <v>460</v>
      </c>
      <c r="E1028" s="184">
        <f t="shared" ca="1" si="15"/>
        <v>28644</v>
      </c>
      <c r="F1028" s="5">
        <v>34</v>
      </c>
      <c r="G1028" s="50">
        <v>30686</v>
      </c>
      <c r="H1028" s="5">
        <v>352375</v>
      </c>
      <c r="I1028" s="50">
        <v>39237</v>
      </c>
      <c r="J1028" s="5" t="s">
        <v>858</v>
      </c>
      <c r="M1028" s="150"/>
    </row>
    <row r="1029" spans="1:13" x14ac:dyDescent="0.25">
      <c r="A1029" s="5" t="s">
        <v>408</v>
      </c>
      <c r="B1029" s="5" t="s">
        <v>497</v>
      </c>
      <c r="C1029" s="5" t="s">
        <v>786</v>
      </c>
      <c r="D1029" s="5" t="s">
        <v>460</v>
      </c>
      <c r="E1029" s="184">
        <f t="shared" ca="1" si="15"/>
        <v>29076</v>
      </c>
      <c r="F1029" s="5">
        <v>42</v>
      </c>
      <c r="G1029" s="50">
        <v>27892</v>
      </c>
      <c r="H1029" s="5">
        <v>352379</v>
      </c>
      <c r="I1029" s="50">
        <v>39219</v>
      </c>
      <c r="J1029" s="5" t="s">
        <v>858</v>
      </c>
      <c r="M1029" s="150"/>
    </row>
    <row r="1030" spans="1:13" x14ac:dyDescent="0.25">
      <c r="A1030" s="5" t="s">
        <v>413</v>
      </c>
      <c r="B1030" s="5" t="s">
        <v>547</v>
      </c>
      <c r="C1030" s="5" t="s">
        <v>981</v>
      </c>
      <c r="D1030" s="5" t="s">
        <v>982</v>
      </c>
      <c r="E1030" s="184">
        <f t="shared" ca="1" si="15"/>
        <v>21288</v>
      </c>
      <c r="F1030" s="5">
        <v>36</v>
      </c>
      <c r="G1030" s="50">
        <v>30216</v>
      </c>
      <c r="H1030" s="5">
        <v>352383</v>
      </c>
      <c r="I1030" s="50">
        <v>39236</v>
      </c>
      <c r="J1030" s="5" t="s">
        <v>903</v>
      </c>
      <c r="M1030" s="150"/>
    </row>
    <row r="1031" spans="1:13" x14ac:dyDescent="0.25">
      <c r="A1031" s="5" t="s">
        <v>454</v>
      </c>
      <c r="B1031" s="5" t="s">
        <v>594</v>
      </c>
      <c r="C1031" s="5" t="s">
        <v>983</v>
      </c>
      <c r="D1031" s="5" t="s">
        <v>460</v>
      </c>
      <c r="E1031" s="184">
        <f t="shared" ca="1" si="15"/>
        <v>29124</v>
      </c>
      <c r="F1031" s="5">
        <v>37</v>
      </c>
      <c r="G1031" s="50">
        <v>29622</v>
      </c>
      <c r="H1031" s="5">
        <v>562400</v>
      </c>
      <c r="I1031" s="50">
        <v>39207</v>
      </c>
      <c r="J1031" s="5" t="s">
        <v>858</v>
      </c>
      <c r="M1031" s="150"/>
    </row>
    <row r="1032" spans="1:13" x14ac:dyDescent="0.25">
      <c r="A1032" s="5" t="s">
        <v>454</v>
      </c>
      <c r="B1032" s="5" t="s">
        <v>719</v>
      </c>
      <c r="C1032" s="5" t="s">
        <v>930</v>
      </c>
      <c r="D1032" s="5" t="s">
        <v>416</v>
      </c>
      <c r="E1032" s="184">
        <f t="shared" ca="1" si="15"/>
        <v>30096</v>
      </c>
      <c r="F1032" s="5">
        <v>33</v>
      </c>
      <c r="G1032" s="50">
        <v>31094</v>
      </c>
      <c r="H1032" s="5">
        <v>566961</v>
      </c>
      <c r="I1032" s="50">
        <v>39426</v>
      </c>
      <c r="J1032" s="5" t="s">
        <v>858</v>
      </c>
      <c r="M1032" s="150"/>
    </row>
    <row r="1033" spans="1:13" x14ac:dyDescent="0.25">
      <c r="A1033" s="5" t="s">
        <v>454</v>
      </c>
      <c r="B1033" s="5" t="s">
        <v>509</v>
      </c>
      <c r="C1033" s="5" t="s">
        <v>984</v>
      </c>
      <c r="D1033" s="5" t="s">
        <v>439</v>
      </c>
      <c r="E1033" s="184">
        <f t="shared" ca="1" si="15"/>
        <v>21900</v>
      </c>
      <c r="F1033" s="5">
        <v>28</v>
      </c>
      <c r="G1033" s="50">
        <v>32819</v>
      </c>
      <c r="H1033" s="5">
        <v>566900</v>
      </c>
      <c r="I1033" s="50">
        <v>39090</v>
      </c>
      <c r="J1033" s="5" t="s">
        <v>858</v>
      </c>
      <c r="M1033" s="150"/>
    </row>
    <row r="1034" spans="1:13" x14ac:dyDescent="0.25">
      <c r="A1034" s="5" t="s">
        <v>454</v>
      </c>
      <c r="B1034" s="5" t="s">
        <v>570</v>
      </c>
      <c r="C1034" s="5" t="s">
        <v>985</v>
      </c>
      <c r="D1034" s="5" t="s">
        <v>457</v>
      </c>
      <c r="E1034" s="184">
        <f t="shared" ca="1" si="15"/>
        <v>22140</v>
      </c>
      <c r="F1034" s="5">
        <v>34</v>
      </c>
      <c r="G1034" s="50">
        <v>30749</v>
      </c>
      <c r="H1034" s="5">
        <v>562409</v>
      </c>
      <c r="I1034" s="50">
        <v>39224</v>
      </c>
      <c r="J1034" s="5" t="s">
        <v>858</v>
      </c>
      <c r="M1034" s="150"/>
    </row>
    <row r="1035" spans="1:13" x14ac:dyDescent="0.25">
      <c r="A1035" s="5" t="s">
        <v>413</v>
      </c>
      <c r="B1035" s="5" t="s">
        <v>517</v>
      </c>
      <c r="C1035" s="5" t="s">
        <v>986</v>
      </c>
      <c r="D1035" s="5" t="s">
        <v>416</v>
      </c>
      <c r="E1035" s="184">
        <f t="shared" ca="1" si="15"/>
        <v>21960</v>
      </c>
      <c r="F1035" s="5">
        <v>36</v>
      </c>
      <c r="G1035" s="50">
        <v>30185</v>
      </c>
      <c r="H1035" s="5">
        <v>356905</v>
      </c>
      <c r="I1035" s="50">
        <v>39245</v>
      </c>
      <c r="J1035" s="5" t="s">
        <v>858</v>
      </c>
      <c r="M1035" s="150"/>
    </row>
    <row r="1036" spans="1:13" x14ac:dyDescent="0.25">
      <c r="A1036" s="5" t="s">
        <v>454</v>
      </c>
      <c r="B1036" s="5" t="s">
        <v>579</v>
      </c>
      <c r="C1036" s="5" t="s">
        <v>987</v>
      </c>
      <c r="D1036" s="5" t="s">
        <v>460</v>
      </c>
      <c r="E1036" s="184">
        <f t="shared" ca="1" si="15"/>
        <v>27876</v>
      </c>
      <c r="F1036" s="5">
        <v>31</v>
      </c>
      <c r="G1036" s="50">
        <v>31813</v>
      </c>
      <c r="H1036" s="5">
        <v>356943</v>
      </c>
      <c r="I1036" s="50">
        <v>39205</v>
      </c>
      <c r="J1036" s="5" t="s">
        <v>858</v>
      </c>
      <c r="M1036" s="150"/>
    </row>
    <row r="1037" spans="1:13" x14ac:dyDescent="0.25">
      <c r="A1037" s="5" t="s">
        <v>454</v>
      </c>
      <c r="B1037" s="5" t="s">
        <v>446</v>
      </c>
      <c r="C1037" s="5" t="s">
        <v>988</v>
      </c>
      <c r="D1037" s="5" t="s">
        <v>439</v>
      </c>
      <c r="E1037" s="184">
        <f t="shared" ca="1" si="15"/>
        <v>30672</v>
      </c>
      <c r="F1037" s="5">
        <v>31</v>
      </c>
      <c r="G1037" s="50">
        <v>31902</v>
      </c>
      <c r="H1037" s="5">
        <v>566906</v>
      </c>
      <c r="I1037" s="50">
        <v>39441</v>
      </c>
      <c r="J1037" s="5" t="s">
        <v>858</v>
      </c>
      <c r="M1037" s="150"/>
    </row>
    <row r="1038" spans="1:13" x14ac:dyDescent="0.25">
      <c r="A1038" s="5" t="s">
        <v>413</v>
      </c>
      <c r="B1038" s="5" t="s">
        <v>648</v>
      </c>
      <c r="C1038" s="5" t="s">
        <v>984</v>
      </c>
      <c r="D1038" s="5" t="s">
        <v>460</v>
      </c>
      <c r="E1038" s="184">
        <f t="shared" ca="1" si="15"/>
        <v>21372</v>
      </c>
      <c r="F1038" s="5">
        <v>32</v>
      </c>
      <c r="G1038" s="50">
        <v>31331</v>
      </c>
      <c r="H1038" s="5">
        <v>562424</v>
      </c>
      <c r="I1038" s="50">
        <v>39275</v>
      </c>
      <c r="J1038" s="5" t="s">
        <v>858</v>
      </c>
      <c r="M1038" s="150"/>
    </row>
    <row r="1039" spans="1:13" x14ac:dyDescent="0.25">
      <c r="A1039" s="5" t="s">
        <v>408</v>
      </c>
      <c r="B1039" s="5" t="s">
        <v>492</v>
      </c>
      <c r="C1039" s="5" t="s">
        <v>989</v>
      </c>
      <c r="D1039" s="5" t="s">
        <v>460</v>
      </c>
      <c r="E1039" s="184">
        <f t="shared" ca="1" si="15"/>
        <v>29124</v>
      </c>
      <c r="F1039" s="5">
        <v>29</v>
      </c>
      <c r="G1039" s="50">
        <v>32627</v>
      </c>
      <c r="H1039" s="5">
        <v>352569</v>
      </c>
      <c r="I1039" s="50">
        <v>39144</v>
      </c>
      <c r="J1039" s="5" t="s">
        <v>858</v>
      </c>
      <c r="M1039" s="150"/>
    </row>
    <row r="1040" spans="1:13" x14ac:dyDescent="0.25">
      <c r="A1040" s="5" t="s">
        <v>454</v>
      </c>
      <c r="B1040" s="5" t="s">
        <v>629</v>
      </c>
      <c r="C1040" s="5" t="s">
        <v>990</v>
      </c>
      <c r="D1040" s="5" t="s">
        <v>460</v>
      </c>
      <c r="E1040" s="184">
        <f t="shared" ca="1" si="15"/>
        <v>24312</v>
      </c>
      <c r="F1040" s="5">
        <v>29</v>
      </c>
      <c r="G1040" s="50">
        <v>32739</v>
      </c>
      <c r="H1040" s="5">
        <v>562566</v>
      </c>
      <c r="I1040" s="50">
        <v>39366</v>
      </c>
      <c r="J1040" s="5" t="s">
        <v>858</v>
      </c>
      <c r="M1040" s="150"/>
    </row>
    <row r="1041" spans="1:13" x14ac:dyDescent="0.25">
      <c r="A1041" s="5" t="s">
        <v>454</v>
      </c>
      <c r="B1041" s="5" t="s">
        <v>483</v>
      </c>
      <c r="C1041" s="5" t="s">
        <v>956</v>
      </c>
      <c r="D1041" s="5" t="s">
        <v>502</v>
      </c>
      <c r="E1041" s="184">
        <f t="shared" ca="1" si="15"/>
        <v>19500</v>
      </c>
      <c r="F1041" s="5">
        <v>34</v>
      </c>
      <c r="G1041" s="50">
        <v>30780</v>
      </c>
      <c r="H1041" s="5">
        <v>562439</v>
      </c>
      <c r="I1041" s="50">
        <v>39280</v>
      </c>
      <c r="J1041" s="5" t="s">
        <v>858</v>
      </c>
      <c r="M1041" s="150"/>
    </row>
    <row r="1042" spans="1:13" x14ac:dyDescent="0.25">
      <c r="A1042" s="5" t="s">
        <v>408</v>
      </c>
      <c r="B1042" s="5" t="s">
        <v>157</v>
      </c>
      <c r="C1042" s="5" t="s">
        <v>991</v>
      </c>
      <c r="D1042" s="5" t="s">
        <v>473</v>
      </c>
      <c r="E1042" s="184">
        <f t="shared" ref="E1042:E1105" ca="1" si="16">RANDBETWEEN(1500,2600)*12</f>
        <v>27096</v>
      </c>
      <c r="F1042" s="5">
        <v>37</v>
      </c>
      <c r="G1042" s="50">
        <v>29741</v>
      </c>
      <c r="H1042" s="5">
        <v>562440</v>
      </c>
      <c r="I1042" s="50">
        <v>39347</v>
      </c>
      <c r="J1042" s="5" t="s">
        <v>858</v>
      </c>
      <c r="M1042" s="150"/>
    </row>
    <row r="1043" spans="1:13" x14ac:dyDescent="0.25">
      <c r="A1043" s="5" t="s">
        <v>408</v>
      </c>
      <c r="B1043" s="5" t="s">
        <v>495</v>
      </c>
      <c r="C1043" s="5" t="s">
        <v>992</v>
      </c>
      <c r="D1043" s="5" t="s">
        <v>473</v>
      </c>
      <c r="E1043" s="184">
        <f t="shared" ca="1" si="16"/>
        <v>30732</v>
      </c>
      <c r="F1043" s="5">
        <v>31</v>
      </c>
      <c r="G1043" s="50">
        <v>31917</v>
      </c>
      <c r="H1043" s="5">
        <v>562447</v>
      </c>
      <c r="I1043" s="50">
        <v>39266</v>
      </c>
      <c r="J1043" s="5" t="s">
        <v>858</v>
      </c>
      <c r="M1043" s="150"/>
    </row>
    <row r="1044" spans="1:13" x14ac:dyDescent="0.25">
      <c r="A1044" s="5" t="s">
        <v>413</v>
      </c>
      <c r="B1044" s="5" t="s">
        <v>409</v>
      </c>
      <c r="C1044" s="5" t="s">
        <v>993</v>
      </c>
      <c r="D1044" s="5" t="s">
        <v>460</v>
      </c>
      <c r="E1044" s="184">
        <f t="shared" ca="1" si="16"/>
        <v>23676</v>
      </c>
      <c r="F1044" s="5">
        <v>32</v>
      </c>
      <c r="G1044" s="50">
        <v>31662</v>
      </c>
      <c r="H1044" s="5">
        <v>562446</v>
      </c>
      <c r="I1044" s="50">
        <v>39442</v>
      </c>
      <c r="J1044" s="5" t="s">
        <v>858</v>
      </c>
      <c r="M1044" s="150"/>
    </row>
    <row r="1045" spans="1:13" x14ac:dyDescent="0.25">
      <c r="A1045" s="5" t="s">
        <v>454</v>
      </c>
      <c r="B1045" s="5" t="s">
        <v>485</v>
      </c>
      <c r="C1045" s="5" t="s">
        <v>523</v>
      </c>
      <c r="D1045" s="5" t="s">
        <v>416</v>
      </c>
      <c r="E1045" s="184">
        <f t="shared" ca="1" si="16"/>
        <v>20892</v>
      </c>
      <c r="F1045" s="5">
        <v>35</v>
      </c>
      <c r="G1045" s="50">
        <v>30324</v>
      </c>
      <c r="H1045" s="5">
        <v>352451</v>
      </c>
      <c r="I1045" s="50">
        <v>39397</v>
      </c>
      <c r="J1045" s="5" t="s">
        <v>858</v>
      </c>
      <c r="M1045" s="150"/>
    </row>
    <row r="1046" spans="1:13" x14ac:dyDescent="0.25">
      <c r="A1046" s="5" t="s">
        <v>408</v>
      </c>
      <c r="B1046" s="5" t="s">
        <v>572</v>
      </c>
      <c r="C1046" s="5" t="s">
        <v>679</v>
      </c>
      <c r="D1046" s="5" t="s">
        <v>741</v>
      </c>
      <c r="E1046" s="184">
        <f t="shared" ca="1" si="16"/>
        <v>20844</v>
      </c>
      <c r="F1046" s="5">
        <v>40</v>
      </c>
      <c r="G1046" s="50">
        <v>28554</v>
      </c>
      <c r="H1046" s="5">
        <v>562453</v>
      </c>
      <c r="I1046" s="50">
        <v>39412</v>
      </c>
      <c r="J1046" s="5" t="s">
        <v>858</v>
      </c>
      <c r="M1046" s="150"/>
    </row>
    <row r="1047" spans="1:13" x14ac:dyDescent="0.25">
      <c r="A1047" s="5" t="s">
        <v>408</v>
      </c>
      <c r="B1047" s="5" t="s">
        <v>625</v>
      </c>
      <c r="C1047" s="5" t="s">
        <v>161</v>
      </c>
      <c r="D1047" s="5" t="s">
        <v>749</v>
      </c>
      <c r="E1047" s="184">
        <f t="shared" ca="1" si="16"/>
        <v>20580</v>
      </c>
      <c r="F1047" s="5">
        <v>37</v>
      </c>
      <c r="G1047" s="50">
        <v>29501</v>
      </c>
      <c r="H1047" s="5">
        <v>352454</v>
      </c>
      <c r="I1047" s="50">
        <v>39170</v>
      </c>
      <c r="J1047" s="5" t="s">
        <v>858</v>
      </c>
      <c r="M1047" s="150"/>
    </row>
    <row r="1048" spans="1:13" x14ac:dyDescent="0.25">
      <c r="A1048" s="5" t="s">
        <v>454</v>
      </c>
      <c r="B1048" s="5" t="s">
        <v>665</v>
      </c>
      <c r="C1048" s="5" t="s">
        <v>994</v>
      </c>
      <c r="D1048" s="5" t="s">
        <v>473</v>
      </c>
      <c r="E1048" s="184">
        <f t="shared" ca="1" si="16"/>
        <v>21636</v>
      </c>
      <c r="F1048" s="5">
        <v>36</v>
      </c>
      <c r="G1048" s="50">
        <v>30013</v>
      </c>
      <c r="H1048" s="5">
        <v>562456</v>
      </c>
      <c r="I1048" s="50">
        <v>39301</v>
      </c>
      <c r="J1048" s="5" t="s">
        <v>858</v>
      </c>
      <c r="M1048" s="150"/>
    </row>
    <row r="1049" spans="1:13" x14ac:dyDescent="0.25">
      <c r="A1049" s="5" t="s">
        <v>454</v>
      </c>
      <c r="B1049" s="5" t="s">
        <v>437</v>
      </c>
      <c r="C1049" s="5" t="s">
        <v>596</v>
      </c>
      <c r="D1049" s="5" t="s">
        <v>473</v>
      </c>
      <c r="E1049" s="184">
        <f t="shared" ca="1" si="16"/>
        <v>22356</v>
      </c>
      <c r="F1049" s="5">
        <v>35</v>
      </c>
      <c r="G1049" s="50">
        <v>30500</v>
      </c>
      <c r="H1049" s="5">
        <v>352461</v>
      </c>
      <c r="I1049" s="50">
        <v>39337</v>
      </c>
      <c r="J1049" s="5" t="s">
        <v>858</v>
      </c>
      <c r="M1049" s="150"/>
    </row>
    <row r="1050" spans="1:13" x14ac:dyDescent="0.25">
      <c r="A1050" s="5" t="s">
        <v>454</v>
      </c>
      <c r="B1050" s="5" t="s">
        <v>452</v>
      </c>
      <c r="C1050" s="5" t="s">
        <v>844</v>
      </c>
      <c r="D1050" s="5" t="s">
        <v>460</v>
      </c>
      <c r="E1050" s="184">
        <f t="shared" ca="1" si="16"/>
        <v>29964</v>
      </c>
      <c r="F1050" s="5">
        <v>31</v>
      </c>
      <c r="G1050" s="50">
        <v>31917</v>
      </c>
      <c r="H1050" s="5">
        <v>352464</v>
      </c>
      <c r="I1050" s="50">
        <v>39266</v>
      </c>
      <c r="J1050" s="5" t="s">
        <v>858</v>
      </c>
      <c r="M1050" s="150"/>
    </row>
    <row r="1051" spans="1:13" x14ac:dyDescent="0.25">
      <c r="A1051" s="5" t="s">
        <v>413</v>
      </c>
      <c r="B1051" s="5" t="s">
        <v>485</v>
      </c>
      <c r="C1051" s="5" t="s">
        <v>640</v>
      </c>
      <c r="D1051" s="5" t="s">
        <v>439</v>
      </c>
      <c r="E1051" s="184">
        <f t="shared" ca="1" si="16"/>
        <v>29568</v>
      </c>
      <c r="F1051" s="5">
        <v>42</v>
      </c>
      <c r="G1051" s="50">
        <v>27708</v>
      </c>
      <c r="H1051" s="5">
        <v>562467</v>
      </c>
      <c r="I1051" s="50">
        <v>39162</v>
      </c>
      <c r="J1051" s="5" t="s">
        <v>858</v>
      </c>
      <c r="M1051" s="150"/>
    </row>
    <row r="1052" spans="1:13" x14ac:dyDescent="0.25">
      <c r="A1052" s="5" t="s">
        <v>413</v>
      </c>
      <c r="B1052" s="5" t="s">
        <v>455</v>
      </c>
      <c r="C1052" s="5" t="s">
        <v>995</v>
      </c>
      <c r="D1052" s="5" t="s">
        <v>996</v>
      </c>
      <c r="E1052" s="184">
        <f t="shared" ca="1" si="16"/>
        <v>27372</v>
      </c>
      <c r="F1052" s="5">
        <v>35</v>
      </c>
      <c r="G1052" s="50">
        <v>30265</v>
      </c>
      <c r="H1052" s="5">
        <v>352468</v>
      </c>
      <c r="I1052" s="50">
        <v>39377</v>
      </c>
      <c r="J1052" s="5" t="s">
        <v>903</v>
      </c>
      <c r="M1052" s="150"/>
    </row>
    <row r="1053" spans="1:13" x14ac:dyDescent="0.25">
      <c r="A1053" s="5" t="s">
        <v>413</v>
      </c>
      <c r="B1053" s="5" t="s">
        <v>570</v>
      </c>
      <c r="C1053" s="5" t="s">
        <v>847</v>
      </c>
      <c r="D1053" s="5" t="s">
        <v>439</v>
      </c>
      <c r="E1053" s="184">
        <f t="shared" ca="1" si="16"/>
        <v>27228</v>
      </c>
      <c r="F1053" s="5">
        <v>44</v>
      </c>
      <c r="G1053" s="50">
        <v>26959</v>
      </c>
      <c r="H1053" s="5">
        <v>352488</v>
      </c>
      <c r="I1053" s="50">
        <v>35175</v>
      </c>
      <c r="J1053" s="5" t="s">
        <v>417</v>
      </c>
      <c r="M1053" s="150"/>
    </row>
    <row r="1054" spans="1:13" x14ac:dyDescent="0.25">
      <c r="A1054" s="5" t="s">
        <v>454</v>
      </c>
      <c r="B1054" s="5" t="s">
        <v>570</v>
      </c>
      <c r="C1054" s="5" t="s">
        <v>942</v>
      </c>
      <c r="D1054" s="5" t="s">
        <v>460</v>
      </c>
      <c r="E1054" s="184">
        <f t="shared" ca="1" si="16"/>
        <v>18684</v>
      </c>
      <c r="F1054" s="5">
        <v>38</v>
      </c>
      <c r="G1054" s="50">
        <v>29309</v>
      </c>
      <c r="H1054" s="5">
        <v>352493</v>
      </c>
      <c r="I1054" s="50">
        <v>39180</v>
      </c>
      <c r="J1054" s="5" t="s">
        <v>858</v>
      </c>
      <c r="M1054" s="150"/>
    </row>
    <row r="1055" spans="1:13" x14ac:dyDescent="0.25">
      <c r="A1055" s="5" t="s">
        <v>454</v>
      </c>
      <c r="B1055" s="5" t="s">
        <v>568</v>
      </c>
      <c r="C1055" s="5" t="s">
        <v>722</v>
      </c>
      <c r="D1055" s="5" t="s">
        <v>460</v>
      </c>
      <c r="E1055" s="184">
        <f t="shared" ca="1" si="16"/>
        <v>20892</v>
      </c>
      <c r="F1055" s="5">
        <v>35</v>
      </c>
      <c r="G1055" s="50">
        <v>30547</v>
      </c>
      <c r="H1055" s="5">
        <v>562491</v>
      </c>
      <c r="I1055" s="50">
        <v>39205</v>
      </c>
      <c r="J1055" s="5" t="s">
        <v>858</v>
      </c>
      <c r="M1055" s="150"/>
    </row>
    <row r="1056" spans="1:13" x14ac:dyDescent="0.25">
      <c r="A1056" s="5" t="s">
        <v>454</v>
      </c>
      <c r="B1056" s="5" t="s">
        <v>464</v>
      </c>
      <c r="C1056" s="5" t="s">
        <v>943</v>
      </c>
      <c r="D1056" s="5" t="s">
        <v>622</v>
      </c>
      <c r="E1056" s="184">
        <f t="shared" ca="1" si="16"/>
        <v>30252</v>
      </c>
      <c r="F1056" s="5">
        <v>44</v>
      </c>
      <c r="G1056" s="50">
        <v>27171</v>
      </c>
      <c r="H1056" s="5">
        <v>562497</v>
      </c>
      <c r="I1056" s="50">
        <v>35160</v>
      </c>
      <c r="J1056" s="5" t="s">
        <v>858</v>
      </c>
      <c r="M1056" s="150"/>
    </row>
    <row r="1057" spans="1:13" x14ac:dyDescent="0.25">
      <c r="A1057" s="5" t="s">
        <v>454</v>
      </c>
      <c r="B1057" s="5" t="s">
        <v>561</v>
      </c>
      <c r="C1057" s="5" t="s">
        <v>969</v>
      </c>
      <c r="D1057" s="5" t="s">
        <v>439</v>
      </c>
      <c r="E1057" s="184">
        <f t="shared" ca="1" si="16"/>
        <v>24780</v>
      </c>
      <c r="F1057" s="5">
        <v>34</v>
      </c>
      <c r="G1057" s="50">
        <v>30875</v>
      </c>
      <c r="H1057" s="5">
        <v>562505</v>
      </c>
      <c r="I1057" s="50">
        <v>39222</v>
      </c>
      <c r="J1057" s="5" t="s">
        <v>858</v>
      </c>
      <c r="M1057" s="150"/>
    </row>
    <row r="1058" spans="1:13" x14ac:dyDescent="0.25">
      <c r="A1058" s="5" t="s">
        <v>413</v>
      </c>
      <c r="B1058" s="5" t="s">
        <v>592</v>
      </c>
      <c r="C1058" s="5" t="s">
        <v>942</v>
      </c>
      <c r="D1058" s="5" t="s">
        <v>439</v>
      </c>
      <c r="E1058" s="184">
        <f t="shared" ca="1" si="16"/>
        <v>23016</v>
      </c>
      <c r="F1058" s="5">
        <v>37</v>
      </c>
      <c r="G1058" s="50">
        <v>29581</v>
      </c>
      <c r="H1058" s="5">
        <v>352507</v>
      </c>
      <c r="I1058" s="50">
        <v>39335</v>
      </c>
      <c r="J1058" s="5" t="s">
        <v>858</v>
      </c>
      <c r="M1058" s="150"/>
    </row>
    <row r="1059" spans="1:13" x14ac:dyDescent="0.25">
      <c r="A1059" s="5" t="s">
        <v>454</v>
      </c>
      <c r="B1059" s="5" t="s">
        <v>490</v>
      </c>
      <c r="C1059" s="5" t="s">
        <v>984</v>
      </c>
      <c r="D1059" s="5" t="s">
        <v>439</v>
      </c>
      <c r="E1059" s="184">
        <f t="shared" ca="1" si="16"/>
        <v>18564</v>
      </c>
      <c r="F1059" s="5">
        <v>32</v>
      </c>
      <c r="G1059" s="50">
        <v>31361</v>
      </c>
      <c r="H1059" s="5">
        <v>352512</v>
      </c>
      <c r="I1059" s="50">
        <v>39087</v>
      </c>
      <c r="J1059" s="5" t="s">
        <v>858</v>
      </c>
      <c r="M1059" s="150"/>
    </row>
    <row r="1060" spans="1:13" x14ac:dyDescent="0.25">
      <c r="A1060" s="5" t="s">
        <v>413</v>
      </c>
      <c r="B1060" s="5" t="s">
        <v>429</v>
      </c>
      <c r="C1060" s="5" t="s">
        <v>893</v>
      </c>
      <c r="D1060" s="5" t="s">
        <v>749</v>
      </c>
      <c r="E1060" s="184">
        <f t="shared" ca="1" si="16"/>
        <v>18204</v>
      </c>
      <c r="F1060" s="5">
        <v>34</v>
      </c>
      <c r="G1060" s="50">
        <v>30645</v>
      </c>
      <c r="H1060" s="5">
        <v>350930</v>
      </c>
      <c r="I1060" s="50">
        <v>39214</v>
      </c>
      <c r="J1060" s="5" t="s">
        <v>858</v>
      </c>
      <c r="M1060" s="150"/>
    </row>
    <row r="1061" spans="1:13" x14ac:dyDescent="0.25">
      <c r="A1061" s="5" t="s">
        <v>408</v>
      </c>
      <c r="B1061" s="5" t="s">
        <v>434</v>
      </c>
      <c r="C1061" s="5" t="s">
        <v>901</v>
      </c>
      <c r="D1061" s="5" t="s">
        <v>482</v>
      </c>
      <c r="E1061" s="184">
        <f t="shared" ca="1" si="16"/>
        <v>27288</v>
      </c>
      <c r="F1061" s="5">
        <v>38</v>
      </c>
      <c r="G1061" s="50">
        <v>29327</v>
      </c>
      <c r="H1061" s="5">
        <v>352618</v>
      </c>
      <c r="I1061" s="50">
        <v>36222</v>
      </c>
      <c r="J1061" s="5" t="s">
        <v>858</v>
      </c>
      <c r="M1061" s="150"/>
    </row>
    <row r="1062" spans="1:13" x14ac:dyDescent="0.25">
      <c r="A1062" s="5" t="s">
        <v>413</v>
      </c>
      <c r="B1062" s="5" t="s">
        <v>546</v>
      </c>
      <c r="C1062" s="5" t="s">
        <v>907</v>
      </c>
      <c r="D1062" s="5" t="s">
        <v>460</v>
      </c>
      <c r="E1062" s="184">
        <f t="shared" ca="1" si="16"/>
        <v>25224</v>
      </c>
      <c r="F1062" s="5">
        <v>31</v>
      </c>
      <c r="G1062" s="50">
        <v>31948</v>
      </c>
      <c r="H1062" s="5">
        <v>352613</v>
      </c>
      <c r="I1062" s="50">
        <v>39412</v>
      </c>
      <c r="J1062" s="5" t="s">
        <v>858</v>
      </c>
      <c r="M1062" s="150"/>
    </row>
    <row r="1063" spans="1:13" x14ac:dyDescent="0.25">
      <c r="A1063" s="5" t="s">
        <v>454</v>
      </c>
      <c r="B1063" s="5" t="s">
        <v>471</v>
      </c>
      <c r="C1063" s="5" t="s">
        <v>922</v>
      </c>
      <c r="D1063" s="5" t="s">
        <v>460</v>
      </c>
      <c r="E1063" s="184">
        <f t="shared" ca="1" si="16"/>
        <v>27516</v>
      </c>
      <c r="F1063" s="5">
        <v>32</v>
      </c>
      <c r="G1063" s="50">
        <v>31332</v>
      </c>
      <c r="H1063" s="5">
        <v>562627</v>
      </c>
      <c r="I1063" s="50">
        <v>39426</v>
      </c>
      <c r="J1063" s="5" t="s">
        <v>858</v>
      </c>
      <c r="M1063" s="150"/>
    </row>
    <row r="1064" spans="1:13" x14ac:dyDescent="0.25">
      <c r="A1064" s="5" t="s">
        <v>408</v>
      </c>
      <c r="B1064" s="5" t="s">
        <v>458</v>
      </c>
      <c r="C1064" s="5" t="s">
        <v>997</v>
      </c>
      <c r="D1064" s="5" t="s">
        <v>460</v>
      </c>
      <c r="E1064" s="184">
        <f t="shared" ca="1" si="16"/>
        <v>29736</v>
      </c>
      <c r="F1064" s="5">
        <v>31</v>
      </c>
      <c r="G1064" s="50">
        <v>31844</v>
      </c>
      <c r="H1064" s="5">
        <v>562630</v>
      </c>
      <c r="I1064" s="50">
        <v>39370</v>
      </c>
      <c r="J1064" s="5" t="s">
        <v>858</v>
      </c>
      <c r="M1064" s="150"/>
    </row>
    <row r="1065" spans="1:13" x14ac:dyDescent="0.25">
      <c r="A1065" s="5" t="s">
        <v>408</v>
      </c>
      <c r="B1065" s="5" t="s">
        <v>500</v>
      </c>
      <c r="C1065" s="5" t="s">
        <v>913</v>
      </c>
      <c r="D1065" s="5" t="s">
        <v>460</v>
      </c>
      <c r="E1065" s="184">
        <f t="shared" ca="1" si="16"/>
        <v>27252</v>
      </c>
      <c r="F1065" s="5">
        <v>37</v>
      </c>
      <c r="G1065" s="50">
        <v>29777</v>
      </c>
      <c r="H1065" s="5">
        <v>352501</v>
      </c>
      <c r="I1065" s="50">
        <v>39107</v>
      </c>
      <c r="J1065" s="5" t="s">
        <v>858</v>
      </c>
      <c r="M1065" s="150"/>
    </row>
    <row r="1066" spans="1:13" x14ac:dyDescent="0.25">
      <c r="A1066" s="5" t="s">
        <v>454</v>
      </c>
      <c r="B1066" s="5" t="s">
        <v>671</v>
      </c>
      <c r="C1066" s="5" t="s">
        <v>998</v>
      </c>
      <c r="D1066" s="5" t="s">
        <v>439</v>
      </c>
      <c r="E1066" s="184">
        <f t="shared" ca="1" si="16"/>
        <v>18732</v>
      </c>
      <c r="F1066" s="5">
        <v>30</v>
      </c>
      <c r="G1066" s="50">
        <v>32341</v>
      </c>
      <c r="H1066" s="5">
        <v>562648</v>
      </c>
      <c r="I1066" s="50">
        <v>39222</v>
      </c>
      <c r="J1066" s="5" t="s">
        <v>858</v>
      </c>
      <c r="M1066" s="150"/>
    </row>
    <row r="1067" spans="1:13" x14ac:dyDescent="0.25">
      <c r="A1067" s="5" t="s">
        <v>408</v>
      </c>
      <c r="B1067" s="5" t="s">
        <v>614</v>
      </c>
      <c r="C1067" s="5" t="s">
        <v>835</v>
      </c>
      <c r="D1067" s="5" t="s">
        <v>470</v>
      </c>
      <c r="E1067" s="184">
        <f t="shared" ca="1" si="16"/>
        <v>29316</v>
      </c>
      <c r="F1067" s="5">
        <v>38</v>
      </c>
      <c r="G1067" s="50">
        <v>29277</v>
      </c>
      <c r="H1067" s="5">
        <v>562626</v>
      </c>
      <c r="I1067" s="50">
        <v>39337</v>
      </c>
      <c r="J1067" s="5" t="s">
        <v>858</v>
      </c>
      <c r="M1067" s="150"/>
    </row>
    <row r="1068" spans="1:13" x14ac:dyDescent="0.25">
      <c r="A1068" s="5" t="s">
        <v>413</v>
      </c>
      <c r="B1068" s="5" t="s">
        <v>748</v>
      </c>
      <c r="C1068" s="5" t="s">
        <v>600</v>
      </c>
      <c r="D1068" s="5" t="s">
        <v>416</v>
      </c>
      <c r="E1068" s="184">
        <f t="shared" ca="1" si="16"/>
        <v>29880</v>
      </c>
      <c r="F1068" s="5">
        <v>40</v>
      </c>
      <c r="G1068" s="50">
        <v>28455</v>
      </c>
      <c r="H1068" s="5">
        <v>352642</v>
      </c>
      <c r="I1068" s="50">
        <v>39175</v>
      </c>
      <c r="J1068" s="5" t="s">
        <v>858</v>
      </c>
      <c r="M1068" s="150"/>
    </row>
    <row r="1069" spans="1:13" x14ac:dyDescent="0.25">
      <c r="A1069" s="5" t="s">
        <v>413</v>
      </c>
      <c r="B1069" s="5" t="s">
        <v>185</v>
      </c>
      <c r="C1069" s="5" t="s">
        <v>907</v>
      </c>
      <c r="D1069" s="5" t="s">
        <v>416</v>
      </c>
      <c r="E1069" s="184">
        <f t="shared" ca="1" si="16"/>
        <v>22872</v>
      </c>
      <c r="F1069" s="5">
        <v>33</v>
      </c>
      <c r="G1069" s="50">
        <v>31215</v>
      </c>
      <c r="H1069" s="5">
        <v>352660</v>
      </c>
      <c r="I1069" s="50">
        <v>39129</v>
      </c>
      <c r="J1069" s="5" t="s">
        <v>858</v>
      </c>
      <c r="M1069" s="150"/>
    </row>
    <row r="1070" spans="1:13" x14ac:dyDescent="0.25">
      <c r="A1070" s="5" t="s">
        <v>454</v>
      </c>
      <c r="B1070" s="5" t="s">
        <v>521</v>
      </c>
      <c r="C1070" s="5" t="s">
        <v>983</v>
      </c>
      <c r="D1070" s="5" t="s">
        <v>460</v>
      </c>
      <c r="E1070" s="184">
        <f t="shared" ca="1" si="16"/>
        <v>22932</v>
      </c>
      <c r="F1070" s="5">
        <v>31</v>
      </c>
      <c r="G1070" s="50">
        <v>31782</v>
      </c>
      <c r="H1070" s="5">
        <v>352667</v>
      </c>
      <c r="I1070" s="50">
        <v>39170</v>
      </c>
      <c r="J1070" s="5" t="s">
        <v>858</v>
      </c>
      <c r="M1070" s="150"/>
    </row>
    <row r="1071" spans="1:13" x14ac:dyDescent="0.25">
      <c r="A1071" s="5" t="s">
        <v>408</v>
      </c>
      <c r="B1071" s="5" t="s">
        <v>625</v>
      </c>
      <c r="C1071" s="5" t="s">
        <v>542</v>
      </c>
      <c r="D1071" s="5" t="s">
        <v>868</v>
      </c>
      <c r="E1071" s="184">
        <f t="shared" ca="1" si="16"/>
        <v>25068</v>
      </c>
      <c r="F1071" s="5">
        <v>44</v>
      </c>
      <c r="G1071" s="50">
        <v>27171</v>
      </c>
      <c r="H1071" s="5">
        <v>562656</v>
      </c>
      <c r="I1071" s="50">
        <v>35160</v>
      </c>
      <c r="J1071" s="5" t="s">
        <v>858</v>
      </c>
      <c r="M1071" s="150"/>
    </row>
    <row r="1072" spans="1:13" x14ac:dyDescent="0.25">
      <c r="A1072" s="5" t="s">
        <v>408</v>
      </c>
      <c r="B1072" s="5" t="s">
        <v>446</v>
      </c>
      <c r="C1072" s="5" t="s">
        <v>999</v>
      </c>
      <c r="D1072" s="5" t="s">
        <v>445</v>
      </c>
      <c r="E1072" s="184">
        <f t="shared" ca="1" si="16"/>
        <v>24540</v>
      </c>
      <c r="F1072" s="5">
        <v>42</v>
      </c>
      <c r="G1072" s="50">
        <v>27679</v>
      </c>
      <c r="H1072" s="5">
        <v>352650</v>
      </c>
      <c r="I1072" s="50">
        <v>35219</v>
      </c>
      <c r="J1072" s="5" t="s">
        <v>858</v>
      </c>
      <c r="M1072" s="150"/>
    </row>
    <row r="1073" spans="1:13" x14ac:dyDescent="0.25">
      <c r="A1073" s="5" t="s">
        <v>413</v>
      </c>
      <c r="B1073" s="5" t="s">
        <v>730</v>
      </c>
      <c r="C1073" s="5" t="s">
        <v>175</v>
      </c>
      <c r="D1073" s="5" t="s">
        <v>460</v>
      </c>
      <c r="E1073" s="184">
        <f t="shared" ca="1" si="16"/>
        <v>29964</v>
      </c>
      <c r="F1073" s="5">
        <v>40</v>
      </c>
      <c r="G1073" s="50">
        <v>28663</v>
      </c>
      <c r="H1073" s="5">
        <v>562635</v>
      </c>
      <c r="I1073" s="50">
        <v>39167</v>
      </c>
      <c r="J1073" s="5" t="s">
        <v>858</v>
      </c>
      <c r="M1073" s="150"/>
    </row>
    <row r="1074" spans="1:13" x14ac:dyDescent="0.25">
      <c r="A1074" s="5" t="s">
        <v>408</v>
      </c>
      <c r="B1074" s="5" t="s">
        <v>578</v>
      </c>
      <c r="C1074" s="5" t="s">
        <v>629</v>
      </c>
      <c r="D1074" s="5" t="s">
        <v>473</v>
      </c>
      <c r="E1074" s="184">
        <f t="shared" ca="1" si="16"/>
        <v>26568</v>
      </c>
      <c r="F1074" s="5">
        <v>35</v>
      </c>
      <c r="G1074" s="50">
        <v>30566</v>
      </c>
      <c r="H1074" s="5">
        <v>562658</v>
      </c>
      <c r="I1074" s="50">
        <v>39108</v>
      </c>
      <c r="J1074" s="5" t="s">
        <v>858</v>
      </c>
      <c r="M1074" s="150"/>
    </row>
    <row r="1075" spans="1:13" x14ac:dyDescent="0.25">
      <c r="A1075" s="5" t="s">
        <v>413</v>
      </c>
      <c r="B1075" s="5" t="s">
        <v>817</v>
      </c>
      <c r="C1075" s="5" t="s">
        <v>1000</v>
      </c>
      <c r="D1075" s="5" t="s">
        <v>473</v>
      </c>
      <c r="E1075" s="184">
        <f t="shared" ca="1" si="16"/>
        <v>31056</v>
      </c>
      <c r="F1075" s="5">
        <v>34</v>
      </c>
      <c r="G1075" s="50">
        <v>30822</v>
      </c>
      <c r="H1075" s="5">
        <v>562657</v>
      </c>
      <c r="I1075" s="50">
        <v>39362</v>
      </c>
      <c r="J1075" s="5" t="s">
        <v>858</v>
      </c>
      <c r="M1075" s="150"/>
    </row>
    <row r="1076" spans="1:13" x14ac:dyDescent="0.25">
      <c r="A1076" s="5" t="s">
        <v>454</v>
      </c>
      <c r="B1076" s="5" t="s">
        <v>479</v>
      </c>
      <c r="C1076" s="5" t="s">
        <v>523</v>
      </c>
      <c r="D1076" s="5" t="s">
        <v>460</v>
      </c>
      <c r="E1076" s="184">
        <f t="shared" ca="1" si="16"/>
        <v>27408</v>
      </c>
      <c r="F1076" s="5">
        <v>34</v>
      </c>
      <c r="G1076" s="50">
        <v>30867</v>
      </c>
      <c r="H1076" s="5">
        <v>352679</v>
      </c>
      <c r="I1076" s="50">
        <v>39424</v>
      </c>
      <c r="J1076" s="5" t="s">
        <v>858</v>
      </c>
      <c r="M1076" s="150"/>
    </row>
    <row r="1077" spans="1:13" x14ac:dyDescent="0.25">
      <c r="A1077" s="5" t="s">
        <v>413</v>
      </c>
      <c r="B1077" s="5" t="s">
        <v>667</v>
      </c>
      <c r="C1077" s="5" t="s">
        <v>993</v>
      </c>
      <c r="D1077" s="5" t="s">
        <v>460</v>
      </c>
      <c r="E1077" s="184">
        <f t="shared" ca="1" si="16"/>
        <v>26904</v>
      </c>
      <c r="F1077" s="5">
        <v>33</v>
      </c>
      <c r="G1077" s="50">
        <v>31109</v>
      </c>
      <c r="H1077" s="5">
        <v>562665</v>
      </c>
      <c r="I1077" s="50">
        <v>39396</v>
      </c>
      <c r="J1077" s="5" t="s">
        <v>858</v>
      </c>
      <c r="M1077" s="150"/>
    </row>
    <row r="1078" spans="1:13" x14ac:dyDescent="0.25">
      <c r="A1078" s="5" t="s">
        <v>408</v>
      </c>
      <c r="B1078" s="5" t="s">
        <v>521</v>
      </c>
      <c r="C1078" s="5" t="s">
        <v>1001</v>
      </c>
      <c r="D1078" s="5" t="s">
        <v>460</v>
      </c>
      <c r="E1078" s="184">
        <f t="shared" ca="1" si="16"/>
        <v>24144</v>
      </c>
      <c r="F1078" s="5">
        <v>37</v>
      </c>
      <c r="G1078" s="50">
        <v>29681</v>
      </c>
      <c r="H1078" s="5">
        <v>562654</v>
      </c>
      <c r="I1078" s="50">
        <v>39306</v>
      </c>
      <c r="J1078" s="5" t="s">
        <v>858</v>
      </c>
      <c r="M1078" s="150"/>
    </row>
    <row r="1079" spans="1:13" x14ac:dyDescent="0.25">
      <c r="A1079" s="5" t="s">
        <v>413</v>
      </c>
      <c r="B1079" s="5" t="s">
        <v>476</v>
      </c>
      <c r="C1079" s="5" t="s">
        <v>1002</v>
      </c>
      <c r="D1079" s="5" t="s">
        <v>411</v>
      </c>
      <c r="E1079" s="184">
        <f t="shared" ca="1" si="16"/>
        <v>26724</v>
      </c>
      <c r="F1079" s="5">
        <v>47</v>
      </c>
      <c r="G1079" s="50">
        <v>26104</v>
      </c>
      <c r="H1079" s="5">
        <v>352637</v>
      </c>
      <c r="I1079" s="50">
        <v>35214</v>
      </c>
      <c r="J1079" s="5" t="s">
        <v>918</v>
      </c>
      <c r="M1079" s="150"/>
    </row>
    <row r="1080" spans="1:13" x14ac:dyDescent="0.25">
      <c r="A1080" s="5" t="s">
        <v>413</v>
      </c>
      <c r="B1080" s="5" t="s">
        <v>648</v>
      </c>
      <c r="C1080" s="5" t="s">
        <v>849</v>
      </c>
      <c r="D1080" s="5" t="s">
        <v>416</v>
      </c>
      <c r="E1080" s="184">
        <f t="shared" ca="1" si="16"/>
        <v>20532</v>
      </c>
      <c r="F1080" s="5">
        <v>32</v>
      </c>
      <c r="G1080" s="50">
        <v>31561</v>
      </c>
      <c r="H1080" s="5">
        <v>352690</v>
      </c>
      <c r="I1080" s="50">
        <v>39411</v>
      </c>
      <c r="J1080" s="5" t="s">
        <v>858</v>
      </c>
      <c r="M1080" s="150"/>
    </row>
    <row r="1081" spans="1:13" x14ac:dyDescent="0.25">
      <c r="A1081" s="5" t="s">
        <v>413</v>
      </c>
      <c r="B1081" s="5" t="s">
        <v>534</v>
      </c>
      <c r="C1081" s="5" t="s">
        <v>896</v>
      </c>
      <c r="D1081" s="5" t="s">
        <v>416</v>
      </c>
      <c r="E1081" s="184">
        <f t="shared" ca="1" si="16"/>
        <v>20304</v>
      </c>
      <c r="F1081" s="5">
        <v>44</v>
      </c>
      <c r="G1081" s="50">
        <v>27248</v>
      </c>
      <c r="H1081" s="5">
        <v>562692</v>
      </c>
      <c r="I1081" s="50">
        <v>39424</v>
      </c>
      <c r="J1081" s="5" t="s">
        <v>858</v>
      </c>
      <c r="M1081" s="150"/>
    </row>
    <row r="1082" spans="1:13" x14ac:dyDescent="0.25">
      <c r="A1082" s="5" t="s">
        <v>408</v>
      </c>
      <c r="B1082" s="5" t="s">
        <v>681</v>
      </c>
      <c r="C1082" s="5" t="s">
        <v>862</v>
      </c>
      <c r="D1082" s="5" t="s">
        <v>439</v>
      </c>
      <c r="E1082" s="184">
        <f t="shared" ca="1" si="16"/>
        <v>19068</v>
      </c>
      <c r="F1082" s="5">
        <v>34</v>
      </c>
      <c r="G1082" s="50">
        <v>30792</v>
      </c>
      <c r="H1082" s="5">
        <v>352670</v>
      </c>
      <c r="I1082" s="50">
        <v>39347</v>
      </c>
      <c r="J1082" s="5" t="s">
        <v>858</v>
      </c>
      <c r="M1082" s="150"/>
    </row>
    <row r="1083" spans="1:13" x14ac:dyDescent="0.25">
      <c r="A1083" s="5" t="s">
        <v>454</v>
      </c>
      <c r="B1083" s="5" t="s">
        <v>517</v>
      </c>
      <c r="C1083" s="5" t="s">
        <v>984</v>
      </c>
      <c r="D1083" s="5" t="s">
        <v>460</v>
      </c>
      <c r="E1083" s="184">
        <f t="shared" ca="1" si="16"/>
        <v>25368</v>
      </c>
      <c r="F1083" s="5">
        <v>32</v>
      </c>
      <c r="G1083" s="50">
        <v>31531</v>
      </c>
      <c r="H1083" s="5">
        <v>352671</v>
      </c>
      <c r="I1083" s="50">
        <v>39123</v>
      </c>
      <c r="J1083" s="5" t="s">
        <v>858</v>
      </c>
      <c r="M1083" s="150"/>
    </row>
    <row r="1084" spans="1:13" x14ac:dyDescent="0.25">
      <c r="A1084" s="5" t="s">
        <v>454</v>
      </c>
      <c r="B1084" s="5" t="s">
        <v>479</v>
      </c>
      <c r="C1084" s="5" t="s">
        <v>1003</v>
      </c>
      <c r="D1084" s="5" t="s">
        <v>460</v>
      </c>
      <c r="E1084" s="184">
        <f t="shared" ca="1" si="16"/>
        <v>20544</v>
      </c>
      <c r="F1084" s="5">
        <v>30</v>
      </c>
      <c r="G1084" s="50">
        <v>32091</v>
      </c>
      <c r="H1084" s="5">
        <v>352704</v>
      </c>
      <c r="I1084" s="50">
        <v>39237</v>
      </c>
      <c r="J1084" s="5" t="s">
        <v>858</v>
      </c>
      <c r="M1084" s="150"/>
    </row>
    <row r="1085" spans="1:13" x14ac:dyDescent="0.25">
      <c r="A1085" s="5" t="s">
        <v>454</v>
      </c>
      <c r="B1085" s="5" t="s">
        <v>550</v>
      </c>
      <c r="C1085" s="5" t="s">
        <v>893</v>
      </c>
      <c r="D1085" s="5" t="s">
        <v>416</v>
      </c>
      <c r="E1085" s="184">
        <f t="shared" ca="1" si="16"/>
        <v>19800</v>
      </c>
      <c r="F1085" s="5">
        <v>32</v>
      </c>
      <c r="G1085" s="50">
        <v>31646</v>
      </c>
      <c r="H1085" s="5">
        <v>352683</v>
      </c>
      <c r="I1085" s="50">
        <v>39219</v>
      </c>
      <c r="J1085" s="5" t="s">
        <v>858</v>
      </c>
      <c r="M1085" s="150"/>
    </row>
    <row r="1086" spans="1:13" x14ac:dyDescent="0.25">
      <c r="A1086" s="5" t="s">
        <v>413</v>
      </c>
      <c r="B1086" s="5" t="s">
        <v>483</v>
      </c>
      <c r="C1086" s="5" t="s">
        <v>640</v>
      </c>
      <c r="D1086" s="5" t="s">
        <v>411</v>
      </c>
      <c r="E1086" s="184">
        <f t="shared" ca="1" si="16"/>
        <v>29076</v>
      </c>
      <c r="F1086" s="5">
        <v>39</v>
      </c>
      <c r="G1086" s="50">
        <v>28849</v>
      </c>
      <c r="H1086" s="5">
        <v>562647</v>
      </c>
      <c r="I1086" s="50">
        <v>39236</v>
      </c>
      <c r="J1086" s="5" t="s">
        <v>858</v>
      </c>
      <c r="M1086" s="150"/>
    </row>
    <row r="1087" spans="1:13" x14ac:dyDescent="0.25">
      <c r="A1087" s="5" t="s">
        <v>413</v>
      </c>
      <c r="B1087" s="5" t="s">
        <v>481</v>
      </c>
      <c r="C1087" s="5" t="s">
        <v>986</v>
      </c>
      <c r="D1087" s="5" t="s">
        <v>439</v>
      </c>
      <c r="E1087" s="184">
        <f t="shared" ca="1" si="16"/>
        <v>29796</v>
      </c>
      <c r="F1087" s="5">
        <v>31</v>
      </c>
      <c r="G1087" s="50">
        <v>31754</v>
      </c>
      <c r="H1087" s="5">
        <v>562720</v>
      </c>
      <c r="I1087" s="50">
        <v>39207</v>
      </c>
      <c r="J1087" s="5" t="s">
        <v>858</v>
      </c>
      <c r="M1087" s="150"/>
    </row>
    <row r="1088" spans="1:13" x14ac:dyDescent="0.25">
      <c r="A1088" s="5" t="s">
        <v>408</v>
      </c>
      <c r="B1088" s="5" t="s">
        <v>452</v>
      </c>
      <c r="C1088" s="5" t="s">
        <v>870</v>
      </c>
      <c r="D1088" s="5" t="s">
        <v>416</v>
      </c>
      <c r="E1088" s="184">
        <f t="shared" ca="1" si="16"/>
        <v>24180</v>
      </c>
      <c r="F1088" s="5">
        <v>37</v>
      </c>
      <c r="G1088" s="50">
        <v>29802</v>
      </c>
      <c r="H1088" s="5">
        <v>352731</v>
      </c>
      <c r="I1088" s="50">
        <v>39426</v>
      </c>
      <c r="J1088" s="5" t="s">
        <v>858</v>
      </c>
      <c r="M1088" s="150"/>
    </row>
    <row r="1089" spans="1:13" x14ac:dyDescent="0.25">
      <c r="A1089" s="5" t="s">
        <v>454</v>
      </c>
      <c r="B1089" s="5" t="s">
        <v>766</v>
      </c>
      <c r="C1089" s="5" t="s">
        <v>847</v>
      </c>
      <c r="D1089" s="5" t="s">
        <v>416</v>
      </c>
      <c r="E1089" s="184">
        <f t="shared" ca="1" si="16"/>
        <v>26064</v>
      </c>
      <c r="F1089" s="5">
        <v>33</v>
      </c>
      <c r="G1089" s="50">
        <v>31302</v>
      </c>
      <c r="H1089" s="5">
        <v>562732</v>
      </c>
      <c r="I1089" s="50">
        <v>39090</v>
      </c>
      <c r="J1089" s="5" t="s">
        <v>858</v>
      </c>
      <c r="M1089" s="150"/>
    </row>
    <row r="1090" spans="1:13" x14ac:dyDescent="0.25">
      <c r="A1090" s="5" t="s">
        <v>454</v>
      </c>
      <c r="B1090" s="5" t="s">
        <v>517</v>
      </c>
      <c r="C1090" s="5" t="s">
        <v>847</v>
      </c>
      <c r="D1090" s="5" t="s">
        <v>958</v>
      </c>
      <c r="E1090" s="184">
        <f t="shared" ca="1" si="16"/>
        <v>23916</v>
      </c>
      <c r="F1090" s="5">
        <v>34</v>
      </c>
      <c r="G1090" s="50">
        <v>30807</v>
      </c>
      <c r="H1090" s="5">
        <v>562737</v>
      </c>
      <c r="I1090" s="50">
        <v>36668</v>
      </c>
      <c r="J1090" s="5" t="s">
        <v>858</v>
      </c>
      <c r="M1090" s="150"/>
    </row>
    <row r="1091" spans="1:13" x14ac:dyDescent="0.25">
      <c r="A1091" s="5" t="s">
        <v>408</v>
      </c>
      <c r="B1091" s="5" t="s">
        <v>748</v>
      </c>
      <c r="C1091" s="5" t="s">
        <v>1004</v>
      </c>
      <c r="D1091" s="5" t="s">
        <v>416</v>
      </c>
      <c r="E1091" s="184">
        <f t="shared" ca="1" si="16"/>
        <v>28140</v>
      </c>
      <c r="F1091" s="5">
        <v>31</v>
      </c>
      <c r="G1091" s="50">
        <v>31723</v>
      </c>
      <c r="H1091" s="5">
        <v>352738</v>
      </c>
      <c r="I1091" s="50">
        <v>36689</v>
      </c>
      <c r="J1091" s="5" t="s">
        <v>858</v>
      </c>
      <c r="M1091" s="150"/>
    </row>
    <row r="1092" spans="1:13" x14ac:dyDescent="0.25">
      <c r="A1092" s="5" t="s">
        <v>454</v>
      </c>
      <c r="B1092" s="5" t="s">
        <v>667</v>
      </c>
      <c r="C1092" s="5" t="s">
        <v>1005</v>
      </c>
      <c r="D1092" s="5" t="s">
        <v>439</v>
      </c>
      <c r="E1092" s="184">
        <f t="shared" ca="1" si="16"/>
        <v>22572</v>
      </c>
      <c r="F1092" s="5">
        <v>31</v>
      </c>
      <c r="G1092" s="50">
        <v>31875</v>
      </c>
      <c r="H1092" s="5">
        <v>352744</v>
      </c>
      <c r="I1092" s="50">
        <v>36649</v>
      </c>
      <c r="J1092" s="5" t="s">
        <v>858</v>
      </c>
      <c r="M1092" s="150"/>
    </row>
    <row r="1093" spans="1:13" x14ac:dyDescent="0.25">
      <c r="A1093" s="5" t="s">
        <v>408</v>
      </c>
      <c r="B1093" s="5" t="s">
        <v>646</v>
      </c>
      <c r="C1093" s="5" t="s">
        <v>715</v>
      </c>
      <c r="D1093" s="5" t="s">
        <v>668</v>
      </c>
      <c r="E1093" s="184">
        <f t="shared" ca="1" si="16"/>
        <v>30672</v>
      </c>
      <c r="F1093" s="5">
        <v>43</v>
      </c>
      <c r="G1093" s="50">
        <v>27371</v>
      </c>
      <c r="H1093" s="5">
        <v>352747</v>
      </c>
      <c r="I1093" s="50">
        <v>36885</v>
      </c>
      <c r="J1093" s="5" t="s">
        <v>858</v>
      </c>
      <c r="M1093" s="150"/>
    </row>
    <row r="1094" spans="1:13" x14ac:dyDescent="0.25">
      <c r="A1094" s="5" t="s">
        <v>408</v>
      </c>
      <c r="B1094" s="5" t="s">
        <v>467</v>
      </c>
      <c r="C1094" s="5" t="s">
        <v>1006</v>
      </c>
      <c r="D1094" s="5" t="s">
        <v>416</v>
      </c>
      <c r="E1094" s="184">
        <f t="shared" ca="1" si="16"/>
        <v>22992</v>
      </c>
      <c r="F1094" s="5">
        <v>30</v>
      </c>
      <c r="G1094" s="50">
        <v>32328</v>
      </c>
      <c r="H1094" s="5">
        <v>562748</v>
      </c>
      <c r="I1094" s="50">
        <v>36719</v>
      </c>
      <c r="J1094" s="5" t="s">
        <v>858</v>
      </c>
      <c r="M1094" s="150"/>
    </row>
    <row r="1095" spans="1:13" x14ac:dyDescent="0.25">
      <c r="A1095" s="5" t="s">
        <v>454</v>
      </c>
      <c r="B1095" s="5" t="s">
        <v>712</v>
      </c>
      <c r="C1095" s="5" t="s">
        <v>596</v>
      </c>
      <c r="D1095" s="5" t="s">
        <v>749</v>
      </c>
      <c r="E1095" s="184">
        <f t="shared" ca="1" si="16"/>
        <v>20364</v>
      </c>
      <c r="F1095" s="5">
        <v>34</v>
      </c>
      <c r="G1095" s="50">
        <v>30717</v>
      </c>
      <c r="H1095" s="5">
        <v>352739</v>
      </c>
      <c r="I1095" s="50">
        <v>36588</v>
      </c>
      <c r="J1095" s="5" t="s">
        <v>858</v>
      </c>
      <c r="M1095" s="150"/>
    </row>
    <row r="1096" spans="1:13" x14ac:dyDescent="0.25">
      <c r="A1096" s="5" t="s">
        <v>454</v>
      </c>
      <c r="B1096" s="5" t="s">
        <v>512</v>
      </c>
      <c r="C1096" s="5" t="s">
        <v>973</v>
      </c>
      <c r="D1096" s="5" t="s">
        <v>416</v>
      </c>
      <c r="E1096" s="184">
        <f t="shared" ca="1" si="16"/>
        <v>26232</v>
      </c>
      <c r="F1096" s="5">
        <v>34</v>
      </c>
      <c r="G1096" s="50">
        <v>30935</v>
      </c>
      <c r="H1096" s="5">
        <v>352750</v>
      </c>
      <c r="I1096" s="50">
        <v>36810</v>
      </c>
      <c r="J1096" s="5" t="s">
        <v>858</v>
      </c>
      <c r="M1096" s="150"/>
    </row>
    <row r="1097" spans="1:13" x14ac:dyDescent="0.25">
      <c r="A1097" s="5" t="s">
        <v>408</v>
      </c>
      <c r="B1097" s="5" t="s">
        <v>434</v>
      </c>
      <c r="C1097" s="5" t="s">
        <v>535</v>
      </c>
      <c r="D1097" s="5" t="s">
        <v>460</v>
      </c>
      <c r="E1097" s="184">
        <f t="shared" ca="1" si="16"/>
        <v>26916</v>
      </c>
      <c r="F1097" s="5">
        <v>36</v>
      </c>
      <c r="G1097" s="50">
        <v>29930</v>
      </c>
      <c r="H1097" s="5">
        <v>352752</v>
      </c>
      <c r="I1097" s="50">
        <v>36724</v>
      </c>
      <c r="J1097" s="5" t="s">
        <v>858</v>
      </c>
      <c r="M1097" s="150"/>
    </row>
    <row r="1098" spans="1:13" x14ac:dyDescent="0.25">
      <c r="A1098" s="5" t="s">
        <v>408</v>
      </c>
      <c r="B1098" s="5" t="s">
        <v>500</v>
      </c>
      <c r="C1098" s="5" t="s">
        <v>954</v>
      </c>
      <c r="D1098" s="5" t="s">
        <v>416</v>
      </c>
      <c r="E1098" s="184">
        <f t="shared" ca="1" si="16"/>
        <v>19104</v>
      </c>
      <c r="F1098" s="5">
        <v>37</v>
      </c>
      <c r="G1098" s="50">
        <v>29653</v>
      </c>
      <c r="H1098" s="5">
        <v>352757</v>
      </c>
      <c r="I1098" s="50">
        <v>36791</v>
      </c>
      <c r="J1098" s="5" t="s">
        <v>858</v>
      </c>
      <c r="M1098" s="150"/>
    </row>
    <row r="1099" spans="1:13" x14ac:dyDescent="0.25">
      <c r="A1099" s="5" t="s">
        <v>408</v>
      </c>
      <c r="B1099" s="5" t="s">
        <v>547</v>
      </c>
      <c r="C1099" s="5" t="s">
        <v>870</v>
      </c>
      <c r="D1099" s="5" t="s">
        <v>416</v>
      </c>
      <c r="E1099" s="184">
        <f t="shared" ca="1" si="16"/>
        <v>22176</v>
      </c>
      <c r="F1099" s="5">
        <v>35</v>
      </c>
      <c r="G1099" s="50">
        <v>30427</v>
      </c>
      <c r="H1099" s="5">
        <v>352751</v>
      </c>
      <c r="I1099" s="50">
        <v>36619</v>
      </c>
      <c r="J1099" s="5" t="s">
        <v>858</v>
      </c>
      <c r="M1099" s="150"/>
    </row>
    <row r="1100" spans="1:13" x14ac:dyDescent="0.25">
      <c r="A1100" s="5" t="s">
        <v>454</v>
      </c>
      <c r="B1100" s="5" t="s">
        <v>503</v>
      </c>
      <c r="C1100" s="5" t="s">
        <v>893</v>
      </c>
      <c r="D1100" s="5" t="s">
        <v>460</v>
      </c>
      <c r="E1100" s="184">
        <f t="shared" ca="1" si="16"/>
        <v>28128</v>
      </c>
      <c r="F1100" s="5">
        <v>33</v>
      </c>
      <c r="G1100" s="50">
        <v>31026</v>
      </c>
      <c r="H1100" s="5">
        <v>566506</v>
      </c>
      <c r="I1100" s="50">
        <v>36886</v>
      </c>
      <c r="J1100" s="5" t="s">
        <v>858</v>
      </c>
      <c r="M1100" s="150"/>
    </row>
    <row r="1101" spans="1:13" x14ac:dyDescent="0.25">
      <c r="A1101" s="5" t="s">
        <v>413</v>
      </c>
      <c r="B1101" s="5" t="s">
        <v>586</v>
      </c>
      <c r="C1101" s="5" t="s">
        <v>600</v>
      </c>
      <c r="D1101" s="5" t="s">
        <v>439</v>
      </c>
      <c r="E1101" s="184">
        <f t="shared" ca="1" si="16"/>
        <v>21780</v>
      </c>
      <c r="F1101" s="5">
        <v>37</v>
      </c>
      <c r="G1101" s="50">
        <v>29841</v>
      </c>
      <c r="H1101" s="5">
        <v>352767</v>
      </c>
      <c r="I1101" s="50">
        <v>36110</v>
      </c>
      <c r="J1101" s="5" t="s">
        <v>858</v>
      </c>
      <c r="M1101" s="150"/>
    </row>
    <row r="1102" spans="1:13" x14ac:dyDescent="0.25">
      <c r="A1102" s="5" t="s">
        <v>413</v>
      </c>
      <c r="B1102" s="5" t="s">
        <v>673</v>
      </c>
      <c r="C1102" s="5" t="s">
        <v>498</v>
      </c>
      <c r="D1102" s="5" t="s">
        <v>442</v>
      </c>
      <c r="E1102" s="184">
        <f t="shared" ca="1" si="16"/>
        <v>20292</v>
      </c>
      <c r="F1102" s="5">
        <v>58</v>
      </c>
      <c r="G1102" s="50">
        <v>22109</v>
      </c>
      <c r="H1102" s="5">
        <v>562749</v>
      </c>
      <c r="I1102" s="50">
        <v>32838</v>
      </c>
      <c r="J1102" s="5" t="s">
        <v>421</v>
      </c>
      <c r="M1102" s="150"/>
    </row>
    <row r="1103" spans="1:13" x14ac:dyDescent="0.25">
      <c r="A1103" s="5" t="s">
        <v>413</v>
      </c>
      <c r="B1103" s="5" t="s">
        <v>791</v>
      </c>
      <c r="C1103" s="5" t="s">
        <v>889</v>
      </c>
      <c r="D1103" s="5" t="s">
        <v>473</v>
      </c>
      <c r="E1103" s="184">
        <f t="shared" ca="1" si="16"/>
        <v>31152</v>
      </c>
      <c r="F1103" s="5">
        <v>33</v>
      </c>
      <c r="G1103" s="50">
        <v>31184</v>
      </c>
      <c r="H1103" s="5">
        <v>352756</v>
      </c>
      <c r="I1103" s="50">
        <v>36979</v>
      </c>
      <c r="J1103" s="5" t="s">
        <v>858</v>
      </c>
      <c r="M1103" s="150"/>
    </row>
    <row r="1104" spans="1:13" x14ac:dyDescent="0.25">
      <c r="A1104" s="5" t="s">
        <v>408</v>
      </c>
      <c r="B1104" s="5" t="s">
        <v>497</v>
      </c>
      <c r="C1104" s="5" t="s">
        <v>870</v>
      </c>
      <c r="D1104" s="5" t="s">
        <v>749</v>
      </c>
      <c r="E1104" s="184">
        <f t="shared" ca="1" si="16"/>
        <v>19980</v>
      </c>
      <c r="F1104" s="5">
        <v>44</v>
      </c>
      <c r="G1104" s="50">
        <v>27251</v>
      </c>
      <c r="H1104" s="5">
        <v>562740</v>
      </c>
      <c r="I1104" s="50">
        <v>37110</v>
      </c>
      <c r="J1104" s="5" t="s">
        <v>417</v>
      </c>
      <c r="M1104" s="150"/>
    </row>
    <row r="1105" spans="1:13" x14ac:dyDescent="0.25">
      <c r="A1105" s="5" t="s">
        <v>454</v>
      </c>
      <c r="B1105" s="5" t="s">
        <v>429</v>
      </c>
      <c r="C1105" s="5" t="s">
        <v>1007</v>
      </c>
      <c r="D1105" s="5" t="s">
        <v>439</v>
      </c>
      <c r="E1105" s="184">
        <f t="shared" ca="1" si="16"/>
        <v>19272</v>
      </c>
      <c r="F1105" s="5">
        <v>30</v>
      </c>
      <c r="G1105" s="50">
        <v>32069</v>
      </c>
      <c r="H1105" s="5">
        <v>562773</v>
      </c>
      <c r="I1105" s="50">
        <v>37146</v>
      </c>
      <c r="J1105" s="5" t="s">
        <v>858</v>
      </c>
      <c r="M1105" s="150"/>
    </row>
    <row r="1106" spans="1:13" x14ac:dyDescent="0.25">
      <c r="A1106" s="5" t="s">
        <v>408</v>
      </c>
      <c r="B1106" s="5" t="s">
        <v>155</v>
      </c>
      <c r="C1106" s="5" t="s">
        <v>1008</v>
      </c>
      <c r="D1106" s="5" t="s">
        <v>668</v>
      </c>
      <c r="E1106" s="184">
        <f t="shared" ref="E1106:E1169" ca="1" si="17">RANDBETWEEN(1500,2600)*12</f>
        <v>26688</v>
      </c>
      <c r="F1106" s="5">
        <v>47</v>
      </c>
      <c r="G1106" s="50">
        <v>26088</v>
      </c>
      <c r="H1106" s="5">
        <v>562772</v>
      </c>
      <c r="I1106" s="50">
        <v>37075</v>
      </c>
      <c r="J1106" s="5" t="s">
        <v>858</v>
      </c>
      <c r="M1106" s="150"/>
    </row>
    <row r="1107" spans="1:13" x14ac:dyDescent="0.25">
      <c r="A1107" s="5" t="s">
        <v>408</v>
      </c>
      <c r="B1107" s="5" t="s">
        <v>549</v>
      </c>
      <c r="C1107" s="5" t="s">
        <v>870</v>
      </c>
      <c r="D1107" s="5" t="s">
        <v>460</v>
      </c>
      <c r="E1107" s="184">
        <f t="shared" ca="1" si="17"/>
        <v>30624</v>
      </c>
      <c r="F1107" s="5">
        <v>35</v>
      </c>
      <c r="G1107" s="50">
        <v>30401</v>
      </c>
      <c r="H1107" s="5">
        <v>562762</v>
      </c>
      <c r="I1107" s="50">
        <v>36971</v>
      </c>
      <c r="J1107" s="5" t="s">
        <v>858</v>
      </c>
      <c r="M1107" s="150"/>
    </row>
    <row r="1108" spans="1:13" x14ac:dyDescent="0.25">
      <c r="A1108" s="5" t="s">
        <v>454</v>
      </c>
      <c r="B1108" s="5" t="s">
        <v>610</v>
      </c>
      <c r="C1108" s="5" t="s">
        <v>827</v>
      </c>
      <c r="D1108" s="5" t="s">
        <v>460</v>
      </c>
      <c r="E1108" s="184">
        <f t="shared" ca="1" si="17"/>
        <v>19068</v>
      </c>
      <c r="F1108" s="5">
        <v>31</v>
      </c>
      <c r="G1108" s="50">
        <v>31999</v>
      </c>
      <c r="H1108" s="5">
        <v>562761</v>
      </c>
      <c r="I1108" s="50">
        <v>37186</v>
      </c>
      <c r="J1108" s="5" t="s">
        <v>858</v>
      </c>
      <c r="M1108" s="150"/>
    </row>
    <row r="1109" spans="1:13" x14ac:dyDescent="0.25">
      <c r="A1109" s="5" t="s">
        <v>454</v>
      </c>
      <c r="B1109" s="5" t="s">
        <v>506</v>
      </c>
      <c r="C1109" s="5" t="s">
        <v>930</v>
      </c>
      <c r="D1109" s="5" t="s">
        <v>622</v>
      </c>
      <c r="E1109" s="184">
        <f t="shared" ca="1" si="17"/>
        <v>19500</v>
      </c>
      <c r="F1109" s="5">
        <v>34</v>
      </c>
      <c r="G1109" s="50">
        <v>30675</v>
      </c>
      <c r="H1109" s="5">
        <v>562754</v>
      </c>
      <c r="I1109" s="50">
        <v>37001</v>
      </c>
      <c r="J1109" s="5" t="s">
        <v>858</v>
      </c>
      <c r="M1109" s="150"/>
    </row>
    <row r="1110" spans="1:13" x14ac:dyDescent="0.25">
      <c r="A1110" s="5" t="s">
        <v>408</v>
      </c>
      <c r="B1110" s="5" t="s">
        <v>471</v>
      </c>
      <c r="C1110" s="5" t="s">
        <v>608</v>
      </c>
      <c r="D1110" s="5" t="s">
        <v>439</v>
      </c>
      <c r="E1110" s="184">
        <f t="shared" ca="1" si="17"/>
        <v>29700</v>
      </c>
      <c r="F1110" s="5">
        <v>31</v>
      </c>
      <c r="G1110" s="50">
        <v>31834</v>
      </c>
      <c r="H1110" s="5">
        <v>352785</v>
      </c>
      <c r="I1110" s="50">
        <v>36989</v>
      </c>
      <c r="J1110" s="5" t="s">
        <v>858</v>
      </c>
      <c r="M1110" s="150"/>
    </row>
    <row r="1111" spans="1:13" x14ac:dyDescent="0.25">
      <c r="A1111" s="5" t="s">
        <v>454</v>
      </c>
      <c r="B1111" s="5" t="s">
        <v>506</v>
      </c>
      <c r="C1111" s="5" t="s">
        <v>983</v>
      </c>
      <c r="D1111" s="5" t="s">
        <v>439</v>
      </c>
      <c r="E1111" s="184">
        <f t="shared" ca="1" si="17"/>
        <v>29028</v>
      </c>
      <c r="F1111" s="5">
        <v>31</v>
      </c>
      <c r="G1111" s="50">
        <v>31887</v>
      </c>
      <c r="H1111" s="5">
        <v>562787</v>
      </c>
      <c r="I1111" s="50">
        <v>37379</v>
      </c>
      <c r="J1111" s="5" t="s">
        <v>858</v>
      </c>
      <c r="M1111" s="150"/>
    </row>
    <row r="1112" spans="1:13" x14ac:dyDescent="0.25">
      <c r="A1112" s="5" t="s">
        <v>408</v>
      </c>
      <c r="B1112" s="5" t="s">
        <v>452</v>
      </c>
      <c r="C1112" s="5" t="s">
        <v>934</v>
      </c>
      <c r="D1112" s="5" t="s">
        <v>1009</v>
      </c>
      <c r="E1112" s="184">
        <f t="shared" ca="1" si="17"/>
        <v>26616</v>
      </c>
      <c r="F1112" s="5">
        <v>41</v>
      </c>
      <c r="G1112" s="50">
        <v>28172</v>
      </c>
      <c r="H1112" s="5">
        <v>562766</v>
      </c>
      <c r="I1112" s="50">
        <v>37503</v>
      </c>
      <c r="J1112" s="5" t="s">
        <v>858</v>
      </c>
      <c r="M1112" s="150"/>
    </row>
    <row r="1113" spans="1:13" x14ac:dyDescent="0.25">
      <c r="A1113" s="5" t="s">
        <v>454</v>
      </c>
      <c r="B1113" s="5" t="s">
        <v>528</v>
      </c>
      <c r="C1113" s="5" t="s">
        <v>984</v>
      </c>
      <c r="D1113" s="5" t="s">
        <v>439</v>
      </c>
      <c r="E1113" s="184">
        <f t="shared" ca="1" si="17"/>
        <v>26400</v>
      </c>
      <c r="F1113" s="5">
        <v>32</v>
      </c>
      <c r="G1113" s="50">
        <v>31492</v>
      </c>
      <c r="H1113" s="5">
        <v>353507</v>
      </c>
      <c r="I1113" s="50">
        <v>37396</v>
      </c>
      <c r="J1113" s="5" t="s">
        <v>858</v>
      </c>
      <c r="M1113" s="150"/>
    </row>
    <row r="1114" spans="1:13" x14ac:dyDescent="0.25">
      <c r="A1114" s="5" t="s">
        <v>454</v>
      </c>
      <c r="B1114" s="5" t="s">
        <v>590</v>
      </c>
      <c r="C1114" s="5" t="s">
        <v>984</v>
      </c>
      <c r="D1114" s="5" t="s">
        <v>439</v>
      </c>
      <c r="E1114" s="184">
        <f t="shared" ca="1" si="17"/>
        <v>20232</v>
      </c>
      <c r="F1114" s="5">
        <v>28</v>
      </c>
      <c r="G1114" s="50">
        <v>32838</v>
      </c>
      <c r="H1114" s="5">
        <v>352792</v>
      </c>
      <c r="I1114" s="50">
        <v>37509</v>
      </c>
      <c r="J1114" s="5" t="s">
        <v>858</v>
      </c>
      <c r="M1114" s="150"/>
    </row>
    <row r="1115" spans="1:13" x14ac:dyDescent="0.25">
      <c r="A1115" s="5" t="s">
        <v>454</v>
      </c>
      <c r="B1115" s="5" t="s">
        <v>748</v>
      </c>
      <c r="C1115" s="5" t="s">
        <v>163</v>
      </c>
      <c r="D1115" s="5" t="s">
        <v>439</v>
      </c>
      <c r="E1115" s="184">
        <f t="shared" ca="1" si="17"/>
        <v>21264</v>
      </c>
      <c r="F1115" s="5">
        <v>28</v>
      </c>
      <c r="G1115" s="50">
        <v>32868</v>
      </c>
      <c r="H1115" s="5">
        <v>562797</v>
      </c>
      <c r="I1115" s="50">
        <v>37261</v>
      </c>
      <c r="J1115" s="5" t="s">
        <v>858</v>
      </c>
      <c r="M1115" s="150"/>
    </row>
    <row r="1116" spans="1:13" x14ac:dyDescent="0.25">
      <c r="A1116" s="5" t="s">
        <v>408</v>
      </c>
      <c r="B1116" s="5" t="s">
        <v>817</v>
      </c>
      <c r="C1116" s="5" t="s">
        <v>1010</v>
      </c>
      <c r="D1116" s="5" t="s">
        <v>439</v>
      </c>
      <c r="E1116" s="184">
        <f t="shared" ca="1" si="17"/>
        <v>30780</v>
      </c>
      <c r="F1116" s="5">
        <v>29</v>
      </c>
      <c r="G1116" s="50">
        <v>32516</v>
      </c>
      <c r="H1116" s="5">
        <v>353501</v>
      </c>
      <c r="I1116" s="50">
        <v>37388</v>
      </c>
      <c r="J1116" s="5" t="s">
        <v>858</v>
      </c>
      <c r="M1116" s="150"/>
    </row>
    <row r="1117" spans="1:13" x14ac:dyDescent="0.25">
      <c r="A1117" s="5" t="s">
        <v>408</v>
      </c>
      <c r="B1117" s="5" t="s">
        <v>499</v>
      </c>
      <c r="C1117" s="5" t="s">
        <v>999</v>
      </c>
      <c r="D1117" s="5" t="s">
        <v>439</v>
      </c>
      <c r="E1117" s="184">
        <f t="shared" ca="1" si="17"/>
        <v>23724</v>
      </c>
      <c r="F1117" s="5">
        <v>28</v>
      </c>
      <c r="G1117" s="50">
        <v>32878</v>
      </c>
      <c r="H1117" s="5">
        <v>563505</v>
      </c>
      <c r="I1117" s="50">
        <v>37318</v>
      </c>
      <c r="J1117" s="5" t="s">
        <v>858</v>
      </c>
      <c r="M1117" s="150"/>
    </row>
    <row r="1118" spans="1:13" x14ac:dyDescent="0.25">
      <c r="A1118" s="5" t="s">
        <v>408</v>
      </c>
      <c r="B1118" s="5" t="s">
        <v>694</v>
      </c>
      <c r="C1118" s="5" t="s">
        <v>490</v>
      </c>
      <c r="D1118" s="5" t="s">
        <v>439</v>
      </c>
      <c r="E1118" s="184">
        <f t="shared" ca="1" si="17"/>
        <v>25536</v>
      </c>
      <c r="F1118" s="5">
        <v>29</v>
      </c>
      <c r="G1118" s="50">
        <v>32596</v>
      </c>
      <c r="H1118" s="5">
        <v>563511</v>
      </c>
      <c r="I1118" s="50">
        <v>37586</v>
      </c>
      <c r="J1118" s="5" t="s">
        <v>858</v>
      </c>
      <c r="M1118" s="150"/>
    </row>
    <row r="1119" spans="1:13" x14ac:dyDescent="0.25">
      <c r="A1119" s="5" t="s">
        <v>413</v>
      </c>
      <c r="B1119" s="5" t="s">
        <v>464</v>
      </c>
      <c r="C1119" s="5" t="s">
        <v>985</v>
      </c>
      <c r="D1119" s="5" t="s">
        <v>439</v>
      </c>
      <c r="E1119" s="184">
        <f t="shared" ca="1" si="17"/>
        <v>19884</v>
      </c>
      <c r="F1119" s="5">
        <v>31</v>
      </c>
      <c r="G1119" s="50">
        <v>31962</v>
      </c>
      <c r="H1119" s="5">
        <v>353512</v>
      </c>
      <c r="I1119" s="50">
        <v>37600</v>
      </c>
      <c r="J1119" s="5" t="s">
        <v>858</v>
      </c>
      <c r="M1119" s="150"/>
    </row>
    <row r="1120" spans="1:13" x14ac:dyDescent="0.25">
      <c r="A1120" s="5" t="s">
        <v>408</v>
      </c>
      <c r="B1120" s="5" t="s">
        <v>671</v>
      </c>
      <c r="C1120" s="5" t="s">
        <v>950</v>
      </c>
      <c r="D1120" s="5" t="s">
        <v>416</v>
      </c>
      <c r="E1120" s="184">
        <f t="shared" ca="1" si="17"/>
        <v>25200</v>
      </c>
      <c r="F1120" s="5">
        <v>31</v>
      </c>
      <c r="G1120" s="50">
        <v>32008</v>
      </c>
      <c r="H1120" s="5">
        <v>352791</v>
      </c>
      <c r="I1120" s="50">
        <v>37544</v>
      </c>
      <c r="J1120" s="5" t="s">
        <v>858</v>
      </c>
      <c r="M1120" s="150"/>
    </row>
    <row r="1121" spans="1:13" x14ac:dyDescent="0.25">
      <c r="A1121" s="5" t="s">
        <v>408</v>
      </c>
      <c r="B1121" s="5" t="s">
        <v>614</v>
      </c>
      <c r="C1121" s="5" t="s">
        <v>471</v>
      </c>
      <c r="D1121" s="5" t="s">
        <v>411</v>
      </c>
      <c r="E1121" s="184">
        <f t="shared" ca="1" si="17"/>
        <v>18012</v>
      </c>
      <c r="F1121" s="5">
        <v>33</v>
      </c>
      <c r="G1121" s="50">
        <v>30996</v>
      </c>
      <c r="H1121" s="5">
        <v>563520</v>
      </c>
      <c r="I1121" s="50">
        <v>37281</v>
      </c>
      <c r="J1121" s="5" t="s">
        <v>858</v>
      </c>
      <c r="M1121" s="150"/>
    </row>
    <row r="1122" spans="1:13" x14ac:dyDescent="0.25">
      <c r="A1122" s="5" t="s">
        <v>413</v>
      </c>
      <c r="B1122" s="5" t="s">
        <v>488</v>
      </c>
      <c r="C1122" s="5" t="s">
        <v>1011</v>
      </c>
      <c r="D1122" s="5" t="s">
        <v>439</v>
      </c>
      <c r="E1122" s="184">
        <f t="shared" ca="1" si="17"/>
        <v>24708</v>
      </c>
      <c r="F1122" s="5">
        <v>31</v>
      </c>
      <c r="G1122" s="50">
        <v>31802</v>
      </c>
      <c r="H1122" s="5">
        <v>563532</v>
      </c>
      <c r="I1122" s="50">
        <v>37396</v>
      </c>
      <c r="J1122" s="5" t="s">
        <v>858</v>
      </c>
      <c r="M1122" s="150"/>
    </row>
    <row r="1123" spans="1:13" x14ac:dyDescent="0.25">
      <c r="A1123" s="5" t="s">
        <v>413</v>
      </c>
      <c r="B1123" s="5" t="s">
        <v>423</v>
      </c>
      <c r="C1123" s="5" t="s">
        <v>893</v>
      </c>
      <c r="D1123" s="5" t="s">
        <v>439</v>
      </c>
      <c r="E1123" s="184">
        <f t="shared" ca="1" si="17"/>
        <v>24252</v>
      </c>
      <c r="F1123" s="5">
        <v>30</v>
      </c>
      <c r="G1123" s="50">
        <v>32377</v>
      </c>
      <c r="H1123" s="5">
        <v>353534</v>
      </c>
      <c r="I1123" s="50">
        <v>37511</v>
      </c>
      <c r="J1123" s="5" t="s">
        <v>858</v>
      </c>
      <c r="M1123" s="150"/>
    </row>
    <row r="1124" spans="1:13" x14ac:dyDescent="0.25">
      <c r="A1124" s="5" t="s">
        <v>408</v>
      </c>
      <c r="B1124" s="5" t="s">
        <v>791</v>
      </c>
      <c r="C1124" s="5" t="s">
        <v>161</v>
      </c>
      <c r="D1124" s="5" t="s">
        <v>460</v>
      </c>
      <c r="E1124" s="184">
        <f t="shared" ca="1" si="17"/>
        <v>19164</v>
      </c>
      <c r="F1124" s="5">
        <v>41</v>
      </c>
      <c r="G1124" s="50">
        <v>28205</v>
      </c>
      <c r="H1124" s="5">
        <v>563556</v>
      </c>
      <c r="I1124" s="50">
        <v>37349</v>
      </c>
      <c r="J1124" s="5" t="s">
        <v>858</v>
      </c>
      <c r="M1124" s="150"/>
    </row>
    <row r="1125" spans="1:13" x14ac:dyDescent="0.25">
      <c r="A1125" s="5" t="s">
        <v>454</v>
      </c>
      <c r="B1125" s="5" t="s">
        <v>423</v>
      </c>
      <c r="C1125" s="5" t="s">
        <v>930</v>
      </c>
      <c r="D1125" s="5" t="s">
        <v>439</v>
      </c>
      <c r="E1125" s="184">
        <f t="shared" ca="1" si="17"/>
        <v>28872</v>
      </c>
      <c r="F1125" s="5">
        <v>32</v>
      </c>
      <c r="G1125" s="50">
        <v>31523</v>
      </c>
      <c r="H1125" s="5">
        <v>353547</v>
      </c>
      <c r="I1125" s="50">
        <v>37303</v>
      </c>
      <c r="J1125" s="5" t="s">
        <v>858</v>
      </c>
      <c r="M1125" s="150"/>
    </row>
    <row r="1126" spans="1:13" x14ac:dyDescent="0.25">
      <c r="A1126" s="5" t="s">
        <v>454</v>
      </c>
      <c r="B1126" s="5" t="s">
        <v>665</v>
      </c>
      <c r="C1126" s="5" t="s">
        <v>1012</v>
      </c>
      <c r="D1126" s="5" t="s">
        <v>577</v>
      </c>
      <c r="E1126" s="184">
        <f t="shared" ca="1" si="17"/>
        <v>27192</v>
      </c>
      <c r="F1126" s="5">
        <v>33</v>
      </c>
      <c r="G1126" s="50">
        <v>31153</v>
      </c>
      <c r="H1126" s="5">
        <v>563545</v>
      </c>
      <c r="I1126" s="50">
        <v>37344</v>
      </c>
      <c r="J1126" s="5" t="s">
        <v>858</v>
      </c>
      <c r="M1126" s="150"/>
    </row>
    <row r="1127" spans="1:13" x14ac:dyDescent="0.25">
      <c r="A1127" s="5" t="s">
        <v>413</v>
      </c>
      <c r="B1127" s="5" t="s">
        <v>590</v>
      </c>
      <c r="C1127" s="5" t="s">
        <v>523</v>
      </c>
      <c r="D1127" s="5" t="s">
        <v>473</v>
      </c>
      <c r="E1127" s="184">
        <f t="shared" ca="1" si="17"/>
        <v>23676</v>
      </c>
      <c r="F1127" s="5">
        <v>41</v>
      </c>
      <c r="G1127" s="50">
        <v>28074</v>
      </c>
      <c r="H1127" s="5">
        <v>353544</v>
      </c>
      <c r="I1127" s="50">
        <v>37351</v>
      </c>
      <c r="J1127" s="5" t="s">
        <v>858</v>
      </c>
      <c r="M1127" s="150"/>
    </row>
    <row r="1128" spans="1:13" x14ac:dyDescent="0.25">
      <c r="A1128" s="5" t="s">
        <v>454</v>
      </c>
      <c r="B1128" s="5" t="s">
        <v>500</v>
      </c>
      <c r="C1128" s="5" t="s">
        <v>973</v>
      </c>
      <c r="D1128" s="5" t="s">
        <v>416</v>
      </c>
      <c r="E1128" s="184">
        <f t="shared" ca="1" si="17"/>
        <v>19200</v>
      </c>
      <c r="F1128" s="5">
        <v>35</v>
      </c>
      <c r="G1128" s="50">
        <v>30458</v>
      </c>
      <c r="H1128" s="5">
        <v>563560</v>
      </c>
      <c r="I1128" s="50">
        <v>37410</v>
      </c>
      <c r="J1128" s="5" t="s">
        <v>858</v>
      </c>
      <c r="M1128" s="150"/>
    </row>
    <row r="1129" spans="1:13" x14ac:dyDescent="0.25">
      <c r="A1129" s="5" t="s">
        <v>408</v>
      </c>
      <c r="B1129" s="5" t="s">
        <v>592</v>
      </c>
      <c r="C1129" s="5" t="s">
        <v>828</v>
      </c>
      <c r="D1129" s="5" t="s">
        <v>439</v>
      </c>
      <c r="E1129" s="184">
        <f t="shared" ca="1" si="17"/>
        <v>21420</v>
      </c>
      <c r="F1129" s="5">
        <v>34</v>
      </c>
      <c r="G1129" s="50">
        <v>30720</v>
      </c>
      <c r="H1129" s="5">
        <v>563559</v>
      </c>
      <c r="I1129" s="50">
        <v>37341</v>
      </c>
      <c r="J1129" s="5" t="s">
        <v>858</v>
      </c>
      <c r="M1129" s="150"/>
    </row>
    <row r="1130" spans="1:13" x14ac:dyDescent="0.25">
      <c r="A1130" s="5" t="s">
        <v>454</v>
      </c>
      <c r="B1130" s="5" t="s">
        <v>450</v>
      </c>
      <c r="C1130" s="5" t="s">
        <v>1013</v>
      </c>
      <c r="D1130" s="5" t="s">
        <v>439</v>
      </c>
      <c r="E1130" s="184">
        <f t="shared" ca="1" si="17"/>
        <v>21720</v>
      </c>
      <c r="F1130" s="5">
        <v>31</v>
      </c>
      <c r="G1130" s="50">
        <v>31742</v>
      </c>
      <c r="H1130" s="5">
        <v>353556</v>
      </c>
      <c r="I1130" s="50">
        <v>37282</v>
      </c>
      <c r="J1130" s="5" t="s">
        <v>858</v>
      </c>
      <c r="M1130" s="150"/>
    </row>
    <row r="1131" spans="1:13" x14ac:dyDescent="0.25">
      <c r="A1131" s="5" t="s">
        <v>408</v>
      </c>
      <c r="B1131" s="5" t="s">
        <v>414</v>
      </c>
      <c r="C1131" s="5" t="s">
        <v>863</v>
      </c>
      <c r="D1131" s="5" t="s">
        <v>536</v>
      </c>
      <c r="E1131" s="184">
        <f t="shared" ca="1" si="17"/>
        <v>20052</v>
      </c>
      <c r="F1131" s="5">
        <v>44</v>
      </c>
      <c r="G1131" s="50">
        <v>27260</v>
      </c>
      <c r="H1131" s="5">
        <v>353557</v>
      </c>
      <c r="I1131" s="50">
        <v>37536</v>
      </c>
      <c r="J1131" s="5" t="s">
        <v>858</v>
      </c>
      <c r="M1131" s="150"/>
    </row>
    <row r="1132" spans="1:13" x14ac:dyDescent="0.25">
      <c r="A1132" s="5" t="s">
        <v>413</v>
      </c>
      <c r="B1132" s="5" t="s">
        <v>615</v>
      </c>
      <c r="C1132" s="5" t="s">
        <v>680</v>
      </c>
      <c r="D1132" s="5" t="s">
        <v>439</v>
      </c>
      <c r="E1132" s="184">
        <f t="shared" ca="1" si="17"/>
        <v>25956</v>
      </c>
      <c r="F1132" s="5">
        <v>40</v>
      </c>
      <c r="G1132" s="50">
        <v>28547</v>
      </c>
      <c r="H1132" s="5">
        <v>353572</v>
      </c>
      <c r="I1132" s="50">
        <v>37598</v>
      </c>
      <c r="J1132" s="5" t="s">
        <v>858</v>
      </c>
      <c r="M1132" s="150"/>
    </row>
    <row r="1133" spans="1:13" x14ac:dyDescent="0.25">
      <c r="A1133" s="5" t="s">
        <v>408</v>
      </c>
      <c r="B1133" s="5" t="s">
        <v>639</v>
      </c>
      <c r="C1133" s="5" t="s">
        <v>410</v>
      </c>
      <c r="D1133" s="5" t="s">
        <v>702</v>
      </c>
      <c r="E1133" s="184">
        <f t="shared" ca="1" si="17"/>
        <v>26856</v>
      </c>
      <c r="F1133" s="5">
        <v>54</v>
      </c>
      <c r="G1133" s="50">
        <v>23593</v>
      </c>
      <c r="H1133" s="5">
        <v>563548</v>
      </c>
      <c r="I1133" s="50">
        <v>37205</v>
      </c>
      <c r="J1133" s="5" t="s">
        <v>858</v>
      </c>
      <c r="M1133" s="150"/>
    </row>
    <row r="1134" spans="1:13" x14ac:dyDescent="0.25">
      <c r="A1134" s="5" t="s">
        <v>413</v>
      </c>
      <c r="B1134" s="5" t="s">
        <v>705</v>
      </c>
      <c r="C1134" s="5" t="s">
        <v>596</v>
      </c>
      <c r="D1134" s="5" t="s">
        <v>445</v>
      </c>
      <c r="E1134" s="184">
        <f t="shared" ca="1" si="17"/>
        <v>23268</v>
      </c>
      <c r="F1134" s="5">
        <v>44</v>
      </c>
      <c r="G1134" s="50">
        <v>27202</v>
      </c>
      <c r="H1134" s="5">
        <v>353550</v>
      </c>
      <c r="I1134" s="50">
        <v>37115</v>
      </c>
      <c r="J1134" s="5" t="s">
        <v>858</v>
      </c>
      <c r="M1134" s="150"/>
    </row>
    <row r="1135" spans="1:13" x14ac:dyDescent="0.25">
      <c r="A1135" s="5" t="s">
        <v>408</v>
      </c>
      <c r="B1135" s="5" t="s">
        <v>469</v>
      </c>
      <c r="C1135" s="5" t="s">
        <v>863</v>
      </c>
      <c r="D1135" s="5" t="s">
        <v>658</v>
      </c>
      <c r="E1135" s="184">
        <f t="shared" ca="1" si="17"/>
        <v>21684</v>
      </c>
      <c r="F1135" s="5">
        <v>41</v>
      </c>
      <c r="G1135" s="50">
        <v>28182</v>
      </c>
      <c r="H1135" s="5">
        <v>353568</v>
      </c>
      <c r="I1135" s="50">
        <v>37040</v>
      </c>
      <c r="J1135" s="5" t="s">
        <v>858</v>
      </c>
      <c r="M1135" s="150"/>
    </row>
    <row r="1136" spans="1:13" x14ac:dyDescent="0.25">
      <c r="A1136" s="5" t="s">
        <v>408</v>
      </c>
      <c r="B1136" s="5" t="s">
        <v>766</v>
      </c>
      <c r="C1136" s="5" t="s">
        <v>954</v>
      </c>
      <c r="D1136" s="5" t="s">
        <v>416</v>
      </c>
      <c r="E1136" s="184">
        <f t="shared" ca="1" si="17"/>
        <v>21420</v>
      </c>
      <c r="F1136" s="5">
        <v>33</v>
      </c>
      <c r="G1136" s="50">
        <v>31294</v>
      </c>
      <c r="H1136" s="5">
        <v>563573</v>
      </c>
      <c r="I1136" s="50">
        <v>37220</v>
      </c>
      <c r="J1136" s="5" t="s">
        <v>858</v>
      </c>
      <c r="M1136" s="150"/>
    </row>
    <row r="1137" spans="1:13" x14ac:dyDescent="0.25">
      <c r="A1137" s="5" t="s">
        <v>454</v>
      </c>
      <c r="B1137" s="5" t="s">
        <v>434</v>
      </c>
      <c r="C1137" s="5" t="s">
        <v>995</v>
      </c>
      <c r="D1137" s="5" t="s">
        <v>416</v>
      </c>
      <c r="E1137" s="184">
        <f t="shared" ca="1" si="17"/>
        <v>20172</v>
      </c>
      <c r="F1137" s="5">
        <v>35</v>
      </c>
      <c r="G1137" s="50">
        <v>30435</v>
      </c>
      <c r="H1137" s="5">
        <v>563575</v>
      </c>
      <c r="I1137" s="50">
        <v>37233</v>
      </c>
      <c r="J1137" s="5" t="s">
        <v>858</v>
      </c>
      <c r="M1137" s="150"/>
    </row>
    <row r="1138" spans="1:13" x14ac:dyDescent="0.25">
      <c r="A1138" s="5" t="s">
        <v>408</v>
      </c>
      <c r="B1138" s="5" t="s">
        <v>615</v>
      </c>
      <c r="C1138" s="5" t="s">
        <v>713</v>
      </c>
      <c r="D1138" s="5" t="s">
        <v>439</v>
      </c>
      <c r="E1138" s="184">
        <f t="shared" ca="1" si="17"/>
        <v>18120</v>
      </c>
      <c r="F1138" s="5">
        <v>40</v>
      </c>
      <c r="G1138" s="50">
        <v>28467</v>
      </c>
      <c r="H1138" s="5">
        <v>353578</v>
      </c>
      <c r="I1138" s="50">
        <v>37156</v>
      </c>
      <c r="J1138" s="5" t="s">
        <v>858</v>
      </c>
      <c r="M1138" s="150"/>
    </row>
    <row r="1139" spans="1:13" x14ac:dyDescent="0.25">
      <c r="A1139" s="5" t="s">
        <v>413</v>
      </c>
      <c r="B1139" s="5" t="s">
        <v>611</v>
      </c>
      <c r="C1139" s="5" t="s">
        <v>896</v>
      </c>
      <c r="D1139" s="5" t="s">
        <v>460</v>
      </c>
      <c r="E1139" s="184">
        <f t="shared" ca="1" si="17"/>
        <v>25224</v>
      </c>
      <c r="F1139" s="5">
        <v>39</v>
      </c>
      <c r="G1139" s="50">
        <v>29071</v>
      </c>
      <c r="H1139" s="5">
        <v>563577</v>
      </c>
      <c r="I1139" s="50">
        <v>36932</v>
      </c>
      <c r="J1139" s="5" t="s">
        <v>858</v>
      </c>
      <c r="M1139" s="150"/>
    </row>
    <row r="1140" spans="1:13" x14ac:dyDescent="0.25">
      <c r="A1140" s="5" t="s">
        <v>413</v>
      </c>
      <c r="B1140" s="5" t="s">
        <v>514</v>
      </c>
      <c r="C1140" s="5" t="s">
        <v>844</v>
      </c>
      <c r="D1140" s="5" t="s">
        <v>439</v>
      </c>
      <c r="E1140" s="184">
        <f t="shared" ca="1" si="17"/>
        <v>27984</v>
      </c>
      <c r="F1140" s="5">
        <v>36</v>
      </c>
      <c r="G1140" s="50">
        <v>30074</v>
      </c>
      <c r="H1140" s="5">
        <v>353583</v>
      </c>
      <c r="I1140" s="50">
        <v>37046</v>
      </c>
      <c r="J1140" s="5" t="s">
        <v>858</v>
      </c>
      <c r="M1140" s="150"/>
    </row>
    <row r="1141" spans="1:13" x14ac:dyDescent="0.25">
      <c r="A1141" s="5" t="s">
        <v>454</v>
      </c>
      <c r="B1141" s="5" t="s">
        <v>152</v>
      </c>
      <c r="C1141" s="5" t="s">
        <v>1014</v>
      </c>
      <c r="D1141" s="5" t="s">
        <v>416</v>
      </c>
      <c r="E1141" s="184">
        <f t="shared" ca="1" si="17"/>
        <v>31032</v>
      </c>
      <c r="F1141" s="5">
        <v>34</v>
      </c>
      <c r="G1141" s="50">
        <v>30904</v>
      </c>
      <c r="H1141" s="5">
        <v>563582</v>
      </c>
      <c r="I1141" s="50">
        <v>37028</v>
      </c>
      <c r="J1141" s="5" t="s">
        <v>858</v>
      </c>
      <c r="M1141" s="150"/>
    </row>
    <row r="1142" spans="1:13" x14ac:dyDescent="0.25">
      <c r="A1142" s="5" t="s">
        <v>454</v>
      </c>
      <c r="B1142" s="5" t="s">
        <v>712</v>
      </c>
      <c r="C1142" s="5" t="s">
        <v>984</v>
      </c>
      <c r="D1142" s="5" t="s">
        <v>439</v>
      </c>
      <c r="E1142" s="184">
        <f t="shared" ca="1" si="17"/>
        <v>27432</v>
      </c>
      <c r="F1142" s="5">
        <v>28</v>
      </c>
      <c r="G1142" s="50">
        <v>32850</v>
      </c>
      <c r="H1142" s="5">
        <v>563588</v>
      </c>
      <c r="I1142" s="50">
        <v>37045</v>
      </c>
      <c r="J1142" s="5" t="s">
        <v>858</v>
      </c>
      <c r="M1142" s="150"/>
    </row>
    <row r="1143" spans="1:13" x14ac:dyDescent="0.25">
      <c r="A1143" s="5" t="s">
        <v>413</v>
      </c>
      <c r="B1143" s="5" t="s">
        <v>483</v>
      </c>
      <c r="C1143" s="5" t="s">
        <v>90</v>
      </c>
      <c r="D1143" s="5" t="s">
        <v>439</v>
      </c>
      <c r="E1143" s="184">
        <f t="shared" ca="1" si="17"/>
        <v>19140</v>
      </c>
      <c r="F1143" s="5">
        <v>30</v>
      </c>
      <c r="G1143" s="50">
        <v>32367</v>
      </c>
      <c r="H1143" s="5">
        <v>563591</v>
      </c>
      <c r="I1143" s="50">
        <v>38545</v>
      </c>
      <c r="J1143" s="5" t="s">
        <v>858</v>
      </c>
      <c r="M1143" s="150"/>
    </row>
    <row r="1144" spans="1:13" x14ac:dyDescent="0.25">
      <c r="A1144" s="5" t="s">
        <v>408</v>
      </c>
      <c r="B1144" s="5" t="s">
        <v>705</v>
      </c>
      <c r="C1144" s="5" t="s">
        <v>892</v>
      </c>
      <c r="D1144" s="5" t="s">
        <v>829</v>
      </c>
      <c r="E1144" s="184">
        <f t="shared" ca="1" si="17"/>
        <v>28032</v>
      </c>
      <c r="F1144" s="5">
        <v>35</v>
      </c>
      <c r="G1144" s="50">
        <v>30373</v>
      </c>
      <c r="H1144" s="5">
        <v>353558</v>
      </c>
      <c r="I1144" s="50">
        <v>37235</v>
      </c>
      <c r="J1144" s="5" t="s">
        <v>858</v>
      </c>
      <c r="M1144" s="150"/>
    </row>
    <row r="1145" spans="1:13" x14ac:dyDescent="0.25">
      <c r="A1145" s="5" t="s">
        <v>413</v>
      </c>
      <c r="B1145" s="5" t="s">
        <v>495</v>
      </c>
      <c r="C1145" s="5" t="s">
        <v>1015</v>
      </c>
      <c r="D1145" s="5" t="s">
        <v>416</v>
      </c>
      <c r="E1145" s="184">
        <f t="shared" ca="1" si="17"/>
        <v>30636</v>
      </c>
      <c r="F1145" s="5">
        <v>34</v>
      </c>
      <c r="G1145" s="50">
        <v>30814</v>
      </c>
      <c r="H1145" s="5">
        <v>563592</v>
      </c>
      <c r="I1145" s="50">
        <v>36899</v>
      </c>
      <c r="J1145" s="5" t="s">
        <v>858</v>
      </c>
      <c r="M1145" s="150"/>
    </row>
    <row r="1146" spans="1:13" x14ac:dyDescent="0.25">
      <c r="A1146" s="5" t="s">
        <v>413</v>
      </c>
      <c r="B1146" s="5" t="s">
        <v>704</v>
      </c>
      <c r="C1146" s="5" t="s">
        <v>707</v>
      </c>
      <c r="D1146" s="5" t="s">
        <v>439</v>
      </c>
      <c r="E1146" s="184">
        <f t="shared" ca="1" si="17"/>
        <v>22356</v>
      </c>
      <c r="F1146" s="5">
        <v>29</v>
      </c>
      <c r="G1146" s="50">
        <v>32458</v>
      </c>
      <c r="H1146" s="5">
        <v>563596</v>
      </c>
      <c r="I1146" s="50">
        <v>38494</v>
      </c>
      <c r="J1146" s="5" t="s">
        <v>858</v>
      </c>
      <c r="M1146" s="150"/>
    </row>
    <row r="1147" spans="1:13" x14ac:dyDescent="0.25">
      <c r="A1147" s="5" t="s">
        <v>408</v>
      </c>
      <c r="B1147" s="5" t="s">
        <v>594</v>
      </c>
      <c r="C1147" s="5" t="s">
        <v>999</v>
      </c>
      <c r="D1147" s="5" t="s">
        <v>439</v>
      </c>
      <c r="E1147" s="184">
        <f t="shared" ca="1" si="17"/>
        <v>29364</v>
      </c>
      <c r="F1147" s="5">
        <v>28</v>
      </c>
      <c r="G1147" s="50">
        <v>32788</v>
      </c>
      <c r="H1147" s="5">
        <v>562901</v>
      </c>
      <c r="I1147" s="50">
        <v>38515</v>
      </c>
      <c r="J1147" s="5" t="s">
        <v>858</v>
      </c>
      <c r="M1147" s="150"/>
    </row>
    <row r="1148" spans="1:13" x14ac:dyDescent="0.25">
      <c r="A1148" s="5" t="s">
        <v>408</v>
      </c>
      <c r="B1148" s="5" t="s">
        <v>671</v>
      </c>
      <c r="C1148" s="5" t="s">
        <v>443</v>
      </c>
      <c r="D1148" s="5" t="s">
        <v>460</v>
      </c>
      <c r="E1148" s="184">
        <f t="shared" ca="1" si="17"/>
        <v>27948</v>
      </c>
      <c r="F1148" s="5">
        <v>35</v>
      </c>
      <c r="G1148" s="50">
        <v>30470</v>
      </c>
      <c r="H1148" s="5">
        <v>352908</v>
      </c>
      <c r="I1148" s="50">
        <v>38475</v>
      </c>
      <c r="J1148" s="5" t="s">
        <v>858</v>
      </c>
      <c r="M1148" s="150"/>
    </row>
    <row r="1149" spans="1:13" x14ac:dyDescent="0.25">
      <c r="A1149" s="5" t="s">
        <v>454</v>
      </c>
      <c r="B1149" s="5" t="s">
        <v>528</v>
      </c>
      <c r="C1149" s="5" t="s">
        <v>88</v>
      </c>
      <c r="D1149" s="5" t="s">
        <v>439</v>
      </c>
      <c r="E1149" s="184">
        <f t="shared" ca="1" si="17"/>
        <v>19488</v>
      </c>
      <c r="F1149" s="5">
        <v>29</v>
      </c>
      <c r="G1149" s="50">
        <v>32534</v>
      </c>
      <c r="H1149" s="5">
        <v>562905</v>
      </c>
      <c r="I1149" s="50">
        <v>38711</v>
      </c>
      <c r="J1149" s="5" t="s">
        <v>858</v>
      </c>
      <c r="M1149" s="150"/>
    </row>
    <row r="1150" spans="1:13" x14ac:dyDescent="0.25">
      <c r="A1150" s="5" t="s">
        <v>408</v>
      </c>
      <c r="B1150" s="5" t="s">
        <v>705</v>
      </c>
      <c r="C1150" s="5" t="s">
        <v>1016</v>
      </c>
      <c r="D1150" s="5" t="s">
        <v>749</v>
      </c>
      <c r="E1150" s="184">
        <f t="shared" ca="1" si="17"/>
        <v>27600</v>
      </c>
      <c r="F1150" s="5">
        <v>30</v>
      </c>
      <c r="G1150" s="50">
        <v>32367</v>
      </c>
      <c r="H1150" s="5">
        <v>352904</v>
      </c>
      <c r="I1150" s="50">
        <v>38545</v>
      </c>
      <c r="J1150" s="5" t="s">
        <v>858</v>
      </c>
      <c r="M1150" s="150"/>
    </row>
    <row r="1151" spans="1:13" x14ac:dyDescent="0.25">
      <c r="A1151" s="5" t="s">
        <v>454</v>
      </c>
      <c r="B1151" s="5" t="s">
        <v>671</v>
      </c>
      <c r="C1151" s="5" t="s">
        <v>968</v>
      </c>
      <c r="D1151" s="5" t="s">
        <v>439</v>
      </c>
      <c r="E1151" s="184">
        <f t="shared" ca="1" si="17"/>
        <v>24372</v>
      </c>
      <c r="F1151" s="5">
        <v>28</v>
      </c>
      <c r="G1151" s="50">
        <v>33064</v>
      </c>
      <c r="H1151" s="5">
        <v>562911</v>
      </c>
      <c r="I1151" s="50">
        <v>38414</v>
      </c>
      <c r="J1151" s="5" t="s">
        <v>858</v>
      </c>
      <c r="M1151" s="150"/>
    </row>
    <row r="1152" spans="1:13" x14ac:dyDescent="0.25">
      <c r="A1152" s="5" t="s">
        <v>408</v>
      </c>
      <c r="B1152" s="5" t="s">
        <v>524</v>
      </c>
      <c r="C1152" s="5" t="s">
        <v>1017</v>
      </c>
      <c r="D1152" s="5" t="s">
        <v>416</v>
      </c>
      <c r="E1152" s="184">
        <f t="shared" ca="1" si="17"/>
        <v>18168</v>
      </c>
      <c r="F1152" s="5">
        <v>30</v>
      </c>
      <c r="G1152" s="50">
        <v>32266</v>
      </c>
      <c r="H1152" s="5">
        <v>562910</v>
      </c>
      <c r="I1152" s="50">
        <v>38636</v>
      </c>
      <c r="J1152" s="5" t="s">
        <v>858</v>
      </c>
      <c r="M1152" s="150"/>
    </row>
    <row r="1153" spans="1:13" x14ac:dyDescent="0.25">
      <c r="A1153" s="5" t="s">
        <v>408</v>
      </c>
      <c r="B1153" s="5" t="s">
        <v>712</v>
      </c>
      <c r="C1153" s="5" t="s">
        <v>992</v>
      </c>
      <c r="D1153" s="5" t="s">
        <v>439</v>
      </c>
      <c r="E1153" s="184">
        <f t="shared" ca="1" si="17"/>
        <v>25044</v>
      </c>
      <c r="F1153" s="5">
        <v>28</v>
      </c>
      <c r="G1153" s="50">
        <v>32958</v>
      </c>
      <c r="H1153" s="5">
        <v>357191</v>
      </c>
      <c r="I1153" s="50">
        <v>38550</v>
      </c>
      <c r="J1153" s="5" t="s">
        <v>858</v>
      </c>
      <c r="M1153" s="150"/>
    </row>
    <row r="1154" spans="1:13" x14ac:dyDescent="0.25">
      <c r="A1154" s="5" t="s">
        <v>454</v>
      </c>
      <c r="B1154" s="5" t="s">
        <v>440</v>
      </c>
      <c r="C1154" s="5" t="s">
        <v>1018</v>
      </c>
      <c r="D1154" s="5" t="s">
        <v>439</v>
      </c>
      <c r="E1154" s="184">
        <f t="shared" ca="1" si="17"/>
        <v>25992</v>
      </c>
      <c r="F1154" s="5">
        <v>27</v>
      </c>
      <c r="G1154" s="50">
        <v>33493</v>
      </c>
      <c r="H1154" s="5">
        <v>567254</v>
      </c>
      <c r="I1154" s="50">
        <v>38617</v>
      </c>
      <c r="J1154" s="5" t="s">
        <v>858</v>
      </c>
      <c r="M1154" s="150"/>
    </row>
    <row r="1155" spans="1:13" x14ac:dyDescent="0.25">
      <c r="A1155" s="5" t="s">
        <v>454</v>
      </c>
      <c r="B1155" s="5" t="s">
        <v>660</v>
      </c>
      <c r="C1155" s="5" t="s">
        <v>930</v>
      </c>
      <c r="D1155" s="5" t="s">
        <v>439</v>
      </c>
      <c r="E1155" s="184">
        <f t="shared" ca="1" si="17"/>
        <v>21168</v>
      </c>
      <c r="F1155" s="5">
        <v>27</v>
      </c>
      <c r="G1155" s="50">
        <v>33333</v>
      </c>
      <c r="H1155" s="5">
        <v>357190</v>
      </c>
      <c r="I1155" s="50">
        <v>38445</v>
      </c>
      <c r="J1155" s="5" t="s">
        <v>858</v>
      </c>
      <c r="M1155" s="150"/>
    </row>
    <row r="1156" spans="1:13" x14ac:dyDescent="0.25">
      <c r="A1156" s="5" t="s">
        <v>413</v>
      </c>
      <c r="B1156" s="5" t="s">
        <v>612</v>
      </c>
      <c r="C1156" s="5" t="s">
        <v>849</v>
      </c>
      <c r="D1156" s="5" t="s">
        <v>1019</v>
      </c>
      <c r="E1156" s="184">
        <f t="shared" ca="1" si="17"/>
        <v>22452</v>
      </c>
      <c r="F1156" s="5">
        <v>30</v>
      </c>
      <c r="G1156" s="50">
        <v>32306</v>
      </c>
      <c r="H1156" s="5">
        <v>353598</v>
      </c>
      <c r="I1156" s="50">
        <v>38722</v>
      </c>
      <c r="J1156" s="5" t="s">
        <v>417</v>
      </c>
      <c r="M1156" s="150"/>
    </row>
    <row r="1157" spans="1:13" x14ac:dyDescent="0.25">
      <c r="A1157" s="5" t="s">
        <v>413</v>
      </c>
      <c r="B1157" s="5" t="s">
        <v>594</v>
      </c>
      <c r="C1157" s="5" t="s">
        <v>435</v>
      </c>
      <c r="D1157" s="5" t="s">
        <v>877</v>
      </c>
      <c r="E1157" s="184">
        <f t="shared" ca="1" si="17"/>
        <v>29844</v>
      </c>
      <c r="F1157" s="5">
        <v>42</v>
      </c>
      <c r="G1157" s="50">
        <v>27953</v>
      </c>
      <c r="H1157" s="5">
        <v>563599</v>
      </c>
      <c r="I1157" s="50">
        <v>38667</v>
      </c>
      <c r="J1157" s="5" t="s">
        <v>858</v>
      </c>
      <c r="M1157" s="150"/>
    </row>
    <row r="1158" spans="1:13" x14ac:dyDescent="0.25">
      <c r="A1158" s="5" t="s">
        <v>408</v>
      </c>
      <c r="B1158" s="5" t="s">
        <v>547</v>
      </c>
      <c r="C1158" s="5" t="s">
        <v>645</v>
      </c>
      <c r="D1158" s="5" t="s">
        <v>1020</v>
      </c>
      <c r="E1158" s="184">
        <f t="shared" ca="1" si="17"/>
        <v>19656</v>
      </c>
      <c r="F1158" s="5">
        <v>28</v>
      </c>
      <c r="G1158" s="50">
        <v>33126</v>
      </c>
      <c r="H1158" s="5">
        <v>352915</v>
      </c>
      <c r="I1158" s="50">
        <v>38682</v>
      </c>
      <c r="J1158" s="5" t="s">
        <v>858</v>
      </c>
      <c r="M1158" s="150"/>
    </row>
    <row r="1159" spans="1:13" x14ac:dyDescent="0.25">
      <c r="A1159" s="5" t="s">
        <v>408</v>
      </c>
      <c r="B1159" s="5" t="s">
        <v>506</v>
      </c>
      <c r="C1159" s="5" t="s">
        <v>892</v>
      </c>
      <c r="D1159" s="5" t="s">
        <v>1021</v>
      </c>
      <c r="E1159" s="184">
        <f t="shared" ca="1" si="17"/>
        <v>30780</v>
      </c>
      <c r="F1159" s="5">
        <v>41</v>
      </c>
      <c r="G1159" s="50">
        <v>28213</v>
      </c>
      <c r="H1159" s="5">
        <v>353589</v>
      </c>
      <c r="I1159" s="50">
        <v>38440</v>
      </c>
      <c r="J1159" s="5" t="s">
        <v>858</v>
      </c>
      <c r="M1159" s="150"/>
    </row>
    <row r="1160" spans="1:13" x14ac:dyDescent="0.25">
      <c r="A1160" s="5" t="s">
        <v>413</v>
      </c>
      <c r="B1160" s="5" t="s">
        <v>152</v>
      </c>
      <c r="C1160" s="5" t="s">
        <v>847</v>
      </c>
      <c r="D1160" s="5" t="s">
        <v>714</v>
      </c>
      <c r="E1160" s="184">
        <f t="shared" ca="1" si="17"/>
        <v>24828</v>
      </c>
      <c r="F1160" s="5">
        <v>38</v>
      </c>
      <c r="G1160" s="50">
        <v>29440</v>
      </c>
      <c r="H1160" s="5">
        <v>352900</v>
      </c>
      <c r="I1160" s="50">
        <v>38571</v>
      </c>
      <c r="J1160" s="5" t="s">
        <v>858</v>
      </c>
      <c r="M1160" s="150"/>
    </row>
    <row r="1161" spans="1:13" x14ac:dyDescent="0.25">
      <c r="A1161" s="5" t="s">
        <v>408</v>
      </c>
      <c r="B1161" s="5" t="s">
        <v>664</v>
      </c>
      <c r="C1161" s="5" t="s">
        <v>1022</v>
      </c>
      <c r="D1161" s="5" t="s">
        <v>439</v>
      </c>
      <c r="E1161" s="184">
        <f t="shared" ca="1" si="17"/>
        <v>19236</v>
      </c>
      <c r="F1161" s="5">
        <v>31</v>
      </c>
      <c r="G1161" s="50">
        <v>31862</v>
      </c>
      <c r="H1161" s="5">
        <v>562916</v>
      </c>
      <c r="I1161" s="50">
        <v>38972</v>
      </c>
      <c r="J1161" s="5" t="s">
        <v>858</v>
      </c>
      <c r="M1161" s="150"/>
    </row>
    <row r="1162" spans="1:13" x14ac:dyDescent="0.25">
      <c r="A1162" s="5" t="s">
        <v>454</v>
      </c>
      <c r="B1162" s="5" t="s">
        <v>660</v>
      </c>
      <c r="C1162" s="5" t="s">
        <v>1023</v>
      </c>
      <c r="D1162" s="5" t="s">
        <v>439</v>
      </c>
      <c r="E1162" s="184">
        <f t="shared" ca="1" si="17"/>
        <v>24852</v>
      </c>
      <c r="F1162" s="5">
        <v>29</v>
      </c>
      <c r="G1162" s="50">
        <v>32770</v>
      </c>
      <c r="H1162" s="5">
        <v>562914</v>
      </c>
      <c r="I1162" s="50">
        <v>38901</v>
      </c>
      <c r="J1162" s="5" t="s">
        <v>858</v>
      </c>
      <c r="M1162" s="150"/>
    </row>
    <row r="1163" spans="1:13" x14ac:dyDescent="0.25">
      <c r="A1163" s="5" t="s">
        <v>454</v>
      </c>
      <c r="B1163" s="5" t="s">
        <v>586</v>
      </c>
      <c r="C1163" s="5" t="s">
        <v>973</v>
      </c>
      <c r="D1163" s="5" t="s">
        <v>439</v>
      </c>
      <c r="E1163" s="184">
        <f t="shared" ca="1" si="17"/>
        <v>20640</v>
      </c>
      <c r="F1163" s="5">
        <v>28</v>
      </c>
      <c r="G1163" s="50">
        <v>33013</v>
      </c>
      <c r="H1163" s="5">
        <v>562919</v>
      </c>
      <c r="I1163" s="50">
        <v>38797</v>
      </c>
      <c r="J1163" s="5" t="s">
        <v>858</v>
      </c>
      <c r="M1163" s="150"/>
    </row>
    <row r="1164" spans="1:13" x14ac:dyDescent="0.25">
      <c r="A1164" s="5" t="s">
        <v>408</v>
      </c>
      <c r="B1164" s="5" t="s">
        <v>157</v>
      </c>
      <c r="C1164" s="5" t="s">
        <v>1024</v>
      </c>
      <c r="D1164" s="5" t="s">
        <v>439</v>
      </c>
      <c r="E1164" s="184">
        <f t="shared" ca="1" si="17"/>
        <v>31140</v>
      </c>
      <c r="F1164" s="5">
        <v>29</v>
      </c>
      <c r="G1164" s="50">
        <v>32560</v>
      </c>
      <c r="H1164" s="5">
        <v>352921</v>
      </c>
      <c r="I1164" s="50">
        <v>39012</v>
      </c>
      <c r="J1164" s="5" t="s">
        <v>858</v>
      </c>
      <c r="M1164" s="150"/>
    </row>
    <row r="1165" spans="1:13" x14ac:dyDescent="0.25">
      <c r="A1165" s="5" t="s">
        <v>454</v>
      </c>
      <c r="B1165" s="5" t="s">
        <v>564</v>
      </c>
      <c r="C1165" s="5" t="s">
        <v>1025</v>
      </c>
      <c r="D1165" s="5" t="s">
        <v>439</v>
      </c>
      <c r="E1165" s="184">
        <f t="shared" ca="1" si="17"/>
        <v>29124</v>
      </c>
      <c r="F1165" s="5">
        <v>29</v>
      </c>
      <c r="G1165" s="50">
        <v>32711</v>
      </c>
      <c r="H1165" s="5">
        <v>562920</v>
      </c>
      <c r="I1165" s="50">
        <v>38827</v>
      </c>
      <c r="J1165" s="5" t="s">
        <v>858</v>
      </c>
      <c r="M1165" s="150"/>
    </row>
    <row r="1166" spans="1:13" x14ac:dyDescent="0.25">
      <c r="A1166" s="5" t="s">
        <v>408</v>
      </c>
      <c r="B1166" s="5" t="s">
        <v>634</v>
      </c>
      <c r="C1166" s="5" t="s">
        <v>1026</v>
      </c>
      <c r="D1166" s="5" t="s">
        <v>439</v>
      </c>
      <c r="E1166" s="184">
        <f t="shared" ca="1" si="17"/>
        <v>20460</v>
      </c>
      <c r="F1166" s="5">
        <v>30</v>
      </c>
      <c r="G1166" s="50">
        <v>32106</v>
      </c>
      <c r="H1166" s="5">
        <v>562925</v>
      </c>
      <c r="I1166" s="50">
        <v>38815</v>
      </c>
      <c r="J1166" s="5" t="s">
        <v>858</v>
      </c>
      <c r="M1166" s="150"/>
    </row>
    <row r="1167" spans="1:13" x14ac:dyDescent="0.25">
      <c r="A1167" s="5" t="s">
        <v>454</v>
      </c>
      <c r="B1167" s="5" t="s">
        <v>485</v>
      </c>
      <c r="C1167" s="5" t="s">
        <v>1027</v>
      </c>
      <c r="D1167" s="5" t="s">
        <v>416</v>
      </c>
      <c r="E1167" s="184">
        <f t="shared" ca="1" si="17"/>
        <v>29904</v>
      </c>
      <c r="F1167" s="5">
        <v>31</v>
      </c>
      <c r="G1167" s="50">
        <v>31816</v>
      </c>
      <c r="H1167" s="5">
        <v>562926</v>
      </c>
      <c r="I1167" s="50">
        <v>38840</v>
      </c>
      <c r="J1167" s="5" t="s">
        <v>858</v>
      </c>
      <c r="M1167" s="150"/>
    </row>
    <row r="1168" spans="1:13" x14ac:dyDescent="0.25">
      <c r="A1168" s="5" t="s">
        <v>408</v>
      </c>
      <c r="B1168" s="5" t="s">
        <v>612</v>
      </c>
      <c r="C1168" s="5" t="s">
        <v>1028</v>
      </c>
      <c r="D1168" s="5" t="s">
        <v>460</v>
      </c>
      <c r="E1168" s="184">
        <f t="shared" ca="1" si="17"/>
        <v>23532</v>
      </c>
      <c r="F1168" s="5">
        <v>34</v>
      </c>
      <c r="G1168" s="50">
        <v>30873</v>
      </c>
      <c r="H1168" s="5">
        <v>562931</v>
      </c>
      <c r="I1168" s="50">
        <v>38964</v>
      </c>
      <c r="J1168" s="5" t="s">
        <v>858</v>
      </c>
      <c r="M1168" s="150"/>
    </row>
    <row r="1169" spans="1:13" x14ac:dyDescent="0.25">
      <c r="A1169" s="5" t="s">
        <v>454</v>
      </c>
      <c r="B1169" s="5" t="s">
        <v>652</v>
      </c>
      <c r="C1169" s="5" t="s">
        <v>1029</v>
      </c>
      <c r="D1169" s="5" t="s">
        <v>439</v>
      </c>
      <c r="E1169" s="184">
        <f t="shared" ca="1" si="17"/>
        <v>26616</v>
      </c>
      <c r="F1169" s="5">
        <v>33</v>
      </c>
      <c r="G1169" s="50">
        <v>31201</v>
      </c>
      <c r="H1169" s="5">
        <v>352930</v>
      </c>
      <c r="I1169" s="50">
        <v>38857</v>
      </c>
      <c r="J1169" s="5" t="s">
        <v>858</v>
      </c>
      <c r="M1169" s="150"/>
    </row>
    <row r="1170" spans="1:13" x14ac:dyDescent="0.25">
      <c r="A1170" s="5" t="s">
        <v>454</v>
      </c>
      <c r="B1170" s="5" t="s">
        <v>766</v>
      </c>
      <c r="C1170" s="5" t="s">
        <v>896</v>
      </c>
      <c r="D1170" s="5" t="s">
        <v>439</v>
      </c>
      <c r="E1170" s="184">
        <f t="shared" ref="E1170:E1233" ca="1" si="18">RANDBETWEEN(1500,2600)*12</f>
        <v>19044</v>
      </c>
      <c r="F1170" s="5">
        <v>32</v>
      </c>
      <c r="G1170" s="50">
        <v>31420</v>
      </c>
      <c r="H1170" s="5">
        <v>562932</v>
      </c>
      <c r="I1170" s="50">
        <v>38970</v>
      </c>
      <c r="J1170" s="5" t="s">
        <v>858</v>
      </c>
      <c r="M1170" s="150"/>
    </row>
    <row r="1171" spans="1:13" x14ac:dyDescent="0.25">
      <c r="A1171" s="5" t="s">
        <v>454</v>
      </c>
      <c r="B1171" s="5" t="s">
        <v>152</v>
      </c>
      <c r="C1171" s="5" t="s">
        <v>943</v>
      </c>
      <c r="D1171" s="5" t="s">
        <v>416</v>
      </c>
      <c r="E1171" s="184">
        <f t="shared" ca="1" si="18"/>
        <v>23376</v>
      </c>
      <c r="F1171" s="5">
        <v>30</v>
      </c>
      <c r="G1171" s="50">
        <v>32306</v>
      </c>
      <c r="H1171" s="5">
        <v>562927</v>
      </c>
      <c r="I1171" s="50">
        <v>38722</v>
      </c>
      <c r="J1171" s="5" t="s">
        <v>858</v>
      </c>
      <c r="M1171" s="150"/>
    </row>
    <row r="1172" spans="1:13" x14ac:dyDescent="0.25">
      <c r="A1172" s="5" t="s">
        <v>408</v>
      </c>
      <c r="B1172" s="5" t="s">
        <v>681</v>
      </c>
      <c r="C1172" s="5" t="s">
        <v>950</v>
      </c>
      <c r="D1172" s="5" t="s">
        <v>439</v>
      </c>
      <c r="E1172" s="184">
        <f t="shared" ca="1" si="18"/>
        <v>21912</v>
      </c>
      <c r="F1172" s="5">
        <v>29</v>
      </c>
      <c r="G1172" s="50">
        <v>32727</v>
      </c>
      <c r="H1172" s="5">
        <v>352936</v>
      </c>
      <c r="I1172" s="50">
        <v>38849</v>
      </c>
      <c r="J1172" s="5" t="s">
        <v>858</v>
      </c>
      <c r="M1172" s="150"/>
    </row>
    <row r="1173" spans="1:13" x14ac:dyDescent="0.25">
      <c r="A1173" s="5" t="s">
        <v>408</v>
      </c>
      <c r="B1173" s="5" t="s">
        <v>704</v>
      </c>
      <c r="C1173" s="5" t="s">
        <v>959</v>
      </c>
      <c r="D1173" s="5" t="s">
        <v>439</v>
      </c>
      <c r="E1173" s="184">
        <f t="shared" ca="1" si="18"/>
        <v>23040</v>
      </c>
      <c r="F1173" s="5">
        <v>31</v>
      </c>
      <c r="G1173" s="50">
        <v>32032</v>
      </c>
      <c r="H1173" s="5">
        <v>352935</v>
      </c>
      <c r="I1173" s="50">
        <v>38779</v>
      </c>
      <c r="J1173" s="5" t="s">
        <v>858</v>
      </c>
      <c r="M1173" s="150"/>
    </row>
    <row r="1174" spans="1:13" x14ac:dyDescent="0.25">
      <c r="A1174" s="5" t="s">
        <v>408</v>
      </c>
      <c r="B1174" s="5" t="s">
        <v>709</v>
      </c>
      <c r="C1174" s="5" t="s">
        <v>948</v>
      </c>
      <c r="D1174" s="5" t="s">
        <v>439</v>
      </c>
      <c r="E1174" s="184">
        <f t="shared" ca="1" si="18"/>
        <v>27876</v>
      </c>
      <c r="F1174" s="5">
        <v>30</v>
      </c>
      <c r="G1174" s="50">
        <v>32236</v>
      </c>
      <c r="H1174" s="5">
        <v>352934</v>
      </c>
      <c r="I1174" s="50">
        <v>39047</v>
      </c>
      <c r="J1174" s="5" t="s">
        <v>858</v>
      </c>
      <c r="M1174" s="150"/>
    </row>
    <row r="1175" spans="1:13" x14ac:dyDescent="0.25">
      <c r="A1175" s="5" t="s">
        <v>454</v>
      </c>
      <c r="B1175" s="5" t="s">
        <v>817</v>
      </c>
      <c r="C1175" s="5" t="s">
        <v>1030</v>
      </c>
      <c r="D1175" s="5" t="s">
        <v>442</v>
      </c>
      <c r="E1175" s="184">
        <f t="shared" ca="1" si="18"/>
        <v>29640</v>
      </c>
      <c r="F1175" s="5">
        <v>29</v>
      </c>
      <c r="G1175" s="50">
        <v>32662</v>
      </c>
      <c r="H1175" s="5">
        <v>352938</v>
      </c>
      <c r="I1175" s="50">
        <v>39061</v>
      </c>
      <c r="J1175" s="5" t="s">
        <v>858</v>
      </c>
      <c r="M1175" s="150"/>
    </row>
    <row r="1176" spans="1:13" x14ac:dyDescent="0.25">
      <c r="A1176" s="5" t="s">
        <v>454</v>
      </c>
      <c r="B1176" s="5" t="s">
        <v>440</v>
      </c>
      <c r="C1176" s="5" t="s">
        <v>1031</v>
      </c>
      <c r="D1176" s="5" t="s">
        <v>416</v>
      </c>
      <c r="E1176" s="184">
        <f t="shared" ca="1" si="18"/>
        <v>29316</v>
      </c>
      <c r="F1176" s="5">
        <v>30</v>
      </c>
      <c r="G1176" s="50">
        <v>32123</v>
      </c>
      <c r="H1176" s="5">
        <v>352956</v>
      </c>
      <c r="I1176" s="50">
        <v>39005</v>
      </c>
      <c r="J1176" s="5" t="s">
        <v>858</v>
      </c>
      <c r="M1176" s="150"/>
    </row>
    <row r="1177" spans="1:13" x14ac:dyDescent="0.25">
      <c r="A1177" s="5" t="s">
        <v>454</v>
      </c>
      <c r="B1177" s="5" t="s">
        <v>553</v>
      </c>
      <c r="C1177" s="5" t="s">
        <v>90</v>
      </c>
      <c r="D1177" s="5" t="s">
        <v>439</v>
      </c>
      <c r="E1177" s="184">
        <f t="shared" ca="1" si="18"/>
        <v>22284</v>
      </c>
      <c r="F1177" s="5">
        <v>28</v>
      </c>
      <c r="G1177" s="50">
        <v>32898</v>
      </c>
      <c r="H1177" s="5">
        <v>562939</v>
      </c>
      <c r="I1177" s="50">
        <v>38742</v>
      </c>
      <c r="J1177" s="5" t="s">
        <v>858</v>
      </c>
      <c r="M1177" s="150"/>
    </row>
    <row r="1178" spans="1:13" x14ac:dyDescent="0.25">
      <c r="A1178" s="5" t="s">
        <v>413</v>
      </c>
      <c r="B1178" s="5" t="s">
        <v>562</v>
      </c>
      <c r="C1178" s="5" t="s">
        <v>942</v>
      </c>
      <c r="D1178" s="5" t="s">
        <v>741</v>
      </c>
      <c r="E1178" s="184">
        <f t="shared" ca="1" si="18"/>
        <v>29148</v>
      </c>
      <c r="F1178" s="5">
        <v>34</v>
      </c>
      <c r="G1178" s="50">
        <v>30676</v>
      </c>
      <c r="H1178" s="5">
        <v>562940</v>
      </c>
      <c r="I1178" s="50">
        <v>38857</v>
      </c>
      <c r="J1178" s="5" t="s">
        <v>858</v>
      </c>
      <c r="M1178" s="150"/>
    </row>
    <row r="1179" spans="1:13" x14ac:dyDescent="0.25">
      <c r="A1179" s="5" t="s">
        <v>408</v>
      </c>
      <c r="B1179" s="5" t="s">
        <v>497</v>
      </c>
      <c r="C1179" s="5" t="s">
        <v>784</v>
      </c>
      <c r="D1179" s="5" t="s">
        <v>439</v>
      </c>
      <c r="E1179" s="184">
        <f t="shared" ca="1" si="18"/>
        <v>27192</v>
      </c>
      <c r="F1179" s="5">
        <v>33</v>
      </c>
      <c r="G1179" s="50">
        <v>30998</v>
      </c>
      <c r="H1179" s="5">
        <v>352942</v>
      </c>
      <c r="I1179" s="50">
        <v>38972</v>
      </c>
      <c r="J1179" s="5" t="s">
        <v>858</v>
      </c>
      <c r="M1179" s="150"/>
    </row>
    <row r="1180" spans="1:13" x14ac:dyDescent="0.25">
      <c r="A1180" s="5" t="s">
        <v>413</v>
      </c>
      <c r="B1180" s="5" t="s">
        <v>531</v>
      </c>
      <c r="C1180" s="5" t="s">
        <v>720</v>
      </c>
      <c r="D1180" s="5" t="s">
        <v>457</v>
      </c>
      <c r="E1180" s="184">
        <f t="shared" ca="1" si="18"/>
        <v>20196</v>
      </c>
      <c r="F1180" s="5">
        <v>36</v>
      </c>
      <c r="G1180" s="50">
        <v>30206</v>
      </c>
      <c r="H1180" s="5">
        <v>562933</v>
      </c>
      <c r="I1180" s="50">
        <v>38810</v>
      </c>
      <c r="J1180" s="5" t="s">
        <v>858</v>
      </c>
      <c r="M1180" s="150"/>
    </row>
    <row r="1181" spans="1:13" x14ac:dyDescent="0.25">
      <c r="A1181" s="5" t="s">
        <v>413</v>
      </c>
      <c r="B1181" s="5" t="s">
        <v>561</v>
      </c>
      <c r="C1181" s="5" t="s">
        <v>1032</v>
      </c>
      <c r="D1181" s="5" t="s">
        <v>850</v>
      </c>
      <c r="E1181" s="184">
        <f t="shared" ca="1" si="18"/>
        <v>25152</v>
      </c>
      <c r="F1181" s="5">
        <v>39</v>
      </c>
      <c r="G1181" s="50">
        <v>28987</v>
      </c>
      <c r="H1181" s="5">
        <v>352948</v>
      </c>
      <c r="I1181" s="50">
        <v>38764</v>
      </c>
      <c r="J1181" s="5" t="s">
        <v>858</v>
      </c>
      <c r="M1181" s="150"/>
    </row>
    <row r="1182" spans="1:13" x14ac:dyDescent="0.25">
      <c r="A1182" s="5" t="s">
        <v>408</v>
      </c>
      <c r="B1182" s="5" t="s">
        <v>646</v>
      </c>
      <c r="C1182" s="5" t="s">
        <v>1033</v>
      </c>
      <c r="D1182" s="5" t="s">
        <v>439</v>
      </c>
      <c r="E1182" s="184">
        <f t="shared" ca="1" si="18"/>
        <v>24072</v>
      </c>
      <c r="F1182" s="5">
        <v>29</v>
      </c>
      <c r="G1182" s="50">
        <v>32428</v>
      </c>
      <c r="H1182" s="5">
        <v>352947</v>
      </c>
      <c r="I1182" s="50">
        <v>38805</v>
      </c>
      <c r="J1182" s="5" t="s">
        <v>858</v>
      </c>
      <c r="M1182" s="150"/>
    </row>
    <row r="1183" spans="1:13" x14ac:dyDescent="0.25">
      <c r="A1183" s="5" t="s">
        <v>408</v>
      </c>
      <c r="B1183" s="5" t="s">
        <v>652</v>
      </c>
      <c r="C1183" s="5" t="s">
        <v>155</v>
      </c>
      <c r="D1183" s="5" t="s">
        <v>439</v>
      </c>
      <c r="E1183" s="184">
        <f t="shared" ca="1" si="18"/>
        <v>22776</v>
      </c>
      <c r="F1183" s="5">
        <v>29</v>
      </c>
      <c r="G1183" s="50">
        <v>32457</v>
      </c>
      <c r="H1183" s="5">
        <v>352950</v>
      </c>
      <c r="I1183" s="50">
        <v>38812</v>
      </c>
      <c r="J1183" s="5" t="s">
        <v>858</v>
      </c>
      <c r="M1183" s="150"/>
    </row>
    <row r="1184" spans="1:13" x14ac:dyDescent="0.25">
      <c r="A1184" s="5" t="s">
        <v>413</v>
      </c>
      <c r="B1184" s="5" t="s">
        <v>503</v>
      </c>
      <c r="C1184" s="5" t="s">
        <v>475</v>
      </c>
      <c r="D1184" s="5" t="s">
        <v>439</v>
      </c>
      <c r="E1184" s="184">
        <f t="shared" ca="1" si="18"/>
        <v>21096</v>
      </c>
      <c r="F1184" s="5">
        <v>41</v>
      </c>
      <c r="G1184" s="50">
        <v>28151</v>
      </c>
      <c r="H1184" s="5">
        <v>352952</v>
      </c>
      <c r="I1184" s="50">
        <v>38871</v>
      </c>
      <c r="J1184" s="5" t="s">
        <v>858</v>
      </c>
      <c r="M1184" s="150"/>
    </row>
    <row r="1185" spans="1:13" x14ac:dyDescent="0.25">
      <c r="A1185" s="5" t="s">
        <v>454</v>
      </c>
      <c r="B1185" s="5" t="s">
        <v>546</v>
      </c>
      <c r="C1185" s="5" t="s">
        <v>914</v>
      </c>
      <c r="D1185" s="5" t="s">
        <v>439</v>
      </c>
      <c r="E1185" s="184">
        <f t="shared" ca="1" si="18"/>
        <v>24264</v>
      </c>
      <c r="F1185" s="5">
        <v>30</v>
      </c>
      <c r="G1185" s="50">
        <v>32136</v>
      </c>
      <c r="H1185" s="5">
        <v>352958</v>
      </c>
      <c r="I1185" s="50">
        <v>38802</v>
      </c>
      <c r="J1185" s="5" t="s">
        <v>858</v>
      </c>
      <c r="M1185" s="150"/>
    </row>
    <row r="1186" spans="1:13" x14ac:dyDescent="0.25">
      <c r="A1186" s="5" t="s">
        <v>408</v>
      </c>
      <c r="B1186" s="5" t="s">
        <v>569</v>
      </c>
      <c r="C1186" s="5" t="s">
        <v>713</v>
      </c>
      <c r="D1186" s="5" t="s">
        <v>749</v>
      </c>
      <c r="E1186" s="184">
        <f t="shared" ca="1" si="18"/>
        <v>21780</v>
      </c>
      <c r="F1186" s="5">
        <v>30</v>
      </c>
      <c r="G1186" s="50">
        <v>32121</v>
      </c>
      <c r="H1186" s="5">
        <v>562955</v>
      </c>
      <c r="I1186" s="50">
        <v>38743</v>
      </c>
      <c r="J1186" s="5" t="s">
        <v>858</v>
      </c>
      <c r="M1186" s="150"/>
    </row>
    <row r="1187" spans="1:13" x14ac:dyDescent="0.25">
      <c r="A1187" s="5" t="s">
        <v>408</v>
      </c>
      <c r="B1187" s="5" t="s">
        <v>497</v>
      </c>
      <c r="C1187" s="5" t="s">
        <v>1034</v>
      </c>
      <c r="D1187" s="5" t="s">
        <v>1020</v>
      </c>
      <c r="E1187" s="184">
        <f t="shared" ca="1" si="18"/>
        <v>20688</v>
      </c>
      <c r="F1187" s="5">
        <v>31</v>
      </c>
      <c r="G1187" s="50">
        <v>31872</v>
      </c>
      <c r="H1187" s="5">
        <v>562964</v>
      </c>
      <c r="I1187" s="50">
        <v>38997</v>
      </c>
      <c r="J1187" s="5" t="s">
        <v>858</v>
      </c>
      <c r="M1187" s="150"/>
    </row>
    <row r="1188" spans="1:13" x14ac:dyDescent="0.25">
      <c r="A1188" s="5" t="s">
        <v>454</v>
      </c>
      <c r="B1188" s="5" t="s">
        <v>791</v>
      </c>
      <c r="C1188" s="5" t="s">
        <v>1035</v>
      </c>
      <c r="D1188" s="5" t="s">
        <v>1020</v>
      </c>
      <c r="E1188" s="184">
        <f t="shared" ca="1" si="18"/>
        <v>22776</v>
      </c>
      <c r="F1188" s="5">
        <v>30</v>
      </c>
      <c r="G1188" s="50">
        <v>32359</v>
      </c>
      <c r="H1188" s="5">
        <v>352962</v>
      </c>
      <c r="I1188" s="50">
        <v>39059</v>
      </c>
      <c r="J1188" s="5" t="s">
        <v>858</v>
      </c>
      <c r="M1188" s="150"/>
    </row>
    <row r="1189" spans="1:13" x14ac:dyDescent="0.25">
      <c r="A1189" s="5" t="s">
        <v>454</v>
      </c>
      <c r="B1189" s="5" t="s">
        <v>414</v>
      </c>
      <c r="C1189" s="5" t="s">
        <v>984</v>
      </c>
      <c r="D1189" s="5" t="s">
        <v>1020</v>
      </c>
      <c r="E1189" s="184">
        <f t="shared" ca="1" si="18"/>
        <v>18528</v>
      </c>
      <c r="F1189" s="5">
        <v>30</v>
      </c>
      <c r="G1189" s="50">
        <v>32311</v>
      </c>
      <c r="H1189" s="5">
        <v>352961</v>
      </c>
      <c r="I1189" s="50">
        <v>39031</v>
      </c>
      <c r="J1189" s="5" t="s">
        <v>858</v>
      </c>
      <c r="M1189" s="150"/>
    </row>
    <row r="1190" spans="1:13" x14ac:dyDescent="0.25">
      <c r="A1190" s="5" t="s">
        <v>408</v>
      </c>
      <c r="B1190" s="5" t="s">
        <v>610</v>
      </c>
      <c r="C1190" s="5" t="s">
        <v>1026</v>
      </c>
      <c r="D1190" s="5" t="s">
        <v>1020</v>
      </c>
      <c r="E1190" s="184">
        <f t="shared" ca="1" si="18"/>
        <v>26628</v>
      </c>
      <c r="F1190" s="5">
        <v>29</v>
      </c>
      <c r="G1190" s="50">
        <v>32681</v>
      </c>
      <c r="H1190" s="5">
        <v>562963</v>
      </c>
      <c r="I1190" s="50">
        <v>38941</v>
      </c>
      <c r="J1190" s="5" t="s">
        <v>858</v>
      </c>
      <c r="M1190" s="150"/>
    </row>
    <row r="1191" spans="1:13" x14ac:dyDescent="0.25">
      <c r="A1191" s="5" t="s">
        <v>454</v>
      </c>
      <c r="B1191" s="5" t="s">
        <v>500</v>
      </c>
      <c r="C1191" s="5" t="s">
        <v>985</v>
      </c>
      <c r="D1191" s="5" t="s">
        <v>1020</v>
      </c>
      <c r="E1191" s="184">
        <f t="shared" ca="1" si="18"/>
        <v>25704</v>
      </c>
      <c r="F1191" s="5">
        <v>28</v>
      </c>
      <c r="G1191" s="50">
        <v>32909</v>
      </c>
      <c r="H1191" s="5">
        <v>562965</v>
      </c>
      <c r="I1191" s="50">
        <v>38866</v>
      </c>
      <c r="J1191" s="5" t="s">
        <v>858</v>
      </c>
      <c r="M1191" s="150"/>
    </row>
    <row r="1192" spans="1:13" x14ac:dyDescent="0.25">
      <c r="A1192" s="5" t="s">
        <v>454</v>
      </c>
      <c r="B1192" s="5" t="s">
        <v>481</v>
      </c>
      <c r="C1192" s="5" t="s">
        <v>942</v>
      </c>
      <c r="D1192" s="5" t="s">
        <v>749</v>
      </c>
      <c r="E1192" s="184">
        <f t="shared" ca="1" si="18"/>
        <v>28104</v>
      </c>
      <c r="F1192" s="5">
        <v>32</v>
      </c>
      <c r="G1192" s="50">
        <v>31585</v>
      </c>
      <c r="H1192" s="5">
        <v>352960</v>
      </c>
      <c r="I1192" s="50">
        <v>39046</v>
      </c>
      <c r="J1192" s="5" t="s">
        <v>858</v>
      </c>
      <c r="M1192" s="150"/>
    </row>
    <row r="1193" spans="1:13" x14ac:dyDescent="0.25">
      <c r="A1193" s="5" t="s">
        <v>408</v>
      </c>
      <c r="B1193" s="5" t="s">
        <v>712</v>
      </c>
      <c r="C1193" s="5" t="s">
        <v>959</v>
      </c>
      <c r="D1193" s="5" t="s">
        <v>622</v>
      </c>
      <c r="E1193" s="184">
        <f t="shared" ca="1" si="18"/>
        <v>18900</v>
      </c>
      <c r="F1193" s="5">
        <v>32</v>
      </c>
      <c r="G1193" s="50">
        <v>31554</v>
      </c>
      <c r="H1193" s="5">
        <v>562966</v>
      </c>
      <c r="I1193" s="50">
        <v>39059</v>
      </c>
      <c r="J1193" s="5" t="s">
        <v>858</v>
      </c>
      <c r="M1193" s="150"/>
    </row>
    <row r="1194" spans="1:13" x14ac:dyDescent="0.25">
      <c r="A1194" s="5" t="s">
        <v>413</v>
      </c>
      <c r="B1194" s="5" t="s">
        <v>157</v>
      </c>
      <c r="C1194" s="5" t="s">
        <v>896</v>
      </c>
      <c r="D1194" s="5" t="s">
        <v>460</v>
      </c>
      <c r="E1194" s="184">
        <f t="shared" ca="1" si="18"/>
        <v>29532</v>
      </c>
      <c r="F1194" s="5">
        <v>42</v>
      </c>
      <c r="G1194" s="50">
        <v>28015</v>
      </c>
      <c r="H1194" s="5">
        <v>352956</v>
      </c>
      <c r="I1194" s="50">
        <v>38982</v>
      </c>
      <c r="J1194" s="5" t="s">
        <v>858</v>
      </c>
      <c r="M1194" s="150"/>
    </row>
    <row r="1195" spans="1:13" x14ac:dyDescent="0.25">
      <c r="A1195" s="5" t="s">
        <v>454</v>
      </c>
      <c r="B1195" s="5" t="s">
        <v>497</v>
      </c>
      <c r="C1195" s="5" t="s">
        <v>1036</v>
      </c>
      <c r="D1195" s="5" t="s">
        <v>460</v>
      </c>
      <c r="E1195" s="184">
        <f t="shared" ca="1" si="18"/>
        <v>23844</v>
      </c>
      <c r="F1195" s="5">
        <v>30</v>
      </c>
      <c r="G1195" s="50">
        <v>32398</v>
      </c>
      <c r="H1195" s="5">
        <v>352954</v>
      </c>
      <c r="I1195" s="50">
        <v>38758</v>
      </c>
      <c r="J1195" s="5" t="s">
        <v>858</v>
      </c>
      <c r="M1195" s="150"/>
    </row>
    <row r="1196" spans="1:13" x14ac:dyDescent="0.25">
      <c r="A1196" s="5" t="s">
        <v>454</v>
      </c>
      <c r="B1196" s="5" t="s">
        <v>155</v>
      </c>
      <c r="C1196" s="5" t="s">
        <v>796</v>
      </c>
      <c r="D1196" s="5" t="s">
        <v>1037</v>
      </c>
      <c r="E1196" s="184">
        <f t="shared" ca="1" si="18"/>
        <v>28500</v>
      </c>
      <c r="F1196" s="5">
        <v>42</v>
      </c>
      <c r="G1196" s="50">
        <v>27677</v>
      </c>
      <c r="H1196" s="5">
        <v>562967</v>
      </c>
      <c r="I1196" s="50">
        <v>38872</v>
      </c>
      <c r="J1196" s="5" t="s">
        <v>858</v>
      </c>
      <c r="M1196" s="150"/>
    </row>
    <row r="1197" spans="1:13" x14ac:dyDescent="0.25">
      <c r="A1197" s="5" t="s">
        <v>413</v>
      </c>
      <c r="B1197" s="5" t="s">
        <v>534</v>
      </c>
      <c r="C1197" s="5" t="s">
        <v>942</v>
      </c>
      <c r="D1197" s="5" t="s">
        <v>416</v>
      </c>
      <c r="E1197" s="184">
        <f t="shared" ca="1" si="18"/>
        <v>30612</v>
      </c>
      <c r="F1197" s="5">
        <v>32</v>
      </c>
      <c r="G1197" s="50">
        <v>31631</v>
      </c>
      <c r="H1197" s="5">
        <v>562968</v>
      </c>
      <c r="I1197" s="50">
        <v>38854</v>
      </c>
      <c r="J1197" s="5" t="s">
        <v>858</v>
      </c>
      <c r="M1197" s="150"/>
    </row>
    <row r="1198" spans="1:13" x14ac:dyDescent="0.25">
      <c r="A1198" s="5" t="s">
        <v>454</v>
      </c>
      <c r="B1198" s="5" t="s">
        <v>559</v>
      </c>
      <c r="C1198" s="5" t="s">
        <v>942</v>
      </c>
      <c r="D1198" s="5" t="s">
        <v>439</v>
      </c>
      <c r="E1198" s="184">
        <f t="shared" ca="1" si="18"/>
        <v>24672</v>
      </c>
      <c r="F1198" s="5">
        <v>29</v>
      </c>
      <c r="G1198" s="50">
        <v>32427</v>
      </c>
      <c r="H1198" s="5">
        <v>562969</v>
      </c>
      <c r="I1198" s="50">
        <v>38871</v>
      </c>
      <c r="J1198" s="5" t="s">
        <v>858</v>
      </c>
      <c r="M1198" s="150"/>
    </row>
    <row r="1199" spans="1:13" x14ac:dyDescent="0.25">
      <c r="A1199" s="5" t="s">
        <v>413</v>
      </c>
      <c r="B1199" s="5" t="s">
        <v>662</v>
      </c>
      <c r="C1199" s="5" t="s">
        <v>1038</v>
      </c>
      <c r="D1199" s="5" t="s">
        <v>439</v>
      </c>
      <c r="E1199" s="184">
        <f t="shared" ca="1" si="18"/>
        <v>27000</v>
      </c>
      <c r="F1199" s="5">
        <v>37</v>
      </c>
      <c r="G1199" s="50">
        <v>29771</v>
      </c>
      <c r="H1199" s="5">
        <v>562970</v>
      </c>
      <c r="I1199" s="50">
        <v>38842</v>
      </c>
      <c r="J1199" s="5" t="s">
        <v>858</v>
      </c>
      <c r="M1199" s="150"/>
    </row>
    <row r="1200" spans="1:13" x14ac:dyDescent="0.25">
      <c r="A1200" s="5" t="s">
        <v>454</v>
      </c>
      <c r="B1200" s="5" t="s">
        <v>152</v>
      </c>
      <c r="C1200" s="5" t="s">
        <v>175</v>
      </c>
      <c r="D1200" s="5" t="s">
        <v>416</v>
      </c>
      <c r="E1200" s="184">
        <f t="shared" ca="1" si="18"/>
        <v>27408</v>
      </c>
      <c r="F1200" s="5">
        <v>33</v>
      </c>
      <c r="G1200" s="50">
        <v>31122</v>
      </c>
      <c r="H1200" s="5">
        <v>562985</v>
      </c>
      <c r="I1200" s="50">
        <v>39061</v>
      </c>
      <c r="J1200" s="5" t="s">
        <v>858</v>
      </c>
      <c r="M1200" s="150"/>
    </row>
    <row r="1201" spans="1:13" x14ac:dyDescent="0.25">
      <c r="A1201" s="5" t="s">
        <v>413</v>
      </c>
      <c r="B1201" s="5" t="s">
        <v>817</v>
      </c>
      <c r="C1201" s="5" t="s">
        <v>937</v>
      </c>
      <c r="D1201" s="5" t="s">
        <v>749</v>
      </c>
      <c r="E1201" s="184">
        <f t="shared" ca="1" si="18"/>
        <v>26964</v>
      </c>
      <c r="F1201" s="5">
        <v>34</v>
      </c>
      <c r="G1201" s="50">
        <v>30845</v>
      </c>
      <c r="H1201" s="5">
        <v>352981</v>
      </c>
      <c r="I1201" s="50">
        <v>38725</v>
      </c>
      <c r="J1201" s="5" t="s">
        <v>858</v>
      </c>
      <c r="M1201" s="150"/>
    </row>
    <row r="1202" spans="1:13" x14ac:dyDescent="0.25">
      <c r="A1202" s="5" t="s">
        <v>408</v>
      </c>
      <c r="B1202" s="5" t="s">
        <v>528</v>
      </c>
      <c r="C1202" s="5" t="s">
        <v>1039</v>
      </c>
      <c r="D1202" s="5" t="s">
        <v>439</v>
      </c>
      <c r="E1202" s="184">
        <f t="shared" ca="1" si="18"/>
        <v>22344</v>
      </c>
      <c r="F1202" s="5">
        <v>32</v>
      </c>
      <c r="G1202" s="50">
        <v>31610</v>
      </c>
      <c r="H1202" s="5">
        <v>562990</v>
      </c>
      <c r="I1202" s="50">
        <v>38859</v>
      </c>
      <c r="J1202" s="5" t="s">
        <v>858</v>
      </c>
      <c r="M1202" s="150"/>
    </row>
    <row r="1203" spans="1:13" x14ac:dyDescent="0.25">
      <c r="A1203" s="5" t="s">
        <v>454</v>
      </c>
      <c r="B1203" s="5" t="s">
        <v>766</v>
      </c>
      <c r="C1203" s="5" t="s">
        <v>969</v>
      </c>
      <c r="D1203" s="5" t="s">
        <v>439</v>
      </c>
      <c r="E1203" s="184">
        <f t="shared" ca="1" si="18"/>
        <v>29328</v>
      </c>
      <c r="F1203" s="5">
        <v>31</v>
      </c>
      <c r="G1203" s="50">
        <v>31968</v>
      </c>
      <c r="H1203" s="5">
        <v>562992</v>
      </c>
      <c r="I1203" s="50">
        <v>38880</v>
      </c>
      <c r="J1203" s="5" t="s">
        <v>858</v>
      </c>
      <c r="M1203" s="150"/>
    </row>
    <row r="1204" spans="1:13" x14ac:dyDescent="0.25">
      <c r="A1204" s="5" t="s">
        <v>408</v>
      </c>
      <c r="B1204" s="5" t="s">
        <v>511</v>
      </c>
      <c r="C1204" s="5" t="s">
        <v>779</v>
      </c>
      <c r="D1204" s="5" t="s">
        <v>439</v>
      </c>
      <c r="E1204" s="184">
        <f t="shared" ca="1" si="18"/>
        <v>20400</v>
      </c>
      <c r="F1204" s="5">
        <v>29</v>
      </c>
      <c r="G1204" s="50">
        <v>32619</v>
      </c>
      <c r="H1204" s="5">
        <v>352999</v>
      </c>
      <c r="I1204" s="50">
        <v>39205</v>
      </c>
      <c r="J1204" s="5" t="s">
        <v>858</v>
      </c>
      <c r="M1204" s="150"/>
    </row>
    <row r="1205" spans="1:13" x14ac:dyDescent="0.25">
      <c r="A1205" s="5" t="s">
        <v>413</v>
      </c>
      <c r="B1205" s="5" t="s">
        <v>528</v>
      </c>
      <c r="C1205" s="5" t="s">
        <v>984</v>
      </c>
      <c r="D1205" s="5" t="s">
        <v>439</v>
      </c>
      <c r="E1205" s="184">
        <f t="shared" ca="1" si="18"/>
        <v>21684</v>
      </c>
      <c r="F1205" s="5">
        <v>32</v>
      </c>
      <c r="G1205" s="50">
        <v>31615</v>
      </c>
      <c r="H1205" s="5">
        <v>352991</v>
      </c>
      <c r="I1205" s="50">
        <v>39441</v>
      </c>
      <c r="J1205" s="5" t="s">
        <v>858</v>
      </c>
      <c r="M1205" s="150"/>
    </row>
    <row r="1206" spans="1:13" x14ac:dyDescent="0.25">
      <c r="A1206" s="5" t="s">
        <v>454</v>
      </c>
      <c r="B1206" s="5" t="s">
        <v>434</v>
      </c>
      <c r="C1206" s="5" t="s">
        <v>1040</v>
      </c>
      <c r="D1206" s="5" t="s">
        <v>439</v>
      </c>
      <c r="E1206" s="184">
        <f t="shared" ca="1" si="18"/>
        <v>23148</v>
      </c>
      <c r="F1206" s="5">
        <v>32</v>
      </c>
      <c r="G1206" s="50">
        <v>31469</v>
      </c>
      <c r="H1206" s="5">
        <v>563003</v>
      </c>
      <c r="I1206" s="50">
        <v>39275</v>
      </c>
      <c r="J1206" s="5" t="s">
        <v>858</v>
      </c>
      <c r="M1206" s="150"/>
    </row>
    <row r="1207" spans="1:13" x14ac:dyDescent="0.25">
      <c r="A1207" s="5" t="s">
        <v>413</v>
      </c>
      <c r="B1207" s="5" t="s">
        <v>519</v>
      </c>
      <c r="C1207" s="5" t="s">
        <v>914</v>
      </c>
      <c r="D1207" s="5" t="s">
        <v>416</v>
      </c>
      <c r="E1207" s="184">
        <f t="shared" ca="1" si="18"/>
        <v>18252</v>
      </c>
      <c r="F1207" s="5">
        <v>36</v>
      </c>
      <c r="G1207" s="50">
        <v>30144</v>
      </c>
      <c r="H1207" s="5">
        <v>353002</v>
      </c>
      <c r="I1207" s="50">
        <v>39144</v>
      </c>
      <c r="J1207" s="5" t="s">
        <v>858</v>
      </c>
      <c r="M1207" s="150"/>
    </row>
    <row r="1208" spans="1:13" x14ac:dyDescent="0.25">
      <c r="A1208" s="5" t="s">
        <v>454</v>
      </c>
      <c r="B1208" s="5" t="s">
        <v>448</v>
      </c>
      <c r="C1208" s="5" t="s">
        <v>1041</v>
      </c>
      <c r="D1208" s="5" t="s">
        <v>439</v>
      </c>
      <c r="E1208" s="184">
        <f t="shared" ca="1" si="18"/>
        <v>20016</v>
      </c>
      <c r="F1208" s="5">
        <v>37</v>
      </c>
      <c r="G1208" s="50">
        <v>29532</v>
      </c>
      <c r="H1208" s="5">
        <v>562971</v>
      </c>
      <c r="I1208" s="50">
        <v>39366</v>
      </c>
      <c r="J1208" s="5" t="s">
        <v>858</v>
      </c>
      <c r="M1208" s="150"/>
    </row>
    <row r="1209" spans="1:13" x14ac:dyDescent="0.25">
      <c r="A1209" s="5" t="s">
        <v>408</v>
      </c>
      <c r="B1209" s="5" t="s">
        <v>590</v>
      </c>
      <c r="C1209" s="5" t="s">
        <v>828</v>
      </c>
      <c r="D1209" s="5" t="s">
        <v>439</v>
      </c>
      <c r="E1209" s="184">
        <f t="shared" ca="1" si="18"/>
        <v>21816</v>
      </c>
      <c r="F1209" s="5">
        <v>34</v>
      </c>
      <c r="G1209" s="50">
        <v>30608</v>
      </c>
      <c r="H1209" s="5">
        <v>353000</v>
      </c>
      <c r="I1209" s="50">
        <v>39280</v>
      </c>
      <c r="J1209" s="5" t="s">
        <v>858</v>
      </c>
      <c r="M1209" s="150"/>
    </row>
    <row r="1210" spans="1:13" x14ac:dyDescent="0.25">
      <c r="A1210" s="5" t="s">
        <v>454</v>
      </c>
      <c r="B1210" s="5" t="s">
        <v>553</v>
      </c>
      <c r="C1210" s="5" t="s">
        <v>928</v>
      </c>
      <c r="D1210" s="5" t="s">
        <v>416</v>
      </c>
      <c r="E1210" s="184">
        <f t="shared" ca="1" si="18"/>
        <v>18552</v>
      </c>
      <c r="F1210" s="5">
        <v>32</v>
      </c>
      <c r="G1210" s="50">
        <v>31438</v>
      </c>
      <c r="H1210" s="5">
        <v>352988</v>
      </c>
      <c r="I1210" s="50">
        <v>39347</v>
      </c>
      <c r="J1210" s="5" t="s">
        <v>858</v>
      </c>
      <c r="M1210" s="150"/>
    </row>
    <row r="1211" spans="1:13" x14ac:dyDescent="0.25">
      <c r="A1211" s="5" t="s">
        <v>454</v>
      </c>
      <c r="B1211" s="5" t="s">
        <v>553</v>
      </c>
      <c r="C1211" s="5" t="s">
        <v>907</v>
      </c>
      <c r="D1211" s="5" t="s">
        <v>439</v>
      </c>
      <c r="E1211" s="184">
        <f t="shared" ca="1" si="18"/>
        <v>23916</v>
      </c>
      <c r="F1211" s="5">
        <v>30</v>
      </c>
      <c r="G1211" s="50">
        <v>32093</v>
      </c>
      <c r="H1211" s="5">
        <v>563007</v>
      </c>
      <c r="I1211" s="50">
        <v>39175</v>
      </c>
      <c r="J1211" s="5" t="s">
        <v>858</v>
      </c>
      <c r="M1211" s="150"/>
    </row>
    <row r="1212" spans="1:13" x14ac:dyDescent="0.25">
      <c r="A1212" s="5" t="s">
        <v>454</v>
      </c>
      <c r="B1212" s="5" t="s">
        <v>623</v>
      </c>
      <c r="C1212" s="5" t="s">
        <v>928</v>
      </c>
      <c r="D1212" s="5" t="s">
        <v>439</v>
      </c>
      <c r="E1212" s="184">
        <f t="shared" ca="1" si="18"/>
        <v>29532</v>
      </c>
      <c r="F1212" s="5">
        <v>31</v>
      </c>
      <c r="G1212" s="50">
        <v>31932</v>
      </c>
      <c r="H1212" s="5">
        <v>563009</v>
      </c>
      <c r="I1212" s="50">
        <v>39442</v>
      </c>
      <c r="J1212" s="5" t="s">
        <v>858</v>
      </c>
      <c r="M1212" s="150"/>
    </row>
    <row r="1213" spans="1:13" x14ac:dyDescent="0.25">
      <c r="A1213" s="5" t="s">
        <v>408</v>
      </c>
      <c r="B1213" s="5" t="s">
        <v>414</v>
      </c>
      <c r="C1213" s="5" t="s">
        <v>950</v>
      </c>
      <c r="D1213" s="5" t="s">
        <v>1042</v>
      </c>
      <c r="E1213" s="184">
        <f t="shared" ca="1" si="18"/>
        <v>29448</v>
      </c>
      <c r="F1213" s="5">
        <v>32</v>
      </c>
      <c r="G1213" s="50">
        <v>31464</v>
      </c>
      <c r="H1213" s="5">
        <v>352980</v>
      </c>
      <c r="I1213" s="50">
        <v>39397</v>
      </c>
      <c r="J1213" s="5" t="s">
        <v>858</v>
      </c>
      <c r="M1213" s="150"/>
    </row>
    <row r="1214" spans="1:13" x14ac:dyDescent="0.25">
      <c r="A1214" s="5" t="s">
        <v>408</v>
      </c>
      <c r="B1214" s="5" t="s">
        <v>464</v>
      </c>
      <c r="C1214" s="5" t="s">
        <v>828</v>
      </c>
      <c r="D1214" s="5" t="s">
        <v>868</v>
      </c>
      <c r="E1214" s="184">
        <f t="shared" ca="1" si="18"/>
        <v>20904</v>
      </c>
      <c r="F1214" s="5">
        <v>43</v>
      </c>
      <c r="G1214" s="50">
        <v>27340</v>
      </c>
      <c r="H1214" s="5">
        <v>353013</v>
      </c>
      <c r="I1214" s="50">
        <v>39412</v>
      </c>
      <c r="J1214" s="5" t="s">
        <v>858</v>
      </c>
      <c r="M1214" s="150"/>
    </row>
    <row r="1215" spans="1:13" x14ac:dyDescent="0.25">
      <c r="A1215" s="5" t="s">
        <v>413</v>
      </c>
      <c r="B1215" s="5" t="s">
        <v>704</v>
      </c>
      <c r="C1215" s="5" t="s">
        <v>539</v>
      </c>
      <c r="D1215" s="5" t="s">
        <v>442</v>
      </c>
      <c r="E1215" s="184">
        <f t="shared" ca="1" si="18"/>
        <v>26832</v>
      </c>
      <c r="F1215" s="5">
        <v>47</v>
      </c>
      <c r="G1215" s="50">
        <v>25883</v>
      </c>
      <c r="H1215" s="5">
        <v>353018</v>
      </c>
      <c r="I1215" s="50">
        <v>39170</v>
      </c>
      <c r="J1215" s="5" t="s">
        <v>858</v>
      </c>
      <c r="M1215" s="150"/>
    </row>
    <row r="1216" spans="1:13" x14ac:dyDescent="0.25">
      <c r="A1216" s="5" t="s">
        <v>408</v>
      </c>
      <c r="B1216" s="5" t="s">
        <v>157</v>
      </c>
      <c r="C1216" s="5" t="s">
        <v>913</v>
      </c>
      <c r="D1216" s="5" t="s">
        <v>439</v>
      </c>
      <c r="E1216" s="184">
        <f t="shared" ca="1" si="18"/>
        <v>28896</v>
      </c>
      <c r="F1216" s="5">
        <v>38</v>
      </c>
      <c r="G1216" s="50">
        <v>29358</v>
      </c>
      <c r="H1216" s="5">
        <v>353015</v>
      </c>
      <c r="I1216" s="50">
        <v>39301</v>
      </c>
      <c r="J1216" s="5" t="s">
        <v>858</v>
      </c>
      <c r="M1216" s="150"/>
    </row>
    <row r="1217" spans="1:13" x14ac:dyDescent="0.25">
      <c r="A1217" s="5" t="s">
        <v>454</v>
      </c>
      <c r="B1217" s="5" t="s">
        <v>157</v>
      </c>
      <c r="C1217" s="5" t="s">
        <v>922</v>
      </c>
      <c r="D1217" s="5" t="s">
        <v>958</v>
      </c>
      <c r="E1217" s="184">
        <f t="shared" ca="1" si="18"/>
        <v>20124</v>
      </c>
      <c r="F1217" s="5">
        <v>34</v>
      </c>
      <c r="G1217" s="50">
        <v>30746</v>
      </c>
      <c r="H1217" s="5">
        <v>562994</v>
      </c>
      <c r="I1217" s="50">
        <v>39337</v>
      </c>
      <c r="J1217" s="5" t="s">
        <v>858</v>
      </c>
      <c r="M1217" s="150"/>
    </row>
    <row r="1218" spans="1:13" x14ac:dyDescent="0.25">
      <c r="A1218" s="5" t="s">
        <v>454</v>
      </c>
      <c r="B1218" s="5" t="s">
        <v>719</v>
      </c>
      <c r="C1218" s="5" t="s">
        <v>973</v>
      </c>
      <c r="D1218" s="5" t="s">
        <v>439</v>
      </c>
      <c r="E1218" s="184">
        <f t="shared" ca="1" si="18"/>
        <v>23052</v>
      </c>
      <c r="F1218" s="5">
        <v>31</v>
      </c>
      <c r="G1218" s="50">
        <v>31909</v>
      </c>
      <c r="H1218" s="5">
        <v>563019</v>
      </c>
      <c r="I1218" s="50">
        <v>39266</v>
      </c>
      <c r="J1218" s="5" t="s">
        <v>858</v>
      </c>
      <c r="M1218" s="150"/>
    </row>
    <row r="1219" spans="1:13" x14ac:dyDescent="0.25">
      <c r="A1219" s="5" t="s">
        <v>413</v>
      </c>
      <c r="B1219" s="5" t="s">
        <v>437</v>
      </c>
      <c r="C1219" s="5" t="s">
        <v>510</v>
      </c>
      <c r="D1219" s="5" t="s">
        <v>678</v>
      </c>
      <c r="E1219" s="184">
        <f t="shared" ca="1" si="18"/>
        <v>20592</v>
      </c>
      <c r="F1219" s="5">
        <v>47</v>
      </c>
      <c r="G1219" s="50">
        <v>25938</v>
      </c>
      <c r="H1219" s="5">
        <v>563012</v>
      </c>
      <c r="I1219" s="50">
        <v>39162</v>
      </c>
      <c r="J1219" s="5" t="s">
        <v>466</v>
      </c>
      <c r="M1219" s="150"/>
    </row>
    <row r="1220" spans="1:13" x14ac:dyDescent="0.25">
      <c r="A1220" s="5" t="s">
        <v>413</v>
      </c>
      <c r="B1220" s="5" t="s">
        <v>485</v>
      </c>
      <c r="C1220" s="5" t="s">
        <v>1043</v>
      </c>
      <c r="D1220" s="5" t="s">
        <v>447</v>
      </c>
      <c r="E1220" s="184">
        <f t="shared" ca="1" si="18"/>
        <v>26520</v>
      </c>
      <c r="F1220" s="5">
        <v>50</v>
      </c>
      <c r="G1220" s="50">
        <v>24787</v>
      </c>
      <c r="H1220" s="5">
        <v>562995</v>
      </c>
      <c r="I1220" s="50">
        <v>39377</v>
      </c>
      <c r="J1220" s="5" t="s">
        <v>466</v>
      </c>
      <c r="M1220" s="150"/>
    </row>
    <row r="1221" spans="1:13" x14ac:dyDescent="0.25">
      <c r="A1221" s="5" t="s">
        <v>408</v>
      </c>
      <c r="B1221" s="5" t="s">
        <v>784</v>
      </c>
      <c r="C1221" s="5" t="s">
        <v>870</v>
      </c>
      <c r="D1221" s="5" t="s">
        <v>560</v>
      </c>
      <c r="E1221" s="184">
        <f t="shared" ca="1" si="18"/>
        <v>21528</v>
      </c>
      <c r="F1221" s="5">
        <v>39</v>
      </c>
      <c r="G1221" s="50">
        <v>29048</v>
      </c>
      <c r="H1221" s="5">
        <v>353005</v>
      </c>
      <c r="I1221" s="50">
        <v>39192</v>
      </c>
      <c r="J1221" s="5" t="s">
        <v>858</v>
      </c>
      <c r="M1221" s="150"/>
    </row>
    <row r="1222" spans="1:13" x14ac:dyDescent="0.25">
      <c r="A1222" s="5" t="s">
        <v>454</v>
      </c>
      <c r="B1222" s="5" t="s">
        <v>541</v>
      </c>
      <c r="C1222" s="5" t="s">
        <v>1044</v>
      </c>
      <c r="D1222" s="5" t="s">
        <v>439</v>
      </c>
      <c r="E1222" s="184">
        <f t="shared" ca="1" si="18"/>
        <v>26928</v>
      </c>
      <c r="F1222" s="5">
        <v>26</v>
      </c>
      <c r="G1222" s="50">
        <v>33523</v>
      </c>
      <c r="H1222" s="5">
        <v>563021</v>
      </c>
      <c r="I1222" s="50">
        <v>39180</v>
      </c>
      <c r="J1222" s="5" t="s">
        <v>858</v>
      </c>
      <c r="M1222" s="150"/>
    </row>
    <row r="1223" spans="1:13" x14ac:dyDescent="0.25">
      <c r="A1223" s="5" t="s">
        <v>454</v>
      </c>
      <c r="B1223" s="5" t="s">
        <v>719</v>
      </c>
      <c r="C1223" s="5" t="s">
        <v>847</v>
      </c>
      <c r="D1223" s="5" t="s">
        <v>439</v>
      </c>
      <c r="E1223" s="184">
        <f t="shared" ca="1" si="18"/>
        <v>18408</v>
      </c>
      <c r="F1223" s="5">
        <v>38</v>
      </c>
      <c r="G1223" s="50">
        <v>29375</v>
      </c>
      <c r="H1223" s="5">
        <v>563026</v>
      </c>
      <c r="I1223" s="50">
        <v>39205</v>
      </c>
      <c r="J1223" s="5" t="s">
        <v>858</v>
      </c>
      <c r="M1223" s="150"/>
    </row>
    <row r="1224" spans="1:13" x14ac:dyDescent="0.25">
      <c r="A1224" s="5" t="s">
        <v>454</v>
      </c>
      <c r="B1224" s="5" t="s">
        <v>712</v>
      </c>
      <c r="C1224" s="5" t="s">
        <v>970</v>
      </c>
      <c r="D1224" s="5" t="s">
        <v>622</v>
      </c>
      <c r="E1224" s="184">
        <f t="shared" ca="1" si="18"/>
        <v>18336</v>
      </c>
      <c r="F1224" s="5">
        <v>31</v>
      </c>
      <c r="G1224" s="50">
        <v>32039</v>
      </c>
      <c r="H1224" s="5">
        <v>563024</v>
      </c>
      <c r="I1224" s="50">
        <v>39329</v>
      </c>
      <c r="J1224" s="5" t="s">
        <v>858</v>
      </c>
      <c r="M1224" s="150"/>
    </row>
    <row r="1225" spans="1:13" x14ac:dyDescent="0.25">
      <c r="A1225" s="5" t="s">
        <v>408</v>
      </c>
      <c r="B1225" s="5" t="s">
        <v>713</v>
      </c>
      <c r="C1225" s="5" t="s">
        <v>1026</v>
      </c>
      <c r="D1225" s="5" t="s">
        <v>577</v>
      </c>
      <c r="E1225" s="184">
        <f t="shared" ca="1" si="18"/>
        <v>26064</v>
      </c>
      <c r="F1225" s="5">
        <v>30</v>
      </c>
      <c r="G1225" s="50">
        <v>32183</v>
      </c>
      <c r="H1225" s="5">
        <v>353035</v>
      </c>
      <c r="I1225" s="50">
        <v>39588</v>
      </c>
      <c r="J1225" s="5" t="s">
        <v>858</v>
      </c>
      <c r="M1225" s="150"/>
    </row>
    <row r="1226" spans="1:13" x14ac:dyDescent="0.25">
      <c r="A1226" s="5" t="s">
        <v>408</v>
      </c>
      <c r="B1226" s="5" t="s">
        <v>590</v>
      </c>
      <c r="C1226" s="5" t="s">
        <v>608</v>
      </c>
      <c r="D1226" s="5" t="s">
        <v>439</v>
      </c>
      <c r="E1226" s="184">
        <f t="shared" ca="1" si="18"/>
        <v>30912</v>
      </c>
      <c r="F1226" s="5">
        <v>26</v>
      </c>
      <c r="G1226" s="50">
        <v>33584</v>
      </c>
      <c r="H1226" s="5">
        <v>567331</v>
      </c>
      <c r="I1226" s="50">
        <v>39701</v>
      </c>
      <c r="J1226" s="5" t="s">
        <v>858</v>
      </c>
      <c r="M1226" s="150"/>
    </row>
    <row r="1227" spans="1:13" x14ac:dyDescent="0.25">
      <c r="A1227" s="5" t="s">
        <v>408</v>
      </c>
      <c r="B1227" s="5" t="s">
        <v>488</v>
      </c>
      <c r="C1227" s="5" t="s">
        <v>459</v>
      </c>
      <c r="D1227" s="5" t="s">
        <v>548</v>
      </c>
      <c r="E1227" s="184">
        <f t="shared" ca="1" si="18"/>
        <v>26100</v>
      </c>
      <c r="F1227" s="5">
        <v>35</v>
      </c>
      <c r="G1227" s="50">
        <v>30368</v>
      </c>
      <c r="H1227" s="5">
        <v>563029</v>
      </c>
      <c r="I1227" s="50">
        <v>39452</v>
      </c>
      <c r="J1227" s="5" t="s">
        <v>858</v>
      </c>
      <c r="M1227" s="150"/>
    </row>
    <row r="1228" spans="1:13" x14ac:dyDescent="0.25">
      <c r="A1228" s="5" t="s">
        <v>408</v>
      </c>
      <c r="B1228" s="5" t="s">
        <v>665</v>
      </c>
      <c r="C1228" s="5" t="s">
        <v>490</v>
      </c>
      <c r="D1228" s="5" t="s">
        <v>439</v>
      </c>
      <c r="E1228" s="184">
        <f t="shared" ca="1" si="18"/>
        <v>19428</v>
      </c>
      <c r="F1228" s="5">
        <v>28</v>
      </c>
      <c r="G1228" s="50">
        <v>33095</v>
      </c>
      <c r="H1228" s="5">
        <v>357336</v>
      </c>
      <c r="I1228" s="50">
        <v>39580</v>
      </c>
      <c r="J1228" s="5" t="s">
        <v>858</v>
      </c>
      <c r="M1228" s="150"/>
    </row>
    <row r="1229" spans="1:13" x14ac:dyDescent="0.25">
      <c r="A1229" s="5" t="s">
        <v>408</v>
      </c>
      <c r="B1229" s="5" t="s">
        <v>645</v>
      </c>
      <c r="C1229" s="5" t="s">
        <v>471</v>
      </c>
      <c r="D1229" s="5" t="s">
        <v>439</v>
      </c>
      <c r="E1229" s="184">
        <f t="shared" ca="1" si="18"/>
        <v>22680</v>
      </c>
      <c r="F1229" s="5">
        <v>26</v>
      </c>
      <c r="G1229" s="50">
        <v>33554</v>
      </c>
      <c r="H1229" s="5">
        <v>563030</v>
      </c>
      <c r="I1229" s="50">
        <v>39510</v>
      </c>
      <c r="J1229" s="5" t="s">
        <v>858</v>
      </c>
      <c r="M1229" s="150"/>
    </row>
    <row r="1230" spans="1:13" x14ac:dyDescent="0.25">
      <c r="A1230" s="5" t="s">
        <v>408</v>
      </c>
      <c r="B1230" s="5" t="s">
        <v>660</v>
      </c>
      <c r="C1230" s="5" t="s">
        <v>679</v>
      </c>
      <c r="D1230" s="5" t="s">
        <v>536</v>
      </c>
      <c r="E1230" s="184">
        <f t="shared" ca="1" si="18"/>
        <v>27108</v>
      </c>
      <c r="F1230" s="5">
        <v>42</v>
      </c>
      <c r="G1230" s="50">
        <v>27945</v>
      </c>
      <c r="H1230" s="5">
        <v>353008</v>
      </c>
      <c r="I1230" s="50">
        <v>39778</v>
      </c>
      <c r="J1230" s="5" t="s">
        <v>858</v>
      </c>
      <c r="M1230" s="150"/>
    </row>
    <row r="1231" spans="1:13" x14ac:dyDescent="0.25">
      <c r="A1231" s="5" t="s">
        <v>413</v>
      </c>
      <c r="B1231" s="5" t="s">
        <v>719</v>
      </c>
      <c r="C1231" s="5" t="s">
        <v>1045</v>
      </c>
      <c r="D1231" s="5" t="s">
        <v>428</v>
      </c>
      <c r="E1231" s="184">
        <f t="shared" ca="1" si="18"/>
        <v>22176</v>
      </c>
      <c r="F1231" s="5">
        <v>33</v>
      </c>
      <c r="G1231" s="50">
        <v>31140</v>
      </c>
      <c r="H1231" s="5">
        <v>563023</v>
      </c>
      <c r="I1231" s="50">
        <v>39792</v>
      </c>
      <c r="J1231" s="5" t="s">
        <v>858</v>
      </c>
      <c r="M1231" s="150"/>
    </row>
    <row r="1232" spans="1:13" x14ac:dyDescent="0.25">
      <c r="A1232" s="5" t="s">
        <v>454</v>
      </c>
      <c r="B1232" s="5" t="s">
        <v>509</v>
      </c>
      <c r="C1232" s="5" t="s">
        <v>640</v>
      </c>
      <c r="D1232" s="5" t="s">
        <v>1046</v>
      </c>
      <c r="E1232" s="184">
        <f t="shared" ca="1" si="18"/>
        <v>21048</v>
      </c>
      <c r="F1232" s="5">
        <v>50</v>
      </c>
      <c r="G1232" s="50">
        <v>25036</v>
      </c>
      <c r="H1232" s="5">
        <v>563031</v>
      </c>
      <c r="I1232" s="50">
        <v>39736</v>
      </c>
      <c r="J1232" s="5" t="s">
        <v>858</v>
      </c>
      <c r="M1232" s="150"/>
    </row>
    <row r="1233" spans="1:13" x14ac:dyDescent="0.25">
      <c r="A1233" s="5" t="s">
        <v>408</v>
      </c>
      <c r="B1233" s="5" t="s">
        <v>488</v>
      </c>
      <c r="C1233" s="5" t="s">
        <v>1034</v>
      </c>
      <c r="D1233" s="5" t="s">
        <v>1046</v>
      </c>
      <c r="E1233" s="184">
        <f t="shared" ca="1" si="18"/>
        <v>23196</v>
      </c>
      <c r="F1233" s="5">
        <v>34</v>
      </c>
      <c r="G1233" s="50">
        <v>30658</v>
      </c>
      <c r="H1233" s="5">
        <v>353033</v>
      </c>
      <c r="I1233" s="50">
        <v>39472</v>
      </c>
      <c r="J1233" s="5" t="s">
        <v>858</v>
      </c>
      <c r="M1233" s="150"/>
    </row>
    <row r="1234" spans="1:13" x14ac:dyDescent="0.25">
      <c r="A1234" s="5" t="s">
        <v>408</v>
      </c>
      <c r="B1234" s="5" t="s">
        <v>185</v>
      </c>
      <c r="C1234" s="5" t="s">
        <v>155</v>
      </c>
      <c r="D1234" s="5" t="s">
        <v>478</v>
      </c>
      <c r="E1234" s="184">
        <f t="shared" ref="E1234:E1297" ca="1" si="19">RANDBETWEEN(1500,2600)*12</f>
        <v>20568</v>
      </c>
      <c r="F1234" s="5">
        <v>37</v>
      </c>
      <c r="G1234" s="50">
        <v>29591</v>
      </c>
      <c r="H1234" s="5">
        <v>353020</v>
      </c>
      <c r="I1234" s="50">
        <v>39588</v>
      </c>
      <c r="J1234" s="5" t="s">
        <v>858</v>
      </c>
      <c r="M1234" s="150"/>
    </row>
    <row r="1235" spans="1:13" x14ac:dyDescent="0.25">
      <c r="A1235" s="5" t="s">
        <v>454</v>
      </c>
      <c r="B1235" s="5" t="s">
        <v>547</v>
      </c>
      <c r="C1235" s="5" t="s">
        <v>1047</v>
      </c>
      <c r="D1235" s="5" t="s">
        <v>1048</v>
      </c>
      <c r="E1235" s="184">
        <f t="shared" ca="1" si="19"/>
        <v>20208</v>
      </c>
      <c r="F1235" s="5">
        <v>33</v>
      </c>
      <c r="G1235" s="50">
        <v>31271</v>
      </c>
      <c r="H1235" s="5">
        <v>353032</v>
      </c>
      <c r="I1235" s="50">
        <v>40068</v>
      </c>
      <c r="J1235" s="5" t="s">
        <v>858</v>
      </c>
      <c r="M1235" s="150"/>
    </row>
    <row r="1236" spans="1:13" x14ac:dyDescent="0.25">
      <c r="A1236" s="5" t="s">
        <v>454</v>
      </c>
      <c r="B1236" s="5" t="s">
        <v>572</v>
      </c>
      <c r="C1236" s="5" t="s">
        <v>976</v>
      </c>
      <c r="D1236" s="5" t="s">
        <v>442</v>
      </c>
      <c r="E1236" s="184">
        <f t="shared" ca="1" si="19"/>
        <v>24708</v>
      </c>
      <c r="F1236" s="5">
        <v>28</v>
      </c>
      <c r="G1236" s="50">
        <v>33044</v>
      </c>
      <c r="H1236" s="5">
        <v>563039</v>
      </c>
      <c r="I1236" s="50">
        <v>39906</v>
      </c>
      <c r="J1236" s="5" t="s">
        <v>858</v>
      </c>
      <c r="M1236" s="150"/>
    </row>
    <row r="1237" spans="1:13" x14ac:dyDescent="0.25">
      <c r="A1237" s="5" t="s">
        <v>454</v>
      </c>
      <c r="B1237" s="5" t="s">
        <v>564</v>
      </c>
      <c r="C1237" s="5" t="s">
        <v>893</v>
      </c>
      <c r="D1237" s="5" t="s">
        <v>439</v>
      </c>
      <c r="E1237" s="184">
        <f t="shared" ca="1" si="19"/>
        <v>26556</v>
      </c>
      <c r="F1237" s="5">
        <v>32</v>
      </c>
      <c r="G1237" s="50">
        <v>31596</v>
      </c>
      <c r="H1237" s="5">
        <v>563047</v>
      </c>
      <c r="I1237" s="50">
        <v>39860</v>
      </c>
      <c r="J1237" s="5" t="s">
        <v>858</v>
      </c>
      <c r="M1237" s="150"/>
    </row>
    <row r="1238" spans="1:13" x14ac:dyDescent="0.25">
      <c r="A1238" s="5" t="s">
        <v>408</v>
      </c>
      <c r="B1238" s="5" t="s">
        <v>660</v>
      </c>
      <c r="C1238" s="5" t="s">
        <v>784</v>
      </c>
      <c r="D1238" s="5" t="s">
        <v>439</v>
      </c>
      <c r="E1238" s="184">
        <f t="shared" ca="1" si="19"/>
        <v>20340</v>
      </c>
      <c r="F1238" s="5">
        <v>29</v>
      </c>
      <c r="G1238" s="50">
        <v>32657</v>
      </c>
      <c r="H1238" s="5">
        <v>563049</v>
      </c>
      <c r="I1238" s="50">
        <v>39901</v>
      </c>
      <c r="J1238" s="5" t="s">
        <v>858</v>
      </c>
      <c r="M1238" s="150"/>
    </row>
    <row r="1239" spans="1:13" x14ac:dyDescent="0.25">
      <c r="A1239" s="5" t="s">
        <v>408</v>
      </c>
      <c r="B1239" s="5" t="s">
        <v>514</v>
      </c>
      <c r="C1239" s="5" t="s">
        <v>870</v>
      </c>
      <c r="D1239" s="5" t="s">
        <v>439</v>
      </c>
      <c r="E1239" s="184">
        <f t="shared" ca="1" si="19"/>
        <v>19512</v>
      </c>
      <c r="F1239" s="5">
        <v>29</v>
      </c>
      <c r="G1239" s="50">
        <v>32588</v>
      </c>
      <c r="H1239" s="5">
        <v>353053</v>
      </c>
      <c r="I1239" s="50">
        <v>39908</v>
      </c>
      <c r="J1239" s="5" t="s">
        <v>858</v>
      </c>
      <c r="M1239" s="150"/>
    </row>
    <row r="1240" spans="1:13" x14ac:dyDescent="0.25">
      <c r="A1240" s="5" t="s">
        <v>454</v>
      </c>
      <c r="B1240" s="5" t="s">
        <v>664</v>
      </c>
      <c r="C1240" s="5" t="s">
        <v>1049</v>
      </c>
      <c r="D1240" s="5" t="s">
        <v>439</v>
      </c>
      <c r="E1240" s="184">
        <f t="shared" ca="1" si="19"/>
        <v>21264</v>
      </c>
      <c r="F1240" s="5">
        <v>27</v>
      </c>
      <c r="G1240" s="50">
        <v>33202</v>
      </c>
      <c r="H1240" s="5">
        <v>563073</v>
      </c>
      <c r="I1240" s="50">
        <v>39967</v>
      </c>
      <c r="J1240" s="5" t="s">
        <v>858</v>
      </c>
      <c r="M1240" s="150"/>
    </row>
    <row r="1241" spans="1:13" x14ac:dyDescent="0.25">
      <c r="A1241" s="5" t="s">
        <v>408</v>
      </c>
      <c r="B1241" s="5" t="s">
        <v>652</v>
      </c>
      <c r="C1241" s="5" t="s">
        <v>645</v>
      </c>
      <c r="D1241" s="5" t="s">
        <v>439</v>
      </c>
      <c r="E1241" s="184">
        <f t="shared" ca="1" si="19"/>
        <v>26772</v>
      </c>
      <c r="F1241" s="5">
        <v>28</v>
      </c>
      <c r="G1241" s="50">
        <v>32930</v>
      </c>
      <c r="H1241" s="5">
        <v>353051</v>
      </c>
      <c r="I1241" s="50">
        <v>39898</v>
      </c>
      <c r="J1241" s="5" t="s">
        <v>858</v>
      </c>
      <c r="M1241" s="150"/>
    </row>
    <row r="1242" spans="1:13" x14ac:dyDescent="0.25">
      <c r="A1242" s="5" t="s">
        <v>454</v>
      </c>
      <c r="B1242" s="5" t="s">
        <v>429</v>
      </c>
      <c r="C1242" s="5" t="s">
        <v>139</v>
      </c>
      <c r="D1242" s="5" t="s">
        <v>439</v>
      </c>
      <c r="E1242" s="184">
        <f t="shared" ca="1" si="19"/>
        <v>18636</v>
      </c>
      <c r="F1242" s="5">
        <v>28</v>
      </c>
      <c r="G1242" s="50">
        <v>32983</v>
      </c>
      <c r="H1242" s="5">
        <v>563044</v>
      </c>
      <c r="I1242" s="50">
        <v>40204</v>
      </c>
      <c r="J1242" s="5" t="s">
        <v>858</v>
      </c>
      <c r="M1242" s="150"/>
    </row>
    <row r="1243" spans="1:13" x14ac:dyDescent="0.25">
      <c r="A1243" s="5" t="s">
        <v>454</v>
      </c>
      <c r="B1243" s="5" t="s">
        <v>564</v>
      </c>
      <c r="C1243" s="5" t="s">
        <v>677</v>
      </c>
      <c r="D1243" s="5" t="s">
        <v>439</v>
      </c>
      <c r="E1243" s="184">
        <f t="shared" ca="1" si="19"/>
        <v>23328</v>
      </c>
      <c r="F1243" s="5">
        <v>27</v>
      </c>
      <c r="G1243" s="50">
        <v>33336</v>
      </c>
      <c r="H1243" s="5">
        <v>563045</v>
      </c>
      <c r="I1243" s="50">
        <v>40443</v>
      </c>
      <c r="J1243" s="5" t="s">
        <v>858</v>
      </c>
      <c r="M1243" s="150"/>
    </row>
    <row r="1244" spans="1:13" x14ac:dyDescent="0.25">
      <c r="A1244" s="5" t="s">
        <v>454</v>
      </c>
      <c r="B1244" s="5" t="s">
        <v>615</v>
      </c>
      <c r="C1244" s="5" t="s">
        <v>1050</v>
      </c>
      <c r="D1244" s="5" t="s">
        <v>439</v>
      </c>
      <c r="E1244" s="184">
        <f t="shared" ca="1" si="19"/>
        <v>26604</v>
      </c>
      <c r="F1244" s="5">
        <v>27</v>
      </c>
      <c r="G1244" s="50">
        <v>33363</v>
      </c>
      <c r="H1244" s="5">
        <v>353052</v>
      </c>
      <c r="I1244" s="50">
        <v>40520</v>
      </c>
      <c r="J1244" s="5" t="s">
        <v>858</v>
      </c>
      <c r="M1244" s="150"/>
    </row>
    <row r="1245" spans="1:13" x14ac:dyDescent="0.25">
      <c r="A1245" s="5" t="s">
        <v>454</v>
      </c>
      <c r="B1245" s="5" t="s">
        <v>517</v>
      </c>
      <c r="C1245" s="5" t="s">
        <v>163</v>
      </c>
      <c r="D1245" s="5" t="s">
        <v>439</v>
      </c>
      <c r="E1245" s="184">
        <f t="shared" ca="1" si="19"/>
        <v>25260</v>
      </c>
      <c r="F1245" s="5">
        <v>27</v>
      </c>
      <c r="G1245" s="50">
        <v>33393</v>
      </c>
      <c r="H1245" s="5">
        <v>353054</v>
      </c>
      <c r="I1245" s="50">
        <v>40492</v>
      </c>
      <c r="J1245" s="5" t="s">
        <v>858</v>
      </c>
      <c r="M1245" s="150"/>
    </row>
    <row r="1246" spans="1:13" x14ac:dyDescent="0.25">
      <c r="A1246" s="5" t="s">
        <v>454</v>
      </c>
      <c r="B1246" s="5" t="s">
        <v>572</v>
      </c>
      <c r="C1246" s="5" t="s">
        <v>1051</v>
      </c>
      <c r="D1246" s="5" t="s">
        <v>439</v>
      </c>
      <c r="E1246" s="184">
        <f t="shared" ca="1" si="19"/>
        <v>25488</v>
      </c>
      <c r="F1246" s="5">
        <v>27</v>
      </c>
      <c r="G1246" s="50">
        <v>33423</v>
      </c>
      <c r="H1246" s="5">
        <v>353067</v>
      </c>
      <c r="I1246" s="50">
        <v>40402</v>
      </c>
      <c r="J1246" s="5" t="s">
        <v>858</v>
      </c>
      <c r="M1246" s="150"/>
    </row>
    <row r="1247" spans="1:13" x14ac:dyDescent="0.25">
      <c r="A1247" s="5" t="s">
        <v>408</v>
      </c>
      <c r="B1247" s="5" t="s">
        <v>602</v>
      </c>
      <c r="C1247" s="5" t="s">
        <v>870</v>
      </c>
      <c r="D1247" s="5" t="s">
        <v>416</v>
      </c>
      <c r="E1247" s="184">
        <f t="shared" ca="1" si="19"/>
        <v>20724</v>
      </c>
      <c r="F1247" s="5">
        <v>27</v>
      </c>
      <c r="G1247" s="50">
        <v>33454</v>
      </c>
      <c r="H1247" s="5">
        <v>353070</v>
      </c>
      <c r="I1247" s="50">
        <v>40327</v>
      </c>
      <c r="J1247" s="5" t="s">
        <v>858</v>
      </c>
      <c r="M1247" s="150"/>
    </row>
    <row r="1248" spans="1:13" x14ac:dyDescent="0.25">
      <c r="A1248" s="5" t="s">
        <v>454</v>
      </c>
      <c r="B1248" s="5" t="s">
        <v>626</v>
      </c>
      <c r="C1248" s="5" t="s">
        <v>1052</v>
      </c>
      <c r="D1248" s="5" t="s">
        <v>439</v>
      </c>
      <c r="E1248" s="184">
        <f t="shared" ca="1" si="19"/>
        <v>30648</v>
      </c>
      <c r="F1248" s="5">
        <v>27</v>
      </c>
      <c r="G1248" s="50">
        <v>33277</v>
      </c>
      <c r="H1248" s="5">
        <v>563040</v>
      </c>
      <c r="I1248" s="50">
        <v>40507</v>
      </c>
      <c r="J1248" s="5" t="s">
        <v>858</v>
      </c>
      <c r="M1248" s="150"/>
    </row>
    <row r="1249" spans="1:13" x14ac:dyDescent="0.25">
      <c r="A1249" s="5" t="s">
        <v>454</v>
      </c>
      <c r="B1249" s="5" t="s">
        <v>618</v>
      </c>
      <c r="C1249" s="5" t="s">
        <v>1053</v>
      </c>
      <c r="D1249" s="5" t="s">
        <v>439</v>
      </c>
      <c r="E1249" s="184">
        <f t="shared" ca="1" si="19"/>
        <v>19968</v>
      </c>
      <c r="F1249" s="5">
        <v>27</v>
      </c>
      <c r="G1249" s="50">
        <v>33305</v>
      </c>
      <c r="H1249" s="5">
        <v>353058</v>
      </c>
      <c r="I1249" s="50">
        <v>40520</v>
      </c>
      <c r="J1249" s="5" t="s">
        <v>858</v>
      </c>
      <c r="M1249" s="150"/>
    </row>
    <row r="1250" spans="1:13" x14ac:dyDescent="0.25">
      <c r="A1250" s="5" t="s">
        <v>408</v>
      </c>
      <c r="B1250" s="5" t="s">
        <v>713</v>
      </c>
      <c r="C1250" s="5" t="s">
        <v>964</v>
      </c>
      <c r="D1250" s="5" t="s">
        <v>439</v>
      </c>
      <c r="E1250" s="184">
        <f t="shared" ca="1" si="19"/>
        <v>30348</v>
      </c>
      <c r="F1250" s="5">
        <v>27</v>
      </c>
      <c r="G1250" s="50">
        <v>33336</v>
      </c>
      <c r="H1250" s="5">
        <v>353059</v>
      </c>
      <c r="I1250" s="50">
        <v>40443</v>
      </c>
      <c r="J1250" s="5" t="s">
        <v>858</v>
      </c>
      <c r="M1250" s="150"/>
    </row>
    <row r="1251" spans="1:13" x14ac:dyDescent="0.25">
      <c r="A1251" s="5" t="s">
        <v>454</v>
      </c>
      <c r="B1251" s="5" t="s">
        <v>791</v>
      </c>
      <c r="C1251" s="5" t="s">
        <v>983</v>
      </c>
      <c r="D1251" s="5" t="s">
        <v>439</v>
      </c>
      <c r="E1251" s="184">
        <f t="shared" ca="1" si="19"/>
        <v>22464</v>
      </c>
      <c r="F1251" s="5">
        <v>27</v>
      </c>
      <c r="G1251" s="50">
        <v>33370</v>
      </c>
      <c r="H1251" s="5">
        <v>563063</v>
      </c>
      <c r="I1251" s="50">
        <v>40949</v>
      </c>
      <c r="J1251" s="5" t="s">
        <v>858</v>
      </c>
      <c r="M1251" s="150"/>
    </row>
    <row r="1252" spans="1:13" x14ac:dyDescent="0.25">
      <c r="A1252" s="5" t="s">
        <v>408</v>
      </c>
      <c r="B1252" s="5" t="s">
        <v>426</v>
      </c>
      <c r="C1252" s="5" t="s">
        <v>490</v>
      </c>
      <c r="D1252" s="5" t="s">
        <v>439</v>
      </c>
      <c r="E1252" s="184">
        <f t="shared" ca="1" si="19"/>
        <v>27816</v>
      </c>
      <c r="F1252" s="5">
        <v>27</v>
      </c>
      <c r="G1252" s="50">
        <v>33431</v>
      </c>
      <c r="H1252" s="5">
        <v>353064</v>
      </c>
      <c r="I1252" s="50">
        <v>41064</v>
      </c>
      <c r="J1252" s="5" t="s">
        <v>858</v>
      </c>
      <c r="M1252" s="150"/>
    </row>
    <row r="1253" spans="1:13" x14ac:dyDescent="0.25">
      <c r="A1253" s="5" t="s">
        <v>454</v>
      </c>
      <c r="B1253" s="5" t="s">
        <v>664</v>
      </c>
      <c r="C1253" s="5" t="s">
        <v>984</v>
      </c>
      <c r="D1253" s="5" t="s">
        <v>439</v>
      </c>
      <c r="E1253" s="184">
        <f t="shared" ca="1" si="19"/>
        <v>30288</v>
      </c>
      <c r="F1253" s="5">
        <v>27</v>
      </c>
      <c r="G1253" s="50">
        <v>33462</v>
      </c>
      <c r="H1253" s="5">
        <v>353061</v>
      </c>
      <c r="I1253" s="50">
        <v>41046</v>
      </c>
      <c r="J1253" s="5" t="s">
        <v>858</v>
      </c>
      <c r="M1253" s="150"/>
    </row>
    <row r="1254" spans="1:13" x14ac:dyDescent="0.25">
      <c r="A1254" s="5" t="s">
        <v>408</v>
      </c>
      <c r="B1254" s="5" t="s">
        <v>709</v>
      </c>
      <c r="C1254" s="5" t="s">
        <v>1054</v>
      </c>
      <c r="D1254" s="5" t="s">
        <v>439</v>
      </c>
      <c r="E1254" s="184">
        <f t="shared" ca="1" si="19"/>
        <v>28176</v>
      </c>
      <c r="F1254" s="5">
        <v>26</v>
      </c>
      <c r="G1254" s="50">
        <v>33859</v>
      </c>
      <c r="H1254" s="5">
        <v>563043</v>
      </c>
      <c r="I1254" s="50">
        <v>41063</v>
      </c>
      <c r="J1254" s="5" t="s">
        <v>466</v>
      </c>
      <c r="M1254" s="150"/>
    </row>
    <row r="1255" spans="1:13" x14ac:dyDescent="0.25">
      <c r="A1255" s="5" t="s">
        <v>454</v>
      </c>
      <c r="B1255" s="5" t="s">
        <v>623</v>
      </c>
      <c r="C1255" s="5" t="s">
        <v>632</v>
      </c>
      <c r="D1255" s="5" t="s">
        <v>439</v>
      </c>
      <c r="E1255" s="184">
        <f t="shared" ca="1" si="19"/>
        <v>23520</v>
      </c>
      <c r="F1255" s="5">
        <v>25</v>
      </c>
      <c r="G1255" s="50">
        <v>33889</v>
      </c>
      <c r="H1255" s="5">
        <v>353069</v>
      </c>
      <c r="I1255" s="50">
        <v>41034</v>
      </c>
      <c r="J1255" s="5" t="s">
        <v>466</v>
      </c>
      <c r="M1255" s="150"/>
    </row>
    <row r="1256" spans="1:13" x14ac:dyDescent="0.25">
      <c r="A1256" s="5" t="s">
        <v>454</v>
      </c>
      <c r="B1256" s="5" t="s">
        <v>474</v>
      </c>
      <c r="C1256" s="5" t="s">
        <v>710</v>
      </c>
      <c r="D1256" s="5" t="s">
        <v>439</v>
      </c>
      <c r="E1256" s="184">
        <f t="shared" ca="1" si="19"/>
        <v>18972</v>
      </c>
      <c r="F1256" s="5">
        <v>31</v>
      </c>
      <c r="G1256" s="50">
        <v>31772</v>
      </c>
      <c r="H1256" s="5">
        <v>353055</v>
      </c>
      <c r="I1256" s="50">
        <v>40631</v>
      </c>
      <c r="J1256" s="5" t="s">
        <v>466</v>
      </c>
      <c r="M1256" s="150"/>
    </row>
    <row r="1257" spans="1:13" x14ac:dyDescent="0.25">
      <c r="A1257" s="5" t="s">
        <v>454</v>
      </c>
      <c r="B1257" s="5" t="s">
        <v>534</v>
      </c>
      <c r="C1257" s="5" t="s">
        <v>884</v>
      </c>
      <c r="D1257" s="5" t="s">
        <v>439</v>
      </c>
      <c r="E1257" s="184">
        <f t="shared" ca="1" si="19"/>
        <v>26532</v>
      </c>
      <c r="F1257" s="5">
        <v>26</v>
      </c>
      <c r="G1257" s="50">
        <v>33644</v>
      </c>
      <c r="H1257" s="5">
        <v>353056</v>
      </c>
      <c r="I1257" s="50">
        <v>40916</v>
      </c>
      <c r="J1257" s="5" t="s">
        <v>466</v>
      </c>
      <c r="M1257" s="150"/>
    </row>
    <row r="1258" spans="1:13" x14ac:dyDescent="0.25">
      <c r="A1258" s="5" t="s">
        <v>454</v>
      </c>
      <c r="B1258" s="5" t="s">
        <v>531</v>
      </c>
      <c r="C1258" s="5" t="s">
        <v>1055</v>
      </c>
      <c r="D1258" s="5" t="s">
        <v>439</v>
      </c>
      <c r="E1258" s="184">
        <f t="shared" ca="1" si="19"/>
        <v>20256</v>
      </c>
      <c r="F1258" s="5">
        <v>26</v>
      </c>
      <c r="G1258" s="50">
        <v>33666</v>
      </c>
      <c r="H1258" s="5">
        <v>353057</v>
      </c>
      <c r="I1258" s="50">
        <v>41051</v>
      </c>
      <c r="J1258" s="5" t="s">
        <v>466</v>
      </c>
      <c r="M1258" s="150"/>
    </row>
    <row r="1259" spans="1:13" x14ac:dyDescent="0.25">
      <c r="A1259" s="5" t="s">
        <v>454</v>
      </c>
      <c r="B1259" s="5" t="s">
        <v>574</v>
      </c>
      <c r="C1259" s="5" t="s">
        <v>922</v>
      </c>
      <c r="D1259" s="5" t="s">
        <v>439</v>
      </c>
      <c r="E1259" s="184">
        <f t="shared" ca="1" si="19"/>
        <v>26160</v>
      </c>
      <c r="F1259" s="5">
        <v>26</v>
      </c>
      <c r="G1259" s="50">
        <v>33697</v>
      </c>
      <c r="H1259" s="5">
        <v>563056</v>
      </c>
      <c r="I1259" s="50">
        <v>41072</v>
      </c>
      <c r="J1259" s="5" t="s">
        <v>466</v>
      </c>
      <c r="M1259" s="150"/>
    </row>
    <row r="1260" spans="1:13" x14ac:dyDescent="0.25">
      <c r="A1260" s="5" t="s">
        <v>454</v>
      </c>
      <c r="B1260" s="5" t="s">
        <v>550</v>
      </c>
      <c r="C1260" s="5" t="s">
        <v>1056</v>
      </c>
      <c r="D1260" s="5" t="s">
        <v>439</v>
      </c>
      <c r="E1260" s="184">
        <f t="shared" ca="1" si="19"/>
        <v>20784</v>
      </c>
      <c r="F1260" s="5">
        <v>26</v>
      </c>
      <c r="G1260" s="50">
        <v>33727</v>
      </c>
      <c r="H1260" s="5">
        <v>563042</v>
      </c>
      <c r="I1260" s="50">
        <v>41032</v>
      </c>
      <c r="J1260" s="5" t="s">
        <v>466</v>
      </c>
      <c r="M1260" s="150"/>
    </row>
    <row r="1261" spans="1:13" x14ac:dyDescent="0.25">
      <c r="A1261" s="5" t="s">
        <v>454</v>
      </c>
      <c r="B1261" s="5" t="s">
        <v>562</v>
      </c>
      <c r="C1261" s="5" t="s">
        <v>972</v>
      </c>
      <c r="D1261" s="5" t="s">
        <v>439</v>
      </c>
      <c r="E1261" s="184">
        <f t="shared" ca="1" si="19"/>
        <v>21708</v>
      </c>
      <c r="F1261" s="5">
        <v>26</v>
      </c>
      <c r="G1261" s="50">
        <v>33789</v>
      </c>
      <c r="H1261" s="5">
        <v>353060</v>
      </c>
      <c r="I1261" s="50">
        <v>41268</v>
      </c>
      <c r="J1261" s="5" t="s">
        <v>466</v>
      </c>
      <c r="M1261" s="150"/>
    </row>
    <row r="1262" spans="1:13" x14ac:dyDescent="0.25">
      <c r="A1262" s="5" t="s">
        <v>454</v>
      </c>
      <c r="B1262" s="5" t="s">
        <v>594</v>
      </c>
      <c r="C1262" s="5" t="s">
        <v>1057</v>
      </c>
      <c r="D1262" s="5" t="s">
        <v>439</v>
      </c>
      <c r="E1262" s="184">
        <f t="shared" ca="1" si="19"/>
        <v>28584</v>
      </c>
      <c r="F1262" s="5">
        <v>26</v>
      </c>
      <c r="G1262" s="50">
        <v>33820</v>
      </c>
      <c r="H1262" s="5">
        <v>353062</v>
      </c>
      <c r="I1262" s="50">
        <v>41102</v>
      </c>
      <c r="J1262" s="5" t="s">
        <v>466</v>
      </c>
      <c r="M1262" s="150"/>
    </row>
    <row r="1263" spans="1:13" x14ac:dyDescent="0.25">
      <c r="A1263" s="5" t="s">
        <v>454</v>
      </c>
      <c r="B1263" s="5" t="s">
        <v>467</v>
      </c>
      <c r="C1263" s="5" t="s">
        <v>563</v>
      </c>
      <c r="D1263" s="5" t="s">
        <v>439</v>
      </c>
      <c r="E1263" s="184">
        <f t="shared" ca="1" si="19"/>
        <v>18660</v>
      </c>
      <c r="F1263" s="5">
        <v>25</v>
      </c>
      <c r="G1263" s="50">
        <v>34216</v>
      </c>
      <c r="H1263" s="5">
        <v>353068</v>
      </c>
      <c r="I1263" s="50">
        <v>40971</v>
      </c>
      <c r="J1263" s="5" t="s">
        <v>466</v>
      </c>
      <c r="M1263" s="150"/>
    </row>
    <row r="1264" spans="1:13" x14ac:dyDescent="0.25">
      <c r="A1264" s="5" t="s">
        <v>454</v>
      </c>
      <c r="B1264" s="5" t="s">
        <v>185</v>
      </c>
      <c r="C1264" s="5" t="s">
        <v>1058</v>
      </c>
      <c r="D1264" s="5" t="s">
        <v>439</v>
      </c>
      <c r="E1264" s="184">
        <f t="shared" ca="1" si="19"/>
        <v>19992</v>
      </c>
      <c r="F1264" s="5">
        <v>24</v>
      </c>
      <c r="G1264" s="50">
        <v>34253</v>
      </c>
      <c r="H1264" s="5">
        <v>563046</v>
      </c>
      <c r="I1264" s="50">
        <v>40797</v>
      </c>
      <c r="J1264" s="5" t="s">
        <v>466</v>
      </c>
      <c r="M1264" s="150"/>
    </row>
    <row r="1265" spans="1:13" x14ac:dyDescent="0.25">
      <c r="A1265" s="5" t="s">
        <v>454</v>
      </c>
      <c r="B1265" s="5" t="s">
        <v>155</v>
      </c>
      <c r="C1265" s="5" t="s">
        <v>523</v>
      </c>
      <c r="D1265" s="5" t="s">
        <v>439</v>
      </c>
      <c r="E1265" s="184">
        <f t="shared" ca="1" si="19"/>
        <v>30792</v>
      </c>
      <c r="F1265" s="5">
        <v>24</v>
      </c>
      <c r="G1265" s="50">
        <v>34284</v>
      </c>
      <c r="H1265" s="5">
        <v>353066</v>
      </c>
      <c r="I1265" s="50">
        <v>40741</v>
      </c>
      <c r="J1265" s="5" t="s">
        <v>466</v>
      </c>
      <c r="M1265" s="150"/>
    </row>
    <row r="1266" spans="1:13" x14ac:dyDescent="0.25">
      <c r="A1266" s="5" t="s">
        <v>454</v>
      </c>
      <c r="B1266" s="5" t="s">
        <v>409</v>
      </c>
      <c r="C1266" s="5" t="s">
        <v>943</v>
      </c>
      <c r="D1266" s="5" t="s">
        <v>439</v>
      </c>
      <c r="E1266" s="184">
        <f t="shared" ca="1" si="19"/>
        <v>22080</v>
      </c>
      <c r="F1266" s="5">
        <v>26</v>
      </c>
      <c r="G1266" s="50">
        <v>33758</v>
      </c>
      <c r="H1266" s="5">
        <v>353074</v>
      </c>
      <c r="I1266" s="50">
        <v>40808</v>
      </c>
      <c r="J1266" s="5" t="s">
        <v>466</v>
      </c>
      <c r="M1266" s="150"/>
    </row>
    <row r="1267" spans="1:13" x14ac:dyDescent="0.25">
      <c r="A1267" s="5" t="s">
        <v>408</v>
      </c>
      <c r="B1267" s="5" t="s">
        <v>673</v>
      </c>
      <c r="C1267" s="5" t="s">
        <v>997</v>
      </c>
      <c r="D1267" s="5" t="s">
        <v>850</v>
      </c>
      <c r="E1267" s="184">
        <f t="shared" ca="1" si="19"/>
        <v>27012</v>
      </c>
      <c r="F1267" s="5">
        <v>30</v>
      </c>
      <c r="G1267" s="50">
        <v>32408</v>
      </c>
      <c r="H1267" s="5">
        <v>563034</v>
      </c>
      <c r="I1267" s="50">
        <v>40636</v>
      </c>
      <c r="J1267" s="5" t="s">
        <v>858</v>
      </c>
      <c r="M1267" s="150"/>
    </row>
    <row r="1268" spans="1:13" x14ac:dyDescent="0.25">
      <c r="A1268" s="5" t="s">
        <v>408</v>
      </c>
      <c r="B1268" s="5" t="s">
        <v>467</v>
      </c>
      <c r="C1268" s="5" t="s">
        <v>901</v>
      </c>
      <c r="D1268" s="5" t="s">
        <v>439</v>
      </c>
      <c r="E1268" s="184">
        <f t="shared" ca="1" si="19"/>
        <v>22080</v>
      </c>
      <c r="F1268" s="5">
        <v>27</v>
      </c>
      <c r="G1268" s="50">
        <v>33165</v>
      </c>
      <c r="H1268" s="5">
        <v>353076</v>
      </c>
      <c r="I1268" s="50">
        <v>40903</v>
      </c>
      <c r="J1268" s="5" t="s">
        <v>466</v>
      </c>
      <c r="M1268" s="150"/>
    </row>
    <row r="1269" spans="1:13" x14ac:dyDescent="0.25">
      <c r="A1269" s="5" t="s">
        <v>454</v>
      </c>
      <c r="B1269" s="5" t="s">
        <v>464</v>
      </c>
      <c r="C1269" s="5" t="s">
        <v>680</v>
      </c>
      <c r="D1269" s="5" t="s">
        <v>439</v>
      </c>
      <c r="E1269" s="184">
        <f t="shared" ca="1" si="19"/>
        <v>20076</v>
      </c>
      <c r="F1269" s="5">
        <v>27</v>
      </c>
      <c r="G1269" s="50">
        <v>33232</v>
      </c>
      <c r="H1269" s="5">
        <v>353075</v>
      </c>
      <c r="I1269" s="50">
        <v>40858</v>
      </c>
      <c r="J1269" s="5" t="s">
        <v>466</v>
      </c>
      <c r="M1269" s="150"/>
    </row>
    <row r="1270" spans="1:13" x14ac:dyDescent="0.25">
      <c r="A1270" s="5" t="s">
        <v>454</v>
      </c>
      <c r="B1270" s="5" t="s">
        <v>559</v>
      </c>
      <c r="C1270" s="5" t="s">
        <v>984</v>
      </c>
      <c r="D1270" s="5" t="s">
        <v>439</v>
      </c>
      <c r="E1270" s="184">
        <f t="shared" ca="1" si="19"/>
        <v>26916</v>
      </c>
      <c r="F1270" s="5">
        <v>31</v>
      </c>
      <c r="G1270" s="50">
        <v>31993</v>
      </c>
      <c r="H1270" s="5">
        <v>353079</v>
      </c>
      <c r="I1270" s="50">
        <v>40873</v>
      </c>
      <c r="J1270" s="5" t="s">
        <v>858</v>
      </c>
      <c r="M1270" s="150"/>
    </row>
    <row r="1271" spans="1:13" x14ac:dyDescent="0.25">
      <c r="A1271" s="5" t="s">
        <v>408</v>
      </c>
      <c r="B1271" s="5" t="s">
        <v>500</v>
      </c>
      <c r="C1271" s="5" t="s">
        <v>950</v>
      </c>
      <c r="D1271" s="5" t="s">
        <v>460</v>
      </c>
      <c r="E1271" s="184">
        <f t="shared" ca="1" si="19"/>
        <v>28032</v>
      </c>
      <c r="F1271" s="5">
        <v>31</v>
      </c>
      <c r="G1271" s="50">
        <v>31772</v>
      </c>
      <c r="H1271" s="5">
        <v>563078</v>
      </c>
      <c r="I1271" s="50">
        <v>40631</v>
      </c>
      <c r="J1271" s="5" t="s">
        <v>858</v>
      </c>
      <c r="M1271" s="150"/>
    </row>
    <row r="1272" spans="1:13" x14ac:dyDescent="0.25">
      <c r="A1272" s="5" t="s">
        <v>454</v>
      </c>
      <c r="B1272" s="5" t="s">
        <v>185</v>
      </c>
      <c r="C1272" s="5" t="s">
        <v>1014</v>
      </c>
      <c r="D1272" s="5" t="s">
        <v>439</v>
      </c>
      <c r="E1272" s="184">
        <f t="shared" ca="1" si="19"/>
        <v>22320</v>
      </c>
      <c r="F1272" s="5">
        <v>32</v>
      </c>
      <c r="G1272" s="50">
        <v>31500</v>
      </c>
      <c r="H1272" s="5">
        <v>563084</v>
      </c>
      <c r="I1272" s="50">
        <v>40762</v>
      </c>
      <c r="J1272" s="5" t="s">
        <v>858</v>
      </c>
      <c r="M1272" s="150"/>
    </row>
    <row r="1273" spans="1:13" x14ac:dyDescent="0.25">
      <c r="A1273" s="5" t="s">
        <v>408</v>
      </c>
      <c r="B1273" s="5" t="s">
        <v>452</v>
      </c>
      <c r="C1273" s="5" t="s">
        <v>1059</v>
      </c>
      <c r="D1273" s="5" t="s">
        <v>439</v>
      </c>
      <c r="E1273" s="184">
        <f t="shared" ca="1" si="19"/>
        <v>19200</v>
      </c>
      <c r="F1273" s="5">
        <v>30</v>
      </c>
      <c r="G1273" s="50">
        <v>32280</v>
      </c>
      <c r="H1273" s="5">
        <v>563081</v>
      </c>
      <c r="I1273" s="50">
        <v>40798</v>
      </c>
      <c r="J1273" s="5" t="s">
        <v>858</v>
      </c>
      <c r="M1273" s="150"/>
    </row>
    <row r="1274" spans="1:13" x14ac:dyDescent="0.25">
      <c r="A1274" s="5" t="s">
        <v>408</v>
      </c>
      <c r="B1274" s="5" t="s">
        <v>476</v>
      </c>
      <c r="C1274" s="5" t="s">
        <v>822</v>
      </c>
      <c r="D1274" s="5" t="s">
        <v>439</v>
      </c>
      <c r="E1274" s="184">
        <f t="shared" ca="1" si="19"/>
        <v>30396</v>
      </c>
      <c r="F1274" s="5">
        <v>27</v>
      </c>
      <c r="G1274" s="50">
        <v>33217</v>
      </c>
      <c r="H1274" s="5">
        <v>353082</v>
      </c>
      <c r="I1274" s="50">
        <v>40727</v>
      </c>
      <c r="J1274" s="5" t="s">
        <v>858</v>
      </c>
      <c r="M1274" s="150"/>
    </row>
    <row r="1275" spans="1:13" x14ac:dyDescent="0.25">
      <c r="A1275" s="5" t="s">
        <v>408</v>
      </c>
      <c r="B1275" s="5" t="s">
        <v>645</v>
      </c>
      <c r="C1275" s="5" t="s">
        <v>527</v>
      </c>
      <c r="D1275" s="5" t="s">
        <v>433</v>
      </c>
      <c r="E1275" s="184">
        <f t="shared" ca="1" si="19"/>
        <v>25776</v>
      </c>
      <c r="F1275" s="5">
        <v>35</v>
      </c>
      <c r="G1275" s="50">
        <v>30578</v>
      </c>
      <c r="H1275" s="5">
        <v>563036</v>
      </c>
      <c r="I1275" s="50">
        <v>41354</v>
      </c>
      <c r="J1275" s="5" t="s">
        <v>858</v>
      </c>
      <c r="M1275" s="150"/>
    </row>
    <row r="1276" spans="1:13" x14ac:dyDescent="0.25">
      <c r="A1276" s="5" t="s">
        <v>454</v>
      </c>
      <c r="B1276" s="5" t="s">
        <v>471</v>
      </c>
      <c r="C1276" s="5" t="s">
        <v>922</v>
      </c>
      <c r="D1276" s="5" t="s">
        <v>460</v>
      </c>
      <c r="E1276" s="184">
        <f t="shared" ca="1" si="19"/>
        <v>23172</v>
      </c>
      <c r="F1276" s="5">
        <v>31</v>
      </c>
      <c r="G1276" s="50">
        <v>32030</v>
      </c>
      <c r="H1276" s="5">
        <v>563085</v>
      </c>
      <c r="I1276" s="50">
        <v>41569</v>
      </c>
      <c r="J1276" s="5" t="s">
        <v>858</v>
      </c>
      <c r="M1276" s="150"/>
    </row>
    <row r="1277" spans="1:13" x14ac:dyDescent="0.25">
      <c r="A1277" s="5" t="s">
        <v>454</v>
      </c>
      <c r="B1277" s="5" t="s">
        <v>784</v>
      </c>
      <c r="C1277" s="5" t="s">
        <v>1060</v>
      </c>
      <c r="D1277" s="5" t="s">
        <v>416</v>
      </c>
      <c r="E1277" s="184">
        <f t="shared" ca="1" si="19"/>
        <v>19440</v>
      </c>
      <c r="F1277" s="5">
        <v>30</v>
      </c>
      <c r="G1277" s="50">
        <v>32218</v>
      </c>
      <c r="H1277" s="5">
        <v>353087</v>
      </c>
      <c r="I1277" s="50">
        <v>41384</v>
      </c>
      <c r="J1277" s="5" t="s">
        <v>858</v>
      </c>
      <c r="M1277" s="150"/>
    </row>
    <row r="1278" spans="1:13" x14ac:dyDescent="0.25">
      <c r="A1278" s="5" t="s">
        <v>454</v>
      </c>
      <c r="B1278" s="5" t="s">
        <v>817</v>
      </c>
      <c r="C1278" s="5" t="s">
        <v>640</v>
      </c>
      <c r="D1278" s="5" t="s">
        <v>439</v>
      </c>
      <c r="E1278" s="184">
        <f t="shared" ca="1" si="19"/>
        <v>22740</v>
      </c>
      <c r="F1278" s="5">
        <v>33</v>
      </c>
      <c r="G1278" s="50">
        <v>31088</v>
      </c>
      <c r="H1278" s="5">
        <v>563091</v>
      </c>
      <c r="I1278" s="50">
        <v>41372</v>
      </c>
      <c r="J1278" s="5" t="s">
        <v>858</v>
      </c>
      <c r="M1278" s="150"/>
    </row>
    <row r="1279" spans="1:13" x14ac:dyDescent="0.25">
      <c r="A1279" s="5" t="s">
        <v>413</v>
      </c>
      <c r="B1279" s="5" t="s">
        <v>509</v>
      </c>
      <c r="C1279" s="5" t="s">
        <v>848</v>
      </c>
      <c r="D1279" s="5" t="s">
        <v>411</v>
      </c>
      <c r="E1279" s="184">
        <f t="shared" ca="1" si="19"/>
        <v>30540</v>
      </c>
      <c r="F1279" s="5">
        <v>34</v>
      </c>
      <c r="G1279" s="50">
        <v>30837</v>
      </c>
      <c r="H1279" s="5">
        <v>563096</v>
      </c>
      <c r="I1279" s="50">
        <v>41397</v>
      </c>
      <c r="J1279" s="5" t="s">
        <v>858</v>
      </c>
      <c r="M1279" s="150"/>
    </row>
    <row r="1280" spans="1:13" x14ac:dyDescent="0.25">
      <c r="A1280" s="5" t="s">
        <v>408</v>
      </c>
      <c r="B1280" s="5" t="s">
        <v>410</v>
      </c>
      <c r="C1280" s="5" t="s">
        <v>86</v>
      </c>
      <c r="D1280" s="5" t="s">
        <v>439</v>
      </c>
      <c r="E1280" s="184">
        <f t="shared" ca="1" si="19"/>
        <v>20856</v>
      </c>
      <c r="F1280" s="5">
        <v>31</v>
      </c>
      <c r="G1280" s="50">
        <v>31841</v>
      </c>
      <c r="H1280" s="5">
        <v>563095</v>
      </c>
      <c r="I1280" s="50">
        <v>41521</v>
      </c>
      <c r="J1280" s="5" t="s">
        <v>858</v>
      </c>
      <c r="M1280" s="150"/>
    </row>
    <row r="1281" spans="1:13" x14ac:dyDescent="0.25">
      <c r="A1281" s="5" t="s">
        <v>454</v>
      </c>
      <c r="B1281" s="5" t="s">
        <v>635</v>
      </c>
      <c r="C1281" s="5" t="s">
        <v>975</v>
      </c>
      <c r="D1281" s="5" t="s">
        <v>416</v>
      </c>
      <c r="E1281" s="184">
        <f t="shared" ca="1" si="19"/>
        <v>18204</v>
      </c>
      <c r="F1281" s="5">
        <v>30</v>
      </c>
      <c r="G1281" s="50">
        <v>32189</v>
      </c>
      <c r="H1281" s="5">
        <v>353098</v>
      </c>
      <c r="I1281" s="50">
        <v>41414</v>
      </c>
      <c r="J1281" s="5" t="s">
        <v>858</v>
      </c>
      <c r="M1281" s="150"/>
    </row>
    <row r="1282" spans="1:13" x14ac:dyDescent="0.25">
      <c r="A1282" s="5" t="s">
        <v>454</v>
      </c>
      <c r="B1282" s="5" t="s">
        <v>528</v>
      </c>
      <c r="C1282" s="5" t="s">
        <v>90</v>
      </c>
      <c r="D1282" s="5" t="s">
        <v>442</v>
      </c>
      <c r="E1282" s="184">
        <f t="shared" ca="1" si="19"/>
        <v>28380</v>
      </c>
      <c r="F1282" s="5">
        <v>27</v>
      </c>
      <c r="G1282" s="50">
        <v>33187</v>
      </c>
      <c r="H1282" s="5">
        <v>353100</v>
      </c>
      <c r="I1282" s="50">
        <v>41527</v>
      </c>
      <c r="J1282" s="5" t="s">
        <v>858</v>
      </c>
      <c r="M1282" s="150"/>
    </row>
    <row r="1283" spans="1:13" x14ac:dyDescent="0.25">
      <c r="A1283" s="5" t="s">
        <v>413</v>
      </c>
      <c r="B1283" s="5" t="s">
        <v>476</v>
      </c>
      <c r="C1283" s="5" t="s">
        <v>928</v>
      </c>
      <c r="D1283" s="5" t="s">
        <v>439</v>
      </c>
      <c r="E1283" s="184">
        <f t="shared" ca="1" si="19"/>
        <v>29712</v>
      </c>
      <c r="F1283" s="5">
        <v>36</v>
      </c>
      <c r="G1283" s="50">
        <v>30044</v>
      </c>
      <c r="H1283" s="5">
        <v>353089</v>
      </c>
      <c r="I1283" s="50">
        <v>41279</v>
      </c>
      <c r="J1283" s="5" t="s">
        <v>858</v>
      </c>
      <c r="M1283" s="150"/>
    </row>
    <row r="1284" spans="1:13" x14ac:dyDescent="0.25">
      <c r="A1284" s="5" t="s">
        <v>408</v>
      </c>
      <c r="B1284" s="5" t="s">
        <v>748</v>
      </c>
      <c r="C1284" s="5" t="s">
        <v>552</v>
      </c>
      <c r="D1284" s="5" t="s">
        <v>439</v>
      </c>
      <c r="E1284" s="184">
        <f t="shared" ca="1" si="19"/>
        <v>19116</v>
      </c>
      <c r="F1284" s="5">
        <v>29</v>
      </c>
      <c r="G1284" s="50">
        <v>32650</v>
      </c>
      <c r="H1284" s="5">
        <v>563093</v>
      </c>
      <c r="I1284" s="50">
        <v>41406</v>
      </c>
      <c r="J1284" s="5" t="s">
        <v>858</v>
      </c>
      <c r="M1284" s="150"/>
    </row>
    <row r="1285" spans="1:13" x14ac:dyDescent="0.25">
      <c r="A1285" s="5" t="s">
        <v>408</v>
      </c>
      <c r="B1285" s="5" t="s">
        <v>639</v>
      </c>
      <c r="C1285" s="5" t="s">
        <v>1061</v>
      </c>
      <c r="D1285" s="5" t="s">
        <v>1062</v>
      </c>
      <c r="E1285" s="184">
        <f t="shared" ca="1" si="19"/>
        <v>30876</v>
      </c>
      <c r="F1285" s="5">
        <v>36</v>
      </c>
      <c r="G1285" s="50">
        <v>30198</v>
      </c>
      <c r="H1285" s="5">
        <v>563077</v>
      </c>
      <c r="I1285" s="50">
        <v>41336</v>
      </c>
      <c r="J1285" s="5" t="s">
        <v>858</v>
      </c>
      <c r="M1285" s="150"/>
    </row>
    <row r="1286" spans="1:13" x14ac:dyDescent="0.25">
      <c r="A1286" s="5" t="s">
        <v>408</v>
      </c>
      <c r="B1286" s="5" t="s">
        <v>626</v>
      </c>
      <c r="C1286" s="5" t="s">
        <v>828</v>
      </c>
      <c r="D1286" s="5" t="s">
        <v>460</v>
      </c>
      <c r="E1286" s="184">
        <f t="shared" ca="1" si="19"/>
        <v>25200</v>
      </c>
      <c r="F1286" s="5">
        <v>30</v>
      </c>
      <c r="G1286" s="50">
        <v>32336</v>
      </c>
      <c r="H1286" s="5">
        <v>353099</v>
      </c>
      <c r="I1286" s="50">
        <v>41969</v>
      </c>
      <c r="J1286" s="5" t="s">
        <v>858</v>
      </c>
      <c r="M1286" s="150"/>
    </row>
    <row r="1287" spans="1:13" x14ac:dyDescent="0.25">
      <c r="A1287" s="5" t="s">
        <v>413</v>
      </c>
      <c r="B1287" s="5" t="s">
        <v>667</v>
      </c>
      <c r="C1287" s="5" t="s">
        <v>984</v>
      </c>
      <c r="D1287" s="5" t="s">
        <v>439</v>
      </c>
      <c r="E1287" s="184">
        <f t="shared" ca="1" si="19"/>
        <v>22668</v>
      </c>
      <c r="F1287" s="5">
        <v>29</v>
      </c>
      <c r="G1287" s="50">
        <v>32692</v>
      </c>
      <c r="H1287" s="5">
        <v>563088</v>
      </c>
      <c r="I1287" s="50">
        <v>41983</v>
      </c>
      <c r="J1287" s="5" t="s">
        <v>858</v>
      </c>
      <c r="M1287" s="150"/>
    </row>
    <row r="1288" spans="1:13" x14ac:dyDescent="0.25">
      <c r="A1288" s="5" t="s">
        <v>454</v>
      </c>
      <c r="B1288" s="5" t="s">
        <v>704</v>
      </c>
      <c r="C1288" s="5" t="s">
        <v>1063</v>
      </c>
      <c r="D1288" s="5" t="s">
        <v>439</v>
      </c>
      <c r="E1288" s="184">
        <f t="shared" ca="1" si="19"/>
        <v>27600</v>
      </c>
      <c r="F1288" s="5">
        <v>30</v>
      </c>
      <c r="G1288" s="50">
        <v>32249</v>
      </c>
      <c r="H1288" s="5">
        <v>563105</v>
      </c>
      <c r="I1288" s="50">
        <v>41927</v>
      </c>
      <c r="J1288" s="5" t="s">
        <v>858</v>
      </c>
      <c r="M1288" s="150"/>
    </row>
    <row r="1289" spans="1:13" x14ac:dyDescent="0.25">
      <c r="A1289" s="5" t="s">
        <v>454</v>
      </c>
      <c r="B1289" s="5" t="s">
        <v>671</v>
      </c>
      <c r="C1289" s="5" t="s">
        <v>1058</v>
      </c>
      <c r="D1289" s="5" t="s">
        <v>416</v>
      </c>
      <c r="E1289" s="184">
        <f t="shared" ca="1" si="19"/>
        <v>29328</v>
      </c>
      <c r="F1289" s="5">
        <v>30</v>
      </c>
      <c r="G1289" s="50">
        <v>32297</v>
      </c>
      <c r="H1289" s="5">
        <v>353094</v>
      </c>
      <c r="I1289" s="50">
        <v>41664</v>
      </c>
      <c r="J1289" s="5" t="s">
        <v>858</v>
      </c>
      <c r="M1289" s="150"/>
    </row>
    <row r="1290" spans="1:13" x14ac:dyDescent="0.25">
      <c r="A1290" s="5" t="s">
        <v>454</v>
      </c>
      <c r="B1290" s="5" t="s">
        <v>635</v>
      </c>
      <c r="C1290" s="5" t="s">
        <v>995</v>
      </c>
      <c r="D1290" s="5" t="s">
        <v>442</v>
      </c>
      <c r="E1290" s="184">
        <f t="shared" ca="1" si="19"/>
        <v>26976</v>
      </c>
      <c r="F1290" s="5">
        <v>29</v>
      </c>
      <c r="G1290" s="50">
        <v>32565</v>
      </c>
      <c r="H1290" s="5">
        <v>563106</v>
      </c>
      <c r="I1290" s="50">
        <v>41779</v>
      </c>
      <c r="J1290" s="5" t="s">
        <v>858</v>
      </c>
      <c r="M1290" s="150"/>
    </row>
    <row r="1291" spans="1:13" x14ac:dyDescent="0.25">
      <c r="A1291" s="5" t="s">
        <v>454</v>
      </c>
      <c r="B1291" s="5" t="s">
        <v>495</v>
      </c>
      <c r="C1291" s="5" t="s">
        <v>922</v>
      </c>
      <c r="D1291" s="5" t="s">
        <v>439</v>
      </c>
      <c r="E1291" s="184">
        <f t="shared" ca="1" si="19"/>
        <v>27348</v>
      </c>
      <c r="F1291" s="5">
        <v>27</v>
      </c>
      <c r="G1291" s="50">
        <v>33401</v>
      </c>
      <c r="H1291" s="5">
        <v>353108</v>
      </c>
      <c r="I1291" s="50">
        <v>41894</v>
      </c>
      <c r="J1291" s="5" t="s">
        <v>858</v>
      </c>
      <c r="M1291" s="150"/>
    </row>
    <row r="1292" spans="1:13" x14ac:dyDescent="0.25">
      <c r="A1292" s="5" t="s">
        <v>454</v>
      </c>
      <c r="B1292" s="5" t="s">
        <v>660</v>
      </c>
      <c r="C1292" s="5" t="s">
        <v>1064</v>
      </c>
      <c r="D1292" s="5" t="s">
        <v>439</v>
      </c>
      <c r="E1292" s="184">
        <f t="shared" ca="1" si="19"/>
        <v>21576</v>
      </c>
      <c r="F1292" s="5">
        <v>27</v>
      </c>
      <c r="G1292" s="50">
        <v>33156</v>
      </c>
      <c r="H1292" s="5">
        <v>563107</v>
      </c>
      <c r="I1292" s="50">
        <v>41732</v>
      </c>
      <c r="J1292" s="5" t="s">
        <v>858</v>
      </c>
      <c r="M1292" s="150"/>
    </row>
    <row r="1293" spans="1:13" x14ac:dyDescent="0.25">
      <c r="A1293" s="5" t="s">
        <v>454</v>
      </c>
      <c r="B1293" s="5" t="s">
        <v>509</v>
      </c>
      <c r="C1293" s="5" t="s">
        <v>975</v>
      </c>
      <c r="D1293" s="5" t="s">
        <v>442</v>
      </c>
      <c r="E1293" s="184">
        <f t="shared" ca="1" si="19"/>
        <v>24048</v>
      </c>
      <c r="F1293" s="5">
        <v>30</v>
      </c>
      <c r="G1293" s="50">
        <v>32062</v>
      </c>
      <c r="H1293" s="5">
        <v>563113</v>
      </c>
      <c r="I1293" s="50">
        <v>41686</v>
      </c>
      <c r="J1293" s="5" t="s">
        <v>858</v>
      </c>
      <c r="M1293" s="150"/>
    </row>
    <row r="1294" spans="1:13" x14ac:dyDescent="0.25">
      <c r="A1294" s="5" t="s">
        <v>454</v>
      </c>
      <c r="B1294" s="5" t="s">
        <v>694</v>
      </c>
      <c r="C1294" s="5" t="s">
        <v>840</v>
      </c>
      <c r="D1294" s="5" t="s">
        <v>460</v>
      </c>
      <c r="E1294" s="184">
        <f t="shared" ca="1" si="19"/>
        <v>19524</v>
      </c>
      <c r="F1294" s="5">
        <v>36</v>
      </c>
      <c r="G1294" s="50">
        <v>29998</v>
      </c>
      <c r="H1294" s="5">
        <v>563110</v>
      </c>
      <c r="I1294" s="50">
        <v>41727</v>
      </c>
      <c r="J1294" s="5" t="s">
        <v>858</v>
      </c>
      <c r="M1294" s="150"/>
    </row>
    <row r="1295" spans="1:13" x14ac:dyDescent="0.25">
      <c r="A1295" s="5" t="s">
        <v>454</v>
      </c>
      <c r="B1295" s="5" t="s">
        <v>437</v>
      </c>
      <c r="C1295" s="5" t="s">
        <v>1065</v>
      </c>
      <c r="D1295" s="5" t="s">
        <v>439</v>
      </c>
      <c r="E1295" s="184">
        <f t="shared" ca="1" si="19"/>
        <v>29508</v>
      </c>
      <c r="F1295" s="5">
        <v>33</v>
      </c>
      <c r="G1295" s="50">
        <v>31232</v>
      </c>
      <c r="H1295" s="5">
        <v>563124</v>
      </c>
      <c r="I1295" s="50">
        <v>41734</v>
      </c>
      <c r="J1295" s="5" t="s">
        <v>858</v>
      </c>
      <c r="M1295" s="150"/>
    </row>
    <row r="1296" spans="1:13" x14ac:dyDescent="0.25">
      <c r="A1296" s="5" t="s">
        <v>413</v>
      </c>
      <c r="B1296" s="5" t="s">
        <v>646</v>
      </c>
      <c r="C1296" s="5" t="s">
        <v>896</v>
      </c>
      <c r="D1296" s="5" t="s">
        <v>442</v>
      </c>
      <c r="E1296" s="184">
        <f t="shared" ca="1" si="19"/>
        <v>20952</v>
      </c>
      <c r="F1296" s="5">
        <v>38</v>
      </c>
      <c r="G1296" s="50">
        <v>29332</v>
      </c>
      <c r="H1296" s="5">
        <v>563112</v>
      </c>
      <c r="I1296" s="50">
        <v>41793</v>
      </c>
      <c r="J1296" s="5" t="s">
        <v>858</v>
      </c>
      <c r="M1296" s="150"/>
    </row>
    <row r="1297" spans="1:13" x14ac:dyDescent="0.25">
      <c r="A1297" s="5" t="s">
        <v>454</v>
      </c>
      <c r="B1297" s="5" t="s">
        <v>448</v>
      </c>
      <c r="C1297" s="5" t="s">
        <v>1066</v>
      </c>
      <c r="D1297" s="5" t="s">
        <v>439</v>
      </c>
      <c r="E1297" s="184">
        <f t="shared" ca="1" si="19"/>
        <v>19236</v>
      </c>
      <c r="F1297" s="5">
        <v>30</v>
      </c>
      <c r="G1297" s="50">
        <v>32390</v>
      </c>
      <c r="H1297" s="5">
        <v>563121</v>
      </c>
      <c r="I1297" s="50">
        <v>42089</v>
      </c>
      <c r="J1297" s="5" t="s">
        <v>858</v>
      </c>
      <c r="M1297" s="150"/>
    </row>
    <row r="1298" spans="1:13" x14ac:dyDescent="0.25">
      <c r="A1298" s="5" t="s">
        <v>454</v>
      </c>
      <c r="B1298" s="5" t="s">
        <v>569</v>
      </c>
      <c r="C1298" s="5" t="s">
        <v>90</v>
      </c>
      <c r="D1298" s="5" t="s">
        <v>439</v>
      </c>
      <c r="E1298" s="184">
        <f t="shared" ref="E1298:E1300" ca="1" si="20">RANDBETWEEN(1500,2600)*12</f>
        <v>28308</v>
      </c>
      <c r="F1298" s="5">
        <v>31</v>
      </c>
      <c r="G1298" s="50">
        <v>31692</v>
      </c>
      <c r="H1298" s="5">
        <v>563130</v>
      </c>
      <c r="I1298" s="50">
        <v>42030</v>
      </c>
      <c r="J1298" s="5" t="s">
        <v>858</v>
      </c>
      <c r="M1298" s="150"/>
    </row>
    <row r="1299" spans="1:13" x14ac:dyDescent="0.25">
      <c r="A1299" s="5" t="s">
        <v>408</v>
      </c>
      <c r="B1299" s="5" t="s">
        <v>748</v>
      </c>
      <c r="C1299" s="5" t="s">
        <v>1067</v>
      </c>
      <c r="D1299" s="5" t="s">
        <v>439</v>
      </c>
      <c r="E1299" s="184">
        <f t="shared" ca="1" si="20"/>
        <v>24588</v>
      </c>
      <c r="F1299" s="5">
        <v>29</v>
      </c>
      <c r="G1299" s="50">
        <v>32758</v>
      </c>
      <c r="H1299" s="5">
        <v>353109</v>
      </c>
      <c r="I1299" s="50">
        <v>42284</v>
      </c>
      <c r="J1299" s="5" t="s">
        <v>858</v>
      </c>
      <c r="M1299" s="150"/>
    </row>
    <row r="1300" spans="1:13" x14ac:dyDescent="0.25">
      <c r="A1300" s="5" t="s">
        <v>454</v>
      </c>
      <c r="B1300" s="5" t="s">
        <v>730</v>
      </c>
      <c r="C1300" s="5" t="s">
        <v>942</v>
      </c>
      <c r="D1300" s="5" t="s">
        <v>442</v>
      </c>
      <c r="E1300" s="184">
        <f t="shared" ca="1" si="20"/>
        <v>18684</v>
      </c>
      <c r="F1300" s="5">
        <v>29</v>
      </c>
      <c r="G1300" s="50">
        <v>32438</v>
      </c>
      <c r="H1300" s="5">
        <v>563134</v>
      </c>
      <c r="I1300" s="50">
        <v>42346</v>
      </c>
      <c r="J1300" s="5" t="s">
        <v>858</v>
      </c>
      <c r="M1300" s="150"/>
    </row>
  </sheetData>
  <mergeCells count="22">
    <mergeCell ref="AC142:AJ143"/>
    <mergeCell ref="AC160:AE178"/>
    <mergeCell ref="AC181:AE196"/>
    <mergeCell ref="AC199:AK200"/>
    <mergeCell ref="AC18:AI20"/>
    <mergeCell ref="AH42:AJ46"/>
    <mergeCell ref="AH47:AJ52"/>
    <mergeCell ref="AH54:AJ58"/>
    <mergeCell ref="AH59:AJ83"/>
    <mergeCell ref="AC1:AI1"/>
    <mergeCell ref="AC5:AI5"/>
    <mergeCell ref="AC7:AH8"/>
    <mergeCell ref="AC10:AG10"/>
    <mergeCell ref="AC12:AD12"/>
    <mergeCell ref="B10:D10"/>
    <mergeCell ref="B11:D11"/>
    <mergeCell ref="B2:F3"/>
    <mergeCell ref="B5:D5"/>
    <mergeCell ref="B6:D6"/>
    <mergeCell ref="B7:D7"/>
    <mergeCell ref="B8:D8"/>
    <mergeCell ref="B9:D9"/>
  </mergeCells>
  <conditionalFormatting sqref="A1:G1 A12:J15 E4:J10 A4:B5 A3 A2:B2 A6:A11 F11:J11 J1301:L1048576 K21:L1300 G2:I2 L1 G3:L3 K4:L15 N69:AA1048576 K2:L2 N1:AA3 P4:AA13 ACT14:XFD15 P18:AA38 O39:AA68 AM1:XFD13 AM18:AN1048576">
    <cfRule type="expression" dxfId="563" priority="21">
      <formula>A1&lt;&gt;""</formula>
    </cfRule>
  </conditionalFormatting>
  <conditionalFormatting sqref="B11 E11">
    <cfRule type="expression" dxfId="562" priority="15">
      <formula>B11&lt;&gt;""</formula>
    </cfRule>
  </conditionalFormatting>
  <conditionalFormatting sqref="A16:D1300 F17 F18:J1300 F16:J16">
    <cfRule type="expression" dxfId="561" priority="14">
      <formula>A16&lt;&gt;""</formula>
    </cfRule>
  </conditionalFormatting>
  <conditionalFormatting sqref="K16:L20">
    <cfRule type="expression" dxfId="560" priority="18">
      <formula>K16&lt;&gt;""</formula>
    </cfRule>
  </conditionalFormatting>
  <conditionalFormatting sqref="B6:B10">
    <cfRule type="expression" dxfId="559" priority="16">
      <formula>B6&lt;&gt;""</formula>
    </cfRule>
  </conditionalFormatting>
  <conditionalFormatting sqref="H17:J17">
    <cfRule type="expression" dxfId="558" priority="13">
      <formula>H17&lt;&gt;""</formula>
    </cfRule>
  </conditionalFormatting>
  <conditionalFormatting sqref="G17">
    <cfRule type="expression" dxfId="557" priority="12">
      <formula>G17&lt;&gt;""</formula>
    </cfRule>
  </conditionalFormatting>
  <conditionalFormatting sqref="H1">
    <cfRule type="expression" dxfId="556" priority="8">
      <formula>H1&lt;&gt;""</formula>
    </cfRule>
  </conditionalFormatting>
  <conditionalFormatting sqref="H1">
    <cfRule type="expression" dxfId="555" priority="9">
      <formula>H1&lt;&gt;""</formula>
    </cfRule>
  </conditionalFormatting>
  <conditionalFormatting sqref="J2">
    <cfRule type="expression" dxfId="554" priority="6">
      <formula>J2&lt;&gt;""</formula>
    </cfRule>
  </conditionalFormatting>
  <conditionalFormatting sqref="K1">
    <cfRule type="expression" dxfId="553" priority="5">
      <formula>K1&lt;&gt;""</formula>
    </cfRule>
  </conditionalFormatting>
  <conditionalFormatting sqref="M39:M1048576 M2:M3">
    <cfRule type="expression" dxfId="552" priority="4">
      <formula>M2&lt;&gt;""</formula>
    </cfRule>
  </conditionalFormatting>
  <conditionalFormatting sqref="M1">
    <cfRule type="expression" dxfId="551" priority="3">
      <formula>M1&lt;&gt;""</formula>
    </cfRule>
  </conditionalFormatting>
  <conditionalFormatting sqref="AI7:AL8 AB1:AC1 AB12:AC12 AE12:AL12 AB13:AL16 AB21:AL41 AD17:AL17 AC18 AB17:AB20 AJ18:AL20 AJ1:AL1 AJ5:AL5 AH47 AB59:AH59 AC54:AG54 AB53:AH53 AB60:AG83 AK42:AL83 AB55:AG58 AB84:AL141 AB42:AG52 AB144:AL159 AB142:AC142 AB143 AK142:AL143 AB179:AL180 AB160:AC160 AB161:AB178 AF160:AL178 AB197:AL198 AB181:AC181 AB182:AB196 AF181:AL196 AB201:AL1048576 AB199:AC199 AB200 AL199:AL200 AB5:AC5 AB6:AL6 AB7:AC7 AB8 AB11:AL11 AB9:AL9 AB2:AL4 AB10:AC10 AH10:AL10">
    <cfRule type="expression" dxfId="550" priority="2">
      <formula>AB1&lt;&gt;""</formula>
    </cfRule>
  </conditionalFormatting>
  <conditionalFormatting sqref="AI53:AJ53">
    <cfRule type="expression" dxfId="549" priority="1">
      <formula>AI53&lt;&gt;""</formula>
    </cfRule>
  </conditionalFormatting>
  <conditionalFormatting sqref="E16:E1300">
    <cfRule type="expression" dxfId="548" priority="11">
      <formula>#REF!&lt;&gt;""</formula>
    </cfRule>
  </conditionalFormatting>
  <hyperlinks>
    <hyperlink ref="H1" location="ACCUEIL!A1" display="ACCUEIL" xr:uid="{FE3D2E6B-08AD-4C04-9F1F-9913EDCBD4D8}"/>
    <hyperlink ref="I1" location="TCD!A1" display="SUJET" xr:uid="{9BD3A42A-2933-4F3B-9DB9-78F22025E187}"/>
    <hyperlink ref="J2" r:id="rId4" xr:uid="{443F5105-8E45-4A85-99BE-41BC7D6843C3}"/>
    <hyperlink ref="K1" r:id="rId5" xr:uid="{F75AEE0C-3A7C-4D76-8A47-372F3E01F36B}"/>
    <hyperlink ref="J1" location="'TCD Corr'!AC1" display="Aide" xr:uid="{4E1835D8-4BA0-4335-881E-92B00C730258}"/>
    <hyperlink ref="AB1" location="'TCD Corr'!A1" display="RETOUR SUJET" xr:uid="{152B86AA-7693-4C3F-8D45-2FF4CC00ADD8}"/>
  </hyperlinks>
  <pageMargins left="0.7" right="0.7" top="0.75" bottom="0.75" header="0.3" footer="0.3"/>
  <pageSetup paperSize="9" orientation="portrait" verticalDpi="0" r:id="rId6"/>
  <drawing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A1:BO1287"/>
  <sheetViews>
    <sheetView showGridLines="0" workbookViewId="0">
      <selection activeCell="K1" sqref="K1:K2"/>
    </sheetView>
  </sheetViews>
  <sheetFormatPr baseColWidth="10" defaultColWidth="11.42578125" defaultRowHeight="15" x14ac:dyDescent="0.25"/>
  <cols>
    <col min="1" max="1" width="33.42578125" bestFit="1" customWidth="1"/>
    <col min="2" max="2" width="10.42578125" bestFit="1" customWidth="1"/>
    <col min="3" max="3" width="16.42578125" style="1" bestFit="1" customWidth="1"/>
    <col min="4" max="4" width="1.42578125" style="1" customWidth="1"/>
    <col min="5" max="5" width="15.28515625" customWidth="1"/>
    <col min="6" max="6" width="19.42578125" bestFit="1" customWidth="1"/>
    <col min="7" max="7" width="16.140625" bestFit="1" customWidth="1"/>
    <col min="8" max="8" width="1.28515625" customWidth="1"/>
    <col min="9" max="9" width="19.42578125" bestFit="1" customWidth="1"/>
    <col min="10" max="10" width="17.42578125" style="1" bestFit="1" customWidth="1"/>
    <col min="11" max="11" width="19.42578125" bestFit="1" customWidth="1"/>
    <col min="12" max="12" width="14.42578125" customWidth="1"/>
    <col min="13" max="13" width="20.28515625" customWidth="1"/>
    <col min="14" max="24" width="11.42578125" style="1"/>
  </cols>
  <sheetData>
    <row r="1" spans="1:15" ht="35.25" customHeight="1" x14ac:dyDescent="0.25">
      <c r="A1" s="428" t="s">
        <v>1129</v>
      </c>
      <c r="B1" s="428"/>
      <c r="C1" s="428"/>
      <c r="D1" s="428"/>
      <c r="E1" s="428"/>
      <c r="F1" s="428"/>
      <c r="G1" s="428"/>
      <c r="H1" s="428"/>
      <c r="I1" s="428"/>
      <c r="K1" s="429" t="s">
        <v>16</v>
      </c>
      <c r="L1" s="437" t="s">
        <v>2</v>
      </c>
      <c r="M1" s="435" t="s">
        <v>1726</v>
      </c>
      <c r="N1" s="438" t="s">
        <v>1587</v>
      </c>
      <c r="O1" s="440" t="s">
        <v>1589</v>
      </c>
    </row>
    <row r="2" spans="1:15" ht="18.75" x14ac:dyDescent="0.25">
      <c r="A2" s="399" t="s">
        <v>1130</v>
      </c>
      <c r="B2" s="399"/>
      <c r="C2" s="399"/>
      <c r="D2" s="399"/>
      <c r="E2" s="399"/>
      <c r="F2" s="399"/>
      <c r="G2" s="399"/>
      <c r="H2" s="399"/>
      <c r="I2" s="399"/>
      <c r="K2" s="429"/>
      <c r="L2" s="437"/>
      <c r="M2" s="435"/>
      <c r="N2" s="439"/>
      <c r="O2" s="441"/>
    </row>
    <row r="3" spans="1:15" ht="15" customHeight="1" x14ac:dyDescent="0.25">
      <c r="M3" s="435" t="s">
        <v>1727</v>
      </c>
      <c r="N3" s="431"/>
      <c r="O3" s="433"/>
    </row>
    <row r="4" spans="1:15" s="5" customFormat="1" ht="15.75" thickBot="1" x14ac:dyDescent="0.3">
      <c r="A4" s="5" t="s">
        <v>1131</v>
      </c>
      <c r="M4" s="435"/>
      <c r="N4" s="432"/>
      <c r="O4" s="434"/>
    </row>
    <row r="5" spans="1:15" s="1" customFormat="1" x14ac:dyDescent="0.25">
      <c r="A5" s="25" t="s">
        <v>402</v>
      </c>
      <c r="B5" s="25" t="s">
        <v>1070</v>
      </c>
      <c r="C5" s="25" t="s">
        <v>1072</v>
      </c>
      <c r="M5" s="435"/>
      <c r="N5" s="432"/>
      <c r="O5" s="434"/>
    </row>
    <row r="6" spans="1:15" s="1" customFormat="1" x14ac:dyDescent="0.25">
      <c r="A6" s="5" t="s">
        <v>449</v>
      </c>
      <c r="B6" s="5">
        <v>4</v>
      </c>
      <c r="C6" s="62">
        <v>55.25</v>
      </c>
      <c r="D6" s="62"/>
      <c r="E6" s="427" t="s">
        <v>1132</v>
      </c>
      <c r="F6" s="427"/>
      <c r="G6" s="427"/>
      <c r="M6" s="436" t="s">
        <v>1728</v>
      </c>
    </row>
    <row r="7" spans="1:15" s="1" customFormat="1" x14ac:dyDescent="0.25">
      <c r="A7" s="5" t="s">
        <v>433</v>
      </c>
      <c r="B7" s="5">
        <v>8</v>
      </c>
      <c r="C7" s="62">
        <v>47</v>
      </c>
      <c r="D7" s="62"/>
      <c r="E7" s="427"/>
      <c r="F7" s="427"/>
      <c r="G7" s="427"/>
      <c r="M7" s="436"/>
    </row>
    <row r="8" spans="1:15" s="1" customFormat="1" ht="14.45" customHeight="1" x14ac:dyDescent="0.25">
      <c r="A8" s="5" t="s">
        <v>420</v>
      </c>
      <c r="B8" s="5">
        <v>1</v>
      </c>
      <c r="C8" s="62">
        <v>63</v>
      </c>
      <c r="D8" s="62"/>
      <c r="M8" s="436"/>
    </row>
    <row r="9" spans="1:15" s="1" customFormat="1" x14ac:dyDescent="0.25">
      <c r="A9" s="5" t="s">
        <v>470</v>
      </c>
      <c r="B9" s="5">
        <v>15</v>
      </c>
      <c r="C9" s="62">
        <v>53.733333333333334</v>
      </c>
      <c r="D9" s="62"/>
    </row>
    <row r="10" spans="1:15" s="1" customFormat="1" ht="14.45" customHeight="1" x14ac:dyDescent="0.25">
      <c r="A10" s="5" t="s">
        <v>460</v>
      </c>
      <c r="B10" s="5">
        <v>157</v>
      </c>
      <c r="C10" s="62">
        <v>46.401273885350321</v>
      </c>
      <c r="D10" s="62"/>
      <c r="E10" s="427" t="s">
        <v>1133</v>
      </c>
      <c r="F10" s="427"/>
      <c r="G10" s="427"/>
    </row>
    <row r="11" spans="1:15" s="1" customFormat="1" x14ac:dyDescent="0.25">
      <c r="A11" s="5" t="s">
        <v>445</v>
      </c>
      <c r="B11" s="5">
        <v>29</v>
      </c>
      <c r="C11" s="62">
        <v>52.517241379310342</v>
      </c>
      <c r="D11" s="62"/>
      <c r="E11" s="427"/>
      <c r="F11" s="427"/>
      <c r="G11" s="427"/>
    </row>
    <row r="12" spans="1:15" s="1" customFormat="1" x14ac:dyDescent="0.25">
      <c r="A12" s="5" t="s">
        <v>428</v>
      </c>
      <c r="B12" s="5">
        <v>8</v>
      </c>
      <c r="C12" s="62">
        <v>51.375</v>
      </c>
      <c r="D12" s="62"/>
      <c r="E12" s="430"/>
      <c r="F12" s="430"/>
      <c r="G12" s="5"/>
    </row>
    <row r="13" spans="1:15" s="1" customFormat="1" x14ac:dyDescent="0.25">
      <c r="A13" s="5" t="s">
        <v>425</v>
      </c>
      <c r="B13" s="5">
        <v>28</v>
      </c>
      <c r="C13" s="62">
        <v>54.5</v>
      </c>
      <c r="D13" s="62"/>
      <c r="G13" s="5"/>
    </row>
    <row r="14" spans="1:15" s="1" customFormat="1" x14ac:dyDescent="0.25">
      <c r="A14" s="5" t="s">
        <v>473</v>
      </c>
      <c r="B14" s="5">
        <v>93</v>
      </c>
      <c r="C14" s="62">
        <v>48.602150537634408</v>
      </c>
      <c r="D14" s="62"/>
      <c r="E14" s="427" t="s">
        <v>1134</v>
      </c>
      <c r="F14" s="427"/>
      <c r="G14" s="427"/>
    </row>
    <row r="15" spans="1:15" s="1" customFormat="1" x14ac:dyDescent="0.25">
      <c r="A15" s="5" t="s">
        <v>422</v>
      </c>
      <c r="B15" s="5">
        <v>21</v>
      </c>
      <c r="C15" s="62">
        <v>55.38095238095238</v>
      </c>
      <c r="D15" s="62"/>
      <c r="E15" s="427"/>
      <c r="F15" s="427"/>
      <c r="G15" s="427"/>
    </row>
    <row r="16" spans="1:15" s="1" customFormat="1" x14ac:dyDescent="0.25">
      <c r="A16" s="5" t="s">
        <v>447</v>
      </c>
      <c r="B16" s="5">
        <v>3</v>
      </c>
      <c r="C16" s="62">
        <v>57</v>
      </c>
      <c r="D16" s="62"/>
      <c r="G16" s="5"/>
    </row>
    <row r="17" spans="1:9" s="1" customFormat="1" x14ac:dyDescent="0.25">
      <c r="A17" s="5" t="s">
        <v>478</v>
      </c>
      <c r="B17" s="5">
        <v>3</v>
      </c>
      <c r="C17" s="62">
        <v>52</v>
      </c>
      <c r="D17" s="62"/>
      <c r="G17" s="5"/>
    </row>
    <row r="18" spans="1:9" s="1" customFormat="1" x14ac:dyDescent="0.25">
      <c r="A18" s="5" t="s">
        <v>411</v>
      </c>
      <c r="B18" s="5">
        <v>13</v>
      </c>
      <c r="C18" s="62">
        <v>46.53846153846154</v>
      </c>
      <c r="D18" s="62"/>
      <c r="G18" s="5"/>
    </row>
    <row r="19" spans="1:9" s="1" customFormat="1" x14ac:dyDescent="0.25">
      <c r="A19" s="5" t="s">
        <v>436</v>
      </c>
      <c r="B19" s="5">
        <v>4</v>
      </c>
      <c r="C19" s="62">
        <v>54.5</v>
      </c>
      <c r="D19" s="62"/>
      <c r="G19" s="5"/>
      <c r="H19" s="50"/>
      <c r="I19" s="5"/>
    </row>
    <row r="20" spans="1:9" s="1" customFormat="1" x14ac:dyDescent="0.25">
      <c r="A20" s="5" t="s">
        <v>439</v>
      </c>
      <c r="B20" s="5">
        <v>161</v>
      </c>
      <c r="C20" s="62">
        <v>35.29192546583851</v>
      </c>
      <c r="D20" s="62"/>
      <c r="G20" s="5"/>
    </row>
    <row r="21" spans="1:9" s="1" customFormat="1" x14ac:dyDescent="0.25">
      <c r="A21" s="5" t="s">
        <v>463</v>
      </c>
      <c r="B21" s="5">
        <v>3</v>
      </c>
      <c r="C21" s="62">
        <v>56.333333333333336</v>
      </c>
      <c r="D21" s="62"/>
      <c r="G21" s="5"/>
    </row>
    <row r="22" spans="1:9" s="1" customFormat="1" x14ac:dyDescent="0.25">
      <c r="A22" s="5" t="s">
        <v>416</v>
      </c>
      <c r="B22" s="5">
        <v>189</v>
      </c>
      <c r="C22" s="62">
        <v>49.735449735449734</v>
      </c>
      <c r="D22" s="62"/>
      <c r="G22" s="5"/>
    </row>
    <row r="23" spans="1:9" s="1" customFormat="1" x14ac:dyDescent="0.25">
      <c r="A23" s="5" t="s">
        <v>442</v>
      </c>
      <c r="B23" s="5">
        <v>31</v>
      </c>
      <c r="C23" s="62">
        <v>50.41935483870968</v>
      </c>
      <c r="D23" s="62"/>
      <c r="G23" s="5"/>
    </row>
    <row r="24" spans="1:9" s="1" customFormat="1" x14ac:dyDescent="0.25">
      <c r="A24" s="5" t="s">
        <v>457</v>
      </c>
      <c r="B24" s="5">
        <v>80</v>
      </c>
      <c r="C24" s="62">
        <v>54.387500000000003</v>
      </c>
      <c r="D24" s="62"/>
      <c r="G24" s="5"/>
    </row>
    <row r="25" spans="1:9" s="1" customFormat="1" x14ac:dyDescent="0.25">
      <c r="A25" s="5" t="s">
        <v>482</v>
      </c>
      <c r="B25" s="5">
        <v>22</v>
      </c>
      <c r="C25" s="62">
        <v>47.454545454545453</v>
      </c>
      <c r="D25" s="62"/>
      <c r="G25" s="5"/>
    </row>
    <row r="26" spans="1:9" s="1" customFormat="1" x14ac:dyDescent="0.25">
      <c r="A26" s="5"/>
      <c r="B26" s="5"/>
      <c r="C26" s="62"/>
      <c r="D26" s="62"/>
      <c r="G26" s="5"/>
    </row>
    <row r="27" spans="1:9" s="1" customFormat="1" x14ac:dyDescent="0.25">
      <c r="A27" s="5"/>
      <c r="B27" s="5"/>
      <c r="C27" s="62"/>
      <c r="D27" s="62"/>
      <c r="G27" s="5"/>
    </row>
    <row r="28" spans="1:9" s="1" customFormat="1" ht="15.75" thickBot="1" x14ac:dyDescent="0.3">
      <c r="A28" s="5" t="s">
        <v>1135</v>
      </c>
      <c r="B28" s="5"/>
      <c r="C28" s="62"/>
      <c r="D28" s="62"/>
      <c r="G28" s="5"/>
    </row>
    <row r="29" spans="1:9" s="1" customFormat="1" ht="14.45" customHeight="1" x14ac:dyDescent="0.25">
      <c r="A29" s="25" t="s">
        <v>1071</v>
      </c>
      <c r="B29" s="25" t="s">
        <v>1070</v>
      </c>
      <c r="C29" s="25" t="s">
        <v>1073</v>
      </c>
      <c r="D29" s="62"/>
      <c r="E29" s="427" t="s">
        <v>1136</v>
      </c>
      <c r="F29" s="427"/>
      <c r="G29" s="427"/>
    </row>
    <row r="30" spans="1:9" s="1" customFormat="1" x14ac:dyDescent="0.25">
      <c r="A30" s="52" t="s">
        <v>408</v>
      </c>
      <c r="B30" s="5">
        <v>510</v>
      </c>
      <c r="C30" s="1">
        <v>12654408</v>
      </c>
      <c r="D30" s="62"/>
      <c r="E30" s="427"/>
      <c r="F30" s="427"/>
      <c r="G30" s="427"/>
    </row>
    <row r="31" spans="1:9" s="1" customFormat="1" ht="14.45" customHeight="1" x14ac:dyDescent="0.25">
      <c r="A31" s="52" t="s">
        <v>413</v>
      </c>
      <c r="B31" s="5">
        <v>564</v>
      </c>
      <c r="C31" s="1">
        <v>13940196</v>
      </c>
      <c r="D31" s="62"/>
    </row>
    <row r="32" spans="1:9" s="1" customFormat="1" x14ac:dyDescent="0.25">
      <c r="A32" s="5"/>
      <c r="B32" s="5"/>
      <c r="C32" s="62"/>
      <c r="D32" s="62"/>
    </row>
    <row r="33" spans="1:11" s="1" customFormat="1" ht="14.45" customHeight="1" x14ac:dyDescent="0.25">
      <c r="A33" s="5"/>
      <c r="B33" s="5"/>
      <c r="C33" s="62"/>
      <c r="D33" s="62"/>
      <c r="E33" s="427" t="s">
        <v>1137</v>
      </c>
      <c r="F33" s="427"/>
      <c r="G33" s="427"/>
    </row>
    <row r="34" spans="1:11" s="1" customFormat="1" x14ac:dyDescent="0.25">
      <c r="A34" s="5"/>
      <c r="B34" s="5"/>
      <c r="C34" s="62"/>
      <c r="D34" s="62"/>
      <c r="E34" s="427"/>
      <c r="F34" s="427"/>
      <c r="G34" s="427"/>
      <c r="H34" s="50"/>
      <c r="I34" s="5"/>
    </row>
    <row r="35" spans="1:11" s="1" customFormat="1" ht="14.45" customHeight="1" x14ac:dyDescent="0.25">
      <c r="A35" s="5"/>
      <c r="B35" s="5"/>
      <c r="C35" s="62"/>
      <c r="D35" s="62"/>
      <c r="H35" s="50"/>
      <c r="I35" s="5"/>
    </row>
    <row r="36" spans="1:11" s="1" customFormat="1" x14ac:dyDescent="0.25">
      <c r="A36" s="5"/>
      <c r="B36" s="5"/>
      <c r="C36" s="62"/>
      <c r="D36" s="62"/>
      <c r="E36" s="427" t="s">
        <v>1138</v>
      </c>
      <c r="F36" s="427"/>
      <c r="G36" s="427"/>
      <c r="H36" s="50"/>
      <c r="I36" s="5"/>
    </row>
    <row r="37" spans="1:11" s="1" customFormat="1" x14ac:dyDescent="0.25">
      <c r="A37" s="5"/>
      <c r="B37" s="5"/>
      <c r="C37" s="62"/>
      <c r="D37" s="62"/>
      <c r="E37" s="427"/>
      <c r="F37" s="427"/>
      <c r="G37" s="427"/>
      <c r="H37" s="50"/>
      <c r="I37" s="5"/>
    </row>
    <row r="38" spans="1:11" s="1" customFormat="1" x14ac:dyDescent="0.25">
      <c r="A38" s="5"/>
      <c r="B38" s="5"/>
      <c r="C38" s="62"/>
      <c r="D38" s="62"/>
      <c r="G38" s="5"/>
      <c r="H38" s="50"/>
      <c r="I38" s="5"/>
    </row>
    <row r="39" spans="1:11" s="1" customFormat="1" x14ac:dyDescent="0.25">
      <c r="A39" s="5"/>
      <c r="B39" s="5"/>
      <c r="C39" s="62"/>
      <c r="D39" s="62"/>
      <c r="E39" s="427" t="s">
        <v>1139</v>
      </c>
      <c r="F39" s="427"/>
      <c r="G39" s="427"/>
      <c r="H39" s="50"/>
      <c r="I39" s="5"/>
    </row>
    <row r="40" spans="1:11" s="1" customFormat="1" x14ac:dyDescent="0.25">
      <c r="A40" s="5"/>
      <c r="B40" s="5"/>
      <c r="C40" s="62"/>
      <c r="D40" s="62"/>
      <c r="E40" s="427"/>
      <c r="F40" s="427"/>
      <c r="G40" s="427"/>
      <c r="H40" s="50"/>
      <c r="I40" s="5"/>
    </row>
    <row r="41" spans="1:11" s="1" customFormat="1" ht="15.75" thickBot="1" x14ac:dyDescent="0.3">
      <c r="A41" s="1" t="s">
        <v>1140</v>
      </c>
      <c r="C41" s="62"/>
      <c r="D41" s="62"/>
      <c r="G41" s="5"/>
      <c r="H41" s="50"/>
      <c r="I41" s="5"/>
    </row>
    <row r="42" spans="1:11" s="1" customFormat="1" x14ac:dyDescent="0.25">
      <c r="A42" s="25" t="s">
        <v>403</v>
      </c>
      <c r="B42" s="25" t="s">
        <v>1070</v>
      </c>
      <c r="C42" s="62"/>
      <c r="D42" s="62"/>
      <c r="G42" s="5"/>
      <c r="H42" s="50"/>
      <c r="I42" s="5"/>
    </row>
    <row r="43" spans="1:11" s="1" customFormat="1" ht="14.45" customHeight="1" x14ac:dyDescent="0.25">
      <c r="A43" s="1">
        <v>24</v>
      </c>
      <c r="B43" s="1">
        <v>2</v>
      </c>
      <c r="C43" s="62"/>
      <c r="D43" s="62"/>
      <c r="E43" s="427" t="s">
        <v>1141</v>
      </c>
      <c r="F43" s="427"/>
      <c r="G43" s="427"/>
      <c r="H43" s="50"/>
      <c r="I43" s="5"/>
    </row>
    <row r="44" spans="1:11" s="1" customFormat="1" x14ac:dyDescent="0.25">
      <c r="A44" s="1">
        <v>25</v>
      </c>
      <c r="B44" s="1">
        <v>2</v>
      </c>
      <c r="C44" s="62"/>
      <c r="D44" s="62"/>
      <c r="E44" s="427"/>
      <c r="F44" s="427"/>
      <c r="G44" s="427"/>
      <c r="H44" s="50"/>
      <c r="I44" s="5"/>
    </row>
    <row r="45" spans="1:11" s="1" customFormat="1" x14ac:dyDescent="0.25">
      <c r="A45" s="1">
        <v>26</v>
      </c>
      <c r="B45" s="1">
        <v>11</v>
      </c>
      <c r="C45" s="62"/>
      <c r="D45" s="62"/>
      <c r="G45" s="5"/>
      <c r="H45" s="50"/>
      <c r="I45" s="5"/>
    </row>
    <row r="46" spans="1:11" s="1" customFormat="1" ht="14.45" customHeight="1" x14ac:dyDescent="0.25">
      <c r="A46" s="1">
        <v>27</v>
      </c>
      <c r="B46" s="1">
        <v>20</v>
      </c>
      <c r="C46" s="62"/>
      <c r="D46" s="62"/>
      <c r="E46" s="427" t="s">
        <v>1142</v>
      </c>
      <c r="F46" s="427"/>
      <c r="G46" s="427"/>
      <c r="H46" s="50"/>
      <c r="I46" s="5"/>
    </row>
    <row r="47" spans="1:11" s="1" customFormat="1" x14ac:dyDescent="0.25">
      <c r="A47" s="1">
        <v>28</v>
      </c>
      <c r="B47" s="1">
        <v>16</v>
      </c>
      <c r="C47" s="62"/>
      <c r="D47" s="62"/>
      <c r="E47" s="427"/>
      <c r="F47" s="427"/>
      <c r="G47" s="427"/>
      <c r="H47" s="50"/>
      <c r="I47" s="5"/>
    </row>
    <row r="48" spans="1:11" s="1" customFormat="1" x14ac:dyDescent="0.25">
      <c r="A48" s="1">
        <v>29</v>
      </c>
      <c r="B48" s="1">
        <v>23</v>
      </c>
      <c r="C48" s="62"/>
      <c r="D48" s="62"/>
      <c r="G48" s="5"/>
      <c r="H48" s="50"/>
      <c r="I48"/>
      <c r="J48"/>
      <c r="K48"/>
    </row>
    <row r="49" spans="1:13" s="1" customFormat="1" ht="15.75" thickBot="1" x14ac:dyDescent="0.3">
      <c r="A49" s="1">
        <v>30</v>
      </c>
      <c r="B49" s="1">
        <v>31</v>
      </c>
      <c r="C49" s="62"/>
      <c r="D49" s="62"/>
      <c r="E49" s="5" t="s">
        <v>1143</v>
      </c>
      <c r="F49" s="5"/>
      <c r="G49"/>
      <c r="H49"/>
      <c r="I49"/>
      <c r="J49"/>
      <c r="K49"/>
    </row>
    <row r="50" spans="1:13" s="1" customFormat="1" x14ac:dyDescent="0.25">
      <c r="A50" s="1">
        <v>31</v>
      </c>
      <c r="B50" s="1">
        <v>32</v>
      </c>
      <c r="C50" s="62"/>
      <c r="D50" s="62"/>
      <c r="E50" s="25" t="s">
        <v>1144</v>
      </c>
      <c r="F50" s="25" t="s">
        <v>1070</v>
      </c>
      <c r="G50"/>
      <c r="H50"/>
      <c r="I50"/>
      <c r="J50"/>
      <c r="K50"/>
    </row>
    <row r="51" spans="1:13" s="1" customFormat="1" x14ac:dyDescent="0.25">
      <c r="A51" s="1">
        <v>32</v>
      </c>
      <c r="B51" s="1">
        <v>23</v>
      </c>
      <c r="C51" s="62"/>
      <c r="D51" s="62"/>
      <c r="E51" s="5" t="s">
        <v>1145</v>
      </c>
      <c r="F51" s="1">
        <v>235</v>
      </c>
      <c r="G51"/>
      <c r="H51"/>
      <c r="I51"/>
      <c r="J51"/>
      <c r="K51"/>
    </row>
    <row r="52" spans="1:13" s="1" customFormat="1" x14ac:dyDescent="0.25">
      <c r="A52" s="1">
        <v>33</v>
      </c>
      <c r="B52" s="1">
        <v>21</v>
      </c>
      <c r="C52" s="62"/>
      <c r="D52" s="62"/>
      <c r="E52" s="5" t="s">
        <v>1146</v>
      </c>
      <c r="F52" s="1">
        <v>240</v>
      </c>
      <c r="G52"/>
      <c r="H52"/>
      <c r="I52"/>
      <c r="J52"/>
      <c r="K52"/>
      <c r="L52"/>
      <c r="M52"/>
    </row>
    <row r="53" spans="1:13" s="1" customFormat="1" x14ac:dyDescent="0.25">
      <c r="A53" s="1">
        <v>34</v>
      </c>
      <c r="B53" s="1">
        <v>29</v>
      </c>
      <c r="C53" s="62"/>
      <c r="D53" s="62"/>
      <c r="E53" s="5" t="s">
        <v>1147</v>
      </c>
      <c r="F53" s="1">
        <v>348</v>
      </c>
      <c r="G53"/>
      <c r="H53"/>
      <c r="I53"/>
      <c r="J53"/>
      <c r="K53"/>
      <c r="L53"/>
      <c r="M53"/>
    </row>
    <row r="54" spans="1:13" s="1" customFormat="1" x14ac:dyDescent="0.25">
      <c r="A54" s="1">
        <v>35</v>
      </c>
      <c r="B54" s="1">
        <v>25</v>
      </c>
      <c r="C54" s="62"/>
      <c r="D54" s="62"/>
      <c r="E54" s="5" t="s">
        <v>1148</v>
      </c>
      <c r="F54" s="1">
        <v>461</v>
      </c>
      <c r="G54"/>
      <c r="H54"/>
      <c r="I54"/>
      <c r="J54"/>
      <c r="K54"/>
      <c r="L54"/>
      <c r="M54"/>
    </row>
    <row r="55" spans="1:13" s="1" customFormat="1" x14ac:dyDescent="0.25">
      <c r="A55" s="1">
        <v>36</v>
      </c>
      <c r="B55" s="1">
        <v>31</v>
      </c>
      <c r="C55" s="62"/>
      <c r="D55" s="62"/>
      <c r="E55" s="52"/>
      <c r="F55"/>
      <c r="G55"/>
      <c r="H55"/>
      <c r="I55"/>
      <c r="J55"/>
      <c r="K55"/>
      <c r="L55"/>
      <c r="M55"/>
    </row>
    <row r="56" spans="1:13" s="1" customFormat="1" x14ac:dyDescent="0.25">
      <c r="A56" s="1">
        <v>37</v>
      </c>
      <c r="B56" s="1">
        <v>29</v>
      </c>
      <c r="C56" s="62"/>
      <c r="D56" s="62"/>
      <c r="E56" s="52"/>
      <c r="F56"/>
      <c r="G56"/>
      <c r="H56"/>
      <c r="I56"/>
      <c r="J56"/>
      <c r="K56"/>
      <c r="L56"/>
      <c r="M56"/>
    </row>
    <row r="57" spans="1:13" s="1" customFormat="1" x14ac:dyDescent="0.25">
      <c r="A57" s="1">
        <v>38</v>
      </c>
      <c r="B57" s="1">
        <v>34</v>
      </c>
      <c r="C57" s="62"/>
      <c r="D57" s="62"/>
      <c r="E57" s="52"/>
      <c r="F57"/>
      <c r="G57"/>
      <c r="H57"/>
      <c r="I57"/>
      <c r="J57"/>
      <c r="K57"/>
      <c r="L57"/>
      <c r="M57"/>
    </row>
    <row r="58" spans="1:13" s="1" customFormat="1" x14ac:dyDescent="0.25">
      <c r="A58" s="1">
        <v>39</v>
      </c>
      <c r="B58" s="1">
        <v>21</v>
      </c>
      <c r="C58" s="62"/>
      <c r="D58" s="62"/>
      <c r="E58" s="52"/>
      <c r="F58"/>
      <c r="G58"/>
      <c r="H58"/>
      <c r="I58"/>
      <c r="J58"/>
      <c r="K58"/>
      <c r="L58"/>
      <c r="M58"/>
    </row>
    <row r="59" spans="1:13" s="1" customFormat="1" x14ac:dyDescent="0.25">
      <c r="A59" s="1">
        <v>40</v>
      </c>
      <c r="B59" s="1">
        <v>23</v>
      </c>
      <c r="C59" s="62"/>
      <c r="D59" s="62"/>
      <c r="E59" s="52"/>
      <c r="F59"/>
      <c r="G59"/>
      <c r="H59"/>
      <c r="I59"/>
      <c r="J59"/>
      <c r="K59"/>
      <c r="L59"/>
      <c r="M59"/>
    </row>
    <row r="60" spans="1:13" s="1" customFormat="1" x14ac:dyDescent="0.25">
      <c r="A60" s="1">
        <v>41</v>
      </c>
      <c r="B60" s="1">
        <v>24</v>
      </c>
      <c r="C60" s="62"/>
      <c r="D60" s="62"/>
      <c r="E60" s="52"/>
      <c r="F60"/>
      <c r="G60"/>
      <c r="H60"/>
      <c r="I60"/>
      <c r="J60"/>
      <c r="K60"/>
      <c r="L60"/>
      <c r="M60"/>
    </row>
    <row r="61" spans="1:13" s="1" customFormat="1" x14ac:dyDescent="0.25">
      <c r="A61" s="1">
        <v>42</v>
      </c>
      <c r="B61" s="1">
        <v>21</v>
      </c>
      <c r="C61" s="62"/>
      <c r="D61" s="62"/>
      <c r="E61" s="52"/>
      <c r="F61"/>
      <c r="G61"/>
      <c r="H61"/>
      <c r="I61"/>
      <c r="J61"/>
      <c r="K61"/>
      <c r="L61"/>
      <c r="M61"/>
    </row>
    <row r="62" spans="1:13" s="1" customFormat="1" x14ac:dyDescent="0.25">
      <c r="A62" s="1">
        <v>43</v>
      </c>
      <c r="B62" s="1">
        <v>16</v>
      </c>
      <c r="C62" s="62"/>
      <c r="D62" s="62"/>
      <c r="E62" s="52"/>
      <c r="F62"/>
      <c r="G62"/>
      <c r="H62"/>
      <c r="I62"/>
      <c r="J62"/>
      <c r="K62"/>
      <c r="L62"/>
      <c r="M62"/>
    </row>
    <row r="63" spans="1:13" s="1" customFormat="1" x14ac:dyDescent="0.25">
      <c r="A63" s="1">
        <v>44</v>
      </c>
      <c r="B63" s="1">
        <v>27</v>
      </c>
      <c r="C63" s="62"/>
      <c r="D63" s="62"/>
      <c r="E63" s="52"/>
      <c r="F63"/>
      <c r="G63"/>
      <c r="H63"/>
      <c r="I63"/>
      <c r="J63"/>
      <c r="K63"/>
      <c r="L63"/>
      <c r="M63"/>
    </row>
    <row r="64" spans="1:13" s="1" customFormat="1" x14ac:dyDescent="0.25">
      <c r="A64" s="1">
        <v>45</v>
      </c>
      <c r="B64" s="1">
        <v>14</v>
      </c>
      <c r="C64" s="62"/>
      <c r="D64" s="62"/>
      <c r="E64" s="52"/>
      <c r="F64"/>
      <c r="G64"/>
      <c r="H64"/>
      <c r="I64"/>
      <c r="J64"/>
      <c r="K64"/>
      <c r="L64"/>
      <c r="M64"/>
    </row>
    <row r="65" spans="1:13" s="1" customFormat="1" x14ac:dyDescent="0.25">
      <c r="A65" s="1">
        <v>46</v>
      </c>
      <c r="B65" s="1">
        <v>31</v>
      </c>
      <c r="C65" s="62"/>
      <c r="D65" s="62"/>
      <c r="E65" s="52"/>
      <c r="F65"/>
      <c r="G65"/>
      <c r="H65"/>
      <c r="I65"/>
      <c r="J65"/>
      <c r="K65"/>
      <c r="L65"/>
      <c r="M65"/>
    </row>
    <row r="66" spans="1:13" s="1" customFormat="1" x14ac:dyDescent="0.25">
      <c r="A66" s="1">
        <v>47</v>
      </c>
      <c r="B66" s="1">
        <v>31</v>
      </c>
      <c r="C66" s="62"/>
      <c r="D66" s="62"/>
      <c r="E66" s="52"/>
      <c r="F66"/>
      <c r="G66"/>
      <c r="H66"/>
      <c r="I66"/>
      <c r="J66"/>
      <c r="K66"/>
      <c r="L66"/>
      <c r="M66"/>
    </row>
    <row r="67" spans="1:13" s="1" customFormat="1" x14ac:dyDescent="0.25">
      <c r="A67" s="1">
        <v>48</v>
      </c>
      <c r="B67" s="1">
        <v>40</v>
      </c>
      <c r="C67" s="62"/>
      <c r="D67" s="62"/>
      <c r="E67" s="52"/>
      <c r="F67"/>
      <c r="G67" s="5"/>
      <c r="H67" s="50"/>
      <c r="I67"/>
      <c r="J67"/>
      <c r="K67"/>
      <c r="L67"/>
      <c r="M67"/>
    </row>
    <row r="68" spans="1:13" s="1" customFormat="1" x14ac:dyDescent="0.25">
      <c r="A68" s="1">
        <v>49</v>
      </c>
      <c r="B68" s="1">
        <v>30</v>
      </c>
      <c r="C68" s="62"/>
      <c r="D68" s="62"/>
      <c r="E68" s="52"/>
      <c r="F68"/>
      <c r="G68" s="5"/>
      <c r="H68" s="50"/>
      <c r="I68"/>
      <c r="J68"/>
      <c r="K68"/>
      <c r="L68"/>
      <c r="M68"/>
    </row>
    <row r="69" spans="1:13" s="1" customFormat="1" x14ac:dyDescent="0.25">
      <c r="A69" s="1">
        <v>50</v>
      </c>
      <c r="B69" s="1">
        <v>35</v>
      </c>
      <c r="C69" s="62"/>
      <c r="D69" s="62"/>
      <c r="E69" s="52"/>
      <c r="F69"/>
      <c r="G69" s="5"/>
      <c r="H69" s="50"/>
      <c r="I69"/>
      <c r="J69"/>
      <c r="K69"/>
      <c r="L69"/>
      <c r="M69"/>
    </row>
    <row r="70" spans="1:13" s="1" customFormat="1" x14ac:dyDescent="0.25">
      <c r="A70" s="1">
        <v>51</v>
      </c>
      <c r="B70" s="1">
        <v>29</v>
      </c>
      <c r="C70" s="62"/>
      <c r="D70" s="62"/>
      <c r="E70" s="52"/>
      <c r="F70"/>
      <c r="G70" s="5"/>
      <c r="H70" s="50"/>
      <c r="I70"/>
      <c r="J70"/>
      <c r="K70"/>
      <c r="L70"/>
    </row>
    <row r="71" spans="1:13" s="1" customFormat="1" x14ac:dyDescent="0.25">
      <c r="A71" s="1">
        <v>52</v>
      </c>
      <c r="B71" s="1">
        <v>37</v>
      </c>
      <c r="C71" s="62"/>
      <c r="D71" s="62"/>
      <c r="E71" s="52"/>
      <c r="F71"/>
      <c r="G71" s="5"/>
      <c r="H71" s="50"/>
      <c r="I71"/>
      <c r="J71"/>
      <c r="K71"/>
      <c r="L71"/>
    </row>
    <row r="72" spans="1:13" s="1" customFormat="1" x14ac:dyDescent="0.25">
      <c r="A72" s="1">
        <v>53</v>
      </c>
      <c r="B72" s="1">
        <v>34</v>
      </c>
      <c r="C72" s="62"/>
      <c r="D72" s="62"/>
      <c r="E72" s="52"/>
      <c r="F72"/>
      <c r="G72" s="5"/>
      <c r="H72" s="50"/>
      <c r="I72"/>
      <c r="J72"/>
      <c r="K72"/>
      <c r="L72"/>
    </row>
    <row r="73" spans="1:13" s="1" customFormat="1" x14ac:dyDescent="0.25">
      <c r="A73" s="1">
        <v>54</v>
      </c>
      <c r="B73" s="1">
        <v>31</v>
      </c>
      <c r="C73" s="62"/>
      <c r="D73" s="62"/>
      <c r="E73" s="52"/>
      <c r="F73"/>
      <c r="G73" s="5"/>
      <c r="H73" s="50"/>
      <c r="I73"/>
      <c r="J73"/>
      <c r="K73"/>
      <c r="L73"/>
    </row>
    <row r="74" spans="1:13" s="1" customFormat="1" x14ac:dyDescent="0.25">
      <c r="A74" s="1">
        <v>55</v>
      </c>
      <c r="B74" s="1">
        <v>50</v>
      </c>
      <c r="C74" s="62"/>
      <c r="D74" s="62"/>
      <c r="E74" s="52"/>
      <c r="F74"/>
      <c r="G74" s="5"/>
      <c r="H74" s="50"/>
      <c r="I74"/>
      <c r="J74"/>
      <c r="K74"/>
      <c r="L74"/>
    </row>
    <row r="75" spans="1:13" s="1" customFormat="1" x14ac:dyDescent="0.25">
      <c r="A75" s="1">
        <v>56</v>
      </c>
      <c r="B75" s="1">
        <v>67</v>
      </c>
      <c r="C75" s="62"/>
      <c r="D75" s="62"/>
      <c r="E75" s="52"/>
      <c r="F75"/>
      <c r="G75" s="5"/>
      <c r="H75" s="50"/>
      <c r="I75"/>
      <c r="J75"/>
      <c r="K75"/>
      <c r="L75"/>
    </row>
    <row r="76" spans="1:13" s="1" customFormat="1" x14ac:dyDescent="0.25">
      <c r="A76" s="1">
        <v>57</v>
      </c>
      <c r="B76" s="1">
        <v>67</v>
      </c>
      <c r="C76" s="62"/>
      <c r="D76" s="62"/>
      <c r="E76" s="52"/>
      <c r="F76"/>
      <c r="G76" s="5"/>
      <c r="H76" s="50"/>
      <c r="I76"/>
      <c r="J76"/>
      <c r="K76"/>
      <c r="L76"/>
    </row>
    <row r="77" spans="1:13" s="1" customFormat="1" x14ac:dyDescent="0.25">
      <c r="A77" s="1">
        <v>58</v>
      </c>
      <c r="B77" s="1">
        <v>76</v>
      </c>
      <c r="C77" s="62"/>
      <c r="D77" s="62"/>
      <c r="E77" s="52"/>
      <c r="F77"/>
      <c r="G77" s="5"/>
      <c r="H77" s="50"/>
      <c r="I77"/>
      <c r="J77"/>
      <c r="K77"/>
      <c r="L77"/>
    </row>
    <row r="78" spans="1:13" s="1" customFormat="1" x14ac:dyDescent="0.25">
      <c r="A78" s="1">
        <v>59</v>
      </c>
      <c r="B78" s="1">
        <v>74</v>
      </c>
      <c r="C78" s="62"/>
      <c r="D78" s="62"/>
      <c r="E78" s="52"/>
      <c r="F78"/>
      <c r="G78" s="5"/>
      <c r="H78" s="50"/>
      <c r="I78"/>
      <c r="J78"/>
      <c r="K78"/>
      <c r="L78"/>
    </row>
    <row r="79" spans="1:13" s="1" customFormat="1" x14ac:dyDescent="0.25">
      <c r="A79" s="1">
        <v>60</v>
      </c>
      <c r="B79" s="1">
        <v>73</v>
      </c>
      <c r="C79" s="62"/>
      <c r="D79" s="62"/>
      <c r="E79" s="52"/>
      <c r="F79"/>
      <c r="G79" s="5"/>
      <c r="H79" s="50"/>
      <c r="I79"/>
      <c r="J79"/>
      <c r="K79"/>
      <c r="L79"/>
    </row>
    <row r="80" spans="1:13" s="1" customFormat="1" x14ac:dyDescent="0.25">
      <c r="A80" s="1">
        <v>61</v>
      </c>
      <c r="B80" s="1">
        <v>60</v>
      </c>
      <c r="C80" s="62"/>
      <c r="D80" s="62"/>
      <c r="E80" s="52"/>
      <c r="F80"/>
      <c r="G80" s="5"/>
      <c r="H80" s="50"/>
      <c r="I80"/>
      <c r="J80"/>
      <c r="K80"/>
      <c r="L80"/>
    </row>
    <row r="81" spans="1:12" s="1" customFormat="1" x14ac:dyDescent="0.25">
      <c r="A81" s="1">
        <v>62</v>
      </c>
      <c r="B81" s="1">
        <v>19</v>
      </c>
      <c r="C81" s="62"/>
      <c r="D81" s="62"/>
      <c r="E81" s="52"/>
      <c r="F81"/>
      <c r="G81" s="5"/>
      <c r="H81" s="50"/>
      <c r="I81"/>
      <c r="J81"/>
      <c r="K81"/>
      <c r="L81"/>
    </row>
    <row r="82" spans="1:12" s="1" customFormat="1" x14ac:dyDescent="0.25">
      <c r="A82" s="1">
        <v>63</v>
      </c>
      <c r="B82" s="1">
        <v>14</v>
      </c>
      <c r="C82" s="62"/>
      <c r="D82" s="62"/>
      <c r="E82" s="52"/>
      <c r="F82"/>
      <c r="G82" s="5"/>
      <c r="H82" s="50"/>
      <c r="I82"/>
      <c r="J82"/>
      <c r="K82"/>
      <c r="L82"/>
    </row>
    <row r="83" spans="1:12" s="1" customFormat="1" x14ac:dyDescent="0.25">
      <c r="A83" s="1">
        <v>64</v>
      </c>
      <c r="B83" s="1">
        <v>6</v>
      </c>
      <c r="C83" s="62"/>
      <c r="D83" s="62"/>
      <c r="E83" s="52"/>
      <c r="F83"/>
      <c r="G83" s="5"/>
      <c r="H83" s="50"/>
      <c r="I83"/>
      <c r="J83"/>
      <c r="K83"/>
      <c r="L83"/>
    </row>
    <row r="84" spans="1:12" s="1" customFormat="1" x14ac:dyDescent="0.25">
      <c r="A84" s="1">
        <v>65</v>
      </c>
      <c r="B84" s="1">
        <v>4</v>
      </c>
      <c r="C84" s="62"/>
      <c r="D84" s="62"/>
      <c r="E84" s="52"/>
      <c r="F84"/>
      <c r="G84" s="5"/>
      <c r="H84" s="50"/>
      <c r="I84"/>
      <c r="J84"/>
      <c r="K84"/>
      <c r="L84"/>
    </row>
    <row r="85" spans="1:12" s="1" customFormat="1" x14ac:dyDescent="0.25">
      <c r="A85" s="1">
        <v>66</v>
      </c>
      <c r="B85" s="1">
        <v>1</v>
      </c>
      <c r="C85" s="62"/>
      <c r="D85" s="62"/>
      <c r="E85" s="52"/>
      <c r="F85"/>
      <c r="G85" s="5"/>
      <c r="H85" s="50"/>
      <c r="I85"/>
      <c r="J85"/>
      <c r="K85"/>
      <c r="L85"/>
    </row>
    <row r="86" spans="1:12" s="1" customFormat="1" x14ac:dyDescent="0.25">
      <c r="C86" s="62"/>
      <c r="D86" s="62"/>
      <c r="E86" s="52"/>
      <c r="F86"/>
      <c r="G86" s="5"/>
      <c r="H86" s="50"/>
      <c r="I86"/>
      <c r="J86"/>
      <c r="K86"/>
      <c r="L86"/>
    </row>
    <row r="87" spans="1:12" s="1" customFormat="1" x14ac:dyDescent="0.25">
      <c r="A87" s="5"/>
      <c r="B87" s="5"/>
      <c r="C87" s="62"/>
      <c r="D87" s="62"/>
      <c r="E87" s="52"/>
      <c r="F87"/>
      <c r="G87" s="5"/>
      <c r="H87" s="50"/>
      <c r="I87"/>
      <c r="J87"/>
      <c r="K87"/>
      <c r="L87"/>
    </row>
    <row r="88" spans="1:12" s="1" customFormat="1" x14ac:dyDescent="0.25">
      <c r="A88" s="5"/>
      <c r="B88" s="5"/>
      <c r="C88" s="62"/>
      <c r="D88" s="62"/>
      <c r="E88" s="52"/>
      <c r="F88"/>
      <c r="G88" s="5"/>
      <c r="H88" s="50"/>
      <c r="I88"/>
      <c r="J88"/>
      <c r="K88"/>
      <c r="L88"/>
    </row>
    <row r="89" spans="1:12" s="1" customFormat="1" ht="15.75" thickBot="1" x14ac:dyDescent="0.3">
      <c r="A89" s="5" t="s">
        <v>1149</v>
      </c>
      <c r="B89" s="5"/>
      <c r="C89" s="5"/>
      <c r="D89" s="62"/>
      <c r="E89" s="52"/>
      <c r="F89"/>
      <c r="G89" s="5"/>
      <c r="H89" s="50"/>
      <c r="I89" s="5"/>
      <c r="K89"/>
      <c r="L89"/>
    </row>
    <row r="90" spans="1:12" s="1" customFormat="1" x14ac:dyDescent="0.25">
      <c r="A90" s="25" t="s">
        <v>407</v>
      </c>
      <c r="B90" s="25" t="s">
        <v>1070</v>
      </c>
      <c r="C90" s="25" t="s">
        <v>1072</v>
      </c>
      <c r="D90" s="62"/>
      <c r="E90" s="52"/>
      <c r="F90" s="5"/>
      <c r="G90" s="5"/>
      <c r="H90" s="50"/>
      <c r="I90" s="5"/>
      <c r="K90"/>
      <c r="L90"/>
    </row>
    <row r="91" spans="1:12" s="1" customFormat="1" x14ac:dyDescent="0.25">
      <c r="A91" s="50" t="s">
        <v>412</v>
      </c>
      <c r="B91" s="5">
        <v>200</v>
      </c>
      <c r="C91" s="62">
        <v>54.97</v>
      </c>
      <c r="D91" s="62"/>
      <c r="E91" s="52"/>
      <c r="F91" s="5"/>
      <c r="G91" s="5"/>
      <c r="H91" s="50"/>
      <c r="I91" s="5"/>
      <c r="K91"/>
      <c r="L91"/>
    </row>
    <row r="92" spans="1:12" s="1" customFormat="1" ht="14.45" customHeight="1" x14ac:dyDescent="0.25">
      <c r="A92" s="50" t="s">
        <v>417</v>
      </c>
      <c r="B92" s="5">
        <v>303</v>
      </c>
      <c r="C92" s="62">
        <v>54.39273927392739</v>
      </c>
      <c r="D92" s="62"/>
      <c r="E92" s="52"/>
      <c r="F92" s="430" t="s">
        <v>1150</v>
      </c>
      <c r="G92" s="430"/>
      <c r="H92" s="430"/>
      <c r="I92" s="430"/>
      <c r="K92"/>
      <c r="L92"/>
    </row>
    <row r="93" spans="1:12" s="1" customFormat="1" x14ac:dyDescent="0.25">
      <c r="A93" s="50" t="s">
        <v>421</v>
      </c>
      <c r="B93" s="5">
        <v>157</v>
      </c>
      <c r="C93" s="62">
        <v>56.528662420382169</v>
      </c>
      <c r="D93" s="62"/>
      <c r="E93" s="52"/>
      <c r="F93" s="430"/>
      <c r="G93" s="430"/>
      <c r="H93" s="430"/>
      <c r="I93" s="430"/>
      <c r="K93"/>
      <c r="L93"/>
    </row>
    <row r="94" spans="1:12" s="1" customFormat="1" x14ac:dyDescent="0.25">
      <c r="A94" s="50" t="s">
        <v>466</v>
      </c>
      <c r="B94" s="5">
        <v>179</v>
      </c>
      <c r="C94" s="62">
        <v>51.279329608938546</v>
      </c>
      <c r="D94" s="62"/>
      <c r="E94" s="52"/>
      <c r="F94" s="430"/>
      <c r="G94" s="430"/>
      <c r="H94" s="430"/>
      <c r="I94" s="430"/>
      <c r="K94"/>
      <c r="L94"/>
    </row>
    <row r="95" spans="1:12" s="1" customFormat="1" x14ac:dyDescent="0.25">
      <c r="A95" s="50" t="s">
        <v>855</v>
      </c>
      <c r="B95" s="5">
        <v>1</v>
      </c>
      <c r="C95" s="62">
        <v>55</v>
      </c>
      <c r="D95" s="62"/>
      <c r="E95" s="52"/>
      <c r="F95" s="5"/>
      <c r="G95" s="5"/>
      <c r="H95" s="50"/>
      <c r="I95" s="5"/>
      <c r="K95"/>
      <c r="L95"/>
    </row>
    <row r="96" spans="1:12" s="1" customFormat="1" x14ac:dyDescent="0.25">
      <c r="A96" s="50" t="s">
        <v>857</v>
      </c>
      <c r="B96" s="5">
        <v>2</v>
      </c>
      <c r="C96" s="62">
        <v>47.5</v>
      </c>
      <c r="D96" s="62"/>
      <c r="E96" s="52"/>
      <c r="F96" s="5"/>
      <c r="G96" s="5"/>
      <c r="H96" s="50"/>
      <c r="I96" s="5"/>
      <c r="K96"/>
      <c r="L96"/>
    </row>
    <row r="97" spans="1:12" s="1" customFormat="1" x14ac:dyDescent="0.25">
      <c r="A97" s="50" t="s">
        <v>858</v>
      </c>
      <c r="B97" s="5">
        <v>387</v>
      </c>
      <c r="C97" s="62">
        <v>34.759689922480618</v>
      </c>
      <c r="D97" s="62"/>
      <c r="E97" s="52"/>
      <c r="F97" s="5"/>
      <c r="G97" s="5"/>
      <c r="H97" s="50"/>
      <c r="I97" s="5"/>
      <c r="K97"/>
      <c r="L97"/>
    </row>
    <row r="98" spans="1:12" s="1" customFormat="1" x14ac:dyDescent="0.25">
      <c r="A98" s="50" t="s">
        <v>875</v>
      </c>
      <c r="B98" s="5">
        <v>5</v>
      </c>
      <c r="C98" s="62">
        <v>47.2</v>
      </c>
      <c r="D98" s="62"/>
      <c r="E98" s="52"/>
      <c r="F98" s="5"/>
      <c r="G98" s="5"/>
      <c r="H98" s="50"/>
      <c r="I98" s="5"/>
      <c r="K98"/>
      <c r="L98"/>
    </row>
    <row r="99" spans="1:12" s="1" customFormat="1" x14ac:dyDescent="0.25">
      <c r="A99" s="50" t="s">
        <v>900</v>
      </c>
      <c r="B99" s="5">
        <v>3</v>
      </c>
      <c r="C99" s="62">
        <v>43.666666666666664</v>
      </c>
      <c r="D99" s="62"/>
      <c r="E99" s="52"/>
      <c r="F99" s="5"/>
      <c r="G99" s="5"/>
      <c r="H99" s="50"/>
      <c r="I99" s="5"/>
      <c r="K99"/>
      <c r="L99"/>
    </row>
    <row r="100" spans="1:12" s="1" customFormat="1" x14ac:dyDescent="0.25">
      <c r="A100" s="50" t="s">
        <v>903</v>
      </c>
      <c r="B100" s="5">
        <v>3</v>
      </c>
      <c r="C100" s="62">
        <v>39.666666666666664</v>
      </c>
      <c r="D100" s="62"/>
      <c r="E100" s="52"/>
      <c r="F100" s="5"/>
      <c r="G100" s="5"/>
      <c r="H100" s="50"/>
      <c r="I100" s="5"/>
      <c r="K100"/>
      <c r="L100"/>
    </row>
    <row r="101" spans="1:12" s="1" customFormat="1" x14ac:dyDescent="0.25">
      <c r="A101" s="50" t="s">
        <v>909</v>
      </c>
      <c r="B101" s="5">
        <v>39</v>
      </c>
      <c r="C101" s="62">
        <v>46</v>
      </c>
      <c r="D101" s="62"/>
      <c r="E101" s="52"/>
      <c r="F101" s="5"/>
      <c r="G101" s="5"/>
      <c r="H101" s="50"/>
      <c r="I101" s="5"/>
      <c r="K101"/>
      <c r="L101"/>
    </row>
    <row r="102" spans="1:12" s="1" customFormat="1" x14ac:dyDescent="0.25">
      <c r="A102" s="50" t="s">
        <v>924</v>
      </c>
      <c r="B102" s="5">
        <v>3</v>
      </c>
      <c r="C102" s="62">
        <v>46</v>
      </c>
      <c r="D102" s="62"/>
      <c r="E102" s="52"/>
      <c r="F102" s="5"/>
      <c r="G102" s="5"/>
      <c r="H102" s="50"/>
      <c r="I102" s="5"/>
      <c r="K102"/>
      <c r="L102"/>
    </row>
    <row r="103" spans="1:12" s="1" customFormat="1" x14ac:dyDescent="0.25">
      <c r="A103" s="50" t="s">
        <v>926</v>
      </c>
      <c r="B103" s="5">
        <v>2</v>
      </c>
      <c r="C103" s="62">
        <v>50.5</v>
      </c>
      <c r="D103" s="62"/>
      <c r="E103" s="52"/>
      <c r="F103" s="5"/>
      <c r="G103" s="5"/>
      <c r="H103" s="50"/>
      <c r="I103" s="5"/>
      <c r="K103"/>
      <c r="L103"/>
    </row>
    <row r="104" spans="1:12" s="1" customFormat="1" x14ac:dyDescent="0.25">
      <c r="A104" s="5"/>
      <c r="B104" s="5"/>
      <c r="C104" s="62"/>
      <c r="D104" s="62"/>
      <c r="E104" s="52"/>
      <c r="F104" s="5"/>
      <c r="G104" s="5"/>
      <c r="H104" s="50"/>
      <c r="I104" s="5"/>
      <c r="K104"/>
      <c r="L104"/>
    </row>
    <row r="105" spans="1:12" s="1" customFormat="1" x14ac:dyDescent="0.25">
      <c r="A105" s="5"/>
      <c r="B105" s="5"/>
      <c r="C105" s="62"/>
      <c r="D105" s="62"/>
      <c r="E105" s="52"/>
      <c r="F105" s="5"/>
      <c r="G105" s="5"/>
      <c r="H105" s="50"/>
      <c r="I105" s="5"/>
      <c r="K105"/>
      <c r="L105"/>
    </row>
    <row r="106" spans="1:12" s="1" customFormat="1" x14ac:dyDescent="0.25">
      <c r="A106" s="5"/>
      <c r="B106" s="5"/>
      <c r="C106" s="62"/>
      <c r="D106" s="62"/>
      <c r="E106" s="52"/>
      <c r="F106" s="5"/>
      <c r="G106" s="5"/>
      <c r="H106" s="50"/>
      <c r="I106" s="5"/>
      <c r="K106"/>
      <c r="L106"/>
    </row>
    <row r="107" spans="1:12" s="1" customFormat="1" x14ac:dyDescent="0.25">
      <c r="A107" s="5"/>
      <c r="B107" s="5"/>
      <c r="C107" s="62"/>
      <c r="D107" s="62"/>
      <c r="E107" s="52"/>
      <c r="F107" s="5"/>
      <c r="G107" s="5"/>
      <c r="H107" s="50"/>
      <c r="I107" s="5"/>
      <c r="K107"/>
      <c r="L107"/>
    </row>
    <row r="108" spans="1:12" s="1" customFormat="1" x14ac:dyDescent="0.25">
      <c r="A108" s="5"/>
      <c r="B108" s="5"/>
      <c r="C108" s="62"/>
      <c r="D108" s="62"/>
      <c r="E108" s="52"/>
      <c r="F108" s="5"/>
      <c r="G108" s="5"/>
      <c r="H108" s="50"/>
      <c r="I108" s="5"/>
      <c r="K108"/>
      <c r="L108"/>
    </row>
    <row r="109" spans="1:12" s="1" customFormat="1" x14ac:dyDescent="0.25">
      <c r="A109" s="5"/>
      <c r="B109" s="5"/>
      <c r="C109" s="62"/>
      <c r="D109" s="62"/>
      <c r="E109" s="52"/>
      <c r="F109" s="5"/>
      <c r="G109" s="5"/>
      <c r="H109" s="50"/>
      <c r="I109" s="5"/>
      <c r="K109"/>
      <c r="L109"/>
    </row>
    <row r="110" spans="1:12" s="1" customFormat="1" x14ac:dyDescent="0.25">
      <c r="A110" s="5"/>
      <c r="B110" s="5"/>
      <c r="C110" s="62"/>
      <c r="D110" s="62"/>
      <c r="E110" s="52"/>
      <c r="F110" s="5"/>
      <c r="G110" s="5"/>
      <c r="H110" s="50"/>
      <c r="I110" s="5"/>
      <c r="K110"/>
      <c r="L110"/>
    </row>
    <row r="111" spans="1:12" s="1" customFormat="1" x14ac:dyDescent="0.25">
      <c r="A111" s="5"/>
      <c r="B111" s="5"/>
      <c r="C111" s="62"/>
      <c r="D111" s="62"/>
      <c r="E111" s="52"/>
      <c r="F111" s="5"/>
      <c r="G111" s="5"/>
      <c r="H111" s="50"/>
      <c r="I111" s="5"/>
      <c r="K111"/>
      <c r="L111"/>
    </row>
    <row r="112" spans="1:12" s="1" customFormat="1" x14ac:dyDescent="0.25">
      <c r="A112" s="5"/>
      <c r="B112" s="5"/>
      <c r="C112" s="62"/>
      <c r="D112" s="62"/>
      <c r="E112" s="52"/>
      <c r="F112" s="5"/>
      <c r="G112" s="5"/>
      <c r="H112" s="50"/>
      <c r="I112" s="5"/>
      <c r="K112"/>
      <c r="L112"/>
    </row>
    <row r="113" spans="1:12" s="1" customFormat="1" x14ac:dyDescent="0.25">
      <c r="A113" s="5"/>
      <c r="B113" s="5"/>
      <c r="C113" s="62"/>
      <c r="D113" s="62"/>
      <c r="E113" s="52"/>
      <c r="F113" s="5"/>
      <c r="G113" s="5"/>
      <c r="H113" s="50"/>
      <c r="I113" s="5"/>
      <c r="K113"/>
      <c r="L113"/>
    </row>
    <row r="114" spans="1:12" s="1" customFormat="1" x14ac:dyDescent="0.25">
      <c r="A114" s="5"/>
      <c r="B114" s="5"/>
      <c r="C114" s="62"/>
      <c r="D114" s="62"/>
      <c r="E114" s="52"/>
      <c r="F114" s="5"/>
      <c r="G114" s="5"/>
      <c r="H114" s="50"/>
      <c r="I114" s="5"/>
      <c r="K114"/>
      <c r="L114"/>
    </row>
    <row r="115" spans="1:12" s="1" customFormat="1" x14ac:dyDescent="0.25">
      <c r="A115" s="5"/>
      <c r="B115" s="5"/>
      <c r="C115" s="62"/>
      <c r="D115" s="62"/>
      <c r="E115" s="52"/>
      <c r="F115" s="5"/>
      <c r="G115" s="5"/>
      <c r="H115" s="50"/>
      <c r="I115" s="5"/>
      <c r="K115"/>
      <c r="L115"/>
    </row>
    <row r="116" spans="1:12" s="1" customFormat="1" x14ac:dyDescent="0.25">
      <c r="A116" s="5"/>
      <c r="B116" s="5"/>
      <c r="C116" s="62"/>
      <c r="D116" s="62"/>
      <c r="E116" s="52"/>
      <c r="F116" s="5"/>
      <c r="G116" s="5"/>
      <c r="H116" s="50"/>
      <c r="I116" s="5"/>
      <c r="K116"/>
      <c r="L116"/>
    </row>
    <row r="117" spans="1:12" s="1" customFormat="1" x14ac:dyDescent="0.25">
      <c r="A117" s="5"/>
      <c r="B117" s="5"/>
      <c r="C117" s="62"/>
      <c r="D117" s="62"/>
      <c r="E117" s="52"/>
      <c r="F117" s="5"/>
      <c r="G117" s="5"/>
      <c r="H117" s="50"/>
      <c r="I117" s="5"/>
      <c r="K117"/>
      <c r="L117"/>
    </row>
    <row r="118" spans="1:12" s="1" customFormat="1" x14ac:dyDescent="0.25">
      <c r="A118" s="5"/>
      <c r="B118" s="5"/>
      <c r="C118" s="62"/>
      <c r="D118" s="62"/>
      <c r="E118" s="52"/>
      <c r="F118" s="5"/>
      <c r="G118" s="5"/>
      <c r="H118" s="50"/>
      <c r="I118" s="5"/>
      <c r="K118"/>
      <c r="L118"/>
    </row>
    <row r="119" spans="1:12" s="1" customFormat="1" x14ac:dyDescent="0.25">
      <c r="A119" s="5"/>
      <c r="B119" s="5"/>
      <c r="C119" s="62"/>
      <c r="D119" s="62"/>
      <c r="E119" s="52"/>
      <c r="F119" s="5"/>
      <c r="G119" s="5"/>
      <c r="H119" s="50"/>
      <c r="I119" s="5"/>
      <c r="K119"/>
      <c r="L119"/>
    </row>
    <row r="120" spans="1:12" s="1" customFormat="1" x14ac:dyDescent="0.25">
      <c r="A120" s="5"/>
      <c r="B120" s="5"/>
      <c r="C120" s="62"/>
      <c r="D120" s="62"/>
      <c r="E120" s="52"/>
      <c r="F120" s="5"/>
      <c r="G120" s="5"/>
      <c r="H120" s="50"/>
      <c r="I120" s="5"/>
      <c r="K120"/>
      <c r="L120"/>
    </row>
    <row r="121" spans="1:12" s="1" customFormat="1" x14ac:dyDescent="0.25">
      <c r="A121" s="5"/>
      <c r="B121" s="5"/>
      <c r="C121" s="62"/>
      <c r="D121" s="62"/>
      <c r="E121" s="52"/>
      <c r="F121" s="5"/>
      <c r="G121" s="5"/>
      <c r="H121" s="50"/>
      <c r="I121" s="5"/>
      <c r="K121"/>
      <c r="L121"/>
    </row>
    <row r="122" spans="1:12" s="1" customFormat="1" x14ac:dyDescent="0.25">
      <c r="A122" s="5"/>
      <c r="B122" s="5"/>
      <c r="C122" s="62"/>
      <c r="D122" s="62"/>
      <c r="E122" s="52"/>
      <c r="F122" s="5"/>
      <c r="G122" s="5"/>
      <c r="H122" s="50"/>
      <c r="I122" s="5"/>
      <c r="K122"/>
      <c r="L122"/>
    </row>
    <row r="123" spans="1:12" s="1" customFormat="1" x14ac:dyDescent="0.25">
      <c r="A123" s="5"/>
      <c r="B123" s="5"/>
      <c r="C123" s="62"/>
      <c r="D123" s="62"/>
      <c r="E123" s="52"/>
      <c r="F123" s="5"/>
      <c r="G123" s="5"/>
      <c r="H123" s="50"/>
      <c r="I123" s="5"/>
      <c r="K123"/>
      <c r="L123"/>
    </row>
    <row r="124" spans="1:12" s="1" customFormat="1" x14ac:dyDescent="0.25">
      <c r="A124" s="5"/>
      <c r="B124" s="5"/>
      <c r="C124" s="62"/>
      <c r="D124" s="62"/>
      <c r="E124" s="52"/>
      <c r="F124" s="5"/>
      <c r="G124" s="5"/>
      <c r="H124" s="50"/>
      <c r="I124" s="5"/>
      <c r="K124"/>
      <c r="L124"/>
    </row>
    <row r="125" spans="1:12" s="1" customFormat="1" x14ac:dyDescent="0.25">
      <c r="A125" s="5"/>
      <c r="B125" s="5"/>
      <c r="C125" s="62"/>
      <c r="D125" s="62"/>
      <c r="E125" s="52"/>
      <c r="F125" s="5"/>
      <c r="G125" s="5"/>
      <c r="H125" s="50"/>
      <c r="I125" s="5"/>
      <c r="K125"/>
      <c r="L125"/>
    </row>
    <row r="126" spans="1:12" s="1" customFormat="1" x14ac:dyDescent="0.25">
      <c r="A126" s="5"/>
      <c r="B126" s="5"/>
      <c r="C126" s="62"/>
      <c r="D126" s="62"/>
      <c r="E126" s="52"/>
      <c r="F126" s="5"/>
      <c r="G126" s="5"/>
      <c r="H126" s="50"/>
      <c r="I126" s="5"/>
      <c r="K126"/>
      <c r="L126"/>
    </row>
    <row r="127" spans="1:12" s="1" customFormat="1" x14ac:dyDescent="0.25">
      <c r="A127" s="5"/>
      <c r="B127" s="5"/>
      <c r="C127" s="62"/>
      <c r="D127" s="62"/>
      <c r="E127" s="52"/>
      <c r="F127" s="5"/>
      <c r="G127" s="5"/>
      <c r="H127" s="50"/>
      <c r="I127" s="5"/>
      <c r="K127"/>
      <c r="L127"/>
    </row>
    <row r="128" spans="1:12" s="1" customFormat="1" x14ac:dyDescent="0.25">
      <c r="A128" s="5"/>
      <c r="B128" s="5"/>
      <c r="C128" s="62"/>
      <c r="D128" s="62"/>
      <c r="E128" s="52"/>
      <c r="F128" s="5"/>
      <c r="G128" s="5"/>
      <c r="H128" s="50"/>
      <c r="I128" s="5"/>
      <c r="K128"/>
      <c r="L128"/>
    </row>
    <row r="129" spans="1:12" s="1" customFormat="1" x14ac:dyDescent="0.25">
      <c r="A129" s="5"/>
      <c r="B129" s="5"/>
      <c r="C129" s="62"/>
      <c r="D129" s="62"/>
      <c r="E129" s="52"/>
      <c r="F129" s="5"/>
      <c r="G129" s="5"/>
      <c r="H129" s="50"/>
      <c r="I129" s="5"/>
      <c r="K129"/>
      <c r="L129"/>
    </row>
    <row r="130" spans="1:12" s="1" customFormat="1" x14ac:dyDescent="0.25">
      <c r="A130" s="5"/>
      <c r="B130" s="5"/>
      <c r="C130" s="62"/>
      <c r="D130" s="62"/>
      <c r="E130" s="52"/>
      <c r="F130" s="5"/>
      <c r="G130" s="5"/>
      <c r="H130" s="50"/>
      <c r="I130" s="5"/>
      <c r="K130"/>
      <c r="L130"/>
    </row>
    <row r="131" spans="1:12" s="1" customFormat="1" x14ac:dyDescent="0.25">
      <c r="A131" s="5"/>
      <c r="B131" s="5"/>
      <c r="C131" s="62"/>
      <c r="D131" s="62"/>
      <c r="E131" s="52"/>
      <c r="F131" s="5"/>
      <c r="G131" s="5"/>
      <c r="H131" s="50"/>
      <c r="I131" s="5"/>
      <c r="K131"/>
      <c r="L131"/>
    </row>
    <row r="132" spans="1:12" s="1" customFormat="1" x14ac:dyDescent="0.25">
      <c r="A132" s="5"/>
      <c r="B132" s="5"/>
      <c r="C132" s="62"/>
      <c r="D132" s="62"/>
      <c r="E132" s="52"/>
      <c r="F132" s="5"/>
      <c r="G132" s="5"/>
      <c r="H132" s="50"/>
      <c r="I132" s="5"/>
      <c r="K132"/>
      <c r="L132"/>
    </row>
    <row r="133" spans="1:12" s="1" customFormat="1" x14ac:dyDescent="0.25">
      <c r="A133" s="5"/>
      <c r="B133" s="5"/>
      <c r="C133" s="62"/>
      <c r="D133" s="62"/>
      <c r="E133" s="52"/>
      <c r="F133" s="5"/>
      <c r="G133" s="5"/>
      <c r="H133" s="50"/>
      <c r="I133" s="5"/>
      <c r="K133"/>
      <c r="L133"/>
    </row>
    <row r="134" spans="1:12" s="1" customFormat="1" x14ac:dyDescent="0.25">
      <c r="A134" s="5"/>
      <c r="B134" s="5"/>
      <c r="C134" s="62"/>
      <c r="D134" s="62"/>
      <c r="E134" s="52"/>
      <c r="F134" s="5"/>
      <c r="G134" s="5"/>
      <c r="H134" s="50"/>
      <c r="I134" s="5"/>
      <c r="K134"/>
      <c r="L134"/>
    </row>
    <row r="135" spans="1:12" s="1" customFormat="1" x14ac:dyDescent="0.25">
      <c r="A135" s="5"/>
      <c r="B135" s="5"/>
      <c r="C135" s="62"/>
      <c r="D135" s="62"/>
      <c r="E135" s="52"/>
      <c r="F135" s="5"/>
      <c r="G135" s="5"/>
      <c r="H135" s="50"/>
      <c r="I135" s="5"/>
      <c r="K135"/>
      <c r="L135"/>
    </row>
    <row r="136" spans="1:12" s="1" customFormat="1" x14ac:dyDescent="0.25">
      <c r="A136" s="5"/>
      <c r="B136" s="5"/>
      <c r="C136" s="62"/>
      <c r="D136" s="62"/>
      <c r="E136" s="52"/>
      <c r="F136" s="5"/>
      <c r="G136" s="5"/>
      <c r="H136" s="50"/>
      <c r="I136" s="5"/>
      <c r="K136"/>
      <c r="L136"/>
    </row>
    <row r="137" spans="1:12" s="1" customFormat="1" x14ac:dyDescent="0.25">
      <c r="A137" s="5"/>
      <c r="B137" s="5"/>
      <c r="C137" s="62"/>
      <c r="D137" s="62"/>
      <c r="E137" s="52"/>
      <c r="F137" s="5"/>
      <c r="G137" s="5"/>
      <c r="H137" s="50"/>
      <c r="I137" s="5"/>
      <c r="K137"/>
      <c r="L137"/>
    </row>
    <row r="138" spans="1:12" s="1" customFormat="1" x14ac:dyDescent="0.25">
      <c r="A138" s="5"/>
      <c r="B138" s="5"/>
      <c r="C138" s="62"/>
      <c r="D138" s="62"/>
      <c r="E138" s="52"/>
      <c r="F138" s="5"/>
      <c r="G138" s="5"/>
      <c r="H138" s="50"/>
      <c r="I138" s="5"/>
      <c r="K138"/>
      <c r="L138"/>
    </row>
    <row r="139" spans="1:12" s="1" customFormat="1" x14ac:dyDescent="0.25">
      <c r="A139" s="5"/>
      <c r="B139" s="5"/>
      <c r="C139" s="62"/>
      <c r="D139" s="62"/>
      <c r="E139" s="52"/>
      <c r="F139" s="5"/>
      <c r="G139" s="5"/>
      <c r="H139" s="50"/>
      <c r="I139" s="5"/>
      <c r="K139"/>
      <c r="L139"/>
    </row>
    <row r="140" spans="1:12" s="1" customFormat="1" x14ac:dyDescent="0.25">
      <c r="A140" s="5"/>
      <c r="B140" s="5"/>
      <c r="C140" s="62"/>
      <c r="D140" s="62"/>
      <c r="E140" s="52"/>
      <c r="F140" s="5"/>
      <c r="G140" s="5"/>
      <c r="H140" s="50"/>
      <c r="I140" s="5"/>
      <c r="K140"/>
      <c r="L140"/>
    </row>
    <row r="141" spans="1:12" s="1" customFormat="1" x14ac:dyDescent="0.25">
      <c r="A141" s="5"/>
      <c r="B141" s="5"/>
      <c r="C141" s="62"/>
      <c r="D141" s="62"/>
      <c r="E141" s="52"/>
      <c r="F141" s="5"/>
      <c r="G141" s="5"/>
      <c r="H141" s="50"/>
      <c r="I141" s="5"/>
      <c r="K141"/>
      <c r="L141"/>
    </row>
    <row r="142" spans="1:12" s="1" customFormat="1" x14ac:dyDescent="0.25">
      <c r="A142" s="5"/>
      <c r="B142" s="5"/>
      <c r="C142" s="62"/>
      <c r="D142" s="62"/>
      <c r="E142" s="52"/>
      <c r="F142" s="5"/>
      <c r="G142" s="5"/>
      <c r="H142" s="50"/>
      <c r="I142" s="5"/>
      <c r="K142"/>
      <c r="L142"/>
    </row>
    <row r="143" spans="1:12" s="1" customFormat="1" x14ac:dyDescent="0.25">
      <c r="A143" s="5"/>
      <c r="B143" s="5"/>
      <c r="C143" s="62"/>
      <c r="D143" s="62"/>
      <c r="E143" s="52"/>
      <c r="F143" s="5"/>
      <c r="G143" s="5"/>
      <c r="H143" s="50"/>
      <c r="I143" s="5"/>
      <c r="K143"/>
      <c r="L143"/>
    </row>
    <row r="144" spans="1:12" s="1" customFormat="1" x14ac:dyDescent="0.25">
      <c r="A144" s="5"/>
      <c r="B144" s="5"/>
      <c r="C144" s="62"/>
      <c r="D144" s="62"/>
      <c r="E144" s="52"/>
      <c r="F144" s="5"/>
      <c r="G144" s="5"/>
      <c r="H144" s="50"/>
      <c r="I144" s="5"/>
      <c r="K144"/>
      <c r="L144"/>
    </row>
    <row r="145" spans="1:12" s="1" customFormat="1" x14ac:dyDescent="0.25">
      <c r="A145" s="5"/>
      <c r="B145" s="5"/>
      <c r="C145" s="62"/>
      <c r="D145" s="62"/>
      <c r="E145" s="52"/>
      <c r="F145" s="5"/>
      <c r="G145" s="5"/>
      <c r="H145" s="50"/>
      <c r="I145" s="5"/>
      <c r="K145"/>
      <c r="L145"/>
    </row>
    <row r="146" spans="1:12" s="1" customFormat="1" x14ac:dyDescent="0.25">
      <c r="A146" s="5"/>
      <c r="B146" s="5"/>
      <c r="C146" s="62"/>
      <c r="D146" s="62"/>
      <c r="E146" s="52"/>
      <c r="F146" s="5"/>
      <c r="G146" s="5"/>
      <c r="H146" s="50"/>
      <c r="I146" s="5"/>
      <c r="K146"/>
      <c r="L146"/>
    </row>
    <row r="147" spans="1:12" s="1" customFormat="1" x14ac:dyDescent="0.25">
      <c r="A147" s="5"/>
      <c r="B147" s="5"/>
      <c r="C147" s="62"/>
      <c r="D147" s="62"/>
      <c r="E147" s="52"/>
      <c r="F147" s="5"/>
      <c r="G147" s="5"/>
      <c r="H147" s="50"/>
      <c r="I147" s="5"/>
      <c r="K147"/>
      <c r="L147"/>
    </row>
    <row r="148" spans="1:12" s="1" customFormat="1" x14ac:dyDescent="0.25">
      <c r="A148" s="5"/>
      <c r="B148" s="5"/>
      <c r="C148" s="62"/>
      <c r="D148" s="62"/>
      <c r="E148" s="52"/>
      <c r="F148" s="5"/>
      <c r="G148" s="5"/>
      <c r="H148" s="50"/>
      <c r="I148" s="5"/>
      <c r="K148"/>
      <c r="L148"/>
    </row>
    <row r="149" spans="1:12" s="1" customFormat="1" x14ac:dyDescent="0.25">
      <c r="A149" s="5"/>
      <c r="B149" s="5"/>
      <c r="C149" s="62"/>
      <c r="D149" s="62"/>
      <c r="E149" s="52"/>
      <c r="F149" s="5"/>
      <c r="G149" s="5"/>
      <c r="H149" s="50"/>
      <c r="I149" s="5"/>
      <c r="K149"/>
      <c r="L149"/>
    </row>
    <row r="150" spans="1:12" s="1" customFormat="1" x14ac:dyDescent="0.25">
      <c r="A150" s="5"/>
      <c r="B150" s="5"/>
      <c r="C150" s="62"/>
      <c r="D150" s="62"/>
      <c r="E150" s="52"/>
      <c r="F150" s="5"/>
      <c r="G150" s="5"/>
      <c r="H150" s="50"/>
      <c r="I150" s="5"/>
      <c r="K150"/>
      <c r="L150"/>
    </row>
    <row r="151" spans="1:12" s="1" customFormat="1" x14ac:dyDescent="0.25">
      <c r="A151" s="5"/>
      <c r="B151" s="5"/>
      <c r="C151" s="62"/>
      <c r="D151" s="62"/>
      <c r="E151" s="52"/>
      <c r="F151" s="5"/>
      <c r="G151" s="5"/>
      <c r="H151" s="50"/>
      <c r="I151" s="5"/>
      <c r="K151"/>
      <c r="L151"/>
    </row>
    <row r="152" spans="1:12" s="1" customFormat="1" x14ac:dyDescent="0.25">
      <c r="A152" s="5"/>
      <c r="B152" s="5"/>
      <c r="C152" s="62"/>
      <c r="D152" s="62"/>
      <c r="E152" s="52"/>
      <c r="F152" s="5"/>
      <c r="G152" s="5"/>
      <c r="H152" s="50"/>
      <c r="I152" s="5"/>
      <c r="K152"/>
      <c r="L152"/>
    </row>
    <row r="153" spans="1:12" s="1" customFormat="1" x14ac:dyDescent="0.25">
      <c r="A153" s="5"/>
      <c r="B153" s="5"/>
      <c r="C153" s="62"/>
      <c r="D153" s="62"/>
      <c r="E153" s="52"/>
      <c r="F153" s="5"/>
      <c r="G153" s="5"/>
      <c r="H153" s="50"/>
      <c r="I153" s="5"/>
      <c r="K153"/>
      <c r="L153"/>
    </row>
    <row r="154" spans="1:12" s="1" customFormat="1" x14ac:dyDescent="0.25">
      <c r="A154" s="5"/>
      <c r="B154" s="5"/>
      <c r="C154" s="62"/>
      <c r="D154" s="62"/>
      <c r="E154" s="52"/>
      <c r="F154" s="5"/>
      <c r="G154" s="5"/>
      <c r="H154" s="50"/>
      <c r="I154" s="5"/>
      <c r="K154"/>
      <c r="L154"/>
    </row>
    <row r="155" spans="1:12" s="1" customFormat="1" x14ac:dyDescent="0.25">
      <c r="A155" s="5"/>
      <c r="B155" s="5"/>
      <c r="C155" s="62"/>
      <c r="D155" s="62"/>
      <c r="E155" s="52"/>
      <c r="F155" s="5"/>
      <c r="G155" s="5"/>
      <c r="H155" s="50"/>
      <c r="I155" s="5"/>
      <c r="K155"/>
      <c r="L155"/>
    </row>
    <row r="156" spans="1:12" s="1" customFormat="1" x14ac:dyDescent="0.25">
      <c r="A156" s="5"/>
      <c r="B156" s="5"/>
      <c r="C156" s="62"/>
      <c r="D156" s="62"/>
      <c r="E156" s="52"/>
      <c r="F156" s="5"/>
      <c r="G156" s="5"/>
      <c r="H156" s="50"/>
      <c r="I156" s="5"/>
      <c r="K156"/>
      <c r="L156"/>
    </row>
    <row r="157" spans="1:12" s="1" customFormat="1" x14ac:dyDescent="0.25">
      <c r="A157" s="5"/>
      <c r="B157" s="5"/>
      <c r="C157" s="62"/>
      <c r="D157" s="62"/>
      <c r="E157" s="52"/>
      <c r="F157" s="5"/>
      <c r="G157" s="5"/>
      <c r="H157" s="50"/>
      <c r="I157" s="5"/>
      <c r="K157"/>
      <c r="L157"/>
    </row>
    <row r="158" spans="1:12" s="1" customFormat="1" x14ac:dyDescent="0.25">
      <c r="A158" s="5"/>
      <c r="B158" s="5"/>
      <c r="C158" s="62"/>
      <c r="D158" s="62"/>
      <c r="E158" s="52"/>
      <c r="F158" s="5"/>
      <c r="G158" s="5"/>
      <c r="H158" s="50"/>
      <c r="I158" s="5"/>
      <c r="K158"/>
      <c r="L158"/>
    </row>
    <row r="159" spans="1:12" s="1" customFormat="1" x14ac:dyDescent="0.25">
      <c r="A159" s="5"/>
      <c r="B159" s="5"/>
      <c r="C159" s="62"/>
      <c r="D159" s="62"/>
      <c r="E159" s="52"/>
      <c r="F159" s="5"/>
      <c r="G159" s="5"/>
      <c r="H159" s="50"/>
      <c r="I159" s="5"/>
      <c r="K159"/>
      <c r="L159"/>
    </row>
    <row r="160" spans="1:12" s="1" customFormat="1" x14ac:dyDescent="0.25">
      <c r="A160" s="5"/>
      <c r="B160" s="5"/>
      <c r="C160" s="62"/>
      <c r="D160" s="62"/>
      <c r="E160" s="52"/>
      <c r="F160" s="5"/>
      <c r="G160" s="5"/>
      <c r="H160" s="50"/>
      <c r="I160" s="5"/>
      <c r="K160"/>
      <c r="L160"/>
    </row>
    <row r="161" spans="1:12" s="1" customFormat="1" x14ac:dyDescent="0.25">
      <c r="A161" s="5"/>
      <c r="B161" s="5"/>
      <c r="C161" s="62"/>
      <c r="D161" s="62"/>
      <c r="E161" s="52"/>
      <c r="F161" s="5"/>
      <c r="G161" s="5"/>
      <c r="H161" s="50"/>
      <c r="I161" s="5"/>
      <c r="K161"/>
      <c r="L161"/>
    </row>
    <row r="162" spans="1:12" s="1" customFormat="1" x14ac:dyDescent="0.25">
      <c r="A162" s="5"/>
      <c r="B162" s="5"/>
      <c r="C162" s="62"/>
      <c r="D162" s="62"/>
      <c r="E162" s="52"/>
      <c r="F162" s="5"/>
      <c r="G162" s="5"/>
      <c r="H162" s="50"/>
      <c r="I162" s="5"/>
      <c r="K162"/>
      <c r="L162"/>
    </row>
    <row r="163" spans="1:12" s="1" customFormat="1" x14ac:dyDescent="0.25">
      <c r="A163" s="5"/>
      <c r="B163" s="5"/>
      <c r="C163" s="62"/>
      <c r="D163" s="62"/>
      <c r="E163" s="52"/>
      <c r="F163" s="5"/>
      <c r="G163" s="5"/>
      <c r="H163" s="50"/>
      <c r="I163" s="5"/>
      <c r="K163"/>
      <c r="L163"/>
    </row>
    <row r="164" spans="1:12" s="1" customFormat="1" x14ac:dyDescent="0.25">
      <c r="A164" s="5"/>
      <c r="B164" s="5"/>
      <c r="C164" s="62"/>
      <c r="D164" s="62"/>
      <c r="E164" s="52"/>
      <c r="F164" s="5"/>
      <c r="G164" s="5"/>
      <c r="H164" s="50"/>
      <c r="I164" s="5"/>
      <c r="K164"/>
      <c r="L164"/>
    </row>
    <row r="165" spans="1:12" s="1" customFormat="1" x14ac:dyDescent="0.25">
      <c r="A165" s="5"/>
      <c r="B165" s="5"/>
      <c r="C165" s="62"/>
      <c r="D165" s="62"/>
      <c r="E165" s="52"/>
      <c r="F165" s="5"/>
      <c r="G165" s="5"/>
      <c r="H165" s="50"/>
      <c r="I165" s="5"/>
      <c r="K165"/>
      <c r="L165"/>
    </row>
    <row r="166" spans="1:12" s="1" customFormat="1" x14ac:dyDescent="0.25">
      <c r="A166" s="5"/>
      <c r="B166" s="5"/>
      <c r="C166" s="62"/>
      <c r="D166" s="62"/>
      <c r="E166" s="52"/>
      <c r="F166" s="5"/>
      <c r="G166" s="5"/>
      <c r="H166" s="50"/>
      <c r="I166" s="5"/>
      <c r="K166"/>
      <c r="L166"/>
    </row>
    <row r="167" spans="1:12" s="1" customFormat="1" x14ac:dyDescent="0.25">
      <c r="A167" s="5"/>
      <c r="B167" s="5"/>
      <c r="C167" s="62"/>
      <c r="D167" s="62"/>
      <c r="E167" s="52"/>
      <c r="F167" s="5"/>
      <c r="G167" s="5"/>
      <c r="H167" s="50"/>
      <c r="I167" s="5"/>
      <c r="K167"/>
      <c r="L167"/>
    </row>
    <row r="168" spans="1:12" s="1" customFormat="1" x14ac:dyDescent="0.25">
      <c r="A168" s="5"/>
      <c r="B168" s="5"/>
      <c r="C168" s="62"/>
      <c r="D168" s="62"/>
      <c r="E168" s="52"/>
      <c r="F168" s="5"/>
      <c r="G168" s="5"/>
      <c r="H168" s="50"/>
      <c r="I168" s="5"/>
    </row>
    <row r="169" spans="1:12" s="1" customFormat="1" x14ac:dyDescent="0.25">
      <c r="A169" s="5"/>
      <c r="B169" s="5"/>
      <c r="C169" s="62"/>
      <c r="D169" s="62"/>
      <c r="E169" s="52"/>
      <c r="F169" s="5"/>
      <c r="G169" s="5"/>
      <c r="H169" s="50"/>
      <c r="I169" s="5"/>
    </row>
    <row r="170" spans="1:12" s="1" customFormat="1" x14ac:dyDescent="0.25">
      <c r="A170" s="5"/>
      <c r="B170" s="5"/>
      <c r="C170" s="62"/>
      <c r="D170" s="62"/>
      <c r="E170" s="52"/>
      <c r="F170" s="5"/>
      <c r="G170" s="5"/>
      <c r="H170" s="50"/>
      <c r="I170" s="5"/>
    </row>
    <row r="171" spans="1:12" s="1" customFormat="1" x14ac:dyDescent="0.25">
      <c r="A171" s="5"/>
      <c r="B171" s="5"/>
      <c r="C171" s="62"/>
      <c r="D171" s="62"/>
      <c r="E171" s="52"/>
      <c r="F171" s="5"/>
      <c r="G171" s="5"/>
      <c r="H171" s="50"/>
      <c r="I171" s="5"/>
    </row>
    <row r="172" spans="1:12" s="1" customFormat="1" x14ac:dyDescent="0.25">
      <c r="A172" s="5"/>
      <c r="B172" s="5"/>
      <c r="C172" s="62"/>
      <c r="D172" s="62"/>
      <c r="E172" s="52"/>
      <c r="F172" s="5"/>
      <c r="G172" s="5"/>
      <c r="H172" s="50"/>
      <c r="I172" s="5"/>
    </row>
    <row r="173" spans="1:12" s="1" customFormat="1" x14ac:dyDescent="0.25">
      <c r="A173" s="5"/>
      <c r="B173" s="5"/>
      <c r="C173" s="62"/>
      <c r="D173" s="62"/>
      <c r="E173" s="52"/>
      <c r="F173" s="5"/>
      <c r="G173" s="5"/>
      <c r="H173" s="50"/>
      <c r="I173" s="5"/>
    </row>
    <row r="174" spans="1:12" s="1" customFormat="1" x14ac:dyDescent="0.25">
      <c r="A174" s="5"/>
      <c r="B174" s="5"/>
      <c r="C174" s="62"/>
      <c r="D174" s="62"/>
      <c r="E174" s="52"/>
      <c r="F174" s="5"/>
      <c r="G174" s="5"/>
      <c r="H174" s="50"/>
      <c r="I174" s="5"/>
    </row>
    <row r="175" spans="1:12" s="1" customFormat="1" x14ac:dyDescent="0.25">
      <c r="A175" s="5"/>
      <c r="B175" s="5"/>
      <c r="C175" s="62"/>
      <c r="D175" s="62"/>
      <c r="E175" s="52"/>
      <c r="F175" s="5"/>
      <c r="G175" s="5"/>
      <c r="H175" s="50"/>
      <c r="I175" s="5"/>
    </row>
    <row r="176" spans="1:12" s="1" customFormat="1" x14ac:dyDescent="0.25">
      <c r="A176" s="5"/>
      <c r="B176" s="5"/>
      <c r="C176" s="62"/>
      <c r="D176" s="62"/>
      <c r="E176" s="52"/>
      <c r="F176" s="5"/>
      <c r="G176" s="5"/>
      <c r="H176" s="50"/>
      <c r="I176" s="5"/>
    </row>
    <row r="177" spans="1:9" s="1" customFormat="1" x14ac:dyDescent="0.25">
      <c r="A177" s="5"/>
      <c r="B177" s="5"/>
      <c r="C177" s="62"/>
      <c r="D177" s="62"/>
      <c r="E177" s="52"/>
      <c r="F177" s="5"/>
      <c r="G177" s="5"/>
      <c r="H177" s="50"/>
      <c r="I177" s="5"/>
    </row>
    <row r="178" spans="1:9" s="1" customFormat="1" x14ac:dyDescent="0.25">
      <c r="A178" s="5"/>
      <c r="B178" s="5"/>
      <c r="C178" s="62"/>
      <c r="D178" s="62"/>
      <c r="E178" s="52"/>
      <c r="F178" s="5"/>
      <c r="G178" s="5"/>
      <c r="H178" s="50"/>
      <c r="I178" s="5"/>
    </row>
    <row r="179" spans="1:9" s="1" customFormat="1" x14ac:dyDescent="0.25">
      <c r="A179" s="5"/>
      <c r="B179" s="5"/>
      <c r="C179" s="62"/>
      <c r="D179" s="62"/>
      <c r="E179" s="52"/>
      <c r="F179" s="5"/>
      <c r="G179" s="5"/>
      <c r="H179" s="50"/>
      <c r="I179" s="5"/>
    </row>
    <row r="180" spans="1:9" s="1" customFormat="1" x14ac:dyDescent="0.25">
      <c r="A180" s="5"/>
      <c r="B180" s="5"/>
      <c r="C180" s="62"/>
      <c r="D180" s="62"/>
      <c r="E180" s="52"/>
      <c r="F180" s="5"/>
      <c r="G180" s="5"/>
      <c r="H180" s="50"/>
      <c r="I180" s="5"/>
    </row>
    <row r="181" spans="1:9" s="1" customFormat="1" x14ac:dyDescent="0.25">
      <c r="A181" s="5"/>
      <c r="B181" s="5"/>
      <c r="C181" s="62"/>
      <c r="D181" s="62"/>
      <c r="E181" s="52"/>
      <c r="F181" s="5"/>
      <c r="G181" s="5"/>
      <c r="H181" s="50"/>
      <c r="I181" s="5"/>
    </row>
    <row r="182" spans="1:9" s="1" customFormat="1" x14ac:dyDescent="0.25">
      <c r="A182" s="5"/>
      <c r="B182" s="5"/>
      <c r="C182" s="62"/>
      <c r="D182" s="62"/>
      <c r="E182" s="52"/>
      <c r="F182" s="5"/>
      <c r="G182" s="5"/>
      <c r="H182" s="50"/>
      <c r="I182" s="5"/>
    </row>
    <row r="183" spans="1:9" s="1" customFormat="1" x14ac:dyDescent="0.25">
      <c r="A183" s="5"/>
      <c r="B183" s="5"/>
      <c r="C183" s="62"/>
      <c r="D183" s="62"/>
      <c r="E183" s="52"/>
      <c r="F183" s="5"/>
      <c r="G183" s="5"/>
      <c r="H183" s="50"/>
      <c r="I183" s="5"/>
    </row>
    <row r="184" spans="1:9" s="1" customFormat="1" x14ac:dyDescent="0.25">
      <c r="A184" s="5"/>
      <c r="B184" s="5"/>
      <c r="C184" s="62"/>
      <c r="D184" s="62"/>
      <c r="E184" s="52"/>
      <c r="F184" s="5"/>
      <c r="G184" s="5"/>
      <c r="H184" s="50"/>
      <c r="I184" s="5"/>
    </row>
    <row r="185" spans="1:9" s="1" customFormat="1" x14ac:dyDescent="0.25">
      <c r="A185" s="5"/>
      <c r="B185" s="5"/>
      <c r="C185" s="62"/>
      <c r="D185" s="62"/>
      <c r="E185" s="52"/>
      <c r="F185" s="5"/>
      <c r="G185" s="5"/>
      <c r="H185" s="50"/>
      <c r="I185" s="5"/>
    </row>
    <row r="186" spans="1:9" s="1" customFormat="1" x14ac:dyDescent="0.25">
      <c r="A186" s="5"/>
      <c r="B186" s="5"/>
      <c r="C186" s="62"/>
      <c r="D186" s="62"/>
      <c r="E186" s="52"/>
      <c r="F186" s="5"/>
      <c r="G186" s="5"/>
      <c r="H186" s="50"/>
      <c r="I186" s="5"/>
    </row>
    <row r="187" spans="1:9" s="1" customFormat="1" x14ac:dyDescent="0.25">
      <c r="A187" s="5"/>
      <c r="B187" s="5"/>
      <c r="E187" s="52"/>
      <c r="F187" s="5"/>
      <c r="G187" s="5"/>
      <c r="H187" s="50"/>
      <c r="I187" s="5"/>
    </row>
    <row r="188" spans="1:9" s="1" customFormat="1" x14ac:dyDescent="0.25">
      <c r="A188" s="5"/>
      <c r="B188" s="5"/>
      <c r="E188" s="52"/>
      <c r="F188" s="5"/>
      <c r="G188" s="5"/>
      <c r="H188" s="50"/>
      <c r="I188" s="5"/>
    </row>
    <row r="189" spans="1:9" s="1" customFormat="1" x14ac:dyDescent="0.25">
      <c r="A189" s="5"/>
      <c r="B189" s="5"/>
      <c r="E189" s="52"/>
      <c r="F189" s="5"/>
      <c r="G189" s="5"/>
      <c r="H189" s="50"/>
      <c r="I189" s="5"/>
    </row>
    <row r="190" spans="1:9" s="1" customFormat="1" x14ac:dyDescent="0.25">
      <c r="A190" s="5"/>
      <c r="B190" s="5"/>
      <c r="E190" s="52"/>
      <c r="F190" s="5"/>
      <c r="G190" s="5"/>
      <c r="H190" s="50"/>
      <c r="I190" s="5"/>
    </row>
    <row r="191" spans="1:9" s="1" customFormat="1" x14ac:dyDescent="0.25">
      <c r="A191" s="5"/>
      <c r="B191" s="5"/>
      <c r="E191" s="52"/>
      <c r="F191" s="5"/>
      <c r="G191" s="5"/>
      <c r="H191" s="50"/>
      <c r="I191" s="5"/>
    </row>
    <row r="192" spans="1:9" s="1" customFormat="1" x14ac:dyDescent="0.25">
      <c r="A192" s="5"/>
      <c r="B192" s="5"/>
      <c r="E192" s="52"/>
      <c r="F192" s="5"/>
      <c r="G192" s="5"/>
      <c r="H192" s="50"/>
      <c r="I192" s="5"/>
    </row>
    <row r="193" spans="1:9" s="1" customFormat="1" x14ac:dyDescent="0.25">
      <c r="A193" s="5"/>
      <c r="B193" s="5"/>
      <c r="E193" s="52"/>
      <c r="F193" s="5"/>
      <c r="G193" s="5"/>
      <c r="H193" s="50"/>
      <c r="I193" s="5"/>
    </row>
    <row r="194" spans="1:9" s="1" customFormat="1" x14ac:dyDescent="0.25">
      <c r="A194" s="5"/>
      <c r="B194" s="5"/>
      <c r="E194" s="52"/>
      <c r="F194" s="5"/>
      <c r="G194" s="5"/>
      <c r="H194" s="50"/>
      <c r="I194" s="5"/>
    </row>
    <row r="195" spans="1:9" s="1" customFormat="1" x14ac:dyDescent="0.25">
      <c r="A195" s="5"/>
      <c r="B195" s="5"/>
      <c r="E195" s="52"/>
      <c r="F195" s="5"/>
      <c r="G195" s="5"/>
      <c r="H195" s="50"/>
      <c r="I195" s="5"/>
    </row>
    <row r="196" spans="1:9" s="1" customFormat="1" x14ac:dyDescent="0.25">
      <c r="A196" s="5"/>
      <c r="B196" s="5"/>
      <c r="E196" s="52"/>
      <c r="F196" s="5"/>
      <c r="G196" s="5"/>
      <c r="H196" s="50"/>
      <c r="I196" s="5"/>
    </row>
    <row r="197" spans="1:9" s="1" customFormat="1" x14ac:dyDescent="0.25">
      <c r="A197" s="5"/>
      <c r="B197" s="5"/>
      <c r="E197" s="52"/>
      <c r="F197" s="5"/>
      <c r="G197" s="5"/>
      <c r="H197" s="50"/>
      <c r="I197" s="5"/>
    </row>
    <row r="198" spans="1:9" s="1" customFormat="1" x14ac:dyDescent="0.25">
      <c r="A198" s="5"/>
      <c r="B198" s="5"/>
      <c r="E198" s="52"/>
      <c r="F198" s="5"/>
      <c r="G198" s="5"/>
      <c r="H198" s="50"/>
      <c r="I198" s="5"/>
    </row>
    <row r="199" spans="1:9" s="1" customFormat="1" x14ac:dyDescent="0.25">
      <c r="A199" s="5"/>
      <c r="B199" s="5"/>
      <c r="E199" s="52"/>
      <c r="F199" s="5"/>
      <c r="G199" s="5"/>
      <c r="H199" s="50"/>
      <c r="I199" s="5"/>
    </row>
    <row r="200" spans="1:9" s="1" customFormat="1" x14ac:dyDescent="0.25">
      <c r="A200" s="5"/>
      <c r="B200" s="5"/>
      <c r="E200" s="52"/>
      <c r="F200" s="5"/>
      <c r="G200" s="5"/>
      <c r="H200" s="50"/>
      <c r="I200" s="5"/>
    </row>
    <row r="201" spans="1:9" s="1" customFormat="1" x14ac:dyDescent="0.25">
      <c r="A201" s="5"/>
      <c r="B201" s="5"/>
      <c r="E201" s="52"/>
      <c r="F201" s="5"/>
      <c r="G201" s="5"/>
      <c r="H201" s="50"/>
      <c r="I201" s="5"/>
    </row>
    <row r="202" spans="1:9" s="1" customFormat="1" x14ac:dyDescent="0.25">
      <c r="A202" s="5"/>
      <c r="B202" s="5"/>
      <c r="E202" s="52"/>
      <c r="F202" s="5"/>
      <c r="G202" s="5"/>
      <c r="H202" s="50"/>
      <c r="I202" s="5"/>
    </row>
    <row r="203" spans="1:9" s="1" customFormat="1" x14ac:dyDescent="0.25">
      <c r="A203" s="5"/>
      <c r="B203" s="5"/>
      <c r="E203" s="52"/>
      <c r="F203" s="5"/>
      <c r="G203" s="5"/>
      <c r="H203" s="50"/>
      <c r="I203" s="5"/>
    </row>
    <row r="204" spans="1:9" s="1" customFormat="1" x14ac:dyDescent="0.25">
      <c r="A204" s="5"/>
      <c r="B204" s="5"/>
      <c r="E204" s="52"/>
      <c r="F204" s="5"/>
      <c r="G204" s="5"/>
      <c r="H204" s="50"/>
      <c r="I204" s="5"/>
    </row>
    <row r="205" spans="1:9" s="1" customFormat="1" x14ac:dyDescent="0.25">
      <c r="A205" s="5"/>
      <c r="B205" s="5"/>
      <c r="E205" s="52"/>
      <c r="F205" s="5"/>
      <c r="G205" s="5"/>
      <c r="H205" s="50"/>
      <c r="I205" s="5"/>
    </row>
    <row r="206" spans="1:9" s="1" customFormat="1" x14ac:dyDescent="0.25">
      <c r="A206" s="5"/>
      <c r="B206" s="5"/>
      <c r="E206" s="52"/>
      <c r="F206" s="5"/>
      <c r="G206" s="5"/>
      <c r="H206" s="50"/>
      <c r="I206" s="5"/>
    </row>
    <row r="207" spans="1:9" s="1" customFormat="1" x14ac:dyDescent="0.25">
      <c r="A207" s="5"/>
      <c r="B207" s="5"/>
      <c r="E207" s="52"/>
      <c r="F207" s="5"/>
      <c r="G207" s="5"/>
      <c r="H207" s="50"/>
      <c r="I207" s="5"/>
    </row>
    <row r="208" spans="1:9" s="1" customFormat="1" x14ac:dyDescent="0.25">
      <c r="A208" s="5"/>
      <c r="B208" s="5"/>
      <c r="E208" s="52"/>
      <c r="F208" s="5"/>
      <c r="G208" s="5"/>
      <c r="H208" s="50"/>
      <c r="I208" s="5"/>
    </row>
    <row r="209" spans="1:9" s="1" customFormat="1" x14ac:dyDescent="0.25">
      <c r="A209" s="5"/>
      <c r="B209" s="5"/>
      <c r="E209" s="52"/>
      <c r="F209" s="5"/>
      <c r="G209" s="5"/>
      <c r="H209" s="50"/>
      <c r="I209" s="5"/>
    </row>
    <row r="210" spans="1:9" s="1" customFormat="1" x14ac:dyDescent="0.25">
      <c r="A210" s="5"/>
      <c r="B210" s="5"/>
      <c r="E210" s="52"/>
      <c r="F210" s="5"/>
      <c r="G210" s="5"/>
      <c r="H210" s="50"/>
      <c r="I210" s="5"/>
    </row>
    <row r="211" spans="1:9" s="1" customFormat="1" x14ac:dyDescent="0.25">
      <c r="A211" s="5"/>
      <c r="B211" s="5"/>
      <c r="E211" s="52"/>
      <c r="F211" s="5"/>
      <c r="G211" s="5"/>
      <c r="H211" s="50"/>
      <c r="I211" s="5"/>
    </row>
    <row r="212" spans="1:9" s="1" customFormat="1" x14ac:dyDescent="0.25">
      <c r="A212" s="5"/>
      <c r="B212" s="5"/>
      <c r="E212" s="52"/>
      <c r="F212" s="5"/>
      <c r="G212" s="5"/>
      <c r="H212" s="50"/>
      <c r="I212" s="5"/>
    </row>
    <row r="213" spans="1:9" s="1" customFormat="1" x14ac:dyDescent="0.25">
      <c r="A213" s="5"/>
      <c r="B213" s="5"/>
      <c r="E213" s="52"/>
      <c r="F213" s="5"/>
      <c r="G213" s="5"/>
      <c r="H213" s="50"/>
      <c r="I213" s="5"/>
    </row>
    <row r="214" spans="1:9" s="1" customFormat="1" x14ac:dyDescent="0.25">
      <c r="A214" s="5"/>
      <c r="B214" s="5"/>
      <c r="E214" s="52"/>
      <c r="F214" s="5"/>
      <c r="G214" s="5"/>
      <c r="H214" s="50"/>
      <c r="I214" s="5"/>
    </row>
    <row r="215" spans="1:9" s="1" customFormat="1" x14ac:dyDescent="0.25">
      <c r="A215" s="5"/>
      <c r="B215" s="5"/>
      <c r="E215" s="52"/>
      <c r="F215" s="5"/>
      <c r="G215" s="5"/>
      <c r="H215" s="50"/>
      <c r="I215" s="5"/>
    </row>
    <row r="216" spans="1:9" s="1" customFormat="1" x14ac:dyDescent="0.25">
      <c r="A216" s="5"/>
      <c r="B216" s="5"/>
      <c r="E216" s="52"/>
      <c r="F216" s="5"/>
      <c r="G216" s="5"/>
      <c r="H216" s="50"/>
      <c r="I216" s="5"/>
    </row>
    <row r="217" spans="1:9" s="1" customFormat="1" x14ac:dyDescent="0.25">
      <c r="A217" s="5"/>
      <c r="B217" s="5"/>
      <c r="E217" s="52"/>
      <c r="F217" s="5"/>
      <c r="G217" s="5"/>
      <c r="H217" s="50"/>
      <c r="I217" s="5"/>
    </row>
    <row r="218" spans="1:9" s="1" customFormat="1" x14ac:dyDescent="0.25">
      <c r="A218" s="5"/>
      <c r="B218" s="5"/>
      <c r="E218" s="52"/>
      <c r="F218" s="5"/>
      <c r="G218" s="5"/>
      <c r="H218" s="50"/>
      <c r="I218" s="5"/>
    </row>
    <row r="219" spans="1:9" s="1" customFormat="1" x14ac:dyDescent="0.25">
      <c r="A219" s="5"/>
      <c r="B219" s="5"/>
      <c r="E219" s="52"/>
      <c r="F219" s="5"/>
      <c r="G219" s="5"/>
      <c r="H219" s="50"/>
      <c r="I219" s="5"/>
    </row>
    <row r="220" spans="1:9" s="1" customFormat="1" x14ac:dyDescent="0.25">
      <c r="A220" s="5"/>
      <c r="B220" s="5"/>
      <c r="E220" s="52"/>
      <c r="F220" s="5"/>
      <c r="G220" s="5"/>
      <c r="H220" s="50"/>
      <c r="I220" s="5"/>
    </row>
    <row r="221" spans="1:9" s="1" customFormat="1" x14ac:dyDescent="0.25">
      <c r="A221" s="5"/>
      <c r="B221" s="5"/>
      <c r="E221" s="52"/>
      <c r="F221" s="5"/>
      <c r="G221" s="5"/>
      <c r="H221" s="50"/>
      <c r="I221" s="5"/>
    </row>
    <row r="222" spans="1:9" s="1" customFormat="1" x14ac:dyDescent="0.25">
      <c r="A222" s="5"/>
      <c r="B222" s="5"/>
      <c r="E222" s="52"/>
      <c r="F222" s="5"/>
      <c r="G222" s="5"/>
      <c r="H222" s="50"/>
      <c r="I222" s="5"/>
    </row>
    <row r="223" spans="1:9" s="1" customFormat="1" x14ac:dyDescent="0.25">
      <c r="A223" s="5"/>
      <c r="B223" s="5"/>
      <c r="E223" s="52"/>
      <c r="F223" s="5"/>
      <c r="G223" s="5"/>
      <c r="H223" s="50"/>
      <c r="I223" s="5"/>
    </row>
    <row r="224" spans="1:9" s="1" customFormat="1" x14ac:dyDescent="0.25">
      <c r="A224" s="5"/>
      <c r="B224" s="5"/>
      <c r="E224" s="52"/>
      <c r="F224" s="5"/>
      <c r="G224" s="5"/>
      <c r="H224" s="50"/>
      <c r="I224" s="5"/>
    </row>
    <row r="225" spans="1:9" s="1" customFormat="1" x14ac:dyDescent="0.25">
      <c r="A225" s="5"/>
      <c r="B225" s="5"/>
      <c r="E225" s="52"/>
      <c r="F225" s="5"/>
      <c r="G225" s="5"/>
      <c r="H225" s="50"/>
      <c r="I225" s="5"/>
    </row>
    <row r="226" spans="1:9" s="1" customFormat="1" x14ac:dyDescent="0.25">
      <c r="A226" s="5"/>
      <c r="B226" s="5"/>
      <c r="E226" s="52"/>
      <c r="F226" s="5"/>
      <c r="G226" s="5"/>
      <c r="H226" s="50"/>
      <c r="I226" s="5"/>
    </row>
    <row r="227" spans="1:9" s="1" customFormat="1" x14ac:dyDescent="0.25">
      <c r="A227" s="5"/>
      <c r="B227" s="5"/>
      <c r="E227" s="52"/>
      <c r="F227" s="5"/>
      <c r="G227" s="5"/>
      <c r="H227" s="50"/>
      <c r="I227" s="5"/>
    </row>
    <row r="228" spans="1:9" s="1" customFormat="1" x14ac:dyDescent="0.25">
      <c r="A228" s="5"/>
      <c r="B228" s="5"/>
      <c r="E228" s="52"/>
      <c r="F228" s="5"/>
      <c r="G228" s="5"/>
      <c r="H228" s="50"/>
      <c r="I228" s="5"/>
    </row>
    <row r="229" spans="1:9" s="1" customFormat="1" x14ac:dyDescent="0.25">
      <c r="A229" s="5"/>
      <c r="B229" s="5"/>
      <c r="E229" s="52"/>
      <c r="F229" s="5"/>
      <c r="G229" s="5"/>
      <c r="H229" s="50"/>
      <c r="I229" s="5"/>
    </row>
    <row r="230" spans="1:9" s="1" customFormat="1" x14ac:dyDescent="0.25">
      <c r="A230" s="5"/>
      <c r="B230" s="5"/>
      <c r="E230" s="52"/>
      <c r="F230" s="5"/>
      <c r="G230" s="5"/>
      <c r="H230" s="50"/>
      <c r="I230" s="5"/>
    </row>
    <row r="231" spans="1:9" s="1" customFormat="1" x14ac:dyDescent="0.25">
      <c r="A231" s="5"/>
      <c r="B231" s="5"/>
      <c r="E231" s="52"/>
      <c r="F231" s="5"/>
      <c r="G231" s="5"/>
      <c r="H231" s="50"/>
      <c r="I231" s="5"/>
    </row>
    <row r="232" spans="1:9" s="1" customFormat="1" x14ac:dyDescent="0.25">
      <c r="A232" s="5"/>
      <c r="B232" s="5"/>
      <c r="E232" s="52"/>
      <c r="F232" s="5"/>
      <c r="G232" s="5"/>
      <c r="H232" s="50"/>
      <c r="I232" s="5"/>
    </row>
    <row r="233" spans="1:9" s="1" customFormat="1" x14ac:dyDescent="0.25">
      <c r="A233" s="5"/>
      <c r="B233" s="5"/>
      <c r="E233" s="52"/>
      <c r="F233" s="5"/>
      <c r="G233" s="5"/>
      <c r="H233" s="50"/>
      <c r="I233" s="5"/>
    </row>
    <row r="234" spans="1:9" s="1" customFormat="1" x14ac:dyDescent="0.25">
      <c r="A234" s="5"/>
      <c r="B234" s="5"/>
      <c r="E234" s="52"/>
      <c r="F234" s="5"/>
      <c r="G234" s="5"/>
      <c r="H234" s="50"/>
      <c r="I234" s="5"/>
    </row>
    <row r="235" spans="1:9" s="1" customFormat="1" x14ac:dyDescent="0.25">
      <c r="A235" s="5"/>
      <c r="B235" s="5"/>
      <c r="E235" s="52"/>
      <c r="F235" s="5"/>
      <c r="G235" s="5"/>
      <c r="H235" s="50"/>
      <c r="I235" s="5"/>
    </row>
    <row r="236" spans="1:9" s="1" customFormat="1" x14ac:dyDescent="0.25">
      <c r="A236" s="5"/>
      <c r="B236" s="5"/>
      <c r="E236" s="52"/>
      <c r="F236" s="5"/>
      <c r="G236" s="5"/>
      <c r="H236" s="50"/>
      <c r="I236" s="5"/>
    </row>
    <row r="237" spans="1:9" s="1" customFormat="1" x14ac:dyDescent="0.25">
      <c r="A237" s="5"/>
      <c r="B237" s="5"/>
      <c r="E237" s="52"/>
      <c r="F237" s="5"/>
      <c r="G237" s="5"/>
      <c r="H237" s="50"/>
      <c r="I237" s="5"/>
    </row>
    <row r="238" spans="1:9" s="1" customFormat="1" x14ac:dyDescent="0.25">
      <c r="A238" s="5"/>
      <c r="B238" s="5"/>
      <c r="E238" s="52"/>
      <c r="F238" s="5"/>
      <c r="G238" s="5"/>
      <c r="H238" s="50"/>
      <c r="I238" s="5"/>
    </row>
    <row r="239" spans="1:9" s="1" customFormat="1" x14ac:dyDescent="0.25">
      <c r="A239" s="5"/>
      <c r="B239" s="5"/>
      <c r="E239" s="52"/>
      <c r="F239" s="5"/>
      <c r="G239" s="5"/>
      <c r="H239" s="50"/>
      <c r="I239" s="5"/>
    </row>
    <row r="240" spans="1:9" s="1" customFormat="1" x14ac:dyDescent="0.25">
      <c r="A240" s="5"/>
      <c r="B240" s="5"/>
      <c r="E240" s="52"/>
      <c r="F240" s="5"/>
      <c r="G240" s="5"/>
      <c r="H240" s="50"/>
      <c r="I240" s="5"/>
    </row>
    <row r="241" spans="1:9" s="1" customFormat="1" x14ac:dyDescent="0.25">
      <c r="A241" s="5"/>
      <c r="B241" s="5"/>
      <c r="E241" s="52"/>
      <c r="F241" s="5"/>
      <c r="G241" s="5"/>
      <c r="H241" s="50"/>
      <c r="I241" s="5"/>
    </row>
    <row r="242" spans="1:9" s="1" customFormat="1" x14ac:dyDescent="0.25">
      <c r="A242" s="5"/>
      <c r="B242" s="5"/>
      <c r="E242" s="52"/>
      <c r="F242" s="5"/>
      <c r="G242" s="5"/>
      <c r="H242" s="50"/>
      <c r="I242" s="5"/>
    </row>
    <row r="243" spans="1:9" s="1" customFormat="1" x14ac:dyDescent="0.25">
      <c r="A243" s="5"/>
      <c r="B243" s="5"/>
      <c r="E243" s="52"/>
      <c r="F243" s="5"/>
      <c r="G243" s="5"/>
      <c r="H243" s="50"/>
      <c r="I243" s="5"/>
    </row>
    <row r="244" spans="1:9" s="1" customFormat="1" x14ac:dyDescent="0.25">
      <c r="A244" s="5"/>
      <c r="B244" s="5"/>
      <c r="E244" s="52"/>
      <c r="F244" s="5"/>
      <c r="G244" s="5"/>
      <c r="H244" s="50"/>
      <c r="I244" s="5"/>
    </row>
    <row r="245" spans="1:9" s="1" customFormat="1" x14ac:dyDescent="0.25">
      <c r="A245" s="5"/>
      <c r="B245" s="5"/>
      <c r="E245" s="52"/>
      <c r="F245" s="5"/>
      <c r="G245" s="5"/>
      <c r="H245" s="50"/>
      <c r="I245" s="5"/>
    </row>
    <row r="246" spans="1:9" s="1" customFormat="1" x14ac:dyDescent="0.25">
      <c r="A246" s="5"/>
      <c r="B246" s="5"/>
      <c r="E246" s="52"/>
      <c r="F246" s="5"/>
      <c r="G246" s="5"/>
      <c r="H246" s="50"/>
      <c r="I246" s="5"/>
    </row>
    <row r="247" spans="1:9" s="1" customFormat="1" x14ac:dyDescent="0.25">
      <c r="A247" s="5"/>
      <c r="B247" s="5"/>
      <c r="E247" s="52"/>
      <c r="F247" s="5"/>
      <c r="G247" s="5"/>
      <c r="H247" s="50"/>
      <c r="I247" s="5"/>
    </row>
    <row r="248" spans="1:9" s="1" customFormat="1" x14ac:dyDescent="0.25">
      <c r="A248" s="5"/>
      <c r="B248" s="5"/>
      <c r="E248" s="52"/>
      <c r="F248" s="5"/>
      <c r="G248" s="5"/>
      <c r="H248" s="50"/>
      <c r="I248" s="5"/>
    </row>
    <row r="249" spans="1:9" s="1" customFormat="1" x14ac:dyDescent="0.25">
      <c r="A249" s="5"/>
      <c r="B249" s="5"/>
      <c r="E249" s="52"/>
      <c r="F249" s="5"/>
      <c r="G249" s="5"/>
      <c r="H249" s="50"/>
      <c r="I249" s="5"/>
    </row>
    <row r="250" spans="1:9" s="1" customFormat="1" x14ac:dyDescent="0.25">
      <c r="A250" s="5"/>
      <c r="B250" s="5"/>
      <c r="E250" s="52"/>
      <c r="F250" s="5"/>
      <c r="G250" s="5"/>
      <c r="H250" s="50"/>
      <c r="I250" s="5"/>
    </row>
    <row r="251" spans="1:9" s="1" customFormat="1" x14ac:dyDescent="0.25">
      <c r="A251" s="5"/>
      <c r="B251" s="5"/>
      <c r="E251" s="52"/>
      <c r="F251" s="5"/>
      <c r="G251" s="5"/>
      <c r="H251" s="50"/>
      <c r="I251" s="5"/>
    </row>
    <row r="252" spans="1:9" s="1" customFormat="1" x14ac:dyDescent="0.25">
      <c r="A252" s="5"/>
      <c r="B252" s="5"/>
      <c r="E252" s="52"/>
      <c r="F252" s="5"/>
      <c r="G252" s="5"/>
      <c r="H252" s="50"/>
      <c r="I252" s="5"/>
    </row>
    <row r="253" spans="1:9" s="1" customFormat="1" x14ac:dyDescent="0.25">
      <c r="A253" s="5"/>
      <c r="B253" s="5"/>
      <c r="E253" s="52"/>
      <c r="F253" s="5"/>
      <c r="G253" s="5"/>
      <c r="H253" s="50"/>
      <c r="I253" s="5"/>
    </row>
    <row r="254" spans="1:9" s="1" customFormat="1" x14ac:dyDescent="0.25">
      <c r="A254" s="5"/>
      <c r="B254" s="5"/>
      <c r="E254" s="52"/>
      <c r="F254" s="5"/>
      <c r="G254" s="5"/>
      <c r="H254" s="50"/>
      <c r="I254" s="5"/>
    </row>
    <row r="255" spans="1:9" s="1" customFormat="1" x14ac:dyDescent="0.25">
      <c r="A255" s="5"/>
      <c r="B255" s="5"/>
      <c r="E255" s="52"/>
      <c r="F255" s="5"/>
      <c r="G255" s="5"/>
      <c r="H255" s="50"/>
      <c r="I255" s="5"/>
    </row>
    <row r="256" spans="1:9" s="1" customFormat="1" x14ac:dyDescent="0.25">
      <c r="A256" s="5"/>
      <c r="B256" s="5"/>
      <c r="E256" s="52"/>
      <c r="F256" s="5"/>
      <c r="G256" s="5"/>
      <c r="H256" s="50"/>
      <c r="I256" s="5"/>
    </row>
    <row r="257" spans="1:9" s="1" customFormat="1" x14ac:dyDescent="0.25">
      <c r="A257" s="5"/>
      <c r="B257" s="5"/>
      <c r="E257" s="52"/>
      <c r="F257" s="5"/>
      <c r="G257" s="5"/>
      <c r="H257" s="50"/>
      <c r="I257" s="5"/>
    </row>
    <row r="258" spans="1:9" s="1" customFormat="1" x14ac:dyDescent="0.25">
      <c r="A258" s="5"/>
      <c r="B258" s="5"/>
      <c r="E258" s="52"/>
      <c r="F258" s="5"/>
      <c r="G258" s="5"/>
      <c r="H258" s="50"/>
      <c r="I258" s="5"/>
    </row>
    <row r="259" spans="1:9" s="1" customFormat="1" x14ac:dyDescent="0.25">
      <c r="A259" s="5"/>
      <c r="B259" s="5"/>
      <c r="E259" s="52"/>
      <c r="F259" s="5"/>
      <c r="G259" s="5"/>
      <c r="H259" s="50"/>
      <c r="I259" s="5"/>
    </row>
    <row r="260" spans="1:9" s="1" customFormat="1" x14ac:dyDescent="0.25">
      <c r="A260" s="5"/>
      <c r="B260" s="5"/>
      <c r="E260" s="52"/>
      <c r="F260" s="5"/>
      <c r="G260" s="5"/>
      <c r="H260" s="50"/>
      <c r="I260" s="5"/>
    </row>
    <row r="261" spans="1:9" s="1" customFormat="1" x14ac:dyDescent="0.25">
      <c r="A261" s="5"/>
      <c r="B261" s="5"/>
      <c r="E261" s="52"/>
      <c r="F261" s="5"/>
      <c r="G261" s="5"/>
      <c r="H261" s="50"/>
      <c r="I261" s="5"/>
    </row>
    <row r="262" spans="1:9" s="1" customFormat="1" x14ac:dyDescent="0.25">
      <c r="A262" s="5"/>
      <c r="B262" s="5"/>
      <c r="E262" s="52"/>
      <c r="F262" s="5"/>
      <c r="G262" s="5"/>
      <c r="H262" s="50"/>
      <c r="I262" s="5"/>
    </row>
    <row r="263" spans="1:9" s="1" customFormat="1" x14ac:dyDescent="0.25">
      <c r="A263" s="5"/>
      <c r="B263" s="5"/>
      <c r="E263" s="52"/>
      <c r="F263" s="5"/>
      <c r="G263" s="5"/>
      <c r="H263" s="50"/>
      <c r="I263" s="5"/>
    </row>
    <row r="264" spans="1:9" s="1" customFormat="1" x14ac:dyDescent="0.25">
      <c r="A264" s="5"/>
      <c r="B264" s="5"/>
      <c r="E264" s="52"/>
      <c r="F264" s="5"/>
      <c r="G264" s="5"/>
      <c r="H264" s="50"/>
      <c r="I264" s="5"/>
    </row>
    <row r="265" spans="1:9" s="1" customFormat="1" x14ac:dyDescent="0.25">
      <c r="A265" s="5"/>
      <c r="B265" s="5"/>
      <c r="E265" s="52"/>
      <c r="F265" s="5"/>
      <c r="G265" s="5"/>
      <c r="H265" s="50"/>
      <c r="I265" s="5"/>
    </row>
    <row r="266" spans="1:9" s="1" customFormat="1" x14ac:dyDescent="0.25">
      <c r="A266" s="5"/>
      <c r="B266" s="5"/>
      <c r="E266" s="52"/>
      <c r="F266" s="5"/>
      <c r="G266" s="5"/>
      <c r="H266" s="50"/>
      <c r="I266" s="5"/>
    </row>
    <row r="267" spans="1:9" s="1" customFormat="1" x14ac:dyDescent="0.25">
      <c r="A267" s="5"/>
      <c r="B267" s="5"/>
      <c r="E267" s="52"/>
      <c r="F267" s="5"/>
      <c r="G267" s="5"/>
      <c r="H267" s="50"/>
      <c r="I267" s="5"/>
    </row>
    <row r="268" spans="1:9" s="1" customFormat="1" x14ac:dyDescent="0.25">
      <c r="A268" s="5"/>
      <c r="B268" s="5"/>
      <c r="E268" s="52"/>
      <c r="F268" s="5"/>
      <c r="G268" s="5"/>
      <c r="H268" s="50"/>
      <c r="I268" s="5"/>
    </row>
    <row r="269" spans="1:9" s="1" customFormat="1" x14ac:dyDescent="0.25">
      <c r="A269" s="5"/>
      <c r="B269" s="5"/>
      <c r="E269" s="52"/>
      <c r="F269" s="5"/>
      <c r="G269" s="5"/>
      <c r="H269" s="50"/>
      <c r="I269" s="5"/>
    </row>
    <row r="270" spans="1:9" s="1" customFormat="1" x14ac:dyDescent="0.25">
      <c r="A270" s="5"/>
      <c r="B270" s="5"/>
      <c r="E270" s="52"/>
      <c r="F270" s="5"/>
      <c r="G270" s="5"/>
      <c r="H270" s="50"/>
      <c r="I270" s="5"/>
    </row>
    <row r="271" spans="1:9" s="1" customFormat="1" x14ac:dyDescent="0.25">
      <c r="A271" s="5"/>
      <c r="B271" s="5"/>
      <c r="E271" s="52"/>
      <c r="F271" s="5"/>
      <c r="G271" s="5"/>
      <c r="H271" s="50"/>
      <c r="I271" s="5"/>
    </row>
    <row r="272" spans="1:9" s="1" customFormat="1" x14ac:dyDescent="0.25">
      <c r="A272" s="5"/>
      <c r="B272" s="5"/>
      <c r="E272" s="52"/>
      <c r="F272" s="5"/>
      <c r="G272" s="5"/>
      <c r="H272" s="50"/>
      <c r="I272" s="5"/>
    </row>
    <row r="273" spans="1:9" s="1" customFormat="1" x14ac:dyDescent="0.25">
      <c r="A273" s="5"/>
      <c r="B273" s="5"/>
      <c r="E273" s="52"/>
      <c r="F273" s="5"/>
      <c r="G273" s="5"/>
      <c r="H273" s="50"/>
      <c r="I273" s="5"/>
    </row>
    <row r="274" spans="1:9" s="1" customFormat="1" x14ac:dyDescent="0.25">
      <c r="A274" s="5"/>
      <c r="B274" s="5"/>
      <c r="E274" s="52"/>
      <c r="F274" s="5"/>
      <c r="G274" s="5"/>
      <c r="H274" s="50"/>
      <c r="I274" s="5"/>
    </row>
    <row r="275" spans="1:9" s="1" customFormat="1" x14ac:dyDescent="0.25">
      <c r="A275" s="5"/>
      <c r="B275" s="5"/>
      <c r="E275" s="52"/>
      <c r="F275" s="5"/>
      <c r="G275" s="5"/>
      <c r="H275" s="50"/>
      <c r="I275" s="5"/>
    </row>
    <row r="276" spans="1:9" s="1" customFormat="1" x14ac:dyDescent="0.25">
      <c r="A276" s="5"/>
      <c r="B276" s="5"/>
      <c r="E276" s="52"/>
      <c r="F276" s="5"/>
      <c r="G276" s="5"/>
      <c r="H276" s="50"/>
      <c r="I276" s="5"/>
    </row>
    <row r="277" spans="1:9" s="1" customFormat="1" x14ac:dyDescent="0.25">
      <c r="A277" s="5"/>
      <c r="B277" s="5"/>
      <c r="E277" s="52"/>
      <c r="F277" s="5"/>
      <c r="G277" s="5"/>
      <c r="H277" s="50"/>
      <c r="I277" s="5"/>
    </row>
    <row r="278" spans="1:9" s="1" customFormat="1" x14ac:dyDescent="0.25">
      <c r="A278" s="5"/>
      <c r="B278" s="5"/>
      <c r="E278" s="52"/>
      <c r="F278" s="5"/>
      <c r="G278" s="5"/>
      <c r="H278" s="50"/>
      <c r="I278" s="5"/>
    </row>
    <row r="279" spans="1:9" s="1" customFormat="1" x14ac:dyDescent="0.25">
      <c r="A279" s="5"/>
      <c r="B279" s="5"/>
      <c r="E279" s="52"/>
      <c r="F279" s="5"/>
      <c r="G279" s="5"/>
      <c r="H279" s="50"/>
      <c r="I279" s="5"/>
    </row>
    <row r="280" spans="1:9" s="1" customFormat="1" x14ac:dyDescent="0.25">
      <c r="A280" s="5"/>
      <c r="B280" s="5"/>
      <c r="E280" s="52"/>
      <c r="F280" s="5"/>
      <c r="G280" s="5"/>
      <c r="H280" s="50"/>
      <c r="I280" s="5"/>
    </row>
    <row r="281" spans="1:9" s="1" customFormat="1" x14ac:dyDescent="0.25">
      <c r="A281" s="5"/>
      <c r="B281" s="5"/>
      <c r="E281" s="52"/>
      <c r="F281" s="5"/>
      <c r="G281" s="5"/>
      <c r="H281" s="50"/>
      <c r="I281" s="5"/>
    </row>
    <row r="282" spans="1:9" s="1" customFormat="1" x14ac:dyDescent="0.25">
      <c r="A282" s="5"/>
      <c r="B282" s="5"/>
      <c r="E282" s="52"/>
      <c r="F282" s="5"/>
      <c r="G282" s="5"/>
      <c r="H282" s="50"/>
      <c r="I282" s="5"/>
    </row>
    <row r="283" spans="1:9" s="1" customFormat="1" x14ac:dyDescent="0.25">
      <c r="A283" s="5"/>
      <c r="B283" s="5"/>
      <c r="E283" s="52"/>
      <c r="F283" s="5"/>
      <c r="G283" s="5"/>
      <c r="H283" s="50"/>
      <c r="I283" s="5"/>
    </row>
    <row r="284" spans="1:9" s="1" customFormat="1" x14ac:dyDescent="0.25">
      <c r="A284" s="5"/>
      <c r="B284" s="5"/>
      <c r="E284" s="52"/>
      <c r="F284" s="5"/>
      <c r="G284" s="5"/>
      <c r="H284" s="50"/>
      <c r="I284" s="5"/>
    </row>
    <row r="285" spans="1:9" s="1" customFormat="1" x14ac:dyDescent="0.25">
      <c r="A285" s="5"/>
      <c r="B285" s="5"/>
      <c r="E285" s="52"/>
      <c r="F285" s="5"/>
      <c r="G285" s="5"/>
      <c r="H285" s="50"/>
      <c r="I285" s="5"/>
    </row>
    <row r="286" spans="1:9" s="1" customFormat="1" x14ac:dyDescent="0.25">
      <c r="A286" s="5"/>
      <c r="B286" s="5"/>
      <c r="E286" s="52"/>
      <c r="F286" s="5"/>
      <c r="G286" s="5"/>
      <c r="H286" s="50"/>
      <c r="I286" s="5"/>
    </row>
    <row r="287" spans="1:9" s="1" customFormat="1" x14ac:dyDescent="0.25">
      <c r="A287" s="5"/>
      <c r="B287" s="5"/>
      <c r="E287" s="52"/>
      <c r="F287" s="5"/>
      <c r="G287" s="5"/>
      <c r="H287" s="50"/>
      <c r="I287" s="5"/>
    </row>
    <row r="288" spans="1:9" s="1" customFormat="1" x14ac:dyDescent="0.25">
      <c r="A288" s="5"/>
      <c r="B288" s="5"/>
      <c r="E288" s="52"/>
      <c r="F288" s="5"/>
      <c r="G288" s="5"/>
      <c r="H288" s="50"/>
      <c r="I288" s="5"/>
    </row>
    <row r="289" spans="1:9" s="1" customFormat="1" x14ac:dyDescent="0.25">
      <c r="A289" s="5"/>
      <c r="B289" s="5"/>
      <c r="E289" s="52"/>
      <c r="F289" s="5"/>
      <c r="G289" s="5"/>
      <c r="H289" s="50"/>
      <c r="I289" s="5"/>
    </row>
    <row r="290" spans="1:9" s="1" customFormat="1" x14ac:dyDescent="0.25">
      <c r="A290" s="5"/>
      <c r="B290" s="5"/>
      <c r="E290" s="52"/>
      <c r="F290" s="5"/>
      <c r="G290" s="5"/>
      <c r="H290" s="50"/>
      <c r="I290" s="5"/>
    </row>
    <row r="291" spans="1:9" s="1" customFormat="1" x14ac:dyDescent="0.25">
      <c r="A291" s="5"/>
      <c r="B291" s="5"/>
      <c r="E291" s="52"/>
      <c r="F291" s="5"/>
      <c r="G291" s="5"/>
      <c r="H291" s="50"/>
      <c r="I291" s="5"/>
    </row>
    <row r="292" spans="1:9" s="1" customFormat="1" x14ac:dyDescent="0.25">
      <c r="A292" s="5"/>
      <c r="B292" s="5"/>
      <c r="E292" s="52"/>
      <c r="F292" s="5"/>
      <c r="G292" s="5"/>
      <c r="H292" s="50"/>
      <c r="I292" s="5"/>
    </row>
    <row r="293" spans="1:9" s="1" customFormat="1" x14ac:dyDescent="0.25">
      <c r="A293" s="5"/>
      <c r="B293" s="5"/>
      <c r="E293" s="52"/>
      <c r="F293" s="5"/>
      <c r="G293" s="5"/>
      <c r="H293" s="50"/>
      <c r="I293" s="5"/>
    </row>
    <row r="294" spans="1:9" s="1" customFormat="1" x14ac:dyDescent="0.25">
      <c r="A294" s="5"/>
      <c r="B294" s="5"/>
      <c r="E294" s="52"/>
      <c r="F294" s="5"/>
      <c r="G294" s="5"/>
      <c r="H294" s="50"/>
      <c r="I294" s="5"/>
    </row>
    <row r="295" spans="1:9" s="1" customFormat="1" x14ac:dyDescent="0.25">
      <c r="A295" s="5"/>
      <c r="B295" s="5"/>
      <c r="E295" s="52"/>
      <c r="F295" s="5"/>
      <c r="G295" s="5"/>
      <c r="H295" s="50"/>
      <c r="I295" s="5"/>
    </row>
    <row r="296" spans="1:9" s="1" customFormat="1" x14ac:dyDescent="0.25">
      <c r="A296" s="5"/>
      <c r="B296" s="5"/>
      <c r="E296" s="52"/>
      <c r="F296" s="5"/>
      <c r="G296" s="5"/>
      <c r="H296" s="50"/>
      <c r="I296" s="5"/>
    </row>
    <row r="297" spans="1:9" s="1" customFormat="1" x14ac:dyDescent="0.25">
      <c r="A297" s="5"/>
      <c r="B297" s="5"/>
      <c r="E297" s="52"/>
      <c r="F297" s="5"/>
      <c r="G297" s="5"/>
      <c r="H297" s="50"/>
      <c r="I297" s="5"/>
    </row>
    <row r="298" spans="1:9" s="1" customFormat="1" x14ac:dyDescent="0.25">
      <c r="A298" s="5"/>
      <c r="B298" s="5"/>
      <c r="E298" s="52"/>
      <c r="F298" s="5"/>
      <c r="G298" s="5"/>
      <c r="H298" s="50"/>
      <c r="I298" s="5"/>
    </row>
    <row r="299" spans="1:9" s="1" customFormat="1" x14ac:dyDescent="0.25">
      <c r="A299" s="5"/>
      <c r="B299" s="5"/>
      <c r="E299" s="52"/>
      <c r="F299" s="5"/>
      <c r="G299" s="5"/>
      <c r="H299" s="50"/>
      <c r="I299" s="5"/>
    </row>
    <row r="300" spans="1:9" s="1" customFormat="1" x14ac:dyDescent="0.25">
      <c r="A300" s="5"/>
      <c r="B300" s="5"/>
      <c r="E300" s="52"/>
      <c r="F300" s="5"/>
      <c r="G300" s="5"/>
      <c r="H300" s="50"/>
      <c r="I300" s="5"/>
    </row>
    <row r="301" spans="1:9" s="1" customFormat="1" x14ac:dyDescent="0.25">
      <c r="A301" s="5"/>
      <c r="B301" s="5"/>
      <c r="E301" s="52"/>
      <c r="F301" s="5"/>
      <c r="G301" s="5"/>
      <c r="H301" s="50"/>
      <c r="I301" s="5"/>
    </row>
    <row r="302" spans="1:9" s="1" customFormat="1" x14ac:dyDescent="0.25">
      <c r="A302" s="5"/>
      <c r="B302" s="5"/>
      <c r="E302" s="52"/>
      <c r="F302" s="5"/>
      <c r="G302" s="5"/>
      <c r="H302" s="50"/>
      <c r="I302" s="5"/>
    </row>
    <row r="303" spans="1:9" s="1" customFormat="1" x14ac:dyDescent="0.25">
      <c r="A303" s="5"/>
      <c r="B303" s="5"/>
      <c r="E303" s="52"/>
      <c r="F303" s="5"/>
      <c r="G303" s="5"/>
      <c r="H303" s="50"/>
      <c r="I303" s="5"/>
    </row>
    <row r="304" spans="1:9" s="1" customFormat="1" x14ac:dyDescent="0.25">
      <c r="A304" s="5"/>
      <c r="B304" s="5"/>
      <c r="E304" s="52"/>
      <c r="F304" s="5"/>
      <c r="G304" s="5"/>
      <c r="H304" s="50"/>
      <c r="I304" s="5"/>
    </row>
    <row r="305" spans="1:9" s="1" customFormat="1" x14ac:dyDescent="0.25">
      <c r="A305" s="5"/>
      <c r="B305" s="5"/>
      <c r="E305" s="52"/>
      <c r="F305" s="5"/>
      <c r="G305" s="5"/>
      <c r="H305" s="50"/>
      <c r="I305" s="5"/>
    </row>
    <row r="306" spans="1:9" s="1" customFormat="1" x14ac:dyDescent="0.25">
      <c r="A306" s="5"/>
      <c r="B306" s="5"/>
      <c r="E306" s="52"/>
      <c r="F306" s="5"/>
      <c r="G306" s="5"/>
      <c r="H306" s="50"/>
      <c r="I306" s="5"/>
    </row>
    <row r="307" spans="1:9" s="1" customFormat="1" x14ac:dyDescent="0.25">
      <c r="A307" s="5"/>
      <c r="B307" s="5"/>
      <c r="E307" s="52"/>
      <c r="F307" s="5"/>
      <c r="G307" s="5"/>
      <c r="H307" s="50"/>
      <c r="I307" s="5"/>
    </row>
    <row r="308" spans="1:9" s="1" customFormat="1" x14ac:dyDescent="0.25">
      <c r="A308" s="5"/>
      <c r="B308" s="5"/>
      <c r="E308" s="52"/>
      <c r="F308" s="5"/>
      <c r="G308" s="5"/>
      <c r="H308" s="50"/>
      <c r="I308" s="5"/>
    </row>
    <row r="309" spans="1:9" s="1" customFormat="1" x14ac:dyDescent="0.25">
      <c r="A309" s="5"/>
      <c r="B309" s="5"/>
      <c r="E309" s="52"/>
      <c r="F309" s="5"/>
      <c r="G309" s="5"/>
      <c r="H309" s="50"/>
      <c r="I309" s="5"/>
    </row>
    <row r="310" spans="1:9" s="1" customFormat="1" x14ac:dyDescent="0.25">
      <c r="A310" s="5"/>
      <c r="B310" s="5"/>
      <c r="E310" s="52"/>
      <c r="F310" s="5"/>
      <c r="G310" s="5"/>
      <c r="H310" s="50"/>
      <c r="I310" s="5"/>
    </row>
    <row r="311" spans="1:9" s="1" customFormat="1" x14ac:dyDescent="0.25">
      <c r="A311" s="5"/>
      <c r="B311" s="5"/>
      <c r="E311" s="52"/>
      <c r="F311" s="5"/>
      <c r="G311" s="5"/>
      <c r="H311" s="50"/>
      <c r="I311" s="5"/>
    </row>
    <row r="312" spans="1:9" s="1" customFormat="1" x14ac:dyDescent="0.25">
      <c r="A312" s="5"/>
      <c r="B312" s="5"/>
      <c r="E312" s="52"/>
      <c r="F312" s="5"/>
      <c r="G312" s="5"/>
      <c r="H312" s="50"/>
      <c r="I312" s="5"/>
    </row>
    <row r="313" spans="1:9" s="1" customFormat="1" x14ac:dyDescent="0.25">
      <c r="A313" s="5"/>
      <c r="B313" s="5"/>
      <c r="E313" s="52"/>
      <c r="F313" s="5"/>
      <c r="G313" s="5"/>
      <c r="H313" s="50"/>
      <c r="I313" s="5"/>
    </row>
    <row r="314" spans="1:9" s="1" customFormat="1" x14ac:dyDescent="0.25">
      <c r="A314" s="5"/>
      <c r="B314" s="5"/>
      <c r="E314" s="52"/>
      <c r="F314" s="5"/>
      <c r="G314" s="5"/>
      <c r="H314" s="50"/>
      <c r="I314" s="5"/>
    </row>
    <row r="315" spans="1:9" s="1" customFormat="1" x14ac:dyDescent="0.25">
      <c r="A315" s="5"/>
      <c r="B315" s="5"/>
      <c r="E315" s="52"/>
      <c r="F315" s="5"/>
      <c r="G315" s="5"/>
      <c r="H315" s="50"/>
      <c r="I315" s="5"/>
    </row>
    <row r="316" spans="1:9" s="1" customFormat="1" x14ac:dyDescent="0.25">
      <c r="A316" s="5"/>
      <c r="B316" s="5"/>
      <c r="E316" s="52"/>
      <c r="F316" s="5"/>
      <c r="G316" s="5"/>
      <c r="H316" s="50"/>
      <c r="I316" s="5"/>
    </row>
    <row r="317" spans="1:9" s="1" customFormat="1" x14ac:dyDescent="0.25">
      <c r="A317" s="5"/>
      <c r="B317" s="5"/>
      <c r="E317" s="52"/>
      <c r="F317" s="5"/>
      <c r="G317" s="5"/>
      <c r="H317" s="50"/>
      <c r="I317" s="5"/>
    </row>
    <row r="318" spans="1:9" s="1" customFormat="1" x14ac:dyDescent="0.25">
      <c r="A318" s="5"/>
      <c r="B318" s="5"/>
      <c r="E318" s="52"/>
      <c r="F318" s="5"/>
      <c r="G318" s="5"/>
      <c r="H318" s="50"/>
      <c r="I318" s="5"/>
    </row>
    <row r="319" spans="1:9" s="1" customFormat="1" x14ac:dyDescent="0.25">
      <c r="A319" s="5"/>
      <c r="B319" s="5"/>
      <c r="E319" s="52"/>
      <c r="F319" s="5"/>
      <c r="G319" s="5"/>
      <c r="H319" s="50"/>
      <c r="I319" s="5"/>
    </row>
    <row r="320" spans="1:9" s="1" customFormat="1" x14ac:dyDescent="0.25">
      <c r="A320" s="5"/>
      <c r="B320" s="5"/>
      <c r="E320" s="52"/>
      <c r="F320" s="5"/>
      <c r="G320" s="5"/>
      <c r="H320" s="50"/>
      <c r="I320" s="5"/>
    </row>
    <row r="321" spans="1:9" s="1" customFormat="1" x14ac:dyDescent="0.25">
      <c r="A321" s="5"/>
      <c r="B321" s="5"/>
      <c r="E321" s="52"/>
      <c r="F321" s="5"/>
      <c r="G321" s="5"/>
      <c r="H321" s="50"/>
      <c r="I321" s="5"/>
    </row>
    <row r="322" spans="1:9" s="1" customFormat="1" x14ac:dyDescent="0.25">
      <c r="A322" s="5"/>
      <c r="B322" s="5"/>
      <c r="E322" s="52"/>
      <c r="F322" s="5"/>
      <c r="G322" s="5"/>
      <c r="H322" s="50"/>
      <c r="I322" s="5"/>
    </row>
    <row r="323" spans="1:9" s="1" customFormat="1" x14ac:dyDescent="0.25">
      <c r="A323" s="5"/>
      <c r="B323" s="5"/>
      <c r="E323" s="52"/>
      <c r="F323" s="5"/>
      <c r="G323" s="5"/>
      <c r="H323" s="50"/>
      <c r="I323" s="5"/>
    </row>
    <row r="324" spans="1:9" s="1" customFormat="1" x14ac:dyDescent="0.25">
      <c r="A324" s="5"/>
      <c r="B324" s="5"/>
      <c r="E324" s="52"/>
      <c r="F324" s="5"/>
      <c r="G324" s="5"/>
      <c r="H324" s="50"/>
      <c r="I324" s="5"/>
    </row>
    <row r="325" spans="1:9" s="1" customFormat="1" x14ac:dyDescent="0.25">
      <c r="A325" s="5"/>
      <c r="B325" s="5"/>
      <c r="E325" s="52"/>
      <c r="F325" s="5"/>
      <c r="G325" s="5"/>
      <c r="H325" s="50"/>
      <c r="I325" s="5"/>
    </row>
    <row r="326" spans="1:9" s="1" customFormat="1" x14ac:dyDescent="0.25">
      <c r="A326" s="5"/>
      <c r="B326" s="5"/>
      <c r="E326" s="52"/>
      <c r="F326" s="5"/>
      <c r="G326" s="5"/>
      <c r="H326" s="50"/>
      <c r="I326" s="5"/>
    </row>
    <row r="327" spans="1:9" s="1" customFormat="1" x14ac:dyDescent="0.25">
      <c r="A327" s="5"/>
      <c r="B327" s="5"/>
      <c r="E327" s="52"/>
      <c r="F327" s="5"/>
      <c r="G327" s="5"/>
      <c r="H327" s="50"/>
      <c r="I327" s="5"/>
    </row>
    <row r="328" spans="1:9" s="1" customFormat="1" x14ac:dyDescent="0.25">
      <c r="A328" s="5"/>
      <c r="B328" s="5"/>
      <c r="E328" s="52"/>
      <c r="F328" s="5"/>
      <c r="G328" s="5"/>
      <c r="H328" s="50"/>
      <c r="I328" s="5"/>
    </row>
    <row r="329" spans="1:9" s="1" customFormat="1" x14ac:dyDescent="0.25">
      <c r="A329" s="5"/>
      <c r="B329" s="5"/>
      <c r="E329" s="52"/>
      <c r="F329" s="5"/>
      <c r="G329" s="5"/>
      <c r="H329" s="50"/>
      <c r="I329" s="5"/>
    </row>
    <row r="330" spans="1:9" s="1" customFormat="1" x14ac:dyDescent="0.25">
      <c r="A330" s="5"/>
      <c r="B330" s="5"/>
      <c r="E330" s="52"/>
      <c r="F330" s="5"/>
      <c r="G330" s="5"/>
      <c r="H330" s="50"/>
      <c r="I330" s="5"/>
    </row>
    <row r="331" spans="1:9" s="1" customFormat="1" x14ac:dyDescent="0.25">
      <c r="A331" s="5"/>
      <c r="B331" s="5"/>
      <c r="E331" s="52"/>
      <c r="F331" s="5"/>
      <c r="G331" s="5"/>
      <c r="H331" s="50"/>
      <c r="I331" s="5"/>
    </row>
    <row r="332" spans="1:9" s="1" customFormat="1" x14ac:dyDescent="0.25">
      <c r="A332" s="5"/>
      <c r="B332" s="5"/>
      <c r="E332" s="52"/>
      <c r="F332" s="5"/>
      <c r="G332" s="5"/>
      <c r="H332" s="50"/>
      <c r="I332" s="5"/>
    </row>
    <row r="333" spans="1:9" s="1" customFormat="1" x14ac:dyDescent="0.25">
      <c r="A333" s="5"/>
      <c r="B333" s="5"/>
      <c r="E333" s="52"/>
      <c r="F333" s="5"/>
      <c r="G333" s="5"/>
      <c r="H333" s="50"/>
      <c r="I333" s="5"/>
    </row>
    <row r="334" spans="1:9" s="1" customFormat="1" x14ac:dyDescent="0.25">
      <c r="A334" s="5"/>
      <c r="B334" s="5"/>
      <c r="E334" s="52"/>
      <c r="F334" s="5"/>
      <c r="G334" s="5"/>
      <c r="H334" s="50"/>
      <c r="I334" s="5"/>
    </row>
    <row r="335" spans="1:9" s="1" customFormat="1" x14ac:dyDescent="0.25">
      <c r="A335" s="5"/>
      <c r="B335" s="5"/>
      <c r="E335" s="52"/>
      <c r="F335" s="5"/>
      <c r="G335" s="5"/>
      <c r="H335" s="50"/>
      <c r="I335" s="5"/>
    </row>
    <row r="336" spans="1:9" s="1" customFormat="1" x14ac:dyDescent="0.25">
      <c r="A336" s="5"/>
      <c r="B336" s="5"/>
      <c r="E336" s="52"/>
      <c r="F336" s="5"/>
      <c r="G336" s="5"/>
      <c r="H336" s="50"/>
      <c r="I336" s="5"/>
    </row>
    <row r="337" spans="1:9" s="1" customFormat="1" x14ac:dyDescent="0.25">
      <c r="A337" s="5"/>
      <c r="B337" s="5"/>
      <c r="E337" s="52"/>
      <c r="F337" s="5"/>
      <c r="G337" s="5"/>
      <c r="H337" s="50"/>
      <c r="I337" s="5"/>
    </row>
    <row r="338" spans="1:9" s="1" customFormat="1" x14ac:dyDescent="0.25">
      <c r="A338" s="5"/>
      <c r="B338" s="5"/>
      <c r="E338" s="52"/>
      <c r="F338" s="5"/>
      <c r="G338" s="5"/>
      <c r="H338" s="50"/>
      <c r="I338" s="5"/>
    </row>
    <row r="339" spans="1:9" s="1" customFormat="1" x14ac:dyDescent="0.25">
      <c r="A339" s="5"/>
      <c r="B339" s="5"/>
      <c r="E339" s="52"/>
      <c r="F339" s="5"/>
      <c r="G339" s="5"/>
      <c r="H339" s="50"/>
      <c r="I339" s="5"/>
    </row>
    <row r="340" spans="1:9" s="1" customFormat="1" x14ac:dyDescent="0.25">
      <c r="A340" s="5"/>
      <c r="B340" s="5"/>
      <c r="E340" s="52"/>
      <c r="F340" s="5"/>
      <c r="G340" s="5"/>
      <c r="H340" s="50"/>
      <c r="I340" s="5"/>
    </row>
    <row r="341" spans="1:9" s="1" customFormat="1" x14ac:dyDescent="0.25">
      <c r="A341" s="5"/>
      <c r="B341" s="5"/>
      <c r="E341" s="52"/>
      <c r="F341" s="5"/>
      <c r="G341" s="5"/>
      <c r="H341" s="50"/>
      <c r="I341" s="5"/>
    </row>
    <row r="342" spans="1:9" s="1" customFormat="1" x14ac:dyDescent="0.25">
      <c r="A342" s="5"/>
      <c r="B342" s="5"/>
      <c r="E342" s="52"/>
      <c r="F342" s="5"/>
      <c r="G342" s="5"/>
      <c r="H342" s="50"/>
      <c r="I342" s="5"/>
    </row>
    <row r="343" spans="1:9" s="1" customFormat="1" x14ac:dyDescent="0.25">
      <c r="A343" s="5"/>
      <c r="B343" s="5"/>
      <c r="E343" s="52"/>
      <c r="F343" s="5"/>
      <c r="G343" s="5"/>
      <c r="H343" s="50"/>
      <c r="I343" s="5"/>
    </row>
    <row r="344" spans="1:9" s="1" customFormat="1" x14ac:dyDescent="0.25">
      <c r="A344" s="5"/>
      <c r="B344" s="5"/>
      <c r="E344" s="52"/>
      <c r="F344" s="5"/>
      <c r="G344" s="5"/>
      <c r="H344" s="50"/>
      <c r="I344" s="5"/>
    </row>
    <row r="345" spans="1:9" s="1" customFormat="1" x14ac:dyDescent="0.25">
      <c r="A345" s="5"/>
      <c r="B345" s="5"/>
      <c r="E345" s="52"/>
      <c r="F345" s="5"/>
      <c r="G345" s="5"/>
      <c r="H345" s="50"/>
      <c r="I345" s="5"/>
    </row>
    <row r="346" spans="1:9" s="1" customFormat="1" x14ac:dyDescent="0.25">
      <c r="A346" s="5"/>
      <c r="B346" s="5"/>
      <c r="E346" s="52"/>
      <c r="F346" s="5"/>
      <c r="G346" s="5"/>
      <c r="H346" s="50"/>
      <c r="I346" s="5"/>
    </row>
    <row r="347" spans="1:9" s="1" customFormat="1" x14ac:dyDescent="0.25">
      <c r="A347" s="5"/>
      <c r="B347" s="5"/>
      <c r="E347" s="52"/>
      <c r="F347" s="5"/>
      <c r="G347" s="5"/>
      <c r="H347" s="50"/>
      <c r="I347" s="5"/>
    </row>
    <row r="348" spans="1:9" s="1" customFormat="1" x14ac:dyDescent="0.25">
      <c r="A348" s="5"/>
      <c r="B348" s="5"/>
      <c r="E348" s="52"/>
      <c r="F348" s="5"/>
      <c r="G348" s="5"/>
      <c r="H348" s="50"/>
      <c r="I348" s="5"/>
    </row>
    <row r="349" spans="1:9" s="1" customFormat="1" x14ac:dyDescent="0.25">
      <c r="A349" s="5"/>
      <c r="B349" s="5"/>
      <c r="E349" s="52"/>
      <c r="F349" s="5"/>
      <c r="G349" s="5"/>
      <c r="H349" s="50"/>
      <c r="I349" s="5"/>
    </row>
    <row r="350" spans="1:9" s="1" customFormat="1" x14ac:dyDescent="0.25">
      <c r="A350" s="5"/>
      <c r="B350" s="5"/>
      <c r="E350" s="52"/>
      <c r="F350" s="5"/>
      <c r="G350" s="5"/>
      <c r="H350" s="50"/>
      <c r="I350" s="5"/>
    </row>
    <row r="351" spans="1:9" s="1" customFormat="1" x14ac:dyDescent="0.25">
      <c r="A351" s="5"/>
      <c r="B351" s="5"/>
      <c r="E351" s="52"/>
      <c r="F351" s="5"/>
      <c r="G351" s="5"/>
      <c r="H351" s="50"/>
      <c r="I351" s="5"/>
    </row>
    <row r="352" spans="1:9" s="1" customFormat="1" x14ac:dyDescent="0.25">
      <c r="A352" s="5"/>
      <c r="B352" s="5"/>
      <c r="E352" s="52"/>
      <c r="F352" s="5"/>
      <c r="G352" s="5"/>
      <c r="H352" s="50"/>
      <c r="I352" s="5"/>
    </row>
    <row r="353" spans="1:9" s="1" customFormat="1" x14ac:dyDescent="0.25">
      <c r="A353" s="5"/>
      <c r="B353" s="5"/>
      <c r="E353" s="52"/>
      <c r="F353" s="5"/>
      <c r="G353" s="5"/>
      <c r="H353" s="50"/>
      <c r="I353" s="5"/>
    </row>
    <row r="354" spans="1:9" s="1" customFormat="1" x14ac:dyDescent="0.25">
      <c r="A354" s="5"/>
      <c r="B354" s="5"/>
      <c r="E354" s="52"/>
      <c r="F354" s="5"/>
      <c r="G354" s="5"/>
      <c r="H354" s="50"/>
      <c r="I354" s="5"/>
    </row>
    <row r="355" spans="1:9" s="1" customFormat="1" x14ac:dyDescent="0.25">
      <c r="A355" s="5"/>
      <c r="B355" s="5"/>
      <c r="E355" s="52"/>
      <c r="F355" s="5"/>
      <c r="G355" s="5"/>
      <c r="H355" s="50"/>
      <c r="I355" s="5"/>
    </row>
    <row r="356" spans="1:9" s="1" customFormat="1" x14ac:dyDescent="0.25">
      <c r="A356" s="5"/>
      <c r="B356" s="5"/>
      <c r="E356" s="52"/>
      <c r="F356" s="5"/>
      <c r="G356" s="5"/>
      <c r="H356" s="50"/>
      <c r="I356" s="5"/>
    </row>
    <row r="357" spans="1:9" s="1" customFormat="1" x14ac:dyDescent="0.25">
      <c r="A357" s="5"/>
      <c r="B357" s="5"/>
      <c r="E357" s="52"/>
      <c r="F357" s="5"/>
      <c r="G357" s="5"/>
      <c r="H357" s="50"/>
      <c r="I357" s="5"/>
    </row>
    <row r="358" spans="1:9" s="1" customFormat="1" x14ac:dyDescent="0.25">
      <c r="A358" s="5"/>
      <c r="B358" s="5"/>
      <c r="E358" s="52"/>
      <c r="F358" s="5"/>
      <c r="G358" s="5"/>
      <c r="H358" s="50"/>
      <c r="I358" s="5"/>
    </row>
    <row r="359" spans="1:9" s="1" customFormat="1" x14ac:dyDescent="0.25">
      <c r="A359" s="5"/>
      <c r="B359" s="5"/>
      <c r="E359" s="52"/>
      <c r="F359" s="5"/>
      <c r="G359" s="5"/>
      <c r="H359" s="50"/>
      <c r="I359" s="5"/>
    </row>
    <row r="360" spans="1:9" s="1" customFormat="1" x14ac:dyDescent="0.25">
      <c r="A360" s="5"/>
      <c r="B360" s="5"/>
      <c r="E360" s="52"/>
      <c r="F360" s="5"/>
      <c r="G360" s="5"/>
      <c r="H360" s="50"/>
      <c r="I360" s="5"/>
    </row>
    <row r="361" spans="1:9" s="1" customFormat="1" x14ac:dyDescent="0.25">
      <c r="A361" s="5"/>
      <c r="B361" s="5"/>
      <c r="E361" s="52"/>
      <c r="F361" s="5"/>
      <c r="G361" s="5"/>
      <c r="H361" s="50"/>
      <c r="I361" s="5"/>
    </row>
    <row r="362" spans="1:9" s="1" customFormat="1" x14ac:dyDescent="0.25">
      <c r="A362" s="5"/>
      <c r="B362" s="5"/>
      <c r="E362" s="52"/>
      <c r="F362" s="5"/>
      <c r="G362" s="5"/>
      <c r="H362" s="50"/>
      <c r="I362" s="5"/>
    </row>
    <row r="363" spans="1:9" s="1" customFormat="1" x14ac:dyDescent="0.25">
      <c r="A363" s="5"/>
      <c r="B363" s="5"/>
      <c r="E363" s="52"/>
      <c r="F363" s="5"/>
      <c r="G363" s="5"/>
      <c r="H363" s="50"/>
      <c r="I363" s="5"/>
    </row>
    <row r="364" spans="1:9" s="1" customFormat="1" x14ac:dyDescent="0.25">
      <c r="A364" s="5"/>
      <c r="B364" s="5"/>
      <c r="E364" s="52"/>
      <c r="F364" s="5"/>
      <c r="G364" s="5"/>
      <c r="H364" s="50"/>
      <c r="I364" s="5"/>
    </row>
    <row r="365" spans="1:9" s="1" customFormat="1" x14ac:dyDescent="0.25">
      <c r="A365" s="5"/>
      <c r="B365" s="5"/>
      <c r="E365" s="52"/>
      <c r="F365" s="5"/>
      <c r="G365" s="5"/>
      <c r="H365" s="50"/>
      <c r="I365" s="5"/>
    </row>
    <row r="366" spans="1:9" s="1" customFormat="1" x14ac:dyDescent="0.25">
      <c r="A366" s="5"/>
      <c r="B366" s="5"/>
      <c r="E366" s="52"/>
      <c r="F366" s="5"/>
      <c r="G366" s="5"/>
      <c r="H366" s="50"/>
      <c r="I366" s="5"/>
    </row>
    <row r="367" spans="1:9" s="1" customFormat="1" x14ac:dyDescent="0.25">
      <c r="A367" s="5"/>
      <c r="B367" s="5"/>
      <c r="E367" s="52"/>
      <c r="F367" s="5"/>
      <c r="G367" s="5"/>
      <c r="H367" s="50"/>
      <c r="I367" s="5"/>
    </row>
    <row r="368" spans="1:9" s="1" customFormat="1" x14ac:dyDescent="0.25">
      <c r="A368" s="5"/>
      <c r="B368" s="5"/>
      <c r="E368" s="52"/>
      <c r="F368" s="5"/>
      <c r="G368" s="5"/>
      <c r="H368" s="50"/>
      <c r="I368" s="5"/>
    </row>
    <row r="369" spans="1:9" s="1" customFormat="1" x14ac:dyDescent="0.25">
      <c r="A369" s="5"/>
      <c r="B369" s="5"/>
      <c r="E369" s="52"/>
      <c r="F369" s="5"/>
      <c r="G369" s="5"/>
      <c r="H369" s="50"/>
      <c r="I369" s="5"/>
    </row>
    <row r="370" spans="1:9" s="1" customFormat="1" x14ac:dyDescent="0.25">
      <c r="A370" s="5"/>
      <c r="B370" s="5"/>
      <c r="E370" s="52"/>
      <c r="F370" s="5"/>
      <c r="G370" s="5"/>
      <c r="H370" s="50"/>
      <c r="I370" s="5"/>
    </row>
    <row r="371" spans="1:9" s="1" customFormat="1" x14ac:dyDescent="0.25">
      <c r="A371" s="5"/>
      <c r="B371" s="5"/>
      <c r="E371" s="52"/>
      <c r="F371" s="5"/>
      <c r="G371" s="5"/>
      <c r="H371" s="50"/>
      <c r="I371" s="5"/>
    </row>
    <row r="372" spans="1:9" s="1" customFormat="1" x14ac:dyDescent="0.25">
      <c r="A372" s="5"/>
      <c r="B372" s="5"/>
      <c r="E372" s="52"/>
      <c r="F372" s="5"/>
      <c r="G372" s="5"/>
      <c r="H372" s="50"/>
      <c r="I372" s="5"/>
    </row>
    <row r="373" spans="1:9" s="1" customFormat="1" x14ac:dyDescent="0.25">
      <c r="A373" s="5"/>
      <c r="B373" s="5"/>
      <c r="E373" s="52"/>
      <c r="F373" s="5"/>
      <c r="G373" s="5"/>
      <c r="H373" s="50"/>
      <c r="I373" s="5"/>
    </row>
    <row r="374" spans="1:9" s="1" customFormat="1" x14ac:dyDescent="0.25">
      <c r="A374" s="5"/>
      <c r="B374" s="5"/>
      <c r="E374" s="52"/>
      <c r="F374" s="5"/>
      <c r="G374" s="5"/>
      <c r="H374" s="50"/>
      <c r="I374" s="5"/>
    </row>
    <row r="375" spans="1:9" s="1" customFormat="1" x14ac:dyDescent="0.25">
      <c r="A375" s="5"/>
      <c r="B375" s="5"/>
      <c r="E375" s="52"/>
      <c r="F375" s="5"/>
      <c r="G375" s="5"/>
      <c r="H375" s="50"/>
      <c r="I375" s="5"/>
    </row>
    <row r="376" spans="1:9" s="1" customFormat="1" x14ac:dyDescent="0.25">
      <c r="A376" s="5"/>
      <c r="B376" s="5"/>
      <c r="E376" s="52"/>
      <c r="F376" s="5"/>
      <c r="G376" s="5"/>
      <c r="H376" s="50"/>
      <c r="I376" s="5"/>
    </row>
    <row r="377" spans="1:9" s="1" customFormat="1" x14ac:dyDescent="0.25">
      <c r="A377" s="5"/>
      <c r="B377" s="5"/>
      <c r="E377" s="52"/>
      <c r="F377" s="5"/>
      <c r="G377" s="5"/>
      <c r="H377" s="50"/>
      <c r="I377" s="5"/>
    </row>
    <row r="378" spans="1:9" s="1" customFormat="1" x14ac:dyDescent="0.25">
      <c r="A378" s="5"/>
      <c r="B378" s="5"/>
      <c r="E378" s="52"/>
      <c r="F378" s="5"/>
      <c r="G378" s="5"/>
      <c r="H378" s="50"/>
      <c r="I378" s="5"/>
    </row>
    <row r="379" spans="1:9" s="1" customFormat="1" x14ac:dyDescent="0.25">
      <c r="A379" s="5"/>
      <c r="B379" s="5"/>
      <c r="E379" s="52"/>
      <c r="F379" s="5"/>
      <c r="G379" s="5"/>
      <c r="H379" s="50"/>
      <c r="I379" s="5"/>
    </row>
    <row r="380" spans="1:9" s="1" customFormat="1" x14ac:dyDescent="0.25">
      <c r="A380" s="5"/>
      <c r="B380" s="5"/>
      <c r="E380" s="52"/>
      <c r="F380" s="5"/>
      <c r="G380" s="5"/>
      <c r="H380" s="50"/>
      <c r="I380" s="5"/>
    </row>
    <row r="381" spans="1:9" s="1" customFormat="1" x14ac:dyDescent="0.25">
      <c r="A381" s="5"/>
      <c r="B381" s="5"/>
      <c r="E381" s="52"/>
      <c r="F381" s="5"/>
      <c r="G381" s="5"/>
      <c r="H381" s="50"/>
      <c r="I381" s="5"/>
    </row>
    <row r="382" spans="1:9" s="1" customFormat="1" x14ac:dyDescent="0.25">
      <c r="A382" s="5"/>
      <c r="B382" s="5"/>
      <c r="E382" s="52"/>
      <c r="F382" s="5"/>
      <c r="G382" s="5"/>
      <c r="H382" s="50"/>
      <c r="I382" s="5"/>
    </row>
    <row r="383" spans="1:9" s="1" customFormat="1" x14ac:dyDescent="0.25">
      <c r="A383" s="5"/>
      <c r="B383" s="5"/>
      <c r="E383" s="52"/>
      <c r="F383" s="5"/>
      <c r="G383" s="5"/>
      <c r="H383" s="50"/>
      <c r="I383" s="5"/>
    </row>
    <row r="384" spans="1:9" s="1" customFormat="1" x14ac:dyDescent="0.25">
      <c r="A384" s="5"/>
      <c r="B384" s="5"/>
      <c r="E384" s="52"/>
      <c r="F384" s="5"/>
      <c r="G384" s="5"/>
      <c r="H384" s="50"/>
      <c r="I384" s="5"/>
    </row>
    <row r="385" spans="1:9" s="1" customFormat="1" x14ac:dyDescent="0.25">
      <c r="A385" s="5"/>
      <c r="B385" s="5"/>
      <c r="E385" s="52"/>
      <c r="F385" s="5"/>
      <c r="G385" s="5"/>
      <c r="H385" s="50"/>
      <c r="I385" s="5"/>
    </row>
    <row r="386" spans="1:9" s="1" customFormat="1" x14ac:dyDescent="0.25">
      <c r="A386" s="5"/>
      <c r="B386" s="5"/>
      <c r="E386" s="52"/>
      <c r="F386" s="5"/>
      <c r="G386" s="5"/>
      <c r="H386" s="50"/>
      <c r="I386" s="5"/>
    </row>
    <row r="387" spans="1:9" s="1" customFormat="1" x14ac:dyDescent="0.25">
      <c r="A387" s="5"/>
      <c r="B387" s="5"/>
      <c r="E387" s="52"/>
      <c r="F387" s="5"/>
      <c r="G387" s="5"/>
      <c r="H387" s="50"/>
      <c r="I387" s="5"/>
    </row>
    <row r="388" spans="1:9" s="1" customFormat="1" x14ac:dyDescent="0.25">
      <c r="A388" s="5"/>
      <c r="B388" s="5"/>
      <c r="E388" s="52"/>
      <c r="F388" s="5"/>
      <c r="G388" s="5"/>
      <c r="H388" s="50"/>
      <c r="I388" s="5"/>
    </row>
    <row r="389" spans="1:9" s="1" customFormat="1" x14ac:dyDescent="0.25">
      <c r="A389" s="5"/>
      <c r="B389" s="5"/>
      <c r="E389" s="52"/>
      <c r="F389" s="5"/>
      <c r="G389" s="5"/>
      <c r="H389" s="50"/>
      <c r="I389" s="5"/>
    </row>
    <row r="390" spans="1:9" s="1" customFormat="1" x14ac:dyDescent="0.25">
      <c r="A390" s="5"/>
      <c r="B390" s="5"/>
      <c r="E390" s="52"/>
      <c r="F390" s="5"/>
      <c r="G390" s="5"/>
      <c r="H390" s="50"/>
      <c r="I390" s="5"/>
    </row>
    <row r="391" spans="1:9" s="1" customFormat="1" x14ac:dyDescent="0.25">
      <c r="A391" s="5"/>
      <c r="B391" s="5"/>
      <c r="E391" s="52"/>
      <c r="F391" s="5"/>
      <c r="G391" s="5"/>
      <c r="H391" s="50"/>
      <c r="I391" s="5"/>
    </row>
    <row r="392" spans="1:9" s="1" customFormat="1" x14ac:dyDescent="0.25">
      <c r="A392" s="5"/>
      <c r="B392" s="5"/>
      <c r="E392" s="52"/>
      <c r="F392" s="5"/>
      <c r="G392" s="5"/>
      <c r="H392" s="50"/>
      <c r="I392" s="5"/>
    </row>
    <row r="393" spans="1:9" s="1" customFormat="1" x14ac:dyDescent="0.25">
      <c r="A393" s="5"/>
      <c r="B393" s="5"/>
      <c r="E393" s="52"/>
      <c r="F393" s="5"/>
      <c r="G393" s="5"/>
      <c r="H393" s="50"/>
      <c r="I393" s="5"/>
    </row>
    <row r="394" spans="1:9" s="1" customFormat="1" x14ac:dyDescent="0.25">
      <c r="A394" s="5"/>
      <c r="B394" s="5"/>
      <c r="E394" s="52"/>
      <c r="F394" s="5"/>
      <c r="G394" s="5"/>
      <c r="H394" s="50"/>
      <c r="I394" s="5"/>
    </row>
    <row r="395" spans="1:9" s="1" customFormat="1" x14ac:dyDescent="0.25">
      <c r="A395" s="5"/>
      <c r="B395" s="5"/>
      <c r="E395" s="52"/>
      <c r="F395" s="5"/>
      <c r="G395" s="5"/>
      <c r="H395" s="50"/>
      <c r="I395" s="5"/>
    </row>
    <row r="396" spans="1:9" s="1" customFormat="1" x14ac:dyDescent="0.25">
      <c r="A396" s="5"/>
      <c r="B396" s="5"/>
      <c r="E396" s="52"/>
      <c r="F396" s="5"/>
      <c r="G396" s="5"/>
      <c r="H396" s="50"/>
      <c r="I396" s="5"/>
    </row>
    <row r="397" spans="1:9" s="1" customFormat="1" x14ac:dyDescent="0.25">
      <c r="A397" s="5"/>
      <c r="B397" s="5"/>
      <c r="E397" s="52"/>
      <c r="F397" s="5"/>
      <c r="G397" s="5"/>
      <c r="H397" s="50"/>
      <c r="I397" s="5"/>
    </row>
    <row r="398" spans="1:9" s="1" customFormat="1" x14ac:dyDescent="0.25">
      <c r="A398" s="5"/>
      <c r="B398" s="5"/>
      <c r="E398" s="52"/>
      <c r="F398" s="5"/>
      <c r="G398" s="5"/>
      <c r="H398" s="50"/>
      <c r="I398" s="5"/>
    </row>
    <row r="399" spans="1:9" s="1" customFormat="1" x14ac:dyDescent="0.25">
      <c r="A399" s="5"/>
      <c r="B399" s="5"/>
      <c r="E399" s="52"/>
      <c r="F399" s="5"/>
      <c r="G399" s="5"/>
      <c r="H399" s="50"/>
      <c r="I399" s="5"/>
    </row>
    <row r="400" spans="1:9" s="1" customFormat="1" x14ac:dyDescent="0.25">
      <c r="A400" s="5"/>
      <c r="B400" s="5"/>
      <c r="E400" s="52"/>
      <c r="F400" s="5"/>
      <c r="G400" s="5"/>
      <c r="H400" s="50"/>
      <c r="I400" s="5"/>
    </row>
    <row r="401" spans="1:9" s="1" customFormat="1" x14ac:dyDescent="0.25">
      <c r="A401" s="5"/>
      <c r="B401" s="5"/>
      <c r="E401" s="52"/>
      <c r="F401" s="5"/>
      <c r="G401" s="5"/>
      <c r="H401" s="50"/>
      <c r="I401" s="5"/>
    </row>
    <row r="402" spans="1:9" s="1" customFormat="1" x14ac:dyDescent="0.25">
      <c r="A402" s="5"/>
      <c r="B402" s="5"/>
      <c r="E402" s="52"/>
      <c r="F402" s="5"/>
      <c r="G402" s="5"/>
      <c r="H402" s="50"/>
      <c r="I402" s="5"/>
    </row>
    <row r="403" spans="1:9" s="1" customFormat="1" x14ac:dyDescent="0.25">
      <c r="A403" s="5"/>
      <c r="B403" s="5"/>
      <c r="E403" s="52"/>
      <c r="F403" s="5"/>
      <c r="G403" s="5"/>
      <c r="H403" s="50"/>
      <c r="I403" s="5"/>
    </row>
    <row r="404" spans="1:9" s="1" customFormat="1" x14ac:dyDescent="0.25">
      <c r="A404" s="5"/>
      <c r="B404" s="5"/>
      <c r="E404" s="52"/>
      <c r="F404" s="5"/>
      <c r="G404" s="5"/>
      <c r="H404" s="50"/>
      <c r="I404" s="5"/>
    </row>
    <row r="405" spans="1:9" s="1" customFormat="1" x14ac:dyDescent="0.25">
      <c r="A405" s="5"/>
      <c r="B405" s="5"/>
      <c r="E405" s="52"/>
      <c r="F405" s="5"/>
      <c r="G405" s="5"/>
      <c r="H405" s="50"/>
      <c r="I405" s="5"/>
    </row>
    <row r="406" spans="1:9" s="1" customFormat="1" x14ac:dyDescent="0.25">
      <c r="A406" s="5"/>
      <c r="B406" s="5"/>
      <c r="E406" s="52"/>
      <c r="F406" s="5"/>
      <c r="G406" s="5"/>
      <c r="H406" s="50"/>
      <c r="I406" s="5"/>
    </row>
    <row r="407" spans="1:9" s="1" customFormat="1" x14ac:dyDescent="0.25">
      <c r="A407" s="5"/>
      <c r="B407" s="5"/>
      <c r="E407" s="52"/>
      <c r="F407" s="5"/>
      <c r="G407" s="5"/>
      <c r="H407" s="50"/>
      <c r="I407" s="5"/>
    </row>
    <row r="408" spans="1:9" s="1" customFormat="1" x14ac:dyDescent="0.25">
      <c r="A408" s="5"/>
      <c r="B408" s="5"/>
      <c r="E408" s="52"/>
      <c r="F408" s="5"/>
      <c r="G408" s="5"/>
      <c r="H408" s="50"/>
      <c r="I408" s="5"/>
    </row>
    <row r="409" spans="1:9" s="1" customFormat="1" x14ac:dyDescent="0.25">
      <c r="A409" s="5"/>
      <c r="B409" s="5"/>
      <c r="E409" s="52"/>
      <c r="F409" s="5"/>
      <c r="G409" s="5"/>
      <c r="H409" s="50"/>
      <c r="I409" s="5"/>
    </row>
    <row r="410" spans="1:9" s="1" customFormat="1" x14ac:dyDescent="0.25">
      <c r="A410" s="5"/>
      <c r="B410" s="5"/>
      <c r="E410" s="52"/>
      <c r="F410" s="5"/>
      <c r="G410" s="5"/>
      <c r="H410" s="50"/>
      <c r="I410" s="5"/>
    </row>
    <row r="411" spans="1:9" s="1" customFormat="1" x14ac:dyDescent="0.25">
      <c r="A411" s="5"/>
      <c r="B411" s="5"/>
      <c r="E411" s="52"/>
      <c r="F411" s="5"/>
      <c r="G411" s="5"/>
      <c r="H411" s="50"/>
      <c r="I411" s="5"/>
    </row>
    <row r="412" spans="1:9" s="1" customFormat="1" x14ac:dyDescent="0.25">
      <c r="A412" s="5"/>
      <c r="B412" s="5"/>
      <c r="E412" s="52"/>
      <c r="F412" s="5"/>
      <c r="G412" s="5"/>
      <c r="H412" s="50"/>
      <c r="I412" s="5"/>
    </row>
    <row r="413" spans="1:9" s="1" customFormat="1" x14ac:dyDescent="0.25">
      <c r="A413" s="5"/>
      <c r="B413" s="5"/>
      <c r="E413" s="52"/>
      <c r="F413" s="5"/>
      <c r="G413" s="5"/>
      <c r="H413" s="50"/>
      <c r="I413" s="5"/>
    </row>
    <row r="414" spans="1:9" s="1" customFormat="1" x14ac:dyDescent="0.25">
      <c r="A414" s="5"/>
      <c r="B414" s="5"/>
      <c r="E414" s="52"/>
      <c r="F414" s="5"/>
      <c r="G414" s="5"/>
      <c r="H414" s="50"/>
      <c r="I414" s="5"/>
    </row>
    <row r="415" spans="1:9" s="1" customFormat="1" x14ac:dyDescent="0.25">
      <c r="A415" s="5"/>
      <c r="B415" s="5"/>
      <c r="E415" s="52"/>
      <c r="F415" s="5"/>
      <c r="G415" s="5"/>
      <c r="H415" s="50"/>
      <c r="I415" s="5"/>
    </row>
    <row r="416" spans="1:9" s="1" customFormat="1" x14ac:dyDescent="0.25">
      <c r="A416" s="5"/>
      <c r="B416" s="5"/>
      <c r="E416" s="52"/>
      <c r="F416" s="5"/>
      <c r="G416" s="5"/>
      <c r="H416" s="50"/>
      <c r="I416" s="5"/>
    </row>
    <row r="417" spans="1:9" s="1" customFormat="1" x14ac:dyDescent="0.25">
      <c r="A417" s="5"/>
      <c r="B417" s="5"/>
      <c r="E417" s="52"/>
      <c r="F417" s="5"/>
      <c r="G417" s="5"/>
      <c r="H417" s="50"/>
      <c r="I417" s="5"/>
    </row>
    <row r="418" spans="1:9" s="1" customFormat="1" x14ac:dyDescent="0.25">
      <c r="A418" s="5"/>
      <c r="B418" s="5"/>
      <c r="E418" s="52"/>
      <c r="F418" s="5"/>
      <c r="G418" s="5"/>
      <c r="H418" s="50"/>
      <c r="I418" s="5"/>
    </row>
    <row r="419" spans="1:9" s="1" customFormat="1" x14ac:dyDescent="0.25">
      <c r="A419" s="5"/>
      <c r="B419" s="5"/>
      <c r="E419" s="52"/>
      <c r="F419" s="5"/>
      <c r="G419" s="5"/>
      <c r="H419" s="50"/>
      <c r="I419" s="5"/>
    </row>
    <row r="420" spans="1:9" s="1" customFormat="1" x14ac:dyDescent="0.25">
      <c r="A420" s="5"/>
      <c r="B420" s="5"/>
      <c r="E420" s="52"/>
      <c r="F420" s="5"/>
      <c r="G420" s="5"/>
      <c r="H420" s="50"/>
      <c r="I420" s="5"/>
    </row>
    <row r="421" spans="1:9" s="1" customFormat="1" x14ac:dyDescent="0.25">
      <c r="A421" s="5"/>
      <c r="B421" s="5"/>
      <c r="E421" s="52"/>
      <c r="F421" s="5"/>
      <c r="G421" s="5"/>
      <c r="H421" s="50"/>
      <c r="I421" s="5"/>
    </row>
    <row r="422" spans="1:9" s="1" customFormat="1" x14ac:dyDescent="0.25">
      <c r="A422" s="5"/>
      <c r="B422" s="5"/>
      <c r="E422" s="52"/>
      <c r="F422" s="5"/>
      <c r="G422" s="5"/>
      <c r="H422" s="50"/>
      <c r="I422" s="5"/>
    </row>
    <row r="423" spans="1:9" s="1" customFormat="1" x14ac:dyDescent="0.25">
      <c r="A423" s="5"/>
      <c r="B423" s="5"/>
      <c r="E423" s="52"/>
      <c r="F423" s="5"/>
      <c r="G423" s="5"/>
      <c r="H423" s="50"/>
      <c r="I423" s="5"/>
    </row>
    <row r="424" spans="1:9" s="1" customFormat="1" x14ac:dyDescent="0.25">
      <c r="A424" s="5"/>
      <c r="B424" s="5"/>
      <c r="E424" s="52"/>
      <c r="F424" s="5"/>
      <c r="G424" s="5"/>
      <c r="H424" s="50"/>
      <c r="I424" s="5"/>
    </row>
    <row r="425" spans="1:9" s="1" customFormat="1" x14ac:dyDescent="0.25">
      <c r="A425" s="5"/>
      <c r="B425" s="5"/>
      <c r="E425" s="52"/>
      <c r="F425" s="5"/>
      <c r="G425" s="5"/>
      <c r="H425" s="50"/>
      <c r="I425" s="5"/>
    </row>
    <row r="426" spans="1:9" s="1" customFormat="1" x14ac:dyDescent="0.25">
      <c r="A426" s="5"/>
      <c r="B426" s="5"/>
      <c r="E426" s="52"/>
      <c r="F426" s="5"/>
      <c r="G426" s="5"/>
      <c r="H426" s="50"/>
      <c r="I426" s="5"/>
    </row>
    <row r="427" spans="1:9" s="1" customFormat="1" x14ac:dyDescent="0.25">
      <c r="A427" s="5"/>
      <c r="B427" s="5"/>
      <c r="E427" s="52"/>
      <c r="F427" s="5"/>
      <c r="G427" s="5"/>
      <c r="H427" s="50"/>
      <c r="I427" s="5"/>
    </row>
    <row r="428" spans="1:9" s="1" customFormat="1" x14ac:dyDescent="0.25">
      <c r="A428" s="5"/>
      <c r="B428" s="5"/>
      <c r="E428" s="52"/>
      <c r="F428" s="5"/>
      <c r="G428" s="5"/>
      <c r="H428" s="50"/>
      <c r="I428" s="5"/>
    </row>
    <row r="429" spans="1:9" s="1" customFormat="1" x14ac:dyDescent="0.25">
      <c r="A429" s="5"/>
      <c r="B429" s="5"/>
      <c r="E429" s="52"/>
      <c r="F429" s="5"/>
      <c r="G429" s="5"/>
      <c r="H429" s="50"/>
      <c r="I429" s="5"/>
    </row>
    <row r="430" spans="1:9" s="1" customFormat="1" x14ac:dyDescent="0.25">
      <c r="A430" s="5"/>
      <c r="B430" s="5"/>
      <c r="E430" s="52"/>
      <c r="F430" s="5"/>
      <c r="G430" s="5"/>
      <c r="H430" s="50"/>
      <c r="I430" s="5"/>
    </row>
    <row r="431" spans="1:9" s="1" customFormat="1" x14ac:dyDescent="0.25">
      <c r="A431" s="5"/>
      <c r="B431" s="5"/>
      <c r="E431" s="52"/>
      <c r="F431" s="5"/>
      <c r="G431" s="5"/>
      <c r="H431" s="50"/>
      <c r="I431" s="5"/>
    </row>
    <row r="432" spans="1:9" s="1" customFormat="1" x14ac:dyDescent="0.25">
      <c r="A432" s="5"/>
      <c r="B432" s="5"/>
      <c r="E432" s="52"/>
      <c r="F432" s="5"/>
      <c r="G432" s="5"/>
      <c r="H432" s="50"/>
      <c r="I432" s="5"/>
    </row>
    <row r="433" spans="1:9" s="1" customFormat="1" x14ac:dyDescent="0.25">
      <c r="A433" s="5"/>
      <c r="B433" s="5"/>
      <c r="E433" s="52"/>
      <c r="F433" s="5"/>
      <c r="G433" s="5"/>
      <c r="H433" s="50"/>
      <c r="I433" s="5"/>
    </row>
    <row r="434" spans="1:9" s="1" customFormat="1" x14ac:dyDescent="0.25">
      <c r="A434" s="5"/>
      <c r="B434" s="5"/>
      <c r="E434" s="52"/>
      <c r="F434" s="5"/>
      <c r="G434" s="5"/>
      <c r="H434" s="50"/>
      <c r="I434" s="5"/>
    </row>
    <row r="435" spans="1:9" s="1" customFormat="1" x14ac:dyDescent="0.25">
      <c r="A435" s="5"/>
      <c r="B435" s="5"/>
      <c r="E435" s="52"/>
      <c r="F435" s="5"/>
      <c r="G435" s="5"/>
      <c r="H435" s="50"/>
      <c r="I435" s="5"/>
    </row>
    <row r="436" spans="1:9" s="1" customFormat="1" x14ac:dyDescent="0.25">
      <c r="A436" s="5"/>
      <c r="B436" s="5"/>
      <c r="E436" s="52"/>
      <c r="F436" s="5"/>
      <c r="G436" s="5"/>
      <c r="H436" s="50"/>
      <c r="I436" s="5"/>
    </row>
    <row r="437" spans="1:9" s="1" customFormat="1" x14ac:dyDescent="0.25">
      <c r="A437" s="5"/>
      <c r="B437" s="5"/>
      <c r="E437" s="52"/>
      <c r="F437" s="5"/>
      <c r="G437" s="5"/>
      <c r="H437" s="50"/>
      <c r="I437" s="5"/>
    </row>
    <row r="438" spans="1:9" s="1" customFormat="1" x14ac:dyDescent="0.25">
      <c r="A438" s="5"/>
      <c r="B438" s="5"/>
      <c r="E438" s="52"/>
      <c r="F438" s="5"/>
      <c r="G438" s="5"/>
      <c r="H438" s="50"/>
      <c r="I438" s="5"/>
    </row>
    <row r="439" spans="1:9" s="1" customFormat="1" x14ac:dyDescent="0.25">
      <c r="A439" s="5"/>
      <c r="B439" s="5"/>
      <c r="E439" s="52"/>
      <c r="F439" s="5"/>
      <c r="G439" s="5"/>
      <c r="H439" s="50"/>
      <c r="I439" s="5"/>
    </row>
    <row r="440" spans="1:9" s="1" customFormat="1" x14ac:dyDescent="0.25">
      <c r="A440" s="5"/>
      <c r="B440" s="5"/>
      <c r="E440" s="52"/>
      <c r="F440" s="5"/>
      <c r="G440" s="5"/>
      <c r="H440" s="50"/>
      <c r="I440" s="5"/>
    </row>
    <row r="441" spans="1:9" s="1" customFormat="1" x14ac:dyDescent="0.25">
      <c r="A441" s="5"/>
      <c r="B441" s="5"/>
      <c r="E441" s="52"/>
      <c r="F441" s="5"/>
      <c r="G441" s="5"/>
      <c r="H441" s="50"/>
      <c r="I441" s="5"/>
    </row>
    <row r="442" spans="1:9" s="1" customFormat="1" x14ac:dyDescent="0.25">
      <c r="A442" s="5"/>
      <c r="B442" s="5"/>
      <c r="E442" s="52"/>
      <c r="F442" s="5"/>
      <c r="G442" s="5"/>
      <c r="H442" s="50"/>
      <c r="I442" s="5"/>
    </row>
    <row r="443" spans="1:9" s="1" customFormat="1" x14ac:dyDescent="0.25">
      <c r="A443" s="5"/>
      <c r="B443" s="5"/>
      <c r="E443" s="52"/>
      <c r="F443" s="5"/>
      <c r="G443" s="5"/>
      <c r="H443" s="50"/>
      <c r="I443" s="5"/>
    </row>
    <row r="444" spans="1:9" s="1" customFormat="1" x14ac:dyDescent="0.25">
      <c r="A444" s="5"/>
      <c r="B444" s="5"/>
      <c r="E444" s="52"/>
      <c r="F444" s="5"/>
      <c r="G444" s="5"/>
      <c r="H444" s="50"/>
      <c r="I444" s="5"/>
    </row>
    <row r="445" spans="1:9" s="1" customFormat="1" x14ac:dyDescent="0.25">
      <c r="A445" s="5"/>
      <c r="B445" s="5"/>
      <c r="E445" s="52"/>
      <c r="F445" s="5"/>
      <c r="G445" s="5"/>
      <c r="H445" s="50"/>
      <c r="I445" s="5"/>
    </row>
    <row r="446" spans="1:9" s="1" customFormat="1" x14ac:dyDescent="0.25">
      <c r="A446" s="5"/>
      <c r="B446" s="5"/>
      <c r="E446" s="52"/>
      <c r="F446" s="5"/>
      <c r="G446" s="5"/>
      <c r="H446" s="50"/>
      <c r="I446" s="5"/>
    </row>
    <row r="447" spans="1:9" s="1" customFormat="1" x14ac:dyDescent="0.25">
      <c r="A447" s="5"/>
      <c r="B447" s="5"/>
      <c r="E447" s="52"/>
      <c r="F447" s="5"/>
      <c r="G447" s="5"/>
      <c r="H447" s="50"/>
      <c r="I447" s="5"/>
    </row>
    <row r="448" spans="1:9" s="1" customFormat="1" x14ac:dyDescent="0.25">
      <c r="A448" s="5"/>
      <c r="B448" s="5"/>
      <c r="E448" s="52"/>
      <c r="F448" s="5"/>
      <c r="G448" s="5"/>
      <c r="H448" s="50"/>
      <c r="I448" s="5"/>
    </row>
    <row r="449" spans="1:9" s="1" customFormat="1" x14ac:dyDescent="0.25">
      <c r="A449" s="5"/>
      <c r="B449" s="5"/>
      <c r="E449" s="52"/>
      <c r="F449" s="5"/>
      <c r="G449" s="5"/>
      <c r="H449" s="50"/>
      <c r="I449" s="5"/>
    </row>
    <row r="450" spans="1:9" s="1" customFormat="1" x14ac:dyDescent="0.25">
      <c r="A450" s="5"/>
      <c r="B450" s="5"/>
      <c r="E450" s="52"/>
      <c r="F450" s="5"/>
      <c r="G450" s="5"/>
      <c r="H450" s="50"/>
      <c r="I450" s="5"/>
    </row>
    <row r="451" spans="1:9" s="1" customFormat="1" x14ac:dyDescent="0.25">
      <c r="A451" s="5"/>
      <c r="B451" s="5"/>
      <c r="E451" s="52"/>
      <c r="F451" s="5"/>
      <c r="G451" s="5"/>
      <c r="H451" s="50"/>
      <c r="I451" s="5"/>
    </row>
    <row r="452" spans="1:9" s="1" customFormat="1" x14ac:dyDescent="0.25">
      <c r="A452" s="5"/>
      <c r="B452" s="5"/>
      <c r="E452" s="52"/>
      <c r="F452" s="5"/>
      <c r="G452" s="5"/>
      <c r="H452" s="50"/>
      <c r="I452" s="5"/>
    </row>
    <row r="453" spans="1:9" s="1" customFormat="1" x14ac:dyDescent="0.25">
      <c r="A453" s="5"/>
      <c r="B453" s="5"/>
      <c r="E453" s="52"/>
      <c r="F453" s="5"/>
      <c r="G453" s="5"/>
      <c r="H453" s="50"/>
      <c r="I453" s="5"/>
    </row>
    <row r="454" spans="1:9" s="1" customFormat="1" x14ac:dyDescent="0.25">
      <c r="A454" s="5"/>
      <c r="B454" s="5"/>
      <c r="E454" s="52"/>
      <c r="F454" s="5"/>
      <c r="G454" s="5"/>
      <c r="H454" s="50"/>
      <c r="I454" s="5"/>
    </row>
    <row r="455" spans="1:9" s="1" customFormat="1" x14ac:dyDescent="0.25">
      <c r="A455" s="5"/>
      <c r="B455" s="5"/>
      <c r="E455" s="52"/>
      <c r="F455" s="5"/>
      <c r="G455" s="5"/>
      <c r="H455" s="50"/>
      <c r="I455" s="5"/>
    </row>
    <row r="456" spans="1:9" s="1" customFormat="1" x14ac:dyDescent="0.25">
      <c r="A456" s="5"/>
      <c r="B456" s="5"/>
      <c r="E456" s="52"/>
      <c r="F456" s="5"/>
      <c r="G456" s="5"/>
      <c r="H456" s="50"/>
      <c r="I456" s="5"/>
    </row>
    <row r="457" spans="1:9" s="1" customFormat="1" x14ac:dyDescent="0.25">
      <c r="A457" s="5"/>
      <c r="B457" s="5"/>
      <c r="E457" s="52"/>
      <c r="F457" s="5"/>
      <c r="G457" s="5"/>
      <c r="H457" s="50"/>
      <c r="I457" s="5"/>
    </row>
    <row r="458" spans="1:9" s="1" customFormat="1" x14ac:dyDescent="0.25">
      <c r="A458" s="5"/>
      <c r="B458" s="5"/>
      <c r="E458" s="52"/>
      <c r="F458" s="5"/>
      <c r="G458" s="5"/>
      <c r="H458" s="50"/>
      <c r="I458" s="5"/>
    </row>
    <row r="459" spans="1:9" s="1" customFormat="1" x14ac:dyDescent="0.25">
      <c r="A459" s="5"/>
      <c r="B459" s="5"/>
      <c r="E459" s="52"/>
      <c r="F459" s="5"/>
      <c r="G459" s="5"/>
      <c r="H459" s="50"/>
      <c r="I459" s="5"/>
    </row>
    <row r="460" spans="1:9" s="1" customFormat="1" x14ac:dyDescent="0.25">
      <c r="A460" s="5"/>
      <c r="B460" s="5"/>
      <c r="E460" s="52"/>
      <c r="F460" s="5"/>
      <c r="G460" s="5"/>
      <c r="H460" s="50"/>
      <c r="I460" s="5"/>
    </row>
    <row r="461" spans="1:9" s="1" customFormat="1" x14ac:dyDescent="0.25">
      <c r="A461" s="5"/>
      <c r="B461" s="5"/>
      <c r="E461" s="52"/>
      <c r="F461" s="5"/>
      <c r="G461" s="5"/>
      <c r="H461" s="50"/>
      <c r="I461" s="5"/>
    </row>
    <row r="462" spans="1:9" s="1" customFormat="1" x14ac:dyDescent="0.25">
      <c r="A462" s="5"/>
      <c r="B462" s="5"/>
      <c r="E462" s="52"/>
      <c r="F462" s="5"/>
      <c r="G462" s="5"/>
      <c r="H462" s="50"/>
      <c r="I462" s="5"/>
    </row>
    <row r="463" spans="1:9" s="1" customFormat="1" x14ac:dyDescent="0.25">
      <c r="A463" s="5"/>
      <c r="B463" s="5"/>
      <c r="E463" s="52"/>
      <c r="F463" s="5"/>
      <c r="G463" s="5"/>
      <c r="H463" s="50"/>
      <c r="I463" s="5"/>
    </row>
    <row r="464" spans="1:9" s="1" customFormat="1" x14ac:dyDescent="0.25">
      <c r="A464" s="5"/>
      <c r="B464" s="5"/>
      <c r="E464" s="52"/>
      <c r="F464" s="5"/>
      <c r="G464" s="5"/>
      <c r="H464" s="50"/>
      <c r="I464" s="5"/>
    </row>
    <row r="465" spans="1:9" s="1" customFormat="1" x14ac:dyDescent="0.25">
      <c r="A465" s="5"/>
      <c r="B465" s="5"/>
      <c r="E465" s="52"/>
      <c r="F465" s="5"/>
      <c r="G465" s="5"/>
      <c r="H465" s="50"/>
      <c r="I465" s="5"/>
    </row>
    <row r="466" spans="1:9" s="1" customFormat="1" x14ac:dyDescent="0.25">
      <c r="A466" s="5"/>
      <c r="B466" s="5"/>
      <c r="E466" s="52"/>
      <c r="F466" s="5"/>
      <c r="G466" s="5"/>
      <c r="H466" s="50"/>
      <c r="I466" s="5"/>
    </row>
    <row r="467" spans="1:9" s="1" customFormat="1" x14ac:dyDescent="0.25">
      <c r="A467" s="5"/>
      <c r="B467" s="5"/>
      <c r="E467" s="52"/>
      <c r="F467" s="5"/>
      <c r="G467" s="5"/>
      <c r="H467" s="50"/>
      <c r="I467" s="5"/>
    </row>
    <row r="468" spans="1:9" s="1" customFormat="1" x14ac:dyDescent="0.25">
      <c r="A468" s="5"/>
      <c r="B468" s="5"/>
      <c r="E468" s="52"/>
      <c r="F468" s="5"/>
      <c r="G468" s="5"/>
      <c r="H468" s="50"/>
      <c r="I468" s="5"/>
    </row>
    <row r="469" spans="1:9" s="1" customFormat="1" x14ac:dyDescent="0.25">
      <c r="A469" s="5"/>
      <c r="B469" s="5"/>
      <c r="E469" s="52"/>
      <c r="F469" s="5"/>
      <c r="G469" s="5"/>
      <c r="H469" s="50"/>
      <c r="I469" s="5"/>
    </row>
    <row r="470" spans="1:9" s="1" customFormat="1" x14ac:dyDescent="0.25">
      <c r="A470" s="5"/>
      <c r="B470" s="5"/>
      <c r="E470" s="52"/>
      <c r="F470" s="5"/>
      <c r="G470" s="5"/>
      <c r="H470" s="50"/>
      <c r="I470" s="5"/>
    </row>
    <row r="471" spans="1:9" s="1" customFormat="1" x14ac:dyDescent="0.25">
      <c r="A471" s="5"/>
      <c r="B471" s="5"/>
      <c r="E471" s="52"/>
      <c r="F471" s="5"/>
      <c r="G471" s="5"/>
      <c r="H471" s="50"/>
      <c r="I471" s="5"/>
    </row>
    <row r="472" spans="1:9" s="1" customFormat="1" x14ac:dyDescent="0.25">
      <c r="A472" s="5"/>
      <c r="B472" s="5"/>
      <c r="E472" s="52"/>
      <c r="F472" s="5"/>
      <c r="G472" s="5"/>
      <c r="H472" s="50"/>
      <c r="I472" s="5"/>
    </row>
    <row r="473" spans="1:9" s="1" customFormat="1" x14ac:dyDescent="0.25">
      <c r="A473" s="5"/>
      <c r="B473" s="5"/>
      <c r="E473" s="52"/>
      <c r="F473" s="5"/>
      <c r="G473" s="5"/>
      <c r="H473" s="50"/>
      <c r="I473" s="5"/>
    </row>
    <row r="474" spans="1:9" s="1" customFormat="1" x14ac:dyDescent="0.25">
      <c r="A474" s="5"/>
      <c r="B474" s="5"/>
      <c r="E474" s="52"/>
      <c r="F474" s="5"/>
      <c r="G474" s="5"/>
      <c r="H474" s="50"/>
      <c r="I474" s="5"/>
    </row>
    <row r="475" spans="1:9" s="1" customFormat="1" x14ac:dyDescent="0.25">
      <c r="A475" s="5"/>
      <c r="B475" s="5"/>
      <c r="E475" s="52"/>
      <c r="F475" s="5"/>
      <c r="G475" s="5"/>
      <c r="H475" s="50"/>
      <c r="I475" s="5"/>
    </row>
    <row r="476" spans="1:9" s="1" customFormat="1" x14ac:dyDescent="0.25">
      <c r="A476" s="5"/>
      <c r="B476" s="5"/>
      <c r="E476" s="52"/>
      <c r="F476" s="5"/>
      <c r="G476" s="5"/>
      <c r="H476" s="50"/>
      <c r="I476" s="5"/>
    </row>
    <row r="477" spans="1:9" s="1" customFormat="1" x14ac:dyDescent="0.25">
      <c r="A477" s="5"/>
      <c r="B477" s="5"/>
      <c r="E477" s="52"/>
      <c r="F477" s="5"/>
      <c r="G477" s="5"/>
      <c r="H477" s="50"/>
      <c r="I477" s="5"/>
    </row>
    <row r="478" spans="1:9" s="1" customFormat="1" x14ac:dyDescent="0.25">
      <c r="A478" s="5"/>
      <c r="B478" s="5"/>
      <c r="E478" s="52"/>
      <c r="F478" s="5"/>
      <c r="G478" s="5"/>
      <c r="H478" s="50"/>
      <c r="I478" s="5"/>
    </row>
    <row r="479" spans="1:9" s="1" customFormat="1" x14ac:dyDescent="0.25">
      <c r="A479" s="5"/>
      <c r="B479" s="5"/>
      <c r="E479" s="52"/>
      <c r="F479" s="5"/>
      <c r="G479" s="5"/>
      <c r="H479" s="50"/>
      <c r="I479" s="5"/>
    </row>
    <row r="480" spans="1:9" s="1" customFormat="1" x14ac:dyDescent="0.25">
      <c r="A480" s="5"/>
      <c r="B480" s="5"/>
      <c r="E480" s="52"/>
      <c r="F480" s="5"/>
      <c r="G480" s="5"/>
      <c r="H480" s="50"/>
      <c r="I480" s="5"/>
    </row>
    <row r="481" spans="1:9" s="1" customFormat="1" x14ac:dyDescent="0.25">
      <c r="A481" s="5"/>
      <c r="B481" s="5"/>
      <c r="E481" s="52"/>
      <c r="F481" s="5"/>
      <c r="G481" s="5"/>
      <c r="H481" s="50"/>
      <c r="I481" s="5"/>
    </row>
    <row r="482" spans="1:9" s="1" customFormat="1" x14ac:dyDescent="0.25">
      <c r="A482" s="5"/>
      <c r="B482" s="5"/>
      <c r="E482" s="52"/>
      <c r="F482" s="5"/>
      <c r="G482" s="5"/>
      <c r="H482" s="50"/>
      <c r="I482" s="5"/>
    </row>
    <row r="483" spans="1:9" s="1" customFormat="1" x14ac:dyDescent="0.25">
      <c r="A483" s="5"/>
      <c r="B483" s="5"/>
      <c r="E483" s="52"/>
      <c r="F483" s="5"/>
      <c r="G483" s="5"/>
      <c r="H483" s="50"/>
      <c r="I483" s="5"/>
    </row>
    <row r="484" spans="1:9" s="1" customFormat="1" x14ac:dyDescent="0.25">
      <c r="A484" s="5"/>
      <c r="B484" s="5"/>
      <c r="E484" s="52"/>
      <c r="F484" s="5"/>
      <c r="G484" s="5"/>
      <c r="H484" s="50"/>
      <c r="I484" s="5"/>
    </row>
    <row r="485" spans="1:9" s="1" customFormat="1" x14ac:dyDescent="0.25">
      <c r="A485" s="5"/>
      <c r="B485" s="5"/>
      <c r="E485" s="52"/>
      <c r="F485" s="5"/>
      <c r="G485" s="5"/>
      <c r="H485" s="50"/>
      <c r="I485" s="5"/>
    </row>
    <row r="486" spans="1:9" s="1" customFormat="1" x14ac:dyDescent="0.25">
      <c r="A486" s="5"/>
      <c r="B486" s="5"/>
      <c r="E486" s="52"/>
      <c r="F486" s="5"/>
      <c r="G486" s="5"/>
      <c r="H486" s="50"/>
      <c r="I486" s="5"/>
    </row>
    <row r="487" spans="1:9" s="1" customFormat="1" x14ac:dyDescent="0.25">
      <c r="A487" s="5"/>
      <c r="B487" s="5"/>
      <c r="E487" s="52"/>
      <c r="F487" s="5"/>
      <c r="G487" s="5"/>
      <c r="H487" s="50"/>
      <c r="I487" s="5"/>
    </row>
    <row r="488" spans="1:9" s="1" customFormat="1" x14ac:dyDescent="0.25">
      <c r="A488" s="5"/>
      <c r="B488" s="5"/>
      <c r="E488" s="52"/>
      <c r="F488" s="5"/>
      <c r="G488" s="5"/>
      <c r="H488" s="50"/>
      <c r="I488" s="5"/>
    </row>
    <row r="489" spans="1:9" s="1" customFormat="1" x14ac:dyDescent="0.25">
      <c r="A489" s="5"/>
      <c r="B489" s="5"/>
      <c r="E489" s="52"/>
      <c r="F489" s="5"/>
      <c r="G489" s="5"/>
      <c r="H489" s="50"/>
      <c r="I489" s="5"/>
    </row>
    <row r="490" spans="1:9" s="1" customFormat="1" x14ac:dyDescent="0.25">
      <c r="A490" s="5"/>
      <c r="B490" s="5"/>
      <c r="E490" s="52"/>
      <c r="F490" s="5"/>
      <c r="G490" s="5"/>
      <c r="H490" s="50"/>
      <c r="I490" s="5"/>
    </row>
    <row r="491" spans="1:9" s="1" customFormat="1" x14ac:dyDescent="0.25">
      <c r="A491" s="5"/>
      <c r="B491" s="5"/>
      <c r="E491" s="52"/>
      <c r="F491" s="5"/>
      <c r="G491" s="5"/>
      <c r="H491" s="50"/>
      <c r="I491" s="5"/>
    </row>
    <row r="492" spans="1:9" s="1" customFormat="1" x14ac:dyDescent="0.25">
      <c r="A492" s="5"/>
      <c r="B492" s="5"/>
      <c r="E492" s="52"/>
      <c r="F492" s="5"/>
      <c r="G492" s="5"/>
      <c r="H492" s="50"/>
      <c r="I492" s="5"/>
    </row>
    <row r="493" spans="1:9" s="1" customFormat="1" x14ac:dyDescent="0.25">
      <c r="A493" s="5"/>
      <c r="B493" s="5"/>
      <c r="E493" s="52"/>
      <c r="F493" s="5"/>
      <c r="G493" s="5"/>
      <c r="H493" s="50"/>
      <c r="I493" s="5"/>
    </row>
    <row r="494" spans="1:9" s="1" customFormat="1" x14ac:dyDescent="0.25">
      <c r="A494" s="5"/>
      <c r="B494" s="5"/>
      <c r="E494" s="52"/>
      <c r="F494" s="5"/>
      <c r="G494" s="5"/>
      <c r="H494" s="50"/>
      <c r="I494" s="5"/>
    </row>
    <row r="495" spans="1:9" s="1" customFormat="1" x14ac:dyDescent="0.25">
      <c r="A495" s="5"/>
      <c r="B495" s="5"/>
      <c r="E495" s="52"/>
      <c r="F495" s="5"/>
      <c r="G495" s="5"/>
      <c r="H495" s="50"/>
      <c r="I495" s="5"/>
    </row>
    <row r="496" spans="1:9" s="1" customFormat="1" x14ac:dyDescent="0.25">
      <c r="A496" s="5"/>
      <c r="B496" s="5"/>
      <c r="E496" s="52"/>
      <c r="F496" s="5"/>
      <c r="G496" s="5"/>
      <c r="H496" s="50"/>
      <c r="I496" s="5"/>
    </row>
    <row r="497" spans="1:9" s="1" customFormat="1" x14ac:dyDescent="0.25">
      <c r="A497" s="5"/>
      <c r="B497" s="5"/>
      <c r="E497" s="52"/>
      <c r="F497" s="5"/>
      <c r="G497" s="5"/>
      <c r="H497" s="50"/>
      <c r="I497" s="5"/>
    </row>
    <row r="498" spans="1:9" s="1" customFormat="1" x14ac:dyDescent="0.25">
      <c r="A498" s="5"/>
      <c r="B498" s="5"/>
      <c r="E498" s="52"/>
      <c r="F498" s="5"/>
      <c r="G498" s="5"/>
      <c r="H498" s="50"/>
      <c r="I498" s="5"/>
    </row>
    <row r="499" spans="1:9" s="1" customFormat="1" x14ac:dyDescent="0.25">
      <c r="A499" s="5"/>
      <c r="B499" s="5"/>
      <c r="E499" s="52"/>
      <c r="F499" s="5"/>
      <c r="G499" s="5"/>
      <c r="H499" s="50"/>
      <c r="I499" s="5"/>
    </row>
    <row r="500" spans="1:9" s="1" customFormat="1" x14ac:dyDescent="0.25">
      <c r="A500" s="5"/>
      <c r="B500" s="5"/>
      <c r="E500" s="52"/>
      <c r="F500" s="5"/>
      <c r="G500" s="5"/>
      <c r="H500" s="50"/>
      <c r="I500" s="5"/>
    </row>
    <row r="501" spans="1:9" s="1" customFormat="1" x14ac:dyDescent="0.25">
      <c r="A501" s="5"/>
      <c r="B501" s="5"/>
      <c r="E501" s="52"/>
      <c r="F501" s="5"/>
      <c r="G501" s="5"/>
      <c r="H501" s="50"/>
      <c r="I501" s="5"/>
    </row>
    <row r="502" spans="1:9" s="1" customFormat="1" x14ac:dyDescent="0.25">
      <c r="A502" s="5"/>
      <c r="B502" s="5"/>
      <c r="E502" s="52"/>
      <c r="F502" s="5"/>
      <c r="G502" s="5"/>
      <c r="H502" s="50"/>
      <c r="I502" s="5"/>
    </row>
    <row r="503" spans="1:9" s="1" customFormat="1" x14ac:dyDescent="0.25">
      <c r="A503" s="5"/>
      <c r="B503" s="5"/>
      <c r="E503" s="52"/>
      <c r="F503" s="5"/>
      <c r="G503" s="5"/>
      <c r="H503" s="50"/>
      <c r="I503" s="5"/>
    </row>
    <row r="504" spans="1:9" s="1" customFormat="1" x14ac:dyDescent="0.25">
      <c r="A504" s="5"/>
      <c r="B504" s="5"/>
      <c r="E504" s="52"/>
      <c r="F504" s="5"/>
      <c r="G504" s="5"/>
      <c r="H504" s="50"/>
      <c r="I504" s="5"/>
    </row>
    <row r="505" spans="1:9" s="1" customFormat="1" x14ac:dyDescent="0.25">
      <c r="A505" s="5"/>
      <c r="B505" s="5"/>
      <c r="E505" s="52"/>
      <c r="F505" s="5"/>
      <c r="G505" s="5"/>
      <c r="H505" s="50"/>
      <c r="I505" s="5"/>
    </row>
    <row r="506" spans="1:9" s="1" customFormat="1" x14ac:dyDescent="0.25">
      <c r="A506" s="5"/>
      <c r="B506" s="5"/>
      <c r="E506" s="52"/>
      <c r="F506" s="5"/>
      <c r="G506" s="5"/>
      <c r="H506" s="50"/>
      <c r="I506" s="5"/>
    </row>
    <row r="507" spans="1:9" s="1" customFormat="1" x14ac:dyDescent="0.25">
      <c r="A507" s="5"/>
      <c r="B507" s="5"/>
      <c r="E507" s="52"/>
      <c r="F507" s="5"/>
      <c r="G507" s="5"/>
      <c r="H507" s="50"/>
      <c r="I507" s="5"/>
    </row>
    <row r="508" spans="1:9" s="1" customFormat="1" x14ac:dyDescent="0.25">
      <c r="A508" s="5"/>
      <c r="B508" s="5"/>
      <c r="E508" s="52"/>
      <c r="F508" s="5"/>
      <c r="G508" s="5"/>
      <c r="H508" s="50"/>
      <c r="I508" s="5"/>
    </row>
    <row r="509" spans="1:9" s="1" customFormat="1" x14ac:dyDescent="0.25">
      <c r="A509" s="5"/>
      <c r="B509" s="5"/>
      <c r="E509" s="52"/>
      <c r="F509" s="5"/>
      <c r="G509" s="5"/>
      <c r="H509" s="50"/>
      <c r="I509" s="5"/>
    </row>
    <row r="510" spans="1:9" s="1" customFormat="1" x14ac:dyDescent="0.25">
      <c r="A510" s="5"/>
      <c r="B510" s="5"/>
      <c r="E510" s="52"/>
      <c r="F510" s="5"/>
      <c r="G510" s="5"/>
      <c r="H510" s="50"/>
      <c r="I510" s="5"/>
    </row>
    <row r="511" spans="1:9" s="1" customFormat="1" x14ac:dyDescent="0.25">
      <c r="A511" s="5"/>
      <c r="B511" s="5"/>
      <c r="E511" s="52"/>
      <c r="F511" s="5"/>
      <c r="G511" s="5"/>
      <c r="H511" s="50"/>
      <c r="I511" s="5"/>
    </row>
    <row r="512" spans="1:9" s="1" customFormat="1" x14ac:dyDescent="0.25">
      <c r="A512" s="5"/>
      <c r="B512" s="5"/>
      <c r="E512" s="52"/>
      <c r="F512" s="5"/>
      <c r="G512" s="5"/>
      <c r="H512" s="50"/>
      <c r="I512" s="5"/>
    </row>
    <row r="513" spans="1:9" s="1" customFormat="1" x14ac:dyDescent="0.25">
      <c r="A513" s="5"/>
      <c r="B513" s="5"/>
      <c r="E513" s="52"/>
      <c r="F513" s="5"/>
      <c r="G513" s="5"/>
      <c r="H513" s="50"/>
      <c r="I513" s="5"/>
    </row>
    <row r="514" spans="1:9" s="1" customFormat="1" x14ac:dyDescent="0.25">
      <c r="A514" s="5"/>
      <c r="B514" s="5"/>
      <c r="E514" s="52"/>
      <c r="F514" s="5"/>
      <c r="G514" s="5"/>
      <c r="H514" s="50"/>
      <c r="I514" s="5"/>
    </row>
    <row r="515" spans="1:9" s="1" customFormat="1" x14ac:dyDescent="0.25">
      <c r="A515" s="5"/>
      <c r="B515" s="5"/>
      <c r="E515" s="52"/>
      <c r="F515" s="5"/>
      <c r="G515" s="5"/>
      <c r="H515" s="50"/>
      <c r="I515" s="5"/>
    </row>
    <row r="516" spans="1:9" s="1" customFormat="1" x14ac:dyDescent="0.25">
      <c r="A516" s="5"/>
      <c r="B516" s="5"/>
      <c r="E516" s="52"/>
      <c r="F516" s="5"/>
      <c r="G516" s="5"/>
      <c r="H516" s="50"/>
      <c r="I516" s="5"/>
    </row>
    <row r="517" spans="1:9" s="1" customFormat="1" x14ac:dyDescent="0.25">
      <c r="A517" s="5"/>
      <c r="B517" s="5"/>
      <c r="E517" s="52"/>
      <c r="F517" s="5"/>
      <c r="G517" s="5"/>
      <c r="H517" s="50"/>
      <c r="I517" s="5"/>
    </row>
    <row r="518" spans="1:9" s="1" customFormat="1" x14ac:dyDescent="0.25">
      <c r="A518" s="5"/>
      <c r="B518" s="5"/>
      <c r="E518" s="52"/>
      <c r="F518" s="5"/>
      <c r="G518" s="5"/>
      <c r="H518" s="50"/>
      <c r="I518" s="5"/>
    </row>
    <row r="519" spans="1:9" s="1" customFormat="1" x14ac:dyDescent="0.25">
      <c r="A519" s="5"/>
      <c r="B519" s="5"/>
      <c r="E519" s="52"/>
      <c r="F519" s="5"/>
      <c r="G519" s="5"/>
      <c r="H519" s="50"/>
      <c r="I519" s="5"/>
    </row>
    <row r="520" spans="1:9" s="1" customFormat="1" x14ac:dyDescent="0.25">
      <c r="A520" s="5"/>
      <c r="B520" s="5"/>
      <c r="E520" s="52"/>
      <c r="F520" s="5"/>
      <c r="G520" s="5"/>
      <c r="H520" s="50"/>
      <c r="I520" s="5"/>
    </row>
    <row r="521" spans="1:9" s="1" customFormat="1" x14ac:dyDescent="0.25">
      <c r="A521" s="5"/>
      <c r="B521" s="5"/>
      <c r="E521" s="52"/>
      <c r="F521" s="5"/>
      <c r="G521" s="5"/>
      <c r="H521" s="50"/>
      <c r="I521" s="5"/>
    </row>
    <row r="522" spans="1:9" s="1" customFormat="1" x14ac:dyDescent="0.25">
      <c r="A522" s="5"/>
      <c r="B522" s="5"/>
      <c r="E522" s="52"/>
      <c r="F522" s="5"/>
      <c r="G522" s="5"/>
      <c r="H522" s="50"/>
      <c r="I522" s="5"/>
    </row>
    <row r="523" spans="1:9" s="1" customFormat="1" x14ac:dyDescent="0.25">
      <c r="A523" s="5"/>
      <c r="B523" s="5"/>
      <c r="E523" s="52"/>
      <c r="F523" s="5"/>
      <c r="G523" s="5"/>
      <c r="H523" s="50"/>
      <c r="I523" s="5"/>
    </row>
    <row r="524" spans="1:9" s="1" customFormat="1" x14ac:dyDescent="0.25">
      <c r="A524" s="5"/>
      <c r="B524" s="5"/>
      <c r="E524" s="52"/>
      <c r="F524" s="5"/>
      <c r="G524" s="5"/>
      <c r="H524" s="50"/>
      <c r="I524" s="5"/>
    </row>
    <row r="525" spans="1:9" s="1" customFormat="1" x14ac:dyDescent="0.25">
      <c r="A525" s="5"/>
      <c r="B525" s="5"/>
      <c r="E525" s="52"/>
      <c r="F525" s="5"/>
      <c r="G525" s="5"/>
      <c r="H525" s="50"/>
      <c r="I525" s="5"/>
    </row>
    <row r="526" spans="1:9" s="1" customFormat="1" x14ac:dyDescent="0.25">
      <c r="A526" s="5"/>
      <c r="B526" s="5"/>
      <c r="E526" s="52"/>
      <c r="F526" s="5"/>
      <c r="G526" s="5"/>
      <c r="H526" s="50"/>
      <c r="I526" s="5"/>
    </row>
    <row r="527" spans="1:9" s="1" customFormat="1" x14ac:dyDescent="0.25">
      <c r="A527" s="5"/>
      <c r="B527" s="5"/>
      <c r="E527" s="52"/>
      <c r="F527" s="5"/>
      <c r="G527" s="5"/>
      <c r="H527" s="50"/>
      <c r="I527" s="5"/>
    </row>
    <row r="528" spans="1:9" s="1" customFormat="1" x14ac:dyDescent="0.25">
      <c r="A528" s="5"/>
      <c r="B528" s="5"/>
      <c r="E528" s="52"/>
      <c r="F528" s="5"/>
      <c r="G528" s="5"/>
      <c r="H528" s="50"/>
      <c r="I528" s="5"/>
    </row>
    <row r="529" spans="1:9" s="1" customFormat="1" x14ac:dyDescent="0.25">
      <c r="A529" s="5"/>
      <c r="B529" s="5"/>
      <c r="E529" s="52"/>
      <c r="F529" s="5"/>
      <c r="G529" s="5"/>
      <c r="H529" s="50"/>
      <c r="I529" s="5"/>
    </row>
    <row r="530" spans="1:9" s="1" customFormat="1" x14ac:dyDescent="0.25">
      <c r="A530" s="5"/>
      <c r="B530" s="5"/>
      <c r="E530" s="52"/>
      <c r="F530" s="5"/>
      <c r="G530" s="5"/>
      <c r="H530" s="50"/>
      <c r="I530" s="5"/>
    </row>
    <row r="531" spans="1:9" s="1" customFormat="1" x14ac:dyDescent="0.25">
      <c r="A531" s="5"/>
      <c r="B531" s="5"/>
      <c r="E531" s="52"/>
      <c r="F531" s="5"/>
      <c r="G531" s="5"/>
      <c r="H531" s="50"/>
      <c r="I531" s="5"/>
    </row>
    <row r="532" spans="1:9" s="1" customFormat="1" x14ac:dyDescent="0.25">
      <c r="A532" s="5"/>
      <c r="B532" s="5"/>
      <c r="E532" s="52"/>
      <c r="F532" s="5"/>
      <c r="G532" s="5"/>
      <c r="H532" s="50"/>
      <c r="I532" s="5"/>
    </row>
    <row r="533" spans="1:9" s="1" customFormat="1" x14ac:dyDescent="0.25">
      <c r="A533" s="5"/>
      <c r="B533" s="5"/>
      <c r="E533" s="52"/>
      <c r="F533" s="5"/>
      <c r="G533" s="5"/>
      <c r="H533" s="50"/>
      <c r="I533" s="5"/>
    </row>
    <row r="534" spans="1:9" s="1" customFormat="1" x14ac:dyDescent="0.25">
      <c r="A534" s="5"/>
      <c r="B534" s="5"/>
      <c r="E534" s="52"/>
      <c r="F534" s="5"/>
      <c r="G534" s="5"/>
      <c r="H534" s="50"/>
      <c r="I534" s="5"/>
    </row>
    <row r="535" spans="1:9" s="1" customFormat="1" x14ac:dyDescent="0.25">
      <c r="A535" s="5"/>
      <c r="B535" s="5"/>
      <c r="E535" s="52"/>
      <c r="F535" s="5"/>
      <c r="G535" s="5"/>
      <c r="H535" s="50"/>
      <c r="I535" s="5"/>
    </row>
    <row r="536" spans="1:9" s="1" customFormat="1" x14ac:dyDescent="0.25">
      <c r="A536" s="5"/>
      <c r="B536" s="5"/>
      <c r="E536" s="52"/>
      <c r="F536" s="5"/>
      <c r="G536" s="5"/>
      <c r="H536" s="50"/>
      <c r="I536" s="5"/>
    </row>
    <row r="537" spans="1:9" s="1" customFormat="1" x14ac:dyDescent="0.25">
      <c r="A537" s="5"/>
      <c r="B537" s="5"/>
      <c r="E537" s="52"/>
      <c r="F537" s="5"/>
      <c r="G537" s="5"/>
      <c r="H537" s="50"/>
      <c r="I537" s="5"/>
    </row>
    <row r="538" spans="1:9" s="1" customFormat="1" x14ac:dyDescent="0.25">
      <c r="A538" s="5"/>
      <c r="B538" s="5"/>
      <c r="E538" s="52"/>
      <c r="F538" s="5"/>
      <c r="G538" s="5"/>
      <c r="H538" s="50"/>
      <c r="I538" s="5"/>
    </row>
    <row r="539" spans="1:9" s="1" customFormat="1" x14ac:dyDescent="0.25">
      <c r="A539" s="5"/>
      <c r="B539" s="5"/>
      <c r="E539" s="52"/>
      <c r="F539" s="5"/>
      <c r="G539" s="5"/>
      <c r="H539" s="50"/>
      <c r="I539" s="5"/>
    </row>
    <row r="540" spans="1:9" s="1" customFormat="1" x14ac:dyDescent="0.25">
      <c r="A540" s="5"/>
      <c r="B540" s="5"/>
      <c r="E540" s="52"/>
      <c r="F540" s="5"/>
      <c r="G540" s="5"/>
      <c r="H540" s="50"/>
      <c r="I540" s="5"/>
    </row>
    <row r="541" spans="1:9" s="1" customFormat="1" x14ac:dyDescent="0.25">
      <c r="A541" s="5"/>
      <c r="B541" s="5"/>
      <c r="E541" s="52"/>
      <c r="F541" s="5"/>
      <c r="G541" s="5"/>
      <c r="H541" s="50"/>
      <c r="I541" s="5"/>
    </row>
    <row r="542" spans="1:9" s="1" customFormat="1" x14ac:dyDescent="0.25">
      <c r="A542" s="5"/>
      <c r="B542" s="5"/>
      <c r="E542" s="52"/>
      <c r="F542" s="5"/>
      <c r="G542" s="5"/>
      <c r="H542" s="50"/>
      <c r="I542" s="5"/>
    </row>
    <row r="543" spans="1:9" s="1" customFormat="1" x14ac:dyDescent="0.25">
      <c r="A543" s="5"/>
      <c r="B543" s="5"/>
      <c r="E543" s="52"/>
      <c r="F543" s="5"/>
      <c r="G543" s="5"/>
      <c r="H543" s="50"/>
      <c r="I543" s="5"/>
    </row>
    <row r="544" spans="1:9" s="1" customFormat="1" x14ac:dyDescent="0.25">
      <c r="A544" s="5"/>
      <c r="B544" s="5"/>
      <c r="E544" s="52"/>
      <c r="F544" s="5"/>
      <c r="G544" s="5"/>
      <c r="H544" s="50"/>
      <c r="I544" s="5"/>
    </row>
    <row r="545" spans="1:9" s="1" customFormat="1" x14ac:dyDescent="0.25">
      <c r="A545" s="5"/>
      <c r="B545" s="5"/>
      <c r="E545" s="52"/>
      <c r="F545" s="5"/>
      <c r="G545" s="5"/>
      <c r="H545" s="50"/>
      <c r="I545" s="5"/>
    </row>
    <row r="546" spans="1:9" s="1" customFormat="1" x14ac:dyDescent="0.25">
      <c r="A546" s="5"/>
      <c r="B546" s="5"/>
      <c r="E546" s="52"/>
      <c r="F546" s="5"/>
      <c r="G546" s="5"/>
      <c r="H546" s="50"/>
      <c r="I546" s="5"/>
    </row>
    <row r="547" spans="1:9" s="1" customFormat="1" x14ac:dyDescent="0.25">
      <c r="A547" s="5"/>
      <c r="B547" s="5"/>
      <c r="E547" s="52"/>
      <c r="F547" s="5"/>
      <c r="G547" s="5"/>
      <c r="H547" s="50"/>
      <c r="I547" s="5"/>
    </row>
    <row r="548" spans="1:9" s="1" customFormat="1" x14ac:dyDescent="0.25">
      <c r="A548" s="5"/>
      <c r="B548" s="5"/>
      <c r="E548" s="52"/>
      <c r="F548" s="5"/>
      <c r="G548" s="5"/>
      <c r="H548" s="50"/>
      <c r="I548" s="5"/>
    </row>
    <row r="549" spans="1:9" s="1" customFormat="1" x14ac:dyDescent="0.25">
      <c r="A549" s="5"/>
      <c r="B549" s="5"/>
      <c r="E549" s="52"/>
      <c r="F549" s="5"/>
      <c r="G549" s="5"/>
      <c r="H549" s="50"/>
      <c r="I549" s="5"/>
    </row>
    <row r="550" spans="1:9" s="1" customFormat="1" x14ac:dyDescent="0.25">
      <c r="A550" s="5"/>
      <c r="B550" s="5"/>
      <c r="E550" s="52"/>
      <c r="F550" s="5"/>
      <c r="G550" s="5"/>
      <c r="H550" s="50"/>
      <c r="I550" s="5"/>
    </row>
    <row r="551" spans="1:9" s="1" customFormat="1" x14ac:dyDescent="0.25">
      <c r="A551" s="5"/>
      <c r="B551" s="5"/>
      <c r="E551" s="52"/>
      <c r="F551" s="5"/>
      <c r="G551" s="5"/>
      <c r="H551" s="50"/>
      <c r="I551" s="5"/>
    </row>
    <row r="552" spans="1:9" s="1" customFormat="1" x14ac:dyDescent="0.25">
      <c r="A552" s="5"/>
      <c r="B552" s="5"/>
      <c r="E552" s="52"/>
      <c r="F552" s="5"/>
      <c r="G552" s="5"/>
      <c r="H552" s="50"/>
      <c r="I552" s="5"/>
    </row>
    <row r="553" spans="1:9" s="1" customFormat="1" x14ac:dyDescent="0.25">
      <c r="A553" s="5"/>
      <c r="B553" s="5"/>
      <c r="E553" s="52"/>
      <c r="F553" s="5"/>
      <c r="G553" s="5"/>
      <c r="H553" s="50"/>
      <c r="I553" s="5"/>
    </row>
    <row r="554" spans="1:9" s="1" customFormat="1" x14ac:dyDescent="0.25">
      <c r="A554" s="5"/>
      <c r="B554" s="5"/>
      <c r="E554" s="52"/>
      <c r="F554" s="5"/>
      <c r="G554" s="5"/>
      <c r="H554" s="50"/>
      <c r="I554" s="5"/>
    </row>
    <row r="555" spans="1:9" s="1" customFormat="1" x14ac:dyDescent="0.25">
      <c r="A555" s="5"/>
      <c r="B555" s="5"/>
      <c r="E555" s="52"/>
      <c r="F555" s="5"/>
      <c r="G555" s="5"/>
      <c r="H555" s="50"/>
      <c r="I555" s="5"/>
    </row>
    <row r="556" spans="1:9" s="1" customFormat="1" x14ac:dyDescent="0.25">
      <c r="A556" s="5"/>
      <c r="B556" s="5"/>
      <c r="E556" s="52"/>
      <c r="F556" s="5"/>
      <c r="G556" s="5"/>
      <c r="H556" s="50"/>
      <c r="I556" s="5"/>
    </row>
    <row r="557" spans="1:9" s="1" customFormat="1" x14ac:dyDescent="0.25">
      <c r="A557" s="5"/>
      <c r="B557" s="5"/>
      <c r="E557" s="52"/>
      <c r="F557" s="5"/>
      <c r="G557" s="5"/>
      <c r="H557" s="50"/>
      <c r="I557" s="5"/>
    </row>
    <row r="558" spans="1:9" s="1" customFormat="1" x14ac:dyDescent="0.25">
      <c r="A558" s="5"/>
      <c r="B558" s="5"/>
      <c r="E558" s="52"/>
      <c r="F558" s="5"/>
      <c r="G558" s="5"/>
      <c r="H558" s="50"/>
      <c r="I558" s="5"/>
    </row>
    <row r="559" spans="1:9" s="1" customFormat="1" x14ac:dyDescent="0.25">
      <c r="A559" s="5"/>
      <c r="B559" s="5"/>
      <c r="E559" s="52"/>
      <c r="F559" s="5"/>
      <c r="G559" s="5"/>
      <c r="H559" s="50"/>
      <c r="I559" s="5"/>
    </row>
    <row r="560" spans="1:9" s="1" customFormat="1" x14ac:dyDescent="0.25">
      <c r="A560" s="5"/>
      <c r="B560" s="5"/>
      <c r="E560" s="52"/>
      <c r="F560" s="5"/>
      <c r="G560" s="5"/>
      <c r="H560" s="50"/>
      <c r="I560" s="5"/>
    </row>
    <row r="561" spans="1:9" s="1" customFormat="1" x14ac:dyDescent="0.25">
      <c r="A561" s="5"/>
      <c r="B561" s="5"/>
      <c r="E561" s="52"/>
      <c r="F561" s="5"/>
      <c r="G561" s="5"/>
      <c r="H561" s="50"/>
      <c r="I561" s="5"/>
    </row>
    <row r="562" spans="1:9" s="1" customFormat="1" x14ac:dyDescent="0.25">
      <c r="A562" s="5"/>
      <c r="B562" s="5"/>
      <c r="E562" s="52"/>
      <c r="F562" s="5"/>
      <c r="G562" s="5"/>
      <c r="H562" s="50"/>
      <c r="I562" s="5"/>
    </row>
    <row r="563" spans="1:9" s="1" customFormat="1" x14ac:dyDescent="0.25">
      <c r="A563" s="5"/>
      <c r="B563" s="5"/>
      <c r="E563" s="52"/>
      <c r="F563" s="5"/>
      <c r="G563" s="5"/>
      <c r="H563" s="50"/>
      <c r="I563" s="5"/>
    </row>
    <row r="564" spans="1:9" s="1" customFormat="1" x14ac:dyDescent="0.25">
      <c r="A564" s="5"/>
      <c r="B564" s="5"/>
      <c r="E564" s="52"/>
      <c r="F564" s="5"/>
      <c r="G564" s="5"/>
      <c r="H564" s="50"/>
      <c r="I564" s="5"/>
    </row>
    <row r="565" spans="1:9" s="1" customFormat="1" x14ac:dyDescent="0.25">
      <c r="A565" s="5"/>
      <c r="B565" s="5"/>
      <c r="E565" s="52"/>
      <c r="F565" s="5"/>
      <c r="G565" s="5"/>
      <c r="H565" s="50"/>
      <c r="I565" s="5"/>
    </row>
    <row r="566" spans="1:9" s="1" customFormat="1" x14ac:dyDescent="0.25">
      <c r="A566" s="5"/>
      <c r="B566" s="5"/>
      <c r="E566" s="52"/>
      <c r="F566" s="5"/>
      <c r="G566" s="5"/>
      <c r="H566" s="50"/>
      <c r="I566" s="5"/>
    </row>
    <row r="567" spans="1:9" s="1" customFormat="1" x14ac:dyDescent="0.25">
      <c r="A567" s="5"/>
      <c r="B567" s="5"/>
      <c r="E567" s="52"/>
      <c r="F567" s="5"/>
      <c r="G567" s="5"/>
      <c r="H567" s="50"/>
      <c r="I567" s="5"/>
    </row>
    <row r="568" spans="1:9" s="1" customFormat="1" x14ac:dyDescent="0.25">
      <c r="A568" s="5"/>
      <c r="B568" s="5"/>
      <c r="E568" s="52"/>
      <c r="F568" s="5"/>
      <c r="G568" s="5"/>
      <c r="H568" s="50"/>
      <c r="I568" s="5"/>
    </row>
    <row r="569" spans="1:9" s="1" customFormat="1" x14ac:dyDescent="0.25">
      <c r="A569" s="5"/>
      <c r="B569" s="5"/>
      <c r="E569" s="52"/>
      <c r="F569" s="5"/>
      <c r="G569" s="5"/>
      <c r="H569" s="50"/>
      <c r="I569" s="5"/>
    </row>
    <row r="570" spans="1:9" s="1" customFormat="1" x14ac:dyDescent="0.25">
      <c r="A570" s="5"/>
      <c r="B570" s="5"/>
      <c r="E570" s="52"/>
      <c r="F570" s="5"/>
      <c r="G570" s="5"/>
      <c r="H570" s="50"/>
      <c r="I570" s="5"/>
    </row>
    <row r="571" spans="1:9" s="1" customFormat="1" x14ac:dyDescent="0.25">
      <c r="A571" s="5"/>
      <c r="B571" s="5"/>
      <c r="E571" s="52"/>
      <c r="F571" s="5"/>
      <c r="G571" s="5"/>
      <c r="H571" s="50"/>
      <c r="I571" s="5"/>
    </row>
    <row r="572" spans="1:9" s="1" customFormat="1" x14ac:dyDescent="0.25">
      <c r="A572" s="5"/>
      <c r="B572" s="5"/>
      <c r="E572" s="52"/>
      <c r="F572" s="5"/>
      <c r="G572" s="5"/>
      <c r="H572" s="50"/>
      <c r="I572" s="5"/>
    </row>
    <row r="573" spans="1:9" s="1" customFormat="1" x14ac:dyDescent="0.25">
      <c r="A573" s="5"/>
      <c r="B573" s="5"/>
      <c r="E573" s="52"/>
      <c r="F573" s="5"/>
      <c r="G573" s="5"/>
      <c r="H573" s="50"/>
      <c r="I573" s="5"/>
    </row>
    <row r="574" spans="1:9" s="1" customFormat="1" x14ac:dyDescent="0.25">
      <c r="A574" s="5"/>
      <c r="B574" s="5"/>
      <c r="E574" s="52"/>
      <c r="F574" s="5"/>
      <c r="G574" s="5"/>
      <c r="H574" s="50"/>
      <c r="I574" s="5"/>
    </row>
    <row r="575" spans="1:9" s="1" customFormat="1" x14ac:dyDescent="0.25">
      <c r="A575" s="5"/>
      <c r="B575" s="5"/>
      <c r="E575" s="52"/>
      <c r="F575" s="5"/>
      <c r="G575" s="5"/>
      <c r="H575" s="50"/>
      <c r="I575" s="5"/>
    </row>
    <row r="576" spans="1:9" s="1" customFormat="1" x14ac:dyDescent="0.25">
      <c r="A576" s="5"/>
      <c r="B576" s="5"/>
      <c r="E576" s="52"/>
      <c r="F576" s="5"/>
      <c r="G576" s="5"/>
      <c r="H576" s="50"/>
      <c r="I576" s="5"/>
    </row>
    <row r="577" spans="1:9" s="1" customFormat="1" x14ac:dyDescent="0.25">
      <c r="A577" s="5"/>
      <c r="B577" s="5"/>
      <c r="E577" s="52"/>
      <c r="F577" s="5"/>
      <c r="G577" s="5"/>
      <c r="H577" s="50"/>
      <c r="I577" s="5"/>
    </row>
    <row r="578" spans="1:9" s="1" customFormat="1" x14ac:dyDescent="0.25">
      <c r="A578" s="5"/>
      <c r="B578" s="5"/>
      <c r="E578" s="52"/>
      <c r="F578" s="5"/>
      <c r="G578" s="5"/>
      <c r="H578" s="50"/>
      <c r="I578" s="5"/>
    </row>
    <row r="579" spans="1:9" s="1" customFormat="1" x14ac:dyDescent="0.25">
      <c r="A579" s="5"/>
      <c r="B579" s="5"/>
      <c r="E579" s="52"/>
      <c r="F579" s="5"/>
      <c r="G579" s="5"/>
      <c r="H579" s="50"/>
      <c r="I579" s="5"/>
    </row>
    <row r="580" spans="1:9" s="1" customFormat="1" x14ac:dyDescent="0.25">
      <c r="A580" s="5"/>
      <c r="B580" s="5"/>
      <c r="E580" s="52"/>
      <c r="F580" s="5"/>
      <c r="G580" s="5"/>
      <c r="H580" s="50"/>
      <c r="I580" s="5"/>
    </row>
    <row r="581" spans="1:9" s="1" customFormat="1" x14ac:dyDescent="0.25">
      <c r="A581" s="5"/>
      <c r="B581" s="5"/>
      <c r="E581" s="52"/>
      <c r="F581" s="5"/>
      <c r="G581" s="5"/>
      <c r="H581" s="50"/>
      <c r="I581" s="5"/>
    </row>
    <row r="582" spans="1:9" s="1" customFormat="1" x14ac:dyDescent="0.25">
      <c r="A582" s="5"/>
      <c r="B582" s="5"/>
      <c r="E582" s="52"/>
      <c r="F582" s="5"/>
      <c r="G582" s="5"/>
      <c r="H582" s="50"/>
      <c r="I582" s="5"/>
    </row>
    <row r="583" spans="1:9" s="1" customFormat="1" x14ac:dyDescent="0.25">
      <c r="A583" s="5"/>
      <c r="B583" s="5"/>
      <c r="E583" s="52"/>
      <c r="F583" s="5"/>
      <c r="G583" s="5"/>
      <c r="H583" s="50"/>
      <c r="I583" s="5"/>
    </row>
    <row r="584" spans="1:9" s="1" customFormat="1" x14ac:dyDescent="0.25">
      <c r="A584" s="5"/>
      <c r="B584" s="5"/>
      <c r="E584" s="52"/>
      <c r="F584" s="5"/>
      <c r="G584" s="5"/>
      <c r="H584" s="50"/>
      <c r="I584" s="5"/>
    </row>
    <row r="585" spans="1:9" s="1" customFormat="1" x14ac:dyDescent="0.25">
      <c r="A585" s="5"/>
      <c r="B585" s="5"/>
      <c r="E585" s="52"/>
      <c r="F585" s="5"/>
      <c r="G585" s="5"/>
      <c r="H585" s="50"/>
      <c r="I585" s="5"/>
    </row>
    <row r="586" spans="1:9" s="1" customFormat="1" x14ac:dyDescent="0.25">
      <c r="A586" s="5"/>
      <c r="B586" s="5"/>
      <c r="E586" s="52"/>
      <c r="F586" s="5"/>
      <c r="G586" s="5"/>
      <c r="H586" s="50"/>
      <c r="I586" s="5"/>
    </row>
    <row r="587" spans="1:9" s="1" customFormat="1" x14ac:dyDescent="0.25">
      <c r="A587" s="5"/>
      <c r="B587" s="5"/>
      <c r="E587" s="52"/>
      <c r="F587" s="5"/>
      <c r="G587" s="5"/>
      <c r="H587" s="50"/>
      <c r="I587" s="5"/>
    </row>
    <row r="588" spans="1:9" s="1" customFormat="1" x14ac:dyDescent="0.25">
      <c r="A588" s="5"/>
      <c r="B588" s="5"/>
      <c r="E588" s="52"/>
      <c r="F588" s="5"/>
      <c r="G588" s="5"/>
      <c r="H588" s="50"/>
      <c r="I588" s="5"/>
    </row>
    <row r="589" spans="1:9" s="1" customFormat="1" x14ac:dyDescent="0.25">
      <c r="A589" s="5"/>
      <c r="B589" s="5"/>
      <c r="E589" s="52"/>
      <c r="F589" s="5"/>
      <c r="G589" s="5"/>
      <c r="H589" s="50"/>
      <c r="I589" s="5"/>
    </row>
    <row r="590" spans="1:9" s="1" customFormat="1" x14ac:dyDescent="0.25">
      <c r="A590" s="5"/>
      <c r="B590" s="5"/>
      <c r="E590" s="52"/>
      <c r="F590" s="5"/>
      <c r="G590" s="5"/>
      <c r="H590" s="50"/>
      <c r="I590" s="5"/>
    </row>
    <row r="591" spans="1:9" s="1" customFormat="1" x14ac:dyDescent="0.25">
      <c r="A591" s="5"/>
      <c r="B591" s="5"/>
      <c r="E591" s="52"/>
      <c r="F591" s="5"/>
      <c r="G591" s="5"/>
      <c r="H591" s="50"/>
      <c r="I591" s="5"/>
    </row>
    <row r="592" spans="1:9" s="1" customFormat="1" x14ac:dyDescent="0.25">
      <c r="A592" s="5"/>
      <c r="B592" s="5"/>
      <c r="E592" s="52"/>
      <c r="F592" s="5"/>
      <c r="G592" s="5"/>
      <c r="H592" s="50"/>
      <c r="I592" s="5"/>
    </row>
    <row r="593" spans="1:9" s="1" customFormat="1" x14ac:dyDescent="0.25">
      <c r="A593" s="5"/>
      <c r="B593" s="5"/>
      <c r="E593" s="52"/>
      <c r="F593" s="5"/>
      <c r="G593" s="5"/>
      <c r="H593" s="50"/>
      <c r="I593" s="5"/>
    </row>
    <row r="594" spans="1:9" s="1" customFormat="1" x14ac:dyDescent="0.25">
      <c r="A594" s="5"/>
      <c r="B594" s="5"/>
      <c r="E594" s="52"/>
      <c r="F594" s="5"/>
      <c r="G594" s="5"/>
      <c r="H594" s="50"/>
      <c r="I594" s="5"/>
    </row>
    <row r="595" spans="1:9" s="1" customFormat="1" x14ac:dyDescent="0.25">
      <c r="A595" s="5"/>
      <c r="B595" s="5"/>
      <c r="E595" s="52"/>
      <c r="F595" s="5"/>
      <c r="G595" s="5"/>
      <c r="H595" s="50"/>
      <c r="I595" s="5"/>
    </row>
    <row r="596" spans="1:9" s="1" customFormat="1" x14ac:dyDescent="0.25">
      <c r="A596" s="5"/>
      <c r="B596" s="5"/>
      <c r="E596" s="52"/>
      <c r="F596" s="5"/>
      <c r="G596" s="5"/>
      <c r="H596" s="50"/>
      <c r="I596" s="5"/>
    </row>
    <row r="597" spans="1:9" s="1" customFormat="1" x14ac:dyDescent="0.25">
      <c r="A597" s="5"/>
      <c r="B597" s="5"/>
      <c r="E597" s="52"/>
      <c r="F597" s="5"/>
      <c r="G597" s="5"/>
      <c r="H597" s="50"/>
      <c r="I597" s="5"/>
    </row>
    <row r="598" spans="1:9" s="1" customFormat="1" x14ac:dyDescent="0.25">
      <c r="A598" s="5"/>
      <c r="B598" s="5"/>
      <c r="E598" s="52"/>
      <c r="F598" s="5"/>
      <c r="G598" s="5"/>
      <c r="H598" s="50"/>
      <c r="I598" s="5"/>
    </row>
    <row r="599" spans="1:9" s="1" customFormat="1" x14ac:dyDescent="0.25">
      <c r="A599" s="5"/>
      <c r="B599" s="5"/>
      <c r="E599" s="52"/>
      <c r="F599" s="5"/>
      <c r="G599" s="5"/>
      <c r="H599" s="50"/>
      <c r="I599" s="5"/>
    </row>
    <row r="600" spans="1:9" s="1" customFormat="1" x14ac:dyDescent="0.25">
      <c r="A600" s="5"/>
      <c r="B600" s="5"/>
      <c r="E600" s="52"/>
      <c r="F600" s="5"/>
      <c r="G600" s="5"/>
      <c r="H600" s="50"/>
      <c r="I600" s="5"/>
    </row>
    <row r="601" spans="1:9" s="1" customFormat="1" x14ac:dyDescent="0.25">
      <c r="A601" s="5"/>
      <c r="B601" s="5"/>
      <c r="E601" s="52"/>
      <c r="F601" s="5"/>
      <c r="G601" s="5"/>
      <c r="H601" s="50"/>
      <c r="I601" s="5"/>
    </row>
    <row r="602" spans="1:9" s="1" customFormat="1" x14ac:dyDescent="0.25">
      <c r="A602" s="5"/>
      <c r="B602" s="5"/>
      <c r="E602" s="52"/>
      <c r="F602" s="5"/>
      <c r="G602" s="5"/>
      <c r="H602" s="50"/>
      <c r="I602" s="5"/>
    </row>
    <row r="603" spans="1:9" s="1" customFormat="1" x14ac:dyDescent="0.25">
      <c r="A603" s="5"/>
      <c r="B603" s="5"/>
      <c r="E603" s="52"/>
      <c r="F603" s="5"/>
      <c r="G603" s="5"/>
      <c r="H603" s="50"/>
      <c r="I603" s="5"/>
    </row>
    <row r="604" spans="1:9" s="1" customFormat="1" x14ac:dyDescent="0.25">
      <c r="A604" s="5"/>
      <c r="B604" s="5"/>
      <c r="E604" s="52"/>
      <c r="F604" s="5"/>
      <c r="G604" s="5"/>
      <c r="H604" s="50"/>
      <c r="I604" s="5"/>
    </row>
    <row r="605" spans="1:9" s="1" customFormat="1" x14ac:dyDescent="0.25">
      <c r="A605" s="5"/>
      <c r="B605" s="5"/>
      <c r="E605" s="52"/>
      <c r="F605" s="5"/>
      <c r="G605" s="5"/>
      <c r="H605" s="50"/>
      <c r="I605" s="5"/>
    </row>
    <row r="606" spans="1:9" s="1" customFormat="1" x14ac:dyDescent="0.25">
      <c r="A606" s="5"/>
      <c r="B606" s="5"/>
      <c r="E606" s="52"/>
      <c r="F606" s="5"/>
      <c r="G606" s="5"/>
      <c r="H606" s="50"/>
      <c r="I606" s="5"/>
    </row>
    <row r="607" spans="1:9" s="1" customFormat="1" x14ac:dyDescent="0.25">
      <c r="A607" s="5"/>
      <c r="B607" s="5"/>
      <c r="E607" s="52"/>
      <c r="F607" s="5"/>
      <c r="G607" s="5"/>
      <c r="H607" s="50"/>
      <c r="I607" s="5"/>
    </row>
    <row r="608" spans="1:9" s="1" customFormat="1" x14ac:dyDescent="0.25">
      <c r="A608" s="5"/>
      <c r="B608" s="5"/>
      <c r="E608" s="52"/>
      <c r="F608" s="5"/>
      <c r="G608" s="5"/>
      <c r="H608" s="50"/>
      <c r="I608" s="5"/>
    </row>
    <row r="609" spans="1:9" s="1" customFormat="1" x14ac:dyDescent="0.25">
      <c r="A609" s="5"/>
      <c r="B609" s="5"/>
      <c r="E609" s="52"/>
      <c r="F609" s="5"/>
      <c r="G609" s="5"/>
      <c r="H609" s="50"/>
      <c r="I609" s="5"/>
    </row>
    <row r="610" spans="1:9" s="1" customFormat="1" x14ac:dyDescent="0.25">
      <c r="A610" s="5"/>
      <c r="B610" s="5"/>
      <c r="E610" s="52"/>
      <c r="F610" s="5"/>
      <c r="G610" s="5"/>
      <c r="H610" s="50"/>
      <c r="I610" s="5"/>
    </row>
    <row r="611" spans="1:9" s="1" customFormat="1" x14ac:dyDescent="0.25">
      <c r="A611" s="5"/>
      <c r="B611" s="5"/>
      <c r="E611" s="52"/>
      <c r="F611" s="5"/>
      <c r="G611" s="5"/>
      <c r="H611" s="50"/>
      <c r="I611" s="5"/>
    </row>
    <row r="612" spans="1:9" s="1" customFormat="1" x14ac:dyDescent="0.25">
      <c r="A612" s="5"/>
      <c r="B612" s="5"/>
      <c r="E612" s="52"/>
      <c r="F612" s="5"/>
      <c r="G612" s="5"/>
      <c r="H612" s="50"/>
      <c r="I612" s="5"/>
    </row>
    <row r="613" spans="1:9" s="1" customFormat="1" x14ac:dyDescent="0.25">
      <c r="A613" s="5"/>
      <c r="B613" s="5"/>
      <c r="E613" s="52"/>
      <c r="F613" s="5"/>
      <c r="G613" s="5"/>
      <c r="H613" s="50"/>
      <c r="I613" s="5"/>
    </row>
    <row r="614" spans="1:9" s="1" customFormat="1" x14ac:dyDescent="0.25">
      <c r="A614" s="5"/>
      <c r="B614" s="5"/>
      <c r="E614" s="52"/>
      <c r="F614" s="5"/>
      <c r="G614" s="5"/>
      <c r="H614" s="50"/>
      <c r="I614" s="5"/>
    </row>
    <row r="615" spans="1:9" s="1" customFormat="1" x14ac:dyDescent="0.25">
      <c r="A615" s="5"/>
      <c r="B615" s="5"/>
      <c r="E615" s="52"/>
      <c r="F615" s="5"/>
      <c r="G615" s="5"/>
      <c r="H615" s="50"/>
      <c r="I615" s="5"/>
    </row>
    <row r="616" spans="1:9" s="1" customFormat="1" x14ac:dyDescent="0.25">
      <c r="A616" s="5"/>
      <c r="B616" s="5"/>
      <c r="E616" s="52"/>
      <c r="F616" s="5"/>
      <c r="G616" s="5"/>
      <c r="H616" s="50"/>
      <c r="I616" s="5"/>
    </row>
    <row r="617" spans="1:9" s="1" customFormat="1" x14ac:dyDescent="0.25">
      <c r="A617" s="5"/>
      <c r="B617" s="5"/>
      <c r="E617" s="52"/>
      <c r="F617" s="5"/>
      <c r="G617" s="5"/>
      <c r="H617" s="50"/>
      <c r="I617" s="5"/>
    </row>
    <row r="618" spans="1:9" s="1" customFormat="1" x14ac:dyDescent="0.25">
      <c r="A618" s="5"/>
      <c r="B618" s="5"/>
      <c r="E618" s="52"/>
      <c r="F618" s="5"/>
      <c r="G618" s="5"/>
      <c r="H618" s="50"/>
      <c r="I618" s="5"/>
    </row>
    <row r="619" spans="1:9" s="1" customFormat="1" x14ac:dyDescent="0.25">
      <c r="A619" s="5"/>
      <c r="B619" s="5"/>
      <c r="E619" s="52"/>
      <c r="F619" s="5"/>
      <c r="G619" s="5"/>
      <c r="H619" s="50"/>
      <c r="I619" s="5"/>
    </row>
    <row r="620" spans="1:9" s="1" customFormat="1" x14ac:dyDescent="0.25">
      <c r="A620" s="5"/>
      <c r="B620" s="5"/>
      <c r="E620" s="52"/>
      <c r="F620" s="5"/>
      <c r="G620" s="5"/>
      <c r="H620" s="50"/>
      <c r="I620" s="5"/>
    </row>
    <row r="621" spans="1:9" s="1" customFormat="1" x14ac:dyDescent="0.25">
      <c r="A621" s="5"/>
      <c r="B621" s="5"/>
      <c r="E621" s="52"/>
      <c r="F621" s="5"/>
      <c r="G621" s="5"/>
      <c r="H621" s="50"/>
      <c r="I621" s="5"/>
    </row>
    <row r="622" spans="1:9" s="1" customFormat="1" x14ac:dyDescent="0.25">
      <c r="A622" s="5"/>
      <c r="B622" s="5"/>
      <c r="E622" s="52"/>
      <c r="F622" s="5"/>
      <c r="G622" s="5"/>
      <c r="H622" s="50"/>
      <c r="I622" s="5"/>
    </row>
    <row r="623" spans="1:9" s="1" customFormat="1" x14ac:dyDescent="0.25">
      <c r="A623" s="5"/>
      <c r="B623" s="5"/>
      <c r="E623" s="52"/>
      <c r="F623" s="5"/>
      <c r="G623" s="5"/>
      <c r="H623" s="50"/>
      <c r="I623" s="5"/>
    </row>
    <row r="624" spans="1:9" s="1" customFormat="1" x14ac:dyDescent="0.25">
      <c r="A624" s="5"/>
      <c r="B624" s="5"/>
      <c r="E624" s="52"/>
      <c r="F624" s="5"/>
      <c r="G624" s="5"/>
      <c r="H624" s="50"/>
      <c r="I624" s="5"/>
    </row>
    <row r="625" spans="1:9" s="1" customFormat="1" x14ac:dyDescent="0.25">
      <c r="A625" s="5"/>
      <c r="B625" s="5"/>
      <c r="E625" s="52"/>
      <c r="F625" s="5"/>
      <c r="G625" s="5"/>
      <c r="H625" s="50"/>
      <c r="I625" s="5"/>
    </row>
    <row r="626" spans="1:9" s="1" customFormat="1" x14ac:dyDescent="0.25">
      <c r="A626" s="5"/>
      <c r="B626" s="5"/>
      <c r="E626" s="52"/>
      <c r="F626" s="5"/>
      <c r="G626" s="5"/>
      <c r="H626" s="50"/>
      <c r="I626" s="5"/>
    </row>
    <row r="627" spans="1:9" s="1" customFormat="1" x14ac:dyDescent="0.25">
      <c r="A627" s="5"/>
      <c r="B627" s="5"/>
      <c r="E627" s="52"/>
      <c r="F627" s="5"/>
      <c r="G627" s="5"/>
      <c r="H627" s="50"/>
      <c r="I627" s="5"/>
    </row>
    <row r="628" spans="1:9" s="1" customFormat="1" x14ac:dyDescent="0.25">
      <c r="A628" s="5"/>
      <c r="B628" s="5"/>
      <c r="E628" s="52"/>
      <c r="F628" s="5"/>
      <c r="G628" s="5"/>
      <c r="H628" s="50"/>
      <c r="I628" s="5"/>
    </row>
    <row r="629" spans="1:9" s="1" customFormat="1" x14ac:dyDescent="0.25">
      <c r="A629" s="5"/>
      <c r="B629" s="5"/>
      <c r="E629" s="52"/>
      <c r="F629" s="5"/>
      <c r="G629" s="5"/>
      <c r="H629" s="50"/>
      <c r="I629" s="5"/>
    </row>
    <row r="630" spans="1:9" s="1" customFormat="1" x14ac:dyDescent="0.25">
      <c r="A630" s="5"/>
      <c r="B630" s="5"/>
      <c r="E630" s="52"/>
      <c r="F630" s="5"/>
      <c r="G630" s="5"/>
      <c r="H630" s="50"/>
      <c r="I630" s="5"/>
    </row>
    <row r="631" spans="1:9" s="1" customFormat="1" x14ac:dyDescent="0.25">
      <c r="A631" s="5"/>
      <c r="B631" s="5"/>
      <c r="E631" s="52"/>
      <c r="F631" s="5"/>
      <c r="G631" s="5"/>
      <c r="H631" s="50"/>
      <c r="I631" s="5"/>
    </row>
    <row r="632" spans="1:9" s="1" customFormat="1" x14ac:dyDescent="0.25">
      <c r="A632" s="5"/>
      <c r="B632" s="5"/>
      <c r="E632" s="52"/>
      <c r="F632" s="5"/>
      <c r="G632" s="5"/>
      <c r="H632" s="50"/>
      <c r="I632" s="5"/>
    </row>
    <row r="633" spans="1:9" s="1" customFormat="1" x14ac:dyDescent="0.25">
      <c r="A633" s="5"/>
      <c r="B633" s="5"/>
      <c r="E633" s="52"/>
      <c r="F633" s="5"/>
      <c r="G633" s="5"/>
      <c r="H633" s="50"/>
      <c r="I633" s="5"/>
    </row>
    <row r="634" spans="1:9" s="1" customFormat="1" x14ac:dyDescent="0.25">
      <c r="A634" s="5"/>
      <c r="B634" s="5"/>
      <c r="E634" s="52"/>
      <c r="F634" s="5"/>
      <c r="G634" s="5"/>
      <c r="H634" s="50"/>
      <c r="I634" s="5"/>
    </row>
    <row r="635" spans="1:9" s="1" customFormat="1" x14ac:dyDescent="0.25">
      <c r="A635" s="5"/>
      <c r="B635" s="5"/>
      <c r="E635" s="52"/>
      <c r="F635" s="5"/>
      <c r="G635" s="5"/>
      <c r="H635" s="50"/>
      <c r="I635" s="5"/>
    </row>
    <row r="636" spans="1:9" s="1" customFormat="1" x14ac:dyDescent="0.25">
      <c r="A636" s="5"/>
      <c r="B636" s="5"/>
      <c r="E636" s="52"/>
      <c r="F636" s="5"/>
      <c r="G636" s="5"/>
      <c r="H636" s="50"/>
      <c r="I636" s="5"/>
    </row>
    <row r="637" spans="1:9" s="1" customFormat="1" x14ac:dyDescent="0.25">
      <c r="A637" s="5"/>
      <c r="B637" s="5"/>
      <c r="E637" s="52"/>
      <c r="F637" s="5"/>
      <c r="G637" s="5"/>
      <c r="H637" s="50"/>
      <c r="I637" s="5"/>
    </row>
    <row r="638" spans="1:9" s="1" customFormat="1" x14ac:dyDescent="0.25">
      <c r="A638" s="5"/>
      <c r="B638" s="5"/>
      <c r="E638" s="52"/>
      <c r="F638" s="5"/>
      <c r="G638" s="5"/>
      <c r="H638" s="50"/>
      <c r="I638" s="5"/>
    </row>
    <row r="639" spans="1:9" s="1" customFormat="1" x14ac:dyDescent="0.25">
      <c r="A639" s="5"/>
      <c r="B639" s="5"/>
      <c r="E639" s="52"/>
      <c r="F639" s="5"/>
      <c r="G639" s="5"/>
      <c r="H639" s="50"/>
      <c r="I639" s="5"/>
    </row>
    <row r="640" spans="1:9" s="1" customFormat="1" x14ac:dyDescent="0.25">
      <c r="A640" s="5"/>
      <c r="B640" s="5"/>
      <c r="E640" s="52"/>
      <c r="F640" s="5"/>
      <c r="G640" s="5"/>
      <c r="H640" s="50"/>
      <c r="I640" s="5"/>
    </row>
    <row r="641" spans="1:9" s="1" customFormat="1" x14ac:dyDescent="0.25">
      <c r="A641" s="5"/>
      <c r="B641" s="5"/>
      <c r="E641" s="52"/>
      <c r="F641" s="5"/>
      <c r="G641" s="5"/>
      <c r="H641" s="50"/>
      <c r="I641" s="5"/>
    </row>
    <row r="642" spans="1:9" s="1" customFormat="1" x14ac:dyDescent="0.25">
      <c r="A642" s="5"/>
      <c r="B642" s="5"/>
      <c r="E642" s="52"/>
      <c r="F642" s="5"/>
      <c r="G642" s="5"/>
      <c r="H642" s="50"/>
      <c r="I642" s="5"/>
    </row>
    <row r="643" spans="1:9" s="1" customFormat="1" x14ac:dyDescent="0.25">
      <c r="A643" s="5"/>
      <c r="B643" s="5"/>
      <c r="E643" s="52"/>
      <c r="F643" s="5"/>
      <c r="G643" s="5"/>
      <c r="H643" s="50"/>
      <c r="I643" s="5"/>
    </row>
    <row r="644" spans="1:9" s="1" customFormat="1" x14ac:dyDescent="0.25">
      <c r="A644" s="5"/>
      <c r="B644" s="5"/>
      <c r="E644" s="52"/>
      <c r="F644" s="5"/>
      <c r="G644" s="5"/>
      <c r="H644" s="50"/>
      <c r="I644" s="5"/>
    </row>
    <row r="645" spans="1:9" s="1" customFormat="1" x14ac:dyDescent="0.25">
      <c r="A645" s="5"/>
      <c r="B645" s="5"/>
      <c r="E645" s="52"/>
      <c r="F645" s="5"/>
      <c r="G645" s="5"/>
      <c r="H645" s="50"/>
      <c r="I645" s="5"/>
    </row>
    <row r="646" spans="1:9" s="1" customFormat="1" x14ac:dyDescent="0.25">
      <c r="A646" s="5"/>
      <c r="B646" s="5"/>
      <c r="E646" s="52"/>
      <c r="F646" s="5"/>
      <c r="G646" s="5"/>
      <c r="H646" s="50"/>
      <c r="I646" s="5"/>
    </row>
    <row r="647" spans="1:9" s="1" customFormat="1" x14ac:dyDescent="0.25">
      <c r="A647" s="5"/>
      <c r="B647" s="5"/>
      <c r="E647" s="52"/>
      <c r="F647" s="5"/>
      <c r="G647" s="5"/>
      <c r="H647" s="50"/>
      <c r="I647" s="5"/>
    </row>
    <row r="648" spans="1:9" s="1" customFormat="1" x14ac:dyDescent="0.25">
      <c r="A648" s="5"/>
      <c r="B648" s="5"/>
      <c r="E648" s="52"/>
      <c r="F648" s="5"/>
      <c r="G648" s="5"/>
      <c r="H648" s="50"/>
      <c r="I648" s="5"/>
    </row>
    <row r="649" spans="1:9" s="1" customFormat="1" x14ac:dyDescent="0.25">
      <c r="A649" s="5"/>
      <c r="B649" s="5"/>
      <c r="E649" s="52"/>
      <c r="F649" s="5"/>
      <c r="G649" s="5"/>
      <c r="H649" s="50"/>
      <c r="I649" s="5"/>
    </row>
    <row r="650" spans="1:9" s="1" customFormat="1" x14ac:dyDescent="0.25">
      <c r="A650" s="5"/>
      <c r="B650" s="5"/>
      <c r="E650" s="52"/>
      <c r="F650" s="5"/>
      <c r="G650" s="5"/>
      <c r="H650" s="50"/>
      <c r="I650" s="5"/>
    </row>
    <row r="651" spans="1:9" s="1" customFormat="1" x14ac:dyDescent="0.25">
      <c r="A651" s="5"/>
      <c r="B651" s="5"/>
      <c r="E651" s="52"/>
      <c r="F651" s="5"/>
      <c r="G651" s="5"/>
      <c r="H651" s="50"/>
      <c r="I651" s="5"/>
    </row>
    <row r="652" spans="1:9" s="1" customFormat="1" x14ac:dyDescent="0.25">
      <c r="A652" s="5"/>
      <c r="B652" s="5"/>
      <c r="E652" s="52"/>
      <c r="F652" s="5"/>
      <c r="G652" s="5"/>
      <c r="H652" s="50"/>
      <c r="I652" s="5"/>
    </row>
    <row r="653" spans="1:9" s="1" customFormat="1" x14ac:dyDescent="0.25">
      <c r="A653" s="5"/>
      <c r="B653" s="5"/>
      <c r="E653" s="52"/>
      <c r="F653" s="5"/>
      <c r="G653" s="5"/>
      <c r="H653" s="50"/>
      <c r="I653" s="5"/>
    </row>
    <row r="654" spans="1:9" s="1" customFormat="1" x14ac:dyDescent="0.25">
      <c r="A654" s="5"/>
      <c r="B654" s="5"/>
      <c r="E654" s="52"/>
      <c r="F654" s="5"/>
      <c r="G654" s="5"/>
      <c r="H654" s="50"/>
      <c r="I654" s="5"/>
    </row>
    <row r="655" spans="1:9" s="1" customFormat="1" x14ac:dyDescent="0.25">
      <c r="A655" s="5"/>
      <c r="B655" s="5"/>
      <c r="E655" s="52"/>
      <c r="F655" s="5"/>
      <c r="G655" s="5"/>
      <c r="H655" s="50"/>
      <c r="I655" s="5"/>
    </row>
    <row r="656" spans="1:9" s="1" customFormat="1" x14ac:dyDescent="0.25">
      <c r="A656" s="5"/>
      <c r="B656" s="5"/>
      <c r="E656" s="52"/>
      <c r="F656" s="5"/>
      <c r="G656" s="5"/>
      <c r="H656" s="50"/>
      <c r="I656" s="5"/>
    </row>
    <row r="657" spans="1:9" s="1" customFormat="1" x14ac:dyDescent="0.25">
      <c r="A657" s="5"/>
      <c r="B657" s="5"/>
      <c r="E657" s="52"/>
      <c r="F657" s="5"/>
      <c r="G657" s="5"/>
      <c r="H657" s="50"/>
      <c r="I657" s="5"/>
    </row>
    <row r="658" spans="1:9" s="1" customFormat="1" x14ac:dyDescent="0.25">
      <c r="A658" s="5"/>
      <c r="B658" s="5"/>
      <c r="E658" s="52"/>
      <c r="F658" s="5"/>
      <c r="G658" s="5"/>
      <c r="H658" s="50"/>
      <c r="I658" s="5"/>
    </row>
    <row r="659" spans="1:9" s="1" customFormat="1" x14ac:dyDescent="0.25">
      <c r="A659" s="5"/>
      <c r="B659" s="5"/>
      <c r="E659" s="52"/>
      <c r="F659" s="5"/>
      <c r="G659" s="5"/>
      <c r="H659" s="50"/>
      <c r="I659" s="5"/>
    </row>
    <row r="660" spans="1:9" s="1" customFormat="1" x14ac:dyDescent="0.25">
      <c r="A660" s="5"/>
      <c r="B660" s="5"/>
      <c r="E660" s="52"/>
      <c r="F660" s="5"/>
      <c r="G660" s="5"/>
      <c r="H660" s="50"/>
      <c r="I660" s="5"/>
    </row>
    <row r="661" spans="1:9" s="1" customFormat="1" x14ac:dyDescent="0.25">
      <c r="A661" s="5"/>
      <c r="B661" s="5"/>
      <c r="E661" s="52"/>
      <c r="F661" s="5"/>
      <c r="G661" s="5"/>
      <c r="H661" s="50"/>
      <c r="I661" s="5"/>
    </row>
    <row r="662" spans="1:9" s="1" customFormat="1" x14ac:dyDescent="0.25">
      <c r="A662" s="5"/>
      <c r="B662" s="5"/>
      <c r="E662" s="52"/>
      <c r="F662" s="5"/>
      <c r="G662" s="5"/>
      <c r="H662" s="50"/>
      <c r="I662" s="5"/>
    </row>
    <row r="663" spans="1:9" s="1" customFormat="1" x14ac:dyDescent="0.25">
      <c r="A663" s="5"/>
      <c r="B663" s="5"/>
      <c r="E663" s="52"/>
      <c r="F663" s="5"/>
      <c r="G663" s="5"/>
      <c r="H663" s="50"/>
      <c r="I663" s="5"/>
    </row>
    <row r="664" spans="1:9" s="1" customFormat="1" x14ac:dyDescent="0.25">
      <c r="A664" s="5"/>
      <c r="B664" s="5"/>
      <c r="E664" s="52"/>
      <c r="F664" s="5"/>
      <c r="G664" s="5"/>
      <c r="H664" s="50"/>
      <c r="I664" s="5"/>
    </row>
    <row r="665" spans="1:9" s="1" customFormat="1" x14ac:dyDescent="0.25">
      <c r="A665" s="5"/>
      <c r="B665" s="5"/>
      <c r="E665" s="52"/>
      <c r="F665" s="5"/>
      <c r="G665" s="5"/>
      <c r="H665" s="50"/>
      <c r="I665" s="5"/>
    </row>
    <row r="666" spans="1:9" s="1" customFormat="1" x14ac:dyDescent="0.25">
      <c r="A666" s="5"/>
      <c r="B666" s="5"/>
      <c r="E666" s="52"/>
      <c r="F666" s="5"/>
      <c r="G666" s="5"/>
      <c r="H666" s="50"/>
      <c r="I666" s="5"/>
    </row>
    <row r="667" spans="1:9" s="1" customFormat="1" x14ac:dyDescent="0.25">
      <c r="A667" s="5"/>
      <c r="B667" s="5"/>
      <c r="E667" s="52"/>
      <c r="F667" s="5"/>
      <c r="G667" s="5"/>
      <c r="H667" s="50"/>
      <c r="I667" s="5"/>
    </row>
    <row r="668" spans="1:9" s="1" customFormat="1" x14ac:dyDescent="0.25">
      <c r="A668" s="5"/>
      <c r="B668" s="5"/>
      <c r="E668" s="52"/>
      <c r="F668" s="5"/>
      <c r="G668" s="5"/>
      <c r="H668" s="50"/>
      <c r="I668" s="5"/>
    </row>
    <row r="669" spans="1:9" s="1" customFormat="1" x14ac:dyDescent="0.25">
      <c r="A669" s="5"/>
      <c r="B669" s="5"/>
      <c r="E669" s="52"/>
      <c r="F669" s="5"/>
      <c r="G669" s="5"/>
      <c r="H669" s="50"/>
      <c r="I669" s="5"/>
    </row>
    <row r="670" spans="1:9" s="1" customFormat="1" x14ac:dyDescent="0.25">
      <c r="A670" s="5"/>
      <c r="B670" s="5"/>
      <c r="E670" s="52"/>
      <c r="F670" s="5"/>
      <c r="G670" s="5"/>
      <c r="H670" s="50"/>
      <c r="I670" s="5"/>
    </row>
    <row r="671" spans="1:9" s="1" customFormat="1" x14ac:dyDescent="0.25">
      <c r="A671" s="5"/>
      <c r="B671" s="5"/>
      <c r="E671" s="52"/>
      <c r="F671" s="5"/>
      <c r="G671" s="5"/>
      <c r="H671" s="50"/>
      <c r="I671" s="5"/>
    </row>
    <row r="672" spans="1:9" s="1" customFormat="1" x14ac:dyDescent="0.25">
      <c r="A672" s="5"/>
      <c r="B672" s="5"/>
      <c r="E672" s="52"/>
      <c r="F672" s="5"/>
      <c r="G672" s="5"/>
      <c r="H672" s="50"/>
      <c r="I672" s="5"/>
    </row>
    <row r="673" spans="1:9" s="1" customFormat="1" x14ac:dyDescent="0.25">
      <c r="A673" s="5"/>
      <c r="B673" s="5"/>
      <c r="E673" s="52"/>
      <c r="F673" s="5"/>
      <c r="G673" s="5"/>
      <c r="H673" s="50"/>
      <c r="I673" s="5"/>
    </row>
    <row r="674" spans="1:9" s="1" customFormat="1" x14ac:dyDescent="0.25">
      <c r="A674" s="5"/>
      <c r="B674" s="5"/>
      <c r="E674" s="52"/>
      <c r="F674" s="5"/>
      <c r="G674" s="5"/>
      <c r="H674" s="50"/>
      <c r="I674" s="5"/>
    </row>
    <row r="675" spans="1:9" s="1" customFormat="1" x14ac:dyDescent="0.25">
      <c r="A675" s="5"/>
      <c r="B675" s="5"/>
      <c r="E675" s="52"/>
      <c r="F675" s="5"/>
      <c r="G675" s="5"/>
      <c r="H675" s="50"/>
      <c r="I675" s="5"/>
    </row>
    <row r="676" spans="1:9" s="1" customFormat="1" x14ac:dyDescent="0.25">
      <c r="A676" s="5"/>
      <c r="B676" s="5"/>
      <c r="E676" s="52"/>
      <c r="F676" s="5"/>
      <c r="G676" s="5"/>
      <c r="H676" s="50"/>
      <c r="I676" s="5"/>
    </row>
    <row r="677" spans="1:9" s="1" customFormat="1" x14ac:dyDescent="0.25">
      <c r="A677" s="5"/>
      <c r="B677" s="5"/>
      <c r="E677" s="52"/>
      <c r="F677" s="5"/>
      <c r="G677" s="5"/>
      <c r="H677" s="50"/>
      <c r="I677" s="5"/>
    </row>
    <row r="678" spans="1:9" s="1" customFormat="1" x14ac:dyDescent="0.25">
      <c r="A678" s="5"/>
      <c r="B678" s="5"/>
      <c r="E678" s="52"/>
      <c r="F678" s="5"/>
      <c r="G678" s="5"/>
      <c r="H678" s="50"/>
      <c r="I678" s="5"/>
    </row>
    <row r="679" spans="1:9" s="1" customFormat="1" x14ac:dyDescent="0.25">
      <c r="A679" s="5"/>
      <c r="B679" s="5"/>
      <c r="E679" s="52"/>
      <c r="F679" s="5"/>
      <c r="G679" s="5"/>
      <c r="H679" s="50"/>
      <c r="I679" s="5"/>
    </row>
    <row r="680" spans="1:9" s="1" customFormat="1" x14ac:dyDescent="0.25">
      <c r="A680" s="5"/>
      <c r="B680" s="5"/>
      <c r="E680" s="52"/>
      <c r="F680" s="5"/>
      <c r="G680" s="5"/>
      <c r="H680" s="50"/>
      <c r="I680" s="5"/>
    </row>
    <row r="681" spans="1:9" s="1" customFormat="1" x14ac:dyDescent="0.25">
      <c r="A681" s="5"/>
      <c r="B681" s="5"/>
      <c r="E681" s="52"/>
      <c r="F681" s="5"/>
      <c r="G681" s="5"/>
      <c r="H681" s="50"/>
      <c r="I681" s="5"/>
    </row>
    <row r="682" spans="1:9" s="1" customFormat="1" x14ac:dyDescent="0.25">
      <c r="A682" s="5"/>
      <c r="B682" s="5"/>
      <c r="E682" s="52"/>
      <c r="F682" s="5"/>
      <c r="G682" s="5"/>
      <c r="H682" s="50"/>
      <c r="I682" s="5"/>
    </row>
    <row r="683" spans="1:9" s="1" customFormat="1" x14ac:dyDescent="0.25">
      <c r="A683" s="5"/>
      <c r="B683" s="5"/>
      <c r="E683" s="52"/>
      <c r="F683" s="5"/>
      <c r="G683" s="5"/>
      <c r="H683" s="50"/>
      <c r="I683" s="5"/>
    </row>
    <row r="684" spans="1:9" s="1" customFormat="1" x14ac:dyDescent="0.25">
      <c r="A684" s="5"/>
      <c r="B684" s="5"/>
      <c r="E684" s="52"/>
      <c r="F684" s="5"/>
      <c r="G684" s="5"/>
      <c r="H684" s="50"/>
      <c r="I684" s="5"/>
    </row>
    <row r="685" spans="1:9" s="1" customFormat="1" x14ac:dyDescent="0.25">
      <c r="A685" s="5"/>
      <c r="B685" s="5"/>
      <c r="E685" s="52"/>
      <c r="F685" s="5"/>
      <c r="G685" s="5"/>
      <c r="H685" s="50"/>
      <c r="I685" s="5"/>
    </row>
    <row r="686" spans="1:9" s="1" customFormat="1" x14ac:dyDescent="0.25">
      <c r="A686" s="5"/>
      <c r="B686" s="5"/>
      <c r="E686" s="52"/>
      <c r="F686" s="5"/>
      <c r="G686" s="5"/>
      <c r="H686" s="50"/>
      <c r="I686" s="5"/>
    </row>
    <row r="687" spans="1:9" s="1" customFormat="1" x14ac:dyDescent="0.25">
      <c r="A687" s="5"/>
      <c r="B687" s="5"/>
      <c r="E687" s="52"/>
      <c r="F687" s="5"/>
      <c r="G687" s="5"/>
      <c r="H687" s="50"/>
      <c r="I687" s="5"/>
    </row>
    <row r="688" spans="1:9" s="1" customFormat="1" x14ac:dyDescent="0.25">
      <c r="A688" s="5"/>
      <c r="B688" s="5"/>
      <c r="E688" s="52"/>
      <c r="F688" s="5"/>
      <c r="G688" s="5"/>
      <c r="H688" s="50"/>
      <c r="I688" s="5"/>
    </row>
    <row r="689" spans="1:9" s="1" customFormat="1" x14ac:dyDescent="0.25">
      <c r="A689" s="5"/>
      <c r="B689" s="5"/>
      <c r="E689" s="52"/>
      <c r="F689" s="5"/>
      <c r="G689" s="5"/>
      <c r="H689" s="50"/>
      <c r="I689" s="5"/>
    </row>
    <row r="690" spans="1:9" s="1" customFormat="1" x14ac:dyDescent="0.25">
      <c r="A690" s="5"/>
      <c r="B690" s="5"/>
      <c r="E690" s="52"/>
      <c r="F690" s="5"/>
      <c r="G690" s="5"/>
      <c r="H690" s="50"/>
      <c r="I690" s="5"/>
    </row>
    <row r="691" spans="1:9" s="1" customFormat="1" x14ac:dyDescent="0.25">
      <c r="A691" s="5"/>
      <c r="B691" s="5"/>
      <c r="E691" s="52"/>
      <c r="F691" s="5"/>
      <c r="G691" s="5"/>
      <c r="H691" s="50"/>
      <c r="I691" s="5"/>
    </row>
    <row r="692" spans="1:9" s="1" customFormat="1" x14ac:dyDescent="0.25">
      <c r="A692" s="5"/>
      <c r="B692" s="5"/>
      <c r="E692" s="52"/>
      <c r="F692" s="5"/>
      <c r="G692" s="5"/>
      <c r="H692" s="50"/>
      <c r="I692" s="5"/>
    </row>
    <row r="693" spans="1:9" s="1" customFormat="1" x14ac:dyDescent="0.25">
      <c r="A693" s="5"/>
      <c r="B693" s="5"/>
      <c r="E693" s="52"/>
      <c r="F693" s="5"/>
      <c r="G693" s="5"/>
      <c r="H693" s="50"/>
      <c r="I693" s="5"/>
    </row>
    <row r="694" spans="1:9" s="1" customFormat="1" x14ac:dyDescent="0.25">
      <c r="A694" s="5"/>
      <c r="B694" s="5"/>
      <c r="E694" s="52"/>
      <c r="F694" s="5"/>
      <c r="G694" s="5"/>
      <c r="H694" s="50"/>
      <c r="I694" s="5"/>
    </row>
    <row r="695" spans="1:9" s="1" customFormat="1" x14ac:dyDescent="0.25">
      <c r="A695" s="5"/>
      <c r="B695" s="5"/>
      <c r="E695" s="52"/>
      <c r="F695" s="5"/>
      <c r="G695" s="5"/>
      <c r="H695" s="50"/>
      <c r="I695" s="5"/>
    </row>
    <row r="696" spans="1:9" s="1" customFormat="1" x14ac:dyDescent="0.25">
      <c r="A696" s="5"/>
      <c r="B696" s="5"/>
      <c r="E696" s="52"/>
      <c r="F696" s="5"/>
      <c r="G696" s="5"/>
      <c r="H696" s="50"/>
      <c r="I696" s="5"/>
    </row>
    <row r="697" spans="1:9" s="1" customFormat="1" x14ac:dyDescent="0.25">
      <c r="A697" s="5"/>
      <c r="B697" s="5"/>
      <c r="E697" s="52"/>
      <c r="F697" s="5"/>
      <c r="G697" s="5"/>
      <c r="H697" s="50"/>
      <c r="I697" s="5"/>
    </row>
    <row r="698" spans="1:9" s="1" customFormat="1" x14ac:dyDescent="0.25">
      <c r="A698" s="5"/>
      <c r="B698" s="5"/>
      <c r="E698" s="52"/>
      <c r="F698" s="5"/>
      <c r="G698" s="5"/>
      <c r="H698" s="50"/>
      <c r="I698" s="5"/>
    </row>
    <row r="699" spans="1:9" s="1" customFormat="1" x14ac:dyDescent="0.25">
      <c r="A699" s="5"/>
      <c r="B699" s="5"/>
      <c r="E699" s="52"/>
      <c r="F699" s="5"/>
      <c r="G699" s="5"/>
      <c r="H699" s="50"/>
      <c r="I699" s="5"/>
    </row>
    <row r="700" spans="1:9" s="1" customFormat="1" x14ac:dyDescent="0.25">
      <c r="A700" s="5"/>
      <c r="B700" s="5"/>
      <c r="E700" s="52"/>
      <c r="F700" s="5"/>
      <c r="G700" s="5"/>
      <c r="H700" s="50"/>
      <c r="I700" s="5"/>
    </row>
    <row r="701" spans="1:9" s="1" customFormat="1" x14ac:dyDescent="0.25">
      <c r="A701" s="5"/>
      <c r="B701" s="5"/>
      <c r="E701" s="52"/>
      <c r="F701" s="5"/>
      <c r="G701" s="5"/>
      <c r="H701" s="50"/>
      <c r="I701" s="5"/>
    </row>
    <row r="702" spans="1:9" s="1" customFormat="1" x14ac:dyDescent="0.25">
      <c r="A702" s="5"/>
      <c r="B702" s="5"/>
      <c r="E702" s="52"/>
      <c r="F702" s="5"/>
      <c r="G702" s="5"/>
      <c r="H702" s="50"/>
      <c r="I702" s="5"/>
    </row>
    <row r="703" spans="1:9" s="1" customFormat="1" x14ac:dyDescent="0.25">
      <c r="A703" s="5"/>
      <c r="B703" s="5"/>
      <c r="E703" s="52"/>
      <c r="F703" s="5"/>
      <c r="G703" s="5"/>
      <c r="H703" s="50"/>
      <c r="I703" s="5"/>
    </row>
    <row r="704" spans="1:9" s="1" customFormat="1" x14ac:dyDescent="0.25">
      <c r="A704" s="5"/>
      <c r="B704" s="5"/>
      <c r="E704" s="52"/>
      <c r="F704" s="5"/>
      <c r="G704" s="5"/>
      <c r="H704" s="50"/>
      <c r="I704" s="5"/>
    </row>
    <row r="705" spans="1:9" s="1" customFormat="1" x14ac:dyDescent="0.25">
      <c r="A705" s="5"/>
      <c r="B705" s="5"/>
      <c r="E705" s="52"/>
      <c r="F705" s="5"/>
      <c r="G705" s="5"/>
      <c r="H705" s="50"/>
      <c r="I705" s="5"/>
    </row>
    <row r="706" spans="1:9" s="1" customFormat="1" x14ac:dyDescent="0.25">
      <c r="A706" s="5"/>
      <c r="B706" s="5"/>
      <c r="E706" s="52"/>
      <c r="F706" s="5"/>
      <c r="G706" s="5"/>
      <c r="H706" s="50"/>
      <c r="I706" s="5"/>
    </row>
    <row r="707" spans="1:9" s="1" customFormat="1" x14ac:dyDescent="0.25">
      <c r="A707" s="5"/>
      <c r="B707" s="5"/>
      <c r="E707" s="52"/>
      <c r="F707" s="5"/>
      <c r="G707" s="5"/>
      <c r="H707" s="50"/>
      <c r="I707" s="5"/>
    </row>
    <row r="708" spans="1:9" s="1" customFormat="1" x14ac:dyDescent="0.25">
      <c r="A708" s="5"/>
      <c r="B708" s="5"/>
      <c r="E708" s="52"/>
      <c r="F708" s="5"/>
      <c r="G708" s="5"/>
      <c r="H708" s="50"/>
      <c r="I708" s="5"/>
    </row>
    <row r="709" spans="1:9" s="1" customFormat="1" x14ac:dyDescent="0.25">
      <c r="A709" s="5"/>
      <c r="B709" s="5"/>
      <c r="E709" s="52"/>
      <c r="F709" s="5"/>
      <c r="G709" s="5"/>
      <c r="H709" s="50"/>
      <c r="I709" s="5"/>
    </row>
    <row r="710" spans="1:9" s="1" customFormat="1" x14ac:dyDescent="0.25">
      <c r="A710" s="5"/>
      <c r="B710" s="5"/>
      <c r="E710" s="52"/>
      <c r="F710" s="5"/>
      <c r="G710" s="5"/>
      <c r="H710" s="50"/>
      <c r="I710" s="5"/>
    </row>
    <row r="711" spans="1:9" s="1" customFormat="1" x14ac:dyDescent="0.25">
      <c r="A711" s="5"/>
      <c r="B711" s="5"/>
      <c r="E711" s="52"/>
      <c r="F711" s="5"/>
      <c r="G711" s="5"/>
      <c r="H711" s="50"/>
      <c r="I711" s="5"/>
    </row>
    <row r="712" spans="1:9" s="1" customFormat="1" x14ac:dyDescent="0.25">
      <c r="A712" s="5"/>
      <c r="B712" s="5"/>
      <c r="E712" s="52"/>
      <c r="F712" s="5"/>
      <c r="G712" s="5"/>
      <c r="H712" s="50"/>
      <c r="I712" s="5"/>
    </row>
    <row r="713" spans="1:9" s="1" customFormat="1" x14ac:dyDescent="0.25">
      <c r="A713" s="5"/>
      <c r="B713" s="5"/>
      <c r="E713" s="52"/>
      <c r="F713" s="5"/>
      <c r="G713" s="5"/>
      <c r="H713" s="50"/>
      <c r="I713" s="5"/>
    </row>
    <row r="714" spans="1:9" s="1" customFormat="1" x14ac:dyDescent="0.25">
      <c r="A714" s="5"/>
      <c r="B714" s="5"/>
      <c r="E714" s="52"/>
      <c r="F714" s="5"/>
      <c r="G714" s="5"/>
      <c r="H714" s="50"/>
      <c r="I714" s="5"/>
    </row>
    <row r="715" spans="1:9" s="1" customFormat="1" x14ac:dyDescent="0.25">
      <c r="A715" s="5"/>
      <c r="B715" s="5"/>
      <c r="E715" s="52"/>
      <c r="F715" s="5"/>
      <c r="G715" s="5"/>
      <c r="H715" s="50"/>
      <c r="I715" s="5"/>
    </row>
    <row r="716" spans="1:9" s="1" customFormat="1" x14ac:dyDescent="0.25">
      <c r="A716" s="5"/>
      <c r="B716" s="5"/>
      <c r="E716" s="52"/>
      <c r="F716" s="5"/>
      <c r="G716" s="5"/>
      <c r="H716" s="50"/>
      <c r="I716" s="5"/>
    </row>
    <row r="717" spans="1:9" s="1" customFormat="1" x14ac:dyDescent="0.25">
      <c r="A717" s="5"/>
      <c r="B717" s="5"/>
      <c r="E717" s="52"/>
      <c r="F717" s="5"/>
      <c r="G717" s="5"/>
      <c r="H717" s="50"/>
      <c r="I717" s="5"/>
    </row>
    <row r="718" spans="1:9" s="1" customFormat="1" x14ac:dyDescent="0.25">
      <c r="A718" s="5"/>
      <c r="B718" s="5"/>
      <c r="E718" s="52"/>
      <c r="F718" s="5"/>
      <c r="G718" s="5"/>
      <c r="H718" s="50"/>
      <c r="I718" s="5"/>
    </row>
    <row r="719" spans="1:9" s="1" customFormat="1" x14ac:dyDescent="0.25">
      <c r="A719" s="5"/>
      <c r="B719" s="5"/>
      <c r="E719" s="52"/>
      <c r="F719" s="5"/>
      <c r="G719" s="5"/>
      <c r="H719" s="50"/>
      <c r="I719" s="5"/>
    </row>
    <row r="720" spans="1:9" s="1" customFormat="1" x14ac:dyDescent="0.25">
      <c r="A720" s="5"/>
      <c r="B720" s="5"/>
      <c r="E720" s="52"/>
      <c r="F720" s="5"/>
      <c r="G720" s="5"/>
      <c r="H720" s="50"/>
      <c r="I720" s="5"/>
    </row>
    <row r="721" spans="1:9" s="1" customFormat="1" x14ac:dyDescent="0.25">
      <c r="A721" s="5"/>
      <c r="B721" s="5"/>
      <c r="E721" s="52"/>
      <c r="F721" s="5"/>
      <c r="G721" s="5"/>
      <c r="H721" s="50"/>
      <c r="I721" s="5"/>
    </row>
    <row r="722" spans="1:9" s="1" customFormat="1" x14ac:dyDescent="0.25">
      <c r="A722" s="5"/>
      <c r="B722" s="5"/>
      <c r="E722" s="52"/>
      <c r="F722" s="5"/>
      <c r="G722" s="5"/>
      <c r="H722" s="50"/>
      <c r="I722" s="5"/>
    </row>
    <row r="723" spans="1:9" s="1" customFormat="1" x14ac:dyDescent="0.25">
      <c r="A723" s="5"/>
      <c r="B723" s="5"/>
      <c r="E723" s="52"/>
      <c r="F723" s="5"/>
      <c r="G723" s="5"/>
      <c r="H723" s="50"/>
      <c r="I723" s="5"/>
    </row>
    <row r="724" spans="1:9" s="1" customFormat="1" x14ac:dyDescent="0.25">
      <c r="A724" s="5"/>
      <c r="B724" s="5"/>
      <c r="E724" s="52"/>
      <c r="F724" s="5"/>
      <c r="G724" s="5"/>
      <c r="H724" s="50"/>
      <c r="I724" s="5"/>
    </row>
    <row r="725" spans="1:9" s="1" customFormat="1" x14ac:dyDescent="0.25">
      <c r="A725" s="5"/>
      <c r="B725" s="5"/>
      <c r="E725" s="52"/>
      <c r="F725" s="5"/>
      <c r="G725" s="5"/>
      <c r="H725" s="50"/>
      <c r="I725" s="5"/>
    </row>
    <row r="726" spans="1:9" s="1" customFormat="1" x14ac:dyDescent="0.25">
      <c r="A726" s="5"/>
      <c r="B726" s="5"/>
      <c r="E726" s="52"/>
      <c r="F726" s="5"/>
      <c r="G726" s="5"/>
      <c r="H726" s="50"/>
      <c r="I726" s="5"/>
    </row>
    <row r="727" spans="1:9" s="1" customFormat="1" x14ac:dyDescent="0.25">
      <c r="A727" s="5"/>
      <c r="B727" s="5"/>
      <c r="E727" s="52"/>
      <c r="F727" s="5"/>
      <c r="G727" s="5"/>
      <c r="H727" s="50"/>
      <c r="I727" s="5"/>
    </row>
    <row r="728" spans="1:9" s="1" customFormat="1" x14ac:dyDescent="0.25">
      <c r="A728" s="5"/>
      <c r="B728" s="5"/>
      <c r="E728" s="52"/>
      <c r="F728" s="5"/>
      <c r="G728" s="5"/>
      <c r="H728" s="50"/>
      <c r="I728" s="5"/>
    </row>
    <row r="729" spans="1:9" s="1" customFormat="1" x14ac:dyDescent="0.25">
      <c r="A729" s="5"/>
      <c r="B729" s="5"/>
      <c r="E729" s="52"/>
      <c r="F729" s="5"/>
      <c r="G729" s="5"/>
      <c r="H729" s="50"/>
      <c r="I729" s="5"/>
    </row>
    <row r="730" spans="1:9" s="1" customFormat="1" x14ac:dyDescent="0.25">
      <c r="A730" s="5"/>
      <c r="B730" s="5"/>
      <c r="E730" s="52"/>
      <c r="F730" s="5"/>
      <c r="G730" s="5"/>
      <c r="H730" s="50"/>
      <c r="I730" s="5"/>
    </row>
    <row r="731" spans="1:9" s="1" customFormat="1" x14ac:dyDescent="0.25">
      <c r="A731" s="5"/>
      <c r="B731" s="5"/>
      <c r="E731" s="52"/>
      <c r="F731" s="5"/>
      <c r="G731" s="5"/>
      <c r="H731" s="50"/>
      <c r="I731" s="5"/>
    </row>
    <row r="732" spans="1:9" s="1" customFormat="1" x14ac:dyDescent="0.25">
      <c r="A732" s="5"/>
      <c r="B732" s="5"/>
      <c r="E732" s="52"/>
      <c r="F732" s="5"/>
      <c r="G732" s="5"/>
      <c r="H732" s="50"/>
      <c r="I732" s="5"/>
    </row>
    <row r="733" spans="1:9" s="1" customFormat="1" x14ac:dyDescent="0.25">
      <c r="A733" s="5"/>
      <c r="B733" s="5"/>
      <c r="E733" s="52"/>
      <c r="F733" s="5"/>
      <c r="G733" s="5"/>
      <c r="H733" s="50"/>
      <c r="I733" s="5"/>
    </row>
    <row r="734" spans="1:9" s="1" customFormat="1" x14ac:dyDescent="0.25">
      <c r="A734" s="5"/>
      <c r="B734" s="5"/>
      <c r="E734" s="52"/>
      <c r="F734" s="5"/>
      <c r="G734" s="5"/>
      <c r="H734" s="50"/>
      <c r="I734" s="5"/>
    </row>
    <row r="735" spans="1:9" s="1" customFormat="1" x14ac:dyDescent="0.25">
      <c r="A735" s="5"/>
      <c r="B735" s="5"/>
      <c r="E735" s="52"/>
      <c r="F735" s="5"/>
      <c r="G735" s="5"/>
      <c r="H735" s="50"/>
      <c r="I735" s="5"/>
    </row>
    <row r="736" spans="1:9" s="1" customFormat="1" x14ac:dyDescent="0.25">
      <c r="A736" s="5"/>
      <c r="B736" s="5"/>
      <c r="E736" s="52"/>
      <c r="F736" s="5"/>
      <c r="G736" s="5"/>
      <c r="H736" s="50"/>
      <c r="I736" s="5"/>
    </row>
    <row r="737" spans="1:9" s="1" customFormat="1" x14ac:dyDescent="0.25">
      <c r="A737" s="5"/>
      <c r="B737" s="5"/>
      <c r="E737" s="52"/>
      <c r="F737" s="5"/>
      <c r="G737" s="5"/>
      <c r="H737" s="50"/>
      <c r="I737" s="5"/>
    </row>
    <row r="738" spans="1:9" s="1" customFormat="1" x14ac:dyDescent="0.25">
      <c r="A738" s="5"/>
      <c r="B738" s="5"/>
      <c r="E738" s="52"/>
      <c r="F738" s="5"/>
      <c r="G738" s="5"/>
      <c r="H738" s="50"/>
      <c r="I738" s="5"/>
    </row>
    <row r="739" spans="1:9" s="1" customFormat="1" x14ac:dyDescent="0.25">
      <c r="A739" s="5"/>
      <c r="B739" s="5"/>
      <c r="E739" s="52"/>
      <c r="F739" s="5"/>
      <c r="G739" s="5"/>
      <c r="H739" s="50"/>
      <c r="I739" s="5"/>
    </row>
    <row r="740" spans="1:9" s="1" customFormat="1" x14ac:dyDescent="0.25">
      <c r="A740" s="5"/>
      <c r="B740" s="5"/>
      <c r="E740" s="52"/>
      <c r="F740" s="5"/>
      <c r="G740" s="5"/>
      <c r="H740" s="50"/>
      <c r="I740" s="5"/>
    </row>
    <row r="741" spans="1:9" s="1" customFormat="1" x14ac:dyDescent="0.25">
      <c r="A741" s="5"/>
      <c r="B741" s="5"/>
      <c r="E741" s="52"/>
      <c r="F741" s="5"/>
      <c r="G741" s="5"/>
      <c r="H741" s="50"/>
      <c r="I741" s="5"/>
    </row>
    <row r="742" spans="1:9" s="1" customFormat="1" x14ac:dyDescent="0.25">
      <c r="A742" s="5"/>
      <c r="B742" s="5"/>
      <c r="E742" s="52"/>
      <c r="F742" s="5"/>
      <c r="G742" s="5"/>
      <c r="H742" s="50"/>
      <c r="I742" s="5"/>
    </row>
    <row r="743" spans="1:9" s="1" customFormat="1" x14ac:dyDescent="0.25">
      <c r="A743" s="5"/>
      <c r="B743" s="5"/>
      <c r="E743" s="52"/>
      <c r="F743" s="5"/>
      <c r="G743" s="5"/>
      <c r="H743" s="50"/>
      <c r="I743" s="5"/>
    </row>
    <row r="744" spans="1:9" s="1" customFormat="1" x14ac:dyDescent="0.25">
      <c r="A744" s="5"/>
      <c r="B744" s="5"/>
      <c r="E744" s="52"/>
      <c r="F744" s="5"/>
      <c r="G744" s="5"/>
      <c r="H744" s="50"/>
      <c r="I744" s="5"/>
    </row>
    <row r="745" spans="1:9" s="1" customFormat="1" x14ac:dyDescent="0.25">
      <c r="A745" s="5"/>
      <c r="B745" s="5"/>
      <c r="E745" s="52"/>
      <c r="F745" s="5"/>
      <c r="G745" s="5"/>
      <c r="H745" s="50"/>
      <c r="I745" s="5"/>
    </row>
    <row r="746" spans="1:9" s="1" customFormat="1" x14ac:dyDescent="0.25">
      <c r="A746" s="5"/>
      <c r="B746" s="5"/>
      <c r="E746" s="52"/>
      <c r="F746" s="5"/>
      <c r="G746" s="5"/>
      <c r="H746" s="50"/>
      <c r="I746" s="5"/>
    </row>
    <row r="747" spans="1:9" s="1" customFormat="1" x14ac:dyDescent="0.25">
      <c r="A747" s="5"/>
      <c r="B747" s="5"/>
      <c r="E747" s="52"/>
      <c r="F747" s="5"/>
      <c r="G747" s="5"/>
      <c r="H747" s="50"/>
      <c r="I747" s="5"/>
    </row>
    <row r="748" spans="1:9" s="1" customFormat="1" x14ac:dyDescent="0.25">
      <c r="A748" s="5"/>
      <c r="B748" s="5"/>
      <c r="E748" s="52"/>
      <c r="F748" s="5"/>
      <c r="G748" s="5"/>
      <c r="H748" s="50"/>
      <c r="I748" s="5"/>
    </row>
    <row r="749" spans="1:9" s="1" customFormat="1" x14ac:dyDescent="0.25">
      <c r="A749" s="5"/>
      <c r="B749" s="5"/>
      <c r="E749" s="52"/>
      <c r="F749" s="5"/>
      <c r="G749" s="5"/>
      <c r="H749" s="50"/>
      <c r="I749" s="5"/>
    </row>
    <row r="750" spans="1:9" s="1" customFormat="1" x14ac:dyDescent="0.25">
      <c r="A750" s="5"/>
      <c r="B750" s="5"/>
      <c r="E750" s="52"/>
      <c r="F750" s="5"/>
      <c r="G750" s="5"/>
      <c r="H750" s="50"/>
      <c r="I750" s="5"/>
    </row>
    <row r="751" spans="1:9" s="1" customFormat="1" x14ac:dyDescent="0.25">
      <c r="A751" s="5"/>
      <c r="B751" s="5"/>
      <c r="E751" s="52"/>
      <c r="F751" s="5"/>
      <c r="G751" s="5"/>
      <c r="H751" s="50"/>
      <c r="I751" s="5"/>
    </row>
    <row r="752" spans="1:9" s="1" customFormat="1" x14ac:dyDescent="0.25">
      <c r="A752" s="5"/>
      <c r="B752" s="5"/>
      <c r="E752" s="52"/>
      <c r="F752" s="5"/>
      <c r="G752" s="5"/>
      <c r="H752" s="50"/>
      <c r="I752" s="5"/>
    </row>
    <row r="753" spans="1:9" s="1" customFormat="1" x14ac:dyDescent="0.25">
      <c r="A753" s="5"/>
      <c r="B753" s="5"/>
      <c r="E753" s="52"/>
      <c r="F753" s="5"/>
      <c r="G753" s="5"/>
      <c r="H753" s="50"/>
      <c r="I753" s="5"/>
    </row>
    <row r="754" spans="1:9" s="1" customFormat="1" x14ac:dyDescent="0.25">
      <c r="A754" s="5"/>
      <c r="B754" s="5"/>
      <c r="E754" s="52"/>
      <c r="F754" s="5"/>
      <c r="G754" s="5"/>
      <c r="H754" s="50"/>
      <c r="I754" s="5"/>
    </row>
    <row r="755" spans="1:9" s="1" customFormat="1" x14ac:dyDescent="0.25">
      <c r="A755" s="5"/>
      <c r="B755" s="5"/>
      <c r="E755" s="52"/>
      <c r="F755" s="5"/>
      <c r="G755" s="5"/>
      <c r="H755" s="50"/>
      <c r="I755" s="5"/>
    </row>
    <row r="756" spans="1:9" s="1" customFormat="1" x14ac:dyDescent="0.25">
      <c r="A756" s="5"/>
      <c r="B756" s="5"/>
      <c r="E756" s="52"/>
      <c r="F756" s="5"/>
      <c r="G756" s="5"/>
      <c r="H756" s="50"/>
      <c r="I756" s="5"/>
    </row>
    <row r="757" spans="1:9" s="1" customFormat="1" x14ac:dyDescent="0.25">
      <c r="A757" s="5"/>
      <c r="B757" s="5"/>
      <c r="E757" s="52"/>
      <c r="F757" s="5"/>
      <c r="G757" s="5"/>
      <c r="H757" s="50"/>
      <c r="I757" s="5"/>
    </row>
    <row r="758" spans="1:9" s="1" customFormat="1" x14ac:dyDescent="0.25">
      <c r="A758" s="5"/>
      <c r="B758" s="5"/>
      <c r="E758" s="52"/>
      <c r="F758" s="5"/>
      <c r="G758" s="5"/>
      <c r="H758" s="50"/>
      <c r="I758" s="5"/>
    </row>
    <row r="759" spans="1:9" s="1" customFormat="1" x14ac:dyDescent="0.25">
      <c r="A759" s="5"/>
      <c r="B759" s="5"/>
      <c r="E759" s="52"/>
      <c r="F759" s="5"/>
      <c r="G759" s="5"/>
      <c r="H759" s="50"/>
      <c r="I759" s="5"/>
    </row>
    <row r="760" spans="1:9" s="1" customFormat="1" x14ac:dyDescent="0.25">
      <c r="A760" s="5"/>
      <c r="B760" s="5"/>
      <c r="E760" s="52"/>
      <c r="F760" s="5"/>
      <c r="G760" s="5"/>
      <c r="H760" s="50"/>
      <c r="I760" s="5"/>
    </row>
    <row r="761" spans="1:9" s="1" customFormat="1" x14ac:dyDescent="0.25">
      <c r="A761" s="5"/>
      <c r="B761" s="5"/>
      <c r="E761" s="52"/>
      <c r="F761" s="5"/>
      <c r="G761" s="5"/>
      <c r="H761" s="50"/>
      <c r="I761" s="5"/>
    </row>
    <row r="762" spans="1:9" s="1" customFormat="1" x14ac:dyDescent="0.25">
      <c r="A762" s="5"/>
      <c r="B762" s="5"/>
      <c r="E762" s="52"/>
      <c r="F762" s="5"/>
      <c r="G762" s="5"/>
      <c r="H762" s="50"/>
      <c r="I762" s="5"/>
    </row>
    <row r="763" spans="1:9" s="1" customFormat="1" x14ac:dyDescent="0.25">
      <c r="A763" s="5"/>
      <c r="B763" s="5"/>
      <c r="E763" s="52"/>
      <c r="F763" s="5"/>
      <c r="G763" s="5"/>
      <c r="H763" s="50"/>
      <c r="I763" s="5"/>
    </row>
    <row r="764" spans="1:9" s="1" customFormat="1" x14ac:dyDescent="0.25">
      <c r="A764" s="5"/>
      <c r="B764" s="5"/>
      <c r="E764" s="52"/>
      <c r="F764" s="5"/>
      <c r="G764" s="5"/>
      <c r="H764" s="50"/>
      <c r="I764" s="5"/>
    </row>
    <row r="765" spans="1:9" s="1" customFormat="1" x14ac:dyDescent="0.25">
      <c r="A765" s="5"/>
      <c r="B765" s="5"/>
      <c r="E765" s="52"/>
      <c r="F765" s="5"/>
      <c r="G765" s="5"/>
      <c r="H765" s="50"/>
      <c r="I765" s="5"/>
    </row>
    <row r="766" spans="1:9" s="1" customFormat="1" x14ac:dyDescent="0.25">
      <c r="A766" s="5"/>
      <c r="B766" s="5"/>
      <c r="E766" s="52"/>
      <c r="F766" s="5"/>
      <c r="G766" s="5"/>
      <c r="H766" s="50"/>
      <c r="I766" s="5"/>
    </row>
    <row r="767" spans="1:9" s="1" customFormat="1" x14ac:dyDescent="0.25">
      <c r="A767" s="5"/>
      <c r="B767" s="5"/>
      <c r="E767" s="52"/>
      <c r="F767" s="5"/>
      <c r="G767" s="5"/>
      <c r="H767" s="50"/>
      <c r="I767" s="5"/>
    </row>
    <row r="768" spans="1:9" s="1" customFormat="1" x14ac:dyDescent="0.25">
      <c r="A768" s="5"/>
      <c r="B768" s="5"/>
      <c r="E768" s="52"/>
      <c r="F768" s="5"/>
      <c r="G768" s="5"/>
      <c r="H768" s="50"/>
      <c r="I768" s="5"/>
    </row>
    <row r="769" spans="1:9" s="1" customFormat="1" x14ac:dyDescent="0.25">
      <c r="A769" s="5"/>
      <c r="B769" s="5"/>
      <c r="E769" s="52"/>
      <c r="F769" s="5"/>
      <c r="G769" s="5"/>
      <c r="H769" s="50"/>
      <c r="I769" s="5"/>
    </row>
    <row r="770" spans="1:9" s="1" customFormat="1" x14ac:dyDescent="0.25">
      <c r="A770" s="5"/>
      <c r="B770" s="5"/>
      <c r="E770" s="52"/>
      <c r="F770" s="5"/>
      <c r="G770" s="5"/>
      <c r="H770" s="50"/>
      <c r="I770" s="5"/>
    </row>
    <row r="771" spans="1:9" s="1" customFormat="1" x14ac:dyDescent="0.25">
      <c r="A771" s="5"/>
      <c r="B771" s="5"/>
      <c r="E771" s="52"/>
      <c r="F771" s="5"/>
      <c r="G771" s="5"/>
      <c r="H771" s="50"/>
      <c r="I771" s="5"/>
    </row>
    <row r="772" spans="1:9" s="1" customFormat="1" x14ac:dyDescent="0.25">
      <c r="A772" s="5"/>
      <c r="B772" s="5"/>
      <c r="E772" s="52"/>
      <c r="F772" s="5"/>
      <c r="G772" s="5"/>
      <c r="H772" s="50"/>
      <c r="I772" s="5"/>
    </row>
    <row r="773" spans="1:9" s="1" customFormat="1" x14ac:dyDescent="0.25">
      <c r="A773" s="5"/>
      <c r="B773" s="5"/>
      <c r="E773" s="52"/>
      <c r="F773" s="5"/>
      <c r="G773" s="5"/>
      <c r="H773" s="50"/>
      <c r="I773" s="5"/>
    </row>
    <row r="774" spans="1:9" s="1" customFormat="1" x14ac:dyDescent="0.25">
      <c r="A774" s="5"/>
      <c r="B774" s="5"/>
      <c r="E774" s="52"/>
      <c r="F774" s="5"/>
      <c r="G774" s="5"/>
      <c r="H774" s="50"/>
      <c r="I774" s="5"/>
    </row>
    <row r="775" spans="1:9" s="1" customFormat="1" x14ac:dyDescent="0.25">
      <c r="A775" s="5"/>
      <c r="B775" s="5"/>
      <c r="E775" s="52"/>
      <c r="F775" s="5"/>
      <c r="G775" s="5"/>
      <c r="H775" s="50"/>
      <c r="I775" s="5"/>
    </row>
    <row r="776" spans="1:9" s="1" customFormat="1" x14ac:dyDescent="0.25">
      <c r="A776" s="5"/>
      <c r="B776" s="5"/>
      <c r="E776" s="52"/>
      <c r="F776" s="5"/>
      <c r="G776" s="5"/>
      <c r="H776" s="50"/>
      <c r="I776" s="5"/>
    </row>
    <row r="777" spans="1:9" s="1" customFormat="1" x14ac:dyDescent="0.25">
      <c r="A777" s="5"/>
      <c r="B777" s="5"/>
      <c r="E777" s="52"/>
      <c r="F777" s="5"/>
      <c r="G777" s="5"/>
      <c r="H777" s="50"/>
      <c r="I777" s="5"/>
    </row>
    <row r="778" spans="1:9" s="1" customFormat="1" x14ac:dyDescent="0.25">
      <c r="A778" s="5"/>
      <c r="B778" s="5"/>
      <c r="E778" s="52"/>
      <c r="F778" s="5"/>
      <c r="G778" s="5"/>
      <c r="H778" s="50"/>
      <c r="I778" s="5"/>
    </row>
    <row r="779" spans="1:9" s="1" customFormat="1" x14ac:dyDescent="0.25">
      <c r="A779" s="5"/>
      <c r="B779" s="5"/>
      <c r="E779" s="52"/>
      <c r="F779" s="5"/>
      <c r="G779" s="5"/>
      <c r="H779" s="50"/>
      <c r="I779" s="5"/>
    </row>
    <row r="780" spans="1:9" s="1" customFormat="1" x14ac:dyDescent="0.25">
      <c r="A780" s="5"/>
      <c r="B780" s="5"/>
      <c r="E780" s="52"/>
      <c r="F780" s="5"/>
      <c r="G780" s="5"/>
      <c r="H780" s="50"/>
      <c r="I780" s="5"/>
    </row>
    <row r="781" spans="1:9" s="1" customFormat="1" x14ac:dyDescent="0.25">
      <c r="A781" s="5"/>
      <c r="B781" s="5"/>
      <c r="E781" s="52"/>
      <c r="F781" s="5"/>
      <c r="G781" s="5"/>
      <c r="H781" s="50"/>
      <c r="I781" s="5"/>
    </row>
    <row r="782" spans="1:9" s="1" customFormat="1" x14ac:dyDescent="0.25">
      <c r="A782" s="5"/>
      <c r="B782" s="5"/>
      <c r="E782" s="52"/>
      <c r="F782" s="5"/>
      <c r="G782" s="5"/>
      <c r="H782" s="50"/>
      <c r="I782" s="5"/>
    </row>
    <row r="783" spans="1:9" s="1" customFormat="1" x14ac:dyDescent="0.25">
      <c r="A783" s="5"/>
      <c r="B783" s="5"/>
      <c r="E783" s="52"/>
      <c r="F783" s="5"/>
      <c r="G783" s="5"/>
      <c r="H783" s="50"/>
      <c r="I783" s="5"/>
    </row>
    <row r="784" spans="1:9" s="1" customFormat="1" x14ac:dyDescent="0.25">
      <c r="A784" s="5"/>
      <c r="B784" s="5"/>
      <c r="E784" s="52"/>
      <c r="F784" s="5"/>
      <c r="G784" s="5"/>
      <c r="H784" s="50"/>
      <c r="I784" s="5"/>
    </row>
    <row r="785" spans="1:9" s="1" customFormat="1" x14ac:dyDescent="0.25">
      <c r="A785" s="5"/>
      <c r="B785" s="5"/>
      <c r="E785" s="52"/>
      <c r="F785" s="5"/>
      <c r="G785" s="5"/>
      <c r="H785" s="50"/>
      <c r="I785" s="5"/>
    </row>
    <row r="786" spans="1:9" s="1" customFormat="1" x14ac:dyDescent="0.25">
      <c r="A786" s="5"/>
      <c r="B786" s="5"/>
      <c r="E786" s="52"/>
      <c r="F786" s="5"/>
      <c r="G786" s="5"/>
      <c r="H786" s="50"/>
      <c r="I786" s="5"/>
    </row>
    <row r="787" spans="1:9" s="1" customFormat="1" x14ac:dyDescent="0.25">
      <c r="A787" s="5"/>
      <c r="B787" s="5"/>
      <c r="E787" s="52"/>
      <c r="F787" s="5"/>
      <c r="G787" s="5"/>
      <c r="H787" s="50"/>
      <c r="I787" s="5"/>
    </row>
    <row r="788" spans="1:9" s="1" customFormat="1" x14ac:dyDescent="0.25">
      <c r="A788" s="5"/>
      <c r="B788" s="5"/>
      <c r="E788" s="52"/>
      <c r="F788" s="5"/>
      <c r="G788" s="5"/>
      <c r="H788" s="50"/>
      <c r="I788" s="5"/>
    </row>
    <row r="789" spans="1:9" s="1" customFormat="1" x14ac:dyDescent="0.25">
      <c r="A789" s="5"/>
      <c r="B789" s="5"/>
      <c r="E789" s="52"/>
      <c r="F789" s="5"/>
      <c r="G789" s="5"/>
      <c r="H789" s="50"/>
      <c r="I789" s="5"/>
    </row>
    <row r="790" spans="1:9" s="1" customFormat="1" x14ac:dyDescent="0.25">
      <c r="A790" s="5"/>
      <c r="B790" s="5"/>
      <c r="E790" s="52"/>
      <c r="F790" s="5"/>
      <c r="G790" s="5"/>
      <c r="H790" s="50"/>
      <c r="I790" s="5"/>
    </row>
    <row r="791" spans="1:9" s="1" customFormat="1" x14ac:dyDescent="0.25">
      <c r="A791" s="5"/>
      <c r="B791" s="5"/>
      <c r="E791" s="52"/>
      <c r="F791" s="5"/>
      <c r="G791" s="5"/>
      <c r="H791" s="50"/>
      <c r="I791" s="5"/>
    </row>
    <row r="792" spans="1:9" s="1" customFormat="1" x14ac:dyDescent="0.25">
      <c r="A792" s="5"/>
      <c r="B792" s="5"/>
      <c r="E792" s="52"/>
      <c r="F792" s="5"/>
      <c r="G792" s="5"/>
      <c r="H792" s="50"/>
      <c r="I792" s="5"/>
    </row>
    <row r="793" spans="1:9" s="1" customFormat="1" x14ac:dyDescent="0.25">
      <c r="A793" s="5"/>
      <c r="B793" s="5"/>
      <c r="E793" s="52"/>
      <c r="F793" s="5"/>
      <c r="G793" s="5"/>
      <c r="H793" s="50"/>
      <c r="I793" s="5"/>
    </row>
    <row r="794" spans="1:9" s="1" customFormat="1" x14ac:dyDescent="0.25">
      <c r="A794" s="5"/>
      <c r="B794" s="5"/>
      <c r="E794" s="52"/>
      <c r="F794" s="5"/>
      <c r="G794" s="5"/>
      <c r="H794" s="50"/>
      <c r="I794" s="5"/>
    </row>
    <row r="795" spans="1:9" s="1" customFormat="1" x14ac:dyDescent="0.25">
      <c r="A795" s="5"/>
      <c r="B795" s="5"/>
      <c r="E795" s="52"/>
      <c r="F795" s="5"/>
      <c r="G795" s="5"/>
      <c r="H795" s="50"/>
      <c r="I795" s="5"/>
    </row>
    <row r="796" spans="1:9" s="1" customFormat="1" x14ac:dyDescent="0.25">
      <c r="A796" s="5"/>
      <c r="B796" s="5"/>
      <c r="E796" s="52"/>
      <c r="F796" s="5"/>
      <c r="G796" s="5"/>
      <c r="H796" s="50"/>
      <c r="I796" s="5"/>
    </row>
    <row r="797" spans="1:9" s="1" customFormat="1" x14ac:dyDescent="0.25">
      <c r="A797" s="5"/>
      <c r="B797" s="5"/>
      <c r="E797" s="52"/>
      <c r="F797" s="5"/>
      <c r="G797" s="5"/>
      <c r="H797" s="50"/>
      <c r="I797" s="5"/>
    </row>
    <row r="798" spans="1:9" s="1" customFormat="1" x14ac:dyDescent="0.25">
      <c r="A798" s="5"/>
      <c r="B798" s="5"/>
      <c r="E798" s="52"/>
      <c r="F798" s="5"/>
      <c r="G798" s="5"/>
      <c r="H798" s="50"/>
      <c r="I798" s="5"/>
    </row>
    <row r="799" spans="1:9" s="1" customFormat="1" x14ac:dyDescent="0.25">
      <c r="A799" s="5"/>
      <c r="B799" s="5"/>
      <c r="E799" s="52"/>
      <c r="F799" s="5"/>
      <c r="G799" s="5"/>
      <c r="H799" s="50"/>
      <c r="I799" s="5"/>
    </row>
    <row r="800" spans="1:9" s="1" customFormat="1" x14ac:dyDescent="0.25">
      <c r="A800" s="5"/>
      <c r="B800" s="5"/>
      <c r="E800" s="52"/>
      <c r="F800" s="5"/>
      <c r="G800" s="5"/>
      <c r="H800" s="50"/>
      <c r="I800" s="5"/>
    </row>
    <row r="801" spans="1:9" s="1" customFormat="1" x14ac:dyDescent="0.25">
      <c r="A801" s="5"/>
      <c r="B801" s="5"/>
      <c r="E801" s="52"/>
      <c r="F801" s="5"/>
      <c r="G801" s="5"/>
      <c r="H801" s="50"/>
      <c r="I801" s="5"/>
    </row>
    <row r="802" spans="1:9" s="1" customFormat="1" x14ac:dyDescent="0.25">
      <c r="A802" s="5"/>
      <c r="B802" s="5"/>
      <c r="E802" s="52"/>
      <c r="F802" s="5"/>
      <c r="G802" s="5"/>
      <c r="H802" s="50"/>
      <c r="I802" s="5"/>
    </row>
    <row r="803" spans="1:9" s="1" customFormat="1" x14ac:dyDescent="0.25">
      <c r="A803" s="5"/>
      <c r="B803" s="5"/>
      <c r="E803" s="52"/>
      <c r="F803" s="5"/>
      <c r="G803" s="5"/>
      <c r="H803" s="50"/>
      <c r="I803" s="5"/>
    </row>
    <row r="804" spans="1:9" s="1" customFormat="1" x14ac:dyDescent="0.25">
      <c r="A804" s="5"/>
      <c r="B804" s="5"/>
      <c r="E804" s="52"/>
      <c r="F804" s="5"/>
      <c r="G804" s="5"/>
      <c r="H804" s="50"/>
      <c r="I804" s="5"/>
    </row>
    <row r="805" spans="1:9" s="1" customFormat="1" x14ac:dyDescent="0.25">
      <c r="A805" s="5"/>
      <c r="B805" s="5"/>
      <c r="E805" s="52"/>
      <c r="F805" s="5"/>
      <c r="G805" s="5"/>
      <c r="H805" s="50"/>
      <c r="I805" s="5"/>
    </row>
    <row r="806" spans="1:9" s="1" customFormat="1" x14ac:dyDescent="0.25">
      <c r="A806" s="5"/>
      <c r="B806" s="5"/>
      <c r="E806" s="52"/>
      <c r="F806" s="5"/>
      <c r="G806" s="5"/>
      <c r="H806" s="50"/>
      <c r="I806" s="5"/>
    </row>
    <row r="807" spans="1:9" s="1" customFormat="1" x14ac:dyDescent="0.25">
      <c r="A807" s="5"/>
      <c r="B807" s="5"/>
      <c r="E807" s="52"/>
      <c r="F807" s="5"/>
      <c r="G807" s="5"/>
      <c r="H807" s="50"/>
      <c r="I807" s="5"/>
    </row>
    <row r="808" spans="1:9" s="1" customFormat="1" x14ac:dyDescent="0.25">
      <c r="A808" s="5"/>
      <c r="B808" s="5"/>
      <c r="E808" s="52"/>
      <c r="F808" s="5"/>
      <c r="G808" s="5"/>
      <c r="H808" s="50"/>
      <c r="I808" s="5"/>
    </row>
    <row r="809" spans="1:9" s="1" customFormat="1" x14ac:dyDescent="0.25">
      <c r="A809" s="5"/>
      <c r="B809" s="5"/>
      <c r="E809" s="52"/>
      <c r="F809" s="5"/>
      <c r="G809" s="5"/>
      <c r="H809" s="50"/>
      <c r="I809" s="5"/>
    </row>
    <row r="810" spans="1:9" s="1" customFormat="1" x14ac:dyDescent="0.25">
      <c r="A810" s="5"/>
      <c r="B810" s="5"/>
      <c r="E810" s="52"/>
      <c r="F810" s="5"/>
      <c r="G810" s="5"/>
      <c r="H810" s="50"/>
      <c r="I810" s="5"/>
    </row>
    <row r="811" spans="1:9" s="1" customFormat="1" x14ac:dyDescent="0.25">
      <c r="A811" s="5"/>
      <c r="B811" s="5"/>
      <c r="E811" s="52"/>
      <c r="F811" s="5"/>
      <c r="G811" s="5"/>
      <c r="H811" s="50"/>
      <c r="I811" s="5"/>
    </row>
    <row r="812" spans="1:9" s="1" customFormat="1" x14ac:dyDescent="0.25">
      <c r="A812" s="5"/>
      <c r="B812" s="5"/>
      <c r="E812" s="52"/>
      <c r="F812" s="5"/>
      <c r="G812" s="5"/>
      <c r="H812" s="50"/>
      <c r="I812" s="5"/>
    </row>
    <row r="813" spans="1:9" s="1" customFormat="1" x14ac:dyDescent="0.25">
      <c r="A813" s="5"/>
      <c r="B813" s="5"/>
      <c r="E813" s="52"/>
      <c r="F813" s="5"/>
      <c r="G813" s="5"/>
      <c r="H813" s="50"/>
      <c r="I813" s="5"/>
    </row>
    <row r="814" spans="1:9" s="1" customFormat="1" x14ac:dyDescent="0.25">
      <c r="A814" s="5"/>
      <c r="B814" s="5"/>
      <c r="E814" s="52"/>
      <c r="F814" s="5"/>
      <c r="G814" s="5"/>
      <c r="H814" s="50"/>
      <c r="I814" s="5"/>
    </row>
    <row r="815" spans="1:9" s="1" customFormat="1" x14ac:dyDescent="0.25">
      <c r="A815" s="5"/>
      <c r="B815" s="5"/>
      <c r="E815" s="52"/>
      <c r="F815" s="5"/>
      <c r="G815" s="5"/>
      <c r="H815" s="50"/>
      <c r="I815" s="5"/>
    </row>
    <row r="816" spans="1:9" s="1" customFormat="1" x14ac:dyDescent="0.25">
      <c r="A816" s="5"/>
      <c r="B816" s="5"/>
      <c r="E816" s="52"/>
      <c r="F816" s="5"/>
      <c r="G816" s="5"/>
      <c r="H816" s="50"/>
      <c r="I816" s="5"/>
    </row>
    <row r="817" spans="1:9" s="1" customFormat="1" x14ac:dyDescent="0.25">
      <c r="A817" s="5"/>
      <c r="B817" s="5"/>
      <c r="E817" s="52"/>
      <c r="F817" s="5"/>
      <c r="G817" s="5"/>
      <c r="H817" s="50"/>
      <c r="I817" s="5"/>
    </row>
    <row r="818" spans="1:9" s="1" customFormat="1" x14ac:dyDescent="0.25">
      <c r="A818" s="5"/>
      <c r="B818" s="5"/>
      <c r="E818" s="52"/>
      <c r="F818" s="5"/>
      <c r="G818" s="5"/>
      <c r="H818" s="50"/>
      <c r="I818" s="5"/>
    </row>
    <row r="819" spans="1:9" s="1" customFormat="1" x14ac:dyDescent="0.25">
      <c r="A819" s="5"/>
      <c r="B819" s="5"/>
      <c r="E819" s="52"/>
      <c r="F819" s="5"/>
      <c r="G819" s="5"/>
      <c r="H819" s="50"/>
      <c r="I819" s="5"/>
    </row>
    <row r="820" spans="1:9" s="1" customFormat="1" x14ac:dyDescent="0.25">
      <c r="A820" s="5"/>
      <c r="B820" s="5"/>
      <c r="E820" s="52"/>
      <c r="F820" s="5"/>
      <c r="G820" s="5"/>
      <c r="H820" s="50"/>
      <c r="I820" s="5"/>
    </row>
    <row r="821" spans="1:9" s="1" customFormat="1" x14ac:dyDescent="0.25">
      <c r="A821" s="5"/>
      <c r="B821" s="5"/>
      <c r="E821" s="52"/>
      <c r="F821" s="5"/>
      <c r="G821" s="5"/>
      <c r="H821" s="50"/>
      <c r="I821" s="5"/>
    </row>
    <row r="822" spans="1:9" s="1" customFormat="1" x14ac:dyDescent="0.25">
      <c r="A822" s="5"/>
      <c r="B822" s="5"/>
      <c r="E822" s="52"/>
      <c r="F822" s="5"/>
      <c r="G822" s="5"/>
      <c r="H822" s="50"/>
      <c r="I822" s="5"/>
    </row>
    <row r="823" spans="1:9" s="1" customFormat="1" x14ac:dyDescent="0.25">
      <c r="A823" s="5"/>
      <c r="B823" s="5"/>
      <c r="E823" s="52"/>
      <c r="F823" s="5"/>
      <c r="G823" s="5"/>
      <c r="H823" s="50"/>
      <c r="I823" s="5"/>
    </row>
    <row r="824" spans="1:9" s="1" customFormat="1" x14ac:dyDescent="0.25">
      <c r="A824" s="5"/>
      <c r="B824" s="5"/>
      <c r="E824" s="52"/>
      <c r="F824" s="5"/>
      <c r="G824" s="5"/>
      <c r="H824" s="50"/>
      <c r="I824" s="5"/>
    </row>
    <row r="825" spans="1:9" s="1" customFormat="1" x14ac:dyDescent="0.25">
      <c r="A825" s="5"/>
      <c r="B825" s="5"/>
      <c r="E825" s="52"/>
      <c r="F825" s="5"/>
      <c r="G825" s="5"/>
      <c r="H825" s="50"/>
      <c r="I825" s="5"/>
    </row>
    <row r="826" spans="1:9" s="1" customFormat="1" x14ac:dyDescent="0.25">
      <c r="A826" s="5"/>
      <c r="B826" s="5"/>
      <c r="E826" s="52"/>
      <c r="F826" s="5"/>
      <c r="G826" s="5"/>
      <c r="H826" s="50"/>
      <c r="I826" s="5"/>
    </row>
    <row r="827" spans="1:9" s="1" customFormat="1" x14ac:dyDescent="0.25">
      <c r="A827" s="5"/>
      <c r="B827" s="5"/>
      <c r="E827" s="52"/>
      <c r="F827" s="5"/>
      <c r="G827" s="5"/>
      <c r="H827" s="50"/>
      <c r="I827" s="5"/>
    </row>
    <row r="828" spans="1:9" s="1" customFormat="1" x14ac:dyDescent="0.25">
      <c r="A828" s="5"/>
      <c r="B828" s="5"/>
      <c r="E828" s="52"/>
      <c r="F828" s="5"/>
      <c r="G828" s="5"/>
      <c r="H828" s="50"/>
      <c r="I828" s="5"/>
    </row>
    <row r="829" spans="1:9" s="1" customFormat="1" x14ac:dyDescent="0.25">
      <c r="A829" s="5"/>
      <c r="B829" s="5"/>
      <c r="E829" s="52"/>
      <c r="F829" s="5"/>
      <c r="G829" s="5"/>
      <c r="H829" s="50"/>
      <c r="I829" s="5"/>
    </row>
    <row r="830" spans="1:9" s="1" customFormat="1" x14ac:dyDescent="0.25">
      <c r="A830" s="5"/>
      <c r="B830" s="5"/>
      <c r="E830" s="52"/>
      <c r="F830" s="5"/>
      <c r="G830" s="5"/>
      <c r="H830" s="50"/>
      <c r="I830" s="5"/>
    </row>
    <row r="831" spans="1:9" s="1" customFormat="1" x14ac:dyDescent="0.25">
      <c r="A831" s="5"/>
      <c r="B831" s="5"/>
      <c r="E831" s="52"/>
      <c r="F831" s="5"/>
      <c r="G831" s="5"/>
      <c r="H831" s="50"/>
      <c r="I831" s="5"/>
    </row>
    <row r="832" spans="1:9" s="1" customFormat="1" x14ac:dyDescent="0.25">
      <c r="A832" s="5"/>
      <c r="B832" s="5"/>
      <c r="E832" s="52"/>
      <c r="F832" s="5"/>
      <c r="G832" s="5"/>
      <c r="H832" s="50"/>
      <c r="I832" s="5"/>
    </row>
    <row r="833" spans="1:9" s="1" customFormat="1" x14ac:dyDescent="0.25">
      <c r="A833" s="5"/>
      <c r="B833" s="5"/>
      <c r="E833" s="52"/>
      <c r="F833" s="5"/>
      <c r="G833" s="5"/>
      <c r="H833" s="50"/>
      <c r="I833" s="5"/>
    </row>
    <row r="834" spans="1:9" s="1" customFormat="1" x14ac:dyDescent="0.25">
      <c r="A834" s="5"/>
      <c r="B834" s="5"/>
      <c r="E834" s="52"/>
      <c r="F834" s="5"/>
      <c r="G834" s="5"/>
      <c r="H834" s="50"/>
      <c r="I834" s="5"/>
    </row>
    <row r="835" spans="1:9" s="1" customFormat="1" x14ac:dyDescent="0.25">
      <c r="A835" s="5"/>
      <c r="B835" s="5"/>
      <c r="E835" s="52"/>
      <c r="F835" s="5"/>
      <c r="G835" s="5"/>
      <c r="H835" s="50"/>
      <c r="I835" s="5"/>
    </row>
    <row r="836" spans="1:9" s="1" customFormat="1" x14ac:dyDescent="0.25">
      <c r="A836" s="5"/>
      <c r="B836" s="5"/>
      <c r="E836" s="52"/>
      <c r="F836" s="5"/>
      <c r="G836" s="5"/>
      <c r="H836" s="50"/>
      <c r="I836" s="5"/>
    </row>
    <row r="837" spans="1:9" s="1" customFormat="1" x14ac:dyDescent="0.25">
      <c r="A837" s="5"/>
      <c r="B837" s="5"/>
      <c r="E837" s="52"/>
      <c r="F837" s="5"/>
      <c r="G837" s="5"/>
      <c r="H837" s="50"/>
      <c r="I837" s="5"/>
    </row>
    <row r="838" spans="1:9" s="1" customFormat="1" x14ac:dyDescent="0.25">
      <c r="A838" s="5"/>
      <c r="B838" s="5"/>
      <c r="E838" s="52"/>
      <c r="F838" s="5"/>
      <c r="G838" s="5"/>
      <c r="H838" s="50"/>
      <c r="I838" s="5"/>
    </row>
    <row r="839" spans="1:9" s="1" customFormat="1" x14ac:dyDescent="0.25">
      <c r="A839" s="5"/>
      <c r="B839" s="5"/>
      <c r="E839" s="52"/>
      <c r="F839" s="5"/>
      <c r="G839" s="5"/>
      <c r="H839" s="50"/>
      <c r="I839" s="5"/>
    </row>
    <row r="840" spans="1:9" s="1" customFormat="1" x14ac:dyDescent="0.25">
      <c r="A840" s="5"/>
      <c r="B840" s="5"/>
      <c r="E840" s="52"/>
      <c r="F840" s="5"/>
      <c r="G840" s="5"/>
      <c r="H840" s="50"/>
      <c r="I840" s="5"/>
    </row>
    <row r="841" spans="1:9" s="1" customFormat="1" x14ac:dyDescent="0.25">
      <c r="A841" s="5"/>
      <c r="B841" s="5"/>
      <c r="E841" s="52"/>
      <c r="F841" s="5"/>
      <c r="G841" s="5"/>
      <c r="H841" s="50"/>
      <c r="I841" s="5"/>
    </row>
    <row r="842" spans="1:9" s="1" customFormat="1" x14ac:dyDescent="0.25">
      <c r="A842" s="5"/>
      <c r="B842" s="5"/>
      <c r="E842" s="52"/>
      <c r="F842" s="5"/>
      <c r="G842" s="5"/>
      <c r="H842" s="50"/>
      <c r="I842" s="5"/>
    </row>
    <row r="843" spans="1:9" s="1" customFormat="1" x14ac:dyDescent="0.25">
      <c r="A843" s="5"/>
      <c r="B843" s="5"/>
      <c r="E843" s="52"/>
      <c r="F843" s="5"/>
      <c r="G843" s="5"/>
      <c r="H843" s="50"/>
      <c r="I843" s="5"/>
    </row>
    <row r="844" spans="1:9" s="1" customFormat="1" x14ac:dyDescent="0.25">
      <c r="A844" s="5"/>
      <c r="B844" s="5"/>
      <c r="E844" s="52"/>
      <c r="F844" s="5"/>
      <c r="G844" s="5"/>
      <c r="H844" s="50"/>
      <c r="I844" s="5"/>
    </row>
    <row r="845" spans="1:9" s="1" customFormat="1" x14ac:dyDescent="0.25">
      <c r="A845" s="5"/>
      <c r="B845" s="5"/>
      <c r="E845" s="52"/>
      <c r="F845" s="5"/>
      <c r="G845" s="5"/>
      <c r="H845" s="50"/>
      <c r="I845" s="5"/>
    </row>
    <row r="846" spans="1:9" s="1" customFormat="1" x14ac:dyDescent="0.25">
      <c r="A846" s="5"/>
      <c r="B846" s="5"/>
      <c r="E846" s="52"/>
      <c r="F846" s="5"/>
      <c r="G846" s="5"/>
      <c r="H846" s="50"/>
      <c r="I846" s="5"/>
    </row>
    <row r="847" spans="1:9" s="1" customFormat="1" x14ac:dyDescent="0.25">
      <c r="A847" s="5"/>
      <c r="B847" s="5"/>
      <c r="E847" s="52"/>
      <c r="F847" s="5"/>
      <c r="G847" s="5"/>
      <c r="H847" s="50"/>
      <c r="I847" s="5"/>
    </row>
    <row r="848" spans="1:9" s="1" customFormat="1" x14ac:dyDescent="0.25">
      <c r="A848" s="5"/>
      <c r="B848" s="5"/>
      <c r="E848" s="52"/>
      <c r="F848" s="5"/>
      <c r="G848" s="5"/>
      <c r="H848" s="50"/>
      <c r="I848" s="5"/>
    </row>
    <row r="849" spans="1:9" s="1" customFormat="1" x14ac:dyDescent="0.25">
      <c r="A849" s="5"/>
      <c r="B849" s="5"/>
      <c r="E849" s="52"/>
      <c r="F849" s="5"/>
      <c r="G849" s="5"/>
      <c r="H849" s="50"/>
      <c r="I849" s="5"/>
    </row>
    <row r="850" spans="1:9" s="1" customFormat="1" x14ac:dyDescent="0.25">
      <c r="A850" s="5"/>
      <c r="B850" s="5"/>
      <c r="E850" s="52"/>
      <c r="F850" s="5"/>
      <c r="G850" s="5"/>
      <c r="H850" s="50"/>
      <c r="I850" s="5"/>
    </row>
    <row r="851" spans="1:9" s="1" customFormat="1" x14ac:dyDescent="0.25">
      <c r="A851" s="5"/>
      <c r="B851" s="5"/>
      <c r="E851" s="52"/>
      <c r="F851" s="5"/>
      <c r="G851" s="5"/>
      <c r="H851" s="50"/>
      <c r="I851" s="5"/>
    </row>
    <row r="852" spans="1:9" s="1" customFormat="1" x14ac:dyDescent="0.25">
      <c r="A852" s="5"/>
      <c r="B852" s="5"/>
      <c r="E852" s="52"/>
      <c r="F852" s="5"/>
      <c r="G852" s="5"/>
      <c r="H852" s="50"/>
      <c r="I852" s="5"/>
    </row>
    <row r="853" spans="1:9" s="1" customFormat="1" x14ac:dyDescent="0.25">
      <c r="A853" s="5"/>
      <c r="B853" s="5"/>
      <c r="E853" s="52"/>
      <c r="F853" s="5"/>
      <c r="G853" s="5"/>
      <c r="H853" s="50"/>
      <c r="I853" s="5"/>
    </row>
    <row r="854" spans="1:9" s="1" customFormat="1" x14ac:dyDescent="0.25">
      <c r="A854" s="5"/>
      <c r="B854" s="5"/>
      <c r="E854" s="52"/>
      <c r="F854" s="5"/>
      <c r="G854" s="5"/>
      <c r="H854" s="50"/>
      <c r="I854" s="5"/>
    </row>
    <row r="855" spans="1:9" s="1" customFormat="1" x14ac:dyDescent="0.25">
      <c r="A855" s="5"/>
      <c r="B855" s="5"/>
      <c r="E855" s="52"/>
      <c r="F855" s="5"/>
      <c r="G855" s="5"/>
      <c r="H855" s="50"/>
      <c r="I855" s="5"/>
    </row>
    <row r="856" spans="1:9" s="1" customFormat="1" x14ac:dyDescent="0.25">
      <c r="A856" s="5"/>
      <c r="B856" s="5"/>
      <c r="E856" s="52"/>
      <c r="F856" s="5"/>
      <c r="G856" s="5"/>
      <c r="H856" s="50"/>
      <c r="I856" s="5"/>
    </row>
    <row r="857" spans="1:9" s="1" customFormat="1" x14ac:dyDescent="0.25">
      <c r="A857" s="5"/>
      <c r="B857" s="5"/>
      <c r="E857" s="52"/>
      <c r="F857" s="5"/>
      <c r="G857" s="5"/>
      <c r="H857" s="50"/>
      <c r="I857" s="5"/>
    </row>
    <row r="858" spans="1:9" s="1" customFormat="1" x14ac:dyDescent="0.25">
      <c r="A858" s="5"/>
      <c r="B858" s="5"/>
      <c r="E858" s="52"/>
      <c r="F858" s="5"/>
      <c r="G858" s="5"/>
      <c r="H858" s="50"/>
      <c r="I858" s="5"/>
    </row>
    <row r="859" spans="1:9" s="1" customFormat="1" x14ac:dyDescent="0.25">
      <c r="A859" s="5"/>
      <c r="B859" s="5"/>
      <c r="E859" s="52"/>
      <c r="F859" s="5"/>
      <c r="G859" s="5"/>
      <c r="H859" s="50"/>
      <c r="I859" s="5"/>
    </row>
    <row r="860" spans="1:9" s="1" customFormat="1" x14ac:dyDescent="0.25">
      <c r="A860" s="5"/>
      <c r="B860" s="5"/>
      <c r="E860" s="52"/>
      <c r="F860" s="5"/>
      <c r="G860" s="5"/>
      <c r="H860" s="50"/>
      <c r="I860" s="5"/>
    </row>
    <row r="861" spans="1:9" s="1" customFormat="1" x14ac:dyDescent="0.25">
      <c r="A861" s="5"/>
      <c r="B861" s="5"/>
      <c r="E861" s="52"/>
      <c r="F861" s="5"/>
      <c r="G861" s="5"/>
      <c r="H861" s="50"/>
      <c r="I861" s="5"/>
    </row>
    <row r="862" spans="1:9" s="1" customFormat="1" x14ac:dyDescent="0.25">
      <c r="A862" s="5"/>
      <c r="B862" s="5"/>
      <c r="E862" s="52"/>
      <c r="F862" s="5"/>
      <c r="G862" s="5"/>
      <c r="H862" s="50"/>
      <c r="I862" s="5"/>
    </row>
    <row r="863" spans="1:9" s="1" customFormat="1" x14ac:dyDescent="0.25">
      <c r="A863" s="5"/>
      <c r="B863" s="5"/>
      <c r="E863" s="52"/>
      <c r="F863" s="5"/>
      <c r="G863" s="5"/>
      <c r="H863" s="50"/>
      <c r="I863" s="5"/>
    </row>
    <row r="864" spans="1:9" s="1" customFormat="1" x14ac:dyDescent="0.25">
      <c r="A864" s="5"/>
      <c r="B864" s="5"/>
      <c r="E864" s="52"/>
      <c r="F864" s="5"/>
      <c r="G864" s="5"/>
      <c r="H864" s="50"/>
      <c r="I864" s="5"/>
    </row>
    <row r="865" spans="1:9" s="1" customFormat="1" x14ac:dyDescent="0.25">
      <c r="A865" s="5"/>
      <c r="B865" s="5"/>
      <c r="E865" s="52"/>
      <c r="F865" s="5"/>
      <c r="G865" s="5"/>
      <c r="H865" s="50"/>
      <c r="I865" s="5"/>
    </row>
    <row r="866" spans="1:9" s="1" customFormat="1" x14ac:dyDescent="0.25">
      <c r="A866" s="5"/>
      <c r="B866" s="5"/>
      <c r="E866" s="52"/>
      <c r="F866" s="5"/>
      <c r="G866" s="5"/>
      <c r="H866" s="50"/>
      <c r="I866" s="5"/>
    </row>
    <row r="867" spans="1:9" s="1" customFormat="1" x14ac:dyDescent="0.25">
      <c r="A867" s="5"/>
      <c r="B867" s="5"/>
      <c r="E867" s="52"/>
      <c r="F867" s="5"/>
      <c r="G867" s="5"/>
      <c r="H867" s="50"/>
      <c r="I867" s="5"/>
    </row>
    <row r="868" spans="1:9" s="1" customFormat="1" x14ac:dyDescent="0.25">
      <c r="A868" s="5"/>
      <c r="B868" s="5"/>
      <c r="E868" s="52"/>
      <c r="F868" s="5"/>
      <c r="G868" s="5"/>
      <c r="H868" s="50"/>
      <c r="I868" s="5"/>
    </row>
    <row r="869" spans="1:9" s="1" customFormat="1" x14ac:dyDescent="0.25">
      <c r="A869" s="5"/>
      <c r="B869" s="5"/>
      <c r="E869" s="52"/>
      <c r="F869" s="5"/>
      <c r="G869" s="5"/>
      <c r="H869" s="50"/>
      <c r="I869" s="5"/>
    </row>
    <row r="870" spans="1:9" s="1" customFormat="1" x14ac:dyDescent="0.25">
      <c r="A870" s="5"/>
      <c r="B870" s="5"/>
      <c r="E870" s="52"/>
      <c r="F870" s="5"/>
      <c r="G870" s="5"/>
      <c r="H870" s="50"/>
      <c r="I870" s="5"/>
    </row>
    <row r="871" spans="1:9" s="1" customFormat="1" x14ac:dyDescent="0.25">
      <c r="A871" s="5"/>
      <c r="B871" s="5"/>
      <c r="E871" s="52"/>
      <c r="F871" s="5"/>
      <c r="G871" s="5"/>
      <c r="H871" s="50"/>
      <c r="I871" s="5"/>
    </row>
    <row r="872" spans="1:9" s="1" customFormat="1" x14ac:dyDescent="0.25">
      <c r="A872" s="5"/>
      <c r="B872" s="5"/>
      <c r="E872" s="52"/>
      <c r="F872" s="5"/>
      <c r="G872" s="5"/>
      <c r="H872" s="50"/>
      <c r="I872" s="5"/>
    </row>
    <row r="873" spans="1:9" s="1" customFormat="1" x14ac:dyDescent="0.25">
      <c r="A873" s="5"/>
      <c r="B873" s="5"/>
      <c r="E873" s="52"/>
      <c r="F873" s="5"/>
      <c r="G873" s="5"/>
      <c r="H873" s="50"/>
      <c r="I873" s="5"/>
    </row>
    <row r="874" spans="1:9" s="1" customFormat="1" x14ac:dyDescent="0.25">
      <c r="A874" s="5"/>
      <c r="B874" s="5"/>
      <c r="E874" s="52"/>
      <c r="F874" s="5"/>
      <c r="G874" s="5"/>
      <c r="H874" s="50"/>
      <c r="I874" s="5"/>
    </row>
    <row r="875" spans="1:9" s="1" customFormat="1" x14ac:dyDescent="0.25">
      <c r="A875" s="5"/>
      <c r="B875" s="5"/>
      <c r="E875" s="52"/>
      <c r="F875" s="5"/>
      <c r="G875" s="5"/>
      <c r="H875" s="50"/>
      <c r="I875" s="5"/>
    </row>
    <row r="876" spans="1:9" s="1" customFormat="1" x14ac:dyDescent="0.25">
      <c r="A876" s="5"/>
      <c r="B876" s="5"/>
      <c r="E876" s="52"/>
      <c r="F876" s="5"/>
      <c r="G876" s="5"/>
      <c r="H876" s="50"/>
      <c r="I876" s="5"/>
    </row>
    <row r="877" spans="1:9" s="1" customFormat="1" x14ac:dyDescent="0.25">
      <c r="A877" s="5"/>
      <c r="B877" s="5"/>
      <c r="E877" s="52"/>
      <c r="F877" s="5"/>
      <c r="G877" s="5"/>
      <c r="H877" s="50"/>
      <c r="I877" s="5"/>
    </row>
    <row r="878" spans="1:9" s="1" customFormat="1" x14ac:dyDescent="0.25">
      <c r="A878" s="5"/>
      <c r="B878" s="5"/>
      <c r="E878" s="52"/>
      <c r="F878" s="5"/>
      <c r="G878" s="5"/>
      <c r="H878" s="50"/>
      <c r="I878" s="5"/>
    </row>
    <row r="879" spans="1:9" s="1" customFormat="1" x14ac:dyDescent="0.25">
      <c r="A879" s="5"/>
      <c r="B879" s="5"/>
      <c r="E879" s="52"/>
      <c r="F879" s="5"/>
      <c r="G879" s="5"/>
      <c r="H879" s="50"/>
      <c r="I879" s="5"/>
    </row>
    <row r="880" spans="1:9" s="1" customFormat="1" x14ac:dyDescent="0.25">
      <c r="A880" s="5"/>
      <c r="B880" s="5"/>
      <c r="E880" s="52"/>
      <c r="F880" s="5"/>
      <c r="G880" s="5"/>
      <c r="H880" s="50"/>
      <c r="I880" s="5"/>
    </row>
    <row r="881" spans="1:9" s="1" customFormat="1" x14ac:dyDescent="0.25">
      <c r="A881" s="5"/>
      <c r="B881" s="5"/>
      <c r="E881" s="52"/>
      <c r="F881" s="5"/>
      <c r="G881" s="5"/>
      <c r="H881" s="50"/>
      <c r="I881" s="5"/>
    </row>
    <row r="882" spans="1:9" s="1" customFormat="1" x14ac:dyDescent="0.25">
      <c r="A882" s="5"/>
      <c r="B882" s="5"/>
      <c r="E882" s="52"/>
      <c r="F882" s="5"/>
      <c r="G882" s="5"/>
      <c r="H882" s="50"/>
      <c r="I882" s="5"/>
    </row>
    <row r="883" spans="1:9" s="1" customFormat="1" x14ac:dyDescent="0.25">
      <c r="A883" s="5"/>
      <c r="B883" s="5"/>
      <c r="E883" s="52"/>
      <c r="F883" s="5"/>
      <c r="G883" s="5"/>
      <c r="H883" s="50"/>
      <c r="I883" s="5"/>
    </row>
    <row r="884" spans="1:9" s="1" customFormat="1" x14ac:dyDescent="0.25">
      <c r="A884" s="5"/>
      <c r="B884" s="5"/>
      <c r="E884" s="52"/>
      <c r="F884" s="5"/>
      <c r="G884" s="5"/>
      <c r="H884" s="50"/>
      <c r="I884" s="5"/>
    </row>
    <row r="885" spans="1:9" s="1" customFormat="1" x14ac:dyDescent="0.25">
      <c r="A885" s="5"/>
      <c r="B885" s="5"/>
      <c r="E885" s="52"/>
      <c r="F885" s="5"/>
      <c r="G885" s="5"/>
      <c r="H885" s="50"/>
      <c r="I885" s="5"/>
    </row>
    <row r="886" spans="1:9" s="1" customFormat="1" x14ac:dyDescent="0.25">
      <c r="A886" s="5"/>
      <c r="B886" s="5"/>
      <c r="E886" s="52"/>
      <c r="F886" s="5"/>
      <c r="G886" s="5"/>
      <c r="H886" s="50"/>
      <c r="I886" s="5"/>
    </row>
    <row r="887" spans="1:9" s="1" customFormat="1" x14ac:dyDescent="0.25">
      <c r="A887" s="5"/>
      <c r="B887" s="5"/>
      <c r="E887" s="52"/>
      <c r="F887" s="5"/>
      <c r="G887" s="5"/>
      <c r="H887" s="50"/>
      <c r="I887" s="5"/>
    </row>
    <row r="888" spans="1:9" s="1" customFormat="1" x14ac:dyDescent="0.25">
      <c r="A888" s="5"/>
      <c r="B888" s="5"/>
      <c r="E888" s="52"/>
      <c r="F888" s="5"/>
      <c r="G888" s="5"/>
      <c r="H888" s="50"/>
      <c r="I888" s="5"/>
    </row>
    <row r="889" spans="1:9" s="1" customFormat="1" x14ac:dyDescent="0.25">
      <c r="A889" s="5"/>
      <c r="B889" s="5"/>
      <c r="E889" s="52"/>
      <c r="F889" s="5"/>
      <c r="G889" s="5"/>
      <c r="H889" s="50"/>
      <c r="I889" s="5"/>
    </row>
    <row r="890" spans="1:9" s="1" customFormat="1" x14ac:dyDescent="0.25">
      <c r="A890" s="5"/>
      <c r="B890" s="5"/>
      <c r="E890" s="52"/>
      <c r="F890" s="5"/>
      <c r="G890" s="5"/>
      <c r="H890" s="50"/>
      <c r="I890" s="5"/>
    </row>
    <row r="891" spans="1:9" s="1" customFormat="1" x14ac:dyDescent="0.25">
      <c r="A891" s="5"/>
      <c r="B891" s="5"/>
      <c r="E891" s="52"/>
      <c r="F891" s="5"/>
      <c r="G891" s="5"/>
      <c r="H891" s="50"/>
      <c r="I891" s="5"/>
    </row>
    <row r="892" spans="1:9" s="1" customFormat="1" x14ac:dyDescent="0.25">
      <c r="A892" s="5"/>
      <c r="B892" s="5"/>
      <c r="E892" s="52"/>
      <c r="F892" s="5"/>
      <c r="G892" s="5"/>
      <c r="H892" s="50"/>
      <c r="I892" s="5"/>
    </row>
    <row r="893" spans="1:9" s="1" customFormat="1" x14ac:dyDescent="0.25">
      <c r="A893" s="5"/>
      <c r="B893" s="5"/>
      <c r="E893" s="52"/>
      <c r="F893" s="5"/>
      <c r="G893" s="5"/>
      <c r="H893" s="50"/>
      <c r="I893" s="5"/>
    </row>
    <row r="894" spans="1:9" s="1" customFormat="1" x14ac:dyDescent="0.25">
      <c r="A894" s="5"/>
      <c r="B894" s="5"/>
      <c r="E894" s="52"/>
      <c r="F894" s="5"/>
      <c r="G894" s="5"/>
      <c r="H894" s="50"/>
      <c r="I894" s="5"/>
    </row>
    <row r="895" spans="1:9" s="1" customFormat="1" x14ac:dyDescent="0.25">
      <c r="A895" s="5"/>
      <c r="B895" s="5"/>
      <c r="E895" s="52"/>
      <c r="F895" s="5"/>
      <c r="G895" s="5"/>
      <c r="H895" s="50"/>
      <c r="I895" s="5"/>
    </row>
    <row r="896" spans="1:9" s="1" customFormat="1" x14ac:dyDescent="0.25">
      <c r="A896" s="5"/>
      <c r="B896" s="5"/>
      <c r="E896" s="52"/>
      <c r="F896" s="5"/>
      <c r="G896" s="5"/>
      <c r="H896" s="50"/>
      <c r="I896" s="5"/>
    </row>
    <row r="897" spans="1:9" s="1" customFormat="1" x14ac:dyDescent="0.25">
      <c r="A897" s="5"/>
      <c r="B897" s="5"/>
      <c r="E897" s="52"/>
      <c r="F897" s="5"/>
      <c r="G897" s="5"/>
      <c r="H897" s="50"/>
      <c r="I897" s="5"/>
    </row>
    <row r="898" spans="1:9" s="1" customFormat="1" x14ac:dyDescent="0.25">
      <c r="A898" s="5"/>
      <c r="B898" s="5"/>
      <c r="E898" s="52"/>
      <c r="F898" s="5"/>
      <c r="G898" s="5"/>
      <c r="H898" s="50"/>
      <c r="I898" s="5"/>
    </row>
    <row r="899" spans="1:9" s="1" customFormat="1" x14ac:dyDescent="0.25">
      <c r="A899" s="5"/>
      <c r="B899" s="5"/>
      <c r="E899" s="52"/>
      <c r="F899" s="5"/>
      <c r="G899" s="5"/>
      <c r="H899" s="50"/>
      <c r="I899" s="5"/>
    </row>
    <row r="900" spans="1:9" s="1" customFormat="1" x14ac:dyDescent="0.25">
      <c r="A900" s="5"/>
      <c r="B900" s="5"/>
      <c r="E900" s="52"/>
      <c r="F900" s="5"/>
      <c r="G900" s="5"/>
      <c r="H900" s="50"/>
      <c r="I900" s="5"/>
    </row>
    <row r="901" spans="1:9" s="1" customFormat="1" x14ac:dyDescent="0.25">
      <c r="A901" s="5"/>
      <c r="B901" s="5"/>
      <c r="E901" s="52"/>
      <c r="F901" s="5"/>
      <c r="G901" s="5"/>
      <c r="H901" s="50"/>
      <c r="I901" s="5"/>
    </row>
    <row r="902" spans="1:9" s="1" customFormat="1" x14ac:dyDescent="0.25">
      <c r="A902" s="5"/>
      <c r="B902" s="5"/>
      <c r="E902" s="52"/>
      <c r="F902" s="5"/>
      <c r="G902" s="5"/>
      <c r="H902" s="50"/>
      <c r="I902" s="5"/>
    </row>
    <row r="903" spans="1:9" s="1" customFormat="1" x14ac:dyDescent="0.25">
      <c r="A903" s="5"/>
      <c r="B903" s="5"/>
      <c r="E903" s="52"/>
      <c r="F903" s="5"/>
      <c r="G903" s="5"/>
      <c r="H903" s="50"/>
      <c r="I903" s="5"/>
    </row>
    <row r="904" spans="1:9" s="1" customFormat="1" x14ac:dyDescent="0.25">
      <c r="A904" s="5"/>
      <c r="B904" s="5"/>
      <c r="E904" s="52"/>
      <c r="F904" s="5"/>
      <c r="G904" s="5"/>
      <c r="H904" s="50"/>
      <c r="I904" s="5"/>
    </row>
    <row r="905" spans="1:9" s="1" customFormat="1" x14ac:dyDescent="0.25">
      <c r="A905" s="5"/>
      <c r="B905" s="5"/>
      <c r="E905" s="52"/>
      <c r="F905" s="5"/>
      <c r="G905" s="5"/>
      <c r="H905" s="50"/>
      <c r="I905" s="5"/>
    </row>
    <row r="906" spans="1:9" s="1" customFormat="1" x14ac:dyDescent="0.25">
      <c r="A906" s="5"/>
      <c r="B906" s="5"/>
      <c r="E906" s="52"/>
      <c r="F906" s="5"/>
      <c r="G906" s="5"/>
      <c r="H906" s="50"/>
      <c r="I906" s="5"/>
    </row>
    <row r="907" spans="1:9" s="1" customFormat="1" x14ac:dyDescent="0.25">
      <c r="A907" s="5"/>
      <c r="B907" s="5"/>
      <c r="E907" s="52"/>
      <c r="F907" s="5"/>
      <c r="G907" s="5"/>
      <c r="H907" s="50"/>
      <c r="I907" s="5"/>
    </row>
    <row r="908" spans="1:9" s="1" customFormat="1" x14ac:dyDescent="0.25">
      <c r="A908" s="5"/>
      <c r="B908" s="5"/>
      <c r="E908" s="52"/>
      <c r="F908" s="5"/>
      <c r="G908" s="5"/>
      <c r="H908" s="50"/>
      <c r="I908" s="5"/>
    </row>
    <row r="909" spans="1:9" s="1" customFormat="1" x14ac:dyDescent="0.25">
      <c r="A909" s="5"/>
      <c r="B909" s="5"/>
      <c r="E909" s="52"/>
      <c r="F909" s="5"/>
      <c r="G909" s="5"/>
      <c r="H909" s="50"/>
      <c r="I909" s="5"/>
    </row>
    <row r="910" spans="1:9" s="1" customFormat="1" x14ac:dyDescent="0.25">
      <c r="A910" s="5"/>
      <c r="B910" s="5"/>
      <c r="E910" s="52"/>
      <c r="F910" s="5"/>
      <c r="G910" s="5"/>
      <c r="H910" s="50"/>
      <c r="I910" s="5"/>
    </row>
    <row r="911" spans="1:9" s="1" customFormat="1" x14ac:dyDescent="0.25">
      <c r="A911" s="5"/>
      <c r="B911" s="5"/>
      <c r="E911" s="52"/>
      <c r="F911" s="5"/>
      <c r="G911" s="5"/>
      <c r="H911" s="50"/>
      <c r="I911" s="5"/>
    </row>
    <row r="912" spans="1:9" s="1" customFormat="1" x14ac:dyDescent="0.25">
      <c r="A912" s="5"/>
      <c r="B912" s="5"/>
      <c r="E912" s="52"/>
      <c r="F912" s="5"/>
      <c r="G912" s="5"/>
      <c r="H912" s="50"/>
      <c r="I912" s="5"/>
    </row>
    <row r="913" spans="1:9" s="1" customFormat="1" x14ac:dyDescent="0.25">
      <c r="A913" s="5"/>
      <c r="B913" s="5"/>
      <c r="E913" s="52"/>
      <c r="F913" s="5"/>
      <c r="G913" s="5"/>
      <c r="H913" s="50"/>
      <c r="I913" s="5"/>
    </row>
    <row r="914" spans="1:9" s="1" customFormat="1" x14ac:dyDescent="0.25">
      <c r="A914" s="5"/>
      <c r="B914" s="5"/>
      <c r="E914" s="52"/>
      <c r="F914" s="5"/>
      <c r="G914" s="5"/>
      <c r="H914" s="50"/>
      <c r="I914" s="5"/>
    </row>
    <row r="915" spans="1:9" s="1" customFormat="1" x14ac:dyDescent="0.25">
      <c r="A915" s="5"/>
      <c r="B915" s="5"/>
      <c r="E915" s="52"/>
      <c r="F915" s="5"/>
      <c r="G915" s="5"/>
      <c r="H915" s="50"/>
      <c r="I915" s="5"/>
    </row>
    <row r="916" spans="1:9" s="1" customFormat="1" x14ac:dyDescent="0.25">
      <c r="A916" s="5"/>
      <c r="B916" s="5"/>
      <c r="E916" s="52"/>
      <c r="F916" s="5"/>
      <c r="G916" s="5"/>
      <c r="H916" s="50"/>
      <c r="I916" s="5"/>
    </row>
    <row r="917" spans="1:9" s="1" customFormat="1" x14ac:dyDescent="0.25">
      <c r="A917" s="5"/>
      <c r="B917" s="5"/>
      <c r="E917" s="52"/>
      <c r="F917" s="5"/>
      <c r="G917" s="5"/>
      <c r="H917" s="50"/>
      <c r="I917" s="5"/>
    </row>
    <row r="918" spans="1:9" s="1" customFormat="1" x14ac:dyDescent="0.25">
      <c r="A918" s="5"/>
      <c r="B918" s="5"/>
      <c r="E918" s="52"/>
      <c r="F918" s="5"/>
      <c r="G918" s="5"/>
      <c r="H918" s="50"/>
      <c r="I918" s="5"/>
    </row>
    <row r="919" spans="1:9" s="1" customFormat="1" x14ac:dyDescent="0.25">
      <c r="A919" s="5"/>
      <c r="B919" s="5"/>
      <c r="E919" s="52"/>
      <c r="F919" s="5"/>
      <c r="G919" s="5"/>
      <c r="H919" s="50"/>
      <c r="I919" s="5"/>
    </row>
    <row r="920" spans="1:9" s="1" customFormat="1" x14ac:dyDescent="0.25">
      <c r="A920" s="5"/>
      <c r="B920" s="5"/>
      <c r="E920" s="52"/>
      <c r="F920" s="5"/>
      <c r="G920" s="5"/>
      <c r="H920" s="50"/>
      <c r="I920" s="5"/>
    </row>
    <row r="921" spans="1:9" s="1" customFormat="1" x14ac:dyDescent="0.25">
      <c r="A921" s="5"/>
      <c r="B921" s="5"/>
      <c r="E921" s="52"/>
      <c r="F921" s="5"/>
      <c r="G921" s="5"/>
      <c r="H921" s="50"/>
      <c r="I921" s="5"/>
    </row>
    <row r="922" spans="1:9" s="1" customFormat="1" x14ac:dyDescent="0.25">
      <c r="A922" s="5"/>
      <c r="B922" s="5"/>
      <c r="E922" s="52"/>
      <c r="F922" s="5"/>
      <c r="G922" s="5"/>
      <c r="H922" s="50"/>
      <c r="I922" s="5"/>
    </row>
    <row r="923" spans="1:9" s="1" customFormat="1" x14ac:dyDescent="0.25">
      <c r="A923" s="5"/>
      <c r="B923" s="5"/>
      <c r="E923" s="52"/>
      <c r="F923" s="5"/>
      <c r="G923" s="5"/>
      <c r="H923" s="50"/>
      <c r="I923" s="5"/>
    </row>
    <row r="924" spans="1:9" s="1" customFormat="1" x14ac:dyDescent="0.25">
      <c r="A924" s="5"/>
      <c r="B924" s="5"/>
      <c r="E924" s="52"/>
      <c r="F924" s="5"/>
      <c r="G924" s="5"/>
      <c r="H924" s="50"/>
      <c r="I924" s="5"/>
    </row>
    <row r="925" spans="1:9" s="1" customFormat="1" x14ac:dyDescent="0.25">
      <c r="A925" s="5"/>
      <c r="B925" s="5"/>
      <c r="E925" s="52"/>
      <c r="F925" s="5"/>
      <c r="G925" s="5"/>
      <c r="H925" s="50"/>
      <c r="I925" s="5"/>
    </row>
    <row r="926" spans="1:9" s="1" customFormat="1" x14ac:dyDescent="0.25">
      <c r="A926" s="5"/>
      <c r="B926" s="5"/>
      <c r="E926" s="52"/>
      <c r="F926" s="5"/>
      <c r="G926" s="5"/>
      <c r="H926" s="50"/>
      <c r="I926" s="5"/>
    </row>
    <row r="927" spans="1:9" s="1" customFormat="1" x14ac:dyDescent="0.25">
      <c r="A927" s="5"/>
      <c r="B927" s="5"/>
      <c r="E927" s="52"/>
      <c r="F927" s="5"/>
      <c r="G927" s="5"/>
      <c r="H927" s="50"/>
      <c r="I927" s="5"/>
    </row>
    <row r="928" spans="1:9" s="1" customFormat="1" x14ac:dyDescent="0.25">
      <c r="A928" s="5"/>
      <c r="B928" s="5"/>
      <c r="E928" s="52"/>
      <c r="F928" s="5"/>
      <c r="G928" s="5"/>
      <c r="H928" s="50"/>
      <c r="I928" s="5"/>
    </row>
    <row r="929" spans="1:9" s="1" customFormat="1" x14ac:dyDescent="0.25">
      <c r="A929" s="5"/>
      <c r="B929" s="5"/>
      <c r="E929" s="52"/>
      <c r="F929" s="5"/>
      <c r="G929" s="5"/>
      <c r="H929" s="50"/>
      <c r="I929" s="5"/>
    </row>
    <row r="930" spans="1:9" s="1" customFormat="1" x14ac:dyDescent="0.25">
      <c r="A930" s="5"/>
      <c r="B930" s="5"/>
      <c r="E930" s="52"/>
      <c r="F930" s="5"/>
      <c r="G930" s="5"/>
      <c r="H930" s="50"/>
      <c r="I930" s="5"/>
    </row>
    <row r="931" spans="1:9" s="1" customFormat="1" x14ac:dyDescent="0.25">
      <c r="A931" s="5"/>
      <c r="B931" s="5"/>
      <c r="E931" s="52"/>
      <c r="F931" s="5"/>
      <c r="G931" s="5"/>
      <c r="H931" s="50"/>
      <c r="I931" s="5"/>
    </row>
    <row r="932" spans="1:9" s="1" customFormat="1" x14ac:dyDescent="0.25">
      <c r="A932" s="5"/>
      <c r="B932" s="5"/>
      <c r="E932" s="52"/>
      <c r="F932" s="5"/>
      <c r="G932" s="5"/>
      <c r="H932" s="50"/>
      <c r="I932" s="5"/>
    </row>
    <row r="933" spans="1:9" s="1" customFormat="1" x14ac:dyDescent="0.25">
      <c r="A933" s="5"/>
      <c r="B933" s="5"/>
      <c r="E933" s="52"/>
      <c r="F933" s="5"/>
      <c r="G933" s="5"/>
      <c r="H933" s="50"/>
      <c r="I933" s="5"/>
    </row>
    <row r="934" spans="1:9" s="1" customFormat="1" x14ac:dyDescent="0.25">
      <c r="A934" s="5"/>
      <c r="B934" s="5"/>
      <c r="E934" s="52"/>
      <c r="F934" s="5"/>
      <c r="G934" s="5"/>
      <c r="H934" s="50"/>
      <c r="I934" s="5"/>
    </row>
    <row r="935" spans="1:9" s="1" customFormat="1" x14ac:dyDescent="0.25">
      <c r="A935" s="5"/>
      <c r="B935" s="5"/>
      <c r="E935" s="52"/>
      <c r="F935" s="5"/>
      <c r="G935" s="5"/>
      <c r="H935" s="50"/>
      <c r="I935" s="5"/>
    </row>
    <row r="936" spans="1:9" s="1" customFormat="1" x14ac:dyDescent="0.25">
      <c r="A936" s="5"/>
      <c r="B936" s="5"/>
      <c r="E936" s="52"/>
      <c r="F936" s="5"/>
      <c r="G936" s="5"/>
      <c r="H936" s="50"/>
      <c r="I936" s="5"/>
    </row>
    <row r="937" spans="1:9" s="1" customFormat="1" x14ac:dyDescent="0.25">
      <c r="A937" s="5"/>
      <c r="B937" s="5"/>
      <c r="E937" s="52"/>
      <c r="F937" s="5"/>
      <c r="G937" s="5"/>
      <c r="H937" s="50"/>
      <c r="I937" s="5"/>
    </row>
    <row r="938" spans="1:9" s="1" customFormat="1" x14ac:dyDescent="0.25">
      <c r="A938" s="5"/>
      <c r="B938" s="5"/>
      <c r="E938" s="52"/>
      <c r="F938" s="5"/>
      <c r="G938" s="5"/>
      <c r="H938" s="50"/>
      <c r="I938" s="5"/>
    </row>
    <row r="939" spans="1:9" s="1" customFormat="1" x14ac:dyDescent="0.25">
      <c r="A939" s="5"/>
      <c r="B939" s="5"/>
      <c r="E939" s="52"/>
      <c r="F939" s="5"/>
      <c r="G939" s="5"/>
      <c r="H939" s="50"/>
      <c r="I939" s="5"/>
    </row>
    <row r="940" spans="1:9" s="1" customFormat="1" x14ac:dyDescent="0.25">
      <c r="A940" s="5"/>
      <c r="B940" s="5"/>
      <c r="E940" s="52"/>
      <c r="F940" s="5"/>
      <c r="G940" s="5"/>
      <c r="H940" s="50"/>
      <c r="I940" s="5"/>
    </row>
    <row r="941" spans="1:9" s="1" customFormat="1" x14ac:dyDescent="0.25">
      <c r="A941" s="5"/>
      <c r="B941" s="5"/>
      <c r="E941" s="52"/>
      <c r="F941" s="5"/>
      <c r="G941" s="5"/>
      <c r="H941" s="50"/>
      <c r="I941" s="5"/>
    </row>
    <row r="942" spans="1:9" s="1" customFormat="1" x14ac:dyDescent="0.25">
      <c r="A942" s="5"/>
      <c r="B942" s="5"/>
      <c r="E942" s="52"/>
      <c r="F942" s="5"/>
      <c r="G942" s="5"/>
      <c r="H942" s="50"/>
      <c r="I942" s="5"/>
    </row>
    <row r="943" spans="1:9" s="1" customFormat="1" x14ac:dyDescent="0.25">
      <c r="A943" s="5"/>
      <c r="B943" s="5"/>
      <c r="E943" s="52"/>
      <c r="F943" s="5"/>
      <c r="G943" s="5"/>
      <c r="H943" s="50"/>
      <c r="I943" s="5"/>
    </row>
    <row r="944" spans="1:9" s="1" customFormat="1" x14ac:dyDescent="0.25">
      <c r="A944" s="5"/>
      <c r="B944" s="5"/>
      <c r="E944" s="52"/>
      <c r="F944" s="5"/>
      <c r="G944" s="5"/>
      <c r="H944" s="50"/>
      <c r="I944" s="5"/>
    </row>
    <row r="945" spans="1:9" s="1" customFormat="1" x14ac:dyDescent="0.25">
      <c r="A945" s="5"/>
      <c r="B945" s="5"/>
      <c r="E945" s="52"/>
      <c r="F945" s="5"/>
      <c r="G945" s="5"/>
      <c r="H945" s="50"/>
      <c r="I945" s="5"/>
    </row>
    <row r="946" spans="1:9" s="1" customFormat="1" x14ac:dyDescent="0.25">
      <c r="A946" s="5"/>
      <c r="B946" s="5"/>
      <c r="E946" s="52"/>
      <c r="F946" s="5"/>
      <c r="G946" s="5"/>
      <c r="H946" s="50"/>
      <c r="I946" s="5"/>
    </row>
    <row r="947" spans="1:9" s="1" customFormat="1" x14ac:dyDescent="0.25">
      <c r="A947" s="5"/>
      <c r="B947" s="5"/>
      <c r="E947" s="52"/>
      <c r="F947" s="5"/>
      <c r="G947" s="5"/>
      <c r="H947" s="50"/>
      <c r="I947" s="5"/>
    </row>
    <row r="948" spans="1:9" s="1" customFormat="1" x14ac:dyDescent="0.25">
      <c r="A948" s="5"/>
      <c r="B948" s="5"/>
      <c r="E948" s="52"/>
      <c r="F948" s="5"/>
      <c r="G948" s="5"/>
      <c r="H948" s="50"/>
      <c r="I948" s="5"/>
    </row>
    <row r="949" spans="1:9" s="1" customFormat="1" x14ac:dyDescent="0.25">
      <c r="A949" s="5"/>
      <c r="B949" s="5"/>
      <c r="E949" s="52"/>
      <c r="F949" s="5"/>
      <c r="G949" s="5"/>
      <c r="H949" s="50"/>
      <c r="I949" s="5"/>
    </row>
    <row r="950" spans="1:9" s="1" customFormat="1" x14ac:dyDescent="0.25">
      <c r="A950" s="5"/>
      <c r="B950" s="5"/>
      <c r="E950" s="52"/>
      <c r="F950" s="5"/>
      <c r="G950" s="5"/>
      <c r="H950" s="50"/>
      <c r="I950" s="5"/>
    </row>
    <row r="951" spans="1:9" s="1" customFormat="1" x14ac:dyDescent="0.25">
      <c r="A951" s="5"/>
      <c r="B951" s="5"/>
      <c r="E951" s="52"/>
      <c r="F951" s="5"/>
      <c r="G951" s="5"/>
      <c r="H951" s="50"/>
      <c r="I951" s="5"/>
    </row>
    <row r="952" spans="1:9" s="1" customFormat="1" x14ac:dyDescent="0.25">
      <c r="A952" s="5"/>
      <c r="B952" s="5"/>
      <c r="E952" s="52"/>
      <c r="F952" s="5"/>
      <c r="G952" s="5"/>
      <c r="H952" s="50"/>
      <c r="I952" s="5"/>
    </row>
    <row r="953" spans="1:9" s="1" customFormat="1" x14ac:dyDescent="0.25">
      <c r="A953" s="5"/>
      <c r="B953" s="5"/>
      <c r="E953" s="52"/>
      <c r="F953" s="5"/>
      <c r="G953" s="5"/>
      <c r="H953" s="50"/>
      <c r="I953" s="5"/>
    </row>
    <row r="954" spans="1:9" s="1" customFormat="1" x14ac:dyDescent="0.25">
      <c r="A954" s="5"/>
      <c r="B954" s="5"/>
      <c r="E954" s="52"/>
      <c r="F954" s="5"/>
      <c r="G954" s="5"/>
      <c r="H954" s="50"/>
      <c r="I954" s="5"/>
    </row>
    <row r="955" spans="1:9" s="1" customFormat="1" x14ac:dyDescent="0.25">
      <c r="A955" s="5"/>
      <c r="B955" s="5"/>
      <c r="E955" s="52"/>
      <c r="F955" s="5"/>
      <c r="G955" s="5"/>
      <c r="H955" s="50"/>
      <c r="I955" s="5"/>
    </row>
    <row r="956" spans="1:9" s="1" customFormat="1" x14ac:dyDescent="0.25">
      <c r="A956" s="5"/>
      <c r="B956" s="5"/>
      <c r="E956" s="52"/>
      <c r="F956" s="5"/>
      <c r="G956" s="5"/>
      <c r="H956" s="50"/>
      <c r="I956" s="5"/>
    </row>
    <row r="957" spans="1:9" s="1" customFormat="1" x14ac:dyDescent="0.25">
      <c r="A957" s="5"/>
      <c r="B957" s="5"/>
      <c r="E957" s="52"/>
      <c r="F957" s="5"/>
      <c r="G957" s="5"/>
      <c r="H957" s="50"/>
      <c r="I957" s="5"/>
    </row>
    <row r="958" spans="1:9" s="1" customFormat="1" x14ac:dyDescent="0.25">
      <c r="A958" s="5"/>
      <c r="B958" s="5"/>
      <c r="E958" s="52"/>
      <c r="F958" s="5"/>
      <c r="G958" s="5"/>
      <c r="H958" s="50"/>
      <c r="I958" s="5"/>
    </row>
    <row r="959" spans="1:9" s="1" customFormat="1" x14ac:dyDescent="0.25">
      <c r="A959" s="5"/>
      <c r="B959" s="5"/>
      <c r="E959" s="52"/>
      <c r="F959" s="5"/>
      <c r="G959" s="5"/>
      <c r="H959" s="50"/>
      <c r="I959" s="5"/>
    </row>
    <row r="960" spans="1:9" s="1" customFormat="1" x14ac:dyDescent="0.25">
      <c r="A960" s="5"/>
      <c r="B960" s="5"/>
      <c r="E960" s="52"/>
      <c r="F960" s="5"/>
      <c r="G960" s="5"/>
      <c r="H960" s="50"/>
      <c r="I960" s="5"/>
    </row>
    <row r="961" spans="1:9" s="1" customFormat="1" x14ac:dyDescent="0.25">
      <c r="A961" s="5"/>
      <c r="B961" s="5"/>
      <c r="E961" s="52"/>
      <c r="F961" s="5"/>
      <c r="G961" s="5"/>
      <c r="H961" s="50"/>
      <c r="I961" s="5"/>
    </row>
    <row r="962" spans="1:9" s="1" customFormat="1" x14ac:dyDescent="0.25">
      <c r="A962" s="5"/>
      <c r="B962" s="5"/>
      <c r="E962" s="52"/>
      <c r="F962" s="5"/>
      <c r="G962" s="5"/>
      <c r="H962" s="50"/>
      <c r="I962" s="5"/>
    </row>
    <row r="963" spans="1:9" s="1" customFormat="1" x14ac:dyDescent="0.25">
      <c r="A963" s="5"/>
      <c r="B963" s="5"/>
      <c r="E963" s="52"/>
      <c r="F963" s="5"/>
      <c r="G963" s="5"/>
      <c r="H963" s="50"/>
      <c r="I963" s="5"/>
    </row>
    <row r="964" spans="1:9" s="1" customFormat="1" x14ac:dyDescent="0.25">
      <c r="A964" s="5"/>
      <c r="B964" s="5"/>
      <c r="E964" s="52"/>
      <c r="F964" s="5"/>
      <c r="G964" s="5"/>
      <c r="H964" s="50"/>
      <c r="I964" s="5"/>
    </row>
    <row r="965" spans="1:9" s="1" customFormat="1" x14ac:dyDescent="0.25">
      <c r="A965" s="5"/>
      <c r="B965" s="5"/>
      <c r="E965" s="52"/>
      <c r="F965" s="5"/>
      <c r="G965" s="5"/>
      <c r="H965" s="50"/>
      <c r="I965" s="5"/>
    </row>
    <row r="966" spans="1:9" s="1" customFormat="1" x14ac:dyDescent="0.25">
      <c r="A966" s="5"/>
      <c r="B966" s="5"/>
      <c r="E966" s="52"/>
      <c r="F966" s="5"/>
      <c r="G966" s="5"/>
      <c r="H966" s="50"/>
      <c r="I966" s="5"/>
    </row>
    <row r="967" spans="1:9" s="1" customFormat="1" x14ac:dyDescent="0.25">
      <c r="A967" s="5"/>
      <c r="B967" s="5"/>
      <c r="E967" s="52"/>
      <c r="F967" s="5"/>
      <c r="G967" s="5"/>
      <c r="H967" s="50"/>
      <c r="I967" s="5"/>
    </row>
    <row r="968" spans="1:9" s="1" customFormat="1" x14ac:dyDescent="0.25">
      <c r="A968" s="5"/>
      <c r="B968" s="5"/>
      <c r="E968" s="52"/>
      <c r="F968" s="5"/>
      <c r="G968" s="5"/>
      <c r="H968" s="50"/>
      <c r="I968" s="5"/>
    </row>
    <row r="969" spans="1:9" s="1" customFormat="1" x14ac:dyDescent="0.25">
      <c r="A969" s="5"/>
      <c r="B969" s="5"/>
      <c r="E969" s="52"/>
      <c r="F969" s="5"/>
      <c r="G969" s="5"/>
      <c r="H969" s="50"/>
      <c r="I969" s="5"/>
    </row>
    <row r="970" spans="1:9" s="1" customFormat="1" x14ac:dyDescent="0.25">
      <c r="A970" s="5"/>
      <c r="B970" s="5"/>
      <c r="E970" s="52"/>
      <c r="F970" s="5"/>
      <c r="G970" s="5"/>
      <c r="H970" s="50"/>
      <c r="I970" s="5"/>
    </row>
    <row r="971" spans="1:9" s="1" customFormat="1" x14ac:dyDescent="0.25">
      <c r="A971" s="5"/>
      <c r="B971" s="5"/>
      <c r="E971" s="52"/>
      <c r="F971" s="5"/>
      <c r="G971" s="5"/>
      <c r="H971" s="50"/>
      <c r="I971" s="5"/>
    </row>
    <row r="972" spans="1:9" s="1" customFormat="1" x14ac:dyDescent="0.25">
      <c r="A972" s="5"/>
      <c r="B972" s="5"/>
      <c r="E972" s="52"/>
      <c r="F972" s="5"/>
      <c r="G972" s="5"/>
      <c r="H972" s="50"/>
      <c r="I972" s="5"/>
    </row>
    <row r="973" spans="1:9" s="1" customFormat="1" x14ac:dyDescent="0.25">
      <c r="A973" s="5"/>
      <c r="B973" s="5"/>
      <c r="E973" s="52"/>
      <c r="F973" s="5"/>
      <c r="G973" s="5"/>
      <c r="H973" s="50"/>
      <c r="I973" s="5"/>
    </row>
    <row r="974" spans="1:9" s="1" customFormat="1" x14ac:dyDescent="0.25">
      <c r="A974" s="5"/>
      <c r="B974" s="5"/>
      <c r="E974" s="52"/>
      <c r="F974" s="5"/>
      <c r="G974" s="5"/>
      <c r="H974" s="50"/>
      <c r="I974" s="5"/>
    </row>
    <row r="975" spans="1:9" s="1" customFormat="1" x14ac:dyDescent="0.25">
      <c r="A975" s="5"/>
      <c r="B975" s="5"/>
      <c r="E975" s="52"/>
      <c r="F975" s="5"/>
      <c r="G975" s="5"/>
      <c r="H975" s="50"/>
      <c r="I975" s="5"/>
    </row>
    <row r="976" spans="1:9" s="1" customFormat="1" x14ac:dyDescent="0.25">
      <c r="A976" s="5"/>
      <c r="B976" s="5"/>
      <c r="E976" s="52"/>
      <c r="F976" s="5"/>
      <c r="G976" s="5"/>
      <c r="H976" s="50"/>
      <c r="I976" s="5"/>
    </row>
    <row r="977" spans="1:9" s="1" customFormat="1" x14ac:dyDescent="0.25">
      <c r="A977" s="5"/>
      <c r="B977" s="5"/>
      <c r="E977" s="52"/>
      <c r="F977" s="5"/>
      <c r="G977" s="5"/>
      <c r="H977" s="50"/>
      <c r="I977" s="5"/>
    </row>
    <row r="978" spans="1:9" s="1" customFormat="1" x14ac:dyDescent="0.25">
      <c r="A978" s="5"/>
      <c r="B978" s="5"/>
      <c r="E978" s="52"/>
      <c r="F978" s="5"/>
      <c r="G978" s="5"/>
      <c r="H978" s="50"/>
      <c r="I978" s="5"/>
    </row>
    <row r="979" spans="1:9" s="1" customFormat="1" x14ac:dyDescent="0.25">
      <c r="A979" s="5"/>
      <c r="B979" s="5"/>
      <c r="E979" s="52"/>
      <c r="F979" s="5"/>
      <c r="G979" s="5"/>
      <c r="H979" s="50"/>
      <c r="I979" s="5"/>
    </row>
    <row r="980" spans="1:9" s="1" customFormat="1" x14ac:dyDescent="0.25">
      <c r="A980" s="5"/>
      <c r="B980" s="5"/>
      <c r="E980" s="52"/>
      <c r="F980" s="5"/>
      <c r="G980" s="5"/>
      <c r="H980" s="50"/>
      <c r="I980" s="5"/>
    </row>
    <row r="981" spans="1:9" s="1" customFormat="1" x14ac:dyDescent="0.25">
      <c r="A981" s="5"/>
      <c r="B981" s="5"/>
      <c r="E981" s="52"/>
      <c r="F981" s="5"/>
      <c r="G981" s="5"/>
      <c r="H981" s="50"/>
      <c r="I981" s="5"/>
    </row>
    <row r="982" spans="1:9" s="1" customFormat="1" x14ac:dyDescent="0.25">
      <c r="A982" s="5"/>
      <c r="B982" s="5"/>
      <c r="E982" s="52"/>
      <c r="F982" s="5"/>
      <c r="G982" s="5"/>
      <c r="H982" s="50"/>
      <c r="I982" s="5"/>
    </row>
    <row r="983" spans="1:9" s="1" customFormat="1" x14ac:dyDescent="0.25">
      <c r="A983" s="5"/>
      <c r="B983" s="5"/>
      <c r="E983" s="52"/>
      <c r="F983" s="5"/>
      <c r="G983" s="5"/>
      <c r="H983" s="50"/>
      <c r="I983" s="5"/>
    </row>
    <row r="984" spans="1:9" s="1" customFormat="1" x14ac:dyDescent="0.25">
      <c r="A984" s="5"/>
      <c r="B984" s="5"/>
      <c r="E984" s="52"/>
      <c r="F984" s="5"/>
      <c r="G984" s="5"/>
      <c r="H984" s="50"/>
      <c r="I984" s="5"/>
    </row>
    <row r="985" spans="1:9" s="1" customFormat="1" x14ac:dyDescent="0.25">
      <c r="A985" s="5"/>
      <c r="B985" s="5"/>
      <c r="E985" s="52"/>
      <c r="F985" s="5"/>
      <c r="G985" s="5"/>
      <c r="H985" s="50"/>
      <c r="I985" s="5"/>
    </row>
    <row r="986" spans="1:9" s="1" customFormat="1" x14ac:dyDescent="0.25">
      <c r="A986" s="5"/>
      <c r="B986" s="5"/>
      <c r="E986" s="52"/>
      <c r="F986" s="5"/>
      <c r="G986" s="5"/>
      <c r="H986" s="50"/>
      <c r="I986" s="5"/>
    </row>
    <row r="987" spans="1:9" s="1" customFormat="1" x14ac:dyDescent="0.25">
      <c r="A987" s="5"/>
      <c r="B987" s="5"/>
      <c r="E987" s="52"/>
      <c r="F987" s="5"/>
      <c r="G987" s="5"/>
      <c r="H987" s="50"/>
      <c r="I987" s="5"/>
    </row>
    <row r="988" spans="1:9" s="1" customFormat="1" x14ac:dyDescent="0.25">
      <c r="A988" s="5"/>
      <c r="B988" s="5"/>
      <c r="E988" s="52"/>
      <c r="F988" s="5"/>
      <c r="G988" s="5"/>
      <c r="H988" s="50"/>
      <c r="I988" s="5"/>
    </row>
    <row r="989" spans="1:9" s="1" customFormat="1" x14ac:dyDescent="0.25">
      <c r="A989" s="5"/>
      <c r="B989" s="5"/>
      <c r="E989" s="52"/>
      <c r="F989" s="5"/>
      <c r="G989" s="5"/>
      <c r="H989" s="50"/>
      <c r="I989" s="5"/>
    </row>
    <row r="990" spans="1:9" s="1" customFormat="1" x14ac:dyDescent="0.25">
      <c r="A990" s="5"/>
      <c r="B990" s="5"/>
      <c r="E990" s="52"/>
      <c r="F990" s="5"/>
      <c r="G990" s="5"/>
      <c r="H990" s="50"/>
      <c r="I990" s="5"/>
    </row>
    <row r="991" spans="1:9" s="1" customFormat="1" x14ac:dyDescent="0.25">
      <c r="A991" s="5"/>
      <c r="B991" s="5"/>
      <c r="E991" s="52"/>
      <c r="F991" s="5"/>
      <c r="G991" s="5"/>
      <c r="H991" s="50"/>
      <c r="I991" s="5"/>
    </row>
    <row r="992" spans="1:9" s="1" customFormat="1" x14ac:dyDescent="0.25">
      <c r="A992" s="5"/>
      <c r="B992" s="5"/>
      <c r="E992" s="52"/>
      <c r="F992" s="5"/>
      <c r="G992" s="5"/>
      <c r="H992" s="50"/>
      <c r="I992" s="5"/>
    </row>
    <row r="993" spans="1:9" s="1" customFormat="1" x14ac:dyDescent="0.25">
      <c r="A993" s="5"/>
      <c r="B993" s="5"/>
      <c r="E993" s="52"/>
      <c r="F993" s="5"/>
      <c r="G993" s="5"/>
      <c r="H993" s="50"/>
      <c r="I993" s="5"/>
    </row>
    <row r="994" spans="1:9" s="1" customFormat="1" x14ac:dyDescent="0.25">
      <c r="A994" s="5"/>
      <c r="B994" s="5"/>
      <c r="E994" s="52"/>
      <c r="F994" s="5"/>
      <c r="G994" s="5"/>
      <c r="H994" s="50"/>
      <c r="I994" s="5"/>
    </row>
    <row r="995" spans="1:9" s="1" customFormat="1" x14ac:dyDescent="0.25">
      <c r="A995" s="5"/>
      <c r="B995" s="5"/>
      <c r="E995" s="52"/>
      <c r="F995" s="5"/>
      <c r="G995" s="5"/>
      <c r="H995" s="50"/>
      <c r="I995" s="5"/>
    </row>
    <row r="996" spans="1:9" s="1" customFormat="1" x14ac:dyDescent="0.25">
      <c r="A996" s="5"/>
      <c r="B996" s="5"/>
      <c r="E996" s="52"/>
      <c r="F996" s="5"/>
      <c r="G996" s="5"/>
      <c r="H996" s="50"/>
      <c r="I996" s="5"/>
    </row>
    <row r="997" spans="1:9" s="1" customFormat="1" x14ac:dyDescent="0.25">
      <c r="A997" s="5"/>
      <c r="B997" s="5"/>
      <c r="E997" s="52"/>
      <c r="F997" s="5"/>
      <c r="G997" s="5"/>
      <c r="H997" s="50"/>
      <c r="I997" s="5"/>
    </row>
    <row r="998" spans="1:9" s="1" customFormat="1" x14ac:dyDescent="0.25">
      <c r="A998" s="5"/>
      <c r="B998" s="5"/>
      <c r="E998" s="52"/>
      <c r="F998" s="5"/>
      <c r="G998" s="5"/>
      <c r="H998" s="50"/>
      <c r="I998" s="5"/>
    </row>
    <row r="999" spans="1:9" s="1" customFormat="1" x14ac:dyDescent="0.25">
      <c r="A999" s="5"/>
      <c r="B999" s="5"/>
      <c r="E999" s="52"/>
      <c r="F999" s="5"/>
      <c r="G999" s="5"/>
      <c r="H999" s="50"/>
      <c r="I999" s="5"/>
    </row>
    <row r="1000" spans="1:9" s="1" customFormat="1" x14ac:dyDescent="0.25">
      <c r="A1000" s="5"/>
      <c r="B1000" s="5"/>
      <c r="E1000" s="52"/>
      <c r="F1000" s="5"/>
      <c r="G1000" s="5"/>
      <c r="H1000" s="50"/>
      <c r="I1000" s="5"/>
    </row>
    <row r="1001" spans="1:9" s="1" customFormat="1" x14ac:dyDescent="0.25">
      <c r="A1001" s="5"/>
      <c r="B1001" s="5"/>
      <c r="E1001" s="52"/>
      <c r="F1001" s="5"/>
      <c r="G1001" s="5"/>
      <c r="H1001" s="50"/>
      <c r="I1001" s="5"/>
    </row>
    <row r="1002" spans="1:9" s="1" customFormat="1" x14ac:dyDescent="0.25">
      <c r="A1002" s="5"/>
      <c r="B1002" s="5"/>
      <c r="E1002" s="52"/>
      <c r="F1002" s="5"/>
      <c r="G1002" s="5"/>
      <c r="H1002" s="50"/>
      <c r="I1002" s="5"/>
    </row>
    <row r="1003" spans="1:9" s="1" customFormat="1" x14ac:dyDescent="0.25">
      <c r="A1003" s="5"/>
      <c r="B1003" s="5"/>
      <c r="E1003" s="52"/>
      <c r="F1003" s="5"/>
      <c r="G1003" s="5"/>
      <c r="H1003" s="50"/>
      <c r="I1003" s="5"/>
    </row>
    <row r="1004" spans="1:9" s="1" customFormat="1" x14ac:dyDescent="0.25">
      <c r="A1004" s="5"/>
      <c r="B1004" s="5"/>
      <c r="E1004" s="52"/>
      <c r="F1004" s="5"/>
      <c r="G1004" s="5"/>
      <c r="H1004" s="50"/>
      <c r="I1004" s="5"/>
    </row>
    <row r="1005" spans="1:9" s="1" customFormat="1" x14ac:dyDescent="0.25">
      <c r="A1005" s="5"/>
      <c r="B1005" s="5"/>
      <c r="E1005" s="52"/>
      <c r="F1005" s="5"/>
      <c r="G1005" s="5"/>
      <c r="H1005" s="50"/>
      <c r="I1005" s="5"/>
    </row>
    <row r="1006" spans="1:9" s="1" customFormat="1" x14ac:dyDescent="0.25">
      <c r="A1006" s="5"/>
      <c r="B1006" s="5"/>
      <c r="E1006" s="52"/>
      <c r="F1006" s="5"/>
      <c r="G1006" s="5"/>
      <c r="H1006" s="50"/>
      <c r="I1006" s="5"/>
    </row>
    <row r="1007" spans="1:9" s="1" customFormat="1" x14ac:dyDescent="0.25">
      <c r="A1007" s="5"/>
      <c r="B1007" s="5"/>
      <c r="E1007" s="52"/>
      <c r="F1007" s="5"/>
      <c r="G1007" s="5"/>
      <c r="H1007" s="50"/>
      <c r="I1007" s="5"/>
    </row>
    <row r="1008" spans="1:9" s="1" customFormat="1" x14ac:dyDescent="0.25">
      <c r="A1008" s="5"/>
      <c r="B1008" s="5"/>
      <c r="E1008" s="52"/>
      <c r="F1008" s="5"/>
      <c r="G1008" s="5"/>
      <c r="H1008" s="50"/>
      <c r="I1008" s="5"/>
    </row>
    <row r="1009" spans="1:9" s="1" customFormat="1" x14ac:dyDescent="0.25">
      <c r="A1009" s="5"/>
      <c r="B1009" s="5"/>
      <c r="E1009" s="52"/>
      <c r="F1009" s="5"/>
      <c r="G1009" s="5"/>
      <c r="H1009" s="50"/>
      <c r="I1009" s="5"/>
    </row>
    <row r="1010" spans="1:9" s="1" customFormat="1" x14ac:dyDescent="0.25">
      <c r="A1010" s="5"/>
      <c r="B1010" s="5"/>
      <c r="E1010" s="52"/>
      <c r="F1010" s="5"/>
      <c r="G1010" s="5"/>
      <c r="H1010" s="50"/>
      <c r="I1010" s="5"/>
    </row>
    <row r="1011" spans="1:9" s="1" customFormat="1" x14ac:dyDescent="0.25">
      <c r="A1011" s="5"/>
      <c r="B1011" s="5"/>
      <c r="E1011" s="52"/>
      <c r="F1011" s="5"/>
      <c r="G1011" s="5"/>
      <c r="H1011" s="50"/>
      <c r="I1011" s="5"/>
    </row>
    <row r="1012" spans="1:9" s="1" customFormat="1" x14ac:dyDescent="0.25">
      <c r="A1012" s="5"/>
      <c r="B1012" s="5"/>
      <c r="E1012" s="52"/>
      <c r="F1012" s="5"/>
      <c r="G1012" s="5"/>
      <c r="H1012" s="50"/>
      <c r="I1012" s="5"/>
    </row>
    <row r="1013" spans="1:9" s="1" customFormat="1" x14ac:dyDescent="0.25">
      <c r="A1013" s="5"/>
      <c r="B1013" s="5"/>
      <c r="E1013" s="52"/>
      <c r="F1013" s="5"/>
      <c r="G1013" s="5"/>
      <c r="H1013" s="50"/>
      <c r="I1013" s="5"/>
    </row>
    <row r="1014" spans="1:9" s="1" customFormat="1" x14ac:dyDescent="0.25">
      <c r="A1014" s="5"/>
      <c r="B1014" s="5"/>
      <c r="E1014" s="52"/>
      <c r="F1014" s="5"/>
      <c r="G1014" s="5"/>
      <c r="H1014" s="50"/>
      <c r="I1014" s="5"/>
    </row>
    <row r="1015" spans="1:9" s="1" customFormat="1" x14ac:dyDescent="0.25">
      <c r="A1015" s="5"/>
      <c r="B1015" s="5"/>
      <c r="E1015" s="52"/>
      <c r="F1015" s="5"/>
      <c r="G1015" s="5"/>
      <c r="H1015" s="50"/>
      <c r="I1015" s="5"/>
    </row>
    <row r="1016" spans="1:9" s="1" customFormat="1" x14ac:dyDescent="0.25">
      <c r="A1016" s="5"/>
      <c r="B1016" s="5"/>
      <c r="E1016" s="52"/>
      <c r="F1016" s="5"/>
      <c r="G1016" s="5"/>
      <c r="H1016" s="50"/>
      <c r="I1016" s="5"/>
    </row>
    <row r="1017" spans="1:9" s="1" customFormat="1" x14ac:dyDescent="0.25">
      <c r="A1017" s="5"/>
      <c r="B1017" s="5"/>
      <c r="E1017" s="52"/>
      <c r="F1017" s="5"/>
      <c r="G1017" s="5"/>
      <c r="H1017" s="50"/>
      <c r="I1017" s="5"/>
    </row>
    <row r="1018" spans="1:9" s="1" customFormat="1" x14ac:dyDescent="0.25">
      <c r="A1018" s="5"/>
      <c r="B1018" s="5"/>
      <c r="E1018" s="52"/>
      <c r="F1018" s="5"/>
      <c r="G1018" s="5"/>
      <c r="H1018" s="50"/>
      <c r="I1018" s="5"/>
    </row>
    <row r="1019" spans="1:9" s="1" customFormat="1" x14ac:dyDescent="0.25">
      <c r="A1019" s="5"/>
      <c r="B1019" s="5"/>
      <c r="E1019" s="52"/>
      <c r="F1019" s="5"/>
      <c r="G1019" s="5"/>
      <c r="H1019" s="50"/>
      <c r="I1019" s="5"/>
    </row>
    <row r="1020" spans="1:9" s="1" customFormat="1" x14ac:dyDescent="0.25">
      <c r="A1020" s="5"/>
      <c r="B1020" s="5"/>
      <c r="E1020" s="52"/>
      <c r="F1020" s="5"/>
      <c r="G1020" s="5"/>
      <c r="H1020" s="50"/>
      <c r="I1020" s="5"/>
    </row>
    <row r="1021" spans="1:9" s="1" customFormat="1" x14ac:dyDescent="0.25">
      <c r="A1021" s="5"/>
      <c r="B1021" s="5"/>
      <c r="E1021" s="52"/>
      <c r="F1021" s="5"/>
      <c r="G1021" s="5"/>
      <c r="H1021" s="50"/>
      <c r="I1021" s="5"/>
    </row>
    <row r="1022" spans="1:9" s="1" customFormat="1" x14ac:dyDescent="0.25">
      <c r="A1022" s="5"/>
      <c r="B1022" s="5"/>
      <c r="E1022" s="52"/>
      <c r="F1022" s="5"/>
      <c r="G1022" s="5"/>
      <c r="H1022" s="50"/>
      <c r="I1022" s="5"/>
    </row>
    <row r="1023" spans="1:9" s="1" customFormat="1" x14ac:dyDescent="0.25">
      <c r="A1023" s="5"/>
      <c r="B1023" s="5"/>
      <c r="E1023" s="52"/>
      <c r="F1023" s="5"/>
      <c r="G1023" s="5"/>
      <c r="H1023" s="50"/>
      <c r="I1023" s="5"/>
    </row>
    <row r="1024" spans="1:9" s="1" customFormat="1" x14ac:dyDescent="0.25">
      <c r="A1024" s="5"/>
      <c r="B1024" s="5"/>
      <c r="E1024" s="52"/>
      <c r="F1024" s="5"/>
      <c r="G1024" s="5"/>
      <c r="H1024" s="50"/>
      <c r="I1024" s="5"/>
    </row>
    <row r="1025" spans="1:9" s="1" customFormat="1" x14ac:dyDescent="0.25">
      <c r="A1025" s="5"/>
      <c r="B1025" s="5"/>
      <c r="E1025" s="52"/>
      <c r="F1025" s="5"/>
      <c r="G1025" s="5"/>
      <c r="H1025" s="50"/>
      <c r="I1025" s="5"/>
    </row>
    <row r="1026" spans="1:9" s="1" customFormat="1" x14ac:dyDescent="0.25">
      <c r="A1026" s="5"/>
      <c r="B1026" s="5"/>
      <c r="E1026" s="52"/>
      <c r="F1026" s="5"/>
      <c r="G1026" s="5"/>
      <c r="H1026" s="50"/>
      <c r="I1026" s="5"/>
    </row>
    <row r="1027" spans="1:9" s="1" customFormat="1" x14ac:dyDescent="0.25">
      <c r="A1027" s="5"/>
      <c r="B1027" s="5"/>
      <c r="E1027" s="52"/>
      <c r="F1027" s="5"/>
      <c r="G1027" s="5"/>
      <c r="H1027" s="50"/>
      <c r="I1027" s="5"/>
    </row>
    <row r="1028" spans="1:9" s="1" customFormat="1" x14ac:dyDescent="0.25">
      <c r="A1028" s="5"/>
      <c r="B1028" s="5"/>
      <c r="E1028" s="52"/>
      <c r="F1028" s="5"/>
      <c r="G1028" s="5"/>
      <c r="H1028" s="50"/>
      <c r="I1028" s="5"/>
    </row>
    <row r="1029" spans="1:9" s="1" customFormat="1" x14ac:dyDescent="0.25">
      <c r="A1029" s="5"/>
      <c r="B1029" s="5"/>
      <c r="E1029" s="52"/>
      <c r="F1029" s="5"/>
      <c r="G1029" s="5"/>
      <c r="H1029" s="50"/>
      <c r="I1029" s="5"/>
    </row>
    <row r="1030" spans="1:9" s="1" customFormat="1" x14ac:dyDescent="0.25">
      <c r="A1030" s="5"/>
      <c r="B1030" s="5"/>
      <c r="E1030" s="52"/>
      <c r="F1030" s="5"/>
      <c r="G1030" s="5"/>
      <c r="H1030" s="50"/>
      <c r="I1030" s="5"/>
    </row>
    <row r="1031" spans="1:9" s="1" customFormat="1" x14ac:dyDescent="0.25">
      <c r="A1031" s="5"/>
      <c r="B1031" s="5"/>
      <c r="E1031" s="52"/>
      <c r="F1031" s="5"/>
      <c r="G1031" s="5"/>
      <c r="H1031" s="50"/>
      <c r="I1031" s="5"/>
    </row>
    <row r="1032" spans="1:9" s="1" customFormat="1" x14ac:dyDescent="0.25">
      <c r="A1032" s="5"/>
      <c r="B1032" s="5"/>
      <c r="E1032" s="52"/>
      <c r="F1032" s="5"/>
      <c r="G1032" s="5"/>
      <c r="H1032" s="50"/>
      <c r="I1032" s="5"/>
    </row>
    <row r="1033" spans="1:9" s="1" customFormat="1" x14ac:dyDescent="0.25">
      <c r="A1033" s="5"/>
      <c r="B1033" s="5"/>
      <c r="E1033" s="52"/>
      <c r="F1033" s="5"/>
      <c r="G1033" s="5"/>
      <c r="H1033" s="50"/>
      <c r="I1033" s="5"/>
    </row>
    <row r="1034" spans="1:9" s="1" customFormat="1" x14ac:dyDescent="0.25">
      <c r="A1034" s="5"/>
      <c r="B1034" s="5"/>
      <c r="E1034" s="52"/>
      <c r="F1034" s="5"/>
      <c r="G1034" s="5"/>
      <c r="H1034" s="50"/>
      <c r="I1034" s="5"/>
    </row>
    <row r="1035" spans="1:9" s="1" customFormat="1" x14ac:dyDescent="0.25">
      <c r="A1035" s="5"/>
      <c r="B1035" s="5"/>
      <c r="E1035" s="52"/>
      <c r="F1035" s="5"/>
      <c r="G1035" s="5"/>
      <c r="H1035" s="50"/>
      <c r="I1035" s="5"/>
    </row>
    <row r="1036" spans="1:9" s="1" customFormat="1" x14ac:dyDescent="0.25">
      <c r="A1036" s="5"/>
      <c r="B1036" s="5"/>
      <c r="E1036" s="52"/>
      <c r="F1036" s="5"/>
      <c r="G1036" s="5"/>
      <c r="H1036" s="50"/>
      <c r="I1036" s="5"/>
    </row>
    <row r="1037" spans="1:9" s="1" customFormat="1" x14ac:dyDescent="0.25">
      <c r="A1037" s="5"/>
      <c r="B1037" s="5"/>
      <c r="E1037" s="52"/>
      <c r="F1037" s="5"/>
      <c r="G1037" s="5"/>
      <c r="H1037" s="50"/>
      <c r="I1037" s="5"/>
    </row>
    <row r="1038" spans="1:9" s="1" customFormat="1" x14ac:dyDescent="0.25">
      <c r="A1038" s="5"/>
      <c r="B1038" s="5"/>
      <c r="E1038" s="52"/>
      <c r="F1038" s="5"/>
      <c r="G1038" s="5"/>
      <c r="H1038" s="50"/>
      <c r="I1038" s="5"/>
    </row>
    <row r="1039" spans="1:9" s="1" customFormat="1" x14ac:dyDescent="0.25">
      <c r="A1039" s="5"/>
      <c r="B1039" s="5"/>
      <c r="E1039" s="52"/>
      <c r="F1039" s="5"/>
      <c r="G1039" s="5"/>
      <c r="H1039" s="50"/>
      <c r="I1039" s="5"/>
    </row>
    <row r="1040" spans="1:9" s="1" customFormat="1" x14ac:dyDescent="0.25">
      <c r="A1040" s="5"/>
      <c r="B1040" s="5"/>
      <c r="E1040" s="52"/>
      <c r="F1040" s="5"/>
      <c r="G1040" s="5"/>
      <c r="H1040" s="50"/>
      <c r="I1040" s="5"/>
    </row>
    <row r="1041" spans="1:9" s="1" customFormat="1" x14ac:dyDescent="0.25">
      <c r="A1041" s="5"/>
      <c r="B1041" s="5"/>
      <c r="E1041" s="52"/>
      <c r="F1041" s="5"/>
      <c r="G1041" s="5"/>
      <c r="H1041" s="50"/>
      <c r="I1041" s="5"/>
    </row>
    <row r="1042" spans="1:9" s="1" customFormat="1" x14ac:dyDescent="0.25">
      <c r="A1042" s="5"/>
      <c r="B1042" s="5"/>
      <c r="E1042" s="52"/>
      <c r="F1042" s="5"/>
      <c r="G1042" s="5"/>
      <c r="H1042" s="50"/>
      <c r="I1042" s="5"/>
    </row>
    <row r="1043" spans="1:9" s="1" customFormat="1" x14ac:dyDescent="0.25">
      <c r="A1043" s="5"/>
      <c r="B1043" s="5"/>
      <c r="E1043" s="52"/>
      <c r="F1043" s="5"/>
      <c r="G1043" s="5"/>
      <c r="H1043" s="50"/>
      <c r="I1043" s="5"/>
    </row>
    <row r="1044" spans="1:9" s="1" customFormat="1" x14ac:dyDescent="0.25">
      <c r="A1044" s="5"/>
      <c r="B1044" s="5"/>
      <c r="E1044" s="52"/>
      <c r="F1044" s="5"/>
      <c r="G1044" s="5"/>
      <c r="H1044" s="50"/>
      <c r="I1044" s="5"/>
    </row>
    <row r="1045" spans="1:9" s="1" customFormat="1" x14ac:dyDescent="0.25">
      <c r="A1045" s="5"/>
      <c r="B1045" s="5"/>
      <c r="E1045" s="52"/>
      <c r="F1045" s="5"/>
      <c r="G1045" s="5"/>
      <c r="H1045" s="50"/>
      <c r="I1045" s="5"/>
    </row>
    <row r="1046" spans="1:9" s="1" customFormat="1" x14ac:dyDescent="0.25">
      <c r="A1046" s="5"/>
      <c r="B1046" s="5"/>
      <c r="E1046" s="52"/>
      <c r="F1046" s="5"/>
      <c r="G1046" s="5"/>
      <c r="H1046" s="50"/>
      <c r="I1046" s="5"/>
    </row>
    <row r="1047" spans="1:9" s="1" customFormat="1" x14ac:dyDescent="0.25">
      <c r="A1047" s="5"/>
      <c r="B1047" s="5"/>
      <c r="E1047" s="52"/>
      <c r="F1047" s="5"/>
      <c r="G1047" s="5"/>
      <c r="H1047" s="50"/>
      <c r="I1047" s="5"/>
    </row>
    <row r="1048" spans="1:9" s="1" customFormat="1" x14ac:dyDescent="0.25">
      <c r="A1048" s="5"/>
      <c r="B1048" s="5"/>
      <c r="E1048" s="52"/>
      <c r="F1048" s="5"/>
      <c r="G1048" s="5"/>
      <c r="H1048" s="50"/>
      <c r="I1048" s="5"/>
    </row>
    <row r="1049" spans="1:9" s="1" customFormat="1" x14ac:dyDescent="0.25">
      <c r="A1049" s="5"/>
      <c r="B1049" s="5"/>
      <c r="E1049" s="52"/>
      <c r="F1049" s="5"/>
      <c r="G1049" s="5"/>
      <c r="H1049" s="50"/>
      <c r="I1049" s="5"/>
    </row>
    <row r="1050" spans="1:9" s="1" customFormat="1" x14ac:dyDescent="0.25">
      <c r="A1050" s="5"/>
      <c r="B1050" s="5"/>
      <c r="E1050" s="52"/>
      <c r="F1050" s="5"/>
      <c r="G1050" s="5"/>
      <c r="H1050" s="50"/>
      <c r="I1050" s="5"/>
    </row>
    <row r="1051" spans="1:9" s="1" customFormat="1" x14ac:dyDescent="0.25">
      <c r="A1051" s="5"/>
      <c r="B1051" s="5"/>
      <c r="E1051" s="52"/>
      <c r="F1051" s="5"/>
      <c r="G1051" s="5"/>
      <c r="H1051" s="50"/>
      <c r="I1051" s="5"/>
    </row>
    <row r="1052" spans="1:9" s="1" customFormat="1" x14ac:dyDescent="0.25">
      <c r="A1052" s="5"/>
      <c r="B1052" s="5"/>
      <c r="E1052" s="52"/>
      <c r="F1052" s="5"/>
      <c r="G1052" s="5"/>
      <c r="H1052" s="50"/>
      <c r="I1052" s="5"/>
    </row>
    <row r="1053" spans="1:9" s="1" customFormat="1" x14ac:dyDescent="0.25">
      <c r="A1053" s="5"/>
      <c r="B1053" s="5"/>
      <c r="E1053" s="52"/>
      <c r="F1053" s="5"/>
      <c r="G1053" s="5"/>
      <c r="H1053" s="50"/>
      <c r="I1053" s="5"/>
    </row>
    <row r="1054" spans="1:9" s="1" customFormat="1" x14ac:dyDescent="0.25">
      <c r="A1054" s="5"/>
      <c r="B1054" s="5"/>
      <c r="E1054" s="52"/>
      <c r="F1054" s="5"/>
      <c r="G1054" s="5"/>
      <c r="H1054" s="50"/>
      <c r="I1054" s="5"/>
    </row>
    <row r="1055" spans="1:9" s="1" customFormat="1" x14ac:dyDescent="0.25">
      <c r="A1055" s="5"/>
      <c r="B1055" s="5"/>
      <c r="E1055" s="52"/>
      <c r="F1055" s="5"/>
      <c r="G1055" s="5"/>
      <c r="H1055" s="50"/>
      <c r="I1055" s="5"/>
    </row>
    <row r="1056" spans="1:9" s="1" customFormat="1" x14ac:dyDescent="0.25">
      <c r="A1056" s="5"/>
      <c r="B1056" s="5"/>
      <c r="E1056" s="52"/>
      <c r="F1056" s="5"/>
      <c r="G1056" s="5"/>
      <c r="H1056" s="50"/>
      <c r="I1056" s="5"/>
    </row>
    <row r="1057" spans="1:9" s="1" customFormat="1" x14ac:dyDescent="0.25">
      <c r="A1057" s="5"/>
      <c r="B1057" s="5"/>
      <c r="E1057" s="52"/>
      <c r="F1057" s="5"/>
      <c r="G1057" s="5"/>
      <c r="H1057" s="50"/>
      <c r="I1057" s="5"/>
    </row>
    <row r="1058" spans="1:9" s="1" customFormat="1" x14ac:dyDescent="0.25">
      <c r="A1058" s="5"/>
      <c r="B1058" s="5"/>
      <c r="E1058" s="52"/>
      <c r="F1058" s="5"/>
      <c r="G1058" s="5"/>
      <c r="H1058" s="50"/>
      <c r="I1058" s="5"/>
    </row>
    <row r="1059" spans="1:9" s="1" customFormat="1" x14ac:dyDescent="0.25">
      <c r="A1059" s="5"/>
      <c r="B1059" s="5"/>
      <c r="E1059" s="52"/>
      <c r="F1059" s="5"/>
      <c r="G1059" s="5"/>
      <c r="H1059" s="50"/>
      <c r="I1059" s="5"/>
    </row>
    <row r="1060" spans="1:9" s="1" customFormat="1" x14ac:dyDescent="0.25">
      <c r="A1060" s="5"/>
      <c r="B1060" s="5"/>
      <c r="E1060" s="52"/>
      <c r="F1060" s="5"/>
      <c r="G1060" s="5"/>
      <c r="H1060" s="50"/>
      <c r="I1060" s="5"/>
    </row>
    <row r="1061" spans="1:9" s="1" customFormat="1" x14ac:dyDescent="0.25">
      <c r="A1061" s="5"/>
      <c r="B1061" s="5"/>
      <c r="E1061" s="52"/>
      <c r="F1061" s="5"/>
      <c r="G1061" s="5"/>
      <c r="H1061" s="50"/>
      <c r="I1061" s="5"/>
    </row>
    <row r="1062" spans="1:9" s="1" customFormat="1" x14ac:dyDescent="0.25">
      <c r="A1062" s="5"/>
      <c r="B1062" s="5"/>
      <c r="E1062" s="52"/>
      <c r="F1062" s="5"/>
      <c r="G1062" s="5"/>
      <c r="H1062" s="50"/>
      <c r="I1062" s="5"/>
    </row>
    <row r="1063" spans="1:9" s="1" customFormat="1" x14ac:dyDescent="0.25">
      <c r="A1063" s="5"/>
      <c r="B1063" s="5"/>
      <c r="E1063" s="52"/>
      <c r="F1063" s="5"/>
      <c r="G1063" s="5"/>
      <c r="H1063" s="50"/>
      <c r="I1063" s="5"/>
    </row>
    <row r="1064" spans="1:9" s="1" customFormat="1" x14ac:dyDescent="0.25">
      <c r="A1064" s="5"/>
      <c r="B1064" s="5"/>
      <c r="E1064" s="52"/>
      <c r="F1064" s="5"/>
      <c r="G1064" s="5"/>
      <c r="H1064" s="50"/>
      <c r="I1064" s="5"/>
    </row>
    <row r="1065" spans="1:9" s="1" customFormat="1" x14ac:dyDescent="0.25">
      <c r="A1065" s="5"/>
      <c r="B1065" s="5"/>
      <c r="E1065" s="52"/>
      <c r="F1065" s="5"/>
      <c r="G1065" s="5"/>
      <c r="H1065" s="50"/>
      <c r="I1065" s="5"/>
    </row>
    <row r="1066" spans="1:9" s="1" customFormat="1" x14ac:dyDescent="0.25">
      <c r="A1066" s="5"/>
      <c r="B1066" s="5"/>
      <c r="E1066" s="52"/>
      <c r="F1066" s="5"/>
      <c r="G1066" s="5"/>
      <c r="H1066" s="50"/>
      <c r="I1066" s="5"/>
    </row>
    <row r="1067" spans="1:9" s="1" customFormat="1" x14ac:dyDescent="0.25">
      <c r="A1067" s="5"/>
      <c r="B1067" s="5"/>
      <c r="E1067" s="52"/>
      <c r="F1067" s="5"/>
      <c r="G1067" s="5"/>
      <c r="H1067" s="50"/>
      <c r="I1067" s="5"/>
    </row>
    <row r="1068" spans="1:9" s="1" customFormat="1" x14ac:dyDescent="0.25">
      <c r="A1068" s="5"/>
      <c r="B1068" s="5"/>
      <c r="E1068" s="52"/>
      <c r="F1068" s="5"/>
      <c r="G1068" s="5"/>
      <c r="H1068" s="50"/>
      <c r="I1068" s="5"/>
    </row>
    <row r="1069" spans="1:9" s="1" customFormat="1" x14ac:dyDescent="0.25">
      <c r="A1069" s="5"/>
      <c r="B1069" s="5"/>
      <c r="E1069" s="52"/>
      <c r="F1069" s="5"/>
      <c r="G1069" s="5"/>
      <c r="H1069" s="50"/>
      <c r="I1069" s="5"/>
    </row>
    <row r="1070" spans="1:9" s="1" customFormat="1" x14ac:dyDescent="0.25">
      <c r="A1070" s="5"/>
      <c r="B1070" s="5"/>
      <c r="E1070" s="52"/>
      <c r="F1070" s="5"/>
      <c r="G1070" s="5"/>
      <c r="H1070" s="50"/>
      <c r="I1070" s="5"/>
    </row>
    <row r="1071" spans="1:9" s="1" customFormat="1" x14ac:dyDescent="0.25">
      <c r="A1071" s="5"/>
      <c r="B1071" s="5"/>
      <c r="E1071" s="52"/>
      <c r="F1071" s="5"/>
      <c r="G1071" s="5"/>
      <c r="H1071" s="50"/>
      <c r="I1071" s="5"/>
    </row>
    <row r="1072" spans="1:9" s="1" customFormat="1" x14ac:dyDescent="0.25">
      <c r="A1072" s="5"/>
      <c r="B1072" s="5"/>
      <c r="E1072" s="52"/>
      <c r="F1072" s="5"/>
      <c r="G1072" s="5"/>
      <c r="H1072" s="50"/>
      <c r="I1072" s="5"/>
    </row>
    <row r="1073" spans="1:9" s="1" customFormat="1" x14ac:dyDescent="0.25">
      <c r="A1073" s="5"/>
      <c r="B1073" s="5"/>
      <c r="E1073" s="52"/>
      <c r="F1073" s="5"/>
      <c r="G1073" s="5"/>
      <c r="H1073" s="50"/>
      <c r="I1073" s="5"/>
    </row>
    <row r="1074" spans="1:9" s="1" customFormat="1" x14ac:dyDescent="0.25">
      <c r="A1074" s="5"/>
      <c r="B1074" s="5"/>
      <c r="E1074" s="52"/>
      <c r="F1074" s="5"/>
      <c r="G1074" s="5"/>
      <c r="H1074" s="50"/>
      <c r="I1074" s="5"/>
    </row>
    <row r="1075" spans="1:9" s="1" customFormat="1" x14ac:dyDescent="0.25">
      <c r="A1075" s="5"/>
      <c r="B1075" s="5"/>
      <c r="E1075" s="52"/>
      <c r="F1075" s="5"/>
      <c r="G1075" s="5"/>
      <c r="H1075" s="50"/>
      <c r="I1075" s="5"/>
    </row>
    <row r="1076" spans="1:9" s="1" customFormat="1" x14ac:dyDescent="0.25">
      <c r="A1076" s="5"/>
      <c r="B1076" s="5"/>
      <c r="E1076" s="52"/>
      <c r="F1076" s="5"/>
      <c r="G1076" s="5"/>
      <c r="H1076" s="50"/>
      <c r="I1076" s="5"/>
    </row>
    <row r="1077" spans="1:9" s="1" customFormat="1" x14ac:dyDescent="0.25">
      <c r="A1077" s="5"/>
      <c r="B1077" s="5"/>
      <c r="E1077" s="52"/>
      <c r="F1077" s="5"/>
      <c r="G1077" s="5"/>
      <c r="H1077" s="50"/>
      <c r="I1077" s="5"/>
    </row>
    <row r="1078" spans="1:9" s="1" customFormat="1" x14ac:dyDescent="0.25">
      <c r="A1078" s="5"/>
      <c r="B1078" s="5"/>
      <c r="E1078" s="52"/>
      <c r="F1078" s="5"/>
      <c r="G1078" s="5"/>
      <c r="H1078" s="50"/>
      <c r="I1078" s="5"/>
    </row>
    <row r="1079" spans="1:9" s="1" customFormat="1" x14ac:dyDescent="0.25">
      <c r="A1079" s="5"/>
      <c r="B1079" s="5"/>
      <c r="E1079" s="52"/>
      <c r="F1079" s="5"/>
      <c r="G1079" s="5"/>
      <c r="H1079" s="50"/>
      <c r="I1079" s="5"/>
    </row>
    <row r="1080" spans="1:9" s="1" customFormat="1" x14ac:dyDescent="0.25">
      <c r="A1080" s="5"/>
      <c r="B1080" s="5"/>
      <c r="E1080" s="52"/>
      <c r="F1080" s="5"/>
      <c r="G1080" s="5"/>
      <c r="H1080" s="50"/>
      <c r="I1080" s="5"/>
    </row>
    <row r="1081" spans="1:9" s="1" customFormat="1" x14ac:dyDescent="0.25">
      <c r="A1081" s="5"/>
      <c r="B1081" s="5"/>
      <c r="E1081" s="52"/>
      <c r="F1081" s="5"/>
      <c r="G1081" s="5"/>
      <c r="H1081" s="50"/>
      <c r="I1081" s="5"/>
    </row>
    <row r="1082" spans="1:9" s="1" customFormat="1" x14ac:dyDescent="0.25">
      <c r="A1082" s="5"/>
      <c r="B1082" s="5"/>
      <c r="E1082" s="52"/>
      <c r="F1082" s="5"/>
      <c r="G1082" s="5"/>
      <c r="H1082" s="50"/>
      <c r="I1082" s="5"/>
    </row>
    <row r="1083" spans="1:9" s="1" customFormat="1" x14ac:dyDescent="0.25">
      <c r="A1083" s="5"/>
      <c r="B1083" s="5"/>
      <c r="E1083" s="52"/>
      <c r="F1083" s="5"/>
      <c r="G1083" s="5"/>
      <c r="H1083" s="50"/>
      <c r="I1083" s="5"/>
    </row>
    <row r="1084" spans="1:9" s="1" customFormat="1" x14ac:dyDescent="0.25">
      <c r="A1084" s="5"/>
      <c r="B1084" s="5"/>
      <c r="E1084" s="52"/>
      <c r="F1084" s="5"/>
      <c r="G1084" s="5"/>
      <c r="H1084" s="50"/>
      <c r="I1084" s="5"/>
    </row>
    <row r="1085" spans="1:9" s="1" customFormat="1" x14ac:dyDescent="0.25">
      <c r="A1085" s="5"/>
      <c r="B1085" s="5"/>
      <c r="E1085" s="52"/>
      <c r="F1085" s="5"/>
      <c r="G1085" s="5"/>
      <c r="H1085" s="50"/>
      <c r="I1085" s="5"/>
    </row>
    <row r="1086" spans="1:9" s="1" customFormat="1" x14ac:dyDescent="0.25">
      <c r="A1086" s="5"/>
      <c r="B1086" s="5"/>
      <c r="E1086" s="52"/>
      <c r="F1086" s="5"/>
      <c r="G1086" s="5"/>
      <c r="H1086" s="50"/>
      <c r="I1086" s="5"/>
    </row>
    <row r="1087" spans="1:9" s="1" customFormat="1" x14ac:dyDescent="0.25">
      <c r="A1087" s="5"/>
      <c r="B1087" s="5"/>
      <c r="E1087" s="52"/>
      <c r="F1087" s="5"/>
      <c r="G1087" s="5"/>
      <c r="H1087" s="50"/>
      <c r="I1087" s="5"/>
    </row>
    <row r="1088" spans="1:9" s="1" customFormat="1" x14ac:dyDescent="0.25">
      <c r="A1088" s="5"/>
      <c r="B1088" s="5"/>
      <c r="E1088" s="52"/>
      <c r="F1088" s="5"/>
      <c r="G1088" s="5"/>
      <c r="H1088" s="50"/>
      <c r="I1088" s="5"/>
    </row>
    <row r="1089" spans="1:9" s="1" customFormat="1" x14ac:dyDescent="0.25">
      <c r="A1089" s="5"/>
      <c r="B1089" s="5"/>
      <c r="E1089" s="52"/>
      <c r="F1089" s="5"/>
      <c r="G1089" s="5"/>
      <c r="H1089" s="50"/>
      <c r="I1089" s="5"/>
    </row>
    <row r="1090" spans="1:9" s="1" customFormat="1" x14ac:dyDescent="0.25">
      <c r="A1090" s="5"/>
      <c r="B1090" s="5"/>
      <c r="E1090" s="52"/>
      <c r="F1090" s="5"/>
      <c r="G1090" s="5"/>
      <c r="H1090" s="50"/>
      <c r="I1090" s="5"/>
    </row>
    <row r="1091" spans="1:9" s="1" customFormat="1" x14ac:dyDescent="0.25">
      <c r="A1091" s="5"/>
      <c r="B1091" s="5"/>
      <c r="E1091" s="52"/>
      <c r="F1091" s="5"/>
      <c r="G1091" s="5"/>
      <c r="H1091" s="50"/>
      <c r="I1091" s="5"/>
    </row>
    <row r="1092" spans="1:9" s="1" customFormat="1" x14ac:dyDescent="0.25">
      <c r="A1092" s="5"/>
      <c r="B1092" s="5"/>
      <c r="E1092" s="52"/>
      <c r="F1092" s="5"/>
      <c r="G1092" s="5"/>
      <c r="H1092" s="50"/>
      <c r="I1092" s="5"/>
    </row>
    <row r="1093" spans="1:9" s="1" customFormat="1" x14ac:dyDescent="0.25">
      <c r="A1093" s="5"/>
      <c r="B1093" s="5"/>
      <c r="E1093" s="52"/>
      <c r="F1093" s="5"/>
      <c r="G1093" s="5"/>
      <c r="H1093" s="50"/>
      <c r="I1093" s="5"/>
    </row>
    <row r="1094" spans="1:9" s="1" customFormat="1" x14ac:dyDescent="0.25">
      <c r="A1094" s="5"/>
      <c r="B1094" s="5"/>
      <c r="E1094" s="52"/>
      <c r="F1094" s="5"/>
      <c r="G1094" s="5"/>
      <c r="H1094" s="50"/>
      <c r="I1094" s="5"/>
    </row>
    <row r="1095" spans="1:9" s="1" customFormat="1" x14ac:dyDescent="0.25">
      <c r="A1095" s="5"/>
      <c r="B1095" s="5"/>
      <c r="E1095" s="52"/>
      <c r="F1095" s="5"/>
      <c r="G1095" s="5"/>
      <c r="H1095" s="50"/>
      <c r="I1095" s="5"/>
    </row>
    <row r="1096" spans="1:9" s="1" customFormat="1" x14ac:dyDescent="0.25">
      <c r="A1096" s="5"/>
      <c r="B1096" s="5"/>
      <c r="E1096" s="52"/>
      <c r="F1096" s="5"/>
      <c r="G1096" s="5"/>
      <c r="H1096" s="50"/>
      <c r="I1096" s="5"/>
    </row>
    <row r="1097" spans="1:9" s="1" customFormat="1" x14ac:dyDescent="0.25">
      <c r="A1097" s="5"/>
      <c r="B1097" s="5"/>
      <c r="E1097" s="52"/>
      <c r="F1097" s="5"/>
      <c r="G1097" s="5"/>
      <c r="H1097" s="50"/>
      <c r="I1097" s="5"/>
    </row>
    <row r="1098" spans="1:9" s="1" customFormat="1" x14ac:dyDescent="0.25">
      <c r="A1098" s="5"/>
      <c r="B1098" s="5"/>
      <c r="E1098" s="52"/>
      <c r="F1098" s="5"/>
      <c r="G1098" s="5"/>
      <c r="H1098" s="50"/>
      <c r="I1098" s="5"/>
    </row>
    <row r="1099" spans="1:9" s="1" customFormat="1" x14ac:dyDescent="0.25">
      <c r="A1099" s="5"/>
      <c r="B1099" s="5"/>
      <c r="E1099" s="52"/>
      <c r="F1099" s="5"/>
      <c r="G1099" s="5"/>
      <c r="H1099" s="50"/>
      <c r="I1099" s="5"/>
    </row>
    <row r="1100" spans="1:9" s="1" customFormat="1" x14ac:dyDescent="0.25">
      <c r="A1100" s="5"/>
      <c r="B1100" s="5"/>
      <c r="E1100" s="52"/>
      <c r="F1100" s="5"/>
      <c r="G1100" s="5"/>
      <c r="H1100" s="50"/>
      <c r="I1100" s="5"/>
    </row>
    <row r="1101" spans="1:9" s="1" customFormat="1" x14ac:dyDescent="0.25">
      <c r="A1101" s="5"/>
      <c r="B1101" s="5"/>
      <c r="E1101" s="52"/>
      <c r="F1101" s="5"/>
      <c r="G1101" s="5"/>
      <c r="H1101" s="50"/>
      <c r="I1101" s="5"/>
    </row>
    <row r="1102" spans="1:9" s="1" customFormat="1" x14ac:dyDescent="0.25">
      <c r="A1102" s="5"/>
      <c r="B1102" s="5"/>
      <c r="E1102" s="52"/>
      <c r="F1102" s="5"/>
      <c r="G1102" s="5"/>
      <c r="H1102" s="50"/>
      <c r="I1102" s="5"/>
    </row>
    <row r="1103" spans="1:9" s="1" customFormat="1" x14ac:dyDescent="0.25">
      <c r="A1103" s="5"/>
      <c r="B1103" s="5"/>
      <c r="E1103" s="52"/>
      <c r="F1103" s="5"/>
      <c r="G1103" s="5"/>
      <c r="H1103" s="50"/>
      <c r="I1103" s="5"/>
    </row>
    <row r="1104" spans="1:9" s="1" customFormat="1" x14ac:dyDescent="0.25">
      <c r="A1104" s="5"/>
      <c r="B1104" s="5"/>
      <c r="E1104" s="52"/>
      <c r="F1104" s="5"/>
      <c r="G1104" s="5"/>
      <c r="H1104" s="50"/>
      <c r="I1104" s="5"/>
    </row>
    <row r="1105" spans="1:9" s="1" customFormat="1" x14ac:dyDescent="0.25">
      <c r="A1105" s="5"/>
      <c r="B1105" s="5"/>
      <c r="E1105" s="52"/>
      <c r="F1105" s="5"/>
      <c r="G1105" s="5"/>
      <c r="H1105" s="50"/>
      <c r="I1105" s="5"/>
    </row>
    <row r="1106" spans="1:9" s="1" customFormat="1" x14ac:dyDescent="0.25">
      <c r="A1106" s="5"/>
      <c r="B1106" s="5"/>
      <c r="E1106" s="52"/>
      <c r="F1106" s="5"/>
      <c r="G1106" s="5"/>
      <c r="H1106" s="50"/>
      <c r="I1106" s="5"/>
    </row>
    <row r="1107" spans="1:9" s="1" customFormat="1" x14ac:dyDescent="0.25">
      <c r="A1107" s="5"/>
      <c r="B1107" s="5"/>
      <c r="E1107" s="52"/>
      <c r="F1107" s="5"/>
      <c r="G1107" s="5"/>
      <c r="H1107" s="50"/>
      <c r="I1107" s="5"/>
    </row>
    <row r="1108" spans="1:9" s="1" customFormat="1" x14ac:dyDescent="0.25">
      <c r="A1108" s="5"/>
      <c r="B1108" s="5"/>
      <c r="E1108" s="52"/>
      <c r="F1108" s="5"/>
      <c r="G1108" s="5"/>
      <c r="H1108" s="50"/>
      <c r="I1108" s="5"/>
    </row>
    <row r="1109" spans="1:9" s="1" customFormat="1" x14ac:dyDescent="0.25">
      <c r="A1109" s="5"/>
      <c r="B1109" s="5"/>
      <c r="E1109" s="52"/>
      <c r="F1109" s="5"/>
      <c r="G1109" s="5"/>
      <c r="H1109" s="50"/>
      <c r="I1109" s="5"/>
    </row>
    <row r="1110" spans="1:9" s="1" customFormat="1" x14ac:dyDescent="0.25">
      <c r="A1110" s="5"/>
      <c r="B1110" s="5"/>
      <c r="E1110" s="52"/>
      <c r="F1110" s="5"/>
      <c r="G1110" s="5"/>
      <c r="H1110" s="50"/>
      <c r="I1110" s="5"/>
    </row>
    <row r="1111" spans="1:9" s="1" customFormat="1" x14ac:dyDescent="0.25">
      <c r="A1111" s="5"/>
      <c r="B1111" s="5"/>
      <c r="E1111" s="52"/>
      <c r="F1111" s="5"/>
      <c r="G1111" s="5"/>
      <c r="H1111" s="50"/>
      <c r="I1111" s="5"/>
    </row>
    <row r="1112" spans="1:9" s="1" customFormat="1" x14ac:dyDescent="0.25">
      <c r="A1112" s="5"/>
      <c r="B1112" s="5"/>
      <c r="E1112" s="52"/>
      <c r="F1112" s="5"/>
      <c r="G1112" s="5"/>
      <c r="H1112" s="50"/>
      <c r="I1112" s="5"/>
    </row>
    <row r="1113" spans="1:9" s="1" customFormat="1" x14ac:dyDescent="0.25">
      <c r="A1113" s="5"/>
      <c r="B1113" s="5"/>
      <c r="E1113" s="52"/>
      <c r="F1113" s="5"/>
      <c r="G1113" s="5"/>
      <c r="H1113" s="50"/>
      <c r="I1113" s="5"/>
    </row>
    <row r="1114" spans="1:9" s="1" customFormat="1" x14ac:dyDescent="0.25">
      <c r="A1114" s="5"/>
      <c r="B1114" s="5"/>
      <c r="E1114" s="52"/>
      <c r="F1114" s="5"/>
      <c r="G1114" s="5"/>
      <c r="H1114" s="50"/>
      <c r="I1114" s="5"/>
    </row>
    <row r="1115" spans="1:9" s="1" customFormat="1" x14ac:dyDescent="0.25">
      <c r="A1115" s="5"/>
      <c r="B1115" s="5"/>
      <c r="E1115" s="52"/>
      <c r="F1115" s="5"/>
      <c r="G1115" s="5"/>
      <c r="H1115" s="50"/>
      <c r="I1115" s="5"/>
    </row>
    <row r="1116" spans="1:9" s="1" customFormat="1" x14ac:dyDescent="0.25">
      <c r="A1116" s="5"/>
      <c r="B1116" s="5"/>
      <c r="E1116" s="52"/>
      <c r="F1116" s="5"/>
      <c r="G1116" s="5"/>
      <c r="H1116" s="50"/>
      <c r="I1116" s="5"/>
    </row>
    <row r="1117" spans="1:9" s="1" customFormat="1" x14ac:dyDescent="0.25">
      <c r="A1117" s="5"/>
      <c r="B1117" s="5"/>
      <c r="E1117" s="52"/>
      <c r="F1117" s="5"/>
      <c r="G1117" s="5"/>
      <c r="H1117" s="50"/>
      <c r="I1117" s="5"/>
    </row>
    <row r="1118" spans="1:9" s="1" customFormat="1" x14ac:dyDescent="0.25">
      <c r="A1118" s="5"/>
      <c r="B1118" s="5"/>
      <c r="E1118" s="52"/>
      <c r="F1118" s="5"/>
      <c r="G1118" s="5"/>
      <c r="H1118" s="50"/>
      <c r="I1118" s="5"/>
    </row>
    <row r="1119" spans="1:9" s="1" customFormat="1" x14ac:dyDescent="0.25">
      <c r="A1119" s="5"/>
      <c r="B1119" s="5"/>
      <c r="E1119" s="52"/>
      <c r="F1119" s="5"/>
      <c r="G1119" s="5"/>
      <c r="H1119" s="50"/>
      <c r="I1119" s="5"/>
    </row>
    <row r="1120" spans="1:9" s="1" customFormat="1" x14ac:dyDescent="0.25">
      <c r="A1120" s="5"/>
      <c r="B1120" s="5"/>
      <c r="E1120" s="52"/>
      <c r="F1120" s="5"/>
      <c r="G1120" s="5"/>
      <c r="H1120" s="50"/>
      <c r="I1120" s="5"/>
    </row>
    <row r="1121" spans="1:9" s="1" customFormat="1" x14ac:dyDescent="0.25">
      <c r="A1121" s="5"/>
      <c r="B1121" s="5"/>
      <c r="E1121" s="52"/>
      <c r="F1121" s="5"/>
      <c r="G1121" s="5"/>
      <c r="H1121" s="50"/>
      <c r="I1121" s="5"/>
    </row>
    <row r="1122" spans="1:9" s="1" customFormat="1" x14ac:dyDescent="0.25">
      <c r="A1122" s="5"/>
      <c r="B1122" s="5"/>
      <c r="E1122" s="52"/>
      <c r="F1122" s="5"/>
      <c r="G1122" s="5"/>
      <c r="H1122" s="50"/>
      <c r="I1122" s="5"/>
    </row>
    <row r="1123" spans="1:9" s="1" customFormat="1" x14ac:dyDescent="0.25">
      <c r="A1123" s="5"/>
      <c r="B1123" s="5"/>
      <c r="E1123" s="52"/>
      <c r="F1123" s="5"/>
      <c r="G1123" s="5"/>
      <c r="H1123" s="50"/>
      <c r="I1123" s="5"/>
    </row>
    <row r="1124" spans="1:9" s="1" customFormat="1" x14ac:dyDescent="0.25">
      <c r="A1124" s="5"/>
      <c r="B1124" s="5"/>
      <c r="E1124" s="52"/>
      <c r="F1124" s="5"/>
      <c r="G1124" s="5"/>
      <c r="H1124" s="50"/>
      <c r="I1124" s="5"/>
    </row>
    <row r="1125" spans="1:9" s="1" customFormat="1" x14ac:dyDescent="0.25">
      <c r="A1125" s="5"/>
      <c r="B1125" s="5"/>
      <c r="E1125" s="52"/>
      <c r="F1125" s="5"/>
      <c r="G1125" s="5"/>
      <c r="H1125" s="50"/>
      <c r="I1125" s="5"/>
    </row>
    <row r="1126" spans="1:9" s="1" customFormat="1" x14ac:dyDescent="0.25">
      <c r="A1126" s="5"/>
      <c r="B1126" s="5"/>
      <c r="E1126" s="52"/>
      <c r="F1126" s="5"/>
      <c r="G1126" s="5"/>
      <c r="H1126" s="50"/>
      <c r="I1126" s="5"/>
    </row>
    <row r="1127" spans="1:9" s="1" customFormat="1" x14ac:dyDescent="0.25">
      <c r="A1127" s="5"/>
      <c r="B1127" s="5"/>
      <c r="E1127" s="52"/>
      <c r="F1127" s="5"/>
      <c r="G1127" s="5"/>
      <c r="H1127" s="50"/>
      <c r="I1127" s="5"/>
    </row>
    <row r="1128" spans="1:9" s="1" customFormat="1" x14ac:dyDescent="0.25">
      <c r="A1128" s="5"/>
      <c r="B1128" s="5"/>
      <c r="E1128" s="52"/>
      <c r="F1128" s="5"/>
      <c r="G1128" s="5"/>
      <c r="H1128" s="50"/>
      <c r="I1128" s="5"/>
    </row>
    <row r="1129" spans="1:9" s="1" customFormat="1" x14ac:dyDescent="0.25">
      <c r="A1129" s="5"/>
      <c r="B1129" s="5"/>
      <c r="E1129" s="52"/>
      <c r="F1129" s="5"/>
      <c r="G1129" s="5"/>
      <c r="H1129" s="50"/>
      <c r="I1129" s="5"/>
    </row>
    <row r="1130" spans="1:9" s="1" customFormat="1" x14ac:dyDescent="0.25">
      <c r="A1130" s="5"/>
      <c r="B1130" s="5"/>
      <c r="E1130" s="52"/>
      <c r="F1130" s="5"/>
      <c r="G1130" s="5"/>
      <c r="H1130" s="50"/>
      <c r="I1130" s="5"/>
    </row>
    <row r="1131" spans="1:9" s="1" customFormat="1" x14ac:dyDescent="0.25">
      <c r="A1131" s="5"/>
      <c r="B1131" s="5"/>
      <c r="E1131" s="52"/>
      <c r="F1131" s="5"/>
      <c r="G1131" s="5"/>
      <c r="H1131" s="50"/>
      <c r="I1131" s="5"/>
    </row>
    <row r="1132" spans="1:9" s="1" customFormat="1" x14ac:dyDescent="0.25">
      <c r="A1132" s="5"/>
      <c r="B1132" s="5"/>
      <c r="E1132" s="52"/>
      <c r="F1132" s="5"/>
      <c r="G1132" s="5"/>
      <c r="H1132" s="50"/>
      <c r="I1132" s="5"/>
    </row>
    <row r="1133" spans="1:9" s="1" customFormat="1" x14ac:dyDescent="0.25">
      <c r="A1133" s="5"/>
      <c r="B1133" s="5"/>
      <c r="E1133" s="52"/>
      <c r="F1133" s="5"/>
      <c r="G1133" s="5"/>
      <c r="H1133" s="50"/>
      <c r="I1133" s="5"/>
    </row>
    <row r="1134" spans="1:9" s="1" customFormat="1" x14ac:dyDescent="0.25">
      <c r="A1134" s="5"/>
      <c r="B1134" s="5"/>
      <c r="E1134" s="52"/>
      <c r="F1134" s="5"/>
      <c r="G1134" s="5"/>
      <c r="H1134" s="50"/>
      <c r="I1134" s="5"/>
    </row>
    <row r="1135" spans="1:9" s="1" customFormat="1" x14ac:dyDescent="0.25">
      <c r="A1135" s="5"/>
      <c r="B1135" s="5"/>
      <c r="E1135" s="52"/>
      <c r="F1135" s="5"/>
      <c r="G1135" s="5"/>
      <c r="H1135" s="50"/>
      <c r="I1135" s="5"/>
    </row>
    <row r="1136" spans="1:9" s="1" customFormat="1" x14ac:dyDescent="0.25">
      <c r="A1136" s="5"/>
      <c r="B1136" s="5"/>
      <c r="E1136" s="52"/>
      <c r="F1136" s="5"/>
      <c r="G1136" s="5"/>
      <c r="H1136" s="50"/>
      <c r="I1136" s="5"/>
    </row>
    <row r="1137" spans="1:9" s="1" customFormat="1" x14ac:dyDescent="0.25">
      <c r="A1137" s="5"/>
      <c r="B1137" s="5"/>
      <c r="E1137" s="52"/>
      <c r="F1137" s="5"/>
      <c r="G1137" s="5"/>
      <c r="H1137" s="50"/>
      <c r="I1137" s="5"/>
    </row>
    <row r="1138" spans="1:9" s="1" customFormat="1" x14ac:dyDescent="0.25">
      <c r="A1138" s="5"/>
      <c r="B1138" s="5"/>
      <c r="E1138" s="52"/>
      <c r="F1138" s="5"/>
      <c r="G1138" s="5"/>
      <c r="H1138" s="50"/>
      <c r="I1138" s="5"/>
    </row>
    <row r="1139" spans="1:9" s="1" customFormat="1" x14ac:dyDescent="0.25">
      <c r="A1139" s="5"/>
      <c r="B1139" s="5"/>
      <c r="E1139" s="52"/>
      <c r="F1139" s="5"/>
      <c r="G1139" s="5"/>
      <c r="H1139" s="50"/>
      <c r="I1139" s="5"/>
    </row>
    <row r="1140" spans="1:9" s="1" customFormat="1" x14ac:dyDescent="0.25">
      <c r="A1140" s="5"/>
      <c r="B1140" s="5"/>
      <c r="E1140" s="52"/>
      <c r="F1140" s="5"/>
      <c r="G1140" s="5"/>
      <c r="H1140" s="50"/>
      <c r="I1140" s="5"/>
    </row>
    <row r="1141" spans="1:9" s="1" customFormat="1" x14ac:dyDescent="0.25">
      <c r="A1141" s="5"/>
      <c r="B1141" s="5"/>
      <c r="E1141" s="52"/>
      <c r="F1141" s="5"/>
      <c r="G1141" s="5"/>
      <c r="H1141" s="50"/>
      <c r="I1141" s="5"/>
    </row>
    <row r="1142" spans="1:9" s="1" customFormat="1" x14ac:dyDescent="0.25">
      <c r="A1142" s="5"/>
      <c r="B1142" s="5"/>
      <c r="E1142" s="52"/>
      <c r="F1142" s="5"/>
      <c r="G1142" s="5"/>
      <c r="H1142" s="50"/>
      <c r="I1142" s="5"/>
    </row>
    <row r="1143" spans="1:9" s="1" customFormat="1" x14ac:dyDescent="0.25">
      <c r="A1143" s="5"/>
      <c r="B1143" s="5"/>
      <c r="E1143" s="52"/>
      <c r="F1143" s="5"/>
      <c r="G1143" s="5"/>
      <c r="H1143" s="50"/>
      <c r="I1143" s="5"/>
    </row>
    <row r="1144" spans="1:9" s="1" customFormat="1" x14ac:dyDescent="0.25">
      <c r="A1144" s="5"/>
      <c r="B1144" s="5"/>
      <c r="E1144" s="52"/>
      <c r="F1144" s="5"/>
      <c r="G1144" s="5"/>
      <c r="H1144" s="50"/>
      <c r="I1144" s="5"/>
    </row>
    <row r="1145" spans="1:9" s="1" customFormat="1" x14ac:dyDescent="0.25">
      <c r="A1145" s="5"/>
      <c r="B1145" s="5"/>
      <c r="E1145" s="52"/>
      <c r="F1145" s="5"/>
      <c r="G1145" s="5"/>
      <c r="H1145" s="50"/>
      <c r="I1145" s="5"/>
    </row>
    <row r="1146" spans="1:9" s="1" customFormat="1" x14ac:dyDescent="0.25">
      <c r="A1146" s="5"/>
      <c r="B1146" s="5"/>
      <c r="E1146" s="52"/>
      <c r="F1146" s="5"/>
      <c r="G1146" s="5"/>
      <c r="H1146" s="50"/>
      <c r="I1146" s="5"/>
    </row>
    <row r="1147" spans="1:9" s="1" customFormat="1" x14ac:dyDescent="0.25">
      <c r="A1147" s="5"/>
      <c r="B1147" s="5"/>
      <c r="E1147" s="52"/>
      <c r="F1147" s="5"/>
      <c r="G1147" s="5"/>
      <c r="H1147" s="50"/>
      <c r="I1147" s="5"/>
    </row>
    <row r="1148" spans="1:9" s="1" customFormat="1" x14ac:dyDescent="0.25">
      <c r="A1148" s="5"/>
      <c r="B1148" s="5"/>
      <c r="E1148" s="52"/>
      <c r="F1148" s="5"/>
      <c r="G1148" s="5"/>
      <c r="H1148" s="50"/>
      <c r="I1148" s="5"/>
    </row>
    <row r="1149" spans="1:9" s="1" customFormat="1" x14ac:dyDescent="0.25">
      <c r="A1149" s="5"/>
      <c r="B1149" s="5"/>
      <c r="E1149" s="52"/>
      <c r="F1149" s="5"/>
      <c r="G1149" s="5"/>
      <c r="H1149" s="50"/>
      <c r="I1149" s="5"/>
    </row>
    <row r="1150" spans="1:9" s="1" customFormat="1" x14ac:dyDescent="0.25">
      <c r="A1150" s="5"/>
      <c r="B1150" s="5"/>
      <c r="E1150" s="52"/>
      <c r="F1150" s="5"/>
      <c r="G1150" s="5"/>
      <c r="H1150" s="50"/>
      <c r="I1150" s="5"/>
    </row>
    <row r="1151" spans="1:9" s="1" customFormat="1" x14ac:dyDescent="0.25">
      <c r="A1151" s="5"/>
      <c r="B1151" s="5"/>
      <c r="E1151" s="52"/>
      <c r="F1151" s="5"/>
      <c r="G1151" s="5"/>
      <c r="H1151" s="50"/>
      <c r="I1151" s="5"/>
    </row>
    <row r="1152" spans="1:9" s="1" customFormat="1" x14ac:dyDescent="0.25">
      <c r="A1152" s="5"/>
      <c r="B1152" s="5"/>
      <c r="E1152" s="52"/>
      <c r="F1152" s="5"/>
      <c r="G1152" s="5"/>
      <c r="H1152" s="50"/>
      <c r="I1152" s="5"/>
    </row>
    <row r="1153" spans="1:9" s="1" customFormat="1" x14ac:dyDescent="0.25">
      <c r="A1153" s="5"/>
      <c r="B1153" s="5"/>
      <c r="E1153" s="52"/>
      <c r="F1153" s="5"/>
      <c r="G1153" s="5"/>
      <c r="H1153" s="50"/>
      <c r="I1153" s="5"/>
    </row>
    <row r="1154" spans="1:9" s="1" customFormat="1" x14ac:dyDescent="0.25">
      <c r="A1154" s="5"/>
      <c r="B1154" s="5"/>
      <c r="E1154" s="52"/>
      <c r="F1154" s="5"/>
      <c r="G1154" s="5"/>
      <c r="H1154" s="50"/>
      <c r="I1154" s="5"/>
    </row>
    <row r="1155" spans="1:9" s="1" customFormat="1" x14ac:dyDescent="0.25">
      <c r="A1155" s="5"/>
      <c r="B1155" s="5"/>
      <c r="E1155" s="52"/>
      <c r="F1155" s="5"/>
      <c r="G1155" s="5"/>
      <c r="H1155" s="50"/>
      <c r="I1155" s="5"/>
    </row>
    <row r="1156" spans="1:9" s="1" customFormat="1" x14ac:dyDescent="0.25">
      <c r="A1156" s="5"/>
      <c r="B1156" s="5"/>
      <c r="E1156" s="52"/>
      <c r="F1156" s="5"/>
      <c r="G1156" s="5"/>
      <c r="H1156" s="50"/>
      <c r="I1156" s="5"/>
    </row>
    <row r="1157" spans="1:9" s="1" customFormat="1" x14ac:dyDescent="0.25">
      <c r="A1157" s="5"/>
      <c r="B1157" s="5"/>
      <c r="E1157" s="52"/>
      <c r="F1157" s="5"/>
      <c r="G1157" s="5"/>
      <c r="H1157" s="50"/>
      <c r="I1157" s="5"/>
    </row>
    <row r="1158" spans="1:9" s="1" customFormat="1" x14ac:dyDescent="0.25">
      <c r="A1158" s="5"/>
      <c r="B1158" s="5"/>
      <c r="E1158" s="52"/>
      <c r="F1158" s="5"/>
      <c r="G1158" s="5"/>
      <c r="H1158" s="50"/>
      <c r="I1158" s="5"/>
    </row>
    <row r="1159" spans="1:9" s="1" customFormat="1" x14ac:dyDescent="0.25">
      <c r="A1159" s="5"/>
      <c r="B1159" s="5"/>
      <c r="E1159" s="52"/>
      <c r="F1159" s="5"/>
      <c r="G1159" s="5"/>
      <c r="H1159" s="50"/>
      <c r="I1159" s="5"/>
    </row>
    <row r="1160" spans="1:9" s="1" customFormat="1" x14ac:dyDescent="0.25">
      <c r="A1160" s="5"/>
      <c r="B1160" s="5"/>
      <c r="E1160" s="52"/>
      <c r="F1160" s="5"/>
      <c r="G1160" s="5"/>
      <c r="H1160" s="50"/>
      <c r="I1160" s="5"/>
    </row>
    <row r="1161" spans="1:9" s="1" customFormat="1" x14ac:dyDescent="0.25">
      <c r="A1161" s="5"/>
      <c r="B1161" s="5"/>
      <c r="E1161" s="52"/>
      <c r="F1161" s="5"/>
      <c r="G1161" s="5"/>
      <c r="H1161" s="50"/>
      <c r="I1161" s="5"/>
    </row>
    <row r="1162" spans="1:9" s="1" customFormat="1" x14ac:dyDescent="0.25">
      <c r="A1162" s="5"/>
      <c r="B1162" s="5"/>
      <c r="E1162" s="52"/>
      <c r="F1162" s="5"/>
      <c r="G1162" s="5"/>
      <c r="H1162" s="50"/>
      <c r="I1162" s="5"/>
    </row>
    <row r="1163" spans="1:9" s="1" customFormat="1" x14ac:dyDescent="0.25">
      <c r="A1163" s="5"/>
      <c r="B1163" s="5"/>
      <c r="E1163" s="52"/>
      <c r="F1163" s="5"/>
      <c r="G1163" s="5"/>
      <c r="H1163" s="50"/>
      <c r="I1163" s="5"/>
    </row>
    <row r="1164" spans="1:9" s="1" customFormat="1" x14ac:dyDescent="0.25">
      <c r="A1164" s="5"/>
      <c r="B1164" s="5"/>
      <c r="E1164" s="52"/>
      <c r="F1164" s="5"/>
      <c r="G1164" s="5"/>
      <c r="H1164" s="50"/>
      <c r="I1164" s="5"/>
    </row>
    <row r="1165" spans="1:9" s="1" customFormat="1" x14ac:dyDescent="0.25">
      <c r="A1165" s="5"/>
      <c r="B1165" s="5"/>
      <c r="E1165" s="52"/>
      <c r="F1165" s="5"/>
      <c r="G1165" s="5"/>
      <c r="H1165" s="50"/>
      <c r="I1165" s="5"/>
    </row>
    <row r="1166" spans="1:9" s="1" customFormat="1" x14ac:dyDescent="0.25">
      <c r="A1166" s="5"/>
      <c r="B1166" s="5"/>
      <c r="E1166" s="52"/>
      <c r="F1166" s="5"/>
      <c r="G1166" s="5"/>
      <c r="H1166" s="50"/>
      <c r="I1166" s="5"/>
    </row>
    <row r="1167" spans="1:9" s="1" customFormat="1" x14ac:dyDescent="0.25">
      <c r="A1167" s="5"/>
      <c r="B1167" s="5"/>
      <c r="E1167" s="52"/>
      <c r="F1167" s="5"/>
      <c r="G1167" s="5"/>
      <c r="H1167" s="50"/>
      <c r="I1167" s="5"/>
    </row>
    <row r="1168" spans="1:9" s="1" customFormat="1" x14ac:dyDescent="0.25">
      <c r="A1168" s="5"/>
      <c r="B1168" s="5"/>
      <c r="E1168" s="52"/>
      <c r="F1168" s="5"/>
      <c r="G1168" s="5"/>
      <c r="H1168" s="50"/>
      <c r="I1168" s="5"/>
    </row>
    <row r="1169" spans="1:9" s="1" customFormat="1" x14ac:dyDescent="0.25">
      <c r="A1169" s="5"/>
      <c r="B1169" s="5"/>
      <c r="E1169" s="52"/>
      <c r="F1169" s="5"/>
      <c r="G1169" s="5"/>
      <c r="H1169" s="50"/>
      <c r="I1169" s="5"/>
    </row>
    <row r="1170" spans="1:9" s="1" customFormat="1" x14ac:dyDescent="0.25">
      <c r="A1170" s="5"/>
      <c r="B1170" s="5"/>
      <c r="E1170" s="52"/>
      <c r="F1170" s="5"/>
      <c r="G1170" s="5"/>
      <c r="H1170" s="50"/>
      <c r="I1170" s="5"/>
    </row>
    <row r="1171" spans="1:9" s="1" customFormat="1" x14ac:dyDescent="0.25">
      <c r="A1171" s="5"/>
      <c r="B1171" s="5"/>
      <c r="E1171" s="52"/>
      <c r="F1171" s="5"/>
      <c r="G1171" s="5"/>
      <c r="H1171" s="50"/>
      <c r="I1171" s="5"/>
    </row>
    <row r="1172" spans="1:9" s="1" customFormat="1" x14ac:dyDescent="0.25">
      <c r="A1172" s="5"/>
      <c r="B1172" s="5"/>
      <c r="E1172" s="52"/>
      <c r="F1172" s="5"/>
      <c r="G1172" s="5"/>
      <c r="H1172" s="50"/>
      <c r="I1172" s="5"/>
    </row>
    <row r="1173" spans="1:9" s="1" customFormat="1" x14ac:dyDescent="0.25">
      <c r="A1173" s="5"/>
      <c r="B1173" s="5"/>
      <c r="E1173" s="52"/>
      <c r="F1173" s="5"/>
      <c r="G1173" s="5"/>
      <c r="H1173" s="50"/>
      <c r="I1173" s="5"/>
    </row>
    <row r="1174" spans="1:9" s="1" customFormat="1" x14ac:dyDescent="0.25">
      <c r="A1174" s="5"/>
      <c r="B1174" s="5"/>
      <c r="E1174" s="52"/>
      <c r="F1174" s="5"/>
      <c r="G1174" s="5"/>
      <c r="H1174" s="50"/>
      <c r="I1174" s="5"/>
    </row>
    <row r="1175" spans="1:9" s="1" customFormat="1" x14ac:dyDescent="0.25">
      <c r="A1175" s="5"/>
      <c r="B1175" s="5"/>
      <c r="E1175" s="52"/>
      <c r="F1175" s="5"/>
      <c r="G1175" s="5"/>
      <c r="H1175" s="50"/>
      <c r="I1175" s="5"/>
    </row>
    <row r="1176" spans="1:9" s="1" customFormat="1" x14ac:dyDescent="0.25">
      <c r="A1176" s="5"/>
      <c r="B1176" s="5"/>
      <c r="E1176" s="52"/>
      <c r="F1176" s="5"/>
      <c r="G1176" s="5"/>
      <c r="H1176" s="50"/>
      <c r="I1176" s="5"/>
    </row>
    <row r="1177" spans="1:9" s="1" customFormat="1" x14ac:dyDescent="0.25">
      <c r="A1177" s="5"/>
      <c r="B1177" s="5"/>
      <c r="E1177" s="52"/>
      <c r="F1177" s="5"/>
      <c r="G1177" s="5"/>
      <c r="H1177" s="50"/>
      <c r="I1177" s="5"/>
    </row>
    <row r="1178" spans="1:9" s="1" customFormat="1" x14ac:dyDescent="0.25">
      <c r="A1178" s="5"/>
      <c r="B1178" s="5"/>
      <c r="E1178" s="52"/>
      <c r="F1178" s="5"/>
      <c r="G1178" s="5"/>
      <c r="H1178" s="50"/>
      <c r="I1178" s="5"/>
    </row>
    <row r="1179" spans="1:9" s="1" customFormat="1" x14ac:dyDescent="0.25">
      <c r="A1179" s="5"/>
      <c r="B1179" s="5"/>
      <c r="E1179" s="52"/>
      <c r="F1179" s="5"/>
      <c r="G1179" s="5"/>
      <c r="H1179" s="50"/>
      <c r="I1179" s="5"/>
    </row>
    <row r="1180" spans="1:9" s="1" customFormat="1" x14ac:dyDescent="0.25">
      <c r="A1180" s="5"/>
      <c r="B1180" s="5"/>
      <c r="E1180" s="52"/>
      <c r="F1180" s="5"/>
      <c r="G1180" s="5"/>
      <c r="H1180" s="50"/>
      <c r="I1180" s="5"/>
    </row>
    <row r="1181" spans="1:9" s="1" customFormat="1" x14ac:dyDescent="0.25">
      <c r="A1181" s="5"/>
      <c r="B1181" s="5"/>
      <c r="E1181" s="52"/>
      <c r="F1181" s="5"/>
      <c r="G1181" s="5"/>
      <c r="H1181" s="50"/>
      <c r="I1181" s="5"/>
    </row>
    <row r="1182" spans="1:9" s="1" customFormat="1" x14ac:dyDescent="0.25">
      <c r="A1182" s="5"/>
      <c r="B1182" s="5"/>
      <c r="E1182" s="52"/>
      <c r="F1182" s="5"/>
      <c r="G1182" s="5"/>
      <c r="H1182" s="50"/>
      <c r="I1182" s="5"/>
    </row>
    <row r="1183" spans="1:9" s="1" customFormat="1" x14ac:dyDescent="0.25">
      <c r="A1183" s="5"/>
      <c r="B1183" s="5"/>
      <c r="E1183" s="52"/>
      <c r="F1183" s="5"/>
      <c r="G1183" s="5"/>
      <c r="H1183" s="50"/>
      <c r="I1183" s="5"/>
    </row>
    <row r="1184" spans="1:9" s="1" customFormat="1" x14ac:dyDescent="0.25">
      <c r="A1184" s="5"/>
      <c r="B1184" s="5"/>
      <c r="E1184" s="52"/>
      <c r="F1184" s="5"/>
      <c r="G1184" s="5"/>
      <c r="H1184" s="50"/>
      <c r="I1184" s="5"/>
    </row>
    <row r="1185" spans="1:9" s="1" customFormat="1" x14ac:dyDescent="0.25">
      <c r="A1185" s="5"/>
      <c r="B1185" s="5"/>
      <c r="E1185" s="52"/>
      <c r="F1185" s="5"/>
      <c r="G1185" s="5"/>
      <c r="H1185" s="50"/>
      <c r="I1185" s="5"/>
    </row>
    <row r="1186" spans="1:9" s="1" customFormat="1" x14ac:dyDescent="0.25">
      <c r="A1186" s="5"/>
      <c r="B1186" s="5"/>
      <c r="E1186" s="52"/>
      <c r="F1186" s="5"/>
      <c r="G1186" s="5"/>
      <c r="H1186" s="50"/>
      <c r="I1186" s="5"/>
    </row>
    <row r="1187" spans="1:9" s="1" customFormat="1" x14ac:dyDescent="0.25">
      <c r="A1187" s="5"/>
      <c r="B1187" s="5"/>
      <c r="E1187" s="52"/>
      <c r="F1187" s="5"/>
      <c r="G1187" s="5"/>
      <c r="H1187" s="50"/>
      <c r="I1187" s="5"/>
    </row>
    <row r="1188" spans="1:9" s="1" customFormat="1" x14ac:dyDescent="0.25">
      <c r="A1188" s="5"/>
      <c r="B1188" s="5"/>
      <c r="E1188" s="52"/>
      <c r="F1188" s="5"/>
      <c r="G1188" s="5"/>
      <c r="H1188" s="50"/>
      <c r="I1188" s="5"/>
    </row>
    <row r="1189" spans="1:9" s="1" customFormat="1" x14ac:dyDescent="0.25">
      <c r="A1189" s="5"/>
      <c r="B1189" s="5"/>
      <c r="E1189" s="52"/>
      <c r="F1189" s="5"/>
      <c r="G1189" s="5"/>
      <c r="H1189" s="50"/>
      <c r="I1189" s="5"/>
    </row>
    <row r="1190" spans="1:9" s="1" customFormat="1" x14ac:dyDescent="0.25">
      <c r="A1190" s="5"/>
      <c r="B1190" s="5"/>
      <c r="E1190" s="52"/>
      <c r="F1190" s="5"/>
      <c r="G1190" s="5"/>
      <c r="H1190" s="50"/>
      <c r="I1190" s="5"/>
    </row>
    <row r="1191" spans="1:9" s="1" customFormat="1" x14ac:dyDescent="0.25">
      <c r="A1191" s="5"/>
      <c r="B1191" s="5"/>
      <c r="E1191" s="52"/>
      <c r="F1191" s="5"/>
      <c r="G1191" s="5"/>
      <c r="H1191" s="50"/>
      <c r="I1191" s="5"/>
    </row>
    <row r="1192" spans="1:9" s="1" customFormat="1" x14ac:dyDescent="0.25">
      <c r="A1192" s="5"/>
      <c r="B1192" s="5"/>
      <c r="E1192" s="52"/>
      <c r="F1192" s="5"/>
      <c r="G1192" s="5"/>
      <c r="H1192" s="50"/>
      <c r="I1192" s="5"/>
    </row>
    <row r="1193" spans="1:9" s="1" customFormat="1" x14ac:dyDescent="0.25">
      <c r="A1193" s="5"/>
      <c r="B1193" s="5"/>
      <c r="E1193" s="52"/>
      <c r="F1193" s="5"/>
      <c r="G1193" s="5"/>
      <c r="H1193" s="50"/>
      <c r="I1193" s="5"/>
    </row>
    <row r="1194" spans="1:9" s="1" customFormat="1" x14ac:dyDescent="0.25">
      <c r="A1194" s="5"/>
      <c r="B1194" s="5"/>
      <c r="E1194" s="52"/>
      <c r="F1194" s="5"/>
      <c r="G1194" s="5"/>
      <c r="H1194" s="50"/>
      <c r="I1194" s="5"/>
    </row>
    <row r="1195" spans="1:9" s="1" customFormat="1" x14ac:dyDescent="0.25">
      <c r="A1195" s="5"/>
      <c r="B1195" s="5"/>
      <c r="E1195" s="52"/>
      <c r="F1195" s="5"/>
      <c r="G1195" s="5"/>
      <c r="H1195" s="50"/>
      <c r="I1195" s="5"/>
    </row>
    <row r="1196" spans="1:9" s="1" customFormat="1" x14ac:dyDescent="0.25">
      <c r="A1196" s="5"/>
      <c r="B1196" s="5"/>
      <c r="E1196" s="52"/>
      <c r="F1196" s="5"/>
      <c r="G1196" s="5"/>
      <c r="H1196" s="50"/>
      <c r="I1196" s="5"/>
    </row>
    <row r="1197" spans="1:9" s="1" customFormat="1" x14ac:dyDescent="0.25">
      <c r="A1197" s="5"/>
      <c r="B1197" s="5"/>
      <c r="E1197" s="52"/>
      <c r="F1197" s="5"/>
      <c r="G1197" s="5"/>
      <c r="H1197" s="50"/>
      <c r="I1197" s="5"/>
    </row>
    <row r="1198" spans="1:9" s="1" customFormat="1" x14ac:dyDescent="0.25">
      <c r="A1198" s="5"/>
      <c r="B1198" s="5"/>
      <c r="E1198" s="52"/>
      <c r="F1198" s="5"/>
      <c r="G1198" s="5"/>
      <c r="H1198" s="50"/>
      <c r="I1198" s="5"/>
    </row>
    <row r="1199" spans="1:9" s="1" customFormat="1" x14ac:dyDescent="0.25">
      <c r="A1199" s="5"/>
      <c r="B1199" s="5"/>
      <c r="E1199" s="52"/>
      <c r="F1199" s="5"/>
      <c r="G1199" s="5"/>
      <c r="H1199" s="50"/>
      <c r="I1199" s="5"/>
    </row>
    <row r="1200" spans="1:9" s="1" customFormat="1" x14ac:dyDescent="0.25">
      <c r="A1200" s="5"/>
      <c r="B1200" s="5"/>
      <c r="E1200" s="52"/>
      <c r="F1200" s="5"/>
      <c r="G1200" s="5"/>
      <c r="H1200" s="50"/>
      <c r="I1200" s="5"/>
    </row>
    <row r="1201" spans="1:9" s="1" customFormat="1" x14ac:dyDescent="0.25">
      <c r="A1201" s="5"/>
      <c r="B1201" s="5"/>
      <c r="E1201" s="52"/>
      <c r="F1201" s="5"/>
      <c r="G1201" s="5"/>
      <c r="H1201" s="50"/>
      <c r="I1201" s="5"/>
    </row>
    <row r="1202" spans="1:9" s="1" customFormat="1" x14ac:dyDescent="0.25">
      <c r="A1202" s="5"/>
      <c r="B1202" s="5"/>
      <c r="E1202" s="52"/>
      <c r="F1202" s="5"/>
      <c r="G1202" s="5"/>
      <c r="H1202" s="50"/>
      <c r="I1202" s="5"/>
    </row>
    <row r="1203" spans="1:9" s="1" customFormat="1" x14ac:dyDescent="0.25">
      <c r="A1203" s="5"/>
      <c r="B1203" s="5"/>
      <c r="E1203" s="52"/>
      <c r="F1203" s="5"/>
      <c r="G1203" s="5"/>
      <c r="H1203" s="50"/>
      <c r="I1203" s="5"/>
    </row>
    <row r="1204" spans="1:9" s="1" customFormat="1" x14ac:dyDescent="0.25">
      <c r="A1204" s="5"/>
      <c r="B1204" s="5"/>
      <c r="E1204" s="52"/>
      <c r="F1204" s="5"/>
      <c r="G1204" s="5"/>
      <c r="H1204" s="50"/>
      <c r="I1204" s="5"/>
    </row>
    <row r="1205" spans="1:9" s="1" customFormat="1" x14ac:dyDescent="0.25">
      <c r="A1205" s="5"/>
      <c r="B1205" s="5"/>
      <c r="E1205" s="52"/>
      <c r="F1205" s="5"/>
      <c r="G1205" s="5"/>
      <c r="H1205" s="50"/>
      <c r="I1205" s="5"/>
    </row>
    <row r="1206" spans="1:9" s="1" customFormat="1" x14ac:dyDescent="0.25">
      <c r="A1206" s="5"/>
      <c r="B1206" s="5"/>
      <c r="E1206" s="52"/>
      <c r="F1206" s="5"/>
      <c r="G1206" s="5"/>
      <c r="H1206" s="50"/>
      <c r="I1206" s="5"/>
    </row>
    <row r="1207" spans="1:9" s="1" customFormat="1" x14ac:dyDescent="0.25">
      <c r="A1207" s="5"/>
      <c r="B1207" s="5"/>
      <c r="E1207" s="52"/>
      <c r="F1207" s="5"/>
      <c r="G1207" s="5"/>
      <c r="H1207" s="50"/>
      <c r="I1207" s="5"/>
    </row>
    <row r="1208" spans="1:9" s="1" customFormat="1" x14ac:dyDescent="0.25">
      <c r="A1208" s="5"/>
      <c r="B1208" s="5"/>
      <c r="E1208" s="52"/>
      <c r="F1208" s="5"/>
      <c r="G1208" s="5"/>
      <c r="H1208" s="50"/>
      <c r="I1208" s="5"/>
    </row>
    <row r="1209" spans="1:9" s="1" customFormat="1" x14ac:dyDescent="0.25">
      <c r="A1209" s="5"/>
      <c r="B1209" s="5"/>
      <c r="E1209" s="52"/>
      <c r="F1209" s="5"/>
      <c r="G1209" s="5"/>
      <c r="H1209" s="50"/>
      <c r="I1209" s="5"/>
    </row>
    <row r="1210" spans="1:9" s="1" customFormat="1" x14ac:dyDescent="0.25">
      <c r="A1210" s="5"/>
      <c r="B1210" s="5"/>
      <c r="E1210" s="52"/>
      <c r="F1210" s="5"/>
      <c r="G1210" s="5"/>
      <c r="H1210" s="50"/>
      <c r="I1210" s="5"/>
    </row>
    <row r="1211" spans="1:9" s="1" customFormat="1" x14ac:dyDescent="0.25">
      <c r="A1211" s="5"/>
      <c r="B1211" s="5"/>
      <c r="E1211" s="52"/>
      <c r="F1211" s="5"/>
      <c r="G1211" s="5"/>
      <c r="H1211" s="50"/>
      <c r="I1211" s="5"/>
    </row>
    <row r="1212" spans="1:9" s="1" customFormat="1" x14ac:dyDescent="0.25">
      <c r="A1212" s="5"/>
      <c r="B1212" s="5"/>
      <c r="E1212" s="52"/>
      <c r="F1212" s="5"/>
      <c r="G1212" s="5"/>
      <c r="H1212" s="50"/>
      <c r="I1212" s="5"/>
    </row>
    <row r="1213" spans="1:9" s="1" customFormat="1" x14ac:dyDescent="0.25">
      <c r="A1213" s="5"/>
      <c r="B1213" s="5"/>
      <c r="E1213" s="52"/>
      <c r="F1213" s="5"/>
      <c r="G1213" s="5"/>
      <c r="H1213" s="50"/>
      <c r="I1213" s="5"/>
    </row>
    <row r="1214" spans="1:9" s="1" customFormat="1" x14ac:dyDescent="0.25">
      <c r="A1214" s="5"/>
      <c r="B1214" s="5"/>
      <c r="E1214" s="52"/>
      <c r="F1214" s="5"/>
      <c r="G1214" s="5"/>
      <c r="H1214" s="50"/>
      <c r="I1214" s="5"/>
    </row>
    <row r="1215" spans="1:9" s="1" customFormat="1" x14ac:dyDescent="0.25">
      <c r="A1215" s="5"/>
      <c r="B1215" s="5"/>
      <c r="E1215" s="52"/>
      <c r="F1215" s="5"/>
      <c r="G1215" s="5"/>
      <c r="H1215" s="50"/>
      <c r="I1215" s="5"/>
    </row>
    <row r="1216" spans="1:9" s="1" customFormat="1" x14ac:dyDescent="0.25">
      <c r="A1216" s="5"/>
      <c r="B1216" s="5"/>
      <c r="E1216" s="52"/>
      <c r="F1216" s="5"/>
      <c r="G1216" s="5"/>
      <c r="H1216" s="50"/>
      <c r="I1216" s="5"/>
    </row>
    <row r="1217" spans="1:9" s="1" customFormat="1" x14ac:dyDescent="0.25">
      <c r="A1217" s="5"/>
      <c r="B1217" s="5"/>
      <c r="E1217" s="52"/>
      <c r="F1217" s="5"/>
      <c r="G1217" s="5"/>
      <c r="H1217" s="50"/>
      <c r="I1217" s="5"/>
    </row>
    <row r="1218" spans="1:9" s="1" customFormat="1" x14ac:dyDescent="0.25">
      <c r="A1218" s="5"/>
      <c r="B1218" s="5"/>
      <c r="E1218" s="52"/>
      <c r="F1218" s="5"/>
      <c r="G1218" s="5"/>
      <c r="H1218" s="50"/>
      <c r="I1218" s="5"/>
    </row>
    <row r="1219" spans="1:9" s="1" customFormat="1" x14ac:dyDescent="0.25">
      <c r="A1219" s="5"/>
      <c r="B1219" s="5"/>
      <c r="E1219" s="52"/>
      <c r="F1219" s="5"/>
      <c r="G1219" s="5"/>
      <c r="H1219" s="50"/>
      <c r="I1219" s="5"/>
    </row>
    <row r="1220" spans="1:9" s="1" customFormat="1" x14ac:dyDescent="0.25">
      <c r="A1220" s="5"/>
      <c r="B1220" s="5"/>
      <c r="E1220" s="52"/>
      <c r="F1220" s="5"/>
      <c r="G1220" s="5"/>
      <c r="H1220" s="50"/>
      <c r="I1220" s="5"/>
    </row>
    <row r="1221" spans="1:9" s="1" customFormat="1" x14ac:dyDescent="0.25">
      <c r="A1221" s="5"/>
      <c r="B1221" s="5"/>
      <c r="E1221" s="52"/>
      <c r="F1221" s="5"/>
      <c r="G1221" s="5"/>
      <c r="H1221" s="50"/>
      <c r="I1221" s="5"/>
    </row>
    <row r="1222" spans="1:9" s="1" customFormat="1" x14ac:dyDescent="0.25">
      <c r="A1222" s="5"/>
      <c r="B1222" s="5"/>
      <c r="E1222" s="52"/>
      <c r="F1222" s="5"/>
      <c r="G1222" s="5"/>
      <c r="H1222" s="50"/>
      <c r="I1222" s="5"/>
    </row>
    <row r="1223" spans="1:9" s="1" customFormat="1" x14ac:dyDescent="0.25">
      <c r="A1223" s="5"/>
      <c r="B1223" s="5"/>
      <c r="E1223" s="52"/>
      <c r="F1223" s="5"/>
      <c r="G1223" s="5"/>
      <c r="H1223" s="50"/>
      <c r="I1223" s="5"/>
    </row>
    <row r="1224" spans="1:9" s="1" customFormat="1" x14ac:dyDescent="0.25">
      <c r="A1224" s="5"/>
      <c r="B1224" s="5"/>
      <c r="E1224" s="52"/>
      <c r="F1224" s="5"/>
      <c r="G1224" s="5"/>
      <c r="H1224" s="50"/>
      <c r="I1224" s="5"/>
    </row>
    <row r="1225" spans="1:9" s="1" customFormat="1" x14ac:dyDescent="0.25">
      <c r="A1225" s="5"/>
      <c r="B1225" s="5"/>
      <c r="E1225" s="52"/>
      <c r="F1225" s="5"/>
      <c r="G1225" s="5"/>
      <c r="H1225" s="50"/>
      <c r="I1225" s="5"/>
    </row>
    <row r="1226" spans="1:9" s="1" customFormat="1" x14ac:dyDescent="0.25">
      <c r="A1226" s="5"/>
      <c r="B1226" s="5"/>
      <c r="E1226" s="52"/>
      <c r="F1226" s="5"/>
      <c r="G1226" s="5"/>
      <c r="H1226" s="50"/>
      <c r="I1226" s="5"/>
    </row>
    <row r="1227" spans="1:9" s="1" customFormat="1" x14ac:dyDescent="0.25">
      <c r="A1227" s="5"/>
      <c r="B1227" s="5"/>
      <c r="E1227" s="52"/>
      <c r="F1227" s="5"/>
      <c r="G1227" s="5"/>
      <c r="H1227" s="50"/>
      <c r="I1227" s="5"/>
    </row>
    <row r="1228" spans="1:9" s="1" customFormat="1" x14ac:dyDescent="0.25">
      <c r="A1228" s="5"/>
      <c r="B1228" s="5"/>
      <c r="E1228" s="52"/>
      <c r="F1228" s="5"/>
      <c r="G1228" s="5"/>
      <c r="H1228" s="50"/>
      <c r="I1228" s="5"/>
    </row>
    <row r="1229" spans="1:9" s="1" customFormat="1" x14ac:dyDescent="0.25">
      <c r="A1229" s="5"/>
      <c r="B1229" s="5"/>
      <c r="E1229" s="52"/>
      <c r="F1229" s="5"/>
      <c r="G1229" s="5"/>
      <c r="H1229" s="50"/>
      <c r="I1229" s="5"/>
    </row>
    <row r="1230" spans="1:9" s="1" customFormat="1" x14ac:dyDescent="0.25">
      <c r="A1230" s="5"/>
      <c r="B1230" s="5"/>
      <c r="E1230" s="52"/>
      <c r="F1230" s="5"/>
      <c r="G1230" s="5"/>
      <c r="H1230" s="50"/>
      <c r="I1230" s="5"/>
    </row>
    <row r="1231" spans="1:9" s="1" customFormat="1" x14ac:dyDescent="0.25">
      <c r="A1231" s="5"/>
      <c r="B1231" s="5"/>
      <c r="E1231" s="52"/>
      <c r="F1231" s="5"/>
      <c r="G1231" s="5"/>
      <c r="H1231" s="50"/>
      <c r="I1231" s="5"/>
    </row>
    <row r="1232" spans="1:9" s="1" customFormat="1" x14ac:dyDescent="0.25">
      <c r="A1232" s="5"/>
      <c r="B1232" s="5"/>
      <c r="E1232" s="52"/>
      <c r="F1232" s="5"/>
      <c r="G1232" s="5"/>
      <c r="H1232" s="50"/>
      <c r="I1232" s="5"/>
    </row>
    <row r="1233" spans="1:9" s="1" customFormat="1" x14ac:dyDescent="0.25">
      <c r="A1233" s="5"/>
      <c r="B1233" s="5"/>
      <c r="E1233" s="52"/>
      <c r="F1233" s="5"/>
      <c r="G1233" s="5"/>
      <c r="H1233" s="50"/>
      <c r="I1233" s="5"/>
    </row>
    <row r="1234" spans="1:9" s="1" customFormat="1" x14ac:dyDescent="0.25">
      <c r="A1234" s="5"/>
      <c r="B1234" s="5"/>
      <c r="E1234" s="52"/>
      <c r="F1234" s="5"/>
      <c r="G1234" s="5"/>
      <c r="H1234" s="50"/>
      <c r="I1234" s="5"/>
    </row>
    <row r="1235" spans="1:9" s="1" customFormat="1" x14ac:dyDescent="0.25">
      <c r="A1235" s="5"/>
      <c r="B1235" s="5"/>
      <c r="E1235" s="52"/>
      <c r="F1235" s="5"/>
      <c r="G1235" s="5"/>
      <c r="H1235" s="50"/>
      <c r="I1235" s="5"/>
    </row>
    <row r="1236" spans="1:9" s="1" customFormat="1" x14ac:dyDescent="0.25">
      <c r="A1236" s="5"/>
      <c r="B1236" s="5"/>
      <c r="E1236" s="52"/>
      <c r="F1236" s="5"/>
      <c r="G1236" s="5"/>
      <c r="H1236" s="50"/>
      <c r="I1236" s="5"/>
    </row>
    <row r="1237" spans="1:9" s="1" customFormat="1" x14ac:dyDescent="0.25">
      <c r="A1237" s="5"/>
      <c r="B1237" s="5"/>
      <c r="E1237" s="52"/>
      <c r="F1237" s="5"/>
      <c r="G1237" s="5"/>
      <c r="H1237" s="50"/>
      <c r="I1237" s="5"/>
    </row>
    <row r="1238" spans="1:9" s="1" customFormat="1" x14ac:dyDescent="0.25">
      <c r="A1238" s="5"/>
      <c r="B1238" s="5"/>
      <c r="E1238" s="52"/>
      <c r="F1238" s="5"/>
      <c r="G1238" s="5"/>
      <c r="H1238" s="50"/>
      <c r="I1238" s="5"/>
    </row>
    <row r="1239" spans="1:9" s="1" customFormat="1" x14ac:dyDescent="0.25">
      <c r="A1239" s="5"/>
      <c r="B1239" s="5"/>
      <c r="E1239" s="52"/>
      <c r="F1239" s="5"/>
      <c r="G1239" s="5"/>
      <c r="H1239" s="50"/>
      <c r="I1239" s="5"/>
    </row>
    <row r="1240" spans="1:9" s="1" customFormat="1" x14ac:dyDescent="0.25">
      <c r="A1240" s="5"/>
      <c r="B1240" s="5"/>
      <c r="E1240" s="52"/>
      <c r="F1240" s="5"/>
      <c r="G1240" s="5"/>
      <c r="H1240" s="50"/>
      <c r="I1240" s="5"/>
    </row>
    <row r="1241" spans="1:9" s="1" customFormat="1" x14ac:dyDescent="0.25">
      <c r="A1241" s="5"/>
      <c r="B1241" s="5"/>
      <c r="E1241" s="52"/>
      <c r="F1241" s="5"/>
      <c r="G1241" s="5"/>
      <c r="H1241" s="50"/>
      <c r="I1241" s="5"/>
    </row>
    <row r="1242" spans="1:9" s="1" customFormat="1" x14ac:dyDescent="0.25">
      <c r="A1242" s="5"/>
      <c r="B1242" s="5"/>
      <c r="E1242" s="52"/>
      <c r="F1242" s="5"/>
      <c r="G1242" s="5"/>
      <c r="H1242" s="50"/>
      <c r="I1242" s="5"/>
    </row>
    <row r="1243" spans="1:9" s="1" customFormat="1" x14ac:dyDescent="0.25">
      <c r="A1243" s="5"/>
      <c r="B1243" s="5"/>
      <c r="E1243" s="52"/>
      <c r="F1243" s="5"/>
      <c r="G1243" s="5"/>
      <c r="H1243" s="50"/>
      <c r="I1243" s="5"/>
    </row>
    <row r="1244" spans="1:9" s="1" customFormat="1" x14ac:dyDescent="0.25">
      <c r="A1244" s="5"/>
      <c r="B1244" s="5"/>
      <c r="E1244" s="52"/>
      <c r="F1244" s="5"/>
      <c r="G1244" s="5"/>
      <c r="H1244" s="50"/>
      <c r="I1244" s="5"/>
    </row>
    <row r="1245" spans="1:9" s="1" customFormat="1" x14ac:dyDescent="0.25">
      <c r="A1245" s="5"/>
      <c r="B1245" s="5"/>
      <c r="E1245" s="52"/>
      <c r="F1245" s="5"/>
      <c r="G1245" s="5"/>
      <c r="H1245" s="50"/>
      <c r="I1245" s="5"/>
    </row>
    <row r="1246" spans="1:9" s="1" customFormat="1" x14ac:dyDescent="0.25">
      <c r="A1246" s="5"/>
      <c r="B1246" s="5"/>
      <c r="E1246" s="52"/>
      <c r="F1246" s="5"/>
      <c r="G1246" s="5"/>
      <c r="H1246" s="50"/>
      <c r="I1246" s="5"/>
    </row>
    <row r="1247" spans="1:9" s="1" customFormat="1" x14ac:dyDescent="0.25">
      <c r="A1247" s="5"/>
      <c r="B1247" s="5"/>
      <c r="E1247" s="52"/>
      <c r="F1247" s="5"/>
      <c r="G1247" s="5"/>
      <c r="H1247" s="50"/>
      <c r="I1247" s="5"/>
    </row>
    <row r="1248" spans="1:9" s="1" customFormat="1" x14ac:dyDescent="0.25">
      <c r="A1248" s="5"/>
      <c r="B1248" s="5"/>
      <c r="E1248" s="52"/>
      <c r="F1248" s="5"/>
      <c r="G1248" s="5"/>
      <c r="H1248" s="50"/>
      <c r="I1248" s="5"/>
    </row>
    <row r="1249" spans="1:9" s="1" customFormat="1" x14ac:dyDescent="0.25">
      <c r="A1249" s="5"/>
      <c r="B1249" s="5"/>
      <c r="E1249" s="52"/>
      <c r="F1249" s="5"/>
      <c r="G1249" s="5"/>
      <c r="H1249" s="50"/>
      <c r="I1249" s="5"/>
    </row>
    <row r="1250" spans="1:9" s="1" customFormat="1" x14ac:dyDescent="0.25">
      <c r="A1250" s="5"/>
      <c r="B1250" s="5"/>
      <c r="E1250" s="52"/>
      <c r="F1250" s="5"/>
      <c r="G1250" s="5"/>
      <c r="H1250" s="50"/>
      <c r="I1250" s="5"/>
    </row>
    <row r="1251" spans="1:9" s="1" customFormat="1" x14ac:dyDescent="0.25">
      <c r="A1251" s="5"/>
      <c r="B1251" s="5"/>
      <c r="E1251" s="52"/>
      <c r="F1251" s="5"/>
      <c r="G1251" s="5"/>
      <c r="H1251" s="50"/>
      <c r="I1251" s="5"/>
    </row>
    <row r="1252" spans="1:9" s="1" customFormat="1" x14ac:dyDescent="0.25">
      <c r="A1252" s="5"/>
      <c r="B1252" s="5"/>
      <c r="E1252" s="52"/>
      <c r="F1252" s="5"/>
      <c r="G1252" s="5"/>
      <c r="H1252" s="50"/>
      <c r="I1252" s="5"/>
    </row>
    <row r="1253" spans="1:9" s="1" customFormat="1" x14ac:dyDescent="0.25">
      <c r="A1253" s="5"/>
      <c r="B1253" s="5"/>
      <c r="E1253" s="52"/>
      <c r="F1253" s="5"/>
      <c r="G1253" s="5"/>
      <c r="H1253" s="50"/>
      <c r="I1253" s="5"/>
    </row>
    <row r="1254" spans="1:9" s="1" customFormat="1" x14ac:dyDescent="0.25">
      <c r="A1254" s="5"/>
      <c r="B1254" s="5"/>
      <c r="E1254" s="52"/>
      <c r="F1254" s="5"/>
      <c r="G1254" s="5"/>
      <c r="H1254" s="50"/>
      <c r="I1254" s="5"/>
    </row>
    <row r="1255" spans="1:9" s="1" customFormat="1" x14ac:dyDescent="0.25">
      <c r="A1255" s="5"/>
      <c r="B1255" s="5"/>
      <c r="E1255" s="52"/>
      <c r="F1255" s="5"/>
      <c r="G1255" s="5"/>
      <c r="H1255" s="50"/>
      <c r="I1255" s="5"/>
    </row>
    <row r="1256" spans="1:9" s="1" customFormat="1" x14ac:dyDescent="0.25">
      <c r="A1256" s="5"/>
      <c r="B1256" s="5"/>
      <c r="E1256" s="52"/>
      <c r="F1256" s="5"/>
      <c r="G1256" s="5"/>
      <c r="H1256" s="50"/>
      <c r="I1256" s="5"/>
    </row>
    <row r="1257" spans="1:9" s="1" customFormat="1" x14ac:dyDescent="0.25">
      <c r="A1257" s="5"/>
      <c r="B1257" s="5"/>
      <c r="E1257" s="52"/>
      <c r="F1257" s="5"/>
      <c r="G1257" s="5"/>
      <c r="H1257" s="50"/>
      <c r="I1257" s="5"/>
    </row>
    <row r="1258" spans="1:9" s="1" customFormat="1" x14ac:dyDescent="0.25">
      <c r="A1258" s="5"/>
      <c r="B1258" s="5"/>
      <c r="E1258" s="52"/>
      <c r="F1258" s="5"/>
      <c r="G1258" s="5"/>
      <c r="H1258" s="50"/>
      <c r="I1258" s="5"/>
    </row>
    <row r="1259" spans="1:9" s="1" customFormat="1" x14ac:dyDescent="0.25">
      <c r="A1259" s="5"/>
      <c r="B1259" s="5"/>
      <c r="E1259" s="52"/>
      <c r="F1259" s="5"/>
      <c r="G1259" s="5"/>
      <c r="H1259" s="50"/>
      <c r="I1259" s="5"/>
    </row>
    <row r="1260" spans="1:9" s="1" customFormat="1" x14ac:dyDescent="0.25">
      <c r="A1260" s="5"/>
      <c r="B1260" s="5"/>
      <c r="E1260" s="52"/>
      <c r="F1260" s="5"/>
      <c r="G1260" s="5"/>
      <c r="H1260" s="50"/>
      <c r="I1260" s="5"/>
    </row>
    <row r="1261" spans="1:9" s="1" customFormat="1" x14ac:dyDescent="0.25">
      <c r="A1261" s="5"/>
      <c r="B1261" s="5"/>
      <c r="E1261" s="52"/>
      <c r="F1261" s="5"/>
      <c r="G1261" s="5"/>
      <c r="H1261" s="50"/>
      <c r="I1261" s="5"/>
    </row>
    <row r="1262" spans="1:9" s="1" customFormat="1" x14ac:dyDescent="0.25">
      <c r="A1262" s="5"/>
      <c r="B1262" s="5"/>
      <c r="E1262" s="52"/>
      <c r="F1262" s="5"/>
      <c r="G1262" s="5"/>
      <c r="H1262" s="50"/>
      <c r="I1262" s="5"/>
    </row>
    <row r="1263" spans="1:9" s="1" customFormat="1" x14ac:dyDescent="0.25">
      <c r="A1263" s="5"/>
      <c r="B1263" s="5"/>
      <c r="E1263" s="52"/>
      <c r="F1263" s="5"/>
      <c r="G1263" s="5"/>
      <c r="H1263" s="50"/>
      <c r="I1263" s="5"/>
    </row>
    <row r="1264" spans="1:9" s="1" customFormat="1" x14ac:dyDescent="0.25">
      <c r="A1264" s="5"/>
      <c r="B1264" s="5"/>
      <c r="E1264" s="52"/>
      <c r="F1264" s="5"/>
      <c r="G1264" s="5"/>
      <c r="H1264" s="50"/>
      <c r="I1264" s="5"/>
    </row>
    <row r="1265" spans="1:9" s="1" customFormat="1" x14ac:dyDescent="0.25">
      <c r="A1265" s="5"/>
      <c r="B1265" s="5"/>
      <c r="E1265" s="52"/>
      <c r="F1265" s="5"/>
      <c r="G1265" s="5"/>
      <c r="H1265" s="50"/>
      <c r="I1265" s="5"/>
    </row>
    <row r="1266" spans="1:9" s="1" customFormat="1" x14ac:dyDescent="0.25">
      <c r="A1266" s="5"/>
      <c r="B1266" s="5"/>
      <c r="E1266" s="52"/>
      <c r="F1266" s="5"/>
      <c r="G1266" s="5"/>
      <c r="H1266" s="50"/>
      <c r="I1266" s="5"/>
    </row>
    <row r="1267" spans="1:9" s="1" customFormat="1" x14ac:dyDescent="0.25">
      <c r="A1267" s="5"/>
      <c r="B1267" s="5"/>
      <c r="E1267" s="52"/>
      <c r="F1267" s="5"/>
      <c r="G1267" s="5"/>
      <c r="H1267" s="50"/>
      <c r="I1267" s="5"/>
    </row>
    <row r="1268" spans="1:9" s="1" customFormat="1" x14ac:dyDescent="0.25">
      <c r="A1268" s="5"/>
      <c r="B1268" s="5"/>
      <c r="E1268" s="52"/>
      <c r="F1268" s="5"/>
      <c r="G1268" s="5"/>
      <c r="H1268" s="50"/>
      <c r="I1268" s="5"/>
    </row>
    <row r="1269" spans="1:9" s="1" customFormat="1" x14ac:dyDescent="0.25">
      <c r="A1269" s="5"/>
      <c r="B1269" s="5"/>
      <c r="E1269" s="52"/>
      <c r="F1269" s="5"/>
      <c r="G1269" s="5"/>
      <c r="H1269" s="50"/>
      <c r="I1269" s="5"/>
    </row>
    <row r="1270" spans="1:9" s="1" customFormat="1" x14ac:dyDescent="0.25">
      <c r="A1270" s="5"/>
      <c r="B1270" s="5"/>
      <c r="E1270" s="52"/>
      <c r="F1270" s="5"/>
      <c r="G1270" s="5"/>
      <c r="H1270" s="50"/>
      <c r="I1270" s="5"/>
    </row>
    <row r="1271" spans="1:9" s="1" customFormat="1" x14ac:dyDescent="0.25">
      <c r="A1271" s="5"/>
      <c r="B1271" s="5"/>
      <c r="E1271" s="52"/>
      <c r="F1271" s="5"/>
      <c r="G1271" s="5"/>
      <c r="H1271" s="50"/>
      <c r="I1271" s="5"/>
    </row>
    <row r="1272" spans="1:9" s="1" customFormat="1" x14ac:dyDescent="0.25">
      <c r="A1272" s="5"/>
      <c r="B1272" s="5"/>
      <c r="E1272" s="52"/>
      <c r="F1272" s="5"/>
      <c r="G1272" s="5"/>
      <c r="H1272" s="50"/>
      <c r="I1272" s="5"/>
    </row>
    <row r="1273" spans="1:9" s="1" customFormat="1" x14ac:dyDescent="0.25">
      <c r="A1273" s="5"/>
      <c r="B1273" s="5"/>
      <c r="E1273" s="52"/>
      <c r="F1273" s="5"/>
      <c r="G1273" s="5"/>
      <c r="H1273" s="50"/>
      <c r="I1273" s="5"/>
    </row>
    <row r="1274" spans="1:9" s="1" customFormat="1" x14ac:dyDescent="0.25">
      <c r="A1274" s="5"/>
      <c r="B1274" s="5"/>
      <c r="E1274" s="52"/>
      <c r="F1274" s="5"/>
      <c r="G1274" s="5"/>
      <c r="H1274" s="50"/>
      <c r="I1274" s="5"/>
    </row>
    <row r="1275" spans="1:9" s="1" customFormat="1" x14ac:dyDescent="0.25">
      <c r="A1275" s="5"/>
      <c r="B1275" s="5"/>
      <c r="E1275" s="52"/>
      <c r="F1275" s="5"/>
      <c r="G1275" s="5"/>
      <c r="H1275" s="50"/>
      <c r="I1275" s="5"/>
    </row>
    <row r="1276" spans="1:9" s="1" customFormat="1" x14ac:dyDescent="0.25">
      <c r="A1276" s="5"/>
      <c r="B1276" s="5"/>
      <c r="E1276" s="52"/>
      <c r="F1276" s="5"/>
      <c r="G1276" s="5"/>
      <c r="H1276" s="50"/>
      <c r="I1276" s="5"/>
    </row>
    <row r="1277" spans="1:9" s="1" customFormat="1" x14ac:dyDescent="0.25">
      <c r="A1277" s="5"/>
      <c r="B1277" s="5"/>
      <c r="E1277" s="52"/>
      <c r="F1277" s="5"/>
      <c r="G1277" s="5"/>
      <c r="H1277" s="50"/>
      <c r="I1277" s="5"/>
    </row>
    <row r="1278" spans="1:9" s="1" customFormat="1" x14ac:dyDescent="0.25">
      <c r="A1278" s="5"/>
      <c r="B1278" s="5"/>
      <c r="E1278" s="52"/>
      <c r="F1278" s="5"/>
      <c r="G1278" s="5"/>
      <c r="H1278" s="50"/>
      <c r="I1278" s="5"/>
    </row>
    <row r="1279" spans="1:9" s="1" customFormat="1" x14ac:dyDescent="0.25">
      <c r="A1279" s="5"/>
      <c r="B1279" s="5"/>
      <c r="E1279" s="52"/>
      <c r="F1279" s="5"/>
      <c r="G1279" s="5"/>
      <c r="H1279" s="50"/>
      <c r="I1279" s="5"/>
    </row>
    <row r="1280" spans="1:9" s="1" customFormat="1" x14ac:dyDescent="0.25">
      <c r="A1280" s="5"/>
      <c r="B1280" s="5"/>
      <c r="E1280" s="52"/>
      <c r="F1280" s="5"/>
      <c r="G1280" s="5"/>
      <c r="H1280" s="50"/>
      <c r="I1280" s="5"/>
    </row>
    <row r="1281" spans="1:67" s="1" customFormat="1" x14ac:dyDescent="0.25">
      <c r="A1281" s="5"/>
      <c r="B1281" s="5"/>
      <c r="E1281" s="52"/>
      <c r="F1281" s="5"/>
      <c r="G1281" s="5"/>
      <c r="H1281" s="50"/>
      <c r="I1281" s="5"/>
    </row>
    <row r="1282" spans="1:67" s="1" customFormat="1" x14ac:dyDescent="0.25">
      <c r="A1282" s="5"/>
      <c r="B1282" s="5"/>
      <c r="E1282" s="52"/>
      <c r="F1282" s="5"/>
      <c r="G1282" s="5"/>
      <c r="H1282" s="50"/>
      <c r="I1282" s="5"/>
    </row>
    <row r="1283" spans="1:67" s="1" customFormat="1" x14ac:dyDescent="0.25">
      <c r="A1283" s="5"/>
      <c r="B1283" s="5"/>
      <c r="E1283" s="52"/>
      <c r="F1283" s="5"/>
      <c r="G1283" s="5"/>
      <c r="H1283" s="50"/>
      <c r="I1283" s="5"/>
    </row>
    <row r="1284" spans="1:67" s="1" customFormat="1" x14ac:dyDescent="0.25">
      <c r="A1284"/>
      <c r="B1284"/>
      <c r="E1284"/>
      <c r="F1284"/>
      <c r="G1284"/>
      <c r="H1284"/>
      <c r="I1284"/>
      <c r="Y1284"/>
      <c r="Z1284"/>
      <c r="AA1284"/>
      <c r="AB1284"/>
      <c r="AC1284"/>
      <c r="AD1284"/>
      <c r="AE1284"/>
      <c r="AF1284"/>
      <c r="AG1284"/>
      <c r="AH1284"/>
      <c r="AI1284"/>
      <c r="AJ1284"/>
      <c r="AK1284"/>
      <c r="AL1284"/>
      <c r="AM1284"/>
      <c r="AN1284"/>
      <c r="AO1284"/>
      <c r="AP1284"/>
      <c r="AQ1284"/>
      <c r="AR1284"/>
      <c r="AS1284"/>
      <c r="AT1284"/>
      <c r="AU1284"/>
      <c r="AV1284"/>
      <c r="AW1284"/>
      <c r="AX1284"/>
      <c r="AY1284"/>
      <c r="AZ1284"/>
      <c r="BA1284"/>
      <c r="BB1284"/>
      <c r="BC1284"/>
      <c r="BD1284"/>
      <c r="BE1284"/>
      <c r="BF1284"/>
      <c r="BG1284"/>
      <c r="BH1284"/>
      <c r="BI1284"/>
      <c r="BJ1284"/>
      <c r="BK1284"/>
      <c r="BL1284"/>
      <c r="BM1284"/>
      <c r="BN1284"/>
      <c r="BO1284"/>
    </row>
    <row r="1285" spans="1:67" s="1" customFormat="1" x14ac:dyDescent="0.25">
      <c r="A1285"/>
      <c r="B1285"/>
      <c r="E1285"/>
      <c r="F1285"/>
      <c r="G1285"/>
      <c r="H1285"/>
      <c r="I1285"/>
      <c r="Y1285"/>
      <c r="Z1285"/>
      <c r="AA1285"/>
      <c r="AB1285"/>
      <c r="AC1285"/>
      <c r="AD1285"/>
      <c r="AE1285"/>
      <c r="AF1285"/>
      <c r="AG1285"/>
      <c r="AH1285"/>
      <c r="AI1285"/>
      <c r="AJ1285"/>
      <c r="AK1285"/>
      <c r="AL1285"/>
      <c r="AM1285"/>
      <c r="AN1285"/>
      <c r="AO1285"/>
      <c r="AP1285"/>
      <c r="AQ1285"/>
      <c r="AR1285"/>
      <c r="AS1285"/>
      <c r="AT1285"/>
      <c r="AU1285"/>
      <c r="AV1285"/>
      <c r="AW1285"/>
      <c r="AX1285"/>
      <c r="AY1285"/>
      <c r="AZ1285"/>
      <c r="BA1285"/>
      <c r="BB1285"/>
      <c r="BC1285"/>
      <c r="BD1285"/>
      <c r="BE1285"/>
      <c r="BF1285"/>
      <c r="BG1285"/>
      <c r="BH1285"/>
      <c r="BI1285"/>
      <c r="BJ1285"/>
      <c r="BK1285"/>
      <c r="BL1285"/>
      <c r="BM1285"/>
      <c r="BN1285"/>
      <c r="BO1285"/>
    </row>
    <row r="1286" spans="1:67" s="1" customFormat="1" x14ac:dyDescent="0.25">
      <c r="A1286"/>
      <c r="B1286"/>
      <c r="E1286"/>
      <c r="F1286"/>
      <c r="G1286"/>
      <c r="H1286"/>
      <c r="I1286"/>
      <c r="Y1286"/>
      <c r="Z1286"/>
      <c r="AA1286"/>
      <c r="AB1286"/>
      <c r="AC1286"/>
      <c r="AD1286"/>
      <c r="AE1286"/>
      <c r="AF1286"/>
      <c r="AG1286"/>
      <c r="AH1286"/>
      <c r="AI1286"/>
      <c r="AJ1286"/>
      <c r="AK1286"/>
      <c r="AL1286"/>
      <c r="AM1286"/>
      <c r="AN1286"/>
      <c r="AO1286"/>
      <c r="AP1286"/>
      <c r="AQ1286"/>
      <c r="AR1286"/>
      <c r="AS1286"/>
      <c r="AT1286"/>
      <c r="AU1286"/>
      <c r="AV1286"/>
      <c r="AW1286"/>
      <c r="AX1286"/>
      <c r="AY1286"/>
      <c r="AZ1286"/>
      <c r="BA1286"/>
      <c r="BB1286"/>
      <c r="BC1286"/>
      <c r="BD1286"/>
      <c r="BE1286"/>
      <c r="BF1286"/>
      <c r="BG1286"/>
      <c r="BH1286"/>
      <c r="BI1286"/>
      <c r="BJ1286"/>
      <c r="BK1286"/>
      <c r="BL1286"/>
      <c r="BM1286"/>
      <c r="BN1286"/>
      <c r="BO1286"/>
    </row>
    <row r="1287" spans="1:67" s="1" customFormat="1" x14ac:dyDescent="0.25">
      <c r="A1287"/>
      <c r="B1287"/>
      <c r="E1287"/>
      <c r="F1287"/>
      <c r="G1287"/>
      <c r="H1287"/>
      <c r="I1287"/>
      <c r="Y1287"/>
      <c r="Z1287"/>
      <c r="AA1287"/>
      <c r="AB1287"/>
      <c r="AC1287"/>
      <c r="AD1287"/>
      <c r="AE1287"/>
      <c r="AF1287"/>
      <c r="AG1287"/>
      <c r="AH1287"/>
      <c r="AI1287"/>
      <c r="AJ1287"/>
      <c r="AK1287"/>
      <c r="AL1287"/>
      <c r="AM1287"/>
      <c r="AN1287"/>
      <c r="AO1287"/>
      <c r="AP1287"/>
      <c r="AQ1287"/>
      <c r="AR1287"/>
      <c r="AS1287"/>
      <c r="AT1287"/>
      <c r="AU1287"/>
      <c r="AV1287"/>
      <c r="AW1287"/>
      <c r="AX1287"/>
      <c r="AY1287"/>
      <c r="AZ1287"/>
      <c r="BA1287"/>
      <c r="BB1287"/>
      <c r="BC1287"/>
      <c r="BD1287"/>
      <c r="BE1287"/>
      <c r="BF1287"/>
      <c r="BG1287"/>
      <c r="BH1287"/>
      <c r="BI1287"/>
      <c r="BJ1287"/>
      <c r="BK1287"/>
      <c r="BL1287"/>
      <c r="BM1287"/>
      <c r="BN1287"/>
      <c r="BO1287"/>
    </row>
  </sheetData>
  <mergeCells count="22">
    <mergeCell ref="L1:L2"/>
    <mergeCell ref="M1:M2"/>
    <mergeCell ref="N1:N2"/>
    <mergeCell ref="O1:O2"/>
    <mergeCell ref="N3:N5"/>
    <mergeCell ref="O3:O5"/>
    <mergeCell ref="M3:M5"/>
    <mergeCell ref="M6:M8"/>
    <mergeCell ref="E6:G7"/>
    <mergeCell ref="F92:I94"/>
    <mergeCell ref="E36:G37"/>
    <mergeCell ref="E39:G40"/>
    <mergeCell ref="E12:F12"/>
    <mergeCell ref="E29:G30"/>
    <mergeCell ref="E33:G34"/>
    <mergeCell ref="E14:G15"/>
    <mergeCell ref="E10:G11"/>
    <mergeCell ref="E43:G44"/>
    <mergeCell ref="E46:G47"/>
    <mergeCell ref="A1:I1"/>
    <mergeCell ref="K1:K2"/>
    <mergeCell ref="A2:I2"/>
  </mergeCells>
  <conditionalFormatting sqref="J1288:J1048576 V5:X7 D5 N187:X1048576 G38:I42 G20:H28 G19:I19 A4:D4 O8:O18 A6:D53 T5:T7 T8:X48 P4:Q4 T4:XFD4 A41:B85 G49:H49 A54:E66 E51:E54 H4 L4 A87:I91 A95:I1283 A92:E94 A67:I85 C86:I86 E49:F50 N19:O186 C6:D1048576 R49:X186 H29:H33 H34:I37 G12:G18 G45:I45 H43:I44 G48:I48 H46:I47 N1:O1">
    <cfRule type="expression" dxfId="505" priority="90">
      <formula>A1&lt;&gt;""</formula>
    </cfRule>
  </conditionalFormatting>
  <conditionalFormatting sqref="J19:J48 J89:J1287">
    <cfRule type="expression" dxfId="504" priority="87">
      <formula>J19&lt;&gt;""</formula>
    </cfRule>
  </conditionalFormatting>
  <conditionalFormatting sqref="A5:C5">
    <cfRule type="expression" dxfId="503" priority="44">
      <formula>A5&lt;&gt;""</formula>
    </cfRule>
  </conditionalFormatting>
  <conditionalFormatting sqref="A29:B29">
    <cfRule type="expression" dxfId="502" priority="43">
      <formula>A29&lt;&gt;""</formula>
    </cfRule>
  </conditionalFormatting>
  <conditionalFormatting sqref="A42:B42">
    <cfRule type="expression" dxfId="501" priority="42">
      <formula>A42&lt;&gt;""</formula>
    </cfRule>
  </conditionalFormatting>
  <conditionalFormatting sqref="A90:C90">
    <cfRule type="expression" dxfId="500" priority="40">
      <formula>A90&lt;&gt;""</formula>
    </cfRule>
  </conditionalFormatting>
  <conditionalFormatting sqref="C29">
    <cfRule type="expression" dxfId="499" priority="41">
      <formula>C29&lt;&gt;""</formula>
    </cfRule>
  </conditionalFormatting>
  <conditionalFormatting sqref="A1:A2">
    <cfRule type="expression" dxfId="498" priority="38">
      <formula>A1&lt;&gt;""</formula>
    </cfRule>
  </conditionalFormatting>
  <conditionalFormatting sqref="E12">
    <cfRule type="expression" dxfId="497" priority="36">
      <formula>E12&lt;&gt;""</formula>
    </cfRule>
  </conditionalFormatting>
  <conditionalFormatting sqref="F51:F54">
    <cfRule type="expression" dxfId="496" priority="30">
      <formula>F51&lt;&gt;""</formula>
    </cfRule>
  </conditionalFormatting>
  <conditionalFormatting sqref="E50:F50">
    <cfRule type="expression" dxfId="495" priority="29">
      <formula>E50&lt;&gt;""</formula>
    </cfRule>
  </conditionalFormatting>
  <conditionalFormatting sqref="E14">
    <cfRule type="expression" dxfId="494" priority="20">
      <formula>E14&lt;&gt;""</formula>
    </cfRule>
  </conditionalFormatting>
  <conditionalFormatting sqref="E10">
    <cfRule type="expression" dxfId="493" priority="19">
      <formula>E10&lt;&gt;""</formula>
    </cfRule>
  </conditionalFormatting>
  <conditionalFormatting sqref="E6">
    <cfRule type="expression" dxfId="492" priority="18">
      <formula>E6&lt;&gt;""</formula>
    </cfRule>
  </conditionalFormatting>
  <conditionalFormatting sqref="E29">
    <cfRule type="expression" dxfId="491" priority="17">
      <formula>E29&lt;&gt;""</formula>
    </cfRule>
  </conditionalFormatting>
  <conditionalFormatting sqref="E33">
    <cfRule type="expression" dxfId="490" priority="16">
      <formula>E33&lt;&gt;""</formula>
    </cfRule>
  </conditionalFormatting>
  <conditionalFormatting sqref="E36">
    <cfRule type="expression" dxfId="489" priority="15">
      <formula>E36&lt;&gt;""</formula>
    </cfRule>
  </conditionalFormatting>
  <conditionalFormatting sqref="E39">
    <cfRule type="expression" dxfId="488" priority="14">
      <formula>E39&lt;&gt;""</formula>
    </cfRule>
  </conditionalFormatting>
  <conditionalFormatting sqref="E43">
    <cfRule type="expression" dxfId="487" priority="12">
      <formula>E43&lt;&gt;""</formula>
    </cfRule>
  </conditionalFormatting>
  <conditionalFormatting sqref="E46">
    <cfRule type="expression" dxfId="486" priority="11">
      <formula>E46&lt;&gt;""</formula>
    </cfRule>
  </conditionalFormatting>
  <conditionalFormatting sqref="F92">
    <cfRule type="expression" dxfId="485" priority="10">
      <formula>F92&lt;&gt;""</formula>
    </cfRule>
  </conditionalFormatting>
  <conditionalFormatting sqref="K1">
    <cfRule type="expression" dxfId="484" priority="2">
      <formula>K1&lt;&gt;""</formula>
    </cfRule>
  </conditionalFormatting>
  <conditionalFormatting sqref="K1">
    <cfRule type="expression" dxfId="483" priority="3">
      <formula>K1&lt;&gt;""</formula>
    </cfRule>
  </conditionalFormatting>
  <hyperlinks>
    <hyperlink ref="K1" location="ACCUEIL!A1" display="ACCUEIL" xr:uid="{CADA85B7-D48B-4659-941F-041DFD9005DD}"/>
    <hyperlink ref="L1" location="'TCD Corr'!A1" display="Corrigé" xr:uid="{77DA3A4A-96B1-450F-8462-8B228A9B66DB}"/>
    <hyperlink ref="M1" location="TCD!AC1" display="Aide" xr:uid="{DC5B169D-9E99-4DC0-9BD9-4CDE10848431}"/>
    <hyperlink ref="M1:M2" r:id="rId1" display="AIDE VIDEO - GRAPHIQUE EN COURBE" xr:uid="{3D7382F0-9449-4A47-BD36-C3638843D58F}"/>
    <hyperlink ref="M3" location="TCD!AC1" display="Aide" xr:uid="{ACC6E418-2B61-40AC-8F90-ECD9B021E5BB}"/>
    <hyperlink ref="M3:M4" r:id="rId2" display="AIDE VIDEO - GRAPHIQUE EN SECTEUR" xr:uid="{01D9C60A-DE7B-46A6-916C-A4F54DDD717C}"/>
    <hyperlink ref="M6" location="TCD!AC1" display="Aide" xr:uid="{F9F9AE0A-FE11-48EC-8DB5-205A6CF27712}"/>
    <hyperlink ref="M6:M7" r:id="rId3" display="AIDE VIDEO - GRAPHIQUE EN SECTEUR" xr:uid="{9E37D5C9-29BF-43CB-9E5B-29D7A8AF12FF}"/>
    <hyperlink ref="M6:M8" r:id="rId4" display="AIDE VIDEO - GRAPHIQUE EN HISTOGRAMME" xr:uid="{2971B9BE-BDC0-4131-A17E-4E3F030C0BBD}"/>
    <hyperlink ref="L1:L2" location="'GRAPHIQUE Corr'!A1" display="Corrigé" xr:uid="{9B07CC08-17B6-4915-BB5C-D4845CC308BD}"/>
    <hyperlink ref="N1:N2" r:id="rId5" display="VIDÉO 1" xr:uid="{D60601BF-D01E-4D2B-8A82-2156E70B009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sheetPr>
  <dimension ref="A1:BO1287"/>
  <sheetViews>
    <sheetView showGridLines="0" workbookViewId="0">
      <selection activeCell="K1" sqref="K1:K2"/>
    </sheetView>
  </sheetViews>
  <sheetFormatPr baseColWidth="10" defaultColWidth="11.42578125" defaultRowHeight="15" x14ac:dyDescent="0.25"/>
  <cols>
    <col min="1" max="1" width="33.42578125" bestFit="1" customWidth="1"/>
    <col min="2" max="2" width="10.42578125" bestFit="1" customWidth="1"/>
    <col min="3" max="3" width="16.42578125" style="1" bestFit="1" customWidth="1"/>
    <col min="4" max="4" width="1.42578125" style="1" customWidth="1"/>
    <col min="5" max="5" width="15.28515625" customWidth="1"/>
    <col min="6" max="6" width="19.42578125" bestFit="1" customWidth="1"/>
    <col min="7" max="7" width="16.140625" bestFit="1" customWidth="1"/>
    <col min="8" max="8" width="1.28515625" customWidth="1"/>
    <col min="9" max="9" width="19.42578125" bestFit="1" customWidth="1"/>
    <col min="10" max="10" width="17.42578125" style="1" bestFit="1" customWidth="1"/>
    <col min="11" max="11" width="19.42578125" bestFit="1" customWidth="1"/>
    <col min="12" max="12" width="17.42578125" bestFit="1" customWidth="1"/>
    <col min="14" max="24" width="11.42578125" style="1"/>
  </cols>
  <sheetData>
    <row r="1" spans="1:15" ht="18.75" x14ac:dyDescent="0.25">
      <c r="A1" s="63" t="s">
        <v>1129</v>
      </c>
      <c r="K1" s="429" t="s">
        <v>16</v>
      </c>
      <c r="L1" s="444" t="s">
        <v>1687</v>
      </c>
      <c r="M1" s="435" t="s">
        <v>1726</v>
      </c>
      <c r="N1" s="445" t="s">
        <v>1587</v>
      </c>
      <c r="O1" s="446" t="s">
        <v>1588</v>
      </c>
    </row>
    <row r="2" spans="1:15" ht="18.75" x14ac:dyDescent="0.25">
      <c r="A2" s="63" t="s">
        <v>1130</v>
      </c>
      <c r="K2" s="429"/>
      <c r="L2" s="444"/>
      <c r="M2" s="435"/>
      <c r="N2" s="445"/>
      <c r="O2" s="447"/>
    </row>
    <row r="3" spans="1:15" x14ac:dyDescent="0.25">
      <c r="M3" s="448" t="s">
        <v>1727</v>
      </c>
      <c r="N3" s="442" t="s">
        <v>1589</v>
      </c>
      <c r="O3" s="442" t="s">
        <v>1590</v>
      </c>
    </row>
    <row r="4" spans="1:15" s="5" customFormat="1" ht="15.75" thickBot="1" x14ac:dyDescent="0.3">
      <c r="A4" s="5" t="s">
        <v>1131</v>
      </c>
      <c r="M4" s="449"/>
      <c r="N4" s="443"/>
      <c r="O4" s="443"/>
    </row>
    <row r="5" spans="1:15" s="1" customFormat="1" x14ac:dyDescent="0.25">
      <c r="A5" s="25" t="s">
        <v>402</v>
      </c>
      <c r="B5" s="25" t="s">
        <v>1070</v>
      </c>
      <c r="C5" s="25" t="s">
        <v>1072</v>
      </c>
      <c r="M5" s="449"/>
      <c r="N5" s="443"/>
      <c r="O5" s="443"/>
    </row>
    <row r="6" spans="1:15" s="1" customFormat="1" x14ac:dyDescent="0.25">
      <c r="A6" s="5" t="s">
        <v>482</v>
      </c>
      <c r="B6" s="5">
        <v>22</v>
      </c>
      <c r="C6" s="62">
        <v>47.454545454545453</v>
      </c>
      <c r="D6" s="62"/>
      <c r="E6" s="430" t="s">
        <v>1132</v>
      </c>
      <c r="F6" s="430"/>
      <c r="G6" s="430"/>
      <c r="M6" s="450" t="s">
        <v>1728</v>
      </c>
    </row>
    <row r="7" spans="1:15" s="1" customFormat="1" x14ac:dyDescent="0.25">
      <c r="A7" s="5" t="s">
        <v>457</v>
      </c>
      <c r="B7" s="5">
        <v>80</v>
      </c>
      <c r="C7" s="62">
        <v>54.387500000000003</v>
      </c>
      <c r="D7" s="62"/>
      <c r="E7" s="430"/>
      <c r="F7" s="430"/>
      <c r="G7" s="430"/>
      <c r="M7" s="451"/>
    </row>
    <row r="8" spans="1:15" s="1" customFormat="1" ht="14.45" customHeight="1" x14ac:dyDescent="0.25">
      <c r="A8" s="5" t="s">
        <v>442</v>
      </c>
      <c r="B8" s="5">
        <v>31</v>
      </c>
      <c r="C8" s="62">
        <v>50.41935483870968</v>
      </c>
      <c r="D8" s="62"/>
      <c r="E8" s="430" t="s">
        <v>1133</v>
      </c>
      <c r="F8" s="430"/>
      <c r="G8" s="430"/>
      <c r="M8" s="451"/>
    </row>
    <row r="9" spans="1:15" s="1" customFormat="1" x14ac:dyDescent="0.25">
      <c r="A9" s="5" t="s">
        <v>416</v>
      </c>
      <c r="B9" s="5">
        <v>189</v>
      </c>
      <c r="C9" s="62">
        <v>49.735449735449734</v>
      </c>
      <c r="D9" s="62"/>
      <c r="E9" s="430"/>
      <c r="F9" s="430"/>
      <c r="G9" s="430"/>
    </row>
    <row r="10" spans="1:15" s="1" customFormat="1" ht="14.45" customHeight="1" x14ac:dyDescent="0.25">
      <c r="A10" s="5" t="s">
        <v>463</v>
      </c>
      <c r="B10" s="5">
        <v>3</v>
      </c>
      <c r="C10" s="62">
        <v>56.333333333333336</v>
      </c>
      <c r="D10" s="62"/>
      <c r="E10" s="430" t="s">
        <v>1134</v>
      </c>
      <c r="F10" s="430"/>
      <c r="G10" s="430"/>
    </row>
    <row r="11" spans="1:15" s="1" customFormat="1" x14ac:dyDescent="0.25">
      <c r="A11" s="5" t="s">
        <v>439</v>
      </c>
      <c r="B11" s="5">
        <v>161</v>
      </c>
      <c r="C11" s="62">
        <v>35.29192546583851</v>
      </c>
      <c r="D11" s="62"/>
      <c r="E11" s="430"/>
      <c r="F11" s="430"/>
      <c r="G11" s="430"/>
    </row>
    <row r="12" spans="1:15" s="1" customFormat="1" x14ac:dyDescent="0.25">
      <c r="A12" s="5" t="s">
        <v>436</v>
      </c>
      <c r="B12" s="5">
        <v>4</v>
      </c>
      <c r="C12" s="62">
        <v>54.5</v>
      </c>
      <c r="D12" s="62"/>
      <c r="E12" s="430"/>
      <c r="F12" s="430"/>
      <c r="G12" s="5"/>
    </row>
    <row r="13" spans="1:15" s="1" customFormat="1" x14ac:dyDescent="0.25">
      <c r="A13" s="5" t="s">
        <v>411</v>
      </c>
      <c r="B13" s="5">
        <v>13</v>
      </c>
      <c r="C13" s="62">
        <v>46.53846153846154</v>
      </c>
      <c r="D13" s="62"/>
      <c r="G13" s="5"/>
    </row>
    <row r="14" spans="1:15" s="1" customFormat="1" x14ac:dyDescent="0.25">
      <c r="A14" s="5" t="s">
        <v>478</v>
      </c>
      <c r="B14" s="5">
        <v>3</v>
      </c>
      <c r="C14" s="62">
        <v>52</v>
      </c>
      <c r="D14" s="62"/>
      <c r="G14" s="5"/>
    </row>
    <row r="15" spans="1:15" s="1" customFormat="1" x14ac:dyDescent="0.25">
      <c r="A15" s="5" t="s">
        <v>447</v>
      </c>
      <c r="B15" s="5">
        <v>3</v>
      </c>
      <c r="C15" s="62">
        <v>57</v>
      </c>
      <c r="D15" s="62"/>
      <c r="G15" s="5"/>
    </row>
    <row r="16" spans="1:15" s="1" customFormat="1" x14ac:dyDescent="0.25">
      <c r="A16" s="5" t="s">
        <v>422</v>
      </c>
      <c r="B16" s="5">
        <v>21</v>
      </c>
      <c r="C16" s="62">
        <v>55.38095238095238</v>
      </c>
      <c r="D16" s="62"/>
      <c r="G16" s="5"/>
    </row>
    <row r="17" spans="1:9" s="1" customFormat="1" x14ac:dyDescent="0.25">
      <c r="A17" s="5" t="s">
        <v>473</v>
      </c>
      <c r="B17" s="5">
        <v>93</v>
      </c>
      <c r="C17" s="62">
        <v>48.602150537634408</v>
      </c>
      <c r="D17" s="62"/>
      <c r="G17" s="5"/>
    </row>
    <row r="18" spans="1:9" s="1" customFormat="1" x14ac:dyDescent="0.25">
      <c r="A18" s="5" t="s">
        <v>425</v>
      </c>
      <c r="B18" s="5">
        <v>28</v>
      </c>
      <c r="C18" s="62">
        <v>54.5</v>
      </c>
      <c r="D18" s="62"/>
      <c r="G18" s="5"/>
    </row>
    <row r="19" spans="1:9" s="1" customFormat="1" x14ac:dyDescent="0.25">
      <c r="A19" s="5" t="s">
        <v>428</v>
      </c>
      <c r="B19" s="5">
        <v>8</v>
      </c>
      <c r="C19" s="62">
        <v>51.375</v>
      </c>
      <c r="D19" s="62"/>
      <c r="G19" s="5"/>
      <c r="H19" s="50"/>
      <c r="I19" s="5"/>
    </row>
    <row r="20" spans="1:9" s="1" customFormat="1" x14ac:dyDescent="0.25">
      <c r="A20" s="5" t="s">
        <v>445</v>
      </c>
      <c r="B20" s="5">
        <v>29</v>
      </c>
      <c r="C20" s="62">
        <v>52.517241379310342</v>
      </c>
      <c r="D20" s="62"/>
      <c r="G20" s="5"/>
    </row>
    <row r="21" spans="1:9" s="1" customFormat="1" x14ac:dyDescent="0.25">
      <c r="A21" s="5" t="s">
        <v>460</v>
      </c>
      <c r="B21" s="5">
        <v>157</v>
      </c>
      <c r="C21" s="62">
        <v>46.401273885350321</v>
      </c>
      <c r="D21" s="62"/>
      <c r="G21" s="5"/>
    </row>
    <row r="22" spans="1:9" s="1" customFormat="1" x14ac:dyDescent="0.25">
      <c r="A22" s="5" t="s">
        <v>470</v>
      </c>
      <c r="B22" s="5">
        <v>15</v>
      </c>
      <c r="C22" s="62">
        <v>53.733333333333334</v>
      </c>
      <c r="D22" s="62"/>
      <c r="G22" s="5"/>
    </row>
    <row r="23" spans="1:9" s="1" customFormat="1" x14ac:dyDescent="0.25">
      <c r="A23" s="5" t="s">
        <v>420</v>
      </c>
      <c r="B23" s="5">
        <v>1</v>
      </c>
      <c r="C23" s="62">
        <v>63</v>
      </c>
      <c r="D23" s="62"/>
      <c r="G23" s="5"/>
    </row>
    <row r="24" spans="1:9" s="1" customFormat="1" x14ac:dyDescent="0.25">
      <c r="A24" s="5" t="s">
        <v>433</v>
      </c>
      <c r="B24" s="5">
        <v>8</v>
      </c>
      <c r="C24" s="62">
        <v>47</v>
      </c>
      <c r="D24" s="62"/>
      <c r="G24" s="5"/>
    </row>
    <row r="25" spans="1:9" s="1" customFormat="1" x14ac:dyDescent="0.25">
      <c r="A25" s="5" t="s">
        <v>449</v>
      </c>
      <c r="B25" s="5">
        <v>4</v>
      </c>
      <c r="C25" s="62">
        <v>55.25</v>
      </c>
      <c r="D25" s="62"/>
      <c r="G25" s="5"/>
    </row>
    <row r="26" spans="1:9" s="1" customFormat="1" x14ac:dyDescent="0.25">
      <c r="A26" s="5"/>
      <c r="B26" s="5"/>
      <c r="C26" s="62"/>
      <c r="D26" s="62"/>
      <c r="G26" s="5"/>
    </row>
    <row r="27" spans="1:9" s="1" customFormat="1" x14ac:dyDescent="0.25">
      <c r="A27" s="5"/>
      <c r="B27" s="5"/>
      <c r="C27" s="62"/>
      <c r="D27" s="62"/>
      <c r="G27" s="5"/>
    </row>
    <row r="28" spans="1:9" s="1" customFormat="1" ht="15.75" thickBot="1" x14ac:dyDescent="0.3">
      <c r="A28" s="5" t="s">
        <v>1135</v>
      </c>
      <c r="B28" s="5"/>
      <c r="C28" s="62"/>
      <c r="D28" s="62"/>
      <c r="G28" s="5"/>
    </row>
    <row r="29" spans="1:9" s="1" customFormat="1" ht="14.45" customHeight="1" x14ac:dyDescent="0.25">
      <c r="A29" s="25" t="s">
        <v>1071</v>
      </c>
      <c r="B29" s="25" t="s">
        <v>1070</v>
      </c>
      <c r="C29" s="25" t="s">
        <v>1073</v>
      </c>
      <c r="D29" s="62"/>
      <c r="E29" s="452" t="s">
        <v>1136</v>
      </c>
      <c r="F29" s="452"/>
      <c r="G29" s="452"/>
    </row>
    <row r="30" spans="1:9" s="1" customFormat="1" x14ac:dyDescent="0.25">
      <c r="A30" s="52" t="s">
        <v>1151</v>
      </c>
      <c r="B30" s="67">
        <v>510</v>
      </c>
      <c r="C30" s="53">
        <v>12654408</v>
      </c>
      <c r="D30" s="62"/>
      <c r="E30" s="452"/>
      <c r="F30" s="452"/>
      <c r="G30" s="452"/>
    </row>
    <row r="31" spans="1:9" s="1" customFormat="1" ht="14.45" customHeight="1" x14ac:dyDescent="0.25">
      <c r="A31" s="52" t="s">
        <v>1152</v>
      </c>
      <c r="B31" s="67">
        <v>564</v>
      </c>
      <c r="C31" s="53">
        <v>13940196</v>
      </c>
      <c r="D31" s="62"/>
      <c r="E31" s="452" t="s">
        <v>1137</v>
      </c>
      <c r="F31" s="452"/>
      <c r="G31" s="452"/>
    </row>
    <row r="32" spans="1:9" s="1" customFormat="1" x14ac:dyDescent="0.25">
      <c r="A32" s="5"/>
      <c r="B32" s="5"/>
      <c r="C32" s="62"/>
      <c r="D32" s="62"/>
      <c r="E32" s="452"/>
      <c r="F32" s="452"/>
      <c r="G32" s="452"/>
    </row>
    <row r="33" spans="1:11" s="1" customFormat="1" ht="14.45" customHeight="1" x14ac:dyDescent="0.25">
      <c r="A33" s="5"/>
      <c r="B33" s="5"/>
      <c r="C33" s="62"/>
      <c r="D33" s="62"/>
      <c r="E33" s="452" t="s">
        <v>1138</v>
      </c>
      <c r="F33" s="452"/>
      <c r="G33" s="452"/>
    </row>
    <row r="34" spans="1:11" s="1" customFormat="1" x14ac:dyDescent="0.25">
      <c r="A34" s="5"/>
      <c r="B34" s="5"/>
      <c r="C34" s="62"/>
      <c r="D34" s="62"/>
      <c r="E34" s="452"/>
      <c r="F34" s="452"/>
      <c r="G34" s="452"/>
      <c r="H34" s="50"/>
      <c r="I34" s="5"/>
    </row>
    <row r="35" spans="1:11" s="1" customFormat="1" ht="14.45" customHeight="1" x14ac:dyDescent="0.25">
      <c r="A35" s="5"/>
      <c r="B35" s="5"/>
      <c r="C35" s="62"/>
      <c r="D35" s="62"/>
      <c r="E35" s="452" t="s">
        <v>1139</v>
      </c>
      <c r="F35" s="452"/>
      <c r="G35" s="452"/>
      <c r="H35" s="50"/>
      <c r="I35" s="5"/>
    </row>
    <row r="36" spans="1:11" s="1" customFormat="1" x14ac:dyDescent="0.25">
      <c r="A36" s="5"/>
      <c r="B36" s="5"/>
      <c r="C36" s="62"/>
      <c r="D36" s="62"/>
      <c r="E36" s="452"/>
      <c r="F36" s="452"/>
      <c r="G36" s="452"/>
      <c r="H36" s="50"/>
      <c r="I36" s="5"/>
    </row>
    <row r="37" spans="1:11" s="1" customFormat="1" x14ac:dyDescent="0.25">
      <c r="A37" s="5"/>
      <c r="B37" s="5"/>
      <c r="C37" s="62"/>
      <c r="D37" s="62"/>
      <c r="E37" s="430"/>
      <c r="F37" s="430"/>
      <c r="G37" s="430"/>
      <c r="H37" s="50"/>
      <c r="I37" s="5"/>
    </row>
    <row r="38" spans="1:11" s="1" customFormat="1" x14ac:dyDescent="0.25">
      <c r="A38" s="5"/>
      <c r="B38" s="5"/>
      <c r="C38" s="62"/>
      <c r="D38" s="62"/>
      <c r="G38" s="5"/>
      <c r="H38" s="50"/>
      <c r="I38" s="5"/>
    </row>
    <row r="39" spans="1:11" s="1" customFormat="1" x14ac:dyDescent="0.25">
      <c r="A39" s="5"/>
      <c r="B39" s="5"/>
      <c r="C39" s="62"/>
      <c r="D39" s="62"/>
      <c r="G39" s="5"/>
      <c r="H39" s="50"/>
      <c r="I39" s="5"/>
    </row>
    <row r="40" spans="1:11" s="1" customFormat="1" x14ac:dyDescent="0.25">
      <c r="A40" s="5"/>
      <c r="B40" s="5"/>
      <c r="C40" s="62"/>
      <c r="D40" s="62"/>
      <c r="G40" s="5"/>
      <c r="H40" s="50"/>
      <c r="I40" s="5"/>
    </row>
    <row r="41" spans="1:11" s="1" customFormat="1" ht="15.75" thickBot="1" x14ac:dyDescent="0.3">
      <c r="A41" s="1" t="s">
        <v>1140</v>
      </c>
      <c r="C41" s="62"/>
      <c r="D41" s="62"/>
      <c r="G41" s="5"/>
      <c r="H41" s="50"/>
      <c r="I41" s="5"/>
    </row>
    <row r="42" spans="1:11" s="1" customFormat="1" x14ac:dyDescent="0.25">
      <c r="A42" s="25" t="s">
        <v>403</v>
      </c>
      <c r="B42" s="25" t="s">
        <v>1070</v>
      </c>
      <c r="C42" s="62"/>
      <c r="D42" s="62"/>
      <c r="G42" s="5"/>
      <c r="H42" s="50"/>
      <c r="I42" s="5"/>
    </row>
    <row r="43" spans="1:11" s="1" customFormat="1" ht="14.45" customHeight="1" x14ac:dyDescent="0.25">
      <c r="A43" s="1">
        <v>24</v>
      </c>
      <c r="B43" s="1">
        <v>2</v>
      </c>
      <c r="C43" s="62"/>
      <c r="D43" s="62"/>
      <c r="E43" s="452" t="s">
        <v>1141</v>
      </c>
      <c r="F43" s="452"/>
      <c r="G43" s="452"/>
      <c r="H43" s="50"/>
      <c r="I43" s="5"/>
    </row>
    <row r="44" spans="1:11" s="1" customFormat="1" x14ac:dyDescent="0.25">
      <c r="A44" s="1">
        <v>25</v>
      </c>
      <c r="B44" s="1">
        <v>2</v>
      </c>
      <c r="C44" s="62"/>
      <c r="D44" s="62"/>
      <c r="E44" s="452"/>
      <c r="F44" s="452"/>
      <c r="G44" s="452"/>
      <c r="H44" s="50"/>
      <c r="I44" s="5"/>
    </row>
    <row r="45" spans="1:11" s="1" customFormat="1" x14ac:dyDescent="0.25">
      <c r="A45" s="1">
        <v>26</v>
      </c>
      <c r="B45" s="1">
        <v>11</v>
      </c>
      <c r="C45" s="62"/>
      <c r="D45" s="62"/>
      <c r="G45" s="5"/>
      <c r="H45" s="50"/>
      <c r="I45" s="5"/>
    </row>
    <row r="46" spans="1:11" s="1" customFormat="1" ht="14.45" customHeight="1" x14ac:dyDescent="0.25">
      <c r="A46" s="1">
        <v>27</v>
      </c>
      <c r="B46" s="1">
        <v>20</v>
      </c>
      <c r="C46" s="62"/>
      <c r="D46" s="62"/>
      <c r="E46" s="452" t="s">
        <v>1142</v>
      </c>
      <c r="F46" s="452"/>
      <c r="G46" s="452"/>
      <c r="H46" s="50"/>
      <c r="I46" s="5"/>
    </row>
    <row r="47" spans="1:11" s="1" customFormat="1" x14ac:dyDescent="0.25">
      <c r="A47" s="1">
        <v>28</v>
      </c>
      <c r="B47" s="1">
        <v>16</v>
      </c>
      <c r="C47" s="62"/>
      <c r="D47" s="62"/>
      <c r="E47" s="452"/>
      <c r="F47" s="452"/>
      <c r="G47" s="452"/>
      <c r="H47" s="50"/>
      <c r="I47" s="5"/>
    </row>
    <row r="48" spans="1:11" s="1" customFormat="1" x14ac:dyDescent="0.25">
      <c r="A48" s="1">
        <v>29</v>
      </c>
      <c r="B48" s="1">
        <v>23</v>
      </c>
      <c r="C48" s="62"/>
      <c r="D48" s="62"/>
      <c r="G48" s="5"/>
      <c r="H48" s="50"/>
      <c r="I48"/>
      <c r="J48"/>
      <c r="K48"/>
    </row>
    <row r="49" spans="1:13" s="1" customFormat="1" ht="15.75" thickBot="1" x14ac:dyDescent="0.3">
      <c r="A49" s="1">
        <v>30</v>
      </c>
      <c r="B49" s="1">
        <v>31</v>
      </c>
      <c r="C49" s="62"/>
      <c r="D49" s="62"/>
      <c r="E49" s="5" t="s">
        <v>1143</v>
      </c>
      <c r="F49" s="5"/>
      <c r="G49"/>
      <c r="H49"/>
      <c r="I49"/>
      <c r="J49"/>
      <c r="K49"/>
    </row>
    <row r="50" spans="1:13" s="1" customFormat="1" x14ac:dyDescent="0.25">
      <c r="A50" s="1">
        <v>31</v>
      </c>
      <c r="B50" s="1">
        <v>32</v>
      </c>
      <c r="C50" s="62"/>
      <c r="D50" s="62"/>
      <c r="E50" s="25" t="s">
        <v>1144</v>
      </c>
      <c r="F50" s="25" t="s">
        <v>1070</v>
      </c>
      <c r="G50"/>
      <c r="H50"/>
      <c r="I50"/>
      <c r="J50"/>
      <c r="K50"/>
    </row>
    <row r="51" spans="1:13" s="1" customFormat="1" x14ac:dyDescent="0.25">
      <c r="A51" s="1">
        <v>32</v>
      </c>
      <c r="B51" s="1">
        <v>23</v>
      </c>
      <c r="C51" s="62"/>
      <c r="D51" s="62"/>
      <c r="E51" s="5" t="s">
        <v>1145</v>
      </c>
      <c r="F51" s="1">
        <v>235</v>
      </c>
      <c r="G51"/>
      <c r="H51"/>
      <c r="I51"/>
      <c r="J51"/>
      <c r="K51"/>
    </row>
    <row r="52" spans="1:13" s="1" customFormat="1" x14ac:dyDescent="0.25">
      <c r="A52" s="1">
        <v>33</v>
      </c>
      <c r="B52" s="1">
        <v>21</v>
      </c>
      <c r="C52" s="62"/>
      <c r="D52" s="62"/>
      <c r="E52" s="5" t="s">
        <v>1146</v>
      </c>
      <c r="F52" s="1">
        <v>240</v>
      </c>
      <c r="G52"/>
      <c r="H52"/>
      <c r="I52"/>
      <c r="J52"/>
      <c r="K52"/>
      <c r="L52"/>
      <c r="M52"/>
    </row>
    <row r="53" spans="1:13" s="1" customFormat="1" x14ac:dyDescent="0.25">
      <c r="A53" s="1">
        <v>34</v>
      </c>
      <c r="B53" s="1">
        <v>29</v>
      </c>
      <c r="C53" s="62"/>
      <c r="D53" s="62"/>
      <c r="E53" s="5" t="s">
        <v>1147</v>
      </c>
      <c r="F53" s="1">
        <v>348</v>
      </c>
      <c r="G53"/>
      <c r="H53"/>
      <c r="I53"/>
      <c r="J53"/>
      <c r="K53"/>
      <c r="L53"/>
      <c r="M53"/>
    </row>
    <row r="54" spans="1:13" s="1" customFormat="1" x14ac:dyDescent="0.25">
      <c r="A54" s="1">
        <v>35</v>
      </c>
      <c r="B54" s="1">
        <v>25</v>
      </c>
      <c r="C54" s="62"/>
      <c r="D54" s="62"/>
      <c r="E54" s="5" t="s">
        <v>1148</v>
      </c>
      <c r="F54" s="1">
        <v>461</v>
      </c>
      <c r="G54"/>
      <c r="H54"/>
      <c r="I54"/>
      <c r="J54"/>
      <c r="K54"/>
      <c r="L54"/>
      <c r="M54"/>
    </row>
    <row r="55" spans="1:13" s="1" customFormat="1" x14ac:dyDescent="0.25">
      <c r="A55" s="1">
        <v>36</v>
      </c>
      <c r="B55" s="1">
        <v>31</v>
      </c>
      <c r="C55" s="62"/>
      <c r="D55" s="62"/>
      <c r="E55" s="52"/>
      <c r="F55"/>
      <c r="G55"/>
      <c r="H55"/>
      <c r="I55"/>
      <c r="J55"/>
      <c r="K55"/>
      <c r="L55"/>
      <c r="M55"/>
    </row>
    <row r="56" spans="1:13" s="1" customFormat="1" x14ac:dyDescent="0.25">
      <c r="A56" s="1">
        <v>37</v>
      </c>
      <c r="B56" s="1">
        <v>29</v>
      </c>
      <c r="C56" s="62"/>
      <c r="D56" s="62"/>
      <c r="E56" s="52"/>
      <c r="F56"/>
      <c r="G56"/>
      <c r="H56"/>
      <c r="I56"/>
      <c r="J56"/>
      <c r="K56"/>
      <c r="L56"/>
      <c r="M56"/>
    </row>
    <row r="57" spans="1:13" s="1" customFormat="1" x14ac:dyDescent="0.25">
      <c r="A57" s="1">
        <v>38</v>
      </c>
      <c r="B57" s="1">
        <v>34</v>
      </c>
      <c r="C57" s="62"/>
      <c r="D57" s="62"/>
      <c r="E57" s="52"/>
      <c r="F57"/>
      <c r="G57"/>
      <c r="H57"/>
      <c r="I57"/>
      <c r="J57"/>
      <c r="K57"/>
      <c r="L57"/>
      <c r="M57"/>
    </row>
    <row r="58" spans="1:13" s="1" customFormat="1" x14ac:dyDescent="0.25">
      <c r="A58" s="1">
        <v>39</v>
      </c>
      <c r="B58" s="1">
        <v>21</v>
      </c>
      <c r="C58" s="62"/>
      <c r="D58" s="62"/>
      <c r="E58" s="52"/>
      <c r="F58"/>
      <c r="G58"/>
      <c r="H58"/>
      <c r="I58"/>
      <c r="J58"/>
      <c r="K58"/>
      <c r="L58"/>
      <c r="M58"/>
    </row>
    <row r="59" spans="1:13" s="1" customFormat="1" x14ac:dyDescent="0.25">
      <c r="A59" s="1">
        <v>40</v>
      </c>
      <c r="B59" s="1">
        <v>23</v>
      </c>
      <c r="C59" s="62"/>
      <c r="D59" s="62"/>
      <c r="E59" s="52"/>
      <c r="F59"/>
      <c r="G59"/>
      <c r="H59"/>
      <c r="I59"/>
      <c r="J59"/>
      <c r="K59"/>
      <c r="L59"/>
      <c r="M59"/>
    </row>
    <row r="60" spans="1:13" s="1" customFormat="1" x14ac:dyDescent="0.25">
      <c r="A60" s="1">
        <v>41</v>
      </c>
      <c r="B60" s="1">
        <v>24</v>
      </c>
      <c r="C60" s="62"/>
      <c r="D60" s="62"/>
      <c r="E60" s="52"/>
      <c r="F60"/>
      <c r="G60"/>
      <c r="H60"/>
      <c r="I60"/>
      <c r="J60"/>
      <c r="K60"/>
      <c r="L60"/>
      <c r="M60"/>
    </row>
    <row r="61" spans="1:13" s="1" customFormat="1" x14ac:dyDescent="0.25">
      <c r="A61" s="1">
        <v>42</v>
      </c>
      <c r="B61" s="1">
        <v>21</v>
      </c>
      <c r="C61" s="62"/>
      <c r="D61" s="62"/>
      <c r="E61" s="52"/>
      <c r="F61"/>
      <c r="G61"/>
      <c r="H61"/>
      <c r="I61"/>
      <c r="J61"/>
      <c r="K61"/>
      <c r="L61"/>
      <c r="M61"/>
    </row>
    <row r="62" spans="1:13" s="1" customFormat="1" x14ac:dyDescent="0.25">
      <c r="A62" s="1">
        <v>43</v>
      </c>
      <c r="B62" s="1">
        <v>16</v>
      </c>
      <c r="C62" s="62"/>
      <c r="D62" s="62"/>
      <c r="E62" s="52"/>
      <c r="F62"/>
      <c r="G62"/>
      <c r="H62"/>
      <c r="I62"/>
      <c r="J62"/>
      <c r="K62"/>
      <c r="L62"/>
      <c r="M62"/>
    </row>
    <row r="63" spans="1:13" s="1" customFormat="1" x14ac:dyDescent="0.25">
      <c r="A63" s="1">
        <v>44</v>
      </c>
      <c r="B63" s="1">
        <v>27</v>
      </c>
      <c r="C63" s="62"/>
      <c r="D63" s="62"/>
      <c r="E63" s="52"/>
      <c r="F63"/>
      <c r="G63"/>
      <c r="H63"/>
      <c r="I63"/>
      <c r="J63"/>
      <c r="K63"/>
      <c r="L63"/>
      <c r="M63"/>
    </row>
    <row r="64" spans="1:13" s="1" customFormat="1" x14ac:dyDescent="0.25">
      <c r="A64" s="1">
        <v>45</v>
      </c>
      <c r="B64" s="1">
        <v>14</v>
      </c>
      <c r="C64" s="62"/>
      <c r="D64" s="62"/>
      <c r="E64" s="52"/>
      <c r="F64"/>
      <c r="G64"/>
      <c r="H64"/>
      <c r="I64"/>
      <c r="J64"/>
      <c r="K64"/>
      <c r="L64"/>
      <c r="M64"/>
    </row>
    <row r="65" spans="1:13" s="1" customFormat="1" x14ac:dyDescent="0.25">
      <c r="A65" s="1">
        <v>46</v>
      </c>
      <c r="B65" s="1">
        <v>31</v>
      </c>
      <c r="C65" s="62"/>
      <c r="D65" s="62"/>
      <c r="E65" s="52"/>
      <c r="F65"/>
      <c r="G65"/>
      <c r="H65"/>
      <c r="I65"/>
      <c r="J65"/>
      <c r="K65"/>
      <c r="L65"/>
      <c r="M65"/>
    </row>
    <row r="66" spans="1:13" s="1" customFormat="1" x14ac:dyDescent="0.25">
      <c r="A66" s="1">
        <v>47</v>
      </c>
      <c r="B66" s="1">
        <v>31</v>
      </c>
      <c r="C66" s="62"/>
      <c r="D66" s="62"/>
      <c r="E66" s="52"/>
      <c r="F66"/>
      <c r="G66"/>
      <c r="H66"/>
      <c r="I66"/>
      <c r="J66"/>
      <c r="K66"/>
      <c r="L66"/>
      <c r="M66"/>
    </row>
    <row r="67" spans="1:13" s="1" customFormat="1" x14ac:dyDescent="0.25">
      <c r="A67" s="1">
        <v>48</v>
      </c>
      <c r="B67" s="1">
        <v>40</v>
      </c>
      <c r="C67" s="62"/>
      <c r="D67" s="62"/>
      <c r="E67" s="52"/>
      <c r="F67"/>
      <c r="G67" s="5"/>
      <c r="H67" s="50"/>
      <c r="I67"/>
      <c r="J67"/>
      <c r="K67"/>
      <c r="L67"/>
      <c r="M67"/>
    </row>
    <row r="68" spans="1:13" s="1" customFormat="1" x14ac:dyDescent="0.25">
      <c r="A68" s="1">
        <v>49</v>
      </c>
      <c r="B68" s="1">
        <v>30</v>
      </c>
      <c r="C68" s="62"/>
      <c r="D68" s="62"/>
      <c r="E68" s="52"/>
      <c r="F68"/>
      <c r="G68" s="5"/>
      <c r="H68" s="50"/>
      <c r="I68"/>
      <c r="J68"/>
      <c r="K68"/>
      <c r="L68"/>
      <c r="M68"/>
    </row>
    <row r="69" spans="1:13" s="1" customFormat="1" x14ac:dyDescent="0.25">
      <c r="A69" s="1">
        <v>50</v>
      </c>
      <c r="B69" s="1">
        <v>35</v>
      </c>
      <c r="C69" s="62"/>
      <c r="D69" s="62"/>
      <c r="E69" s="52"/>
      <c r="F69"/>
      <c r="G69" s="5"/>
      <c r="H69" s="50"/>
      <c r="I69"/>
      <c r="J69"/>
      <c r="K69"/>
      <c r="L69"/>
      <c r="M69"/>
    </row>
    <row r="70" spans="1:13" s="1" customFormat="1" x14ac:dyDescent="0.25">
      <c r="A70" s="1">
        <v>51</v>
      </c>
      <c r="B70" s="1">
        <v>29</v>
      </c>
      <c r="C70" s="62"/>
      <c r="D70" s="62"/>
      <c r="E70" s="52"/>
      <c r="F70"/>
      <c r="G70" s="5"/>
      <c r="H70" s="50"/>
      <c r="I70"/>
      <c r="J70"/>
      <c r="K70"/>
      <c r="L70"/>
    </row>
    <row r="71" spans="1:13" s="1" customFormat="1" x14ac:dyDescent="0.25">
      <c r="A71" s="1">
        <v>52</v>
      </c>
      <c r="B71" s="1">
        <v>37</v>
      </c>
      <c r="C71" s="62"/>
      <c r="D71" s="62"/>
      <c r="E71" s="52"/>
      <c r="F71"/>
      <c r="G71" s="5"/>
      <c r="H71" s="50"/>
      <c r="I71"/>
      <c r="J71"/>
      <c r="K71"/>
      <c r="L71"/>
    </row>
    <row r="72" spans="1:13" s="1" customFormat="1" x14ac:dyDescent="0.25">
      <c r="A72" s="1">
        <v>53</v>
      </c>
      <c r="B72" s="1">
        <v>34</v>
      </c>
      <c r="C72" s="62"/>
      <c r="D72" s="62"/>
      <c r="E72" s="52"/>
      <c r="F72"/>
      <c r="G72" s="5"/>
      <c r="H72" s="50"/>
      <c r="I72"/>
      <c r="J72"/>
      <c r="K72"/>
      <c r="L72"/>
    </row>
    <row r="73" spans="1:13" s="1" customFormat="1" x14ac:dyDescent="0.25">
      <c r="A73" s="1">
        <v>54</v>
      </c>
      <c r="B73" s="1">
        <v>31</v>
      </c>
      <c r="C73" s="62"/>
      <c r="D73" s="62"/>
      <c r="E73" s="52"/>
      <c r="F73"/>
      <c r="G73" s="5"/>
      <c r="H73" s="50"/>
      <c r="I73"/>
      <c r="J73"/>
      <c r="K73"/>
      <c r="L73"/>
    </row>
    <row r="74" spans="1:13" s="1" customFormat="1" x14ac:dyDescent="0.25">
      <c r="A74" s="1">
        <v>55</v>
      </c>
      <c r="B74" s="1">
        <v>50</v>
      </c>
      <c r="C74" s="62"/>
      <c r="D74" s="62"/>
      <c r="E74" s="52"/>
      <c r="F74"/>
      <c r="G74" s="5"/>
      <c r="H74" s="50"/>
      <c r="I74"/>
      <c r="J74"/>
      <c r="K74"/>
      <c r="L74"/>
    </row>
    <row r="75" spans="1:13" s="1" customFormat="1" x14ac:dyDescent="0.25">
      <c r="A75" s="1">
        <v>56</v>
      </c>
      <c r="B75" s="1">
        <v>67</v>
      </c>
      <c r="C75" s="62"/>
      <c r="D75" s="62"/>
      <c r="E75" s="52"/>
      <c r="F75"/>
      <c r="G75" s="5"/>
      <c r="H75" s="50"/>
      <c r="I75"/>
      <c r="J75"/>
      <c r="K75"/>
      <c r="L75"/>
    </row>
    <row r="76" spans="1:13" s="1" customFormat="1" x14ac:dyDescent="0.25">
      <c r="A76" s="1">
        <v>57</v>
      </c>
      <c r="B76" s="1">
        <v>67</v>
      </c>
      <c r="C76" s="62"/>
      <c r="D76" s="62"/>
      <c r="E76" s="52"/>
      <c r="F76"/>
      <c r="G76" s="5"/>
      <c r="H76" s="50"/>
      <c r="I76"/>
      <c r="J76"/>
      <c r="K76"/>
      <c r="L76"/>
    </row>
    <row r="77" spans="1:13" s="1" customFormat="1" x14ac:dyDescent="0.25">
      <c r="A77" s="1">
        <v>58</v>
      </c>
      <c r="B77" s="1">
        <v>76</v>
      </c>
      <c r="C77" s="62"/>
      <c r="D77" s="62"/>
      <c r="E77" s="52"/>
      <c r="F77"/>
      <c r="G77" s="5"/>
      <c r="H77" s="50"/>
      <c r="I77"/>
      <c r="J77"/>
      <c r="K77"/>
      <c r="L77"/>
    </row>
    <row r="78" spans="1:13" s="1" customFormat="1" x14ac:dyDescent="0.25">
      <c r="A78" s="1">
        <v>59</v>
      </c>
      <c r="B78" s="1">
        <v>74</v>
      </c>
      <c r="C78" s="62"/>
      <c r="D78" s="62"/>
      <c r="E78" s="52"/>
      <c r="F78"/>
      <c r="G78" s="5"/>
      <c r="H78" s="50"/>
      <c r="I78"/>
      <c r="J78"/>
      <c r="K78"/>
      <c r="L78"/>
    </row>
    <row r="79" spans="1:13" s="1" customFormat="1" x14ac:dyDescent="0.25">
      <c r="A79" s="1">
        <v>60</v>
      </c>
      <c r="B79" s="1">
        <v>73</v>
      </c>
      <c r="C79" s="62"/>
      <c r="D79" s="62"/>
      <c r="E79" s="52"/>
      <c r="F79"/>
      <c r="G79" s="5"/>
      <c r="H79" s="50"/>
      <c r="I79"/>
      <c r="J79"/>
      <c r="K79"/>
      <c r="L79"/>
    </row>
    <row r="80" spans="1:13" s="1" customFormat="1" x14ac:dyDescent="0.25">
      <c r="A80" s="1">
        <v>61</v>
      </c>
      <c r="B80" s="1">
        <v>60</v>
      </c>
      <c r="C80" s="62"/>
      <c r="D80" s="62"/>
      <c r="E80" s="52"/>
      <c r="F80"/>
      <c r="G80" s="5"/>
      <c r="H80" s="50"/>
      <c r="I80"/>
      <c r="J80"/>
      <c r="K80"/>
      <c r="L80"/>
    </row>
    <row r="81" spans="1:12" s="1" customFormat="1" x14ac:dyDescent="0.25">
      <c r="A81" s="1">
        <v>62</v>
      </c>
      <c r="B81" s="1">
        <v>19</v>
      </c>
      <c r="C81" s="62"/>
      <c r="D81" s="62"/>
      <c r="E81" s="52"/>
      <c r="F81"/>
      <c r="G81" s="5"/>
      <c r="H81" s="50"/>
      <c r="I81"/>
      <c r="J81"/>
      <c r="K81"/>
      <c r="L81"/>
    </row>
    <row r="82" spans="1:12" s="1" customFormat="1" x14ac:dyDescent="0.25">
      <c r="A82" s="1">
        <v>63</v>
      </c>
      <c r="B82" s="1">
        <v>14</v>
      </c>
      <c r="C82" s="62"/>
      <c r="D82" s="62"/>
      <c r="E82" s="52"/>
      <c r="F82"/>
      <c r="G82" s="5"/>
      <c r="H82" s="50"/>
      <c r="I82"/>
      <c r="J82"/>
      <c r="K82"/>
      <c r="L82"/>
    </row>
    <row r="83" spans="1:12" s="1" customFormat="1" x14ac:dyDescent="0.25">
      <c r="A83" s="1">
        <v>64</v>
      </c>
      <c r="B83" s="1">
        <v>6</v>
      </c>
      <c r="C83" s="62"/>
      <c r="D83" s="62"/>
      <c r="E83" s="52"/>
      <c r="F83"/>
      <c r="G83" s="5"/>
      <c r="H83" s="50"/>
      <c r="I83"/>
      <c r="J83"/>
      <c r="K83"/>
      <c r="L83"/>
    </row>
    <row r="84" spans="1:12" s="1" customFormat="1" x14ac:dyDescent="0.25">
      <c r="A84" s="1">
        <v>65</v>
      </c>
      <c r="B84" s="1">
        <v>4</v>
      </c>
      <c r="C84" s="62"/>
      <c r="D84" s="62"/>
      <c r="E84" s="52"/>
      <c r="F84"/>
      <c r="G84" s="5"/>
      <c r="H84" s="50"/>
      <c r="I84"/>
      <c r="J84"/>
      <c r="K84"/>
      <c r="L84"/>
    </row>
    <row r="85" spans="1:12" s="1" customFormat="1" x14ac:dyDescent="0.25">
      <c r="A85" s="1">
        <v>66</v>
      </c>
      <c r="B85" s="1">
        <v>1</v>
      </c>
      <c r="C85" s="62"/>
      <c r="D85" s="62"/>
      <c r="E85" s="52"/>
      <c r="F85"/>
      <c r="G85" s="5"/>
      <c r="H85" s="50"/>
      <c r="I85"/>
      <c r="J85"/>
      <c r="K85"/>
      <c r="L85"/>
    </row>
    <row r="86" spans="1:12" s="1" customFormat="1" x14ac:dyDescent="0.25">
      <c r="C86" s="62"/>
      <c r="D86" s="62"/>
      <c r="E86" s="52"/>
      <c r="F86"/>
      <c r="G86" s="5"/>
      <c r="H86" s="50"/>
      <c r="I86"/>
      <c r="J86"/>
      <c r="K86"/>
      <c r="L86"/>
    </row>
    <row r="87" spans="1:12" s="1" customFormat="1" x14ac:dyDescent="0.25">
      <c r="A87" s="5"/>
      <c r="B87" s="5"/>
      <c r="C87" s="62"/>
      <c r="D87" s="62"/>
      <c r="E87" s="52"/>
      <c r="F87"/>
      <c r="G87" s="5"/>
      <c r="H87" s="50"/>
      <c r="I87"/>
      <c r="J87"/>
      <c r="K87"/>
      <c r="L87"/>
    </row>
    <row r="88" spans="1:12" s="1" customFormat="1" x14ac:dyDescent="0.25">
      <c r="A88" s="5"/>
      <c r="B88" s="5"/>
      <c r="C88" s="62"/>
      <c r="D88" s="62"/>
      <c r="E88" s="52"/>
      <c r="F88"/>
      <c r="G88" s="5"/>
      <c r="H88" s="50"/>
      <c r="I88"/>
      <c r="J88"/>
      <c r="K88"/>
      <c r="L88"/>
    </row>
    <row r="89" spans="1:12" s="1" customFormat="1" ht="15.75" thickBot="1" x14ac:dyDescent="0.3">
      <c r="A89" s="5" t="s">
        <v>1149</v>
      </c>
      <c r="B89" s="5"/>
      <c r="C89" s="5"/>
      <c r="D89" s="62"/>
      <c r="E89" s="52"/>
      <c r="F89"/>
      <c r="G89" s="5"/>
      <c r="H89" s="50"/>
      <c r="I89" s="5"/>
      <c r="K89"/>
      <c r="L89"/>
    </row>
    <row r="90" spans="1:12" s="1" customFormat="1" x14ac:dyDescent="0.25">
      <c r="A90" s="25" t="s">
        <v>407</v>
      </c>
      <c r="B90" s="25" t="s">
        <v>1070</v>
      </c>
      <c r="C90" s="25" t="s">
        <v>1072</v>
      </c>
      <c r="D90" s="62"/>
      <c r="E90" s="453" t="s">
        <v>1150</v>
      </c>
      <c r="F90" s="453"/>
      <c r="G90" s="453"/>
      <c r="H90" s="50"/>
      <c r="I90" s="5"/>
      <c r="K90"/>
      <c r="L90"/>
    </row>
    <row r="91" spans="1:12" s="1" customFormat="1" x14ac:dyDescent="0.25">
      <c r="A91" s="50" t="s">
        <v>412</v>
      </c>
      <c r="B91" s="5">
        <v>200</v>
      </c>
      <c r="C91" s="62">
        <v>54.97</v>
      </c>
      <c r="D91" s="62"/>
      <c r="E91" s="453"/>
      <c r="F91" s="453"/>
      <c r="G91" s="453"/>
      <c r="H91" s="50"/>
      <c r="I91" s="5"/>
      <c r="K91"/>
      <c r="L91"/>
    </row>
    <row r="92" spans="1:12" s="1" customFormat="1" ht="14.45" customHeight="1" x14ac:dyDescent="0.25">
      <c r="A92" s="50" t="s">
        <v>417</v>
      </c>
      <c r="B92" s="5">
        <v>303</v>
      </c>
      <c r="C92" s="62">
        <v>54.39273927392739</v>
      </c>
      <c r="D92" s="62"/>
      <c r="E92" s="453"/>
      <c r="F92" s="453"/>
      <c r="G92" s="453"/>
      <c r="H92" s="159"/>
      <c r="I92" s="159"/>
      <c r="K92"/>
      <c r="L92"/>
    </row>
    <row r="93" spans="1:12" s="1" customFormat="1" x14ac:dyDescent="0.25">
      <c r="A93" s="50" t="s">
        <v>421</v>
      </c>
      <c r="B93" s="5">
        <v>157</v>
      </c>
      <c r="C93" s="62">
        <v>56.528662420382169</v>
      </c>
      <c r="D93" s="62"/>
      <c r="E93" s="453"/>
      <c r="F93" s="453"/>
      <c r="G93" s="453"/>
      <c r="H93" s="159"/>
      <c r="I93" s="159"/>
      <c r="K93"/>
      <c r="L93"/>
    </row>
    <row r="94" spans="1:12" s="1" customFormat="1" x14ac:dyDescent="0.25">
      <c r="A94" s="50" t="s">
        <v>466</v>
      </c>
      <c r="B94" s="5">
        <v>179</v>
      </c>
      <c r="C94" s="62">
        <v>51.279329608938546</v>
      </c>
      <c r="D94" s="62"/>
      <c r="E94" s="453"/>
      <c r="F94" s="453"/>
      <c r="G94" s="453"/>
      <c r="H94" s="159"/>
      <c r="I94" s="159"/>
      <c r="K94"/>
      <c r="L94"/>
    </row>
    <row r="95" spans="1:12" s="1" customFormat="1" x14ac:dyDescent="0.25">
      <c r="A95" s="50" t="s">
        <v>855</v>
      </c>
      <c r="B95" s="5">
        <v>1</v>
      </c>
      <c r="C95" s="62">
        <v>55</v>
      </c>
      <c r="D95" s="62"/>
      <c r="E95" s="52"/>
      <c r="F95" s="5"/>
      <c r="G95" s="5"/>
      <c r="H95" s="50"/>
      <c r="I95" s="5"/>
      <c r="K95"/>
      <c r="L95"/>
    </row>
    <row r="96" spans="1:12" s="1" customFormat="1" x14ac:dyDescent="0.25">
      <c r="A96" s="50" t="s">
        <v>857</v>
      </c>
      <c r="B96" s="5">
        <v>2</v>
      </c>
      <c r="C96" s="62">
        <v>47.5</v>
      </c>
      <c r="D96" s="62"/>
      <c r="E96" s="52"/>
      <c r="F96" s="5"/>
      <c r="G96" s="5"/>
      <c r="H96" s="50"/>
      <c r="I96" s="5"/>
      <c r="K96"/>
      <c r="L96"/>
    </row>
    <row r="97" spans="1:12" s="1" customFormat="1" x14ac:dyDescent="0.25">
      <c r="A97" s="50" t="s">
        <v>858</v>
      </c>
      <c r="B97" s="5">
        <v>387</v>
      </c>
      <c r="C97" s="62">
        <v>34.759689922480618</v>
      </c>
      <c r="D97" s="62"/>
      <c r="E97" s="52"/>
      <c r="F97" s="5"/>
      <c r="G97" s="5"/>
      <c r="H97" s="50"/>
      <c r="I97" s="5"/>
      <c r="K97"/>
      <c r="L97"/>
    </row>
    <row r="98" spans="1:12" s="1" customFormat="1" x14ac:dyDescent="0.25">
      <c r="A98" s="50" t="s">
        <v>875</v>
      </c>
      <c r="B98" s="5">
        <v>5</v>
      </c>
      <c r="C98" s="62">
        <v>47.2</v>
      </c>
      <c r="D98" s="62"/>
      <c r="E98" s="52"/>
      <c r="F98" s="5"/>
      <c r="G98" s="5"/>
      <c r="H98" s="50"/>
      <c r="I98" s="5"/>
      <c r="K98"/>
      <c r="L98"/>
    </row>
    <row r="99" spans="1:12" s="1" customFormat="1" x14ac:dyDescent="0.25">
      <c r="A99" s="50" t="s">
        <v>900</v>
      </c>
      <c r="B99" s="5">
        <v>3</v>
      </c>
      <c r="C99" s="62">
        <v>43.666666666666664</v>
      </c>
      <c r="D99" s="62"/>
      <c r="E99" s="52"/>
      <c r="F99" s="5"/>
      <c r="G99" s="5"/>
      <c r="H99" s="50"/>
      <c r="I99" s="5"/>
      <c r="K99"/>
      <c r="L99"/>
    </row>
    <row r="100" spans="1:12" s="1" customFormat="1" x14ac:dyDescent="0.25">
      <c r="A100" s="50" t="s">
        <v>903</v>
      </c>
      <c r="B100" s="5">
        <v>3</v>
      </c>
      <c r="C100" s="62">
        <v>39.666666666666664</v>
      </c>
      <c r="D100" s="62"/>
      <c r="E100" s="52"/>
      <c r="F100" s="5"/>
      <c r="G100" s="5"/>
      <c r="H100" s="50"/>
      <c r="I100" s="5"/>
      <c r="K100"/>
      <c r="L100"/>
    </row>
    <row r="101" spans="1:12" s="1" customFormat="1" x14ac:dyDescent="0.25">
      <c r="A101" s="50" t="s">
        <v>909</v>
      </c>
      <c r="B101" s="5">
        <v>39</v>
      </c>
      <c r="C101" s="62">
        <v>46</v>
      </c>
      <c r="D101" s="62"/>
      <c r="E101" s="52"/>
      <c r="F101" s="5"/>
      <c r="G101" s="5"/>
      <c r="H101" s="50"/>
      <c r="I101" s="5"/>
      <c r="K101"/>
      <c r="L101"/>
    </row>
    <row r="102" spans="1:12" s="1" customFormat="1" x14ac:dyDescent="0.25">
      <c r="A102" s="50" t="s">
        <v>924</v>
      </c>
      <c r="B102" s="5">
        <v>3</v>
      </c>
      <c r="C102" s="62">
        <v>46</v>
      </c>
      <c r="D102" s="62"/>
      <c r="E102" s="52"/>
      <c r="F102" s="5"/>
      <c r="G102" s="5"/>
      <c r="H102" s="50"/>
      <c r="I102" s="5"/>
      <c r="K102"/>
      <c r="L102"/>
    </row>
    <row r="103" spans="1:12" s="1" customFormat="1" x14ac:dyDescent="0.25">
      <c r="A103" s="50" t="s">
        <v>926</v>
      </c>
      <c r="B103" s="5">
        <v>2</v>
      </c>
      <c r="C103" s="62">
        <v>50.5</v>
      </c>
      <c r="D103" s="62"/>
      <c r="E103" s="52"/>
      <c r="F103" s="5"/>
      <c r="G103" s="5"/>
      <c r="H103" s="50"/>
      <c r="I103" s="5"/>
      <c r="K103"/>
      <c r="L103"/>
    </row>
    <row r="104" spans="1:12" s="1" customFormat="1" x14ac:dyDescent="0.25">
      <c r="A104" s="5"/>
      <c r="B104" s="5"/>
      <c r="C104" s="62"/>
      <c r="D104" s="62"/>
      <c r="E104" s="52"/>
      <c r="F104" s="5"/>
      <c r="G104" s="5"/>
      <c r="H104" s="50"/>
      <c r="I104" s="5"/>
      <c r="K104"/>
      <c r="L104"/>
    </row>
    <row r="105" spans="1:12" s="1" customFormat="1" x14ac:dyDescent="0.25">
      <c r="A105" s="5"/>
      <c r="B105" s="5"/>
      <c r="C105" s="62"/>
      <c r="D105" s="62"/>
      <c r="E105" s="52"/>
      <c r="F105" s="5"/>
      <c r="G105" s="5"/>
      <c r="H105" s="50"/>
      <c r="I105" s="5"/>
      <c r="K105"/>
      <c r="L105"/>
    </row>
    <row r="106" spans="1:12" s="1" customFormat="1" x14ac:dyDescent="0.25">
      <c r="A106" s="5"/>
      <c r="B106" s="5"/>
      <c r="C106" s="62"/>
      <c r="D106" s="62"/>
      <c r="E106" s="52"/>
      <c r="F106" s="5"/>
      <c r="G106" s="5"/>
      <c r="H106" s="50"/>
      <c r="I106" s="5"/>
      <c r="K106"/>
      <c r="L106"/>
    </row>
    <row r="107" spans="1:12" s="1" customFormat="1" x14ac:dyDescent="0.25">
      <c r="A107" s="5"/>
      <c r="B107" s="5"/>
      <c r="C107" s="62"/>
      <c r="D107" s="62"/>
      <c r="E107" s="52"/>
      <c r="F107" s="5"/>
      <c r="G107" s="5"/>
      <c r="H107" s="50"/>
      <c r="I107" s="5"/>
      <c r="K107"/>
      <c r="L107"/>
    </row>
    <row r="108" spans="1:12" s="1" customFormat="1" x14ac:dyDescent="0.25">
      <c r="A108" s="5"/>
      <c r="B108" s="5"/>
      <c r="C108" s="62"/>
      <c r="D108" s="62"/>
      <c r="E108" s="52"/>
      <c r="F108" s="5"/>
      <c r="G108" s="5"/>
      <c r="H108" s="50"/>
      <c r="I108" s="5"/>
      <c r="K108"/>
      <c r="L108"/>
    </row>
    <row r="109" spans="1:12" s="1" customFormat="1" x14ac:dyDescent="0.25">
      <c r="A109" s="5"/>
      <c r="B109" s="5"/>
      <c r="C109" s="62"/>
      <c r="D109" s="62"/>
      <c r="E109" s="52"/>
      <c r="F109" s="5"/>
      <c r="G109" s="5"/>
      <c r="H109" s="50"/>
      <c r="I109" s="5"/>
      <c r="K109"/>
      <c r="L109"/>
    </row>
    <row r="110" spans="1:12" s="1" customFormat="1" x14ac:dyDescent="0.25">
      <c r="A110" s="5"/>
      <c r="B110" s="5"/>
      <c r="C110" s="62"/>
      <c r="D110" s="62"/>
      <c r="E110" s="52"/>
      <c r="F110" s="5"/>
      <c r="G110" s="5"/>
      <c r="H110" s="50"/>
      <c r="I110" s="5"/>
      <c r="K110"/>
      <c r="L110"/>
    </row>
    <row r="111" spans="1:12" s="1" customFormat="1" x14ac:dyDescent="0.25">
      <c r="A111" s="5"/>
      <c r="B111" s="5"/>
      <c r="C111" s="62"/>
      <c r="D111" s="62"/>
      <c r="E111" s="52"/>
      <c r="F111" s="5"/>
      <c r="G111" s="5"/>
      <c r="H111" s="50"/>
      <c r="I111" s="5"/>
      <c r="K111"/>
      <c r="L111"/>
    </row>
    <row r="112" spans="1:12" s="1" customFormat="1" x14ac:dyDescent="0.25">
      <c r="A112" s="5"/>
      <c r="B112" s="5"/>
      <c r="C112" s="62"/>
      <c r="D112" s="62"/>
      <c r="E112" s="52"/>
      <c r="F112" s="5"/>
      <c r="G112" s="5"/>
      <c r="H112" s="50"/>
      <c r="I112" s="5"/>
      <c r="K112"/>
      <c r="L112"/>
    </row>
    <row r="113" spans="1:12" s="1" customFormat="1" x14ac:dyDescent="0.25">
      <c r="A113" s="5"/>
      <c r="B113" s="5"/>
      <c r="C113" s="62"/>
      <c r="D113" s="62"/>
      <c r="E113" s="52"/>
      <c r="F113" s="5"/>
      <c r="G113" s="5"/>
      <c r="H113" s="50"/>
      <c r="I113" s="5"/>
      <c r="K113"/>
      <c r="L113"/>
    </row>
    <row r="114" spans="1:12" s="1" customFormat="1" x14ac:dyDescent="0.25">
      <c r="A114" s="5"/>
      <c r="B114" s="5"/>
      <c r="C114" s="62"/>
      <c r="D114" s="62"/>
      <c r="E114" s="52"/>
      <c r="F114" s="5"/>
      <c r="G114" s="5"/>
      <c r="H114" s="50"/>
      <c r="I114" s="5"/>
      <c r="K114"/>
      <c r="L114"/>
    </row>
    <row r="115" spans="1:12" s="1" customFormat="1" x14ac:dyDescent="0.25">
      <c r="A115" s="5"/>
      <c r="B115" s="5"/>
      <c r="C115" s="62"/>
      <c r="D115" s="62"/>
      <c r="E115" s="52"/>
      <c r="F115" s="5"/>
      <c r="G115" s="5"/>
      <c r="H115" s="50"/>
      <c r="I115" s="5"/>
      <c r="K115"/>
      <c r="L115"/>
    </row>
    <row r="116" spans="1:12" s="1" customFormat="1" x14ac:dyDescent="0.25">
      <c r="A116" s="5"/>
      <c r="B116" s="5"/>
      <c r="C116" s="62"/>
      <c r="D116" s="62"/>
      <c r="E116" s="52"/>
      <c r="F116" s="5"/>
      <c r="G116" s="5"/>
      <c r="H116" s="50"/>
      <c r="I116" s="5"/>
      <c r="K116"/>
      <c r="L116"/>
    </row>
    <row r="117" spans="1:12" s="1" customFormat="1" x14ac:dyDescent="0.25">
      <c r="A117" s="5"/>
      <c r="B117" s="5"/>
      <c r="C117" s="62"/>
      <c r="D117" s="62"/>
      <c r="E117" s="52"/>
      <c r="F117" s="5"/>
      <c r="G117" s="5"/>
      <c r="H117" s="50"/>
      <c r="I117" s="5"/>
      <c r="K117"/>
      <c r="L117"/>
    </row>
    <row r="118" spans="1:12" s="1" customFormat="1" x14ac:dyDescent="0.25">
      <c r="A118" s="5"/>
      <c r="B118" s="5"/>
      <c r="C118" s="62"/>
      <c r="D118" s="62"/>
      <c r="E118" s="52"/>
      <c r="F118" s="5"/>
      <c r="G118" s="5"/>
      <c r="H118" s="50"/>
      <c r="I118" s="5"/>
      <c r="K118"/>
      <c r="L118"/>
    </row>
    <row r="119" spans="1:12" s="1" customFormat="1" x14ac:dyDescent="0.25">
      <c r="A119" s="5"/>
      <c r="B119" s="5"/>
      <c r="C119" s="62"/>
      <c r="D119" s="62"/>
      <c r="E119" s="52"/>
      <c r="F119" s="5"/>
      <c r="G119" s="5"/>
      <c r="H119" s="50"/>
      <c r="I119" s="5"/>
      <c r="K119"/>
      <c r="L119"/>
    </row>
    <row r="120" spans="1:12" s="1" customFormat="1" x14ac:dyDescent="0.25">
      <c r="A120" s="5"/>
      <c r="B120" s="5"/>
      <c r="C120" s="62"/>
      <c r="D120" s="62"/>
      <c r="E120" s="52"/>
      <c r="F120" s="5"/>
      <c r="G120" s="5"/>
      <c r="H120" s="50"/>
      <c r="I120" s="5"/>
      <c r="K120"/>
      <c r="L120"/>
    </row>
    <row r="121" spans="1:12" s="1" customFormat="1" x14ac:dyDescent="0.25">
      <c r="A121" s="5"/>
      <c r="B121" s="5"/>
      <c r="C121" s="62"/>
      <c r="D121" s="62"/>
      <c r="E121" s="52"/>
      <c r="F121" s="5"/>
      <c r="G121" s="5"/>
      <c r="H121" s="50"/>
      <c r="I121" s="5"/>
      <c r="K121"/>
      <c r="L121"/>
    </row>
    <row r="122" spans="1:12" s="1" customFormat="1" x14ac:dyDescent="0.25">
      <c r="A122" s="5"/>
      <c r="B122" s="5"/>
      <c r="C122" s="62"/>
      <c r="D122" s="62"/>
      <c r="E122" s="52"/>
      <c r="F122" s="5"/>
      <c r="G122" s="5"/>
      <c r="H122" s="50"/>
      <c r="I122" s="5"/>
      <c r="K122"/>
      <c r="L122"/>
    </row>
    <row r="123" spans="1:12" s="1" customFormat="1" x14ac:dyDescent="0.25">
      <c r="A123" s="5"/>
      <c r="B123" s="5"/>
      <c r="C123" s="62"/>
      <c r="D123" s="62"/>
      <c r="E123" s="52"/>
      <c r="F123" s="5"/>
      <c r="G123" s="5"/>
      <c r="H123" s="50"/>
      <c r="I123" s="5"/>
      <c r="K123"/>
      <c r="L123"/>
    </row>
    <row r="124" spans="1:12" s="1" customFormat="1" x14ac:dyDescent="0.25">
      <c r="A124" s="5"/>
      <c r="B124" s="5"/>
      <c r="C124" s="62"/>
      <c r="D124" s="62"/>
      <c r="E124" s="52"/>
      <c r="F124" s="5"/>
      <c r="G124" s="5"/>
      <c r="H124" s="50"/>
      <c r="I124" s="5"/>
      <c r="K124"/>
      <c r="L124"/>
    </row>
    <row r="125" spans="1:12" s="1" customFormat="1" x14ac:dyDescent="0.25">
      <c r="A125" s="5"/>
      <c r="B125" s="5"/>
      <c r="C125" s="62"/>
      <c r="D125" s="62"/>
      <c r="E125" s="52"/>
      <c r="F125" s="5"/>
      <c r="G125" s="5"/>
      <c r="H125" s="50"/>
      <c r="I125" s="5"/>
      <c r="K125"/>
      <c r="L125"/>
    </row>
    <row r="126" spans="1:12" s="1" customFormat="1" x14ac:dyDescent="0.25">
      <c r="A126" s="5"/>
      <c r="B126" s="5"/>
      <c r="C126" s="62"/>
      <c r="D126" s="62"/>
      <c r="E126" s="52"/>
      <c r="F126" s="5"/>
      <c r="G126" s="5"/>
      <c r="H126" s="50"/>
      <c r="I126" s="5"/>
      <c r="K126"/>
      <c r="L126"/>
    </row>
    <row r="127" spans="1:12" s="1" customFormat="1" x14ac:dyDescent="0.25">
      <c r="A127" s="5"/>
      <c r="B127" s="5"/>
      <c r="C127" s="62"/>
      <c r="D127" s="62"/>
      <c r="E127" s="52"/>
      <c r="F127" s="5"/>
      <c r="G127" s="5"/>
      <c r="H127" s="50"/>
      <c r="I127" s="5"/>
      <c r="K127"/>
      <c r="L127"/>
    </row>
    <row r="128" spans="1:12" s="1" customFormat="1" x14ac:dyDescent="0.25">
      <c r="A128" s="5"/>
      <c r="B128" s="5"/>
      <c r="C128" s="62"/>
      <c r="D128" s="62"/>
      <c r="E128" s="52"/>
      <c r="F128" s="5"/>
      <c r="G128" s="5"/>
      <c r="H128" s="50"/>
      <c r="I128" s="5"/>
      <c r="K128"/>
      <c r="L128"/>
    </row>
    <row r="129" spans="1:12" s="1" customFormat="1" x14ac:dyDescent="0.25">
      <c r="A129" s="5"/>
      <c r="B129" s="5"/>
      <c r="C129" s="62"/>
      <c r="D129" s="62"/>
      <c r="E129" s="52"/>
      <c r="F129" s="5"/>
      <c r="G129" s="5"/>
      <c r="H129" s="50"/>
      <c r="I129" s="5"/>
      <c r="K129"/>
      <c r="L129"/>
    </row>
    <row r="130" spans="1:12" s="1" customFormat="1" x14ac:dyDescent="0.25">
      <c r="A130" s="5"/>
      <c r="B130" s="5"/>
      <c r="C130" s="62"/>
      <c r="D130" s="62"/>
      <c r="E130" s="52"/>
      <c r="F130" s="5"/>
      <c r="G130" s="5"/>
      <c r="H130" s="50"/>
      <c r="I130" s="5"/>
      <c r="K130"/>
      <c r="L130"/>
    </row>
    <row r="131" spans="1:12" s="1" customFormat="1" x14ac:dyDescent="0.25">
      <c r="A131" s="5"/>
      <c r="B131" s="5"/>
      <c r="C131" s="62"/>
      <c r="D131" s="62"/>
      <c r="E131" s="52"/>
      <c r="F131" s="5"/>
      <c r="G131" s="5"/>
      <c r="H131" s="50"/>
      <c r="I131" s="5"/>
      <c r="K131"/>
      <c r="L131"/>
    </row>
    <row r="132" spans="1:12" s="1" customFormat="1" x14ac:dyDescent="0.25">
      <c r="A132" s="5"/>
      <c r="B132" s="5"/>
      <c r="C132" s="62"/>
      <c r="D132" s="62"/>
      <c r="E132" s="52"/>
      <c r="F132" s="5"/>
      <c r="G132" s="5"/>
      <c r="H132" s="50"/>
      <c r="I132" s="5"/>
      <c r="K132"/>
      <c r="L132"/>
    </row>
    <row r="133" spans="1:12" s="1" customFormat="1" x14ac:dyDescent="0.25">
      <c r="A133" s="5"/>
      <c r="B133" s="5"/>
      <c r="C133" s="62"/>
      <c r="D133" s="62"/>
      <c r="E133" s="52"/>
      <c r="F133" s="5"/>
      <c r="G133" s="5"/>
      <c r="H133" s="50"/>
      <c r="I133" s="5"/>
      <c r="K133"/>
      <c r="L133"/>
    </row>
    <row r="134" spans="1:12" s="1" customFormat="1" x14ac:dyDescent="0.25">
      <c r="A134" s="5"/>
      <c r="B134" s="5"/>
      <c r="C134" s="62"/>
      <c r="D134" s="62"/>
      <c r="E134" s="52"/>
      <c r="F134" s="5"/>
      <c r="G134" s="5"/>
      <c r="H134" s="50"/>
      <c r="I134" s="5"/>
      <c r="K134"/>
      <c r="L134"/>
    </row>
    <row r="135" spans="1:12" s="1" customFormat="1" x14ac:dyDescent="0.25">
      <c r="A135" s="5"/>
      <c r="B135" s="5"/>
      <c r="C135" s="62"/>
      <c r="D135" s="62"/>
      <c r="E135" s="52"/>
      <c r="F135" s="5"/>
      <c r="G135" s="5"/>
      <c r="H135" s="50"/>
      <c r="I135" s="5"/>
      <c r="K135"/>
      <c r="L135"/>
    </row>
    <row r="136" spans="1:12" s="1" customFormat="1" x14ac:dyDescent="0.25">
      <c r="A136" s="5"/>
      <c r="B136" s="5"/>
      <c r="C136" s="62"/>
      <c r="D136" s="62"/>
      <c r="E136" s="52"/>
      <c r="F136" s="5"/>
      <c r="G136" s="5"/>
      <c r="H136" s="50"/>
      <c r="I136" s="5"/>
      <c r="K136"/>
      <c r="L136"/>
    </row>
    <row r="137" spans="1:12" s="1" customFormat="1" x14ac:dyDescent="0.25">
      <c r="A137" s="5"/>
      <c r="B137" s="5"/>
      <c r="C137" s="62"/>
      <c r="D137" s="62"/>
      <c r="E137" s="52"/>
      <c r="F137" s="5"/>
      <c r="G137" s="5"/>
      <c r="H137" s="50"/>
      <c r="I137" s="5"/>
      <c r="K137"/>
      <c r="L137"/>
    </row>
    <row r="138" spans="1:12" s="1" customFormat="1" x14ac:dyDescent="0.25">
      <c r="A138" s="5"/>
      <c r="B138" s="5"/>
      <c r="C138" s="62"/>
      <c r="D138" s="62"/>
      <c r="E138" s="52"/>
      <c r="F138" s="5"/>
      <c r="G138" s="5"/>
      <c r="H138" s="50"/>
      <c r="I138" s="5"/>
      <c r="K138"/>
      <c r="L138"/>
    </row>
    <row r="139" spans="1:12" s="1" customFormat="1" x14ac:dyDescent="0.25">
      <c r="A139" s="5"/>
      <c r="B139" s="5"/>
      <c r="C139" s="62"/>
      <c r="D139" s="62"/>
      <c r="E139" s="52"/>
      <c r="F139" s="5"/>
      <c r="G139" s="5"/>
      <c r="H139" s="50"/>
      <c r="I139" s="5"/>
      <c r="K139"/>
      <c r="L139"/>
    </row>
    <row r="140" spans="1:12" s="1" customFormat="1" x14ac:dyDescent="0.25">
      <c r="A140" s="5"/>
      <c r="B140" s="5"/>
      <c r="C140" s="62"/>
      <c r="D140" s="62"/>
      <c r="E140" s="52"/>
      <c r="F140" s="5"/>
      <c r="G140" s="5"/>
      <c r="H140" s="50"/>
      <c r="I140" s="5"/>
      <c r="K140"/>
      <c r="L140"/>
    </row>
    <row r="141" spans="1:12" s="1" customFormat="1" x14ac:dyDescent="0.25">
      <c r="A141" s="5"/>
      <c r="B141" s="5"/>
      <c r="C141" s="62"/>
      <c r="D141" s="62"/>
      <c r="E141" s="52"/>
      <c r="F141" s="5"/>
      <c r="G141" s="5"/>
      <c r="H141" s="50"/>
      <c r="I141" s="5"/>
      <c r="K141"/>
      <c r="L141"/>
    </row>
    <row r="142" spans="1:12" s="1" customFormat="1" x14ac:dyDescent="0.25">
      <c r="A142" s="5"/>
      <c r="B142" s="5"/>
      <c r="C142" s="62"/>
      <c r="D142" s="62"/>
      <c r="E142" s="52"/>
      <c r="F142" s="5"/>
      <c r="G142" s="5"/>
      <c r="H142" s="50"/>
      <c r="I142" s="5"/>
      <c r="K142"/>
      <c r="L142"/>
    </row>
    <row r="143" spans="1:12" s="1" customFormat="1" x14ac:dyDescent="0.25">
      <c r="A143" s="5"/>
      <c r="B143" s="5"/>
      <c r="C143" s="62"/>
      <c r="D143" s="62"/>
      <c r="E143" s="52"/>
      <c r="F143" s="5"/>
      <c r="G143" s="5"/>
      <c r="H143" s="50"/>
      <c r="I143" s="5"/>
      <c r="K143"/>
      <c r="L143"/>
    </row>
    <row r="144" spans="1:12" s="1" customFormat="1" x14ac:dyDescent="0.25">
      <c r="A144" s="5"/>
      <c r="B144" s="5"/>
      <c r="C144" s="62"/>
      <c r="D144" s="62"/>
      <c r="E144" s="52"/>
      <c r="F144" s="5"/>
      <c r="G144" s="5"/>
      <c r="H144" s="50"/>
      <c r="I144" s="5"/>
      <c r="K144"/>
      <c r="L144"/>
    </row>
    <row r="145" spans="1:12" s="1" customFormat="1" x14ac:dyDescent="0.25">
      <c r="A145" s="5"/>
      <c r="B145" s="5"/>
      <c r="C145" s="62"/>
      <c r="D145" s="62"/>
      <c r="E145" s="52"/>
      <c r="F145" s="5"/>
      <c r="G145" s="5"/>
      <c r="H145" s="50"/>
      <c r="I145" s="5"/>
      <c r="K145"/>
      <c r="L145"/>
    </row>
    <row r="146" spans="1:12" s="1" customFormat="1" x14ac:dyDescent="0.25">
      <c r="A146" s="5"/>
      <c r="B146" s="5"/>
      <c r="C146" s="62"/>
      <c r="D146" s="62"/>
      <c r="E146" s="52"/>
      <c r="F146" s="5"/>
      <c r="G146" s="5"/>
      <c r="H146" s="50"/>
      <c r="I146" s="5"/>
      <c r="K146"/>
      <c r="L146"/>
    </row>
    <row r="147" spans="1:12" s="1" customFormat="1" x14ac:dyDescent="0.25">
      <c r="A147" s="5"/>
      <c r="B147" s="5"/>
      <c r="C147" s="62"/>
      <c r="D147" s="62"/>
      <c r="E147" s="52"/>
      <c r="F147" s="5"/>
      <c r="G147" s="5"/>
      <c r="H147" s="50"/>
      <c r="I147" s="5"/>
      <c r="K147"/>
      <c r="L147"/>
    </row>
    <row r="148" spans="1:12" s="1" customFormat="1" x14ac:dyDescent="0.25">
      <c r="A148" s="5"/>
      <c r="B148" s="5"/>
      <c r="C148" s="62"/>
      <c r="D148" s="62"/>
      <c r="E148" s="52"/>
      <c r="F148" s="5"/>
      <c r="G148" s="5"/>
      <c r="H148" s="50"/>
      <c r="I148" s="5"/>
      <c r="K148"/>
      <c r="L148"/>
    </row>
    <row r="149" spans="1:12" s="1" customFormat="1" x14ac:dyDescent="0.25">
      <c r="A149" s="5"/>
      <c r="B149" s="5"/>
      <c r="C149" s="62"/>
      <c r="D149" s="62"/>
      <c r="E149" s="52"/>
      <c r="F149" s="5"/>
      <c r="G149" s="5"/>
      <c r="H149" s="50"/>
      <c r="I149" s="5"/>
      <c r="K149"/>
      <c r="L149"/>
    </row>
    <row r="150" spans="1:12" s="1" customFormat="1" x14ac:dyDescent="0.25">
      <c r="A150" s="5"/>
      <c r="B150" s="5"/>
      <c r="C150" s="62"/>
      <c r="D150" s="62"/>
      <c r="E150" s="52"/>
      <c r="F150" s="5"/>
      <c r="G150" s="5"/>
      <c r="H150" s="50"/>
      <c r="I150" s="5"/>
      <c r="K150"/>
      <c r="L150"/>
    </row>
    <row r="151" spans="1:12" s="1" customFormat="1" x14ac:dyDescent="0.25">
      <c r="A151" s="5"/>
      <c r="B151" s="5"/>
      <c r="C151" s="62"/>
      <c r="D151" s="62"/>
      <c r="E151" s="52"/>
      <c r="F151" s="5"/>
      <c r="G151" s="5"/>
      <c r="H151" s="50"/>
      <c r="I151" s="5"/>
      <c r="K151"/>
      <c r="L151"/>
    </row>
    <row r="152" spans="1:12" s="1" customFormat="1" x14ac:dyDescent="0.25">
      <c r="A152" s="5"/>
      <c r="B152" s="5"/>
      <c r="C152" s="62"/>
      <c r="D152" s="62"/>
      <c r="E152" s="52"/>
      <c r="F152" s="5"/>
      <c r="G152" s="5"/>
      <c r="H152" s="50"/>
      <c r="I152" s="5"/>
      <c r="K152"/>
      <c r="L152"/>
    </row>
    <row r="153" spans="1:12" s="1" customFormat="1" x14ac:dyDescent="0.25">
      <c r="A153" s="5"/>
      <c r="B153" s="5"/>
      <c r="C153" s="62"/>
      <c r="D153" s="62"/>
      <c r="E153" s="52"/>
      <c r="F153" s="5"/>
      <c r="G153" s="5"/>
      <c r="H153" s="50"/>
      <c r="I153" s="5"/>
      <c r="K153"/>
      <c r="L153"/>
    </row>
    <row r="154" spans="1:12" s="1" customFormat="1" x14ac:dyDescent="0.25">
      <c r="A154" s="5"/>
      <c r="B154" s="5"/>
      <c r="C154" s="62"/>
      <c r="D154" s="62"/>
      <c r="E154" s="52"/>
      <c r="F154" s="5"/>
      <c r="G154" s="5"/>
      <c r="H154" s="50"/>
      <c r="I154" s="5"/>
      <c r="K154"/>
      <c r="L154"/>
    </row>
    <row r="155" spans="1:12" s="1" customFormat="1" x14ac:dyDescent="0.25">
      <c r="A155" s="5"/>
      <c r="B155" s="5"/>
      <c r="C155" s="62"/>
      <c r="D155" s="62"/>
      <c r="E155" s="52"/>
      <c r="F155" s="5"/>
      <c r="G155" s="5"/>
      <c r="H155" s="50"/>
      <c r="I155" s="5"/>
      <c r="K155"/>
      <c r="L155"/>
    </row>
    <row r="156" spans="1:12" s="1" customFormat="1" x14ac:dyDescent="0.25">
      <c r="A156" s="5"/>
      <c r="B156" s="5"/>
      <c r="C156" s="62"/>
      <c r="D156" s="62"/>
      <c r="E156" s="52"/>
      <c r="F156" s="5"/>
      <c r="G156" s="5"/>
      <c r="H156" s="50"/>
      <c r="I156" s="5"/>
      <c r="K156"/>
      <c r="L156"/>
    </row>
    <row r="157" spans="1:12" s="1" customFormat="1" x14ac:dyDescent="0.25">
      <c r="A157" s="5"/>
      <c r="B157" s="5"/>
      <c r="C157" s="62"/>
      <c r="D157" s="62"/>
      <c r="E157" s="52"/>
      <c r="F157" s="5"/>
      <c r="G157" s="5"/>
      <c r="H157" s="50"/>
      <c r="I157" s="5"/>
      <c r="K157"/>
      <c r="L157"/>
    </row>
    <row r="158" spans="1:12" s="1" customFormat="1" x14ac:dyDescent="0.25">
      <c r="A158" s="5"/>
      <c r="B158" s="5"/>
      <c r="C158" s="62"/>
      <c r="D158" s="62"/>
      <c r="E158" s="52"/>
      <c r="F158" s="5"/>
      <c r="G158" s="5"/>
      <c r="H158" s="50"/>
      <c r="I158" s="5"/>
      <c r="K158"/>
      <c r="L158"/>
    </row>
    <row r="159" spans="1:12" s="1" customFormat="1" x14ac:dyDescent="0.25">
      <c r="A159" s="5"/>
      <c r="B159" s="5"/>
      <c r="C159" s="62"/>
      <c r="D159" s="62"/>
      <c r="E159" s="52"/>
      <c r="F159" s="5"/>
      <c r="G159" s="5"/>
      <c r="H159" s="50"/>
      <c r="I159" s="5"/>
      <c r="K159"/>
      <c r="L159"/>
    </row>
    <row r="160" spans="1:12" s="1" customFormat="1" x14ac:dyDescent="0.25">
      <c r="A160" s="5"/>
      <c r="B160" s="5"/>
      <c r="C160" s="62"/>
      <c r="D160" s="62"/>
      <c r="E160" s="52"/>
      <c r="F160" s="5"/>
      <c r="G160" s="5"/>
      <c r="H160" s="50"/>
      <c r="I160" s="5"/>
      <c r="K160"/>
      <c r="L160"/>
    </row>
    <row r="161" spans="1:12" s="1" customFormat="1" x14ac:dyDescent="0.25">
      <c r="A161" s="5"/>
      <c r="B161" s="5"/>
      <c r="C161" s="62"/>
      <c r="D161" s="62"/>
      <c r="E161" s="52"/>
      <c r="F161" s="5"/>
      <c r="G161" s="5"/>
      <c r="H161" s="50"/>
      <c r="I161" s="5"/>
      <c r="K161"/>
      <c r="L161"/>
    </row>
    <row r="162" spans="1:12" s="1" customFormat="1" x14ac:dyDescent="0.25">
      <c r="A162" s="5"/>
      <c r="B162" s="5"/>
      <c r="C162" s="62"/>
      <c r="D162" s="62"/>
      <c r="E162" s="52"/>
      <c r="F162" s="5"/>
      <c r="G162" s="5"/>
      <c r="H162" s="50"/>
      <c r="I162" s="5"/>
      <c r="K162"/>
      <c r="L162"/>
    </row>
    <row r="163" spans="1:12" s="1" customFormat="1" x14ac:dyDescent="0.25">
      <c r="A163" s="5"/>
      <c r="B163" s="5"/>
      <c r="C163" s="62"/>
      <c r="D163" s="62"/>
      <c r="E163" s="52"/>
      <c r="F163" s="5"/>
      <c r="G163" s="5"/>
      <c r="H163" s="50"/>
      <c r="I163" s="5"/>
      <c r="K163"/>
      <c r="L163"/>
    </row>
    <row r="164" spans="1:12" s="1" customFormat="1" x14ac:dyDescent="0.25">
      <c r="A164" s="5"/>
      <c r="B164" s="5"/>
      <c r="C164" s="62"/>
      <c r="D164" s="62"/>
      <c r="E164" s="52"/>
      <c r="F164" s="5"/>
      <c r="G164" s="5"/>
      <c r="H164" s="50"/>
      <c r="I164" s="5"/>
      <c r="K164"/>
      <c r="L164"/>
    </row>
    <row r="165" spans="1:12" s="1" customFormat="1" x14ac:dyDescent="0.25">
      <c r="A165" s="5"/>
      <c r="B165" s="5"/>
      <c r="C165" s="62"/>
      <c r="D165" s="62"/>
      <c r="E165" s="52"/>
      <c r="F165" s="5"/>
      <c r="G165" s="5"/>
      <c r="H165" s="50"/>
      <c r="I165" s="5"/>
      <c r="K165"/>
      <c r="L165"/>
    </row>
    <row r="166" spans="1:12" s="1" customFormat="1" x14ac:dyDescent="0.25">
      <c r="A166" s="5"/>
      <c r="B166" s="5"/>
      <c r="C166" s="62"/>
      <c r="D166" s="62"/>
      <c r="E166" s="52"/>
      <c r="F166" s="5"/>
      <c r="G166" s="5"/>
      <c r="H166" s="50"/>
      <c r="I166" s="5"/>
      <c r="K166"/>
      <c r="L166"/>
    </row>
    <row r="167" spans="1:12" s="1" customFormat="1" x14ac:dyDescent="0.25">
      <c r="A167" s="5"/>
      <c r="B167" s="5"/>
      <c r="C167" s="62"/>
      <c r="D167" s="62"/>
      <c r="E167" s="52"/>
      <c r="F167" s="5"/>
      <c r="G167" s="5"/>
      <c r="H167" s="50"/>
      <c r="I167" s="5"/>
      <c r="K167"/>
      <c r="L167"/>
    </row>
    <row r="168" spans="1:12" s="1" customFormat="1" x14ac:dyDescent="0.25">
      <c r="A168" s="5"/>
      <c r="B168" s="5"/>
      <c r="C168" s="62"/>
      <c r="D168" s="62"/>
      <c r="E168" s="52"/>
      <c r="F168" s="5"/>
      <c r="G168" s="5"/>
      <c r="H168" s="50"/>
      <c r="I168" s="5"/>
    </row>
    <row r="169" spans="1:12" s="1" customFormat="1" x14ac:dyDescent="0.25">
      <c r="A169" s="5"/>
      <c r="B169" s="5"/>
      <c r="C169" s="62"/>
      <c r="D169" s="62"/>
      <c r="E169" s="52"/>
      <c r="F169" s="5"/>
      <c r="G169" s="5"/>
      <c r="H169" s="50"/>
      <c r="I169" s="5"/>
    </row>
    <row r="170" spans="1:12" s="1" customFormat="1" x14ac:dyDescent="0.25">
      <c r="A170" s="5"/>
      <c r="B170" s="5"/>
      <c r="C170" s="62"/>
      <c r="D170" s="62"/>
      <c r="E170" s="52"/>
      <c r="F170" s="5"/>
      <c r="G170" s="5"/>
      <c r="H170" s="50"/>
      <c r="I170" s="5"/>
    </row>
    <row r="171" spans="1:12" s="1" customFormat="1" x14ac:dyDescent="0.25">
      <c r="A171" s="5"/>
      <c r="B171" s="5"/>
      <c r="C171" s="62"/>
      <c r="D171" s="62"/>
      <c r="E171" s="52"/>
      <c r="F171" s="5"/>
      <c r="G171" s="5"/>
      <c r="H171" s="50"/>
      <c r="I171" s="5"/>
    </row>
    <row r="172" spans="1:12" s="1" customFormat="1" x14ac:dyDescent="0.25">
      <c r="A172" s="5"/>
      <c r="B172" s="5"/>
      <c r="C172" s="62"/>
      <c r="D172" s="62"/>
      <c r="E172" s="52"/>
      <c r="F172" s="5"/>
      <c r="G172" s="5"/>
      <c r="H172" s="50"/>
      <c r="I172" s="5"/>
    </row>
    <row r="173" spans="1:12" s="1" customFormat="1" x14ac:dyDescent="0.25">
      <c r="A173" s="5"/>
      <c r="B173" s="5"/>
      <c r="C173" s="62"/>
      <c r="D173" s="62"/>
      <c r="E173" s="52"/>
      <c r="F173" s="5"/>
      <c r="G173" s="5"/>
      <c r="H173" s="50"/>
      <c r="I173" s="5"/>
    </row>
    <row r="174" spans="1:12" s="1" customFormat="1" x14ac:dyDescent="0.25">
      <c r="A174" s="5"/>
      <c r="B174" s="5"/>
      <c r="C174" s="62"/>
      <c r="D174" s="62"/>
      <c r="E174" s="52"/>
      <c r="F174" s="5"/>
      <c r="G174" s="5"/>
      <c r="H174" s="50"/>
      <c r="I174" s="5"/>
    </row>
    <row r="175" spans="1:12" s="1" customFormat="1" x14ac:dyDescent="0.25">
      <c r="A175" s="5"/>
      <c r="B175" s="5"/>
      <c r="C175" s="62"/>
      <c r="D175" s="62"/>
      <c r="E175" s="52"/>
      <c r="F175" s="5"/>
      <c r="G175" s="5"/>
      <c r="H175" s="50"/>
      <c r="I175" s="5"/>
    </row>
    <row r="176" spans="1:12" s="1" customFormat="1" x14ac:dyDescent="0.25">
      <c r="A176" s="5"/>
      <c r="B176" s="5"/>
      <c r="C176" s="62"/>
      <c r="D176" s="62"/>
      <c r="E176" s="52"/>
      <c r="F176" s="5"/>
      <c r="G176" s="5"/>
      <c r="H176" s="50"/>
      <c r="I176" s="5"/>
    </row>
    <row r="177" spans="1:9" s="1" customFormat="1" x14ac:dyDescent="0.25">
      <c r="A177" s="5"/>
      <c r="B177" s="5"/>
      <c r="C177" s="62"/>
      <c r="D177" s="62"/>
      <c r="E177" s="52"/>
      <c r="F177" s="5"/>
      <c r="G177" s="5"/>
      <c r="H177" s="50"/>
      <c r="I177" s="5"/>
    </row>
    <row r="178" spans="1:9" s="1" customFormat="1" x14ac:dyDescent="0.25">
      <c r="A178" s="5"/>
      <c r="B178" s="5"/>
      <c r="C178" s="62"/>
      <c r="D178" s="62"/>
      <c r="E178" s="52"/>
      <c r="F178" s="5"/>
      <c r="G178" s="5"/>
      <c r="H178" s="50"/>
      <c r="I178" s="5"/>
    </row>
    <row r="179" spans="1:9" s="1" customFormat="1" x14ac:dyDescent="0.25">
      <c r="A179" s="5"/>
      <c r="B179" s="5"/>
      <c r="C179" s="62"/>
      <c r="D179" s="62"/>
      <c r="E179" s="52"/>
      <c r="F179" s="5"/>
      <c r="G179" s="5"/>
      <c r="H179" s="50"/>
      <c r="I179" s="5"/>
    </row>
    <row r="180" spans="1:9" s="1" customFormat="1" x14ac:dyDescent="0.25">
      <c r="A180" s="5"/>
      <c r="B180" s="5"/>
      <c r="C180" s="62"/>
      <c r="D180" s="62"/>
      <c r="E180" s="52"/>
      <c r="F180" s="5"/>
      <c r="G180" s="5"/>
      <c r="H180" s="50"/>
      <c r="I180" s="5"/>
    </row>
    <row r="181" spans="1:9" s="1" customFormat="1" x14ac:dyDescent="0.25">
      <c r="A181" s="5"/>
      <c r="B181" s="5"/>
      <c r="C181" s="62"/>
      <c r="D181" s="62"/>
      <c r="E181" s="52"/>
      <c r="F181" s="5"/>
      <c r="G181" s="5"/>
      <c r="H181" s="50"/>
      <c r="I181" s="5"/>
    </row>
    <row r="182" spans="1:9" s="1" customFormat="1" x14ac:dyDescent="0.25">
      <c r="A182" s="5"/>
      <c r="B182" s="5"/>
      <c r="C182" s="62"/>
      <c r="D182" s="62"/>
      <c r="E182" s="52"/>
      <c r="F182" s="5"/>
      <c r="G182" s="5"/>
      <c r="H182" s="50"/>
      <c r="I182" s="5"/>
    </row>
    <row r="183" spans="1:9" s="1" customFormat="1" x14ac:dyDescent="0.25">
      <c r="A183" s="5"/>
      <c r="B183" s="5"/>
      <c r="C183" s="62"/>
      <c r="D183" s="62"/>
      <c r="E183" s="52"/>
      <c r="F183" s="5"/>
      <c r="G183" s="5"/>
      <c r="H183" s="50"/>
      <c r="I183" s="5"/>
    </row>
    <row r="184" spans="1:9" s="1" customFormat="1" x14ac:dyDescent="0.25">
      <c r="A184" s="5"/>
      <c r="B184" s="5"/>
      <c r="C184" s="62"/>
      <c r="D184" s="62"/>
      <c r="E184" s="52"/>
      <c r="F184" s="5"/>
      <c r="G184" s="5"/>
      <c r="H184" s="50"/>
      <c r="I184" s="5"/>
    </row>
    <row r="185" spans="1:9" s="1" customFormat="1" x14ac:dyDescent="0.25">
      <c r="A185" s="5"/>
      <c r="B185" s="5"/>
      <c r="C185" s="62"/>
      <c r="D185" s="62"/>
      <c r="E185" s="52"/>
      <c r="F185" s="5"/>
      <c r="G185" s="5"/>
      <c r="H185" s="50"/>
      <c r="I185" s="5"/>
    </row>
    <row r="186" spans="1:9" s="1" customFormat="1" x14ac:dyDescent="0.25">
      <c r="A186" s="5"/>
      <c r="B186" s="5"/>
      <c r="C186" s="62"/>
      <c r="D186" s="62"/>
      <c r="E186" s="52"/>
      <c r="F186" s="5"/>
      <c r="G186" s="5"/>
      <c r="H186" s="50"/>
      <c r="I186" s="5"/>
    </row>
    <row r="187" spans="1:9" s="1" customFormat="1" x14ac:dyDescent="0.25">
      <c r="A187" s="5"/>
      <c r="B187" s="5"/>
      <c r="E187" s="52"/>
      <c r="F187" s="5"/>
      <c r="G187" s="5"/>
      <c r="H187" s="50"/>
      <c r="I187" s="5"/>
    </row>
    <row r="188" spans="1:9" s="1" customFormat="1" x14ac:dyDescent="0.25">
      <c r="A188" s="5"/>
      <c r="B188" s="5"/>
      <c r="E188" s="52"/>
      <c r="F188" s="5"/>
      <c r="G188" s="5"/>
      <c r="H188" s="50"/>
      <c r="I188" s="5"/>
    </row>
    <row r="189" spans="1:9" s="1" customFormat="1" x14ac:dyDescent="0.25">
      <c r="A189" s="5"/>
      <c r="B189" s="5"/>
      <c r="E189" s="52"/>
      <c r="F189" s="5"/>
      <c r="G189" s="5"/>
      <c r="H189" s="50"/>
      <c r="I189" s="5"/>
    </row>
    <row r="190" spans="1:9" s="1" customFormat="1" x14ac:dyDescent="0.25">
      <c r="A190" s="5"/>
      <c r="B190" s="5"/>
      <c r="E190" s="52"/>
      <c r="F190" s="5"/>
      <c r="G190" s="5"/>
      <c r="H190" s="50"/>
      <c r="I190" s="5"/>
    </row>
    <row r="191" spans="1:9" s="1" customFormat="1" x14ac:dyDescent="0.25">
      <c r="A191" s="5"/>
      <c r="B191" s="5"/>
      <c r="E191" s="52"/>
      <c r="F191" s="5"/>
      <c r="G191" s="5"/>
      <c r="H191" s="50"/>
      <c r="I191" s="5"/>
    </row>
    <row r="192" spans="1:9" s="1" customFormat="1" x14ac:dyDescent="0.25">
      <c r="A192" s="5"/>
      <c r="B192" s="5"/>
      <c r="E192" s="52"/>
      <c r="F192" s="5"/>
      <c r="G192" s="5"/>
      <c r="H192" s="50"/>
      <c r="I192" s="5"/>
    </row>
    <row r="193" spans="1:9" s="1" customFormat="1" x14ac:dyDescent="0.25">
      <c r="A193" s="5"/>
      <c r="B193" s="5"/>
      <c r="E193" s="52"/>
      <c r="F193" s="5"/>
      <c r="G193" s="5"/>
      <c r="H193" s="50"/>
      <c r="I193" s="5"/>
    </row>
    <row r="194" spans="1:9" s="1" customFormat="1" x14ac:dyDescent="0.25">
      <c r="A194" s="5"/>
      <c r="B194" s="5"/>
      <c r="E194" s="52"/>
      <c r="F194" s="5"/>
      <c r="G194" s="5"/>
      <c r="H194" s="50"/>
      <c r="I194" s="5"/>
    </row>
    <row r="195" spans="1:9" s="1" customFormat="1" x14ac:dyDescent="0.25">
      <c r="A195" s="5"/>
      <c r="B195" s="5"/>
      <c r="E195" s="52"/>
      <c r="F195" s="5"/>
      <c r="G195" s="5"/>
      <c r="H195" s="50"/>
      <c r="I195" s="5"/>
    </row>
    <row r="196" spans="1:9" s="1" customFormat="1" x14ac:dyDescent="0.25">
      <c r="A196" s="5"/>
      <c r="B196" s="5"/>
      <c r="E196" s="52"/>
      <c r="F196" s="5"/>
      <c r="G196" s="5"/>
      <c r="H196" s="50"/>
      <c r="I196" s="5"/>
    </row>
    <row r="197" spans="1:9" s="1" customFormat="1" x14ac:dyDescent="0.25">
      <c r="A197" s="5"/>
      <c r="B197" s="5"/>
      <c r="E197" s="52"/>
      <c r="F197" s="5"/>
      <c r="G197" s="5"/>
      <c r="H197" s="50"/>
      <c r="I197" s="5"/>
    </row>
    <row r="198" spans="1:9" s="1" customFormat="1" x14ac:dyDescent="0.25">
      <c r="A198" s="5"/>
      <c r="B198" s="5"/>
      <c r="E198" s="52"/>
      <c r="F198" s="5"/>
      <c r="G198" s="5"/>
      <c r="H198" s="50"/>
      <c r="I198" s="5"/>
    </row>
    <row r="199" spans="1:9" s="1" customFormat="1" x14ac:dyDescent="0.25">
      <c r="A199" s="5"/>
      <c r="B199" s="5"/>
      <c r="E199" s="52"/>
      <c r="F199" s="5"/>
      <c r="G199" s="5"/>
      <c r="H199" s="50"/>
      <c r="I199" s="5"/>
    </row>
    <row r="200" spans="1:9" s="1" customFormat="1" x14ac:dyDescent="0.25">
      <c r="A200" s="5"/>
      <c r="B200" s="5"/>
      <c r="E200" s="52"/>
      <c r="F200" s="5"/>
      <c r="G200" s="5"/>
      <c r="H200" s="50"/>
      <c r="I200" s="5"/>
    </row>
    <row r="201" spans="1:9" s="1" customFormat="1" x14ac:dyDescent="0.25">
      <c r="A201" s="5"/>
      <c r="B201" s="5"/>
      <c r="E201" s="52"/>
      <c r="F201" s="5"/>
      <c r="G201" s="5"/>
      <c r="H201" s="50"/>
      <c r="I201" s="5"/>
    </row>
    <row r="202" spans="1:9" s="1" customFormat="1" x14ac:dyDescent="0.25">
      <c r="A202" s="5"/>
      <c r="B202" s="5"/>
      <c r="E202" s="52"/>
      <c r="F202" s="5"/>
      <c r="G202" s="5"/>
      <c r="H202" s="50"/>
      <c r="I202" s="5"/>
    </row>
    <row r="203" spans="1:9" s="1" customFormat="1" x14ac:dyDescent="0.25">
      <c r="A203" s="5"/>
      <c r="B203" s="5"/>
      <c r="E203" s="52"/>
      <c r="F203" s="5"/>
      <c r="G203" s="5"/>
      <c r="H203" s="50"/>
      <c r="I203" s="5"/>
    </row>
    <row r="204" spans="1:9" s="1" customFormat="1" x14ac:dyDescent="0.25">
      <c r="A204" s="5"/>
      <c r="B204" s="5"/>
      <c r="E204" s="52"/>
      <c r="F204" s="5"/>
      <c r="G204" s="5"/>
      <c r="H204" s="50"/>
      <c r="I204" s="5"/>
    </row>
    <row r="205" spans="1:9" s="1" customFormat="1" x14ac:dyDescent="0.25">
      <c r="A205" s="5"/>
      <c r="B205" s="5"/>
      <c r="E205" s="52"/>
      <c r="F205" s="5"/>
      <c r="G205" s="5"/>
      <c r="H205" s="50"/>
      <c r="I205" s="5"/>
    </row>
    <row r="206" spans="1:9" s="1" customFormat="1" x14ac:dyDescent="0.25">
      <c r="A206" s="5"/>
      <c r="B206" s="5"/>
      <c r="E206" s="52"/>
      <c r="F206" s="5"/>
      <c r="G206" s="5"/>
      <c r="H206" s="50"/>
      <c r="I206" s="5"/>
    </row>
    <row r="207" spans="1:9" s="1" customFormat="1" x14ac:dyDescent="0.25">
      <c r="A207" s="5"/>
      <c r="B207" s="5"/>
      <c r="E207" s="52"/>
      <c r="F207" s="5"/>
      <c r="G207" s="5"/>
      <c r="H207" s="50"/>
      <c r="I207" s="5"/>
    </row>
    <row r="208" spans="1:9" s="1" customFormat="1" x14ac:dyDescent="0.25">
      <c r="A208" s="5"/>
      <c r="B208" s="5"/>
      <c r="E208" s="52"/>
      <c r="F208" s="5"/>
      <c r="G208" s="5"/>
      <c r="H208" s="50"/>
      <c r="I208" s="5"/>
    </row>
    <row r="209" spans="1:9" s="1" customFormat="1" x14ac:dyDescent="0.25">
      <c r="A209" s="5"/>
      <c r="B209" s="5"/>
      <c r="E209" s="52"/>
      <c r="F209" s="5"/>
      <c r="G209" s="5"/>
      <c r="H209" s="50"/>
      <c r="I209" s="5"/>
    </row>
    <row r="210" spans="1:9" s="1" customFormat="1" x14ac:dyDescent="0.25">
      <c r="A210" s="5"/>
      <c r="B210" s="5"/>
      <c r="E210" s="52"/>
      <c r="F210" s="5"/>
      <c r="G210" s="5"/>
      <c r="H210" s="50"/>
      <c r="I210" s="5"/>
    </row>
    <row r="211" spans="1:9" s="1" customFormat="1" x14ac:dyDescent="0.25">
      <c r="A211" s="5"/>
      <c r="B211" s="5"/>
      <c r="E211" s="52"/>
      <c r="F211" s="5"/>
      <c r="G211" s="5"/>
      <c r="H211" s="50"/>
      <c r="I211" s="5"/>
    </row>
    <row r="212" spans="1:9" s="1" customFormat="1" x14ac:dyDescent="0.25">
      <c r="A212" s="5"/>
      <c r="B212" s="5"/>
      <c r="E212" s="52"/>
      <c r="F212" s="5"/>
      <c r="G212" s="5"/>
      <c r="H212" s="50"/>
      <c r="I212" s="5"/>
    </row>
    <row r="213" spans="1:9" s="1" customFormat="1" x14ac:dyDescent="0.25">
      <c r="A213" s="5"/>
      <c r="B213" s="5"/>
      <c r="E213" s="52"/>
      <c r="F213" s="5"/>
      <c r="G213" s="5"/>
      <c r="H213" s="50"/>
      <c r="I213" s="5"/>
    </row>
    <row r="214" spans="1:9" s="1" customFormat="1" x14ac:dyDescent="0.25">
      <c r="A214" s="5"/>
      <c r="B214" s="5"/>
      <c r="E214" s="52"/>
      <c r="F214" s="5"/>
      <c r="G214" s="5"/>
      <c r="H214" s="50"/>
      <c r="I214" s="5"/>
    </row>
    <row r="215" spans="1:9" s="1" customFormat="1" x14ac:dyDescent="0.25">
      <c r="A215" s="5"/>
      <c r="B215" s="5"/>
      <c r="E215" s="52"/>
      <c r="F215" s="5"/>
      <c r="G215" s="5"/>
      <c r="H215" s="50"/>
      <c r="I215" s="5"/>
    </row>
    <row r="216" spans="1:9" s="1" customFormat="1" x14ac:dyDescent="0.25">
      <c r="A216" s="5"/>
      <c r="B216" s="5"/>
      <c r="E216" s="52"/>
      <c r="F216" s="5"/>
      <c r="G216" s="5"/>
      <c r="H216" s="50"/>
      <c r="I216" s="5"/>
    </row>
    <row r="217" spans="1:9" s="1" customFormat="1" x14ac:dyDescent="0.25">
      <c r="A217" s="5"/>
      <c r="B217" s="5"/>
      <c r="E217" s="52"/>
      <c r="F217" s="5"/>
      <c r="G217" s="5"/>
      <c r="H217" s="50"/>
      <c r="I217" s="5"/>
    </row>
    <row r="218" spans="1:9" s="1" customFormat="1" x14ac:dyDescent="0.25">
      <c r="A218" s="5"/>
      <c r="B218" s="5"/>
      <c r="E218" s="52"/>
      <c r="F218" s="5"/>
      <c r="G218" s="5"/>
      <c r="H218" s="50"/>
      <c r="I218" s="5"/>
    </row>
    <row r="219" spans="1:9" s="1" customFormat="1" x14ac:dyDescent="0.25">
      <c r="A219" s="5"/>
      <c r="B219" s="5"/>
      <c r="E219" s="52"/>
      <c r="F219" s="5"/>
      <c r="G219" s="5"/>
      <c r="H219" s="50"/>
      <c r="I219" s="5"/>
    </row>
    <row r="220" spans="1:9" s="1" customFormat="1" x14ac:dyDescent="0.25">
      <c r="A220" s="5"/>
      <c r="B220" s="5"/>
      <c r="E220" s="52"/>
      <c r="F220" s="5"/>
      <c r="G220" s="5"/>
      <c r="H220" s="50"/>
      <c r="I220" s="5"/>
    </row>
    <row r="221" spans="1:9" s="1" customFormat="1" x14ac:dyDescent="0.25">
      <c r="A221" s="5"/>
      <c r="B221" s="5"/>
      <c r="E221" s="52"/>
      <c r="F221" s="5"/>
      <c r="G221" s="5"/>
      <c r="H221" s="50"/>
      <c r="I221" s="5"/>
    </row>
    <row r="222" spans="1:9" s="1" customFormat="1" x14ac:dyDescent="0.25">
      <c r="A222" s="5"/>
      <c r="B222" s="5"/>
      <c r="E222" s="52"/>
      <c r="F222" s="5"/>
      <c r="G222" s="5"/>
      <c r="H222" s="50"/>
      <c r="I222" s="5"/>
    </row>
    <row r="223" spans="1:9" s="1" customFormat="1" x14ac:dyDescent="0.25">
      <c r="A223" s="5"/>
      <c r="B223" s="5"/>
      <c r="E223" s="52"/>
      <c r="F223" s="5"/>
      <c r="G223" s="5"/>
      <c r="H223" s="50"/>
      <c r="I223" s="5"/>
    </row>
    <row r="224" spans="1:9" s="1" customFormat="1" x14ac:dyDescent="0.25">
      <c r="A224" s="5"/>
      <c r="B224" s="5"/>
      <c r="E224" s="52"/>
      <c r="F224" s="5"/>
      <c r="G224" s="5"/>
      <c r="H224" s="50"/>
      <c r="I224" s="5"/>
    </row>
    <row r="225" spans="1:9" s="1" customFormat="1" x14ac:dyDescent="0.25">
      <c r="A225" s="5"/>
      <c r="B225" s="5"/>
      <c r="E225" s="52"/>
      <c r="F225" s="5"/>
      <c r="G225" s="5"/>
      <c r="H225" s="50"/>
      <c r="I225" s="5"/>
    </row>
    <row r="226" spans="1:9" s="1" customFormat="1" x14ac:dyDescent="0.25">
      <c r="A226" s="5"/>
      <c r="B226" s="5"/>
      <c r="E226" s="52"/>
      <c r="F226" s="5"/>
      <c r="G226" s="5"/>
      <c r="H226" s="50"/>
      <c r="I226" s="5"/>
    </row>
    <row r="227" spans="1:9" s="1" customFormat="1" x14ac:dyDescent="0.25">
      <c r="A227" s="5"/>
      <c r="B227" s="5"/>
      <c r="E227" s="52"/>
      <c r="F227" s="5"/>
      <c r="G227" s="5"/>
      <c r="H227" s="50"/>
      <c r="I227" s="5"/>
    </row>
    <row r="228" spans="1:9" s="1" customFormat="1" x14ac:dyDescent="0.25">
      <c r="A228" s="5"/>
      <c r="B228" s="5"/>
      <c r="E228" s="52"/>
      <c r="F228" s="5"/>
      <c r="G228" s="5"/>
      <c r="H228" s="50"/>
      <c r="I228" s="5"/>
    </row>
    <row r="229" spans="1:9" s="1" customFormat="1" x14ac:dyDescent="0.25">
      <c r="A229" s="5"/>
      <c r="B229" s="5"/>
      <c r="E229" s="52"/>
      <c r="F229" s="5"/>
      <c r="G229" s="5"/>
      <c r="H229" s="50"/>
      <c r="I229" s="5"/>
    </row>
    <row r="230" spans="1:9" s="1" customFormat="1" x14ac:dyDescent="0.25">
      <c r="A230" s="5"/>
      <c r="B230" s="5"/>
      <c r="E230" s="52"/>
      <c r="F230" s="5"/>
      <c r="G230" s="5"/>
      <c r="H230" s="50"/>
      <c r="I230" s="5"/>
    </row>
    <row r="231" spans="1:9" s="1" customFormat="1" x14ac:dyDescent="0.25">
      <c r="A231" s="5"/>
      <c r="B231" s="5"/>
      <c r="E231" s="52"/>
      <c r="F231" s="5"/>
      <c r="G231" s="5"/>
      <c r="H231" s="50"/>
      <c r="I231" s="5"/>
    </row>
    <row r="232" spans="1:9" s="1" customFormat="1" x14ac:dyDescent="0.25">
      <c r="A232" s="5"/>
      <c r="B232" s="5"/>
      <c r="E232" s="52"/>
      <c r="F232" s="5"/>
      <c r="G232" s="5"/>
      <c r="H232" s="50"/>
      <c r="I232" s="5"/>
    </row>
    <row r="233" spans="1:9" s="1" customFormat="1" x14ac:dyDescent="0.25">
      <c r="A233" s="5"/>
      <c r="B233" s="5"/>
      <c r="E233" s="52"/>
      <c r="F233" s="5"/>
      <c r="G233" s="5"/>
      <c r="H233" s="50"/>
      <c r="I233" s="5"/>
    </row>
    <row r="234" spans="1:9" s="1" customFormat="1" x14ac:dyDescent="0.25">
      <c r="A234" s="5"/>
      <c r="B234" s="5"/>
      <c r="E234" s="52"/>
      <c r="F234" s="5"/>
      <c r="G234" s="5"/>
      <c r="H234" s="50"/>
      <c r="I234" s="5"/>
    </row>
    <row r="235" spans="1:9" s="1" customFormat="1" x14ac:dyDescent="0.25">
      <c r="A235" s="5"/>
      <c r="B235" s="5"/>
      <c r="E235" s="52"/>
      <c r="F235" s="5"/>
      <c r="G235" s="5"/>
      <c r="H235" s="50"/>
      <c r="I235" s="5"/>
    </row>
    <row r="236" spans="1:9" s="1" customFormat="1" x14ac:dyDescent="0.25">
      <c r="A236" s="5"/>
      <c r="B236" s="5"/>
      <c r="E236" s="52"/>
      <c r="F236" s="5"/>
      <c r="G236" s="5"/>
      <c r="H236" s="50"/>
      <c r="I236" s="5"/>
    </row>
    <row r="237" spans="1:9" s="1" customFormat="1" x14ac:dyDescent="0.25">
      <c r="A237" s="5"/>
      <c r="B237" s="5"/>
      <c r="E237" s="52"/>
      <c r="F237" s="5"/>
      <c r="G237" s="5"/>
      <c r="H237" s="50"/>
      <c r="I237" s="5"/>
    </row>
    <row r="238" spans="1:9" s="1" customFormat="1" x14ac:dyDescent="0.25">
      <c r="A238" s="5"/>
      <c r="B238" s="5"/>
      <c r="E238" s="52"/>
      <c r="F238" s="5"/>
      <c r="G238" s="5"/>
      <c r="H238" s="50"/>
      <c r="I238" s="5"/>
    </row>
    <row r="239" spans="1:9" s="1" customFormat="1" x14ac:dyDescent="0.25">
      <c r="A239" s="5"/>
      <c r="B239" s="5"/>
      <c r="E239" s="52"/>
      <c r="F239" s="5"/>
      <c r="G239" s="5"/>
      <c r="H239" s="50"/>
      <c r="I239" s="5"/>
    </row>
    <row r="240" spans="1:9" s="1" customFormat="1" x14ac:dyDescent="0.25">
      <c r="A240" s="5"/>
      <c r="B240" s="5"/>
      <c r="E240" s="52"/>
      <c r="F240" s="5"/>
      <c r="G240" s="5"/>
      <c r="H240" s="50"/>
      <c r="I240" s="5"/>
    </row>
    <row r="241" spans="1:9" s="1" customFormat="1" x14ac:dyDescent="0.25">
      <c r="A241" s="5"/>
      <c r="B241" s="5"/>
      <c r="E241" s="52"/>
      <c r="F241" s="5"/>
      <c r="G241" s="5"/>
      <c r="H241" s="50"/>
      <c r="I241" s="5"/>
    </row>
    <row r="242" spans="1:9" s="1" customFormat="1" x14ac:dyDescent="0.25">
      <c r="A242" s="5"/>
      <c r="B242" s="5"/>
      <c r="E242" s="52"/>
      <c r="F242" s="5"/>
      <c r="G242" s="5"/>
      <c r="H242" s="50"/>
      <c r="I242" s="5"/>
    </row>
    <row r="243" spans="1:9" s="1" customFormat="1" x14ac:dyDescent="0.25">
      <c r="A243" s="5"/>
      <c r="B243" s="5"/>
      <c r="E243" s="52"/>
      <c r="F243" s="5"/>
      <c r="G243" s="5"/>
      <c r="H243" s="50"/>
      <c r="I243" s="5"/>
    </row>
    <row r="244" spans="1:9" s="1" customFormat="1" x14ac:dyDescent="0.25">
      <c r="A244" s="5"/>
      <c r="B244" s="5"/>
      <c r="E244" s="52"/>
      <c r="F244" s="5"/>
      <c r="G244" s="5"/>
      <c r="H244" s="50"/>
      <c r="I244" s="5"/>
    </row>
    <row r="245" spans="1:9" s="1" customFormat="1" x14ac:dyDescent="0.25">
      <c r="A245" s="5"/>
      <c r="B245" s="5"/>
      <c r="E245" s="52"/>
      <c r="F245" s="5"/>
      <c r="G245" s="5"/>
      <c r="H245" s="50"/>
      <c r="I245" s="5"/>
    </row>
    <row r="246" spans="1:9" s="1" customFormat="1" x14ac:dyDescent="0.25">
      <c r="A246" s="5"/>
      <c r="B246" s="5"/>
      <c r="E246" s="52"/>
      <c r="F246" s="5"/>
      <c r="G246" s="5"/>
      <c r="H246" s="50"/>
      <c r="I246" s="5"/>
    </row>
    <row r="247" spans="1:9" s="1" customFormat="1" x14ac:dyDescent="0.25">
      <c r="A247" s="5"/>
      <c r="B247" s="5"/>
      <c r="E247" s="52"/>
      <c r="F247" s="5"/>
      <c r="G247" s="5"/>
      <c r="H247" s="50"/>
      <c r="I247" s="5"/>
    </row>
    <row r="248" spans="1:9" s="1" customFormat="1" x14ac:dyDescent="0.25">
      <c r="A248" s="5"/>
      <c r="B248" s="5"/>
      <c r="E248" s="52"/>
      <c r="F248" s="5"/>
      <c r="G248" s="5"/>
      <c r="H248" s="50"/>
      <c r="I248" s="5"/>
    </row>
    <row r="249" spans="1:9" s="1" customFormat="1" x14ac:dyDescent="0.25">
      <c r="A249" s="5"/>
      <c r="B249" s="5"/>
      <c r="E249" s="52"/>
      <c r="F249" s="5"/>
      <c r="G249" s="5"/>
      <c r="H249" s="50"/>
      <c r="I249" s="5"/>
    </row>
    <row r="250" spans="1:9" s="1" customFormat="1" x14ac:dyDescent="0.25">
      <c r="A250" s="5"/>
      <c r="B250" s="5"/>
      <c r="E250" s="52"/>
      <c r="F250" s="5"/>
      <c r="G250" s="5"/>
      <c r="H250" s="50"/>
      <c r="I250" s="5"/>
    </row>
    <row r="251" spans="1:9" s="1" customFormat="1" x14ac:dyDescent="0.25">
      <c r="A251" s="5"/>
      <c r="B251" s="5"/>
      <c r="E251" s="52"/>
      <c r="F251" s="5"/>
      <c r="G251" s="5"/>
      <c r="H251" s="50"/>
      <c r="I251" s="5"/>
    </row>
    <row r="252" spans="1:9" s="1" customFormat="1" x14ac:dyDescent="0.25">
      <c r="A252" s="5"/>
      <c r="B252" s="5"/>
      <c r="E252" s="52"/>
      <c r="F252" s="5"/>
      <c r="G252" s="5"/>
      <c r="H252" s="50"/>
      <c r="I252" s="5"/>
    </row>
    <row r="253" spans="1:9" s="1" customFormat="1" x14ac:dyDescent="0.25">
      <c r="A253" s="5"/>
      <c r="B253" s="5"/>
      <c r="E253" s="52"/>
      <c r="F253" s="5"/>
      <c r="G253" s="5"/>
      <c r="H253" s="50"/>
      <c r="I253" s="5"/>
    </row>
    <row r="254" spans="1:9" s="1" customFormat="1" x14ac:dyDescent="0.25">
      <c r="A254" s="5"/>
      <c r="B254" s="5"/>
      <c r="E254" s="52"/>
      <c r="F254" s="5"/>
      <c r="G254" s="5"/>
      <c r="H254" s="50"/>
      <c r="I254" s="5"/>
    </row>
    <row r="255" spans="1:9" s="1" customFormat="1" x14ac:dyDescent="0.25">
      <c r="A255" s="5"/>
      <c r="B255" s="5"/>
      <c r="E255" s="52"/>
      <c r="F255" s="5"/>
      <c r="G255" s="5"/>
      <c r="H255" s="50"/>
      <c r="I255" s="5"/>
    </row>
    <row r="256" spans="1:9" s="1" customFormat="1" x14ac:dyDescent="0.25">
      <c r="A256" s="5"/>
      <c r="B256" s="5"/>
      <c r="E256" s="52"/>
      <c r="F256" s="5"/>
      <c r="G256" s="5"/>
      <c r="H256" s="50"/>
      <c r="I256" s="5"/>
    </row>
    <row r="257" spans="1:9" s="1" customFormat="1" x14ac:dyDescent="0.25">
      <c r="A257" s="5"/>
      <c r="B257" s="5"/>
      <c r="E257" s="52"/>
      <c r="F257" s="5"/>
      <c r="G257" s="5"/>
      <c r="H257" s="50"/>
      <c r="I257" s="5"/>
    </row>
    <row r="258" spans="1:9" s="1" customFormat="1" x14ac:dyDescent="0.25">
      <c r="A258" s="5"/>
      <c r="B258" s="5"/>
      <c r="E258" s="52"/>
      <c r="F258" s="5"/>
      <c r="G258" s="5"/>
      <c r="H258" s="50"/>
      <c r="I258" s="5"/>
    </row>
    <row r="259" spans="1:9" s="1" customFormat="1" x14ac:dyDescent="0.25">
      <c r="A259" s="5"/>
      <c r="B259" s="5"/>
      <c r="E259" s="52"/>
      <c r="F259" s="5"/>
      <c r="G259" s="5"/>
      <c r="H259" s="50"/>
      <c r="I259" s="5"/>
    </row>
    <row r="260" spans="1:9" s="1" customFormat="1" x14ac:dyDescent="0.25">
      <c r="A260" s="5"/>
      <c r="B260" s="5"/>
      <c r="E260" s="52"/>
      <c r="F260" s="5"/>
      <c r="G260" s="5"/>
      <c r="H260" s="50"/>
      <c r="I260" s="5"/>
    </row>
    <row r="261" spans="1:9" s="1" customFormat="1" x14ac:dyDescent="0.25">
      <c r="A261" s="5"/>
      <c r="B261" s="5"/>
      <c r="E261" s="52"/>
      <c r="F261" s="5"/>
      <c r="G261" s="5"/>
      <c r="H261" s="50"/>
      <c r="I261" s="5"/>
    </row>
    <row r="262" spans="1:9" s="1" customFormat="1" x14ac:dyDescent="0.25">
      <c r="A262" s="5"/>
      <c r="B262" s="5"/>
      <c r="E262" s="52"/>
      <c r="F262" s="5"/>
      <c r="G262" s="5"/>
      <c r="H262" s="50"/>
      <c r="I262" s="5"/>
    </row>
    <row r="263" spans="1:9" s="1" customFormat="1" x14ac:dyDescent="0.25">
      <c r="A263" s="5"/>
      <c r="B263" s="5"/>
      <c r="E263" s="52"/>
      <c r="F263" s="5"/>
      <c r="G263" s="5"/>
      <c r="H263" s="50"/>
      <c r="I263" s="5"/>
    </row>
    <row r="264" spans="1:9" s="1" customFormat="1" x14ac:dyDescent="0.25">
      <c r="A264" s="5"/>
      <c r="B264" s="5"/>
      <c r="E264" s="52"/>
      <c r="F264" s="5"/>
      <c r="G264" s="5"/>
      <c r="H264" s="50"/>
      <c r="I264" s="5"/>
    </row>
    <row r="265" spans="1:9" s="1" customFormat="1" x14ac:dyDescent="0.25">
      <c r="A265" s="5"/>
      <c r="B265" s="5"/>
      <c r="E265" s="52"/>
      <c r="F265" s="5"/>
      <c r="G265" s="5"/>
      <c r="H265" s="50"/>
      <c r="I265" s="5"/>
    </row>
    <row r="266" spans="1:9" s="1" customFormat="1" x14ac:dyDescent="0.25">
      <c r="A266" s="5"/>
      <c r="B266" s="5"/>
      <c r="E266" s="52"/>
      <c r="F266" s="5"/>
      <c r="G266" s="5"/>
      <c r="H266" s="50"/>
      <c r="I266" s="5"/>
    </row>
    <row r="267" spans="1:9" s="1" customFormat="1" x14ac:dyDescent="0.25">
      <c r="A267" s="5"/>
      <c r="B267" s="5"/>
      <c r="E267" s="52"/>
      <c r="F267" s="5"/>
      <c r="G267" s="5"/>
      <c r="H267" s="50"/>
      <c r="I267" s="5"/>
    </row>
    <row r="268" spans="1:9" s="1" customFormat="1" x14ac:dyDescent="0.25">
      <c r="A268" s="5"/>
      <c r="B268" s="5"/>
      <c r="E268" s="52"/>
      <c r="F268" s="5"/>
      <c r="G268" s="5"/>
      <c r="H268" s="50"/>
      <c r="I268" s="5"/>
    </row>
    <row r="269" spans="1:9" s="1" customFormat="1" x14ac:dyDescent="0.25">
      <c r="A269" s="5"/>
      <c r="B269" s="5"/>
      <c r="E269" s="52"/>
      <c r="F269" s="5"/>
      <c r="G269" s="5"/>
      <c r="H269" s="50"/>
      <c r="I269" s="5"/>
    </row>
    <row r="270" spans="1:9" s="1" customFormat="1" x14ac:dyDescent="0.25">
      <c r="A270" s="5"/>
      <c r="B270" s="5"/>
      <c r="E270" s="52"/>
      <c r="F270" s="5"/>
      <c r="G270" s="5"/>
      <c r="H270" s="50"/>
      <c r="I270" s="5"/>
    </row>
    <row r="271" spans="1:9" s="1" customFormat="1" x14ac:dyDescent="0.25">
      <c r="A271" s="5"/>
      <c r="B271" s="5"/>
      <c r="E271" s="52"/>
      <c r="F271" s="5"/>
      <c r="G271" s="5"/>
      <c r="H271" s="50"/>
      <c r="I271" s="5"/>
    </row>
    <row r="272" spans="1:9" s="1" customFormat="1" x14ac:dyDescent="0.25">
      <c r="A272" s="5"/>
      <c r="B272" s="5"/>
      <c r="E272" s="52"/>
      <c r="F272" s="5"/>
      <c r="G272" s="5"/>
      <c r="H272" s="50"/>
      <c r="I272" s="5"/>
    </row>
    <row r="273" spans="1:9" s="1" customFormat="1" x14ac:dyDescent="0.25">
      <c r="A273" s="5"/>
      <c r="B273" s="5"/>
      <c r="E273" s="52"/>
      <c r="F273" s="5"/>
      <c r="G273" s="5"/>
      <c r="H273" s="50"/>
      <c r="I273" s="5"/>
    </row>
    <row r="274" spans="1:9" s="1" customFormat="1" x14ac:dyDescent="0.25">
      <c r="A274" s="5"/>
      <c r="B274" s="5"/>
      <c r="E274" s="52"/>
      <c r="F274" s="5"/>
      <c r="G274" s="5"/>
      <c r="H274" s="50"/>
      <c r="I274" s="5"/>
    </row>
    <row r="275" spans="1:9" s="1" customFormat="1" x14ac:dyDescent="0.25">
      <c r="A275" s="5"/>
      <c r="B275" s="5"/>
      <c r="E275" s="52"/>
      <c r="F275" s="5"/>
      <c r="G275" s="5"/>
      <c r="H275" s="50"/>
      <c r="I275" s="5"/>
    </row>
    <row r="276" spans="1:9" s="1" customFormat="1" x14ac:dyDescent="0.25">
      <c r="A276" s="5"/>
      <c r="B276" s="5"/>
      <c r="E276" s="52"/>
      <c r="F276" s="5"/>
      <c r="G276" s="5"/>
      <c r="H276" s="50"/>
      <c r="I276" s="5"/>
    </row>
    <row r="277" spans="1:9" s="1" customFormat="1" x14ac:dyDescent="0.25">
      <c r="A277" s="5"/>
      <c r="B277" s="5"/>
      <c r="E277" s="52"/>
      <c r="F277" s="5"/>
      <c r="G277" s="5"/>
      <c r="H277" s="50"/>
      <c r="I277" s="5"/>
    </row>
    <row r="278" spans="1:9" s="1" customFormat="1" x14ac:dyDescent="0.25">
      <c r="A278" s="5"/>
      <c r="B278" s="5"/>
      <c r="E278" s="52"/>
      <c r="F278" s="5"/>
      <c r="G278" s="5"/>
      <c r="H278" s="50"/>
      <c r="I278" s="5"/>
    </row>
    <row r="279" spans="1:9" s="1" customFormat="1" x14ac:dyDescent="0.25">
      <c r="A279" s="5"/>
      <c r="B279" s="5"/>
      <c r="E279" s="52"/>
      <c r="F279" s="5"/>
      <c r="G279" s="5"/>
      <c r="H279" s="50"/>
      <c r="I279" s="5"/>
    </row>
    <row r="280" spans="1:9" s="1" customFormat="1" x14ac:dyDescent="0.25">
      <c r="A280" s="5"/>
      <c r="B280" s="5"/>
      <c r="E280" s="52"/>
      <c r="F280" s="5"/>
      <c r="G280" s="5"/>
      <c r="H280" s="50"/>
      <c r="I280" s="5"/>
    </row>
    <row r="281" spans="1:9" s="1" customFormat="1" x14ac:dyDescent="0.25">
      <c r="A281" s="5"/>
      <c r="B281" s="5"/>
      <c r="E281" s="52"/>
      <c r="F281" s="5"/>
      <c r="G281" s="5"/>
      <c r="H281" s="50"/>
      <c r="I281" s="5"/>
    </row>
    <row r="282" spans="1:9" s="1" customFormat="1" x14ac:dyDescent="0.25">
      <c r="A282" s="5"/>
      <c r="B282" s="5"/>
      <c r="E282" s="52"/>
      <c r="F282" s="5"/>
      <c r="G282" s="5"/>
      <c r="H282" s="50"/>
      <c r="I282" s="5"/>
    </row>
    <row r="283" spans="1:9" s="1" customFormat="1" x14ac:dyDescent="0.25">
      <c r="A283" s="5"/>
      <c r="B283" s="5"/>
      <c r="E283" s="52"/>
      <c r="F283" s="5"/>
      <c r="G283" s="5"/>
      <c r="H283" s="50"/>
      <c r="I283" s="5"/>
    </row>
    <row r="284" spans="1:9" s="1" customFormat="1" x14ac:dyDescent="0.25">
      <c r="A284" s="5"/>
      <c r="B284" s="5"/>
      <c r="E284" s="52"/>
      <c r="F284" s="5"/>
      <c r="G284" s="5"/>
      <c r="H284" s="50"/>
      <c r="I284" s="5"/>
    </row>
    <row r="285" spans="1:9" s="1" customFormat="1" x14ac:dyDescent="0.25">
      <c r="A285" s="5"/>
      <c r="B285" s="5"/>
      <c r="E285" s="52"/>
      <c r="F285" s="5"/>
      <c r="G285" s="5"/>
      <c r="H285" s="50"/>
      <c r="I285" s="5"/>
    </row>
    <row r="286" spans="1:9" s="1" customFormat="1" x14ac:dyDescent="0.25">
      <c r="A286" s="5"/>
      <c r="B286" s="5"/>
      <c r="E286" s="52"/>
      <c r="F286" s="5"/>
      <c r="G286" s="5"/>
      <c r="H286" s="50"/>
      <c r="I286" s="5"/>
    </row>
    <row r="287" spans="1:9" s="1" customFormat="1" x14ac:dyDescent="0.25">
      <c r="A287" s="5"/>
      <c r="B287" s="5"/>
      <c r="E287" s="52"/>
      <c r="F287" s="5"/>
      <c r="G287" s="5"/>
      <c r="H287" s="50"/>
      <c r="I287" s="5"/>
    </row>
    <row r="288" spans="1:9" s="1" customFormat="1" x14ac:dyDescent="0.25">
      <c r="A288" s="5"/>
      <c r="B288" s="5"/>
      <c r="E288" s="52"/>
      <c r="F288" s="5"/>
      <c r="G288" s="5"/>
      <c r="H288" s="50"/>
      <c r="I288" s="5"/>
    </row>
    <row r="289" spans="1:9" s="1" customFormat="1" x14ac:dyDescent="0.25">
      <c r="A289" s="5"/>
      <c r="B289" s="5"/>
      <c r="E289" s="52"/>
      <c r="F289" s="5"/>
      <c r="G289" s="5"/>
      <c r="H289" s="50"/>
      <c r="I289" s="5"/>
    </row>
    <row r="290" spans="1:9" s="1" customFormat="1" x14ac:dyDescent="0.25">
      <c r="A290" s="5"/>
      <c r="B290" s="5"/>
      <c r="E290" s="52"/>
      <c r="F290" s="5"/>
      <c r="G290" s="5"/>
      <c r="H290" s="50"/>
      <c r="I290" s="5"/>
    </row>
    <row r="291" spans="1:9" s="1" customFormat="1" x14ac:dyDescent="0.25">
      <c r="A291" s="5"/>
      <c r="B291" s="5"/>
      <c r="E291" s="52"/>
      <c r="F291" s="5"/>
      <c r="G291" s="5"/>
      <c r="H291" s="50"/>
      <c r="I291" s="5"/>
    </row>
    <row r="292" spans="1:9" s="1" customFormat="1" x14ac:dyDescent="0.25">
      <c r="A292" s="5"/>
      <c r="B292" s="5"/>
      <c r="E292" s="52"/>
      <c r="F292" s="5"/>
      <c r="G292" s="5"/>
      <c r="H292" s="50"/>
      <c r="I292" s="5"/>
    </row>
    <row r="293" spans="1:9" s="1" customFormat="1" x14ac:dyDescent="0.25">
      <c r="A293" s="5"/>
      <c r="B293" s="5"/>
      <c r="E293" s="52"/>
      <c r="F293" s="5"/>
      <c r="G293" s="5"/>
      <c r="H293" s="50"/>
      <c r="I293" s="5"/>
    </row>
    <row r="294" spans="1:9" s="1" customFormat="1" x14ac:dyDescent="0.25">
      <c r="A294" s="5"/>
      <c r="B294" s="5"/>
      <c r="E294" s="52"/>
      <c r="F294" s="5"/>
      <c r="G294" s="5"/>
      <c r="H294" s="50"/>
      <c r="I294" s="5"/>
    </row>
    <row r="295" spans="1:9" s="1" customFormat="1" x14ac:dyDescent="0.25">
      <c r="A295" s="5"/>
      <c r="B295" s="5"/>
      <c r="E295" s="52"/>
      <c r="F295" s="5"/>
      <c r="G295" s="5"/>
      <c r="H295" s="50"/>
      <c r="I295" s="5"/>
    </row>
    <row r="296" spans="1:9" s="1" customFormat="1" x14ac:dyDescent="0.25">
      <c r="A296" s="5"/>
      <c r="B296" s="5"/>
      <c r="E296" s="52"/>
      <c r="F296" s="5"/>
      <c r="G296" s="5"/>
      <c r="H296" s="50"/>
      <c r="I296" s="5"/>
    </row>
    <row r="297" spans="1:9" s="1" customFormat="1" x14ac:dyDescent="0.25">
      <c r="A297" s="5"/>
      <c r="B297" s="5"/>
      <c r="E297" s="52"/>
      <c r="F297" s="5"/>
      <c r="G297" s="5"/>
      <c r="H297" s="50"/>
      <c r="I297" s="5"/>
    </row>
    <row r="298" spans="1:9" s="1" customFormat="1" x14ac:dyDescent="0.25">
      <c r="A298" s="5"/>
      <c r="B298" s="5"/>
      <c r="E298" s="52"/>
      <c r="F298" s="5"/>
      <c r="G298" s="5"/>
      <c r="H298" s="50"/>
      <c r="I298" s="5"/>
    </row>
    <row r="299" spans="1:9" s="1" customFormat="1" x14ac:dyDescent="0.25">
      <c r="A299" s="5"/>
      <c r="B299" s="5"/>
      <c r="E299" s="52"/>
      <c r="F299" s="5"/>
      <c r="G299" s="5"/>
      <c r="H299" s="50"/>
      <c r="I299" s="5"/>
    </row>
    <row r="300" spans="1:9" s="1" customFormat="1" x14ac:dyDescent="0.25">
      <c r="A300" s="5"/>
      <c r="B300" s="5"/>
      <c r="E300" s="52"/>
      <c r="F300" s="5"/>
      <c r="G300" s="5"/>
      <c r="H300" s="50"/>
      <c r="I300" s="5"/>
    </row>
    <row r="301" spans="1:9" s="1" customFormat="1" x14ac:dyDescent="0.25">
      <c r="A301" s="5"/>
      <c r="B301" s="5"/>
      <c r="E301" s="52"/>
      <c r="F301" s="5"/>
      <c r="G301" s="5"/>
      <c r="H301" s="50"/>
      <c r="I301" s="5"/>
    </row>
    <row r="302" spans="1:9" s="1" customFormat="1" x14ac:dyDescent="0.25">
      <c r="A302" s="5"/>
      <c r="B302" s="5"/>
      <c r="E302" s="52"/>
      <c r="F302" s="5"/>
      <c r="G302" s="5"/>
      <c r="H302" s="50"/>
      <c r="I302" s="5"/>
    </row>
    <row r="303" spans="1:9" s="1" customFormat="1" x14ac:dyDescent="0.25">
      <c r="A303" s="5"/>
      <c r="B303" s="5"/>
      <c r="E303" s="52"/>
      <c r="F303" s="5"/>
      <c r="G303" s="5"/>
      <c r="H303" s="50"/>
      <c r="I303" s="5"/>
    </row>
    <row r="304" spans="1:9" s="1" customFormat="1" x14ac:dyDescent="0.25">
      <c r="A304" s="5"/>
      <c r="B304" s="5"/>
      <c r="E304" s="52"/>
      <c r="F304" s="5"/>
      <c r="G304" s="5"/>
      <c r="H304" s="50"/>
      <c r="I304" s="5"/>
    </row>
    <row r="305" spans="1:9" s="1" customFormat="1" x14ac:dyDescent="0.25">
      <c r="A305" s="5"/>
      <c r="B305" s="5"/>
      <c r="E305" s="52"/>
      <c r="F305" s="5"/>
      <c r="G305" s="5"/>
      <c r="H305" s="50"/>
      <c r="I305" s="5"/>
    </row>
    <row r="306" spans="1:9" s="1" customFormat="1" x14ac:dyDescent="0.25">
      <c r="A306" s="5"/>
      <c r="B306" s="5"/>
      <c r="E306" s="52"/>
      <c r="F306" s="5"/>
      <c r="G306" s="5"/>
      <c r="H306" s="50"/>
      <c r="I306" s="5"/>
    </row>
    <row r="307" spans="1:9" s="1" customFormat="1" x14ac:dyDescent="0.25">
      <c r="A307" s="5"/>
      <c r="B307" s="5"/>
      <c r="E307" s="52"/>
      <c r="F307" s="5"/>
      <c r="G307" s="5"/>
      <c r="H307" s="50"/>
      <c r="I307" s="5"/>
    </row>
    <row r="308" spans="1:9" s="1" customFormat="1" x14ac:dyDescent="0.25">
      <c r="A308" s="5"/>
      <c r="B308" s="5"/>
      <c r="E308" s="52"/>
      <c r="F308" s="5"/>
      <c r="G308" s="5"/>
      <c r="H308" s="50"/>
      <c r="I308" s="5"/>
    </row>
    <row r="309" spans="1:9" s="1" customFormat="1" x14ac:dyDescent="0.25">
      <c r="A309" s="5"/>
      <c r="B309" s="5"/>
      <c r="E309" s="52"/>
      <c r="F309" s="5"/>
      <c r="G309" s="5"/>
      <c r="H309" s="50"/>
      <c r="I309" s="5"/>
    </row>
    <row r="310" spans="1:9" s="1" customFormat="1" x14ac:dyDescent="0.25">
      <c r="A310" s="5"/>
      <c r="B310" s="5"/>
      <c r="E310" s="52"/>
      <c r="F310" s="5"/>
      <c r="G310" s="5"/>
      <c r="H310" s="50"/>
      <c r="I310" s="5"/>
    </row>
    <row r="311" spans="1:9" s="1" customFormat="1" x14ac:dyDescent="0.25">
      <c r="A311" s="5"/>
      <c r="B311" s="5"/>
      <c r="E311" s="52"/>
      <c r="F311" s="5"/>
      <c r="G311" s="5"/>
      <c r="H311" s="50"/>
      <c r="I311" s="5"/>
    </row>
    <row r="312" spans="1:9" s="1" customFormat="1" x14ac:dyDescent="0.25">
      <c r="A312" s="5"/>
      <c r="B312" s="5"/>
      <c r="E312" s="52"/>
      <c r="F312" s="5"/>
      <c r="G312" s="5"/>
      <c r="H312" s="50"/>
      <c r="I312" s="5"/>
    </row>
    <row r="313" spans="1:9" s="1" customFormat="1" x14ac:dyDescent="0.25">
      <c r="A313" s="5"/>
      <c r="B313" s="5"/>
      <c r="E313" s="52"/>
      <c r="F313" s="5"/>
      <c r="G313" s="5"/>
      <c r="H313" s="50"/>
      <c r="I313" s="5"/>
    </row>
    <row r="314" spans="1:9" s="1" customFormat="1" x14ac:dyDescent="0.25">
      <c r="A314" s="5"/>
      <c r="B314" s="5"/>
      <c r="E314" s="52"/>
      <c r="F314" s="5"/>
      <c r="G314" s="5"/>
      <c r="H314" s="50"/>
      <c r="I314" s="5"/>
    </row>
    <row r="315" spans="1:9" s="1" customFormat="1" x14ac:dyDescent="0.25">
      <c r="A315" s="5"/>
      <c r="B315" s="5"/>
      <c r="E315" s="52"/>
      <c r="F315" s="5"/>
      <c r="G315" s="5"/>
      <c r="H315" s="50"/>
      <c r="I315" s="5"/>
    </row>
    <row r="316" spans="1:9" s="1" customFormat="1" x14ac:dyDescent="0.25">
      <c r="A316" s="5"/>
      <c r="B316" s="5"/>
      <c r="E316" s="52"/>
      <c r="F316" s="5"/>
      <c r="G316" s="5"/>
      <c r="H316" s="50"/>
      <c r="I316" s="5"/>
    </row>
    <row r="317" spans="1:9" s="1" customFormat="1" x14ac:dyDescent="0.25">
      <c r="A317" s="5"/>
      <c r="B317" s="5"/>
      <c r="E317" s="52"/>
      <c r="F317" s="5"/>
      <c r="G317" s="5"/>
      <c r="H317" s="50"/>
      <c r="I317" s="5"/>
    </row>
    <row r="318" spans="1:9" s="1" customFormat="1" x14ac:dyDescent="0.25">
      <c r="A318" s="5"/>
      <c r="B318" s="5"/>
      <c r="E318" s="52"/>
      <c r="F318" s="5"/>
      <c r="G318" s="5"/>
      <c r="H318" s="50"/>
      <c r="I318" s="5"/>
    </row>
    <row r="319" spans="1:9" s="1" customFormat="1" x14ac:dyDescent="0.25">
      <c r="A319" s="5"/>
      <c r="B319" s="5"/>
      <c r="E319" s="52"/>
      <c r="F319" s="5"/>
      <c r="G319" s="5"/>
      <c r="H319" s="50"/>
      <c r="I319" s="5"/>
    </row>
    <row r="320" spans="1:9" s="1" customFormat="1" x14ac:dyDescent="0.25">
      <c r="A320" s="5"/>
      <c r="B320" s="5"/>
      <c r="E320" s="52"/>
      <c r="F320" s="5"/>
      <c r="G320" s="5"/>
      <c r="H320" s="50"/>
      <c r="I320" s="5"/>
    </row>
    <row r="321" spans="1:9" s="1" customFormat="1" x14ac:dyDescent="0.25">
      <c r="A321" s="5"/>
      <c r="B321" s="5"/>
      <c r="E321" s="52"/>
      <c r="F321" s="5"/>
      <c r="G321" s="5"/>
      <c r="H321" s="50"/>
      <c r="I321" s="5"/>
    </row>
    <row r="322" spans="1:9" s="1" customFormat="1" x14ac:dyDescent="0.25">
      <c r="A322" s="5"/>
      <c r="B322" s="5"/>
      <c r="E322" s="52"/>
      <c r="F322" s="5"/>
      <c r="G322" s="5"/>
      <c r="H322" s="50"/>
      <c r="I322" s="5"/>
    </row>
    <row r="323" spans="1:9" s="1" customFormat="1" x14ac:dyDescent="0.25">
      <c r="A323" s="5"/>
      <c r="B323" s="5"/>
      <c r="E323" s="52"/>
      <c r="F323" s="5"/>
      <c r="G323" s="5"/>
      <c r="H323" s="50"/>
      <c r="I323" s="5"/>
    </row>
    <row r="324" spans="1:9" s="1" customFormat="1" x14ac:dyDescent="0.25">
      <c r="A324" s="5"/>
      <c r="B324" s="5"/>
      <c r="E324" s="52"/>
      <c r="F324" s="5"/>
      <c r="G324" s="5"/>
      <c r="H324" s="50"/>
      <c r="I324" s="5"/>
    </row>
    <row r="325" spans="1:9" s="1" customFormat="1" x14ac:dyDescent="0.25">
      <c r="A325" s="5"/>
      <c r="B325" s="5"/>
      <c r="E325" s="52"/>
      <c r="F325" s="5"/>
      <c r="G325" s="5"/>
      <c r="H325" s="50"/>
      <c r="I325" s="5"/>
    </row>
    <row r="326" spans="1:9" s="1" customFormat="1" x14ac:dyDescent="0.25">
      <c r="A326" s="5"/>
      <c r="B326" s="5"/>
      <c r="E326" s="52"/>
      <c r="F326" s="5"/>
      <c r="G326" s="5"/>
      <c r="H326" s="50"/>
      <c r="I326" s="5"/>
    </row>
    <row r="327" spans="1:9" s="1" customFormat="1" x14ac:dyDescent="0.25">
      <c r="A327" s="5"/>
      <c r="B327" s="5"/>
      <c r="E327" s="52"/>
      <c r="F327" s="5"/>
      <c r="G327" s="5"/>
      <c r="H327" s="50"/>
      <c r="I327" s="5"/>
    </row>
    <row r="328" spans="1:9" s="1" customFormat="1" x14ac:dyDescent="0.25">
      <c r="A328" s="5"/>
      <c r="B328" s="5"/>
      <c r="E328" s="52"/>
      <c r="F328" s="5"/>
      <c r="G328" s="5"/>
      <c r="H328" s="50"/>
      <c r="I328" s="5"/>
    </row>
    <row r="329" spans="1:9" s="1" customFormat="1" x14ac:dyDescent="0.25">
      <c r="A329" s="5"/>
      <c r="B329" s="5"/>
      <c r="E329" s="52"/>
      <c r="F329" s="5"/>
      <c r="G329" s="5"/>
      <c r="H329" s="50"/>
      <c r="I329" s="5"/>
    </row>
    <row r="330" spans="1:9" s="1" customFormat="1" x14ac:dyDescent="0.25">
      <c r="A330" s="5"/>
      <c r="B330" s="5"/>
      <c r="E330" s="52"/>
      <c r="F330" s="5"/>
      <c r="G330" s="5"/>
      <c r="H330" s="50"/>
      <c r="I330" s="5"/>
    </row>
    <row r="331" spans="1:9" s="1" customFormat="1" x14ac:dyDescent="0.25">
      <c r="A331" s="5"/>
      <c r="B331" s="5"/>
      <c r="E331" s="52"/>
      <c r="F331" s="5"/>
      <c r="G331" s="5"/>
      <c r="H331" s="50"/>
      <c r="I331" s="5"/>
    </row>
    <row r="332" spans="1:9" s="1" customFormat="1" x14ac:dyDescent="0.25">
      <c r="A332" s="5"/>
      <c r="B332" s="5"/>
      <c r="E332" s="52"/>
      <c r="F332" s="5"/>
      <c r="G332" s="5"/>
      <c r="H332" s="50"/>
      <c r="I332" s="5"/>
    </row>
    <row r="333" spans="1:9" s="1" customFormat="1" x14ac:dyDescent="0.25">
      <c r="A333" s="5"/>
      <c r="B333" s="5"/>
      <c r="E333" s="52"/>
      <c r="F333" s="5"/>
      <c r="G333" s="5"/>
      <c r="H333" s="50"/>
      <c r="I333" s="5"/>
    </row>
    <row r="334" spans="1:9" s="1" customFormat="1" x14ac:dyDescent="0.25">
      <c r="A334" s="5"/>
      <c r="B334" s="5"/>
      <c r="E334" s="52"/>
      <c r="F334" s="5"/>
      <c r="G334" s="5"/>
      <c r="H334" s="50"/>
      <c r="I334" s="5"/>
    </row>
    <row r="335" spans="1:9" s="1" customFormat="1" x14ac:dyDescent="0.25">
      <c r="A335" s="5"/>
      <c r="B335" s="5"/>
      <c r="E335" s="52"/>
      <c r="F335" s="5"/>
      <c r="G335" s="5"/>
      <c r="H335" s="50"/>
      <c r="I335" s="5"/>
    </row>
    <row r="336" spans="1:9" s="1" customFormat="1" x14ac:dyDescent="0.25">
      <c r="A336" s="5"/>
      <c r="B336" s="5"/>
      <c r="E336" s="52"/>
      <c r="F336" s="5"/>
      <c r="G336" s="5"/>
      <c r="H336" s="50"/>
      <c r="I336" s="5"/>
    </row>
    <row r="337" spans="1:9" s="1" customFormat="1" x14ac:dyDescent="0.25">
      <c r="A337" s="5"/>
      <c r="B337" s="5"/>
      <c r="E337" s="52"/>
      <c r="F337" s="5"/>
      <c r="G337" s="5"/>
      <c r="H337" s="50"/>
      <c r="I337" s="5"/>
    </row>
    <row r="338" spans="1:9" s="1" customFormat="1" x14ac:dyDescent="0.25">
      <c r="A338" s="5"/>
      <c r="B338" s="5"/>
      <c r="E338" s="52"/>
      <c r="F338" s="5"/>
      <c r="G338" s="5"/>
      <c r="H338" s="50"/>
      <c r="I338" s="5"/>
    </row>
    <row r="339" spans="1:9" s="1" customFormat="1" x14ac:dyDescent="0.25">
      <c r="A339" s="5"/>
      <c r="B339" s="5"/>
      <c r="E339" s="52"/>
      <c r="F339" s="5"/>
      <c r="G339" s="5"/>
      <c r="H339" s="50"/>
      <c r="I339" s="5"/>
    </row>
    <row r="340" spans="1:9" s="1" customFormat="1" x14ac:dyDescent="0.25">
      <c r="A340" s="5"/>
      <c r="B340" s="5"/>
      <c r="E340" s="52"/>
      <c r="F340" s="5"/>
      <c r="G340" s="5"/>
      <c r="H340" s="50"/>
      <c r="I340" s="5"/>
    </row>
    <row r="341" spans="1:9" s="1" customFormat="1" x14ac:dyDescent="0.25">
      <c r="A341" s="5"/>
      <c r="B341" s="5"/>
      <c r="E341" s="52"/>
      <c r="F341" s="5"/>
      <c r="G341" s="5"/>
      <c r="H341" s="50"/>
      <c r="I341" s="5"/>
    </row>
    <row r="342" spans="1:9" s="1" customFormat="1" x14ac:dyDescent="0.25">
      <c r="A342" s="5"/>
      <c r="B342" s="5"/>
      <c r="E342" s="52"/>
      <c r="F342" s="5"/>
      <c r="G342" s="5"/>
      <c r="H342" s="50"/>
      <c r="I342" s="5"/>
    </row>
    <row r="343" spans="1:9" s="1" customFormat="1" x14ac:dyDescent="0.25">
      <c r="A343" s="5"/>
      <c r="B343" s="5"/>
      <c r="E343" s="52"/>
      <c r="F343" s="5"/>
      <c r="G343" s="5"/>
      <c r="H343" s="50"/>
      <c r="I343" s="5"/>
    </row>
    <row r="344" spans="1:9" s="1" customFormat="1" x14ac:dyDescent="0.25">
      <c r="A344" s="5"/>
      <c r="B344" s="5"/>
      <c r="E344" s="52"/>
      <c r="F344" s="5"/>
      <c r="G344" s="5"/>
      <c r="H344" s="50"/>
      <c r="I344" s="5"/>
    </row>
    <row r="345" spans="1:9" s="1" customFormat="1" x14ac:dyDescent="0.25">
      <c r="A345" s="5"/>
      <c r="B345" s="5"/>
      <c r="E345" s="52"/>
      <c r="F345" s="5"/>
      <c r="G345" s="5"/>
      <c r="H345" s="50"/>
      <c r="I345" s="5"/>
    </row>
    <row r="346" spans="1:9" s="1" customFormat="1" x14ac:dyDescent="0.25">
      <c r="A346" s="5"/>
      <c r="B346" s="5"/>
      <c r="E346" s="52"/>
      <c r="F346" s="5"/>
      <c r="G346" s="5"/>
      <c r="H346" s="50"/>
      <c r="I346" s="5"/>
    </row>
    <row r="347" spans="1:9" s="1" customFormat="1" x14ac:dyDescent="0.25">
      <c r="A347" s="5"/>
      <c r="B347" s="5"/>
      <c r="E347" s="52"/>
      <c r="F347" s="5"/>
      <c r="G347" s="5"/>
      <c r="H347" s="50"/>
      <c r="I347" s="5"/>
    </row>
    <row r="348" spans="1:9" s="1" customFormat="1" x14ac:dyDescent="0.25">
      <c r="A348" s="5"/>
      <c r="B348" s="5"/>
      <c r="E348" s="52"/>
      <c r="F348" s="5"/>
      <c r="G348" s="5"/>
      <c r="H348" s="50"/>
      <c r="I348" s="5"/>
    </row>
    <row r="349" spans="1:9" s="1" customFormat="1" x14ac:dyDescent="0.25">
      <c r="A349" s="5"/>
      <c r="B349" s="5"/>
      <c r="E349" s="52"/>
      <c r="F349" s="5"/>
      <c r="G349" s="5"/>
      <c r="H349" s="50"/>
      <c r="I349" s="5"/>
    </row>
    <row r="350" spans="1:9" s="1" customFormat="1" x14ac:dyDescent="0.25">
      <c r="A350" s="5"/>
      <c r="B350" s="5"/>
      <c r="E350" s="52"/>
      <c r="F350" s="5"/>
      <c r="G350" s="5"/>
      <c r="H350" s="50"/>
      <c r="I350" s="5"/>
    </row>
    <row r="351" spans="1:9" s="1" customFormat="1" x14ac:dyDescent="0.25">
      <c r="A351" s="5"/>
      <c r="B351" s="5"/>
      <c r="E351" s="52"/>
      <c r="F351" s="5"/>
      <c r="G351" s="5"/>
      <c r="H351" s="50"/>
      <c r="I351" s="5"/>
    </row>
    <row r="352" spans="1:9" s="1" customFormat="1" x14ac:dyDescent="0.25">
      <c r="A352" s="5"/>
      <c r="B352" s="5"/>
      <c r="E352" s="52"/>
      <c r="F352" s="5"/>
      <c r="G352" s="5"/>
      <c r="H352" s="50"/>
      <c r="I352" s="5"/>
    </row>
    <row r="353" spans="1:9" s="1" customFormat="1" x14ac:dyDescent="0.25">
      <c r="A353" s="5"/>
      <c r="B353" s="5"/>
      <c r="E353" s="52"/>
      <c r="F353" s="5"/>
      <c r="G353" s="5"/>
      <c r="H353" s="50"/>
      <c r="I353" s="5"/>
    </row>
    <row r="354" spans="1:9" s="1" customFormat="1" x14ac:dyDescent="0.25">
      <c r="A354" s="5"/>
      <c r="B354" s="5"/>
      <c r="E354" s="52"/>
      <c r="F354" s="5"/>
      <c r="G354" s="5"/>
      <c r="H354" s="50"/>
      <c r="I354" s="5"/>
    </row>
    <row r="355" spans="1:9" s="1" customFormat="1" x14ac:dyDescent="0.25">
      <c r="A355" s="5"/>
      <c r="B355" s="5"/>
      <c r="E355" s="52"/>
      <c r="F355" s="5"/>
      <c r="G355" s="5"/>
      <c r="H355" s="50"/>
      <c r="I355" s="5"/>
    </row>
    <row r="356" spans="1:9" s="1" customFormat="1" x14ac:dyDescent="0.25">
      <c r="A356" s="5"/>
      <c r="B356" s="5"/>
      <c r="E356" s="52"/>
      <c r="F356" s="5"/>
      <c r="G356" s="5"/>
      <c r="H356" s="50"/>
      <c r="I356" s="5"/>
    </row>
    <row r="357" spans="1:9" s="1" customFormat="1" x14ac:dyDescent="0.25">
      <c r="A357" s="5"/>
      <c r="B357" s="5"/>
      <c r="E357" s="52"/>
      <c r="F357" s="5"/>
      <c r="G357" s="5"/>
      <c r="H357" s="50"/>
      <c r="I357" s="5"/>
    </row>
    <row r="358" spans="1:9" s="1" customFormat="1" x14ac:dyDescent="0.25">
      <c r="A358" s="5"/>
      <c r="B358" s="5"/>
      <c r="E358" s="52"/>
      <c r="F358" s="5"/>
      <c r="G358" s="5"/>
      <c r="H358" s="50"/>
      <c r="I358" s="5"/>
    </row>
    <row r="359" spans="1:9" s="1" customFormat="1" x14ac:dyDescent="0.25">
      <c r="A359" s="5"/>
      <c r="B359" s="5"/>
      <c r="E359" s="52"/>
      <c r="F359" s="5"/>
      <c r="G359" s="5"/>
      <c r="H359" s="50"/>
      <c r="I359" s="5"/>
    </row>
    <row r="360" spans="1:9" s="1" customFormat="1" x14ac:dyDescent="0.25">
      <c r="A360" s="5"/>
      <c r="B360" s="5"/>
      <c r="E360" s="52"/>
      <c r="F360" s="5"/>
      <c r="G360" s="5"/>
      <c r="H360" s="50"/>
      <c r="I360" s="5"/>
    </row>
    <row r="361" spans="1:9" s="1" customFormat="1" x14ac:dyDescent="0.25">
      <c r="A361" s="5"/>
      <c r="B361" s="5"/>
      <c r="E361" s="52"/>
      <c r="F361" s="5"/>
      <c r="G361" s="5"/>
      <c r="H361" s="50"/>
      <c r="I361" s="5"/>
    </row>
    <row r="362" spans="1:9" s="1" customFormat="1" x14ac:dyDescent="0.25">
      <c r="A362" s="5"/>
      <c r="B362" s="5"/>
      <c r="E362" s="52"/>
      <c r="F362" s="5"/>
      <c r="G362" s="5"/>
      <c r="H362" s="50"/>
      <c r="I362" s="5"/>
    </row>
    <row r="363" spans="1:9" s="1" customFormat="1" x14ac:dyDescent="0.25">
      <c r="A363" s="5"/>
      <c r="B363" s="5"/>
      <c r="E363" s="52"/>
      <c r="F363" s="5"/>
      <c r="G363" s="5"/>
      <c r="H363" s="50"/>
      <c r="I363" s="5"/>
    </row>
    <row r="364" spans="1:9" s="1" customFormat="1" x14ac:dyDescent="0.25">
      <c r="A364" s="5"/>
      <c r="B364" s="5"/>
      <c r="E364" s="52"/>
      <c r="F364" s="5"/>
      <c r="G364" s="5"/>
      <c r="H364" s="50"/>
      <c r="I364" s="5"/>
    </row>
    <row r="365" spans="1:9" s="1" customFormat="1" x14ac:dyDescent="0.25">
      <c r="A365" s="5"/>
      <c r="B365" s="5"/>
      <c r="E365" s="52"/>
      <c r="F365" s="5"/>
      <c r="G365" s="5"/>
      <c r="H365" s="50"/>
      <c r="I365" s="5"/>
    </row>
    <row r="366" spans="1:9" s="1" customFormat="1" x14ac:dyDescent="0.25">
      <c r="A366" s="5"/>
      <c r="B366" s="5"/>
      <c r="E366" s="52"/>
      <c r="F366" s="5"/>
      <c r="G366" s="5"/>
      <c r="H366" s="50"/>
      <c r="I366" s="5"/>
    </row>
    <row r="367" spans="1:9" s="1" customFormat="1" x14ac:dyDescent="0.25">
      <c r="A367" s="5"/>
      <c r="B367" s="5"/>
      <c r="E367" s="52"/>
      <c r="F367" s="5"/>
      <c r="G367" s="5"/>
      <c r="H367" s="50"/>
      <c r="I367" s="5"/>
    </row>
    <row r="368" spans="1:9" s="1" customFormat="1" x14ac:dyDescent="0.25">
      <c r="A368" s="5"/>
      <c r="B368" s="5"/>
      <c r="E368" s="52"/>
      <c r="F368" s="5"/>
      <c r="G368" s="5"/>
      <c r="H368" s="50"/>
      <c r="I368" s="5"/>
    </row>
    <row r="369" spans="1:9" s="1" customFormat="1" x14ac:dyDescent="0.25">
      <c r="A369" s="5"/>
      <c r="B369" s="5"/>
      <c r="E369" s="52"/>
      <c r="F369" s="5"/>
      <c r="G369" s="5"/>
      <c r="H369" s="50"/>
      <c r="I369" s="5"/>
    </row>
    <row r="370" spans="1:9" s="1" customFormat="1" x14ac:dyDescent="0.25">
      <c r="A370" s="5"/>
      <c r="B370" s="5"/>
      <c r="E370" s="52"/>
      <c r="F370" s="5"/>
      <c r="G370" s="5"/>
      <c r="H370" s="50"/>
      <c r="I370" s="5"/>
    </row>
    <row r="371" spans="1:9" s="1" customFormat="1" x14ac:dyDescent="0.25">
      <c r="A371" s="5"/>
      <c r="B371" s="5"/>
      <c r="E371" s="52"/>
      <c r="F371" s="5"/>
      <c r="G371" s="5"/>
      <c r="H371" s="50"/>
      <c r="I371" s="5"/>
    </row>
    <row r="372" spans="1:9" s="1" customFormat="1" x14ac:dyDescent="0.25">
      <c r="A372" s="5"/>
      <c r="B372" s="5"/>
      <c r="E372" s="52"/>
      <c r="F372" s="5"/>
      <c r="G372" s="5"/>
      <c r="H372" s="50"/>
      <c r="I372" s="5"/>
    </row>
    <row r="373" spans="1:9" s="1" customFormat="1" x14ac:dyDescent="0.25">
      <c r="A373" s="5"/>
      <c r="B373" s="5"/>
      <c r="E373" s="52"/>
      <c r="F373" s="5"/>
      <c r="G373" s="5"/>
      <c r="H373" s="50"/>
      <c r="I373" s="5"/>
    </row>
    <row r="374" spans="1:9" s="1" customFormat="1" x14ac:dyDescent="0.25">
      <c r="A374" s="5"/>
      <c r="B374" s="5"/>
      <c r="E374" s="52"/>
      <c r="F374" s="5"/>
      <c r="G374" s="5"/>
      <c r="H374" s="50"/>
      <c r="I374" s="5"/>
    </row>
    <row r="375" spans="1:9" s="1" customFormat="1" x14ac:dyDescent="0.25">
      <c r="A375" s="5"/>
      <c r="B375" s="5"/>
      <c r="E375" s="52"/>
      <c r="F375" s="5"/>
      <c r="G375" s="5"/>
      <c r="H375" s="50"/>
      <c r="I375" s="5"/>
    </row>
    <row r="376" spans="1:9" s="1" customFormat="1" x14ac:dyDescent="0.25">
      <c r="A376" s="5"/>
      <c r="B376" s="5"/>
      <c r="E376" s="52"/>
      <c r="F376" s="5"/>
      <c r="G376" s="5"/>
      <c r="H376" s="50"/>
      <c r="I376" s="5"/>
    </row>
    <row r="377" spans="1:9" s="1" customFormat="1" x14ac:dyDescent="0.25">
      <c r="A377" s="5"/>
      <c r="B377" s="5"/>
      <c r="E377" s="52"/>
      <c r="F377" s="5"/>
      <c r="G377" s="5"/>
      <c r="H377" s="50"/>
      <c r="I377" s="5"/>
    </row>
    <row r="378" spans="1:9" s="1" customFormat="1" x14ac:dyDescent="0.25">
      <c r="A378" s="5"/>
      <c r="B378" s="5"/>
      <c r="E378" s="52"/>
      <c r="F378" s="5"/>
      <c r="G378" s="5"/>
      <c r="H378" s="50"/>
      <c r="I378" s="5"/>
    </row>
    <row r="379" spans="1:9" s="1" customFormat="1" x14ac:dyDescent="0.25">
      <c r="A379" s="5"/>
      <c r="B379" s="5"/>
      <c r="E379" s="52"/>
      <c r="F379" s="5"/>
      <c r="G379" s="5"/>
      <c r="H379" s="50"/>
      <c r="I379" s="5"/>
    </row>
    <row r="380" spans="1:9" s="1" customFormat="1" x14ac:dyDescent="0.25">
      <c r="A380" s="5"/>
      <c r="B380" s="5"/>
      <c r="E380" s="52"/>
      <c r="F380" s="5"/>
      <c r="G380" s="5"/>
      <c r="H380" s="50"/>
      <c r="I380" s="5"/>
    </row>
    <row r="381" spans="1:9" s="1" customFormat="1" x14ac:dyDescent="0.25">
      <c r="A381" s="5"/>
      <c r="B381" s="5"/>
      <c r="E381" s="52"/>
      <c r="F381" s="5"/>
      <c r="G381" s="5"/>
      <c r="H381" s="50"/>
      <c r="I381" s="5"/>
    </row>
    <row r="382" spans="1:9" s="1" customFormat="1" x14ac:dyDescent="0.25">
      <c r="A382" s="5"/>
      <c r="B382" s="5"/>
      <c r="E382" s="52"/>
      <c r="F382" s="5"/>
      <c r="G382" s="5"/>
      <c r="H382" s="50"/>
      <c r="I382" s="5"/>
    </row>
    <row r="383" spans="1:9" s="1" customFormat="1" x14ac:dyDescent="0.25">
      <c r="A383" s="5"/>
      <c r="B383" s="5"/>
      <c r="E383" s="52"/>
      <c r="F383" s="5"/>
      <c r="G383" s="5"/>
      <c r="H383" s="50"/>
      <c r="I383" s="5"/>
    </row>
    <row r="384" spans="1:9" s="1" customFormat="1" x14ac:dyDescent="0.25">
      <c r="A384" s="5"/>
      <c r="B384" s="5"/>
      <c r="E384" s="52"/>
      <c r="F384" s="5"/>
      <c r="G384" s="5"/>
      <c r="H384" s="50"/>
      <c r="I384" s="5"/>
    </row>
    <row r="385" spans="1:9" s="1" customFormat="1" x14ac:dyDescent="0.25">
      <c r="A385" s="5"/>
      <c r="B385" s="5"/>
      <c r="E385" s="52"/>
      <c r="F385" s="5"/>
      <c r="G385" s="5"/>
      <c r="H385" s="50"/>
      <c r="I385" s="5"/>
    </row>
    <row r="386" spans="1:9" s="1" customFormat="1" x14ac:dyDescent="0.25">
      <c r="A386" s="5"/>
      <c r="B386" s="5"/>
      <c r="E386" s="52"/>
      <c r="F386" s="5"/>
      <c r="G386" s="5"/>
      <c r="H386" s="50"/>
      <c r="I386" s="5"/>
    </row>
    <row r="387" spans="1:9" s="1" customFormat="1" x14ac:dyDescent="0.25">
      <c r="A387" s="5"/>
      <c r="B387" s="5"/>
      <c r="E387" s="52"/>
      <c r="F387" s="5"/>
      <c r="G387" s="5"/>
      <c r="H387" s="50"/>
      <c r="I387" s="5"/>
    </row>
    <row r="388" spans="1:9" s="1" customFormat="1" x14ac:dyDescent="0.25">
      <c r="A388" s="5"/>
      <c r="B388" s="5"/>
      <c r="E388" s="52"/>
      <c r="F388" s="5"/>
      <c r="G388" s="5"/>
      <c r="H388" s="50"/>
      <c r="I388" s="5"/>
    </row>
    <row r="389" spans="1:9" s="1" customFormat="1" x14ac:dyDescent="0.25">
      <c r="A389" s="5"/>
      <c r="B389" s="5"/>
      <c r="E389" s="52"/>
      <c r="F389" s="5"/>
      <c r="G389" s="5"/>
      <c r="H389" s="50"/>
      <c r="I389" s="5"/>
    </row>
    <row r="390" spans="1:9" s="1" customFormat="1" x14ac:dyDescent="0.25">
      <c r="A390" s="5"/>
      <c r="B390" s="5"/>
      <c r="E390" s="52"/>
      <c r="F390" s="5"/>
      <c r="G390" s="5"/>
      <c r="H390" s="50"/>
      <c r="I390" s="5"/>
    </row>
    <row r="391" spans="1:9" s="1" customFormat="1" x14ac:dyDescent="0.25">
      <c r="A391" s="5"/>
      <c r="B391" s="5"/>
      <c r="E391" s="52"/>
      <c r="F391" s="5"/>
      <c r="G391" s="5"/>
      <c r="H391" s="50"/>
      <c r="I391" s="5"/>
    </row>
    <row r="392" spans="1:9" s="1" customFormat="1" x14ac:dyDescent="0.25">
      <c r="A392" s="5"/>
      <c r="B392" s="5"/>
      <c r="E392" s="52"/>
      <c r="F392" s="5"/>
      <c r="G392" s="5"/>
      <c r="H392" s="50"/>
      <c r="I392" s="5"/>
    </row>
    <row r="393" spans="1:9" s="1" customFormat="1" x14ac:dyDescent="0.25">
      <c r="A393" s="5"/>
      <c r="B393" s="5"/>
      <c r="E393" s="52"/>
      <c r="F393" s="5"/>
      <c r="G393" s="5"/>
      <c r="H393" s="50"/>
      <c r="I393" s="5"/>
    </row>
    <row r="394" spans="1:9" s="1" customFormat="1" x14ac:dyDescent="0.25">
      <c r="A394" s="5"/>
      <c r="B394" s="5"/>
      <c r="E394" s="52"/>
      <c r="F394" s="5"/>
      <c r="G394" s="5"/>
      <c r="H394" s="50"/>
      <c r="I394" s="5"/>
    </row>
    <row r="395" spans="1:9" s="1" customFormat="1" x14ac:dyDescent="0.25">
      <c r="A395" s="5"/>
      <c r="B395" s="5"/>
      <c r="E395" s="52"/>
      <c r="F395" s="5"/>
      <c r="G395" s="5"/>
      <c r="H395" s="50"/>
      <c r="I395" s="5"/>
    </row>
    <row r="396" spans="1:9" s="1" customFormat="1" x14ac:dyDescent="0.25">
      <c r="A396" s="5"/>
      <c r="B396" s="5"/>
      <c r="E396" s="52"/>
      <c r="F396" s="5"/>
      <c r="G396" s="5"/>
      <c r="H396" s="50"/>
      <c r="I396" s="5"/>
    </row>
    <row r="397" spans="1:9" s="1" customFormat="1" x14ac:dyDescent="0.25">
      <c r="A397" s="5"/>
      <c r="B397" s="5"/>
      <c r="E397" s="52"/>
      <c r="F397" s="5"/>
      <c r="G397" s="5"/>
      <c r="H397" s="50"/>
      <c r="I397" s="5"/>
    </row>
    <row r="398" spans="1:9" s="1" customFormat="1" x14ac:dyDescent="0.25">
      <c r="A398" s="5"/>
      <c r="B398" s="5"/>
      <c r="E398" s="52"/>
      <c r="F398" s="5"/>
      <c r="G398" s="5"/>
      <c r="H398" s="50"/>
      <c r="I398" s="5"/>
    </row>
    <row r="399" spans="1:9" s="1" customFormat="1" x14ac:dyDescent="0.25">
      <c r="A399" s="5"/>
      <c r="B399" s="5"/>
      <c r="E399" s="52"/>
      <c r="F399" s="5"/>
      <c r="G399" s="5"/>
      <c r="H399" s="50"/>
      <c r="I399" s="5"/>
    </row>
    <row r="400" spans="1:9" s="1" customFormat="1" x14ac:dyDescent="0.25">
      <c r="A400" s="5"/>
      <c r="B400" s="5"/>
      <c r="E400" s="52"/>
      <c r="F400" s="5"/>
      <c r="G400" s="5"/>
      <c r="H400" s="50"/>
      <c r="I400" s="5"/>
    </row>
    <row r="401" spans="1:9" s="1" customFormat="1" x14ac:dyDescent="0.25">
      <c r="A401" s="5"/>
      <c r="B401" s="5"/>
      <c r="E401" s="52"/>
      <c r="F401" s="5"/>
      <c r="G401" s="5"/>
      <c r="H401" s="50"/>
      <c r="I401" s="5"/>
    </row>
    <row r="402" spans="1:9" s="1" customFormat="1" x14ac:dyDescent="0.25">
      <c r="A402" s="5"/>
      <c r="B402" s="5"/>
      <c r="E402" s="52"/>
      <c r="F402" s="5"/>
      <c r="G402" s="5"/>
      <c r="H402" s="50"/>
      <c r="I402" s="5"/>
    </row>
    <row r="403" spans="1:9" s="1" customFormat="1" x14ac:dyDescent="0.25">
      <c r="A403" s="5"/>
      <c r="B403" s="5"/>
      <c r="E403" s="52"/>
      <c r="F403" s="5"/>
      <c r="G403" s="5"/>
      <c r="H403" s="50"/>
      <c r="I403" s="5"/>
    </row>
    <row r="404" spans="1:9" s="1" customFormat="1" x14ac:dyDescent="0.25">
      <c r="A404" s="5"/>
      <c r="B404" s="5"/>
      <c r="E404" s="52"/>
      <c r="F404" s="5"/>
      <c r="G404" s="5"/>
      <c r="H404" s="50"/>
      <c r="I404" s="5"/>
    </row>
    <row r="405" spans="1:9" s="1" customFormat="1" x14ac:dyDescent="0.25">
      <c r="A405" s="5"/>
      <c r="B405" s="5"/>
      <c r="E405" s="52"/>
      <c r="F405" s="5"/>
      <c r="G405" s="5"/>
      <c r="H405" s="50"/>
      <c r="I405" s="5"/>
    </row>
    <row r="406" spans="1:9" s="1" customFormat="1" x14ac:dyDescent="0.25">
      <c r="A406" s="5"/>
      <c r="B406" s="5"/>
      <c r="E406" s="52"/>
      <c r="F406" s="5"/>
      <c r="G406" s="5"/>
      <c r="H406" s="50"/>
      <c r="I406" s="5"/>
    </row>
    <row r="407" spans="1:9" s="1" customFormat="1" x14ac:dyDescent="0.25">
      <c r="A407" s="5"/>
      <c r="B407" s="5"/>
      <c r="E407" s="52"/>
      <c r="F407" s="5"/>
      <c r="G407" s="5"/>
      <c r="H407" s="50"/>
      <c r="I407" s="5"/>
    </row>
    <row r="408" spans="1:9" s="1" customFormat="1" x14ac:dyDescent="0.25">
      <c r="A408" s="5"/>
      <c r="B408" s="5"/>
      <c r="E408" s="52"/>
      <c r="F408" s="5"/>
      <c r="G408" s="5"/>
      <c r="H408" s="50"/>
      <c r="I408" s="5"/>
    </row>
    <row r="409" spans="1:9" s="1" customFormat="1" x14ac:dyDescent="0.25">
      <c r="A409" s="5"/>
      <c r="B409" s="5"/>
      <c r="E409" s="52"/>
      <c r="F409" s="5"/>
      <c r="G409" s="5"/>
      <c r="H409" s="50"/>
      <c r="I409" s="5"/>
    </row>
    <row r="410" spans="1:9" s="1" customFormat="1" x14ac:dyDescent="0.25">
      <c r="A410" s="5"/>
      <c r="B410" s="5"/>
      <c r="E410" s="52"/>
      <c r="F410" s="5"/>
      <c r="G410" s="5"/>
      <c r="H410" s="50"/>
      <c r="I410" s="5"/>
    </row>
    <row r="411" spans="1:9" s="1" customFormat="1" x14ac:dyDescent="0.25">
      <c r="A411" s="5"/>
      <c r="B411" s="5"/>
      <c r="E411" s="52"/>
      <c r="F411" s="5"/>
      <c r="G411" s="5"/>
      <c r="H411" s="50"/>
      <c r="I411" s="5"/>
    </row>
    <row r="412" spans="1:9" s="1" customFormat="1" x14ac:dyDescent="0.25">
      <c r="A412" s="5"/>
      <c r="B412" s="5"/>
      <c r="E412" s="52"/>
      <c r="F412" s="5"/>
      <c r="G412" s="5"/>
      <c r="H412" s="50"/>
      <c r="I412" s="5"/>
    </row>
    <row r="413" spans="1:9" s="1" customFormat="1" x14ac:dyDescent="0.25">
      <c r="A413" s="5"/>
      <c r="B413" s="5"/>
      <c r="E413" s="52"/>
      <c r="F413" s="5"/>
      <c r="G413" s="5"/>
      <c r="H413" s="50"/>
      <c r="I413" s="5"/>
    </row>
    <row r="414" spans="1:9" s="1" customFormat="1" x14ac:dyDescent="0.25">
      <c r="A414" s="5"/>
      <c r="B414" s="5"/>
      <c r="E414" s="52"/>
      <c r="F414" s="5"/>
      <c r="G414" s="5"/>
      <c r="H414" s="50"/>
      <c r="I414" s="5"/>
    </row>
    <row r="415" spans="1:9" s="1" customFormat="1" x14ac:dyDescent="0.25">
      <c r="A415" s="5"/>
      <c r="B415" s="5"/>
      <c r="E415" s="52"/>
      <c r="F415" s="5"/>
      <c r="G415" s="5"/>
      <c r="H415" s="50"/>
      <c r="I415" s="5"/>
    </row>
    <row r="416" spans="1:9" s="1" customFormat="1" x14ac:dyDescent="0.25">
      <c r="A416" s="5"/>
      <c r="B416" s="5"/>
      <c r="E416" s="52"/>
      <c r="F416" s="5"/>
      <c r="G416" s="5"/>
      <c r="H416" s="50"/>
      <c r="I416" s="5"/>
    </row>
    <row r="417" spans="1:9" s="1" customFormat="1" x14ac:dyDescent="0.25">
      <c r="A417" s="5"/>
      <c r="B417" s="5"/>
      <c r="E417" s="52"/>
      <c r="F417" s="5"/>
      <c r="G417" s="5"/>
      <c r="H417" s="50"/>
      <c r="I417" s="5"/>
    </row>
    <row r="418" spans="1:9" s="1" customFormat="1" x14ac:dyDescent="0.25">
      <c r="A418" s="5"/>
      <c r="B418" s="5"/>
      <c r="E418" s="52"/>
      <c r="F418" s="5"/>
      <c r="G418" s="5"/>
      <c r="H418" s="50"/>
      <c r="I418" s="5"/>
    </row>
    <row r="419" spans="1:9" s="1" customFormat="1" x14ac:dyDescent="0.25">
      <c r="A419" s="5"/>
      <c r="B419" s="5"/>
      <c r="E419" s="52"/>
      <c r="F419" s="5"/>
      <c r="G419" s="5"/>
      <c r="H419" s="50"/>
      <c r="I419" s="5"/>
    </row>
    <row r="420" spans="1:9" s="1" customFormat="1" x14ac:dyDescent="0.25">
      <c r="A420" s="5"/>
      <c r="B420" s="5"/>
      <c r="E420" s="52"/>
      <c r="F420" s="5"/>
      <c r="G420" s="5"/>
      <c r="H420" s="50"/>
      <c r="I420" s="5"/>
    </row>
    <row r="421" spans="1:9" s="1" customFormat="1" x14ac:dyDescent="0.25">
      <c r="A421" s="5"/>
      <c r="B421" s="5"/>
      <c r="E421" s="52"/>
      <c r="F421" s="5"/>
      <c r="G421" s="5"/>
      <c r="H421" s="50"/>
      <c r="I421" s="5"/>
    </row>
    <row r="422" spans="1:9" s="1" customFormat="1" x14ac:dyDescent="0.25">
      <c r="A422" s="5"/>
      <c r="B422" s="5"/>
      <c r="E422" s="52"/>
      <c r="F422" s="5"/>
      <c r="G422" s="5"/>
      <c r="H422" s="50"/>
      <c r="I422" s="5"/>
    </row>
    <row r="423" spans="1:9" s="1" customFormat="1" x14ac:dyDescent="0.25">
      <c r="A423" s="5"/>
      <c r="B423" s="5"/>
      <c r="E423" s="52"/>
      <c r="F423" s="5"/>
      <c r="G423" s="5"/>
      <c r="H423" s="50"/>
      <c r="I423" s="5"/>
    </row>
    <row r="424" spans="1:9" s="1" customFormat="1" x14ac:dyDescent="0.25">
      <c r="A424" s="5"/>
      <c r="B424" s="5"/>
      <c r="E424" s="52"/>
      <c r="F424" s="5"/>
      <c r="G424" s="5"/>
      <c r="H424" s="50"/>
      <c r="I424" s="5"/>
    </row>
    <row r="425" spans="1:9" s="1" customFormat="1" x14ac:dyDescent="0.25">
      <c r="A425" s="5"/>
      <c r="B425" s="5"/>
      <c r="E425" s="52"/>
      <c r="F425" s="5"/>
      <c r="G425" s="5"/>
      <c r="H425" s="50"/>
      <c r="I425" s="5"/>
    </row>
    <row r="426" spans="1:9" s="1" customFormat="1" x14ac:dyDescent="0.25">
      <c r="A426" s="5"/>
      <c r="B426" s="5"/>
      <c r="E426" s="52"/>
      <c r="F426" s="5"/>
      <c r="G426" s="5"/>
      <c r="H426" s="50"/>
      <c r="I426" s="5"/>
    </row>
    <row r="427" spans="1:9" s="1" customFormat="1" x14ac:dyDescent="0.25">
      <c r="A427" s="5"/>
      <c r="B427" s="5"/>
      <c r="E427" s="52"/>
      <c r="F427" s="5"/>
      <c r="G427" s="5"/>
      <c r="H427" s="50"/>
      <c r="I427" s="5"/>
    </row>
    <row r="428" spans="1:9" s="1" customFormat="1" x14ac:dyDescent="0.25">
      <c r="A428" s="5"/>
      <c r="B428" s="5"/>
      <c r="E428" s="52"/>
      <c r="F428" s="5"/>
      <c r="G428" s="5"/>
      <c r="H428" s="50"/>
      <c r="I428" s="5"/>
    </row>
    <row r="429" spans="1:9" s="1" customFormat="1" x14ac:dyDescent="0.25">
      <c r="A429" s="5"/>
      <c r="B429" s="5"/>
      <c r="E429" s="52"/>
      <c r="F429" s="5"/>
      <c r="G429" s="5"/>
      <c r="H429" s="50"/>
      <c r="I429" s="5"/>
    </row>
    <row r="430" spans="1:9" s="1" customFormat="1" x14ac:dyDescent="0.25">
      <c r="A430" s="5"/>
      <c r="B430" s="5"/>
      <c r="E430" s="52"/>
      <c r="F430" s="5"/>
      <c r="G430" s="5"/>
      <c r="H430" s="50"/>
      <c r="I430" s="5"/>
    </row>
    <row r="431" spans="1:9" s="1" customFormat="1" x14ac:dyDescent="0.25">
      <c r="A431" s="5"/>
      <c r="B431" s="5"/>
      <c r="E431" s="52"/>
      <c r="F431" s="5"/>
      <c r="G431" s="5"/>
      <c r="H431" s="50"/>
      <c r="I431" s="5"/>
    </row>
    <row r="432" spans="1:9" s="1" customFormat="1" x14ac:dyDescent="0.25">
      <c r="A432" s="5"/>
      <c r="B432" s="5"/>
      <c r="E432" s="52"/>
      <c r="F432" s="5"/>
      <c r="G432" s="5"/>
      <c r="H432" s="50"/>
      <c r="I432" s="5"/>
    </row>
    <row r="433" spans="1:9" s="1" customFormat="1" x14ac:dyDescent="0.25">
      <c r="A433" s="5"/>
      <c r="B433" s="5"/>
      <c r="E433" s="52"/>
      <c r="F433" s="5"/>
      <c r="G433" s="5"/>
      <c r="H433" s="50"/>
      <c r="I433" s="5"/>
    </row>
    <row r="434" spans="1:9" s="1" customFormat="1" x14ac:dyDescent="0.25">
      <c r="A434" s="5"/>
      <c r="B434" s="5"/>
      <c r="E434" s="52"/>
      <c r="F434" s="5"/>
      <c r="G434" s="5"/>
      <c r="H434" s="50"/>
      <c r="I434" s="5"/>
    </row>
    <row r="435" spans="1:9" s="1" customFormat="1" x14ac:dyDescent="0.25">
      <c r="A435" s="5"/>
      <c r="B435" s="5"/>
      <c r="E435" s="52"/>
      <c r="F435" s="5"/>
      <c r="G435" s="5"/>
      <c r="H435" s="50"/>
      <c r="I435" s="5"/>
    </row>
    <row r="436" spans="1:9" s="1" customFormat="1" x14ac:dyDescent="0.25">
      <c r="A436" s="5"/>
      <c r="B436" s="5"/>
      <c r="E436" s="52"/>
      <c r="F436" s="5"/>
      <c r="G436" s="5"/>
      <c r="H436" s="50"/>
      <c r="I436" s="5"/>
    </row>
    <row r="437" spans="1:9" s="1" customFormat="1" x14ac:dyDescent="0.25">
      <c r="A437" s="5"/>
      <c r="B437" s="5"/>
      <c r="E437" s="52"/>
      <c r="F437" s="5"/>
      <c r="G437" s="5"/>
      <c r="H437" s="50"/>
      <c r="I437" s="5"/>
    </row>
    <row r="438" spans="1:9" s="1" customFormat="1" x14ac:dyDescent="0.25">
      <c r="A438" s="5"/>
      <c r="B438" s="5"/>
      <c r="E438" s="52"/>
      <c r="F438" s="5"/>
      <c r="G438" s="5"/>
      <c r="H438" s="50"/>
      <c r="I438" s="5"/>
    </row>
    <row r="439" spans="1:9" s="1" customFormat="1" x14ac:dyDescent="0.25">
      <c r="A439" s="5"/>
      <c r="B439" s="5"/>
      <c r="E439" s="52"/>
      <c r="F439" s="5"/>
      <c r="G439" s="5"/>
      <c r="H439" s="50"/>
      <c r="I439" s="5"/>
    </row>
    <row r="440" spans="1:9" s="1" customFormat="1" x14ac:dyDescent="0.25">
      <c r="A440" s="5"/>
      <c r="B440" s="5"/>
      <c r="E440" s="52"/>
      <c r="F440" s="5"/>
      <c r="G440" s="5"/>
      <c r="H440" s="50"/>
      <c r="I440" s="5"/>
    </row>
    <row r="441" spans="1:9" s="1" customFormat="1" x14ac:dyDescent="0.25">
      <c r="A441" s="5"/>
      <c r="B441" s="5"/>
      <c r="E441" s="52"/>
      <c r="F441" s="5"/>
      <c r="G441" s="5"/>
      <c r="H441" s="50"/>
      <c r="I441" s="5"/>
    </row>
    <row r="442" spans="1:9" s="1" customFormat="1" x14ac:dyDescent="0.25">
      <c r="A442" s="5"/>
      <c r="B442" s="5"/>
      <c r="E442" s="52"/>
      <c r="F442" s="5"/>
      <c r="G442" s="5"/>
      <c r="H442" s="50"/>
      <c r="I442" s="5"/>
    </row>
    <row r="443" spans="1:9" s="1" customFormat="1" x14ac:dyDescent="0.25">
      <c r="A443" s="5"/>
      <c r="B443" s="5"/>
      <c r="E443" s="52"/>
      <c r="F443" s="5"/>
      <c r="G443" s="5"/>
      <c r="H443" s="50"/>
      <c r="I443" s="5"/>
    </row>
    <row r="444" spans="1:9" s="1" customFormat="1" x14ac:dyDescent="0.25">
      <c r="A444" s="5"/>
      <c r="B444" s="5"/>
      <c r="E444" s="52"/>
      <c r="F444" s="5"/>
      <c r="G444" s="5"/>
      <c r="H444" s="50"/>
      <c r="I444" s="5"/>
    </row>
    <row r="445" spans="1:9" s="1" customFormat="1" x14ac:dyDescent="0.25">
      <c r="A445" s="5"/>
      <c r="B445" s="5"/>
      <c r="E445" s="52"/>
      <c r="F445" s="5"/>
      <c r="G445" s="5"/>
      <c r="H445" s="50"/>
      <c r="I445" s="5"/>
    </row>
    <row r="446" spans="1:9" s="1" customFormat="1" x14ac:dyDescent="0.25">
      <c r="A446" s="5"/>
      <c r="B446" s="5"/>
      <c r="E446" s="52"/>
      <c r="F446" s="5"/>
      <c r="G446" s="5"/>
      <c r="H446" s="50"/>
      <c r="I446" s="5"/>
    </row>
    <row r="447" spans="1:9" s="1" customFormat="1" x14ac:dyDescent="0.25">
      <c r="A447" s="5"/>
      <c r="B447" s="5"/>
      <c r="E447" s="52"/>
      <c r="F447" s="5"/>
      <c r="G447" s="5"/>
      <c r="H447" s="50"/>
      <c r="I447" s="5"/>
    </row>
    <row r="448" spans="1:9" s="1" customFormat="1" x14ac:dyDescent="0.25">
      <c r="A448" s="5"/>
      <c r="B448" s="5"/>
      <c r="E448" s="52"/>
      <c r="F448" s="5"/>
      <c r="G448" s="5"/>
      <c r="H448" s="50"/>
      <c r="I448" s="5"/>
    </row>
    <row r="449" spans="1:9" s="1" customFormat="1" x14ac:dyDescent="0.25">
      <c r="A449" s="5"/>
      <c r="B449" s="5"/>
      <c r="E449" s="52"/>
      <c r="F449" s="5"/>
      <c r="G449" s="5"/>
      <c r="H449" s="50"/>
      <c r="I449" s="5"/>
    </row>
    <row r="450" spans="1:9" s="1" customFormat="1" x14ac:dyDescent="0.25">
      <c r="A450" s="5"/>
      <c r="B450" s="5"/>
      <c r="E450" s="52"/>
      <c r="F450" s="5"/>
      <c r="G450" s="5"/>
      <c r="H450" s="50"/>
      <c r="I450" s="5"/>
    </row>
    <row r="451" spans="1:9" s="1" customFormat="1" x14ac:dyDescent="0.25">
      <c r="A451" s="5"/>
      <c r="B451" s="5"/>
      <c r="E451" s="52"/>
      <c r="F451" s="5"/>
      <c r="G451" s="5"/>
      <c r="H451" s="50"/>
      <c r="I451" s="5"/>
    </row>
    <row r="452" spans="1:9" s="1" customFormat="1" x14ac:dyDescent="0.25">
      <c r="A452" s="5"/>
      <c r="B452" s="5"/>
      <c r="E452" s="52"/>
      <c r="F452" s="5"/>
      <c r="G452" s="5"/>
      <c r="H452" s="50"/>
      <c r="I452" s="5"/>
    </row>
    <row r="453" spans="1:9" s="1" customFormat="1" x14ac:dyDescent="0.25">
      <c r="A453" s="5"/>
      <c r="B453" s="5"/>
      <c r="E453" s="52"/>
      <c r="F453" s="5"/>
      <c r="G453" s="5"/>
      <c r="H453" s="50"/>
      <c r="I453" s="5"/>
    </row>
    <row r="454" spans="1:9" s="1" customFormat="1" x14ac:dyDescent="0.25">
      <c r="A454" s="5"/>
      <c r="B454" s="5"/>
      <c r="E454" s="52"/>
      <c r="F454" s="5"/>
      <c r="G454" s="5"/>
      <c r="H454" s="50"/>
      <c r="I454" s="5"/>
    </row>
    <row r="455" spans="1:9" s="1" customFormat="1" x14ac:dyDescent="0.25">
      <c r="A455" s="5"/>
      <c r="B455" s="5"/>
      <c r="E455" s="52"/>
      <c r="F455" s="5"/>
      <c r="G455" s="5"/>
      <c r="H455" s="50"/>
      <c r="I455" s="5"/>
    </row>
    <row r="456" spans="1:9" s="1" customFormat="1" x14ac:dyDescent="0.25">
      <c r="A456" s="5"/>
      <c r="B456" s="5"/>
      <c r="E456" s="52"/>
      <c r="F456" s="5"/>
      <c r="G456" s="5"/>
      <c r="H456" s="50"/>
      <c r="I456" s="5"/>
    </row>
    <row r="457" spans="1:9" s="1" customFormat="1" x14ac:dyDescent="0.25">
      <c r="A457" s="5"/>
      <c r="B457" s="5"/>
      <c r="E457" s="52"/>
      <c r="F457" s="5"/>
      <c r="G457" s="5"/>
      <c r="H457" s="50"/>
      <c r="I457" s="5"/>
    </row>
    <row r="458" spans="1:9" s="1" customFormat="1" x14ac:dyDescent="0.25">
      <c r="A458" s="5"/>
      <c r="B458" s="5"/>
      <c r="E458" s="52"/>
      <c r="F458" s="5"/>
      <c r="G458" s="5"/>
      <c r="H458" s="50"/>
      <c r="I458" s="5"/>
    </row>
    <row r="459" spans="1:9" s="1" customFormat="1" x14ac:dyDescent="0.25">
      <c r="A459" s="5"/>
      <c r="B459" s="5"/>
      <c r="E459" s="52"/>
      <c r="F459" s="5"/>
      <c r="G459" s="5"/>
      <c r="H459" s="50"/>
      <c r="I459" s="5"/>
    </row>
    <row r="460" spans="1:9" s="1" customFormat="1" x14ac:dyDescent="0.25">
      <c r="A460" s="5"/>
      <c r="B460" s="5"/>
      <c r="E460" s="52"/>
      <c r="F460" s="5"/>
      <c r="G460" s="5"/>
      <c r="H460" s="50"/>
      <c r="I460" s="5"/>
    </row>
    <row r="461" spans="1:9" s="1" customFormat="1" x14ac:dyDescent="0.25">
      <c r="A461" s="5"/>
      <c r="B461" s="5"/>
      <c r="E461" s="52"/>
      <c r="F461" s="5"/>
      <c r="G461" s="5"/>
      <c r="H461" s="50"/>
      <c r="I461" s="5"/>
    </row>
    <row r="462" spans="1:9" s="1" customFormat="1" x14ac:dyDescent="0.25">
      <c r="A462" s="5"/>
      <c r="B462" s="5"/>
      <c r="E462" s="52"/>
      <c r="F462" s="5"/>
      <c r="G462" s="5"/>
      <c r="H462" s="50"/>
      <c r="I462" s="5"/>
    </row>
    <row r="463" spans="1:9" s="1" customFormat="1" x14ac:dyDescent="0.25">
      <c r="A463" s="5"/>
      <c r="B463" s="5"/>
      <c r="E463" s="52"/>
      <c r="F463" s="5"/>
      <c r="G463" s="5"/>
      <c r="H463" s="50"/>
      <c r="I463" s="5"/>
    </row>
    <row r="464" spans="1:9" s="1" customFormat="1" x14ac:dyDescent="0.25">
      <c r="A464" s="5"/>
      <c r="B464" s="5"/>
      <c r="E464" s="52"/>
      <c r="F464" s="5"/>
      <c r="G464" s="5"/>
      <c r="H464" s="50"/>
      <c r="I464" s="5"/>
    </row>
    <row r="465" spans="1:9" s="1" customFormat="1" x14ac:dyDescent="0.25">
      <c r="A465" s="5"/>
      <c r="B465" s="5"/>
      <c r="E465" s="52"/>
      <c r="F465" s="5"/>
      <c r="G465" s="5"/>
      <c r="H465" s="50"/>
      <c r="I465" s="5"/>
    </row>
    <row r="466" spans="1:9" s="1" customFormat="1" x14ac:dyDescent="0.25">
      <c r="A466" s="5"/>
      <c r="B466" s="5"/>
      <c r="E466" s="52"/>
      <c r="F466" s="5"/>
      <c r="G466" s="5"/>
      <c r="H466" s="50"/>
      <c r="I466" s="5"/>
    </row>
    <row r="467" spans="1:9" s="1" customFormat="1" x14ac:dyDescent="0.25">
      <c r="A467" s="5"/>
      <c r="B467" s="5"/>
      <c r="E467" s="52"/>
      <c r="F467" s="5"/>
      <c r="G467" s="5"/>
      <c r="H467" s="50"/>
      <c r="I467" s="5"/>
    </row>
    <row r="468" spans="1:9" s="1" customFormat="1" x14ac:dyDescent="0.25">
      <c r="A468" s="5"/>
      <c r="B468" s="5"/>
      <c r="E468" s="52"/>
      <c r="F468" s="5"/>
      <c r="G468" s="5"/>
      <c r="H468" s="50"/>
      <c r="I468" s="5"/>
    </row>
    <row r="469" spans="1:9" s="1" customFormat="1" x14ac:dyDescent="0.25">
      <c r="A469" s="5"/>
      <c r="B469" s="5"/>
      <c r="E469" s="52"/>
      <c r="F469" s="5"/>
      <c r="G469" s="5"/>
      <c r="H469" s="50"/>
      <c r="I469" s="5"/>
    </row>
    <row r="470" spans="1:9" s="1" customFormat="1" x14ac:dyDescent="0.25">
      <c r="A470" s="5"/>
      <c r="B470" s="5"/>
      <c r="E470" s="52"/>
      <c r="F470" s="5"/>
      <c r="G470" s="5"/>
      <c r="H470" s="50"/>
      <c r="I470" s="5"/>
    </row>
    <row r="471" spans="1:9" s="1" customFormat="1" x14ac:dyDescent="0.25">
      <c r="A471" s="5"/>
      <c r="B471" s="5"/>
      <c r="E471" s="52"/>
      <c r="F471" s="5"/>
      <c r="G471" s="5"/>
      <c r="H471" s="50"/>
      <c r="I471" s="5"/>
    </row>
    <row r="472" spans="1:9" s="1" customFormat="1" x14ac:dyDescent="0.25">
      <c r="A472" s="5"/>
      <c r="B472" s="5"/>
      <c r="E472" s="52"/>
      <c r="F472" s="5"/>
      <c r="G472" s="5"/>
      <c r="H472" s="50"/>
      <c r="I472" s="5"/>
    </row>
    <row r="473" spans="1:9" s="1" customFormat="1" x14ac:dyDescent="0.25">
      <c r="A473" s="5"/>
      <c r="B473" s="5"/>
      <c r="E473" s="52"/>
      <c r="F473" s="5"/>
      <c r="G473" s="5"/>
      <c r="H473" s="50"/>
      <c r="I473" s="5"/>
    </row>
    <row r="474" spans="1:9" s="1" customFormat="1" x14ac:dyDescent="0.25">
      <c r="A474" s="5"/>
      <c r="B474" s="5"/>
      <c r="E474" s="52"/>
      <c r="F474" s="5"/>
      <c r="G474" s="5"/>
      <c r="H474" s="50"/>
      <c r="I474" s="5"/>
    </row>
    <row r="475" spans="1:9" s="1" customFormat="1" x14ac:dyDescent="0.25">
      <c r="A475" s="5"/>
      <c r="B475" s="5"/>
      <c r="E475" s="52"/>
      <c r="F475" s="5"/>
      <c r="G475" s="5"/>
      <c r="H475" s="50"/>
      <c r="I475" s="5"/>
    </row>
    <row r="476" spans="1:9" s="1" customFormat="1" x14ac:dyDescent="0.25">
      <c r="A476" s="5"/>
      <c r="B476" s="5"/>
      <c r="E476" s="52"/>
      <c r="F476" s="5"/>
      <c r="G476" s="5"/>
      <c r="H476" s="50"/>
      <c r="I476" s="5"/>
    </row>
    <row r="477" spans="1:9" s="1" customFormat="1" x14ac:dyDescent="0.25">
      <c r="A477" s="5"/>
      <c r="B477" s="5"/>
      <c r="E477" s="52"/>
      <c r="F477" s="5"/>
      <c r="G477" s="5"/>
      <c r="H477" s="50"/>
      <c r="I477" s="5"/>
    </row>
    <row r="478" spans="1:9" s="1" customFormat="1" x14ac:dyDescent="0.25">
      <c r="A478" s="5"/>
      <c r="B478" s="5"/>
      <c r="E478" s="52"/>
      <c r="F478" s="5"/>
      <c r="G478" s="5"/>
      <c r="H478" s="50"/>
      <c r="I478" s="5"/>
    </row>
    <row r="479" spans="1:9" s="1" customFormat="1" x14ac:dyDescent="0.25">
      <c r="A479" s="5"/>
      <c r="B479" s="5"/>
      <c r="E479" s="52"/>
      <c r="F479" s="5"/>
      <c r="G479" s="5"/>
      <c r="H479" s="50"/>
      <c r="I479" s="5"/>
    </row>
    <row r="480" spans="1:9" s="1" customFormat="1" x14ac:dyDescent="0.25">
      <c r="A480" s="5"/>
      <c r="B480" s="5"/>
      <c r="E480" s="52"/>
      <c r="F480" s="5"/>
      <c r="G480" s="5"/>
      <c r="H480" s="50"/>
      <c r="I480" s="5"/>
    </row>
    <row r="481" spans="1:9" s="1" customFormat="1" x14ac:dyDescent="0.25">
      <c r="A481" s="5"/>
      <c r="B481" s="5"/>
      <c r="E481" s="52"/>
      <c r="F481" s="5"/>
      <c r="G481" s="5"/>
      <c r="H481" s="50"/>
      <c r="I481" s="5"/>
    </row>
    <row r="482" spans="1:9" s="1" customFormat="1" x14ac:dyDescent="0.25">
      <c r="A482" s="5"/>
      <c r="B482" s="5"/>
      <c r="E482" s="52"/>
      <c r="F482" s="5"/>
      <c r="G482" s="5"/>
      <c r="H482" s="50"/>
      <c r="I482" s="5"/>
    </row>
    <row r="483" spans="1:9" s="1" customFormat="1" x14ac:dyDescent="0.25">
      <c r="A483" s="5"/>
      <c r="B483" s="5"/>
      <c r="E483" s="52"/>
      <c r="F483" s="5"/>
      <c r="G483" s="5"/>
      <c r="H483" s="50"/>
      <c r="I483" s="5"/>
    </row>
    <row r="484" spans="1:9" s="1" customFormat="1" x14ac:dyDescent="0.25">
      <c r="A484" s="5"/>
      <c r="B484" s="5"/>
      <c r="E484" s="52"/>
      <c r="F484" s="5"/>
      <c r="G484" s="5"/>
      <c r="H484" s="50"/>
      <c r="I484" s="5"/>
    </row>
    <row r="485" spans="1:9" s="1" customFormat="1" x14ac:dyDescent="0.25">
      <c r="A485" s="5"/>
      <c r="B485" s="5"/>
      <c r="E485" s="52"/>
      <c r="F485" s="5"/>
      <c r="G485" s="5"/>
      <c r="H485" s="50"/>
      <c r="I485" s="5"/>
    </row>
    <row r="486" spans="1:9" s="1" customFormat="1" x14ac:dyDescent="0.25">
      <c r="A486" s="5"/>
      <c r="B486" s="5"/>
      <c r="E486" s="52"/>
      <c r="F486" s="5"/>
      <c r="G486" s="5"/>
      <c r="H486" s="50"/>
      <c r="I486" s="5"/>
    </row>
    <row r="487" spans="1:9" s="1" customFormat="1" x14ac:dyDescent="0.25">
      <c r="A487" s="5"/>
      <c r="B487" s="5"/>
      <c r="E487" s="52"/>
      <c r="F487" s="5"/>
      <c r="G487" s="5"/>
      <c r="H487" s="50"/>
      <c r="I487" s="5"/>
    </row>
    <row r="488" spans="1:9" s="1" customFormat="1" x14ac:dyDescent="0.25">
      <c r="A488" s="5"/>
      <c r="B488" s="5"/>
      <c r="E488" s="52"/>
      <c r="F488" s="5"/>
      <c r="G488" s="5"/>
      <c r="H488" s="50"/>
      <c r="I488" s="5"/>
    </row>
    <row r="489" spans="1:9" s="1" customFormat="1" x14ac:dyDescent="0.25">
      <c r="A489" s="5"/>
      <c r="B489" s="5"/>
      <c r="E489" s="52"/>
      <c r="F489" s="5"/>
      <c r="G489" s="5"/>
      <c r="H489" s="50"/>
      <c r="I489" s="5"/>
    </row>
    <row r="490" spans="1:9" s="1" customFormat="1" x14ac:dyDescent="0.25">
      <c r="A490" s="5"/>
      <c r="B490" s="5"/>
      <c r="E490" s="52"/>
      <c r="F490" s="5"/>
      <c r="G490" s="5"/>
      <c r="H490" s="50"/>
      <c r="I490" s="5"/>
    </row>
    <row r="491" spans="1:9" s="1" customFormat="1" x14ac:dyDescent="0.25">
      <c r="A491" s="5"/>
      <c r="B491" s="5"/>
      <c r="E491" s="52"/>
      <c r="F491" s="5"/>
      <c r="G491" s="5"/>
      <c r="H491" s="50"/>
      <c r="I491" s="5"/>
    </row>
    <row r="492" spans="1:9" s="1" customFormat="1" x14ac:dyDescent="0.25">
      <c r="A492" s="5"/>
      <c r="B492" s="5"/>
      <c r="E492" s="52"/>
      <c r="F492" s="5"/>
      <c r="G492" s="5"/>
      <c r="H492" s="50"/>
      <c r="I492" s="5"/>
    </row>
    <row r="493" spans="1:9" s="1" customFormat="1" x14ac:dyDescent="0.25">
      <c r="A493" s="5"/>
      <c r="B493" s="5"/>
      <c r="E493" s="52"/>
      <c r="F493" s="5"/>
      <c r="G493" s="5"/>
      <c r="H493" s="50"/>
      <c r="I493" s="5"/>
    </row>
    <row r="494" spans="1:9" s="1" customFormat="1" x14ac:dyDescent="0.25">
      <c r="A494" s="5"/>
      <c r="B494" s="5"/>
      <c r="E494" s="52"/>
      <c r="F494" s="5"/>
      <c r="G494" s="5"/>
      <c r="H494" s="50"/>
      <c r="I494" s="5"/>
    </row>
    <row r="495" spans="1:9" s="1" customFormat="1" x14ac:dyDescent="0.25">
      <c r="A495" s="5"/>
      <c r="B495" s="5"/>
      <c r="E495" s="52"/>
      <c r="F495" s="5"/>
      <c r="G495" s="5"/>
      <c r="H495" s="50"/>
      <c r="I495" s="5"/>
    </row>
    <row r="496" spans="1:9" s="1" customFormat="1" x14ac:dyDescent="0.25">
      <c r="A496" s="5"/>
      <c r="B496" s="5"/>
      <c r="E496" s="52"/>
      <c r="F496" s="5"/>
      <c r="G496" s="5"/>
      <c r="H496" s="50"/>
      <c r="I496" s="5"/>
    </row>
    <row r="497" spans="1:9" s="1" customFormat="1" x14ac:dyDescent="0.25">
      <c r="A497" s="5"/>
      <c r="B497" s="5"/>
      <c r="E497" s="52"/>
      <c r="F497" s="5"/>
      <c r="G497" s="5"/>
      <c r="H497" s="50"/>
      <c r="I497" s="5"/>
    </row>
    <row r="498" spans="1:9" s="1" customFormat="1" x14ac:dyDescent="0.25">
      <c r="A498" s="5"/>
      <c r="B498" s="5"/>
      <c r="E498" s="52"/>
      <c r="F498" s="5"/>
      <c r="G498" s="5"/>
      <c r="H498" s="50"/>
      <c r="I498" s="5"/>
    </row>
    <row r="499" spans="1:9" s="1" customFormat="1" x14ac:dyDescent="0.25">
      <c r="A499" s="5"/>
      <c r="B499" s="5"/>
      <c r="E499" s="52"/>
      <c r="F499" s="5"/>
      <c r="G499" s="5"/>
      <c r="H499" s="50"/>
      <c r="I499" s="5"/>
    </row>
    <row r="500" spans="1:9" s="1" customFormat="1" x14ac:dyDescent="0.25">
      <c r="A500" s="5"/>
      <c r="B500" s="5"/>
      <c r="E500" s="52"/>
      <c r="F500" s="5"/>
      <c r="G500" s="5"/>
      <c r="H500" s="50"/>
      <c r="I500" s="5"/>
    </row>
    <row r="501" spans="1:9" s="1" customFormat="1" x14ac:dyDescent="0.25">
      <c r="A501" s="5"/>
      <c r="B501" s="5"/>
      <c r="E501" s="52"/>
      <c r="F501" s="5"/>
      <c r="G501" s="5"/>
      <c r="H501" s="50"/>
      <c r="I501" s="5"/>
    </row>
    <row r="502" spans="1:9" s="1" customFormat="1" x14ac:dyDescent="0.25">
      <c r="A502" s="5"/>
      <c r="B502" s="5"/>
      <c r="E502" s="52"/>
      <c r="F502" s="5"/>
      <c r="G502" s="5"/>
      <c r="H502" s="50"/>
      <c r="I502" s="5"/>
    </row>
    <row r="503" spans="1:9" s="1" customFormat="1" x14ac:dyDescent="0.25">
      <c r="A503" s="5"/>
      <c r="B503" s="5"/>
      <c r="E503" s="52"/>
      <c r="F503" s="5"/>
      <c r="G503" s="5"/>
      <c r="H503" s="50"/>
      <c r="I503" s="5"/>
    </row>
    <row r="504" spans="1:9" s="1" customFormat="1" x14ac:dyDescent="0.25">
      <c r="A504" s="5"/>
      <c r="B504" s="5"/>
      <c r="E504" s="52"/>
      <c r="F504" s="5"/>
      <c r="G504" s="5"/>
      <c r="H504" s="50"/>
      <c r="I504" s="5"/>
    </row>
    <row r="505" spans="1:9" s="1" customFormat="1" x14ac:dyDescent="0.25">
      <c r="A505" s="5"/>
      <c r="B505" s="5"/>
      <c r="E505" s="52"/>
      <c r="F505" s="5"/>
      <c r="G505" s="5"/>
      <c r="H505" s="50"/>
      <c r="I505" s="5"/>
    </row>
    <row r="506" spans="1:9" s="1" customFormat="1" x14ac:dyDescent="0.25">
      <c r="A506" s="5"/>
      <c r="B506" s="5"/>
      <c r="E506" s="52"/>
      <c r="F506" s="5"/>
      <c r="G506" s="5"/>
      <c r="H506" s="50"/>
      <c r="I506" s="5"/>
    </row>
    <row r="507" spans="1:9" s="1" customFormat="1" x14ac:dyDescent="0.25">
      <c r="A507" s="5"/>
      <c r="B507" s="5"/>
      <c r="E507" s="52"/>
      <c r="F507" s="5"/>
      <c r="G507" s="5"/>
      <c r="H507" s="50"/>
      <c r="I507" s="5"/>
    </row>
    <row r="508" spans="1:9" s="1" customFormat="1" x14ac:dyDescent="0.25">
      <c r="A508" s="5"/>
      <c r="B508" s="5"/>
      <c r="E508" s="52"/>
      <c r="F508" s="5"/>
      <c r="G508" s="5"/>
      <c r="H508" s="50"/>
      <c r="I508" s="5"/>
    </row>
    <row r="509" spans="1:9" s="1" customFormat="1" x14ac:dyDescent="0.25">
      <c r="A509" s="5"/>
      <c r="B509" s="5"/>
      <c r="E509" s="52"/>
      <c r="F509" s="5"/>
      <c r="G509" s="5"/>
      <c r="H509" s="50"/>
      <c r="I509" s="5"/>
    </row>
    <row r="510" spans="1:9" s="1" customFormat="1" x14ac:dyDescent="0.25">
      <c r="A510" s="5"/>
      <c r="B510" s="5"/>
      <c r="E510" s="52"/>
      <c r="F510" s="5"/>
      <c r="G510" s="5"/>
      <c r="H510" s="50"/>
      <c r="I510" s="5"/>
    </row>
    <row r="511" spans="1:9" s="1" customFormat="1" x14ac:dyDescent="0.25">
      <c r="A511" s="5"/>
      <c r="B511" s="5"/>
      <c r="E511" s="52"/>
      <c r="F511" s="5"/>
      <c r="G511" s="5"/>
      <c r="H511" s="50"/>
      <c r="I511" s="5"/>
    </row>
    <row r="512" spans="1:9" s="1" customFormat="1" x14ac:dyDescent="0.25">
      <c r="A512" s="5"/>
      <c r="B512" s="5"/>
      <c r="E512" s="52"/>
      <c r="F512" s="5"/>
      <c r="G512" s="5"/>
      <c r="H512" s="50"/>
      <c r="I512" s="5"/>
    </row>
    <row r="513" spans="1:9" s="1" customFormat="1" x14ac:dyDescent="0.25">
      <c r="A513" s="5"/>
      <c r="B513" s="5"/>
      <c r="E513" s="52"/>
      <c r="F513" s="5"/>
      <c r="G513" s="5"/>
      <c r="H513" s="50"/>
      <c r="I513" s="5"/>
    </row>
    <row r="514" spans="1:9" s="1" customFormat="1" x14ac:dyDescent="0.25">
      <c r="A514" s="5"/>
      <c r="B514" s="5"/>
      <c r="E514" s="52"/>
      <c r="F514" s="5"/>
      <c r="G514" s="5"/>
      <c r="H514" s="50"/>
      <c r="I514" s="5"/>
    </row>
    <row r="515" spans="1:9" s="1" customFormat="1" x14ac:dyDescent="0.25">
      <c r="A515" s="5"/>
      <c r="B515" s="5"/>
      <c r="E515" s="52"/>
      <c r="F515" s="5"/>
      <c r="G515" s="5"/>
      <c r="H515" s="50"/>
      <c r="I515" s="5"/>
    </row>
    <row r="516" spans="1:9" s="1" customFormat="1" x14ac:dyDescent="0.25">
      <c r="A516" s="5"/>
      <c r="B516" s="5"/>
      <c r="E516" s="52"/>
      <c r="F516" s="5"/>
      <c r="G516" s="5"/>
      <c r="H516" s="50"/>
      <c r="I516" s="5"/>
    </row>
    <row r="517" spans="1:9" s="1" customFormat="1" x14ac:dyDescent="0.25">
      <c r="A517" s="5"/>
      <c r="B517" s="5"/>
      <c r="E517" s="52"/>
      <c r="F517" s="5"/>
      <c r="G517" s="5"/>
      <c r="H517" s="50"/>
      <c r="I517" s="5"/>
    </row>
    <row r="518" spans="1:9" s="1" customFormat="1" x14ac:dyDescent="0.25">
      <c r="A518" s="5"/>
      <c r="B518" s="5"/>
      <c r="E518" s="52"/>
      <c r="F518" s="5"/>
      <c r="G518" s="5"/>
      <c r="H518" s="50"/>
      <c r="I518" s="5"/>
    </row>
    <row r="519" spans="1:9" s="1" customFormat="1" x14ac:dyDescent="0.25">
      <c r="A519" s="5"/>
      <c r="B519" s="5"/>
      <c r="E519" s="52"/>
      <c r="F519" s="5"/>
      <c r="G519" s="5"/>
      <c r="H519" s="50"/>
      <c r="I519" s="5"/>
    </row>
    <row r="520" spans="1:9" s="1" customFormat="1" x14ac:dyDescent="0.25">
      <c r="A520" s="5"/>
      <c r="B520" s="5"/>
      <c r="E520" s="52"/>
      <c r="F520" s="5"/>
      <c r="G520" s="5"/>
      <c r="H520" s="50"/>
      <c r="I520" s="5"/>
    </row>
    <row r="521" spans="1:9" s="1" customFormat="1" x14ac:dyDescent="0.25">
      <c r="A521" s="5"/>
      <c r="B521" s="5"/>
      <c r="E521" s="52"/>
      <c r="F521" s="5"/>
      <c r="G521" s="5"/>
      <c r="H521" s="50"/>
      <c r="I521" s="5"/>
    </row>
    <row r="522" spans="1:9" s="1" customFormat="1" x14ac:dyDescent="0.25">
      <c r="A522" s="5"/>
      <c r="B522" s="5"/>
      <c r="E522" s="52"/>
      <c r="F522" s="5"/>
      <c r="G522" s="5"/>
      <c r="H522" s="50"/>
      <c r="I522" s="5"/>
    </row>
    <row r="523" spans="1:9" s="1" customFormat="1" x14ac:dyDescent="0.25">
      <c r="A523" s="5"/>
      <c r="B523" s="5"/>
      <c r="E523" s="52"/>
      <c r="F523" s="5"/>
      <c r="G523" s="5"/>
      <c r="H523" s="50"/>
      <c r="I523" s="5"/>
    </row>
    <row r="524" spans="1:9" s="1" customFormat="1" x14ac:dyDescent="0.25">
      <c r="A524" s="5"/>
      <c r="B524" s="5"/>
      <c r="E524" s="52"/>
      <c r="F524" s="5"/>
      <c r="G524" s="5"/>
      <c r="H524" s="50"/>
      <c r="I524" s="5"/>
    </row>
    <row r="525" spans="1:9" s="1" customFormat="1" x14ac:dyDescent="0.25">
      <c r="A525" s="5"/>
      <c r="B525" s="5"/>
      <c r="E525" s="52"/>
      <c r="F525" s="5"/>
      <c r="G525" s="5"/>
      <c r="H525" s="50"/>
      <c r="I525" s="5"/>
    </row>
    <row r="526" spans="1:9" s="1" customFormat="1" x14ac:dyDescent="0.25">
      <c r="A526" s="5"/>
      <c r="B526" s="5"/>
      <c r="E526" s="52"/>
      <c r="F526" s="5"/>
      <c r="G526" s="5"/>
      <c r="H526" s="50"/>
      <c r="I526" s="5"/>
    </row>
    <row r="527" spans="1:9" s="1" customFormat="1" x14ac:dyDescent="0.25">
      <c r="A527" s="5"/>
      <c r="B527" s="5"/>
      <c r="E527" s="52"/>
      <c r="F527" s="5"/>
      <c r="G527" s="5"/>
      <c r="H527" s="50"/>
      <c r="I527" s="5"/>
    </row>
    <row r="528" spans="1:9" s="1" customFormat="1" x14ac:dyDescent="0.25">
      <c r="A528" s="5"/>
      <c r="B528" s="5"/>
      <c r="E528" s="52"/>
      <c r="F528" s="5"/>
      <c r="G528" s="5"/>
      <c r="H528" s="50"/>
      <c r="I528" s="5"/>
    </row>
    <row r="529" spans="1:9" s="1" customFormat="1" x14ac:dyDescent="0.25">
      <c r="A529" s="5"/>
      <c r="B529" s="5"/>
      <c r="E529" s="52"/>
      <c r="F529" s="5"/>
      <c r="G529" s="5"/>
      <c r="H529" s="50"/>
      <c r="I529" s="5"/>
    </row>
    <row r="530" spans="1:9" s="1" customFormat="1" x14ac:dyDescent="0.25">
      <c r="A530" s="5"/>
      <c r="B530" s="5"/>
      <c r="E530" s="52"/>
      <c r="F530" s="5"/>
      <c r="G530" s="5"/>
      <c r="H530" s="50"/>
      <c r="I530" s="5"/>
    </row>
    <row r="531" spans="1:9" s="1" customFormat="1" x14ac:dyDescent="0.25">
      <c r="A531" s="5"/>
      <c r="B531" s="5"/>
      <c r="E531" s="52"/>
      <c r="F531" s="5"/>
      <c r="G531" s="5"/>
      <c r="H531" s="50"/>
      <c r="I531" s="5"/>
    </row>
    <row r="532" spans="1:9" s="1" customFormat="1" x14ac:dyDescent="0.25">
      <c r="A532" s="5"/>
      <c r="B532" s="5"/>
      <c r="E532" s="52"/>
      <c r="F532" s="5"/>
      <c r="G532" s="5"/>
      <c r="H532" s="50"/>
      <c r="I532" s="5"/>
    </row>
    <row r="533" spans="1:9" s="1" customFormat="1" x14ac:dyDescent="0.25">
      <c r="A533" s="5"/>
      <c r="B533" s="5"/>
      <c r="E533" s="52"/>
      <c r="F533" s="5"/>
      <c r="G533" s="5"/>
      <c r="H533" s="50"/>
      <c r="I533" s="5"/>
    </row>
    <row r="534" spans="1:9" s="1" customFormat="1" x14ac:dyDescent="0.25">
      <c r="A534" s="5"/>
      <c r="B534" s="5"/>
      <c r="E534" s="52"/>
      <c r="F534" s="5"/>
      <c r="G534" s="5"/>
      <c r="H534" s="50"/>
      <c r="I534" s="5"/>
    </row>
    <row r="535" spans="1:9" s="1" customFormat="1" x14ac:dyDescent="0.25">
      <c r="A535" s="5"/>
      <c r="B535" s="5"/>
      <c r="E535" s="52"/>
      <c r="F535" s="5"/>
      <c r="G535" s="5"/>
      <c r="H535" s="50"/>
      <c r="I535" s="5"/>
    </row>
    <row r="536" spans="1:9" s="1" customFormat="1" x14ac:dyDescent="0.25">
      <c r="A536" s="5"/>
      <c r="B536" s="5"/>
      <c r="E536" s="52"/>
      <c r="F536" s="5"/>
      <c r="G536" s="5"/>
      <c r="H536" s="50"/>
      <c r="I536" s="5"/>
    </row>
    <row r="537" spans="1:9" s="1" customFormat="1" x14ac:dyDescent="0.25">
      <c r="A537" s="5"/>
      <c r="B537" s="5"/>
      <c r="E537" s="52"/>
      <c r="F537" s="5"/>
      <c r="G537" s="5"/>
      <c r="H537" s="50"/>
      <c r="I537" s="5"/>
    </row>
    <row r="538" spans="1:9" s="1" customFormat="1" x14ac:dyDescent="0.25">
      <c r="A538" s="5"/>
      <c r="B538" s="5"/>
      <c r="E538" s="52"/>
      <c r="F538" s="5"/>
      <c r="G538" s="5"/>
      <c r="H538" s="50"/>
      <c r="I538" s="5"/>
    </row>
    <row r="539" spans="1:9" s="1" customFormat="1" x14ac:dyDescent="0.25">
      <c r="A539" s="5"/>
      <c r="B539" s="5"/>
      <c r="E539" s="52"/>
      <c r="F539" s="5"/>
      <c r="G539" s="5"/>
      <c r="H539" s="50"/>
      <c r="I539" s="5"/>
    </row>
    <row r="540" spans="1:9" s="1" customFormat="1" x14ac:dyDescent="0.25">
      <c r="A540" s="5"/>
      <c r="B540" s="5"/>
      <c r="E540" s="52"/>
      <c r="F540" s="5"/>
      <c r="G540" s="5"/>
      <c r="H540" s="50"/>
      <c r="I540" s="5"/>
    </row>
    <row r="541" spans="1:9" s="1" customFormat="1" x14ac:dyDescent="0.25">
      <c r="A541" s="5"/>
      <c r="B541" s="5"/>
      <c r="E541" s="52"/>
      <c r="F541" s="5"/>
      <c r="G541" s="5"/>
      <c r="H541" s="50"/>
      <c r="I541" s="5"/>
    </row>
    <row r="542" spans="1:9" s="1" customFormat="1" x14ac:dyDescent="0.25">
      <c r="A542" s="5"/>
      <c r="B542" s="5"/>
      <c r="E542" s="52"/>
      <c r="F542" s="5"/>
      <c r="G542" s="5"/>
      <c r="H542" s="50"/>
      <c r="I542" s="5"/>
    </row>
    <row r="543" spans="1:9" s="1" customFormat="1" x14ac:dyDescent="0.25">
      <c r="A543" s="5"/>
      <c r="B543" s="5"/>
      <c r="E543" s="52"/>
      <c r="F543" s="5"/>
      <c r="G543" s="5"/>
      <c r="H543" s="50"/>
      <c r="I543" s="5"/>
    </row>
    <row r="544" spans="1:9" s="1" customFormat="1" x14ac:dyDescent="0.25">
      <c r="A544" s="5"/>
      <c r="B544" s="5"/>
      <c r="E544" s="52"/>
      <c r="F544" s="5"/>
      <c r="G544" s="5"/>
      <c r="H544" s="50"/>
      <c r="I544" s="5"/>
    </row>
    <row r="545" spans="1:9" s="1" customFormat="1" x14ac:dyDescent="0.25">
      <c r="A545" s="5"/>
      <c r="B545" s="5"/>
      <c r="E545" s="52"/>
      <c r="F545" s="5"/>
      <c r="G545" s="5"/>
      <c r="H545" s="50"/>
      <c r="I545" s="5"/>
    </row>
    <row r="546" spans="1:9" s="1" customFormat="1" x14ac:dyDescent="0.25">
      <c r="A546" s="5"/>
      <c r="B546" s="5"/>
      <c r="E546" s="52"/>
      <c r="F546" s="5"/>
      <c r="G546" s="5"/>
      <c r="H546" s="50"/>
      <c r="I546" s="5"/>
    </row>
    <row r="547" spans="1:9" s="1" customFormat="1" x14ac:dyDescent="0.25">
      <c r="A547" s="5"/>
      <c r="B547" s="5"/>
      <c r="E547" s="52"/>
      <c r="F547" s="5"/>
      <c r="G547" s="5"/>
      <c r="H547" s="50"/>
      <c r="I547" s="5"/>
    </row>
    <row r="548" spans="1:9" s="1" customFormat="1" x14ac:dyDescent="0.25">
      <c r="A548" s="5"/>
      <c r="B548" s="5"/>
      <c r="E548" s="52"/>
      <c r="F548" s="5"/>
      <c r="G548" s="5"/>
      <c r="H548" s="50"/>
      <c r="I548" s="5"/>
    </row>
    <row r="549" spans="1:9" s="1" customFormat="1" x14ac:dyDescent="0.25">
      <c r="A549" s="5"/>
      <c r="B549" s="5"/>
      <c r="E549" s="52"/>
      <c r="F549" s="5"/>
      <c r="G549" s="5"/>
      <c r="H549" s="50"/>
      <c r="I549" s="5"/>
    </row>
    <row r="550" spans="1:9" s="1" customFormat="1" x14ac:dyDescent="0.25">
      <c r="A550" s="5"/>
      <c r="B550" s="5"/>
      <c r="E550" s="52"/>
      <c r="F550" s="5"/>
      <c r="G550" s="5"/>
      <c r="H550" s="50"/>
      <c r="I550" s="5"/>
    </row>
    <row r="551" spans="1:9" s="1" customFormat="1" x14ac:dyDescent="0.25">
      <c r="A551" s="5"/>
      <c r="B551" s="5"/>
      <c r="E551" s="52"/>
      <c r="F551" s="5"/>
      <c r="G551" s="5"/>
      <c r="H551" s="50"/>
      <c r="I551" s="5"/>
    </row>
    <row r="552" spans="1:9" s="1" customFormat="1" x14ac:dyDescent="0.25">
      <c r="A552" s="5"/>
      <c r="B552" s="5"/>
      <c r="E552" s="52"/>
      <c r="F552" s="5"/>
      <c r="G552" s="5"/>
      <c r="H552" s="50"/>
      <c r="I552" s="5"/>
    </row>
    <row r="553" spans="1:9" s="1" customFormat="1" x14ac:dyDescent="0.25">
      <c r="A553" s="5"/>
      <c r="B553" s="5"/>
      <c r="E553" s="52"/>
      <c r="F553" s="5"/>
      <c r="G553" s="5"/>
      <c r="H553" s="50"/>
      <c r="I553" s="5"/>
    </row>
    <row r="554" spans="1:9" s="1" customFormat="1" x14ac:dyDescent="0.25">
      <c r="A554" s="5"/>
      <c r="B554" s="5"/>
      <c r="E554" s="52"/>
      <c r="F554" s="5"/>
      <c r="G554" s="5"/>
      <c r="H554" s="50"/>
      <c r="I554" s="5"/>
    </row>
    <row r="555" spans="1:9" s="1" customFormat="1" x14ac:dyDescent="0.25">
      <c r="A555" s="5"/>
      <c r="B555" s="5"/>
      <c r="E555" s="52"/>
      <c r="F555" s="5"/>
      <c r="G555" s="5"/>
      <c r="H555" s="50"/>
      <c r="I555" s="5"/>
    </row>
    <row r="556" spans="1:9" s="1" customFormat="1" x14ac:dyDescent="0.25">
      <c r="A556" s="5"/>
      <c r="B556" s="5"/>
      <c r="E556" s="52"/>
      <c r="F556" s="5"/>
      <c r="G556" s="5"/>
      <c r="H556" s="50"/>
      <c r="I556" s="5"/>
    </row>
    <row r="557" spans="1:9" s="1" customFormat="1" x14ac:dyDescent="0.25">
      <c r="A557" s="5"/>
      <c r="B557" s="5"/>
      <c r="E557" s="52"/>
      <c r="F557" s="5"/>
      <c r="G557" s="5"/>
      <c r="H557" s="50"/>
      <c r="I557" s="5"/>
    </row>
    <row r="558" spans="1:9" s="1" customFormat="1" x14ac:dyDescent="0.25">
      <c r="A558" s="5"/>
      <c r="B558" s="5"/>
      <c r="E558" s="52"/>
      <c r="F558" s="5"/>
      <c r="G558" s="5"/>
      <c r="H558" s="50"/>
      <c r="I558" s="5"/>
    </row>
    <row r="559" spans="1:9" s="1" customFormat="1" x14ac:dyDescent="0.25">
      <c r="A559" s="5"/>
      <c r="B559" s="5"/>
      <c r="E559" s="52"/>
      <c r="F559" s="5"/>
      <c r="G559" s="5"/>
      <c r="H559" s="50"/>
      <c r="I559" s="5"/>
    </row>
    <row r="560" spans="1:9" s="1" customFormat="1" x14ac:dyDescent="0.25">
      <c r="A560" s="5"/>
      <c r="B560" s="5"/>
      <c r="E560" s="52"/>
      <c r="F560" s="5"/>
      <c r="G560" s="5"/>
      <c r="H560" s="50"/>
      <c r="I560" s="5"/>
    </row>
    <row r="561" spans="1:9" s="1" customFormat="1" x14ac:dyDescent="0.25">
      <c r="A561" s="5"/>
      <c r="B561" s="5"/>
      <c r="E561" s="52"/>
      <c r="F561" s="5"/>
      <c r="G561" s="5"/>
      <c r="H561" s="50"/>
      <c r="I561" s="5"/>
    </row>
    <row r="562" spans="1:9" s="1" customFormat="1" x14ac:dyDescent="0.25">
      <c r="A562" s="5"/>
      <c r="B562" s="5"/>
      <c r="E562" s="52"/>
      <c r="F562" s="5"/>
      <c r="G562" s="5"/>
      <c r="H562" s="50"/>
      <c r="I562" s="5"/>
    </row>
    <row r="563" spans="1:9" s="1" customFormat="1" x14ac:dyDescent="0.25">
      <c r="A563" s="5"/>
      <c r="B563" s="5"/>
      <c r="E563" s="52"/>
      <c r="F563" s="5"/>
      <c r="G563" s="5"/>
      <c r="H563" s="50"/>
      <c r="I563" s="5"/>
    </row>
    <row r="564" spans="1:9" s="1" customFormat="1" x14ac:dyDescent="0.25">
      <c r="A564" s="5"/>
      <c r="B564" s="5"/>
      <c r="E564" s="52"/>
      <c r="F564" s="5"/>
      <c r="G564" s="5"/>
      <c r="H564" s="50"/>
      <c r="I564" s="5"/>
    </row>
    <row r="565" spans="1:9" s="1" customFormat="1" x14ac:dyDescent="0.25">
      <c r="A565" s="5"/>
      <c r="B565" s="5"/>
      <c r="E565" s="52"/>
      <c r="F565" s="5"/>
      <c r="G565" s="5"/>
      <c r="H565" s="50"/>
      <c r="I565" s="5"/>
    </row>
    <row r="566" spans="1:9" s="1" customFormat="1" x14ac:dyDescent="0.25">
      <c r="A566" s="5"/>
      <c r="B566" s="5"/>
      <c r="E566" s="52"/>
      <c r="F566" s="5"/>
      <c r="G566" s="5"/>
      <c r="H566" s="50"/>
      <c r="I566" s="5"/>
    </row>
    <row r="567" spans="1:9" s="1" customFormat="1" x14ac:dyDescent="0.25">
      <c r="A567" s="5"/>
      <c r="B567" s="5"/>
      <c r="E567" s="52"/>
      <c r="F567" s="5"/>
      <c r="G567" s="5"/>
      <c r="H567" s="50"/>
      <c r="I567" s="5"/>
    </row>
    <row r="568" spans="1:9" s="1" customFormat="1" x14ac:dyDescent="0.25">
      <c r="A568" s="5"/>
      <c r="B568" s="5"/>
      <c r="E568" s="52"/>
      <c r="F568" s="5"/>
      <c r="G568" s="5"/>
      <c r="H568" s="50"/>
      <c r="I568" s="5"/>
    </row>
    <row r="569" spans="1:9" s="1" customFormat="1" x14ac:dyDescent="0.25">
      <c r="A569" s="5"/>
      <c r="B569" s="5"/>
      <c r="E569" s="52"/>
      <c r="F569" s="5"/>
      <c r="G569" s="5"/>
      <c r="H569" s="50"/>
      <c r="I569" s="5"/>
    </row>
    <row r="570" spans="1:9" s="1" customFormat="1" x14ac:dyDescent="0.25">
      <c r="A570" s="5"/>
      <c r="B570" s="5"/>
      <c r="E570" s="52"/>
      <c r="F570" s="5"/>
      <c r="G570" s="5"/>
      <c r="H570" s="50"/>
      <c r="I570" s="5"/>
    </row>
    <row r="571" spans="1:9" s="1" customFormat="1" x14ac:dyDescent="0.25">
      <c r="A571" s="5"/>
      <c r="B571" s="5"/>
      <c r="E571" s="52"/>
      <c r="F571" s="5"/>
      <c r="G571" s="5"/>
      <c r="H571" s="50"/>
      <c r="I571" s="5"/>
    </row>
    <row r="572" spans="1:9" s="1" customFormat="1" x14ac:dyDescent="0.25">
      <c r="A572" s="5"/>
      <c r="B572" s="5"/>
      <c r="E572" s="52"/>
      <c r="F572" s="5"/>
      <c r="G572" s="5"/>
      <c r="H572" s="50"/>
      <c r="I572" s="5"/>
    </row>
    <row r="573" spans="1:9" s="1" customFormat="1" x14ac:dyDescent="0.25">
      <c r="A573" s="5"/>
      <c r="B573" s="5"/>
      <c r="E573" s="52"/>
      <c r="F573" s="5"/>
      <c r="G573" s="5"/>
      <c r="H573" s="50"/>
      <c r="I573" s="5"/>
    </row>
    <row r="574" spans="1:9" s="1" customFormat="1" x14ac:dyDescent="0.25">
      <c r="A574" s="5"/>
      <c r="B574" s="5"/>
      <c r="E574" s="52"/>
      <c r="F574" s="5"/>
      <c r="G574" s="5"/>
      <c r="H574" s="50"/>
      <c r="I574" s="5"/>
    </row>
    <row r="575" spans="1:9" s="1" customFormat="1" x14ac:dyDescent="0.25">
      <c r="A575" s="5"/>
      <c r="B575" s="5"/>
      <c r="E575" s="52"/>
      <c r="F575" s="5"/>
      <c r="G575" s="5"/>
      <c r="H575" s="50"/>
      <c r="I575" s="5"/>
    </row>
    <row r="576" spans="1:9" s="1" customFormat="1" x14ac:dyDescent="0.25">
      <c r="A576" s="5"/>
      <c r="B576" s="5"/>
      <c r="E576" s="52"/>
      <c r="F576" s="5"/>
      <c r="G576" s="5"/>
      <c r="H576" s="50"/>
      <c r="I576" s="5"/>
    </row>
    <row r="577" spans="1:9" s="1" customFormat="1" x14ac:dyDescent="0.25">
      <c r="A577" s="5"/>
      <c r="B577" s="5"/>
      <c r="E577" s="52"/>
      <c r="F577" s="5"/>
      <c r="G577" s="5"/>
      <c r="H577" s="50"/>
      <c r="I577" s="5"/>
    </row>
    <row r="578" spans="1:9" s="1" customFormat="1" x14ac:dyDescent="0.25">
      <c r="A578" s="5"/>
      <c r="B578" s="5"/>
      <c r="E578" s="52"/>
      <c r="F578" s="5"/>
      <c r="G578" s="5"/>
      <c r="H578" s="50"/>
      <c r="I578" s="5"/>
    </row>
    <row r="579" spans="1:9" s="1" customFormat="1" x14ac:dyDescent="0.25">
      <c r="A579" s="5"/>
      <c r="B579" s="5"/>
      <c r="E579" s="52"/>
      <c r="F579" s="5"/>
      <c r="G579" s="5"/>
      <c r="H579" s="50"/>
      <c r="I579" s="5"/>
    </row>
    <row r="580" spans="1:9" s="1" customFormat="1" x14ac:dyDescent="0.25">
      <c r="A580" s="5"/>
      <c r="B580" s="5"/>
      <c r="E580" s="52"/>
      <c r="F580" s="5"/>
      <c r="G580" s="5"/>
      <c r="H580" s="50"/>
      <c r="I580" s="5"/>
    </row>
    <row r="581" spans="1:9" s="1" customFormat="1" x14ac:dyDescent="0.25">
      <c r="A581" s="5"/>
      <c r="B581" s="5"/>
      <c r="E581" s="52"/>
      <c r="F581" s="5"/>
      <c r="G581" s="5"/>
      <c r="H581" s="50"/>
      <c r="I581" s="5"/>
    </row>
    <row r="582" spans="1:9" s="1" customFormat="1" x14ac:dyDescent="0.25">
      <c r="A582" s="5"/>
      <c r="B582" s="5"/>
      <c r="E582" s="52"/>
      <c r="F582" s="5"/>
      <c r="G582" s="5"/>
      <c r="H582" s="50"/>
      <c r="I582" s="5"/>
    </row>
    <row r="583" spans="1:9" s="1" customFormat="1" x14ac:dyDescent="0.25">
      <c r="A583" s="5"/>
      <c r="B583" s="5"/>
      <c r="E583" s="52"/>
      <c r="F583" s="5"/>
      <c r="G583" s="5"/>
      <c r="H583" s="50"/>
      <c r="I583" s="5"/>
    </row>
    <row r="584" spans="1:9" s="1" customFormat="1" x14ac:dyDescent="0.25">
      <c r="A584" s="5"/>
      <c r="B584" s="5"/>
      <c r="E584" s="52"/>
      <c r="F584" s="5"/>
      <c r="G584" s="5"/>
      <c r="H584" s="50"/>
      <c r="I584" s="5"/>
    </row>
    <row r="585" spans="1:9" s="1" customFormat="1" x14ac:dyDescent="0.25">
      <c r="A585" s="5"/>
      <c r="B585" s="5"/>
      <c r="E585" s="52"/>
      <c r="F585" s="5"/>
      <c r="G585" s="5"/>
      <c r="H585" s="50"/>
      <c r="I585" s="5"/>
    </row>
    <row r="586" spans="1:9" s="1" customFormat="1" x14ac:dyDescent="0.25">
      <c r="A586" s="5"/>
      <c r="B586" s="5"/>
      <c r="E586" s="52"/>
      <c r="F586" s="5"/>
      <c r="G586" s="5"/>
      <c r="H586" s="50"/>
      <c r="I586" s="5"/>
    </row>
    <row r="587" spans="1:9" s="1" customFormat="1" x14ac:dyDescent="0.25">
      <c r="A587" s="5"/>
      <c r="B587" s="5"/>
      <c r="E587" s="52"/>
      <c r="F587" s="5"/>
      <c r="G587" s="5"/>
      <c r="H587" s="50"/>
      <c r="I587" s="5"/>
    </row>
    <row r="588" spans="1:9" s="1" customFormat="1" x14ac:dyDescent="0.25">
      <c r="A588" s="5"/>
      <c r="B588" s="5"/>
      <c r="E588" s="52"/>
      <c r="F588" s="5"/>
      <c r="G588" s="5"/>
      <c r="H588" s="50"/>
      <c r="I588" s="5"/>
    </row>
    <row r="589" spans="1:9" s="1" customFormat="1" x14ac:dyDescent="0.25">
      <c r="A589" s="5"/>
      <c r="B589" s="5"/>
      <c r="E589" s="52"/>
      <c r="F589" s="5"/>
      <c r="G589" s="5"/>
      <c r="H589" s="50"/>
      <c r="I589" s="5"/>
    </row>
    <row r="590" spans="1:9" s="1" customFormat="1" x14ac:dyDescent="0.25">
      <c r="A590" s="5"/>
      <c r="B590" s="5"/>
      <c r="E590" s="52"/>
      <c r="F590" s="5"/>
      <c r="G590" s="5"/>
      <c r="H590" s="50"/>
      <c r="I590" s="5"/>
    </row>
    <row r="591" spans="1:9" s="1" customFormat="1" x14ac:dyDescent="0.25">
      <c r="A591" s="5"/>
      <c r="B591" s="5"/>
      <c r="E591" s="52"/>
      <c r="F591" s="5"/>
      <c r="G591" s="5"/>
      <c r="H591" s="50"/>
      <c r="I591" s="5"/>
    </row>
    <row r="592" spans="1:9" s="1" customFormat="1" x14ac:dyDescent="0.25">
      <c r="A592" s="5"/>
      <c r="B592" s="5"/>
      <c r="E592" s="52"/>
      <c r="F592" s="5"/>
      <c r="G592" s="5"/>
      <c r="H592" s="50"/>
      <c r="I592" s="5"/>
    </row>
    <row r="593" spans="1:9" s="1" customFormat="1" x14ac:dyDescent="0.25">
      <c r="A593" s="5"/>
      <c r="B593" s="5"/>
      <c r="E593" s="52"/>
      <c r="F593" s="5"/>
      <c r="G593" s="5"/>
      <c r="H593" s="50"/>
      <c r="I593" s="5"/>
    </row>
    <row r="594" spans="1:9" s="1" customFormat="1" x14ac:dyDescent="0.25">
      <c r="A594" s="5"/>
      <c r="B594" s="5"/>
      <c r="E594" s="52"/>
      <c r="F594" s="5"/>
      <c r="G594" s="5"/>
      <c r="H594" s="50"/>
      <c r="I594" s="5"/>
    </row>
    <row r="595" spans="1:9" s="1" customFormat="1" x14ac:dyDescent="0.25">
      <c r="A595" s="5"/>
      <c r="B595" s="5"/>
      <c r="E595" s="52"/>
      <c r="F595" s="5"/>
      <c r="G595" s="5"/>
      <c r="H595" s="50"/>
      <c r="I595" s="5"/>
    </row>
    <row r="596" spans="1:9" s="1" customFormat="1" x14ac:dyDescent="0.25">
      <c r="A596" s="5"/>
      <c r="B596" s="5"/>
      <c r="E596" s="52"/>
      <c r="F596" s="5"/>
      <c r="G596" s="5"/>
      <c r="H596" s="50"/>
      <c r="I596" s="5"/>
    </row>
    <row r="597" spans="1:9" s="1" customFormat="1" x14ac:dyDescent="0.25">
      <c r="A597" s="5"/>
      <c r="B597" s="5"/>
      <c r="E597" s="52"/>
      <c r="F597" s="5"/>
      <c r="G597" s="5"/>
      <c r="H597" s="50"/>
      <c r="I597" s="5"/>
    </row>
    <row r="598" spans="1:9" s="1" customFormat="1" x14ac:dyDescent="0.25">
      <c r="A598" s="5"/>
      <c r="B598" s="5"/>
      <c r="E598" s="52"/>
      <c r="F598" s="5"/>
      <c r="G598" s="5"/>
      <c r="H598" s="50"/>
      <c r="I598" s="5"/>
    </row>
    <row r="599" spans="1:9" s="1" customFormat="1" x14ac:dyDescent="0.25">
      <c r="A599" s="5"/>
      <c r="B599" s="5"/>
      <c r="E599" s="52"/>
      <c r="F599" s="5"/>
      <c r="G599" s="5"/>
      <c r="H599" s="50"/>
      <c r="I599" s="5"/>
    </row>
    <row r="600" spans="1:9" s="1" customFormat="1" x14ac:dyDescent="0.25">
      <c r="A600" s="5"/>
      <c r="B600" s="5"/>
      <c r="E600" s="52"/>
      <c r="F600" s="5"/>
      <c r="G600" s="5"/>
      <c r="H600" s="50"/>
      <c r="I600" s="5"/>
    </row>
    <row r="601" spans="1:9" s="1" customFormat="1" x14ac:dyDescent="0.25">
      <c r="A601" s="5"/>
      <c r="B601" s="5"/>
      <c r="E601" s="52"/>
      <c r="F601" s="5"/>
      <c r="G601" s="5"/>
      <c r="H601" s="50"/>
      <c r="I601" s="5"/>
    </row>
    <row r="602" spans="1:9" s="1" customFormat="1" x14ac:dyDescent="0.25">
      <c r="A602" s="5"/>
      <c r="B602" s="5"/>
      <c r="E602" s="52"/>
      <c r="F602" s="5"/>
      <c r="G602" s="5"/>
      <c r="H602" s="50"/>
      <c r="I602" s="5"/>
    </row>
    <row r="603" spans="1:9" s="1" customFormat="1" x14ac:dyDescent="0.25">
      <c r="A603" s="5"/>
      <c r="B603" s="5"/>
      <c r="E603" s="52"/>
      <c r="F603" s="5"/>
      <c r="G603" s="5"/>
      <c r="H603" s="50"/>
      <c r="I603" s="5"/>
    </row>
    <row r="604" spans="1:9" s="1" customFormat="1" x14ac:dyDescent="0.25">
      <c r="A604" s="5"/>
      <c r="B604" s="5"/>
      <c r="E604" s="52"/>
      <c r="F604" s="5"/>
      <c r="G604" s="5"/>
      <c r="H604" s="50"/>
      <c r="I604" s="5"/>
    </row>
    <row r="605" spans="1:9" s="1" customFormat="1" x14ac:dyDescent="0.25">
      <c r="A605" s="5"/>
      <c r="B605" s="5"/>
      <c r="E605" s="52"/>
      <c r="F605" s="5"/>
      <c r="G605" s="5"/>
      <c r="H605" s="50"/>
      <c r="I605" s="5"/>
    </row>
    <row r="606" spans="1:9" s="1" customFormat="1" x14ac:dyDescent="0.25">
      <c r="A606" s="5"/>
      <c r="B606" s="5"/>
      <c r="E606" s="52"/>
      <c r="F606" s="5"/>
      <c r="G606" s="5"/>
      <c r="H606" s="50"/>
      <c r="I606" s="5"/>
    </row>
    <row r="607" spans="1:9" s="1" customFormat="1" x14ac:dyDescent="0.25">
      <c r="A607" s="5"/>
      <c r="B607" s="5"/>
      <c r="E607" s="52"/>
      <c r="F607" s="5"/>
      <c r="G607" s="5"/>
      <c r="H607" s="50"/>
      <c r="I607" s="5"/>
    </row>
    <row r="608" spans="1:9" s="1" customFormat="1" x14ac:dyDescent="0.25">
      <c r="A608" s="5"/>
      <c r="B608" s="5"/>
      <c r="E608" s="52"/>
      <c r="F608" s="5"/>
      <c r="G608" s="5"/>
      <c r="H608" s="50"/>
      <c r="I608" s="5"/>
    </row>
    <row r="609" spans="1:9" s="1" customFormat="1" x14ac:dyDescent="0.25">
      <c r="A609" s="5"/>
      <c r="B609" s="5"/>
      <c r="E609" s="52"/>
      <c r="F609" s="5"/>
      <c r="G609" s="5"/>
      <c r="H609" s="50"/>
      <c r="I609" s="5"/>
    </row>
    <row r="610" spans="1:9" s="1" customFormat="1" x14ac:dyDescent="0.25">
      <c r="A610" s="5"/>
      <c r="B610" s="5"/>
      <c r="E610" s="52"/>
      <c r="F610" s="5"/>
      <c r="G610" s="5"/>
      <c r="H610" s="50"/>
      <c r="I610" s="5"/>
    </row>
    <row r="611" spans="1:9" s="1" customFormat="1" x14ac:dyDescent="0.25">
      <c r="A611" s="5"/>
      <c r="B611" s="5"/>
      <c r="E611" s="52"/>
      <c r="F611" s="5"/>
      <c r="G611" s="5"/>
      <c r="H611" s="50"/>
      <c r="I611" s="5"/>
    </row>
    <row r="612" spans="1:9" s="1" customFormat="1" x14ac:dyDescent="0.25">
      <c r="A612" s="5"/>
      <c r="B612" s="5"/>
      <c r="E612" s="52"/>
      <c r="F612" s="5"/>
      <c r="G612" s="5"/>
      <c r="H612" s="50"/>
      <c r="I612" s="5"/>
    </row>
    <row r="613" spans="1:9" s="1" customFormat="1" x14ac:dyDescent="0.25">
      <c r="A613" s="5"/>
      <c r="B613" s="5"/>
      <c r="E613" s="52"/>
      <c r="F613" s="5"/>
      <c r="G613" s="5"/>
      <c r="H613" s="50"/>
      <c r="I613" s="5"/>
    </row>
    <row r="614" spans="1:9" s="1" customFormat="1" x14ac:dyDescent="0.25">
      <c r="A614" s="5"/>
      <c r="B614" s="5"/>
      <c r="E614" s="52"/>
      <c r="F614" s="5"/>
      <c r="G614" s="5"/>
      <c r="H614" s="50"/>
      <c r="I614" s="5"/>
    </row>
    <row r="615" spans="1:9" s="1" customFormat="1" x14ac:dyDescent="0.25">
      <c r="A615" s="5"/>
      <c r="B615" s="5"/>
      <c r="E615" s="52"/>
      <c r="F615" s="5"/>
      <c r="G615" s="5"/>
      <c r="H615" s="50"/>
      <c r="I615" s="5"/>
    </row>
    <row r="616" spans="1:9" s="1" customFormat="1" x14ac:dyDescent="0.25">
      <c r="A616" s="5"/>
      <c r="B616" s="5"/>
      <c r="E616" s="52"/>
      <c r="F616" s="5"/>
      <c r="G616" s="5"/>
      <c r="H616" s="50"/>
      <c r="I616" s="5"/>
    </row>
    <row r="617" spans="1:9" s="1" customFormat="1" x14ac:dyDescent="0.25">
      <c r="A617" s="5"/>
      <c r="B617" s="5"/>
      <c r="E617" s="52"/>
      <c r="F617" s="5"/>
      <c r="G617" s="5"/>
      <c r="H617" s="50"/>
      <c r="I617" s="5"/>
    </row>
    <row r="618" spans="1:9" s="1" customFormat="1" x14ac:dyDescent="0.25">
      <c r="A618" s="5"/>
      <c r="B618" s="5"/>
      <c r="E618" s="52"/>
      <c r="F618" s="5"/>
      <c r="G618" s="5"/>
      <c r="H618" s="50"/>
      <c r="I618" s="5"/>
    </row>
    <row r="619" spans="1:9" s="1" customFormat="1" x14ac:dyDescent="0.25">
      <c r="A619" s="5"/>
      <c r="B619" s="5"/>
      <c r="E619" s="52"/>
      <c r="F619" s="5"/>
      <c r="G619" s="5"/>
      <c r="H619" s="50"/>
      <c r="I619" s="5"/>
    </row>
    <row r="620" spans="1:9" s="1" customFormat="1" x14ac:dyDescent="0.25">
      <c r="A620" s="5"/>
      <c r="B620" s="5"/>
      <c r="E620" s="52"/>
      <c r="F620" s="5"/>
      <c r="G620" s="5"/>
      <c r="H620" s="50"/>
      <c r="I620" s="5"/>
    </row>
    <row r="621" spans="1:9" s="1" customFormat="1" x14ac:dyDescent="0.25">
      <c r="A621" s="5"/>
      <c r="B621" s="5"/>
      <c r="E621" s="52"/>
      <c r="F621" s="5"/>
      <c r="G621" s="5"/>
      <c r="H621" s="50"/>
      <c r="I621" s="5"/>
    </row>
    <row r="622" spans="1:9" s="1" customFormat="1" x14ac:dyDescent="0.25">
      <c r="A622" s="5"/>
      <c r="B622" s="5"/>
      <c r="E622" s="52"/>
      <c r="F622" s="5"/>
      <c r="G622" s="5"/>
      <c r="H622" s="50"/>
      <c r="I622" s="5"/>
    </row>
    <row r="623" spans="1:9" s="1" customFormat="1" x14ac:dyDescent="0.25">
      <c r="A623" s="5"/>
      <c r="B623" s="5"/>
      <c r="E623" s="52"/>
      <c r="F623" s="5"/>
      <c r="G623" s="5"/>
      <c r="H623" s="50"/>
      <c r="I623" s="5"/>
    </row>
    <row r="624" spans="1:9" s="1" customFormat="1" x14ac:dyDescent="0.25">
      <c r="A624" s="5"/>
      <c r="B624" s="5"/>
      <c r="E624" s="52"/>
      <c r="F624" s="5"/>
      <c r="G624" s="5"/>
      <c r="H624" s="50"/>
      <c r="I624" s="5"/>
    </row>
    <row r="625" spans="1:9" s="1" customFormat="1" x14ac:dyDescent="0.25">
      <c r="A625" s="5"/>
      <c r="B625" s="5"/>
      <c r="E625" s="52"/>
      <c r="F625" s="5"/>
      <c r="G625" s="5"/>
      <c r="H625" s="50"/>
      <c r="I625" s="5"/>
    </row>
    <row r="626" spans="1:9" s="1" customFormat="1" x14ac:dyDescent="0.25">
      <c r="A626" s="5"/>
      <c r="B626" s="5"/>
      <c r="E626" s="52"/>
      <c r="F626" s="5"/>
      <c r="G626" s="5"/>
      <c r="H626" s="50"/>
      <c r="I626" s="5"/>
    </row>
    <row r="627" spans="1:9" s="1" customFormat="1" x14ac:dyDescent="0.25">
      <c r="A627" s="5"/>
      <c r="B627" s="5"/>
      <c r="E627" s="52"/>
      <c r="F627" s="5"/>
      <c r="G627" s="5"/>
      <c r="H627" s="50"/>
      <c r="I627" s="5"/>
    </row>
    <row r="628" spans="1:9" s="1" customFormat="1" x14ac:dyDescent="0.25">
      <c r="A628" s="5"/>
      <c r="B628" s="5"/>
      <c r="E628" s="52"/>
      <c r="F628" s="5"/>
      <c r="G628" s="5"/>
      <c r="H628" s="50"/>
      <c r="I628" s="5"/>
    </row>
    <row r="629" spans="1:9" s="1" customFormat="1" x14ac:dyDescent="0.25">
      <c r="A629" s="5"/>
      <c r="B629" s="5"/>
      <c r="E629" s="52"/>
      <c r="F629" s="5"/>
      <c r="G629" s="5"/>
      <c r="H629" s="50"/>
      <c r="I629" s="5"/>
    </row>
    <row r="630" spans="1:9" s="1" customFormat="1" x14ac:dyDescent="0.25">
      <c r="A630" s="5"/>
      <c r="B630" s="5"/>
      <c r="E630" s="52"/>
      <c r="F630" s="5"/>
      <c r="G630" s="5"/>
      <c r="H630" s="50"/>
      <c r="I630" s="5"/>
    </row>
    <row r="631" spans="1:9" s="1" customFormat="1" x14ac:dyDescent="0.25">
      <c r="A631" s="5"/>
      <c r="B631" s="5"/>
      <c r="E631" s="52"/>
      <c r="F631" s="5"/>
      <c r="G631" s="5"/>
      <c r="H631" s="50"/>
      <c r="I631" s="5"/>
    </row>
    <row r="632" spans="1:9" s="1" customFormat="1" x14ac:dyDescent="0.25">
      <c r="A632" s="5"/>
      <c r="B632" s="5"/>
      <c r="E632" s="52"/>
      <c r="F632" s="5"/>
      <c r="G632" s="5"/>
      <c r="H632" s="50"/>
      <c r="I632" s="5"/>
    </row>
    <row r="633" spans="1:9" s="1" customFormat="1" x14ac:dyDescent="0.25">
      <c r="A633" s="5"/>
      <c r="B633" s="5"/>
      <c r="E633" s="52"/>
      <c r="F633" s="5"/>
      <c r="G633" s="5"/>
      <c r="H633" s="50"/>
      <c r="I633" s="5"/>
    </row>
    <row r="634" spans="1:9" s="1" customFormat="1" x14ac:dyDescent="0.25">
      <c r="A634" s="5"/>
      <c r="B634" s="5"/>
      <c r="E634" s="52"/>
      <c r="F634" s="5"/>
      <c r="G634" s="5"/>
      <c r="H634" s="50"/>
      <c r="I634" s="5"/>
    </row>
    <row r="635" spans="1:9" s="1" customFormat="1" x14ac:dyDescent="0.25">
      <c r="A635" s="5"/>
      <c r="B635" s="5"/>
      <c r="E635" s="52"/>
      <c r="F635" s="5"/>
      <c r="G635" s="5"/>
      <c r="H635" s="50"/>
      <c r="I635" s="5"/>
    </row>
    <row r="636" spans="1:9" s="1" customFormat="1" x14ac:dyDescent="0.25">
      <c r="A636" s="5"/>
      <c r="B636" s="5"/>
      <c r="E636" s="52"/>
      <c r="F636" s="5"/>
      <c r="G636" s="5"/>
      <c r="H636" s="50"/>
      <c r="I636" s="5"/>
    </row>
    <row r="637" spans="1:9" s="1" customFormat="1" x14ac:dyDescent="0.25">
      <c r="A637" s="5"/>
      <c r="B637" s="5"/>
      <c r="E637" s="52"/>
      <c r="F637" s="5"/>
      <c r="G637" s="5"/>
      <c r="H637" s="50"/>
      <c r="I637" s="5"/>
    </row>
    <row r="638" spans="1:9" s="1" customFormat="1" x14ac:dyDescent="0.25">
      <c r="A638" s="5"/>
      <c r="B638" s="5"/>
      <c r="E638" s="52"/>
      <c r="F638" s="5"/>
      <c r="G638" s="5"/>
      <c r="H638" s="50"/>
      <c r="I638" s="5"/>
    </row>
    <row r="639" spans="1:9" s="1" customFormat="1" x14ac:dyDescent="0.25">
      <c r="A639" s="5"/>
      <c r="B639" s="5"/>
      <c r="E639" s="52"/>
      <c r="F639" s="5"/>
      <c r="G639" s="5"/>
      <c r="H639" s="50"/>
      <c r="I639" s="5"/>
    </row>
    <row r="640" spans="1:9" s="1" customFormat="1" x14ac:dyDescent="0.25">
      <c r="A640" s="5"/>
      <c r="B640" s="5"/>
      <c r="E640" s="52"/>
      <c r="F640" s="5"/>
      <c r="G640" s="5"/>
      <c r="H640" s="50"/>
      <c r="I640" s="5"/>
    </row>
    <row r="641" spans="1:9" s="1" customFormat="1" x14ac:dyDescent="0.25">
      <c r="A641" s="5"/>
      <c r="B641" s="5"/>
      <c r="E641" s="52"/>
      <c r="F641" s="5"/>
      <c r="G641" s="5"/>
      <c r="H641" s="50"/>
      <c r="I641" s="5"/>
    </row>
    <row r="642" spans="1:9" s="1" customFormat="1" x14ac:dyDescent="0.25">
      <c r="A642" s="5"/>
      <c r="B642" s="5"/>
      <c r="E642" s="52"/>
      <c r="F642" s="5"/>
      <c r="G642" s="5"/>
      <c r="H642" s="50"/>
      <c r="I642" s="5"/>
    </row>
    <row r="643" spans="1:9" s="1" customFormat="1" x14ac:dyDescent="0.25">
      <c r="A643" s="5"/>
      <c r="B643" s="5"/>
      <c r="E643" s="52"/>
      <c r="F643" s="5"/>
      <c r="G643" s="5"/>
      <c r="H643" s="50"/>
      <c r="I643" s="5"/>
    </row>
    <row r="644" spans="1:9" s="1" customFormat="1" x14ac:dyDescent="0.25">
      <c r="A644" s="5"/>
      <c r="B644" s="5"/>
      <c r="E644" s="52"/>
      <c r="F644" s="5"/>
      <c r="G644" s="5"/>
      <c r="H644" s="50"/>
      <c r="I644" s="5"/>
    </row>
    <row r="645" spans="1:9" s="1" customFormat="1" x14ac:dyDescent="0.25">
      <c r="A645" s="5"/>
      <c r="B645" s="5"/>
      <c r="E645" s="52"/>
      <c r="F645" s="5"/>
      <c r="G645" s="5"/>
      <c r="H645" s="50"/>
      <c r="I645" s="5"/>
    </row>
    <row r="646" spans="1:9" s="1" customFormat="1" x14ac:dyDescent="0.25">
      <c r="A646" s="5"/>
      <c r="B646" s="5"/>
      <c r="E646" s="52"/>
      <c r="F646" s="5"/>
      <c r="G646" s="5"/>
      <c r="H646" s="50"/>
      <c r="I646" s="5"/>
    </row>
    <row r="647" spans="1:9" s="1" customFormat="1" x14ac:dyDescent="0.25">
      <c r="A647" s="5"/>
      <c r="B647" s="5"/>
      <c r="E647" s="52"/>
      <c r="F647" s="5"/>
      <c r="G647" s="5"/>
      <c r="H647" s="50"/>
      <c r="I647" s="5"/>
    </row>
    <row r="648" spans="1:9" s="1" customFormat="1" x14ac:dyDescent="0.25">
      <c r="A648" s="5"/>
      <c r="B648" s="5"/>
      <c r="E648" s="52"/>
      <c r="F648" s="5"/>
      <c r="G648" s="5"/>
      <c r="H648" s="50"/>
      <c r="I648" s="5"/>
    </row>
    <row r="649" spans="1:9" s="1" customFormat="1" x14ac:dyDescent="0.25">
      <c r="A649" s="5"/>
      <c r="B649" s="5"/>
      <c r="E649" s="52"/>
      <c r="F649" s="5"/>
      <c r="G649" s="5"/>
      <c r="H649" s="50"/>
      <c r="I649" s="5"/>
    </row>
    <row r="650" spans="1:9" s="1" customFormat="1" x14ac:dyDescent="0.25">
      <c r="A650" s="5"/>
      <c r="B650" s="5"/>
      <c r="E650" s="52"/>
      <c r="F650" s="5"/>
      <c r="G650" s="5"/>
      <c r="H650" s="50"/>
      <c r="I650" s="5"/>
    </row>
    <row r="651" spans="1:9" s="1" customFormat="1" x14ac:dyDescent="0.25">
      <c r="A651" s="5"/>
      <c r="B651" s="5"/>
      <c r="E651" s="52"/>
      <c r="F651" s="5"/>
      <c r="G651" s="5"/>
      <c r="H651" s="50"/>
      <c r="I651" s="5"/>
    </row>
    <row r="652" spans="1:9" s="1" customFormat="1" x14ac:dyDescent="0.25">
      <c r="A652" s="5"/>
      <c r="B652" s="5"/>
      <c r="E652" s="52"/>
      <c r="F652" s="5"/>
      <c r="G652" s="5"/>
      <c r="H652" s="50"/>
      <c r="I652" s="5"/>
    </row>
    <row r="653" spans="1:9" s="1" customFormat="1" x14ac:dyDescent="0.25">
      <c r="A653" s="5"/>
      <c r="B653" s="5"/>
      <c r="E653" s="52"/>
      <c r="F653" s="5"/>
      <c r="G653" s="5"/>
      <c r="H653" s="50"/>
      <c r="I653" s="5"/>
    </row>
    <row r="654" spans="1:9" s="1" customFormat="1" x14ac:dyDescent="0.25">
      <c r="A654" s="5"/>
      <c r="B654" s="5"/>
      <c r="E654" s="52"/>
      <c r="F654" s="5"/>
      <c r="G654" s="5"/>
      <c r="H654" s="50"/>
      <c r="I654" s="5"/>
    </row>
    <row r="655" spans="1:9" s="1" customFormat="1" x14ac:dyDescent="0.25">
      <c r="A655" s="5"/>
      <c r="B655" s="5"/>
      <c r="E655" s="52"/>
      <c r="F655" s="5"/>
      <c r="G655" s="5"/>
      <c r="H655" s="50"/>
      <c r="I655" s="5"/>
    </row>
    <row r="656" spans="1:9" s="1" customFormat="1" x14ac:dyDescent="0.25">
      <c r="A656" s="5"/>
      <c r="B656" s="5"/>
      <c r="E656" s="52"/>
      <c r="F656" s="5"/>
      <c r="G656" s="5"/>
      <c r="H656" s="50"/>
      <c r="I656" s="5"/>
    </row>
    <row r="657" spans="1:9" s="1" customFormat="1" x14ac:dyDescent="0.25">
      <c r="A657" s="5"/>
      <c r="B657" s="5"/>
      <c r="E657" s="52"/>
      <c r="F657" s="5"/>
      <c r="G657" s="5"/>
      <c r="H657" s="50"/>
      <c r="I657" s="5"/>
    </row>
    <row r="658" spans="1:9" s="1" customFormat="1" x14ac:dyDescent="0.25">
      <c r="A658" s="5"/>
      <c r="B658" s="5"/>
      <c r="E658" s="52"/>
      <c r="F658" s="5"/>
      <c r="G658" s="5"/>
      <c r="H658" s="50"/>
      <c r="I658" s="5"/>
    </row>
    <row r="659" spans="1:9" s="1" customFormat="1" x14ac:dyDescent="0.25">
      <c r="A659" s="5"/>
      <c r="B659" s="5"/>
      <c r="E659" s="52"/>
      <c r="F659" s="5"/>
      <c r="G659" s="5"/>
      <c r="H659" s="50"/>
      <c r="I659" s="5"/>
    </row>
    <row r="660" spans="1:9" s="1" customFormat="1" x14ac:dyDescent="0.25">
      <c r="A660" s="5"/>
      <c r="B660" s="5"/>
      <c r="E660" s="52"/>
      <c r="F660" s="5"/>
      <c r="G660" s="5"/>
      <c r="H660" s="50"/>
      <c r="I660" s="5"/>
    </row>
    <row r="661" spans="1:9" s="1" customFormat="1" x14ac:dyDescent="0.25">
      <c r="A661" s="5"/>
      <c r="B661" s="5"/>
      <c r="E661" s="52"/>
      <c r="F661" s="5"/>
      <c r="G661" s="5"/>
      <c r="H661" s="50"/>
      <c r="I661" s="5"/>
    </row>
    <row r="662" spans="1:9" s="1" customFormat="1" x14ac:dyDescent="0.25">
      <c r="A662" s="5"/>
      <c r="B662" s="5"/>
      <c r="E662" s="52"/>
      <c r="F662" s="5"/>
      <c r="G662" s="5"/>
      <c r="H662" s="50"/>
      <c r="I662" s="5"/>
    </row>
    <row r="663" spans="1:9" s="1" customFormat="1" x14ac:dyDescent="0.25">
      <c r="A663" s="5"/>
      <c r="B663" s="5"/>
      <c r="E663" s="52"/>
      <c r="F663" s="5"/>
      <c r="G663" s="5"/>
      <c r="H663" s="50"/>
      <c r="I663" s="5"/>
    </row>
    <row r="664" spans="1:9" s="1" customFormat="1" x14ac:dyDescent="0.25">
      <c r="A664" s="5"/>
      <c r="B664" s="5"/>
      <c r="E664" s="52"/>
      <c r="F664" s="5"/>
      <c r="G664" s="5"/>
      <c r="H664" s="50"/>
      <c r="I664" s="5"/>
    </row>
    <row r="665" spans="1:9" s="1" customFormat="1" x14ac:dyDescent="0.25">
      <c r="A665" s="5"/>
      <c r="B665" s="5"/>
      <c r="E665" s="52"/>
      <c r="F665" s="5"/>
      <c r="G665" s="5"/>
      <c r="H665" s="50"/>
      <c r="I665" s="5"/>
    </row>
    <row r="666" spans="1:9" s="1" customFormat="1" x14ac:dyDescent="0.25">
      <c r="A666" s="5"/>
      <c r="B666" s="5"/>
      <c r="E666" s="52"/>
      <c r="F666" s="5"/>
      <c r="G666" s="5"/>
      <c r="H666" s="50"/>
      <c r="I666" s="5"/>
    </row>
    <row r="667" spans="1:9" s="1" customFormat="1" x14ac:dyDescent="0.25">
      <c r="A667" s="5"/>
      <c r="B667" s="5"/>
      <c r="E667" s="52"/>
      <c r="F667" s="5"/>
      <c r="G667" s="5"/>
      <c r="H667" s="50"/>
      <c r="I667" s="5"/>
    </row>
    <row r="668" spans="1:9" s="1" customFormat="1" x14ac:dyDescent="0.25">
      <c r="A668" s="5"/>
      <c r="B668" s="5"/>
      <c r="E668" s="52"/>
      <c r="F668" s="5"/>
      <c r="G668" s="5"/>
      <c r="H668" s="50"/>
      <c r="I668" s="5"/>
    </row>
    <row r="669" spans="1:9" s="1" customFormat="1" x14ac:dyDescent="0.25">
      <c r="A669" s="5"/>
      <c r="B669" s="5"/>
      <c r="E669" s="52"/>
      <c r="F669" s="5"/>
      <c r="G669" s="5"/>
      <c r="H669" s="50"/>
      <c r="I669" s="5"/>
    </row>
    <row r="670" spans="1:9" s="1" customFormat="1" x14ac:dyDescent="0.25">
      <c r="A670" s="5"/>
      <c r="B670" s="5"/>
      <c r="E670" s="52"/>
      <c r="F670" s="5"/>
      <c r="G670" s="5"/>
      <c r="H670" s="50"/>
      <c r="I670" s="5"/>
    </row>
    <row r="671" spans="1:9" s="1" customFormat="1" x14ac:dyDescent="0.25">
      <c r="A671" s="5"/>
      <c r="B671" s="5"/>
      <c r="E671" s="52"/>
      <c r="F671" s="5"/>
      <c r="G671" s="5"/>
      <c r="H671" s="50"/>
      <c r="I671" s="5"/>
    </row>
    <row r="672" spans="1:9" s="1" customFormat="1" x14ac:dyDescent="0.25">
      <c r="A672" s="5"/>
      <c r="B672" s="5"/>
      <c r="E672" s="52"/>
      <c r="F672" s="5"/>
      <c r="G672" s="5"/>
      <c r="H672" s="50"/>
      <c r="I672" s="5"/>
    </row>
    <row r="673" spans="1:9" s="1" customFormat="1" x14ac:dyDescent="0.25">
      <c r="A673" s="5"/>
      <c r="B673" s="5"/>
      <c r="E673" s="52"/>
      <c r="F673" s="5"/>
      <c r="G673" s="5"/>
      <c r="H673" s="50"/>
      <c r="I673" s="5"/>
    </row>
    <row r="674" spans="1:9" s="1" customFormat="1" x14ac:dyDescent="0.25">
      <c r="A674" s="5"/>
      <c r="B674" s="5"/>
      <c r="E674" s="52"/>
      <c r="F674" s="5"/>
      <c r="G674" s="5"/>
      <c r="H674" s="50"/>
      <c r="I674" s="5"/>
    </row>
    <row r="675" spans="1:9" s="1" customFormat="1" x14ac:dyDescent="0.25">
      <c r="A675" s="5"/>
      <c r="B675" s="5"/>
      <c r="E675" s="52"/>
      <c r="F675" s="5"/>
      <c r="G675" s="5"/>
      <c r="H675" s="50"/>
      <c r="I675" s="5"/>
    </row>
    <row r="676" spans="1:9" s="1" customFormat="1" x14ac:dyDescent="0.25">
      <c r="A676" s="5"/>
      <c r="B676" s="5"/>
      <c r="E676" s="52"/>
      <c r="F676" s="5"/>
      <c r="G676" s="5"/>
      <c r="H676" s="50"/>
      <c r="I676" s="5"/>
    </row>
    <row r="677" spans="1:9" s="1" customFormat="1" x14ac:dyDescent="0.25">
      <c r="A677" s="5"/>
      <c r="B677" s="5"/>
      <c r="E677" s="52"/>
      <c r="F677" s="5"/>
      <c r="G677" s="5"/>
      <c r="H677" s="50"/>
      <c r="I677" s="5"/>
    </row>
    <row r="678" spans="1:9" s="1" customFormat="1" x14ac:dyDescent="0.25">
      <c r="A678" s="5"/>
      <c r="B678" s="5"/>
      <c r="E678" s="52"/>
      <c r="F678" s="5"/>
      <c r="G678" s="5"/>
      <c r="H678" s="50"/>
      <c r="I678" s="5"/>
    </row>
    <row r="679" spans="1:9" s="1" customFormat="1" x14ac:dyDescent="0.25">
      <c r="A679" s="5"/>
      <c r="B679" s="5"/>
      <c r="E679" s="52"/>
      <c r="F679" s="5"/>
      <c r="G679" s="5"/>
      <c r="H679" s="50"/>
      <c r="I679" s="5"/>
    </row>
    <row r="680" spans="1:9" s="1" customFormat="1" x14ac:dyDescent="0.25">
      <c r="A680" s="5"/>
      <c r="B680" s="5"/>
      <c r="E680" s="52"/>
      <c r="F680" s="5"/>
      <c r="G680" s="5"/>
      <c r="H680" s="50"/>
      <c r="I680" s="5"/>
    </row>
    <row r="681" spans="1:9" s="1" customFormat="1" x14ac:dyDescent="0.25">
      <c r="A681" s="5"/>
      <c r="B681" s="5"/>
      <c r="E681" s="52"/>
      <c r="F681" s="5"/>
      <c r="G681" s="5"/>
      <c r="H681" s="50"/>
      <c r="I681" s="5"/>
    </row>
    <row r="682" spans="1:9" s="1" customFormat="1" x14ac:dyDescent="0.25">
      <c r="A682" s="5"/>
      <c r="B682" s="5"/>
      <c r="E682" s="52"/>
      <c r="F682" s="5"/>
      <c r="G682" s="5"/>
      <c r="H682" s="50"/>
      <c r="I682" s="5"/>
    </row>
    <row r="683" spans="1:9" s="1" customFormat="1" x14ac:dyDescent="0.25">
      <c r="A683" s="5"/>
      <c r="B683" s="5"/>
      <c r="E683" s="52"/>
      <c r="F683" s="5"/>
      <c r="G683" s="5"/>
      <c r="H683" s="50"/>
      <c r="I683" s="5"/>
    </row>
    <row r="684" spans="1:9" s="1" customFormat="1" x14ac:dyDescent="0.25">
      <c r="A684" s="5"/>
      <c r="B684" s="5"/>
      <c r="E684" s="52"/>
      <c r="F684" s="5"/>
      <c r="G684" s="5"/>
      <c r="H684" s="50"/>
      <c r="I684" s="5"/>
    </row>
    <row r="685" spans="1:9" s="1" customFormat="1" x14ac:dyDescent="0.25">
      <c r="A685" s="5"/>
      <c r="B685" s="5"/>
      <c r="E685" s="52"/>
      <c r="F685" s="5"/>
      <c r="G685" s="5"/>
      <c r="H685" s="50"/>
      <c r="I685" s="5"/>
    </row>
    <row r="686" spans="1:9" s="1" customFormat="1" x14ac:dyDescent="0.25">
      <c r="A686" s="5"/>
      <c r="B686" s="5"/>
      <c r="E686" s="52"/>
      <c r="F686" s="5"/>
      <c r="G686" s="5"/>
      <c r="H686" s="50"/>
      <c r="I686" s="5"/>
    </row>
    <row r="687" spans="1:9" s="1" customFormat="1" x14ac:dyDescent="0.25">
      <c r="A687" s="5"/>
      <c r="B687" s="5"/>
      <c r="E687" s="52"/>
      <c r="F687" s="5"/>
      <c r="G687" s="5"/>
      <c r="H687" s="50"/>
      <c r="I687" s="5"/>
    </row>
    <row r="688" spans="1:9" s="1" customFormat="1" x14ac:dyDescent="0.25">
      <c r="A688" s="5"/>
      <c r="B688" s="5"/>
      <c r="E688" s="52"/>
      <c r="F688" s="5"/>
      <c r="G688" s="5"/>
      <c r="H688" s="50"/>
      <c r="I688" s="5"/>
    </row>
    <row r="689" spans="1:9" s="1" customFormat="1" x14ac:dyDescent="0.25">
      <c r="A689" s="5"/>
      <c r="B689" s="5"/>
      <c r="E689" s="52"/>
      <c r="F689" s="5"/>
      <c r="G689" s="5"/>
      <c r="H689" s="50"/>
      <c r="I689" s="5"/>
    </row>
    <row r="690" spans="1:9" s="1" customFormat="1" x14ac:dyDescent="0.25">
      <c r="A690" s="5"/>
      <c r="B690" s="5"/>
      <c r="E690" s="52"/>
      <c r="F690" s="5"/>
      <c r="G690" s="5"/>
      <c r="H690" s="50"/>
      <c r="I690" s="5"/>
    </row>
    <row r="691" spans="1:9" s="1" customFormat="1" x14ac:dyDescent="0.25">
      <c r="A691" s="5"/>
      <c r="B691" s="5"/>
      <c r="E691" s="52"/>
      <c r="F691" s="5"/>
      <c r="G691" s="5"/>
      <c r="H691" s="50"/>
      <c r="I691" s="5"/>
    </row>
    <row r="692" spans="1:9" s="1" customFormat="1" x14ac:dyDescent="0.25">
      <c r="A692" s="5"/>
      <c r="B692" s="5"/>
      <c r="E692" s="52"/>
      <c r="F692" s="5"/>
      <c r="G692" s="5"/>
      <c r="H692" s="50"/>
      <c r="I692" s="5"/>
    </row>
    <row r="693" spans="1:9" s="1" customFormat="1" x14ac:dyDescent="0.25">
      <c r="A693" s="5"/>
      <c r="B693" s="5"/>
      <c r="E693" s="52"/>
      <c r="F693" s="5"/>
      <c r="G693" s="5"/>
      <c r="H693" s="50"/>
      <c r="I693" s="5"/>
    </row>
    <row r="694" spans="1:9" s="1" customFormat="1" x14ac:dyDescent="0.25">
      <c r="A694" s="5"/>
      <c r="B694" s="5"/>
      <c r="E694" s="52"/>
      <c r="F694" s="5"/>
      <c r="G694" s="5"/>
      <c r="H694" s="50"/>
      <c r="I694" s="5"/>
    </row>
    <row r="695" spans="1:9" s="1" customFormat="1" x14ac:dyDescent="0.25">
      <c r="A695" s="5"/>
      <c r="B695" s="5"/>
      <c r="E695" s="52"/>
      <c r="F695" s="5"/>
      <c r="G695" s="5"/>
      <c r="H695" s="50"/>
      <c r="I695" s="5"/>
    </row>
    <row r="696" spans="1:9" s="1" customFormat="1" x14ac:dyDescent="0.25">
      <c r="A696" s="5"/>
      <c r="B696" s="5"/>
      <c r="E696" s="52"/>
      <c r="F696" s="5"/>
      <c r="G696" s="5"/>
      <c r="H696" s="50"/>
      <c r="I696" s="5"/>
    </row>
    <row r="697" spans="1:9" s="1" customFormat="1" x14ac:dyDescent="0.25">
      <c r="A697" s="5"/>
      <c r="B697" s="5"/>
      <c r="E697" s="52"/>
      <c r="F697" s="5"/>
      <c r="G697" s="5"/>
      <c r="H697" s="50"/>
      <c r="I697" s="5"/>
    </row>
    <row r="698" spans="1:9" s="1" customFormat="1" x14ac:dyDescent="0.25">
      <c r="A698" s="5"/>
      <c r="B698" s="5"/>
      <c r="E698" s="52"/>
      <c r="F698" s="5"/>
      <c r="G698" s="5"/>
      <c r="H698" s="50"/>
      <c r="I698" s="5"/>
    </row>
    <row r="699" spans="1:9" s="1" customFormat="1" x14ac:dyDescent="0.25">
      <c r="A699" s="5"/>
      <c r="B699" s="5"/>
      <c r="E699" s="52"/>
      <c r="F699" s="5"/>
      <c r="G699" s="5"/>
      <c r="H699" s="50"/>
      <c r="I699" s="5"/>
    </row>
    <row r="700" spans="1:9" s="1" customFormat="1" x14ac:dyDescent="0.25">
      <c r="A700" s="5"/>
      <c r="B700" s="5"/>
      <c r="E700" s="52"/>
      <c r="F700" s="5"/>
      <c r="G700" s="5"/>
      <c r="H700" s="50"/>
      <c r="I700" s="5"/>
    </row>
    <row r="701" spans="1:9" s="1" customFormat="1" x14ac:dyDescent="0.25">
      <c r="A701" s="5"/>
      <c r="B701" s="5"/>
      <c r="E701" s="52"/>
      <c r="F701" s="5"/>
      <c r="G701" s="5"/>
      <c r="H701" s="50"/>
      <c r="I701" s="5"/>
    </row>
    <row r="702" spans="1:9" s="1" customFormat="1" x14ac:dyDescent="0.25">
      <c r="A702" s="5"/>
      <c r="B702" s="5"/>
      <c r="E702" s="52"/>
      <c r="F702" s="5"/>
      <c r="G702" s="5"/>
      <c r="H702" s="50"/>
      <c r="I702" s="5"/>
    </row>
    <row r="703" spans="1:9" s="1" customFormat="1" x14ac:dyDescent="0.25">
      <c r="A703" s="5"/>
      <c r="B703" s="5"/>
      <c r="E703" s="52"/>
      <c r="F703" s="5"/>
      <c r="G703" s="5"/>
      <c r="H703" s="50"/>
      <c r="I703" s="5"/>
    </row>
    <row r="704" spans="1:9" s="1" customFormat="1" x14ac:dyDescent="0.25">
      <c r="A704" s="5"/>
      <c r="B704" s="5"/>
      <c r="E704" s="52"/>
      <c r="F704" s="5"/>
      <c r="G704" s="5"/>
      <c r="H704" s="50"/>
      <c r="I704" s="5"/>
    </row>
    <row r="705" spans="1:9" s="1" customFormat="1" x14ac:dyDescent="0.25">
      <c r="A705" s="5"/>
      <c r="B705" s="5"/>
      <c r="E705" s="52"/>
      <c r="F705" s="5"/>
      <c r="G705" s="5"/>
      <c r="H705" s="50"/>
      <c r="I705" s="5"/>
    </row>
    <row r="706" spans="1:9" s="1" customFormat="1" x14ac:dyDescent="0.25">
      <c r="A706" s="5"/>
      <c r="B706" s="5"/>
      <c r="E706" s="52"/>
      <c r="F706" s="5"/>
      <c r="G706" s="5"/>
      <c r="H706" s="50"/>
      <c r="I706" s="5"/>
    </row>
    <row r="707" spans="1:9" s="1" customFormat="1" x14ac:dyDescent="0.25">
      <c r="A707" s="5"/>
      <c r="B707" s="5"/>
      <c r="E707" s="52"/>
      <c r="F707" s="5"/>
      <c r="G707" s="5"/>
      <c r="H707" s="50"/>
      <c r="I707" s="5"/>
    </row>
    <row r="708" spans="1:9" s="1" customFormat="1" x14ac:dyDescent="0.25">
      <c r="A708" s="5"/>
      <c r="B708" s="5"/>
      <c r="E708" s="52"/>
      <c r="F708" s="5"/>
      <c r="G708" s="5"/>
      <c r="H708" s="50"/>
      <c r="I708" s="5"/>
    </row>
    <row r="709" spans="1:9" s="1" customFormat="1" x14ac:dyDescent="0.25">
      <c r="A709" s="5"/>
      <c r="B709" s="5"/>
      <c r="E709" s="52"/>
      <c r="F709" s="5"/>
      <c r="G709" s="5"/>
      <c r="H709" s="50"/>
      <c r="I709" s="5"/>
    </row>
    <row r="710" spans="1:9" s="1" customFormat="1" x14ac:dyDescent="0.25">
      <c r="A710" s="5"/>
      <c r="B710" s="5"/>
      <c r="E710" s="52"/>
      <c r="F710" s="5"/>
      <c r="G710" s="5"/>
      <c r="H710" s="50"/>
      <c r="I710" s="5"/>
    </row>
    <row r="711" spans="1:9" s="1" customFormat="1" x14ac:dyDescent="0.25">
      <c r="A711" s="5"/>
      <c r="B711" s="5"/>
      <c r="E711" s="52"/>
      <c r="F711" s="5"/>
      <c r="G711" s="5"/>
      <c r="H711" s="50"/>
      <c r="I711" s="5"/>
    </row>
    <row r="712" spans="1:9" s="1" customFormat="1" x14ac:dyDescent="0.25">
      <c r="A712" s="5"/>
      <c r="B712" s="5"/>
      <c r="E712" s="52"/>
      <c r="F712" s="5"/>
      <c r="G712" s="5"/>
      <c r="H712" s="50"/>
      <c r="I712" s="5"/>
    </row>
    <row r="713" spans="1:9" s="1" customFormat="1" x14ac:dyDescent="0.25">
      <c r="A713" s="5"/>
      <c r="B713" s="5"/>
      <c r="E713" s="52"/>
      <c r="F713" s="5"/>
      <c r="G713" s="5"/>
      <c r="H713" s="50"/>
      <c r="I713" s="5"/>
    </row>
    <row r="714" spans="1:9" s="1" customFormat="1" x14ac:dyDescent="0.25">
      <c r="A714" s="5"/>
      <c r="B714" s="5"/>
      <c r="E714" s="52"/>
      <c r="F714" s="5"/>
      <c r="G714" s="5"/>
      <c r="H714" s="50"/>
      <c r="I714" s="5"/>
    </row>
    <row r="715" spans="1:9" s="1" customFormat="1" x14ac:dyDescent="0.25">
      <c r="A715" s="5"/>
      <c r="B715" s="5"/>
      <c r="E715" s="52"/>
      <c r="F715" s="5"/>
      <c r="G715" s="5"/>
      <c r="H715" s="50"/>
      <c r="I715" s="5"/>
    </row>
    <row r="716" spans="1:9" s="1" customFormat="1" x14ac:dyDescent="0.25">
      <c r="A716" s="5"/>
      <c r="B716" s="5"/>
      <c r="E716" s="52"/>
      <c r="F716" s="5"/>
      <c r="G716" s="5"/>
      <c r="H716" s="50"/>
      <c r="I716" s="5"/>
    </row>
    <row r="717" spans="1:9" s="1" customFormat="1" x14ac:dyDescent="0.25">
      <c r="A717" s="5"/>
      <c r="B717" s="5"/>
      <c r="E717" s="52"/>
      <c r="F717" s="5"/>
      <c r="G717" s="5"/>
      <c r="H717" s="50"/>
      <c r="I717" s="5"/>
    </row>
    <row r="718" spans="1:9" s="1" customFormat="1" x14ac:dyDescent="0.25">
      <c r="A718" s="5"/>
      <c r="B718" s="5"/>
      <c r="E718" s="52"/>
      <c r="F718" s="5"/>
      <c r="G718" s="5"/>
      <c r="H718" s="50"/>
      <c r="I718" s="5"/>
    </row>
    <row r="719" spans="1:9" s="1" customFormat="1" x14ac:dyDescent="0.25">
      <c r="A719" s="5"/>
      <c r="B719" s="5"/>
      <c r="E719" s="52"/>
      <c r="F719" s="5"/>
      <c r="G719" s="5"/>
      <c r="H719" s="50"/>
      <c r="I719" s="5"/>
    </row>
    <row r="720" spans="1:9" s="1" customFormat="1" x14ac:dyDescent="0.25">
      <c r="A720" s="5"/>
      <c r="B720" s="5"/>
      <c r="E720" s="52"/>
      <c r="F720" s="5"/>
      <c r="G720" s="5"/>
      <c r="H720" s="50"/>
      <c r="I720" s="5"/>
    </row>
    <row r="721" spans="1:9" s="1" customFormat="1" x14ac:dyDescent="0.25">
      <c r="A721" s="5"/>
      <c r="B721" s="5"/>
      <c r="E721" s="52"/>
      <c r="F721" s="5"/>
      <c r="G721" s="5"/>
      <c r="H721" s="50"/>
      <c r="I721" s="5"/>
    </row>
    <row r="722" spans="1:9" s="1" customFormat="1" x14ac:dyDescent="0.25">
      <c r="A722" s="5"/>
      <c r="B722" s="5"/>
      <c r="E722" s="52"/>
      <c r="F722" s="5"/>
      <c r="G722" s="5"/>
      <c r="H722" s="50"/>
      <c r="I722" s="5"/>
    </row>
    <row r="723" spans="1:9" s="1" customFormat="1" x14ac:dyDescent="0.25">
      <c r="A723" s="5"/>
      <c r="B723" s="5"/>
      <c r="E723" s="52"/>
      <c r="F723" s="5"/>
      <c r="G723" s="5"/>
      <c r="H723" s="50"/>
      <c r="I723" s="5"/>
    </row>
    <row r="724" spans="1:9" s="1" customFormat="1" x14ac:dyDescent="0.25">
      <c r="A724" s="5"/>
      <c r="B724" s="5"/>
      <c r="E724" s="52"/>
      <c r="F724" s="5"/>
      <c r="G724" s="5"/>
      <c r="H724" s="50"/>
      <c r="I724" s="5"/>
    </row>
    <row r="725" spans="1:9" s="1" customFormat="1" x14ac:dyDescent="0.25">
      <c r="A725" s="5"/>
      <c r="B725" s="5"/>
      <c r="E725" s="52"/>
      <c r="F725" s="5"/>
      <c r="G725" s="5"/>
      <c r="H725" s="50"/>
      <c r="I725" s="5"/>
    </row>
    <row r="726" spans="1:9" s="1" customFormat="1" x14ac:dyDescent="0.25">
      <c r="A726" s="5"/>
      <c r="B726" s="5"/>
      <c r="E726" s="52"/>
      <c r="F726" s="5"/>
      <c r="G726" s="5"/>
      <c r="H726" s="50"/>
      <c r="I726" s="5"/>
    </row>
    <row r="727" spans="1:9" s="1" customFormat="1" x14ac:dyDescent="0.25">
      <c r="A727" s="5"/>
      <c r="B727" s="5"/>
      <c r="E727" s="52"/>
      <c r="F727" s="5"/>
      <c r="G727" s="5"/>
      <c r="H727" s="50"/>
      <c r="I727" s="5"/>
    </row>
    <row r="728" spans="1:9" s="1" customFormat="1" x14ac:dyDescent="0.25">
      <c r="A728" s="5"/>
      <c r="B728" s="5"/>
      <c r="E728" s="52"/>
      <c r="F728" s="5"/>
      <c r="G728" s="5"/>
      <c r="H728" s="50"/>
      <c r="I728" s="5"/>
    </row>
    <row r="729" spans="1:9" s="1" customFormat="1" x14ac:dyDescent="0.25">
      <c r="A729" s="5"/>
      <c r="B729" s="5"/>
      <c r="E729" s="52"/>
      <c r="F729" s="5"/>
      <c r="G729" s="5"/>
      <c r="H729" s="50"/>
      <c r="I729" s="5"/>
    </row>
    <row r="730" spans="1:9" s="1" customFormat="1" x14ac:dyDescent="0.25">
      <c r="A730" s="5"/>
      <c r="B730" s="5"/>
      <c r="E730" s="52"/>
      <c r="F730" s="5"/>
      <c r="G730" s="5"/>
      <c r="H730" s="50"/>
      <c r="I730" s="5"/>
    </row>
    <row r="731" spans="1:9" s="1" customFormat="1" x14ac:dyDescent="0.25">
      <c r="A731" s="5"/>
      <c r="B731" s="5"/>
      <c r="E731" s="52"/>
      <c r="F731" s="5"/>
      <c r="G731" s="5"/>
      <c r="H731" s="50"/>
      <c r="I731" s="5"/>
    </row>
    <row r="732" spans="1:9" s="1" customFormat="1" x14ac:dyDescent="0.25">
      <c r="A732" s="5"/>
      <c r="B732" s="5"/>
      <c r="E732" s="52"/>
      <c r="F732" s="5"/>
      <c r="G732" s="5"/>
      <c r="H732" s="50"/>
      <c r="I732" s="5"/>
    </row>
    <row r="733" spans="1:9" s="1" customFormat="1" x14ac:dyDescent="0.25">
      <c r="A733" s="5"/>
      <c r="B733" s="5"/>
      <c r="E733" s="52"/>
      <c r="F733" s="5"/>
      <c r="G733" s="5"/>
      <c r="H733" s="50"/>
      <c r="I733" s="5"/>
    </row>
    <row r="734" spans="1:9" s="1" customFormat="1" x14ac:dyDescent="0.25">
      <c r="A734" s="5"/>
      <c r="B734" s="5"/>
      <c r="E734" s="52"/>
      <c r="F734" s="5"/>
      <c r="G734" s="5"/>
      <c r="H734" s="50"/>
      <c r="I734" s="5"/>
    </row>
    <row r="735" spans="1:9" s="1" customFormat="1" x14ac:dyDescent="0.25">
      <c r="A735" s="5"/>
      <c r="B735" s="5"/>
      <c r="E735" s="52"/>
      <c r="F735" s="5"/>
      <c r="G735" s="5"/>
      <c r="H735" s="50"/>
      <c r="I735" s="5"/>
    </row>
    <row r="736" spans="1:9" s="1" customFormat="1" x14ac:dyDescent="0.25">
      <c r="A736" s="5"/>
      <c r="B736" s="5"/>
      <c r="E736" s="52"/>
      <c r="F736" s="5"/>
      <c r="G736" s="5"/>
      <c r="H736" s="50"/>
      <c r="I736" s="5"/>
    </row>
    <row r="737" spans="1:9" s="1" customFormat="1" x14ac:dyDescent="0.25">
      <c r="A737" s="5"/>
      <c r="B737" s="5"/>
      <c r="E737" s="52"/>
      <c r="F737" s="5"/>
      <c r="G737" s="5"/>
      <c r="H737" s="50"/>
      <c r="I737" s="5"/>
    </row>
    <row r="738" spans="1:9" s="1" customFormat="1" x14ac:dyDescent="0.25">
      <c r="A738" s="5"/>
      <c r="B738" s="5"/>
      <c r="E738" s="52"/>
      <c r="F738" s="5"/>
      <c r="G738" s="5"/>
      <c r="H738" s="50"/>
      <c r="I738" s="5"/>
    </row>
    <row r="739" spans="1:9" s="1" customFormat="1" x14ac:dyDescent="0.25">
      <c r="A739" s="5"/>
      <c r="B739" s="5"/>
      <c r="E739" s="52"/>
      <c r="F739" s="5"/>
      <c r="G739" s="5"/>
      <c r="H739" s="50"/>
      <c r="I739" s="5"/>
    </row>
    <row r="740" spans="1:9" s="1" customFormat="1" x14ac:dyDescent="0.25">
      <c r="A740" s="5"/>
      <c r="B740" s="5"/>
      <c r="E740" s="52"/>
      <c r="F740" s="5"/>
      <c r="G740" s="5"/>
      <c r="H740" s="50"/>
      <c r="I740" s="5"/>
    </row>
    <row r="741" spans="1:9" s="1" customFormat="1" x14ac:dyDescent="0.25">
      <c r="A741" s="5"/>
      <c r="B741" s="5"/>
      <c r="E741" s="52"/>
      <c r="F741" s="5"/>
      <c r="G741" s="5"/>
      <c r="H741" s="50"/>
      <c r="I741" s="5"/>
    </row>
    <row r="742" spans="1:9" s="1" customFormat="1" x14ac:dyDescent="0.25">
      <c r="A742" s="5"/>
      <c r="B742" s="5"/>
      <c r="E742" s="52"/>
      <c r="F742" s="5"/>
      <c r="G742" s="5"/>
      <c r="H742" s="50"/>
      <c r="I742" s="5"/>
    </row>
    <row r="743" spans="1:9" s="1" customFormat="1" x14ac:dyDescent="0.25">
      <c r="A743" s="5"/>
      <c r="B743" s="5"/>
      <c r="E743" s="52"/>
      <c r="F743" s="5"/>
      <c r="G743" s="5"/>
      <c r="H743" s="50"/>
      <c r="I743" s="5"/>
    </row>
    <row r="744" spans="1:9" s="1" customFormat="1" x14ac:dyDescent="0.25">
      <c r="A744" s="5"/>
      <c r="B744" s="5"/>
      <c r="E744" s="52"/>
      <c r="F744" s="5"/>
      <c r="G744" s="5"/>
      <c r="H744" s="50"/>
      <c r="I744" s="5"/>
    </row>
    <row r="745" spans="1:9" s="1" customFormat="1" x14ac:dyDescent="0.25">
      <c r="A745" s="5"/>
      <c r="B745" s="5"/>
      <c r="E745" s="52"/>
      <c r="F745" s="5"/>
      <c r="G745" s="5"/>
      <c r="H745" s="50"/>
      <c r="I745" s="5"/>
    </row>
    <row r="746" spans="1:9" s="1" customFormat="1" x14ac:dyDescent="0.25">
      <c r="A746" s="5"/>
      <c r="B746" s="5"/>
      <c r="E746" s="52"/>
      <c r="F746" s="5"/>
      <c r="G746" s="5"/>
      <c r="H746" s="50"/>
      <c r="I746" s="5"/>
    </row>
    <row r="747" spans="1:9" s="1" customFormat="1" x14ac:dyDescent="0.25">
      <c r="A747" s="5"/>
      <c r="B747" s="5"/>
      <c r="E747" s="52"/>
      <c r="F747" s="5"/>
      <c r="G747" s="5"/>
      <c r="H747" s="50"/>
      <c r="I747" s="5"/>
    </row>
    <row r="748" spans="1:9" s="1" customFormat="1" x14ac:dyDescent="0.25">
      <c r="A748" s="5"/>
      <c r="B748" s="5"/>
      <c r="E748" s="52"/>
      <c r="F748" s="5"/>
      <c r="G748" s="5"/>
      <c r="H748" s="50"/>
      <c r="I748" s="5"/>
    </row>
    <row r="749" spans="1:9" s="1" customFormat="1" x14ac:dyDescent="0.25">
      <c r="A749" s="5"/>
      <c r="B749" s="5"/>
      <c r="E749" s="52"/>
      <c r="F749" s="5"/>
      <c r="G749" s="5"/>
      <c r="H749" s="50"/>
      <c r="I749" s="5"/>
    </row>
    <row r="750" spans="1:9" s="1" customFormat="1" x14ac:dyDescent="0.25">
      <c r="A750" s="5"/>
      <c r="B750" s="5"/>
      <c r="E750" s="52"/>
      <c r="F750" s="5"/>
      <c r="G750" s="5"/>
      <c r="H750" s="50"/>
      <c r="I750" s="5"/>
    </row>
    <row r="751" spans="1:9" s="1" customFormat="1" x14ac:dyDescent="0.25">
      <c r="A751" s="5"/>
      <c r="B751" s="5"/>
      <c r="E751" s="52"/>
      <c r="F751" s="5"/>
      <c r="G751" s="5"/>
      <c r="H751" s="50"/>
      <c r="I751" s="5"/>
    </row>
    <row r="752" spans="1:9" s="1" customFormat="1" x14ac:dyDescent="0.25">
      <c r="A752" s="5"/>
      <c r="B752" s="5"/>
      <c r="E752" s="52"/>
      <c r="F752" s="5"/>
      <c r="G752" s="5"/>
      <c r="H752" s="50"/>
      <c r="I752" s="5"/>
    </row>
    <row r="753" spans="1:9" s="1" customFormat="1" x14ac:dyDescent="0.25">
      <c r="A753" s="5"/>
      <c r="B753" s="5"/>
      <c r="E753" s="52"/>
      <c r="F753" s="5"/>
      <c r="G753" s="5"/>
      <c r="H753" s="50"/>
      <c r="I753" s="5"/>
    </row>
    <row r="754" spans="1:9" s="1" customFormat="1" x14ac:dyDescent="0.25">
      <c r="A754" s="5"/>
      <c r="B754" s="5"/>
      <c r="E754" s="52"/>
      <c r="F754" s="5"/>
      <c r="G754" s="5"/>
      <c r="H754" s="50"/>
      <c r="I754" s="5"/>
    </row>
    <row r="755" spans="1:9" s="1" customFormat="1" x14ac:dyDescent="0.25">
      <c r="A755" s="5"/>
      <c r="B755" s="5"/>
      <c r="E755" s="52"/>
      <c r="F755" s="5"/>
      <c r="G755" s="5"/>
      <c r="H755" s="50"/>
      <c r="I755" s="5"/>
    </row>
    <row r="756" spans="1:9" s="1" customFormat="1" x14ac:dyDescent="0.25">
      <c r="A756" s="5"/>
      <c r="B756" s="5"/>
      <c r="E756" s="52"/>
      <c r="F756" s="5"/>
      <c r="G756" s="5"/>
      <c r="H756" s="50"/>
      <c r="I756" s="5"/>
    </row>
    <row r="757" spans="1:9" s="1" customFormat="1" x14ac:dyDescent="0.25">
      <c r="A757" s="5"/>
      <c r="B757" s="5"/>
      <c r="E757" s="52"/>
      <c r="F757" s="5"/>
      <c r="G757" s="5"/>
      <c r="H757" s="50"/>
      <c r="I757" s="5"/>
    </row>
    <row r="758" spans="1:9" s="1" customFormat="1" x14ac:dyDescent="0.25">
      <c r="A758" s="5"/>
      <c r="B758" s="5"/>
      <c r="E758" s="52"/>
      <c r="F758" s="5"/>
      <c r="G758" s="5"/>
      <c r="H758" s="50"/>
      <c r="I758" s="5"/>
    </row>
    <row r="759" spans="1:9" s="1" customFormat="1" x14ac:dyDescent="0.25">
      <c r="A759" s="5"/>
      <c r="B759" s="5"/>
      <c r="E759" s="52"/>
      <c r="F759" s="5"/>
      <c r="G759" s="5"/>
      <c r="H759" s="50"/>
      <c r="I759" s="5"/>
    </row>
    <row r="760" spans="1:9" s="1" customFormat="1" x14ac:dyDescent="0.25">
      <c r="A760" s="5"/>
      <c r="B760" s="5"/>
      <c r="E760" s="52"/>
      <c r="F760" s="5"/>
      <c r="G760" s="5"/>
      <c r="H760" s="50"/>
      <c r="I760" s="5"/>
    </row>
    <row r="761" spans="1:9" s="1" customFormat="1" x14ac:dyDescent="0.25">
      <c r="A761" s="5"/>
      <c r="B761" s="5"/>
      <c r="E761" s="52"/>
      <c r="F761" s="5"/>
      <c r="G761" s="5"/>
      <c r="H761" s="50"/>
      <c r="I761" s="5"/>
    </row>
    <row r="762" spans="1:9" s="1" customFormat="1" x14ac:dyDescent="0.25">
      <c r="A762" s="5"/>
      <c r="B762" s="5"/>
      <c r="E762" s="52"/>
      <c r="F762" s="5"/>
      <c r="G762" s="5"/>
      <c r="H762" s="50"/>
      <c r="I762" s="5"/>
    </row>
    <row r="763" spans="1:9" s="1" customFormat="1" x14ac:dyDescent="0.25">
      <c r="A763" s="5"/>
      <c r="B763" s="5"/>
      <c r="E763" s="52"/>
      <c r="F763" s="5"/>
      <c r="G763" s="5"/>
      <c r="H763" s="50"/>
      <c r="I763" s="5"/>
    </row>
    <row r="764" spans="1:9" s="1" customFormat="1" x14ac:dyDescent="0.25">
      <c r="A764" s="5"/>
      <c r="B764" s="5"/>
      <c r="E764" s="52"/>
      <c r="F764" s="5"/>
      <c r="G764" s="5"/>
      <c r="H764" s="50"/>
      <c r="I764" s="5"/>
    </row>
    <row r="765" spans="1:9" s="1" customFormat="1" x14ac:dyDescent="0.25">
      <c r="A765" s="5"/>
      <c r="B765" s="5"/>
      <c r="E765" s="52"/>
      <c r="F765" s="5"/>
      <c r="G765" s="5"/>
      <c r="H765" s="50"/>
      <c r="I765" s="5"/>
    </row>
    <row r="766" spans="1:9" s="1" customFormat="1" x14ac:dyDescent="0.25">
      <c r="A766" s="5"/>
      <c r="B766" s="5"/>
      <c r="E766" s="52"/>
      <c r="F766" s="5"/>
      <c r="G766" s="5"/>
      <c r="H766" s="50"/>
      <c r="I766" s="5"/>
    </row>
    <row r="767" spans="1:9" s="1" customFormat="1" x14ac:dyDescent="0.25">
      <c r="A767" s="5"/>
      <c r="B767" s="5"/>
      <c r="E767" s="52"/>
      <c r="F767" s="5"/>
      <c r="G767" s="5"/>
      <c r="H767" s="50"/>
      <c r="I767" s="5"/>
    </row>
    <row r="768" spans="1:9" s="1" customFormat="1" x14ac:dyDescent="0.25">
      <c r="A768" s="5"/>
      <c r="B768" s="5"/>
      <c r="E768" s="52"/>
      <c r="F768" s="5"/>
      <c r="G768" s="5"/>
      <c r="H768" s="50"/>
      <c r="I768" s="5"/>
    </row>
    <row r="769" spans="1:9" s="1" customFormat="1" x14ac:dyDescent="0.25">
      <c r="A769" s="5"/>
      <c r="B769" s="5"/>
      <c r="E769" s="52"/>
      <c r="F769" s="5"/>
      <c r="G769" s="5"/>
      <c r="H769" s="50"/>
      <c r="I769" s="5"/>
    </row>
    <row r="770" spans="1:9" s="1" customFormat="1" x14ac:dyDescent="0.25">
      <c r="A770" s="5"/>
      <c r="B770" s="5"/>
      <c r="E770" s="52"/>
      <c r="F770" s="5"/>
      <c r="G770" s="5"/>
      <c r="H770" s="50"/>
      <c r="I770" s="5"/>
    </row>
    <row r="771" spans="1:9" s="1" customFormat="1" x14ac:dyDescent="0.25">
      <c r="A771" s="5"/>
      <c r="B771" s="5"/>
      <c r="E771" s="52"/>
      <c r="F771" s="5"/>
      <c r="G771" s="5"/>
      <c r="H771" s="50"/>
      <c r="I771" s="5"/>
    </row>
    <row r="772" spans="1:9" s="1" customFormat="1" x14ac:dyDescent="0.25">
      <c r="A772" s="5"/>
      <c r="B772" s="5"/>
      <c r="E772" s="52"/>
      <c r="F772" s="5"/>
      <c r="G772" s="5"/>
      <c r="H772" s="50"/>
      <c r="I772" s="5"/>
    </row>
    <row r="773" spans="1:9" s="1" customFormat="1" x14ac:dyDescent="0.25">
      <c r="A773" s="5"/>
      <c r="B773" s="5"/>
      <c r="E773" s="52"/>
      <c r="F773" s="5"/>
      <c r="G773" s="5"/>
      <c r="H773" s="50"/>
      <c r="I773" s="5"/>
    </row>
    <row r="774" spans="1:9" s="1" customFormat="1" x14ac:dyDescent="0.25">
      <c r="A774" s="5"/>
      <c r="B774" s="5"/>
      <c r="E774" s="52"/>
      <c r="F774" s="5"/>
      <c r="G774" s="5"/>
      <c r="H774" s="50"/>
      <c r="I774" s="5"/>
    </row>
    <row r="775" spans="1:9" s="1" customFormat="1" x14ac:dyDescent="0.25">
      <c r="A775" s="5"/>
      <c r="B775" s="5"/>
      <c r="E775" s="52"/>
      <c r="F775" s="5"/>
      <c r="G775" s="5"/>
      <c r="H775" s="50"/>
      <c r="I775" s="5"/>
    </row>
    <row r="776" spans="1:9" s="1" customFormat="1" x14ac:dyDescent="0.25">
      <c r="A776" s="5"/>
      <c r="B776" s="5"/>
      <c r="E776" s="52"/>
      <c r="F776" s="5"/>
      <c r="G776" s="5"/>
      <c r="H776" s="50"/>
      <c r="I776" s="5"/>
    </row>
    <row r="777" spans="1:9" s="1" customFormat="1" x14ac:dyDescent="0.25">
      <c r="A777" s="5"/>
      <c r="B777" s="5"/>
      <c r="E777" s="52"/>
      <c r="F777" s="5"/>
      <c r="G777" s="5"/>
      <c r="H777" s="50"/>
      <c r="I777" s="5"/>
    </row>
    <row r="778" spans="1:9" s="1" customFormat="1" x14ac:dyDescent="0.25">
      <c r="A778" s="5"/>
      <c r="B778" s="5"/>
      <c r="E778" s="52"/>
      <c r="F778" s="5"/>
      <c r="G778" s="5"/>
      <c r="H778" s="50"/>
      <c r="I778" s="5"/>
    </row>
    <row r="779" spans="1:9" s="1" customFormat="1" x14ac:dyDescent="0.25">
      <c r="A779" s="5"/>
      <c r="B779" s="5"/>
      <c r="E779" s="52"/>
      <c r="F779" s="5"/>
      <c r="G779" s="5"/>
      <c r="H779" s="50"/>
      <c r="I779" s="5"/>
    </row>
    <row r="780" spans="1:9" s="1" customFormat="1" x14ac:dyDescent="0.25">
      <c r="A780" s="5"/>
      <c r="B780" s="5"/>
      <c r="E780" s="52"/>
      <c r="F780" s="5"/>
      <c r="G780" s="5"/>
      <c r="H780" s="50"/>
      <c r="I780" s="5"/>
    </row>
    <row r="781" spans="1:9" s="1" customFormat="1" x14ac:dyDescent="0.25">
      <c r="A781" s="5"/>
      <c r="B781" s="5"/>
      <c r="E781" s="52"/>
      <c r="F781" s="5"/>
      <c r="G781" s="5"/>
      <c r="H781" s="50"/>
      <c r="I781" s="5"/>
    </row>
    <row r="782" spans="1:9" s="1" customFormat="1" x14ac:dyDescent="0.25">
      <c r="A782" s="5"/>
      <c r="B782" s="5"/>
      <c r="E782" s="52"/>
      <c r="F782" s="5"/>
      <c r="G782" s="5"/>
      <c r="H782" s="50"/>
      <c r="I782" s="5"/>
    </row>
    <row r="783" spans="1:9" s="1" customFormat="1" x14ac:dyDescent="0.25">
      <c r="A783" s="5"/>
      <c r="B783" s="5"/>
      <c r="E783" s="52"/>
      <c r="F783" s="5"/>
      <c r="G783" s="5"/>
      <c r="H783" s="50"/>
      <c r="I783" s="5"/>
    </row>
    <row r="784" spans="1:9" s="1" customFormat="1" x14ac:dyDescent="0.25">
      <c r="A784" s="5"/>
      <c r="B784" s="5"/>
      <c r="E784" s="52"/>
      <c r="F784" s="5"/>
      <c r="G784" s="5"/>
      <c r="H784" s="50"/>
      <c r="I784" s="5"/>
    </row>
    <row r="785" spans="1:9" s="1" customFormat="1" x14ac:dyDescent="0.25">
      <c r="A785" s="5"/>
      <c r="B785" s="5"/>
      <c r="E785" s="52"/>
      <c r="F785" s="5"/>
      <c r="G785" s="5"/>
      <c r="H785" s="50"/>
      <c r="I785" s="5"/>
    </row>
    <row r="786" spans="1:9" s="1" customFormat="1" x14ac:dyDescent="0.25">
      <c r="A786" s="5"/>
      <c r="B786" s="5"/>
      <c r="E786" s="52"/>
      <c r="F786" s="5"/>
      <c r="G786" s="5"/>
      <c r="H786" s="50"/>
      <c r="I786" s="5"/>
    </row>
    <row r="787" spans="1:9" s="1" customFormat="1" x14ac:dyDescent="0.25">
      <c r="A787" s="5"/>
      <c r="B787" s="5"/>
      <c r="E787" s="52"/>
      <c r="F787" s="5"/>
      <c r="G787" s="5"/>
      <c r="H787" s="50"/>
      <c r="I787" s="5"/>
    </row>
    <row r="788" spans="1:9" s="1" customFormat="1" x14ac:dyDescent="0.25">
      <c r="A788" s="5"/>
      <c r="B788" s="5"/>
      <c r="E788" s="52"/>
      <c r="F788" s="5"/>
      <c r="G788" s="5"/>
      <c r="H788" s="50"/>
      <c r="I788" s="5"/>
    </row>
    <row r="789" spans="1:9" s="1" customFormat="1" x14ac:dyDescent="0.25">
      <c r="A789" s="5"/>
      <c r="B789" s="5"/>
      <c r="E789" s="52"/>
      <c r="F789" s="5"/>
      <c r="G789" s="5"/>
      <c r="H789" s="50"/>
      <c r="I789" s="5"/>
    </row>
    <row r="790" spans="1:9" s="1" customFormat="1" x14ac:dyDescent="0.25">
      <c r="A790" s="5"/>
      <c r="B790" s="5"/>
      <c r="E790" s="52"/>
      <c r="F790" s="5"/>
      <c r="G790" s="5"/>
      <c r="H790" s="50"/>
      <c r="I790" s="5"/>
    </row>
    <row r="791" spans="1:9" s="1" customFormat="1" x14ac:dyDescent="0.25">
      <c r="A791" s="5"/>
      <c r="B791" s="5"/>
      <c r="E791" s="52"/>
      <c r="F791" s="5"/>
      <c r="G791" s="5"/>
      <c r="H791" s="50"/>
      <c r="I791" s="5"/>
    </row>
    <row r="792" spans="1:9" s="1" customFormat="1" x14ac:dyDescent="0.25">
      <c r="A792" s="5"/>
      <c r="B792" s="5"/>
      <c r="E792" s="52"/>
      <c r="F792" s="5"/>
      <c r="G792" s="5"/>
      <c r="H792" s="50"/>
      <c r="I792" s="5"/>
    </row>
    <row r="793" spans="1:9" s="1" customFormat="1" x14ac:dyDescent="0.25">
      <c r="A793" s="5"/>
      <c r="B793" s="5"/>
      <c r="E793" s="52"/>
      <c r="F793" s="5"/>
      <c r="G793" s="5"/>
      <c r="H793" s="50"/>
      <c r="I793" s="5"/>
    </row>
    <row r="794" spans="1:9" s="1" customFormat="1" x14ac:dyDescent="0.25">
      <c r="A794" s="5"/>
      <c r="B794" s="5"/>
      <c r="E794" s="52"/>
      <c r="F794" s="5"/>
      <c r="G794" s="5"/>
      <c r="H794" s="50"/>
      <c r="I794" s="5"/>
    </row>
    <row r="795" spans="1:9" s="1" customFormat="1" x14ac:dyDescent="0.25">
      <c r="A795" s="5"/>
      <c r="B795" s="5"/>
      <c r="E795" s="52"/>
      <c r="F795" s="5"/>
      <c r="G795" s="5"/>
      <c r="H795" s="50"/>
      <c r="I795" s="5"/>
    </row>
    <row r="796" spans="1:9" s="1" customFormat="1" x14ac:dyDescent="0.25">
      <c r="A796" s="5"/>
      <c r="B796" s="5"/>
      <c r="E796" s="52"/>
      <c r="F796" s="5"/>
      <c r="G796" s="5"/>
      <c r="H796" s="50"/>
      <c r="I796" s="5"/>
    </row>
    <row r="797" spans="1:9" s="1" customFormat="1" x14ac:dyDescent="0.25">
      <c r="A797" s="5"/>
      <c r="B797" s="5"/>
      <c r="E797" s="52"/>
      <c r="F797" s="5"/>
      <c r="G797" s="5"/>
      <c r="H797" s="50"/>
      <c r="I797" s="5"/>
    </row>
    <row r="798" spans="1:9" s="1" customFormat="1" x14ac:dyDescent="0.25">
      <c r="A798" s="5"/>
      <c r="B798" s="5"/>
      <c r="E798" s="52"/>
      <c r="F798" s="5"/>
      <c r="G798" s="5"/>
      <c r="H798" s="50"/>
      <c r="I798" s="5"/>
    </row>
    <row r="799" spans="1:9" s="1" customFormat="1" x14ac:dyDescent="0.25">
      <c r="A799" s="5"/>
      <c r="B799" s="5"/>
      <c r="E799" s="52"/>
      <c r="F799" s="5"/>
      <c r="G799" s="5"/>
      <c r="H799" s="50"/>
      <c r="I799" s="5"/>
    </row>
    <row r="800" spans="1:9" s="1" customFormat="1" x14ac:dyDescent="0.25">
      <c r="A800" s="5"/>
      <c r="B800" s="5"/>
      <c r="E800" s="52"/>
      <c r="F800" s="5"/>
      <c r="G800" s="5"/>
      <c r="H800" s="50"/>
      <c r="I800" s="5"/>
    </row>
    <row r="801" spans="1:9" s="1" customFormat="1" x14ac:dyDescent="0.25">
      <c r="A801" s="5"/>
      <c r="B801" s="5"/>
      <c r="E801" s="52"/>
      <c r="F801" s="5"/>
      <c r="G801" s="5"/>
      <c r="H801" s="50"/>
      <c r="I801" s="5"/>
    </row>
    <row r="802" spans="1:9" s="1" customFormat="1" x14ac:dyDescent="0.25">
      <c r="A802" s="5"/>
      <c r="B802" s="5"/>
      <c r="E802" s="52"/>
      <c r="F802" s="5"/>
      <c r="G802" s="5"/>
      <c r="H802" s="50"/>
      <c r="I802" s="5"/>
    </row>
    <row r="803" spans="1:9" s="1" customFormat="1" x14ac:dyDescent="0.25">
      <c r="A803" s="5"/>
      <c r="B803" s="5"/>
      <c r="E803" s="52"/>
      <c r="F803" s="5"/>
      <c r="G803" s="5"/>
      <c r="H803" s="50"/>
      <c r="I803" s="5"/>
    </row>
    <row r="804" spans="1:9" s="1" customFormat="1" x14ac:dyDescent="0.25">
      <c r="A804" s="5"/>
      <c r="B804" s="5"/>
      <c r="E804" s="52"/>
      <c r="F804" s="5"/>
      <c r="G804" s="5"/>
      <c r="H804" s="50"/>
      <c r="I804" s="5"/>
    </row>
    <row r="805" spans="1:9" s="1" customFormat="1" x14ac:dyDescent="0.25">
      <c r="A805" s="5"/>
      <c r="B805" s="5"/>
      <c r="E805" s="52"/>
      <c r="F805" s="5"/>
      <c r="G805" s="5"/>
      <c r="H805" s="50"/>
      <c r="I805" s="5"/>
    </row>
    <row r="806" spans="1:9" s="1" customFormat="1" x14ac:dyDescent="0.25">
      <c r="A806" s="5"/>
      <c r="B806" s="5"/>
      <c r="E806" s="52"/>
      <c r="F806" s="5"/>
      <c r="G806" s="5"/>
      <c r="H806" s="50"/>
      <c r="I806" s="5"/>
    </row>
    <row r="807" spans="1:9" s="1" customFormat="1" x14ac:dyDescent="0.25">
      <c r="A807" s="5"/>
      <c r="B807" s="5"/>
      <c r="E807" s="52"/>
      <c r="F807" s="5"/>
      <c r="G807" s="5"/>
      <c r="H807" s="50"/>
      <c r="I807" s="5"/>
    </row>
    <row r="808" spans="1:9" s="1" customFormat="1" x14ac:dyDescent="0.25">
      <c r="A808" s="5"/>
      <c r="B808" s="5"/>
      <c r="E808" s="52"/>
      <c r="F808" s="5"/>
      <c r="G808" s="5"/>
      <c r="H808" s="50"/>
      <c r="I808" s="5"/>
    </row>
    <row r="809" spans="1:9" s="1" customFormat="1" x14ac:dyDescent="0.25">
      <c r="A809" s="5"/>
      <c r="B809" s="5"/>
      <c r="E809" s="52"/>
      <c r="F809" s="5"/>
      <c r="G809" s="5"/>
      <c r="H809" s="50"/>
      <c r="I809" s="5"/>
    </row>
    <row r="810" spans="1:9" s="1" customFormat="1" x14ac:dyDescent="0.25">
      <c r="A810" s="5"/>
      <c r="B810" s="5"/>
      <c r="E810" s="52"/>
      <c r="F810" s="5"/>
      <c r="G810" s="5"/>
      <c r="H810" s="50"/>
      <c r="I810" s="5"/>
    </row>
    <row r="811" spans="1:9" s="1" customFormat="1" x14ac:dyDescent="0.25">
      <c r="A811" s="5"/>
      <c r="B811" s="5"/>
      <c r="E811" s="52"/>
      <c r="F811" s="5"/>
      <c r="G811" s="5"/>
      <c r="H811" s="50"/>
      <c r="I811" s="5"/>
    </row>
    <row r="812" spans="1:9" s="1" customFormat="1" x14ac:dyDescent="0.25">
      <c r="A812" s="5"/>
      <c r="B812" s="5"/>
      <c r="E812" s="52"/>
      <c r="F812" s="5"/>
      <c r="G812" s="5"/>
      <c r="H812" s="50"/>
      <c r="I812" s="5"/>
    </row>
    <row r="813" spans="1:9" s="1" customFormat="1" x14ac:dyDescent="0.25">
      <c r="A813" s="5"/>
      <c r="B813" s="5"/>
      <c r="E813" s="52"/>
      <c r="F813" s="5"/>
      <c r="G813" s="5"/>
      <c r="H813" s="50"/>
      <c r="I813" s="5"/>
    </row>
    <row r="814" spans="1:9" s="1" customFormat="1" x14ac:dyDescent="0.25">
      <c r="A814" s="5"/>
      <c r="B814" s="5"/>
      <c r="E814" s="52"/>
      <c r="F814" s="5"/>
      <c r="G814" s="5"/>
      <c r="H814" s="50"/>
      <c r="I814" s="5"/>
    </row>
    <row r="815" spans="1:9" s="1" customFormat="1" x14ac:dyDescent="0.25">
      <c r="A815" s="5"/>
      <c r="B815" s="5"/>
      <c r="E815" s="52"/>
      <c r="F815" s="5"/>
      <c r="G815" s="5"/>
      <c r="H815" s="50"/>
      <c r="I815" s="5"/>
    </row>
    <row r="816" spans="1:9" s="1" customFormat="1" x14ac:dyDescent="0.25">
      <c r="A816" s="5"/>
      <c r="B816" s="5"/>
      <c r="E816" s="52"/>
      <c r="F816" s="5"/>
      <c r="G816" s="5"/>
      <c r="H816" s="50"/>
      <c r="I816" s="5"/>
    </row>
    <row r="817" spans="1:9" s="1" customFormat="1" x14ac:dyDescent="0.25">
      <c r="A817" s="5"/>
      <c r="B817" s="5"/>
      <c r="E817" s="52"/>
      <c r="F817" s="5"/>
      <c r="G817" s="5"/>
      <c r="H817" s="50"/>
      <c r="I817" s="5"/>
    </row>
    <row r="818" spans="1:9" s="1" customFormat="1" x14ac:dyDescent="0.25">
      <c r="A818" s="5"/>
      <c r="B818" s="5"/>
      <c r="E818" s="52"/>
      <c r="F818" s="5"/>
      <c r="G818" s="5"/>
      <c r="H818" s="50"/>
      <c r="I818" s="5"/>
    </row>
    <row r="819" spans="1:9" s="1" customFormat="1" x14ac:dyDescent="0.25">
      <c r="A819" s="5"/>
      <c r="B819" s="5"/>
      <c r="E819" s="52"/>
      <c r="F819" s="5"/>
      <c r="G819" s="5"/>
      <c r="H819" s="50"/>
      <c r="I819" s="5"/>
    </row>
    <row r="820" spans="1:9" s="1" customFormat="1" x14ac:dyDescent="0.25">
      <c r="A820" s="5"/>
      <c r="B820" s="5"/>
      <c r="E820" s="52"/>
      <c r="F820" s="5"/>
      <c r="G820" s="5"/>
      <c r="H820" s="50"/>
      <c r="I820" s="5"/>
    </row>
    <row r="821" spans="1:9" s="1" customFormat="1" x14ac:dyDescent="0.25">
      <c r="A821" s="5"/>
      <c r="B821" s="5"/>
      <c r="E821" s="52"/>
      <c r="F821" s="5"/>
      <c r="G821" s="5"/>
      <c r="H821" s="50"/>
      <c r="I821" s="5"/>
    </row>
    <row r="822" spans="1:9" s="1" customFormat="1" x14ac:dyDescent="0.25">
      <c r="A822" s="5"/>
      <c r="B822" s="5"/>
      <c r="E822" s="52"/>
      <c r="F822" s="5"/>
      <c r="G822" s="5"/>
      <c r="H822" s="50"/>
      <c r="I822" s="5"/>
    </row>
    <row r="823" spans="1:9" s="1" customFormat="1" x14ac:dyDescent="0.25">
      <c r="A823" s="5"/>
      <c r="B823" s="5"/>
      <c r="E823" s="52"/>
      <c r="F823" s="5"/>
      <c r="G823" s="5"/>
      <c r="H823" s="50"/>
      <c r="I823" s="5"/>
    </row>
    <row r="824" spans="1:9" s="1" customFormat="1" x14ac:dyDescent="0.25">
      <c r="A824" s="5"/>
      <c r="B824" s="5"/>
      <c r="E824" s="52"/>
      <c r="F824" s="5"/>
      <c r="G824" s="5"/>
      <c r="H824" s="50"/>
      <c r="I824" s="5"/>
    </row>
    <row r="825" spans="1:9" s="1" customFormat="1" x14ac:dyDescent="0.25">
      <c r="A825" s="5"/>
      <c r="B825" s="5"/>
      <c r="E825" s="52"/>
      <c r="F825" s="5"/>
      <c r="G825" s="5"/>
      <c r="H825" s="50"/>
      <c r="I825" s="5"/>
    </row>
    <row r="826" spans="1:9" s="1" customFormat="1" x14ac:dyDescent="0.25">
      <c r="A826" s="5"/>
      <c r="B826" s="5"/>
      <c r="E826" s="52"/>
      <c r="F826" s="5"/>
      <c r="G826" s="5"/>
      <c r="H826" s="50"/>
      <c r="I826" s="5"/>
    </row>
    <row r="827" spans="1:9" s="1" customFormat="1" x14ac:dyDescent="0.25">
      <c r="A827" s="5"/>
      <c r="B827" s="5"/>
      <c r="E827" s="52"/>
      <c r="F827" s="5"/>
      <c r="G827" s="5"/>
      <c r="H827" s="50"/>
      <c r="I827" s="5"/>
    </row>
    <row r="828" spans="1:9" s="1" customFormat="1" x14ac:dyDescent="0.25">
      <c r="A828" s="5"/>
      <c r="B828" s="5"/>
      <c r="E828" s="52"/>
      <c r="F828" s="5"/>
      <c r="G828" s="5"/>
      <c r="H828" s="50"/>
      <c r="I828" s="5"/>
    </row>
    <row r="829" spans="1:9" s="1" customFormat="1" x14ac:dyDescent="0.25">
      <c r="A829" s="5"/>
      <c r="B829" s="5"/>
      <c r="E829" s="52"/>
      <c r="F829" s="5"/>
      <c r="G829" s="5"/>
      <c r="H829" s="50"/>
      <c r="I829" s="5"/>
    </row>
    <row r="830" spans="1:9" s="1" customFormat="1" x14ac:dyDescent="0.25">
      <c r="A830" s="5"/>
      <c r="B830" s="5"/>
      <c r="E830" s="52"/>
      <c r="F830" s="5"/>
      <c r="G830" s="5"/>
      <c r="H830" s="50"/>
      <c r="I830" s="5"/>
    </row>
    <row r="831" spans="1:9" s="1" customFormat="1" x14ac:dyDescent="0.25">
      <c r="A831" s="5"/>
      <c r="B831" s="5"/>
      <c r="E831" s="52"/>
      <c r="F831" s="5"/>
      <c r="G831" s="5"/>
      <c r="H831" s="50"/>
      <c r="I831" s="5"/>
    </row>
    <row r="832" spans="1:9" s="1" customFormat="1" x14ac:dyDescent="0.25">
      <c r="A832" s="5"/>
      <c r="B832" s="5"/>
      <c r="E832" s="52"/>
      <c r="F832" s="5"/>
      <c r="G832" s="5"/>
      <c r="H832" s="50"/>
      <c r="I832" s="5"/>
    </row>
    <row r="833" spans="1:9" s="1" customFormat="1" x14ac:dyDescent="0.25">
      <c r="A833" s="5"/>
      <c r="B833" s="5"/>
      <c r="E833" s="52"/>
      <c r="F833" s="5"/>
      <c r="G833" s="5"/>
      <c r="H833" s="50"/>
      <c r="I833" s="5"/>
    </row>
    <row r="834" spans="1:9" s="1" customFormat="1" x14ac:dyDescent="0.25">
      <c r="A834" s="5"/>
      <c r="B834" s="5"/>
      <c r="E834" s="52"/>
      <c r="F834" s="5"/>
      <c r="G834" s="5"/>
      <c r="H834" s="50"/>
      <c r="I834" s="5"/>
    </row>
    <row r="835" spans="1:9" s="1" customFormat="1" x14ac:dyDescent="0.25">
      <c r="A835" s="5"/>
      <c r="B835" s="5"/>
      <c r="E835" s="52"/>
      <c r="F835" s="5"/>
      <c r="G835" s="5"/>
      <c r="H835" s="50"/>
      <c r="I835" s="5"/>
    </row>
    <row r="836" spans="1:9" s="1" customFormat="1" x14ac:dyDescent="0.25">
      <c r="A836" s="5"/>
      <c r="B836" s="5"/>
      <c r="E836" s="52"/>
      <c r="F836" s="5"/>
      <c r="G836" s="5"/>
      <c r="H836" s="50"/>
      <c r="I836" s="5"/>
    </row>
    <row r="837" spans="1:9" s="1" customFormat="1" x14ac:dyDescent="0.25">
      <c r="A837" s="5"/>
      <c r="B837" s="5"/>
      <c r="E837" s="52"/>
      <c r="F837" s="5"/>
      <c r="G837" s="5"/>
      <c r="H837" s="50"/>
      <c r="I837" s="5"/>
    </row>
    <row r="838" spans="1:9" s="1" customFormat="1" x14ac:dyDescent="0.25">
      <c r="A838" s="5"/>
      <c r="B838" s="5"/>
      <c r="E838" s="52"/>
      <c r="F838" s="5"/>
      <c r="G838" s="5"/>
      <c r="H838" s="50"/>
      <c r="I838" s="5"/>
    </row>
    <row r="839" spans="1:9" s="1" customFormat="1" x14ac:dyDescent="0.25">
      <c r="A839" s="5"/>
      <c r="B839" s="5"/>
      <c r="E839" s="52"/>
      <c r="F839" s="5"/>
      <c r="G839" s="5"/>
      <c r="H839" s="50"/>
      <c r="I839" s="5"/>
    </row>
    <row r="840" spans="1:9" s="1" customFormat="1" x14ac:dyDescent="0.25">
      <c r="A840" s="5"/>
      <c r="B840" s="5"/>
      <c r="E840" s="52"/>
      <c r="F840" s="5"/>
      <c r="G840" s="5"/>
      <c r="H840" s="50"/>
      <c r="I840" s="5"/>
    </row>
    <row r="841" spans="1:9" s="1" customFormat="1" x14ac:dyDescent="0.25">
      <c r="A841" s="5"/>
      <c r="B841" s="5"/>
      <c r="E841" s="52"/>
      <c r="F841" s="5"/>
      <c r="G841" s="5"/>
      <c r="H841" s="50"/>
      <c r="I841" s="5"/>
    </row>
    <row r="842" spans="1:9" s="1" customFormat="1" x14ac:dyDescent="0.25">
      <c r="A842" s="5"/>
      <c r="B842" s="5"/>
      <c r="E842" s="52"/>
      <c r="F842" s="5"/>
      <c r="G842" s="5"/>
      <c r="H842" s="50"/>
      <c r="I842" s="5"/>
    </row>
    <row r="843" spans="1:9" s="1" customFormat="1" x14ac:dyDescent="0.25">
      <c r="A843" s="5"/>
      <c r="B843" s="5"/>
      <c r="E843" s="52"/>
      <c r="F843" s="5"/>
      <c r="G843" s="5"/>
      <c r="H843" s="50"/>
      <c r="I843" s="5"/>
    </row>
    <row r="844" spans="1:9" s="1" customFormat="1" x14ac:dyDescent="0.25">
      <c r="A844" s="5"/>
      <c r="B844" s="5"/>
      <c r="E844" s="52"/>
      <c r="F844" s="5"/>
      <c r="G844" s="5"/>
      <c r="H844" s="50"/>
      <c r="I844" s="5"/>
    </row>
    <row r="845" spans="1:9" s="1" customFormat="1" x14ac:dyDescent="0.25">
      <c r="A845" s="5"/>
      <c r="B845" s="5"/>
      <c r="E845" s="52"/>
      <c r="F845" s="5"/>
      <c r="G845" s="5"/>
      <c r="H845" s="50"/>
      <c r="I845" s="5"/>
    </row>
    <row r="846" spans="1:9" s="1" customFormat="1" x14ac:dyDescent="0.25">
      <c r="A846" s="5"/>
      <c r="B846" s="5"/>
      <c r="E846" s="52"/>
      <c r="F846" s="5"/>
      <c r="G846" s="5"/>
      <c r="H846" s="50"/>
      <c r="I846" s="5"/>
    </row>
    <row r="847" spans="1:9" s="1" customFormat="1" x14ac:dyDescent="0.25">
      <c r="A847" s="5"/>
      <c r="B847" s="5"/>
      <c r="E847" s="52"/>
      <c r="F847" s="5"/>
      <c r="G847" s="5"/>
      <c r="H847" s="50"/>
      <c r="I847" s="5"/>
    </row>
    <row r="848" spans="1:9" s="1" customFormat="1" x14ac:dyDescent="0.25">
      <c r="A848" s="5"/>
      <c r="B848" s="5"/>
      <c r="E848" s="52"/>
      <c r="F848" s="5"/>
      <c r="G848" s="5"/>
      <c r="H848" s="50"/>
      <c r="I848" s="5"/>
    </row>
    <row r="849" spans="1:9" s="1" customFormat="1" x14ac:dyDescent="0.25">
      <c r="A849" s="5"/>
      <c r="B849" s="5"/>
      <c r="E849" s="52"/>
      <c r="F849" s="5"/>
      <c r="G849" s="5"/>
      <c r="H849" s="50"/>
      <c r="I849" s="5"/>
    </row>
    <row r="850" spans="1:9" s="1" customFormat="1" x14ac:dyDescent="0.25">
      <c r="A850" s="5"/>
      <c r="B850" s="5"/>
      <c r="E850" s="52"/>
      <c r="F850" s="5"/>
      <c r="G850" s="5"/>
      <c r="H850" s="50"/>
      <c r="I850" s="5"/>
    </row>
    <row r="851" spans="1:9" s="1" customFormat="1" x14ac:dyDescent="0.25">
      <c r="A851" s="5"/>
      <c r="B851" s="5"/>
      <c r="E851" s="52"/>
      <c r="F851" s="5"/>
      <c r="G851" s="5"/>
      <c r="H851" s="50"/>
      <c r="I851" s="5"/>
    </row>
    <row r="852" spans="1:9" s="1" customFormat="1" x14ac:dyDescent="0.25">
      <c r="A852" s="5"/>
      <c r="B852" s="5"/>
      <c r="E852" s="52"/>
      <c r="F852" s="5"/>
      <c r="G852" s="5"/>
      <c r="H852" s="50"/>
      <c r="I852" s="5"/>
    </row>
    <row r="853" spans="1:9" s="1" customFormat="1" x14ac:dyDescent="0.25">
      <c r="A853" s="5"/>
      <c r="B853" s="5"/>
      <c r="E853" s="52"/>
      <c r="F853" s="5"/>
      <c r="G853" s="5"/>
      <c r="H853" s="50"/>
      <c r="I853" s="5"/>
    </row>
    <row r="854" spans="1:9" s="1" customFormat="1" x14ac:dyDescent="0.25">
      <c r="A854" s="5"/>
      <c r="B854" s="5"/>
      <c r="E854" s="52"/>
      <c r="F854" s="5"/>
      <c r="G854" s="5"/>
      <c r="H854" s="50"/>
      <c r="I854" s="5"/>
    </row>
    <row r="855" spans="1:9" s="1" customFormat="1" x14ac:dyDescent="0.25">
      <c r="A855" s="5"/>
      <c r="B855" s="5"/>
      <c r="E855" s="52"/>
      <c r="F855" s="5"/>
      <c r="G855" s="5"/>
      <c r="H855" s="50"/>
      <c r="I855" s="5"/>
    </row>
    <row r="856" spans="1:9" s="1" customFormat="1" x14ac:dyDescent="0.25">
      <c r="A856" s="5"/>
      <c r="B856" s="5"/>
      <c r="E856" s="52"/>
      <c r="F856" s="5"/>
      <c r="G856" s="5"/>
      <c r="H856" s="50"/>
      <c r="I856" s="5"/>
    </row>
    <row r="857" spans="1:9" s="1" customFormat="1" x14ac:dyDescent="0.25">
      <c r="A857" s="5"/>
      <c r="B857" s="5"/>
      <c r="E857" s="52"/>
      <c r="F857" s="5"/>
      <c r="G857" s="5"/>
      <c r="H857" s="50"/>
      <c r="I857" s="5"/>
    </row>
    <row r="858" spans="1:9" s="1" customFormat="1" x14ac:dyDescent="0.25">
      <c r="A858" s="5"/>
      <c r="B858" s="5"/>
      <c r="E858" s="52"/>
      <c r="F858" s="5"/>
      <c r="G858" s="5"/>
      <c r="H858" s="50"/>
      <c r="I858" s="5"/>
    </row>
    <row r="859" spans="1:9" s="1" customFormat="1" x14ac:dyDescent="0.25">
      <c r="A859" s="5"/>
      <c r="B859" s="5"/>
      <c r="E859" s="52"/>
      <c r="F859" s="5"/>
      <c r="G859" s="5"/>
      <c r="H859" s="50"/>
      <c r="I859" s="5"/>
    </row>
    <row r="860" spans="1:9" s="1" customFormat="1" x14ac:dyDescent="0.25">
      <c r="A860" s="5"/>
      <c r="B860" s="5"/>
      <c r="E860" s="52"/>
      <c r="F860" s="5"/>
      <c r="G860" s="5"/>
      <c r="H860" s="50"/>
      <c r="I860" s="5"/>
    </row>
    <row r="861" spans="1:9" s="1" customFormat="1" x14ac:dyDescent="0.25">
      <c r="A861" s="5"/>
      <c r="B861" s="5"/>
      <c r="E861" s="52"/>
      <c r="F861" s="5"/>
      <c r="G861" s="5"/>
      <c r="H861" s="50"/>
      <c r="I861" s="5"/>
    </row>
    <row r="862" spans="1:9" s="1" customFormat="1" x14ac:dyDescent="0.25">
      <c r="A862" s="5"/>
      <c r="B862" s="5"/>
      <c r="E862" s="52"/>
      <c r="F862" s="5"/>
      <c r="G862" s="5"/>
      <c r="H862" s="50"/>
      <c r="I862" s="5"/>
    </row>
    <row r="863" spans="1:9" s="1" customFormat="1" x14ac:dyDescent="0.25">
      <c r="A863" s="5"/>
      <c r="B863" s="5"/>
      <c r="E863" s="52"/>
      <c r="F863" s="5"/>
      <c r="G863" s="5"/>
      <c r="H863" s="50"/>
      <c r="I863" s="5"/>
    </row>
    <row r="864" spans="1:9" s="1" customFormat="1" x14ac:dyDescent="0.25">
      <c r="A864" s="5"/>
      <c r="B864" s="5"/>
      <c r="E864" s="52"/>
      <c r="F864" s="5"/>
      <c r="G864" s="5"/>
      <c r="H864" s="50"/>
      <c r="I864" s="5"/>
    </row>
    <row r="865" spans="1:9" s="1" customFormat="1" x14ac:dyDescent="0.25">
      <c r="A865" s="5"/>
      <c r="B865" s="5"/>
      <c r="E865" s="52"/>
      <c r="F865" s="5"/>
      <c r="G865" s="5"/>
      <c r="H865" s="50"/>
      <c r="I865" s="5"/>
    </row>
    <row r="866" spans="1:9" s="1" customFormat="1" x14ac:dyDescent="0.25">
      <c r="A866" s="5"/>
      <c r="B866" s="5"/>
      <c r="E866" s="52"/>
      <c r="F866" s="5"/>
      <c r="G866" s="5"/>
      <c r="H866" s="50"/>
      <c r="I866" s="5"/>
    </row>
    <row r="867" spans="1:9" s="1" customFormat="1" x14ac:dyDescent="0.25">
      <c r="A867" s="5"/>
      <c r="B867" s="5"/>
      <c r="E867" s="52"/>
      <c r="F867" s="5"/>
      <c r="G867" s="5"/>
      <c r="H867" s="50"/>
      <c r="I867" s="5"/>
    </row>
    <row r="868" spans="1:9" s="1" customFormat="1" x14ac:dyDescent="0.25">
      <c r="A868" s="5"/>
      <c r="B868" s="5"/>
      <c r="E868" s="52"/>
      <c r="F868" s="5"/>
      <c r="G868" s="5"/>
      <c r="H868" s="50"/>
      <c r="I868" s="5"/>
    </row>
    <row r="869" spans="1:9" s="1" customFormat="1" x14ac:dyDescent="0.25">
      <c r="A869" s="5"/>
      <c r="B869" s="5"/>
      <c r="E869" s="52"/>
      <c r="F869" s="5"/>
      <c r="G869" s="5"/>
      <c r="H869" s="50"/>
      <c r="I869" s="5"/>
    </row>
    <row r="870" spans="1:9" s="1" customFormat="1" x14ac:dyDescent="0.25">
      <c r="A870" s="5"/>
      <c r="B870" s="5"/>
      <c r="E870" s="52"/>
      <c r="F870" s="5"/>
      <c r="G870" s="5"/>
      <c r="H870" s="50"/>
      <c r="I870" s="5"/>
    </row>
    <row r="871" spans="1:9" s="1" customFormat="1" x14ac:dyDescent="0.25">
      <c r="A871" s="5"/>
      <c r="B871" s="5"/>
      <c r="E871" s="52"/>
      <c r="F871" s="5"/>
      <c r="G871" s="5"/>
      <c r="H871" s="50"/>
      <c r="I871" s="5"/>
    </row>
    <row r="872" spans="1:9" s="1" customFormat="1" x14ac:dyDescent="0.25">
      <c r="A872" s="5"/>
      <c r="B872" s="5"/>
      <c r="E872" s="52"/>
      <c r="F872" s="5"/>
      <c r="G872" s="5"/>
      <c r="H872" s="50"/>
      <c r="I872" s="5"/>
    </row>
    <row r="873" spans="1:9" s="1" customFormat="1" x14ac:dyDescent="0.25">
      <c r="A873" s="5"/>
      <c r="B873" s="5"/>
      <c r="E873" s="52"/>
      <c r="F873" s="5"/>
      <c r="G873" s="5"/>
      <c r="H873" s="50"/>
      <c r="I873" s="5"/>
    </row>
    <row r="874" spans="1:9" s="1" customFormat="1" x14ac:dyDescent="0.25">
      <c r="A874" s="5"/>
      <c r="B874" s="5"/>
      <c r="E874" s="52"/>
      <c r="F874" s="5"/>
      <c r="G874" s="5"/>
      <c r="H874" s="50"/>
      <c r="I874" s="5"/>
    </row>
    <row r="875" spans="1:9" s="1" customFormat="1" x14ac:dyDescent="0.25">
      <c r="A875" s="5"/>
      <c r="B875" s="5"/>
      <c r="E875" s="52"/>
      <c r="F875" s="5"/>
      <c r="G875" s="5"/>
      <c r="H875" s="50"/>
      <c r="I875" s="5"/>
    </row>
    <row r="876" spans="1:9" s="1" customFormat="1" x14ac:dyDescent="0.25">
      <c r="A876" s="5"/>
      <c r="B876" s="5"/>
      <c r="E876" s="52"/>
      <c r="F876" s="5"/>
      <c r="G876" s="5"/>
      <c r="H876" s="50"/>
      <c r="I876" s="5"/>
    </row>
    <row r="877" spans="1:9" s="1" customFormat="1" x14ac:dyDescent="0.25">
      <c r="A877" s="5"/>
      <c r="B877" s="5"/>
      <c r="E877" s="52"/>
      <c r="F877" s="5"/>
      <c r="G877" s="5"/>
      <c r="H877" s="50"/>
      <c r="I877" s="5"/>
    </row>
    <row r="878" spans="1:9" s="1" customFormat="1" x14ac:dyDescent="0.25">
      <c r="A878" s="5"/>
      <c r="B878" s="5"/>
      <c r="E878" s="52"/>
      <c r="F878" s="5"/>
      <c r="G878" s="5"/>
      <c r="H878" s="50"/>
      <c r="I878" s="5"/>
    </row>
    <row r="879" spans="1:9" s="1" customFormat="1" x14ac:dyDescent="0.25">
      <c r="A879" s="5"/>
      <c r="B879" s="5"/>
      <c r="E879" s="52"/>
      <c r="F879" s="5"/>
      <c r="G879" s="5"/>
      <c r="H879" s="50"/>
      <c r="I879" s="5"/>
    </row>
    <row r="880" spans="1:9" s="1" customFormat="1" x14ac:dyDescent="0.25">
      <c r="A880" s="5"/>
      <c r="B880" s="5"/>
      <c r="E880" s="52"/>
      <c r="F880" s="5"/>
      <c r="G880" s="5"/>
      <c r="H880" s="50"/>
      <c r="I880" s="5"/>
    </row>
    <row r="881" spans="1:9" s="1" customFormat="1" x14ac:dyDescent="0.25">
      <c r="A881" s="5"/>
      <c r="B881" s="5"/>
      <c r="E881" s="52"/>
      <c r="F881" s="5"/>
      <c r="G881" s="5"/>
      <c r="H881" s="50"/>
      <c r="I881" s="5"/>
    </row>
    <row r="882" spans="1:9" s="1" customFormat="1" x14ac:dyDescent="0.25">
      <c r="A882" s="5"/>
      <c r="B882" s="5"/>
      <c r="E882" s="52"/>
      <c r="F882" s="5"/>
      <c r="G882" s="5"/>
      <c r="H882" s="50"/>
      <c r="I882" s="5"/>
    </row>
    <row r="883" spans="1:9" s="1" customFormat="1" x14ac:dyDescent="0.25">
      <c r="A883" s="5"/>
      <c r="B883" s="5"/>
      <c r="E883" s="52"/>
      <c r="F883" s="5"/>
      <c r="G883" s="5"/>
      <c r="H883" s="50"/>
      <c r="I883" s="5"/>
    </row>
    <row r="884" spans="1:9" s="1" customFormat="1" x14ac:dyDescent="0.25">
      <c r="A884" s="5"/>
      <c r="B884" s="5"/>
      <c r="E884" s="52"/>
      <c r="F884" s="5"/>
      <c r="G884" s="5"/>
      <c r="H884" s="50"/>
      <c r="I884" s="5"/>
    </row>
    <row r="885" spans="1:9" s="1" customFormat="1" x14ac:dyDescent="0.25">
      <c r="A885" s="5"/>
      <c r="B885" s="5"/>
      <c r="E885" s="52"/>
      <c r="F885" s="5"/>
      <c r="G885" s="5"/>
      <c r="H885" s="50"/>
      <c r="I885" s="5"/>
    </row>
    <row r="886" spans="1:9" s="1" customFormat="1" x14ac:dyDescent="0.25">
      <c r="A886" s="5"/>
      <c r="B886" s="5"/>
      <c r="E886" s="52"/>
      <c r="F886" s="5"/>
      <c r="G886" s="5"/>
      <c r="H886" s="50"/>
      <c r="I886" s="5"/>
    </row>
    <row r="887" spans="1:9" s="1" customFormat="1" x14ac:dyDescent="0.25">
      <c r="A887" s="5"/>
      <c r="B887" s="5"/>
      <c r="E887" s="52"/>
      <c r="F887" s="5"/>
      <c r="G887" s="5"/>
      <c r="H887" s="50"/>
      <c r="I887" s="5"/>
    </row>
    <row r="888" spans="1:9" s="1" customFormat="1" x14ac:dyDescent="0.25">
      <c r="A888" s="5"/>
      <c r="B888" s="5"/>
      <c r="E888" s="52"/>
      <c r="F888" s="5"/>
      <c r="G888" s="5"/>
      <c r="H888" s="50"/>
      <c r="I888" s="5"/>
    </row>
    <row r="889" spans="1:9" s="1" customFormat="1" x14ac:dyDescent="0.25">
      <c r="A889" s="5"/>
      <c r="B889" s="5"/>
      <c r="E889" s="52"/>
      <c r="F889" s="5"/>
      <c r="G889" s="5"/>
      <c r="H889" s="50"/>
      <c r="I889" s="5"/>
    </row>
    <row r="890" spans="1:9" s="1" customFormat="1" x14ac:dyDescent="0.25">
      <c r="A890" s="5"/>
      <c r="B890" s="5"/>
      <c r="E890" s="52"/>
      <c r="F890" s="5"/>
      <c r="G890" s="5"/>
      <c r="H890" s="50"/>
      <c r="I890" s="5"/>
    </row>
    <row r="891" spans="1:9" s="1" customFormat="1" x14ac:dyDescent="0.25">
      <c r="A891" s="5"/>
      <c r="B891" s="5"/>
      <c r="E891" s="52"/>
      <c r="F891" s="5"/>
      <c r="G891" s="5"/>
      <c r="H891" s="50"/>
      <c r="I891" s="5"/>
    </row>
    <row r="892" spans="1:9" s="1" customFormat="1" x14ac:dyDescent="0.25">
      <c r="A892" s="5"/>
      <c r="B892" s="5"/>
      <c r="E892" s="52"/>
      <c r="F892" s="5"/>
      <c r="G892" s="5"/>
      <c r="H892" s="50"/>
      <c r="I892" s="5"/>
    </row>
    <row r="893" spans="1:9" s="1" customFormat="1" x14ac:dyDescent="0.25">
      <c r="A893" s="5"/>
      <c r="B893" s="5"/>
      <c r="E893" s="52"/>
      <c r="F893" s="5"/>
      <c r="G893" s="5"/>
      <c r="H893" s="50"/>
      <c r="I893" s="5"/>
    </row>
    <row r="894" spans="1:9" s="1" customFormat="1" x14ac:dyDescent="0.25">
      <c r="A894" s="5"/>
      <c r="B894" s="5"/>
      <c r="E894" s="52"/>
      <c r="F894" s="5"/>
      <c r="G894" s="5"/>
      <c r="H894" s="50"/>
      <c r="I894" s="5"/>
    </row>
    <row r="895" spans="1:9" s="1" customFormat="1" x14ac:dyDescent="0.25">
      <c r="A895" s="5"/>
      <c r="B895" s="5"/>
      <c r="E895" s="52"/>
      <c r="F895" s="5"/>
      <c r="G895" s="5"/>
      <c r="H895" s="50"/>
      <c r="I895" s="5"/>
    </row>
    <row r="896" spans="1:9" s="1" customFormat="1" x14ac:dyDescent="0.25">
      <c r="A896" s="5"/>
      <c r="B896" s="5"/>
      <c r="E896" s="52"/>
      <c r="F896" s="5"/>
      <c r="G896" s="5"/>
      <c r="H896" s="50"/>
      <c r="I896" s="5"/>
    </row>
    <row r="897" spans="1:9" s="1" customFormat="1" x14ac:dyDescent="0.25">
      <c r="A897" s="5"/>
      <c r="B897" s="5"/>
      <c r="E897" s="52"/>
      <c r="F897" s="5"/>
      <c r="G897" s="5"/>
      <c r="H897" s="50"/>
      <c r="I897" s="5"/>
    </row>
    <row r="898" spans="1:9" s="1" customFormat="1" x14ac:dyDescent="0.25">
      <c r="A898" s="5"/>
      <c r="B898" s="5"/>
      <c r="E898" s="52"/>
      <c r="F898" s="5"/>
      <c r="G898" s="5"/>
      <c r="H898" s="50"/>
      <c r="I898" s="5"/>
    </row>
    <row r="899" spans="1:9" s="1" customFormat="1" x14ac:dyDescent="0.25">
      <c r="A899" s="5"/>
      <c r="B899" s="5"/>
      <c r="E899" s="52"/>
      <c r="F899" s="5"/>
      <c r="G899" s="5"/>
      <c r="H899" s="50"/>
      <c r="I899" s="5"/>
    </row>
    <row r="900" spans="1:9" s="1" customFormat="1" x14ac:dyDescent="0.25">
      <c r="A900" s="5"/>
      <c r="B900" s="5"/>
      <c r="E900" s="52"/>
      <c r="F900" s="5"/>
      <c r="G900" s="5"/>
      <c r="H900" s="50"/>
      <c r="I900" s="5"/>
    </row>
    <row r="901" spans="1:9" s="1" customFormat="1" x14ac:dyDescent="0.25">
      <c r="A901" s="5"/>
      <c r="B901" s="5"/>
      <c r="E901" s="52"/>
      <c r="F901" s="5"/>
      <c r="G901" s="5"/>
      <c r="H901" s="50"/>
      <c r="I901" s="5"/>
    </row>
    <row r="902" spans="1:9" s="1" customFormat="1" x14ac:dyDescent="0.25">
      <c r="A902" s="5"/>
      <c r="B902" s="5"/>
      <c r="E902" s="52"/>
      <c r="F902" s="5"/>
      <c r="G902" s="5"/>
      <c r="H902" s="50"/>
      <c r="I902" s="5"/>
    </row>
    <row r="903" spans="1:9" s="1" customFormat="1" x14ac:dyDescent="0.25">
      <c r="A903" s="5"/>
      <c r="B903" s="5"/>
      <c r="E903" s="52"/>
      <c r="F903" s="5"/>
      <c r="G903" s="5"/>
      <c r="H903" s="50"/>
      <c r="I903" s="5"/>
    </row>
    <row r="904" spans="1:9" s="1" customFormat="1" x14ac:dyDescent="0.25">
      <c r="A904" s="5"/>
      <c r="B904" s="5"/>
      <c r="E904" s="52"/>
      <c r="F904" s="5"/>
      <c r="G904" s="5"/>
      <c r="H904" s="50"/>
      <c r="I904" s="5"/>
    </row>
    <row r="905" spans="1:9" s="1" customFormat="1" x14ac:dyDescent="0.25">
      <c r="A905" s="5"/>
      <c r="B905" s="5"/>
      <c r="E905" s="52"/>
      <c r="F905" s="5"/>
      <c r="G905" s="5"/>
      <c r="H905" s="50"/>
      <c r="I905" s="5"/>
    </row>
    <row r="906" spans="1:9" s="1" customFormat="1" x14ac:dyDescent="0.25">
      <c r="A906" s="5"/>
      <c r="B906" s="5"/>
      <c r="E906" s="52"/>
      <c r="F906" s="5"/>
      <c r="G906" s="5"/>
      <c r="H906" s="50"/>
      <c r="I906" s="5"/>
    </row>
    <row r="907" spans="1:9" s="1" customFormat="1" x14ac:dyDescent="0.25">
      <c r="A907" s="5"/>
      <c r="B907" s="5"/>
      <c r="E907" s="52"/>
      <c r="F907" s="5"/>
      <c r="G907" s="5"/>
      <c r="H907" s="50"/>
      <c r="I907" s="5"/>
    </row>
    <row r="908" spans="1:9" s="1" customFormat="1" x14ac:dyDescent="0.25">
      <c r="A908" s="5"/>
      <c r="B908" s="5"/>
      <c r="E908" s="52"/>
      <c r="F908" s="5"/>
      <c r="G908" s="5"/>
      <c r="H908" s="50"/>
      <c r="I908" s="5"/>
    </row>
    <row r="909" spans="1:9" s="1" customFormat="1" x14ac:dyDescent="0.25">
      <c r="A909" s="5"/>
      <c r="B909" s="5"/>
      <c r="E909" s="52"/>
      <c r="F909" s="5"/>
      <c r="G909" s="5"/>
      <c r="H909" s="50"/>
      <c r="I909" s="5"/>
    </row>
    <row r="910" spans="1:9" s="1" customFormat="1" x14ac:dyDescent="0.25">
      <c r="A910" s="5"/>
      <c r="B910" s="5"/>
      <c r="E910" s="52"/>
      <c r="F910" s="5"/>
      <c r="G910" s="5"/>
      <c r="H910" s="50"/>
      <c r="I910" s="5"/>
    </row>
    <row r="911" spans="1:9" s="1" customFormat="1" x14ac:dyDescent="0.25">
      <c r="A911" s="5"/>
      <c r="B911" s="5"/>
      <c r="E911" s="52"/>
      <c r="F911" s="5"/>
      <c r="G911" s="5"/>
      <c r="H911" s="50"/>
      <c r="I911" s="5"/>
    </row>
    <row r="912" spans="1:9" s="1" customFormat="1" x14ac:dyDescent="0.25">
      <c r="A912" s="5"/>
      <c r="B912" s="5"/>
      <c r="E912" s="52"/>
      <c r="F912" s="5"/>
      <c r="G912" s="5"/>
      <c r="H912" s="50"/>
      <c r="I912" s="5"/>
    </row>
    <row r="913" spans="1:9" s="1" customFormat="1" x14ac:dyDescent="0.25">
      <c r="A913" s="5"/>
      <c r="B913" s="5"/>
      <c r="E913" s="52"/>
      <c r="F913" s="5"/>
      <c r="G913" s="5"/>
      <c r="H913" s="50"/>
      <c r="I913" s="5"/>
    </row>
    <row r="914" spans="1:9" s="1" customFormat="1" x14ac:dyDescent="0.25">
      <c r="A914" s="5"/>
      <c r="B914" s="5"/>
      <c r="E914" s="52"/>
      <c r="F914" s="5"/>
      <c r="G914" s="5"/>
      <c r="H914" s="50"/>
      <c r="I914" s="5"/>
    </row>
    <row r="915" spans="1:9" s="1" customFormat="1" x14ac:dyDescent="0.25">
      <c r="A915" s="5"/>
      <c r="B915" s="5"/>
      <c r="E915" s="52"/>
      <c r="F915" s="5"/>
      <c r="G915" s="5"/>
      <c r="H915" s="50"/>
      <c r="I915" s="5"/>
    </row>
    <row r="916" spans="1:9" s="1" customFormat="1" x14ac:dyDescent="0.25">
      <c r="A916" s="5"/>
      <c r="B916" s="5"/>
      <c r="E916" s="52"/>
      <c r="F916" s="5"/>
      <c r="G916" s="5"/>
      <c r="H916" s="50"/>
      <c r="I916" s="5"/>
    </row>
    <row r="917" spans="1:9" s="1" customFormat="1" x14ac:dyDescent="0.25">
      <c r="A917" s="5"/>
      <c r="B917" s="5"/>
      <c r="E917" s="52"/>
      <c r="F917" s="5"/>
      <c r="G917" s="5"/>
      <c r="H917" s="50"/>
      <c r="I917" s="5"/>
    </row>
    <row r="918" spans="1:9" s="1" customFormat="1" x14ac:dyDescent="0.25">
      <c r="A918" s="5"/>
      <c r="B918" s="5"/>
      <c r="E918" s="52"/>
      <c r="F918" s="5"/>
      <c r="G918" s="5"/>
      <c r="H918" s="50"/>
      <c r="I918" s="5"/>
    </row>
    <row r="919" spans="1:9" s="1" customFormat="1" x14ac:dyDescent="0.25">
      <c r="A919" s="5"/>
      <c r="B919" s="5"/>
      <c r="E919" s="52"/>
      <c r="F919" s="5"/>
      <c r="G919" s="5"/>
      <c r="H919" s="50"/>
      <c r="I919" s="5"/>
    </row>
    <row r="920" spans="1:9" s="1" customFormat="1" x14ac:dyDescent="0.25">
      <c r="A920" s="5"/>
      <c r="B920" s="5"/>
      <c r="E920" s="52"/>
      <c r="F920" s="5"/>
      <c r="G920" s="5"/>
      <c r="H920" s="50"/>
      <c r="I920" s="5"/>
    </row>
    <row r="921" spans="1:9" s="1" customFormat="1" x14ac:dyDescent="0.25">
      <c r="A921" s="5"/>
      <c r="B921" s="5"/>
      <c r="E921" s="52"/>
      <c r="F921" s="5"/>
      <c r="G921" s="5"/>
      <c r="H921" s="50"/>
      <c r="I921" s="5"/>
    </row>
    <row r="922" spans="1:9" s="1" customFormat="1" x14ac:dyDescent="0.25">
      <c r="A922" s="5"/>
      <c r="B922" s="5"/>
      <c r="E922" s="52"/>
      <c r="F922" s="5"/>
      <c r="G922" s="5"/>
      <c r="H922" s="50"/>
      <c r="I922" s="5"/>
    </row>
    <row r="923" spans="1:9" s="1" customFormat="1" x14ac:dyDescent="0.25">
      <c r="A923" s="5"/>
      <c r="B923" s="5"/>
      <c r="E923" s="52"/>
      <c r="F923" s="5"/>
      <c r="G923" s="5"/>
      <c r="H923" s="50"/>
      <c r="I923" s="5"/>
    </row>
    <row r="924" spans="1:9" s="1" customFormat="1" x14ac:dyDescent="0.25">
      <c r="A924" s="5"/>
      <c r="B924" s="5"/>
      <c r="E924" s="52"/>
      <c r="F924" s="5"/>
      <c r="G924" s="5"/>
      <c r="H924" s="50"/>
      <c r="I924" s="5"/>
    </row>
    <row r="925" spans="1:9" s="1" customFormat="1" x14ac:dyDescent="0.25">
      <c r="A925" s="5"/>
      <c r="B925" s="5"/>
      <c r="E925" s="52"/>
      <c r="F925" s="5"/>
      <c r="G925" s="5"/>
      <c r="H925" s="50"/>
      <c r="I925" s="5"/>
    </row>
    <row r="926" spans="1:9" s="1" customFormat="1" x14ac:dyDescent="0.25">
      <c r="A926" s="5"/>
      <c r="B926" s="5"/>
      <c r="E926" s="52"/>
      <c r="F926" s="5"/>
      <c r="G926" s="5"/>
      <c r="H926" s="50"/>
      <c r="I926" s="5"/>
    </row>
    <row r="927" spans="1:9" s="1" customFormat="1" x14ac:dyDescent="0.25">
      <c r="A927" s="5"/>
      <c r="B927" s="5"/>
      <c r="E927" s="52"/>
      <c r="F927" s="5"/>
      <c r="G927" s="5"/>
      <c r="H927" s="50"/>
      <c r="I927" s="5"/>
    </row>
    <row r="928" spans="1:9" s="1" customFormat="1" x14ac:dyDescent="0.25">
      <c r="A928" s="5"/>
      <c r="B928" s="5"/>
      <c r="E928" s="52"/>
      <c r="F928" s="5"/>
      <c r="G928" s="5"/>
      <c r="H928" s="50"/>
      <c r="I928" s="5"/>
    </row>
    <row r="929" spans="1:9" s="1" customFormat="1" x14ac:dyDescent="0.25">
      <c r="A929" s="5"/>
      <c r="B929" s="5"/>
      <c r="E929" s="52"/>
      <c r="F929" s="5"/>
      <c r="G929" s="5"/>
      <c r="H929" s="50"/>
      <c r="I929" s="5"/>
    </row>
    <row r="930" spans="1:9" s="1" customFormat="1" x14ac:dyDescent="0.25">
      <c r="A930" s="5"/>
      <c r="B930" s="5"/>
      <c r="E930" s="52"/>
      <c r="F930" s="5"/>
      <c r="G930" s="5"/>
      <c r="H930" s="50"/>
      <c r="I930" s="5"/>
    </row>
    <row r="931" spans="1:9" s="1" customFormat="1" x14ac:dyDescent="0.25">
      <c r="A931" s="5"/>
      <c r="B931" s="5"/>
      <c r="E931" s="52"/>
      <c r="F931" s="5"/>
      <c r="G931" s="5"/>
      <c r="H931" s="50"/>
      <c r="I931" s="5"/>
    </row>
    <row r="932" spans="1:9" s="1" customFormat="1" x14ac:dyDescent="0.25">
      <c r="A932" s="5"/>
      <c r="B932" s="5"/>
      <c r="E932" s="52"/>
      <c r="F932" s="5"/>
      <c r="G932" s="5"/>
      <c r="H932" s="50"/>
      <c r="I932" s="5"/>
    </row>
    <row r="933" spans="1:9" s="1" customFormat="1" x14ac:dyDescent="0.25">
      <c r="A933" s="5"/>
      <c r="B933" s="5"/>
      <c r="E933" s="52"/>
      <c r="F933" s="5"/>
      <c r="G933" s="5"/>
      <c r="H933" s="50"/>
      <c r="I933" s="5"/>
    </row>
    <row r="934" spans="1:9" s="1" customFormat="1" x14ac:dyDescent="0.25">
      <c r="A934" s="5"/>
      <c r="B934" s="5"/>
      <c r="E934" s="52"/>
      <c r="F934" s="5"/>
      <c r="G934" s="5"/>
      <c r="H934" s="50"/>
      <c r="I934" s="5"/>
    </row>
    <row r="935" spans="1:9" s="1" customFormat="1" x14ac:dyDescent="0.25">
      <c r="A935" s="5"/>
      <c r="B935" s="5"/>
      <c r="E935" s="52"/>
      <c r="F935" s="5"/>
      <c r="G935" s="5"/>
      <c r="H935" s="50"/>
      <c r="I935" s="5"/>
    </row>
    <row r="936" spans="1:9" s="1" customFormat="1" x14ac:dyDescent="0.25">
      <c r="A936" s="5"/>
      <c r="B936" s="5"/>
      <c r="E936" s="52"/>
      <c r="F936" s="5"/>
      <c r="G936" s="5"/>
      <c r="H936" s="50"/>
      <c r="I936" s="5"/>
    </row>
    <row r="937" spans="1:9" s="1" customFormat="1" x14ac:dyDescent="0.25">
      <c r="A937" s="5"/>
      <c r="B937" s="5"/>
      <c r="E937" s="52"/>
      <c r="F937" s="5"/>
      <c r="G937" s="5"/>
      <c r="H937" s="50"/>
      <c r="I937" s="5"/>
    </row>
    <row r="938" spans="1:9" s="1" customFormat="1" x14ac:dyDescent="0.25">
      <c r="A938" s="5"/>
      <c r="B938" s="5"/>
      <c r="E938" s="52"/>
      <c r="F938" s="5"/>
      <c r="G938" s="5"/>
      <c r="H938" s="50"/>
      <c r="I938" s="5"/>
    </row>
    <row r="939" spans="1:9" s="1" customFormat="1" x14ac:dyDescent="0.25">
      <c r="A939" s="5"/>
      <c r="B939" s="5"/>
      <c r="E939" s="52"/>
      <c r="F939" s="5"/>
      <c r="G939" s="5"/>
      <c r="H939" s="50"/>
      <c r="I939" s="5"/>
    </row>
    <row r="940" spans="1:9" s="1" customFormat="1" x14ac:dyDescent="0.25">
      <c r="A940" s="5"/>
      <c r="B940" s="5"/>
      <c r="E940" s="52"/>
      <c r="F940" s="5"/>
      <c r="G940" s="5"/>
      <c r="H940" s="50"/>
      <c r="I940" s="5"/>
    </row>
    <row r="941" spans="1:9" s="1" customFormat="1" x14ac:dyDescent="0.25">
      <c r="A941" s="5"/>
      <c r="B941" s="5"/>
      <c r="E941" s="52"/>
      <c r="F941" s="5"/>
      <c r="G941" s="5"/>
      <c r="H941" s="50"/>
      <c r="I941" s="5"/>
    </row>
    <row r="942" spans="1:9" s="1" customFormat="1" x14ac:dyDescent="0.25">
      <c r="A942" s="5"/>
      <c r="B942" s="5"/>
      <c r="E942" s="52"/>
      <c r="F942" s="5"/>
      <c r="G942" s="5"/>
      <c r="H942" s="50"/>
      <c r="I942" s="5"/>
    </row>
    <row r="943" spans="1:9" s="1" customFormat="1" x14ac:dyDescent="0.25">
      <c r="A943" s="5"/>
      <c r="B943" s="5"/>
      <c r="E943" s="52"/>
      <c r="F943" s="5"/>
      <c r="G943" s="5"/>
      <c r="H943" s="50"/>
      <c r="I943" s="5"/>
    </row>
    <row r="944" spans="1:9" s="1" customFormat="1" x14ac:dyDescent="0.25">
      <c r="A944" s="5"/>
      <c r="B944" s="5"/>
      <c r="E944" s="52"/>
      <c r="F944" s="5"/>
      <c r="G944" s="5"/>
      <c r="H944" s="50"/>
      <c r="I944" s="5"/>
    </row>
    <row r="945" spans="1:9" s="1" customFormat="1" x14ac:dyDescent="0.25">
      <c r="A945" s="5"/>
      <c r="B945" s="5"/>
      <c r="E945" s="52"/>
      <c r="F945" s="5"/>
      <c r="G945" s="5"/>
      <c r="H945" s="50"/>
      <c r="I945" s="5"/>
    </row>
    <row r="946" spans="1:9" s="1" customFormat="1" x14ac:dyDescent="0.25">
      <c r="A946" s="5"/>
      <c r="B946" s="5"/>
      <c r="E946" s="52"/>
      <c r="F946" s="5"/>
      <c r="G946" s="5"/>
      <c r="H946" s="50"/>
      <c r="I946" s="5"/>
    </row>
    <row r="947" spans="1:9" s="1" customFormat="1" x14ac:dyDescent="0.25">
      <c r="A947" s="5"/>
      <c r="B947" s="5"/>
      <c r="E947" s="52"/>
      <c r="F947" s="5"/>
      <c r="G947" s="5"/>
      <c r="H947" s="50"/>
      <c r="I947" s="5"/>
    </row>
    <row r="948" spans="1:9" s="1" customFormat="1" x14ac:dyDescent="0.25">
      <c r="A948" s="5"/>
      <c r="B948" s="5"/>
      <c r="E948" s="52"/>
      <c r="F948" s="5"/>
      <c r="G948" s="5"/>
      <c r="H948" s="50"/>
      <c r="I948" s="5"/>
    </row>
    <row r="949" spans="1:9" s="1" customFormat="1" x14ac:dyDescent="0.25">
      <c r="A949" s="5"/>
      <c r="B949" s="5"/>
      <c r="E949" s="52"/>
      <c r="F949" s="5"/>
      <c r="G949" s="5"/>
      <c r="H949" s="50"/>
      <c r="I949" s="5"/>
    </row>
    <row r="950" spans="1:9" s="1" customFormat="1" x14ac:dyDescent="0.25">
      <c r="A950" s="5"/>
      <c r="B950" s="5"/>
      <c r="E950" s="52"/>
      <c r="F950" s="5"/>
      <c r="G950" s="5"/>
      <c r="H950" s="50"/>
      <c r="I950" s="5"/>
    </row>
    <row r="951" spans="1:9" s="1" customFormat="1" x14ac:dyDescent="0.25">
      <c r="A951" s="5"/>
      <c r="B951" s="5"/>
      <c r="E951" s="52"/>
      <c r="F951" s="5"/>
      <c r="G951" s="5"/>
      <c r="H951" s="50"/>
      <c r="I951" s="5"/>
    </row>
    <row r="952" spans="1:9" s="1" customFormat="1" x14ac:dyDescent="0.25">
      <c r="A952" s="5"/>
      <c r="B952" s="5"/>
      <c r="E952" s="52"/>
      <c r="F952" s="5"/>
      <c r="G952" s="5"/>
      <c r="H952" s="50"/>
      <c r="I952" s="5"/>
    </row>
    <row r="953" spans="1:9" s="1" customFormat="1" x14ac:dyDescent="0.25">
      <c r="A953" s="5"/>
      <c r="B953" s="5"/>
      <c r="E953" s="52"/>
      <c r="F953" s="5"/>
      <c r="G953" s="5"/>
      <c r="H953" s="50"/>
      <c r="I953" s="5"/>
    </row>
    <row r="954" spans="1:9" s="1" customFormat="1" x14ac:dyDescent="0.25">
      <c r="A954" s="5"/>
      <c r="B954" s="5"/>
      <c r="E954" s="52"/>
      <c r="F954" s="5"/>
      <c r="G954" s="5"/>
      <c r="H954" s="50"/>
      <c r="I954" s="5"/>
    </row>
    <row r="955" spans="1:9" s="1" customFormat="1" x14ac:dyDescent="0.25">
      <c r="A955" s="5"/>
      <c r="B955" s="5"/>
      <c r="E955" s="52"/>
      <c r="F955" s="5"/>
      <c r="G955" s="5"/>
      <c r="H955" s="50"/>
      <c r="I955" s="5"/>
    </row>
    <row r="956" spans="1:9" s="1" customFormat="1" x14ac:dyDescent="0.25">
      <c r="A956" s="5"/>
      <c r="B956" s="5"/>
      <c r="E956" s="52"/>
      <c r="F956" s="5"/>
      <c r="G956" s="5"/>
      <c r="H956" s="50"/>
      <c r="I956" s="5"/>
    </row>
    <row r="957" spans="1:9" s="1" customFormat="1" x14ac:dyDescent="0.25">
      <c r="A957" s="5"/>
      <c r="B957" s="5"/>
      <c r="E957" s="52"/>
      <c r="F957" s="5"/>
      <c r="G957" s="5"/>
      <c r="H957" s="50"/>
      <c r="I957" s="5"/>
    </row>
    <row r="958" spans="1:9" s="1" customFormat="1" x14ac:dyDescent="0.25">
      <c r="A958" s="5"/>
      <c r="B958" s="5"/>
      <c r="E958" s="52"/>
      <c r="F958" s="5"/>
      <c r="G958" s="5"/>
      <c r="H958" s="50"/>
      <c r="I958" s="5"/>
    </row>
    <row r="959" spans="1:9" s="1" customFormat="1" x14ac:dyDescent="0.25">
      <c r="A959" s="5"/>
      <c r="B959" s="5"/>
      <c r="E959" s="52"/>
      <c r="F959" s="5"/>
      <c r="G959" s="5"/>
      <c r="H959" s="50"/>
      <c r="I959" s="5"/>
    </row>
    <row r="960" spans="1:9" s="1" customFormat="1" x14ac:dyDescent="0.25">
      <c r="A960" s="5"/>
      <c r="B960" s="5"/>
      <c r="E960" s="52"/>
      <c r="F960" s="5"/>
      <c r="G960" s="5"/>
      <c r="H960" s="50"/>
      <c r="I960" s="5"/>
    </row>
    <row r="961" spans="1:9" s="1" customFormat="1" x14ac:dyDescent="0.25">
      <c r="A961" s="5"/>
      <c r="B961" s="5"/>
      <c r="E961" s="52"/>
      <c r="F961" s="5"/>
      <c r="G961" s="5"/>
      <c r="H961" s="50"/>
      <c r="I961" s="5"/>
    </row>
    <row r="962" spans="1:9" s="1" customFormat="1" x14ac:dyDescent="0.25">
      <c r="A962" s="5"/>
      <c r="B962" s="5"/>
      <c r="E962" s="52"/>
      <c r="F962" s="5"/>
      <c r="G962" s="5"/>
      <c r="H962" s="50"/>
      <c r="I962" s="5"/>
    </row>
    <row r="963" spans="1:9" s="1" customFormat="1" x14ac:dyDescent="0.25">
      <c r="A963" s="5"/>
      <c r="B963" s="5"/>
      <c r="E963" s="52"/>
      <c r="F963" s="5"/>
      <c r="G963" s="5"/>
      <c r="H963" s="50"/>
      <c r="I963" s="5"/>
    </row>
    <row r="964" spans="1:9" s="1" customFormat="1" x14ac:dyDescent="0.25">
      <c r="A964" s="5"/>
      <c r="B964" s="5"/>
      <c r="E964" s="52"/>
      <c r="F964" s="5"/>
      <c r="G964" s="5"/>
      <c r="H964" s="50"/>
      <c r="I964" s="5"/>
    </row>
    <row r="965" spans="1:9" s="1" customFormat="1" x14ac:dyDescent="0.25">
      <c r="A965" s="5"/>
      <c r="B965" s="5"/>
      <c r="E965" s="52"/>
      <c r="F965" s="5"/>
      <c r="G965" s="5"/>
      <c r="H965" s="50"/>
      <c r="I965" s="5"/>
    </row>
    <row r="966" spans="1:9" s="1" customFormat="1" x14ac:dyDescent="0.25">
      <c r="A966" s="5"/>
      <c r="B966" s="5"/>
      <c r="E966" s="52"/>
      <c r="F966" s="5"/>
      <c r="G966" s="5"/>
      <c r="H966" s="50"/>
      <c r="I966" s="5"/>
    </row>
    <row r="967" spans="1:9" s="1" customFormat="1" x14ac:dyDescent="0.25">
      <c r="A967" s="5"/>
      <c r="B967" s="5"/>
      <c r="E967" s="52"/>
      <c r="F967" s="5"/>
      <c r="G967" s="5"/>
      <c r="H967" s="50"/>
      <c r="I967" s="5"/>
    </row>
    <row r="968" spans="1:9" s="1" customFormat="1" x14ac:dyDescent="0.25">
      <c r="A968" s="5"/>
      <c r="B968" s="5"/>
      <c r="E968" s="52"/>
      <c r="F968" s="5"/>
      <c r="G968" s="5"/>
      <c r="H968" s="50"/>
      <c r="I968" s="5"/>
    </row>
    <row r="969" spans="1:9" s="1" customFormat="1" x14ac:dyDescent="0.25">
      <c r="A969" s="5"/>
      <c r="B969" s="5"/>
      <c r="E969" s="52"/>
      <c r="F969" s="5"/>
      <c r="G969" s="5"/>
      <c r="H969" s="50"/>
      <c r="I969" s="5"/>
    </row>
    <row r="970" spans="1:9" s="1" customFormat="1" x14ac:dyDescent="0.25">
      <c r="A970" s="5"/>
      <c r="B970" s="5"/>
      <c r="E970" s="52"/>
      <c r="F970" s="5"/>
      <c r="G970" s="5"/>
      <c r="H970" s="50"/>
      <c r="I970" s="5"/>
    </row>
    <row r="971" spans="1:9" s="1" customFormat="1" x14ac:dyDescent="0.25">
      <c r="A971" s="5"/>
      <c r="B971" s="5"/>
      <c r="E971" s="52"/>
      <c r="F971" s="5"/>
      <c r="G971" s="5"/>
      <c r="H971" s="50"/>
      <c r="I971" s="5"/>
    </row>
    <row r="972" spans="1:9" s="1" customFormat="1" x14ac:dyDescent="0.25">
      <c r="A972" s="5"/>
      <c r="B972" s="5"/>
      <c r="E972" s="52"/>
      <c r="F972" s="5"/>
      <c r="G972" s="5"/>
      <c r="H972" s="50"/>
      <c r="I972" s="5"/>
    </row>
    <row r="973" spans="1:9" s="1" customFormat="1" x14ac:dyDescent="0.25">
      <c r="A973" s="5"/>
      <c r="B973" s="5"/>
      <c r="E973" s="52"/>
      <c r="F973" s="5"/>
      <c r="G973" s="5"/>
      <c r="H973" s="50"/>
      <c r="I973" s="5"/>
    </row>
    <row r="974" spans="1:9" s="1" customFormat="1" x14ac:dyDescent="0.25">
      <c r="A974" s="5"/>
      <c r="B974" s="5"/>
      <c r="E974" s="52"/>
      <c r="F974" s="5"/>
      <c r="G974" s="5"/>
      <c r="H974" s="50"/>
      <c r="I974" s="5"/>
    </row>
    <row r="975" spans="1:9" s="1" customFormat="1" x14ac:dyDescent="0.25">
      <c r="A975" s="5"/>
      <c r="B975" s="5"/>
      <c r="E975" s="52"/>
      <c r="F975" s="5"/>
      <c r="G975" s="5"/>
      <c r="H975" s="50"/>
      <c r="I975" s="5"/>
    </row>
    <row r="976" spans="1:9" s="1" customFormat="1" x14ac:dyDescent="0.25">
      <c r="A976" s="5"/>
      <c r="B976" s="5"/>
      <c r="E976" s="52"/>
      <c r="F976" s="5"/>
      <c r="G976" s="5"/>
      <c r="H976" s="50"/>
      <c r="I976" s="5"/>
    </row>
    <row r="977" spans="1:9" s="1" customFormat="1" x14ac:dyDescent="0.25">
      <c r="A977" s="5"/>
      <c r="B977" s="5"/>
      <c r="E977" s="52"/>
      <c r="F977" s="5"/>
      <c r="G977" s="5"/>
      <c r="H977" s="50"/>
      <c r="I977" s="5"/>
    </row>
    <row r="978" spans="1:9" s="1" customFormat="1" x14ac:dyDescent="0.25">
      <c r="A978" s="5"/>
      <c r="B978" s="5"/>
      <c r="E978" s="52"/>
      <c r="F978" s="5"/>
      <c r="G978" s="5"/>
      <c r="H978" s="50"/>
      <c r="I978" s="5"/>
    </row>
    <row r="979" spans="1:9" s="1" customFormat="1" x14ac:dyDescent="0.25">
      <c r="A979" s="5"/>
      <c r="B979" s="5"/>
      <c r="E979" s="52"/>
      <c r="F979" s="5"/>
      <c r="G979" s="5"/>
      <c r="H979" s="50"/>
      <c r="I979" s="5"/>
    </row>
    <row r="980" spans="1:9" s="1" customFormat="1" x14ac:dyDescent="0.25">
      <c r="A980" s="5"/>
      <c r="B980" s="5"/>
      <c r="E980" s="52"/>
      <c r="F980" s="5"/>
      <c r="G980" s="5"/>
      <c r="H980" s="50"/>
      <c r="I980" s="5"/>
    </row>
    <row r="981" spans="1:9" s="1" customFormat="1" x14ac:dyDescent="0.25">
      <c r="A981" s="5"/>
      <c r="B981" s="5"/>
      <c r="E981" s="52"/>
      <c r="F981" s="5"/>
      <c r="G981" s="5"/>
      <c r="H981" s="50"/>
      <c r="I981" s="5"/>
    </row>
    <row r="982" spans="1:9" s="1" customFormat="1" x14ac:dyDescent="0.25">
      <c r="A982" s="5"/>
      <c r="B982" s="5"/>
      <c r="E982" s="52"/>
      <c r="F982" s="5"/>
      <c r="G982" s="5"/>
      <c r="H982" s="50"/>
      <c r="I982" s="5"/>
    </row>
    <row r="983" spans="1:9" s="1" customFormat="1" x14ac:dyDescent="0.25">
      <c r="A983" s="5"/>
      <c r="B983" s="5"/>
      <c r="E983" s="52"/>
      <c r="F983" s="5"/>
      <c r="G983" s="5"/>
      <c r="H983" s="50"/>
      <c r="I983" s="5"/>
    </row>
    <row r="984" spans="1:9" s="1" customFormat="1" x14ac:dyDescent="0.25">
      <c r="A984" s="5"/>
      <c r="B984" s="5"/>
      <c r="E984" s="52"/>
      <c r="F984" s="5"/>
      <c r="G984" s="5"/>
      <c r="H984" s="50"/>
      <c r="I984" s="5"/>
    </row>
    <row r="985" spans="1:9" s="1" customFormat="1" x14ac:dyDescent="0.25">
      <c r="A985" s="5"/>
      <c r="B985" s="5"/>
      <c r="E985" s="52"/>
      <c r="F985" s="5"/>
      <c r="G985" s="5"/>
      <c r="H985" s="50"/>
      <c r="I985" s="5"/>
    </row>
    <row r="986" spans="1:9" s="1" customFormat="1" x14ac:dyDescent="0.25">
      <c r="A986" s="5"/>
      <c r="B986" s="5"/>
      <c r="E986" s="52"/>
      <c r="F986" s="5"/>
      <c r="G986" s="5"/>
      <c r="H986" s="50"/>
      <c r="I986" s="5"/>
    </row>
    <row r="987" spans="1:9" s="1" customFormat="1" x14ac:dyDescent="0.25">
      <c r="A987" s="5"/>
      <c r="B987" s="5"/>
      <c r="E987" s="52"/>
      <c r="F987" s="5"/>
      <c r="G987" s="5"/>
      <c r="H987" s="50"/>
      <c r="I987" s="5"/>
    </row>
    <row r="988" spans="1:9" s="1" customFormat="1" x14ac:dyDescent="0.25">
      <c r="A988" s="5"/>
      <c r="B988" s="5"/>
      <c r="E988" s="52"/>
      <c r="F988" s="5"/>
      <c r="G988" s="5"/>
      <c r="H988" s="50"/>
      <c r="I988" s="5"/>
    </row>
    <row r="989" spans="1:9" s="1" customFormat="1" x14ac:dyDescent="0.25">
      <c r="A989" s="5"/>
      <c r="B989" s="5"/>
      <c r="E989" s="52"/>
      <c r="F989" s="5"/>
      <c r="G989" s="5"/>
      <c r="H989" s="50"/>
      <c r="I989" s="5"/>
    </row>
    <row r="990" spans="1:9" s="1" customFormat="1" x14ac:dyDescent="0.25">
      <c r="A990" s="5"/>
      <c r="B990" s="5"/>
      <c r="E990" s="52"/>
      <c r="F990" s="5"/>
      <c r="G990" s="5"/>
      <c r="H990" s="50"/>
      <c r="I990" s="5"/>
    </row>
    <row r="991" spans="1:9" s="1" customFormat="1" x14ac:dyDescent="0.25">
      <c r="A991" s="5"/>
      <c r="B991" s="5"/>
      <c r="E991" s="52"/>
      <c r="F991" s="5"/>
      <c r="G991" s="5"/>
      <c r="H991" s="50"/>
      <c r="I991" s="5"/>
    </row>
    <row r="992" spans="1:9" s="1" customFormat="1" x14ac:dyDescent="0.25">
      <c r="A992" s="5"/>
      <c r="B992" s="5"/>
      <c r="E992" s="52"/>
      <c r="F992" s="5"/>
      <c r="G992" s="5"/>
      <c r="H992" s="50"/>
      <c r="I992" s="5"/>
    </row>
    <row r="993" spans="1:9" s="1" customFormat="1" x14ac:dyDescent="0.25">
      <c r="A993" s="5"/>
      <c r="B993" s="5"/>
      <c r="E993" s="52"/>
      <c r="F993" s="5"/>
      <c r="G993" s="5"/>
      <c r="H993" s="50"/>
      <c r="I993" s="5"/>
    </row>
    <row r="994" spans="1:9" s="1" customFormat="1" x14ac:dyDescent="0.25">
      <c r="A994" s="5"/>
      <c r="B994" s="5"/>
      <c r="E994" s="52"/>
      <c r="F994" s="5"/>
      <c r="G994" s="5"/>
      <c r="H994" s="50"/>
      <c r="I994" s="5"/>
    </row>
    <row r="995" spans="1:9" s="1" customFormat="1" x14ac:dyDescent="0.25">
      <c r="A995" s="5"/>
      <c r="B995" s="5"/>
      <c r="E995" s="52"/>
      <c r="F995" s="5"/>
      <c r="G995" s="5"/>
      <c r="H995" s="50"/>
      <c r="I995" s="5"/>
    </row>
    <row r="996" spans="1:9" s="1" customFormat="1" x14ac:dyDescent="0.25">
      <c r="A996" s="5"/>
      <c r="B996" s="5"/>
      <c r="E996" s="52"/>
      <c r="F996" s="5"/>
      <c r="G996" s="5"/>
      <c r="H996" s="50"/>
      <c r="I996" s="5"/>
    </row>
    <row r="997" spans="1:9" s="1" customFormat="1" x14ac:dyDescent="0.25">
      <c r="A997" s="5"/>
      <c r="B997" s="5"/>
      <c r="E997" s="52"/>
      <c r="F997" s="5"/>
      <c r="G997" s="5"/>
      <c r="H997" s="50"/>
      <c r="I997" s="5"/>
    </row>
    <row r="998" spans="1:9" s="1" customFormat="1" x14ac:dyDescent="0.25">
      <c r="A998" s="5"/>
      <c r="B998" s="5"/>
      <c r="E998" s="52"/>
      <c r="F998" s="5"/>
      <c r="G998" s="5"/>
      <c r="H998" s="50"/>
      <c r="I998" s="5"/>
    </row>
    <row r="999" spans="1:9" s="1" customFormat="1" x14ac:dyDescent="0.25">
      <c r="A999" s="5"/>
      <c r="B999" s="5"/>
      <c r="E999" s="52"/>
      <c r="F999" s="5"/>
      <c r="G999" s="5"/>
      <c r="H999" s="50"/>
      <c r="I999" s="5"/>
    </row>
    <row r="1000" spans="1:9" s="1" customFormat="1" x14ac:dyDescent="0.25">
      <c r="A1000" s="5"/>
      <c r="B1000" s="5"/>
      <c r="E1000" s="52"/>
      <c r="F1000" s="5"/>
      <c r="G1000" s="5"/>
      <c r="H1000" s="50"/>
      <c r="I1000" s="5"/>
    </row>
    <row r="1001" spans="1:9" s="1" customFormat="1" x14ac:dyDescent="0.25">
      <c r="A1001" s="5"/>
      <c r="B1001" s="5"/>
      <c r="E1001" s="52"/>
      <c r="F1001" s="5"/>
      <c r="G1001" s="5"/>
      <c r="H1001" s="50"/>
      <c r="I1001" s="5"/>
    </row>
    <row r="1002" spans="1:9" s="1" customFormat="1" x14ac:dyDescent="0.25">
      <c r="A1002" s="5"/>
      <c r="B1002" s="5"/>
      <c r="E1002" s="52"/>
      <c r="F1002" s="5"/>
      <c r="G1002" s="5"/>
      <c r="H1002" s="50"/>
      <c r="I1002" s="5"/>
    </row>
    <row r="1003" spans="1:9" s="1" customFormat="1" x14ac:dyDescent="0.25">
      <c r="A1003" s="5"/>
      <c r="B1003" s="5"/>
      <c r="E1003" s="52"/>
      <c r="F1003" s="5"/>
      <c r="G1003" s="5"/>
      <c r="H1003" s="50"/>
      <c r="I1003" s="5"/>
    </row>
    <row r="1004" spans="1:9" s="1" customFormat="1" x14ac:dyDescent="0.25">
      <c r="A1004" s="5"/>
      <c r="B1004" s="5"/>
      <c r="E1004" s="52"/>
      <c r="F1004" s="5"/>
      <c r="G1004" s="5"/>
      <c r="H1004" s="50"/>
      <c r="I1004" s="5"/>
    </row>
    <row r="1005" spans="1:9" s="1" customFormat="1" x14ac:dyDescent="0.25">
      <c r="A1005" s="5"/>
      <c r="B1005" s="5"/>
      <c r="E1005" s="52"/>
      <c r="F1005" s="5"/>
      <c r="G1005" s="5"/>
      <c r="H1005" s="50"/>
      <c r="I1005" s="5"/>
    </row>
    <row r="1006" spans="1:9" s="1" customFormat="1" x14ac:dyDescent="0.25">
      <c r="A1006" s="5"/>
      <c r="B1006" s="5"/>
      <c r="E1006" s="52"/>
      <c r="F1006" s="5"/>
      <c r="G1006" s="5"/>
      <c r="H1006" s="50"/>
      <c r="I1006" s="5"/>
    </row>
    <row r="1007" spans="1:9" s="1" customFormat="1" x14ac:dyDescent="0.25">
      <c r="A1007" s="5"/>
      <c r="B1007" s="5"/>
      <c r="E1007" s="52"/>
      <c r="F1007" s="5"/>
      <c r="G1007" s="5"/>
      <c r="H1007" s="50"/>
      <c r="I1007" s="5"/>
    </row>
    <row r="1008" spans="1:9" s="1" customFormat="1" x14ac:dyDescent="0.25">
      <c r="A1008" s="5"/>
      <c r="B1008" s="5"/>
      <c r="E1008" s="52"/>
      <c r="F1008" s="5"/>
      <c r="G1008" s="5"/>
      <c r="H1008" s="50"/>
      <c r="I1008" s="5"/>
    </row>
    <row r="1009" spans="1:9" s="1" customFormat="1" x14ac:dyDescent="0.25">
      <c r="A1009" s="5"/>
      <c r="B1009" s="5"/>
      <c r="E1009" s="52"/>
      <c r="F1009" s="5"/>
      <c r="G1009" s="5"/>
      <c r="H1009" s="50"/>
      <c r="I1009" s="5"/>
    </row>
    <row r="1010" spans="1:9" s="1" customFormat="1" x14ac:dyDescent="0.25">
      <c r="A1010" s="5"/>
      <c r="B1010" s="5"/>
      <c r="E1010" s="52"/>
      <c r="F1010" s="5"/>
      <c r="G1010" s="5"/>
      <c r="H1010" s="50"/>
      <c r="I1010" s="5"/>
    </row>
    <row r="1011" spans="1:9" s="1" customFormat="1" x14ac:dyDescent="0.25">
      <c r="A1011" s="5"/>
      <c r="B1011" s="5"/>
      <c r="E1011" s="52"/>
      <c r="F1011" s="5"/>
      <c r="G1011" s="5"/>
      <c r="H1011" s="50"/>
      <c r="I1011" s="5"/>
    </row>
    <row r="1012" spans="1:9" s="1" customFormat="1" x14ac:dyDescent="0.25">
      <c r="A1012" s="5"/>
      <c r="B1012" s="5"/>
      <c r="E1012" s="52"/>
      <c r="F1012" s="5"/>
      <c r="G1012" s="5"/>
      <c r="H1012" s="50"/>
      <c r="I1012" s="5"/>
    </row>
    <row r="1013" spans="1:9" s="1" customFormat="1" x14ac:dyDescent="0.25">
      <c r="A1013" s="5"/>
      <c r="B1013" s="5"/>
      <c r="E1013" s="52"/>
      <c r="F1013" s="5"/>
      <c r="G1013" s="5"/>
      <c r="H1013" s="50"/>
      <c r="I1013" s="5"/>
    </row>
    <row r="1014" spans="1:9" s="1" customFormat="1" x14ac:dyDescent="0.25">
      <c r="A1014" s="5"/>
      <c r="B1014" s="5"/>
      <c r="E1014" s="52"/>
      <c r="F1014" s="5"/>
      <c r="G1014" s="5"/>
      <c r="H1014" s="50"/>
      <c r="I1014" s="5"/>
    </row>
    <row r="1015" spans="1:9" s="1" customFormat="1" x14ac:dyDescent="0.25">
      <c r="A1015" s="5"/>
      <c r="B1015" s="5"/>
      <c r="E1015" s="52"/>
      <c r="F1015" s="5"/>
      <c r="G1015" s="5"/>
      <c r="H1015" s="50"/>
      <c r="I1015" s="5"/>
    </row>
    <row r="1016" spans="1:9" s="1" customFormat="1" x14ac:dyDescent="0.25">
      <c r="A1016" s="5"/>
      <c r="B1016" s="5"/>
      <c r="E1016" s="52"/>
      <c r="F1016" s="5"/>
      <c r="G1016" s="5"/>
      <c r="H1016" s="50"/>
      <c r="I1016" s="5"/>
    </row>
    <row r="1017" spans="1:9" s="1" customFormat="1" x14ac:dyDescent="0.25">
      <c r="A1017" s="5"/>
      <c r="B1017" s="5"/>
      <c r="E1017" s="52"/>
      <c r="F1017" s="5"/>
      <c r="G1017" s="5"/>
      <c r="H1017" s="50"/>
      <c r="I1017" s="5"/>
    </row>
    <row r="1018" spans="1:9" s="1" customFormat="1" x14ac:dyDescent="0.25">
      <c r="A1018" s="5"/>
      <c r="B1018" s="5"/>
      <c r="E1018" s="52"/>
      <c r="F1018" s="5"/>
      <c r="G1018" s="5"/>
      <c r="H1018" s="50"/>
      <c r="I1018" s="5"/>
    </row>
    <row r="1019" spans="1:9" s="1" customFormat="1" x14ac:dyDescent="0.25">
      <c r="A1019" s="5"/>
      <c r="B1019" s="5"/>
      <c r="E1019" s="52"/>
      <c r="F1019" s="5"/>
      <c r="G1019" s="5"/>
      <c r="H1019" s="50"/>
      <c r="I1019" s="5"/>
    </row>
    <row r="1020" spans="1:9" s="1" customFormat="1" x14ac:dyDescent="0.25">
      <c r="A1020" s="5"/>
      <c r="B1020" s="5"/>
      <c r="E1020" s="52"/>
      <c r="F1020" s="5"/>
      <c r="G1020" s="5"/>
      <c r="H1020" s="50"/>
      <c r="I1020" s="5"/>
    </row>
    <row r="1021" spans="1:9" s="1" customFormat="1" x14ac:dyDescent="0.25">
      <c r="A1021" s="5"/>
      <c r="B1021" s="5"/>
      <c r="E1021" s="52"/>
      <c r="F1021" s="5"/>
      <c r="G1021" s="5"/>
      <c r="H1021" s="50"/>
      <c r="I1021" s="5"/>
    </row>
    <row r="1022" spans="1:9" s="1" customFormat="1" x14ac:dyDescent="0.25">
      <c r="A1022" s="5"/>
      <c r="B1022" s="5"/>
      <c r="E1022" s="52"/>
      <c r="F1022" s="5"/>
      <c r="G1022" s="5"/>
      <c r="H1022" s="50"/>
      <c r="I1022" s="5"/>
    </row>
    <row r="1023" spans="1:9" s="1" customFormat="1" x14ac:dyDescent="0.25">
      <c r="A1023" s="5"/>
      <c r="B1023" s="5"/>
      <c r="E1023" s="52"/>
      <c r="F1023" s="5"/>
      <c r="G1023" s="5"/>
      <c r="H1023" s="50"/>
      <c r="I1023" s="5"/>
    </row>
    <row r="1024" spans="1:9" s="1" customFormat="1" x14ac:dyDescent="0.25">
      <c r="A1024" s="5"/>
      <c r="B1024" s="5"/>
      <c r="E1024" s="52"/>
      <c r="F1024" s="5"/>
      <c r="G1024" s="5"/>
      <c r="H1024" s="50"/>
      <c r="I1024" s="5"/>
    </row>
    <row r="1025" spans="1:9" s="1" customFormat="1" x14ac:dyDescent="0.25">
      <c r="A1025" s="5"/>
      <c r="B1025" s="5"/>
      <c r="E1025" s="52"/>
      <c r="F1025" s="5"/>
      <c r="G1025" s="5"/>
      <c r="H1025" s="50"/>
      <c r="I1025" s="5"/>
    </row>
    <row r="1026" spans="1:9" s="1" customFormat="1" x14ac:dyDescent="0.25">
      <c r="A1026" s="5"/>
      <c r="B1026" s="5"/>
      <c r="E1026" s="52"/>
      <c r="F1026" s="5"/>
      <c r="G1026" s="5"/>
      <c r="H1026" s="50"/>
      <c r="I1026" s="5"/>
    </row>
    <row r="1027" spans="1:9" s="1" customFormat="1" x14ac:dyDescent="0.25">
      <c r="A1027" s="5"/>
      <c r="B1027" s="5"/>
      <c r="E1027" s="52"/>
      <c r="F1027" s="5"/>
      <c r="G1027" s="5"/>
      <c r="H1027" s="50"/>
      <c r="I1027" s="5"/>
    </row>
    <row r="1028" spans="1:9" s="1" customFormat="1" x14ac:dyDescent="0.25">
      <c r="A1028" s="5"/>
      <c r="B1028" s="5"/>
      <c r="E1028" s="52"/>
      <c r="F1028" s="5"/>
      <c r="G1028" s="5"/>
      <c r="H1028" s="50"/>
      <c r="I1028" s="5"/>
    </row>
    <row r="1029" spans="1:9" s="1" customFormat="1" x14ac:dyDescent="0.25">
      <c r="A1029" s="5"/>
      <c r="B1029" s="5"/>
      <c r="E1029" s="52"/>
      <c r="F1029" s="5"/>
      <c r="G1029" s="5"/>
      <c r="H1029" s="50"/>
      <c r="I1029" s="5"/>
    </row>
    <row r="1030" spans="1:9" s="1" customFormat="1" x14ac:dyDescent="0.25">
      <c r="A1030" s="5"/>
      <c r="B1030" s="5"/>
      <c r="E1030" s="52"/>
      <c r="F1030" s="5"/>
      <c r="G1030" s="5"/>
      <c r="H1030" s="50"/>
      <c r="I1030" s="5"/>
    </row>
    <row r="1031" spans="1:9" s="1" customFormat="1" x14ac:dyDescent="0.25">
      <c r="A1031" s="5"/>
      <c r="B1031" s="5"/>
      <c r="E1031" s="52"/>
      <c r="F1031" s="5"/>
      <c r="G1031" s="5"/>
      <c r="H1031" s="50"/>
      <c r="I1031" s="5"/>
    </row>
    <row r="1032" spans="1:9" s="1" customFormat="1" x14ac:dyDescent="0.25">
      <c r="A1032" s="5"/>
      <c r="B1032" s="5"/>
      <c r="E1032" s="52"/>
      <c r="F1032" s="5"/>
      <c r="G1032" s="5"/>
      <c r="H1032" s="50"/>
      <c r="I1032" s="5"/>
    </row>
    <row r="1033" spans="1:9" s="1" customFormat="1" x14ac:dyDescent="0.25">
      <c r="A1033" s="5"/>
      <c r="B1033" s="5"/>
      <c r="E1033" s="52"/>
      <c r="F1033" s="5"/>
      <c r="G1033" s="5"/>
      <c r="H1033" s="50"/>
      <c r="I1033" s="5"/>
    </row>
    <row r="1034" spans="1:9" s="1" customFormat="1" x14ac:dyDescent="0.25">
      <c r="A1034" s="5"/>
      <c r="B1034" s="5"/>
      <c r="E1034" s="52"/>
      <c r="F1034" s="5"/>
      <c r="G1034" s="5"/>
      <c r="H1034" s="50"/>
      <c r="I1034" s="5"/>
    </row>
    <row r="1035" spans="1:9" s="1" customFormat="1" x14ac:dyDescent="0.25">
      <c r="A1035" s="5"/>
      <c r="B1035" s="5"/>
      <c r="E1035" s="52"/>
      <c r="F1035" s="5"/>
      <c r="G1035" s="5"/>
      <c r="H1035" s="50"/>
      <c r="I1035" s="5"/>
    </row>
    <row r="1036" spans="1:9" s="1" customFormat="1" x14ac:dyDescent="0.25">
      <c r="A1036" s="5"/>
      <c r="B1036" s="5"/>
      <c r="E1036" s="52"/>
      <c r="F1036" s="5"/>
      <c r="G1036" s="5"/>
      <c r="H1036" s="50"/>
      <c r="I1036" s="5"/>
    </row>
    <row r="1037" spans="1:9" s="1" customFormat="1" x14ac:dyDescent="0.25">
      <c r="A1037" s="5"/>
      <c r="B1037" s="5"/>
      <c r="E1037" s="52"/>
      <c r="F1037" s="5"/>
      <c r="G1037" s="5"/>
      <c r="H1037" s="50"/>
      <c r="I1037" s="5"/>
    </row>
    <row r="1038" spans="1:9" s="1" customFormat="1" x14ac:dyDescent="0.25">
      <c r="A1038" s="5"/>
      <c r="B1038" s="5"/>
      <c r="E1038" s="52"/>
      <c r="F1038" s="5"/>
      <c r="G1038" s="5"/>
      <c r="H1038" s="50"/>
      <c r="I1038" s="5"/>
    </row>
    <row r="1039" spans="1:9" s="1" customFormat="1" x14ac:dyDescent="0.25">
      <c r="A1039" s="5"/>
      <c r="B1039" s="5"/>
      <c r="E1039" s="52"/>
      <c r="F1039" s="5"/>
      <c r="G1039" s="5"/>
      <c r="H1039" s="50"/>
      <c r="I1039" s="5"/>
    </row>
    <row r="1040" spans="1:9" s="1" customFormat="1" x14ac:dyDescent="0.25">
      <c r="A1040" s="5"/>
      <c r="B1040" s="5"/>
      <c r="E1040" s="52"/>
      <c r="F1040" s="5"/>
      <c r="G1040" s="5"/>
      <c r="H1040" s="50"/>
      <c r="I1040" s="5"/>
    </row>
    <row r="1041" spans="1:9" s="1" customFormat="1" x14ac:dyDescent="0.25">
      <c r="A1041" s="5"/>
      <c r="B1041" s="5"/>
      <c r="E1041" s="52"/>
      <c r="F1041" s="5"/>
      <c r="G1041" s="5"/>
      <c r="H1041" s="50"/>
      <c r="I1041" s="5"/>
    </row>
    <row r="1042" spans="1:9" s="1" customFormat="1" x14ac:dyDescent="0.25">
      <c r="A1042" s="5"/>
      <c r="B1042" s="5"/>
      <c r="E1042" s="52"/>
      <c r="F1042" s="5"/>
      <c r="G1042" s="5"/>
      <c r="H1042" s="50"/>
      <c r="I1042" s="5"/>
    </row>
    <row r="1043" spans="1:9" s="1" customFormat="1" x14ac:dyDescent="0.25">
      <c r="A1043" s="5"/>
      <c r="B1043" s="5"/>
      <c r="E1043" s="52"/>
      <c r="F1043" s="5"/>
      <c r="G1043" s="5"/>
      <c r="H1043" s="50"/>
      <c r="I1043" s="5"/>
    </row>
    <row r="1044" spans="1:9" s="1" customFormat="1" x14ac:dyDescent="0.25">
      <c r="A1044" s="5"/>
      <c r="B1044" s="5"/>
      <c r="E1044" s="52"/>
      <c r="F1044" s="5"/>
      <c r="G1044" s="5"/>
      <c r="H1044" s="50"/>
      <c r="I1044" s="5"/>
    </row>
    <row r="1045" spans="1:9" s="1" customFormat="1" x14ac:dyDescent="0.25">
      <c r="A1045" s="5"/>
      <c r="B1045" s="5"/>
      <c r="E1045" s="52"/>
      <c r="F1045" s="5"/>
      <c r="G1045" s="5"/>
      <c r="H1045" s="50"/>
      <c r="I1045" s="5"/>
    </row>
    <row r="1046" spans="1:9" s="1" customFormat="1" x14ac:dyDescent="0.25">
      <c r="A1046" s="5"/>
      <c r="B1046" s="5"/>
      <c r="E1046" s="52"/>
      <c r="F1046" s="5"/>
      <c r="G1046" s="5"/>
      <c r="H1046" s="50"/>
      <c r="I1046" s="5"/>
    </row>
    <row r="1047" spans="1:9" s="1" customFormat="1" x14ac:dyDescent="0.25">
      <c r="A1047" s="5"/>
      <c r="B1047" s="5"/>
      <c r="E1047" s="52"/>
      <c r="F1047" s="5"/>
      <c r="G1047" s="5"/>
      <c r="H1047" s="50"/>
      <c r="I1047" s="5"/>
    </row>
    <row r="1048" spans="1:9" s="1" customFormat="1" x14ac:dyDescent="0.25">
      <c r="A1048" s="5"/>
      <c r="B1048" s="5"/>
      <c r="E1048" s="52"/>
      <c r="F1048" s="5"/>
      <c r="G1048" s="5"/>
      <c r="H1048" s="50"/>
      <c r="I1048" s="5"/>
    </row>
    <row r="1049" spans="1:9" s="1" customFormat="1" x14ac:dyDescent="0.25">
      <c r="A1049" s="5"/>
      <c r="B1049" s="5"/>
      <c r="E1049" s="52"/>
      <c r="F1049" s="5"/>
      <c r="G1049" s="5"/>
      <c r="H1049" s="50"/>
      <c r="I1049" s="5"/>
    </row>
    <row r="1050" spans="1:9" s="1" customFormat="1" x14ac:dyDescent="0.25">
      <c r="A1050" s="5"/>
      <c r="B1050" s="5"/>
      <c r="E1050" s="52"/>
      <c r="F1050" s="5"/>
      <c r="G1050" s="5"/>
      <c r="H1050" s="50"/>
      <c r="I1050" s="5"/>
    </row>
    <row r="1051" spans="1:9" s="1" customFormat="1" x14ac:dyDescent="0.25">
      <c r="A1051" s="5"/>
      <c r="B1051" s="5"/>
      <c r="E1051" s="52"/>
      <c r="F1051" s="5"/>
      <c r="G1051" s="5"/>
      <c r="H1051" s="50"/>
      <c r="I1051" s="5"/>
    </row>
    <row r="1052" spans="1:9" s="1" customFormat="1" x14ac:dyDescent="0.25">
      <c r="A1052" s="5"/>
      <c r="B1052" s="5"/>
      <c r="E1052" s="52"/>
      <c r="F1052" s="5"/>
      <c r="G1052" s="5"/>
      <c r="H1052" s="50"/>
      <c r="I1052" s="5"/>
    </row>
    <row r="1053" spans="1:9" s="1" customFormat="1" x14ac:dyDescent="0.25">
      <c r="A1053" s="5"/>
      <c r="B1053" s="5"/>
      <c r="E1053" s="52"/>
      <c r="F1053" s="5"/>
      <c r="G1053" s="5"/>
      <c r="H1053" s="50"/>
      <c r="I1053" s="5"/>
    </row>
    <row r="1054" spans="1:9" s="1" customFormat="1" x14ac:dyDescent="0.25">
      <c r="A1054" s="5"/>
      <c r="B1054" s="5"/>
      <c r="E1054" s="52"/>
      <c r="F1054" s="5"/>
      <c r="G1054" s="5"/>
      <c r="H1054" s="50"/>
      <c r="I1054" s="5"/>
    </row>
    <row r="1055" spans="1:9" s="1" customFormat="1" x14ac:dyDescent="0.25">
      <c r="A1055" s="5"/>
      <c r="B1055" s="5"/>
      <c r="E1055" s="52"/>
      <c r="F1055" s="5"/>
      <c r="G1055" s="5"/>
      <c r="H1055" s="50"/>
      <c r="I1055" s="5"/>
    </row>
    <row r="1056" spans="1:9" s="1" customFormat="1" x14ac:dyDescent="0.25">
      <c r="A1056" s="5"/>
      <c r="B1056" s="5"/>
      <c r="E1056" s="52"/>
      <c r="F1056" s="5"/>
      <c r="G1056" s="5"/>
      <c r="H1056" s="50"/>
      <c r="I1056" s="5"/>
    </row>
    <row r="1057" spans="1:9" s="1" customFormat="1" x14ac:dyDescent="0.25">
      <c r="A1057" s="5"/>
      <c r="B1057" s="5"/>
      <c r="E1057" s="52"/>
      <c r="F1057" s="5"/>
      <c r="G1057" s="5"/>
      <c r="H1057" s="50"/>
      <c r="I1057" s="5"/>
    </row>
    <row r="1058" spans="1:9" s="1" customFormat="1" x14ac:dyDescent="0.25">
      <c r="A1058" s="5"/>
      <c r="B1058" s="5"/>
      <c r="E1058" s="52"/>
      <c r="F1058" s="5"/>
      <c r="G1058" s="5"/>
      <c r="H1058" s="50"/>
      <c r="I1058" s="5"/>
    </row>
    <row r="1059" spans="1:9" s="1" customFormat="1" x14ac:dyDescent="0.25">
      <c r="A1059" s="5"/>
      <c r="B1059" s="5"/>
      <c r="E1059" s="52"/>
      <c r="F1059" s="5"/>
      <c r="G1059" s="5"/>
      <c r="H1059" s="50"/>
      <c r="I1059" s="5"/>
    </row>
    <row r="1060" spans="1:9" s="1" customFormat="1" x14ac:dyDescent="0.25">
      <c r="A1060" s="5"/>
      <c r="B1060" s="5"/>
      <c r="E1060" s="52"/>
      <c r="F1060" s="5"/>
      <c r="G1060" s="5"/>
      <c r="H1060" s="50"/>
      <c r="I1060" s="5"/>
    </row>
    <row r="1061" spans="1:9" s="1" customFormat="1" x14ac:dyDescent="0.25">
      <c r="A1061" s="5"/>
      <c r="B1061" s="5"/>
      <c r="E1061" s="52"/>
      <c r="F1061" s="5"/>
      <c r="G1061" s="5"/>
      <c r="H1061" s="50"/>
      <c r="I1061" s="5"/>
    </row>
    <row r="1062" spans="1:9" s="1" customFormat="1" x14ac:dyDescent="0.25">
      <c r="A1062" s="5"/>
      <c r="B1062" s="5"/>
      <c r="E1062" s="52"/>
      <c r="F1062" s="5"/>
      <c r="G1062" s="5"/>
      <c r="H1062" s="50"/>
      <c r="I1062" s="5"/>
    </row>
    <row r="1063" spans="1:9" s="1" customFormat="1" x14ac:dyDescent="0.25">
      <c r="A1063" s="5"/>
      <c r="B1063" s="5"/>
      <c r="E1063" s="52"/>
      <c r="F1063" s="5"/>
      <c r="G1063" s="5"/>
      <c r="H1063" s="50"/>
      <c r="I1063" s="5"/>
    </row>
    <row r="1064" spans="1:9" s="1" customFormat="1" x14ac:dyDescent="0.25">
      <c r="A1064" s="5"/>
      <c r="B1064" s="5"/>
      <c r="E1064" s="52"/>
      <c r="F1064" s="5"/>
      <c r="G1064" s="5"/>
      <c r="H1064" s="50"/>
      <c r="I1064" s="5"/>
    </row>
    <row r="1065" spans="1:9" s="1" customFormat="1" x14ac:dyDescent="0.25">
      <c r="A1065" s="5"/>
      <c r="B1065" s="5"/>
      <c r="E1065" s="52"/>
      <c r="F1065" s="5"/>
      <c r="G1065" s="5"/>
      <c r="H1065" s="50"/>
      <c r="I1065" s="5"/>
    </row>
    <row r="1066" spans="1:9" s="1" customFormat="1" x14ac:dyDescent="0.25">
      <c r="A1066" s="5"/>
      <c r="B1066" s="5"/>
      <c r="E1066" s="52"/>
      <c r="F1066" s="5"/>
      <c r="G1066" s="5"/>
      <c r="H1066" s="50"/>
      <c r="I1066" s="5"/>
    </row>
    <row r="1067" spans="1:9" s="1" customFormat="1" x14ac:dyDescent="0.25">
      <c r="A1067" s="5"/>
      <c r="B1067" s="5"/>
      <c r="E1067" s="52"/>
      <c r="F1067" s="5"/>
      <c r="G1067" s="5"/>
      <c r="H1067" s="50"/>
      <c r="I1067" s="5"/>
    </row>
    <row r="1068" spans="1:9" s="1" customFormat="1" x14ac:dyDescent="0.25">
      <c r="A1068" s="5"/>
      <c r="B1068" s="5"/>
      <c r="E1068" s="52"/>
      <c r="F1068" s="5"/>
      <c r="G1068" s="5"/>
      <c r="H1068" s="50"/>
      <c r="I1068" s="5"/>
    </row>
    <row r="1069" spans="1:9" s="1" customFormat="1" x14ac:dyDescent="0.25">
      <c r="A1069" s="5"/>
      <c r="B1069" s="5"/>
      <c r="E1069" s="52"/>
      <c r="F1069" s="5"/>
      <c r="G1069" s="5"/>
      <c r="H1069" s="50"/>
      <c r="I1069" s="5"/>
    </row>
    <row r="1070" spans="1:9" s="1" customFormat="1" x14ac:dyDescent="0.25">
      <c r="A1070" s="5"/>
      <c r="B1070" s="5"/>
      <c r="E1070" s="52"/>
      <c r="F1070" s="5"/>
      <c r="G1070" s="5"/>
      <c r="H1070" s="50"/>
      <c r="I1070" s="5"/>
    </row>
    <row r="1071" spans="1:9" s="1" customFormat="1" x14ac:dyDescent="0.25">
      <c r="A1071" s="5"/>
      <c r="B1071" s="5"/>
      <c r="E1071" s="52"/>
      <c r="F1071" s="5"/>
      <c r="G1071" s="5"/>
      <c r="H1071" s="50"/>
      <c r="I1071" s="5"/>
    </row>
    <row r="1072" spans="1:9" s="1" customFormat="1" x14ac:dyDescent="0.25">
      <c r="A1072" s="5"/>
      <c r="B1072" s="5"/>
      <c r="E1072" s="52"/>
      <c r="F1072" s="5"/>
      <c r="G1072" s="5"/>
      <c r="H1072" s="50"/>
      <c r="I1072" s="5"/>
    </row>
    <row r="1073" spans="1:9" s="1" customFormat="1" x14ac:dyDescent="0.25">
      <c r="A1073" s="5"/>
      <c r="B1073" s="5"/>
      <c r="E1073" s="52"/>
      <c r="F1073" s="5"/>
      <c r="G1073" s="5"/>
      <c r="H1073" s="50"/>
      <c r="I1073" s="5"/>
    </row>
    <row r="1074" spans="1:9" s="1" customFormat="1" x14ac:dyDescent="0.25">
      <c r="A1074" s="5"/>
      <c r="B1074" s="5"/>
      <c r="E1074" s="52"/>
      <c r="F1074" s="5"/>
      <c r="G1074" s="5"/>
      <c r="H1074" s="50"/>
      <c r="I1074" s="5"/>
    </row>
    <row r="1075" spans="1:9" s="1" customFormat="1" x14ac:dyDescent="0.25">
      <c r="A1075" s="5"/>
      <c r="B1075" s="5"/>
      <c r="E1075" s="52"/>
      <c r="F1075" s="5"/>
      <c r="G1075" s="5"/>
      <c r="H1075" s="50"/>
      <c r="I1075" s="5"/>
    </row>
    <row r="1076" spans="1:9" s="1" customFormat="1" x14ac:dyDescent="0.25">
      <c r="A1076" s="5"/>
      <c r="B1076" s="5"/>
      <c r="E1076" s="52"/>
      <c r="F1076" s="5"/>
      <c r="G1076" s="5"/>
      <c r="H1076" s="50"/>
      <c r="I1076" s="5"/>
    </row>
    <row r="1077" spans="1:9" s="1" customFormat="1" x14ac:dyDescent="0.25">
      <c r="A1077" s="5"/>
      <c r="B1077" s="5"/>
      <c r="E1077" s="52"/>
      <c r="F1077" s="5"/>
      <c r="G1077" s="5"/>
      <c r="H1077" s="50"/>
      <c r="I1077" s="5"/>
    </row>
    <row r="1078" spans="1:9" s="1" customFormat="1" x14ac:dyDescent="0.25">
      <c r="A1078" s="5"/>
      <c r="B1078" s="5"/>
      <c r="E1078" s="52"/>
      <c r="F1078" s="5"/>
      <c r="G1078" s="5"/>
      <c r="H1078" s="50"/>
      <c r="I1078" s="5"/>
    </row>
    <row r="1079" spans="1:9" s="1" customFormat="1" x14ac:dyDescent="0.25">
      <c r="A1079" s="5"/>
      <c r="B1079" s="5"/>
      <c r="E1079" s="52"/>
      <c r="F1079" s="5"/>
      <c r="G1079" s="5"/>
      <c r="H1079" s="50"/>
      <c r="I1079" s="5"/>
    </row>
    <row r="1080" spans="1:9" s="1" customFormat="1" x14ac:dyDescent="0.25">
      <c r="A1080" s="5"/>
      <c r="B1080" s="5"/>
      <c r="E1080" s="52"/>
      <c r="F1080" s="5"/>
      <c r="G1080" s="5"/>
      <c r="H1080" s="50"/>
      <c r="I1080" s="5"/>
    </row>
    <row r="1081" spans="1:9" s="1" customFormat="1" x14ac:dyDescent="0.25">
      <c r="A1081" s="5"/>
      <c r="B1081" s="5"/>
      <c r="E1081" s="52"/>
      <c r="F1081" s="5"/>
      <c r="G1081" s="5"/>
      <c r="H1081" s="50"/>
      <c r="I1081" s="5"/>
    </row>
    <row r="1082" spans="1:9" s="1" customFormat="1" x14ac:dyDescent="0.25">
      <c r="A1082" s="5"/>
      <c r="B1082" s="5"/>
      <c r="E1082" s="52"/>
      <c r="F1082" s="5"/>
      <c r="G1082" s="5"/>
      <c r="H1082" s="50"/>
      <c r="I1082" s="5"/>
    </row>
    <row r="1083" spans="1:9" s="1" customFormat="1" x14ac:dyDescent="0.25">
      <c r="A1083" s="5"/>
      <c r="B1083" s="5"/>
      <c r="E1083" s="52"/>
      <c r="F1083" s="5"/>
      <c r="G1083" s="5"/>
      <c r="H1083" s="50"/>
      <c r="I1083" s="5"/>
    </row>
    <row r="1084" spans="1:9" s="1" customFormat="1" x14ac:dyDescent="0.25">
      <c r="A1084" s="5"/>
      <c r="B1084" s="5"/>
      <c r="E1084" s="52"/>
      <c r="F1084" s="5"/>
      <c r="G1084" s="5"/>
      <c r="H1084" s="50"/>
      <c r="I1084" s="5"/>
    </row>
    <row r="1085" spans="1:9" s="1" customFormat="1" x14ac:dyDescent="0.25">
      <c r="A1085" s="5"/>
      <c r="B1085" s="5"/>
      <c r="E1085" s="52"/>
      <c r="F1085" s="5"/>
      <c r="G1085" s="5"/>
      <c r="H1085" s="50"/>
      <c r="I1085" s="5"/>
    </row>
    <row r="1086" spans="1:9" s="1" customFormat="1" x14ac:dyDescent="0.25">
      <c r="A1086" s="5"/>
      <c r="B1086" s="5"/>
      <c r="E1086" s="52"/>
      <c r="F1086" s="5"/>
      <c r="G1086" s="5"/>
      <c r="H1086" s="50"/>
      <c r="I1086" s="5"/>
    </row>
    <row r="1087" spans="1:9" s="1" customFormat="1" x14ac:dyDescent="0.25">
      <c r="A1087" s="5"/>
      <c r="B1087" s="5"/>
      <c r="E1087" s="52"/>
      <c r="F1087" s="5"/>
      <c r="G1087" s="5"/>
      <c r="H1087" s="50"/>
      <c r="I1087" s="5"/>
    </row>
    <row r="1088" spans="1:9" s="1" customFormat="1" x14ac:dyDescent="0.25">
      <c r="A1088" s="5"/>
      <c r="B1088" s="5"/>
      <c r="E1088" s="52"/>
      <c r="F1088" s="5"/>
      <c r="G1088" s="5"/>
      <c r="H1088" s="50"/>
      <c r="I1088" s="5"/>
    </row>
    <row r="1089" spans="1:9" s="1" customFormat="1" x14ac:dyDescent="0.25">
      <c r="A1089" s="5"/>
      <c r="B1089" s="5"/>
      <c r="E1089" s="52"/>
      <c r="F1089" s="5"/>
      <c r="G1089" s="5"/>
      <c r="H1089" s="50"/>
      <c r="I1089" s="5"/>
    </row>
    <row r="1090" spans="1:9" s="1" customFormat="1" x14ac:dyDescent="0.25">
      <c r="A1090" s="5"/>
      <c r="B1090" s="5"/>
      <c r="E1090" s="52"/>
      <c r="F1090" s="5"/>
      <c r="G1090" s="5"/>
      <c r="H1090" s="50"/>
      <c r="I1090" s="5"/>
    </row>
    <row r="1091" spans="1:9" s="1" customFormat="1" x14ac:dyDescent="0.25">
      <c r="A1091" s="5"/>
      <c r="B1091" s="5"/>
      <c r="E1091" s="52"/>
      <c r="F1091" s="5"/>
      <c r="G1091" s="5"/>
      <c r="H1091" s="50"/>
      <c r="I1091" s="5"/>
    </row>
    <row r="1092" spans="1:9" s="1" customFormat="1" x14ac:dyDescent="0.25">
      <c r="A1092" s="5"/>
      <c r="B1092" s="5"/>
      <c r="E1092" s="52"/>
      <c r="F1092" s="5"/>
      <c r="G1092" s="5"/>
      <c r="H1092" s="50"/>
      <c r="I1092" s="5"/>
    </row>
    <row r="1093" spans="1:9" s="1" customFormat="1" x14ac:dyDescent="0.25">
      <c r="A1093" s="5"/>
      <c r="B1093" s="5"/>
      <c r="E1093" s="52"/>
      <c r="F1093" s="5"/>
      <c r="G1093" s="5"/>
      <c r="H1093" s="50"/>
      <c r="I1093" s="5"/>
    </row>
    <row r="1094" spans="1:9" s="1" customFormat="1" x14ac:dyDescent="0.25">
      <c r="A1094" s="5"/>
      <c r="B1094" s="5"/>
      <c r="E1094" s="52"/>
      <c r="F1094" s="5"/>
      <c r="G1094" s="5"/>
      <c r="H1094" s="50"/>
      <c r="I1094" s="5"/>
    </row>
    <row r="1095" spans="1:9" s="1" customFormat="1" x14ac:dyDescent="0.25">
      <c r="A1095" s="5"/>
      <c r="B1095" s="5"/>
      <c r="E1095" s="52"/>
      <c r="F1095" s="5"/>
      <c r="G1095" s="5"/>
      <c r="H1095" s="50"/>
      <c r="I1095" s="5"/>
    </row>
    <row r="1096" spans="1:9" s="1" customFormat="1" x14ac:dyDescent="0.25">
      <c r="A1096" s="5"/>
      <c r="B1096" s="5"/>
      <c r="E1096" s="52"/>
      <c r="F1096" s="5"/>
      <c r="G1096" s="5"/>
      <c r="H1096" s="50"/>
      <c r="I1096" s="5"/>
    </row>
    <row r="1097" spans="1:9" s="1" customFormat="1" x14ac:dyDescent="0.25">
      <c r="A1097" s="5"/>
      <c r="B1097" s="5"/>
      <c r="E1097" s="52"/>
      <c r="F1097" s="5"/>
      <c r="G1097" s="5"/>
      <c r="H1097" s="50"/>
      <c r="I1097" s="5"/>
    </row>
    <row r="1098" spans="1:9" s="1" customFormat="1" x14ac:dyDescent="0.25">
      <c r="A1098" s="5"/>
      <c r="B1098" s="5"/>
      <c r="E1098" s="52"/>
      <c r="F1098" s="5"/>
      <c r="G1098" s="5"/>
      <c r="H1098" s="50"/>
      <c r="I1098" s="5"/>
    </row>
    <row r="1099" spans="1:9" s="1" customFormat="1" x14ac:dyDescent="0.25">
      <c r="A1099" s="5"/>
      <c r="B1099" s="5"/>
      <c r="E1099" s="52"/>
      <c r="F1099" s="5"/>
      <c r="G1099" s="5"/>
      <c r="H1099" s="50"/>
      <c r="I1099" s="5"/>
    </row>
    <row r="1100" spans="1:9" s="1" customFormat="1" x14ac:dyDescent="0.25">
      <c r="A1100" s="5"/>
      <c r="B1100" s="5"/>
      <c r="E1100" s="52"/>
      <c r="F1100" s="5"/>
      <c r="G1100" s="5"/>
      <c r="H1100" s="50"/>
      <c r="I1100" s="5"/>
    </row>
    <row r="1101" spans="1:9" s="1" customFormat="1" x14ac:dyDescent="0.25">
      <c r="A1101" s="5"/>
      <c r="B1101" s="5"/>
      <c r="E1101" s="52"/>
      <c r="F1101" s="5"/>
      <c r="G1101" s="5"/>
      <c r="H1101" s="50"/>
      <c r="I1101" s="5"/>
    </row>
    <row r="1102" spans="1:9" s="1" customFormat="1" x14ac:dyDescent="0.25">
      <c r="A1102" s="5"/>
      <c r="B1102" s="5"/>
      <c r="E1102" s="52"/>
      <c r="F1102" s="5"/>
      <c r="G1102" s="5"/>
      <c r="H1102" s="50"/>
      <c r="I1102" s="5"/>
    </row>
    <row r="1103" spans="1:9" s="1" customFormat="1" x14ac:dyDescent="0.25">
      <c r="A1103" s="5"/>
      <c r="B1103" s="5"/>
      <c r="E1103" s="52"/>
      <c r="F1103" s="5"/>
      <c r="G1103" s="5"/>
      <c r="H1103" s="50"/>
      <c r="I1103" s="5"/>
    </row>
    <row r="1104" spans="1:9" s="1" customFormat="1" x14ac:dyDescent="0.25">
      <c r="A1104" s="5"/>
      <c r="B1104" s="5"/>
      <c r="E1104" s="52"/>
      <c r="F1104" s="5"/>
      <c r="G1104" s="5"/>
      <c r="H1104" s="50"/>
      <c r="I1104" s="5"/>
    </row>
    <row r="1105" spans="1:9" s="1" customFormat="1" x14ac:dyDescent="0.25">
      <c r="A1105" s="5"/>
      <c r="B1105" s="5"/>
      <c r="E1105" s="52"/>
      <c r="F1105" s="5"/>
      <c r="G1105" s="5"/>
      <c r="H1105" s="50"/>
      <c r="I1105" s="5"/>
    </row>
    <row r="1106" spans="1:9" s="1" customFormat="1" x14ac:dyDescent="0.25">
      <c r="A1106" s="5"/>
      <c r="B1106" s="5"/>
      <c r="E1106" s="52"/>
      <c r="F1106" s="5"/>
      <c r="G1106" s="5"/>
      <c r="H1106" s="50"/>
      <c r="I1106" s="5"/>
    </row>
    <row r="1107" spans="1:9" s="1" customFormat="1" x14ac:dyDescent="0.25">
      <c r="A1107" s="5"/>
      <c r="B1107" s="5"/>
      <c r="E1107" s="52"/>
      <c r="F1107" s="5"/>
      <c r="G1107" s="5"/>
      <c r="H1107" s="50"/>
      <c r="I1107" s="5"/>
    </row>
    <row r="1108" spans="1:9" s="1" customFormat="1" x14ac:dyDescent="0.25">
      <c r="A1108" s="5"/>
      <c r="B1108" s="5"/>
      <c r="E1108" s="52"/>
      <c r="F1108" s="5"/>
      <c r="G1108" s="5"/>
      <c r="H1108" s="50"/>
      <c r="I1108" s="5"/>
    </row>
    <row r="1109" spans="1:9" s="1" customFormat="1" x14ac:dyDescent="0.25">
      <c r="A1109" s="5"/>
      <c r="B1109" s="5"/>
      <c r="E1109" s="52"/>
      <c r="F1109" s="5"/>
      <c r="G1109" s="5"/>
      <c r="H1109" s="50"/>
      <c r="I1109" s="5"/>
    </row>
    <row r="1110" spans="1:9" s="1" customFormat="1" x14ac:dyDescent="0.25">
      <c r="A1110" s="5"/>
      <c r="B1110" s="5"/>
      <c r="E1110" s="52"/>
      <c r="F1110" s="5"/>
      <c r="G1110" s="5"/>
      <c r="H1110" s="50"/>
      <c r="I1110" s="5"/>
    </row>
    <row r="1111" spans="1:9" s="1" customFormat="1" x14ac:dyDescent="0.25">
      <c r="A1111" s="5"/>
      <c r="B1111" s="5"/>
      <c r="E1111" s="52"/>
      <c r="F1111" s="5"/>
      <c r="G1111" s="5"/>
      <c r="H1111" s="50"/>
      <c r="I1111" s="5"/>
    </row>
    <row r="1112" spans="1:9" s="1" customFormat="1" x14ac:dyDescent="0.25">
      <c r="A1112" s="5"/>
      <c r="B1112" s="5"/>
      <c r="E1112" s="52"/>
      <c r="F1112" s="5"/>
      <c r="G1112" s="5"/>
      <c r="H1112" s="50"/>
      <c r="I1112" s="5"/>
    </row>
    <row r="1113" spans="1:9" s="1" customFormat="1" x14ac:dyDescent="0.25">
      <c r="A1113" s="5"/>
      <c r="B1113" s="5"/>
      <c r="E1113" s="52"/>
      <c r="F1113" s="5"/>
      <c r="G1113" s="5"/>
      <c r="H1113" s="50"/>
      <c r="I1113" s="5"/>
    </row>
    <row r="1114" spans="1:9" s="1" customFormat="1" x14ac:dyDescent="0.25">
      <c r="A1114" s="5"/>
      <c r="B1114" s="5"/>
      <c r="E1114" s="52"/>
      <c r="F1114" s="5"/>
      <c r="G1114" s="5"/>
      <c r="H1114" s="50"/>
      <c r="I1114" s="5"/>
    </row>
    <row r="1115" spans="1:9" s="1" customFormat="1" x14ac:dyDescent="0.25">
      <c r="A1115" s="5"/>
      <c r="B1115" s="5"/>
      <c r="E1115" s="52"/>
      <c r="F1115" s="5"/>
      <c r="G1115" s="5"/>
      <c r="H1115" s="50"/>
      <c r="I1115" s="5"/>
    </row>
    <row r="1116" spans="1:9" s="1" customFormat="1" x14ac:dyDescent="0.25">
      <c r="A1116" s="5"/>
      <c r="B1116" s="5"/>
      <c r="E1116" s="52"/>
      <c r="F1116" s="5"/>
      <c r="G1116" s="5"/>
      <c r="H1116" s="50"/>
      <c r="I1116" s="5"/>
    </row>
    <row r="1117" spans="1:9" s="1" customFormat="1" x14ac:dyDescent="0.25">
      <c r="A1117" s="5"/>
      <c r="B1117" s="5"/>
      <c r="E1117" s="52"/>
      <c r="F1117" s="5"/>
      <c r="G1117" s="5"/>
      <c r="H1117" s="50"/>
      <c r="I1117" s="5"/>
    </row>
    <row r="1118" spans="1:9" s="1" customFormat="1" x14ac:dyDescent="0.25">
      <c r="A1118" s="5"/>
      <c r="B1118" s="5"/>
      <c r="E1118" s="52"/>
      <c r="F1118" s="5"/>
      <c r="G1118" s="5"/>
      <c r="H1118" s="50"/>
      <c r="I1118" s="5"/>
    </row>
    <row r="1119" spans="1:9" s="1" customFormat="1" x14ac:dyDescent="0.25">
      <c r="A1119" s="5"/>
      <c r="B1119" s="5"/>
      <c r="E1119" s="52"/>
      <c r="F1119" s="5"/>
      <c r="G1119" s="5"/>
      <c r="H1119" s="50"/>
      <c r="I1119" s="5"/>
    </row>
    <row r="1120" spans="1:9" s="1" customFormat="1" x14ac:dyDescent="0.25">
      <c r="A1120" s="5"/>
      <c r="B1120" s="5"/>
      <c r="E1120" s="52"/>
      <c r="F1120" s="5"/>
      <c r="G1120" s="5"/>
      <c r="H1120" s="50"/>
      <c r="I1120" s="5"/>
    </row>
    <row r="1121" spans="1:9" s="1" customFormat="1" x14ac:dyDescent="0.25">
      <c r="A1121" s="5"/>
      <c r="B1121" s="5"/>
      <c r="E1121" s="52"/>
      <c r="F1121" s="5"/>
      <c r="G1121" s="5"/>
      <c r="H1121" s="50"/>
      <c r="I1121" s="5"/>
    </row>
    <row r="1122" spans="1:9" s="1" customFormat="1" x14ac:dyDescent="0.25">
      <c r="A1122" s="5"/>
      <c r="B1122" s="5"/>
      <c r="E1122" s="52"/>
      <c r="F1122" s="5"/>
      <c r="G1122" s="5"/>
      <c r="H1122" s="50"/>
      <c r="I1122" s="5"/>
    </row>
    <row r="1123" spans="1:9" s="1" customFormat="1" x14ac:dyDescent="0.25">
      <c r="A1123" s="5"/>
      <c r="B1123" s="5"/>
      <c r="E1123" s="52"/>
      <c r="F1123" s="5"/>
      <c r="G1123" s="5"/>
      <c r="H1123" s="50"/>
      <c r="I1123" s="5"/>
    </row>
    <row r="1124" spans="1:9" s="1" customFormat="1" x14ac:dyDescent="0.25">
      <c r="A1124" s="5"/>
      <c r="B1124" s="5"/>
      <c r="E1124" s="52"/>
      <c r="F1124" s="5"/>
      <c r="G1124" s="5"/>
      <c r="H1124" s="50"/>
      <c r="I1124" s="5"/>
    </row>
    <row r="1125" spans="1:9" s="1" customFormat="1" x14ac:dyDescent="0.25">
      <c r="A1125" s="5"/>
      <c r="B1125" s="5"/>
      <c r="E1125" s="52"/>
      <c r="F1125" s="5"/>
      <c r="G1125" s="5"/>
      <c r="H1125" s="50"/>
      <c r="I1125" s="5"/>
    </row>
    <row r="1126" spans="1:9" s="1" customFormat="1" x14ac:dyDescent="0.25">
      <c r="A1126" s="5"/>
      <c r="B1126" s="5"/>
      <c r="E1126" s="52"/>
      <c r="F1126" s="5"/>
      <c r="G1126" s="5"/>
      <c r="H1126" s="50"/>
      <c r="I1126" s="5"/>
    </row>
    <row r="1127" spans="1:9" s="1" customFormat="1" x14ac:dyDescent="0.25">
      <c r="A1127" s="5"/>
      <c r="B1127" s="5"/>
      <c r="E1127" s="52"/>
      <c r="F1127" s="5"/>
      <c r="G1127" s="5"/>
      <c r="H1127" s="50"/>
      <c r="I1127" s="5"/>
    </row>
    <row r="1128" spans="1:9" s="1" customFormat="1" x14ac:dyDescent="0.25">
      <c r="A1128" s="5"/>
      <c r="B1128" s="5"/>
      <c r="E1128" s="52"/>
      <c r="F1128" s="5"/>
      <c r="G1128" s="5"/>
      <c r="H1128" s="50"/>
      <c r="I1128" s="5"/>
    </row>
    <row r="1129" spans="1:9" s="1" customFormat="1" x14ac:dyDescent="0.25">
      <c r="A1129" s="5"/>
      <c r="B1129" s="5"/>
      <c r="E1129" s="52"/>
      <c r="F1129" s="5"/>
      <c r="G1129" s="5"/>
      <c r="H1129" s="50"/>
      <c r="I1129" s="5"/>
    </row>
    <row r="1130" spans="1:9" s="1" customFormat="1" x14ac:dyDescent="0.25">
      <c r="A1130" s="5"/>
      <c r="B1130" s="5"/>
      <c r="E1130" s="52"/>
      <c r="F1130" s="5"/>
      <c r="G1130" s="5"/>
      <c r="H1130" s="50"/>
      <c r="I1130" s="5"/>
    </row>
    <row r="1131" spans="1:9" s="1" customFormat="1" x14ac:dyDescent="0.25">
      <c r="A1131" s="5"/>
      <c r="B1131" s="5"/>
      <c r="E1131" s="52"/>
      <c r="F1131" s="5"/>
      <c r="G1131" s="5"/>
      <c r="H1131" s="50"/>
      <c r="I1131" s="5"/>
    </row>
    <row r="1132" spans="1:9" s="1" customFormat="1" x14ac:dyDescent="0.25">
      <c r="A1132" s="5"/>
      <c r="B1132" s="5"/>
      <c r="E1132" s="52"/>
      <c r="F1132" s="5"/>
      <c r="G1132" s="5"/>
      <c r="H1132" s="50"/>
      <c r="I1132" s="5"/>
    </row>
    <row r="1133" spans="1:9" s="1" customFormat="1" x14ac:dyDescent="0.25">
      <c r="A1133" s="5"/>
      <c r="B1133" s="5"/>
      <c r="E1133" s="52"/>
      <c r="F1133" s="5"/>
      <c r="G1133" s="5"/>
      <c r="H1133" s="50"/>
      <c r="I1133" s="5"/>
    </row>
    <row r="1134" spans="1:9" s="1" customFormat="1" x14ac:dyDescent="0.25">
      <c r="A1134" s="5"/>
      <c r="B1134" s="5"/>
      <c r="E1134" s="52"/>
      <c r="F1134" s="5"/>
      <c r="G1134" s="5"/>
      <c r="H1134" s="50"/>
      <c r="I1134" s="5"/>
    </row>
    <row r="1135" spans="1:9" s="1" customFormat="1" x14ac:dyDescent="0.25">
      <c r="A1135" s="5"/>
      <c r="B1135" s="5"/>
      <c r="E1135" s="52"/>
      <c r="F1135" s="5"/>
      <c r="G1135" s="5"/>
      <c r="H1135" s="50"/>
      <c r="I1135" s="5"/>
    </row>
    <row r="1136" spans="1:9" s="1" customFormat="1" x14ac:dyDescent="0.25">
      <c r="A1136" s="5"/>
      <c r="B1136" s="5"/>
      <c r="E1136" s="52"/>
      <c r="F1136" s="5"/>
      <c r="G1136" s="5"/>
      <c r="H1136" s="50"/>
      <c r="I1136" s="5"/>
    </row>
    <row r="1137" spans="1:9" s="1" customFormat="1" x14ac:dyDescent="0.25">
      <c r="A1137" s="5"/>
      <c r="B1137" s="5"/>
      <c r="E1137" s="52"/>
      <c r="F1137" s="5"/>
      <c r="G1137" s="5"/>
      <c r="H1137" s="50"/>
      <c r="I1137" s="5"/>
    </row>
    <row r="1138" spans="1:9" s="1" customFormat="1" x14ac:dyDescent="0.25">
      <c r="A1138" s="5"/>
      <c r="B1138" s="5"/>
      <c r="E1138" s="52"/>
      <c r="F1138" s="5"/>
      <c r="G1138" s="5"/>
      <c r="H1138" s="50"/>
      <c r="I1138" s="5"/>
    </row>
    <row r="1139" spans="1:9" s="1" customFormat="1" x14ac:dyDescent="0.25">
      <c r="A1139" s="5"/>
      <c r="B1139" s="5"/>
      <c r="E1139" s="52"/>
      <c r="F1139" s="5"/>
      <c r="G1139" s="5"/>
      <c r="H1139" s="50"/>
      <c r="I1139" s="5"/>
    </row>
    <row r="1140" spans="1:9" s="1" customFormat="1" x14ac:dyDescent="0.25">
      <c r="A1140" s="5"/>
      <c r="B1140" s="5"/>
      <c r="E1140" s="52"/>
      <c r="F1140" s="5"/>
      <c r="G1140" s="5"/>
      <c r="H1140" s="50"/>
      <c r="I1140" s="5"/>
    </row>
    <row r="1141" spans="1:9" s="1" customFormat="1" x14ac:dyDescent="0.25">
      <c r="A1141" s="5"/>
      <c r="B1141" s="5"/>
      <c r="E1141" s="52"/>
      <c r="F1141" s="5"/>
      <c r="G1141" s="5"/>
      <c r="H1141" s="50"/>
      <c r="I1141" s="5"/>
    </row>
    <row r="1142" spans="1:9" s="1" customFormat="1" x14ac:dyDescent="0.25">
      <c r="A1142" s="5"/>
      <c r="B1142" s="5"/>
      <c r="E1142" s="52"/>
      <c r="F1142" s="5"/>
      <c r="G1142" s="5"/>
      <c r="H1142" s="50"/>
      <c r="I1142" s="5"/>
    </row>
    <row r="1143" spans="1:9" s="1" customFormat="1" x14ac:dyDescent="0.25">
      <c r="A1143" s="5"/>
      <c r="B1143" s="5"/>
      <c r="E1143" s="52"/>
      <c r="F1143" s="5"/>
      <c r="G1143" s="5"/>
      <c r="H1143" s="50"/>
      <c r="I1143" s="5"/>
    </row>
    <row r="1144" spans="1:9" s="1" customFormat="1" x14ac:dyDescent="0.25">
      <c r="A1144" s="5"/>
      <c r="B1144" s="5"/>
      <c r="E1144" s="52"/>
      <c r="F1144" s="5"/>
      <c r="G1144" s="5"/>
      <c r="H1144" s="50"/>
      <c r="I1144" s="5"/>
    </row>
    <row r="1145" spans="1:9" s="1" customFormat="1" x14ac:dyDescent="0.25">
      <c r="A1145" s="5"/>
      <c r="B1145" s="5"/>
      <c r="E1145" s="52"/>
      <c r="F1145" s="5"/>
      <c r="G1145" s="5"/>
      <c r="H1145" s="50"/>
      <c r="I1145" s="5"/>
    </row>
    <row r="1146" spans="1:9" s="1" customFormat="1" x14ac:dyDescent="0.25">
      <c r="A1146" s="5"/>
      <c r="B1146" s="5"/>
      <c r="E1146" s="52"/>
      <c r="F1146" s="5"/>
      <c r="G1146" s="5"/>
      <c r="H1146" s="50"/>
      <c r="I1146" s="5"/>
    </row>
    <row r="1147" spans="1:9" s="1" customFormat="1" x14ac:dyDescent="0.25">
      <c r="A1147" s="5"/>
      <c r="B1147" s="5"/>
      <c r="E1147" s="52"/>
      <c r="F1147" s="5"/>
      <c r="G1147" s="5"/>
      <c r="H1147" s="50"/>
      <c r="I1147" s="5"/>
    </row>
    <row r="1148" spans="1:9" s="1" customFormat="1" x14ac:dyDescent="0.25">
      <c r="A1148" s="5"/>
      <c r="B1148" s="5"/>
      <c r="E1148" s="52"/>
      <c r="F1148" s="5"/>
      <c r="G1148" s="5"/>
      <c r="H1148" s="50"/>
      <c r="I1148" s="5"/>
    </row>
    <row r="1149" spans="1:9" s="1" customFormat="1" x14ac:dyDescent="0.25">
      <c r="A1149" s="5"/>
      <c r="B1149" s="5"/>
      <c r="E1149" s="52"/>
      <c r="F1149" s="5"/>
      <c r="G1149" s="5"/>
      <c r="H1149" s="50"/>
      <c r="I1149" s="5"/>
    </row>
    <row r="1150" spans="1:9" s="1" customFormat="1" x14ac:dyDescent="0.25">
      <c r="A1150" s="5"/>
      <c r="B1150" s="5"/>
      <c r="E1150" s="52"/>
      <c r="F1150" s="5"/>
      <c r="G1150" s="5"/>
      <c r="H1150" s="50"/>
      <c r="I1150" s="5"/>
    </row>
    <row r="1151" spans="1:9" s="1" customFormat="1" x14ac:dyDescent="0.25">
      <c r="A1151" s="5"/>
      <c r="B1151" s="5"/>
      <c r="E1151" s="52"/>
      <c r="F1151" s="5"/>
      <c r="G1151" s="5"/>
      <c r="H1151" s="50"/>
      <c r="I1151" s="5"/>
    </row>
    <row r="1152" spans="1:9" s="1" customFormat="1" x14ac:dyDescent="0.25">
      <c r="A1152" s="5"/>
      <c r="B1152" s="5"/>
      <c r="E1152" s="52"/>
      <c r="F1152" s="5"/>
      <c r="G1152" s="5"/>
      <c r="H1152" s="50"/>
      <c r="I1152" s="5"/>
    </row>
    <row r="1153" spans="1:9" s="1" customFormat="1" x14ac:dyDescent="0.25">
      <c r="A1153" s="5"/>
      <c r="B1153" s="5"/>
      <c r="E1153" s="52"/>
      <c r="F1153" s="5"/>
      <c r="G1153" s="5"/>
      <c r="H1153" s="50"/>
      <c r="I1153" s="5"/>
    </row>
    <row r="1154" spans="1:9" s="1" customFormat="1" x14ac:dyDescent="0.25">
      <c r="A1154" s="5"/>
      <c r="B1154" s="5"/>
      <c r="E1154" s="52"/>
      <c r="F1154" s="5"/>
      <c r="G1154" s="5"/>
      <c r="H1154" s="50"/>
      <c r="I1154" s="5"/>
    </row>
    <row r="1155" spans="1:9" s="1" customFormat="1" x14ac:dyDescent="0.25">
      <c r="A1155" s="5"/>
      <c r="B1155" s="5"/>
      <c r="E1155" s="52"/>
      <c r="F1155" s="5"/>
      <c r="G1155" s="5"/>
      <c r="H1155" s="50"/>
      <c r="I1155" s="5"/>
    </row>
    <row r="1156" spans="1:9" s="1" customFormat="1" x14ac:dyDescent="0.25">
      <c r="A1156" s="5"/>
      <c r="B1156" s="5"/>
      <c r="E1156" s="52"/>
      <c r="F1156" s="5"/>
      <c r="G1156" s="5"/>
      <c r="H1156" s="50"/>
      <c r="I1156" s="5"/>
    </row>
    <row r="1157" spans="1:9" s="1" customFormat="1" x14ac:dyDescent="0.25">
      <c r="A1157" s="5"/>
      <c r="B1157" s="5"/>
      <c r="E1157" s="52"/>
      <c r="F1157" s="5"/>
      <c r="G1157" s="5"/>
      <c r="H1157" s="50"/>
      <c r="I1157" s="5"/>
    </row>
    <row r="1158" spans="1:9" s="1" customFormat="1" x14ac:dyDescent="0.25">
      <c r="A1158" s="5"/>
      <c r="B1158" s="5"/>
      <c r="E1158" s="52"/>
      <c r="F1158" s="5"/>
      <c r="G1158" s="5"/>
      <c r="H1158" s="50"/>
      <c r="I1158" s="5"/>
    </row>
    <row r="1159" spans="1:9" s="1" customFormat="1" x14ac:dyDescent="0.25">
      <c r="A1159" s="5"/>
      <c r="B1159" s="5"/>
      <c r="E1159" s="52"/>
      <c r="F1159" s="5"/>
      <c r="G1159" s="5"/>
      <c r="H1159" s="50"/>
      <c r="I1159" s="5"/>
    </row>
    <row r="1160" spans="1:9" s="1" customFormat="1" x14ac:dyDescent="0.25">
      <c r="A1160" s="5"/>
      <c r="B1160" s="5"/>
      <c r="E1160" s="52"/>
      <c r="F1160" s="5"/>
      <c r="G1160" s="5"/>
      <c r="H1160" s="50"/>
      <c r="I1160" s="5"/>
    </row>
    <row r="1161" spans="1:9" s="1" customFormat="1" x14ac:dyDescent="0.25">
      <c r="A1161" s="5"/>
      <c r="B1161" s="5"/>
      <c r="E1161" s="52"/>
      <c r="F1161" s="5"/>
      <c r="G1161" s="5"/>
      <c r="H1161" s="50"/>
      <c r="I1161" s="5"/>
    </row>
    <row r="1162" spans="1:9" s="1" customFormat="1" x14ac:dyDescent="0.25">
      <c r="A1162" s="5"/>
      <c r="B1162" s="5"/>
      <c r="E1162" s="52"/>
      <c r="F1162" s="5"/>
      <c r="G1162" s="5"/>
      <c r="H1162" s="50"/>
      <c r="I1162" s="5"/>
    </row>
    <row r="1163" spans="1:9" s="1" customFormat="1" x14ac:dyDescent="0.25">
      <c r="A1163" s="5"/>
      <c r="B1163" s="5"/>
      <c r="E1163" s="52"/>
      <c r="F1163" s="5"/>
      <c r="G1163" s="5"/>
      <c r="H1163" s="50"/>
      <c r="I1163" s="5"/>
    </row>
    <row r="1164" spans="1:9" s="1" customFormat="1" x14ac:dyDescent="0.25">
      <c r="A1164" s="5"/>
      <c r="B1164" s="5"/>
      <c r="E1164" s="52"/>
      <c r="F1164" s="5"/>
      <c r="G1164" s="5"/>
      <c r="H1164" s="50"/>
      <c r="I1164" s="5"/>
    </row>
    <row r="1165" spans="1:9" s="1" customFormat="1" x14ac:dyDescent="0.25">
      <c r="A1165" s="5"/>
      <c r="B1165" s="5"/>
      <c r="E1165" s="52"/>
      <c r="F1165" s="5"/>
      <c r="G1165" s="5"/>
      <c r="H1165" s="50"/>
      <c r="I1165" s="5"/>
    </row>
    <row r="1166" spans="1:9" s="1" customFormat="1" x14ac:dyDescent="0.25">
      <c r="A1166" s="5"/>
      <c r="B1166" s="5"/>
      <c r="E1166" s="52"/>
      <c r="F1166" s="5"/>
      <c r="G1166" s="5"/>
      <c r="H1166" s="50"/>
      <c r="I1166" s="5"/>
    </row>
    <row r="1167" spans="1:9" s="1" customFormat="1" x14ac:dyDescent="0.25">
      <c r="A1167" s="5"/>
      <c r="B1167" s="5"/>
      <c r="E1167" s="52"/>
      <c r="F1167" s="5"/>
      <c r="G1167" s="5"/>
      <c r="H1167" s="50"/>
      <c r="I1167" s="5"/>
    </row>
    <row r="1168" spans="1:9" s="1" customFormat="1" x14ac:dyDescent="0.25">
      <c r="A1168" s="5"/>
      <c r="B1168" s="5"/>
      <c r="E1168" s="52"/>
      <c r="F1168" s="5"/>
      <c r="G1168" s="5"/>
      <c r="H1168" s="50"/>
      <c r="I1168" s="5"/>
    </row>
    <row r="1169" spans="1:9" s="1" customFormat="1" x14ac:dyDescent="0.25">
      <c r="A1169" s="5"/>
      <c r="B1169" s="5"/>
      <c r="E1169" s="52"/>
      <c r="F1169" s="5"/>
      <c r="G1169" s="5"/>
      <c r="H1169" s="50"/>
      <c r="I1169" s="5"/>
    </row>
    <row r="1170" spans="1:9" s="1" customFormat="1" x14ac:dyDescent="0.25">
      <c r="A1170" s="5"/>
      <c r="B1170" s="5"/>
      <c r="E1170" s="52"/>
      <c r="F1170" s="5"/>
      <c r="G1170" s="5"/>
      <c r="H1170" s="50"/>
      <c r="I1170" s="5"/>
    </row>
    <row r="1171" spans="1:9" s="1" customFormat="1" x14ac:dyDescent="0.25">
      <c r="A1171" s="5"/>
      <c r="B1171" s="5"/>
      <c r="E1171" s="52"/>
      <c r="F1171" s="5"/>
      <c r="G1171" s="5"/>
      <c r="H1171" s="50"/>
      <c r="I1171" s="5"/>
    </row>
    <row r="1172" spans="1:9" s="1" customFormat="1" x14ac:dyDescent="0.25">
      <c r="A1172" s="5"/>
      <c r="B1172" s="5"/>
      <c r="E1172" s="52"/>
      <c r="F1172" s="5"/>
      <c r="G1172" s="5"/>
      <c r="H1172" s="50"/>
      <c r="I1172" s="5"/>
    </row>
    <row r="1173" spans="1:9" s="1" customFormat="1" x14ac:dyDescent="0.25">
      <c r="A1173" s="5"/>
      <c r="B1173" s="5"/>
      <c r="E1173" s="52"/>
      <c r="F1173" s="5"/>
      <c r="G1173" s="5"/>
      <c r="H1173" s="50"/>
      <c r="I1173" s="5"/>
    </row>
    <row r="1174" spans="1:9" s="1" customFormat="1" x14ac:dyDescent="0.25">
      <c r="A1174" s="5"/>
      <c r="B1174" s="5"/>
      <c r="E1174" s="52"/>
      <c r="F1174" s="5"/>
      <c r="G1174" s="5"/>
      <c r="H1174" s="50"/>
      <c r="I1174" s="5"/>
    </row>
    <row r="1175" spans="1:9" s="1" customFormat="1" x14ac:dyDescent="0.25">
      <c r="A1175" s="5"/>
      <c r="B1175" s="5"/>
      <c r="E1175" s="52"/>
      <c r="F1175" s="5"/>
      <c r="G1175" s="5"/>
      <c r="H1175" s="50"/>
      <c r="I1175" s="5"/>
    </row>
    <row r="1176" spans="1:9" s="1" customFormat="1" x14ac:dyDescent="0.25">
      <c r="A1176" s="5"/>
      <c r="B1176" s="5"/>
      <c r="E1176" s="52"/>
      <c r="F1176" s="5"/>
      <c r="G1176" s="5"/>
      <c r="H1176" s="50"/>
      <c r="I1176" s="5"/>
    </row>
    <row r="1177" spans="1:9" s="1" customFormat="1" x14ac:dyDescent="0.25">
      <c r="A1177" s="5"/>
      <c r="B1177" s="5"/>
      <c r="E1177" s="52"/>
      <c r="F1177" s="5"/>
      <c r="G1177" s="5"/>
      <c r="H1177" s="50"/>
      <c r="I1177" s="5"/>
    </row>
    <row r="1178" spans="1:9" s="1" customFormat="1" x14ac:dyDescent="0.25">
      <c r="A1178" s="5"/>
      <c r="B1178" s="5"/>
      <c r="E1178" s="52"/>
      <c r="F1178" s="5"/>
      <c r="G1178" s="5"/>
      <c r="H1178" s="50"/>
      <c r="I1178" s="5"/>
    </row>
    <row r="1179" spans="1:9" s="1" customFormat="1" x14ac:dyDescent="0.25">
      <c r="A1179" s="5"/>
      <c r="B1179" s="5"/>
      <c r="E1179" s="52"/>
      <c r="F1179" s="5"/>
      <c r="G1179" s="5"/>
      <c r="H1179" s="50"/>
      <c r="I1179" s="5"/>
    </row>
    <row r="1180" spans="1:9" s="1" customFormat="1" x14ac:dyDescent="0.25">
      <c r="A1180" s="5"/>
      <c r="B1180" s="5"/>
      <c r="E1180" s="52"/>
      <c r="F1180" s="5"/>
      <c r="G1180" s="5"/>
      <c r="H1180" s="50"/>
      <c r="I1180" s="5"/>
    </row>
    <row r="1181" spans="1:9" s="1" customFormat="1" x14ac:dyDescent="0.25">
      <c r="A1181" s="5"/>
      <c r="B1181" s="5"/>
      <c r="E1181" s="52"/>
      <c r="F1181" s="5"/>
      <c r="G1181" s="5"/>
      <c r="H1181" s="50"/>
      <c r="I1181" s="5"/>
    </row>
    <row r="1182" spans="1:9" s="1" customFormat="1" x14ac:dyDescent="0.25">
      <c r="A1182" s="5"/>
      <c r="B1182" s="5"/>
      <c r="E1182" s="52"/>
      <c r="F1182" s="5"/>
      <c r="G1182" s="5"/>
      <c r="H1182" s="50"/>
      <c r="I1182" s="5"/>
    </row>
    <row r="1183" spans="1:9" s="1" customFormat="1" x14ac:dyDescent="0.25">
      <c r="A1183" s="5"/>
      <c r="B1183" s="5"/>
      <c r="E1183" s="52"/>
      <c r="F1183" s="5"/>
      <c r="G1183" s="5"/>
      <c r="H1183" s="50"/>
      <c r="I1183" s="5"/>
    </row>
    <row r="1184" spans="1:9" s="1" customFormat="1" x14ac:dyDescent="0.25">
      <c r="A1184" s="5"/>
      <c r="B1184" s="5"/>
      <c r="E1184" s="52"/>
      <c r="F1184" s="5"/>
      <c r="G1184" s="5"/>
      <c r="H1184" s="50"/>
      <c r="I1184" s="5"/>
    </row>
    <row r="1185" spans="1:9" s="1" customFormat="1" x14ac:dyDescent="0.25">
      <c r="A1185" s="5"/>
      <c r="B1185" s="5"/>
      <c r="E1185" s="52"/>
      <c r="F1185" s="5"/>
      <c r="G1185" s="5"/>
      <c r="H1185" s="50"/>
      <c r="I1185" s="5"/>
    </row>
    <row r="1186" spans="1:9" s="1" customFormat="1" x14ac:dyDescent="0.25">
      <c r="A1186" s="5"/>
      <c r="B1186" s="5"/>
      <c r="E1186" s="52"/>
      <c r="F1186" s="5"/>
      <c r="G1186" s="5"/>
      <c r="H1186" s="50"/>
      <c r="I1186" s="5"/>
    </row>
    <row r="1187" spans="1:9" s="1" customFormat="1" x14ac:dyDescent="0.25">
      <c r="A1187" s="5"/>
      <c r="B1187" s="5"/>
      <c r="E1187" s="52"/>
      <c r="F1187" s="5"/>
      <c r="G1187" s="5"/>
      <c r="H1187" s="50"/>
      <c r="I1187" s="5"/>
    </row>
    <row r="1188" spans="1:9" s="1" customFormat="1" x14ac:dyDescent="0.25">
      <c r="A1188" s="5"/>
      <c r="B1188" s="5"/>
      <c r="E1188" s="52"/>
      <c r="F1188" s="5"/>
      <c r="G1188" s="5"/>
      <c r="H1188" s="50"/>
      <c r="I1188" s="5"/>
    </row>
    <row r="1189" spans="1:9" s="1" customFormat="1" x14ac:dyDescent="0.25">
      <c r="A1189" s="5"/>
      <c r="B1189" s="5"/>
      <c r="E1189" s="52"/>
      <c r="F1189" s="5"/>
      <c r="G1189" s="5"/>
      <c r="H1189" s="50"/>
      <c r="I1189" s="5"/>
    </row>
    <row r="1190" spans="1:9" s="1" customFormat="1" x14ac:dyDescent="0.25">
      <c r="A1190" s="5"/>
      <c r="B1190" s="5"/>
      <c r="E1190" s="52"/>
      <c r="F1190" s="5"/>
      <c r="G1190" s="5"/>
      <c r="H1190" s="50"/>
      <c r="I1190" s="5"/>
    </row>
    <row r="1191" spans="1:9" s="1" customFormat="1" x14ac:dyDescent="0.25">
      <c r="A1191" s="5"/>
      <c r="B1191" s="5"/>
      <c r="E1191" s="52"/>
      <c r="F1191" s="5"/>
      <c r="G1191" s="5"/>
      <c r="H1191" s="50"/>
      <c r="I1191" s="5"/>
    </row>
    <row r="1192" spans="1:9" s="1" customFormat="1" x14ac:dyDescent="0.25">
      <c r="A1192" s="5"/>
      <c r="B1192" s="5"/>
      <c r="E1192" s="52"/>
      <c r="F1192" s="5"/>
      <c r="G1192" s="5"/>
      <c r="H1192" s="50"/>
      <c r="I1192" s="5"/>
    </row>
    <row r="1193" spans="1:9" s="1" customFormat="1" x14ac:dyDescent="0.25">
      <c r="A1193" s="5"/>
      <c r="B1193" s="5"/>
      <c r="E1193" s="52"/>
      <c r="F1193" s="5"/>
      <c r="G1193" s="5"/>
      <c r="H1193" s="50"/>
      <c r="I1193" s="5"/>
    </row>
    <row r="1194" spans="1:9" s="1" customFormat="1" x14ac:dyDescent="0.25">
      <c r="A1194" s="5"/>
      <c r="B1194" s="5"/>
      <c r="E1194" s="52"/>
      <c r="F1194" s="5"/>
      <c r="G1194" s="5"/>
      <c r="H1194" s="50"/>
      <c r="I1194" s="5"/>
    </row>
    <row r="1195" spans="1:9" s="1" customFormat="1" x14ac:dyDescent="0.25">
      <c r="A1195" s="5"/>
      <c r="B1195" s="5"/>
      <c r="E1195" s="52"/>
      <c r="F1195" s="5"/>
      <c r="G1195" s="5"/>
      <c r="H1195" s="50"/>
      <c r="I1195" s="5"/>
    </row>
    <row r="1196" spans="1:9" s="1" customFormat="1" x14ac:dyDescent="0.25">
      <c r="A1196" s="5"/>
      <c r="B1196" s="5"/>
      <c r="E1196" s="52"/>
      <c r="F1196" s="5"/>
      <c r="G1196" s="5"/>
      <c r="H1196" s="50"/>
      <c r="I1196" s="5"/>
    </row>
    <row r="1197" spans="1:9" s="1" customFormat="1" x14ac:dyDescent="0.25">
      <c r="A1197" s="5"/>
      <c r="B1197" s="5"/>
      <c r="E1197" s="52"/>
      <c r="F1197" s="5"/>
      <c r="G1197" s="5"/>
      <c r="H1197" s="50"/>
      <c r="I1197" s="5"/>
    </row>
    <row r="1198" spans="1:9" s="1" customFormat="1" x14ac:dyDescent="0.25">
      <c r="A1198" s="5"/>
      <c r="B1198" s="5"/>
      <c r="E1198" s="52"/>
      <c r="F1198" s="5"/>
      <c r="G1198" s="5"/>
      <c r="H1198" s="50"/>
      <c r="I1198" s="5"/>
    </row>
    <row r="1199" spans="1:9" s="1" customFormat="1" x14ac:dyDescent="0.25">
      <c r="A1199" s="5"/>
      <c r="B1199" s="5"/>
      <c r="E1199" s="52"/>
      <c r="F1199" s="5"/>
      <c r="G1199" s="5"/>
      <c r="H1199" s="50"/>
      <c r="I1199" s="5"/>
    </row>
    <row r="1200" spans="1:9" s="1" customFormat="1" x14ac:dyDescent="0.25">
      <c r="A1200" s="5"/>
      <c r="B1200" s="5"/>
      <c r="E1200" s="52"/>
      <c r="F1200" s="5"/>
      <c r="G1200" s="5"/>
      <c r="H1200" s="50"/>
      <c r="I1200" s="5"/>
    </row>
    <row r="1201" spans="1:9" s="1" customFormat="1" x14ac:dyDescent="0.25">
      <c r="A1201" s="5"/>
      <c r="B1201" s="5"/>
      <c r="E1201" s="52"/>
      <c r="F1201" s="5"/>
      <c r="G1201" s="5"/>
      <c r="H1201" s="50"/>
      <c r="I1201" s="5"/>
    </row>
    <row r="1202" spans="1:9" s="1" customFormat="1" x14ac:dyDescent="0.25">
      <c r="A1202" s="5"/>
      <c r="B1202" s="5"/>
      <c r="E1202" s="52"/>
      <c r="F1202" s="5"/>
      <c r="G1202" s="5"/>
      <c r="H1202" s="50"/>
      <c r="I1202" s="5"/>
    </row>
    <row r="1203" spans="1:9" s="1" customFormat="1" x14ac:dyDescent="0.25">
      <c r="A1203" s="5"/>
      <c r="B1203" s="5"/>
      <c r="E1203" s="52"/>
      <c r="F1203" s="5"/>
      <c r="G1203" s="5"/>
      <c r="H1203" s="50"/>
      <c r="I1203" s="5"/>
    </row>
    <row r="1204" spans="1:9" s="1" customFormat="1" x14ac:dyDescent="0.25">
      <c r="A1204" s="5"/>
      <c r="B1204" s="5"/>
      <c r="E1204" s="52"/>
      <c r="F1204" s="5"/>
      <c r="G1204" s="5"/>
      <c r="H1204" s="50"/>
      <c r="I1204" s="5"/>
    </row>
    <row r="1205" spans="1:9" s="1" customFormat="1" x14ac:dyDescent="0.25">
      <c r="A1205" s="5"/>
      <c r="B1205" s="5"/>
      <c r="E1205" s="52"/>
      <c r="F1205" s="5"/>
      <c r="G1205" s="5"/>
      <c r="H1205" s="50"/>
      <c r="I1205" s="5"/>
    </row>
    <row r="1206" spans="1:9" s="1" customFormat="1" x14ac:dyDescent="0.25">
      <c r="A1206" s="5"/>
      <c r="B1206" s="5"/>
      <c r="E1206" s="52"/>
      <c r="F1206" s="5"/>
      <c r="G1206" s="5"/>
      <c r="H1206" s="50"/>
      <c r="I1206" s="5"/>
    </row>
    <row r="1207" spans="1:9" s="1" customFormat="1" x14ac:dyDescent="0.25">
      <c r="A1207" s="5"/>
      <c r="B1207" s="5"/>
      <c r="E1207" s="52"/>
      <c r="F1207" s="5"/>
      <c r="G1207" s="5"/>
      <c r="H1207" s="50"/>
      <c r="I1207" s="5"/>
    </row>
    <row r="1208" spans="1:9" s="1" customFormat="1" x14ac:dyDescent="0.25">
      <c r="A1208" s="5"/>
      <c r="B1208" s="5"/>
      <c r="E1208" s="52"/>
      <c r="F1208" s="5"/>
      <c r="G1208" s="5"/>
      <c r="H1208" s="50"/>
      <c r="I1208" s="5"/>
    </row>
    <row r="1209" spans="1:9" s="1" customFormat="1" x14ac:dyDescent="0.25">
      <c r="A1209" s="5"/>
      <c r="B1209" s="5"/>
      <c r="E1209" s="52"/>
      <c r="F1209" s="5"/>
      <c r="G1209" s="5"/>
      <c r="H1209" s="50"/>
      <c r="I1209" s="5"/>
    </row>
    <row r="1210" spans="1:9" s="1" customFormat="1" x14ac:dyDescent="0.25">
      <c r="A1210" s="5"/>
      <c r="B1210" s="5"/>
      <c r="E1210" s="52"/>
      <c r="F1210" s="5"/>
      <c r="G1210" s="5"/>
      <c r="H1210" s="50"/>
      <c r="I1210" s="5"/>
    </row>
    <row r="1211" spans="1:9" s="1" customFormat="1" x14ac:dyDescent="0.25">
      <c r="A1211" s="5"/>
      <c r="B1211" s="5"/>
      <c r="E1211" s="52"/>
      <c r="F1211" s="5"/>
      <c r="G1211" s="5"/>
      <c r="H1211" s="50"/>
      <c r="I1211" s="5"/>
    </row>
    <row r="1212" spans="1:9" s="1" customFormat="1" x14ac:dyDescent="0.25">
      <c r="A1212" s="5"/>
      <c r="B1212" s="5"/>
      <c r="E1212" s="52"/>
      <c r="F1212" s="5"/>
      <c r="G1212" s="5"/>
      <c r="H1212" s="50"/>
      <c r="I1212" s="5"/>
    </row>
    <row r="1213" spans="1:9" s="1" customFormat="1" x14ac:dyDescent="0.25">
      <c r="A1213" s="5"/>
      <c r="B1213" s="5"/>
      <c r="E1213" s="52"/>
      <c r="F1213" s="5"/>
      <c r="G1213" s="5"/>
      <c r="H1213" s="50"/>
      <c r="I1213" s="5"/>
    </row>
    <row r="1214" spans="1:9" s="1" customFormat="1" x14ac:dyDescent="0.25">
      <c r="A1214" s="5"/>
      <c r="B1214" s="5"/>
      <c r="E1214" s="52"/>
      <c r="F1214" s="5"/>
      <c r="G1214" s="5"/>
      <c r="H1214" s="50"/>
      <c r="I1214" s="5"/>
    </row>
    <row r="1215" spans="1:9" s="1" customFormat="1" x14ac:dyDescent="0.25">
      <c r="A1215" s="5"/>
      <c r="B1215" s="5"/>
      <c r="E1215" s="52"/>
      <c r="F1215" s="5"/>
      <c r="G1215" s="5"/>
      <c r="H1215" s="50"/>
      <c r="I1215" s="5"/>
    </row>
    <row r="1216" spans="1:9" s="1" customFormat="1" x14ac:dyDescent="0.25">
      <c r="A1216" s="5"/>
      <c r="B1216" s="5"/>
      <c r="E1216" s="52"/>
      <c r="F1216" s="5"/>
      <c r="G1216" s="5"/>
      <c r="H1216" s="50"/>
      <c r="I1216" s="5"/>
    </row>
    <row r="1217" spans="1:9" s="1" customFormat="1" x14ac:dyDescent="0.25">
      <c r="A1217" s="5"/>
      <c r="B1217" s="5"/>
      <c r="E1217" s="52"/>
      <c r="F1217" s="5"/>
      <c r="G1217" s="5"/>
      <c r="H1217" s="50"/>
      <c r="I1217" s="5"/>
    </row>
    <row r="1218" spans="1:9" s="1" customFormat="1" x14ac:dyDescent="0.25">
      <c r="A1218" s="5"/>
      <c r="B1218" s="5"/>
      <c r="E1218" s="52"/>
      <c r="F1218" s="5"/>
      <c r="G1218" s="5"/>
      <c r="H1218" s="50"/>
      <c r="I1218" s="5"/>
    </row>
    <row r="1219" spans="1:9" s="1" customFormat="1" x14ac:dyDescent="0.25">
      <c r="A1219" s="5"/>
      <c r="B1219" s="5"/>
      <c r="E1219" s="52"/>
      <c r="F1219" s="5"/>
      <c r="G1219" s="5"/>
      <c r="H1219" s="50"/>
      <c r="I1219" s="5"/>
    </row>
    <row r="1220" spans="1:9" s="1" customFormat="1" x14ac:dyDescent="0.25">
      <c r="A1220" s="5"/>
      <c r="B1220" s="5"/>
      <c r="E1220" s="52"/>
      <c r="F1220" s="5"/>
      <c r="G1220" s="5"/>
      <c r="H1220" s="50"/>
      <c r="I1220" s="5"/>
    </row>
    <row r="1221" spans="1:9" s="1" customFormat="1" x14ac:dyDescent="0.25">
      <c r="A1221" s="5"/>
      <c r="B1221" s="5"/>
      <c r="E1221" s="52"/>
      <c r="F1221" s="5"/>
      <c r="G1221" s="5"/>
      <c r="H1221" s="50"/>
      <c r="I1221" s="5"/>
    </row>
    <row r="1222" spans="1:9" s="1" customFormat="1" x14ac:dyDescent="0.25">
      <c r="A1222" s="5"/>
      <c r="B1222" s="5"/>
      <c r="E1222" s="52"/>
      <c r="F1222" s="5"/>
      <c r="G1222" s="5"/>
      <c r="H1222" s="50"/>
      <c r="I1222" s="5"/>
    </row>
    <row r="1223" spans="1:9" s="1" customFormat="1" x14ac:dyDescent="0.25">
      <c r="A1223" s="5"/>
      <c r="B1223" s="5"/>
      <c r="E1223" s="52"/>
      <c r="F1223" s="5"/>
      <c r="G1223" s="5"/>
      <c r="H1223" s="50"/>
      <c r="I1223" s="5"/>
    </row>
    <row r="1224" spans="1:9" s="1" customFormat="1" x14ac:dyDescent="0.25">
      <c r="A1224" s="5"/>
      <c r="B1224" s="5"/>
      <c r="E1224" s="52"/>
      <c r="F1224" s="5"/>
      <c r="G1224" s="5"/>
      <c r="H1224" s="50"/>
      <c r="I1224" s="5"/>
    </row>
    <row r="1225" spans="1:9" s="1" customFormat="1" x14ac:dyDescent="0.25">
      <c r="A1225" s="5"/>
      <c r="B1225" s="5"/>
      <c r="E1225" s="52"/>
      <c r="F1225" s="5"/>
      <c r="G1225" s="5"/>
      <c r="H1225" s="50"/>
      <c r="I1225" s="5"/>
    </row>
    <row r="1226" spans="1:9" s="1" customFormat="1" x14ac:dyDescent="0.25">
      <c r="A1226" s="5"/>
      <c r="B1226" s="5"/>
      <c r="E1226" s="52"/>
      <c r="F1226" s="5"/>
      <c r="G1226" s="5"/>
      <c r="H1226" s="50"/>
      <c r="I1226" s="5"/>
    </row>
    <row r="1227" spans="1:9" s="1" customFormat="1" x14ac:dyDescent="0.25">
      <c r="A1227" s="5"/>
      <c r="B1227" s="5"/>
      <c r="E1227" s="52"/>
      <c r="F1227" s="5"/>
      <c r="G1227" s="5"/>
      <c r="H1227" s="50"/>
      <c r="I1227" s="5"/>
    </row>
    <row r="1228" spans="1:9" s="1" customFormat="1" x14ac:dyDescent="0.25">
      <c r="A1228" s="5"/>
      <c r="B1228" s="5"/>
      <c r="E1228" s="52"/>
      <c r="F1228" s="5"/>
      <c r="G1228" s="5"/>
      <c r="H1228" s="50"/>
      <c r="I1228" s="5"/>
    </row>
    <row r="1229" spans="1:9" s="1" customFormat="1" x14ac:dyDescent="0.25">
      <c r="A1229" s="5"/>
      <c r="B1229" s="5"/>
      <c r="E1229" s="52"/>
      <c r="F1229" s="5"/>
      <c r="G1229" s="5"/>
      <c r="H1229" s="50"/>
      <c r="I1229" s="5"/>
    </row>
    <row r="1230" spans="1:9" s="1" customFormat="1" x14ac:dyDescent="0.25">
      <c r="A1230" s="5"/>
      <c r="B1230" s="5"/>
      <c r="E1230" s="52"/>
      <c r="F1230" s="5"/>
      <c r="G1230" s="5"/>
      <c r="H1230" s="50"/>
      <c r="I1230" s="5"/>
    </row>
    <row r="1231" spans="1:9" s="1" customFormat="1" x14ac:dyDescent="0.25">
      <c r="A1231" s="5"/>
      <c r="B1231" s="5"/>
      <c r="E1231" s="52"/>
      <c r="F1231" s="5"/>
      <c r="G1231" s="5"/>
      <c r="H1231" s="50"/>
      <c r="I1231" s="5"/>
    </row>
    <row r="1232" spans="1:9" s="1" customFormat="1" x14ac:dyDescent="0.25">
      <c r="A1232" s="5"/>
      <c r="B1232" s="5"/>
      <c r="E1232" s="52"/>
      <c r="F1232" s="5"/>
      <c r="G1232" s="5"/>
      <c r="H1232" s="50"/>
      <c r="I1232" s="5"/>
    </row>
    <row r="1233" spans="1:9" s="1" customFormat="1" x14ac:dyDescent="0.25">
      <c r="A1233" s="5"/>
      <c r="B1233" s="5"/>
      <c r="E1233" s="52"/>
      <c r="F1233" s="5"/>
      <c r="G1233" s="5"/>
      <c r="H1233" s="50"/>
      <c r="I1233" s="5"/>
    </row>
    <row r="1234" spans="1:9" s="1" customFormat="1" x14ac:dyDescent="0.25">
      <c r="A1234" s="5"/>
      <c r="B1234" s="5"/>
      <c r="E1234" s="52"/>
      <c r="F1234" s="5"/>
      <c r="G1234" s="5"/>
      <c r="H1234" s="50"/>
      <c r="I1234" s="5"/>
    </row>
    <row r="1235" spans="1:9" s="1" customFormat="1" x14ac:dyDescent="0.25">
      <c r="A1235" s="5"/>
      <c r="B1235" s="5"/>
      <c r="E1235" s="52"/>
      <c r="F1235" s="5"/>
      <c r="G1235" s="5"/>
      <c r="H1235" s="50"/>
      <c r="I1235" s="5"/>
    </row>
    <row r="1236" spans="1:9" s="1" customFormat="1" x14ac:dyDescent="0.25">
      <c r="A1236" s="5"/>
      <c r="B1236" s="5"/>
      <c r="E1236" s="52"/>
      <c r="F1236" s="5"/>
      <c r="G1236" s="5"/>
      <c r="H1236" s="50"/>
      <c r="I1236" s="5"/>
    </row>
    <row r="1237" spans="1:9" s="1" customFormat="1" x14ac:dyDescent="0.25">
      <c r="A1237" s="5"/>
      <c r="B1237" s="5"/>
      <c r="E1237" s="52"/>
      <c r="F1237" s="5"/>
      <c r="G1237" s="5"/>
      <c r="H1237" s="50"/>
      <c r="I1237" s="5"/>
    </row>
    <row r="1238" spans="1:9" s="1" customFormat="1" x14ac:dyDescent="0.25">
      <c r="A1238" s="5"/>
      <c r="B1238" s="5"/>
      <c r="E1238" s="52"/>
      <c r="F1238" s="5"/>
      <c r="G1238" s="5"/>
      <c r="H1238" s="50"/>
      <c r="I1238" s="5"/>
    </row>
    <row r="1239" spans="1:9" s="1" customFormat="1" x14ac:dyDescent="0.25">
      <c r="A1239" s="5"/>
      <c r="B1239" s="5"/>
      <c r="E1239" s="52"/>
      <c r="F1239" s="5"/>
      <c r="G1239" s="5"/>
      <c r="H1239" s="50"/>
      <c r="I1239" s="5"/>
    </row>
    <row r="1240" spans="1:9" s="1" customFormat="1" x14ac:dyDescent="0.25">
      <c r="A1240" s="5"/>
      <c r="B1240" s="5"/>
      <c r="E1240" s="52"/>
      <c r="F1240" s="5"/>
      <c r="G1240" s="5"/>
      <c r="H1240" s="50"/>
      <c r="I1240" s="5"/>
    </row>
    <row r="1241" spans="1:9" s="1" customFormat="1" x14ac:dyDescent="0.25">
      <c r="A1241" s="5"/>
      <c r="B1241" s="5"/>
      <c r="E1241" s="52"/>
      <c r="F1241" s="5"/>
      <c r="G1241" s="5"/>
      <c r="H1241" s="50"/>
      <c r="I1241" s="5"/>
    </row>
    <row r="1242" spans="1:9" s="1" customFormat="1" x14ac:dyDescent="0.25">
      <c r="A1242" s="5"/>
      <c r="B1242" s="5"/>
      <c r="E1242" s="52"/>
      <c r="F1242" s="5"/>
      <c r="G1242" s="5"/>
      <c r="H1242" s="50"/>
      <c r="I1242" s="5"/>
    </row>
    <row r="1243" spans="1:9" s="1" customFormat="1" x14ac:dyDescent="0.25">
      <c r="A1243" s="5"/>
      <c r="B1243" s="5"/>
      <c r="E1243" s="52"/>
      <c r="F1243" s="5"/>
      <c r="G1243" s="5"/>
      <c r="H1243" s="50"/>
      <c r="I1243" s="5"/>
    </row>
    <row r="1244" spans="1:9" s="1" customFormat="1" x14ac:dyDescent="0.25">
      <c r="A1244" s="5"/>
      <c r="B1244" s="5"/>
      <c r="E1244" s="52"/>
      <c r="F1244" s="5"/>
      <c r="G1244" s="5"/>
      <c r="H1244" s="50"/>
      <c r="I1244" s="5"/>
    </row>
    <row r="1245" spans="1:9" s="1" customFormat="1" x14ac:dyDescent="0.25">
      <c r="A1245" s="5"/>
      <c r="B1245" s="5"/>
      <c r="E1245" s="52"/>
      <c r="F1245" s="5"/>
      <c r="G1245" s="5"/>
      <c r="H1245" s="50"/>
      <c r="I1245" s="5"/>
    </row>
    <row r="1246" spans="1:9" s="1" customFormat="1" x14ac:dyDescent="0.25">
      <c r="A1246" s="5"/>
      <c r="B1246" s="5"/>
      <c r="E1246" s="52"/>
      <c r="F1246" s="5"/>
      <c r="G1246" s="5"/>
      <c r="H1246" s="50"/>
      <c r="I1246" s="5"/>
    </row>
    <row r="1247" spans="1:9" s="1" customFormat="1" x14ac:dyDescent="0.25">
      <c r="A1247" s="5"/>
      <c r="B1247" s="5"/>
      <c r="E1247" s="52"/>
      <c r="F1247" s="5"/>
      <c r="G1247" s="5"/>
      <c r="H1247" s="50"/>
      <c r="I1247" s="5"/>
    </row>
    <row r="1248" spans="1:9" s="1" customFormat="1" x14ac:dyDescent="0.25">
      <c r="A1248" s="5"/>
      <c r="B1248" s="5"/>
      <c r="E1248" s="52"/>
      <c r="F1248" s="5"/>
      <c r="G1248" s="5"/>
      <c r="H1248" s="50"/>
      <c r="I1248" s="5"/>
    </row>
    <row r="1249" spans="1:9" s="1" customFormat="1" x14ac:dyDescent="0.25">
      <c r="A1249" s="5"/>
      <c r="B1249" s="5"/>
      <c r="E1249" s="52"/>
      <c r="F1249" s="5"/>
      <c r="G1249" s="5"/>
      <c r="H1249" s="50"/>
      <c r="I1249" s="5"/>
    </row>
    <row r="1250" spans="1:9" s="1" customFormat="1" x14ac:dyDescent="0.25">
      <c r="A1250" s="5"/>
      <c r="B1250" s="5"/>
      <c r="E1250" s="52"/>
      <c r="F1250" s="5"/>
      <c r="G1250" s="5"/>
      <c r="H1250" s="50"/>
      <c r="I1250" s="5"/>
    </row>
    <row r="1251" spans="1:9" s="1" customFormat="1" x14ac:dyDescent="0.25">
      <c r="A1251" s="5"/>
      <c r="B1251" s="5"/>
      <c r="E1251" s="52"/>
      <c r="F1251" s="5"/>
      <c r="G1251" s="5"/>
      <c r="H1251" s="50"/>
      <c r="I1251" s="5"/>
    </row>
    <row r="1252" spans="1:9" s="1" customFormat="1" x14ac:dyDescent="0.25">
      <c r="A1252" s="5"/>
      <c r="B1252" s="5"/>
      <c r="E1252" s="52"/>
      <c r="F1252" s="5"/>
      <c r="G1252" s="5"/>
      <c r="H1252" s="50"/>
      <c r="I1252" s="5"/>
    </row>
    <row r="1253" spans="1:9" s="1" customFormat="1" x14ac:dyDescent="0.25">
      <c r="A1253" s="5"/>
      <c r="B1253" s="5"/>
      <c r="E1253" s="52"/>
      <c r="F1253" s="5"/>
      <c r="G1253" s="5"/>
      <c r="H1253" s="50"/>
      <c r="I1253" s="5"/>
    </row>
    <row r="1254" spans="1:9" s="1" customFormat="1" x14ac:dyDescent="0.25">
      <c r="A1254" s="5"/>
      <c r="B1254" s="5"/>
      <c r="E1254" s="52"/>
      <c r="F1254" s="5"/>
      <c r="G1254" s="5"/>
      <c r="H1254" s="50"/>
      <c r="I1254" s="5"/>
    </row>
    <row r="1255" spans="1:9" s="1" customFormat="1" x14ac:dyDescent="0.25">
      <c r="A1255" s="5"/>
      <c r="B1255" s="5"/>
      <c r="E1255" s="52"/>
      <c r="F1255" s="5"/>
      <c r="G1255" s="5"/>
      <c r="H1255" s="50"/>
      <c r="I1255" s="5"/>
    </row>
    <row r="1256" spans="1:9" s="1" customFormat="1" x14ac:dyDescent="0.25">
      <c r="A1256" s="5"/>
      <c r="B1256" s="5"/>
      <c r="E1256" s="52"/>
      <c r="F1256" s="5"/>
      <c r="G1256" s="5"/>
      <c r="H1256" s="50"/>
      <c r="I1256" s="5"/>
    </row>
    <row r="1257" spans="1:9" s="1" customFormat="1" x14ac:dyDescent="0.25">
      <c r="A1257" s="5"/>
      <c r="B1257" s="5"/>
      <c r="E1257" s="52"/>
      <c r="F1257" s="5"/>
      <c r="G1257" s="5"/>
      <c r="H1257" s="50"/>
      <c r="I1257" s="5"/>
    </row>
    <row r="1258" spans="1:9" s="1" customFormat="1" x14ac:dyDescent="0.25">
      <c r="A1258" s="5"/>
      <c r="B1258" s="5"/>
      <c r="E1258" s="52"/>
      <c r="F1258" s="5"/>
      <c r="G1258" s="5"/>
      <c r="H1258" s="50"/>
      <c r="I1258" s="5"/>
    </row>
    <row r="1259" spans="1:9" s="1" customFormat="1" x14ac:dyDescent="0.25">
      <c r="A1259" s="5"/>
      <c r="B1259" s="5"/>
      <c r="E1259" s="52"/>
      <c r="F1259" s="5"/>
      <c r="G1259" s="5"/>
      <c r="H1259" s="50"/>
      <c r="I1259" s="5"/>
    </row>
    <row r="1260" spans="1:9" s="1" customFormat="1" x14ac:dyDescent="0.25">
      <c r="A1260" s="5"/>
      <c r="B1260" s="5"/>
      <c r="E1260" s="52"/>
      <c r="F1260" s="5"/>
      <c r="G1260" s="5"/>
      <c r="H1260" s="50"/>
      <c r="I1260" s="5"/>
    </row>
    <row r="1261" spans="1:9" s="1" customFormat="1" x14ac:dyDescent="0.25">
      <c r="A1261" s="5"/>
      <c r="B1261" s="5"/>
      <c r="E1261" s="52"/>
      <c r="F1261" s="5"/>
      <c r="G1261" s="5"/>
      <c r="H1261" s="50"/>
      <c r="I1261" s="5"/>
    </row>
    <row r="1262" spans="1:9" s="1" customFormat="1" x14ac:dyDescent="0.25">
      <c r="A1262" s="5"/>
      <c r="B1262" s="5"/>
      <c r="E1262" s="52"/>
      <c r="F1262" s="5"/>
      <c r="G1262" s="5"/>
      <c r="H1262" s="50"/>
      <c r="I1262" s="5"/>
    </row>
    <row r="1263" spans="1:9" s="1" customFormat="1" x14ac:dyDescent="0.25">
      <c r="A1263" s="5"/>
      <c r="B1263" s="5"/>
      <c r="E1263" s="52"/>
      <c r="F1263" s="5"/>
      <c r="G1263" s="5"/>
      <c r="H1263" s="50"/>
      <c r="I1263" s="5"/>
    </row>
    <row r="1264" spans="1:9" s="1" customFormat="1" x14ac:dyDescent="0.25">
      <c r="A1264" s="5"/>
      <c r="B1264" s="5"/>
      <c r="E1264" s="52"/>
      <c r="F1264" s="5"/>
      <c r="G1264" s="5"/>
      <c r="H1264" s="50"/>
      <c r="I1264" s="5"/>
    </row>
    <row r="1265" spans="1:9" s="1" customFormat="1" x14ac:dyDescent="0.25">
      <c r="A1265" s="5"/>
      <c r="B1265" s="5"/>
      <c r="E1265" s="52"/>
      <c r="F1265" s="5"/>
      <c r="G1265" s="5"/>
      <c r="H1265" s="50"/>
      <c r="I1265" s="5"/>
    </row>
    <row r="1266" spans="1:9" s="1" customFormat="1" x14ac:dyDescent="0.25">
      <c r="A1266" s="5"/>
      <c r="B1266" s="5"/>
      <c r="E1266" s="52"/>
      <c r="F1266" s="5"/>
      <c r="G1266" s="5"/>
      <c r="H1266" s="50"/>
      <c r="I1266" s="5"/>
    </row>
    <row r="1267" spans="1:9" s="1" customFormat="1" x14ac:dyDescent="0.25">
      <c r="A1267" s="5"/>
      <c r="B1267" s="5"/>
      <c r="E1267" s="52"/>
      <c r="F1267" s="5"/>
      <c r="G1267" s="5"/>
      <c r="H1267" s="50"/>
      <c r="I1267" s="5"/>
    </row>
    <row r="1268" spans="1:9" s="1" customFormat="1" x14ac:dyDescent="0.25">
      <c r="A1268" s="5"/>
      <c r="B1268" s="5"/>
      <c r="E1268" s="52"/>
      <c r="F1268" s="5"/>
      <c r="G1268" s="5"/>
      <c r="H1268" s="50"/>
      <c r="I1268" s="5"/>
    </row>
    <row r="1269" spans="1:9" s="1" customFormat="1" x14ac:dyDescent="0.25">
      <c r="A1269" s="5"/>
      <c r="B1269" s="5"/>
      <c r="E1269" s="52"/>
      <c r="F1269" s="5"/>
      <c r="G1269" s="5"/>
      <c r="H1269" s="50"/>
      <c r="I1269" s="5"/>
    </row>
    <row r="1270" spans="1:9" s="1" customFormat="1" x14ac:dyDescent="0.25">
      <c r="A1270" s="5"/>
      <c r="B1270" s="5"/>
      <c r="E1270" s="52"/>
      <c r="F1270" s="5"/>
      <c r="G1270" s="5"/>
      <c r="H1270" s="50"/>
      <c r="I1270" s="5"/>
    </row>
    <row r="1271" spans="1:9" s="1" customFormat="1" x14ac:dyDescent="0.25">
      <c r="A1271" s="5"/>
      <c r="B1271" s="5"/>
      <c r="E1271" s="52"/>
      <c r="F1271" s="5"/>
      <c r="G1271" s="5"/>
      <c r="H1271" s="50"/>
      <c r="I1271" s="5"/>
    </row>
    <row r="1272" spans="1:9" s="1" customFormat="1" x14ac:dyDescent="0.25">
      <c r="A1272" s="5"/>
      <c r="B1272" s="5"/>
      <c r="E1272" s="52"/>
      <c r="F1272" s="5"/>
      <c r="G1272" s="5"/>
      <c r="H1272" s="50"/>
      <c r="I1272" s="5"/>
    </row>
    <row r="1273" spans="1:9" s="1" customFormat="1" x14ac:dyDescent="0.25">
      <c r="A1273" s="5"/>
      <c r="B1273" s="5"/>
      <c r="E1273" s="52"/>
      <c r="F1273" s="5"/>
      <c r="G1273" s="5"/>
      <c r="H1273" s="50"/>
      <c r="I1273" s="5"/>
    </row>
    <row r="1274" spans="1:9" s="1" customFormat="1" x14ac:dyDescent="0.25">
      <c r="A1274" s="5"/>
      <c r="B1274" s="5"/>
      <c r="E1274" s="52"/>
      <c r="F1274" s="5"/>
      <c r="G1274" s="5"/>
      <c r="H1274" s="50"/>
      <c r="I1274" s="5"/>
    </row>
    <row r="1275" spans="1:9" s="1" customFormat="1" x14ac:dyDescent="0.25">
      <c r="A1275" s="5"/>
      <c r="B1275" s="5"/>
      <c r="E1275" s="52"/>
      <c r="F1275" s="5"/>
      <c r="G1275" s="5"/>
      <c r="H1275" s="50"/>
      <c r="I1275" s="5"/>
    </row>
    <row r="1276" spans="1:9" s="1" customFormat="1" x14ac:dyDescent="0.25">
      <c r="A1276" s="5"/>
      <c r="B1276" s="5"/>
      <c r="E1276" s="52"/>
      <c r="F1276" s="5"/>
      <c r="G1276" s="5"/>
      <c r="H1276" s="50"/>
      <c r="I1276" s="5"/>
    </row>
    <row r="1277" spans="1:9" s="1" customFormat="1" x14ac:dyDescent="0.25">
      <c r="A1277" s="5"/>
      <c r="B1277" s="5"/>
      <c r="E1277" s="52"/>
      <c r="F1277" s="5"/>
      <c r="G1277" s="5"/>
      <c r="H1277" s="50"/>
      <c r="I1277" s="5"/>
    </row>
    <row r="1278" spans="1:9" s="1" customFormat="1" x14ac:dyDescent="0.25">
      <c r="A1278" s="5"/>
      <c r="B1278" s="5"/>
      <c r="E1278" s="52"/>
      <c r="F1278" s="5"/>
      <c r="G1278" s="5"/>
      <c r="H1278" s="50"/>
      <c r="I1278" s="5"/>
    </row>
    <row r="1279" spans="1:9" s="1" customFormat="1" x14ac:dyDescent="0.25">
      <c r="A1279" s="5"/>
      <c r="B1279" s="5"/>
      <c r="E1279" s="52"/>
      <c r="F1279" s="5"/>
      <c r="G1279" s="5"/>
      <c r="H1279" s="50"/>
      <c r="I1279" s="5"/>
    </row>
    <row r="1280" spans="1:9" s="1" customFormat="1" x14ac:dyDescent="0.25">
      <c r="A1280" s="5"/>
      <c r="B1280" s="5"/>
      <c r="E1280" s="52"/>
      <c r="F1280" s="5"/>
      <c r="G1280" s="5"/>
      <c r="H1280" s="50"/>
      <c r="I1280" s="5"/>
    </row>
    <row r="1281" spans="1:67" s="1" customFormat="1" x14ac:dyDescent="0.25">
      <c r="A1281" s="5"/>
      <c r="B1281" s="5"/>
      <c r="E1281" s="52"/>
      <c r="F1281" s="5"/>
      <c r="G1281" s="5"/>
      <c r="H1281" s="50"/>
      <c r="I1281" s="5"/>
    </row>
    <row r="1282" spans="1:67" s="1" customFormat="1" x14ac:dyDescent="0.25">
      <c r="A1282" s="5"/>
      <c r="B1282" s="5"/>
      <c r="E1282" s="52"/>
      <c r="F1282" s="5"/>
      <c r="G1282" s="5"/>
      <c r="H1282" s="50"/>
      <c r="I1282" s="5"/>
    </row>
    <row r="1283" spans="1:67" s="1" customFormat="1" x14ac:dyDescent="0.25">
      <c r="A1283" s="5"/>
      <c r="B1283" s="5"/>
      <c r="E1283" s="52"/>
      <c r="F1283" s="5"/>
      <c r="G1283" s="5"/>
      <c r="H1283" s="50"/>
      <c r="I1283" s="5"/>
    </row>
    <row r="1284" spans="1:67" s="1" customFormat="1" x14ac:dyDescent="0.25">
      <c r="A1284"/>
      <c r="B1284"/>
      <c r="E1284"/>
      <c r="F1284"/>
      <c r="G1284"/>
      <c r="H1284"/>
      <c r="I1284"/>
      <c r="Y1284"/>
      <c r="Z1284"/>
      <c r="AA1284"/>
      <c r="AB1284"/>
      <c r="AC1284"/>
      <c r="AD1284"/>
      <c r="AE1284"/>
      <c r="AF1284"/>
      <c r="AG1284"/>
      <c r="AH1284"/>
      <c r="AI1284"/>
      <c r="AJ1284"/>
      <c r="AK1284"/>
      <c r="AL1284"/>
      <c r="AM1284"/>
      <c r="AN1284"/>
      <c r="AO1284"/>
      <c r="AP1284"/>
      <c r="AQ1284"/>
      <c r="AR1284"/>
      <c r="AS1284"/>
      <c r="AT1284"/>
      <c r="AU1284"/>
      <c r="AV1284"/>
      <c r="AW1284"/>
      <c r="AX1284"/>
      <c r="AY1284"/>
      <c r="AZ1284"/>
      <c r="BA1284"/>
      <c r="BB1284"/>
      <c r="BC1284"/>
      <c r="BD1284"/>
      <c r="BE1284"/>
      <c r="BF1284"/>
      <c r="BG1284"/>
      <c r="BH1284"/>
      <c r="BI1284"/>
      <c r="BJ1284"/>
      <c r="BK1284"/>
      <c r="BL1284"/>
      <c r="BM1284"/>
      <c r="BN1284"/>
      <c r="BO1284"/>
    </row>
    <row r="1285" spans="1:67" s="1" customFormat="1" x14ac:dyDescent="0.25">
      <c r="A1285"/>
      <c r="B1285"/>
      <c r="E1285"/>
      <c r="F1285"/>
      <c r="G1285"/>
      <c r="H1285"/>
      <c r="I1285"/>
      <c r="Y1285"/>
      <c r="Z1285"/>
      <c r="AA1285"/>
      <c r="AB1285"/>
      <c r="AC1285"/>
      <c r="AD1285"/>
      <c r="AE1285"/>
      <c r="AF1285"/>
      <c r="AG1285"/>
      <c r="AH1285"/>
      <c r="AI1285"/>
      <c r="AJ1285"/>
      <c r="AK1285"/>
      <c r="AL1285"/>
      <c r="AM1285"/>
      <c r="AN1285"/>
      <c r="AO1285"/>
      <c r="AP1285"/>
      <c r="AQ1285"/>
      <c r="AR1285"/>
      <c r="AS1285"/>
      <c r="AT1285"/>
      <c r="AU1285"/>
      <c r="AV1285"/>
      <c r="AW1285"/>
      <c r="AX1285"/>
      <c r="AY1285"/>
      <c r="AZ1285"/>
      <c r="BA1285"/>
      <c r="BB1285"/>
      <c r="BC1285"/>
      <c r="BD1285"/>
      <c r="BE1285"/>
      <c r="BF1285"/>
      <c r="BG1285"/>
      <c r="BH1285"/>
      <c r="BI1285"/>
      <c r="BJ1285"/>
      <c r="BK1285"/>
      <c r="BL1285"/>
      <c r="BM1285"/>
      <c r="BN1285"/>
      <c r="BO1285"/>
    </row>
    <row r="1286" spans="1:67" s="1" customFormat="1" x14ac:dyDescent="0.25">
      <c r="A1286"/>
      <c r="B1286"/>
      <c r="E1286"/>
      <c r="F1286"/>
      <c r="G1286"/>
      <c r="H1286"/>
      <c r="I1286"/>
      <c r="Y1286"/>
      <c r="Z1286"/>
      <c r="AA1286"/>
      <c r="AB1286"/>
      <c r="AC1286"/>
      <c r="AD1286"/>
      <c r="AE1286"/>
      <c r="AF1286"/>
      <c r="AG1286"/>
      <c r="AH1286"/>
      <c r="AI1286"/>
      <c r="AJ1286"/>
      <c r="AK1286"/>
      <c r="AL1286"/>
      <c r="AM1286"/>
      <c r="AN1286"/>
      <c r="AO1286"/>
      <c r="AP1286"/>
      <c r="AQ1286"/>
      <c r="AR1286"/>
      <c r="AS1286"/>
      <c r="AT1286"/>
      <c r="AU1286"/>
      <c r="AV1286"/>
      <c r="AW1286"/>
      <c r="AX1286"/>
      <c r="AY1286"/>
      <c r="AZ1286"/>
      <c r="BA1286"/>
      <c r="BB1286"/>
      <c r="BC1286"/>
      <c r="BD1286"/>
      <c r="BE1286"/>
      <c r="BF1286"/>
      <c r="BG1286"/>
      <c r="BH1286"/>
      <c r="BI1286"/>
      <c r="BJ1286"/>
      <c r="BK1286"/>
      <c r="BL1286"/>
      <c r="BM1286"/>
      <c r="BN1286"/>
      <c r="BO1286"/>
    </row>
    <row r="1287" spans="1:67" s="1" customFormat="1" x14ac:dyDescent="0.25">
      <c r="A1287"/>
      <c r="B1287"/>
      <c r="E1287"/>
      <c r="F1287"/>
      <c r="G1287"/>
      <c r="H1287"/>
      <c r="I1287"/>
      <c r="Y1287"/>
      <c r="Z1287"/>
      <c r="AA1287"/>
      <c r="AB1287"/>
      <c r="AC1287"/>
      <c r="AD1287"/>
      <c r="AE1287"/>
      <c r="AF1287"/>
      <c r="AG1287"/>
      <c r="AH1287"/>
      <c r="AI1287"/>
      <c r="AJ1287"/>
      <c r="AK1287"/>
      <c r="AL1287"/>
      <c r="AM1287"/>
      <c r="AN1287"/>
      <c r="AO1287"/>
      <c r="AP1287"/>
      <c r="AQ1287"/>
      <c r="AR1287"/>
      <c r="AS1287"/>
      <c r="AT1287"/>
      <c r="AU1287"/>
      <c r="AV1287"/>
      <c r="AW1287"/>
      <c r="AX1287"/>
      <c r="AY1287"/>
      <c r="AZ1287"/>
      <c r="BA1287"/>
      <c r="BB1287"/>
      <c r="BC1287"/>
      <c r="BD1287"/>
      <c r="BE1287"/>
      <c r="BF1287"/>
      <c r="BG1287"/>
      <c r="BH1287"/>
      <c r="BI1287"/>
      <c r="BJ1287"/>
      <c r="BK1287"/>
      <c r="BL1287"/>
      <c r="BM1287"/>
      <c r="BN1287"/>
      <c r="BO1287"/>
    </row>
  </sheetData>
  <sortState xmlns:xlrd2="http://schemas.microsoft.com/office/spreadsheetml/2017/richdata2" ref="A6:C25">
    <sortCondition ref="A6"/>
  </sortState>
  <mergeCells count="21">
    <mergeCell ref="M6:M8"/>
    <mergeCell ref="E46:G47"/>
    <mergeCell ref="E90:G94"/>
    <mergeCell ref="E31:G32"/>
    <mergeCell ref="E33:G34"/>
    <mergeCell ref="E35:G36"/>
    <mergeCell ref="E37:G37"/>
    <mergeCell ref="E43:G44"/>
    <mergeCell ref="E6:G7"/>
    <mergeCell ref="E8:G9"/>
    <mergeCell ref="E10:G11"/>
    <mergeCell ref="E12:F12"/>
    <mergeCell ref="E29:G30"/>
    <mergeCell ref="N3:N5"/>
    <mergeCell ref="O3:O5"/>
    <mergeCell ref="K1:K2"/>
    <mergeCell ref="L1:L2"/>
    <mergeCell ref="M1:M2"/>
    <mergeCell ref="N1:N2"/>
    <mergeCell ref="O1:O2"/>
    <mergeCell ref="M3:M5"/>
  </mergeCells>
  <phoneticPr fontId="20" type="noConversion"/>
  <conditionalFormatting sqref="J1288:J1048576 V5:X7 D5 N187:X1048576 G38:I42 G20:H28 G19:I19 A4:D4 O9:O18 A6:D53 T5:T7 T8:X48 T4:XFD4 A54:B85 G49:H49 C54:E66 E51:E53 H4 L4 A87:I89 A95:I1283 C67:I86 E49:F50 N19:O186 C1284:D1048576 R49:X186 H29:H33 H34:I37 G12:G18 G45:I45 H43:I44 G48:I48 H46:I47 A91:D94 A90:E90 H90:I91 N1:O1 N3:O3">
    <cfRule type="expression" dxfId="482" priority="28">
      <formula>A1&lt;&gt;""</formula>
    </cfRule>
  </conditionalFormatting>
  <conditionalFormatting sqref="J19:J48 J89:J1287">
    <cfRule type="expression" dxfId="481" priority="27">
      <formula>J19&lt;&gt;""</formula>
    </cfRule>
  </conditionalFormatting>
  <conditionalFormatting sqref="A5:C5">
    <cfRule type="expression" dxfId="480" priority="26">
      <formula>A5&lt;&gt;""</formula>
    </cfRule>
  </conditionalFormatting>
  <conditionalFormatting sqref="A29:B29">
    <cfRule type="expression" dxfId="479" priority="25">
      <formula>A29&lt;&gt;""</formula>
    </cfRule>
  </conditionalFormatting>
  <conditionalFormatting sqref="A42:B42">
    <cfRule type="expression" dxfId="478" priority="24">
      <formula>A42&lt;&gt;""</formula>
    </cfRule>
  </conditionalFormatting>
  <conditionalFormatting sqref="A90:C90">
    <cfRule type="expression" dxfId="477" priority="22">
      <formula>A90&lt;&gt;""</formula>
    </cfRule>
  </conditionalFormatting>
  <conditionalFormatting sqref="C29">
    <cfRule type="expression" dxfId="476" priority="23">
      <formula>C29&lt;&gt;""</formula>
    </cfRule>
  </conditionalFormatting>
  <conditionalFormatting sqref="A1:A2">
    <cfRule type="expression" dxfId="475" priority="21">
      <formula>A1&lt;&gt;""</formula>
    </cfRule>
  </conditionalFormatting>
  <conditionalFormatting sqref="E12">
    <cfRule type="expression" dxfId="474" priority="20">
      <formula>E12&lt;&gt;""</formula>
    </cfRule>
  </conditionalFormatting>
  <conditionalFormatting sqref="F51:F54">
    <cfRule type="expression" dxfId="473" priority="19">
      <formula>F51&lt;&gt;""</formula>
    </cfRule>
  </conditionalFormatting>
  <conditionalFormatting sqref="E50:F50">
    <cfRule type="expression" dxfId="472" priority="18">
      <formula>E50&lt;&gt;""</formula>
    </cfRule>
  </conditionalFormatting>
  <conditionalFormatting sqref="E37">
    <cfRule type="expression" dxfId="471" priority="17">
      <formula>E37&lt;&gt;""</formula>
    </cfRule>
  </conditionalFormatting>
  <conditionalFormatting sqref="E10">
    <cfRule type="expression" dxfId="470" priority="16">
      <formula>E10&lt;&gt;""</formula>
    </cfRule>
  </conditionalFormatting>
  <conditionalFormatting sqref="E8">
    <cfRule type="expression" dxfId="469" priority="15">
      <formula>E8&lt;&gt;""</formula>
    </cfRule>
  </conditionalFormatting>
  <conditionalFormatting sqref="E6">
    <cfRule type="expression" dxfId="468" priority="14">
      <formula>E6&lt;&gt;""</formula>
    </cfRule>
  </conditionalFormatting>
  <conditionalFormatting sqref="E29">
    <cfRule type="expression" dxfId="467" priority="13">
      <formula>E29&lt;&gt;""</formula>
    </cfRule>
  </conditionalFormatting>
  <conditionalFormatting sqref="E31">
    <cfRule type="expression" dxfId="466" priority="12">
      <formula>E31&lt;&gt;""</formula>
    </cfRule>
  </conditionalFormatting>
  <conditionalFormatting sqref="E33">
    <cfRule type="expression" dxfId="465" priority="11">
      <formula>E33&lt;&gt;""</formula>
    </cfRule>
  </conditionalFormatting>
  <conditionalFormatting sqref="E35">
    <cfRule type="expression" dxfId="464" priority="10">
      <formula>E35&lt;&gt;""</formula>
    </cfRule>
  </conditionalFormatting>
  <conditionalFormatting sqref="E43">
    <cfRule type="expression" dxfId="463" priority="9">
      <formula>E43&lt;&gt;""</formula>
    </cfRule>
  </conditionalFormatting>
  <conditionalFormatting sqref="E46">
    <cfRule type="expression" dxfId="462" priority="8">
      <formula>E46&lt;&gt;""</formula>
    </cfRule>
  </conditionalFormatting>
  <conditionalFormatting sqref="E90">
    <cfRule type="expression" dxfId="461" priority="7">
      <formula>E90&lt;&gt;""</formula>
    </cfRule>
  </conditionalFormatting>
  <conditionalFormatting sqref="K1">
    <cfRule type="expression" dxfId="460" priority="4">
      <formula>K1&lt;&gt;""</formula>
    </cfRule>
  </conditionalFormatting>
  <conditionalFormatting sqref="K1">
    <cfRule type="expression" dxfId="459" priority="5">
      <formula>K1&lt;&gt;""</formula>
    </cfRule>
  </conditionalFormatting>
  <conditionalFormatting sqref="O8 P4:Q4">
    <cfRule type="expression" dxfId="458" priority="2">
      <formula>O4&lt;&gt;""</formula>
    </cfRule>
  </conditionalFormatting>
  <hyperlinks>
    <hyperlink ref="K1" location="ACCUEIL!A1" display="ACCUEIL" xr:uid="{19548C9A-C590-48AD-A6F1-AFBBB7BB647F}"/>
    <hyperlink ref="L1" location="'TCD Corr'!A1" display="Corrigé" xr:uid="{C1226B2C-D61B-4244-8E71-83F7D7FAB15C}"/>
    <hyperlink ref="L1:L2" location="GRAPHIQUE!A1" display="SUJET" xr:uid="{65949448-91D9-4513-B4BF-DC16EBECE002}"/>
    <hyperlink ref="M1" location="TCD!AC1" display="Aide" xr:uid="{0DBDB94E-D7B2-447C-B3F6-3756D8890454}"/>
    <hyperlink ref="M1:M2" r:id="rId1" display="AIDE VIDEO - GRAPHIQUE EN COURBE" xr:uid="{BFD1DFC0-CC46-4666-8204-8740404E854A}"/>
    <hyperlink ref="M3" location="TCD!AC1" display="Aide" xr:uid="{C9C037E3-DF59-430F-A2A1-09602119E0E9}"/>
    <hyperlink ref="M3:M4" r:id="rId2" display="AIDE VIDEO - GRAPHIQUE EN SECTEUR" xr:uid="{B985DD5C-EFD2-47F3-82DC-FDEE6B671257}"/>
    <hyperlink ref="M6" location="TCD!AC1" display="Aide" xr:uid="{D72D7E9A-0D7A-4E8A-B518-643026A96E02}"/>
    <hyperlink ref="M6:M7" r:id="rId3" display="AIDE VIDEO - GRAPHIQUE EN SECTEUR" xr:uid="{0022935A-18F1-4482-AD04-069C4A5C9185}"/>
    <hyperlink ref="M6:M8" r:id="rId4" display="AIDE VIDEO - GRAPHIQUE EN HISTOGRAMME" xr:uid="{75767978-5AC2-432A-BAE2-BF738524F263}"/>
    <hyperlink ref="N1:N2" r:id="rId5" display="VIDÉO 1" xr:uid="{630A34FA-3809-4122-88C0-1BC993DB0A56}"/>
    <hyperlink ref="N3:N4" r:id="rId6" display="VIDÉO 3" xr:uid="{F8D5760C-6518-4D03-9325-100D440A9F32}"/>
    <hyperlink ref="O3:O4" r:id="rId7" display="VIDÉO 4" xr:uid="{077012B3-2280-485B-9F7B-EF3F7F4B6C52}"/>
  </hyperlinks>
  <pageMargins left="0.7" right="0.7" top="0.75" bottom="0.75" header="0.3" footer="0.3"/>
  <pageSetup paperSize="9" scale="95" orientation="portrait" verticalDpi="0" r:id="rId8"/>
  <drawing r:id="rId9"/>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sheetPr>
  <dimension ref="A1:AH122"/>
  <sheetViews>
    <sheetView showGridLines="0" zoomScaleNormal="100" workbookViewId="0">
      <selection activeCell="H1" sqref="H1:H2"/>
    </sheetView>
  </sheetViews>
  <sheetFormatPr baseColWidth="10" defaultColWidth="11.42578125" defaultRowHeight="15" x14ac:dyDescent="0.25"/>
  <cols>
    <col min="1" max="1" width="27.7109375" bestFit="1" customWidth="1"/>
    <col min="2" max="7" width="11.42578125" style="64"/>
    <col min="11" max="11" width="13.5703125" customWidth="1"/>
  </cols>
  <sheetData>
    <row r="1" spans="1:34" ht="26.25" customHeight="1" x14ac:dyDescent="0.25">
      <c r="A1" s="66" t="s">
        <v>1153</v>
      </c>
      <c r="B1" s="200"/>
      <c r="C1" s="200"/>
      <c r="D1" s="200"/>
      <c r="H1" s="429" t="s">
        <v>16</v>
      </c>
      <c r="I1" s="444" t="s">
        <v>2</v>
      </c>
      <c r="J1" s="455"/>
      <c r="K1" s="456" t="s">
        <v>1715</v>
      </c>
      <c r="M1" s="64"/>
      <c r="N1" s="430"/>
      <c r="O1" s="430"/>
      <c r="P1" s="430"/>
      <c r="Q1" s="430"/>
      <c r="R1" s="430"/>
      <c r="S1" s="430"/>
      <c r="T1" s="430"/>
      <c r="U1" s="430"/>
      <c r="V1" s="430"/>
      <c r="W1" s="430"/>
      <c r="X1" s="430"/>
      <c r="Y1" s="430"/>
      <c r="Z1" s="430"/>
      <c r="AA1" s="430"/>
      <c r="AB1" s="430"/>
      <c r="AC1" s="430"/>
      <c r="AD1" s="430"/>
      <c r="AE1" s="430"/>
      <c r="AF1" s="430"/>
      <c r="AG1" s="430"/>
      <c r="AH1" s="430"/>
    </row>
    <row r="2" spans="1:34" x14ac:dyDescent="0.25">
      <c r="A2" s="1" t="s">
        <v>1154</v>
      </c>
      <c r="B2" s="200"/>
      <c r="H2" s="429"/>
      <c r="I2" s="444"/>
      <c r="J2" s="455"/>
      <c r="K2" s="456"/>
      <c r="M2" s="64"/>
      <c r="N2" s="430"/>
      <c r="O2" s="430"/>
      <c r="P2" s="430"/>
      <c r="Q2" s="430"/>
      <c r="R2" s="430"/>
      <c r="S2" s="430"/>
      <c r="T2" s="430"/>
      <c r="U2" s="430"/>
      <c r="V2" s="430"/>
      <c r="W2" s="430"/>
      <c r="X2" s="430"/>
      <c r="Y2" s="430"/>
      <c r="Z2" s="430"/>
      <c r="AA2" s="430"/>
      <c r="AB2" s="430"/>
      <c r="AC2" s="430"/>
      <c r="AD2" s="430"/>
      <c r="AE2" s="430"/>
      <c r="AF2" s="430"/>
      <c r="AG2" s="430"/>
      <c r="AH2" s="430"/>
    </row>
    <row r="3" spans="1:34" ht="15" customHeight="1" x14ac:dyDescent="0.25">
      <c r="A3" s="1" t="s">
        <v>1155</v>
      </c>
      <c r="B3" s="200"/>
      <c r="I3" s="64"/>
      <c r="J3" s="64"/>
      <c r="K3" s="64"/>
      <c r="L3" s="64"/>
      <c r="M3" s="64"/>
      <c r="N3" s="430"/>
      <c r="O3" s="430"/>
      <c r="P3" s="430"/>
      <c r="Q3" s="430"/>
      <c r="R3" s="430"/>
      <c r="S3" s="430"/>
      <c r="T3" s="430"/>
      <c r="U3" s="430"/>
      <c r="V3" s="430"/>
      <c r="W3" s="430"/>
      <c r="X3" s="430"/>
      <c r="Y3" s="430"/>
      <c r="Z3" s="430"/>
      <c r="AA3" s="430"/>
      <c r="AB3" s="430"/>
      <c r="AC3" s="430"/>
      <c r="AD3" s="430"/>
      <c r="AE3" s="430"/>
      <c r="AF3" s="430"/>
      <c r="AG3" s="430"/>
      <c r="AH3" s="430"/>
    </row>
    <row r="4" spans="1:34" x14ac:dyDescent="0.25">
      <c r="A4" s="1" t="s">
        <v>1157</v>
      </c>
      <c r="B4" s="200"/>
      <c r="H4" s="454" t="s">
        <v>1156</v>
      </c>
      <c r="I4" s="454"/>
      <c r="J4" s="454"/>
      <c r="K4" s="454"/>
      <c r="L4" s="64"/>
      <c r="M4" s="64"/>
      <c r="N4" s="430"/>
      <c r="O4" s="430"/>
      <c r="P4" s="430"/>
      <c r="Q4" s="430"/>
      <c r="R4" s="430"/>
      <c r="S4" s="430"/>
      <c r="T4" s="430"/>
      <c r="U4" s="430"/>
      <c r="V4" s="430"/>
      <c r="W4" s="430"/>
      <c r="X4" s="430"/>
      <c r="Y4" s="430"/>
      <c r="Z4" s="430"/>
      <c r="AA4" s="430"/>
      <c r="AB4" s="430"/>
      <c r="AC4" s="430"/>
      <c r="AD4" s="430"/>
      <c r="AE4" s="430"/>
      <c r="AF4" s="430"/>
      <c r="AG4" s="430"/>
      <c r="AH4" s="430"/>
    </row>
    <row r="5" spans="1:34" ht="15" customHeight="1" x14ac:dyDescent="0.25">
      <c r="A5" s="1" t="s">
        <v>1158</v>
      </c>
      <c r="B5" s="200"/>
      <c r="I5" s="64"/>
      <c r="J5" s="64"/>
      <c r="K5" s="64"/>
      <c r="L5" s="64"/>
      <c r="M5" s="64"/>
      <c r="N5" s="430"/>
      <c r="O5" s="430"/>
      <c r="P5" s="430"/>
      <c r="Q5" s="430"/>
      <c r="R5" s="430"/>
      <c r="S5" s="430"/>
      <c r="T5" s="430"/>
      <c r="U5" s="430"/>
      <c r="V5" s="430"/>
      <c r="W5" s="430"/>
      <c r="X5" s="430"/>
      <c r="Y5" s="430"/>
      <c r="Z5" s="430"/>
      <c r="AA5" s="430"/>
      <c r="AB5" s="430"/>
      <c r="AC5" s="430"/>
      <c r="AD5" s="430"/>
      <c r="AE5" s="430"/>
      <c r="AF5" s="430"/>
      <c r="AG5" s="430"/>
      <c r="AH5" s="430"/>
    </row>
    <row r="6" spans="1:34" x14ac:dyDescent="0.25">
      <c r="A6" s="1" t="s">
        <v>1160</v>
      </c>
      <c r="B6" s="200"/>
      <c r="H6" s="454" t="s">
        <v>1159</v>
      </c>
      <c r="I6" s="454"/>
      <c r="J6" s="454"/>
      <c r="K6" s="454"/>
      <c r="L6" s="64"/>
      <c r="M6" s="64"/>
      <c r="N6" s="430"/>
      <c r="O6" s="430"/>
      <c r="P6" s="430"/>
      <c r="Q6" s="430"/>
      <c r="R6" s="430"/>
      <c r="S6" s="430"/>
      <c r="T6" s="430"/>
      <c r="U6" s="430"/>
      <c r="V6" s="430"/>
      <c r="W6" s="430"/>
      <c r="X6" s="430"/>
      <c r="Y6" s="430"/>
      <c r="Z6" s="430"/>
      <c r="AA6" s="430"/>
      <c r="AB6" s="430"/>
      <c r="AC6" s="430"/>
      <c r="AD6" s="430"/>
      <c r="AE6" s="430"/>
      <c r="AF6" s="430"/>
      <c r="AG6" s="430"/>
      <c r="AH6" s="430"/>
    </row>
    <row r="7" spans="1:34" ht="15" customHeight="1" x14ac:dyDescent="0.25">
      <c r="A7" s="1" t="s">
        <v>1161</v>
      </c>
      <c r="B7" s="200"/>
      <c r="H7" s="64"/>
      <c r="I7" s="64"/>
      <c r="J7" s="64"/>
      <c r="K7" s="64"/>
      <c r="L7" s="64"/>
      <c r="M7" s="64"/>
      <c r="N7" s="430"/>
      <c r="O7" s="430"/>
      <c r="P7" s="430"/>
      <c r="Q7" s="430"/>
      <c r="R7" s="430"/>
      <c r="S7" s="430"/>
      <c r="T7" s="430"/>
      <c r="U7" s="430"/>
      <c r="V7" s="430"/>
      <c r="W7" s="430"/>
      <c r="X7" s="430"/>
      <c r="Y7" s="430"/>
      <c r="Z7" s="430"/>
      <c r="AA7" s="430"/>
      <c r="AB7" s="430"/>
      <c r="AC7" s="430"/>
      <c r="AD7" s="430"/>
      <c r="AE7" s="430"/>
      <c r="AF7" s="430"/>
      <c r="AG7" s="430"/>
      <c r="AH7" s="430"/>
    </row>
    <row r="8" spans="1:34" x14ac:dyDescent="0.25">
      <c r="A8" s="1" t="s">
        <v>1163</v>
      </c>
      <c r="B8" s="200"/>
      <c r="H8" s="454" t="s">
        <v>1162</v>
      </c>
      <c r="I8" s="454"/>
      <c r="J8" s="454"/>
      <c r="K8" s="454"/>
      <c r="L8" s="64"/>
      <c r="M8" s="64"/>
      <c r="N8" s="430"/>
      <c r="O8" s="430"/>
      <c r="P8" s="430"/>
      <c r="Q8" s="430"/>
      <c r="R8" s="430"/>
      <c r="S8" s="430"/>
      <c r="T8" s="430"/>
      <c r="U8" s="430"/>
      <c r="V8" s="430"/>
      <c r="W8" s="430"/>
      <c r="X8" s="430"/>
      <c r="Y8" s="430"/>
      <c r="Z8" s="430"/>
      <c r="AA8" s="430"/>
      <c r="AB8" s="430"/>
      <c r="AC8" s="430"/>
      <c r="AD8" s="430"/>
      <c r="AE8" s="430"/>
      <c r="AF8" s="430"/>
      <c r="AG8" s="430"/>
      <c r="AH8" s="430"/>
    </row>
    <row r="9" spans="1:34" ht="15" customHeight="1" x14ac:dyDescent="0.25">
      <c r="A9" s="1" t="s">
        <v>1164</v>
      </c>
      <c r="B9" s="200"/>
      <c r="H9" s="64"/>
      <c r="I9" s="64"/>
      <c r="J9" s="64"/>
      <c r="K9" s="64"/>
      <c r="L9" s="64"/>
      <c r="M9" s="64"/>
      <c r="N9" s="430"/>
      <c r="O9" s="430"/>
      <c r="P9" s="430"/>
      <c r="Q9" s="430"/>
      <c r="R9" s="430"/>
      <c r="S9" s="430"/>
      <c r="T9" s="430"/>
      <c r="U9" s="430"/>
      <c r="V9" s="430"/>
      <c r="W9" s="430"/>
      <c r="X9" s="430"/>
      <c r="Y9" s="430"/>
      <c r="Z9" s="430"/>
      <c r="AA9" s="430"/>
      <c r="AB9" s="430"/>
      <c r="AC9" s="430"/>
      <c r="AD9" s="430"/>
      <c r="AE9" s="430"/>
      <c r="AF9" s="430"/>
      <c r="AG9" s="430"/>
      <c r="AH9" s="430"/>
    </row>
    <row r="10" spans="1:34" x14ac:dyDescent="0.25">
      <c r="A10" s="1" t="s">
        <v>1166</v>
      </c>
      <c r="B10" s="200"/>
      <c r="H10" s="454" t="s">
        <v>1165</v>
      </c>
      <c r="I10" s="454"/>
      <c r="J10" s="454"/>
      <c r="K10" s="454"/>
      <c r="L10" s="64"/>
      <c r="M10" s="64"/>
      <c r="N10" s="430"/>
      <c r="O10" s="430"/>
      <c r="P10" s="430"/>
      <c r="Q10" s="430"/>
      <c r="R10" s="430"/>
      <c r="S10" s="430"/>
      <c r="T10" s="430"/>
      <c r="U10" s="430"/>
      <c r="V10" s="430"/>
      <c r="W10" s="430"/>
      <c r="X10" s="430"/>
      <c r="Y10" s="430"/>
      <c r="Z10" s="430"/>
      <c r="AA10" s="430"/>
      <c r="AB10" s="430"/>
      <c r="AC10" s="430"/>
      <c r="AD10" s="430"/>
      <c r="AE10" s="430"/>
      <c r="AF10" s="430"/>
      <c r="AG10" s="430"/>
      <c r="AH10" s="430"/>
    </row>
    <row r="11" spans="1:34" ht="15" customHeight="1" x14ac:dyDescent="0.25">
      <c r="A11" s="1" t="s">
        <v>1167</v>
      </c>
      <c r="B11" s="200"/>
      <c r="H11" s="64"/>
      <c r="I11" s="64"/>
      <c r="J11" s="64"/>
      <c r="K11" s="64"/>
      <c r="L11" s="64"/>
      <c r="M11" s="64"/>
      <c r="N11" s="430"/>
      <c r="O11" s="430"/>
      <c r="P11" s="430"/>
      <c r="Q11" s="430"/>
      <c r="R11" s="430"/>
      <c r="S11" s="430"/>
      <c r="T11" s="430"/>
      <c r="U11" s="430"/>
      <c r="V11" s="430"/>
      <c r="W11" s="430"/>
      <c r="X11" s="430"/>
      <c r="Y11" s="430"/>
      <c r="Z11" s="430"/>
      <c r="AA11" s="430"/>
      <c r="AB11" s="430"/>
      <c r="AC11" s="430"/>
      <c r="AD11" s="430"/>
      <c r="AE11" s="430"/>
      <c r="AF11" s="430"/>
      <c r="AG11" s="430"/>
      <c r="AH11" s="430"/>
    </row>
    <row r="12" spans="1:34" x14ac:dyDescent="0.25">
      <c r="A12" s="1" t="s">
        <v>1169</v>
      </c>
      <c r="B12" s="200"/>
      <c r="H12" s="454" t="s">
        <v>1168</v>
      </c>
      <c r="I12" s="454"/>
      <c r="J12" s="454"/>
      <c r="K12" s="454"/>
      <c r="L12" s="64"/>
      <c r="M12" s="64"/>
      <c r="N12" s="430"/>
      <c r="O12" s="430"/>
      <c r="P12" s="430"/>
      <c r="Q12" s="430"/>
      <c r="R12" s="430"/>
      <c r="S12" s="430"/>
      <c r="T12" s="430"/>
      <c r="U12" s="430"/>
      <c r="V12" s="430"/>
      <c r="W12" s="430"/>
      <c r="X12" s="430"/>
      <c r="Y12" s="430"/>
      <c r="Z12" s="430"/>
      <c r="AA12" s="430"/>
      <c r="AB12" s="430"/>
      <c r="AC12" s="430"/>
      <c r="AD12" s="430"/>
      <c r="AE12" s="430"/>
      <c r="AF12" s="430"/>
      <c r="AG12" s="430"/>
      <c r="AH12" s="430"/>
    </row>
    <row r="13" spans="1:34" ht="15" customHeight="1" x14ac:dyDescent="0.25">
      <c r="A13" s="1" t="s">
        <v>1170</v>
      </c>
      <c r="B13" s="200"/>
      <c r="H13" s="64"/>
      <c r="I13" s="64"/>
      <c r="J13" s="64"/>
      <c r="K13" s="64"/>
      <c r="L13" s="64"/>
      <c r="M13" s="64"/>
      <c r="N13" s="430"/>
      <c r="O13" s="430"/>
      <c r="P13" s="430"/>
      <c r="Q13" s="430"/>
      <c r="R13" s="430"/>
      <c r="S13" s="430"/>
      <c r="T13" s="430"/>
      <c r="U13" s="430"/>
      <c r="V13" s="430"/>
      <c r="W13" s="430"/>
      <c r="X13" s="430"/>
      <c r="Y13" s="430"/>
      <c r="Z13" s="430"/>
      <c r="AA13" s="430"/>
      <c r="AB13" s="430"/>
      <c r="AC13" s="430"/>
      <c r="AD13" s="430"/>
      <c r="AE13" s="430"/>
      <c r="AF13" s="430"/>
      <c r="AG13" s="430"/>
      <c r="AH13" s="430"/>
    </row>
    <row r="14" spans="1:34" ht="15" customHeight="1" x14ac:dyDescent="0.25">
      <c r="A14" s="1" t="s">
        <v>1171</v>
      </c>
      <c r="B14" s="200"/>
      <c r="H14" s="430" t="s">
        <v>1730</v>
      </c>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row>
    <row r="15" spans="1:34" ht="15" customHeight="1" x14ac:dyDescent="0.25">
      <c r="A15" s="1" t="s">
        <v>1172</v>
      </c>
      <c r="B15" s="200"/>
      <c r="H15" s="64"/>
      <c r="I15" s="64"/>
      <c r="J15" s="64"/>
      <c r="K15" s="64"/>
      <c r="L15" s="64"/>
      <c r="M15" s="64"/>
      <c r="N15" s="430"/>
      <c r="O15" s="430"/>
      <c r="P15" s="430"/>
      <c r="Q15" s="430"/>
      <c r="R15" s="430"/>
      <c r="S15" s="430"/>
      <c r="T15" s="430"/>
      <c r="U15" s="430"/>
      <c r="V15" s="430"/>
      <c r="W15" s="430"/>
      <c r="X15" s="430"/>
      <c r="Y15" s="430"/>
      <c r="Z15" s="430"/>
      <c r="AA15" s="430"/>
      <c r="AB15" s="430"/>
      <c r="AC15" s="430"/>
      <c r="AD15" s="430"/>
      <c r="AE15" s="430"/>
      <c r="AF15" s="430"/>
      <c r="AG15" s="430"/>
      <c r="AH15" s="430"/>
    </row>
    <row r="16" spans="1:34" x14ac:dyDescent="0.25">
      <c r="A16" s="1" t="s">
        <v>1174</v>
      </c>
      <c r="B16" s="200"/>
      <c r="H16" s="430" t="s">
        <v>1173</v>
      </c>
      <c r="I16" s="430"/>
      <c r="J16" s="430"/>
      <c r="K16" s="430"/>
      <c r="L16" s="64"/>
      <c r="M16" s="64"/>
      <c r="N16" s="430"/>
      <c r="O16" s="430"/>
      <c r="P16" s="430"/>
      <c r="Q16" s="430"/>
      <c r="R16" s="430"/>
      <c r="S16" s="430"/>
      <c r="T16" s="430"/>
      <c r="U16" s="430"/>
      <c r="V16" s="430"/>
      <c r="W16" s="430"/>
      <c r="X16" s="430"/>
      <c r="Y16" s="430"/>
      <c r="Z16" s="430"/>
      <c r="AA16" s="430"/>
      <c r="AB16" s="430"/>
      <c r="AC16" s="430"/>
      <c r="AD16" s="430"/>
      <c r="AE16" s="430"/>
      <c r="AF16" s="430"/>
      <c r="AG16" s="430"/>
      <c r="AH16" s="430"/>
    </row>
    <row r="17" spans="1:34" x14ac:dyDescent="0.25">
      <c r="A17" s="1" t="s">
        <v>1175</v>
      </c>
      <c r="B17" s="200"/>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row>
    <row r="18" spans="1:34" x14ac:dyDescent="0.25">
      <c r="A18" s="1" t="s">
        <v>1176</v>
      </c>
      <c r="B18" s="20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row>
    <row r="19" spans="1:34" x14ac:dyDescent="0.25">
      <c r="A19" s="1" t="s">
        <v>1177</v>
      </c>
      <c r="B19" s="20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row>
    <row r="20" spans="1:34" x14ac:dyDescent="0.25">
      <c r="A20" s="1" t="s">
        <v>1178</v>
      </c>
      <c r="B20" s="200"/>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row>
    <row r="21" spans="1:34" x14ac:dyDescent="0.25">
      <c r="A21" s="1" t="s">
        <v>1179</v>
      </c>
      <c r="B21" s="20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row>
    <row r="22" spans="1:34" x14ac:dyDescent="0.25">
      <c r="A22" s="1" t="s">
        <v>1180</v>
      </c>
      <c r="B22" s="200"/>
      <c r="H22" s="430"/>
      <c r="I22" s="430"/>
      <c r="J22" s="430"/>
      <c r="K22" s="430"/>
      <c r="L22" s="430"/>
      <c r="M22" s="430"/>
      <c r="N22" s="430"/>
      <c r="O22" s="430"/>
      <c r="P22" s="430"/>
      <c r="Q22" s="430"/>
      <c r="R22" s="430"/>
      <c r="S22" s="430"/>
      <c r="T22" s="430"/>
      <c r="U22" s="430"/>
      <c r="V22" s="430"/>
      <c r="W22" s="430"/>
      <c r="X22" s="430"/>
      <c r="Y22" s="430"/>
      <c r="Z22" s="430"/>
      <c r="AA22" s="430"/>
      <c r="AB22" s="430"/>
      <c r="AC22" s="430"/>
      <c r="AD22" s="430"/>
      <c r="AE22" s="430"/>
      <c r="AF22" s="430"/>
      <c r="AG22" s="430"/>
      <c r="AH22" s="430"/>
    </row>
    <row r="23" spans="1:34" x14ac:dyDescent="0.25">
      <c r="A23" s="1" t="s">
        <v>1181</v>
      </c>
      <c r="B23" s="200"/>
      <c r="H23" s="430"/>
      <c r="I23" s="430"/>
      <c r="J23" s="430"/>
      <c r="K23" s="430"/>
      <c r="L23" s="430"/>
      <c r="M23" s="430"/>
      <c r="N23" s="430"/>
      <c r="O23" s="430"/>
      <c r="P23" s="430"/>
      <c r="Q23" s="430"/>
      <c r="R23" s="430"/>
      <c r="S23" s="430"/>
      <c r="T23" s="430"/>
      <c r="U23" s="430"/>
      <c r="V23" s="430"/>
      <c r="W23" s="430"/>
      <c r="X23" s="430"/>
      <c r="Y23" s="430"/>
      <c r="Z23" s="430"/>
      <c r="AA23" s="430"/>
      <c r="AB23" s="430"/>
      <c r="AC23" s="430"/>
      <c r="AD23" s="430"/>
      <c r="AE23" s="430"/>
      <c r="AF23" s="430"/>
      <c r="AG23" s="430"/>
      <c r="AH23" s="430"/>
    </row>
    <row r="24" spans="1:34" x14ac:dyDescent="0.25">
      <c r="A24" s="1" t="s">
        <v>1182</v>
      </c>
      <c r="B24" s="200"/>
      <c r="H24" s="430"/>
      <c r="I24" s="430"/>
      <c r="J24" s="430"/>
      <c r="K24" s="430"/>
      <c r="L24" s="430"/>
      <c r="M24" s="430"/>
      <c r="N24" s="430"/>
      <c r="O24" s="430"/>
      <c r="P24" s="430"/>
      <c r="Q24" s="430"/>
      <c r="R24" s="430"/>
      <c r="S24" s="430"/>
      <c r="T24" s="430"/>
      <c r="U24" s="430"/>
      <c r="V24" s="430"/>
      <c r="W24" s="430"/>
      <c r="X24" s="430"/>
      <c r="Y24" s="430"/>
      <c r="Z24" s="430"/>
      <c r="AA24" s="430"/>
      <c r="AB24" s="430"/>
      <c r="AC24" s="430"/>
      <c r="AD24" s="430"/>
      <c r="AE24" s="430"/>
      <c r="AF24" s="430"/>
      <c r="AG24" s="430"/>
      <c r="AH24" s="430"/>
    </row>
    <row r="25" spans="1:34" x14ac:dyDescent="0.25">
      <c r="A25" s="1" t="s">
        <v>1183</v>
      </c>
      <c r="B25" s="200"/>
      <c r="H25" s="430"/>
      <c r="I25" s="430"/>
      <c r="J25" s="430"/>
      <c r="K25" s="430"/>
      <c r="L25" s="430"/>
      <c r="M25" s="430"/>
      <c r="N25" s="430"/>
      <c r="O25" s="430"/>
      <c r="P25" s="430"/>
      <c r="Q25" s="430"/>
      <c r="R25" s="430"/>
      <c r="S25" s="430"/>
      <c r="T25" s="430"/>
      <c r="U25" s="430"/>
      <c r="V25" s="430"/>
      <c r="W25" s="430"/>
      <c r="X25" s="430"/>
      <c r="Y25" s="430"/>
      <c r="Z25" s="430"/>
      <c r="AA25" s="430"/>
      <c r="AB25" s="430"/>
      <c r="AC25" s="430"/>
      <c r="AD25" s="430"/>
      <c r="AE25" s="430"/>
      <c r="AF25" s="430"/>
      <c r="AG25" s="430"/>
      <c r="AH25" s="430"/>
    </row>
    <row r="26" spans="1:34" x14ac:dyDescent="0.25">
      <c r="A26" s="1" t="s">
        <v>1184</v>
      </c>
      <c r="B26" s="20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row>
    <row r="27" spans="1:34" x14ac:dyDescent="0.25">
      <c r="A27" s="1" t="s">
        <v>1185</v>
      </c>
      <c r="B27" s="200"/>
      <c r="H27" s="430"/>
      <c r="I27" s="430"/>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row>
    <row r="28" spans="1:34" x14ac:dyDescent="0.25">
      <c r="A28" s="1" t="s">
        <v>1186</v>
      </c>
      <c r="B28" s="20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row>
    <row r="29" spans="1:34" x14ac:dyDescent="0.25">
      <c r="A29" s="1" t="s">
        <v>1187</v>
      </c>
      <c r="B29" s="20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row>
    <row r="30" spans="1:34" x14ac:dyDescent="0.25">
      <c r="A30" s="1" t="s">
        <v>1188</v>
      </c>
      <c r="B30" s="20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row>
    <row r="31" spans="1:34" x14ac:dyDescent="0.25">
      <c r="A31" s="1" t="s">
        <v>1189</v>
      </c>
      <c r="B31" s="20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0"/>
    </row>
    <row r="32" spans="1:34" x14ac:dyDescent="0.25">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0"/>
    </row>
    <row r="33" spans="8:34" x14ac:dyDescent="0.25">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c r="AE33" s="430"/>
      <c r="AF33" s="430"/>
      <c r="AG33" s="430"/>
      <c r="AH33" s="430"/>
    </row>
    <row r="34" spans="8:34" x14ac:dyDescent="0.25">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row>
    <row r="35" spans="8:34" x14ac:dyDescent="0.25">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c r="AE35" s="430"/>
      <c r="AF35" s="430"/>
      <c r="AG35" s="430"/>
      <c r="AH35" s="430"/>
    </row>
    <row r="36" spans="8:34" x14ac:dyDescent="0.25">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row>
    <row r="37" spans="8:34" x14ac:dyDescent="0.25">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row>
    <row r="38" spans="8:34" x14ac:dyDescent="0.25">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row>
    <row r="39" spans="8:34" x14ac:dyDescent="0.25">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row>
    <row r="40" spans="8:34" x14ac:dyDescent="0.25">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row>
    <row r="41" spans="8:34" x14ac:dyDescent="0.25">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c r="AE41" s="430"/>
      <c r="AF41" s="430"/>
      <c r="AG41" s="430"/>
      <c r="AH41" s="430"/>
    </row>
    <row r="42" spans="8:34" x14ac:dyDescent="0.25">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row>
    <row r="43" spans="8:34" x14ac:dyDescent="0.25">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c r="AE43" s="430"/>
      <c r="AF43" s="430"/>
      <c r="AG43" s="430"/>
      <c r="AH43" s="430"/>
    </row>
    <row r="44" spans="8:34" x14ac:dyDescent="0.25">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row>
    <row r="45" spans="8:34" x14ac:dyDescent="0.25">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c r="AE45" s="430"/>
      <c r="AF45" s="430"/>
      <c r="AG45" s="430"/>
      <c r="AH45" s="430"/>
    </row>
    <row r="46" spans="8:34" x14ac:dyDescent="0.25">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row>
    <row r="47" spans="8:34" x14ac:dyDescent="0.25">
      <c r="H47" s="430"/>
      <c r="I47" s="430"/>
      <c r="J47" s="430"/>
      <c r="K47" s="430"/>
      <c r="L47" s="430"/>
      <c r="M47" s="430"/>
      <c r="N47" s="430"/>
      <c r="O47" s="430"/>
      <c r="P47" s="430"/>
      <c r="Q47" s="430"/>
      <c r="R47" s="430"/>
      <c r="S47" s="430"/>
      <c r="T47" s="430"/>
      <c r="U47" s="430"/>
      <c r="V47" s="430"/>
      <c r="W47" s="430"/>
      <c r="X47" s="430"/>
      <c r="Y47" s="430"/>
      <c r="Z47" s="430"/>
      <c r="AA47" s="430"/>
      <c r="AB47" s="430"/>
      <c r="AC47" s="430"/>
      <c r="AD47" s="430"/>
      <c r="AE47" s="430"/>
      <c r="AF47" s="430"/>
      <c r="AG47" s="430"/>
      <c r="AH47" s="430"/>
    </row>
    <row r="48" spans="8:34" x14ac:dyDescent="0.25">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row>
    <row r="49" spans="8:34" x14ac:dyDescent="0.25">
      <c r="H49" s="430"/>
      <c r="I49" s="430"/>
      <c r="J49" s="430"/>
      <c r="K49" s="430"/>
      <c r="L49" s="430"/>
      <c r="M49" s="430"/>
      <c r="N49" s="430"/>
      <c r="O49" s="430"/>
      <c r="P49" s="430"/>
      <c r="Q49" s="430"/>
      <c r="R49" s="430"/>
      <c r="S49" s="430"/>
      <c r="T49" s="430"/>
      <c r="U49" s="430"/>
      <c r="V49" s="430"/>
      <c r="W49" s="430"/>
      <c r="X49" s="430"/>
      <c r="Y49" s="430"/>
      <c r="Z49" s="430"/>
      <c r="AA49" s="430"/>
      <c r="AB49" s="430"/>
      <c r="AC49" s="430"/>
      <c r="AD49" s="430"/>
      <c r="AE49" s="430"/>
      <c r="AF49" s="430"/>
      <c r="AG49" s="430"/>
      <c r="AH49" s="430"/>
    </row>
    <row r="50" spans="8:34" x14ac:dyDescent="0.25">
      <c r="H50" s="430"/>
      <c r="I50" s="430"/>
      <c r="J50" s="430"/>
      <c r="K50" s="430"/>
      <c r="L50" s="430"/>
      <c r="M50" s="430"/>
      <c r="N50" s="430"/>
      <c r="O50" s="430"/>
      <c r="P50" s="430"/>
      <c r="Q50" s="430"/>
      <c r="R50" s="430"/>
      <c r="S50" s="430"/>
      <c r="T50" s="430"/>
      <c r="U50" s="430"/>
      <c r="V50" s="430"/>
      <c r="W50" s="430"/>
      <c r="X50" s="430"/>
      <c r="Y50" s="430"/>
      <c r="Z50" s="430"/>
      <c r="AA50" s="430"/>
      <c r="AB50" s="430"/>
      <c r="AC50" s="430"/>
      <c r="AD50" s="430"/>
      <c r="AE50" s="430"/>
      <c r="AF50" s="430"/>
      <c r="AG50" s="430"/>
      <c r="AH50" s="430"/>
    </row>
    <row r="51" spans="8:34" x14ac:dyDescent="0.25">
      <c r="H51" s="430"/>
      <c r="I51" s="430"/>
      <c r="J51" s="430"/>
      <c r="K51" s="430"/>
      <c r="L51" s="430"/>
      <c r="M51" s="430"/>
      <c r="N51" s="430"/>
      <c r="O51" s="430"/>
      <c r="P51" s="430"/>
      <c r="Q51" s="430"/>
      <c r="R51" s="430"/>
      <c r="S51" s="430"/>
      <c r="T51" s="430"/>
      <c r="U51" s="430"/>
      <c r="V51" s="430"/>
      <c r="W51" s="430"/>
      <c r="X51" s="430"/>
      <c r="Y51" s="430"/>
      <c r="Z51" s="430"/>
      <c r="AA51" s="430"/>
      <c r="AB51" s="430"/>
      <c r="AC51" s="430"/>
      <c r="AD51" s="430"/>
      <c r="AE51" s="430"/>
      <c r="AF51" s="430"/>
      <c r="AG51" s="430"/>
      <c r="AH51" s="430"/>
    </row>
    <row r="52" spans="8:34" x14ac:dyDescent="0.25">
      <c r="H52" s="430"/>
      <c r="I52" s="430"/>
      <c r="J52" s="430"/>
      <c r="K52" s="430"/>
      <c r="L52" s="430"/>
      <c r="M52" s="430"/>
      <c r="N52" s="430"/>
      <c r="O52" s="430"/>
      <c r="P52" s="430"/>
      <c r="Q52" s="430"/>
      <c r="R52" s="430"/>
      <c r="S52" s="430"/>
      <c r="T52" s="430"/>
      <c r="U52" s="430"/>
      <c r="V52" s="430"/>
      <c r="W52" s="430"/>
      <c r="X52" s="430"/>
      <c r="Y52" s="430"/>
      <c r="Z52" s="430"/>
      <c r="AA52" s="430"/>
      <c r="AB52" s="430"/>
      <c r="AC52" s="430"/>
      <c r="AD52" s="430"/>
      <c r="AE52" s="430"/>
      <c r="AF52" s="430"/>
      <c r="AG52" s="430"/>
      <c r="AH52" s="430"/>
    </row>
    <row r="53" spans="8:34" x14ac:dyDescent="0.25">
      <c r="H53" s="430"/>
      <c r="I53" s="430"/>
      <c r="J53" s="430"/>
      <c r="K53" s="430"/>
      <c r="L53" s="430"/>
      <c r="M53" s="430"/>
      <c r="N53" s="430"/>
      <c r="O53" s="430"/>
      <c r="P53" s="430"/>
      <c r="Q53" s="430"/>
      <c r="R53" s="430"/>
      <c r="S53" s="430"/>
      <c r="T53" s="430"/>
      <c r="U53" s="430"/>
      <c r="V53" s="430"/>
      <c r="W53" s="430"/>
      <c r="X53" s="430"/>
      <c r="Y53" s="430"/>
      <c r="Z53" s="430"/>
      <c r="AA53" s="430"/>
      <c r="AB53" s="430"/>
      <c r="AC53" s="430"/>
      <c r="AD53" s="430"/>
      <c r="AE53" s="430"/>
      <c r="AF53" s="430"/>
      <c r="AG53" s="430"/>
      <c r="AH53" s="430"/>
    </row>
    <row r="54" spans="8:34" x14ac:dyDescent="0.25">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row>
    <row r="55" spans="8:34" x14ac:dyDescent="0.25">
      <c r="H55" s="430"/>
      <c r="I55" s="430"/>
      <c r="J55" s="430"/>
      <c r="K55" s="430"/>
      <c r="L55" s="430"/>
      <c r="M55" s="430"/>
      <c r="N55" s="430"/>
      <c r="O55" s="430"/>
      <c r="P55" s="430"/>
      <c r="Q55" s="430"/>
      <c r="R55" s="430"/>
      <c r="S55" s="430"/>
      <c r="T55" s="430"/>
      <c r="U55" s="430"/>
      <c r="V55" s="430"/>
      <c r="W55" s="430"/>
      <c r="X55" s="430"/>
      <c r="Y55" s="430"/>
      <c r="Z55" s="430"/>
      <c r="AA55" s="430"/>
      <c r="AB55" s="430"/>
      <c r="AC55" s="430"/>
      <c r="AD55" s="430"/>
      <c r="AE55" s="430"/>
      <c r="AF55" s="430"/>
      <c r="AG55" s="430"/>
      <c r="AH55" s="430"/>
    </row>
    <row r="56" spans="8:34" x14ac:dyDescent="0.25">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row>
    <row r="57" spans="8:34" x14ac:dyDescent="0.25">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c r="AE57" s="430"/>
      <c r="AF57" s="430"/>
      <c r="AG57" s="430"/>
      <c r="AH57" s="430"/>
    </row>
    <row r="58" spans="8:34" x14ac:dyDescent="0.25">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row>
    <row r="59" spans="8:34" x14ac:dyDescent="0.25">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row>
    <row r="60" spans="8:34" x14ac:dyDescent="0.25">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row>
    <row r="61" spans="8:34" x14ac:dyDescent="0.25">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row>
    <row r="62" spans="8:34" x14ac:dyDescent="0.25">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row>
    <row r="63" spans="8:34" x14ac:dyDescent="0.25">
      <c r="H63" s="430"/>
      <c r="I63" s="430"/>
      <c r="J63" s="430"/>
      <c r="K63" s="430"/>
      <c r="L63" s="430"/>
      <c r="M63" s="430"/>
      <c r="N63" s="430"/>
      <c r="O63" s="430"/>
      <c r="P63" s="430"/>
      <c r="Q63" s="430"/>
      <c r="R63" s="430"/>
      <c r="S63" s="430"/>
      <c r="T63" s="430"/>
      <c r="U63" s="430"/>
      <c r="V63" s="430"/>
      <c r="W63" s="430"/>
      <c r="X63" s="430"/>
      <c r="Y63" s="430"/>
      <c r="Z63" s="430"/>
      <c r="AA63" s="430"/>
      <c r="AB63" s="430"/>
      <c r="AC63" s="430"/>
      <c r="AD63" s="430"/>
      <c r="AE63" s="430"/>
      <c r="AF63" s="430"/>
      <c r="AG63" s="430"/>
      <c r="AH63" s="430"/>
    </row>
    <row r="64" spans="8:34" x14ac:dyDescent="0.25">
      <c r="H64" s="430"/>
      <c r="I64" s="430"/>
      <c r="J64" s="430"/>
      <c r="K64" s="430"/>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row>
    <row r="65" spans="8:34" x14ac:dyDescent="0.25">
      <c r="H65" s="430"/>
      <c r="I65" s="430"/>
      <c r="J65" s="430"/>
      <c r="K65" s="430"/>
      <c r="L65" s="430"/>
      <c r="M65" s="430"/>
      <c r="N65" s="430"/>
      <c r="O65" s="430"/>
      <c r="P65" s="430"/>
      <c r="Q65" s="430"/>
      <c r="R65" s="430"/>
      <c r="S65" s="430"/>
      <c r="T65" s="430"/>
      <c r="U65" s="430"/>
      <c r="V65" s="430"/>
      <c r="W65" s="430"/>
      <c r="X65" s="430"/>
      <c r="Y65" s="430"/>
      <c r="Z65" s="430"/>
      <c r="AA65" s="430"/>
      <c r="AB65" s="430"/>
      <c r="AC65" s="430"/>
      <c r="AD65" s="430"/>
      <c r="AE65" s="430"/>
      <c r="AF65" s="430"/>
      <c r="AG65" s="430"/>
      <c r="AH65" s="430"/>
    </row>
    <row r="66" spans="8:34" x14ac:dyDescent="0.25">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c r="AE66" s="430"/>
      <c r="AF66" s="430"/>
      <c r="AG66" s="430"/>
      <c r="AH66" s="430"/>
    </row>
    <row r="67" spans="8:34" x14ac:dyDescent="0.25">
      <c r="H67" s="430"/>
      <c r="I67" s="430"/>
      <c r="J67" s="430"/>
      <c r="K67" s="430"/>
      <c r="L67" s="430"/>
      <c r="M67" s="430"/>
      <c r="N67" s="430"/>
      <c r="O67" s="430"/>
      <c r="P67" s="430"/>
      <c r="Q67" s="430"/>
      <c r="R67" s="430"/>
      <c r="S67" s="430"/>
      <c r="T67" s="430"/>
      <c r="U67" s="430"/>
      <c r="V67" s="430"/>
      <c r="W67" s="430"/>
      <c r="X67" s="430"/>
      <c r="Y67" s="430"/>
      <c r="Z67" s="430"/>
      <c r="AA67" s="430"/>
      <c r="AB67" s="430"/>
      <c r="AC67" s="430"/>
      <c r="AD67" s="430"/>
      <c r="AE67" s="430"/>
      <c r="AF67" s="430"/>
      <c r="AG67" s="430"/>
      <c r="AH67" s="430"/>
    </row>
    <row r="68" spans="8:34" x14ac:dyDescent="0.25">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row>
    <row r="69" spans="8:34" x14ac:dyDescent="0.25">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c r="AE69" s="430"/>
      <c r="AF69" s="430"/>
      <c r="AG69" s="430"/>
      <c r="AH69" s="430"/>
    </row>
    <row r="70" spans="8:34" x14ac:dyDescent="0.25">
      <c r="H70" s="430"/>
      <c r="I70" s="430"/>
      <c r="J70" s="430"/>
      <c r="K70" s="430"/>
      <c r="L70" s="430"/>
      <c r="M70" s="430"/>
      <c r="N70" s="430"/>
      <c r="O70" s="430"/>
      <c r="P70" s="430"/>
      <c r="Q70" s="430"/>
      <c r="R70" s="430"/>
      <c r="S70" s="430"/>
      <c r="T70" s="430"/>
      <c r="U70" s="430"/>
      <c r="V70" s="430"/>
      <c r="W70" s="430"/>
      <c r="X70" s="430"/>
      <c r="Y70" s="430"/>
      <c r="Z70" s="430"/>
      <c r="AA70" s="430"/>
      <c r="AB70" s="430"/>
      <c r="AC70" s="430"/>
      <c r="AD70" s="430"/>
      <c r="AE70" s="430"/>
      <c r="AF70" s="430"/>
      <c r="AG70" s="430"/>
      <c r="AH70" s="430"/>
    </row>
    <row r="71" spans="8:34" x14ac:dyDescent="0.25">
      <c r="H71" s="430"/>
      <c r="I71" s="430"/>
      <c r="J71" s="430"/>
      <c r="K71" s="430"/>
      <c r="L71" s="430"/>
      <c r="M71" s="430"/>
      <c r="N71" s="430"/>
      <c r="O71" s="430"/>
      <c r="P71" s="430"/>
      <c r="Q71" s="430"/>
      <c r="R71" s="430"/>
      <c r="S71" s="430"/>
      <c r="T71" s="430"/>
      <c r="U71" s="430"/>
      <c r="V71" s="430"/>
      <c r="W71" s="430"/>
      <c r="X71" s="430"/>
      <c r="Y71" s="430"/>
      <c r="Z71" s="430"/>
      <c r="AA71" s="430"/>
      <c r="AB71" s="430"/>
      <c r="AC71" s="430"/>
      <c r="AD71" s="430"/>
      <c r="AE71" s="430"/>
      <c r="AF71" s="430"/>
      <c r="AG71" s="430"/>
      <c r="AH71" s="430"/>
    </row>
    <row r="72" spans="8:34" x14ac:dyDescent="0.25">
      <c r="H72" s="430"/>
      <c r="I72" s="430"/>
      <c r="J72" s="430"/>
      <c r="K72" s="430"/>
      <c r="L72" s="430"/>
      <c r="M72" s="430"/>
      <c r="N72" s="430"/>
      <c r="O72" s="430"/>
      <c r="P72" s="430"/>
      <c r="Q72" s="430"/>
      <c r="R72" s="430"/>
      <c r="S72" s="430"/>
      <c r="T72" s="430"/>
      <c r="U72" s="430"/>
      <c r="V72" s="430"/>
      <c r="W72" s="430"/>
      <c r="X72" s="430"/>
      <c r="Y72" s="430"/>
      <c r="Z72" s="430"/>
      <c r="AA72" s="430"/>
      <c r="AB72" s="430"/>
      <c r="AC72" s="430"/>
      <c r="AD72" s="430"/>
      <c r="AE72" s="430"/>
      <c r="AF72" s="430"/>
      <c r="AG72" s="430"/>
      <c r="AH72" s="430"/>
    </row>
    <row r="73" spans="8:34" x14ac:dyDescent="0.25">
      <c r="H73" s="430"/>
      <c r="I73" s="430"/>
      <c r="J73" s="430"/>
      <c r="K73" s="430"/>
      <c r="L73" s="430"/>
      <c r="M73" s="430"/>
      <c r="N73" s="430"/>
      <c r="O73" s="430"/>
      <c r="P73" s="430"/>
      <c r="Q73" s="430"/>
      <c r="R73" s="430"/>
      <c r="S73" s="430"/>
      <c r="T73" s="430"/>
      <c r="U73" s="430"/>
      <c r="V73" s="430"/>
      <c r="W73" s="430"/>
      <c r="X73" s="430"/>
      <c r="Y73" s="430"/>
      <c r="Z73" s="430"/>
      <c r="AA73" s="430"/>
      <c r="AB73" s="430"/>
      <c r="AC73" s="430"/>
      <c r="AD73" s="430"/>
      <c r="AE73" s="430"/>
      <c r="AF73" s="430"/>
      <c r="AG73" s="430"/>
      <c r="AH73" s="430"/>
    </row>
    <row r="74" spans="8:34" x14ac:dyDescent="0.25">
      <c r="H74" s="430"/>
      <c r="I74" s="430"/>
      <c r="J74" s="430"/>
      <c r="K74" s="430"/>
      <c r="L74" s="430"/>
      <c r="M74" s="430"/>
      <c r="N74" s="430"/>
      <c r="O74" s="430"/>
      <c r="P74" s="430"/>
      <c r="Q74" s="430"/>
      <c r="R74" s="430"/>
      <c r="S74" s="430"/>
      <c r="T74" s="430"/>
      <c r="U74" s="430"/>
      <c r="V74" s="430"/>
      <c r="W74" s="430"/>
      <c r="X74" s="430"/>
      <c r="Y74" s="430"/>
      <c r="Z74" s="430"/>
      <c r="AA74" s="430"/>
      <c r="AB74" s="430"/>
      <c r="AC74" s="430"/>
      <c r="AD74" s="430"/>
      <c r="AE74" s="430"/>
      <c r="AF74" s="430"/>
      <c r="AG74" s="430"/>
      <c r="AH74" s="430"/>
    </row>
    <row r="75" spans="8:34" x14ac:dyDescent="0.25">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row>
    <row r="76" spans="8:34" x14ac:dyDescent="0.25">
      <c r="H76" s="430"/>
      <c r="I76" s="430"/>
      <c r="J76" s="430"/>
      <c r="K76" s="430"/>
      <c r="L76" s="430"/>
      <c r="M76" s="430"/>
      <c r="N76" s="430"/>
      <c r="O76" s="430"/>
      <c r="P76" s="430"/>
      <c r="Q76" s="430"/>
      <c r="R76" s="430"/>
      <c r="S76" s="430"/>
      <c r="T76" s="430"/>
      <c r="U76" s="430"/>
      <c r="V76" s="430"/>
      <c r="W76" s="430"/>
      <c r="X76" s="430"/>
      <c r="Y76" s="430"/>
      <c r="Z76" s="430"/>
      <c r="AA76" s="430"/>
      <c r="AB76" s="430"/>
      <c r="AC76" s="430"/>
      <c r="AD76" s="430"/>
      <c r="AE76" s="430"/>
      <c r="AF76" s="430"/>
      <c r="AG76" s="430"/>
      <c r="AH76" s="430"/>
    </row>
    <row r="77" spans="8:34" x14ac:dyDescent="0.25">
      <c r="H77" s="430"/>
      <c r="I77" s="430"/>
      <c r="J77" s="430"/>
      <c r="K77" s="430"/>
      <c r="L77" s="430"/>
      <c r="M77" s="430"/>
      <c r="N77" s="430"/>
      <c r="O77" s="430"/>
      <c r="P77" s="430"/>
      <c r="Q77" s="430"/>
      <c r="R77" s="430"/>
      <c r="S77" s="430"/>
      <c r="T77" s="430"/>
      <c r="U77" s="430"/>
      <c r="V77" s="430"/>
      <c r="W77" s="430"/>
      <c r="X77" s="430"/>
      <c r="Y77" s="430"/>
      <c r="Z77" s="430"/>
      <c r="AA77" s="430"/>
      <c r="AB77" s="430"/>
      <c r="AC77" s="430"/>
      <c r="AD77" s="430"/>
      <c r="AE77" s="430"/>
      <c r="AF77" s="430"/>
      <c r="AG77" s="430"/>
      <c r="AH77" s="430"/>
    </row>
    <row r="78" spans="8:34" x14ac:dyDescent="0.25">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row>
    <row r="79" spans="8:34" x14ac:dyDescent="0.25">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8:34" x14ac:dyDescent="0.25">
      <c r="H80" s="430"/>
      <c r="I80" s="430"/>
      <c r="J80" s="430"/>
      <c r="K80" s="430"/>
      <c r="L80" s="430"/>
      <c r="M80" s="430"/>
      <c r="N80" s="430"/>
      <c r="O80" s="430"/>
      <c r="P80" s="430"/>
      <c r="Q80" s="430"/>
      <c r="R80" s="430"/>
      <c r="S80" s="430"/>
      <c r="T80" s="430"/>
      <c r="U80" s="430"/>
      <c r="V80" s="430"/>
      <c r="W80" s="430"/>
      <c r="X80" s="430"/>
      <c r="Y80" s="430"/>
      <c r="Z80" s="430"/>
      <c r="AA80" s="430"/>
      <c r="AB80" s="430"/>
      <c r="AC80" s="430"/>
      <c r="AD80" s="430"/>
      <c r="AE80" s="430"/>
      <c r="AF80" s="430"/>
      <c r="AG80" s="430"/>
      <c r="AH80" s="430"/>
    </row>
    <row r="81" spans="8:34" x14ac:dyDescent="0.25">
      <c r="H81" s="430"/>
      <c r="I81" s="430"/>
      <c r="J81" s="430"/>
      <c r="K81" s="430"/>
      <c r="L81" s="430"/>
      <c r="M81" s="430"/>
      <c r="N81" s="430"/>
      <c r="O81" s="430"/>
      <c r="P81" s="430"/>
      <c r="Q81" s="430"/>
      <c r="R81" s="430"/>
      <c r="S81" s="430"/>
      <c r="T81" s="430"/>
      <c r="U81" s="430"/>
      <c r="V81" s="430"/>
      <c r="W81" s="430"/>
      <c r="X81" s="430"/>
      <c r="Y81" s="430"/>
      <c r="Z81" s="430"/>
      <c r="AA81" s="430"/>
      <c r="AB81" s="430"/>
      <c r="AC81" s="430"/>
      <c r="AD81" s="430"/>
      <c r="AE81" s="430"/>
      <c r="AF81" s="430"/>
      <c r="AG81" s="430"/>
      <c r="AH81" s="430"/>
    </row>
    <row r="82" spans="8:34" x14ac:dyDescent="0.25">
      <c r="H82" s="430"/>
      <c r="I82" s="430"/>
      <c r="J82" s="430"/>
      <c r="K82" s="430"/>
      <c r="L82" s="430"/>
      <c r="M82" s="430"/>
      <c r="N82" s="430"/>
      <c r="O82" s="430"/>
      <c r="P82" s="430"/>
      <c r="Q82" s="430"/>
      <c r="R82" s="430"/>
      <c r="S82" s="430"/>
      <c r="T82" s="430"/>
      <c r="U82" s="430"/>
      <c r="V82" s="430"/>
      <c r="W82" s="430"/>
      <c r="X82" s="430"/>
      <c r="Y82" s="430"/>
      <c r="Z82" s="430"/>
      <c r="AA82" s="430"/>
      <c r="AB82" s="430"/>
      <c r="AC82" s="430"/>
      <c r="AD82" s="430"/>
      <c r="AE82" s="430"/>
      <c r="AF82" s="430"/>
      <c r="AG82" s="430"/>
      <c r="AH82" s="430"/>
    </row>
    <row r="83" spans="8:34" x14ac:dyDescent="0.25">
      <c r="H83" s="430"/>
      <c r="I83" s="430"/>
      <c r="J83" s="430"/>
      <c r="K83" s="430"/>
      <c r="L83" s="430"/>
      <c r="M83" s="430"/>
      <c r="N83" s="430"/>
      <c r="O83" s="430"/>
      <c r="P83" s="430"/>
      <c r="Q83" s="430"/>
      <c r="R83" s="430"/>
      <c r="S83" s="430"/>
      <c r="T83" s="430"/>
      <c r="U83" s="430"/>
      <c r="V83" s="430"/>
      <c r="W83" s="430"/>
      <c r="X83" s="430"/>
      <c r="Y83" s="430"/>
      <c r="Z83" s="430"/>
      <c r="AA83" s="430"/>
      <c r="AB83" s="430"/>
      <c r="AC83" s="430"/>
      <c r="AD83" s="430"/>
      <c r="AE83" s="430"/>
      <c r="AF83" s="430"/>
      <c r="AG83" s="430"/>
      <c r="AH83" s="430"/>
    </row>
    <row r="84" spans="8:34" x14ac:dyDescent="0.25">
      <c r="H84" s="430"/>
      <c r="I84" s="430"/>
      <c r="J84" s="430"/>
      <c r="K84" s="430"/>
      <c r="L84" s="430"/>
      <c r="M84" s="430"/>
      <c r="N84" s="430"/>
      <c r="O84" s="430"/>
      <c r="P84" s="430"/>
      <c r="Q84" s="430"/>
      <c r="R84" s="430"/>
      <c r="S84" s="430"/>
      <c r="T84" s="430"/>
      <c r="U84" s="430"/>
      <c r="V84" s="430"/>
      <c r="W84" s="430"/>
      <c r="X84" s="430"/>
      <c r="Y84" s="430"/>
      <c r="Z84" s="430"/>
      <c r="AA84" s="430"/>
      <c r="AB84" s="430"/>
      <c r="AC84" s="430"/>
      <c r="AD84" s="430"/>
      <c r="AE84" s="430"/>
      <c r="AF84" s="430"/>
      <c r="AG84" s="430"/>
      <c r="AH84" s="430"/>
    </row>
    <row r="85" spans="8:34" x14ac:dyDescent="0.25">
      <c r="H85" s="430"/>
      <c r="I85" s="430"/>
      <c r="J85" s="430"/>
      <c r="K85" s="430"/>
      <c r="L85" s="430"/>
      <c r="M85" s="430"/>
      <c r="N85" s="430"/>
      <c r="O85" s="430"/>
      <c r="P85" s="430"/>
      <c r="Q85" s="430"/>
      <c r="R85" s="430"/>
      <c r="S85" s="430"/>
      <c r="T85" s="430"/>
      <c r="U85" s="430"/>
      <c r="V85" s="430"/>
      <c r="W85" s="430"/>
      <c r="X85" s="430"/>
      <c r="Y85" s="430"/>
      <c r="Z85" s="430"/>
      <c r="AA85" s="430"/>
      <c r="AB85" s="430"/>
      <c r="AC85" s="430"/>
      <c r="AD85" s="430"/>
      <c r="AE85" s="430"/>
      <c r="AF85" s="430"/>
      <c r="AG85" s="430"/>
      <c r="AH85" s="430"/>
    </row>
    <row r="86" spans="8:34" x14ac:dyDescent="0.25">
      <c r="H86" s="430"/>
      <c r="I86" s="430"/>
      <c r="J86" s="430"/>
      <c r="K86" s="430"/>
      <c r="L86" s="430"/>
      <c r="M86" s="430"/>
      <c r="N86" s="430"/>
      <c r="O86" s="430"/>
      <c r="P86" s="430"/>
      <c r="Q86" s="430"/>
      <c r="R86" s="430"/>
      <c r="S86" s="430"/>
      <c r="T86" s="430"/>
      <c r="U86" s="430"/>
      <c r="V86" s="430"/>
      <c r="W86" s="430"/>
      <c r="X86" s="430"/>
      <c r="Y86" s="430"/>
      <c r="Z86" s="430"/>
      <c r="AA86" s="430"/>
      <c r="AB86" s="430"/>
      <c r="AC86" s="430"/>
      <c r="AD86" s="430"/>
      <c r="AE86" s="430"/>
      <c r="AF86" s="430"/>
      <c r="AG86" s="430"/>
      <c r="AH86" s="430"/>
    </row>
    <row r="87" spans="8:34" x14ac:dyDescent="0.25">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row>
    <row r="88" spans="8:34" x14ac:dyDescent="0.25">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c r="AE88" s="430"/>
      <c r="AF88" s="430"/>
      <c r="AG88" s="430"/>
      <c r="AH88" s="430"/>
    </row>
    <row r="89" spans="8:34" x14ac:dyDescent="0.25">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row>
    <row r="90" spans="8:34" x14ac:dyDescent="0.25">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row>
    <row r="91" spans="8:34" x14ac:dyDescent="0.25">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row>
    <row r="92" spans="8:34" x14ac:dyDescent="0.25">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row>
    <row r="93" spans="8:34" x14ac:dyDescent="0.25">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8:34" x14ac:dyDescent="0.25">
      <c r="H94" s="430"/>
      <c r="I94" s="430"/>
      <c r="J94" s="430"/>
      <c r="K94" s="430"/>
      <c r="L94" s="430"/>
      <c r="M94" s="430"/>
      <c r="N94" s="430"/>
      <c r="O94" s="430"/>
      <c r="P94" s="430"/>
      <c r="Q94" s="430"/>
      <c r="R94" s="430"/>
      <c r="S94" s="430"/>
      <c r="T94" s="430"/>
      <c r="U94" s="430"/>
      <c r="V94" s="430"/>
      <c r="W94" s="430"/>
      <c r="X94" s="430"/>
      <c r="Y94" s="430"/>
      <c r="Z94" s="430"/>
      <c r="AA94" s="430"/>
      <c r="AB94" s="430"/>
      <c r="AC94" s="430"/>
      <c r="AD94" s="430"/>
      <c r="AE94" s="430"/>
      <c r="AF94" s="430"/>
      <c r="AG94" s="430"/>
      <c r="AH94" s="430"/>
    </row>
    <row r="95" spans="8:34" x14ac:dyDescent="0.25">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row>
    <row r="96" spans="8:34" x14ac:dyDescent="0.25">
      <c r="H96" s="430"/>
      <c r="I96" s="430"/>
      <c r="J96" s="430"/>
      <c r="K96" s="430"/>
      <c r="L96" s="430"/>
      <c r="M96" s="430"/>
      <c r="N96" s="430"/>
      <c r="O96" s="430"/>
      <c r="P96" s="430"/>
      <c r="Q96" s="430"/>
      <c r="R96" s="430"/>
      <c r="S96" s="430"/>
      <c r="T96" s="430"/>
      <c r="U96" s="430"/>
      <c r="V96" s="430"/>
      <c r="W96" s="430"/>
      <c r="X96" s="430"/>
      <c r="Y96" s="430"/>
      <c r="Z96" s="430"/>
      <c r="AA96" s="430"/>
      <c r="AB96" s="430"/>
      <c r="AC96" s="430"/>
      <c r="AD96" s="430"/>
      <c r="AE96" s="430"/>
      <c r="AF96" s="430"/>
      <c r="AG96" s="430"/>
      <c r="AH96" s="430"/>
    </row>
    <row r="97" spans="8:34" x14ac:dyDescent="0.25">
      <c r="H97" s="430"/>
      <c r="I97" s="430"/>
      <c r="J97" s="430"/>
      <c r="K97" s="430"/>
      <c r="L97" s="430"/>
      <c r="M97" s="430"/>
      <c r="N97" s="430"/>
      <c r="O97" s="430"/>
      <c r="P97" s="430"/>
      <c r="Q97" s="430"/>
      <c r="R97" s="430"/>
      <c r="S97" s="430"/>
      <c r="T97" s="430"/>
      <c r="U97" s="430"/>
      <c r="V97" s="430"/>
      <c r="W97" s="430"/>
      <c r="X97" s="430"/>
      <c r="Y97" s="430"/>
      <c r="Z97" s="430"/>
      <c r="AA97" s="430"/>
      <c r="AB97" s="430"/>
      <c r="AC97" s="430"/>
      <c r="AD97" s="430"/>
      <c r="AE97" s="430"/>
      <c r="AF97" s="430"/>
      <c r="AG97" s="430"/>
      <c r="AH97" s="430"/>
    </row>
    <row r="98" spans="8:34" x14ac:dyDescent="0.25">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row>
    <row r="99" spans="8:34" x14ac:dyDescent="0.25">
      <c r="H99" s="430"/>
      <c r="I99" s="430"/>
      <c r="J99" s="430"/>
      <c r="K99" s="430"/>
      <c r="L99" s="430"/>
      <c r="M99" s="430"/>
      <c r="N99" s="430"/>
      <c r="O99" s="430"/>
      <c r="P99" s="430"/>
      <c r="Q99" s="430"/>
      <c r="R99" s="430"/>
      <c r="S99" s="430"/>
      <c r="T99" s="430"/>
      <c r="U99" s="430"/>
      <c r="V99" s="430"/>
      <c r="W99" s="430"/>
      <c r="X99" s="430"/>
      <c r="Y99" s="430"/>
      <c r="Z99" s="430"/>
      <c r="AA99" s="430"/>
      <c r="AB99" s="430"/>
      <c r="AC99" s="430"/>
      <c r="AD99" s="430"/>
      <c r="AE99" s="430"/>
      <c r="AF99" s="430"/>
      <c r="AG99" s="430"/>
      <c r="AH99" s="430"/>
    </row>
    <row r="100" spans="8:34" x14ac:dyDescent="0.25">
      <c r="H100" s="430"/>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row>
    <row r="101" spans="8:34" x14ac:dyDescent="0.25">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8:34" x14ac:dyDescent="0.25">
      <c r="H102" s="430"/>
      <c r="I102" s="430"/>
      <c r="J102" s="430"/>
      <c r="K102" s="430"/>
      <c r="L102" s="430"/>
      <c r="M102" s="430"/>
      <c r="N102" s="430"/>
      <c r="O102" s="430"/>
      <c r="P102" s="430"/>
      <c r="Q102" s="430"/>
      <c r="R102" s="430"/>
      <c r="S102" s="430"/>
      <c r="T102" s="430"/>
      <c r="U102" s="430"/>
      <c r="V102" s="430"/>
      <c r="W102" s="430"/>
      <c r="X102" s="430"/>
      <c r="Y102" s="430"/>
      <c r="Z102" s="430"/>
      <c r="AA102" s="430"/>
      <c r="AB102" s="430"/>
      <c r="AC102" s="430"/>
      <c r="AD102" s="430"/>
      <c r="AE102" s="430"/>
      <c r="AF102" s="430"/>
      <c r="AG102" s="430"/>
      <c r="AH102" s="430"/>
    </row>
    <row r="103" spans="8:34" x14ac:dyDescent="0.25">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row>
    <row r="104" spans="8:34" x14ac:dyDescent="0.25">
      <c r="H104" s="430"/>
      <c r="I104" s="430"/>
      <c r="J104" s="430"/>
      <c r="K104" s="430"/>
      <c r="L104" s="430"/>
      <c r="M104" s="430"/>
      <c r="N104" s="430"/>
      <c r="O104" s="430"/>
      <c r="P104" s="430"/>
      <c r="Q104" s="430"/>
      <c r="R104" s="430"/>
      <c r="S104" s="430"/>
      <c r="T104" s="430"/>
      <c r="U104" s="430"/>
      <c r="V104" s="430"/>
      <c r="W104" s="430"/>
      <c r="X104" s="430"/>
      <c r="Y104" s="430"/>
      <c r="Z104" s="430"/>
      <c r="AA104" s="430"/>
      <c r="AB104" s="430"/>
      <c r="AC104" s="430"/>
      <c r="AD104" s="430"/>
      <c r="AE104" s="430"/>
      <c r="AF104" s="430"/>
      <c r="AG104" s="430"/>
      <c r="AH104" s="430"/>
    </row>
    <row r="105" spans="8:34" x14ac:dyDescent="0.25">
      <c r="H105" s="430"/>
      <c r="I105" s="430"/>
      <c r="J105" s="430"/>
      <c r="K105" s="430"/>
      <c r="L105" s="430"/>
      <c r="M105" s="430"/>
      <c r="N105" s="430"/>
      <c r="O105" s="430"/>
      <c r="P105" s="430"/>
      <c r="Q105" s="430"/>
      <c r="R105" s="430"/>
      <c r="S105" s="430"/>
      <c r="T105" s="430"/>
      <c r="U105" s="430"/>
      <c r="V105" s="430"/>
      <c r="W105" s="430"/>
      <c r="X105" s="430"/>
      <c r="Y105" s="430"/>
      <c r="Z105" s="430"/>
      <c r="AA105" s="430"/>
      <c r="AB105" s="430"/>
      <c r="AC105" s="430"/>
      <c r="AD105" s="430"/>
      <c r="AE105" s="430"/>
      <c r="AF105" s="430"/>
      <c r="AG105" s="430"/>
      <c r="AH105" s="430"/>
    </row>
    <row r="106" spans="8:34" x14ac:dyDescent="0.25">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430"/>
      <c r="AE106" s="430"/>
      <c r="AF106" s="430"/>
      <c r="AG106" s="430"/>
      <c r="AH106" s="430"/>
    </row>
    <row r="107" spans="8:34" x14ac:dyDescent="0.25">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row>
    <row r="108" spans="8:34" x14ac:dyDescent="0.25">
      <c r="H108" s="430"/>
      <c r="I108" s="430"/>
      <c r="J108" s="430"/>
      <c r="K108" s="430"/>
      <c r="L108" s="430"/>
      <c r="M108" s="430"/>
      <c r="N108" s="430"/>
      <c r="O108" s="430"/>
      <c r="P108" s="430"/>
      <c r="Q108" s="430"/>
      <c r="R108" s="430"/>
      <c r="S108" s="430"/>
      <c r="T108" s="430"/>
      <c r="U108" s="430"/>
      <c r="V108" s="430"/>
      <c r="W108" s="430"/>
      <c r="X108" s="430"/>
      <c r="Y108" s="430"/>
      <c r="Z108" s="430"/>
      <c r="AA108" s="430"/>
      <c r="AB108" s="430"/>
      <c r="AC108" s="430"/>
      <c r="AD108" s="430"/>
      <c r="AE108" s="430"/>
      <c r="AF108" s="430"/>
      <c r="AG108" s="430"/>
      <c r="AH108" s="430"/>
    </row>
    <row r="109" spans="8:34" x14ac:dyDescent="0.25">
      <c r="H109" s="430"/>
      <c r="I109" s="430"/>
      <c r="J109" s="430"/>
      <c r="K109" s="430"/>
      <c r="L109" s="430"/>
      <c r="M109" s="430"/>
      <c r="N109" s="430"/>
      <c r="O109" s="430"/>
      <c r="P109" s="430"/>
      <c r="Q109" s="430"/>
      <c r="R109" s="430"/>
      <c r="S109" s="430"/>
      <c r="T109" s="430"/>
      <c r="U109" s="430"/>
      <c r="V109" s="430"/>
      <c r="W109" s="430"/>
      <c r="X109" s="430"/>
      <c r="Y109" s="430"/>
      <c r="Z109" s="430"/>
      <c r="AA109" s="430"/>
      <c r="AB109" s="430"/>
      <c r="AC109" s="430"/>
      <c r="AD109" s="430"/>
      <c r="AE109" s="430"/>
      <c r="AF109" s="430"/>
      <c r="AG109" s="430"/>
      <c r="AH109" s="430"/>
    </row>
    <row r="110" spans="8:34" x14ac:dyDescent="0.25">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c r="AE110" s="430"/>
      <c r="AF110" s="430"/>
      <c r="AG110" s="430"/>
      <c r="AH110" s="430"/>
    </row>
    <row r="111" spans="8:34" x14ac:dyDescent="0.25">
      <c r="H111" s="430"/>
      <c r="I111" s="430"/>
      <c r="J111" s="430"/>
      <c r="K111" s="430"/>
      <c r="L111" s="430"/>
      <c r="M111" s="430"/>
      <c r="N111" s="430"/>
      <c r="O111" s="430"/>
      <c r="P111" s="430"/>
      <c r="Q111" s="430"/>
      <c r="R111" s="430"/>
      <c r="S111" s="430"/>
      <c r="T111" s="430"/>
      <c r="U111" s="430"/>
      <c r="V111" s="430"/>
      <c r="W111" s="430"/>
      <c r="X111" s="430"/>
      <c r="Y111" s="430"/>
      <c r="Z111" s="430"/>
      <c r="AA111" s="430"/>
      <c r="AB111" s="430"/>
      <c r="AC111" s="430"/>
      <c r="AD111" s="430"/>
      <c r="AE111" s="430"/>
      <c r="AF111" s="430"/>
      <c r="AG111" s="430"/>
      <c r="AH111" s="430"/>
    </row>
    <row r="112" spans="8:34" x14ac:dyDescent="0.25">
      <c r="H112" s="430"/>
      <c r="I112" s="430"/>
      <c r="J112" s="430"/>
      <c r="K112" s="430"/>
      <c r="L112" s="430"/>
      <c r="M112" s="430"/>
      <c r="N112" s="430"/>
      <c r="O112" s="430"/>
      <c r="P112" s="430"/>
      <c r="Q112" s="430"/>
      <c r="R112" s="430"/>
      <c r="S112" s="430"/>
      <c r="T112" s="430"/>
      <c r="U112" s="430"/>
      <c r="V112" s="430"/>
      <c r="W112" s="430"/>
      <c r="X112" s="430"/>
      <c r="Y112" s="430"/>
      <c r="Z112" s="430"/>
      <c r="AA112" s="430"/>
      <c r="AB112" s="430"/>
      <c r="AC112" s="430"/>
      <c r="AD112" s="430"/>
      <c r="AE112" s="430"/>
      <c r="AF112" s="430"/>
      <c r="AG112" s="430"/>
      <c r="AH112" s="430"/>
    </row>
    <row r="113" spans="8:34" x14ac:dyDescent="0.25">
      <c r="H113" s="430"/>
      <c r="I113" s="430"/>
      <c r="J113" s="430"/>
      <c r="K113" s="430"/>
      <c r="L113" s="430"/>
      <c r="M113" s="430"/>
      <c r="N113" s="430"/>
      <c r="O113" s="430"/>
      <c r="P113" s="430"/>
      <c r="Q113" s="430"/>
      <c r="R113" s="430"/>
      <c r="S113" s="430"/>
      <c r="T113" s="430"/>
      <c r="U113" s="430"/>
      <c r="V113" s="430"/>
      <c r="W113" s="430"/>
      <c r="X113" s="430"/>
      <c r="Y113" s="430"/>
      <c r="Z113" s="430"/>
      <c r="AA113" s="430"/>
      <c r="AB113" s="430"/>
      <c r="AC113" s="430"/>
      <c r="AD113" s="430"/>
      <c r="AE113" s="430"/>
      <c r="AF113" s="430"/>
      <c r="AG113" s="430"/>
      <c r="AH113" s="430"/>
    </row>
    <row r="114" spans="8:34" x14ac:dyDescent="0.25">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row>
    <row r="115" spans="8:34" x14ac:dyDescent="0.25">
      <c r="H115" s="430"/>
      <c r="I115" s="430"/>
      <c r="J115" s="430"/>
      <c r="K115" s="430"/>
      <c r="L115" s="430"/>
      <c r="M115" s="430"/>
      <c r="N115" s="430"/>
      <c r="O115" s="430"/>
      <c r="P115" s="430"/>
      <c r="Q115" s="430"/>
      <c r="R115" s="430"/>
      <c r="S115" s="430"/>
      <c r="T115" s="430"/>
      <c r="U115" s="430"/>
      <c r="V115" s="430"/>
      <c r="W115" s="430"/>
      <c r="X115" s="430"/>
      <c r="Y115" s="430"/>
      <c r="Z115" s="430"/>
      <c r="AA115" s="430"/>
      <c r="AB115" s="430"/>
      <c r="AC115" s="430"/>
      <c r="AD115" s="430"/>
      <c r="AE115" s="430"/>
      <c r="AF115" s="430"/>
      <c r="AG115" s="430"/>
      <c r="AH115" s="430"/>
    </row>
    <row r="116" spans="8:34" x14ac:dyDescent="0.25">
      <c r="H116" s="430"/>
      <c r="I116" s="430"/>
      <c r="J116" s="430"/>
      <c r="K116" s="430"/>
      <c r="L116" s="430"/>
      <c r="M116" s="430"/>
      <c r="N116" s="430"/>
      <c r="O116" s="430"/>
      <c r="P116" s="430"/>
      <c r="Q116" s="430"/>
      <c r="R116" s="430"/>
      <c r="S116" s="430"/>
      <c r="T116" s="430"/>
      <c r="U116" s="430"/>
      <c r="V116" s="430"/>
      <c r="W116" s="430"/>
      <c r="X116" s="430"/>
      <c r="Y116" s="430"/>
      <c r="Z116" s="430"/>
      <c r="AA116" s="430"/>
      <c r="AB116" s="430"/>
      <c r="AC116" s="430"/>
      <c r="AD116" s="430"/>
      <c r="AE116" s="430"/>
      <c r="AF116" s="430"/>
      <c r="AG116" s="430"/>
      <c r="AH116" s="430"/>
    </row>
    <row r="117" spans="8:34" x14ac:dyDescent="0.25">
      <c r="H117" s="430"/>
      <c r="I117" s="430"/>
      <c r="J117" s="430"/>
      <c r="K117" s="430"/>
      <c r="L117" s="430"/>
      <c r="M117" s="430"/>
      <c r="N117" s="430"/>
      <c r="O117" s="430"/>
      <c r="P117" s="430"/>
      <c r="Q117" s="430"/>
      <c r="R117" s="430"/>
      <c r="S117" s="430"/>
      <c r="T117" s="430"/>
      <c r="U117" s="430"/>
      <c r="V117" s="430"/>
      <c r="W117" s="430"/>
      <c r="X117" s="430"/>
      <c r="Y117" s="430"/>
      <c r="Z117" s="430"/>
      <c r="AA117" s="430"/>
      <c r="AB117" s="430"/>
      <c r="AC117" s="430"/>
      <c r="AD117" s="430"/>
      <c r="AE117" s="430"/>
      <c r="AF117" s="430"/>
      <c r="AG117" s="430"/>
      <c r="AH117" s="430"/>
    </row>
    <row r="118" spans="8:34" x14ac:dyDescent="0.25">
      <c r="H118" s="430"/>
      <c r="I118" s="430"/>
      <c r="J118" s="430"/>
      <c r="K118" s="430"/>
      <c r="L118" s="430"/>
      <c r="M118" s="430"/>
      <c r="N118" s="430"/>
      <c r="O118" s="430"/>
      <c r="P118" s="430"/>
      <c r="Q118" s="430"/>
      <c r="R118" s="430"/>
      <c r="S118" s="430"/>
      <c r="T118" s="430"/>
      <c r="U118" s="430"/>
      <c r="V118" s="430"/>
      <c r="W118" s="430"/>
      <c r="X118" s="430"/>
      <c r="Y118" s="430"/>
      <c r="Z118" s="430"/>
      <c r="AA118" s="430"/>
      <c r="AB118" s="430"/>
      <c r="AC118" s="430"/>
      <c r="AD118" s="430"/>
      <c r="AE118" s="430"/>
      <c r="AF118" s="430"/>
      <c r="AG118" s="430"/>
      <c r="AH118" s="430"/>
    </row>
    <row r="119" spans="8:34" x14ac:dyDescent="0.25">
      <c r="H119" s="430"/>
      <c r="I119" s="430"/>
      <c r="J119" s="430"/>
      <c r="K119" s="430"/>
      <c r="L119" s="430"/>
      <c r="M119" s="430"/>
      <c r="N119" s="430"/>
      <c r="O119" s="430"/>
      <c r="P119" s="430"/>
      <c r="Q119" s="430"/>
      <c r="R119" s="430"/>
      <c r="S119" s="430"/>
      <c r="T119" s="430"/>
      <c r="U119" s="430"/>
      <c r="V119" s="430"/>
      <c r="W119" s="430"/>
      <c r="X119" s="430"/>
      <c r="Y119" s="430"/>
      <c r="Z119" s="430"/>
      <c r="AA119" s="430"/>
      <c r="AB119" s="430"/>
      <c r="AC119" s="430"/>
      <c r="AD119" s="430"/>
      <c r="AE119" s="430"/>
      <c r="AF119" s="430"/>
      <c r="AG119" s="430"/>
      <c r="AH119" s="430"/>
    </row>
    <row r="120" spans="8:34" x14ac:dyDescent="0.25">
      <c r="H120" s="430"/>
      <c r="I120" s="430"/>
      <c r="J120" s="430"/>
      <c r="K120" s="430"/>
      <c r="L120" s="430"/>
      <c r="M120" s="430"/>
      <c r="N120" s="430"/>
      <c r="O120" s="430"/>
      <c r="P120" s="430"/>
      <c r="Q120" s="430"/>
      <c r="R120" s="430"/>
      <c r="S120" s="430"/>
      <c r="T120" s="430"/>
      <c r="U120" s="430"/>
      <c r="V120" s="430"/>
      <c r="W120" s="430"/>
      <c r="X120" s="430"/>
      <c r="Y120" s="430"/>
      <c r="Z120" s="430"/>
      <c r="AA120" s="430"/>
      <c r="AB120" s="430"/>
      <c r="AC120" s="430"/>
      <c r="AD120" s="430"/>
      <c r="AE120" s="430"/>
      <c r="AF120" s="430"/>
      <c r="AG120" s="430"/>
      <c r="AH120" s="430"/>
    </row>
    <row r="121" spans="8:34" x14ac:dyDescent="0.25">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430"/>
      <c r="AE121" s="430"/>
      <c r="AF121" s="430"/>
      <c r="AG121" s="430"/>
      <c r="AH121" s="430"/>
    </row>
    <row r="122" spans="8:34" x14ac:dyDescent="0.25">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row>
  </sheetData>
  <mergeCells count="544">
    <mergeCell ref="H1:H2"/>
    <mergeCell ref="I1:I2"/>
    <mergeCell ref="J1:J2"/>
    <mergeCell ref="K1:K2"/>
    <mergeCell ref="AF3:AH4"/>
    <mergeCell ref="T1:V2"/>
    <mergeCell ref="W1:Y2"/>
    <mergeCell ref="Z1:AB2"/>
    <mergeCell ref="AC1:AE2"/>
    <mergeCell ref="AF1:AH2"/>
    <mergeCell ref="Q1:S2"/>
    <mergeCell ref="N3:P4"/>
    <mergeCell ref="N1:P2"/>
    <mergeCell ref="T3:V4"/>
    <mergeCell ref="Q3:S4"/>
    <mergeCell ref="H4:K4"/>
    <mergeCell ref="H6:K6"/>
    <mergeCell ref="H8:K8"/>
    <mergeCell ref="W3:Y4"/>
    <mergeCell ref="Z3:AB4"/>
    <mergeCell ref="AC3:AE4"/>
    <mergeCell ref="N11:P12"/>
    <mergeCell ref="N9:P10"/>
    <mergeCell ref="T7:V8"/>
    <mergeCell ref="W7:Y8"/>
    <mergeCell ref="Z7:AB8"/>
    <mergeCell ref="AC7:AE8"/>
    <mergeCell ref="H10:K10"/>
    <mergeCell ref="H12:K12"/>
    <mergeCell ref="AF7:AH8"/>
    <mergeCell ref="T5:V6"/>
    <mergeCell ref="W5:Y6"/>
    <mergeCell ref="Z5:AB6"/>
    <mergeCell ref="AC5:AE6"/>
    <mergeCell ref="AF5:AH6"/>
    <mergeCell ref="N7:P8"/>
    <mergeCell ref="N5:P6"/>
    <mergeCell ref="Q11:S12"/>
    <mergeCell ref="Q7:S8"/>
    <mergeCell ref="Q5:S6"/>
    <mergeCell ref="Q9:S10"/>
    <mergeCell ref="T11:V12"/>
    <mergeCell ref="W11:Y12"/>
    <mergeCell ref="Z11:AB12"/>
    <mergeCell ref="AC11:AE12"/>
    <mergeCell ref="AF11:AH12"/>
    <mergeCell ref="T9:V10"/>
    <mergeCell ref="W9:Y10"/>
    <mergeCell ref="Z9:AB10"/>
    <mergeCell ref="AC9:AE10"/>
    <mergeCell ref="AF9:AH10"/>
    <mergeCell ref="Z15:AB16"/>
    <mergeCell ref="AC15:AE16"/>
    <mergeCell ref="AF15:AH16"/>
    <mergeCell ref="T13:V14"/>
    <mergeCell ref="W13:Y14"/>
    <mergeCell ref="Z13:AB14"/>
    <mergeCell ref="AC13:AE14"/>
    <mergeCell ref="AF13:AH14"/>
    <mergeCell ref="T15:V16"/>
    <mergeCell ref="W15:Y16"/>
    <mergeCell ref="N15:P16"/>
    <mergeCell ref="N13:P14"/>
    <mergeCell ref="Q17:S18"/>
    <mergeCell ref="H19:J20"/>
    <mergeCell ref="K19:M20"/>
    <mergeCell ref="N19:P20"/>
    <mergeCell ref="H17:J18"/>
    <mergeCell ref="K17:M18"/>
    <mergeCell ref="N17:P18"/>
    <mergeCell ref="H16:K16"/>
    <mergeCell ref="Q15:S16"/>
    <mergeCell ref="Q13:S14"/>
    <mergeCell ref="H14:M14"/>
    <mergeCell ref="W19:Y20"/>
    <mergeCell ref="Z19:AB20"/>
    <mergeCell ref="AC19:AE20"/>
    <mergeCell ref="AF19:AH20"/>
    <mergeCell ref="T17:V18"/>
    <mergeCell ref="W17:Y18"/>
    <mergeCell ref="Z17:AB18"/>
    <mergeCell ref="AC17:AE18"/>
    <mergeCell ref="AF17:AH18"/>
    <mergeCell ref="Q21:S22"/>
    <mergeCell ref="H23:J24"/>
    <mergeCell ref="K23:M24"/>
    <mergeCell ref="N23:P24"/>
    <mergeCell ref="H21:J22"/>
    <mergeCell ref="K21:M22"/>
    <mergeCell ref="N21:P22"/>
    <mergeCell ref="Q19:S20"/>
    <mergeCell ref="T19:V20"/>
    <mergeCell ref="W23:Y24"/>
    <mergeCell ref="Z23:AB24"/>
    <mergeCell ref="AC23:AE24"/>
    <mergeCell ref="AF23:AH24"/>
    <mergeCell ref="T21:V22"/>
    <mergeCell ref="W21:Y22"/>
    <mergeCell ref="Z21:AB22"/>
    <mergeCell ref="AC21:AE22"/>
    <mergeCell ref="AF21:AH22"/>
    <mergeCell ref="Q25:S26"/>
    <mergeCell ref="H27:J28"/>
    <mergeCell ref="K27:M28"/>
    <mergeCell ref="N27:P28"/>
    <mergeCell ref="H25:J26"/>
    <mergeCell ref="K25:M26"/>
    <mergeCell ref="N25:P26"/>
    <mergeCell ref="Q23:S24"/>
    <mergeCell ref="T23:V24"/>
    <mergeCell ref="W27:Y28"/>
    <mergeCell ref="Z27:AB28"/>
    <mergeCell ref="AC27:AE28"/>
    <mergeCell ref="AF27:AH28"/>
    <mergeCell ref="T25:V26"/>
    <mergeCell ref="W25:Y26"/>
    <mergeCell ref="Z25:AB26"/>
    <mergeCell ref="AC25:AE26"/>
    <mergeCell ref="AF25:AH26"/>
    <mergeCell ref="Q29:S30"/>
    <mergeCell ref="H31:J32"/>
    <mergeCell ref="K31:M32"/>
    <mergeCell ref="N31:P32"/>
    <mergeCell ref="H29:J30"/>
    <mergeCell ref="K29:M30"/>
    <mergeCell ref="N29:P30"/>
    <mergeCell ref="Q27:S28"/>
    <mergeCell ref="T27:V28"/>
    <mergeCell ref="W31:Y32"/>
    <mergeCell ref="Z31:AB32"/>
    <mergeCell ref="AC31:AE32"/>
    <mergeCell ref="AF31:AH32"/>
    <mergeCell ref="T29:V30"/>
    <mergeCell ref="W29:Y30"/>
    <mergeCell ref="Z29:AB30"/>
    <mergeCell ref="AC29:AE30"/>
    <mergeCell ref="AF29:AH30"/>
    <mergeCell ref="Q33:S34"/>
    <mergeCell ref="H35:J36"/>
    <mergeCell ref="K35:M36"/>
    <mergeCell ref="N35:P36"/>
    <mergeCell ref="H33:J34"/>
    <mergeCell ref="K33:M34"/>
    <mergeCell ref="N33:P34"/>
    <mergeCell ref="Q31:S32"/>
    <mergeCell ref="T31:V32"/>
    <mergeCell ref="W35:Y36"/>
    <mergeCell ref="Z35:AB36"/>
    <mergeCell ref="AC35:AE36"/>
    <mergeCell ref="AF35:AH36"/>
    <mergeCell ref="T33:V34"/>
    <mergeCell ref="W33:Y34"/>
    <mergeCell ref="Z33:AB34"/>
    <mergeCell ref="AC33:AE34"/>
    <mergeCell ref="AF33:AH34"/>
    <mergeCell ref="Q37:S38"/>
    <mergeCell ref="H39:J40"/>
    <mergeCell ref="K39:M40"/>
    <mergeCell ref="N39:P40"/>
    <mergeCell ref="H37:J38"/>
    <mergeCell ref="K37:M38"/>
    <mergeCell ref="N37:P38"/>
    <mergeCell ref="Q35:S36"/>
    <mergeCell ref="T35:V36"/>
    <mergeCell ref="W39:Y40"/>
    <mergeCell ref="Z39:AB40"/>
    <mergeCell ref="AC39:AE40"/>
    <mergeCell ref="AF39:AH40"/>
    <mergeCell ref="T37:V38"/>
    <mergeCell ref="W37:Y38"/>
    <mergeCell ref="Z37:AB38"/>
    <mergeCell ref="AC37:AE38"/>
    <mergeCell ref="AF37:AH38"/>
    <mergeCell ref="Q41:S42"/>
    <mergeCell ref="H43:J44"/>
    <mergeCell ref="K43:M44"/>
    <mergeCell ref="N43:P44"/>
    <mergeCell ref="H41:J42"/>
    <mergeCell ref="K41:M42"/>
    <mergeCell ref="N41:P42"/>
    <mergeCell ref="Q39:S40"/>
    <mergeCell ref="T39:V40"/>
    <mergeCell ref="W43:Y44"/>
    <mergeCell ref="Z43:AB44"/>
    <mergeCell ref="AC43:AE44"/>
    <mergeCell ref="AF43:AH44"/>
    <mergeCell ref="T41:V42"/>
    <mergeCell ref="W41:Y42"/>
    <mergeCell ref="Z41:AB42"/>
    <mergeCell ref="AC41:AE42"/>
    <mergeCell ref="AF41:AH42"/>
    <mergeCell ref="Q45:S46"/>
    <mergeCell ref="H47:J48"/>
    <mergeCell ref="K47:M48"/>
    <mergeCell ref="N47:P48"/>
    <mergeCell ref="H45:J46"/>
    <mergeCell ref="K45:M46"/>
    <mergeCell ref="N45:P46"/>
    <mergeCell ref="Q43:S44"/>
    <mergeCell ref="T43:V44"/>
    <mergeCell ref="W47:Y48"/>
    <mergeCell ref="Z47:AB48"/>
    <mergeCell ref="AC47:AE48"/>
    <mergeCell ref="AF47:AH48"/>
    <mergeCell ref="T45:V46"/>
    <mergeCell ref="W45:Y46"/>
    <mergeCell ref="Z45:AB46"/>
    <mergeCell ref="AC45:AE46"/>
    <mergeCell ref="AF45:AH46"/>
    <mergeCell ref="Q49:S50"/>
    <mergeCell ref="H51:J52"/>
    <mergeCell ref="K51:M52"/>
    <mergeCell ref="N51:P52"/>
    <mergeCell ref="H49:J50"/>
    <mergeCell ref="K49:M50"/>
    <mergeCell ref="N49:P50"/>
    <mergeCell ref="Q47:S48"/>
    <mergeCell ref="T47:V48"/>
    <mergeCell ref="W51:Y52"/>
    <mergeCell ref="Z51:AB52"/>
    <mergeCell ref="AC51:AE52"/>
    <mergeCell ref="AF51:AH52"/>
    <mergeCell ref="T49:V50"/>
    <mergeCell ref="W49:Y50"/>
    <mergeCell ref="Z49:AB50"/>
    <mergeCell ref="AC49:AE50"/>
    <mergeCell ref="AF49:AH50"/>
    <mergeCell ref="Q53:S54"/>
    <mergeCell ref="H55:J56"/>
    <mergeCell ref="K55:M56"/>
    <mergeCell ref="N55:P56"/>
    <mergeCell ref="H53:J54"/>
    <mergeCell ref="K53:M54"/>
    <mergeCell ref="N53:P54"/>
    <mergeCell ref="Q51:S52"/>
    <mergeCell ref="T51:V52"/>
    <mergeCell ref="W55:Y56"/>
    <mergeCell ref="Z55:AB56"/>
    <mergeCell ref="AC55:AE56"/>
    <mergeCell ref="AF55:AH56"/>
    <mergeCell ref="T53:V54"/>
    <mergeCell ref="W53:Y54"/>
    <mergeCell ref="Z53:AB54"/>
    <mergeCell ref="AC53:AE54"/>
    <mergeCell ref="AF53:AH54"/>
    <mergeCell ref="Q57:S58"/>
    <mergeCell ref="H59:J60"/>
    <mergeCell ref="K59:M60"/>
    <mergeCell ref="N59:P60"/>
    <mergeCell ref="H57:J58"/>
    <mergeCell ref="K57:M58"/>
    <mergeCell ref="N57:P58"/>
    <mergeCell ref="Q55:S56"/>
    <mergeCell ref="T55:V56"/>
    <mergeCell ref="W59:Y60"/>
    <mergeCell ref="Z59:AB60"/>
    <mergeCell ref="AC59:AE60"/>
    <mergeCell ref="AF59:AH60"/>
    <mergeCell ref="T57:V58"/>
    <mergeCell ref="W57:Y58"/>
    <mergeCell ref="Z57:AB58"/>
    <mergeCell ref="AC57:AE58"/>
    <mergeCell ref="AF57:AH58"/>
    <mergeCell ref="Q61:S62"/>
    <mergeCell ref="H63:J64"/>
    <mergeCell ref="K63:M64"/>
    <mergeCell ref="N63:P64"/>
    <mergeCell ref="H61:J62"/>
    <mergeCell ref="K61:M62"/>
    <mergeCell ref="N61:P62"/>
    <mergeCell ref="Q59:S60"/>
    <mergeCell ref="T59:V60"/>
    <mergeCell ref="W63:Y64"/>
    <mergeCell ref="Z63:AB64"/>
    <mergeCell ref="AC63:AE64"/>
    <mergeCell ref="AF63:AH64"/>
    <mergeCell ref="T61:V62"/>
    <mergeCell ref="W61:Y62"/>
    <mergeCell ref="Z61:AB62"/>
    <mergeCell ref="AC61:AE62"/>
    <mergeCell ref="AF61:AH62"/>
    <mergeCell ref="Q65:S66"/>
    <mergeCell ref="H67:J68"/>
    <mergeCell ref="K67:M68"/>
    <mergeCell ref="N67:P68"/>
    <mergeCell ref="H65:J66"/>
    <mergeCell ref="K65:M66"/>
    <mergeCell ref="N65:P66"/>
    <mergeCell ref="Q63:S64"/>
    <mergeCell ref="T63:V64"/>
    <mergeCell ref="W67:Y68"/>
    <mergeCell ref="Z67:AB68"/>
    <mergeCell ref="AC67:AE68"/>
    <mergeCell ref="AF67:AH68"/>
    <mergeCell ref="T65:V66"/>
    <mergeCell ref="W65:Y66"/>
    <mergeCell ref="Z65:AB66"/>
    <mergeCell ref="AC65:AE66"/>
    <mergeCell ref="AF65:AH66"/>
    <mergeCell ref="Q69:S70"/>
    <mergeCell ref="H71:J72"/>
    <mergeCell ref="K71:M72"/>
    <mergeCell ref="N71:P72"/>
    <mergeCell ref="H69:J70"/>
    <mergeCell ref="K69:M70"/>
    <mergeCell ref="N69:P70"/>
    <mergeCell ref="Q67:S68"/>
    <mergeCell ref="T67:V68"/>
    <mergeCell ref="W71:Y72"/>
    <mergeCell ref="Z71:AB72"/>
    <mergeCell ref="AC71:AE72"/>
    <mergeCell ref="AF71:AH72"/>
    <mergeCell ref="T69:V70"/>
    <mergeCell ref="W69:Y70"/>
    <mergeCell ref="Z69:AB70"/>
    <mergeCell ref="AC69:AE70"/>
    <mergeCell ref="AF69:AH70"/>
    <mergeCell ref="Q73:S74"/>
    <mergeCell ref="H75:J76"/>
    <mergeCell ref="K75:M76"/>
    <mergeCell ref="N75:P76"/>
    <mergeCell ref="H73:J74"/>
    <mergeCell ref="K73:M74"/>
    <mergeCell ref="N73:P74"/>
    <mergeCell ref="Q71:S72"/>
    <mergeCell ref="T71:V72"/>
    <mergeCell ref="W75:Y76"/>
    <mergeCell ref="Z75:AB76"/>
    <mergeCell ref="AC75:AE76"/>
    <mergeCell ref="AF75:AH76"/>
    <mergeCell ref="T73:V74"/>
    <mergeCell ref="W73:Y74"/>
    <mergeCell ref="Z73:AB74"/>
    <mergeCell ref="AC73:AE74"/>
    <mergeCell ref="AF73:AH74"/>
    <mergeCell ref="Q77:S78"/>
    <mergeCell ref="H79:J80"/>
    <mergeCell ref="K79:M80"/>
    <mergeCell ref="N79:P80"/>
    <mergeCell ref="H77:J78"/>
    <mergeCell ref="K77:M78"/>
    <mergeCell ref="N77:P78"/>
    <mergeCell ref="Q75:S76"/>
    <mergeCell ref="T75:V76"/>
    <mergeCell ref="W79:Y80"/>
    <mergeCell ref="Z79:AB80"/>
    <mergeCell ref="AC79:AE80"/>
    <mergeCell ref="AF79:AH80"/>
    <mergeCell ref="T77:V78"/>
    <mergeCell ref="W77:Y78"/>
    <mergeCell ref="Z77:AB78"/>
    <mergeCell ref="AC77:AE78"/>
    <mergeCell ref="AF77:AH78"/>
    <mergeCell ref="Q81:S82"/>
    <mergeCell ref="H83:J84"/>
    <mergeCell ref="K83:M84"/>
    <mergeCell ref="N83:P84"/>
    <mergeCell ref="H81:J82"/>
    <mergeCell ref="K81:M82"/>
    <mergeCell ref="N81:P82"/>
    <mergeCell ref="Q79:S80"/>
    <mergeCell ref="T79:V80"/>
    <mergeCell ref="W83:Y84"/>
    <mergeCell ref="Z83:AB84"/>
    <mergeCell ref="AC83:AE84"/>
    <mergeCell ref="AF83:AH84"/>
    <mergeCell ref="T81:V82"/>
    <mergeCell ref="W81:Y82"/>
    <mergeCell ref="Z81:AB82"/>
    <mergeCell ref="AC81:AE82"/>
    <mergeCell ref="AF81:AH82"/>
    <mergeCell ref="Q85:S86"/>
    <mergeCell ref="H87:J88"/>
    <mergeCell ref="K87:M88"/>
    <mergeCell ref="N87:P88"/>
    <mergeCell ref="H85:J86"/>
    <mergeCell ref="K85:M86"/>
    <mergeCell ref="N85:P86"/>
    <mergeCell ref="Q83:S84"/>
    <mergeCell ref="T83:V84"/>
    <mergeCell ref="W87:Y88"/>
    <mergeCell ref="Z87:AB88"/>
    <mergeCell ref="AC87:AE88"/>
    <mergeCell ref="AF87:AH88"/>
    <mergeCell ref="T85:V86"/>
    <mergeCell ref="W85:Y86"/>
    <mergeCell ref="Z85:AB86"/>
    <mergeCell ref="AC85:AE86"/>
    <mergeCell ref="AF85:AH86"/>
    <mergeCell ref="Q89:S90"/>
    <mergeCell ref="H91:J92"/>
    <mergeCell ref="K91:M92"/>
    <mergeCell ref="N91:P92"/>
    <mergeCell ref="H89:J90"/>
    <mergeCell ref="K89:M90"/>
    <mergeCell ref="N89:P90"/>
    <mergeCell ref="Q87:S88"/>
    <mergeCell ref="T87:V88"/>
    <mergeCell ref="W91:Y92"/>
    <mergeCell ref="Z91:AB92"/>
    <mergeCell ref="AC91:AE92"/>
    <mergeCell ref="AF91:AH92"/>
    <mergeCell ref="T89:V90"/>
    <mergeCell ref="W89:Y90"/>
    <mergeCell ref="Z89:AB90"/>
    <mergeCell ref="AC89:AE90"/>
    <mergeCell ref="AF89:AH90"/>
    <mergeCell ref="Q93:S94"/>
    <mergeCell ref="H95:J96"/>
    <mergeCell ref="K95:M96"/>
    <mergeCell ref="N95:P96"/>
    <mergeCell ref="H93:J94"/>
    <mergeCell ref="K93:M94"/>
    <mergeCell ref="N93:P94"/>
    <mergeCell ref="Q91:S92"/>
    <mergeCell ref="T91:V92"/>
    <mergeCell ref="W95:Y96"/>
    <mergeCell ref="Z95:AB96"/>
    <mergeCell ref="AC95:AE96"/>
    <mergeCell ref="AF95:AH96"/>
    <mergeCell ref="T93:V94"/>
    <mergeCell ref="W93:Y94"/>
    <mergeCell ref="Z93:AB94"/>
    <mergeCell ref="AC93:AE94"/>
    <mergeCell ref="AF93:AH94"/>
    <mergeCell ref="Q97:S98"/>
    <mergeCell ref="H99:J100"/>
    <mergeCell ref="K99:M100"/>
    <mergeCell ref="N99:P100"/>
    <mergeCell ref="H97:J98"/>
    <mergeCell ref="K97:M98"/>
    <mergeCell ref="N97:P98"/>
    <mergeCell ref="Q95:S96"/>
    <mergeCell ref="T95:V96"/>
    <mergeCell ref="W99:Y100"/>
    <mergeCell ref="Z99:AB100"/>
    <mergeCell ref="AC99:AE100"/>
    <mergeCell ref="AF99:AH100"/>
    <mergeCell ref="T97:V98"/>
    <mergeCell ref="W97:Y98"/>
    <mergeCell ref="Z97:AB98"/>
    <mergeCell ref="AC97:AE98"/>
    <mergeCell ref="AF97:AH98"/>
    <mergeCell ref="Q101:S102"/>
    <mergeCell ref="H103:J104"/>
    <mergeCell ref="K103:M104"/>
    <mergeCell ref="N103:P104"/>
    <mergeCell ref="H101:J102"/>
    <mergeCell ref="K101:M102"/>
    <mergeCell ref="N101:P102"/>
    <mergeCell ref="Q99:S100"/>
    <mergeCell ref="T99:V100"/>
    <mergeCell ref="W103:Y104"/>
    <mergeCell ref="Z103:AB104"/>
    <mergeCell ref="AC103:AE104"/>
    <mergeCell ref="AF103:AH104"/>
    <mergeCell ref="T101:V102"/>
    <mergeCell ref="W101:Y102"/>
    <mergeCell ref="Z101:AB102"/>
    <mergeCell ref="AC101:AE102"/>
    <mergeCell ref="AF101:AH102"/>
    <mergeCell ref="Q105:S106"/>
    <mergeCell ref="H107:J108"/>
    <mergeCell ref="K107:M108"/>
    <mergeCell ref="N107:P108"/>
    <mergeCell ref="H105:J106"/>
    <mergeCell ref="K105:M106"/>
    <mergeCell ref="N105:P106"/>
    <mergeCell ref="Q103:S104"/>
    <mergeCell ref="T103:V104"/>
    <mergeCell ref="W107:Y108"/>
    <mergeCell ref="Z107:AB108"/>
    <mergeCell ref="AC107:AE108"/>
    <mergeCell ref="AF107:AH108"/>
    <mergeCell ref="T105:V106"/>
    <mergeCell ref="W105:Y106"/>
    <mergeCell ref="Z105:AB106"/>
    <mergeCell ref="AC105:AE106"/>
    <mergeCell ref="AF105:AH106"/>
    <mergeCell ref="Q109:S110"/>
    <mergeCell ref="H111:J112"/>
    <mergeCell ref="K111:M112"/>
    <mergeCell ref="N111:P112"/>
    <mergeCell ref="H109:J110"/>
    <mergeCell ref="K109:M110"/>
    <mergeCell ref="N109:P110"/>
    <mergeCell ref="Q107:S108"/>
    <mergeCell ref="T107:V108"/>
    <mergeCell ref="W111:Y112"/>
    <mergeCell ref="Z111:AB112"/>
    <mergeCell ref="AC111:AE112"/>
    <mergeCell ref="AF111:AH112"/>
    <mergeCell ref="T109:V110"/>
    <mergeCell ref="W109:Y110"/>
    <mergeCell ref="Z109:AB110"/>
    <mergeCell ref="AC109:AE110"/>
    <mergeCell ref="AF109:AH110"/>
    <mergeCell ref="Q113:S114"/>
    <mergeCell ref="H115:J116"/>
    <mergeCell ref="K115:M116"/>
    <mergeCell ref="N115:P116"/>
    <mergeCell ref="H113:J114"/>
    <mergeCell ref="K113:M114"/>
    <mergeCell ref="N113:P114"/>
    <mergeCell ref="Q111:S112"/>
    <mergeCell ref="T111:V112"/>
    <mergeCell ref="W115:Y116"/>
    <mergeCell ref="Z115:AB116"/>
    <mergeCell ref="AC115:AE116"/>
    <mergeCell ref="AF115:AH116"/>
    <mergeCell ref="T113:V114"/>
    <mergeCell ref="W113:Y114"/>
    <mergeCell ref="Z113:AB114"/>
    <mergeCell ref="AC113:AE114"/>
    <mergeCell ref="AF113:AH114"/>
    <mergeCell ref="Q117:S118"/>
    <mergeCell ref="H119:J120"/>
    <mergeCell ref="K119:M120"/>
    <mergeCell ref="N119:P120"/>
    <mergeCell ref="H117:J118"/>
    <mergeCell ref="K117:M118"/>
    <mergeCell ref="N117:P118"/>
    <mergeCell ref="Q115:S116"/>
    <mergeCell ref="T115:V116"/>
    <mergeCell ref="Q119:S120"/>
    <mergeCell ref="T119:V120"/>
    <mergeCell ref="T121:V122"/>
    <mergeCell ref="W121:Y122"/>
    <mergeCell ref="Z121:AB122"/>
    <mergeCell ref="AC121:AE122"/>
    <mergeCell ref="AF121:AH122"/>
    <mergeCell ref="H121:J122"/>
    <mergeCell ref="K121:M122"/>
    <mergeCell ref="N121:P122"/>
    <mergeCell ref="Q121:S122"/>
    <mergeCell ref="W119:Y120"/>
    <mergeCell ref="Z119:AB120"/>
    <mergeCell ref="AC119:AE120"/>
    <mergeCell ref="AF119:AH120"/>
    <mergeCell ref="T117:V118"/>
    <mergeCell ref="W117:Y118"/>
    <mergeCell ref="Z117:AB118"/>
    <mergeCell ref="AC117:AE118"/>
    <mergeCell ref="AF117:AH118"/>
  </mergeCells>
  <conditionalFormatting sqref="A1">
    <cfRule type="expression" dxfId="457" priority="9">
      <formula>A1&lt;&gt;""</formula>
    </cfRule>
  </conditionalFormatting>
  <conditionalFormatting sqref="A2:A31">
    <cfRule type="expression" dxfId="456" priority="8">
      <formula>A2&lt;&gt;""</formula>
    </cfRule>
  </conditionalFormatting>
  <conditionalFormatting sqref="H4 H19 H21 H23 H25 H27 H29 H31 H33 H35 H37 H39 H41 H43 H45 H47 H49 H51 H53 H55 H57 H59 H61 H63 H65 H67 H69 H71 H73 H75 H77 H79 H81 H83 H85 H87 H89 H91 H93 H95 H97 H99 H101 H103 H105 H107 H109 H111 H113 H115 H117 H119 H121 K17 K19 K21 K23 K25 K27 K29 K31 K33 K35 K37 K39 K41 K43 K45 K47 K49 K51 K53 K55 K57 K59 K61 K63 K65 K67 K69 K71 K73 K75 K77 K79 K81 K83 K85 K87 K89 K91 K93 K95 K97 K99 K101 K103 K105 K107 K109 K111 K113 K115 K117 K119 K121 N1 N3 N5 N7 N9 N11 N13 N15 N17 N19 N21 N23 N25 N27 N29 N31 N33 N35 N37 N39 N41 N43 N45 N47 N49 N51 N53 N55 N57 N59 N61 N63 N65 N67 N69 N71 N73 N75 N77 N79 N81 N83 N85 N87 N89 N91 N93 N95 N97 N99 N101 N103 N105 N107 N109 N111 N113 N115 N117 N119 N121 Q1 Q3 Q5 Q7 Q9 Q11 Q13 Q15 Q17 Q19 Q21 Q23 Q25 Q27 Q29 Q31 Q33 Q35 Q37 Q39 Q41 Q43 Q45 Q47 Q49 Q51 Q53 Q55 Q57 Q59 Q61 Q63 Q65 Q67 Q69 Q71 Q73 Q75 Q77 Q79 Q81 Q83 Q85 Q87 Q89 Q91 Q93 Q95 Q97 Q99 Q101 Q103 Q105 Q107 Q109 Q111 Q113 Q115 Q117 Q119 Q121 T1 T3 T5 T7 T9 T11 T13 T15 T17 T19 T21 T23 T25 T27 T29 T31 T33 T35 T37 T39 T41 T43 T45 T47 T49 T51 T53 T55 T57 T59 T61 T63 T65 T67 T69 T71 T73 T75 T77 T79 T81 T83 T85 T87 T89 T91 T93 T95 T97 T99 T101 T103 T105 T107 T109 T111 T113 T115 T117 T119 T121 W1 W3 W5 W7 W9 W11 W13 W15 W17 W19 W21 W23 W25 W27 W29 W31 W33 W35 W37 W39 W41 W43 W45 W47 W49 W51 W53 W55 W57 W59 W61 W63 W65 W67 W69 W71 W73 W75 W77 W79 W81 W83 W85 W87 W89 W91 W93 W95 W97 W99 W101 W103 W105 W107 W109 W111 W113 W115 W117 W119 W121 Z1 Z3 Z5 Z7 Z9 Z11 Z13 Z15 Z17 Z19 Z21 Z23 Z25 Z27 Z29 Z31 Z33 Z35 Z37 Z39 Z41 Z43 Z45 Z47 Z49 Z51 Z53 Z55 Z57 Z59 Z61 Z63 Z65 Z67 Z69 Z71 Z73 Z75 Z77 Z79 Z81 Z83 Z85 Z87 Z89 Z91 Z93 Z95 Z97 Z99 Z101 Z103 Z105 Z107 Z109 Z111 Z113 Z115 Z117 Z119 Z121 AC1 AC3 AC5 AC7 AC9 AC11 AC13 AC15 AC17 AC19 AC21 AC23 AC25 AC27 AC29 AC31 AC33 AC35 AC37 AC39 AC41 AC43 AC45 AC47 AC49 AC51 AC53 AC55 AC57 AC59 AC61 AC63 AC65 AC67 AC69 AC71 AC73 AC75 AC77 AC79 AC81 AC83 AC85 AC87 AC89 AC91 AC93 AC95 AC97 AC99 AC101 AC103 AC105 AC107 AC109 AC111 AC113 AC115 AC117 AC119 AC121 AF1 AF3 AF5 AF7 AF9 AF11 AF13 AF15 AF17 AF19 AF21 AF23 AF25 AF27 AF29 AF31 AF33 AF35 AF37 AF39 AF41 AF43 AF45 AF47 AF49 AF51 AF53 AF55 AF57 AF59 AF61 AF63 AF65 AF67 AF69 AF71 AF73 AF75 AF77 AF79 AF81 AF83 AF85 AF87 AF89 AF91 AF93 AF95 AF97 AF99 AF101 AF103 AF105 AF107 AF109 AF111 AF113 AF115 AF117 AF119 AF121 H6 H8 H10 H12 H14 H16:H17">
    <cfRule type="expression" dxfId="455" priority="6">
      <formula>H1&lt;&gt;""</formula>
    </cfRule>
  </conditionalFormatting>
  <conditionalFormatting sqref="H1">
    <cfRule type="expression" dxfId="454" priority="2">
      <formula>H1&lt;&gt;""</formula>
    </cfRule>
  </conditionalFormatting>
  <conditionalFormatting sqref="H1">
    <cfRule type="expression" dxfId="453" priority="3">
      <formula>H1&lt;&gt;""</formula>
    </cfRule>
  </conditionalFormatting>
  <conditionalFormatting sqref="K1">
    <cfRule type="expression" dxfId="452" priority="1">
      <formula>K1&lt;&gt;""</formula>
    </cfRule>
  </conditionalFormatting>
  <hyperlinks>
    <hyperlink ref="H1" location="ACCUEIL!A1" display="ACCUEIL" xr:uid="{8A2B3511-F4F4-4E98-B5BE-E5DD69719B5F}"/>
    <hyperlink ref="I1" location="'TCD Corr'!A1" display="Corrigé" xr:uid="{B9D83501-85EB-499B-BF81-FB8914354890}"/>
    <hyperlink ref="I1:I2" location="'Données et mise en page Corr'!A1" display="Corrigé" xr:uid="{A1C71EE3-422F-405C-A9E0-6E1700F76F8E}"/>
    <hyperlink ref="K1:K2" r:id="rId1" display="CORRECTION VIDEO" xr:uid="{CFE75FA9-D115-443A-B316-4778189BDC5E}"/>
  </hyperlinks>
  <pageMargins left="0.7" right="0.7" top="0.75" bottom="0.75" header="0.3" footer="0.3"/>
  <pageSetup paperSize="9" orientation="portrait" horizontalDpi="1200" verticalDpi="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848A4-EE82-4616-B99F-11FA058D357D}">
  <sheetPr>
    <tabColor theme="5"/>
  </sheetPr>
  <dimension ref="A1:AH122"/>
  <sheetViews>
    <sheetView showGridLines="0" view="pageLayout" zoomScaleNormal="100" workbookViewId="0">
      <selection activeCell="K1" sqref="K1:K2"/>
    </sheetView>
  </sheetViews>
  <sheetFormatPr baseColWidth="10" defaultColWidth="11.42578125" defaultRowHeight="15" x14ac:dyDescent="0.25"/>
  <cols>
    <col min="1" max="1" width="27.7109375" bestFit="1" customWidth="1"/>
    <col min="2" max="7" width="11.42578125" style="64"/>
  </cols>
  <sheetData>
    <row r="1" spans="1:34" ht="77.25" customHeight="1" x14ac:dyDescent="0.25">
      <c r="A1" s="68" t="s">
        <v>1153</v>
      </c>
      <c r="B1" s="68" t="s">
        <v>130</v>
      </c>
      <c r="C1" s="68" t="s">
        <v>131</v>
      </c>
      <c r="D1" s="68" t="s">
        <v>132</v>
      </c>
      <c r="H1" s="429" t="s">
        <v>16</v>
      </c>
      <c r="I1" s="444" t="s">
        <v>1687</v>
      </c>
      <c r="J1" s="455"/>
      <c r="K1" s="457" t="s">
        <v>1587</v>
      </c>
      <c r="M1" s="64"/>
      <c r="N1" s="430"/>
      <c r="O1" s="430"/>
      <c r="P1" s="430"/>
      <c r="Q1" s="430"/>
      <c r="R1" s="430"/>
      <c r="S1" s="430"/>
      <c r="T1" s="430"/>
      <c r="U1" s="430"/>
      <c r="V1" s="430"/>
      <c r="W1" s="430"/>
      <c r="X1" s="430"/>
      <c r="Y1" s="430"/>
      <c r="Z1" s="430"/>
      <c r="AA1" s="430"/>
      <c r="AB1" s="430"/>
      <c r="AC1" s="430"/>
      <c r="AD1" s="430"/>
      <c r="AE1" s="430"/>
      <c r="AF1" s="430"/>
      <c r="AG1" s="430"/>
      <c r="AH1" s="430"/>
    </row>
    <row r="2" spans="1:34" x14ac:dyDescent="0.25">
      <c r="A2" s="1" t="s">
        <v>1154</v>
      </c>
      <c r="B2" s="200" t="s">
        <v>135</v>
      </c>
      <c r="C2" s="64" t="s">
        <v>136</v>
      </c>
      <c r="D2" s="64" t="s">
        <v>95</v>
      </c>
      <c r="H2" s="429"/>
      <c r="I2" s="444"/>
      <c r="J2" s="455"/>
      <c r="K2" s="457"/>
      <c r="M2" s="64"/>
      <c r="N2" s="430"/>
      <c r="O2" s="430"/>
      <c r="P2" s="430"/>
      <c r="Q2" s="430"/>
      <c r="R2" s="430"/>
      <c r="S2" s="430"/>
      <c r="T2" s="430"/>
      <c r="U2" s="430"/>
      <c r="V2" s="430"/>
      <c r="W2" s="430"/>
      <c r="X2" s="430"/>
      <c r="Y2" s="430"/>
      <c r="Z2" s="430"/>
      <c r="AA2" s="430"/>
      <c r="AB2" s="430"/>
      <c r="AC2" s="430"/>
      <c r="AD2" s="430"/>
      <c r="AE2" s="430"/>
      <c r="AF2" s="430"/>
      <c r="AG2" s="430"/>
      <c r="AH2" s="430"/>
    </row>
    <row r="3" spans="1:34" ht="15" customHeight="1" x14ac:dyDescent="0.25">
      <c r="A3" s="1" t="s">
        <v>1155</v>
      </c>
      <c r="B3" s="200" t="s">
        <v>87</v>
      </c>
      <c r="C3" s="64" t="s">
        <v>137</v>
      </c>
      <c r="D3" s="64" t="s">
        <v>90</v>
      </c>
      <c r="I3" s="64"/>
      <c r="J3" s="64"/>
      <c r="K3" s="64"/>
      <c r="L3" s="64"/>
      <c r="M3" s="64"/>
      <c r="N3" s="430"/>
      <c r="O3" s="430"/>
      <c r="P3" s="430"/>
      <c r="Q3" s="430"/>
      <c r="R3" s="430"/>
      <c r="S3" s="430"/>
      <c r="T3" s="430"/>
      <c r="U3" s="430"/>
      <c r="V3" s="430"/>
      <c r="W3" s="430"/>
      <c r="X3" s="430"/>
      <c r="Y3" s="430"/>
      <c r="Z3" s="430"/>
      <c r="AA3" s="430"/>
      <c r="AB3" s="430"/>
      <c r="AC3" s="430"/>
      <c r="AD3" s="430"/>
      <c r="AE3" s="430"/>
      <c r="AF3" s="430"/>
      <c r="AG3" s="430"/>
      <c r="AH3" s="430"/>
    </row>
    <row r="4" spans="1:34" x14ac:dyDescent="0.25">
      <c r="A4" s="1" t="s">
        <v>1157</v>
      </c>
      <c r="B4" s="200" t="s">
        <v>87</v>
      </c>
      <c r="C4" s="64" t="s">
        <v>138</v>
      </c>
      <c r="D4" s="64" t="s">
        <v>139</v>
      </c>
      <c r="H4" s="454" t="s">
        <v>1156</v>
      </c>
      <c r="I4" s="454"/>
      <c r="J4" s="454"/>
      <c r="K4" s="454"/>
      <c r="L4" s="64"/>
      <c r="M4" s="64"/>
      <c r="N4" s="430"/>
      <c r="O4" s="430"/>
      <c r="P4" s="430"/>
      <c r="Q4" s="430"/>
      <c r="R4" s="430"/>
      <c r="S4" s="430"/>
      <c r="T4" s="430"/>
      <c r="U4" s="430"/>
      <c r="V4" s="430"/>
      <c r="W4" s="430"/>
      <c r="X4" s="430"/>
      <c r="Y4" s="430"/>
      <c r="Z4" s="430"/>
      <c r="AA4" s="430"/>
      <c r="AB4" s="430"/>
      <c r="AC4" s="430"/>
      <c r="AD4" s="430"/>
      <c r="AE4" s="430"/>
      <c r="AF4" s="430"/>
      <c r="AG4" s="430"/>
      <c r="AH4" s="430"/>
    </row>
    <row r="5" spans="1:34" ht="15" customHeight="1" x14ac:dyDescent="0.25">
      <c r="A5" s="1" t="s">
        <v>1158</v>
      </c>
      <c r="B5" s="200" t="s">
        <v>87</v>
      </c>
      <c r="C5" s="64" t="s">
        <v>140</v>
      </c>
      <c r="D5" s="64" t="s">
        <v>141</v>
      </c>
      <c r="I5" s="64"/>
      <c r="J5" s="64"/>
      <c r="K5" s="64"/>
      <c r="L5" s="64"/>
      <c r="M5" s="64"/>
      <c r="N5" s="430"/>
      <c r="O5" s="430"/>
      <c r="P5" s="430"/>
      <c r="Q5" s="430"/>
      <c r="R5" s="430"/>
      <c r="S5" s="430"/>
      <c r="T5" s="430"/>
      <c r="U5" s="430"/>
      <c r="V5" s="430"/>
      <c r="W5" s="430"/>
      <c r="X5" s="430"/>
      <c r="Y5" s="430"/>
      <c r="Z5" s="430"/>
      <c r="AA5" s="430"/>
      <c r="AB5" s="430"/>
      <c r="AC5" s="430"/>
      <c r="AD5" s="430"/>
      <c r="AE5" s="430"/>
      <c r="AF5" s="430"/>
      <c r="AG5" s="430"/>
      <c r="AH5" s="430"/>
    </row>
    <row r="6" spans="1:34" x14ac:dyDescent="0.25">
      <c r="A6" s="1" t="s">
        <v>1160</v>
      </c>
      <c r="B6" s="200" t="s">
        <v>135</v>
      </c>
      <c r="C6" s="64" t="s">
        <v>142</v>
      </c>
      <c r="D6" s="64" t="s">
        <v>143</v>
      </c>
      <c r="H6" s="454" t="s">
        <v>1159</v>
      </c>
      <c r="I6" s="454"/>
      <c r="J6" s="454"/>
      <c r="K6" s="454"/>
      <c r="L6" s="64"/>
      <c r="M6" s="64"/>
      <c r="N6" s="430"/>
      <c r="O6" s="430"/>
      <c r="P6" s="430"/>
      <c r="Q6" s="430"/>
      <c r="R6" s="430"/>
      <c r="S6" s="430"/>
      <c r="T6" s="430"/>
      <c r="U6" s="430"/>
      <c r="V6" s="430"/>
      <c r="W6" s="430"/>
      <c r="X6" s="430"/>
      <c r="Y6" s="430"/>
      <c r="Z6" s="430"/>
      <c r="AA6" s="430"/>
      <c r="AB6" s="430"/>
      <c r="AC6" s="430"/>
      <c r="AD6" s="430"/>
      <c r="AE6" s="430"/>
      <c r="AF6" s="430"/>
      <c r="AG6" s="430"/>
      <c r="AH6" s="430"/>
    </row>
    <row r="7" spans="1:34" ht="15" customHeight="1" x14ac:dyDescent="0.25">
      <c r="A7" s="1" t="s">
        <v>1161</v>
      </c>
      <c r="B7" s="200" t="s">
        <v>87</v>
      </c>
      <c r="C7" s="64" t="s">
        <v>144</v>
      </c>
      <c r="D7" s="64" t="s">
        <v>145</v>
      </c>
      <c r="H7" s="64"/>
      <c r="I7" s="64"/>
      <c r="J7" s="64"/>
      <c r="K7" s="64"/>
      <c r="L7" s="64"/>
      <c r="M7" s="64"/>
      <c r="N7" s="430"/>
      <c r="O7" s="430"/>
      <c r="P7" s="430"/>
      <c r="Q7" s="430"/>
      <c r="R7" s="430"/>
      <c r="S7" s="430"/>
      <c r="T7" s="430"/>
      <c r="U7" s="430"/>
      <c r="V7" s="430"/>
      <c r="W7" s="430"/>
      <c r="X7" s="430"/>
      <c r="Y7" s="430"/>
      <c r="Z7" s="430"/>
      <c r="AA7" s="430"/>
      <c r="AB7" s="430"/>
      <c r="AC7" s="430"/>
      <c r="AD7" s="430"/>
      <c r="AE7" s="430"/>
      <c r="AF7" s="430"/>
      <c r="AG7" s="430"/>
      <c r="AH7" s="430"/>
    </row>
    <row r="8" spans="1:34" x14ac:dyDescent="0.25">
      <c r="A8" s="1" t="s">
        <v>1163</v>
      </c>
      <c r="B8" s="200" t="s">
        <v>135</v>
      </c>
      <c r="C8" s="64" t="s">
        <v>146</v>
      </c>
      <c r="D8" s="64" t="s">
        <v>147</v>
      </c>
      <c r="H8" s="454" t="s">
        <v>1162</v>
      </c>
      <c r="I8" s="454"/>
      <c r="J8" s="454"/>
      <c r="K8" s="454"/>
      <c r="L8" s="64"/>
      <c r="M8" s="64"/>
      <c r="N8" s="430"/>
      <c r="O8" s="430"/>
      <c r="P8" s="430"/>
      <c r="Q8" s="430"/>
      <c r="R8" s="430"/>
      <c r="S8" s="430"/>
      <c r="T8" s="430"/>
      <c r="U8" s="430"/>
      <c r="V8" s="430"/>
      <c r="W8" s="430"/>
      <c r="X8" s="430"/>
      <c r="Y8" s="430"/>
      <c r="Z8" s="430"/>
      <c r="AA8" s="430"/>
      <c r="AB8" s="430"/>
      <c r="AC8" s="430"/>
      <c r="AD8" s="430"/>
      <c r="AE8" s="430"/>
      <c r="AF8" s="430"/>
      <c r="AG8" s="430"/>
      <c r="AH8" s="430"/>
    </row>
    <row r="9" spans="1:34" ht="15" customHeight="1" x14ac:dyDescent="0.25">
      <c r="A9" s="1" t="s">
        <v>1164</v>
      </c>
      <c r="B9" s="200" t="s">
        <v>87</v>
      </c>
      <c r="C9" s="64" t="s">
        <v>148</v>
      </c>
      <c r="D9" s="64" t="s">
        <v>149</v>
      </c>
      <c r="H9" s="64"/>
      <c r="I9" s="64"/>
      <c r="J9" s="64"/>
      <c r="K9" s="64"/>
      <c r="L9" s="64"/>
      <c r="M9" s="64"/>
      <c r="N9" s="430"/>
      <c r="O9" s="430"/>
      <c r="P9" s="430"/>
      <c r="Q9" s="430"/>
      <c r="R9" s="430"/>
      <c r="S9" s="430"/>
      <c r="T9" s="430"/>
      <c r="U9" s="430"/>
      <c r="V9" s="430"/>
      <c r="W9" s="430"/>
      <c r="X9" s="430"/>
      <c r="Y9" s="430"/>
      <c r="Z9" s="430"/>
      <c r="AA9" s="430"/>
      <c r="AB9" s="430"/>
      <c r="AC9" s="430"/>
      <c r="AD9" s="430"/>
      <c r="AE9" s="430"/>
      <c r="AF9" s="430"/>
      <c r="AG9" s="430"/>
      <c r="AH9" s="430"/>
    </row>
    <row r="10" spans="1:34" x14ac:dyDescent="0.25">
      <c r="A10" s="1" t="s">
        <v>1166</v>
      </c>
      <c r="B10" s="200" t="s">
        <v>87</v>
      </c>
      <c r="C10" s="64" t="s">
        <v>150</v>
      </c>
      <c r="D10" s="64" t="s">
        <v>151</v>
      </c>
      <c r="H10" s="454" t="s">
        <v>1165</v>
      </c>
      <c r="I10" s="454"/>
      <c r="J10" s="454"/>
      <c r="K10" s="454"/>
      <c r="L10" s="64"/>
      <c r="M10" s="64"/>
      <c r="N10" s="430"/>
      <c r="O10" s="430"/>
      <c r="P10" s="430"/>
      <c r="Q10" s="430"/>
      <c r="R10" s="430"/>
      <c r="S10" s="430"/>
      <c r="T10" s="430"/>
      <c r="U10" s="430"/>
      <c r="V10" s="430"/>
      <c r="W10" s="430"/>
      <c r="X10" s="430"/>
      <c r="Y10" s="430"/>
      <c r="Z10" s="430"/>
      <c r="AA10" s="430"/>
      <c r="AB10" s="430"/>
      <c r="AC10" s="430"/>
      <c r="AD10" s="430"/>
      <c r="AE10" s="430"/>
      <c r="AF10" s="430"/>
      <c r="AG10" s="430"/>
      <c r="AH10" s="430"/>
    </row>
    <row r="11" spans="1:34" ht="15" customHeight="1" x14ac:dyDescent="0.25">
      <c r="A11" s="1" t="s">
        <v>1167</v>
      </c>
      <c r="B11" s="200" t="s">
        <v>87</v>
      </c>
      <c r="C11" s="64" t="s">
        <v>152</v>
      </c>
      <c r="D11" s="64" t="s">
        <v>153</v>
      </c>
      <c r="H11" s="64"/>
      <c r="I11" s="64"/>
      <c r="J11" s="64"/>
      <c r="K11" s="64"/>
      <c r="L11" s="64"/>
      <c r="M11" s="64"/>
      <c r="N11" s="430"/>
      <c r="O11" s="430"/>
      <c r="P11" s="430"/>
      <c r="Q11" s="430"/>
      <c r="R11" s="430"/>
      <c r="S11" s="430"/>
      <c r="T11" s="430"/>
      <c r="U11" s="430"/>
      <c r="V11" s="430"/>
      <c r="W11" s="430"/>
      <c r="X11" s="430"/>
      <c r="Y11" s="430"/>
      <c r="Z11" s="430"/>
      <c r="AA11" s="430"/>
      <c r="AB11" s="430"/>
      <c r="AC11" s="430"/>
      <c r="AD11" s="430"/>
      <c r="AE11" s="430"/>
      <c r="AF11" s="430"/>
      <c r="AG11" s="430"/>
      <c r="AH11" s="430"/>
    </row>
    <row r="12" spans="1:34" x14ac:dyDescent="0.25">
      <c r="A12" s="1" t="s">
        <v>1169</v>
      </c>
      <c r="B12" s="200" t="s">
        <v>135</v>
      </c>
      <c r="C12" s="64" t="s">
        <v>154</v>
      </c>
      <c r="D12" s="64" t="s">
        <v>155</v>
      </c>
      <c r="H12" s="454" t="s">
        <v>1168</v>
      </c>
      <c r="I12" s="454"/>
      <c r="J12" s="454"/>
      <c r="K12" s="454"/>
      <c r="L12" s="64"/>
      <c r="M12" s="64"/>
      <c r="N12" s="430"/>
      <c r="O12" s="430"/>
      <c r="P12" s="430"/>
      <c r="Q12" s="430"/>
      <c r="R12" s="430"/>
      <c r="S12" s="430"/>
      <c r="T12" s="430"/>
      <c r="U12" s="430"/>
      <c r="V12" s="430"/>
      <c r="W12" s="430"/>
      <c r="X12" s="430"/>
      <c r="Y12" s="430"/>
      <c r="Z12" s="430"/>
      <c r="AA12" s="430"/>
      <c r="AB12" s="430"/>
      <c r="AC12" s="430"/>
      <c r="AD12" s="430"/>
      <c r="AE12" s="430"/>
      <c r="AF12" s="430"/>
      <c r="AG12" s="430"/>
      <c r="AH12" s="430"/>
    </row>
    <row r="13" spans="1:34" ht="15" customHeight="1" x14ac:dyDescent="0.25">
      <c r="A13" s="1" t="s">
        <v>1170</v>
      </c>
      <c r="B13" s="200" t="s">
        <v>135</v>
      </c>
      <c r="C13" s="64" t="s">
        <v>156</v>
      </c>
      <c r="D13" s="64" t="s">
        <v>157</v>
      </c>
      <c r="H13" s="64"/>
      <c r="I13" s="64"/>
      <c r="J13" s="64"/>
      <c r="K13" s="64"/>
      <c r="L13" s="64"/>
      <c r="M13" s="64"/>
      <c r="N13" s="430"/>
      <c r="O13" s="430"/>
      <c r="P13" s="430"/>
      <c r="Q13" s="430"/>
      <c r="R13" s="430"/>
      <c r="S13" s="430"/>
      <c r="T13" s="430"/>
      <c r="U13" s="430"/>
      <c r="V13" s="430"/>
      <c r="W13" s="430"/>
      <c r="X13" s="430"/>
      <c r="Y13" s="430"/>
      <c r="Z13" s="430"/>
      <c r="AA13" s="430"/>
      <c r="AB13" s="430"/>
      <c r="AC13" s="430"/>
      <c r="AD13" s="430"/>
      <c r="AE13" s="430"/>
      <c r="AF13" s="430"/>
      <c r="AG13" s="430"/>
      <c r="AH13" s="430"/>
    </row>
    <row r="14" spans="1:34" ht="15" customHeight="1" x14ac:dyDescent="0.25">
      <c r="A14" s="1" t="s">
        <v>1171</v>
      </c>
      <c r="B14" s="200" t="s">
        <v>87</v>
      </c>
      <c r="C14" s="64" t="s">
        <v>158</v>
      </c>
      <c r="D14" s="64" t="s">
        <v>159</v>
      </c>
      <c r="H14" s="430" t="s">
        <v>1730</v>
      </c>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row>
    <row r="15" spans="1:34" ht="15" customHeight="1" x14ac:dyDescent="0.25">
      <c r="A15" s="1" t="s">
        <v>1172</v>
      </c>
      <c r="B15" s="200" t="s">
        <v>135</v>
      </c>
      <c r="C15" s="64" t="s">
        <v>160</v>
      </c>
      <c r="D15" s="64" t="s">
        <v>161</v>
      </c>
      <c r="H15" s="64"/>
      <c r="I15" s="64"/>
      <c r="J15" s="64"/>
      <c r="K15" s="64"/>
      <c r="L15" s="64"/>
      <c r="M15" s="64"/>
      <c r="N15" s="430"/>
      <c r="O15" s="430"/>
      <c r="P15" s="430"/>
      <c r="Q15" s="430"/>
      <c r="R15" s="430"/>
      <c r="S15" s="430"/>
      <c r="T15" s="430"/>
      <c r="U15" s="430"/>
      <c r="V15" s="430"/>
      <c r="W15" s="430"/>
      <c r="X15" s="430"/>
      <c r="Y15" s="430"/>
      <c r="Z15" s="430"/>
      <c r="AA15" s="430"/>
      <c r="AB15" s="430"/>
      <c r="AC15" s="430"/>
      <c r="AD15" s="430"/>
      <c r="AE15" s="430"/>
      <c r="AF15" s="430"/>
      <c r="AG15" s="430"/>
      <c r="AH15" s="430"/>
    </row>
    <row r="16" spans="1:34" x14ac:dyDescent="0.25">
      <c r="A16" s="1" t="s">
        <v>1174</v>
      </c>
      <c r="B16" s="200" t="s">
        <v>87</v>
      </c>
      <c r="C16" s="64" t="s">
        <v>162</v>
      </c>
      <c r="D16" s="64" t="s">
        <v>163</v>
      </c>
      <c r="H16" s="430" t="s">
        <v>1173</v>
      </c>
      <c r="I16" s="430"/>
      <c r="J16" s="430"/>
      <c r="K16" s="430"/>
      <c r="L16" s="64"/>
      <c r="M16" s="64"/>
      <c r="N16" s="430"/>
      <c r="O16" s="430"/>
      <c r="P16" s="430"/>
      <c r="Q16" s="430"/>
      <c r="R16" s="430"/>
      <c r="S16" s="430"/>
      <c r="T16" s="430"/>
      <c r="U16" s="430"/>
      <c r="V16" s="430"/>
      <c r="W16" s="430"/>
      <c r="X16" s="430"/>
      <c r="Y16" s="430"/>
      <c r="Z16" s="430"/>
      <c r="AA16" s="430"/>
      <c r="AB16" s="430"/>
      <c r="AC16" s="430"/>
      <c r="AD16" s="430"/>
      <c r="AE16" s="430"/>
      <c r="AF16" s="430"/>
      <c r="AG16" s="430"/>
      <c r="AH16" s="430"/>
    </row>
    <row r="17" spans="1:34" x14ac:dyDescent="0.25">
      <c r="A17" s="1" t="s">
        <v>1175</v>
      </c>
      <c r="B17" s="200" t="s">
        <v>87</v>
      </c>
      <c r="C17" s="64" t="s">
        <v>1729</v>
      </c>
      <c r="D17" s="64" t="s">
        <v>165</v>
      </c>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row>
    <row r="18" spans="1:34" x14ac:dyDescent="0.25">
      <c r="A18" s="1" t="s">
        <v>1176</v>
      </c>
      <c r="B18" s="200" t="s">
        <v>87</v>
      </c>
      <c r="C18" s="64" t="s">
        <v>166</v>
      </c>
      <c r="D18" s="64" t="s">
        <v>167</v>
      </c>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row>
    <row r="19" spans="1:34" x14ac:dyDescent="0.25">
      <c r="A19" s="1" t="s">
        <v>1177</v>
      </c>
      <c r="B19" s="200" t="s">
        <v>135</v>
      </c>
      <c r="C19" s="64" t="s">
        <v>168</v>
      </c>
      <c r="D19" s="64" t="s">
        <v>169</v>
      </c>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row>
    <row r="20" spans="1:34" x14ac:dyDescent="0.25">
      <c r="A20" s="1" t="s">
        <v>1178</v>
      </c>
      <c r="B20" s="200" t="s">
        <v>135</v>
      </c>
      <c r="C20" s="64" t="s">
        <v>170</v>
      </c>
      <c r="D20" s="64" t="s">
        <v>171</v>
      </c>
      <c r="H20" s="430"/>
      <c r="I20" s="430"/>
      <c r="J20" s="430"/>
      <c r="K20" s="430"/>
      <c r="L20" s="430"/>
      <c r="M20" s="430"/>
      <c r="N20" s="430"/>
      <c r="O20" s="430"/>
      <c r="P20" s="430"/>
      <c r="Q20" s="430"/>
      <c r="R20" s="430"/>
      <c r="S20" s="430"/>
      <c r="T20" s="430"/>
      <c r="U20" s="430"/>
      <c r="V20" s="430"/>
      <c r="W20" s="430"/>
      <c r="X20" s="430"/>
      <c r="Y20" s="430"/>
      <c r="Z20" s="430"/>
      <c r="AA20" s="430"/>
      <c r="AB20" s="430"/>
      <c r="AC20" s="430"/>
      <c r="AD20" s="430"/>
      <c r="AE20" s="430"/>
      <c r="AF20" s="430"/>
      <c r="AG20" s="430"/>
      <c r="AH20" s="430"/>
    </row>
    <row r="21" spans="1:34" x14ac:dyDescent="0.25">
      <c r="A21" s="1" t="s">
        <v>1179</v>
      </c>
      <c r="B21" s="200" t="s">
        <v>135</v>
      </c>
      <c r="C21" s="64" t="s">
        <v>172</v>
      </c>
      <c r="D21" s="64" t="s">
        <v>173</v>
      </c>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row>
    <row r="22" spans="1:34" x14ac:dyDescent="0.25">
      <c r="A22" s="1" t="s">
        <v>1180</v>
      </c>
      <c r="B22" s="200" t="s">
        <v>87</v>
      </c>
      <c r="C22" s="64" t="s">
        <v>174</v>
      </c>
      <c r="D22" s="64" t="s">
        <v>175</v>
      </c>
      <c r="H22" s="430"/>
      <c r="I22" s="430"/>
      <c r="J22" s="430"/>
      <c r="K22" s="430"/>
      <c r="L22" s="430"/>
      <c r="M22" s="430"/>
      <c r="N22" s="430"/>
      <c r="O22" s="430"/>
      <c r="P22" s="430"/>
      <c r="Q22" s="430"/>
      <c r="R22" s="430"/>
      <c r="S22" s="430"/>
      <c r="T22" s="430"/>
      <c r="U22" s="430"/>
      <c r="V22" s="430"/>
      <c r="W22" s="430"/>
      <c r="X22" s="430"/>
      <c r="Y22" s="430"/>
      <c r="Z22" s="430"/>
      <c r="AA22" s="430"/>
      <c r="AB22" s="430"/>
      <c r="AC22" s="430"/>
      <c r="AD22" s="430"/>
      <c r="AE22" s="430"/>
      <c r="AF22" s="430"/>
      <c r="AG22" s="430"/>
      <c r="AH22" s="430"/>
    </row>
    <row r="23" spans="1:34" x14ac:dyDescent="0.25">
      <c r="A23" s="1" t="s">
        <v>1181</v>
      </c>
      <c r="B23" s="200" t="s">
        <v>135</v>
      </c>
      <c r="C23" s="64" t="s">
        <v>176</v>
      </c>
      <c r="D23" s="64" t="s">
        <v>177</v>
      </c>
      <c r="H23" s="430"/>
      <c r="I23" s="430"/>
      <c r="J23" s="430"/>
      <c r="K23" s="430"/>
      <c r="L23" s="430"/>
      <c r="M23" s="430"/>
      <c r="N23" s="430"/>
      <c r="O23" s="430"/>
      <c r="P23" s="430"/>
      <c r="Q23" s="430"/>
      <c r="R23" s="430"/>
      <c r="S23" s="430"/>
      <c r="T23" s="430"/>
      <c r="U23" s="430"/>
      <c r="V23" s="430"/>
      <c r="W23" s="430"/>
      <c r="X23" s="430"/>
      <c r="Y23" s="430"/>
      <c r="Z23" s="430"/>
      <c r="AA23" s="430"/>
      <c r="AB23" s="430"/>
      <c r="AC23" s="430"/>
      <c r="AD23" s="430"/>
      <c r="AE23" s="430"/>
      <c r="AF23" s="430"/>
      <c r="AG23" s="430"/>
      <c r="AH23" s="430"/>
    </row>
    <row r="24" spans="1:34" x14ac:dyDescent="0.25">
      <c r="A24" s="1" t="s">
        <v>1182</v>
      </c>
      <c r="B24" s="200" t="s">
        <v>135</v>
      </c>
      <c r="C24" s="64" t="s">
        <v>178</v>
      </c>
      <c r="D24" s="64" t="s">
        <v>179</v>
      </c>
      <c r="H24" s="430"/>
      <c r="I24" s="430"/>
      <c r="J24" s="430"/>
      <c r="K24" s="430"/>
      <c r="L24" s="430"/>
      <c r="M24" s="430"/>
      <c r="N24" s="430"/>
      <c r="O24" s="430"/>
      <c r="P24" s="430"/>
      <c r="Q24" s="430"/>
      <c r="R24" s="430"/>
      <c r="S24" s="430"/>
      <c r="T24" s="430"/>
      <c r="U24" s="430"/>
      <c r="V24" s="430"/>
      <c r="W24" s="430"/>
      <c r="X24" s="430"/>
      <c r="Y24" s="430"/>
      <c r="Z24" s="430"/>
      <c r="AA24" s="430"/>
      <c r="AB24" s="430"/>
      <c r="AC24" s="430"/>
      <c r="AD24" s="430"/>
      <c r="AE24" s="430"/>
      <c r="AF24" s="430"/>
      <c r="AG24" s="430"/>
      <c r="AH24" s="430"/>
    </row>
    <row r="25" spans="1:34" x14ac:dyDescent="0.25">
      <c r="A25" s="1" t="s">
        <v>1183</v>
      </c>
      <c r="B25" s="200" t="s">
        <v>87</v>
      </c>
      <c r="C25" s="64" t="s">
        <v>180</v>
      </c>
      <c r="D25" s="64" t="s">
        <v>90</v>
      </c>
      <c r="H25" s="430"/>
      <c r="I25" s="430"/>
      <c r="J25" s="430"/>
      <c r="K25" s="430"/>
      <c r="L25" s="430"/>
      <c r="M25" s="430"/>
      <c r="N25" s="430"/>
      <c r="O25" s="430"/>
      <c r="P25" s="430"/>
      <c r="Q25" s="430"/>
      <c r="R25" s="430"/>
      <c r="S25" s="430"/>
      <c r="T25" s="430"/>
      <c r="U25" s="430"/>
      <c r="V25" s="430"/>
      <c r="W25" s="430"/>
      <c r="X25" s="430"/>
      <c r="Y25" s="430"/>
      <c r="Z25" s="430"/>
      <c r="AA25" s="430"/>
      <c r="AB25" s="430"/>
      <c r="AC25" s="430"/>
      <c r="AD25" s="430"/>
      <c r="AE25" s="430"/>
      <c r="AF25" s="430"/>
      <c r="AG25" s="430"/>
      <c r="AH25" s="430"/>
    </row>
    <row r="26" spans="1:34" x14ac:dyDescent="0.25">
      <c r="A26" s="1" t="s">
        <v>1184</v>
      </c>
      <c r="B26" s="200" t="s">
        <v>87</v>
      </c>
      <c r="C26" s="64" t="s">
        <v>181</v>
      </c>
      <c r="D26" s="64" t="s">
        <v>154</v>
      </c>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row>
    <row r="27" spans="1:34" x14ac:dyDescent="0.25">
      <c r="A27" s="1" t="s">
        <v>1185</v>
      </c>
      <c r="B27" s="200" t="s">
        <v>135</v>
      </c>
      <c r="C27" s="64" t="s">
        <v>182</v>
      </c>
      <c r="D27" s="64" t="s">
        <v>183</v>
      </c>
      <c r="H27" s="430"/>
      <c r="I27" s="430"/>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row>
    <row r="28" spans="1:34" x14ac:dyDescent="0.25">
      <c r="A28" s="1" t="s">
        <v>1186</v>
      </c>
      <c r="B28" s="200" t="s">
        <v>135</v>
      </c>
      <c r="C28" s="64" t="s">
        <v>184</v>
      </c>
      <c r="D28" s="64" t="s">
        <v>185</v>
      </c>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c r="AE28" s="430"/>
      <c r="AF28" s="430"/>
      <c r="AG28" s="430"/>
      <c r="AH28" s="430"/>
    </row>
    <row r="29" spans="1:34" x14ac:dyDescent="0.25">
      <c r="A29" s="1" t="s">
        <v>1187</v>
      </c>
      <c r="B29" s="200" t="s">
        <v>87</v>
      </c>
      <c r="C29" s="64" t="s">
        <v>186</v>
      </c>
      <c r="D29" s="64" t="s">
        <v>187</v>
      </c>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row>
    <row r="30" spans="1:34" x14ac:dyDescent="0.25">
      <c r="A30" s="1" t="s">
        <v>1188</v>
      </c>
      <c r="B30" s="200" t="s">
        <v>135</v>
      </c>
      <c r="C30" s="64" t="s">
        <v>188</v>
      </c>
      <c r="D30" s="64" t="s">
        <v>189</v>
      </c>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row>
    <row r="31" spans="1:34" x14ac:dyDescent="0.25">
      <c r="A31" s="1" t="s">
        <v>1189</v>
      </c>
      <c r="B31" s="200" t="s">
        <v>135</v>
      </c>
      <c r="C31" s="64" t="s">
        <v>190</v>
      </c>
      <c r="D31" s="64" t="s">
        <v>191</v>
      </c>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0"/>
    </row>
    <row r="32" spans="1:34" x14ac:dyDescent="0.25">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0"/>
      <c r="AG32" s="430"/>
      <c r="AH32" s="430"/>
    </row>
    <row r="33" spans="8:34" x14ac:dyDescent="0.25">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c r="AE33" s="430"/>
      <c r="AF33" s="430"/>
      <c r="AG33" s="430"/>
      <c r="AH33" s="430"/>
    </row>
    <row r="34" spans="8:34" x14ac:dyDescent="0.25">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row>
    <row r="35" spans="8:34" x14ac:dyDescent="0.25">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c r="AE35" s="430"/>
      <c r="AF35" s="430"/>
      <c r="AG35" s="430"/>
      <c r="AH35" s="430"/>
    </row>
    <row r="36" spans="8:34" x14ac:dyDescent="0.25">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row>
    <row r="37" spans="8:34" x14ac:dyDescent="0.25">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row>
    <row r="38" spans="8:34" x14ac:dyDescent="0.25">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row>
    <row r="39" spans="8:34" x14ac:dyDescent="0.25">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row>
    <row r="40" spans="8:34" x14ac:dyDescent="0.25">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row>
    <row r="41" spans="8:34" x14ac:dyDescent="0.25">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c r="AE41" s="430"/>
      <c r="AF41" s="430"/>
      <c r="AG41" s="430"/>
      <c r="AH41" s="430"/>
    </row>
    <row r="42" spans="8:34" x14ac:dyDescent="0.25">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row>
    <row r="43" spans="8:34" x14ac:dyDescent="0.25">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c r="AE43" s="430"/>
      <c r="AF43" s="430"/>
      <c r="AG43" s="430"/>
      <c r="AH43" s="430"/>
    </row>
    <row r="44" spans="8:34" x14ac:dyDescent="0.25">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row>
    <row r="45" spans="8:34" x14ac:dyDescent="0.25">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c r="AE45" s="430"/>
      <c r="AF45" s="430"/>
      <c r="AG45" s="430"/>
      <c r="AH45" s="430"/>
    </row>
    <row r="46" spans="8:34" x14ac:dyDescent="0.25">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row>
    <row r="47" spans="8:34" x14ac:dyDescent="0.25">
      <c r="H47" s="430"/>
      <c r="I47" s="430"/>
      <c r="J47" s="430"/>
      <c r="K47" s="430"/>
      <c r="L47" s="430"/>
      <c r="M47" s="430"/>
      <c r="N47" s="430"/>
      <c r="O47" s="430"/>
      <c r="P47" s="430"/>
      <c r="Q47" s="430"/>
      <c r="R47" s="430"/>
      <c r="S47" s="430"/>
      <c r="T47" s="430"/>
      <c r="U47" s="430"/>
      <c r="V47" s="430"/>
      <c r="W47" s="430"/>
      <c r="X47" s="430"/>
      <c r="Y47" s="430"/>
      <c r="Z47" s="430"/>
      <c r="AA47" s="430"/>
      <c r="AB47" s="430"/>
      <c r="AC47" s="430"/>
      <c r="AD47" s="430"/>
      <c r="AE47" s="430"/>
      <c r="AF47" s="430"/>
      <c r="AG47" s="430"/>
      <c r="AH47" s="430"/>
    </row>
    <row r="48" spans="8:34" x14ac:dyDescent="0.25">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row>
    <row r="49" spans="8:34" x14ac:dyDescent="0.25">
      <c r="H49" s="430"/>
      <c r="I49" s="430"/>
      <c r="J49" s="430"/>
      <c r="K49" s="430"/>
      <c r="L49" s="430"/>
      <c r="M49" s="430"/>
      <c r="N49" s="430"/>
      <c r="O49" s="430"/>
      <c r="P49" s="430"/>
      <c r="Q49" s="430"/>
      <c r="R49" s="430"/>
      <c r="S49" s="430"/>
      <c r="T49" s="430"/>
      <c r="U49" s="430"/>
      <c r="V49" s="430"/>
      <c r="W49" s="430"/>
      <c r="X49" s="430"/>
      <c r="Y49" s="430"/>
      <c r="Z49" s="430"/>
      <c r="AA49" s="430"/>
      <c r="AB49" s="430"/>
      <c r="AC49" s="430"/>
      <c r="AD49" s="430"/>
      <c r="AE49" s="430"/>
      <c r="AF49" s="430"/>
      <c r="AG49" s="430"/>
      <c r="AH49" s="430"/>
    </row>
    <row r="50" spans="8:34" x14ac:dyDescent="0.25">
      <c r="H50" s="430"/>
      <c r="I50" s="430"/>
      <c r="J50" s="430"/>
      <c r="K50" s="430"/>
      <c r="L50" s="430"/>
      <c r="M50" s="430"/>
      <c r="N50" s="430"/>
      <c r="O50" s="430"/>
      <c r="P50" s="430"/>
      <c r="Q50" s="430"/>
      <c r="R50" s="430"/>
      <c r="S50" s="430"/>
      <c r="T50" s="430"/>
      <c r="U50" s="430"/>
      <c r="V50" s="430"/>
      <c r="W50" s="430"/>
      <c r="X50" s="430"/>
      <c r="Y50" s="430"/>
      <c r="Z50" s="430"/>
      <c r="AA50" s="430"/>
      <c r="AB50" s="430"/>
      <c r="AC50" s="430"/>
      <c r="AD50" s="430"/>
      <c r="AE50" s="430"/>
      <c r="AF50" s="430"/>
      <c r="AG50" s="430"/>
      <c r="AH50" s="430"/>
    </row>
    <row r="51" spans="8:34" x14ac:dyDescent="0.25">
      <c r="H51" s="430"/>
      <c r="I51" s="430"/>
      <c r="J51" s="430"/>
      <c r="K51" s="430"/>
      <c r="L51" s="430"/>
      <c r="M51" s="430"/>
      <c r="N51" s="430"/>
      <c r="O51" s="430"/>
      <c r="P51" s="430"/>
      <c r="Q51" s="430"/>
      <c r="R51" s="430"/>
      <c r="S51" s="430"/>
      <c r="T51" s="430"/>
      <c r="U51" s="430"/>
      <c r="V51" s="430"/>
      <c r="W51" s="430"/>
      <c r="X51" s="430"/>
      <c r="Y51" s="430"/>
      <c r="Z51" s="430"/>
      <c r="AA51" s="430"/>
      <c r="AB51" s="430"/>
      <c r="AC51" s="430"/>
      <c r="AD51" s="430"/>
      <c r="AE51" s="430"/>
      <c r="AF51" s="430"/>
      <c r="AG51" s="430"/>
      <c r="AH51" s="430"/>
    </row>
    <row r="52" spans="8:34" x14ac:dyDescent="0.25">
      <c r="H52" s="430"/>
      <c r="I52" s="430"/>
      <c r="J52" s="430"/>
      <c r="K52" s="430"/>
      <c r="L52" s="430"/>
      <c r="M52" s="430"/>
      <c r="N52" s="430"/>
      <c r="O52" s="430"/>
      <c r="P52" s="430"/>
      <c r="Q52" s="430"/>
      <c r="R52" s="430"/>
      <c r="S52" s="430"/>
      <c r="T52" s="430"/>
      <c r="U52" s="430"/>
      <c r="V52" s="430"/>
      <c r="W52" s="430"/>
      <c r="X52" s="430"/>
      <c r="Y52" s="430"/>
      <c r="Z52" s="430"/>
      <c r="AA52" s="430"/>
      <c r="AB52" s="430"/>
      <c r="AC52" s="430"/>
      <c r="AD52" s="430"/>
      <c r="AE52" s="430"/>
      <c r="AF52" s="430"/>
      <c r="AG52" s="430"/>
      <c r="AH52" s="430"/>
    </row>
    <row r="53" spans="8:34" x14ac:dyDescent="0.25">
      <c r="H53" s="430"/>
      <c r="I53" s="430"/>
      <c r="J53" s="430"/>
      <c r="K53" s="430"/>
      <c r="L53" s="430"/>
      <c r="M53" s="430"/>
      <c r="N53" s="430"/>
      <c r="O53" s="430"/>
      <c r="P53" s="430"/>
      <c r="Q53" s="430"/>
      <c r="R53" s="430"/>
      <c r="S53" s="430"/>
      <c r="T53" s="430"/>
      <c r="U53" s="430"/>
      <c r="V53" s="430"/>
      <c r="W53" s="430"/>
      <c r="X53" s="430"/>
      <c r="Y53" s="430"/>
      <c r="Z53" s="430"/>
      <c r="AA53" s="430"/>
      <c r="AB53" s="430"/>
      <c r="AC53" s="430"/>
      <c r="AD53" s="430"/>
      <c r="AE53" s="430"/>
      <c r="AF53" s="430"/>
      <c r="AG53" s="430"/>
      <c r="AH53" s="430"/>
    </row>
    <row r="54" spans="8:34" x14ac:dyDescent="0.25">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row>
    <row r="55" spans="8:34" x14ac:dyDescent="0.25">
      <c r="H55" s="430"/>
      <c r="I55" s="430"/>
      <c r="J55" s="430"/>
      <c r="K55" s="430"/>
      <c r="L55" s="430"/>
      <c r="M55" s="430"/>
      <c r="N55" s="430"/>
      <c r="O55" s="430"/>
      <c r="P55" s="430"/>
      <c r="Q55" s="430"/>
      <c r="R55" s="430"/>
      <c r="S55" s="430"/>
      <c r="T55" s="430"/>
      <c r="U55" s="430"/>
      <c r="V55" s="430"/>
      <c r="W55" s="430"/>
      <c r="X55" s="430"/>
      <c r="Y55" s="430"/>
      <c r="Z55" s="430"/>
      <c r="AA55" s="430"/>
      <c r="AB55" s="430"/>
      <c r="AC55" s="430"/>
      <c r="AD55" s="430"/>
      <c r="AE55" s="430"/>
      <c r="AF55" s="430"/>
      <c r="AG55" s="430"/>
      <c r="AH55" s="430"/>
    </row>
    <row r="56" spans="8:34" x14ac:dyDescent="0.25">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row>
    <row r="57" spans="8:34" x14ac:dyDescent="0.25">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c r="AE57" s="430"/>
      <c r="AF57" s="430"/>
      <c r="AG57" s="430"/>
      <c r="AH57" s="430"/>
    </row>
    <row r="58" spans="8:34" x14ac:dyDescent="0.25">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row>
    <row r="59" spans="8:34" x14ac:dyDescent="0.25">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row>
    <row r="60" spans="8:34" x14ac:dyDescent="0.25">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row>
    <row r="61" spans="8:34" x14ac:dyDescent="0.25">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row>
    <row r="62" spans="8:34" x14ac:dyDescent="0.25">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row>
    <row r="63" spans="8:34" x14ac:dyDescent="0.25">
      <c r="H63" s="430"/>
      <c r="I63" s="430"/>
      <c r="J63" s="430"/>
      <c r="K63" s="430"/>
      <c r="L63" s="430"/>
      <c r="M63" s="430"/>
      <c r="N63" s="430"/>
      <c r="O63" s="430"/>
      <c r="P63" s="430"/>
      <c r="Q63" s="430"/>
      <c r="R63" s="430"/>
      <c r="S63" s="430"/>
      <c r="T63" s="430"/>
      <c r="U63" s="430"/>
      <c r="V63" s="430"/>
      <c r="W63" s="430"/>
      <c r="X63" s="430"/>
      <c r="Y63" s="430"/>
      <c r="Z63" s="430"/>
      <c r="AA63" s="430"/>
      <c r="AB63" s="430"/>
      <c r="AC63" s="430"/>
      <c r="AD63" s="430"/>
      <c r="AE63" s="430"/>
      <c r="AF63" s="430"/>
      <c r="AG63" s="430"/>
      <c r="AH63" s="430"/>
    </row>
    <row r="64" spans="8:34" x14ac:dyDescent="0.25">
      <c r="H64" s="430"/>
      <c r="I64" s="430"/>
      <c r="J64" s="430"/>
      <c r="K64" s="430"/>
      <c r="L64" s="430"/>
      <c r="M64" s="430"/>
      <c r="N64" s="430"/>
      <c r="O64" s="430"/>
      <c r="P64" s="430"/>
      <c r="Q64" s="430"/>
      <c r="R64" s="430"/>
      <c r="S64" s="430"/>
      <c r="T64" s="430"/>
      <c r="U64" s="430"/>
      <c r="V64" s="430"/>
      <c r="W64" s="430"/>
      <c r="X64" s="430"/>
      <c r="Y64" s="430"/>
      <c r="Z64" s="430"/>
      <c r="AA64" s="430"/>
      <c r="AB64" s="430"/>
      <c r="AC64" s="430"/>
      <c r="AD64" s="430"/>
      <c r="AE64" s="430"/>
      <c r="AF64" s="430"/>
      <c r="AG64" s="430"/>
      <c r="AH64" s="430"/>
    </row>
    <row r="65" spans="8:34" x14ac:dyDescent="0.25">
      <c r="H65" s="430"/>
      <c r="I65" s="430"/>
      <c r="J65" s="430"/>
      <c r="K65" s="430"/>
      <c r="L65" s="430"/>
      <c r="M65" s="430"/>
      <c r="N65" s="430"/>
      <c r="O65" s="430"/>
      <c r="P65" s="430"/>
      <c r="Q65" s="430"/>
      <c r="R65" s="430"/>
      <c r="S65" s="430"/>
      <c r="T65" s="430"/>
      <c r="U65" s="430"/>
      <c r="V65" s="430"/>
      <c r="W65" s="430"/>
      <c r="X65" s="430"/>
      <c r="Y65" s="430"/>
      <c r="Z65" s="430"/>
      <c r="AA65" s="430"/>
      <c r="AB65" s="430"/>
      <c r="AC65" s="430"/>
      <c r="AD65" s="430"/>
      <c r="AE65" s="430"/>
      <c r="AF65" s="430"/>
      <c r="AG65" s="430"/>
      <c r="AH65" s="430"/>
    </row>
    <row r="66" spans="8:34" x14ac:dyDescent="0.25">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c r="AE66" s="430"/>
      <c r="AF66" s="430"/>
      <c r="AG66" s="430"/>
      <c r="AH66" s="430"/>
    </row>
    <row r="67" spans="8:34" x14ac:dyDescent="0.25">
      <c r="H67" s="430"/>
      <c r="I67" s="430"/>
      <c r="J67" s="430"/>
      <c r="K67" s="430"/>
      <c r="L67" s="430"/>
      <c r="M67" s="430"/>
      <c r="N67" s="430"/>
      <c r="O67" s="430"/>
      <c r="P67" s="430"/>
      <c r="Q67" s="430"/>
      <c r="R67" s="430"/>
      <c r="S67" s="430"/>
      <c r="T67" s="430"/>
      <c r="U67" s="430"/>
      <c r="V67" s="430"/>
      <c r="W67" s="430"/>
      <c r="X67" s="430"/>
      <c r="Y67" s="430"/>
      <c r="Z67" s="430"/>
      <c r="AA67" s="430"/>
      <c r="AB67" s="430"/>
      <c r="AC67" s="430"/>
      <c r="AD67" s="430"/>
      <c r="AE67" s="430"/>
      <c r="AF67" s="430"/>
      <c r="AG67" s="430"/>
      <c r="AH67" s="430"/>
    </row>
    <row r="68" spans="8:34" x14ac:dyDescent="0.25">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30"/>
    </row>
    <row r="69" spans="8:34" x14ac:dyDescent="0.25">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c r="AE69" s="430"/>
      <c r="AF69" s="430"/>
      <c r="AG69" s="430"/>
      <c r="AH69" s="430"/>
    </row>
    <row r="70" spans="8:34" x14ac:dyDescent="0.25">
      <c r="H70" s="430"/>
      <c r="I70" s="430"/>
      <c r="J70" s="430"/>
      <c r="K70" s="430"/>
      <c r="L70" s="430"/>
      <c r="M70" s="430"/>
      <c r="N70" s="430"/>
      <c r="O70" s="430"/>
      <c r="P70" s="430"/>
      <c r="Q70" s="430"/>
      <c r="R70" s="430"/>
      <c r="S70" s="430"/>
      <c r="T70" s="430"/>
      <c r="U70" s="430"/>
      <c r="V70" s="430"/>
      <c r="W70" s="430"/>
      <c r="X70" s="430"/>
      <c r="Y70" s="430"/>
      <c r="Z70" s="430"/>
      <c r="AA70" s="430"/>
      <c r="AB70" s="430"/>
      <c r="AC70" s="430"/>
      <c r="AD70" s="430"/>
      <c r="AE70" s="430"/>
      <c r="AF70" s="430"/>
      <c r="AG70" s="430"/>
      <c r="AH70" s="430"/>
    </row>
    <row r="71" spans="8:34" x14ac:dyDescent="0.25">
      <c r="H71" s="430"/>
      <c r="I71" s="430"/>
      <c r="J71" s="430"/>
      <c r="K71" s="430"/>
      <c r="L71" s="430"/>
      <c r="M71" s="430"/>
      <c r="N71" s="430"/>
      <c r="O71" s="430"/>
      <c r="P71" s="430"/>
      <c r="Q71" s="430"/>
      <c r="R71" s="430"/>
      <c r="S71" s="430"/>
      <c r="T71" s="430"/>
      <c r="U71" s="430"/>
      <c r="V71" s="430"/>
      <c r="W71" s="430"/>
      <c r="X71" s="430"/>
      <c r="Y71" s="430"/>
      <c r="Z71" s="430"/>
      <c r="AA71" s="430"/>
      <c r="AB71" s="430"/>
      <c r="AC71" s="430"/>
      <c r="AD71" s="430"/>
      <c r="AE71" s="430"/>
      <c r="AF71" s="430"/>
      <c r="AG71" s="430"/>
      <c r="AH71" s="430"/>
    </row>
    <row r="72" spans="8:34" x14ac:dyDescent="0.25">
      <c r="H72" s="430"/>
      <c r="I72" s="430"/>
      <c r="J72" s="430"/>
      <c r="K72" s="430"/>
      <c r="L72" s="430"/>
      <c r="M72" s="430"/>
      <c r="N72" s="430"/>
      <c r="O72" s="430"/>
      <c r="P72" s="430"/>
      <c r="Q72" s="430"/>
      <c r="R72" s="430"/>
      <c r="S72" s="430"/>
      <c r="T72" s="430"/>
      <c r="U72" s="430"/>
      <c r="V72" s="430"/>
      <c r="W72" s="430"/>
      <c r="X72" s="430"/>
      <c r="Y72" s="430"/>
      <c r="Z72" s="430"/>
      <c r="AA72" s="430"/>
      <c r="AB72" s="430"/>
      <c r="AC72" s="430"/>
      <c r="AD72" s="430"/>
      <c r="AE72" s="430"/>
      <c r="AF72" s="430"/>
      <c r="AG72" s="430"/>
      <c r="AH72" s="430"/>
    </row>
    <row r="73" spans="8:34" x14ac:dyDescent="0.25">
      <c r="H73" s="430"/>
      <c r="I73" s="430"/>
      <c r="J73" s="430"/>
      <c r="K73" s="430"/>
      <c r="L73" s="430"/>
      <c r="M73" s="430"/>
      <c r="N73" s="430"/>
      <c r="O73" s="430"/>
      <c r="P73" s="430"/>
      <c r="Q73" s="430"/>
      <c r="R73" s="430"/>
      <c r="S73" s="430"/>
      <c r="T73" s="430"/>
      <c r="U73" s="430"/>
      <c r="V73" s="430"/>
      <c r="W73" s="430"/>
      <c r="X73" s="430"/>
      <c r="Y73" s="430"/>
      <c r="Z73" s="430"/>
      <c r="AA73" s="430"/>
      <c r="AB73" s="430"/>
      <c r="AC73" s="430"/>
      <c r="AD73" s="430"/>
      <c r="AE73" s="430"/>
      <c r="AF73" s="430"/>
      <c r="AG73" s="430"/>
      <c r="AH73" s="430"/>
    </row>
    <row r="74" spans="8:34" x14ac:dyDescent="0.25">
      <c r="H74" s="430"/>
      <c r="I74" s="430"/>
      <c r="J74" s="430"/>
      <c r="K74" s="430"/>
      <c r="L74" s="430"/>
      <c r="M74" s="430"/>
      <c r="N74" s="430"/>
      <c r="O74" s="430"/>
      <c r="P74" s="430"/>
      <c r="Q74" s="430"/>
      <c r="R74" s="430"/>
      <c r="S74" s="430"/>
      <c r="T74" s="430"/>
      <c r="U74" s="430"/>
      <c r="V74" s="430"/>
      <c r="W74" s="430"/>
      <c r="X74" s="430"/>
      <c r="Y74" s="430"/>
      <c r="Z74" s="430"/>
      <c r="AA74" s="430"/>
      <c r="AB74" s="430"/>
      <c r="AC74" s="430"/>
      <c r="AD74" s="430"/>
      <c r="AE74" s="430"/>
      <c r="AF74" s="430"/>
      <c r="AG74" s="430"/>
      <c r="AH74" s="430"/>
    </row>
    <row r="75" spans="8:34" x14ac:dyDescent="0.25">
      <c r="H75" s="430"/>
      <c r="I75" s="430"/>
      <c r="J75" s="430"/>
      <c r="K75" s="430"/>
      <c r="L75" s="430"/>
      <c r="M75" s="430"/>
      <c r="N75" s="430"/>
      <c r="O75" s="430"/>
      <c r="P75" s="430"/>
      <c r="Q75" s="430"/>
      <c r="R75" s="430"/>
      <c r="S75" s="430"/>
      <c r="T75" s="430"/>
      <c r="U75" s="430"/>
      <c r="V75" s="430"/>
      <c r="W75" s="430"/>
      <c r="X75" s="430"/>
      <c r="Y75" s="430"/>
      <c r="Z75" s="430"/>
      <c r="AA75" s="430"/>
      <c r="AB75" s="430"/>
      <c r="AC75" s="430"/>
      <c r="AD75" s="430"/>
      <c r="AE75" s="430"/>
      <c r="AF75" s="430"/>
      <c r="AG75" s="430"/>
      <c r="AH75" s="430"/>
    </row>
    <row r="76" spans="8:34" x14ac:dyDescent="0.25">
      <c r="H76" s="430"/>
      <c r="I76" s="430"/>
      <c r="J76" s="430"/>
      <c r="K76" s="430"/>
      <c r="L76" s="430"/>
      <c r="M76" s="430"/>
      <c r="N76" s="430"/>
      <c r="O76" s="430"/>
      <c r="P76" s="430"/>
      <c r="Q76" s="430"/>
      <c r="R76" s="430"/>
      <c r="S76" s="430"/>
      <c r="T76" s="430"/>
      <c r="U76" s="430"/>
      <c r="V76" s="430"/>
      <c r="W76" s="430"/>
      <c r="X76" s="430"/>
      <c r="Y76" s="430"/>
      <c r="Z76" s="430"/>
      <c r="AA76" s="430"/>
      <c r="AB76" s="430"/>
      <c r="AC76" s="430"/>
      <c r="AD76" s="430"/>
      <c r="AE76" s="430"/>
      <c r="AF76" s="430"/>
      <c r="AG76" s="430"/>
      <c r="AH76" s="430"/>
    </row>
    <row r="77" spans="8:34" x14ac:dyDescent="0.25">
      <c r="H77" s="430"/>
      <c r="I77" s="430"/>
      <c r="J77" s="430"/>
      <c r="K77" s="430"/>
      <c r="L77" s="430"/>
      <c r="M77" s="430"/>
      <c r="N77" s="430"/>
      <c r="O77" s="430"/>
      <c r="P77" s="430"/>
      <c r="Q77" s="430"/>
      <c r="R77" s="430"/>
      <c r="S77" s="430"/>
      <c r="T77" s="430"/>
      <c r="U77" s="430"/>
      <c r="V77" s="430"/>
      <c r="W77" s="430"/>
      <c r="X77" s="430"/>
      <c r="Y77" s="430"/>
      <c r="Z77" s="430"/>
      <c r="AA77" s="430"/>
      <c r="AB77" s="430"/>
      <c r="AC77" s="430"/>
      <c r="AD77" s="430"/>
      <c r="AE77" s="430"/>
      <c r="AF77" s="430"/>
      <c r="AG77" s="430"/>
      <c r="AH77" s="430"/>
    </row>
    <row r="78" spans="8:34" x14ac:dyDescent="0.25">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row>
    <row r="79" spans="8:34" x14ac:dyDescent="0.25">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8:34" x14ac:dyDescent="0.25">
      <c r="H80" s="430"/>
      <c r="I80" s="430"/>
      <c r="J80" s="430"/>
      <c r="K80" s="430"/>
      <c r="L80" s="430"/>
      <c r="M80" s="430"/>
      <c r="N80" s="430"/>
      <c r="O80" s="430"/>
      <c r="P80" s="430"/>
      <c r="Q80" s="430"/>
      <c r="R80" s="430"/>
      <c r="S80" s="430"/>
      <c r="T80" s="430"/>
      <c r="U80" s="430"/>
      <c r="V80" s="430"/>
      <c r="W80" s="430"/>
      <c r="X80" s="430"/>
      <c r="Y80" s="430"/>
      <c r="Z80" s="430"/>
      <c r="AA80" s="430"/>
      <c r="AB80" s="430"/>
      <c r="AC80" s="430"/>
      <c r="AD80" s="430"/>
      <c r="AE80" s="430"/>
      <c r="AF80" s="430"/>
      <c r="AG80" s="430"/>
      <c r="AH80" s="430"/>
    </row>
    <row r="81" spans="8:34" x14ac:dyDescent="0.25">
      <c r="H81" s="430"/>
      <c r="I81" s="430"/>
      <c r="J81" s="430"/>
      <c r="K81" s="430"/>
      <c r="L81" s="430"/>
      <c r="M81" s="430"/>
      <c r="N81" s="430"/>
      <c r="O81" s="430"/>
      <c r="P81" s="430"/>
      <c r="Q81" s="430"/>
      <c r="R81" s="430"/>
      <c r="S81" s="430"/>
      <c r="T81" s="430"/>
      <c r="U81" s="430"/>
      <c r="V81" s="430"/>
      <c r="W81" s="430"/>
      <c r="X81" s="430"/>
      <c r="Y81" s="430"/>
      <c r="Z81" s="430"/>
      <c r="AA81" s="430"/>
      <c r="AB81" s="430"/>
      <c r="AC81" s="430"/>
      <c r="AD81" s="430"/>
      <c r="AE81" s="430"/>
      <c r="AF81" s="430"/>
      <c r="AG81" s="430"/>
      <c r="AH81" s="430"/>
    </row>
    <row r="82" spans="8:34" x14ac:dyDescent="0.25">
      <c r="H82" s="430"/>
      <c r="I82" s="430"/>
      <c r="J82" s="430"/>
      <c r="K82" s="430"/>
      <c r="L82" s="430"/>
      <c r="M82" s="430"/>
      <c r="N82" s="430"/>
      <c r="O82" s="430"/>
      <c r="P82" s="430"/>
      <c r="Q82" s="430"/>
      <c r="R82" s="430"/>
      <c r="S82" s="430"/>
      <c r="T82" s="430"/>
      <c r="U82" s="430"/>
      <c r="V82" s="430"/>
      <c r="W82" s="430"/>
      <c r="X82" s="430"/>
      <c r="Y82" s="430"/>
      <c r="Z82" s="430"/>
      <c r="AA82" s="430"/>
      <c r="AB82" s="430"/>
      <c r="AC82" s="430"/>
      <c r="AD82" s="430"/>
      <c r="AE82" s="430"/>
      <c r="AF82" s="430"/>
      <c r="AG82" s="430"/>
      <c r="AH82" s="430"/>
    </row>
    <row r="83" spans="8:34" x14ac:dyDescent="0.25">
      <c r="H83" s="430"/>
      <c r="I83" s="430"/>
      <c r="J83" s="430"/>
      <c r="K83" s="430"/>
      <c r="L83" s="430"/>
      <c r="M83" s="430"/>
      <c r="N83" s="430"/>
      <c r="O83" s="430"/>
      <c r="P83" s="430"/>
      <c r="Q83" s="430"/>
      <c r="R83" s="430"/>
      <c r="S83" s="430"/>
      <c r="T83" s="430"/>
      <c r="U83" s="430"/>
      <c r="V83" s="430"/>
      <c r="W83" s="430"/>
      <c r="X83" s="430"/>
      <c r="Y83" s="430"/>
      <c r="Z83" s="430"/>
      <c r="AA83" s="430"/>
      <c r="AB83" s="430"/>
      <c r="AC83" s="430"/>
      <c r="AD83" s="430"/>
      <c r="AE83" s="430"/>
      <c r="AF83" s="430"/>
      <c r="AG83" s="430"/>
      <c r="AH83" s="430"/>
    </row>
    <row r="84" spans="8:34" x14ac:dyDescent="0.25">
      <c r="H84" s="430"/>
      <c r="I84" s="430"/>
      <c r="J84" s="430"/>
      <c r="K84" s="430"/>
      <c r="L84" s="430"/>
      <c r="M84" s="430"/>
      <c r="N84" s="430"/>
      <c r="O84" s="430"/>
      <c r="P84" s="430"/>
      <c r="Q84" s="430"/>
      <c r="R84" s="430"/>
      <c r="S84" s="430"/>
      <c r="T84" s="430"/>
      <c r="U84" s="430"/>
      <c r="V84" s="430"/>
      <c r="W84" s="430"/>
      <c r="X84" s="430"/>
      <c r="Y84" s="430"/>
      <c r="Z84" s="430"/>
      <c r="AA84" s="430"/>
      <c r="AB84" s="430"/>
      <c r="AC84" s="430"/>
      <c r="AD84" s="430"/>
      <c r="AE84" s="430"/>
      <c r="AF84" s="430"/>
      <c r="AG84" s="430"/>
      <c r="AH84" s="430"/>
    </row>
    <row r="85" spans="8:34" x14ac:dyDescent="0.25">
      <c r="H85" s="430"/>
      <c r="I85" s="430"/>
      <c r="J85" s="430"/>
      <c r="K85" s="430"/>
      <c r="L85" s="430"/>
      <c r="M85" s="430"/>
      <c r="N85" s="430"/>
      <c r="O85" s="430"/>
      <c r="P85" s="430"/>
      <c r="Q85" s="430"/>
      <c r="R85" s="430"/>
      <c r="S85" s="430"/>
      <c r="T85" s="430"/>
      <c r="U85" s="430"/>
      <c r="V85" s="430"/>
      <c r="W85" s="430"/>
      <c r="X85" s="430"/>
      <c r="Y85" s="430"/>
      <c r="Z85" s="430"/>
      <c r="AA85" s="430"/>
      <c r="AB85" s="430"/>
      <c r="AC85" s="430"/>
      <c r="AD85" s="430"/>
      <c r="AE85" s="430"/>
      <c r="AF85" s="430"/>
      <c r="AG85" s="430"/>
      <c r="AH85" s="430"/>
    </row>
    <row r="86" spans="8:34" x14ac:dyDescent="0.25">
      <c r="H86" s="430"/>
      <c r="I86" s="430"/>
      <c r="J86" s="430"/>
      <c r="K86" s="430"/>
      <c r="L86" s="430"/>
      <c r="M86" s="430"/>
      <c r="N86" s="430"/>
      <c r="O86" s="430"/>
      <c r="P86" s="430"/>
      <c r="Q86" s="430"/>
      <c r="R86" s="430"/>
      <c r="S86" s="430"/>
      <c r="T86" s="430"/>
      <c r="U86" s="430"/>
      <c r="V86" s="430"/>
      <c r="W86" s="430"/>
      <c r="X86" s="430"/>
      <c r="Y86" s="430"/>
      <c r="Z86" s="430"/>
      <c r="AA86" s="430"/>
      <c r="AB86" s="430"/>
      <c r="AC86" s="430"/>
      <c r="AD86" s="430"/>
      <c r="AE86" s="430"/>
      <c r="AF86" s="430"/>
      <c r="AG86" s="430"/>
      <c r="AH86" s="430"/>
    </row>
    <row r="87" spans="8:34" x14ac:dyDescent="0.25">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row>
    <row r="88" spans="8:34" x14ac:dyDescent="0.25">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c r="AE88" s="430"/>
      <c r="AF88" s="430"/>
      <c r="AG88" s="430"/>
      <c r="AH88" s="430"/>
    </row>
    <row r="89" spans="8:34" x14ac:dyDescent="0.25">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row>
    <row r="90" spans="8:34" x14ac:dyDescent="0.25">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row>
    <row r="91" spans="8:34" x14ac:dyDescent="0.25">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row>
    <row r="92" spans="8:34" x14ac:dyDescent="0.25">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row>
    <row r="93" spans="8:34" x14ac:dyDescent="0.25">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8:34" x14ac:dyDescent="0.25">
      <c r="H94" s="430"/>
      <c r="I94" s="430"/>
      <c r="J94" s="430"/>
      <c r="K94" s="430"/>
      <c r="L94" s="430"/>
      <c r="M94" s="430"/>
      <c r="N94" s="430"/>
      <c r="O94" s="430"/>
      <c r="P94" s="430"/>
      <c r="Q94" s="430"/>
      <c r="R94" s="430"/>
      <c r="S94" s="430"/>
      <c r="T94" s="430"/>
      <c r="U94" s="430"/>
      <c r="V94" s="430"/>
      <c r="W94" s="430"/>
      <c r="X94" s="430"/>
      <c r="Y94" s="430"/>
      <c r="Z94" s="430"/>
      <c r="AA94" s="430"/>
      <c r="AB94" s="430"/>
      <c r="AC94" s="430"/>
      <c r="AD94" s="430"/>
      <c r="AE94" s="430"/>
      <c r="AF94" s="430"/>
      <c r="AG94" s="430"/>
      <c r="AH94" s="430"/>
    </row>
    <row r="95" spans="8:34" x14ac:dyDescent="0.25">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row>
    <row r="96" spans="8:34" x14ac:dyDescent="0.25">
      <c r="H96" s="430"/>
      <c r="I96" s="430"/>
      <c r="J96" s="430"/>
      <c r="K96" s="430"/>
      <c r="L96" s="430"/>
      <c r="M96" s="430"/>
      <c r="N96" s="430"/>
      <c r="O96" s="430"/>
      <c r="P96" s="430"/>
      <c r="Q96" s="430"/>
      <c r="R96" s="430"/>
      <c r="S96" s="430"/>
      <c r="T96" s="430"/>
      <c r="U96" s="430"/>
      <c r="V96" s="430"/>
      <c r="W96" s="430"/>
      <c r="X96" s="430"/>
      <c r="Y96" s="430"/>
      <c r="Z96" s="430"/>
      <c r="AA96" s="430"/>
      <c r="AB96" s="430"/>
      <c r="AC96" s="430"/>
      <c r="AD96" s="430"/>
      <c r="AE96" s="430"/>
      <c r="AF96" s="430"/>
      <c r="AG96" s="430"/>
      <c r="AH96" s="430"/>
    </row>
    <row r="97" spans="8:34" x14ac:dyDescent="0.25">
      <c r="H97" s="430"/>
      <c r="I97" s="430"/>
      <c r="J97" s="430"/>
      <c r="K97" s="430"/>
      <c r="L97" s="430"/>
      <c r="M97" s="430"/>
      <c r="N97" s="430"/>
      <c r="O97" s="430"/>
      <c r="P97" s="430"/>
      <c r="Q97" s="430"/>
      <c r="R97" s="430"/>
      <c r="S97" s="430"/>
      <c r="T97" s="430"/>
      <c r="U97" s="430"/>
      <c r="V97" s="430"/>
      <c r="W97" s="430"/>
      <c r="X97" s="430"/>
      <c r="Y97" s="430"/>
      <c r="Z97" s="430"/>
      <c r="AA97" s="430"/>
      <c r="AB97" s="430"/>
      <c r="AC97" s="430"/>
      <c r="AD97" s="430"/>
      <c r="AE97" s="430"/>
      <c r="AF97" s="430"/>
      <c r="AG97" s="430"/>
      <c r="AH97" s="430"/>
    </row>
    <row r="98" spans="8:34" x14ac:dyDescent="0.25">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row>
    <row r="99" spans="8:34" x14ac:dyDescent="0.25">
      <c r="H99" s="430"/>
      <c r="I99" s="430"/>
      <c r="J99" s="430"/>
      <c r="K99" s="430"/>
      <c r="L99" s="430"/>
      <c r="M99" s="430"/>
      <c r="N99" s="430"/>
      <c r="O99" s="430"/>
      <c r="P99" s="430"/>
      <c r="Q99" s="430"/>
      <c r="R99" s="430"/>
      <c r="S99" s="430"/>
      <c r="T99" s="430"/>
      <c r="U99" s="430"/>
      <c r="V99" s="430"/>
      <c r="W99" s="430"/>
      <c r="X99" s="430"/>
      <c r="Y99" s="430"/>
      <c r="Z99" s="430"/>
      <c r="AA99" s="430"/>
      <c r="AB99" s="430"/>
      <c r="AC99" s="430"/>
      <c r="AD99" s="430"/>
      <c r="AE99" s="430"/>
      <c r="AF99" s="430"/>
      <c r="AG99" s="430"/>
      <c r="AH99" s="430"/>
    </row>
    <row r="100" spans="8:34" x14ac:dyDescent="0.25">
      <c r="H100" s="430"/>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row>
    <row r="101" spans="8:34" x14ac:dyDescent="0.25">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8:34" x14ac:dyDescent="0.25">
      <c r="H102" s="430"/>
      <c r="I102" s="430"/>
      <c r="J102" s="430"/>
      <c r="K102" s="430"/>
      <c r="L102" s="430"/>
      <c r="M102" s="430"/>
      <c r="N102" s="430"/>
      <c r="O102" s="430"/>
      <c r="P102" s="430"/>
      <c r="Q102" s="430"/>
      <c r="R102" s="430"/>
      <c r="S102" s="430"/>
      <c r="T102" s="430"/>
      <c r="U102" s="430"/>
      <c r="V102" s="430"/>
      <c r="W102" s="430"/>
      <c r="X102" s="430"/>
      <c r="Y102" s="430"/>
      <c r="Z102" s="430"/>
      <c r="AA102" s="430"/>
      <c r="AB102" s="430"/>
      <c r="AC102" s="430"/>
      <c r="AD102" s="430"/>
      <c r="AE102" s="430"/>
      <c r="AF102" s="430"/>
      <c r="AG102" s="430"/>
      <c r="AH102" s="430"/>
    </row>
    <row r="103" spans="8:34" x14ac:dyDescent="0.25">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row>
    <row r="104" spans="8:34" x14ac:dyDescent="0.25">
      <c r="H104" s="430"/>
      <c r="I104" s="430"/>
      <c r="J104" s="430"/>
      <c r="K104" s="430"/>
      <c r="L104" s="430"/>
      <c r="M104" s="430"/>
      <c r="N104" s="430"/>
      <c r="O104" s="430"/>
      <c r="P104" s="430"/>
      <c r="Q104" s="430"/>
      <c r="R104" s="430"/>
      <c r="S104" s="430"/>
      <c r="T104" s="430"/>
      <c r="U104" s="430"/>
      <c r="V104" s="430"/>
      <c r="W104" s="430"/>
      <c r="X104" s="430"/>
      <c r="Y104" s="430"/>
      <c r="Z104" s="430"/>
      <c r="AA104" s="430"/>
      <c r="AB104" s="430"/>
      <c r="AC104" s="430"/>
      <c r="AD104" s="430"/>
      <c r="AE104" s="430"/>
      <c r="AF104" s="430"/>
      <c r="AG104" s="430"/>
      <c r="AH104" s="430"/>
    </row>
    <row r="105" spans="8:34" x14ac:dyDescent="0.25">
      <c r="H105" s="430"/>
      <c r="I105" s="430"/>
      <c r="J105" s="430"/>
      <c r="K105" s="430"/>
      <c r="L105" s="430"/>
      <c r="M105" s="430"/>
      <c r="N105" s="430"/>
      <c r="O105" s="430"/>
      <c r="P105" s="430"/>
      <c r="Q105" s="430"/>
      <c r="R105" s="430"/>
      <c r="S105" s="430"/>
      <c r="T105" s="430"/>
      <c r="U105" s="430"/>
      <c r="V105" s="430"/>
      <c r="W105" s="430"/>
      <c r="X105" s="430"/>
      <c r="Y105" s="430"/>
      <c r="Z105" s="430"/>
      <c r="AA105" s="430"/>
      <c r="AB105" s="430"/>
      <c r="AC105" s="430"/>
      <c r="AD105" s="430"/>
      <c r="AE105" s="430"/>
      <c r="AF105" s="430"/>
      <c r="AG105" s="430"/>
      <c r="AH105" s="430"/>
    </row>
    <row r="106" spans="8:34" x14ac:dyDescent="0.25">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430"/>
      <c r="AE106" s="430"/>
      <c r="AF106" s="430"/>
      <c r="AG106" s="430"/>
      <c r="AH106" s="430"/>
    </row>
    <row r="107" spans="8:34" x14ac:dyDescent="0.25">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row>
    <row r="108" spans="8:34" x14ac:dyDescent="0.25">
      <c r="H108" s="430"/>
      <c r="I108" s="430"/>
      <c r="J108" s="430"/>
      <c r="K108" s="430"/>
      <c r="L108" s="430"/>
      <c r="M108" s="430"/>
      <c r="N108" s="430"/>
      <c r="O108" s="430"/>
      <c r="P108" s="430"/>
      <c r="Q108" s="430"/>
      <c r="R108" s="430"/>
      <c r="S108" s="430"/>
      <c r="T108" s="430"/>
      <c r="U108" s="430"/>
      <c r="V108" s="430"/>
      <c r="W108" s="430"/>
      <c r="X108" s="430"/>
      <c r="Y108" s="430"/>
      <c r="Z108" s="430"/>
      <c r="AA108" s="430"/>
      <c r="AB108" s="430"/>
      <c r="AC108" s="430"/>
      <c r="AD108" s="430"/>
      <c r="AE108" s="430"/>
      <c r="AF108" s="430"/>
      <c r="AG108" s="430"/>
      <c r="AH108" s="430"/>
    </row>
    <row r="109" spans="8:34" x14ac:dyDescent="0.25">
      <c r="H109" s="430"/>
      <c r="I109" s="430"/>
      <c r="J109" s="430"/>
      <c r="K109" s="430"/>
      <c r="L109" s="430"/>
      <c r="M109" s="430"/>
      <c r="N109" s="430"/>
      <c r="O109" s="430"/>
      <c r="P109" s="430"/>
      <c r="Q109" s="430"/>
      <c r="R109" s="430"/>
      <c r="S109" s="430"/>
      <c r="T109" s="430"/>
      <c r="U109" s="430"/>
      <c r="V109" s="430"/>
      <c r="W109" s="430"/>
      <c r="X109" s="430"/>
      <c r="Y109" s="430"/>
      <c r="Z109" s="430"/>
      <c r="AA109" s="430"/>
      <c r="AB109" s="430"/>
      <c r="AC109" s="430"/>
      <c r="AD109" s="430"/>
      <c r="AE109" s="430"/>
      <c r="AF109" s="430"/>
      <c r="AG109" s="430"/>
      <c r="AH109" s="430"/>
    </row>
    <row r="110" spans="8:34" x14ac:dyDescent="0.25">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c r="AE110" s="430"/>
      <c r="AF110" s="430"/>
      <c r="AG110" s="430"/>
      <c r="AH110" s="430"/>
    </row>
    <row r="111" spans="8:34" x14ac:dyDescent="0.25">
      <c r="H111" s="430"/>
      <c r="I111" s="430"/>
      <c r="J111" s="430"/>
      <c r="K111" s="430"/>
      <c r="L111" s="430"/>
      <c r="M111" s="430"/>
      <c r="N111" s="430"/>
      <c r="O111" s="430"/>
      <c r="P111" s="430"/>
      <c r="Q111" s="430"/>
      <c r="R111" s="430"/>
      <c r="S111" s="430"/>
      <c r="T111" s="430"/>
      <c r="U111" s="430"/>
      <c r="V111" s="430"/>
      <c r="W111" s="430"/>
      <c r="X111" s="430"/>
      <c r="Y111" s="430"/>
      <c r="Z111" s="430"/>
      <c r="AA111" s="430"/>
      <c r="AB111" s="430"/>
      <c r="AC111" s="430"/>
      <c r="AD111" s="430"/>
      <c r="AE111" s="430"/>
      <c r="AF111" s="430"/>
      <c r="AG111" s="430"/>
      <c r="AH111" s="430"/>
    </row>
    <row r="112" spans="8:34" x14ac:dyDescent="0.25">
      <c r="H112" s="430"/>
      <c r="I112" s="430"/>
      <c r="J112" s="430"/>
      <c r="K112" s="430"/>
      <c r="L112" s="430"/>
      <c r="M112" s="430"/>
      <c r="N112" s="430"/>
      <c r="O112" s="430"/>
      <c r="P112" s="430"/>
      <c r="Q112" s="430"/>
      <c r="R112" s="430"/>
      <c r="S112" s="430"/>
      <c r="T112" s="430"/>
      <c r="U112" s="430"/>
      <c r="V112" s="430"/>
      <c r="W112" s="430"/>
      <c r="X112" s="430"/>
      <c r="Y112" s="430"/>
      <c r="Z112" s="430"/>
      <c r="AA112" s="430"/>
      <c r="AB112" s="430"/>
      <c r="AC112" s="430"/>
      <c r="AD112" s="430"/>
      <c r="AE112" s="430"/>
      <c r="AF112" s="430"/>
      <c r="AG112" s="430"/>
      <c r="AH112" s="430"/>
    </row>
    <row r="113" spans="8:34" x14ac:dyDescent="0.25">
      <c r="H113" s="430"/>
      <c r="I113" s="430"/>
      <c r="J113" s="430"/>
      <c r="K113" s="430"/>
      <c r="L113" s="430"/>
      <c r="M113" s="430"/>
      <c r="N113" s="430"/>
      <c r="O113" s="430"/>
      <c r="P113" s="430"/>
      <c r="Q113" s="430"/>
      <c r="R113" s="430"/>
      <c r="S113" s="430"/>
      <c r="T113" s="430"/>
      <c r="U113" s="430"/>
      <c r="V113" s="430"/>
      <c r="W113" s="430"/>
      <c r="X113" s="430"/>
      <c r="Y113" s="430"/>
      <c r="Z113" s="430"/>
      <c r="AA113" s="430"/>
      <c r="AB113" s="430"/>
      <c r="AC113" s="430"/>
      <c r="AD113" s="430"/>
      <c r="AE113" s="430"/>
      <c r="AF113" s="430"/>
      <c r="AG113" s="430"/>
      <c r="AH113" s="430"/>
    </row>
    <row r="114" spans="8:34" x14ac:dyDescent="0.25">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row>
    <row r="115" spans="8:34" x14ac:dyDescent="0.25">
      <c r="H115" s="430"/>
      <c r="I115" s="430"/>
      <c r="J115" s="430"/>
      <c r="K115" s="430"/>
      <c r="L115" s="430"/>
      <c r="M115" s="430"/>
      <c r="N115" s="430"/>
      <c r="O115" s="430"/>
      <c r="P115" s="430"/>
      <c r="Q115" s="430"/>
      <c r="R115" s="430"/>
      <c r="S115" s="430"/>
      <c r="T115" s="430"/>
      <c r="U115" s="430"/>
      <c r="V115" s="430"/>
      <c r="W115" s="430"/>
      <c r="X115" s="430"/>
      <c r="Y115" s="430"/>
      <c r="Z115" s="430"/>
      <c r="AA115" s="430"/>
      <c r="AB115" s="430"/>
      <c r="AC115" s="430"/>
      <c r="AD115" s="430"/>
      <c r="AE115" s="430"/>
      <c r="AF115" s="430"/>
      <c r="AG115" s="430"/>
      <c r="AH115" s="430"/>
    </row>
    <row r="116" spans="8:34" x14ac:dyDescent="0.25">
      <c r="H116" s="430"/>
      <c r="I116" s="430"/>
      <c r="J116" s="430"/>
      <c r="K116" s="430"/>
      <c r="L116" s="430"/>
      <c r="M116" s="430"/>
      <c r="N116" s="430"/>
      <c r="O116" s="430"/>
      <c r="P116" s="430"/>
      <c r="Q116" s="430"/>
      <c r="R116" s="430"/>
      <c r="S116" s="430"/>
      <c r="T116" s="430"/>
      <c r="U116" s="430"/>
      <c r="V116" s="430"/>
      <c r="W116" s="430"/>
      <c r="X116" s="430"/>
      <c r="Y116" s="430"/>
      <c r="Z116" s="430"/>
      <c r="AA116" s="430"/>
      <c r="AB116" s="430"/>
      <c r="AC116" s="430"/>
      <c r="AD116" s="430"/>
      <c r="AE116" s="430"/>
      <c r="AF116" s="430"/>
      <c r="AG116" s="430"/>
      <c r="AH116" s="430"/>
    </row>
    <row r="117" spans="8:34" x14ac:dyDescent="0.25">
      <c r="H117" s="430"/>
      <c r="I117" s="430"/>
      <c r="J117" s="430"/>
      <c r="K117" s="430"/>
      <c r="L117" s="430"/>
      <c r="M117" s="430"/>
      <c r="N117" s="430"/>
      <c r="O117" s="430"/>
      <c r="P117" s="430"/>
      <c r="Q117" s="430"/>
      <c r="R117" s="430"/>
      <c r="S117" s="430"/>
      <c r="T117" s="430"/>
      <c r="U117" s="430"/>
      <c r="V117" s="430"/>
      <c r="W117" s="430"/>
      <c r="X117" s="430"/>
      <c r="Y117" s="430"/>
      <c r="Z117" s="430"/>
      <c r="AA117" s="430"/>
      <c r="AB117" s="430"/>
      <c r="AC117" s="430"/>
      <c r="AD117" s="430"/>
      <c r="AE117" s="430"/>
      <c r="AF117" s="430"/>
      <c r="AG117" s="430"/>
      <c r="AH117" s="430"/>
    </row>
    <row r="118" spans="8:34" x14ac:dyDescent="0.25">
      <c r="H118" s="430"/>
      <c r="I118" s="430"/>
      <c r="J118" s="430"/>
      <c r="K118" s="430"/>
      <c r="L118" s="430"/>
      <c r="M118" s="430"/>
      <c r="N118" s="430"/>
      <c r="O118" s="430"/>
      <c r="P118" s="430"/>
      <c r="Q118" s="430"/>
      <c r="R118" s="430"/>
      <c r="S118" s="430"/>
      <c r="T118" s="430"/>
      <c r="U118" s="430"/>
      <c r="V118" s="430"/>
      <c r="W118" s="430"/>
      <c r="X118" s="430"/>
      <c r="Y118" s="430"/>
      <c r="Z118" s="430"/>
      <c r="AA118" s="430"/>
      <c r="AB118" s="430"/>
      <c r="AC118" s="430"/>
      <c r="AD118" s="430"/>
      <c r="AE118" s="430"/>
      <c r="AF118" s="430"/>
      <c r="AG118" s="430"/>
      <c r="AH118" s="430"/>
    </row>
    <row r="119" spans="8:34" x14ac:dyDescent="0.25">
      <c r="H119" s="430"/>
      <c r="I119" s="430"/>
      <c r="J119" s="430"/>
      <c r="K119" s="430"/>
      <c r="L119" s="430"/>
      <c r="M119" s="430"/>
      <c r="N119" s="430"/>
      <c r="O119" s="430"/>
      <c r="P119" s="430"/>
      <c r="Q119" s="430"/>
      <c r="R119" s="430"/>
      <c r="S119" s="430"/>
      <c r="T119" s="430"/>
      <c r="U119" s="430"/>
      <c r="V119" s="430"/>
      <c r="W119" s="430"/>
      <c r="X119" s="430"/>
      <c r="Y119" s="430"/>
      <c r="Z119" s="430"/>
      <c r="AA119" s="430"/>
      <c r="AB119" s="430"/>
      <c r="AC119" s="430"/>
      <c r="AD119" s="430"/>
      <c r="AE119" s="430"/>
      <c r="AF119" s="430"/>
      <c r="AG119" s="430"/>
      <c r="AH119" s="430"/>
    </row>
    <row r="120" spans="8:34" x14ac:dyDescent="0.25">
      <c r="H120" s="430"/>
      <c r="I120" s="430"/>
      <c r="J120" s="430"/>
      <c r="K120" s="430"/>
      <c r="L120" s="430"/>
      <c r="M120" s="430"/>
      <c r="N120" s="430"/>
      <c r="O120" s="430"/>
      <c r="P120" s="430"/>
      <c r="Q120" s="430"/>
      <c r="R120" s="430"/>
      <c r="S120" s="430"/>
      <c r="T120" s="430"/>
      <c r="U120" s="430"/>
      <c r="V120" s="430"/>
      <c r="W120" s="430"/>
      <c r="X120" s="430"/>
      <c r="Y120" s="430"/>
      <c r="Z120" s="430"/>
      <c r="AA120" s="430"/>
      <c r="AB120" s="430"/>
      <c r="AC120" s="430"/>
      <c r="AD120" s="430"/>
      <c r="AE120" s="430"/>
      <c r="AF120" s="430"/>
      <c r="AG120" s="430"/>
      <c r="AH120" s="430"/>
    </row>
    <row r="121" spans="8:34" x14ac:dyDescent="0.25">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430"/>
      <c r="AE121" s="430"/>
      <c r="AF121" s="430"/>
      <c r="AG121" s="430"/>
      <c r="AH121" s="430"/>
    </row>
    <row r="122" spans="8:34" x14ac:dyDescent="0.25">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row>
  </sheetData>
  <mergeCells count="544">
    <mergeCell ref="AC121:AE122"/>
    <mergeCell ref="AF121:AH122"/>
    <mergeCell ref="Z119:AB120"/>
    <mergeCell ref="AC119:AE120"/>
    <mergeCell ref="AF119:AH120"/>
    <mergeCell ref="H121:J122"/>
    <mergeCell ref="K121:M122"/>
    <mergeCell ref="N121:P122"/>
    <mergeCell ref="Q121:S122"/>
    <mergeCell ref="T121:V122"/>
    <mergeCell ref="W121:Y122"/>
    <mergeCell ref="Z121:AB122"/>
    <mergeCell ref="H119:J120"/>
    <mergeCell ref="K119:M120"/>
    <mergeCell ref="N119:P120"/>
    <mergeCell ref="Q119:S120"/>
    <mergeCell ref="T119:V120"/>
    <mergeCell ref="W119:Y120"/>
    <mergeCell ref="H117:J118"/>
    <mergeCell ref="K117:M118"/>
    <mergeCell ref="N117:P118"/>
    <mergeCell ref="Q117:S118"/>
    <mergeCell ref="T117:V118"/>
    <mergeCell ref="W117:Y118"/>
    <mergeCell ref="Z117:AB118"/>
    <mergeCell ref="AC117:AE118"/>
    <mergeCell ref="AF117:AH118"/>
    <mergeCell ref="H115:J116"/>
    <mergeCell ref="K115:M116"/>
    <mergeCell ref="N115:P116"/>
    <mergeCell ref="Q115:S116"/>
    <mergeCell ref="T115:V116"/>
    <mergeCell ref="W115:Y116"/>
    <mergeCell ref="Z115:AB116"/>
    <mergeCell ref="AC115:AE116"/>
    <mergeCell ref="AF115:AH116"/>
    <mergeCell ref="Z111:AB112"/>
    <mergeCell ref="AC111:AE112"/>
    <mergeCell ref="AF111:AH112"/>
    <mergeCell ref="H113:J114"/>
    <mergeCell ref="K113:M114"/>
    <mergeCell ref="N113:P114"/>
    <mergeCell ref="Q113:S114"/>
    <mergeCell ref="T113:V114"/>
    <mergeCell ref="W113:Y114"/>
    <mergeCell ref="Z113:AB114"/>
    <mergeCell ref="H111:J112"/>
    <mergeCell ref="K111:M112"/>
    <mergeCell ref="N111:P112"/>
    <mergeCell ref="Q111:S112"/>
    <mergeCell ref="T111:V112"/>
    <mergeCell ref="W111:Y112"/>
    <mergeCell ref="AC113:AE114"/>
    <mergeCell ref="AF113:AH114"/>
    <mergeCell ref="H109:J110"/>
    <mergeCell ref="K109:M110"/>
    <mergeCell ref="N109:P110"/>
    <mergeCell ref="Q109:S110"/>
    <mergeCell ref="T109:V110"/>
    <mergeCell ref="W109:Y110"/>
    <mergeCell ref="Z109:AB110"/>
    <mergeCell ref="AC109:AE110"/>
    <mergeCell ref="AF109:AH110"/>
    <mergeCell ref="H107:J108"/>
    <mergeCell ref="K107:M108"/>
    <mergeCell ref="N107:P108"/>
    <mergeCell ref="Q107:S108"/>
    <mergeCell ref="T107:V108"/>
    <mergeCell ref="W107:Y108"/>
    <mergeCell ref="Z107:AB108"/>
    <mergeCell ref="AC107:AE108"/>
    <mergeCell ref="AF107:AH108"/>
    <mergeCell ref="Z103:AB104"/>
    <mergeCell ref="AC103:AE104"/>
    <mergeCell ref="AF103:AH104"/>
    <mergeCell ref="H105:J106"/>
    <mergeCell ref="K105:M106"/>
    <mergeCell ref="N105:P106"/>
    <mergeCell ref="Q105:S106"/>
    <mergeCell ref="T105:V106"/>
    <mergeCell ref="W105:Y106"/>
    <mergeCell ref="Z105:AB106"/>
    <mergeCell ref="H103:J104"/>
    <mergeCell ref="K103:M104"/>
    <mergeCell ref="N103:P104"/>
    <mergeCell ref="Q103:S104"/>
    <mergeCell ref="T103:V104"/>
    <mergeCell ref="W103:Y104"/>
    <mergeCell ref="AC105:AE106"/>
    <mergeCell ref="AF105:AH106"/>
    <mergeCell ref="H101:J102"/>
    <mergeCell ref="K101:M102"/>
    <mergeCell ref="N101:P102"/>
    <mergeCell ref="Q101:S102"/>
    <mergeCell ref="T101:V102"/>
    <mergeCell ref="W101:Y102"/>
    <mergeCell ref="Z101:AB102"/>
    <mergeCell ref="AC101:AE102"/>
    <mergeCell ref="AF101:AH102"/>
    <mergeCell ref="H99:J100"/>
    <mergeCell ref="K99:M100"/>
    <mergeCell ref="N99:P100"/>
    <mergeCell ref="Q99:S100"/>
    <mergeCell ref="T99:V100"/>
    <mergeCell ref="W99:Y100"/>
    <mergeCell ref="Z99:AB100"/>
    <mergeCell ref="AC99:AE100"/>
    <mergeCell ref="AF99:AH100"/>
    <mergeCell ref="Z95:AB96"/>
    <mergeCell ref="AC95:AE96"/>
    <mergeCell ref="AF95:AH96"/>
    <mergeCell ref="H97:J98"/>
    <mergeCell ref="K97:M98"/>
    <mergeCell ref="N97:P98"/>
    <mergeCell ref="Q97:S98"/>
    <mergeCell ref="T97:V98"/>
    <mergeCell ref="W97:Y98"/>
    <mergeCell ref="Z97:AB98"/>
    <mergeCell ref="H95:J96"/>
    <mergeCell ref="K95:M96"/>
    <mergeCell ref="N95:P96"/>
    <mergeCell ref="Q95:S96"/>
    <mergeCell ref="T95:V96"/>
    <mergeCell ref="W95:Y96"/>
    <mergeCell ref="AC97:AE98"/>
    <mergeCell ref="AF97:AH98"/>
    <mergeCell ref="H93:J94"/>
    <mergeCell ref="K93:M94"/>
    <mergeCell ref="N93:P94"/>
    <mergeCell ref="Q93:S94"/>
    <mergeCell ref="T93:V94"/>
    <mergeCell ref="W93:Y94"/>
    <mergeCell ref="Z93:AB94"/>
    <mergeCell ref="AC93:AE94"/>
    <mergeCell ref="AF93:AH94"/>
    <mergeCell ref="H91:J92"/>
    <mergeCell ref="K91:M92"/>
    <mergeCell ref="N91:P92"/>
    <mergeCell ref="Q91:S92"/>
    <mergeCell ref="T91:V92"/>
    <mergeCell ref="W91:Y92"/>
    <mergeCell ref="Z91:AB92"/>
    <mergeCell ref="AC91:AE92"/>
    <mergeCell ref="AF91:AH92"/>
    <mergeCell ref="Z87:AB88"/>
    <mergeCell ref="AC87:AE88"/>
    <mergeCell ref="AF87:AH88"/>
    <mergeCell ref="H89:J90"/>
    <mergeCell ref="K89:M90"/>
    <mergeCell ref="N89:P90"/>
    <mergeCell ref="Q89:S90"/>
    <mergeCell ref="T89:V90"/>
    <mergeCell ref="W89:Y90"/>
    <mergeCell ref="Z89:AB90"/>
    <mergeCell ref="H87:J88"/>
    <mergeCell ref="K87:M88"/>
    <mergeCell ref="N87:P88"/>
    <mergeCell ref="Q87:S88"/>
    <mergeCell ref="T87:V88"/>
    <mergeCell ref="W87:Y88"/>
    <mergeCell ref="AC89:AE90"/>
    <mergeCell ref="AF89:AH90"/>
    <mergeCell ref="H85:J86"/>
    <mergeCell ref="K85:M86"/>
    <mergeCell ref="N85:P86"/>
    <mergeCell ref="Q85:S86"/>
    <mergeCell ref="T85:V86"/>
    <mergeCell ref="W85:Y86"/>
    <mergeCell ref="Z85:AB86"/>
    <mergeCell ref="AC85:AE86"/>
    <mergeCell ref="AF85:AH86"/>
    <mergeCell ref="H83:J84"/>
    <mergeCell ref="K83:M84"/>
    <mergeCell ref="N83:P84"/>
    <mergeCell ref="Q83:S84"/>
    <mergeCell ref="T83:V84"/>
    <mergeCell ref="W83:Y84"/>
    <mergeCell ref="Z83:AB84"/>
    <mergeCell ref="AC83:AE84"/>
    <mergeCell ref="AF83:AH84"/>
    <mergeCell ref="Z79:AB80"/>
    <mergeCell ref="AC79:AE80"/>
    <mergeCell ref="AF79:AH80"/>
    <mergeCell ref="H81:J82"/>
    <mergeCell ref="K81:M82"/>
    <mergeCell ref="N81:P82"/>
    <mergeCell ref="Q81:S82"/>
    <mergeCell ref="T81:V82"/>
    <mergeCell ref="W81:Y82"/>
    <mergeCell ref="Z81:AB82"/>
    <mergeCell ref="H79:J80"/>
    <mergeCell ref="K79:M80"/>
    <mergeCell ref="N79:P80"/>
    <mergeCell ref="Q79:S80"/>
    <mergeCell ref="T79:V80"/>
    <mergeCell ref="W79:Y80"/>
    <mergeCell ref="AC81:AE82"/>
    <mergeCell ref="AF81:AH82"/>
    <mergeCell ref="H77:J78"/>
    <mergeCell ref="K77:M78"/>
    <mergeCell ref="N77:P78"/>
    <mergeCell ref="Q77:S78"/>
    <mergeCell ref="T77:V78"/>
    <mergeCell ref="W77:Y78"/>
    <mergeCell ref="Z77:AB78"/>
    <mergeCell ref="AC77:AE78"/>
    <mergeCell ref="AF77:AH78"/>
    <mergeCell ref="H75:J76"/>
    <mergeCell ref="K75:M76"/>
    <mergeCell ref="N75:P76"/>
    <mergeCell ref="Q75:S76"/>
    <mergeCell ref="T75:V76"/>
    <mergeCell ref="W75:Y76"/>
    <mergeCell ref="Z75:AB76"/>
    <mergeCell ref="AC75:AE76"/>
    <mergeCell ref="AF75:AH76"/>
    <mergeCell ref="Z71:AB72"/>
    <mergeCell ref="AC71:AE72"/>
    <mergeCell ref="AF71:AH72"/>
    <mergeCell ref="H73:J74"/>
    <mergeCell ref="K73:M74"/>
    <mergeCell ref="N73:P74"/>
    <mergeCell ref="Q73:S74"/>
    <mergeCell ref="T73:V74"/>
    <mergeCell ref="W73:Y74"/>
    <mergeCell ref="Z73:AB74"/>
    <mergeCell ref="H71:J72"/>
    <mergeCell ref="K71:M72"/>
    <mergeCell ref="N71:P72"/>
    <mergeCell ref="Q71:S72"/>
    <mergeCell ref="T71:V72"/>
    <mergeCell ref="W71:Y72"/>
    <mergeCell ref="AC73:AE74"/>
    <mergeCell ref="AF73:AH74"/>
    <mergeCell ref="H69:J70"/>
    <mergeCell ref="K69:M70"/>
    <mergeCell ref="N69:P70"/>
    <mergeCell ref="Q69:S70"/>
    <mergeCell ref="T69:V70"/>
    <mergeCell ref="W69:Y70"/>
    <mergeCell ref="Z69:AB70"/>
    <mergeCell ref="AC69:AE70"/>
    <mergeCell ref="AF69:AH70"/>
    <mergeCell ref="H67:J68"/>
    <mergeCell ref="K67:M68"/>
    <mergeCell ref="N67:P68"/>
    <mergeCell ref="Q67:S68"/>
    <mergeCell ref="T67:V68"/>
    <mergeCell ref="W67:Y68"/>
    <mergeCell ref="Z67:AB68"/>
    <mergeCell ref="AC67:AE68"/>
    <mergeCell ref="AF67:AH68"/>
    <mergeCell ref="Z63:AB64"/>
    <mergeCell ref="AC63:AE64"/>
    <mergeCell ref="AF63:AH64"/>
    <mergeCell ref="H65:J66"/>
    <mergeCell ref="K65:M66"/>
    <mergeCell ref="N65:P66"/>
    <mergeCell ref="Q65:S66"/>
    <mergeCell ref="T65:V66"/>
    <mergeCell ref="W65:Y66"/>
    <mergeCell ref="Z65:AB66"/>
    <mergeCell ref="H63:J64"/>
    <mergeCell ref="K63:M64"/>
    <mergeCell ref="N63:P64"/>
    <mergeCell ref="Q63:S64"/>
    <mergeCell ref="T63:V64"/>
    <mergeCell ref="W63:Y64"/>
    <mergeCell ref="AC65:AE66"/>
    <mergeCell ref="AF65:AH66"/>
    <mergeCell ref="H61:J62"/>
    <mergeCell ref="K61:M62"/>
    <mergeCell ref="N61:P62"/>
    <mergeCell ref="Q61:S62"/>
    <mergeCell ref="T61:V62"/>
    <mergeCell ref="W61:Y62"/>
    <mergeCell ref="Z61:AB62"/>
    <mergeCell ref="AC61:AE62"/>
    <mergeCell ref="AF61:AH62"/>
    <mergeCell ref="H59:J60"/>
    <mergeCell ref="K59:M60"/>
    <mergeCell ref="N59:P60"/>
    <mergeCell ref="Q59:S60"/>
    <mergeCell ref="T59:V60"/>
    <mergeCell ref="W59:Y60"/>
    <mergeCell ref="Z59:AB60"/>
    <mergeCell ref="AC59:AE60"/>
    <mergeCell ref="AF59:AH60"/>
    <mergeCell ref="Z55:AB56"/>
    <mergeCell ref="AC55:AE56"/>
    <mergeCell ref="AF55:AH56"/>
    <mergeCell ref="H57:J58"/>
    <mergeCell ref="K57:M58"/>
    <mergeCell ref="N57:P58"/>
    <mergeCell ref="Q57:S58"/>
    <mergeCell ref="T57:V58"/>
    <mergeCell ref="W57:Y58"/>
    <mergeCell ref="Z57:AB58"/>
    <mergeCell ref="H55:J56"/>
    <mergeCell ref="K55:M56"/>
    <mergeCell ref="N55:P56"/>
    <mergeCell ref="Q55:S56"/>
    <mergeCell ref="T55:V56"/>
    <mergeCell ref="W55:Y56"/>
    <mergeCell ref="AC57:AE58"/>
    <mergeCell ref="AF57:AH58"/>
    <mergeCell ref="H53:J54"/>
    <mergeCell ref="K53:M54"/>
    <mergeCell ref="N53:P54"/>
    <mergeCell ref="Q53:S54"/>
    <mergeCell ref="T53:V54"/>
    <mergeCell ref="W53:Y54"/>
    <mergeCell ref="Z53:AB54"/>
    <mergeCell ref="AC53:AE54"/>
    <mergeCell ref="AF53:AH54"/>
    <mergeCell ref="H51:J52"/>
    <mergeCell ref="K51:M52"/>
    <mergeCell ref="N51:P52"/>
    <mergeCell ref="Q51:S52"/>
    <mergeCell ref="T51:V52"/>
    <mergeCell ref="W51:Y52"/>
    <mergeCell ref="Z51:AB52"/>
    <mergeCell ref="AC51:AE52"/>
    <mergeCell ref="AF51:AH52"/>
    <mergeCell ref="Z47:AB48"/>
    <mergeCell ref="AC47:AE48"/>
    <mergeCell ref="AF47:AH48"/>
    <mergeCell ref="H49:J50"/>
    <mergeCell ref="K49:M50"/>
    <mergeCell ref="N49:P50"/>
    <mergeCell ref="Q49:S50"/>
    <mergeCell ref="T49:V50"/>
    <mergeCell ref="W49:Y50"/>
    <mergeCell ref="Z49:AB50"/>
    <mergeCell ref="H47:J48"/>
    <mergeCell ref="K47:M48"/>
    <mergeCell ref="N47:P48"/>
    <mergeCell ref="Q47:S48"/>
    <mergeCell ref="T47:V48"/>
    <mergeCell ref="W47:Y48"/>
    <mergeCell ref="AC49:AE50"/>
    <mergeCell ref="AF49:AH50"/>
    <mergeCell ref="H45:J46"/>
    <mergeCell ref="K45:M46"/>
    <mergeCell ref="N45:P46"/>
    <mergeCell ref="Q45:S46"/>
    <mergeCell ref="T45:V46"/>
    <mergeCell ref="W45:Y46"/>
    <mergeCell ref="Z45:AB46"/>
    <mergeCell ref="AC45:AE46"/>
    <mergeCell ref="AF45:AH46"/>
    <mergeCell ref="H43:J44"/>
    <mergeCell ref="K43:M44"/>
    <mergeCell ref="N43:P44"/>
    <mergeCell ref="Q43:S44"/>
    <mergeCell ref="T43:V44"/>
    <mergeCell ref="W43:Y44"/>
    <mergeCell ref="Z43:AB44"/>
    <mergeCell ref="AC43:AE44"/>
    <mergeCell ref="AF43:AH44"/>
    <mergeCell ref="Z39:AB40"/>
    <mergeCell ref="AC39:AE40"/>
    <mergeCell ref="AF39:AH40"/>
    <mergeCell ref="H41:J42"/>
    <mergeCell ref="K41:M42"/>
    <mergeCell ref="N41:P42"/>
    <mergeCell ref="Q41:S42"/>
    <mergeCell ref="T41:V42"/>
    <mergeCell ref="W41:Y42"/>
    <mergeCell ref="Z41:AB42"/>
    <mergeCell ref="H39:J40"/>
    <mergeCell ref="K39:M40"/>
    <mergeCell ref="N39:P40"/>
    <mergeCell ref="Q39:S40"/>
    <mergeCell ref="T39:V40"/>
    <mergeCell ref="W39:Y40"/>
    <mergeCell ref="AC41:AE42"/>
    <mergeCell ref="AF41:AH42"/>
    <mergeCell ref="H37:J38"/>
    <mergeCell ref="K37:M38"/>
    <mergeCell ref="N37:P38"/>
    <mergeCell ref="Q37:S38"/>
    <mergeCell ref="T37:V38"/>
    <mergeCell ref="W37:Y38"/>
    <mergeCell ref="Z37:AB38"/>
    <mergeCell ref="AC37:AE38"/>
    <mergeCell ref="AF37:AH38"/>
    <mergeCell ref="H35:J36"/>
    <mergeCell ref="K35:M36"/>
    <mergeCell ref="N35:P36"/>
    <mergeCell ref="Q35:S36"/>
    <mergeCell ref="T35:V36"/>
    <mergeCell ref="W35:Y36"/>
    <mergeCell ref="Z35:AB36"/>
    <mergeCell ref="AC35:AE36"/>
    <mergeCell ref="AF35:AH36"/>
    <mergeCell ref="Z31:AB32"/>
    <mergeCell ref="AC31:AE32"/>
    <mergeCell ref="AF31:AH32"/>
    <mergeCell ref="H33:J34"/>
    <mergeCell ref="K33:M34"/>
    <mergeCell ref="N33:P34"/>
    <mergeCell ref="Q33:S34"/>
    <mergeCell ref="T33:V34"/>
    <mergeCell ref="W33:Y34"/>
    <mergeCell ref="Z33:AB34"/>
    <mergeCell ref="H31:J32"/>
    <mergeCell ref="K31:M32"/>
    <mergeCell ref="N31:P32"/>
    <mergeCell ref="Q31:S32"/>
    <mergeCell ref="T31:V32"/>
    <mergeCell ref="W31:Y32"/>
    <mergeCell ref="AC33:AE34"/>
    <mergeCell ref="AF33:AH34"/>
    <mergeCell ref="H29:J30"/>
    <mergeCell ref="K29:M30"/>
    <mergeCell ref="N29:P30"/>
    <mergeCell ref="Q29:S30"/>
    <mergeCell ref="T29:V30"/>
    <mergeCell ref="W29:Y30"/>
    <mergeCell ref="Z29:AB30"/>
    <mergeCell ref="AC29:AE30"/>
    <mergeCell ref="AF29:AH30"/>
    <mergeCell ref="H27:J28"/>
    <mergeCell ref="K27:M28"/>
    <mergeCell ref="N27:P28"/>
    <mergeCell ref="Q27:S28"/>
    <mergeCell ref="T27:V28"/>
    <mergeCell ref="W27:Y28"/>
    <mergeCell ref="Z27:AB28"/>
    <mergeCell ref="AC27:AE28"/>
    <mergeCell ref="AF27:AH28"/>
    <mergeCell ref="Z23:AB24"/>
    <mergeCell ref="AC23:AE24"/>
    <mergeCell ref="AF23:AH24"/>
    <mergeCell ref="H25:J26"/>
    <mergeCell ref="K25:M26"/>
    <mergeCell ref="N25:P26"/>
    <mergeCell ref="Q25:S26"/>
    <mergeCell ref="T25:V26"/>
    <mergeCell ref="W25:Y26"/>
    <mergeCell ref="Z25:AB26"/>
    <mergeCell ref="H23:J24"/>
    <mergeCell ref="K23:M24"/>
    <mergeCell ref="N23:P24"/>
    <mergeCell ref="Q23:S24"/>
    <mergeCell ref="T23:V24"/>
    <mergeCell ref="W23:Y24"/>
    <mergeCell ref="AC25:AE26"/>
    <mergeCell ref="AF25:AH26"/>
    <mergeCell ref="H21:J22"/>
    <mergeCell ref="K21:M22"/>
    <mergeCell ref="N21:P22"/>
    <mergeCell ref="Q21:S22"/>
    <mergeCell ref="T21:V22"/>
    <mergeCell ref="W21:Y22"/>
    <mergeCell ref="Z21:AB22"/>
    <mergeCell ref="AC21:AE22"/>
    <mergeCell ref="AF21:AH22"/>
    <mergeCell ref="H19:J20"/>
    <mergeCell ref="K19:M20"/>
    <mergeCell ref="N19:P20"/>
    <mergeCell ref="Q19:S20"/>
    <mergeCell ref="T19:V20"/>
    <mergeCell ref="W19:Y20"/>
    <mergeCell ref="Z19:AB20"/>
    <mergeCell ref="AC19:AE20"/>
    <mergeCell ref="AF19:AH20"/>
    <mergeCell ref="H17:J18"/>
    <mergeCell ref="K17:M18"/>
    <mergeCell ref="N17:P18"/>
    <mergeCell ref="Q17:S18"/>
    <mergeCell ref="T17:V18"/>
    <mergeCell ref="W17:Y18"/>
    <mergeCell ref="Z17:AB18"/>
    <mergeCell ref="AC17:AE18"/>
    <mergeCell ref="AF17:AH18"/>
    <mergeCell ref="H14:M14"/>
    <mergeCell ref="N15:P16"/>
    <mergeCell ref="Q15:S16"/>
    <mergeCell ref="T15:V16"/>
    <mergeCell ref="W15:Y16"/>
    <mergeCell ref="Z15:AB16"/>
    <mergeCell ref="AC11:AE12"/>
    <mergeCell ref="AF11:AH12"/>
    <mergeCell ref="H12:K12"/>
    <mergeCell ref="N13:P14"/>
    <mergeCell ref="Q13:S14"/>
    <mergeCell ref="T13:V14"/>
    <mergeCell ref="W13:Y14"/>
    <mergeCell ref="Z13:AB14"/>
    <mergeCell ref="AC13:AE14"/>
    <mergeCell ref="AF13:AH14"/>
    <mergeCell ref="AC15:AE16"/>
    <mergeCell ref="AF15:AH16"/>
    <mergeCell ref="H16:K16"/>
    <mergeCell ref="AF7:AH8"/>
    <mergeCell ref="H8:K8"/>
    <mergeCell ref="N9:P10"/>
    <mergeCell ref="Q9:S10"/>
    <mergeCell ref="T9:V10"/>
    <mergeCell ref="W9:Y10"/>
    <mergeCell ref="Z9:AB10"/>
    <mergeCell ref="AC9:AE10"/>
    <mergeCell ref="AF9:AH10"/>
    <mergeCell ref="H1:H2"/>
    <mergeCell ref="I1:I2"/>
    <mergeCell ref="H10:K10"/>
    <mergeCell ref="N11:P12"/>
    <mergeCell ref="Q11:S12"/>
    <mergeCell ref="T11:V12"/>
    <mergeCell ref="W11:Y12"/>
    <mergeCell ref="Z11:AB12"/>
    <mergeCell ref="AC7:AE8"/>
    <mergeCell ref="AC3:AE4"/>
    <mergeCell ref="AF3:AH4"/>
    <mergeCell ref="H4:K4"/>
    <mergeCell ref="N5:P6"/>
    <mergeCell ref="Q5:S6"/>
    <mergeCell ref="T5:V6"/>
    <mergeCell ref="W5:Y6"/>
    <mergeCell ref="Z5:AB6"/>
    <mergeCell ref="AC5:AE6"/>
    <mergeCell ref="AF5:AH6"/>
    <mergeCell ref="N3:P4"/>
    <mergeCell ref="Q3:S4"/>
    <mergeCell ref="T3:V4"/>
    <mergeCell ref="W3:Y4"/>
    <mergeCell ref="Z3:AB4"/>
    <mergeCell ref="H6:K6"/>
    <mergeCell ref="N7:P8"/>
    <mergeCell ref="Q7:S8"/>
    <mergeCell ref="T7:V8"/>
    <mergeCell ref="W7:Y8"/>
    <mergeCell ref="Z7:AB8"/>
    <mergeCell ref="J1:J2"/>
    <mergeCell ref="K1:K2"/>
    <mergeCell ref="N1:P2"/>
    <mergeCell ref="Q1:S2"/>
    <mergeCell ref="T1:V2"/>
    <mergeCell ref="W1:Y2"/>
    <mergeCell ref="Z1:AB2"/>
    <mergeCell ref="AC1:AE2"/>
    <mergeCell ref="AF1:AH2"/>
  </mergeCells>
  <conditionalFormatting sqref="A1:D1">
    <cfRule type="expression" dxfId="451" priority="6">
      <formula>A1&lt;&gt;""</formula>
    </cfRule>
  </conditionalFormatting>
  <conditionalFormatting sqref="A2:A31">
    <cfRule type="expression" dxfId="450" priority="5">
      <formula>A2&lt;&gt;""</formula>
    </cfRule>
  </conditionalFormatting>
  <conditionalFormatting sqref="H4 H19 H21 H23 H25 H27 H29 H31 H33 H35 H37 H39 H41 H43 H45 H47 H49 H51 H53 H55 H57 H59 H61 H63 H65 H67 H69 H71 H73 H75 H77 H79 H81 H83 H85 H87 H89 H91 H93 H95 H97 H99 H101 H103 H105 H107 H109 H111 H113 H115 H117 H119 H121 K17 K19 K21 K23 K25 K27 K29 K31 K33 K35 K37 K39 K41 K43 K45 K47 K49 K51 K53 K55 K57 K59 K61 K63 K65 K67 K69 K71 K73 K75 K77 K79 K81 K83 K85 K87 K89 K91 K93 K95 K97 K99 K101 K103 K105 K107 K109 K111 K113 K115 K117 K119 K121 N1 N3 N5 N7 N9 N11 N13 N15 N17 N19 N21 N23 N25 N27 N29 N31 N33 N35 N37 N39 N41 N43 N45 N47 N49 N51 N53 N55 N57 N59 N61 N63 N65 N67 N69 N71 N73 N75 N77 N79 N81 N83 N85 N87 N89 N91 N93 N95 N97 N99 N101 N103 N105 N107 N109 N111 N113 N115 N117 N119 N121 Q1 Q3 Q5 Q7 Q9 Q11 Q13 Q15 Q17 Q19 Q21 Q23 Q25 Q27 Q29 Q31 Q33 Q35 Q37 Q39 Q41 Q43 Q45 Q47 Q49 Q51 Q53 Q55 Q57 Q59 Q61 Q63 Q65 Q67 Q69 Q71 Q73 Q75 Q77 Q79 Q81 Q83 Q85 Q87 Q89 Q91 Q93 Q95 Q97 Q99 Q101 Q103 Q105 Q107 Q109 Q111 Q113 Q115 Q117 Q119 Q121 T1 T3 T5 T7 T9 T11 T13 T15 T17 T19 T21 T23 T25 T27 T29 T31 T33 T35 T37 T39 T41 T43 T45 T47 T49 T51 T53 T55 T57 T59 T61 T63 T65 T67 T69 T71 T73 T75 T77 T79 T81 T83 T85 T87 T89 T91 T93 T95 T97 T99 T101 T103 T105 T107 T109 T111 T113 T115 T117 T119 T121 W1 W3 W5 W7 W9 W11 W13 W15 W17 W19 W21 W23 W25 W27 W29 W31 W33 W35 W37 W39 W41 W43 W45 W47 W49 W51 W53 W55 W57 W59 W61 W63 W65 W67 W69 W71 W73 W75 W77 W79 W81 W83 W85 W87 W89 W91 W93 W95 W97 W99 W101 W103 W105 W107 W109 W111 W113 W115 W117 W119 W121 Z1 Z3 Z5 Z7 Z9 Z11 Z13 Z15 Z17 Z19 Z21 Z23 Z25 Z27 Z29 Z31 Z33 Z35 Z37 Z39 Z41 Z43 Z45 Z47 Z49 Z51 Z53 Z55 Z57 Z59 Z61 Z63 Z65 Z67 Z69 Z71 Z73 Z75 Z77 Z79 Z81 Z83 Z85 Z87 Z89 Z91 Z93 Z95 Z97 Z99 Z101 Z103 Z105 Z107 Z109 Z111 Z113 Z115 Z117 Z119 Z121 AC1 AC3 AC5 AC7 AC9 AC11 AC13 AC15 AC17 AC19 AC21 AC23 AC25 AC27 AC29 AC31 AC33 AC35 AC37 AC39 AC41 AC43 AC45 AC47 AC49 AC51 AC53 AC55 AC57 AC59 AC61 AC63 AC65 AC67 AC69 AC71 AC73 AC75 AC77 AC79 AC81 AC83 AC85 AC87 AC89 AC91 AC93 AC95 AC97 AC99 AC101 AC103 AC105 AC107 AC109 AC111 AC113 AC115 AC117 AC119 AC121 AF1 AF3 AF5 AF7 AF9 AF11 AF13 AF15 AF17 AF19 AF21 AF23 AF25 AF27 AF29 AF31 AF33 AF35 AF37 AF39 AF41 AF43 AF45 AF47 AF49 AF51 AF53 AF55 AF57 AF59 AF61 AF63 AF65 AF67 AF69 AF71 AF73 AF75 AF77 AF79 AF81 AF83 AF85 AF87 AF89 AF91 AF93 AF95 AF97 AF99 AF101 AF103 AF105 AF107 AF109 AF111 AF113 AF115 AF117 AF119 AF121 H6 H8 H10 H12 H14 H16:H17">
    <cfRule type="expression" dxfId="449" priority="4">
      <formula>H1&lt;&gt;""</formula>
    </cfRule>
  </conditionalFormatting>
  <conditionalFormatting sqref="H1">
    <cfRule type="expression" dxfId="448" priority="2">
      <formula>H1&lt;&gt;""</formula>
    </cfRule>
  </conditionalFormatting>
  <conditionalFormatting sqref="H1">
    <cfRule type="expression" dxfId="447" priority="3">
      <formula>H1&lt;&gt;""</formula>
    </cfRule>
  </conditionalFormatting>
  <conditionalFormatting sqref="K1">
    <cfRule type="expression" dxfId="446" priority="1">
      <formula>K1&lt;&gt;""</formula>
    </cfRule>
  </conditionalFormatting>
  <hyperlinks>
    <hyperlink ref="H1" location="ACCUEIL!A1" display="ACCUEIL" xr:uid="{45C38482-4707-4F31-BF1D-60646C07AC4A}"/>
    <hyperlink ref="I1" location="'TCD Corr'!A1" display="Corrigé" xr:uid="{9103AD45-A0ED-4E13-A89D-6836E9E01F6F}"/>
    <hyperlink ref="I1:I2" location="'Données et mise en page'!A1" display="SUJET" xr:uid="{EA2ADC40-7A5A-4BB7-8E95-CB5749909ACA}"/>
  </hyperlinks>
  <pageMargins left="0.7" right="0.7" top="0.75" bottom="0.75" header="0.3" footer="0.3"/>
  <pageSetup paperSize="9" orientation="portrait" horizontalDpi="1200" verticalDpi="0" r:id="rId1"/>
  <headerFooter>
    <oddHeader>&amp;CDonnées et mise en page</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sheetPr>
  <dimension ref="A1:K13"/>
  <sheetViews>
    <sheetView showGridLines="0" workbookViewId="0">
      <selection activeCell="H1" sqref="H1"/>
    </sheetView>
  </sheetViews>
  <sheetFormatPr baseColWidth="10" defaultColWidth="11.42578125" defaultRowHeight="15" x14ac:dyDescent="0.25"/>
  <cols>
    <col min="1" max="1" width="27.28515625" customWidth="1"/>
    <col min="3" max="3" width="16.42578125" bestFit="1" customWidth="1"/>
    <col min="11" max="11" width="14.28515625" customWidth="1"/>
  </cols>
  <sheetData>
    <row r="1" spans="1:11" ht="55.5" customHeight="1" x14ac:dyDescent="0.25">
      <c r="A1" s="462" t="s">
        <v>1190</v>
      </c>
      <c r="B1" s="462"/>
      <c r="C1" s="462"/>
      <c r="D1" s="462"/>
      <c r="H1" s="142" t="s">
        <v>16</v>
      </c>
      <c r="I1" s="137"/>
      <c r="J1" s="138"/>
      <c r="K1" s="201" t="s">
        <v>1719</v>
      </c>
    </row>
    <row r="3" spans="1:11" ht="15" customHeight="1" x14ac:dyDescent="0.25">
      <c r="A3" s="461" t="s">
        <v>1191</v>
      </c>
      <c r="B3" s="461"/>
      <c r="C3" s="461"/>
      <c r="D3" s="461"/>
      <c r="F3" s="460" t="s">
        <v>1192</v>
      </c>
      <c r="G3" s="460"/>
      <c r="H3" s="460"/>
      <c r="I3" s="460"/>
      <c r="J3" s="460"/>
    </row>
    <row r="4" spans="1:11" ht="23.25" customHeight="1" x14ac:dyDescent="0.25">
      <c r="A4" s="461"/>
      <c r="B4" s="461"/>
      <c r="C4" s="461"/>
      <c r="D4" s="461"/>
      <c r="F4" s="460"/>
      <c r="G4" s="460"/>
      <c r="H4" s="460"/>
      <c r="I4" s="460"/>
      <c r="J4" s="460"/>
    </row>
    <row r="6" spans="1:11" ht="15" customHeight="1" x14ac:dyDescent="0.25">
      <c r="A6" s="72" t="s">
        <v>1193</v>
      </c>
      <c r="B6" s="72" t="s">
        <v>361</v>
      </c>
      <c r="C6" s="72" t="s">
        <v>79</v>
      </c>
    </row>
    <row r="7" spans="1:11" ht="27" customHeight="1" x14ac:dyDescent="0.25">
      <c r="A7" s="75"/>
      <c r="B7" s="73">
        <v>20</v>
      </c>
      <c r="C7" s="73">
        <f>A7*B7*30*12</f>
        <v>0</v>
      </c>
    </row>
    <row r="8" spans="1:11" ht="27" customHeight="1" x14ac:dyDescent="0.25">
      <c r="A8" s="458" t="s">
        <v>1194</v>
      </c>
      <c r="B8" s="459"/>
      <c r="C8" s="74">
        <f>C7*0.35</f>
        <v>0</v>
      </c>
    </row>
    <row r="9" spans="1:11" ht="27" customHeight="1" x14ac:dyDescent="0.25">
      <c r="A9" s="458" t="s">
        <v>1195</v>
      </c>
      <c r="B9" s="459"/>
      <c r="C9" s="74">
        <f>C7-C8</f>
        <v>0</v>
      </c>
    </row>
    <row r="10" spans="1:11" ht="27" customHeight="1" x14ac:dyDescent="0.25">
      <c r="A10" s="458" t="s">
        <v>1196</v>
      </c>
      <c r="B10" s="459"/>
      <c r="C10" s="73">
        <v>50000</v>
      </c>
    </row>
    <row r="11" spans="1:11" ht="27" customHeight="1" x14ac:dyDescent="0.25">
      <c r="A11" s="458" t="s">
        <v>1197</v>
      </c>
      <c r="B11" s="459"/>
      <c r="C11" s="74">
        <f>C9-C10</f>
        <v>-50000</v>
      </c>
    </row>
    <row r="13" spans="1:11" x14ac:dyDescent="0.25">
      <c r="C13" s="70"/>
    </row>
  </sheetData>
  <mergeCells count="7">
    <mergeCell ref="A11:B11"/>
    <mergeCell ref="F3:J4"/>
    <mergeCell ref="A3:D4"/>
    <mergeCell ref="A1:D1"/>
    <mergeCell ref="A9:B9"/>
    <mergeCell ref="A10:B10"/>
    <mergeCell ref="A8:B8"/>
  </mergeCells>
  <conditionalFormatting sqref="H1">
    <cfRule type="expression" dxfId="445" priority="2">
      <formula>H1&lt;&gt;""</formula>
    </cfRule>
  </conditionalFormatting>
  <conditionalFormatting sqref="H1">
    <cfRule type="expression" dxfId="444" priority="3">
      <formula>H1&lt;&gt;""</formula>
    </cfRule>
  </conditionalFormatting>
  <conditionalFormatting sqref="K1">
    <cfRule type="expression" dxfId="443" priority="1">
      <formula>K1&lt;&gt;""</formula>
    </cfRule>
  </conditionalFormatting>
  <hyperlinks>
    <hyperlink ref="H1" location="ACCUEIL!A1" display="ACCUEIL" xr:uid="{FBBB55D4-9E50-47ED-9907-833BA8EAC6FC}"/>
    <hyperlink ref="K1:K2" r:id="rId1" display="CORRECTION VIDÉO" xr:uid="{44DFE258-77BC-45F8-A37B-1AFE1A44F00B}"/>
  </hyperlinks>
  <pageMargins left="0.7" right="0.7" top="0.75" bottom="0.75" header="0.3" footer="0.3"/>
  <pageSetup paperSize="9" orientation="portrait" verticalDpi="0"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sheetPr>
  <dimension ref="A1:K15"/>
  <sheetViews>
    <sheetView showGridLines="0" workbookViewId="0">
      <selection activeCell="K1" sqref="K1"/>
    </sheetView>
  </sheetViews>
  <sheetFormatPr baseColWidth="10" defaultColWidth="11.42578125" defaultRowHeight="15" x14ac:dyDescent="0.25"/>
  <cols>
    <col min="1" max="1" width="27.28515625" customWidth="1"/>
    <col min="3" max="3" width="16.42578125" bestFit="1" customWidth="1"/>
    <col min="11" max="11" width="14.85546875" customWidth="1"/>
  </cols>
  <sheetData>
    <row r="1" spans="1:11" ht="53.25" customHeight="1" x14ac:dyDescent="0.25">
      <c r="A1" s="462" t="s">
        <v>1198</v>
      </c>
      <c r="B1" s="462"/>
      <c r="C1" s="462"/>
      <c r="D1" s="462"/>
      <c r="H1" s="142" t="s">
        <v>16</v>
      </c>
      <c r="I1" s="137"/>
      <c r="J1" s="138"/>
      <c r="K1" s="201" t="s">
        <v>1719</v>
      </c>
    </row>
    <row r="2" spans="1:11" ht="9" customHeight="1" x14ac:dyDescent="0.25">
      <c r="A2" s="71"/>
      <c r="B2" s="71"/>
      <c r="C2" s="71"/>
      <c r="D2" s="71"/>
      <c r="H2" s="64"/>
    </row>
    <row r="3" spans="1:11" x14ac:dyDescent="0.25">
      <c r="A3" s="56" t="s">
        <v>1199</v>
      </c>
    </row>
    <row r="5" spans="1:11" ht="15" customHeight="1" x14ac:dyDescent="0.25">
      <c r="A5" s="461" t="s">
        <v>1200</v>
      </c>
      <c r="B5" s="461"/>
      <c r="C5" s="461"/>
      <c r="D5" s="461"/>
      <c r="F5" s="460" t="s">
        <v>1201</v>
      </c>
      <c r="G5" s="460"/>
      <c r="H5" s="460"/>
      <c r="I5" s="460"/>
      <c r="J5" s="460"/>
    </row>
    <row r="6" spans="1:11" ht="23.25" customHeight="1" x14ac:dyDescent="0.25">
      <c r="A6" s="461"/>
      <c r="B6" s="461"/>
      <c r="C6" s="461"/>
      <c r="D6" s="461"/>
      <c r="F6" s="460"/>
      <c r="G6" s="460"/>
      <c r="H6" s="460"/>
      <c r="I6" s="460"/>
      <c r="J6" s="460"/>
    </row>
    <row r="8" spans="1:11" ht="31.5" x14ac:dyDescent="0.25">
      <c r="A8" s="76" t="s">
        <v>1202</v>
      </c>
      <c r="B8" s="76" t="s">
        <v>1203</v>
      </c>
      <c r="C8" s="72" t="s">
        <v>79</v>
      </c>
    </row>
    <row r="9" spans="1:11" ht="27" customHeight="1" x14ac:dyDescent="0.25">
      <c r="A9" s="75"/>
      <c r="B9" s="73">
        <v>20</v>
      </c>
      <c r="C9" s="73">
        <f>A9*B9*30*12</f>
        <v>0</v>
      </c>
    </row>
    <row r="10" spans="1:11" ht="27" customHeight="1" x14ac:dyDescent="0.25">
      <c r="A10" s="458" t="s">
        <v>1194</v>
      </c>
      <c r="B10" s="459"/>
      <c r="C10" s="74">
        <f>C9*0.35</f>
        <v>0</v>
      </c>
    </row>
    <row r="11" spans="1:11" ht="27" customHeight="1" x14ac:dyDescent="0.25">
      <c r="A11" s="458" t="s">
        <v>1195</v>
      </c>
      <c r="B11" s="459"/>
      <c r="C11" s="74">
        <f>C9-C10</f>
        <v>0</v>
      </c>
    </row>
    <row r="12" spans="1:11" ht="27" customHeight="1" x14ac:dyDescent="0.25">
      <c r="A12" s="458" t="s">
        <v>1196</v>
      </c>
      <c r="B12" s="459"/>
      <c r="C12" s="73">
        <v>50000</v>
      </c>
    </row>
    <row r="13" spans="1:11" ht="27" customHeight="1" x14ac:dyDescent="0.25">
      <c r="A13" s="458" t="s">
        <v>1197</v>
      </c>
      <c r="B13" s="459"/>
      <c r="C13" s="74">
        <f>C11-C12</f>
        <v>-50000</v>
      </c>
    </row>
    <row r="15" spans="1:11" x14ac:dyDescent="0.25">
      <c r="C15" s="70"/>
    </row>
  </sheetData>
  <mergeCells count="7">
    <mergeCell ref="A13:B13"/>
    <mergeCell ref="A1:D1"/>
    <mergeCell ref="A5:D6"/>
    <mergeCell ref="F5:J6"/>
    <mergeCell ref="A10:B10"/>
    <mergeCell ref="A11:B11"/>
    <mergeCell ref="A12:B12"/>
  </mergeCells>
  <conditionalFormatting sqref="A3">
    <cfRule type="expression" dxfId="442" priority="4">
      <formula>A3&lt;&gt;""</formula>
    </cfRule>
  </conditionalFormatting>
  <conditionalFormatting sqref="H1">
    <cfRule type="expression" dxfId="441" priority="2">
      <formula>H1&lt;&gt;""</formula>
    </cfRule>
  </conditionalFormatting>
  <conditionalFormatting sqref="H1">
    <cfRule type="expression" dxfId="440" priority="3">
      <formula>H1&lt;&gt;""</formula>
    </cfRule>
  </conditionalFormatting>
  <conditionalFormatting sqref="K1">
    <cfRule type="expression" dxfId="439" priority="1">
      <formula>K1&lt;&gt;""</formula>
    </cfRule>
  </conditionalFormatting>
  <hyperlinks>
    <hyperlink ref="H1" location="ACCUEIL!A1" display="ACCUEIL" xr:uid="{A4C0E931-AA3C-4F8E-B2A6-9CB3BFB196B3}"/>
    <hyperlink ref="K1" r:id="rId1" xr:uid="{28EE669F-DF54-42BD-A64A-5C696A6980FF}"/>
  </hyperlinks>
  <pageMargins left="0.7" right="0.7" top="0.75" bottom="0.75" header="0.3" footer="0.3"/>
  <pageSetup paperSize="9" orientation="portrait" verticalDpi="0"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A1:L15"/>
  <sheetViews>
    <sheetView showGridLines="0" workbookViewId="0">
      <selection activeCell="I1" sqref="I1"/>
    </sheetView>
  </sheetViews>
  <sheetFormatPr baseColWidth="10" defaultColWidth="11.42578125" defaultRowHeight="15" x14ac:dyDescent="0.25"/>
  <cols>
    <col min="1" max="2" width="27.28515625" customWidth="1"/>
    <col min="4" max="4" width="16.42578125" bestFit="1" customWidth="1"/>
    <col min="12" max="12" width="14" customWidth="1"/>
  </cols>
  <sheetData>
    <row r="1" spans="1:12" ht="53.25" customHeight="1" x14ac:dyDescent="0.25">
      <c r="A1" s="462" t="s">
        <v>1198</v>
      </c>
      <c r="B1" s="462"/>
      <c r="C1" s="462"/>
      <c r="D1" s="462"/>
      <c r="E1" s="462"/>
      <c r="I1" s="142" t="s">
        <v>16</v>
      </c>
      <c r="J1" s="137"/>
      <c r="K1" s="138"/>
      <c r="L1" s="201" t="s">
        <v>1719</v>
      </c>
    </row>
    <row r="2" spans="1:12" ht="9" customHeight="1" x14ac:dyDescent="0.25">
      <c r="A2" s="71"/>
      <c r="B2" s="71"/>
      <c r="C2" s="71"/>
      <c r="D2" s="71"/>
      <c r="E2" s="71"/>
      <c r="I2" s="64"/>
    </row>
    <row r="3" spans="1:12" x14ac:dyDescent="0.25">
      <c r="A3" s="56" t="s">
        <v>1204</v>
      </c>
      <c r="B3" s="56"/>
    </row>
    <row r="5" spans="1:12" ht="15" customHeight="1" x14ac:dyDescent="0.25">
      <c r="A5" s="461" t="s">
        <v>1205</v>
      </c>
      <c r="B5" s="461"/>
      <c r="C5" s="461"/>
      <c r="D5" s="461"/>
      <c r="E5" s="461"/>
      <c r="G5" s="460" t="s">
        <v>1201</v>
      </c>
      <c r="H5" s="460"/>
      <c r="I5" s="460"/>
      <c r="J5" s="460"/>
      <c r="K5" s="460"/>
    </row>
    <row r="6" spans="1:12" ht="57.75" customHeight="1" x14ac:dyDescent="0.25">
      <c r="A6" s="461"/>
      <c r="B6" s="461"/>
      <c r="C6" s="461"/>
      <c r="D6" s="461"/>
      <c r="E6" s="461"/>
      <c r="G6" s="460"/>
      <c r="H6" s="460"/>
      <c r="I6" s="460"/>
      <c r="J6" s="460"/>
      <c r="K6" s="460"/>
    </row>
    <row r="8" spans="1:12" ht="31.5" x14ac:dyDescent="0.25">
      <c r="A8" s="76" t="s">
        <v>1202</v>
      </c>
      <c r="B8" s="76" t="s">
        <v>1206</v>
      </c>
      <c r="C8" s="76" t="s">
        <v>1203</v>
      </c>
      <c r="D8" s="72" t="s">
        <v>79</v>
      </c>
    </row>
    <row r="9" spans="1:12" ht="27" customHeight="1" x14ac:dyDescent="0.25">
      <c r="A9" s="75">
        <v>50</v>
      </c>
      <c r="B9" s="75">
        <v>20</v>
      </c>
      <c r="C9" s="77">
        <v>25</v>
      </c>
      <c r="D9" s="73">
        <f>A9*C9*B9*12</f>
        <v>300000</v>
      </c>
    </row>
    <row r="10" spans="1:12" ht="27" customHeight="1" x14ac:dyDescent="0.25">
      <c r="A10" s="458" t="s">
        <v>1194</v>
      </c>
      <c r="B10" s="463"/>
      <c r="C10" s="459"/>
      <c r="D10" s="74">
        <f>D9*0.45</f>
        <v>135000</v>
      </c>
    </row>
    <row r="11" spans="1:12" ht="27" customHeight="1" x14ac:dyDescent="0.25">
      <c r="A11" s="458" t="s">
        <v>1195</v>
      </c>
      <c r="B11" s="463"/>
      <c r="C11" s="459"/>
      <c r="D11" s="74">
        <f>D9-D10</f>
        <v>165000</v>
      </c>
    </row>
    <row r="12" spans="1:12" ht="27" customHeight="1" x14ac:dyDescent="0.25">
      <c r="A12" s="458" t="s">
        <v>1196</v>
      </c>
      <c r="B12" s="463"/>
      <c r="C12" s="459"/>
      <c r="D12" s="73">
        <v>50000</v>
      </c>
    </row>
    <row r="13" spans="1:12" ht="27" customHeight="1" x14ac:dyDescent="0.25">
      <c r="A13" s="458" t="s">
        <v>1197</v>
      </c>
      <c r="B13" s="463"/>
      <c r="C13" s="459"/>
      <c r="D13" s="74">
        <f>D11-D12</f>
        <v>115000</v>
      </c>
    </row>
    <row r="15" spans="1:12" x14ac:dyDescent="0.25">
      <c r="D15" s="70"/>
    </row>
  </sheetData>
  <mergeCells count="7">
    <mergeCell ref="A13:C13"/>
    <mergeCell ref="A1:E1"/>
    <mergeCell ref="A5:E6"/>
    <mergeCell ref="G5:K6"/>
    <mergeCell ref="A10:C10"/>
    <mergeCell ref="A11:C11"/>
    <mergeCell ref="A12:C12"/>
  </mergeCells>
  <conditionalFormatting sqref="A3:B3">
    <cfRule type="expression" dxfId="438" priority="4">
      <formula>A3&lt;&gt;""</formula>
    </cfRule>
  </conditionalFormatting>
  <conditionalFormatting sqref="I1">
    <cfRule type="expression" dxfId="437" priority="2">
      <formula>I1&lt;&gt;""</formula>
    </cfRule>
  </conditionalFormatting>
  <conditionalFormatting sqref="I1">
    <cfRule type="expression" dxfId="436" priority="3">
      <formula>I1&lt;&gt;""</formula>
    </cfRule>
  </conditionalFormatting>
  <conditionalFormatting sqref="L1">
    <cfRule type="expression" dxfId="435" priority="1">
      <formula>L1&lt;&gt;""</formula>
    </cfRule>
  </conditionalFormatting>
  <hyperlinks>
    <hyperlink ref="I1" location="ACCUEIL!A1" display="ACCUEIL" xr:uid="{496C5A8A-80A7-4939-A536-7F128795A1CC}"/>
    <hyperlink ref="L1" r:id="rId1" xr:uid="{5BD662DA-4FD5-4435-BD47-AD5E118E01E7}"/>
  </hyperlinks>
  <pageMargins left="0.7" right="0.7" top="0.75" bottom="0.75" header="0.3" footer="0.3"/>
  <pageSetup paperSize="9" orientation="portrait" verticalDpi="0"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sheetPr>
  <dimension ref="A1:Q43"/>
  <sheetViews>
    <sheetView showGridLines="0" workbookViewId="0">
      <pane ySplit="1" topLeftCell="A2" activePane="bottomLeft" state="frozen"/>
      <selection pane="bottomLeft" activeCell="G7" sqref="G7:G8"/>
    </sheetView>
  </sheetViews>
  <sheetFormatPr baseColWidth="10" defaultColWidth="11.42578125" defaultRowHeight="15" x14ac:dyDescent="0.25"/>
  <cols>
    <col min="1" max="1" width="6.7109375" bestFit="1" customWidth="1"/>
    <col min="2" max="2" width="52.42578125" bestFit="1" customWidth="1"/>
    <col min="3" max="3" width="10" bestFit="1" customWidth="1"/>
    <col min="4" max="4" width="7.7109375" bestFit="1" customWidth="1"/>
    <col min="5" max="5" width="3.85546875" customWidth="1"/>
    <col min="7" max="7" width="12.7109375" customWidth="1"/>
    <col min="9" max="9" width="8.42578125" customWidth="1"/>
    <col min="10" max="10" width="35.28515625" customWidth="1"/>
    <col min="11" max="12" width="9.7109375" customWidth="1"/>
    <col min="13" max="14" width="10" customWidth="1"/>
    <col min="15" max="15" width="13.28515625" customWidth="1"/>
    <col min="16" max="16" width="13.42578125" customWidth="1"/>
  </cols>
  <sheetData>
    <row r="1" spans="1:17" ht="30" x14ac:dyDescent="0.25">
      <c r="A1" s="78" t="s">
        <v>1207</v>
      </c>
      <c r="B1" s="79" t="s">
        <v>360</v>
      </c>
      <c r="C1" s="80" t="s">
        <v>1208</v>
      </c>
      <c r="D1" s="78" t="s">
        <v>1209</v>
      </c>
      <c r="F1" s="83" t="s">
        <v>1210</v>
      </c>
      <c r="G1" s="83" t="s">
        <v>1211</v>
      </c>
      <c r="H1" s="88"/>
      <c r="I1" s="87" t="s">
        <v>1212</v>
      </c>
      <c r="J1" s="87" t="s">
        <v>1213</v>
      </c>
      <c r="K1" s="87" t="s">
        <v>1214</v>
      </c>
      <c r="L1" s="87" t="s">
        <v>1215</v>
      </c>
      <c r="M1" s="87" t="s">
        <v>1208</v>
      </c>
      <c r="N1" s="87" t="s">
        <v>1216</v>
      </c>
      <c r="O1" s="87" t="s">
        <v>1217</v>
      </c>
      <c r="P1" s="87" t="s">
        <v>1218</v>
      </c>
      <c r="Q1" s="87" t="s">
        <v>1219</v>
      </c>
    </row>
    <row r="2" spans="1:17" x14ac:dyDescent="0.25">
      <c r="A2" s="81" t="s">
        <v>1220</v>
      </c>
      <c r="B2" s="81" t="s">
        <v>1221</v>
      </c>
      <c r="C2" s="81">
        <v>1</v>
      </c>
      <c r="D2" s="82">
        <v>5.4</v>
      </c>
      <c r="F2" s="84">
        <v>1</v>
      </c>
      <c r="G2" s="85">
        <v>5.5E-2</v>
      </c>
      <c r="I2" s="81"/>
      <c r="J2" s="81"/>
      <c r="K2" s="86"/>
      <c r="L2" s="90"/>
      <c r="M2" s="81"/>
      <c r="N2" s="89"/>
      <c r="O2" s="86">
        <f>(K2*L2)</f>
        <v>0</v>
      </c>
      <c r="P2" s="86">
        <f>O2*N2</f>
        <v>0</v>
      </c>
      <c r="Q2" s="86">
        <f>O2+P2</f>
        <v>0</v>
      </c>
    </row>
    <row r="3" spans="1:17" x14ac:dyDescent="0.25">
      <c r="A3" s="81" t="s">
        <v>1222</v>
      </c>
      <c r="B3" s="81" t="s">
        <v>1223</v>
      </c>
      <c r="C3" s="81">
        <v>1</v>
      </c>
      <c r="D3" s="82">
        <v>5.3</v>
      </c>
      <c r="F3" s="84">
        <v>2</v>
      </c>
      <c r="G3" s="85">
        <v>0.2</v>
      </c>
      <c r="I3" s="81"/>
      <c r="J3" s="81"/>
      <c r="K3" s="86"/>
      <c r="L3" s="90"/>
      <c r="M3" s="81"/>
      <c r="N3" s="89"/>
      <c r="O3" s="86">
        <f t="shared" ref="O3:O11" si="0">(K3*L3)</f>
        <v>0</v>
      </c>
      <c r="P3" s="86">
        <f t="shared" ref="P3:P11" si="1">O3*N3</f>
        <v>0</v>
      </c>
      <c r="Q3" s="86">
        <f t="shared" ref="Q3:Q11" si="2">O3+P3</f>
        <v>0</v>
      </c>
    </row>
    <row r="4" spans="1:17" x14ac:dyDescent="0.25">
      <c r="A4" s="81" t="s">
        <v>1224</v>
      </c>
      <c r="B4" s="81" t="s">
        <v>1225</v>
      </c>
      <c r="C4" s="81">
        <v>1</v>
      </c>
      <c r="D4" s="82">
        <v>5.45</v>
      </c>
      <c r="I4" s="81"/>
      <c r="J4" s="81"/>
      <c r="K4" s="86"/>
      <c r="L4" s="90"/>
      <c r="M4" s="81"/>
      <c r="N4" s="89"/>
      <c r="O4" s="86">
        <f t="shared" si="0"/>
        <v>0</v>
      </c>
      <c r="P4" s="86">
        <f t="shared" si="1"/>
        <v>0</v>
      </c>
      <c r="Q4" s="86">
        <f t="shared" si="2"/>
        <v>0</v>
      </c>
    </row>
    <row r="5" spans="1:17" ht="18.75" customHeight="1" x14ac:dyDescent="0.25">
      <c r="A5" s="81" t="s">
        <v>1226</v>
      </c>
      <c r="B5" s="81" t="s">
        <v>1227</v>
      </c>
      <c r="C5" s="81">
        <v>1</v>
      </c>
      <c r="D5" s="82">
        <v>5.6</v>
      </c>
      <c r="F5" s="429" t="s">
        <v>16</v>
      </c>
      <c r="G5" s="444" t="s">
        <v>2</v>
      </c>
      <c r="H5" s="455" t="s">
        <v>1474</v>
      </c>
      <c r="I5" s="81"/>
      <c r="J5" s="81"/>
      <c r="K5" s="86"/>
      <c r="L5" s="90"/>
      <c r="M5" s="81"/>
      <c r="N5" s="89"/>
      <c r="O5" s="86">
        <f t="shared" si="0"/>
        <v>0</v>
      </c>
      <c r="P5" s="86">
        <f t="shared" si="1"/>
        <v>0</v>
      </c>
      <c r="Q5" s="86">
        <f t="shared" si="2"/>
        <v>0</v>
      </c>
    </row>
    <row r="6" spans="1:17" x14ac:dyDescent="0.25">
      <c r="A6" s="81" t="s">
        <v>1228</v>
      </c>
      <c r="B6" s="81" t="s">
        <v>1229</v>
      </c>
      <c r="C6" s="81">
        <v>1</v>
      </c>
      <c r="D6" s="82">
        <v>5.2</v>
      </c>
      <c r="F6" s="429"/>
      <c r="G6" s="444"/>
      <c r="H6" s="455"/>
      <c r="I6" s="81"/>
      <c r="J6" s="81"/>
      <c r="K6" s="86"/>
      <c r="L6" s="90"/>
      <c r="M6" s="81"/>
      <c r="N6" s="89"/>
      <c r="O6" s="86">
        <f t="shared" si="0"/>
        <v>0</v>
      </c>
      <c r="P6" s="86">
        <f t="shared" si="1"/>
        <v>0</v>
      </c>
      <c r="Q6" s="86">
        <f t="shared" si="2"/>
        <v>0</v>
      </c>
    </row>
    <row r="7" spans="1:17" x14ac:dyDescent="0.25">
      <c r="A7" s="81" t="s">
        <v>1230</v>
      </c>
      <c r="B7" s="81" t="s">
        <v>1231</v>
      </c>
      <c r="C7" s="81">
        <v>1</v>
      </c>
      <c r="D7" s="82">
        <v>5.25</v>
      </c>
      <c r="G7" s="464" t="s">
        <v>1719</v>
      </c>
      <c r="I7" s="81"/>
      <c r="J7" s="81"/>
      <c r="K7" s="86"/>
      <c r="L7" s="90"/>
      <c r="M7" s="81"/>
      <c r="N7" s="89"/>
      <c r="O7" s="86">
        <f t="shared" si="0"/>
        <v>0</v>
      </c>
      <c r="P7" s="86">
        <f t="shared" si="1"/>
        <v>0</v>
      </c>
      <c r="Q7" s="86">
        <f t="shared" si="2"/>
        <v>0</v>
      </c>
    </row>
    <row r="8" spans="1:17" x14ac:dyDescent="0.25">
      <c r="A8" s="81" t="s">
        <v>1232</v>
      </c>
      <c r="B8" s="81" t="s">
        <v>1233</v>
      </c>
      <c r="C8" s="81">
        <v>1</v>
      </c>
      <c r="D8" s="82">
        <v>5.3</v>
      </c>
      <c r="G8" s="456"/>
      <c r="I8" s="81"/>
      <c r="J8" s="81"/>
      <c r="K8" s="86"/>
      <c r="L8" s="90"/>
      <c r="M8" s="81"/>
      <c r="N8" s="89"/>
      <c r="O8" s="86">
        <f t="shared" si="0"/>
        <v>0</v>
      </c>
      <c r="P8" s="86">
        <f t="shared" si="1"/>
        <v>0</v>
      </c>
      <c r="Q8" s="86">
        <f t="shared" si="2"/>
        <v>0</v>
      </c>
    </row>
    <row r="9" spans="1:17" x14ac:dyDescent="0.25">
      <c r="A9" s="81" t="s">
        <v>1234</v>
      </c>
      <c r="B9" s="81" t="s">
        <v>1235</v>
      </c>
      <c r="C9" s="81">
        <v>1</v>
      </c>
      <c r="D9" s="82">
        <v>5.2</v>
      </c>
      <c r="I9" s="81"/>
      <c r="J9" s="81"/>
      <c r="K9" s="86"/>
      <c r="L9" s="90"/>
      <c r="M9" s="81"/>
      <c r="N9" s="89"/>
      <c r="O9" s="86">
        <f t="shared" si="0"/>
        <v>0</v>
      </c>
      <c r="P9" s="86">
        <f t="shared" si="1"/>
        <v>0</v>
      </c>
      <c r="Q9" s="86">
        <f t="shared" si="2"/>
        <v>0</v>
      </c>
    </row>
    <row r="10" spans="1:17" x14ac:dyDescent="0.25">
      <c r="A10" s="81" t="s">
        <v>1236</v>
      </c>
      <c r="B10" s="81" t="s">
        <v>1237</v>
      </c>
      <c r="C10" s="81">
        <v>1</v>
      </c>
      <c r="D10" s="82">
        <v>5.25</v>
      </c>
      <c r="I10" s="81"/>
      <c r="J10" s="81"/>
      <c r="K10" s="86"/>
      <c r="L10" s="90"/>
      <c r="M10" s="81"/>
      <c r="N10" s="89"/>
      <c r="O10" s="86">
        <f t="shared" si="0"/>
        <v>0</v>
      </c>
      <c r="P10" s="86">
        <f t="shared" si="1"/>
        <v>0</v>
      </c>
      <c r="Q10" s="86">
        <f t="shared" si="2"/>
        <v>0</v>
      </c>
    </row>
    <row r="11" spans="1:17" x14ac:dyDescent="0.25">
      <c r="A11" s="81" t="s">
        <v>1238</v>
      </c>
      <c r="B11" s="81" t="s">
        <v>1239</v>
      </c>
      <c r="C11" s="81">
        <v>2</v>
      </c>
      <c r="D11" s="82">
        <v>5.4</v>
      </c>
      <c r="I11" s="81"/>
      <c r="J11" s="81"/>
      <c r="K11" s="86"/>
      <c r="L11" s="90"/>
      <c r="M11" s="81"/>
      <c r="N11" s="89"/>
      <c r="O11" s="86">
        <f t="shared" si="0"/>
        <v>0</v>
      </c>
      <c r="P11" s="86">
        <f t="shared" si="1"/>
        <v>0</v>
      </c>
      <c r="Q11" s="86">
        <f t="shared" si="2"/>
        <v>0</v>
      </c>
    </row>
    <row r="12" spans="1:17" x14ac:dyDescent="0.25">
      <c r="A12" s="81" t="s">
        <v>1240</v>
      </c>
      <c r="B12" s="81" t="s">
        <v>1241</v>
      </c>
      <c r="C12" s="81">
        <v>2</v>
      </c>
      <c r="D12" s="82">
        <v>5.6</v>
      </c>
      <c r="P12" s="81" t="s">
        <v>1219</v>
      </c>
      <c r="Q12" s="86">
        <f>SUM(Q2:Q11)</f>
        <v>0</v>
      </c>
    </row>
    <row r="13" spans="1:17" x14ac:dyDescent="0.25">
      <c r="A13" s="81" t="s">
        <v>1242</v>
      </c>
      <c r="B13" s="81" t="s">
        <v>1243</v>
      </c>
      <c r="C13" s="81">
        <v>1</v>
      </c>
      <c r="D13" s="82">
        <v>12</v>
      </c>
    </row>
    <row r="14" spans="1:17" ht="15" customHeight="1" x14ac:dyDescent="0.25">
      <c r="A14" s="81" t="s">
        <v>1244</v>
      </c>
      <c r="B14" s="81" t="s">
        <v>1245</v>
      </c>
      <c r="C14" s="81">
        <v>1</v>
      </c>
      <c r="D14" s="82">
        <v>16</v>
      </c>
      <c r="G14" s="465" t="s">
        <v>1593</v>
      </c>
      <c r="H14" s="465"/>
      <c r="I14" s="465"/>
      <c r="J14" s="465"/>
      <c r="K14" s="465"/>
      <c r="L14" s="465"/>
      <c r="M14" s="465"/>
      <c r="N14" s="465"/>
      <c r="O14" s="465"/>
      <c r="P14" s="465"/>
      <c r="Q14" s="465"/>
    </row>
    <row r="15" spans="1:17" x14ac:dyDescent="0.25">
      <c r="A15" s="81" t="s">
        <v>1246</v>
      </c>
      <c r="B15" s="81" t="s">
        <v>1247</v>
      </c>
      <c r="C15" s="81">
        <v>1</v>
      </c>
      <c r="D15" s="82">
        <v>20</v>
      </c>
      <c r="G15" s="465"/>
      <c r="H15" s="465"/>
      <c r="I15" s="465"/>
      <c r="J15" s="465"/>
      <c r="K15" s="465"/>
      <c r="L15" s="465"/>
      <c r="M15" s="465"/>
      <c r="N15" s="465"/>
      <c r="O15" s="465"/>
      <c r="P15" s="465"/>
      <c r="Q15" s="465"/>
    </row>
    <row r="16" spans="1:17" x14ac:dyDescent="0.25">
      <c r="A16" s="81" t="s">
        <v>1248</v>
      </c>
      <c r="B16" s="81" t="s">
        <v>1249</v>
      </c>
      <c r="C16" s="81">
        <v>1</v>
      </c>
      <c r="D16" s="82">
        <v>60</v>
      </c>
    </row>
    <row r="17" spans="1:16" ht="15" customHeight="1" x14ac:dyDescent="0.25">
      <c r="A17" s="81" t="s">
        <v>1251</v>
      </c>
      <c r="B17" s="81" t="s">
        <v>1252</v>
      </c>
      <c r="C17" s="81">
        <v>1</v>
      </c>
      <c r="D17" s="82">
        <v>11</v>
      </c>
      <c r="G17" s="160" t="s">
        <v>1250</v>
      </c>
    </row>
    <row r="18" spans="1:16" ht="15" customHeight="1" x14ac:dyDescent="0.25">
      <c r="A18" s="81" t="s">
        <v>1254</v>
      </c>
      <c r="B18" s="81" t="s">
        <v>1255</v>
      </c>
      <c r="C18" s="81">
        <v>1</v>
      </c>
      <c r="D18" s="82">
        <v>15</v>
      </c>
      <c r="G18" s="430" t="s">
        <v>1253</v>
      </c>
      <c r="H18" s="430"/>
      <c r="I18" s="430"/>
      <c r="J18" s="430"/>
    </row>
    <row r="19" spans="1:16" ht="15" customHeight="1" x14ac:dyDescent="0.25">
      <c r="A19" s="81" t="s">
        <v>1256</v>
      </c>
      <c r="B19" s="81" t="s">
        <v>1257</v>
      </c>
      <c r="C19" s="81">
        <v>1</v>
      </c>
      <c r="D19" s="82">
        <v>19</v>
      </c>
      <c r="G19" s="135"/>
      <c r="H19" s="135"/>
      <c r="I19" s="135"/>
      <c r="J19" s="135"/>
    </row>
    <row r="20" spans="1:16" ht="15" customHeight="1" x14ac:dyDescent="0.25">
      <c r="A20" s="81" t="s">
        <v>1258</v>
      </c>
      <c r="B20" s="81" t="s">
        <v>1259</v>
      </c>
      <c r="C20" s="81">
        <v>1</v>
      </c>
      <c r="D20" s="82">
        <v>54</v>
      </c>
      <c r="H20" s="430" t="s">
        <v>1591</v>
      </c>
      <c r="I20" s="430"/>
      <c r="J20" s="430"/>
      <c r="K20" s="135"/>
    </row>
    <row r="21" spans="1:16" ht="15" customHeight="1" x14ac:dyDescent="0.25">
      <c r="A21" s="81" t="s">
        <v>1261</v>
      </c>
      <c r="B21" s="81" t="s">
        <v>1262</v>
      </c>
      <c r="C21" s="81">
        <v>1</v>
      </c>
      <c r="D21" s="82">
        <v>9</v>
      </c>
      <c r="H21" s="430"/>
      <c r="I21" s="430"/>
      <c r="J21" s="430"/>
      <c r="K21" s="135"/>
    </row>
    <row r="22" spans="1:16" x14ac:dyDescent="0.25">
      <c r="A22" s="81" t="s">
        <v>1263</v>
      </c>
      <c r="B22" s="81" t="s">
        <v>1264</v>
      </c>
      <c r="C22" s="81">
        <v>1</v>
      </c>
      <c r="D22" s="82">
        <v>11</v>
      </c>
      <c r="H22" s="430" t="s">
        <v>1592</v>
      </c>
      <c r="I22" s="430"/>
      <c r="J22" s="430"/>
      <c r="K22" s="88"/>
    </row>
    <row r="23" spans="1:16" x14ac:dyDescent="0.25">
      <c r="A23" s="81" t="s">
        <v>1265</v>
      </c>
      <c r="B23" s="81" t="s">
        <v>1266</v>
      </c>
      <c r="C23" s="81">
        <v>1</v>
      </c>
      <c r="D23" s="82">
        <v>17</v>
      </c>
      <c r="H23" s="430"/>
      <c r="I23" s="430"/>
      <c r="J23" s="430"/>
      <c r="K23" s="88"/>
    </row>
    <row r="24" spans="1:16" x14ac:dyDescent="0.25">
      <c r="A24" s="81" t="s">
        <v>1268</v>
      </c>
      <c r="B24" s="81" t="s">
        <v>1269</v>
      </c>
      <c r="C24" s="81">
        <v>1</v>
      </c>
      <c r="D24" s="82">
        <v>49</v>
      </c>
      <c r="G24" s="430" t="s">
        <v>1260</v>
      </c>
      <c r="H24" s="430"/>
      <c r="I24" s="430"/>
      <c r="J24" s="430"/>
    </row>
    <row r="25" spans="1:16" x14ac:dyDescent="0.25">
      <c r="A25" s="81" t="s">
        <v>1270</v>
      </c>
      <c r="B25" s="81" t="s">
        <v>1271</v>
      </c>
      <c r="C25" s="81">
        <v>1</v>
      </c>
      <c r="D25" s="82">
        <v>3.6</v>
      </c>
      <c r="G25" s="430"/>
      <c r="H25" s="430"/>
      <c r="I25" s="430"/>
      <c r="J25" s="430"/>
    </row>
    <row r="26" spans="1:16" ht="15" customHeight="1" x14ac:dyDescent="0.25">
      <c r="A26" s="81" t="s">
        <v>1273</v>
      </c>
      <c r="B26" s="81" t="s">
        <v>1274</v>
      </c>
      <c r="C26" s="81">
        <v>1</v>
      </c>
      <c r="D26" s="82">
        <v>5.5</v>
      </c>
      <c r="H26" s="430" t="s">
        <v>1594</v>
      </c>
      <c r="I26" s="430"/>
      <c r="J26" s="430"/>
      <c r="K26" s="430"/>
      <c r="L26" s="430"/>
      <c r="M26" s="430"/>
      <c r="N26" s="430"/>
      <c r="O26" s="430"/>
      <c r="P26" s="430"/>
    </row>
    <row r="27" spans="1:16" x14ac:dyDescent="0.25">
      <c r="A27" s="81" t="s">
        <v>1275</v>
      </c>
      <c r="B27" s="81" t="s">
        <v>1276</v>
      </c>
      <c r="C27" s="81">
        <v>1</v>
      </c>
      <c r="D27" s="82">
        <v>8.1999999999999993</v>
      </c>
      <c r="H27" s="430"/>
      <c r="I27" s="430"/>
      <c r="J27" s="430"/>
      <c r="K27" s="430"/>
      <c r="L27" s="430"/>
      <c r="M27" s="430"/>
      <c r="N27" s="430"/>
      <c r="O27" s="430"/>
      <c r="P27" s="430"/>
    </row>
    <row r="28" spans="1:16" x14ac:dyDescent="0.25">
      <c r="A28" s="81" t="s">
        <v>1277</v>
      </c>
      <c r="B28" s="81" t="s">
        <v>1278</v>
      </c>
      <c r="C28" s="81">
        <v>1</v>
      </c>
      <c r="D28" s="82">
        <v>2.8</v>
      </c>
      <c r="H28" s="430" t="s">
        <v>1595</v>
      </c>
      <c r="I28" s="430"/>
      <c r="J28" s="430"/>
      <c r="K28" s="430"/>
      <c r="L28" s="430"/>
      <c r="M28" s="430"/>
      <c r="N28" s="430"/>
      <c r="O28" s="430"/>
      <c r="P28" s="430"/>
    </row>
    <row r="29" spans="1:16" x14ac:dyDescent="0.25">
      <c r="A29" s="81" t="s">
        <v>1279</v>
      </c>
      <c r="B29" s="81" t="s">
        <v>1280</v>
      </c>
      <c r="C29" s="81">
        <v>1</v>
      </c>
      <c r="D29" s="82">
        <v>4.5</v>
      </c>
      <c r="H29" s="430"/>
      <c r="I29" s="430"/>
      <c r="J29" s="430"/>
      <c r="K29" s="430"/>
      <c r="L29" s="430"/>
      <c r="M29" s="430"/>
      <c r="N29" s="430"/>
      <c r="O29" s="430"/>
      <c r="P29" s="430"/>
    </row>
    <row r="30" spans="1:16" x14ac:dyDescent="0.25">
      <c r="A30" s="81" t="s">
        <v>1281</v>
      </c>
      <c r="B30" s="81" t="s">
        <v>1282</v>
      </c>
      <c r="C30" s="81">
        <v>1</v>
      </c>
      <c r="D30" s="82">
        <v>8.1</v>
      </c>
    </row>
    <row r="31" spans="1:16" x14ac:dyDescent="0.25">
      <c r="A31" s="81" t="s">
        <v>1283</v>
      </c>
      <c r="B31" s="81" t="s">
        <v>1284</v>
      </c>
      <c r="C31" s="81">
        <v>1</v>
      </c>
      <c r="D31" s="82">
        <v>2.9</v>
      </c>
      <c r="G31" s="430" t="s">
        <v>1267</v>
      </c>
      <c r="H31" s="430"/>
      <c r="I31" s="430"/>
      <c r="J31" s="430"/>
    </row>
    <row r="32" spans="1:16" x14ac:dyDescent="0.25">
      <c r="A32" s="81" t="s">
        <v>1285</v>
      </c>
      <c r="B32" s="81" t="s">
        <v>1286</v>
      </c>
      <c r="C32" s="81">
        <v>1</v>
      </c>
      <c r="D32" s="82">
        <v>4.5999999999999996</v>
      </c>
      <c r="G32" s="430"/>
      <c r="H32" s="430"/>
      <c r="I32" s="430"/>
      <c r="J32" s="430"/>
    </row>
    <row r="33" spans="1:8" x14ac:dyDescent="0.25">
      <c r="A33" s="81" t="s">
        <v>1287</v>
      </c>
      <c r="B33" s="81" t="s">
        <v>1288</v>
      </c>
      <c r="C33" s="81">
        <v>1</v>
      </c>
      <c r="D33" s="82">
        <v>8.1999999999999993</v>
      </c>
      <c r="G33" s="91" t="s">
        <v>1272</v>
      </c>
      <c r="H33" s="91" t="s">
        <v>1215</v>
      </c>
    </row>
    <row r="34" spans="1:8" x14ac:dyDescent="0.25">
      <c r="A34" s="81" t="s">
        <v>1289</v>
      </c>
      <c r="B34" s="81" t="s">
        <v>1290</v>
      </c>
      <c r="C34" s="81">
        <v>2</v>
      </c>
      <c r="D34" s="82">
        <v>148</v>
      </c>
      <c r="G34" s="81" t="s">
        <v>1220</v>
      </c>
      <c r="H34" s="81">
        <v>10</v>
      </c>
    </row>
    <row r="35" spans="1:8" x14ac:dyDescent="0.25">
      <c r="A35" s="81" t="s">
        <v>1292</v>
      </c>
      <c r="B35" s="81" t="s">
        <v>1293</v>
      </c>
      <c r="C35" s="81">
        <v>2</v>
      </c>
      <c r="D35" s="82">
        <v>78</v>
      </c>
      <c r="G35" s="81" t="s">
        <v>1222</v>
      </c>
      <c r="H35" s="81">
        <v>5</v>
      </c>
    </row>
    <row r="36" spans="1:8" x14ac:dyDescent="0.25">
      <c r="A36" s="81" t="s">
        <v>1295</v>
      </c>
      <c r="B36" s="81" t="s">
        <v>1296</v>
      </c>
      <c r="C36" s="81">
        <v>2</v>
      </c>
      <c r="D36" s="82">
        <v>46</v>
      </c>
      <c r="G36" s="81" t="s">
        <v>1228</v>
      </c>
      <c r="H36" s="81">
        <v>10</v>
      </c>
    </row>
    <row r="37" spans="1:8" x14ac:dyDescent="0.25">
      <c r="A37" s="81" t="s">
        <v>1297</v>
      </c>
      <c r="B37" s="81" t="s">
        <v>1298</v>
      </c>
      <c r="C37" s="81">
        <v>2</v>
      </c>
      <c r="D37" s="82">
        <v>36</v>
      </c>
      <c r="G37" s="81" t="s">
        <v>1230</v>
      </c>
      <c r="H37" s="81">
        <v>5</v>
      </c>
    </row>
    <row r="38" spans="1:8" x14ac:dyDescent="0.25">
      <c r="A38" s="81" t="s">
        <v>1291</v>
      </c>
      <c r="B38" s="81" t="s">
        <v>1299</v>
      </c>
      <c r="C38" s="81">
        <v>2</v>
      </c>
      <c r="D38" s="82">
        <v>53</v>
      </c>
      <c r="G38" s="81" t="s">
        <v>1236</v>
      </c>
      <c r="H38" s="81">
        <v>5</v>
      </c>
    </row>
    <row r="39" spans="1:8" x14ac:dyDescent="0.25">
      <c r="A39" s="81" t="s">
        <v>1300</v>
      </c>
      <c r="B39" s="81" t="s">
        <v>1301</v>
      </c>
      <c r="C39" s="81">
        <v>2</v>
      </c>
      <c r="D39" s="82">
        <v>60</v>
      </c>
      <c r="G39" s="81" t="s">
        <v>1238</v>
      </c>
      <c r="H39" s="81">
        <v>5</v>
      </c>
    </row>
    <row r="40" spans="1:8" x14ac:dyDescent="0.25">
      <c r="A40" s="81" t="s">
        <v>1302</v>
      </c>
      <c r="B40" s="81" t="s">
        <v>1303</v>
      </c>
      <c r="C40" s="81">
        <v>2</v>
      </c>
      <c r="D40" s="82">
        <v>43</v>
      </c>
      <c r="G40" s="81" t="s">
        <v>1258</v>
      </c>
      <c r="H40" s="81">
        <v>3</v>
      </c>
    </row>
    <row r="41" spans="1:8" x14ac:dyDescent="0.25">
      <c r="A41" s="81" t="s">
        <v>1304</v>
      </c>
      <c r="B41" s="81" t="s">
        <v>1305</v>
      </c>
      <c r="C41" s="81">
        <v>2</v>
      </c>
      <c r="D41" s="82">
        <v>26</v>
      </c>
      <c r="G41" s="81" t="s">
        <v>1285</v>
      </c>
      <c r="H41" s="81">
        <v>10</v>
      </c>
    </row>
    <row r="42" spans="1:8" x14ac:dyDescent="0.25">
      <c r="A42" s="81" t="s">
        <v>1294</v>
      </c>
      <c r="B42" s="81" t="s">
        <v>1306</v>
      </c>
      <c r="C42" s="81">
        <v>2</v>
      </c>
      <c r="D42" s="82">
        <v>40</v>
      </c>
      <c r="G42" s="81" t="s">
        <v>1291</v>
      </c>
      <c r="H42" s="81">
        <v>4</v>
      </c>
    </row>
    <row r="43" spans="1:8" x14ac:dyDescent="0.25">
      <c r="A43" s="81" t="s">
        <v>1307</v>
      </c>
      <c r="B43" s="81" t="s">
        <v>1308</v>
      </c>
      <c r="C43" s="81">
        <v>2</v>
      </c>
      <c r="D43" s="82">
        <v>26</v>
      </c>
      <c r="G43" s="81" t="s">
        <v>1294</v>
      </c>
      <c r="H43" s="81">
        <v>2</v>
      </c>
    </row>
  </sheetData>
  <mergeCells count="12">
    <mergeCell ref="F5:F6"/>
    <mergeCell ref="G5:G6"/>
    <mergeCell ref="H5:H6"/>
    <mergeCell ref="G14:Q15"/>
    <mergeCell ref="G18:J18"/>
    <mergeCell ref="H26:P27"/>
    <mergeCell ref="H28:P29"/>
    <mergeCell ref="G24:J25"/>
    <mergeCell ref="G31:J32"/>
    <mergeCell ref="G7:G8"/>
    <mergeCell ref="H20:J21"/>
    <mergeCell ref="H22:J23"/>
  </mergeCells>
  <phoneticPr fontId="20" type="noConversion"/>
  <conditionalFormatting sqref="G18">
    <cfRule type="expression" dxfId="434" priority="12">
      <formula>G18&lt;&gt;""</formula>
    </cfRule>
  </conditionalFormatting>
  <conditionalFormatting sqref="G24">
    <cfRule type="expression" dxfId="433" priority="11">
      <formula>G24&lt;&gt;""</formula>
    </cfRule>
  </conditionalFormatting>
  <conditionalFormatting sqref="G31">
    <cfRule type="expression" dxfId="432" priority="10">
      <formula>G31&lt;&gt;""</formula>
    </cfRule>
  </conditionalFormatting>
  <conditionalFormatting sqref="F5">
    <cfRule type="expression" dxfId="431" priority="8">
      <formula>F5&lt;&gt;""</formula>
    </cfRule>
  </conditionalFormatting>
  <conditionalFormatting sqref="F5">
    <cfRule type="expression" dxfId="430" priority="9">
      <formula>F5&lt;&gt;""</formula>
    </cfRule>
  </conditionalFormatting>
  <conditionalFormatting sqref="G7">
    <cfRule type="expression" dxfId="429" priority="7">
      <formula>G7&lt;&gt;""</formula>
    </cfRule>
  </conditionalFormatting>
  <conditionalFormatting sqref="H22">
    <cfRule type="expression" dxfId="428" priority="5">
      <formula>H22&lt;&gt;""</formula>
    </cfRule>
  </conditionalFormatting>
  <conditionalFormatting sqref="H20">
    <cfRule type="expression" dxfId="427" priority="4">
      <formula>H20&lt;&gt;""</formula>
    </cfRule>
  </conditionalFormatting>
  <conditionalFormatting sqref="G14">
    <cfRule type="expression" dxfId="426" priority="3">
      <formula>G14&lt;&gt;""</formula>
    </cfRule>
  </conditionalFormatting>
  <conditionalFormatting sqref="H26">
    <cfRule type="expression" dxfId="425" priority="2">
      <formula>H26&lt;&gt;""</formula>
    </cfRule>
  </conditionalFormatting>
  <conditionalFormatting sqref="H28">
    <cfRule type="expression" dxfId="424" priority="1">
      <formula>H28&lt;&gt;""</formula>
    </cfRule>
  </conditionalFormatting>
  <hyperlinks>
    <hyperlink ref="F5" location="ACCUEIL!A1" display="ACCUEIL" xr:uid="{C75C9236-1167-46E2-91C9-3A16B9A54F41}"/>
    <hyperlink ref="H5" location="'Mise en forme'!W1" display="Aide" xr:uid="{6D13D890-F0BB-488F-B2D4-9014D6FEDBC4}"/>
    <hyperlink ref="G5" location="'Mise en forme Corr'!A1" display="Corrigé" xr:uid="{5346C13A-E260-4CAF-9971-BFE70A0BDF10}"/>
    <hyperlink ref="G7:G8" r:id="rId1" display="CORRECTION VIDÉO" xr:uid="{4B064659-C5B7-4B59-BDCF-C72EAFB1527E}"/>
    <hyperlink ref="H5:H6" r:id="rId2" display="Aide" xr:uid="{89484E84-E5D1-4DE7-BD50-14F89AE66D8E}"/>
    <hyperlink ref="G5:G6" location="'RECHERCHEV Corr'!A1" display="Corrigé" xr:uid="{B61C2C82-35DA-422C-A53E-B55B7D491B47}"/>
  </hyperlinks>
  <pageMargins left="0.7" right="0.7" top="0.75" bottom="0.75" header="0.3" footer="0.3"/>
  <pageSetup paperSize="9" orientation="portrait" verticalDpi="0"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5"/>
  </sheetPr>
  <dimension ref="A1:Q43"/>
  <sheetViews>
    <sheetView showGridLines="0" workbookViewId="0">
      <pane ySplit="1" topLeftCell="A2" activePane="bottomLeft" state="frozen"/>
      <selection pane="bottomLeft" activeCell="F5" sqref="F5:F6"/>
    </sheetView>
  </sheetViews>
  <sheetFormatPr baseColWidth="10" defaultColWidth="11.42578125" defaultRowHeight="15" x14ac:dyDescent="0.25"/>
  <cols>
    <col min="1" max="1" width="6.7109375" bestFit="1" customWidth="1"/>
    <col min="2" max="2" width="52.42578125" bestFit="1" customWidth="1"/>
    <col min="3" max="3" width="10" bestFit="1" customWidth="1"/>
    <col min="4" max="4" width="7.7109375" bestFit="1" customWidth="1"/>
    <col min="5" max="5" width="3.85546875" customWidth="1"/>
    <col min="7" max="7" width="13" customWidth="1"/>
    <col min="9" max="9" width="8.42578125" customWidth="1"/>
    <col min="10" max="10" width="35.28515625" customWidth="1"/>
    <col min="11" max="12" width="9.7109375" customWidth="1"/>
    <col min="13" max="14" width="10" customWidth="1"/>
    <col min="15" max="15" width="13.28515625" customWidth="1"/>
    <col min="16" max="16" width="13.42578125" customWidth="1"/>
  </cols>
  <sheetData>
    <row r="1" spans="1:17" ht="30" x14ac:dyDescent="0.25">
      <c r="A1" s="78" t="s">
        <v>1207</v>
      </c>
      <c r="B1" s="79" t="s">
        <v>360</v>
      </c>
      <c r="C1" s="80" t="s">
        <v>1208</v>
      </c>
      <c r="D1" s="78" t="s">
        <v>1209</v>
      </c>
      <c r="F1" s="83" t="s">
        <v>1210</v>
      </c>
      <c r="G1" s="83" t="s">
        <v>1211</v>
      </c>
      <c r="H1" s="88"/>
      <c r="I1" s="87" t="s">
        <v>1212</v>
      </c>
      <c r="J1" s="87" t="s">
        <v>1213</v>
      </c>
      <c r="K1" s="87" t="s">
        <v>1214</v>
      </c>
      <c r="L1" s="87" t="s">
        <v>1215</v>
      </c>
      <c r="M1" s="87" t="s">
        <v>1208</v>
      </c>
      <c r="N1" s="87" t="s">
        <v>1216</v>
      </c>
      <c r="O1" s="87" t="s">
        <v>1217</v>
      </c>
      <c r="P1" s="87" t="s">
        <v>1218</v>
      </c>
      <c r="Q1" s="87" t="s">
        <v>1219</v>
      </c>
    </row>
    <row r="2" spans="1:17" x14ac:dyDescent="0.25">
      <c r="A2" s="81" t="s">
        <v>1220</v>
      </c>
      <c r="B2" s="81" t="s">
        <v>1221</v>
      </c>
      <c r="C2" s="81">
        <v>1</v>
      </c>
      <c r="D2" s="82">
        <v>5.4</v>
      </c>
      <c r="F2" s="84">
        <v>1</v>
      </c>
      <c r="G2" s="85">
        <v>5.5E-2</v>
      </c>
      <c r="I2" s="81" t="s">
        <v>1220</v>
      </c>
      <c r="J2" s="81" t="str">
        <f t="shared" ref="J2:J11" si="0">VLOOKUP(I2,ART,2,FALSE)</f>
        <v>Anchoïades à la provençale - 210 gr</v>
      </c>
      <c r="K2" s="86">
        <f t="shared" ref="K2" si="1">VLOOKUP(I2,ART,4,FALSE)</f>
        <v>5.4</v>
      </c>
      <c r="L2" s="90">
        <v>10</v>
      </c>
      <c r="M2" s="81">
        <f t="shared" ref="M2" si="2">VLOOKUP(I2,ART,3,FALSE)</f>
        <v>1</v>
      </c>
      <c r="N2" s="89">
        <f>VLOOKUP(M2,$F$2:$G$3,2,FALSE)</f>
        <v>5.5E-2</v>
      </c>
      <c r="O2" s="86">
        <f>(K2*L2)</f>
        <v>54</v>
      </c>
      <c r="P2" s="86">
        <f>O2*N2</f>
        <v>2.97</v>
      </c>
      <c r="Q2" s="86">
        <f>O2+P2</f>
        <v>56.97</v>
      </c>
    </row>
    <row r="3" spans="1:17" x14ac:dyDescent="0.25">
      <c r="A3" s="81" t="s">
        <v>1222</v>
      </c>
      <c r="B3" s="81" t="s">
        <v>1223</v>
      </c>
      <c r="C3" s="81">
        <v>1</v>
      </c>
      <c r="D3" s="82">
        <v>5.3</v>
      </c>
      <c r="F3" s="84">
        <v>2</v>
      </c>
      <c r="G3" s="85">
        <v>0.2</v>
      </c>
      <c r="I3" s="81" t="s">
        <v>1222</v>
      </c>
      <c r="J3" s="81" t="str">
        <f t="shared" si="0"/>
        <v>Caviar d'aubergine - 210 gr</v>
      </c>
      <c r="K3" s="86">
        <f t="shared" ref="K3:K11" si="3">VLOOKUP(I3,ART,4,FALSE)</f>
        <v>5.3</v>
      </c>
      <c r="L3" s="90">
        <v>11</v>
      </c>
      <c r="M3" s="81">
        <f t="shared" ref="M3:M11" si="4">VLOOKUP(I3,ART,3,FALSE)</f>
        <v>1</v>
      </c>
      <c r="N3" s="89">
        <f t="shared" ref="N3:N11" si="5">VLOOKUP(M3,$F$2:$G$3,2,FALSE)</f>
        <v>5.5E-2</v>
      </c>
      <c r="O3" s="86">
        <f t="shared" ref="O3:O11" si="6">(K3*L3)</f>
        <v>58.3</v>
      </c>
      <c r="P3" s="86">
        <f t="shared" ref="P3:P11" si="7">O3*N3</f>
        <v>3.2064999999999997</v>
      </c>
      <c r="Q3" s="86">
        <f t="shared" ref="Q3:Q11" si="8">O3+P3</f>
        <v>61.506499999999996</v>
      </c>
    </row>
    <row r="4" spans="1:17" x14ac:dyDescent="0.25">
      <c r="A4" s="81" t="s">
        <v>1224</v>
      </c>
      <c r="B4" s="81" t="s">
        <v>1225</v>
      </c>
      <c r="C4" s="81">
        <v>1</v>
      </c>
      <c r="D4" s="82">
        <v>5.45</v>
      </c>
      <c r="I4" s="81" t="s">
        <v>1228</v>
      </c>
      <c r="J4" s="81" t="str">
        <f t="shared" si="0"/>
        <v>Le Melet anchoïade au fenouil - 210 gr</v>
      </c>
      <c r="K4" s="86">
        <f t="shared" si="3"/>
        <v>5.2</v>
      </c>
      <c r="L4" s="90">
        <v>12</v>
      </c>
      <c r="M4" s="81">
        <f t="shared" si="4"/>
        <v>1</v>
      </c>
      <c r="N4" s="89">
        <f t="shared" si="5"/>
        <v>5.5E-2</v>
      </c>
      <c r="O4" s="86">
        <f t="shared" si="6"/>
        <v>62.400000000000006</v>
      </c>
      <c r="P4" s="86">
        <f t="shared" si="7"/>
        <v>3.4320000000000004</v>
      </c>
      <c r="Q4" s="86">
        <f t="shared" si="8"/>
        <v>65.832000000000008</v>
      </c>
    </row>
    <row r="5" spans="1:17" ht="15" customHeight="1" x14ac:dyDescent="0.25">
      <c r="A5" s="81" t="s">
        <v>1226</v>
      </c>
      <c r="B5" s="81" t="s">
        <v>1227</v>
      </c>
      <c r="C5" s="81">
        <v>1</v>
      </c>
      <c r="D5" s="82">
        <v>5.6</v>
      </c>
      <c r="F5" s="429" t="s">
        <v>16</v>
      </c>
      <c r="G5" s="444" t="s">
        <v>1687</v>
      </c>
      <c r="H5" s="455" t="s">
        <v>1474</v>
      </c>
      <c r="I5" s="81" t="s">
        <v>1230</v>
      </c>
      <c r="J5" s="81" t="str">
        <f t="shared" si="0"/>
        <v>Olivade de poivrons rouges - 210 gr</v>
      </c>
      <c r="K5" s="86">
        <f t="shared" si="3"/>
        <v>5.25</v>
      </c>
      <c r="L5" s="90">
        <v>13</v>
      </c>
      <c r="M5" s="81">
        <f t="shared" si="4"/>
        <v>1</v>
      </c>
      <c r="N5" s="89">
        <f t="shared" si="5"/>
        <v>5.5E-2</v>
      </c>
      <c r="O5" s="86">
        <f t="shared" si="6"/>
        <v>68.25</v>
      </c>
      <c r="P5" s="86">
        <f t="shared" si="7"/>
        <v>3.7537500000000001</v>
      </c>
      <c r="Q5" s="86">
        <f t="shared" si="8"/>
        <v>72.003749999999997</v>
      </c>
    </row>
    <row r="6" spans="1:17" ht="15" customHeight="1" x14ac:dyDescent="0.25">
      <c r="A6" s="81" t="s">
        <v>1228</v>
      </c>
      <c r="B6" s="81" t="s">
        <v>1229</v>
      </c>
      <c r="C6" s="81">
        <v>1</v>
      </c>
      <c r="D6" s="82">
        <v>5.2</v>
      </c>
      <c r="F6" s="429"/>
      <c r="G6" s="444"/>
      <c r="H6" s="455"/>
      <c r="I6" s="81" t="s">
        <v>1236</v>
      </c>
      <c r="J6" s="81" t="str">
        <f t="shared" si="0"/>
        <v>Tapenade verte au basilic - 210 gr</v>
      </c>
      <c r="K6" s="86">
        <f t="shared" si="3"/>
        <v>5.25</v>
      </c>
      <c r="L6" s="90">
        <v>14</v>
      </c>
      <c r="M6" s="81">
        <f t="shared" si="4"/>
        <v>1</v>
      </c>
      <c r="N6" s="89">
        <f t="shared" si="5"/>
        <v>5.5E-2</v>
      </c>
      <c r="O6" s="86">
        <f t="shared" si="6"/>
        <v>73.5</v>
      </c>
      <c r="P6" s="86">
        <f t="shared" si="7"/>
        <v>4.0425000000000004</v>
      </c>
      <c r="Q6" s="86">
        <f t="shared" si="8"/>
        <v>77.542500000000004</v>
      </c>
    </row>
    <row r="7" spans="1:17" x14ac:dyDescent="0.25">
      <c r="A7" s="81" t="s">
        <v>1230</v>
      </c>
      <c r="B7" s="81" t="s">
        <v>1231</v>
      </c>
      <c r="C7" s="81">
        <v>1</v>
      </c>
      <c r="D7" s="82">
        <v>5.25</v>
      </c>
      <c r="G7" s="464" t="s">
        <v>1719</v>
      </c>
      <c r="I7" s="81" t="s">
        <v>1238</v>
      </c>
      <c r="J7" s="81" t="str">
        <f t="shared" si="0"/>
        <v>Sachet Provençal "Mouans-Sartoux"</v>
      </c>
      <c r="K7" s="86">
        <f t="shared" si="3"/>
        <v>5.4</v>
      </c>
      <c r="L7" s="90">
        <v>15</v>
      </c>
      <c r="M7" s="81">
        <f t="shared" si="4"/>
        <v>2</v>
      </c>
      <c r="N7" s="89">
        <f t="shared" si="5"/>
        <v>0.2</v>
      </c>
      <c r="O7" s="86">
        <f t="shared" si="6"/>
        <v>81</v>
      </c>
      <c r="P7" s="86">
        <f t="shared" si="7"/>
        <v>16.2</v>
      </c>
      <c r="Q7" s="86">
        <f t="shared" si="8"/>
        <v>97.2</v>
      </c>
    </row>
    <row r="8" spans="1:17" x14ac:dyDescent="0.25">
      <c r="A8" s="81" t="s">
        <v>1232</v>
      </c>
      <c r="B8" s="81" t="s">
        <v>1233</v>
      </c>
      <c r="C8" s="81">
        <v>1</v>
      </c>
      <c r="D8" s="82">
        <v>5.3</v>
      </c>
      <c r="G8" s="456"/>
      <c r="I8" s="81" t="s">
        <v>1258</v>
      </c>
      <c r="J8" s="81" t="str">
        <f t="shared" si="0"/>
        <v>Huile d'olive vierge extra Toscane bidon 5 L</v>
      </c>
      <c r="K8" s="86">
        <f t="shared" si="3"/>
        <v>54</v>
      </c>
      <c r="L8" s="90">
        <v>16</v>
      </c>
      <c r="M8" s="81">
        <f t="shared" si="4"/>
        <v>1</v>
      </c>
      <c r="N8" s="89">
        <f t="shared" si="5"/>
        <v>5.5E-2</v>
      </c>
      <c r="O8" s="86">
        <f t="shared" si="6"/>
        <v>864</v>
      </c>
      <c r="P8" s="86">
        <f t="shared" si="7"/>
        <v>47.52</v>
      </c>
      <c r="Q8" s="86">
        <f t="shared" si="8"/>
        <v>911.52</v>
      </c>
    </row>
    <row r="9" spans="1:17" x14ac:dyDescent="0.25">
      <c r="A9" s="81" t="s">
        <v>1234</v>
      </c>
      <c r="B9" s="81" t="s">
        <v>1235</v>
      </c>
      <c r="C9" s="81">
        <v>1</v>
      </c>
      <c r="D9" s="82">
        <v>5.2</v>
      </c>
      <c r="I9" s="81" t="s">
        <v>1285</v>
      </c>
      <c r="J9" s="81" t="str">
        <f t="shared" si="0"/>
        <v>Olives noires de Nyons 500 g</v>
      </c>
      <c r="K9" s="86">
        <f t="shared" si="3"/>
        <v>4.5999999999999996</v>
      </c>
      <c r="L9" s="90">
        <v>17</v>
      </c>
      <c r="M9" s="81">
        <f t="shared" si="4"/>
        <v>1</v>
      </c>
      <c r="N9" s="89">
        <f t="shared" si="5"/>
        <v>5.5E-2</v>
      </c>
      <c r="O9" s="86">
        <f t="shared" si="6"/>
        <v>78.199999999999989</v>
      </c>
      <c r="P9" s="86">
        <f t="shared" si="7"/>
        <v>4.3009999999999993</v>
      </c>
      <c r="Q9" s="86">
        <f t="shared" si="8"/>
        <v>82.500999999999991</v>
      </c>
    </row>
    <row r="10" spans="1:17" x14ac:dyDescent="0.25">
      <c r="A10" s="81" t="s">
        <v>1236</v>
      </c>
      <c r="B10" s="81" t="s">
        <v>1237</v>
      </c>
      <c r="C10" s="81">
        <v>1</v>
      </c>
      <c r="D10" s="82">
        <v>5.25</v>
      </c>
      <c r="I10" s="81" t="s">
        <v>1291</v>
      </c>
      <c r="J10" s="81" t="str">
        <f t="shared" si="0"/>
        <v>Coffret cadeau St Paul</v>
      </c>
      <c r="K10" s="86">
        <f t="shared" si="3"/>
        <v>53</v>
      </c>
      <c r="L10" s="90">
        <v>18</v>
      </c>
      <c r="M10" s="81">
        <f t="shared" si="4"/>
        <v>2</v>
      </c>
      <c r="N10" s="89">
        <f t="shared" si="5"/>
        <v>0.2</v>
      </c>
      <c r="O10" s="86">
        <f t="shared" si="6"/>
        <v>954</v>
      </c>
      <c r="P10" s="86">
        <f t="shared" si="7"/>
        <v>190.8</v>
      </c>
      <c r="Q10" s="86">
        <f t="shared" si="8"/>
        <v>1144.8</v>
      </c>
    </row>
    <row r="11" spans="1:17" x14ac:dyDescent="0.25">
      <c r="A11" s="81" t="s">
        <v>1238</v>
      </c>
      <c r="B11" s="81" t="s">
        <v>1239</v>
      </c>
      <c r="C11" s="81">
        <v>2</v>
      </c>
      <c r="D11" s="82">
        <v>5.4</v>
      </c>
      <c r="I11" s="81" t="s">
        <v>1294</v>
      </c>
      <c r="J11" s="81" t="str">
        <f t="shared" si="0"/>
        <v>Savonnette au Miel - 125 gr - Carton de 48 pcs</v>
      </c>
      <c r="K11" s="86">
        <f t="shared" si="3"/>
        <v>40</v>
      </c>
      <c r="L11" s="90">
        <v>19</v>
      </c>
      <c r="M11" s="81">
        <f t="shared" si="4"/>
        <v>2</v>
      </c>
      <c r="N11" s="89">
        <f t="shared" si="5"/>
        <v>0.2</v>
      </c>
      <c r="O11" s="86">
        <f t="shared" si="6"/>
        <v>760</v>
      </c>
      <c r="P11" s="86">
        <f t="shared" si="7"/>
        <v>152</v>
      </c>
      <c r="Q11" s="86">
        <f t="shared" si="8"/>
        <v>912</v>
      </c>
    </row>
    <row r="12" spans="1:17" x14ac:dyDescent="0.25">
      <c r="A12" s="81" t="s">
        <v>1240</v>
      </c>
      <c r="B12" s="81" t="s">
        <v>1241</v>
      </c>
      <c r="C12" s="81">
        <v>2</v>
      </c>
      <c r="D12" s="82">
        <v>5.6</v>
      </c>
      <c r="P12" s="81" t="s">
        <v>1219</v>
      </c>
      <c r="Q12" s="86">
        <f>SUM(Q2:Q11)</f>
        <v>3481.8757500000002</v>
      </c>
    </row>
    <row r="13" spans="1:17" x14ac:dyDescent="0.25">
      <c r="A13" s="81" t="s">
        <v>1242</v>
      </c>
      <c r="B13" s="81" t="s">
        <v>1243</v>
      </c>
      <c r="C13" s="81">
        <v>1</v>
      </c>
      <c r="D13" s="82">
        <v>12</v>
      </c>
    </row>
    <row r="14" spans="1:17" x14ac:dyDescent="0.25">
      <c r="A14" s="81" t="s">
        <v>1244</v>
      </c>
      <c r="B14" s="81" t="s">
        <v>1245</v>
      </c>
      <c r="C14" s="81">
        <v>1</v>
      </c>
      <c r="D14" s="82">
        <v>16</v>
      </c>
      <c r="G14" s="465" t="s">
        <v>1593</v>
      </c>
      <c r="H14" s="465"/>
      <c r="I14" s="465"/>
      <c r="J14" s="465"/>
      <c r="K14" s="465"/>
      <c r="L14" s="465"/>
      <c r="M14" s="465"/>
      <c r="N14" s="465"/>
      <c r="O14" s="465"/>
      <c r="P14" s="465"/>
      <c r="Q14" s="465"/>
    </row>
    <row r="15" spans="1:17" x14ac:dyDescent="0.25">
      <c r="A15" s="81" t="s">
        <v>1246</v>
      </c>
      <c r="B15" s="81" t="s">
        <v>1247</v>
      </c>
      <c r="C15" s="81">
        <v>1</v>
      </c>
      <c r="D15" s="82">
        <v>20</v>
      </c>
      <c r="G15" s="465"/>
      <c r="H15" s="465"/>
      <c r="I15" s="465"/>
      <c r="J15" s="465"/>
      <c r="K15" s="465"/>
      <c r="L15" s="465"/>
      <c r="M15" s="465"/>
      <c r="N15" s="465"/>
      <c r="O15" s="465"/>
      <c r="P15" s="465"/>
      <c r="Q15" s="465"/>
    </row>
    <row r="16" spans="1:17" x14ac:dyDescent="0.25">
      <c r="A16" s="81" t="s">
        <v>1248</v>
      </c>
      <c r="B16" s="81" t="s">
        <v>1249</v>
      </c>
      <c r="C16" s="81">
        <v>1</v>
      </c>
      <c r="D16" s="82">
        <v>60</v>
      </c>
    </row>
    <row r="17" spans="1:16" ht="15" customHeight="1" x14ac:dyDescent="0.25">
      <c r="A17" s="81" t="s">
        <v>1251</v>
      </c>
      <c r="B17" s="81" t="s">
        <v>1252</v>
      </c>
      <c r="C17" s="81">
        <v>1</v>
      </c>
      <c r="D17" s="82">
        <v>11</v>
      </c>
      <c r="G17" s="160" t="s">
        <v>1250</v>
      </c>
    </row>
    <row r="18" spans="1:16" ht="15" customHeight="1" x14ac:dyDescent="0.25">
      <c r="A18" s="81" t="s">
        <v>1254</v>
      </c>
      <c r="B18" s="81" t="s">
        <v>1255</v>
      </c>
      <c r="C18" s="81">
        <v>1</v>
      </c>
      <c r="D18" s="82">
        <v>15</v>
      </c>
      <c r="G18" s="430" t="s">
        <v>1253</v>
      </c>
      <c r="H18" s="430"/>
      <c r="I18" s="430"/>
      <c r="J18" s="430"/>
    </row>
    <row r="19" spans="1:16" x14ac:dyDescent="0.25">
      <c r="A19" s="81" t="s">
        <v>1256</v>
      </c>
      <c r="B19" s="81" t="s">
        <v>1257</v>
      </c>
      <c r="C19" s="81">
        <v>1</v>
      </c>
      <c r="D19" s="82">
        <v>19</v>
      </c>
      <c r="G19" s="135"/>
      <c r="H19" s="135"/>
      <c r="I19" s="135"/>
      <c r="J19" s="135"/>
    </row>
    <row r="20" spans="1:16" ht="15" customHeight="1" x14ac:dyDescent="0.25">
      <c r="A20" s="81" t="s">
        <v>1258</v>
      </c>
      <c r="B20" s="81" t="s">
        <v>1259</v>
      </c>
      <c r="C20" s="81">
        <v>1</v>
      </c>
      <c r="D20" s="82">
        <v>54</v>
      </c>
      <c r="H20" s="430" t="s">
        <v>1591</v>
      </c>
      <c r="I20" s="430"/>
      <c r="J20" s="430"/>
      <c r="K20" s="135"/>
    </row>
    <row r="21" spans="1:16" x14ac:dyDescent="0.25">
      <c r="A21" s="81" t="s">
        <v>1261</v>
      </c>
      <c r="B21" s="81" t="s">
        <v>1262</v>
      </c>
      <c r="C21" s="81">
        <v>1</v>
      </c>
      <c r="D21" s="82">
        <v>9</v>
      </c>
      <c r="H21" s="430"/>
      <c r="I21" s="430"/>
      <c r="J21" s="430"/>
      <c r="K21" s="135"/>
    </row>
    <row r="22" spans="1:16" x14ac:dyDescent="0.25">
      <c r="A22" s="81" t="s">
        <v>1263</v>
      </c>
      <c r="B22" s="81" t="s">
        <v>1264</v>
      </c>
      <c r="C22" s="81">
        <v>1</v>
      </c>
      <c r="D22" s="82">
        <v>11</v>
      </c>
      <c r="H22" s="430" t="s">
        <v>1592</v>
      </c>
      <c r="I22" s="430"/>
      <c r="J22" s="430"/>
      <c r="K22" s="88"/>
    </row>
    <row r="23" spans="1:16" ht="15" customHeight="1" x14ac:dyDescent="0.25">
      <c r="A23" s="81" t="s">
        <v>1265</v>
      </c>
      <c r="B23" s="81" t="s">
        <v>1266</v>
      </c>
      <c r="C23" s="81">
        <v>1</v>
      </c>
      <c r="D23" s="82">
        <v>17</v>
      </c>
      <c r="H23" s="430"/>
      <c r="I23" s="430"/>
      <c r="J23" s="430"/>
      <c r="K23" s="88"/>
    </row>
    <row r="24" spans="1:16" x14ac:dyDescent="0.25">
      <c r="A24" s="81" t="s">
        <v>1268</v>
      </c>
      <c r="B24" s="81" t="s">
        <v>1269</v>
      </c>
      <c r="C24" s="81">
        <v>1</v>
      </c>
      <c r="D24" s="82">
        <v>49</v>
      </c>
      <c r="G24" s="430" t="s">
        <v>1260</v>
      </c>
      <c r="H24" s="430"/>
      <c r="I24" s="430"/>
      <c r="J24" s="430"/>
    </row>
    <row r="25" spans="1:16" x14ac:dyDescent="0.25">
      <c r="A25" s="81" t="s">
        <v>1270</v>
      </c>
      <c r="B25" s="81" t="s">
        <v>1271</v>
      </c>
      <c r="C25" s="81">
        <v>1</v>
      </c>
      <c r="D25" s="82">
        <v>3.6</v>
      </c>
      <c r="G25" s="430"/>
      <c r="H25" s="430"/>
      <c r="I25" s="430"/>
      <c r="J25" s="430"/>
    </row>
    <row r="26" spans="1:16" x14ac:dyDescent="0.25">
      <c r="A26" s="81" t="s">
        <v>1273</v>
      </c>
      <c r="B26" s="81" t="s">
        <v>1274</v>
      </c>
      <c r="C26" s="81">
        <v>1</v>
      </c>
      <c r="D26" s="82">
        <v>5.5</v>
      </c>
      <c r="H26" s="430" t="s">
        <v>1594</v>
      </c>
      <c r="I26" s="430"/>
      <c r="J26" s="430"/>
      <c r="K26" s="430"/>
      <c r="L26" s="430"/>
      <c r="M26" s="430"/>
      <c r="N26" s="430"/>
      <c r="O26" s="430"/>
      <c r="P26" s="430"/>
    </row>
    <row r="27" spans="1:16" x14ac:dyDescent="0.25">
      <c r="A27" s="81" t="s">
        <v>1275</v>
      </c>
      <c r="B27" s="81" t="s">
        <v>1276</v>
      </c>
      <c r="C27" s="81">
        <v>1</v>
      </c>
      <c r="D27" s="82">
        <v>8.1999999999999993</v>
      </c>
      <c r="H27" s="430"/>
      <c r="I27" s="430"/>
      <c r="J27" s="430"/>
      <c r="K27" s="430"/>
      <c r="L27" s="430"/>
      <c r="M27" s="430"/>
      <c r="N27" s="430"/>
      <c r="O27" s="430"/>
      <c r="P27" s="430"/>
    </row>
    <row r="28" spans="1:16" x14ac:dyDescent="0.25">
      <c r="A28" s="81" t="s">
        <v>1277</v>
      </c>
      <c r="B28" s="81" t="s">
        <v>1278</v>
      </c>
      <c r="C28" s="81">
        <v>1</v>
      </c>
      <c r="D28" s="82">
        <v>2.8</v>
      </c>
      <c r="H28" s="430" t="s">
        <v>1595</v>
      </c>
      <c r="I28" s="430"/>
      <c r="J28" s="430"/>
      <c r="K28" s="430"/>
      <c r="L28" s="430"/>
      <c r="M28" s="430"/>
      <c r="N28" s="430"/>
      <c r="O28" s="430"/>
      <c r="P28" s="430"/>
    </row>
    <row r="29" spans="1:16" x14ac:dyDescent="0.25">
      <c r="A29" s="81" t="s">
        <v>1279</v>
      </c>
      <c r="B29" s="81" t="s">
        <v>1280</v>
      </c>
      <c r="C29" s="81">
        <v>1</v>
      </c>
      <c r="D29" s="82">
        <v>4.5</v>
      </c>
      <c r="H29" s="430"/>
      <c r="I29" s="430"/>
      <c r="J29" s="430"/>
      <c r="K29" s="430"/>
      <c r="L29" s="430"/>
      <c r="M29" s="430"/>
      <c r="N29" s="430"/>
      <c r="O29" s="430"/>
      <c r="P29" s="430"/>
    </row>
    <row r="30" spans="1:16" x14ac:dyDescent="0.25">
      <c r="A30" s="81" t="s">
        <v>1281</v>
      </c>
      <c r="B30" s="81" t="s">
        <v>1282</v>
      </c>
      <c r="C30" s="81">
        <v>1</v>
      </c>
      <c r="D30" s="82">
        <v>8.1</v>
      </c>
    </row>
    <row r="31" spans="1:16" x14ac:dyDescent="0.25">
      <c r="A31" s="81" t="s">
        <v>1283</v>
      </c>
      <c r="B31" s="81" t="s">
        <v>1284</v>
      </c>
      <c r="C31" s="81">
        <v>1</v>
      </c>
      <c r="D31" s="82">
        <v>2.9</v>
      </c>
      <c r="G31" s="430" t="s">
        <v>1267</v>
      </c>
      <c r="H31" s="430"/>
      <c r="I31" s="430"/>
      <c r="J31" s="430"/>
    </row>
    <row r="32" spans="1:16" x14ac:dyDescent="0.25">
      <c r="A32" s="81" t="s">
        <v>1285</v>
      </c>
      <c r="B32" s="81" t="s">
        <v>1286</v>
      </c>
      <c r="C32" s="81">
        <v>1</v>
      </c>
      <c r="D32" s="82">
        <v>4.5999999999999996</v>
      </c>
      <c r="G32" s="430"/>
      <c r="H32" s="430"/>
      <c r="I32" s="430"/>
      <c r="J32" s="430"/>
    </row>
    <row r="33" spans="1:8" x14ac:dyDescent="0.25">
      <c r="A33" s="81" t="s">
        <v>1287</v>
      </c>
      <c r="B33" s="81" t="s">
        <v>1288</v>
      </c>
      <c r="C33" s="81">
        <v>1</v>
      </c>
      <c r="D33" s="82">
        <v>8.1999999999999993</v>
      </c>
      <c r="G33" s="91" t="s">
        <v>1272</v>
      </c>
      <c r="H33" s="91" t="s">
        <v>1215</v>
      </c>
    </row>
    <row r="34" spans="1:8" x14ac:dyDescent="0.25">
      <c r="A34" s="81" t="s">
        <v>1289</v>
      </c>
      <c r="B34" s="81" t="s">
        <v>1290</v>
      </c>
      <c r="C34" s="81">
        <v>2</v>
      </c>
      <c r="D34" s="82">
        <v>148</v>
      </c>
      <c r="G34" s="81" t="s">
        <v>1220</v>
      </c>
      <c r="H34" s="81">
        <v>10</v>
      </c>
    </row>
    <row r="35" spans="1:8" x14ac:dyDescent="0.25">
      <c r="A35" s="81" t="s">
        <v>1292</v>
      </c>
      <c r="B35" s="81" t="s">
        <v>1293</v>
      </c>
      <c r="C35" s="81">
        <v>2</v>
      </c>
      <c r="D35" s="82">
        <v>78</v>
      </c>
      <c r="G35" s="81" t="s">
        <v>1222</v>
      </c>
      <c r="H35" s="81">
        <v>5</v>
      </c>
    </row>
    <row r="36" spans="1:8" x14ac:dyDescent="0.25">
      <c r="A36" s="81" t="s">
        <v>1295</v>
      </c>
      <c r="B36" s="81" t="s">
        <v>1296</v>
      </c>
      <c r="C36" s="81">
        <v>2</v>
      </c>
      <c r="D36" s="82">
        <v>46</v>
      </c>
      <c r="G36" s="81" t="s">
        <v>1228</v>
      </c>
      <c r="H36" s="81">
        <v>10</v>
      </c>
    </row>
    <row r="37" spans="1:8" x14ac:dyDescent="0.25">
      <c r="A37" s="81" t="s">
        <v>1297</v>
      </c>
      <c r="B37" s="81" t="s">
        <v>1298</v>
      </c>
      <c r="C37" s="81">
        <v>2</v>
      </c>
      <c r="D37" s="82">
        <v>36</v>
      </c>
      <c r="G37" s="81" t="s">
        <v>1230</v>
      </c>
      <c r="H37" s="81">
        <v>5</v>
      </c>
    </row>
    <row r="38" spans="1:8" x14ac:dyDescent="0.25">
      <c r="A38" s="81" t="s">
        <v>1291</v>
      </c>
      <c r="B38" s="81" t="s">
        <v>1299</v>
      </c>
      <c r="C38" s="81">
        <v>2</v>
      </c>
      <c r="D38" s="82">
        <v>53</v>
      </c>
      <c r="G38" s="81" t="s">
        <v>1236</v>
      </c>
      <c r="H38" s="81">
        <v>5</v>
      </c>
    </row>
    <row r="39" spans="1:8" x14ac:dyDescent="0.25">
      <c r="A39" s="81" t="s">
        <v>1300</v>
      </c>
      <c r="B39" s="81" t="s">
        <v>1301</v>
      </c>
      <c r="C39" s="81">
        <v>2</v>
      </c>
      <c r="D39" s="82">
        <v>60</v>
      </c>
      <c r="G39" s="81" t="s">
        <v>1238</v>
      </c>
      <c r="H39" s="81">
        <v>5</v>
      </c>
    </row>
    <row r="40" spans="1:8" x14ac:dyDescent="0.25">
      <c r="A40" s="81" t="s">
        <v>1302</v>
      </c>
      <c r="B40" s="81" t="s">
        <v>1303</v>
      </c>
      <c r="C40" s="81">
        <v>2</v>
      </c>
      <c r="D40" s="82">
        <v>43</v>
      </c>
      <c r="G40" s="81" t="s">
        <v>1258</v>
      </c>
      <c r="H40" s="81">
        <v>3</v>
      </c>
    </row>
    <row r="41" spans="1:8" x14ac:dyDescent="0.25">
      <c r="A41" s="81" t="s">
        <v>1304</v>
      </c>
      <c r="B41" s="81" t="s">
        <v>1305</v>
      </c>
      <c r="C41" s="81">
        <v>2</v>
      </c>
      <c r="D41" s="82">
        <v>26</v>
      </c>
      <c r="G41" s="81" t="s">
        <v>1285</v>
      </c>
      <c r="H41" s="81">
        <v>10</v>
      </c>
    </row>
    <row r="42" spans="1:8" x14ac:dyDescent="0.25">
      <c r="A42" s="81" t="s">
        <v>1294</v>
      </c>
      <c r="B42" s="81" t="s">
        <v>1306</v>
      </c>
      <c r="C42" s="81">
        <v>2</v>
      </c>
      <c r="D42" s="82">
        <v>40</v>
      </c>
      <c r="G42" s="81" t="s">
        <v>1291</v>
      </c>
      <c r="H42" s="81">
        <v>4</v>
      </c>
    </row>
    <row r="43" spans="1:8" x14ac:dyDescent="0.25">
      <c r="A43" s="81" t="s">
        <v>1307</v>
      </c>
      <c r="B43" s="81" t="s">
        <v>1308</v>
      </c>
      <c r="C43" s="81">
        <v>2</v>
      </c>
      <c r="D43" s="82">
        <v>26</v>
      </c>
      <c r="G43" s="81" t="s">
        <v>1294</v>
      </c>
      <c r="H43" s="81">
        <v>2</v>
      </c>
    </row>
  </sheetData>
  <mergeCells count="12">
    <mergeCell ref="H26:P27"/>
    <mergeCell ref="H28:P29"/>
    <mergeCell ref="G31:J32"/>
    <mergeCell ref="F5:F6"/>
    <mergeCell ref="G5:G6"/>
    <mergeCell ref="H5:H6"/>
    <mergeCell ref="G7:G8"/>
    <mergeCell ref="G14:Q15"/>
    <mergeCell ref="G18:J18"/>
    <mergeCell ref="H20:J21"/>
    <mergeCell ref="H22:J23"/>
    <mergeCell ref="G24:J25"/>
  </mergeCells>
  <phoneticPr fontId="20" type="noConversion"/>
  <conditionalFormatting sqref="G18">
    <cfRule type="expression" dxfId="423" priority="13">
      <formula>G18&lt;&gt;""</formula>
    </cfRule>
  </conditionalFormatting>
  <conditionalFormatting sqref="G24">
    <cfRule type="expression" dxfId="422" priority="12">
      <formula>G24&lt;&gt;""</formula>
    </cfRule>
  </conditionalFormatting>
  <conditionalFormatting sqref="G31">
    <cfRule type="expression" dxfId="421" priority="11">
      <formula>G31&lt;&gt;""</formula>
    </cfRule>
  </conditionalFormatting>
  <conditionalFormatting sqref="F5">
    <cfRule type="expression" dxfId="420" priority="9">
      <formula>F5&lt;&gt;""</formula>
    </cfRule>
  </conditionalFormatting>
  <conditionalFormatting sqref="F5">
    <cfRule type="expression" dxfId="419" priority="10">
      <formula>F5&lt;&gt;""</formula>
    </cfRule>
  </conditionalFormatting>
  <conditionalFormatting sqref="H22">
    <cfRule type="expression" dxfId="418" priority="7">
      <formula>H22&lt;&gt;""</formula>
    </cfRule>
  </conditionalFormatting>
  <conditionalFormatting sqref="H20">
    <cfRule type="expression" dxfId="417" priority="6">
      <formula>H20&lt;&gt;""</formula>
    </cfRule>
  </conditionalFormatting>
  <conditionalFormatting sqref="G14">
    <cfRule type="expression" dxfId="416" priority="5">
      <formula>G14&lt;&gt;""</formula>
    </cfRule>
  </conditionalFormatting>
  <conditionalFormatting sqref="H26">
    <cfRule type="expression" dxfId="415" priority="4">
      <formula>H26&lt;&gt;""</formula>
    </cfRule>
  </conditionalFormatting>
  <conditionalFormatting sqref="H28">
    <cfRule type="expression" dxfId="414" priority="3">
      <formula>H28&lt;&gt;""</formula>
    </cfRule>
  </conditionalFormatting>
  <conditionalFormatting sqref="G7">
    <cfRule type="expression" dxfId="413" priority="1">
      <formula>G7&lt;&gt;""</formula>
    </cfRule>
  </conditionalFormatting>
  <dataValidations count="1">
    <dataValidation type="list" allowBlank="1" showInputMessage="1" showErrorMessage="1" sqref="I2:I11" xr:uid="{00000000-0002-0000-2300-000000000000}">
      <formula1>REFS</formula1>
    </dataValidation>
  </dataValidations>
  <hyperlinks>
    <hyperlink ref="F5" location="ACCUEIL!A1" display="ACCUEIL" xr:uid="{5EDF2CDF-5070-4064-B57A-C0AE1991E551}"/>
    <hyperlink ref="G5" location="'Mise en forme Corr'!A1" display="Corrigé" xr:uid="{D1142E04-83CB-41B9-A2B1-A59AFB7B3F0F}"/>
    <hyperlink ref="H5" location="'Mise en forme'!W1" display="Aide" xr:uid="{8A33FAA2-DC9B-45FB-902C-423519E83E6A}"/>
    <hyperlink ref="H5:H6" r:id="rId1" display="Aide" xr:uid="{D733395C-1AEE-478B-9ABF-0AA04D890D2A}"/>
    <hyperlink ref="G5:G6" location="RECHERCHEV!A1" display="SUJET" xr:uid="{812E29B5-10FA-4153-8621-36C292F75C67}"/>
    <hyperlink ref="G7:G8" r:id="rId2" display="CORRECTION VIDÉO" xr:uid="{DF1F14DD-2FBA-49EC-97B8-9BC13394ECA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D3D26-A867-437D-ABC8-15C72C84E112}">
  <sheetPr>
    <tabColor theme="9"/>
  </sheetPr>
  <dimension ref="B1:N39"/>
  <sheetViews>
    <sheetView zoomScaleNormal="100" workbookViewId="0">
      <selection activeCell="J1" sqref="J1"/>
    </sheetView>
  </sheetViews>
  <sheetFormatPr baseColWidth="10" defaultColWidth="11" defaultRowHeight="15" x14ac:dyDescent="0.25"/>
  <cols>
    <col min="1" max="1" width="11" style="1"/>
    <col min="2" max="2" width="16.42578125" style="1" customWidth="1"/>
    <col min="3" max="6" width="14.85546875" style="1" customWidth="1"/>
    <col min="7" max="7" width="11" style="1"/>
    <col min="8" max="8" width="17.5703125" style="1" customWidth="1"/>
    <col min="9" max="12" width="11" style="1"/>
    <col min="13" max="13" width="15" style="1" customWidth="1"/>
    <col min="14" max="16384" width="11" style="1"/>
  </cols>
  <sheetData>
    <row r="1" spans="2:14" ht="34.5" customHeight="1" x14ac:dyDescent="0.25">
      <c r="J1" s="136" t="s">
        <v>16</v>
      </c>
      <c r="K1" s="141" t="s">
        <v>2</v>
      </c>
      <c r="L1" s="213"/>
      <c r="M1" s="175" t="s">
        <v>1719</v>
      </c>
    </row>
    <row r="2" spans="2:14" s="2" customFormat="1" ht="27.95" customHeight="1" x14ac:dyDescent="0.25">
      <c r="B2" s="110" t="s">
        <v>17</v>
      </c>
      <c r="C2" s="111"/>
      <c r="D2" s="111"/>
      <c r="E2" s="111"/>
      <c r="F2" s="111"/>
    </row>
    <row r="3" spans="2:14" s="2" customFormat="1" ht="21.6" customHeight="1" x14ac:dyDescent="0.25">
      <c r="I3" s="92" t="s">
        <v>18</v>
      </c>
      <c r="J3" s="124" t="s">
        <v>25</v>
      </c>
      <c r="K3" s="125"/>
      <c r="L3" s="125"/>
    </row>
    <row r="4" spans="2:14" s="2" customFormat="1" ht="21.6" customHeight="1" x14ac:dyDescent="0.25">
      <c r="B4" s="103"/>
      <c r="C4" s="108" t="s">
        <v>19</v>
      </c>
      <c r="D4" s="108" t="s">
        <v>20</v>
      </c>
      <c r="E4" s="108" t="s">
        <v>21</v>
      </c>
      <c r="F4" s="109" t="s">
        <v>22</v>
      </c>
      <c r="G4" s="109" t="s">
        <v>23</v>
      </c>
      <c r="H4" s="109" t="s">
        <v>24</v>
      </c>
    </row>
    <row r="5" spans="2:14" s="2" customFormat="1" ht="21.6" customHeight="1" x14ac:dyDescent="0.25">
      <c r="B5" s="104" t="s">
        <v>26</v>
      </c>
      <c r="C5" s="4">
        <v>15000</v>
      </c>
      <c r="D5" s="4">
        <v>12000</v>
      </c>
      <c r="E5" s="4">
        <v>9500</v>
      </c>
      <c r="F5" s="4">
        <f>SUM(C5:E5)</f>
        <v>36500</v>
      </c>
      <c r="G5" s="122"/>
      <c r="J5" s="2" t="s">
        <v>27</v>
      </c>
    </row>
    <row r="6" spans="2:14" s="2" customFormat="1" ht="21.6" customHeight="1" x14ac:dyDescent="0.25">
      <c r="B6" s="105" t="s">
        <v>28</v>
      </c>
      <c r="C6" s="4">
        <v>19500</v>
      </c>
      <c r="D6" s="4">
        <v>15200</v>
      </c>
      <c r="E6" s="4">
        <v>19000</v>
      </c>
      <c r="F6" s="4">
        <f t="shared" ref="F6:F10" si="0">SUM(C6:E6)</f>
        <v>53700</v>
      </c>
      <c r="G6" s="122"/>
      <c r="J6" s="2" t="s">
        <v>29</v>
      </c>
    </row>
    <row r="7" spans="2:14" s="2" customFormat="1" ht="21.6" customHeight="1" x14ac:dyDescent="0.25">
      <c r="B7" s="105" t="s">
        <v>30</v>
      </c>
      <c r="C7" s="4">
        <v>14000</v>
      </c>
      <c r="D7" s="4">
        <v>10000</v>
      </c>
      <c r="E7" s="4">
        <v>25000</v>
      </c>
      <c r="F7" s="4">
        <f t="shared" si="0"/>
        <v>49000</v>
      </c>
      <c r="G7" s="122"/>
      <c r="I7" s="69"/>
      <c r="J7" s="2" t="s">
        <v>31</v>
      </c>
      <c r="L7" s="69"/>
      <c r="M7" s="69"/>
      <c r="N7" s="69"/>
    </row>
    <row r="8" spans="2:14" s="2" customFormat="1" ht="21.6" customHeight="1" x14ac:dyDescent="0.25">
      <c r="B8" s="105" t="s">
        <v>32</v>
      </c>
      <c r="C8" s="4">
        <v>25000</v>
      </c>
      <c r="D8" s="4">
        <v>32000</v>
      </c>
      <c r="E8" s="4">
        <v>25000</v>
      </c>
      <c r="F8" s="4">
        <f t="shared" si="0"/>
        <v>82000</v>
      </c>
      <c r="G8" s="122"/>
      <c r="I8" s="69"/>
      <c r="J8" s="2" t="s">
        <v>33</v>
      </c>
      <c r="K8" s="69"/>
    </row>
    <row r="9" spans="2:14" s="2" customFormat="1" ht="21.6" customHeight="1" x14ac:dyDescent="0.25">
      <c r="B9" s="106" t="s">
        <v>34</v>
      </c>
      <c r="C9" s="4">
        <v>19000</v>
      </c>
      <c r="D9" s="4">
        <v>45000</v>
      </c>
      <c r="E9" s="4">
        <v>55000</v>
      </c>
      <c r="F9" s="4">
        <f t="shared" si="0"/>
        <v>119000</v>
      </c>
      <c r="G9" s="122"/>
      <c r="J9" s="2" t="s">
        <v>35</v>
      </c>
    </row>
    <row r="10" spans="2:14" s="2" customFormat="1" ht="21.6" customHeight="1" x14ac:dyDescent="0.25">
      <c r="B10" s="107" t="s">
        <v>22</v>
      </c>
      <c r="C10" s="4">
        <f>SUM(C5:C9)</f>
        <v>92500</v>
      </c>
      <c r="D10" s="4">
        <f t="shared" ref="D10:E10" si="1">SUM(D5:D9)</f>
        <v>114200</v>
      </c>
      <c r="E10" s="4">
        <f t="shared" si="1"/>
        <v>133500</v>
      </c>
      <c r="F10" s="4">
        <f t="shared" si="0"/>
        <v>340200</v>
      </c>
      <c r="G10" s="122"/>
      <c r="J10" s="2" t="s">
        <v>36</v>
      </c>
    </row>
    <row r="11" spans="2:14" s="2" customFormat="1" ht="21.6" customHeight="1" x14ac:dyDescent="0.25">
      <c r="K11" s="2" t="s">
        <v>37</v>
      </c>
    </row>
    <row r="12" spans="2:14" s="2" customFormat="1" ht="21.6" customHeight="1" x14ac:dyDescent="0.25">
      <c r="K12" s="2" t="s">
        <v>38</v>
      </c>
    </row>
    <row r="13" spans="2:14" s="2" customFormat="1" ht="19.5" customHeight="1" x14ac:dyDescent="0.25"/>
    <row r="14" spans="2:14" s="2" customFormat="1" ht="19.5" customHeight="1" x14ac:dyDescent="0.25">
      <c r="I14" s="92" t="s">
        <v>39</v>
      </c>
    </row>
    <row r="15" spans="2:14" s="2" customFormat="1" ht="19.5" customHeight="1" x14ac:dyDescent="0.25">
      <c r="J15" s="2" t="s">
        <v>40</v>
      </c>
    </row>
    <row r="16" spans="2:14" s="2" customFormat="1" ht="19.5" customHeight="1" x14ac:dyDescent="0.25">
      <c r="J16" s="2" t="s">
        <v>41</v>
      </c>
    </row>
    <row r="17" spans="9:12" ht="19.5" customHeight="1" x14ac:dyDescent="0.25">
      <c r="I17" s="2"/>
      <c r="J17" s="2" t="s">
        <v>42</v>
      </c>
      <c r="K17" s="2"/>
      <c r="L17" s="2"/>
    </row>
    <row r="18" spans="9:12" ht="19.5" customHeight="1" x14ac:dyDescent="0.25">
      <c r="J18" s="2" t="s">
        <v>43</v>
      </c>
    </row>
    <row r="19" spans="9:12" ht="19.5" customHeight="1" x14ac:dyDescent="0.25">
      <c r="J19" s="2" t="s">
        <v>44</v>
      </c>
    </row>
    <row r="20" spans="9:12" ht="19.5" customHeight="1" x14ac:dyDescent="0.25">
      <c r="J20" s="2" t="s">
        <v>45</v>
      </c>
    </row>
    <row r="21" spans="9:12" ht="19.5" customHeight="1" x14ac:dyDescent="0.25">
      <c r="J21" s="2" t="s">
        <v>46</v>
      </c>
    </row>
    <row r="22" spans="9:12" ht="19.5" customHeight="1" x14ac:dyDescent="0.25">
      <c r="J22" s="2" t="s">
        <v>47</v>
      </c>
    </row>
    <row r="23" spans="9:12" ht="19.5" customHeight="1" x14ac:dyDescent="0.25"/>
    <row r="24" spans="9:12" ht="19.5" customHeight="1" x14ac:dyDescent="0.25">
      <c r="I24" s="92" t="s">
        <v>48</v>
      </c>
      <c r="J24" s="376" t="s">
        <v>1381</v>
      </c>
      <c r="K24" s="376"/>
      <c r="L24" s="126"/>
    </row>
    <row r="25" spans="9:12" ht="19.5" customHeight="1" x14ac:dyDescent="0.25">
      <c r="I25" s="2"/>
      <c r="J25" s="2" t="s">
        <v>49</v>
      </c>
    </row>
    <row r="26" spans="9:12" ht="19.5" customHeight="1" x14ac:dyDescent="0.25">
      <c r="I26" s="2"/>
      <c r="J26" s="2" t="s">
        <v>1379</v>
      </c>
    </row>
    <row r="27" spans="9:12" ht="19.5" customHeight="1" x14ac:dyDescent="0.25">
      <c r="I27" s="2"/>
      <c r="J27" s="2" t="s">
        <v>1380</v>
      </c>
    </row>
    <row r="28" spans="9:12" ht="19.5" customHeight="1" x14ac:dyDescent="0.25">
      <c r="I28" s="2"/>
      <c r="J28" s="2" t="s">
        <v>50</v>
      </c>
    </row>
    <row r="29" spans="9:12" ht="19.5" customHeight="1" x14ac:dyDescent="0.25"/>
    <row r="30" spans="9:12" ht="19.5" customHeight="1" x14ac:dyDescent="0.25">
      <c r="I30" s="92" t="s">
        <v>51</v>
      </c>
      <c r="J30" s="2"/>
    </row>
    <row r="31" spans="9:12" ht="19.5" customHeight="1" x14ac:dyDescent="0.25">
      <c r="I31" s="2"/>
      <c r="J31" s="2" t="s">
        <v>53</v>
      </c>
    </row>
    <row r="32" spans="9:12" x14ac:dyDescent="0.25">
      <c r="J32" s="2" t="s">
        <v>54</v>
      </c>
    </row>
    <row r="34" spans="9:10" x14ac:dyDescent="0.25">
      <c r="I34" s="92" t="s">
        <v>52</v>
      </c>
      <c r="J34" s="2"/>
    </row>
    <row r="35" spans="9:10" x14ac:dyDescent="0.25">
      <c r="I35" s="2"/>
      <c r="J35" s="2" t="s">
        <v>55</v>
      </c>
    </row>
    <row r="38" spans="9:10" x14ac:dyDescent="0.25">
      <c r="I38" s="92" t="s">
        <v>1650</v>
      </c>
      <c r="J38" s="2"/>
    </row>
    <row r="39" spans="9:10" x14ac:dyDescent="0.25">
      <c r="I39" s="2"/>
      <c r="J39" s="2" t="s">
        <v>1649</v>
      </c>
    </row>
  </sheetData>
  <mergeCells count="1">
    <mergeCell ref="J24:K24"/>
  </mergeCells>
  <conditionalFormatting sqref="A1:I1 A2 G2:XFD2 O6:XFD6 A3:H35 M3:XFD5 A36:XFD37 M7:XFD35 N1:XFD1 A40:XFD1048576 A38:H39 K38:XFD39">
    <cfRule type="expression" dxfId="926" priority="25">
      <formula>A1&lt;&gt;""</formula>
    </cfRule>
  </conditionalFormatting>
  <conditionalFormatting sqref="J15:L15 I7 J7:J11 I9:I11 I12:K13 L7:L13 K8:K11 L3:L5 I14:L14 I16:L22 I32:L32 J25:J26 I24:J24 I3:I5 J31 K34:L35 J5:K6 K4 J3 L24 I27:J28 I30:J30 K25:L28 K30:L31">
    <cfRule type="expression" dxfId="925" priority="15">
      <formula>I3&lt;&gt;""</formula>
    </cfRule>
  </conditionalFormatting>
  <conditionalFormatting sqref="I6">
    <cfRule type="expression" dxfId="924" priority="14">
      <formula>I6&lt;&gt;""</formula>
    </cfRule>
  </conditionalFormatting>
  <conditionalFormatting sqref="I8">
    <cfRule type="expression" dxfId="923" priority="13">
      <formula>I8&lt;&gt;""</formula>
    </cfRule>
  </conditionalFormatting>
  <conditionalFormatting sqref="I15">
    <cfRule type="expression" dxfId="922" priority="12">
      <formula>I15&lt;&gt;""</formula>
    </cfRule>
  </conditionalFormatting>
  <conditionalFormatting sqref="I25:I26">
    <cfRule type="expression" dxfId="921" priority="11">
      <formula>I25&lt;&gt;""</formula>
    </cfRule>
  </conditionalFormatting>
  <conditionalFormatting sqref="I31">
    <cfRule type="expression" dxfId="920" priority="10">
      <formula>I31&lt;&gt;""</formula>
    </cfRule>
  </conditionalFormatting>
  <conditionalFormatting sqref="I34:J34 J35">
    <cfRule type="expression" dxfId="919" priority="9">
      <formula>I34&lt;&gt;""</formula>
    </cfRule>
  </conditionalFormatting>
  <conditionalFormatting sqref="I35">
    <cfRule type="expression" dxfId="918" priority="8">
      <formula>I35&lt;&gt;""</formula>
    </cfRule>
  </conditionalFormatting>
  <conditionalFormatting sqref="J1">
    <cfRule type="expression" dxfId="917" priority="4">
      <formula>J1&lt;&gt;""</formula>
    </cfRule>
  </conditionalFormatting>
  <conditionalFormatting sqref="J1">
    <cfRule type="expression" dxfId="916" priority="5">
      <formula>J1&lt;&gt;""</formula>
    </cfRule>
  </conditionalFormatting>
  <conditionalFormatting sqref="M1">
    <cfRule type="expression" dxfId="915" priority="3">
      <formula>M1&lt;&gt;""</formula>
    </cfRule>
  </conditionalFormatting>
  <conditionalFormatting sqref="I38:J38 J39">
    <cfRule type="expression" dxfId="914" priority="2">
      <formula>I38&lt;&gt;""</formula>
    </cfRule>
  </conditionalFormatting>
  <conditionalFormatting sqref="I39">
    <cfRule type="expression" dxfId="913" priority="1">
      <formula>I39&lt;&gt;""</formula>
    </cfRule>
  </conditionalFormatting>
  <hyperlinks>
    <hyperlink ref="J1" location="ACCUEIL!A1" display="ACCUEIL" xr:uid="{5859E277-3000-48FC-A6B2-840E37906BFA}"/>
    <hyperlink ref="K1" location="'Prise en main Corr'!A1" display="Corrigé" xr:uid="{402D8B03-30D8-4CB5-AB9B-060305BFD398}"/>
    <hyperlink ref="M1" r:id="rId1" xr:uid="{93E66DCD-DB28-4670-8722-3032BC899876}"/>
  </hyperlinks>
  <pageMargins left="0.7" right="0.7" top="0.75" bottom="0.75" header="0.3" footer="0.3"/>
  <pageSetup paperSize="9" orientation="portrait" verticalDpi="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BE38-8DB0-C946-B34C-F34936AC9E83}">
  <sheetPr>
    <tabColor theme="9"/>
  </sheetPr>
  <dimension ref="A1:BT1285"/>
  <sheetViews>
    <sheetView showGridLines="0" topLeftCell="O1" workbookViewId="0">
      <selection activeCell="X1" sqref="X1:AK1"/>
    </sheetView>
  </sheetViews>
  <sheetFormatPr baseColWidth="10" defaultColWidth="11.42578125" defaultRowHeight="15" x14ac:dyDescent="0.25"/>
  <cols>
    <col min="1" max="1" width="9.140625" customWidth="1"/>
    <col min="2" max="2" width="10.42578125" bestFit="1" customWidth="1"/>
    <col min="3" max="3" width="15.28515625" bestFit="1" customWidth="1"/>
    <col min="4" max="4" width="32.28515625" bestFit="1" customWidth="1"/>
    <col min="5" max="5" width="17" customWidth="1"/>
    <col min="6" max="6" width="8.140625" customWidth="1"/>
    <col min="7" max="7" width="13.7109375" customWidth="1"/>
    <col min="8" max="8" width="14.7109375" customWidth="1"/>
    <col min="9" max="9" width="17.85546875" customWidth="1"/>
    <col min="10" max="10" width="22.85546875" style="1" bestFit="1" customWidth="1"/>
    <col min="11" max="14" width="11.42578125" style="1"/>
    <col min="15" max="15" width="12.7109375" style="1" customWidth="1"/>
    <col min="16" max="23" width="11.42578125" style="1"/>
    <col min="24" max="24" width="7" style="126" customWidth="1"/>
    <col min="25" max="37" width="11.42578125" style="126"/>
    <col min="38" max="71" width="11.42578125" style="1"/>
  </cols>
  <sheetData>
    <row r="1" spans="1:72" ht="37.5" customHeight="1" x14ac:dyDescent="0.25">
      <c r="A1" s="25" t="s">
        <v>399</v>
      </c>
      <c r="B1" s="26" t="s">
        <v>400</v>
      </c>
      <c r="C1" s="51" t="s">
        <v>401</v>
      </c>
      <c r="D1" s="25" t="s">
        <v>402</v>
      </c>
      <c r="E1" s="186" t="s">
        <v>1068</v>
      </c>
      <c r="F1" s="187" t="s">
        <v>403</v>
      </c>
      <c r="G1" s="51" t="s">
        <v>404</v>
      </c>
      <c r="H1" s="25" t="s">
        <v>405</v>
      </c>
      <c r="I1" s="26" t="s">
        <v>406</v>
      </c>
      <c r="J1" s="27" t="s">
        <v>407</v>
      </c>
      <c r="L1" s="136" t="s">
        <v>16</v>
      </c>
      <c r="M1" s="141" t="s">
        <v>2</v>
      </c>
      <c r="N1" s="152" t="s">
        <v>1474</v>
      </c>
      <c r="O1" s="175" t="s">
        <v>1719</v>
      </c>
      <c r="W1" s="179" t="s">
        <v>1723</v>
      </c>
      <c r="X1" s="467" t="s">
        <v>1565</v>
      </c>
      <c r="Y1" s="468"/>
      <c r="Z1" s="468"/>
      <c r="AA1" s="468"/>
      <c r="AB1" s="468"/>
      <c r="AC1" s="468"/>
      <c r="AD1" s="468"/>
      <c r="AE1" s="468"/>
      <c r="AF1" s="468"/>
      <c r="AG1" s="468"/>
      <c r="AH1" s="468"/>
      <c r="AI1" s="468"/>
      <c r="AJ1" s="468"/>
      <c r="AK1" s="469"/>
      <c r="BT1" s="1"/>
    </row>
    <row r="2" spans="1:72" x14ac:dyDescent="0.25">
      <c r="A2" s="188" t="s">
        <v>408</v>
      </c>
      <c r="B2" s="189" t="s">
        <v>409</v>
      </c>
      <c r="C2" s="189" t="s">
        <v>410</v>
      </c>
      <c r="D2" s="189" t="s">
        <v>411</v>
      </c>
      <c r="E2" s="190">
        <f ca="1">RANDBETWEEN(1500,2600)*12</f>
        <v>24432</v>
      </c>
      <c r="F2" s="191">
        <v>62</v>
      </c>
      <c r="G2" s="192">
        <v>20658</v>
      </c>
      <c r="H2" s="189">
        <v>351222</v>
      </c>
      <c r="I2" s="192">
        <v>28102</v>
      </c>
      <c r="J2" s="193" t="s">
        <v>412</v>
      </c>
      <c r="BT2" s="1"/>
    </row>
    <row r="3" spans="1:72" x14ac:dyDescent="0.25">
      <c r="A3" s="188" t="s">
        <v>413</v>
      </c>
      <c r="B3" s="189" t="s">
        <v>414</v>
      </c>
      <c r="C3" s="189" t="s">
        <v>415</v>
      </c>
      <c r="D3" s="189" t="s">
        <v>416</v>
      </c>
      <c r="E3" s="190">
        <f t="shared" ref="E3:E66" ca="1" si="0">RANDBETWEEN(1500,2600)*12</f>
        <v>28116</v>
      </c>
      <c r="F3" s="191">
        <v>65</v>
      </c>
      <c r="G3" s="192">
        <v>19522</v>
      </c>
      <c r="H3" s="189">
        <v>350855</v>
      </c>
      <c r="I3" s="192">
        <v>28025</v>
      </c>
      <c r="J3" s="193" t="s">
        <v>417</v>
      </c>
      <c r="BT3" s="1"/>
    </row>
    <row r="4" spans="1:72" x14ac:dyDescent="0.25">
      <c r="A4" s="188" t="s">
        <v>408</v>
      </c>
      <c r="B4" s="189" t="s">
        <v>418</v>
      </c>
      <c r="C4" s="189" t="s">
        <v>419</v>
      </c>
      <c r="D4" s="189" t="s">
        <v>420</v>
      </c>
      <c r="E4" s="190">
        <f t="shared" ca="1" si="0"/>
        <v>29724</v>
      </c>
      <c r="F4" s="191">
        <v>63</v>
      </c>
      <c r="G4" s="192">
        <v>20212</v>
      </c>
      <c r="H4" s="189">
        <v>351350</v>
      </c>
      <c r="I4" s="192">
        <v>27800</v>
      </c>
      <c r="J4" s="193" t="s">
        <v>421</v>
      </c>
      <c r="BT4" s="1"/>
    </row>
    <row r="5" spans="1:72" ht="21" x14ac:dyDescent="0.35">
      <c r="A5" s="188" t="s">
        <v>408</v>
      </c>
      <c r="B5" s="189" t="s">
        <v>185</v>
      </c>
      <c r="C5" s="189" t="s">
        <v>185</v>
      </c>
      <c r="D5" s="189" t="s">
        <v>422</v>
      </c>
      <c r="E5" s="190">
        <f t="shared" ca="1" si="0"/>
        <v>21120</v>
      </c>
      <c r="F5" s="191">
        <v>60</v>
      </c>
      <c r="G5" s="192">
        <v>21179</v>
      </c>
      <c r="H5" s="189">
        <v>350054</v>
      </c>
      <c r="I5" s="192">
        <v>27915</v>
      </c>
      <c r="J5" s="193" t="s">
        <v>412</v>
      </c>
      <c r="Y5" s="146" t="s">
        <v>1566</v>
      </c>
      <c r="Z5" s="65"/>
      <c r="AA5" s="65"/>
      <c r="AB5" s="65"/>
      <c r="AC5" s="65"/>
      <c r="AD5" s="65"/>
      <c r="AE5" s="65"/>
      <c r="BT5" s="1"/>
    </row>
    <row r="6" spans="1:72" x14ac:dyDescent="0.25">
      <c r="A6" s="188" t="s">
        <v>413</v>
      </c>
      <c r="B6" s="189" t="s">
        <v>423</v>
      </c>
      <c r="C6" s="189" t="s">
        <v>424</v>
      </c>
      <c r="D6" s="189" t="s">
        <v>425</v>
      </c>
      <c r="E6" s="190">
        <f t="shared" ca="1" si="0"/>
        <v>23580</v>
      </c>
      <c r="F6" s="191">
        <v>64</v>
      </c>
      <c r="G6" s="192">
        <v>19917</v>
      </c>
      <c r="H6" s="189">
        <v>350127</v>
      </c>
      <c r="I6" s="192">
        <v>27897</v>
      </c>
      <c r="J6" s="193" t="s">
        <v>417</v>
      </c>
      <c r="BT6" s="1"/>
    </row>
    <row r="7" spans="1:72" x14ac:dyDescent="0.25">
      <c r="A7" s="188" t="s">
        <v>413</v>
      </c>
      <c r="B7" s="189" t="s">
        <v>426</v>
      </c>
      <c r="C7" s="189" t="s">
        <v>427</v>
      </c>
      <c r="D7" s="189" t="s">
        <v>428</v>
      </c>
      <c r="E7" s="190">
        <f t="shared" ca="1" si="0"/>
        <v>18936</v>
      </c>
      <c r="F7" s="191">
        <v>64</v>
      </c>
      <c r="G7" s="192">
        <v>19786</v>
      </c>
      <c r="H7" s="189">
        <v>560195</v>
      </c>
      <c r="I7" s="192">
        <v>27914</v>
      </c>
      <c r="J7" s="193" t="s">
        <v>421</v>
      </c>
      <c r="Z7" s="1" t="s">
        <v>1567</v>
      </c>
      <c r="AA7" s="1"/>
      <c r="AB7" s="1"/>
      <c r="AC7" s="1"/>
      <c r="BT7" s="1"/>
    </row>
    <row r="8" spans="1:72" x14ac:dyDescent="0.25">
      <c r="A8" s="188" t="s">
        <v>413</v>
      </c>
      <c r="B8" s="189" t="s">
        <v>429</v>
      </c>
      <c r="C8" s="189" t="s">
        <v>430</v>
      </c>
      <c r="D8" s="189" t="s">
        <v>416</v>
      </c>
      <c r="E8" s="190">
        <f t="shared" ca="1" si="0"/>
        <v>29808</v>
      </c>
      <c r="F8" s="191">
        <v>62</v>
      </c>
      <c r="G8" s="192">
        <v>20373</v>
      </c>
      <c r="H8" s="189">
        <v>350521</v>
      </c>
      <c r="I8" s="192">
        <v>27885</v>
      </c>
      <c r="J8" s="193" t="s">
        <v>412</v>
      </c>
      <c r="BT8" s="1"/>
    </row>
    <row r="9" spans="1:72" x14ac:dyDescent="0.25">
      <c r="A9" s="188" t="s">
        <v>413</v>
      </c>
      <c r="B9" s="189" t="s">
        <v>431</v>
      </c>
      <c r="C9" s="189" t="s">
        <v>432</v>
      </c>
      <c r="D9" s="189" t="s">
        <v>433</v>
      </c>
      <c r="E9" s="190">
        <f t="shared" ca="1" si="0"/>
        <v>22764</v>
      </c>
      <c r="F9" s="191">
        <v>63</v>
      </c>
      <c r="G9" s="192">
        <v>20287</v>
      </c>
      <c r="H9" s="189">
        <v>560196</v>
      </c>
      <c r="I9" s="192">
        <v>28104</v>
      </c>
      <c r="J9" s="193" t="s">
        <v>417</v>
      </c>
      <c r="L9" s="1" t="s">
        <v>1309</v>
      </c>
      <c r="Z9" s="1" t="s">
        <v>1568</v>
      </c>
      <c r="AA9" s="1"/>
      <c r="AB9" s="1"/>
      <c r="AC9" s="1"/>
      <c r="BT9" s="1"/>
    </row>
    <row r="10" spans="1:72" x14ac:dyDescent="0.25">
      <c r="A10" s="188" t="s">
        <v>413</v>
      </c>
      <c r="B10" s="189" t="s">
        <v>434</v>
      </c>
      <c r="C10" s="189" t="s">
        <v>435</v>
      </c>
      <c r="D10" s="189" t="s">
        <v>436</v>
      </c>
      <c r="E10" s="190">
        <f t="shared" ca="1" si="0"/>
        <v>26964</v>
      </c>
      <c r="F10" s="191">
        <v>62</v>
      </c>
      <c r="G10" s="192">
        <v>20720</v>
      </c>
      <c r="H10" s="189">
        <v>560194</v>
      </c>
      <c r="I10" s="192">
        <v>27767</v>
      </c>
      <c r="J10" s="193" t="s">
        <v>421</v>
      </c>
      <c r="BT10" s="1"/>
    </row>
    <row r="11" spans="1:72" x14ac:dyDescent="0.25">
      <c r="A11" s="188" t="s">
        <v>413</v>
      </c>
      <c r="B11" s="189" t="s">
        <v>437</v>
      </c>
      <c r="C11" s="189" t="s">
        <v>438</v>
      </c>
      <c r="D11" s="189" t="s">
        <v>439</v>
      </c>
      <c r="E11" s="190">
        <f t="shared" ca="1" si="0"/>
        <v>31164</v>
      </c>
      <c r="F11" s="191">
        <v>63</v>
      </c>
      <c r="G11" s="192">
        <v>20182</v>
      </c>
      <c r="H11" s="189">
        <v>350060</v>
      </c>
      <c r="I11" s="192">
        <v>27902</v>
      </c>
      <c r="J11" s="193" t="s">
        <v>412</v>
      </c>
      <c r="L11" s="1" t="s">
        <v>1310</v>
      </c>
      <c r="Z11" s="1" t="s">
        <v>1569</v>
      </c>
      <c r="AA11" s="1"/>
      <c r="AB11" s="1"/>
      <c r="AC11" s="1"/>
      <c r="BT11" s="1"/>
    </row>
    <row r="12" spans="1:72" x14ac:dyDescent="0.25">
      <c r="A12" s="188" t="s">
        <v>413</v>
      </c>
      <c r="B12" s="189" t="s">
        <v>440</v>
      </c>
      <c r="C12" s="189" t="s">
        <v>441</v>
      </c>
      <c r="D12" s="189" t="s">
        <v>442</v>
      </c>
      <c r="E12" s="190">
        <f t="shared" ca="1" si="0"/>
        <v>19152</v>
      </c>
      <c r="F12" s="191">
        <v>61</v>
      </c>
      <c r="G12" s="192">
        <v>20815</v>
      </c>
      <c r="H12" s="189">
        <v>350165</v>
      </c>
      <c r="I12" s="192">
        <v>27923</v>
      </c>
      <c r="J12" s="193" t="s">
        <v>417</v>
      </c>
      <c r="BT12" s="1"/>
    </row>
    <row r="13" spans="1:72" x14ac:dyDescent="0.25">
      <c r="A13" s="188" t="s">
        <v>408</v>
      </c>
      <c r="B13" s="189" t="s">
        <v>443</v>
      </c>
      <c r="C13" s="189" t="s">
        <v>444</v>
      </c>
      <c r="D13" s="189" t="s">
        <v>445</v>
      </c>
      <c r="E13" s="190">
        <f t="shared" ca="1" si="0"/>
        <v>27156</v>
      </c>
      <c r="F13" s="191">
        <v>62</v>
      </c>
      <c r="G13" s="192">
        <v>20404</v>
      </c>
      <c r="H13" s="189">
        <v>350695</v>
      </c>
      <c r="I13" s="192">
        <v>27883</v>
      </c>
      <c r="J13" s="193" t="s">
        <v>421</v>
      </c>
      <c r="L13" s="1" t="s">
        <v>1311</v>
      </c>
      <c r="BT13" s="1"/>
    </row>
    <row r="14" spans="1:72" x14ac:dyDescent="0.25">
      <c r="A14" s="188" t="s">
        <v>413</v>
      </c>
      <c r="B14" s="189" t="s">
        <v>446</v>
      </c>
      <c r="C14" s="189" t="s">
        <v>432</v>
      </c>
      <c r="D14" s="189" t="s">
        <v>447</v>
      </c>
      <c r="E14" s="190">
        <f t="shared" ca="1" si="0"/>
        <v>28800</v>
      </c>
      <c r="F14" s="191">
        <v>61</v>
      </c>
      <c r="G14" s="192">
        <v>20785</v>
      </c>
      <c r="H14" s="189">
        <v>350635</v>
      </c>
      <c r="I14" s="192">
        <v>28119</v>
      </c>
      <c r="J14" s="193" t="s">
        <v>412</v>
      </c>
      <c r="BT14" s="1"/>
    </row>
    <row r="15" spans="1:72" x14ac:dyDescent="0.25">
      <c r="A15" s="188" t="s">
        <v>408</v>
      </c>
      <c r="B15" s="189" t="s">
        <v>448</v>
      </c>
      <c r="C15" s="189" t="s">
        <v>419</v>
      </c>
      <c r="D15" s="189" t="s">
        <v>449</v>
      </c>
      <c r="E15" s="190">
        <f t="shared" ca="1" si="0"/>
        <v>23436</v>
      </c>
      <c r="F15" s="191">
        <v>62</v>
      </c>
      <c r="G15" s="192">
        <v>20543</v>
      </c>
      <c r="H15" s="189">
        <v>350355</v>
      </c>
      <c r="I15" s="192">
        <v>28318</v>
      </c>
      <c r="J15" s="193" t="s">
        <v>412</v>
      </c>
      <c r="L15" s="1" t="s">
        <v>1312</v>
      </c>
      <c r="BT15" s="1"/>
    </row>
    <row r="16" spans="1:72" x14ac:dyDescent="0.25">
      <c r="A16" s="188" t="s">
        <v>408</v>
      </c>
      <c r="B16" s="189" t="s">
        <v>450</v>
      </c>
      <c r="C16" s="189" t="s">
        <v>451</v>
      </c>
      <c r="D16" s="189" t="s">
        <v>445</v>
      </c>
      <c r="E16" s="190">
        <f t="shared" ca="1" si="0"/>
        <v>21264</v>
      </c>
      <c r="F16" s="191">
        <v>61</v>
      </c>
      <c r="G16" s="192">
        <v>20797</v>
      </c>
      <c r="H16" s="189">
        <v>560225</v>
      </c>
      <c r="I16" s="192">
        <v>28187</v>
      </c>
      <c r="J16" s="193" t="s">
        <v>417</v>
      </c>
      <c r="BT16" s="1"/>
    </row>
    <row r="17" spans="1:72" x14ac:dyDescent="0.25">
      <c r="A17" s="188" t="s">
        <v>408</v>
      </c>
      <c r="B17" s="189" t="s">
        <v>452</v>
      </c>
      <c r="C17" s="189" t="s">
        <v>453</v>
      </c>
      <c r="D17" s="189" t="s">
        <v>439</v>
      </c>
      <c r="E17" s="190">
        <f t="shared" ca="1" si="0"/>
        <v>30192</v>
      </c>
      <c r="F17" s="191">
        <v>61</v>
      </c>
      <c r="G17" s="192">
        <v>21085</v>
      </c>
      <c r="H17" s="189">
        <v>350955</v>
      </c>
      <c r="I17" s="192">
        <v>28409</v>
      </c>
      <c r="J17" s="193" t="s">
        <v>421</v>
      </c>
      <c r="BT17" s="1"/>
    </row>
    <row r="18" spans="1:72" x14ac:dyDescent="0.25">
      <c r="A18" s="188" t="s">
        <v>454</v>
      </c>
      <c r="B18" s="189" t="s">
        <v>455</v>
      </c>
      <c r="C18" s="189" t="s">
        <v>456</v>
      </c>
      <c r="D18" s="189" t="s">
        <v>457</v>
      </c>
      <c r="E18" s="190">
        <f t="shared" ca="1" si="0"/>
        <v>23160</v>
      </c>
      <c r="F18" s="191">
        <v>60</v>
      </c>
      <c r="G18" s="192">
        <v>21226</v>
      </c>
      <c r="H18" s="189">
        <v>350871</v>
      </c>
      <c r="I18" s="192">
        <v>28323</v>
      </c>
      <c r="J18" s="193" t="s">
        <v>412</v>
      </c>
      <c r="BT18" s="1"/>
    </row>
    <row r="19" spans="1:72" x14ac:dyDescent="0.25">
      <c r="A19" s="188" t="s">
        <v>408</v>
      </c>
      <c r="B19" s="189" t="s">
        <v>458</v>
      </c>
      <c r="C19" s="189" t="s">
        <v>459</v>
      </c>
      <c r="D19" s="189" t="s">
        <v>460</v>
      </c>
      <c r="E19" s="190">
        <f t="shared" ca="1" si="0"/>
        <v>20748</v>
      </c>
      <c r="F19" s="191">
        <v>60</v>
      </c>
      <c r="G19" s="192">
        <v>21340</v>
      </c>
      <c r="H19" s="189">
        <v>350689</v>
      </c>
      <c r="I19" s="192">
        <v>28390</v>
      </c>
      <c r="J19" s="193" t="s">
        <v>417</v>
      </c>
      <c r="BT19" s="1"/>
    </row>
    <row r="20" spans="1:72" x14ac:dyDescent="0.25">
      <c r="A20" s="188" t="s">
        <v>413</v>
      </c>
      <c r="B20" s="189" t="s">
        <v>461</v>
      </c>
      <c r="C20" s="189" t="s">
        <v>462</v>
      </c>
      <c r="D20" s="189" t="s">
        <v>463</v>
      </c>
      <c r="E20" s="190">
        <f t="shared" ca="1" si="0"/>
        <v>21744</v>
      </c>
      <c r="F20" s="191">
        <v>63</v>
      </c>
      <c r="G20" s="192">
        <v>20226</v>
      </c>
      <c r="H20" s="189">
        <v>350807</v>
      </c>
      <c r="I20" s="192">
        <v>28218</v>
      </c>
      <c r="J20" s="193" t="s">
        <v>421</v>
      </c>
      <c r="BT20" s="1"/>
    </row>
    <row r="21" spans="1:72" x14ac:dyDescent="0.25">
      <c r="A21" s="188" t="s">
        <v>408</v>
      </c>
      <c r="B21" s="189" t="s">
        <v>464</v>
      </c>
      <c r="C21" s="189" t="s">
        <v>465</v>
      </c>
      <c r="D21" s="189" t="s">
        <v>457</v>
      </c>
      <c r="E21" s="190">
        <f t="shared" ca="1" si="0"/>
        <v>25212</v>
      </c>
      <c r="F21" s="191">
        <v>61</v>
      </c>
      <c r="G21" s="192">
        <v>20974</v>
      </c>
      <c r="H21" s="189">
        <v>351146</v>
      </c>
      <c r="I21" s="192">
        <v>28485</v>
      </c>
      <c r="J21" s="193" t="s">
        <v>466</v>
      </c>
      <c r="BT21" s="1"/>
    </row>
    <row r="22" spans="1:72" x14ac:dyDescent="0.25">
      <c r="A22" s="188" t="s">
        <v>413</v>
      </c>
      <c r="B22" s="189" t="s">
        <v>467</v>
      </c>
      <c r="C22" s="189" t="s">
        <v>468</v>
      </c>
      <c r="D22" s="189" t="s">
        <v>416</v>
      </c>
      <c r="E22" s="190">
        <f t="shared" ca="1" si="0"/>
        <v>29316</v>
      </c>
      <c r="F22" s="191">
        <v>61</v>
      </c>
      <c r="G22" s="192">
        <v>20945</v>
      </c>
      <c r="H22" s="189">
        <v>350711</v>
      </c>
      <c r="I22" s="192">
        <v>28440</v>
      </c>
      <c r="J22" s="193" t="s">
        <v>412</v>
      </c>
      <c r="BT22" s="1"/>
    </row>
    <row r="23" spans="1:72" x14ac:dyDescent="0.25">
      <c r="A23" s="188" t="s">
        <v>408</v>
      </c>
      <c r="B23" s="189" t="s">
        <v>469</v>
      </c>
      <c r="C23" s="189" t="s">
        <v>459</v>
      </c>
      <c r="D23" s="189" t="s">
        <v>470</v>
      </c>
      <c r="E23" s="190">
        <f t="shared" ca="1" si="0"/>
        <v>22452</v>
      </c>
      <c r="F23" s="191">
        <v>60</v>
      </c>
      <c r="G23" s="192">
        <v>21164</v>
      </c>
      <c r="H23" s="189">
        <v>350204</v>
      </c>
      <c r="I23" s="192">
        <v>28455</v>
      </c>
      <c r="J23" s="193" t="s">
        <v>417</v>
      </c>
      <c r="Z23" s="1" t="s">
        <v>1570</v>
      </c>
      <c r="AA23" s="1"/>
      <c r="AB23" s="1"/>
      <c r="AC23" s="1"/>
      <c r="BT23" s="1"/>
    </row>
    <row r="24" spans="1:72" x14ac:dyDescent="0.25">
      <c r="A24" s="188" t="s">
        <v>454</v>
      </c>
      <c r="B24" s="189" t="s">
        <v>471</v>
      </c>
      <c r="C24" s="189" t="s">
        <v>472</v>
      </c>
      <c r="D24" s="189" t="s">
        <v>473</v>
      </c>
      <c r="E24" s="190">
        <f t="shared" ca="1" si="0"/>
        <v>29748</v>
      </c>
      <c r="F24" s="191">
        <v>62</v>
      </c>
      <c r="G24" s="192">
        <v>20462</v>
      </c>
      <c r="H24" s="189">
        <v>350739</v>
      </c>
      <c r="I24" s="192">
        <v>28213</v>
      </c>
      <c r="J24" s="193" t="s">
        <v>421</v>
      </c>
      <c r="BT24" s="1"/>
    </row>
    <row r="25" spans="1:72" x14ac:dyDescent="0.25">
      <c r="A25" s="188" t="s">
        <v>454</v>
      </c>
      <c r="B25" s="189" t="s">
        <v>474</v>
      </c>
      <c r="C25" s="189" t="s">
        <v>475</v>
      </c>
      <c r="D25" s="189" t="s">
        <v>425</v>
      </c>
      <c r="E25" s="190">
        <f t="shared" ca="1" si="0"/>
        <v>28440</v>
      </c>
      <c r="F25" s="191">
        <v>62</v>
      </c>
      <c r="G25" s="192">
        <v>20597</v>
      </c>
      <c r="H25" s="189">
        <v>351106</v>
      </c>
      <c r="I25" s="192">
        <v>28344</v>
      </c>
      <c r="J25" s="193" t="s">
        <v>412</v>
      </c>
      <c r="BT25" s="1"/>
    </row>
    <row r="26" spans="1:72" x14ac:dyDescent="0.25">
      <c r="A26" s="188" t="s">
        <v>413</v>
      </c>
      <c r="B26" s="189" t="s">
        <v>476</v>
      </c>
      <c r="C26" s="189" t="s">
        <v>477</v>
      </c>
      <c r="D26" s="189" t="s">
        <v>478</v>
      </c>
      <c r="E26" s="190">
        <f t="shared" ca="1" si="0"/>
        <v>26652</v>
      </c>
      <c r="F26" s="191">
        <v>61</v>
      </c>
      <c r="G26" s="192">
        <v>20845</v>
      </c>
      <c r="H26" s="189">
        <v>350562</v>
      </c>
      <c r="I26" s="192">
        <v>28380</v>
      </c>
      <c r="J26" s="193" t="s">
        <v>417</v>
      </c>
      <c r="BT26" s="1"/>
    </row>
    <row r="27" spans="1:72" x14ac:dyDescent="0.25">
      <c r="A27" s="188" t="s">
        <v>413</v>
      </c>
      <c r="B27" s="189" t="s">
        <v>479</v>
      </c>
      <c r="C27" s="189" t="s">
        <v>480</v>
      </c>
      <c r="D27" s="189" t="s">
        <v>425</v>
      </c>
      <c r="E27" s="190">
        <f t="shared" ca="1" si="0"/>
        <v>20520</v>
      </c>
      <c r="F27" s="191">
        <v>61</v>
      </c>
      <c r="G27" s="192">
        <v>20960</v>
      </c>
      <c r="H27" s="189">
        <v>350129</v>
      </c>
      <c r="I27" s="192">
        <v>28309</v>
      </c>
      <c r="J27" s="193" t="s">
        <v>421</v>
      </c>
      <c r="BT27" s="1"/>
    </row>
    <row r="28" spans="1:72" x14ac:dyDescent="0.25">
      <c r="A28" s="188" t="s">
        <v>413</v>
      </c>
      <c r="B28" s="189" t="s">
        <v>481</v>
      </c>
      <c r="C28" s="189" t="s">
        <v>427</v>
      </c>
      <c r="D28" s="189" t="s">
        <v>482</v>
      </c>
      <c r="E28" s="190">
        <f t="shared" ca="1" si="0"/>
        <v>18468</v>
      </c>
      <c r="F28" s="191">
        <v>61</v>
      </c>
      <c r="G28" s="192">
        <v>20846</v>
      </c>
      <c r="H28" s="189">
        <v>560242</v>
      </c>
      <c r="I28" s="192">
        <v>28378</v>
      </c>
      <c r="J28" s="193" t="s">
        <v>412</v>
      </c>
      <c r="BT28" s="1"/>
    </row>
    <row r="29" spans="1:72" x14ac:dyDescent="0.25">
      <c r="A29" s="188" t="s">
        <v>413</v>
      </c>
      <c r="B29" s="189" t="s">
        <v>483</v>
      </c>
      <c r="C29" s="189" t="s">
        <v>484</v>
      </c>
      <c r="D29" s="189" t="s">
        <v>473</v>
      </c>
      <c r="E29" s="190">
        <f t="shared" ca="1" si="0"/>
        <v>29676</v>
      </c>
      <c r="F29" s="191">
        <v>61</v>
      </c>
      <c r="G29" s="192">
        <v>20913</v>
      </c>
      <c r="H29" s="189">
        <v>350101</v>
      </c>
      <c r="I29" s="192">
        <v>28420</v>
      </c>
      <c r="J29" s="193" t="s">
        <v>417</v>
      </c>
      <c r="BT29" s="1"/>
    </row>
    <row r="30" spans="1:72" x14ac:dyDescent="0.25">
      <c r="A30" s="188" t="s">
        <v>413</v>
      </c>
      <c r="B30" s="189" t="s">
        <v>485</v>
      </c>
      <c r="C30" s="189" t="s">
        <v>486</v>
      </c>
      <c r="D30" s="189" t="s">
        <v>487</v>
      </c>
      <c r="E30" s="190">
        <f t="shared" ca="1" si="0"/>
        <v>26808</v>
      </c>
      <c r="F30" s="191">
        <v>61</v>
      </c>
      <c r="G30" s="192">
        <v>20867</v>
      </c>
      <c r="H30" s="189">
        <v>350783</v>
      </c>
      <c r="I30" s="192">
        <v>28235</v>
      </c>
      <c r="J30" s="193" t="s">
        <v>421</v>
      </c>
      <c r="BT30" s="1"/>
    </row>
    <row r="31" spans="1:72" x14ac:dyDescent="0.25">
      <c r="A31" s="188" t="s">
        <v>413</v>
      </c>
      <c r="B31" s="189" t="s">
        <v>488</v>
      </c>
      <c r="C31" s="189" t="s">
        <v>489</v>
      </c>
      <c r="D31" s="189" t="s">
        <v>460</v>
      </c>
      <c r="E31" s="190">
        <f t="shared" ca="1" si="0"/>
        <v>22908</v>
      </c>
      <c r="F31" s="191">
        <v>61</v>
      </c>
      <c r="G31" s="192">
        <v>20908</v>
      </c>
      <c r="H31" s="189">
        <v>350095</v>
      </c>
      <c r="I31" s="192">
        <v>28223</v>
      </c>
      <c r="J31" s="193" t="s">
        <v>412</v>
      </c>
      <c r="BT31" s="1"/>
    </row>
    <row r="32" spans="1:72" ht="21" x14ac:dyDescent="0.35">
      <c r="A32" s="188" t="s">
        <v>413</v>
      </c>
      <c r="B32" s="189" t="s">
        <v>490</v>
      </c>
      <c r="C32" s="189" t="s">
        <v>468</v>
      </c>
      <c r="D32" s="189" t="s">
        <v>460</v>
      </c>
      <c r="E32" s="190">
        <f t="shared" ca="1" si="0"/>
        <v>26940</v>
      </c>
      <c r="F32" s="191">
        <v>60</v>
      </c>
      <c r="G32" s="192">
        <v>21280</v>
      </c>
      <c r="H32" s="189">
        <v>351094</v>
      </c>
      <c r="I32" s="192">
        <v>28248</v>
      </c>
      <c r="J32" s="193" t="s">
        <v>417</v>
      </c>
      <c r="Y32" s="466" t="s">
        <v>1571</v>
      </c>
      <c r="Z32" s="466"/>
      <c r="AA32" s="466"/>
      <c r="AB32" s="466"/>
      <c r="AC32" s="466"/>
      <c r="AD32" s="466"/>
      <c r="AE32" s="466"/>
      <c r="BT32" s="1"/>
    </row>
    <row r="33" spans="1:72" x14ac:dyDescent="0.25">
      <c r="A33" s="188" t="s">
        <v>413</v>
      </c>
      <c r="B33" s="189" t="s">
        <v>481</v>
      </c>
      <c r="C33" s="189" t="s">
        <v>491</v>
      </c>
      <c r="D33" s="189" t="s">
        <v>416</v>
      </c>
      <c r="E33" s="190">
        <f t="shared" ca="1" si="0"/>
        <v>19668</v>
      </c>
      <c r="F33" s="191">
        <v>62</v>
      </c>
      <c r="G33" s="192">
        <v>20609</v>
      </c>
      <c r="H33" s="189">
        <v>350526</v>
      </c>
      <c r="I33" s="192">
        <v>28372</v>
      </c>
      <c r="J33" s="193" t="s">
        <v>421</v>
      </c>
      <c r="BT33" s="1"/>
    </row>
    <row r="34" spans="1:72" x14ac:dyDescent="0.25">
      <c r="A34" s="188" t="s">
        <v>413</v>
      </c>
      <c r="B34" s="189" t="s">
        <v>492</v>
      </c>
      <c r="C34" s="189" t="s">
        <v>432</v>
      </c>
      <c r="D34" s="189" t="s">
        <v>457</v>
      </c>
      <c r="E34" s="190">
        <f t="shared" ca="1" si="0"/>
        <v>19200</v>
      </c>
      <c r="F34" s="191">
        <v>61</v>
      </c>
      <c r="G34" s="192">
        <v>20905</v>
      </c>
      <c r="H34" s="189">
        <v>350122</v>
      </c>
      <c r="I34" s="192">
        <v>28265</v>
      </c>
      <c r="J34" s="193" t="s">
        <v>412</v>
      </c>
      <c r="Z34" s="1" t="s">
        <v>1572</v>
      </c>
      <c r="AA34" s="1"/>
      <c r="AB34" s="1"/>
      <c r="AC34" s="1"/>
      <c r="AD34" s="1"/>
      <c r="AE34" s="1"/>
      <c r="AF34" s="1"/>
      <c r="AG34" s="1"/>
      <c r="AH34" s="1"/>
      <c r="AI34" s="1"/>
      <c r="BT34" s="1"/>
    </row>
    <row r="35" spans="1:72" x14ac:dyDescent="0.25">
      <c r="A35" s="188" t="s">
        <v>454</v>
      </c>
      <c r="B35" s="189" t="s">
        <v>185</v>
      </c>
      <c r="C35" s="189" t="s">
        <v>438</v>
      </c>
      <c r="D35" s="189" t="s">
        <v>457</v>
      </c>
      <c r="E35" s="190">
        <f t="shared" ca="1" si="0"/>
        <v>20532</v>
      </c>
      <c r="F35" s="191">
        <v>61</v>
      </c>
      <c r="G35" s="192">
        <v>20846</v>
      </c>
      <c r="H35" s="189">
        <v>351043</v>
      </c>
      <c r="I35" s="192">
        <v>28378</v>
      </c>
      <c r="J35" s="193" t="s">
        <v>412</v>
      </c>
      <c r="BT35" s="1"/>
    </row>
    <row r="36" spans="1:72" x14ac:dyDescent="0.25">
      <c r="A36" s="188" t="s">
        <v>413</v>
      </c>
      <c r="B36" s="189" t="s">
        <v>493</v>
      </c>
      <c r="C36" s="189" t="s">
        <v>494</v>
      </c>
      <c r="D36" s="189" t="s">
        <v>457</v>
      </c>
      <c r="E36" s="190">
        <f t="shared" ca="1" si="0"/>
        <v>23184</v>
      </c>
      <c r="F36" s="191">
        <v>60</v>
      </c>
      <c r="G36" s="192">
        <v>21100</v>
      </c>
      <c r="H36" s="189">
        <v>351265</v>
      </c>
      <c r="I36" s="192">
        <v>28130</v>
      </c>
      <c r="J36" s="193" t="s">
        <v>417</v>
      </c>
      <c r="Z36" s="1" t="s">
        <v>1573</v>
      </c>
      <c r="AA36" s="1"/>
      <c r="AB36" s="1"/>
      <c r="AC36" s="1"/>
      <c r="AD36" s="1"/>
      <c r="AE36" s="1"/>
      <c r="AF36" s="1"/>
      <c r="AG36" s="1"/>
      <c r="AH36" s="1"/>
      <c r="AI36" s="1"/>
      <c r="BT36" s="1"/>
    </row>
    <row r="37" spans="1:72" x14ac:dyDescent="0.25">
      <c r="A37" s="188" t="s">
        <v>413</v>
      </c>
      <c r="B37" s="189" t="s">
        <v>479</v>
      </c>
      <c r="C37" s="189" t="s">
        <v>472</v>
      </c>
      <c r="D37" s="189" t="s">
        <v>460</v>
      </c>
      <c r="E37" s="190">
        <f t="shared" ca="1" si="0"/>
        <v>25776</v>
      </c>
      <c r="F37" s="191">
        <v>59</v>
      </c>
      <c r="G37" s="192">
        <v>21527</v>
      </c>
      <c r="H37" s="189">
        <v>350024</v>
      </c>
      <c r="I37" s="192">
        <v>28257</v>
      </c>
      <c r="J37" s="193" t="s">
        <v>421</v>
      </c>
      <c r="BT37" s="1"/>
    </row>
    <row r="38" spans="1:72" x14ac:dyDescent="0.25">
      <c r="A38" s="188" t="s">
        <v>413</v>
      </c>
      <c r="B38" s="189" t="s">
        <v>495</v>
      </c>
      <c r="C38" s="189" t="s">
        <v>496</v>
      </c>
      <c r="D38" s="189" t="s">
        <v>457</v>
      </c>
      <c r="E38" s="190">
        <f t="shared" ca="1" si="0"/>
        <v>30828</v>
      </c>
      <c r="F38" s="191">
        <v>60</v>
      </c>
      <c r="G38" s="192">
        <v>21134</v>
      </c>
      <c r="H38" s="189">
        <v>350193</v>
      </c>
      <c r="I38" s="192">
        <v>28187</v>
      </c>
      <c r="J38" s="193" t="s">
        <v>412</v>
      </c>
      <c r="Z38" s="1" t="s">
        <v>1574</v>
      </c>
      <c r="AA38" s="1"/>
      <c r="BT38" s="1"/>
    </row>
    <row r="39" spans="1:72" x14ac:dyDescent="0.25">
      <c r="A39" s="188" t="s">
        <v>413</v>
      </c>
      <c r="B39" s="189" t="s">
        <v>497</v>
      </c>
      <c r="C39" s="189" t="s">
        <v>498</v>
      </c>
      <c r="D39" s="189" t="s">
        <v>473</v>
      </c>
      <c r="E39" s="190">
        <f t="shared" ca="1" si="0"/>
        <v>27000</v>
      </c>
      <c r="F39" s="191">
        <v>61</v>
      </c>
      <c r="G39" s="192">
        <v>21044</v>
      </c>
      <c r="H39" s="189">
        <v>350514</v>
      </c>
      <c r="I39" s="192">
        <v>28455</v>
      </c>
      <c r="J39" s="193" t="s">
        <v>417</v>
      </c>
      <c r="BT39" s="1"/>
    </row>
    <row r="40" spans="1:72" x14ac:dyDescent="0.25">
      <c r="A40" s="188" t="s">
        <v>413</v>
      </c>
      <c r="B40" s="189" t="s">
        <v>499</v>
      </c>
      <c r="C40" s="189" t="s">
        <v>435</v>
      </c>
      <c r="D40" s="189" t="s">
        <v>416</v>
      </c>
      <c r="E40" s="190">
        <f t="shared" ca="1" si="0"/>
        <v>18180</v>
      </c>
      <c r="F40" s="191">
        <v>60</v>
      </c>
      <c r="G40" s="192">
        <v>21334</v>
      </c>
      <c r="H40" s="189">
        <v>351238</v>
      </c>
      <c r="I40" s="192">
        <v>28469</v>
      </c>
      <c r="J40" s="193" t="s">
        <v>421</v>
      </c>
      <c r="Z40" s="1" t="s">
        <v>1575</v>
      </c>
      <c r="AA40" s="1"/>
      <c r="AB40" s="1"/>
      <c r="BT40" s="1"/>
    </row>
    <row r="41" spans="1:72" x14ac:dyDescent="0.25">
      <c r="A41" s="188" t="s">
        <v>413</v>
      </c>
      <c r="B41" s="189" t="s">
        <v>500</v>
      </c>
      <c r="C41" s="189" t="s">
        <v>501</v>
      </c>
      <c r="D41" s="189" t="s">
        <v>502</v>
      </c>
      <c r="E41" s="190">
        <f t="shared" ca="1" si="0"/>
        <v>25848</v>
      </c>
      <c r="F41" s="191">
        <v>59</v>
      </c>
      <c r="G41" s="192">
        <v>21515</v>
      </c>
      <c r="H41" s="189">
        <v>350036</v>
      </c>
      <c r="I41" s="192">
        <v>28639</v>
      </c>
      <c r="J41" s="193" t="s">
        <v>421</v>
      </c>
      <c r="BT41" s="1"/>
    </row>
    <row r="42" spans="1:72" x14ac:dyDescent="0.25">
      <c r="A42" s="188" t="s">
        <v>408</v>
      </c>
      <c r="B42" s="189" t="s">
        <v>503</v>
      </c>
      <c r="C42" s="189" t="s">
        <v>504</v>
      </c>
      <c r="D42" s="189" t="s">
        <v>422</v>
      </c>
      <c r="E42" s="190">
        <f t="shared" ca="1" si="0"/>
        <v>26532</v>
      </c>
      <c r="F42" s="191">
        <v>61</v>
      </c>
      <c r="G42" s="192">
        <v>21039</v>
      </c>
      <c r="H42" s="189">
        <v>351231</v>
      </c>
      <c r="I42" s="192">
        <v>28150</v>
      </c>
      <c r="J42" s="193" t="s">
        <v>421</v>
      </c>
      <c r="BT42" s="1"/>
    </row>
    <row r="43" spans="1:72" x14ac:dyDescent="0.25">
      <c r="A43" s="188" t="s">
        <v>408</v>
      </c>
      <c r="B43" s="189" t="s">
        <v>492</v>
      </c>
      <c r="C43" s="189" t="s">
        <v>157</v>
      </c>
      <c r="D43" s="189" t="s">
        <v>473</v>
      </c>
      <c r="E43" s="190">
        <f t="shared" ca="1" si="0"/>
        <v>31104</v>
      </c>
      <c r="F43" s="191">
        <v>60</v>
      </c>
      <c r="G43" s="192">
        <v>21440</v>
      </c>
      <c r="H43" s="189">
        <v>350857</v>
      </c>
      <c r="I43" s="192">
        <v>28630</v>
      </c>
      <c r="J43" s="193" t="s">
        <v>421</v>
      </c>
      <c r="BT43" s="1"/>
    </row>
    <row r="44" spans="1:72" x14ac:dyDescent="0.25">
      <c r="A44" s="188" t="s">
        <v>408</v>
      </c>
      <c r="B44" s="189" t="s">
        <v>418</v>
      </c>
      <c r="C44" s="189" t="s">
        <v>444</v>
      </c>
      <c r="D44" s="189" t="s">
        <v>505</v>
      </c>
      <c r="E44" s="190">
        <f t="shared" ca="1" si="0"/>
        <v>27204</v>
      </c>
      <c r="F44" s="191">
        <v>62</v>
      </c>
      <c r="G44" s="192">
        <v>20639</v>
      </c>
      <c r="H44" s="189">
        <v>350604</v>
      </c>
      <c r="I44" s="192">
        <v>28745</v>
      </c>
      <c r="J44" s="193" t="s">
        <v>421</v>
      </c>
      <c r="BT44" s="1"/>
    </row>
    <row r="45" spans="1:72" x14ac:dyDescent="0.25">
      <c r="A45" s="188" t="s">
        <v>413</v>
      </c>
      <c r="B45" s="189" t="s">
        <v>506</v>
      </c>
      <c r="C45" s="189" t="s">
        <v>507</v>
      </c>
      <c r="D45" s="189" t="s">
        <v>416</v>
      </c>
      <c r="E45" s="190">
        <f t="shared" ca="1" si="0"/>
        <v>28512</v>
      </c>
      <c r="F45" s="191">
        <v>62</v>
      </c>
      <c r="G45" s="192">
        <v>20535</v>
      </c>
      <c r="H45" s="189">
        <v>350925</v>
      </c>
      <c r="I45" s="192">
        <v>28583</v>
      </c>
      <c r="J45" s="193" t="s">
        <v>421</v>
      </c>
      <c r="BT45" s="1"/>
    </row>
    <row r="46" spans="1:72" ht="15" customHeight="1" x14ac:dyDescent="0.25">
      <c r="A46" s="188" t="s">
        <v>413</v>
      </c>
      <c r="B46" s="189" t="s">
        <v>471</v>
      </c>
      <c r="C46" s="189" t="s">
        <v>486</v>
      </c>
      <c r="D46" s="189" t="s">
        <v>508</v>
      </c>
      <c r="E46" s="190">
        <f t="shared" ca="1" si="0"/>
        <v>18516</v>
      </c>
      <c r="F46" s="191">
        <v>60</v>
      </c>
      <c r="G46" s="192">
        <v>21115</v>
      </c>
      <c r="H46" s="189">
        <v>350990</v>
      </c>
      <c r="I46" s="192">
        <v>28537</v>
      </c>
      <c r="J46" s="193" t="s">
        <v>421</v>
      </c>
      <c r="Z46" s="388" t="s">
        <v>1576</v>
      </c>
      <c r="AA46" s="388"/>
      <c r="AB46" s="388"/>
      <c r="AC46" s="388"/>
      <c r="AD46" s="388"/>
      <c r="AE46" s="388"/>
      <c r="AF46" s="388"/>
      <c r="AG46" s="155"/>
      <c r="AH46" s="155"/>
      <c r="AI46" s="155"/>
      <c r="AJ46" s="155"/>
      <c r="BT46" s="1"/>
    </row>
    <row r="47" spans="1:72" x14ac:dyDescent="0.25">
      <c r="A47" s="188" t="s">
        <v>413</v>
      </c>
      <c r="B47" s="189" t="s">
        <v>509</v>
      </c>
      <c r="C47" s="189" t="s">
        <v>510</v>
      </c>
      <c r="D47" s="189" t="s">
        <v>460</v>
      </c>
      <c r="E47" s="190">
        <f t="shared" ca="1" si="0"/>
        <v>26280</v>
      </c>
      <c r="F47" s="191">
        <v>60</v>
      </c>
      <c r="G47" s="192">
        <v>21295</v>
      </c>
      <c r="H47" s="189">
        <v>350110</v>
      </c>
      <c r="I47" s="192">
        <v>28578</v>
      </c>
      <c r="J47" s="193" t="s">
        <v>421</v>
      </c>
      <c r="Z47" s="388"/>
      <c r="AA47" s="388"/>
      <c r="AB47" s="388"/>
      <c r="AC47" s="388"/>
      <c r="AD47" s="388"/>
      <c r="AE47" s="388"/>
      <c r="AF47" s="388"/>
      <c r="AG47" s="155"/>
      <c r="AH47" s="155"/>
      <c r="AI47" s="155"/>
      <c r="AJ47" s="155"/>
      <c r="BT47" s="1"/>
    </row>
    <row r="48" spans="1:72" x14ac:dyDescent="0.25">
      <c r="A48" s="188" t="s">
        <v>413</v>
      </c>
      <c r="B48" s="189" t="s">
        <v>488</v>
      </c>
      <c r="C48" s="189" t="s">
        <v>489</v>
      </c>
      <c r="D48" s="189" t="s">
        <v>473</v>
      </c>
      <c r="E48" s="190">
        <f t="shared" ca="1" si="0"/>
        <v>20064</v>
      </c>
      <c r="F48" s="191">
        <v>61</v>
      </c>
      <c r="G48" s="192">
        <v>20918</v>
      </c>
      <c r="H48" s="189">
        <v>350442</v>
      </c>
      <c r="I48" s="192">
        <v>28585</v>
      </c>
      <c r="J48" s="193" t="s">
        <v>421</v>
      </c>
      <c r="Z48" s="388"/>
      <c r="AA48" s="388"/>
      <c r="AB48" s="388"/>
      <c r="AC48" s="388"/>
      <c r="AD48" s="388"/>
      <c r="AE48" s="388"/>
      <c r="AF48" s="388"/>
      <c r="AG48" s="155"/>
      <c r="AH48" s="155"/>
      <c r="AI48" s="155"/>
      <c r="AJ48" s="155"/>
      <c r="BT48" s="1"/>
    </row>
    <row r="49" spans="1:72" x14ac:dyDescent="0.25">
      <c r="A49" s="188" t="s">
        <v>408</v>
      </c>
      <c r="B49" s="189" t="s">
        <v>511</v>
      </c>
      <c r="C49" s="189" t="s">
        <v>444</v>
      </c>
      <c r="D49" s="189" t="s">
        <v>460</v>
      </c>
      <c r="E49" s="190">
        <f t="shared" ca="1" si="0"/>
        <v>26244</v>
      </c>
      <c r="F49" s="191">
        <v>61</v>
      </c>
      <c r="G49" s="192">
        <v>20943</v>
      </c>
      <c r="H49" s="189">
        <v>350678</v>
      </c>
      <c r="I49" s="192">
        <v>28644</v>
      </c>
      <c r="J49" s="193" t="s">
        <v>421</v>
      </c>
      <c r="BT49" s="1"/>
    </row>
    <row r="50" spans="1:72" x14ac:dyDescent="0.25">
      <c r="A50" s="188" t="s">
        <v>413</v>
      </c>
      <c r="B50" s="189" t="s">
        <v>431</v>
      </c>
      <c r="C50" s="189" t="s">
        <v>510</v>
      </c>
      <c r="D50" s="189" t="s">
        <v>457</v>
      </c>
      <c r="E50" s="190">
        <f t="shared" ca="1" si="0"/>
        <v>24888</v>
      </c>
      <c r="F50" s="191">
        <v>61</v>
      </c>
      <c r="G50" s="192">
        <v>21067</v>
      </c>
      <c r="H50" s="189">
        <v>350748</v>
      </c>
      <c r="I50" s="192">
        <v>28575</v>
      </c>
      <c r="J50" s="193" t="s">
        <v>466</v>
      </c>
      <c r="BT50" s="1"/>
    </row>
    <row r="51" spans="1:72" x14ac:dyDescent="0.25">
      <c r="A51" s="188" t="s">
        <v>413</v>
      </c>
      <c r="B51" s="189" t="s">
        <v>512</v>
      </c>
      <c r="C51" s="189" t="s">
        <v>510</v>
      </c>
      <c r="D51" s="189" t="s">
        <v>460</v>
      </c>
      <c r="E51" s="190">
        <f t="shared" ca="1" si="0"/>
        <v>20400</v>
      </c>
      <c r="F51" s="191">
        <v>60</v>
      </c>
      <c r="G51" s="192">
        <v>21325</v>
      </c>
      <c r="H51" s="189">
        <v>350402</v>
      </c>
      <c r="I51" s="192">
        <v>28516</v>
      </c>
      <c r="J51" s="193" t="s">
        <v>466</v>
      </c>
      <c r="Z51" s="382" t="s">
        <v>1577</v>
      </c>
      <c r="AA51" s="382"/>
      <c r="AB51" s="382"/>
      <c r="AC51" s="382"/>
      <c r="AD51" s="382"/>
      <c r="AE51" s="382"/>
      <c r="AF51" s="382"/>
      <c r="BT51" s="1"/>
    </row>
    <row r="52" spans="1:72" x14ac:dyDescent="0.25">
      <c r="A52" s="188" t="s">
        <v>413</v>
      </c>
      <c r="B52" s="189" t="s">
        <v>483</v>
      </c>
      <c r="C52" s="189" t="s">
        <v>513</v>
      </c>
      <c r="D52" s="189" t="s">
        <v>457</v>
      </c>
      <c r="E52" s="190">
        <f t="shared" ca="1" si="0"/>
        <v>27768</v>
      </c>
      <c r="F52" s="191">
        <v>60</v>
      </c>
      <c r="G52" s="192">
        <v>21438</v>
      </c>
      <c r="H52" s="189">
        <v>350536</v>
      </c>
      <c r="I52" s="192">
        <v>28770</v>
      </c>
      <c r="J52" s="193" t="s">
        <v>466</v>
      </c>
      <c r="Z52" s="382"/>
      <c r="AA52" s="382"/>
      <c r="AB52" s="382"/>
      <c r="AC52" s="382"/>
      <c r="AD52" s="382"/>
      <c r="AE52" s="382"/>
      <c r="AF52" s="382"/>
      <c r="BT52" s="1"/>
    </row>
    <row r="53" spans="1:72" x14ac:dyDescent="0.25">
      <c r="A53" s="188" t="s">
        <v>413</v>
      </c>
      <c r="B53" s="189" t="s">
        <v>514</v>
      </c>
      <c r="C53" s="189" t="s">
        <v>515</v>
      </c>
      <c r="D53" s="189" t="s">
        <v>516</v>
      </c>
      <c r="E53" s="190">
        <f t="shared" ca="1" si="0"/>
        <v>18924</v>
      </c>
      <c r="F53" s="191">
        <v>60</v>
      </c>
      <c r="G53" s="192">
        <v>21190</v>
      </c>
      <c r="H53" s="189">
        <v>350643</v>
      </c>
      <c r="I53" s="192">
        <v>28832</v>
      </c>
      <c r="J53" s="193" t="s">
        <v>466</v>
      </c>
      <c r="Z53" s="382"/>
      <c r="AA53" s="382"/>
      <c r="AB53" s="382"/>
      <c r="AC53" s="382"/>
      <c r="AD53" s="382"/>
      <c r="AE53" s="382"/>
      <c r="AF53" s="382"/>
      <c r="BT53" s="1"/>
    </row>
    <row r="54" spans="1:72" x14ac:dyDescent="0.25">
      <c r="A54" s="188" t="s">
        <v>413</v>
      </c>
      <c r="B54" s="189" t="s">
        <v>517</v>
      </c>
      <c r="C54" s="189" t="s">
        <v>441</v>
      </c>
      <c r="D54" s="189" t="s">
        <v>447</v>
      </c>
      <c r="E54" s="190">
        <f t="shared" ca="1" si="0"/>
        <v>23352</v>
      </c>
      <c r="F54" s="191">
        <v>60</v>
      </c>
      <c r="G54" s="192">
        <v>21317</v>
      </c>
      <c r="H54" s="189">
        <v>350191</v>
      </c>
      <c r="I54" s="192">
        <v>28804</v>
      </c>
      <c r="J54" s="193" t="s">
        <v>466</v>
      </c>
      <c r="Z54" s="382"/>
      <c r="AA54" s="382"/>
      <c r="AB54" s="382"/>
      <c r="AC54" s="382"/>
      <c r="AD54" s="382"/>
      <c r="AE54" s="382"/>
      <c r="AF54" s="382"/>
      <c r="BT54" s="1"/>
    </row>
    <row r="55" spans="1:72" x14ac:dyDescent="0.25">
      <c r="A55" s="188" t="s">
        <v>413</v>
      </c>
      <c r="B55" s="189" t="s">
        <v>479</v>
      </c>
      <c r="C55" s="189" t="s">
        <v>518</v>
      </c>
      <c r="D55" s="189" t="s">
        <v>425</v>
      </c>
      <c r="E55" s="190">
        <f t="shared" ca="1" si="0"/>
        <v>26040</v>
      </c>
      <c r="F55" s="191">
        <v>60</v>
      </c>
      <c r="G55" s="192">
        <v>21247</v>
      </c>
      <c r="H55" s="189">
        <v>350874</v>
      </c>
      <c r="I55" s="192">
        <v>28714</v>
      </c>
      <c r="J55" s="193" t="s">
        <v>466</v>
      </c>
      <c r="BT55" s="1"/>
    </row>
    <row r="56" spans="1:72" x14ac:dyDescent="0.25">
      <c r="A56" s="188" t="s">
        <v>454</v>
      </c>
      <c r="B56" s="189" t="s">
        <v>519</v>
      </c>
      <c r="C56" s="189" t="s">
        <v>520</v>
      </c>
      <c r="D56" s="189" t="s">
        <v>416</v>
      </c>
      <c r="E56" s="190">
        <f t="shared" ca="1" si="0"/>
        <v>20448</v>
      </c>
      <c r="F56" s="191">
        <v>59</v>
      </c>
      <c r="G56" s="192">
        <v>21515</v>
      </c>
      <c r="H56" s="189">
        <v>351111</v>
      </c>
      <c r="I56" s="192">
        <v>28639</v>
      </c>
      <c r="J56" s="193" t="s">
        <v>466</v>
      </c>
      <c r="BT56" s="1"/>
    </row>
    <row r="57" spans="1:72" x14ac:dyDescent="0.25">
      <c r="A57" s="188" t="s">
        <v>413</v>
      </c>
      <c r="B57" s="189" t="s">
        <v>521</v>
      </c>
      <c r="C57" s="189" t="s">
        <v>438</v>
      </c>
      <c r="D57" s="189" t="s">
        <v>522</v>
      </c>
      <c r="E57" s="190">
        <f t="shared" ca="1" si="0"/>
        <v>29460</v>
      </c>
      <c r="F57" s="191">
        <v>58</v>
      </c>
      <c r="G57" s="192">
        <v>21894</v>
      </c>
      <c r="H57" s="189">
        <v>350945</v>
      </c>
      <c r="I57" s="192">
        <v>28819</v>
      </c>
      <c r="J57" s="193" t="s">
        <v>466</v>
      </c>
      <c r="BT57" s="1"/>
    </row>
    <row r="58" spans="1:72" x14ac:dyDescent="0.25">
      <c r="A58" s="188" t="s">
        <v>413</v>
      </c>
      <c r="B58" s="189" t="s">
        <v>450</v>
      </c>
      <c r="C58" s="189" t="s">
        <v>523</v>
      </c>
      <c r="D58" s="189" t="s">
        <v>502</v>
      </c>
      <c r="E58" s="190">
        <f t="shared" ca="1" si="0"/>
        <v>21912</v>
      </c>
      <c r="F58" s="191">
        <v>58</v>
      </c>
      <c r="G58" s="192">
        <v>22058</v>
      </c>
      <c r="H58" s="189">
        <v>351126</v>
      </c>
      <c r="I58" s="192">
        <v>28832</v>
      </c>
      <c r="J58" s="193" t="s">
        <v>466</v>
      </c>
      <c r="BT58" s="1"/>
    </row>
    <row r="59" spans="1:72" x14ac:dyDescent="0.25">
      <c r="A59" s="188" t="s">
        <v>408</v>
      </c>
      <c r="B59" s="189" t="s">
        <v>524</v>
      </c>
      <c r="C59" s="189" t="s">
        <v>459</v>
      </c>
      <c r="D59" s="189" t="s">
        <v>470</v>
      </c>
      <c r="E59" s="190">
        <f t="shared" ca="1" si="0"/>
        <v>21540</v>
      </c>
      <c r="F59" s="191">
        <v>60</v>
      </c>
      <c r="G59" s="192">
        <v>21150</v>
      </c>
      <c r="H59" s="189">
        <v>351025</v>
      </c>
      <c r="I59" s="192">
        <v>28755</v>
      </c>
      <c r="J59" s="193" t="s">
        <v>412</v>
      </c>
      <c r="BT59" s="1"/>
    </row>
    <row r="60" spans="1:72" x14ac:dyDescent="0.25">
      <c r="A60" s="188" t="s">
        <v>413</v>
      </c>
      <c r="B60" s="189" t="s">
        <v>458</v>
      </c>
      <c r="C60" s="189" t="s">
        <v>438</v>
      </c>
      <c r="D60" s="189" t="s">
        <v>525</v>
      </c>
      <c r="E60" s="190">
        <f t="shared" ca="1" si="0"/>
        <v>26028</v>
      </c>
      <c r="F60" s="191">
        <v>60</v>
      </c>
      <c r="G60" s="192">
        <v>21131</v>
      </c>
      <c r="H60" s="189">
        <v>351270</v>
      </c>
      <c r="I60" s="192">
        <v>28531</v>
      </c>
      <c r="J60" s="193" t="s">
        <v>412</v>
      </c>
      <c r="BT60" s="1"/>
    </row>
    <row r="61" spans="1:72" x14ac:dyDescent="0.25">
      <c r="A61" s="188" t="s">
        <v>408</v>
      </c>
      <c r="B61" s="189" t="s">
        <v>526</v>
      </c>
      <c r="C61" s="189" t="s">
        <v>527</v>
      </c>
      <c r="D61" s="189" t="s">
        <v>473</v>
      </c>
      <c r="E61" s="190">
        <f t="shared" ca="1" si="0"/>
        <v>25344</v>
      </c>
      <c r="F61" s="191">
        <v>60</v>
      </c>
      <c r="G61" s="192">
        <v>21291</v>
      </c>
      <c r="H61" s="189">
        <v>350984</v>
      </c>
      <c r="I61" s="192">
        <v>28645</v>
      </c>
      <c r="J61" s="193" t="s">
        <v>412</v>
      </c>
      <c r="BT61" s="1"/>
    </row>
    <row r="62" spans="1:72" x14ac:dyDescent="0.25">
      <c r="A62" s="188" t="s">
        <v>413</v>
      </c>
      <c r="B62" s="189" t="s">
        <v>450</v>
      </c>
      <c r="C62" s="189" t="s">
        <v>441</v>
      </c>
      <c r="D62" s="189" t="s">
        <v>416</v>
      </c>
      <c r="E62" s="190">
        <f t="shared" ca="1" si="0"/>
        <v>19932</v>
      </c>
      <c r="F62" s="191">
        <v>59</v>
      </c>
      <c r="G62" s="192">
        <v>21480</v>
      </c>
      <c r="H62" s="189">
        <v>351006</v>
      </c>
      <c r="I62" s="192">
        <v>28627</v>
      </c>
      <c r="J62" s="193" t="s">
        <v>412</v>
      </c>
      <c r="BT62" s="1"/>
    </row>
    <row r="63" spans="1:72" x14ac:dyDescent="0.25">
      <c r="A63" s="188" t="s">
        <v>413</v>
      </c>
      <c r="B63" s="189" t="s">
        <v>528</v>
      </c>
      <c r="C63" s="189" t="s">
        <v>529</v>
      </c>
      <c r="D63" s="189" t="s">
        <v>439</v>
      </c>
      <c r="E63" s="190">
        <f t="shared" ca="1" si="0"/>
        <v>28068</v>
      </c>
      <c r="F63" s="191">
        <v>60</v>
      </c>
      <c r="G63" s="192">
        <v>21242</v>
      </c>
      <c r="H63" s="189">
        <v>351202</v>
      </c>
      <c r="I63" s="192">
        <v>28644</v>
      </c>
      <c r="J63" s="193" t="s">
        <v>412</v>
      </c>
      <c r="BT63" s="1"/>
    </row>
    <row r="64" spans="1:72" x14ac:dyDescent="0.25">
      <c r="A64" s="188" t="s">
        <v>408</v>
      </c>
      <c r="B64" s="189" t="s">
        <v>521</v>
      </c>
      <c r="C64" s="189" t="s">
        <v>95</v>
      </c>
      <c r="D64" s="189" t="s">
        <v>530</v>
      </c>
      <c r="E64" s="190">
        <f t="shared" ca="1" si="0"/>
        <v>21444</v>
      </c>
      <c r="F64" s="191">
        <v>59</v>
      </c>
      <c r="G64" s="192">
        <v>21743</v>
      </c>
      <c r="H64" s="189">
        <v>350944</v>
      </c>
      <c r="I64" s="192">
        <v>28615</v>
      </c>
      <c r="J64" s="193" t="s">
        <v>412</v>
      </c>
      <c r="BT64" s="1"/>
    </row>
    <row r="65" spans="1:72" x14ac:dyDescent="0.25">
      <c r="A65" s="188" t="s">
        <v>413</v>
      </c>
      <c r="B65" s="189" t="s">
        <v>531</v>
      </c>
      <c r="C65" s="189" t="s">
        <v>532</v>
      </c>
      <c r="D65" s="189" t="s">
        <v>416</v>
      </c>
      <c r="E65" s="190">
        <f t="shared" ca="1" si="0"/>
        <v>18060</v>
      </c>
      <c r="F65" s="191">
        <v>60</v>
      </c>
      <c r="G65" s="192">
        <v>21265</v>
      </c>
      <c r="H65" s="189">
        <v>350923</v>
      </c>
      <c r="I65" s="192">
        <v>28834</v>
      </c>
      <c r="J65" s="193" t="s">
        <v>412</v>
      </c>
      <c r="BT65" s="1"/>
    </row>
    <row r="66" spans="1:72" x14ac:dyDescent="0.25">
      <c r="A66" s="188" t="s">
        <v>408</v>
      </c>
      <c r="B66" s="189" t="s">
        <v>514</v>
      </c>
      <c r="C66" s="189" t="s">
        <v>533</v>
      </c>
      <c r="D66" s="189" t="s">
        <v>439</v>
      </c>
      <c r="E66" s="190">
        <f t="shared" ca="1" si="0"/>
        <v>28572</v>
      </c>
      <c r="F66" s="191">
        <v>59</v>
      </c>
      <c r="G66" s="192">
        <v>21501</v>
      </c>
      <c r="H66" s="189">
        <v>350761</v>
      </c>
      <c r="I66" s="192">
        <v>28498</v>
      </c>
      <c r="J66" s="193" t="s">
        <v>412</v>
      </c>
      <c r="BT66" s="1"/>
    </row>
    <row r="67" spans="1:72" x14ac:dyDescent="0.25">
      <c r="A67" s="188" t="s">
        <v>408</v>
      </c>
      <c r="B67" s="189" t="s">
        <v>534</v>
      </c>
      <c r="C67" s="189" t="s">
        <v>535</v>
      </c>
      <c r="D67" s="189" t="s">
        <v>536</v>
      </c>
      <c r="E67" s="190">
        <f t="shared" ref="E67:E130" ca="1" si="1">RANDBETWEEN(1500,2600)*12</f>
        <v>28812</v>
      </c>
      <c r="F67" s="191">
        <v>58</v>
      </c>
      <c r="G67" s="192">
        <v>21879</v>
      </c>
      <c r="H67" s="189">
        <v>350456</v>
      </c>
      <c r="I67" s="192">
        <v>28632</v>
      </c>
      <c r="J67" s="193" t="s">
        <v>412</v>
      </c>
      <c r="BT67" s="1"/>
    </row>
    <row r="68" spans="1:72" x14ac:dyDescent="0.25">
      <c r="A68" s="188" t="s">
        <v>408</v>
      </c>
      <c r="B68" s="189" t="s">
        <v>490</v>
      </c>
      <c r="C68" s="189" t="s">
        <v>185</v>
      </c>
      <c r="D68" s="189" t="s">
        <v>537</v>
      </c>
      <c r="E68" s="190">
        <f t="shared" ca="1" si="1"/>
        <v>25908</v>
      </c>
      <c r="F68" s="191">
        <v>60</v>
      </c>
      <c r="G68" s="192">
        <v>21104</v>
      </c>
      <c r="H68" s="189">
        <v>350774</v>
      </c>
      <c r="I68" s="192">
        <v>28653</v>
      </c>
      <c r="J68" s="193" t="s">
        <v>412</v>
      </c>
      <c r="BT68" s="1"/>
    </row>
    <row r="69" spans="1:72" x14ac:dyDescent="0.25">
      <c r="A69" s="188" t="s">
        <v>408</v>
      </c>
      <c r="B69" s="189" t="s">
        <v>499</v>
      </c>
      <c r="C69" s="189" t="s">
        <v>538</v>
      </c>
      <c r="D69" s="189" t="s">
        <v>473</v>
      </c>
      <c r="E69" s="190">
        <f t="shared" ca="1" si="1"/>
        <v>24576</v>
      </c>
      <c r="F69" s="191">
        <v>60</v>
      </c>
      <c r="G69" s="192">
        <v>21249</v>
      </c>
      <c r="H69" s="189">
        <v>350660</v>
      </c>
      <c r="I69" s="192">
        <v>28613</v>
      </c>
      <c r="J69" s="193" t="s">
        <v>412</v>
      </c>
      <c r="BT69" s="1"/>
    </row>
    <row r="70" spans="1:72" x14ac:dyDescent="0.25">
      <c r="A70" s="188" t="s">
        <v>413</v>
      </c>
      <c r="B70" s="189" t="s">
        <v>514</v>
      </c>
      <c r="C70" s="189" t="s">
        <v>539</v>
      </c>
      <c r="D70" s="189" t="s">
        <v>460</v>
      </c>
      <c r="E70" s="190">
        <f t="shared" ca="1" si="1"/>
        <v>30312</v>
      </c>
      <c r="F70" s="191">
        <v>61</v>
      </c>
      <c r="G70" s="192">
        <v>21011</v>
      </c>
      <c r="H70" s="189">
        <v>351071</v>
      </c>
      <c r="I70" s="192">
        <v>28849</v>
      </c>
      <c r="J70" s="193" t="s">
        <v>417</v>
      </c>
      <c r="BT70" s="1"/>
    </row>
    <row r="71" spans="1:72" x14ac:dyDescent="0.25">
      <c r="A71" s="188" t="s">
        <v>408</v>
      </c>
      <c r="B71" s="189" t="s">
        <v>519</v>
      </c>
      <c r="C71" s="189" t="s">
        <v>540</v>
      </c>
      <c r="D71" s="189" t="s">
        <v>470</v>
      </c>
      <c r="E71" s="190">
        <f t="shared" ca="1" si="1"/>
        <v>30900</v>
      </c>
      <c r="F71" s="191">
        <v>61</v>
      </c>
      <c r="G71" s="192">
        <v>21036</v>
      </c>
      <c r="H71" s="189">
        <v>350721</v>
      </c>
      <c r="I71" s="192">
        <v>28683</v>
      </c>
      <c r="J71" s="193" t="s">
        <v>417</v>
      </c>
      <c r="BT71" s="1"/>
    </row>
    <row r="72" spans="1:72" x14ac:dyDescent="0.25">
      <c r="A72" s="188" t="s">
        <v>408</v>
      </c>
      <c r="B72" s="189" t="s">
        <v>541</v>
      </c>
      <c r="C72" s="189" t="s">
        <v>542</v>
      </c>
      <c r="D72" s="189" t="s">
        <v>543</v>
      </c>
      <c r="E72" s="190">
        <f t="shared" ca="1" si="1"/>
        <v>28536</v>
      </c>
      <c r="F72" s="191">
        <v>60</v>
      </c>
      <c r="G72" s="192">
        <v>21304</v>
      </c>
      <c r="H72" s="189">
        <v>351199</v>
      </c>
      <c r="I72" s="192">
        <v>28552</v>
      </c>
      <c r="J72" s="193" t="s">
        <v>417</v>
      </c>
      <c r="BT72" s="1"/>
    </row>
    <row r="73" spans="1:72" x14ac:dyDescent="0.25">
      <c r="A73" s="188" t="s">
        <v>413</v>
      </c>
      <c r="B73" s="189" t="s">
        <v>544</v>
      </c>
      <c r="C73" s="189" t="s">
        <v>545</v>
      </c>
      <c r="D73" s="189" t="s">
        <v>460</v>
      </c>
      <c r="E73" s="190">
        <f t="shared" ca="1" si="1"/>
        <v>30600</v>
      </c>
      <c r="F73" s="191">
        <v>59</v>
      </c>
      <c r="G73" s="192">
        <v>21690</v>
      </c>
      <c r="H73" s="189">
        <v>350511</v>
      </c>
      <c r="I73" s="192">
        <v>28774</v>
      </c>
      <c r="J73" s="193" t="s">
        <v>417</v>
      </c>
      <c r="BT73" s="1"/>
    </row>
    <row r="74" spans="1:72" x14ac:dyDescent="0.25">
      <c r="A74" s="188" t="s">
        <v>413</v>
      </c>
      <c r="B74" s="189" t="s">
        <v>546</v>
      </c>
      <c r="C74" s="189" t="s">
        <v>441</v>
      </c>
      <c r="D74" s="189" t="s">
        <v>473</v>
      </c>
      <c r="E74" s="190">
        <f t="shared" ca="1" si="1"/>
        <v>24828</v>
      </c>
      <c r="F74" s="191">
        <v>59</v>
      </c>
      <c r="G74" s="192">
        <v>21718</v>
      </c>
      <c r="H74" s="189">
        <v>351194</v>
      </c>
      <c r="I74" s="192">
        <v>28688</v>
      </c>
      <c r="J74" s="193" t="s">
        <v>417</v>
      </c>
      <c r="BT74" s="1"/>
    </row>
    <row r="75" spans="1:72" x14ac:dyDescent="0.25">
      <c r="A75" s="188" t="s">
        <v>408</v>
      </c>
      <c r="B75" s="189" t="s">
        <v>519</v>
      </c>
      <c r="C75" s="189" t="s">
        <v>547</v>
      </c>
      <c r="D75" s="189" t="s">
        <v>548</v>
      </c>
      <c r="E75" s="190">
        <f t="shared" ca="1" si="1"/>
        <v>27060</v>
      </c>
      <c r="F75" s="191">
        <v>63</v>
      </c>
      <c r="G75" s="192">
        <v>20305</v>
      </c>
      <c r="H75" s="189">
        <v>350335</v>
      </c>
      <c r="I75" s="192">
        <v>28755</v>
      </c>
      <c r="J75" s="193" t="s">
        <v>417</v>
      </c>
      <c r="BT75" s="1"/>
    </row>
    <row r="76" spans="1:72" x14ac:dyDescent="0.25">
      <c r="A76" s="188" t="s">
        <v>408</v>
      </c>
      <c r="B76" s="189" t="s">
        <v>549</v>
      </c>
      <c r="C76" s="189" t="s">
        <v>550</v>
      </c>
      <c r="D76" s="189" t="s">
        <v>416</v>
      </c>
      <c r="E76" s="190">
        <f t="shared" ca="1" si="1"/>
        <v>26424</v>
      </c>
      <c r="F76" s="191">
        <v>61</v>
      </c>
      <c r="G76" s="192">
        <v>21073</v>
      </c>
      <c r="H76" s="189">
        <v>350167</v>
      </c>
      <c r="I76" s="192">
        <v>28583</v>
      </c>
      <c r="J76" s="193" t="s">
        <v>417</v>
      </c>
      <c r="BT76" s="1"/>
    </row>
    <row r="77" spans="1:72" x14ac:dyDescent="0.25">
      <c r="A77" s="188" t="s">
        <v>408</v>
      </c>
      <c r="B77" s="189" t="s">
        <v>551</v>
      </c>
      <c r="C77" s="189" t="s">
        <v>552</v>
      </c>
      <c r="D77" s="189" t="s">
        <v>460</v>
      </c>
      <c r="E77" s="190">
        <f t="shared" ca="1" si="1"/>
        <v>25332</v>
      </c>
      <c r="F77" s="191">
        <v>61</v>
      </c>
      <c r="G77" s="192">
        <v>20884</v>
      </c>
      <c r="H77" s="189">
        <v>350227</v>
      </c>
      <c r="I77" s="192">
        <v>28850</v>
      </c>
      <c r="J77" s="193" t="s">
        <v>417</v>
      </c>
      <c r="BT77" s="1"/>
    </row>
    <row r="78" spans="1:72" x14ac:dyDescent="0.25">
      <c r="A78" s="188" t="s">
        <v>408</v>
      </c>
      <c r="B78" s="189" t="s">
        <v>426</v>
      </c>
      <c r="C78" s="189" t="s">
        <v>550</v>
      </c>
      <c r="D78" s="189" t="s">
        <v>411</v>
      </c>
      <c r="E78" s="190">
        <f t="shared" ca="1" si="1"/>
        <v>20244</v>
      </c>
      <c r="F78" s="191">
        <v>61</v>
      </c>
      <c r="G78" s="192">
        <v>20926</v>
      </c>
      <c r="H78" s="189">
        <v>350873</v>
      </c>
      <c r="I78" s="192">
        <v>28805</v>
      </c>
      <c r="J78" s="193" t="s">
        <v>417</v>
      </c>
      <c r="BT78" s="1"/>
    </row>
    <row r="79" spans="1:72" x14ac:dyDescent="0.25">
      <c r="A79" s="188" t="s">
        <v>408</v>
      </c>
      <c r="B79" s="189" t="s">
        <v>553</v>
      </c>
      <c r="C79" s="189" t="s">
        <v>554</v>
      </c>
      <c r="D79" s="189" t="s">
        <v>555</v>
      </c>
      <c r="E79" s="190">
        <f t="shared" ca="1" si="1"/>
        <v>21996</v>
      </c>
      <c r="F79" s="191">
        <v>62</v>
      </c>
      <c r="G79" s="192">
        <v>20604</v>
      </c>
      <c r="H79" s="189">
        <v>350506</v>
      </c>
      <c r="I79" s="192">
        <v>29185</v>
      </c>
      <c r="J79" s="193" t="s">
        <v>417</v>
      </c>
      <c r="BT79" s="1"/>
    </row>
    <row r="80" spans="1:72" x14ac:dyDescent="0.25">
      <c r="A80" s="188" t="s">
        <v>408</v>
      </c>
      <c r="B80" s="189" t="s">
        <v>443</v>
      </c>
      <c r="C80" s="189" t="s">
        <v>556</v>
      </c>
      <c r="D80" s="189" t="s">
        <v>557</v>
      </c>
      <c r="E80" s="190">
        <f t="shared" ca="1" si="1"/>
        <v>20508</v>
      </c>
      <c r="F80" s="191">
        <v>66</v>
      </c>
      <c r="G80" s="192">
        <v>19032</v>
      </c>
      <c r="H80" s="189">
        <v>560261</v>
      </c>
      <c r="I80" s="192">
        <v>28943</v>
      </c>
      <c r="J80" s="193" t="s">
        <v>417</v>
      </c>
      <c r="BT80" s="1"/>
    </row>
    <row r="81" spans="1:72" x14ac:dyDescent="0.25">
      <c r="A81" s="188" t="s">
        <v>454</v>
      </c>
      <c r="B81" s="189" t="s">
        <v>455</v>
      </c>
      <c r="C81" s="189" t="s">
        <v>558</v>
      </c>
      <c r="D81" s="189" t="s">
        <v>457</v>
      </c>
      <c r="E81" s="190">
        <f t="shared" ca="1" si="1"/>
        <v>19908</v>
      </c>
      <c r="F81" s="191">
        <v>59</v>
      </c>
      <c r="G81" s="192">
        <v>21704</v>
      </c>
      <c r="H81" s="189">
        <v>351137</v>
      </c>
      <c r="I81" s="192">
        <v>29074</v>
      </c>
      <c r="J81" s="193" t="s">
        <v>417</v>
      </c>
      <c r="BT81" s="1"/>
    </row>
    <row r="82" spans="1:72" x14ac:dyDescent="0.25">
      <c r="A82" s="188" t="s">
        <v>413</v>
      </c>
      <c r="B82" s="189" t="s">
        <v>559</v>
      </c>
      <c r="C82" s="189" t="s">
        <v>441</v>
      </c>
      <c r="D82" s="189" t="s">
        <v>560</v>
      </c>
      <c r="E82" s="190">
        <f t="shared" ca="1" si="1"/>
        <v>30936</v>
      </c>
      <c r="F82" s="191">
        <v>59</v>
      </c>
      <c r="G82" s="192">
        <v>21529</v>
      </c>
      <c r="H82" s="189">
        <v>350883</v>
      </c>
      <c r="I82" s="192">
        <v>29110</v>
      </c>
      <c r="J82" s="193" t="s">
        <v>417</v>
      </c>
      <c r="BT82" s="1"/>
    </row>
    <row r="83" spans="1:72" x14ac:dyDescent="0.25">
      <c r="A83" s="188" t="s">
        <v>408</v>
      </c>
      <c r="B83" s="189" t="s">
        <v>561</v>
      </c>
      <c r="C83" s="189" t="s">
        <v>444</v>
      </c>
      <c r="D83" s="189" t="s">
        <v>536</v>
      </c>
      <c r="E83" s="190">
        <f t="shared" ca="1" si="1"/>
        <v>23424</v>
      </c>
      <c r="F83" s="191">
        <v>62</v>
      </c>
      <c r="G83" s="192">
        <v>20480</v>
      </c>
      <c r="H83" s="189">
        <v>350197</v>
      </c>
      <c r="I83" s="192">
        <v>29039</v>
      </c>
      <c r="J83" s="193" t="s">
        <v>417</v>
      </c>
      <c r="BT83" s="1"/>
    </row>
    <row r="84" spans="1:72" x14ac:dyDescent="0.25">
      <c r="A84" s="188" t="s">
        <v>413</v>
      </c>
      <c r="B84" s="189" t="s">
        <v>152</v>
      </c>
      <c r="C84" s="189" t="s">
        <v>496</v>
      </c>
      <c r="D84" s="189" t="s">
        <v>416</v>
      </c>
      <c r="E84" s="190">
        <f t="shared" ca="1" si="1"/>
        <v>20412</v>
      </c>
      <c r="F84" s="191">
        <v>61</v>
      </c>
      <c r="G84" s="192">
        <v>21051</v>
      </c>
      <c r="H84" s="189">
        <v>351027</v>
      </c>
      <c r="I84" s="192">
        <v>28935</v>
      </c>
      <c r="J84" s="193" t="s">
        <v>417</v>
      </c>
      <c r="BT84" s="1"/>
    </row>
    <row r="85" spans="1:72" x14ac:dyDescent="0.25">
      <c r="A85" s="188" t="s">
        <v>413</v>
      </c>
      <c r="B85" s="189" t="s">
        <v>562</v>
      </c>
      <c r="C85" s="189" t="s">
        <v>563</v>
      </c>
      <c r="D85" s="189" t="s">
        <v>416</v>
      </c>
      <c r="E85" s="190">
        <f t="shared" ca="1" si="1"/>
        <v>27432</v>
      </c>
      <c r="F85" s="191">
        <v>59</v>
      </c>
      <c r="G85" s="192">
        <v>21531</v>
      </c>
      <c r="H85" s="189">
        <v>350766</v>
      </c>
      <c r="I85" s="192">
        <v>29150</v>
      </c>
      <c r="J85" s="193" t="s">
        <v>417</v>
      </c>
      <c r="BT85" s="1"/>
    </row>
    <row r="86" spans="1:72" x14ac:dyDescent="0.25">
      <c r="A86" s="188" t="s">
        <v>408</v>
      </c>
      <c r="B86" s="189" t="s">
        <v>509</v>
      </c>
      <c r="C86" s="189" t="s">
        <v>410</v>
      </c>
      <c r="D86" s="189" t="s">
        <v>425</v>
      </c>
      <c r="E86" s="190">
        <f t="shared" ca="1" si="1"/>
        <v>21036</v>
      </c>
      <c r="F86" s="191">
        <v>59</v>
      </c>
      <c r="G86" s="192">
        <v>21470</v>
      </c>
      <c r="H86" s="189">
        <v>560270</v>
      </c>
      <c r="I86" s="192">
        <v>28965</v>
      </c>
      <c r="J86" s="193" t="s">
        <v>421</v>
      </c>
      <c r="BT86" s="1"/>
    </row>
    <row r="87" spans="1:72" ht="21" x14ac:dyDescent="0.35">
      <c r="A87" s="188" t="s">
        <v>408</v>
      </c>
      <c r="B87" s="189" t="s">
        <v>479</v>
      </c>
      <c r="C87" s="189" t="s">
        <v>453</v>
      </c>
      <c r="D87" s="189" t="s">
        <v>470</v>
      </c>
      <c r="E87" s="190">
        <f t="shared" ca="1" si="1"/>
        <v>18048</v>
      </c>
      <c r="F87" s="191">
        <v>60</v>
      </c>
      <c r="G87" s="192">
        <v>21353</v>
      </c>
      <c r="H87" s="189">
        <v>560271</v>
      </c>
      <c r="I87" s="192">
        <v>28953</v>
      </c>
      <c r="J87" s="193" t="s">
        <v>421</v>
      </c>
      <c r="Z87" s="466" t="s">
        <v>1578</v>
      </c>
      <c r="AA87" s="466"/>
      <c r="AB87" s="466"/>
      <c r="AC87" s="466"/>
      <c r="AD87" s="466"/>
      <c r="AE87" s="466"/>
      <c r="AF87" s="466"/>
      <c r="BT87" s="1"/>
    </row>
    <row r="88" spans="1:72" x14ac:dyDescent="0.25">
      <c r="A88" s="188" t="s">
        <v>413</v>
      </c>
      <c r="B88" s="189" t="s">
        <v>564</v>
      </c>
      <c r="C88" s="189" t="s">
        <v>565</v>
      </c>
      <c r="D88" s="189" t="s">
        <v>416</v>
      </c>
      <c r="E88" s="190">
        <f t="shared" ca="1" si="1"/>
        <v>27864</v>
      </c>
      <c r="F88" s="191">
        <v>60</v>
      </c>
      <c r="G88" s="192">
        <v>21419</v>
      </c>
      <c r="H88" s="189">
        <v>351139</v>
      </c>
      <c r="I88" s="192">
        <v>28978</v>
      </c>
      <c r="J88" s="193" t="s">
        <v>421</v>
      </c>
      <c r="BT88" s="1"/>
    </row>
    <row r="89" spans="1:72" x14ac:dyDescent="0.25">
      <c r="A89" s="188" t="s">
        <v>413</v>
      </c>
      <c r="B89" s="189" t="s">
        <v>410</v>
      </c>
      <c r="C89" s="189" t="s">
        <v>566</v>
      </c>
      <c r="D89" s="189" t="s">
        <v>439</v>
      </c>
      <c r="E89" s="190">
        <f t="shared" ca="1" si="1"/>
        <v>24576</v>
      </c>
      <c r="F89" s="191">
        <v>59</v>
      </c>
      <c r="G89" s="192">
        <v>21800</v>
      </c>
      <c r="H89" s="189">
        <v>350030</v>
      </c>
      <c r="I89" s="192">
        <v>29102</v>
      </c>
      <c r="J89" s="193" t="s">
        <v>421</v>
      </c>
      <c r="BT89" s="1"/>
    </row>
    <row r="90" spans="1:72" ht="15" customHeight="1" x14ac:dyDescent="0.25">
      <c r="A90" s="188" t="s">
        <v>413</v>
      </c>
      <c r="B90" s="189" t="s">
        <v>490</v>
      </c>
      <c r="C90" s="189" t="s">
        <v>539</v>
      </c>
      <c r="D90" s="189" t="s">
        <v>567</v>
      </c>
      <c r="E90" s="190">
        <f t="shared" ca="1" si="1"/>
        <v>19776</v>
      </c>
      <c r="F90" s="191">
        <v>59</v>
      </c>
      <c r="G90" s="192">
        <v>21589</v>
      </c>
      <c r="H90" s="189">
        <v>351040</v>
      </c>
      <c r="I90" s="192">
        <v>28995</v>
      </c>
      <c r="J90" s="193" t="s">
        <v>421</v>
      </c>
      <c r="Z90" s="388" t="s">
        <v>1579</v>
      </c>
      <c r="AA90" s="388"/>
      <c r="AB90" s="388"/>
      <c r="AC90" s="388"/>
      <c r="BT90" s="1"/>
    </row>
    <row r="91" spans="1:72" x14ac:dyDescent="0.25">
      <c r="A91" s="188" t="s">
        <v>413</v>
      </c>
      <c r="B91" s="189" t="s">
        <v>461</v>
      </c>
      <c r="C91" s="189" t="s">
        <v>167</v>
      </c>
      <c r="D91" s="189" t="s">
        <v>473</v>
      </c>
      <c r="E91" s="190">
        <f t="shared" ca="1" si="1"/>
        <v>24300</v>
      </c>
      <c r="F91" s="191">
        <v>59</v>
      </c>
      <c r="G91" s="192">
        <v>21713</v>
      </c>
      <c r="H91" s="189">
        <v>350940</v>
      </c>
      <c r="I91" s="192">
        <v>29108</v>
      </c>
      <c r="J91" s="193" t="s">
        <v>421</v>
      </c>
      <c r="Z91" s="388"/>
      <c r="AA91" s="388"/>
      <c r="AB91" s="388"/>
      <c r="AC91" s="388"/>
      <c r="BT91" s="1"/>
    </row>
    <row r="92" spans="1:72" x14ac:dyDescent="0.25">
      <c r="A92" s="188" t="s">
        <v>408</v>
      </c>
      <c r="B92" s="189" t="s">
        <v>568</v>
      </c>
      <c r="C92" s="189" t="s">
        <v>419</v>
      </c>
      <c r="D92" s="189" t="s">
        <v>473</v>
      </c>
      <c r="E92" s="190">
        <f t="shared" ca="1" si="1"/>
        <v>27240</v>
      </c>
      <c r="F92" s="191">
        <v>59</v>
      </c>
      <c r="G92" s="192">
        <v>21735</v>
      </c>
      <c r="H92" s="189">
        <v>350804</v>
      </c>
      <c r="I92" s="192">
        <v>28860</v>
      </c>
      <c r="J92" s="193" t="s">
        <v>421</v>
      </c>
      <c r="Z92" s="388"/>
      <c r="AA92" s="388"/>
      <c r="AB92" s="388"/>
      <c r="AC92" s="388"/>
      <c r="BT92" s="1"/>
    </row>
    <row r="93" spans="1:72" x14ac:dyDescent="0.25">
      <c r="A93" s="188" t="s">
        <v>408</v>
      </c>
      <c r="B93" s="189" t="s">
        <v>569</v>
      </c>
      <c r="C93" s="189" t="s">
        <v>410</v>
      </c>
      <c r="D93" s="189" t="s">
        <v>536</v>
      </c>
      <c r="E93" s="190">
        <f t="shared" ca="1" si="1"/>
        <v>23400</v>
      </c>
      <c r="F93" s="191">
        <v>58</v>
      </c>
      <c r="G93" s="192">
        <v>21896</v>
      </c>
      <c r="H93" s="189">
        <v>350905</v>
      </c>
      <c r="I93" s="192">
        <v>28987</v>
      </c>
      <c r="J93" s="193" t="s">
        <v>421</v>
      </c>
      <c r="Z93" s="388"/>
      <c r="AA93" s="388"/>
      <c r="AB93" s="388"/>
      <c r="AC93" s="388"/>
      <c r="BT93" s="1"/>
    </row>
    <row r="94" spans="1:72" x14ac:dyDescent="0.25">
      <c r="A94" s="188" t="s">
        <v>413</v>
      </c>
      <c r="B94" s="189" t="s">
        <v>570</v>
      </c>
      <c r="C94" s="189" t="s">
        <v>571</v>
      </c>
      <c r="D94" s="189" t="s">
        <v>457</v>
      </c>
      <c r="E94" s="190">
        <f t="shared" ca="1" si="1"/>
        <v>26832</v>
      </c>
      <c r="F94" s="191">
        <v>58</v>
      </c>
      <c r="G94" s="192">
        <v>22084</v>
      </c>
      <c r="H94" s="189">
        <v>351209</v>
      </c>
      <c r="I94" s="192">
        <v>28917</v>
      </c>
      <c r="J94" s="193" t="s">
        <v>421</v>
      </c>
      <c r="Z94" s="388"/>
      <c r="AA94" s="388"/>
      <c r="AB94" s="388"/>
      <c r="AC94" s="388"/>
      <c r="BT94" s="1"/>
    </row>
    <row r="95" spans="1:72" x14ac:dyDescent="0.25">
      <c r="A95" s="188" t="s">
        <v>408</v>
      </c>
      <c r="B95" s="189" t="s">
        <v>541</v>
      </c>
      <c r="C95" s="189" t="s">
        <v>542</v>
      </c>
      <c r="D95" s="189" t="s">
        <v>416</v>
      </c>
      <c r="E95" s="190">
        <f t="shared" ca="1" si="1"/>
        <v>25920</v>
      </c>
      <c r="F95" s="191">
        <v>61</v>
      </c>
      <c r="G95" s="192">
        <v>20952</v>
      </c>
      <c r="H95" s="189">
        <v>350447</v>
      </c>
      <c r="I95" s="192">
        <v>29185</v>
      </c>
      <c r="J95" s="193" t="s">
        <v>421</v>
      </c>
      <c r="Z95" s="388"/>
      <c r="AA95" s="388"/>
      <c r="AB95" s="388"/>
      <c r="AC95" s="388"/>
      <c r="BT95" s="1"/>
    </row>
    <row r="96" spans="1:72" x14ac:dyDescent="0.25">
      <c r="A96" s="188" t="s">
        <v>408</v>
      </c>
      <c r="B96" s="189" t="s">
        <v>549</v>
      </c>
      <c r="C96" s="189" t="s">
        <v>86</v>
      </c>
      <c r="D96" s="189" t="s">
        <v>473</v>
      </c>
      <c r="E96" s="190">
        <f t="shared" ca="1" si="1"/>
        <v>29772</v>
      </c>
      <c r="F96" s="191">
        <v>61</v>
      </c>
      <c r="G96" s="192">
        <v>20877</v>
      </c>
      <c r="H96" s="189">
        <v>351048</v>
      </c>
      <c r="I96" s="192">
        <v>29199</v>
      </c>
      <c r="J96" s="193" t="s">
        <v>466</v>
      </c>
      <c r="Z96" s="388"/>
      <c r="AA96" s="388"/>
      <c r="AB96" s="388"/>
      <c r="AC96" s="388"/>
      <c r="BT96" s="1"/>
    </row>
    <row r="97" spans="1:72" x14ac:dyDescent="0.25">
      <c r="A97" s="188" t="s">
        <v>408</v>
      </c>
      <c r="B97" s="189" t="s">
        <v>572</v>
      </c>
      <c r="C97" s="189" t="s">
        <v>157</v>
      </c>
      <c r="D97" s="189" t="s">
        <v>473</v>
      </c>
      <c r="E97" s="190">
        <f t="shared" ca="1" si="1"/>
        <v>27480</v>
      </c>
      <c r="F97" s="191">
        <v>61</v>
      </c>
      <c r="G97" s="192">
        <v>21004</v>
      </c>
      <c r="H97" s="189">
        <v>351149</v>
      </c>
      <c r="I97" s="192">
        <v>29143</v>
      </c>
      <c r="J97" s="193" t="s">
        <v>466</v>
      </c>
      <c r="Z97" s="388"/>
      <c r="AA97" s="388"/>
      <c r="AB97" s="388"/>
      <c r="AC97" s="388"/>
      <c r="BT97" s="1"/>
    </row>
    <row r="98" spans="1:72" x14ac:dyDescent="0.25">
      <c r="A98" s="188" t="s">
        <v>408</v>
      </c>
      <c r="B98" s="189" t="s">
        <v>474</v>
      </c>
      <c r="C98" s="189" t="s">
        <v>451</v>
      </c>
      <c r="D98" s="189" t="s">
        <v>473</v>
      </c>
      <c r="E98" s="190">
        <f t="shared" ca="1" si="1"/>
        <v>30228</v>
      </c>
      <c r="F98" s="191">
        <v>60</v>
      </c>
      <c r="G98" s="192">
        <v>21210</v>
      </c>
      <c r="H98" s="189">
        <v>350317</v>
      </c>
      <c r="I98" s="192">
        <v>28880</v>
      </c>
      <c r="J98" s="193" t="s">
        <v>466</v>
      </c>
      <c r="Z98" s="388"/>
      <c r="AA98" s="388"/>
      <c r="AB98" s="388"/>
      <c r="AC98" s="388"/>
      <c r="BT98" s="1"/>
    </row>
    <row r="99" spans="1:72" x14ac:dyDescent="0.25">
      <c r="A99" s="188" t="s">
        <v>413</v>
      </c>
      <c r="B99" s="189" t="s">
        <v>570</v>
      </c>
      <c r="C99" s="189" t="s">
        <v>472</v>
      </c>
      <c r="D99" s="189" t="s">
        <v>416</v>
      </c>
      <c r="E99" s="190">
        <f t="shared" ca="1" si="1"/>
        <v>20700</v>
      </c>
      <c r="F99" s="191">
        <v>60</v>
      </c>
      <c r="G99" s="192">
        <v>21409</v>
      </c>
      <c r="H99" s="189">
        <v>350220</v>
      </c>
      <c r="I99" s="192">
        <v>28995</v>
      </c>
      <c r="J99" s="193" t="s">
        <v>466</v>
      </c>
      <c r="Z99" s="388"/>
      <c r="AA99" s="388"/>
      <c r="AB99" s="388"/>
      <c r="AC99" s="388"/>
      <c r="BT99" s="1"/>
    </row>
    <row r="100" spans="1:72" x14ac:dyDescent="0.25">
      <c r="A100" s="188" t="s">
        <v>408</v>
      </c>
      <c r="B100" s="189" t="s">
        <v>431</v>
      </c>
      <c r="C100" s="189" t="s">
        <v>573</v>
      </c>
      <c r="D100" s="189" t="s">
        <v>473</v>
      </c>
      <c r="E100" s="190">
        <f t="shared" ca="1" si="1"/>
        <v>22236</v>
      </c>
      <c r="F100" s="191">
        <v>59</v>
      </c>
      <c r="G100" s="192">
        <v>21635</v>
      </c>
      <c r="H100" s="189">
        <v>350484</v>
      </c>
      <c r="I100" s="192">
        <v>29110</v>
      </c>
      <c r="J100" s="193" t="s">
        <v>466</v>
      </c>
      <c r="Z100" s="388"/>
      <c r="AA100" s="388"/>
      <c r="AB100" s="388"/>
      <c r="AC100" s="388"/>
      <c r="BT100" s="1"/>
    </row>
    <row r="101" spans="1:72" x14ac:dyDescent="0.25">
      <c r="A101" s="188" t="s">
        <v>408</v>
      </c>
      <c r="B101" s="189" t="s">
        <v>574</v>
      </c>
      <c r="C101" s="189" t="s">
        <v>575</v>
      </c>
      <c r="D101" s="189" t="s">
        <v>416</v>
      </c>
      <c r="E101" s="190">
        <f t="shared" ca="1" si="1"/>
        <v>29244</v>
      </c>
      <c r="F101" s="191">
        <v>60</v>
      </c>
      <c r="G101" s="192">
        <v>21322</v>
      </c>
      <c r="H101" s="189">
        <v>560277</v>
      </c>
      <c r="I101" s="192">
        <v>28948</v>
      </c>
      <c r="J101" s="193" t="s">
        <v>466</v>
      </c>
      <c r="Z101" s="388"/>
      <c r="AA101" s="388"/>
      <c r="AB101" s="388"/>
      <c r="AC101" s="388"/>
      <c r="BT101" s="1"/>
    </row>
    <row r="102" spans="1:72" x14ac:dyDescent="0.25">
      <c r="A102" s="188" t="s">
        <v>408</v>
      </c>
      <c r="B102" s="189" t="s">
        <v>524</v>
      </c>
      <c r="C102" s="189" t="s">
        <v>93</v>
      </c>
      <c r="D102" s="189" t="s">
        <v>439</v>
      </c>
      <c r="E102" s="190">
        <f t="shared" ca="1" si="1"/>
        <v>26088</v>
      </c>
      <c r="F102" s="191">
        <v>61</v>
      </c>
      <c r="G102" s="192">
        <v>21042</v>
      </c>
      <c r="H102" s="189">
        <v>350149</v>
      </c>
      <c r="I102" s="192">
        <v>28902</v>
      </c>
      <c r="J102" s="193" t="s">
        <v>466</v>
      </c>
      <c r="Z102" s="388"/>
      <c r="AA102" s="388"/>
      <c r="AB102" s="388"/>
      <c r="AC102" s="388"/>
      <c r="BT102" s="1"/>
    </row>
    <row r="103" spans="1:72" x14ac:dyDescent="0.25">
      <c r="A103" s="188" t="s">
        <v>413</v>
      </c>
      <c r="B103" s="189" t="s">
        <v>409</v>
      </c>
      <c r="C103" s="189" t="s">
        <v>576</v>
      </c>
      <c r="D103" s="189" t="s">
        <v>577</v>
      </c>
      <c r="E103" s="190">
        <f t="shared" ca="1" si="1"/>
        <v>18348</v>
      </c>
      <c r="F103" s="191">
        <v>61</v>
      </c>
      <c r="G103" s="192">
        <v>21005</v>
      </c>
      <c r="H103" s="189">
        <v>350663</v>
      </c>
      <c r="I103" s="192">
        <v>28943</v>
      </c>
      <c r="J103" s="193" t="s">
        <v>466</v>
      </c>
      <c r="Z103" s="388"/>
      <c r="AA103" s="388"/>
      <c r="AB103" s="388"/>
      <c r="AC103" s="388"/>
      <c r="BT103" s="1"/>
    </row>
    <row r="104" spans="1:72" x14ac:dyDescent="0.25">
      <c r="A104" s="188" t="s">
        <v>408</v>
      </c>
      <c r="B104" s="189" t="s">
        <v>578</v>
      </c>
      <c r="C104" s="189" t="s">
        <v>419</v>
      </c>
      <c r="D104" s="189" t="s">
        <v>416</v>
      </c>
      <c r="E104" s="190">
        <f t="shared" ca="1" si="1"/>
        <v>29028</v>
      </c>
      <c r="F104" s="191">
        <v>59</v>
      </c>
      <c r="G104" s="192">
        <v>21705</v>
      </c>
      <c r="H104" s="189">
        <v>350784</v>
      </c>
      <c r="I104" s="192">
        <v>28950</v>
      </c>
      <c r="J104" s="193" t="s">
        <v>466</v>
      </c>
      <c r="Z104" s="388"/>
      <c r="AA104" s="388"/>
      <c r="AB104" s="388"/>
      <c r="AC104" s="388"/>
      <c r="BT104" s="1"/>
    </row>
    <row r="105" spans="1:72" x14ac:dyDescent="0.25">
      <c r="A105" s="188" t="s">
        <v>413</v>
      </c>
      <c r="B105" s="189" t="s">
        <v>579</v>
      </c>
      <c r="C105" s="189" t="s">
        <v>580</v>
      </c>
      <c r="D105" s="189" t="s">
        <v>457</v>
      </c>
      <c r="E105" s="190">
        <f t="shared" ca="1" si="1"/>
        <v>30696</v>
      </c>
      <c r="F105" s="191">
        <v>62</v>
      </c>
      <c r="G105" s="192">
        <v>20506</v>
      </c>
      <c r="H105" s="189">
        <v>560356</v>
      </c>
      <c r="I105" s="192">
        <v>29009</v>
      </c>
      <c r="J105" s="193" t="s">
        <v>412</v>
      </c>
      <c r="Z105" s="388"/>
      <c r="AA105" s="388"/>
      <c r="AB105" s="388"/>
      <c r="AC105" s="388"/>
      <c r="BT105" s="1"/>
    </row>
    <row r="106" spans="1:72" x14ac:dyDescent="0.25">
      <c r="A106" s="188" t="s">
        <v>413</v>
      </c>
      <c r="B106" s="189" t="s">
        <v>495</v>
      </c>
      <c r="C106" s="189" t="s">
        <v>581</v>
      </c>
      <c r="D106" s="189" t="s">
        <v>416</v>
      </c>
      <c r="E106" s="190">
        <f t="shared" ca="1" si="1"/>
        <v>21372</v>
      </c>
      <c r="F106" s="191">
        <v>59</v>
      </c>
      <c r="G106" s="192">
        <v>21544</v>
      </c>
      <c r="H106" s="189">
        <v>560357</v>
      </c>
      <c r="I106" s="192">
        <v>28940</v>
      </c>
      <c r="J106" s="193" t="s">
        <v>412</v>
      </c>
      <c r="Z106" s="388"/>
      <c r="AA106" s="388"/>
      <c r="AB106" s="388"/>
      <c r="AC106" s="388"/>
      <c r="BT106" s="1"/>
    </row>
    <row r="107" spans="1:72" x14ac:dyDescent="0.25">
      <c r="A107" s="188" t="s">
        <v>408</v>
      </c>
      <c r="B107" s="189" t="s">
        <v>437</v>
      </c>
      <c r="C107" s="189" t="s">
        <v>535</v>
      </c>
      <c r="D107" s="189" t="s">
        <v>416</v>
      </c>
      <c r="E107" s="190">
        <f t="shared" ca="1" si="1"/>
        <v>25272</v>
      </c>
      <c r="F107" s="191">
        <v>60</v>
      </c>
      <c r="G107" s="192">
        <v>21310</v>
      </c>
      <c r="H107" s="189">
        <v>350677</v>
      </c>
      <c r="I107" s="192">
        <v>28881</v>
      </c>
      <c r="J107" s="193" t="s">
        <v>412</v>
      </c>
      <c r="Z107" s="388"/>
      <c r="AA107" s="388"/>
      <c r="AB107" s="388"/>
      <c r="AC107" s="388"/>
      <c r="BT107" s="1"/>
    </row>
    <row r="108" spans="1:72" x14ac:dyDescent="0.25">
      <c r="A108" s="188" t="s">
        <v>408</v>
      </c>
      <c r="B108" s="189" t="s">
        <v>483</v>
      </c>
      <c r="C108" s="189" t="s">
        <v>547</v>
      </c>
      <c r="D108" s="189" t="s">
        <v>482</v>
      </c>
      <c r="E108" s="190">
        <f t="shared" ca="1" si="1"/>
        <v>19116</v>
      </c>
      <c r="F108" s="191">
        <v>63</v>
      </c>
      <c r="G108" s="192">
        <v>20195</v>
      </c>
      <c r="H108" s="189">
        <v>560358</v>
      </c>
      <c r="I108" s="192">
        <v>29501</v>
      </c>
      <c r="J108" s="193" t="s">
        <v>412</v>
      </c>
      <c r="Z108" s="388"/>
      <c r="AA108" s="388"/>
      <c r="AB108" s="388"/>
      <c r="AC108" s="388"/>
      <c r="BT108" s="1"/>
    </row>
    <row r="109" spans="1:72" x14ac:dyDescent="0.25">
      <c r="A109" s="188" t="s">
        <v>413</v>
      </c>
      <c r="B109" s="189" t="s">
        <v>455</v>
      </c>
      <c r="C109" s="189" t="s">
        <v>582</v>
      </c>
      <c r="D109" s="189" t="s">
        <v>457</v>
      </c>
      <c r="E109" s="190">
        <f t="shared" ca="1" si="1"/>
        <v>28668</v>
      </c>
      <c r="F109" s="191">
        <v>59</v>
      </c>
      <c r="G109" s="192">
        <v>21723</v>
      </c>
      <c r="H109" s="189">
        <v>351037</v>
      </c>
      <c r="I109" s="192">
        <v>29563</v>
      </c>
      <c r="J109" s="193" t="s">
        <v>412</v>
      </c>
      <c r="Z109" s="388"/>
      <c r="AA109" s="388"/>
      <c r="AB109" s="388"/>
      <c r="AC109" s="388"/>
      <c r="BT109" s="1"/>
    </row>
    <row r="110" spans="1:72" x14ac:dyDescent="0.25">
      <c r="A110" s="188" t="s">
        <v>413</v>
      </c>
      <c r="B110" s="189" t="s">
        <v>479</v>
      </c>
      <c r="C110" s="189" t="s">
        <v>583</v>
      </c>
      <c r="D110" s="189" t="s">
        <v>457</v>
      </c>
      <c r="E110" s="190">
        <f t="shared" ca="1" si="1"/>
        <v>19500</v>
      </c>
      <c r="F110" s="191">
        <v>59</v>
      </c>
      <c r="G110" s="192">
        <v>21735</v>
      </c>
      <c r="H110" s="189">
        <v>351170</v>
      </c>
      <c r="I110" s="192">
        <v>29535</v>
      </c>
      <c r="J110" s="193" t="s">
        <v>412</v>
      </c>
      <c r="BT110" s="1"/>
    </row>
    <row r="111" spans="1:72" x14ac:dyDescent="0.25">
      <c r="A111" s="188" t="s">
        <v>408</v>
      </c>
      <c r="B111" s="189" t="s">
        <v>514</v>
      </c>
      <c r="C111" s="189" t="s">
        <v>157</v>
      </c>
      <c r="D111" s="189" t="s">
        <v>584</v>
      </c>
      <c r="E111" s="190">
        <f t="shared" ca="1" si="1"/>
        <v>23112</v>
      </c>
      <c r="F111" s="191">
        <v>62</v>
      </c>
      <c r="G111" s="192">
        <v>20574</v>
      </c>
      <c r="H111" s="189">
        <v>560293</v>
      </c>
      <c r="I111" s="192">
        <v>29445</v>
      </c>
      <c r="J111" s="193" t="s">
        <v>412</v>
      </c>
      <c r="BT111" s="1"/>
    </row>
    <row r="112" spans="1:72" x14ac:dyDescent="0.25">
      <c r="A112" s="188" t="s">
        <v>413</v>
      </c>
      <c r="B112" s="189" t="s">
        <v>440</v>
      </c>
      <c r="C112" s="189" t="s">
        <v>585</v>
      </c>
      <c r="D112" s="189" t="s">
        <v>460</v>
      </c>
      <c r="E112" s="190">
        <f t="shared" ca="1" si="1"/>
        <v>18576</v>
      </c>
      <c r="F112" s="191">
        <v>61</v>
      </c>
      <c r="G112" s="192">
        <v>21075</v>
      </c>
      <c r="H112" s="189">
        <v>350435</v>
      </c>
      <c r="I112" s="192">
        <v>29370</v>
      </c>
      <c r="J112" s="193" t="s">
        <v>412</v>
      </c>
      <c r="BT112" s="1"/>
    </row>
    <row r="113" spans="1:72" x14ac:dyDescent="0.25">
      <c r="A113" s="188" t="s">
        <v>413</v>
      </c>
      <c r="B113" s="189" t="s">
        <v>586</v>
      </c>
      <c r="C113" s="189" t="s">
        <v>565</v>
      </c>
      <c r="D113" s="189" t="s">
        <v>457</v>
      </c>
      <c r="E113" s="190">
        <f t="shared" ca="1" si="1"/>
        <v>20436</v>
      </c>
      <c r="F113" s="191">
        <v>60</v>
      </c>
      <c r="G113" s="192">
        <v>21105</v>
      </c>
      <c r="H113" s="189">
        <v>350594</v>
      </c>
      <c r="I113" s="192">
        <v>29550</v>
      </c>
      <c r="J113" s="193" t="s">
        <v>412</v>
      </c>
      <c r="BT113" s="1"/>
    </row>
    <row r="114" spans="1:72" x14ac:dyDescent="0.25">
      <c r="A114" s="188" t="s">
        <v>413</v>
      </c>
      <c r="B114" s="189" t="s">
        <v>587</v>
      </c>
      <c r="C114" s="189" t="s">
        <v>435</v>
      </c>
      <c r="D114" s="189" t="s">
        <v>457</v>
      </c>
      <c r="E114" s="190">
        <f t="shared" ca="1" si="1"/>
        <v>22752</v>
      </c>
      <c r="F114" s="191">
        <v>60</v>
      </c>
      <c r="G114" s="192">
        <v>21221</v>
      </c>
      <c r="H114" s="189">
        <v>350649</v>
      </c>
      <c r="I114" s="192">
        <v>29563</v>
      </c>
      <c r="J114" s="193" t="s">
        <v>412</v>
      </c>
      <c r="BT114" s="1"/>
    </row>
    <row r="115" spans="1:72" x14ac:dyDescent="0.25">
      <c r="A115" s="188" t="s">
        <v>413</v>
      </c>
      <c r="B115" s="189" t="s">
        <v>547</v>
      </c>
      <c r="C115" s="189" t="s">
        <v>588</v>
      </c>
      <c r="D115" s="189" t="s">
        <v>589</v>
      </c>
      <c r="E115" s="190">
        <f t="shared" ca="1" si="1"/>
        <v>19704</v>
      </c>
      <c r="F115" s="191">
        <v>59</v>
      </c>
      <c r="G115" s="192">
        <v>21630</v>
      </c>
      <c r="H115" s="189">
        <v>350246</v>
      </c>
      <c r="I115" s="192">
        <v>29486</v>
      </c>
      <c r="J115" s="193" t="s">
        <v>412</v>
      </c>
      <c r="BT115" s="1"/>
    </row>
    <row r="116" spans="1:72" x14ac:dyDescent="0.25">
      <c r="A116" s="188" t="s">
        <v>413</v>
      </c>
      <c r="B116" s="189" t="s">
        <v>590</v>
      </c>
      <c r="C116" s="189" t="s">
        <v>591</v>
      </c>
      <c r="D116" s="189" t="s">
        <v>416</v>
      </c>
      <c r="E116" s="190">
        <f t="shared" ca="1" si="1"/>
        <v>24432</v>
      </c>
      <c r="F116" s="191">
        <v>58</v>
      </c>
      <c r="G116" s="192">
        <v>21864</v>
      </c>
      <c r="H116" s="189">
        <v>350978</v>
      </c>
      <c r="I116" s="192">
        <v>29261</v>
      </c>
      <c r="J116" s="193" t="s">
        <v>417</v>
      </c>
      <c r="BT116" s="1"/>
    </row>
    <row r="117" spans="1:72" x14ac:dyDescent="0.25">
      <c r="A117" s="188" t="s">
        <v>454</v>
      </c>
      <c r="B117" s="189" t="s">
        <v>592</v>
      </c>
      <c r="C117" s="189" t="s">
        <v>563</v>
      </c>
      <c r="D117" s="189" t="s">
        <v>439</v>
      </c>
      <c r="E117" s="190">
        <f t="shared" ca="1" si="1"/>
        <v>23040</v>
      </c>
      <c r="F117" s="191">
        <v>60</v>
      </c>
      <c r="G117" s="192">
        <v>21348</v>
      </c>
      <c r="H117" s="189">
        <v>350835</v>
      </c>
      <c r="I117" s="192">
        <v>29376</v>
      </c>
      <c r="J117" s="193" t="s">
        <v>417</v>
      </c>
      <c r="BT117" s="1"/>
    </row>
    <row r="118" spans="1:72" x14ac:dyDescent="0.25">
      <c r="A118" s="188" t="s">
        <v>413</v>
      </c>
      <c r="B118" s="189" t="s">
        <v>157</v>
      </c>
      <c r="C118" s="189" t="s">
        <v>593</v>
      </c>
      <c r="D118" s="189" t="s">
        <v>416</v>
      </c>
      <c r="E118" s="190">
        <f t="shared" ca="1" si="1"/>
        <v>25344</v>
      </c>
      <c r="F118" s="191">
        <v>59</v>
      </c>
      <c r="G118" s="192">
        <v>21514</v>
      </c>
      <c r="H118" s="189">
        <v>560307</v>
      </c>
      <c r="I118" s="192">
        <v>29358</v>
      </c>
      <c r="J118" s="193" t="s">
        <v>417</v>
      </c>
      <c r="Z118" s="388" t="s">
        <v>1580</v>
      </c>
      <c r="AA118" s="388"/>
      <c r="AB118" s="388"/>
      <c r="AC118" s="388"/>
      <c r="BT118" s="1"/>
    </row>
    <row r="119" spans="1:72" x14ac:dyDescent="0.25">
      <c r="A119" s="188" t="s">
        <v>413</v>
      </c>
      <c r="B119" s="189" t="s">
        <v>458</v>
      </c>
      <c r="C119" s="189" t="s">
        <v>565</v>
      </c>
      <c r="D119" s="189" t="s">
        <v>439</v>
      </c>
      <c r="E119" s="190">
        <f t="shared" ca="1" si="1"/>
        <v>23016</v>
      </c>
      <c r="F119" s="191">
        <v>58</v>
      </c>
      <c r="G119" s="192">
        <v>21861</v>
      </c>
      <c r="H119" s="189">
        <v>350359</v>
      </c>
      <c r="I119" s="192">
        <v>29375</v>
      </c>
      <c r="J119" s="193" t="s">
        <v>417</v>
      </c>
      <c r="Z119" s="388"/>
      <c r="AA119" s="388"/>
      <c r="AB119" s="388"/>
      <c r="AC119" s="388"/>
      <c r="BT119" s="1"/>
    </row>
    <row r="120" spans="1:72" x14ac:dyDescent="0.25">
      <c r="A120" s="188" t="s">
        <v>408</v>
      </c>
      <c r="B120" s="189" t="s">
        <v>594</v>
      </c>
      <c r="C120" s="189" t="s">
        <v>550</v>
      </c>
      <c r="D120" s="189" t="s">
        <v>595</v>
      </c>
      <c r="E120" s="190">
        <f t="shared" ca="1" si="1"/>
        <v>24180</v>
      </c>
      <c r="F120" s="191">
        <v>65</v>
      </c>
      <c r="G120" s="192">
        <v>19491</v>
      </c>
      <c r="H120" s="189">
        <v>560310</v>
      </c>
      <c r="I120" s="192">
        <v>29346</v>
      </c>
      <c r="J120" s="193" t="s">
        <v>417</v>
      </c>
      <c r="Z120" s="388"/>
      <c r="AA120" s="388"/>
      <c r="AB120" s="388"/>
      <c r="AC120" s="388"/>
      <c r="BT120" s="1"/>
    </row>
    <row r="121" spans="1:72" x14ac:dyDescent="0.25">
      <c r="A121" s="188" t="s">
        <v>413</v>
      </c>
      <c r="B121" s="189" t="s">
        <v>549</v>
      </c>
      <c r="C121" s="189" t="s">
        <v>596</v>
      </c>
      <c r="D121" s="189" t="s">
        <v>457</v>
      </c>
      <c r="E121" s="190">
        <f t="shared" ca="1" si="1"/>
        <v>24900</v>
      </c>
      <c r="F121" s="191">
        <v>61</v>
      </c>
      <c r="G121" s="192">
        <v>20974</v>
      </c>
      <c r="H121" s="189">
        <v>351075</v>
      </c>
      <c r="I121" s="192">
        <v>29565</v>
      </c>
      <c r="J121" s="193" t="s">
        <v>417</v>
      </c>
      <c r="Z121" s="388"/>
      <c r="AA121" s="388"/>
      <c r="AB121" s="388"/>
      <c r="AC121" s="388"/>
      <c r="BT121" s="1"/>
    </row>
    <row r="122" spans="1:72" x14ac:dyDescent="0.25">
      <c r="A122" s="188" t="s">
        <v>408</v>
      </c>
      <c r="B122" s="189" t="s">
        <v>519</v>
      </c>
      <c r="C122" s="189" t="s">
        <v>527</v>
      </c>
      <c r="D122" s="189" t="s">
        <v>473</v>
      </c>
      <c r="E122" s="190">
        <f t="shared" ca="1" si="1"/>
        <v>29568</v>
      </c>
      <c r="F122" s="191">
        <v>60</v>
      </c>
      <c r="G122" s="192">
        <v>21376</v>
      </c>
      <c r="H122" s="189">
        <v>350448</v>
      </c>
      <c r="I122" s="192">
        <v>29228</v>
      </c>
      <c r="J122" s="193" t="s">
        <v>417</v>
      </c>
      <c r="Z122" s="388"/>
      <c r="AA122" s="388"/>
      <c r="AB122" s="388"/>
      <c r="AC122" s="388"/>
      <c r="BT122" s="1"/>
    </row>
    <row r="123" spans="1:72" x14ac:dyDescent="0.25">
      <c r="A123" s="188" t="s">
        <v>408</v>
      </c>
      <c r="B123" s="189" t="s">
        <v>534</v>
      </c>
      <c r="C123" s="189" t="s">
        <v>597</v>
      </c>
      <c r="D123" s="189" t="s">
        <v>598</v>
      </c>
      <c r="E123" s="190">
        <f t="shared" ca="1" si="1"/>
        <v>22248</v>
      </c>
      <c r="F123" s="191">
        <v>60</v>
      </c>
      <c r="G123" s="192">
        <v>21378</v>
      </c>
      <c r="H123" s="189">
        <v>350844</v>
      </c>
      <c r="I123" s="192">
        <v>29363</v>
      </c>
      <c r="J123" s="193" t="s">
        <v>417</v>
      </c>
      <c r="Z123" s="388"/>
      <c r="AA123" s="388"/>
      <c r="AB123" s="388"/>
      <c r="AC123" s="388"/>
      <c r="BT123" s="1"/>
    </row>
    <row r="124" spans="1:72" x14ac:dyDescent="0.25">
      <c r="A124" s="188" t="s">
        <v>413</v>
      </c>
      <c r="B124" s="189" t="s">
        <v>423</v>
      </c>
      <c r="C124" s="189" t="s">
        <v>438</v>
      </c>
      <c r="D124" s="189" t="s">
        <v>416</v>
      </c>
      <c r="E124" s="190">
        <f t="shared" ca="1" si="1"/>
        <v>20328</v>
      </c>
      <c r="F124" s="191">
        <v>60</v>
      </c>
      <c r="G124" s="192">
        <v>21440</v>
      </c>
      <c r="H124" s="189">
        <v>350756</v>
      </c>
      <c r="I124" s="192">
        <v>29384</v>
      </c>
      <c r="J124" s="193" t="s">
        <v>417</v>
      </c>
      <c r="Z124" s="388"/>
      <c r="AA124" s="388"/>
      <c r="AB124" s="388"/>
      <c r="AC124" s="388"/>
      <c r="BT124" s="1"/>
    </row>
    <row r="125" spans="1:72" x14ac:dyDescent="0.25">
      <c r="A125" s="188" t="s">
        <v>408</v>
      </c>
      <c r="B125" s="189" t="s">
        <v>493</v>
      </c>
      <c r="C125" s="189" t="s">
        <v>599</v>
      </c>
      <c r="D125" s="189" t="s">
        <v>548</v>
      </c>
      <c r="E125" s="190">
        <f t="shared" ca="1" si="1"/>
        <v>31128</v>
      </c>
      <c r="F125" s="191">
        <v>59</v>
      </c>
      <c r="G125" s="192">
        <v>21558</v>
      </c>
      <c r="H125" s="189">
        <v>350182</v>
      </c>
      <c r="I125" s="192">
        <v>29344</v>
      </c>
      <c r="J125" s="193" t="s">
        <v>417</v>
      </c>
      <c r="Z125" s="388"/>
      <c r="AA125" s="388"/>
      <c r="AB125" s="388"/>
      <c r="AC125" s="388"/>
      <c r="BT125" s="1"/>
    </row>
    <row r="126" spans="1:72" x14ac:dyDescent="0.25">
      <c r="A126" s="188" t="s">
        <v>413</v>
      </c>
      <c r="B126" s="189" t="s">
        <v>429</v>
      </c>
      <c r="C126" s="189" t="s">
        <v>600</v>
      </c>
      <c r="D126" s="189" t="s">
        <v>601</v>
      </c>
      <c r="E126" s="190">
        <f t="shared" ca="1" si="1"/>
        <v>23904</v>
      </c>
      <c r="F126" s="191">
        <v>57</v>
      </c>
      <c r="G126" s="192">
        <v>22534</v>
      </c>
      <c r="H126" s="189">
        <v>350850</v>
      </c>
      <c r="I126" s="192">
        <v>29580</v>
      </c>
      <c r="J126" s="193" t="s">
        <v>417</v>
      </c>
      <c r="Z126" s="388"/>
      <c r="AA126" s="388"/>
      <c r="AB126" s="388"/>
      <c r="AC126" s="388"/>
      <c r="BT126" s="1"/>
    </row>
    <row r="127" spans="1:72" x14ac:dyDescent="0.25">
      <c r="A127" s="188" t="s">
        <v>413</v>
      </c>
      <c r="B127" s="189" t="s">
        <v>602</v>
      </c>
      <c r="C127" s="189" t="s">
        <v>600</v>
      </c>
      <c r="D127" s="189" t="s">
        <v>457</v>
      </c>
      <c r="E127" s="190">
        <f t="shared" ca="1" si="1"/>
        <v>29172</v>
      </c>
      <c r="F127" s="191">
        <v>57</v>
      </c>
      <c r="G127" s="192">
        <v>22275</v>
      </c>
      <c r="H127" s="189">
        <v>350112</v>
      </c>
      <c r="I127" s="192">
        <v>29414</v>
      </c>
      <c r="J127" s="193" t="s">
        <v>417</v>
      </c>
      <c r="Z127" s="388"/>
      <c r="AA127" s="388"/>
      <c r="AB127" s="388"/>
      <c r="AC127" s="388"/>
      <c r="BT127" s="1"/>
    </row>
    <row r="128" spans="1:72" x14ac:dyDescent="0.25">
      <c r="A128" s="188" t="s">
        <v>413</v>
      </c>
      <c r="B128" s="189" t="s">
        <v>493</v>
      </c>
      <c r="C128" s="189" t="s">
        <v>529</v>
      </c>
      <c r="D128" s="189" t="s">
        <v>442</v>
      </c>
      <c r="E128" s="190">
        <f t="shared" ca="1" si="1"/>
        <v>20628</v>
      </c>
      <c r="F128" s="191">
        <v>60</v>
      </c>
      <c r="G128" s="192">
        <v>21232</v>
      </c>
      <c r="H128" s="189">
        <v>560317</v>
      </c>
      <c r="I128" s="192">
        <v>29551</v>
      </c>
      <c r="J128" s="193" t="s">
        <v>417</v>
      </c>
      <c r="Z128" s="388"/>
      <c r="AA128" s="388"/>
      <c r="AB128" s="388"/>
      <c r="AC128" s="388"/>
      <c r="BT128" s="1"/>
    </row>
    <row r="129" spans="1:72" x14ac:dyDescent="0.25">
      <c r="A129" s="188" t="s">
        <v>413</v>
      </c>
      <c r="B129" s="189" t="s">
        <v>549</v>
      </c>
      <c r="C129" s="189" t="s">
        <v>486</v>
      </c>
      <c r="D129" s="189" t="s">
        <v>422</v>
      </c>
      <c r="E129" s="190">
        <f t="shared" ca="1" si="1"/>
        <v>27312</v>
      </c>
      <c r="F129" s="191">
        <v>58</v>
      </c>
      <c r="G129" s="192">
        <v>21830</v>
      </c>
      <c r="H129" s="189">
        <v>560314</v>
      </c>
      <c r="I129" s="192">
        <v>29505</v>
      </c>
      <c r="J129" s="193" t="s">
        <v>417</v>
      </c>
      <c r="Z129" s="388"/>
      <c r="AA129" s="388"/>
      <c r="AB129" s="388"/>
      <c r="AC129" s="388"/>
      <c r="BT129" s="1"/>
    </row>
    <row r="130" spans="1:72" x14ac:dyDescent="0.25">
      <c r="A130" s="188" t="s">
        <v>408</v>
      </c>
      <c r="B130" s="189" t="s">
        <v>483</v>
      </c>
      <c r="C130" s="189" t="s">
        <v>533</v>
      </c>
      <c r="D130" s="189" t="s">
        <v>460</v>
      </c>
      <c r="E130" s="190">
        <f t="shared" ca="1" si="1"/>
        <v>23148</v>
      </c>
      <c r="F130" s="191">
        <v>59</v>
      </c>
      <c r="G130" s="192">
        <v>21692</v>
      </c>
      <c r="H130" s="189">
        <v>350350</v>
      </c>
      <c r="I130" s="192">
        <v>29419</v>
      </c>
      <c r="J130" s="193" t="s">
        <v>417</v>
      </c>
      <c r="Z130" s="388"/>
      <c r="AA130" s="388"/>
      <c r="AB130" s="388"/>
      <c r="AC130" s="388"/>
      <c r="BT130" s="1"/>
    </row>
    <row r="131" spans="1:72" x14ac:dyDescent="0.25">
      <c r="A131" s="188" t="s">
        <v>408</v>
      </c>
      <c r="B131" s="189" t="s">
        <v>603</v>
      </c>
      <c r="C131" s="189" t="s">
        <v>604</v>
      </c>
      <c r="D131" s="189" t="s">
        <v>536</v>
      </c>
      <c r="E131" s="190">
        <f t="shared" ref="E131:E194" ca="1" si="2">RANDBETWEEN(1500,2600)*12</f>
        <v>22020</v>
      </c>
      <c r="F131" s="191">
        <v>59</v>
      </c>
      <c r="G131" s="192">
        <v>21812</v>
      </c>
      <c r="H131" s="189">
        <v>350421</v>
      </c>
      <c r="I131" s="192">
        <v>29486</v>
      </c>
      <c r="J131" s="193" t="s">
        <v>417</v>
      </c>
      <c r="Z131" s="388"/>
      <c r="AA131" s="388"/>
      <c r="AB131" s="388"/>
      <c r="AC131" s="388"/>
      <c r="BT131" s="1"/>
    </row>
    <row r="132" spans="1:72" x14ac:dyDescent="0.25">
      <c r="A132" s="188" t="s">
        <v>413</v>
      </c>
      <c r="B132" s="189" t="s">
        <v>410</v>
      </c>
      <c r="C132" s="189" t="s">
        <v>456</v>
      </c>
      <c r="D132" s="189" t="s">
        <v>605</v>
      </c>
      <c r="E132" s="190">
        <f t="shared" ca="1" si="2"/>
        <v>20520</v>
      </c>
      <c r="F132" s="191">
        <v>59</v>
      </c>
      <c r="G132" s="192">
        <v>21660</v>
      </c>
      <c r="H132" s="189">
        <v>350394</v>
      </c>
      <c r="I132" s="192">
        <v>29314</v>
      </c>
      <c r="J132" s="193" t="s">
        <v>421</v>
      </c>
      <c r="Z132" s="388"/>
      <c r="AA132" s="388"/>
      <c r="AB132" s="388"/>
      <c r="AC132" s="388"/>
      <c r="BT132" s="1"/>
    </row>
    <row r="133" spans="1:72" x14ac:dyDescent="0.25">
      <c r="A133" s="188" t="s">
        <v>413</v>
      </c>
      <c r="B133" s="189" t="s">
        <v>592</v>
      </c>
      <c r="C133" s="189" t="s">
        <v>432</v>
      </c>
      <c r="D133" s="189" t="s">
        <v>439</v>
      </c>
      <c r="E133" s="190">
        <f t="shared" ca="1" si="2"/>
        <v>28656</v>
      </c>
      <c r="F133" s="191">
        <v>59</v>
      </c>
      <c r="G133" s="192">
        <v>21803</v>
      </c>
      <c r="H133" s="189">
        <v>350661</v>
      </c>
      <c r="I133" s="192">
        <v>29581</v>
      </c>
      <c r="J133" s="193" t="s">
        <v>421</v>
      </c>
      <c r="Z133" s="388"/>
      <c r="AA133" s="388"/>
      <c r="AB133" s="388"/>
      <c r="AC133" s="388"/>
      <c r="BT133" s="1"/>
    </row>
    <row r="134" spans="1:72" x14ac:dyDescent="0.25">
      <c r="A134" s="188" t="s">
        <v>413</v>
      </c>
      <c r="B134" s="189" t="s">
        <v>603</v>
      </c>
      <c r="C134" s="189" t="s">
        <v>606</v>
      </c>
      <c r="D134" s="189" t="s">
        <v>607</v>
      </c>
      <c r="E134" s="190">
        <f t="shared" ca="1" si="2"/>
        <v>20508</v>
      </c>
      <c r="F134" s="191">
        <v>59</v>
      </c>
      <c r="G134" s="192">
        <v>21805</v>
      </c>
      <c r="H134" s="189">
        <v>560316</v>
      </c>
      <c r="I134" s="192">
        <v>29536</v>
      </c>
      <c r="J134" s="193" t="s">
        <v>421</v>
      </c>
      <c r="Z134" s="388"/>
      <c r="AA134" s="388"/>
      <c r="AB134" s="388"/>
      <c r="AC134" s="388"/>
      <c r="BT134" s="1"/>
    </row>
    <row r="135" spans="1:72" x14ac:dyDescent="0.25">
      <c r="A135" s="188" t="s">
        <v>413</v>
      </c>
      <c r="B135" s="189" t="s">
        <v>446</v>
      </c>
      <c r="C135" s="189" t="s">
        <v>510</v>
      </c>
      <c r="D135" s="189" t="s">
        <v>416</v>
      </c>
      <c r="E135" s="190">
        <f t="shared" ca="1" si="2"/>
        <v>18492</v>
      </c>
      <c r="F135" s="191">
        <v>60</v>
      </c>
      <c r="G135" s="192">
        <v>21232</v>
      </c>
      <c r="H135" s="189">
        <v>350957</v>
      </c>
      <c r="I135" s="192">
        <v>29551</v>
      </c>
      <c r="J135" s="193" t="s">
        <v>421</v>
      </c>
      <c r="Z135" s="388"/>
      <c r="AA135" s="388"/>
      <c r="AB135" s="388"/>
      <c r="AC135" s="388"/>
      <c r="BT135" s="1"/>
    </row>
    <row r="136" spans="1:72" x14ac:dyDescent="0.25">
      <c r="A136" s="188" t="s">
        <v>413</v>
      </c>
      <c r="B136" s="189" t="s">
        <v>608</v>
      </c>
      <c r="C136" s="189" t="s">
        <v>609</v>
      </c>
      <c r="D136" s="189" t="s">
        <v>439</v>
      </c>
      <c r="E136" s="190">
        <f t="shared" ca="1" si="2"/>
        <v>24612</v>
      </c>
      <c r="F136" s="191">
        <v>59</v>
      </c>
      <c r="G136" s="192">
        <v>21602</v>
      </c>
      <c r="H136" s="189">
        <v>350208</v>
      </c>
      <c r="I136" s="192">
        <v>29309</v>
      </c>
      <c r="J136" s="193" t="s">
        <v>421</v>
      </c>
      <c r="Z136" s="388"/>
      <c r="AA136" s="388"/>
      <c r="AB136" s="388"/>
      <c r="AC136" s="388"/>
      <c r="BT136" s="1"/>
    </row>
    <row r="137" spans="1:72" x14ac:dyDescent="0.25">
      <c r="A137" s="188" t="s">
        <v>408</v>
      </c>
      <c r="B137" s="189" t="s">
        <v>610</v>
      </c>
      <c r="C137" s="189" t="s">
        <v>86</v>
      </c>
      <c r="D137" s="189" t="s">
        <v>536</v>
      </c>
      <c r="E137" s="190">
        <f t="shared" ca="1" si="2"/>
        <v>30516</v>
      </c>
      <c r="F137" s="191">
        <v>58</v>
      </c>
      <c r="G137" s="192">
        <v>21835</v>
      </c>
      <c r="H137" s="189">
        <v>350967</v>
      </c>
      <c r="I137" s="192">
        <v>29440</v>
      </c>
      <c r="J137" s="193" t="s">
        <v>421</v>
      </c>
      <c r="BT137" s="1"/>
    </row>
    <row r="138" spans="1:72" x14ac:dyDescent="0.25">
      <c r="A138" s="188" t="s">
        <v>413</v>
      </c>
      <c r="B138" s="189" t="s">
        <v>611</v>
      </c>
      <c r="C138" s="189" t="s">
        <v>489</v>
      </c>
      <c r="D138" s="189" t="s">
        <v>457</v>
      </c>
      <c r="E138" s="190">
        <f t="shared" ca="1" si="2"/>
        <v>21444</v>
      </c>
      <c r="F138" s="191">
        <v>60</v>
      </c>
      <c r="G138" s="192">
        <v>21112</v>
      </c>
      <c r="H138" s="189">
        <v>350938</v>
      </c>
      <c r="I138" s="192">
        <v>29841</v>
      </c>
      <c r="J138" s="193" t="s">
        <v>421</v>
      </c>
      <c r="BT138" s="1"/>
    </row>
    <row r="139" spans="1:72" ht="21" x14ac:dyDescent="0.35">
      <c r="A139" s="188" t="s">
        <v>413</v>
      </c>
      <c r="B139" s="189" t="s">
        <v>612</v>
      </c>
      <c r="C139" s="189" t="s">
        <v>613</v>
      </c>
      <c r="D139" s="189" t="s">
        <v>416</v>
      </c>
      <c r="E139" s="190">
        <f t="shared" ca="1" si="2"/>
        <v>23580</v>
      </c>
      <c r="F139" s="191">
        <v>58</v>
      </c>
      <c r="G139" s="192">
        <v>22101</v>
      </c>
      <c r="H139" s="189">
        <v>350254</v>
      </c>
      <c r="I139" s="192">
        <v>29770</v>
      </c>
      <c r="J139" s="193" t="s">
        <v>421</v>
      </c>
      <c r="Z139" s="466" t="s">
        <v>1581</v>
      </c>
      <c r="AA139" s="466"/>
      <c r="AB139" s="466"/>
      <c r="AC139" s="466"/>
      <c r="AD139" s="466"/>
      <c r="AE139" s="466"/>
      <c r="AF139" s="466"/>
      <c r="BT139" s="1"/>
    </row>
    <row r="140" spans="1:72" x14ac:dyDescent="0.25">
      <c r="A140" s="188" t="s">
        <v>408</v>
      </c>
      <c r="B140" s="189" t="s">
        <v>602</v>
      </c>
      <c r="C140" s="189" t="s">
        <v>185</v>
      </c>
      <c r="D140" s="189" t="s">
        <v>473</v>
      </c>
      <c r="E140" s="190">
        <f t="shared" ca="1" si="2"/>
        <v>27972</v>
      </c>
      <c r="F140" s="191">
        <v>60</v>
      </c>
      <c r="G140" s="192">
        <v>21193</v>
      </c>
      <c r="H140" s="189">
        <v>350043</v>
      </c>
      <c r="I140" s="192">
        <v>29666</v>
      </c>
      <c r="J140" s="193" t="s">
        <v>421</v>
      </c>
      <c r="BT140" s="1"/>
    </row>
    <row r="141" spans="1:72" x14ac:dyDescent="0.25">
      <c r="A141" s="188" t="s">
        <v>408</v>
      </c>
      <c r="B141" s="189" t="s">
        <v>614</v>
      </c>
      <c r="C141" s="189" t="s">
        <v>533</v>
      </c>
      <c r="D141" s="189" t="s">
        <v>536</v>
      </c>
      <c r="E141" s="190">
        <f t="shared" ca="1" si="2"/>
        <v>24360</v>
      </c>
      <c r="F141" s="191">
        <v>57</v>
      </c>
      <c r="G141" s="192">
        <v>22199</v>
      </c>
      <c r="H141" s="189">
        <v>560329</v>
      </c>
      <c r="I141" s="192">
        <v>29841</v>
      </c>
      <c r="J141" s="193" t="s">
        <v>421</v>
      </c>
      <c r="Z141" s="1" t="s">
        <v>1582</v>
      </c>
      <c r="AA141" s="1"/>
      <c r="AB141" s="1"/>
      <c r="AC141" s="1"/>
      <c r="AD141" s="1"/>
      <c r="AE141" s="1"/>
      <c r="AF141" s="1"/>
      <c r="AG141" s="1"/>
      <c r="AH141" s="1"/>
      <c r="AI141" s="1"/>
      <c r="AJ141" s="1"/>
      <c r="BT141" s="1"/>
    </row>
    <row r="142" spans="1:72" x14ac:dyDescent="0.25">
      <c r="A142" s="188" t="s">
        <v>408</v>
      </c>
      <c r="B142" s="189" t="s">
        <v>517</v>
      </c>
      <c r="C142" s="189" t="s">
        <v>527</v>
      </c>
      <c r="D142" s="189" t="s">
        <v>439</v>
      </c>
      <c r="E142" s="190">
        <f t="shared" ca="1" si="2"/>
        <v>23712</v>
      </c>
      <c r="F142" s="191">
        <v>63</v>
      </c>
      <c r="G142" s="192">
        <v>20136</v>
      </c>
      <c r="H142" s="189">
        <v>560335</v>
      </c>
      <c r="I142" s="192">
        <v>29696</v>
      </c>
      <c r="J142" s="193" t="s">
        <v>466</v>
      </c>
      <c r="BT142" s="1"/>
    </row>
    <row r="143" spans="1:72" x14ac:dyDescent="0.25">
      <c r="A143" s="188" t="s">
        <v>413</v>
      </c>
      <c r="B143" s="189" t="s">
        <v>615</v>
      </c>
      <c r="C143" s="189" t="s">
        <v>616</v>
      </c>
      <c r="D143" s="189" t="s">
        <v>617</v>
      </c>
      <c r="E143" s="190">
        <f t="shared" ca="1" si="2"/>
        <v>29820</v>
      </c>
      <c r="F143" s="191">
        <v>61</v>
      </c>
      <c r="G143" s="192">
        <v>21054</v>
      </c>
      <c r="H143" s="189">
        <v>560356</v>
      </c>
      <c r="I143" s="192">
        <v>29684</v>
      </c>
      <c r="J143" s="193" t="s">
        <v>466</v>
      </c>
      <c r="Z143" s="421" t="s">
        <v>1583</v>
      </c>
      <c r="AA143" s="421"/>
      <c r="BT143" s="1"/>
    </row>
    <row r="144" spans="1:72" x14ac:dyDescent="0.25">
      <c r="A144" s="188" t="s">
        <v>408</v>
      </c>
      <c r="B144" s="189" t="s">
        <v>618</v>
      </c>
      <c r="C144" s="189" t="s">
        <v>410</v>
      </c>
      <c r="D144" s="189" t="s">
        <v>619</v>
      </c>
      <c r="E144" s="190">
        <f t="shared" ca="1" si="2"/>
        <v>21528</v>
      </c>
      <c r="F144" s="191">
        <v>58</v>
      </c>
      <c r="G144" s="192">
        <v>21864</v>
      </c>
      <c r="H144" s="189">
        <v>560340</v>
      </c>
      <c r="I144" s="192">
        <v>29709</v>
      </c>
      <c r="J144" s="193" t="s">
        <v>466</v>
      </c>
      <c r="BT144" s="1"/>
    </row>
    <row r="145" spans="1:72" x14ac:dyDescent="0.25">
      <c r="A145" s="188" t="s">
        <v>413</v>
      </c>
      <c r="B145" s="189" t="s">
        <v>495</v>
      </c>
      <c r="C145" s="189" t="s">
        <v>489</v>
      </c>
      <c r="D145" s="189" t="s">
        <v>416</v>
      </c>
      <c r="E145" s="190">
        <f t="shared" ca="1" si="2"/>
        <v>21516</v>
      </c>
      <c r="F145" s="191">
        <v>59</v>
      </c>
      <c r="G145" s="192">
        <v>21774</v>
      </c>
      <c r="H145" s="189">
        <v>560336</v>
      </c>
      <c r="I145" s="192">
        <v>29833</v>
      </c>
      <c r="J145" s="193" t="s">
        <v>466</v>
      </c>
      <c r="Z145" s="1" t="s">
        <v>1584</v>
      </c>
      <c r="AA145" s="1"/>
      <c r="AB145" s="1"/>
      <c r="AC145" s="1"/>
      <c r="AD145" s="1"/>
      <c r="AE145" s="1"/>
      <c r="AF145" s="1"/>
      <c r="BT145" s="1"/>
    </row>
    <row r="146" spans="1:72" x14ac:dyDescent="0.25">
      <c r="A146" s="188" t="s">
        <v>413</v>
      </c>
      <c r="B146" s="189" t="s">
        <v>610</v>
      </c>
      <c r="C146" s="189" t="s">
        <v>620</v>
      </c>
      <c r="D146" s="189" t="s">
        <v>457</v>
      </c>
      <c r="E146" s="190">
        <f t="shared" ca="1" si="2"/>
        <v>25944</v>
      </c>
      <c r="F146" s="191">
        <v>58</v>
      </c>
      <c r="G146" s="192">
        <v>22035</v>
      </c>
      <c r="H146" s="189">
        <v>351083</v>
      </c>
      <c r="I146" s="192">
        <v>29726</v>
      </c>
      <c r="J146" s="193" t="s">
        <v>466</v>
      </c>
      <c r="BT146" s="1"/>
    </row>
    <row r="147" spans="1:72" x14ac:dyDescent="0.25">
      <c r="A147" s="188" t="s">
        <v>408</v>
      </c>
      <c r="B147" s="189" t="s">
        <v>524</v>
      </c>
      <c r="C147" s="189" t="s">
        <v>621</v>
      </c>
      <c r="D147" s="189" t="s">
        <v>470</v>
      </c>
      <c r="E147" s="190">
        <f t="shared" ca="1" si="2"/>
        <v>28320</v>
      </c>
      <c r="F147" s="191">
        <v>57</v>
      </c>
      <c r="G147" s="192">
        <v>22201</v>
      </c>
      <c r="H147" s="189">
        <v>560339</v>
      </c>
      <c r="I147" s="192">
        <v>29839</v>
      </c>
      <c r="J147" s="193" t="s">
        <v>466</v>
      </c>
      <c r="BT147" s="1"/>
    </row>
    <row r="148" spans="1:72" x14ac:dyDescent="0.25">
      <c r="A148" s="188" t="s">
        <v>413</v>
      </c>
      <c r="B148" s="189" t="s">
        <v>464</v>
      </c>
      <c r="C148" s="189" t="s">
        <v>441</v>
      </c>
      <c r="D148" s="189" t="s">
        <v>622</v>
      </c>
      <c r="E148" s="190">
        <f t="shared" ca="1" si="2"/>
        <v>27708</v>
      </c>
      <c r="F148" s="191">
        <v>61</v>
      </c>
      <c r="G148" s="192">
        <v>20983</v>
      </c>
      <c r="H148" s="189">
        <v>560346</v>
      </c>
      <c r="I148" s="192">
        <v>29591</v>
      </c>
      <c r="J148" s="193" t="s">
        <v>466</v>
      </c>
      <c r="BT148" s="1"/>
    </row>
    <row r="149" spans="1:72" x14ac:dyDescent="0.25">
      <c r="A149" s="188" t="s">
        <v>413</v>
      </c>
      <c r="B149" s="189" t="s">
        <v>474</v>
      </c>
      <c r="C149" s="189" t="s">
        <v>472</v>
      </c>
      <c r="D149" s="189" t="s">
        <v>460</v>
      </c>
      <c r="E149" s="190">
        <f t="shared" ca="1" si="2"/>
        <v>27768</v>
      </c>
      <c r="F149" s="191">
        <v>61</v>
      </c>
      <c r="G149" s="192">
        <v>20895</v>
      </c>
      <c r="H149" s="189">
        <v>350444</v>
      </c>
      <c r="I149" s="192">
        <v>29718</v>
      </c>
      <c r="J149" s="193" t="s">
        <v>466</v>
      </c>
      <c r="BT149" s="1"/>
    </row>
    <row r="150" spans="1:72" x14ac:dyDescent="0.25">
      <c r="A150" s="188" t="s">
        <v>408</v>
      </c>
      <c r="B150" s="189" t="s">
        <v>623</v>
      </c>
      <c r="C150" s="189" t="s">
        <v>570</v>
      </c>
      <c r="D150" s="189" t="s">
        <v>460</v>
      </c>
      <c r="E150" s="190">
        <f t="shared" ca="1" si="2"/>
        <v>20724</v>
      </c>
      <c r="F150" s="191">
        <v>61</v>
      </c>
      <c r="G150" s="192">
        <v>20969</v>
      </c>
      <c r="H150" s="189">
        <v>560342</v>
      </c>
      <c r="I150" s="192">
        <v>29648</v>
      </c>
      <c r="J150" s="193" t="s">
        <v>466</v>
      </c>
      <c r="BT150" s="1"/>
    </row>
    <row r="151" spans="1:72" x14ac:dyDescent="0.25">
      <c r="A151" s="188" t="s">
        <v>454</v>
      </c>
      <c r="B151" s="189" t="s">
        <v>414</v>
      </c>
      <c r="C151" s="189" t="s">
        <v>583</v>
      </c>
      <c r="D151" s="189" t="s">
        <v>442</v>
      </c>
      <c r="E151" s="190">
        <f t="shared" ca="1" si="2"/>
        <v>19716</v>
      </c>
      <c r="F151" s="191">
        <v>60</v>
      </c>
      <c r="G151" s="192">
        <v>21242</v>
      </c>
      <c r="H151" s="189">
        <v>350334</v>
      </c>
      <c r="I151" s="192">
        <v>29916</v>
      </c>
      <c r="J151" s="193" t="s">
        <v>412</v>
      </c>
      <c r="BT151" s="1"/>
    </row>
    <row r="152" spans="1:72" x14ac:dyDescent="0.25">
      <c r="A152" s="188" t="s">
        <v>454</v>
      </c>
      <c r="B152" s="189" t="s">
        <v>586</v>
      </c>
      <c r="C152" s="189" t="s">
        <v>624</v>
      </c>
      <c r="D152" s="189" t="s">
        <v>460</v>
      </c>
      <c r="E152" s="190">
        <f t="shared" ca="1" si="2"/>
        <v>20448</v>
      </c>
      <c r="F152" s="191">
        <v>58</v>
      </c>
      <c r="G152" s="192">
        <v>21842</v>
      </c>
      <c r="H152" s="189">
        <v>350438</v>
      </c>
      <c r="I152" s="192">
        <v>29930</v>
      </c>
      <c r="J152" s="193" t="s">
        <v>412</v>
      </c>
      <c r="BT152" s="1"/>
    </row>
    <row r="153" spans="1:72" x14ac:dyDescent="0.25">
      <c r="A153" s="188" t="s">
        <v>413</v>
      </c>
      <c r="B153" s="189" t="s">
        <v>493</v>
      </c>
      <c r="C153" s="189" t="s">
        <v>438</v>
      </c>
      <c r="D153" s="189" t="s">
        <v>473</v>
      </c>
      <c r="E153" s="190">
        <f t="shared" ca="1" si="2"/>
        <v>27696</v>
      </c>
      <c r="F153" s="191">
        <v>59</v>
      </c>
      <c r="G153" s="192">
        <v>21597</v>
      </c>
      <c r="H153" s="189">
        <v>351167</v>
      </c>
      <c r="I153" s="192">
        <v>29874</v>
      </c>
      <c r="J153" s="193" t="s">
        <v>412</v>
      </c>
      <c r="BT153" s="1"/>
    </row>
    <row r="154" spans="1:72" x14ac:dyDescent="0.25">
      <c r="A154" s="188" t="s">
        <v>408</v>
      </c>
      <c r="B154" s="189" t="s">
        <v>603</v>
      </c>
      <c r="C154" s="189" t="s">
        <v>444</v>
      </c>
      <c r="D154" s="189" t="s">
        <v>442</v>
      </c>
      <c r="E154" s="190">
        <f t="shared" ca="1" si="2"/>
        <v>19428</v>
      </c>
      <c r="F154" s="191">
        <v>59</v>
      </c>
      <c r="G154" s="192">
        <v>21586</v>
      </c>
      <c r="H154" s="189">
        <v>560351</v>
      </c>
      <c r="I154" s="192">
        <v>29611</v>
      </c>
      <c r="J154" s="193" t="s">
        <v>412</v>
      </c>
      <c r="BT154" s="1"/>
    </row>
    <row r="155" spans="1:72" x14ac:dyDescent="0.25">
      <c r="A155" s="188" t="s">
        <v>413</v>
      </c>
      <c r="B155" s="189" t="s">
        <v>625</v>
      </c>
      <c r="C155" s="189" t="s">
        <v>489</v>
      </c>
      <c r="D155" s="189" t="s">
        <v>457</v>
      </c>
      <c r="E155" s="190">
        <f t="shared" ca="1" si="2"/>
        <v>30348</v>
      </c>
      <c r="F155" s="191">
        <v>59</v>
      </c>
      <c r="G155" s="192">
        <v>21748</v>
      </c>
      <c r="H155" s="189">
        <v>350872</v>
      </c>
      <c r="I155" s="192">
        <v>29726</v>
      </c>
      <c r="J155" s="193" t="s">
        <v>412</v>
      </c>
      <c r="BT155" s="1"/>
    </row>
    <row r="156" spans="1:72" x14ac:dyDescent="0.25">
      <c r="A156" s="188" t="s">
        <v>413</v>
      </c>
      <c r="B156" s="189" t="s">
        <v>626</v>
      </c>
      <c r="C156" s="189" t="s">
        <v>510</v>
      </c>
      <c r="D156" s="189" t="s">
        <v>622</v>
      </c>
      <c r="E156" s="190">
        <f t="shared" ca="1" si="2"/>
        <v>28656</v>
      </c>
      <c r="F156" s="191">
        <v>57</v>
      </c>
      <c r="G156" s="192">
        <v>22199</v>
      </c>
      <c r="H156" s="189">
        <v>560348</v>
      </c>
      <c r="I156" s="192">
        <v>29841</v>
      </c>
      <c r="J156" s="193" t="s">
        <v>412</v>
      </c>
      <c r="BT156" s="1"/>
    </row>
    <row r="157" spans="1:72" x14ac:dyDescent="0.25">
      <c r="A157" s="188" t="s">
        <v>413</v>
      </c>
      <c r="B157" s="189" t="s">
        <v>611</v>
      </c>
      <c r="C157" s="189" t="s">
        <v>627</v>
      </c>
      <c r="D157" s="189" t="s">
        <v>628</v>
      </c>
      <c r="E157" s="190">
        <f t="shared" ca="1" si="2"/>
        <v>22884</v>
      </c>
      <c r="F157" s="191">
        <v>62</v>
      </c>
      <c r="G157" s="192">
        <v>20674</v>
      </c>
      <c r="H157" s="189">
        <v>350981</v>
      </c>
      <c r="I157" s="192">
        <v>29679</v>
      </c>
      <c r="J157" s="193" t="s">
        <v>412</v>
      </c>
      <c r="BT157" s="1"/>
    </row>
    <row r="158" spans="1:72" x14ac:dyDescent="0.25">
      <c r="A158" s="188" t="s">
        <v>408</v>
      </c>
      <c r="B158" s="189" t="s">
        <v>629</v>
      </c>
      <c r="C158" s="189" t="s">
        <v>630</v>
      </c>
      <c r="D158" s="189" t="s">
        <v>619</v>
      </c>
      <c r="E158" s="190">
        <f t="shared" ca="1" si="2"/>
        <v>18816</v>
      </c>
      <c r="F158" s="191">
        <v>61</v>
      </c>
      <c r="G158" s="192">
        <v>20930</v>
      </c>
      <c r="H158" s="189">
        <v>560360</v>
      </c>
      <c r="I158" s="192">
        <v>29633</v>
      </c>
      <c r="J158" s="193" t="s">
        <v>412</v>
      </c>
      <c r="BT158" s="1"/>
    </row>
    <row r="159" spans="1:72" x14ac:dyDescent="0.25">
      <c r="A159" s="188" t="s">
        <v>454</v>
      </c>
      <c r="B159" s="189" t="s">
        <v>602</v>
      </c>
      <c r="C159" s="189" t="s">
        <v>435</v>
      </c>
      <c r="D159" s="189" t="s">
        <v>457</v>
      </c>
      <c r="E159" s="190">
        <f t="shared" ca="1" si="2"/>
        <v>28620</v>
      </c>
      <c r="F159" s="191">
        <v>60</v>
      </c>
      <c r="G159" s="192">
        <v>21180</v>
      </c>
      <c r="H159" s="189">
        <v>560363</v>
      </c>
      <c r="I159" s="192">
        <v>29674</v>
      </c>
      <c r="J159" s="193" t="s">
        <v>412</v>
      </c>
      <c r="BT159" s="1"/>
    </row>
    <row r="160" spans="1:72" x14ac:dyDescent="0.25">
      <c r="A160" s="188" t="s">
        <v>413</v>
      </c>
      <c r="B160" s="189" t="s">
        <v>469</v>
      </c>
      <c r="C160" s="189" t="s">
        <v>415</v>
      </c>
      <c r="D160" s="189" t="s">
        <v>416</v>
      </c>
      <c r="E160" s="190">
        <f t="shared" ca="1" si="2"/>
        <v>23220</v>
      </c>
      <c r="F160" s="191">
        <v>59</v>
      </c>
      <c r="G160" s="192">
        <v>21741</v>
      </c>
      <c r="H160" s="189">
        <v>560368</v>
      </c>
      <c r="I160" s="192">
        <v>29681</v>
      </c>
      <c r="J160" s="193" t="s">
        <v>412</v>
      </c>
      <c r="BT160" s="1"/>
    </row>
    <row r="161" spans="1:72" x14ac:dyDescent="0.25">
      <c r="A161" s="188" t="s">
        <v>413</v>
      </c>
      <c r="B161" s="189" t="s">
        <v>631</v>
      </c>
      <c r="C161" s="189" t="s">
        <v>632</v>
      </c>
      <c r="D161" s="189" t="s">
        <v>460</v>
      </c>
      <c r="E161" s="190">
        <f t="shared" ca="1" si="2"/>
        <v>26928</v>
      </c>
      <c r="F161" s="191">
        <v>59</v>
      </c>
      <c r="G161" s="192">
        <v>21612</v>
      </c>
      <c r="H161" s="189">
        <v>350969</v>
      </c>
      <c r="I161" s="192">
        <v>29740</v>
      </c>
      <c r="J161" s="193" t="s">
        <v>412</v>
      </c>
      <c r="BT161" s="1"/>
    </row>
    <row r="162" spans="1:72" x14ac:dyDescent="0.25">
      <c r="A162" s="188" t="s">
        <v>408</v>
      </c>
      <c r="B162" s="189" t="s">
        <v>568</v>
      </c>
      <c r="C162" s="189" t="s">
        <v>185</v>
      </c>
      <c r="D162" s="189" t="s">
        <v>536</v>
      </c>
      <c r="E162" s="190">
        <f t="shared" ca="1" si="2"/>
        <v>23616</v>
      </c>
      <c r="F162" s="191">
        <v>59</v>
      </c>
      <c r="G162" s="192">
        <v>21656</v>
      </c>
      <c r="H162" s="189">
        <v>351175</v>
      </c>
      <c r="I162" s="192">
        <v>29671</v>
      </c>
      <c r="J162" s="193" t="s">
        <v>417</v>
      </c>
      <c r="BT162" s="1"/>
    </row>
    <row r="163" spans="1:72" x14ac:dyDescent="0.25">
      <c r="A163" s="188" t="s">
        <v>413</v>
      </c>
      <c r="B163" s="189" t="s">
        <v>490</v>
      </c>
      <c r="C163" s="189" t="s">
        <v>456</v>
      </c>
      <c r="D163" s="189" t="s">
        <v>416</v>
      </c>
      <c r="E163" s="190">
        <f t="shared" ca="1" si="2"/>
        <v>19536</v>
      </c>
      <c r="F163" s="191">
        <v>59</v>
      </c>
      <c r="G163" s="192">
        <v>21784</v>
      </c>
      <c r="H163" s="189">
        <v>560345</v>
      </c>
      <c r="I163" s="192">
        <v>29612</v>
      </c>
      <c r="J163" s="193" t="s">
        <v>417</v>
      </c>
      <c r="BT163" s="1"/>
    </row>
    <row r="164" spans="1:72" x14ac:dyDescent="0.25">
      <c r="A164" s="188" t="s">
        <v>408</v>
      </c>
      <c r="B164" s="189" t="s">
        <v>618</v>
      </c>
      <c r="C164" s="189" t="s">
        <v>444</v>
      </c>
      <c r="D164" s="189" t="s">
        <v>416</v>
      </c>
      <c r="E164" s="190">
        <f t="shared" ca="1" si="2"/>
        <v>18096</v>
      </c>
      <c r="F164" s="191">
        <v>58</v>
      </c>
      <c r="G164" s="192">
        <v>21996</v>
      </c>
      <c r="H164" s="189">
        <v>350291</v>
      </c>
      <c r="I164" s="192">
        <v>29866</v>
      </c>
      <c r="J164" s="193" t="s">
        <v>417</v>
      </c>
      <c r="BT164" s="1"/>
    </row>
    <row r="165" spans="1:72" x14ac:dyDescent="0.25">
      <c r="A165" s="188" t="s">
        <v>413</v>
      </c>
      <c r="B165" s="189" t="s">
        <v>550</v>
      </c>
      <c r="C165" s="189" t="s">
        <v>571</v>
      </c>
      <c r="D165" s="189" t="s">
        <v>416</v>
      </c>
      <c r="E165" s="190">
        <f t="shared" ca="1" si="2"/>
        <v>23412</v>
      </c>
      <c r="F165" s="191">
        <v>58</v>
      </c>
      <c r="G165" s="192">
        <v>22119</v>
      </c>
      <c r="H165" s="189">
        <v>350854</v>
      </c>
      <c r="I165" s="192">
        <v>29928</v>
      </c>
      <c r="J165" s="193" t="s">
        <v>417</v>
      </c>
      <c r="BT165" s="1"/>
    </row>
    <row r="166" spans="1:72" x14ac:dyDescent="0.25">
      <c r="A166" s="188" t="s">
        <v>413</v>
      </c>
      <c r="B166" s="189" t="s">
        <v>440</v>
      </c>
      <c r="C166" s="189" t="s">
        <v>435</v>
      </c>
      <c r="D166" s="189" t="s">
        <v>416</v>
      </c>
      <c r="E166" s="190">
        <f t="shared" ca="1" si="2"/>
        <v>28404</v>
      </c>
      <c r="F166" s="191">
        <v>57</v>
      </c>
      <c r="G166" s="192">
        <v>22262</v>
      </c>
      <c r="H166" s="189">
        <v>350920</v>
      </c>
      <c r="I166" s="192">
        <v>29900</v>
      </c>
      <c r="J166" s="193" t="s">
        <v>417</v>
      </c>
      <c r="BT166" s="1"/>
    </row>
    <row r="167" spans="1:72" x14ac:dyDescent="0.25">
      <c r="A167" s="188" t="s">
        <v>413</v>
      </c>
      <c r="B167" s="189" t="s">
        <v>579</v>
      </c>
      <c r="C167" s="189" t="s">
        <v>633</v>
      </c>
      <c r="D167" s="189" t="s">
        <v>416</v>
      </c>
      <c r="E167" s="190">
        <f t="shared" ca="1" si="2"/>
        <v>29316</v>
      </c>
      <c r="F167" s="191">
        <v>58</v>
      </c>
      <c r="G167" s="192">
        <v>21956</v>
      </c>
      <c r="H167" s="189">
        <v>350953</v>
      </c>
      <c r="I167" s="192">
        <v>29810</v>
      </c>
      <c r="J167" s="193" t="s">
        <v>417</v>
      </c>
      <c r="BT167" s="1"/>
    </row>
    <row r="168" spans="1:72" x14ac:dyDescent="0.25">
      <c r="A168" s="188" t="s">
        <v>454</v>
      </c>
      <c r="B168" s="189" t="s">
        <v>626</v>
      </c>
      <c r="C168" s="189" t="s">
        <v>565</v>
      </c>
      <c r="D168" s="189" t="s">
        <v>473</v>
      </c>
      <c r="E168" s="190">
        <f t="shared" ca="1" si="2"/>
        <v>28332</v>
      </c>
      <c r="F168" s="191">
        <v>58</v>
      </c>
      <c r="G168" s="192">
        <v>21962</v>
      </c>
      <c r="H168" s="189">
        <v>351176</v>
      </c>
      <c r="I168" s="192">
        <v>29735</v>
      </c>
      <c r="J168" s="193" t="s">
        <v>417</v>
      </c>
      <c r="BT168" s="1"/>
    </row>
    <row r="169" spans="1:72" x14ac:dyDescent="0.25">
      <c r="A169" s="188" t="s">
        <v>413</v>
      </c>
      <c r="B169" s="189" t="s">
        <v>634</v>
      </c>
      <c r="C169" s="189" t="s">
        <v>432</v>
      </c>
      <c r="D169" s="189" t="s">
        <v>460</v>
      </c>
      <c r="E169" s="190">
        <f t="shared" ca="1" si="2"/>
        <v>25452</v>
      </c>
      <c r="F169" s="191">
        <v>58</v>
      </c>
      <c r="G169" s="192">
        <v>21991</v>
      </c>
      <c r="H169" s="189">
        <v>351180</v>
      </c>
      <c r="I169" s="192">
        <v>29915</v>
      </c>
      <c r="J169" s="193" t="s">
        <v>417</v>
      </c>
      <c r="BT169" s="1"/>
    </row>
    <row r="170" spans="1:72" x14ac:dyDescent="0.25">
      <c r="A170" s="188" t="s">
        <v>408</v>
      </c>
      <c r="B170" s="189" t="s">
        <v>635</v>
      </c>
      <c r="C170" s="189" t="s">
        <v>527</v>
      </c>
      <c r="D170" s="189" t="s">
        <v>636</v>
      </c>
      <c r="E170" s="190">
        <f t="shared" ca="1" si="2"/>
        <v>22044</v>
      </c>
      <c r="F170" s="191">
        <v>57</v>
      </c>
      <c r="G170" s="192">
        <v>22211</v>
      </c>
      <c r="H170" s="189">
        <v>560358</v>
      </c>
      <c r="I170" s="192">
        <v>29928</v>
      </c>
      <c r="J170" s="193" t="s">
        <v>417</v>
      </c>
      <c r="BT170" s="1"/>
    </row>
    <row r="171" spans="1:72" x14ac:dyDescent="0.25">
      <c r="A171" s="188" t="s">
        <v>413</v>
      </c>
      <c r="B171" s="189" t="s">
        <v>418</v>
      </c>
      <c r="C171" s="189" t="s">
        <v>489</v>
      </c>
      <c r="D171" s="189" t="s">
        <v>460</v>
      </c>
      <c r="E171" s="190">
        <f t="shared" ca="1" si="2"/>
        <v>27792</v>
      </c>
      <c r="F171" s="191">
        <v>57</v>
      </c>
      <c r="G171" s="192">
        <v>22392</v>
      </c>
      <c r="H171" s="189">
        <v>350615</v>
      </c>
      <c r="I171" s="192">
        <v>29851</v>
      </c>
      <c r="J171" s="193" t="s">
        <v>417</v>
      </c>
      <c r="BT171" s="1"/>
    </row>
    <row r="172" spans="1:72" x14ac:dyDescent="0.25">
      <c r="A172" s="188" t="s">
        <v>413</v>
      </c>
      <c r="B172" s="189" t="s">
        <v>550</v>
      </c>
      <c r="C172" s="189" t="s">
        <v>637</v>
      </c>
      <c r="D172" s="189" t="s">
        <v>638</v>
      </c>
      <c r="E172" s="190">
        <f t="shared" ca="1" si="2"/>
        <v>21480</v>
      </c>
      <c r="F172" s="191">
        <v>57</v>
      </c>
      <c r="G172" s="192">
        <v>22421</v>
      </c>
      <c r="H172" s="189">
        <v>350358</v>
      </c>
      <c r="I172" s="192">
        <v>29627</v>
      </c>
      <c r="J172" s="193" t="s">
        <v>417</v>
      </c>
      <c r="Z172" s="1" t="s">
        <v>1585</v>
      </c>
      <c r="AA172" s="1"/>
      <c r="AB172" s="1"/>
      <c r="AC172" s="1"/>
      <c r="AD172" s="1"/>
      <c r="AE172" s="1"/>
      <c r="AF172" s="1"/>
      <c r="AG172" s="1"/>
      <c r="AH172" s="1"/>
      <c r="AI172" s="1"/>
      <c r="AJ172" s="1"/>
      <c r="BT172" s="1"/>
    </row>
    <row r="173" spans="1:72" x14ac:dyDescent="0.25">
      <c r="A173" s="188" t="s">
        <v>413</v>
      </c>
      <c r="B173" s="189" t="s">
        <v>639</v>
      </c>
      <c r="C173" s="189" t="s">
        <v>515</v>
      </c>
      <c r="D173" s="189" t="s">
        <v>416</v>
      </c>
      <c r="E173" s="190">
        <f t="shared" ca="1" si="2"/>
        <v>22560</v>
      </c>
      <c r="F173" s="191">
        <v>57</v>
      </c>
      <c r="G173" s="192">
        <v>22444</v>
      </c>
      <c r="H173" s="189">
        <v>350194</v>
      </c>
      <c r="I173" s="192">
        <v>29741</v>
      </c>
      <c r="J173" s="193" t="s">
        <v>417</v>
      </c>
      <c r="BT173" s="1"/>
    </row>
    <row r="174" spans="1:72" x14ac:dyDescent="0.25">
      <c r="A174" s="188" t="s">
        <v>413</v>
      </c>
      <c r="B174" s="189" t="s">
        <v>610</v>
      </c>
      <c r="C174" s="189" t="s">
        <v>640</v>
      </c>
      <c r="D174" s="189" t="s">
        <v>416</v>
      </c>
      <c r="E174" s="190">
        <f t="shared" ca="1" si="2"/>
        <v>20712</v>
      </c>
      <c r="F174" s="191">
        <v>57</v>
      </c>
      <c r="G174" s="192">
        <v>22404</v>
      </c>
      <c r="H174" s="189">
        <v>351084</v>
      </c>
      <c r="I174" s="192">
        <v>29723</v>
      </c>
      <c r="J174" s="193" t="s">
        <v>417</v>
      </c>
      <c r="Z174" s="382" t="s">
        <v>1586</v>
      </c>
      <c r="AA174" s="382"/>
      <c r="AB174" s="382"/>
      <c r="AC174" s="382"/>
      <c r="AD174" s="382"/>
      <c r="AE174" s="382"/>
      <c r="AF174" s="382"/>
      <c r="AG174" s="382"/>
      <c r="AH174" s="382"/>
      <c r="AI174" s="382"/>
      <c r="AJ174" s="382"/>
      <c r="BT174" s="1"/>
    </row>
    <row r="175" spans="1:72" x14ac:dyDescent="0.25">
      <c r="A175" s="188" t="s">
        <v>413</v>
      </c>
      <c r="B175" s="189" t="s">
        <v>541</v>
      </c>
      <c r="C175" s="189" t="s">
        <v>596</v>
      </c>
      <c r="D175" s="189" t="s">
        <v>622</v>
      </c>
      <c r="E175" s="190">
        <f t="shared" ca="1" si="2"/>
        <v>23352</v>
      </c>
      <c r="F175" s="191">
        <v>59</v>
      </c>
      <c r="G175" s="192">
        <v>21614</v>
      </c>
      <c r="H175" s="189">
        <v>560366</v>
      </c>
      <c r="I175" s="192">
        <v>29740</v>
      </c>
      <c r="J175" s="193" t="s">
        <v>417</v>
      </c>
      <c r="Z175" s="382"/>
      <c r="AA175" s="382"/>
      <c r="AB175" s="382"/>
      <c r="AC175" s="382"/>
      <c r="AD175" s="382"/>
      <c r="AE175" s="382"/>
      <c r="AF175" s="382"/>
      <c r="AG175" s="382"/>
      <c r="AH175" s="382"/>
      <c r="AI175" s="382"/>
      <c r="AJ175" s="382"/>
      <c r="BT175" s="1"/>
    </row>
    <row r="176" spans="1:72" x14ac:dyDescent="0.25">
      <c r="A176" s="188" t="s">
        <v>408</v>
      </c>
      <c r="B176" s="189" t="s">
        <v>152</v>
      </c>
      <c r="C176" s="189" t="s">
        <v>527</v>
      </c>
      <c r="D176" s="189" t="s">
        <v>422</v>
      </c>
      <c r="E176" s="190">
        <f t="shared" ca="1" si="2"/>
        <v>20424</v>
      </c>
      <c r="F176" s="191">
        <v>59</v>
      </c>
      <c r="G176" s="192">
        <v>21673</v>
      </c>
      <c r="H176" s="189">
        <v>351121</v>
      </c>
      <c r="I176" s="192">
        <v>29711</v>
      </c>
      <c r="J176" s="193" t="s">
        <v>417</v>
      </c>
      <c r="Z176" s="382"/>
      <c r="AA176" s="382"/>
      <c r="AB176" s="382"/>
      <c r="AC176" s="382"/>
      <c r="AD176" s="382"/>
      <c r="AE176" s="382"/>
      <c r="AF176" s="382"/>
      <c r="AG176" s="382"/>
      <c r="AH176" s="382"/>
      <c r="AI176" s="382"/>
      <c r="AJ176" s="382"/>
      <c r="BT176" s="1"/>
    </row>
    <row r="177" spans="1:72" x14ac:dyDescent="0.25">
      <c r="A177" s="188" t="s">
        <v>408</v>
      </c>
      <c r="B177" s="189" t="s">
        <v>569</v>
      </c>
      <c r="C177" s="189" t="s">
        <v>641</v>
      </c>
      <c r="D177" s="189" t="s">
        <v>642</v>
      </c>
      <c r="E177" s="190">
        <f t="shared" ca="1" si="2"/>
        <v>30576</v>
      </c>
      <c r="F177" s="191">
        <v>57</v>
      </c>
      <c r="G177" s="192">
        <v>22232</v>
      </c>
      <c r="H177" s="189">
        <v>350768</v>
      </c>
      <c r="I177" s="192">
        <v>29930</v>
      </c>
      <c r="J177" s="193" t="s">
        <v>417</v>
      </c>
      <c r="Z177" s="382"/>
      <c r="AA177" s="382"/>
      <c r="AB177" s="382"/>
      <c r="AC177" s="382"/>
      <c r="AD177" s="382"/>
      <c r="AE177" s="382"/>
      <c r="AF177" s="382"/>
      <c r="AG177" s="382"/>
      <c r="AH177" s="382"/>
      <c r="AI177" s="382"/>
      <c r="AJ177" s="382"/>
      <c r="BT177" s="1"/>
    </row>
    <row r="178" spans="1:72" x14ac:dyDescent="0.25">
      <c r="A178" s="188" t="s">
        <v>413</v>
      </c>
      <c r="B178" s="189" t="s">
        <v>531</v>
      </c>
      <c r="C178" s="189" t="s">
        <v>435</v>
      </c>
      <c r="D178" s="189" t="s">
        <v>457</v>
      </c>
      <c r="E178" s="190">
        <f t="shared" ca="1" si="2"/>
        <v>19980</v>
      </c>
      <c r="F178" s="191">
        <v>58</v>
      </c>
      <c r="G178" s="192">
        <v>22053</v>
      </c>
      <c r="H178" s="189">
        <v>350155</v>
      </c>
      <c r="I178" s="192">
        <v>29594</v>
      </c>
      <c r="J178" s="193" t="s">
        <v>421</v>
      </c>
      <c r="BT178" s="1"/>
    </row>
    <row r="179" spans="1:72" x14ac:dyDescent="0.25">
      <c r="A179" s="188" t="s">
        <v>413</v>
      </c>
      <c r="B179" s="189" t="s">
        <v>461</v>
      </c>
      <c r="C179" s="189" t="s">
        <v>435</v>
      </c>
      <c r="D179" s="189" t="s">
        <v>643</v>
      </c>
      <c r="E179" s="190">
        <f t="shared" ca="1" si="2"/>
        <v>23160</v>
      </c>
      <c r="F179" s="191">
        <v>57</v>
      </c>
      <c r="G179" s="192">
        <v>22366</v>
      </c>
      <c r="H179" s="189">
        <v>350554</v>
      </c>
      <c r="I179" s="192">
        <v>29728</v>
      </c>
      <c r="J179" s="193" t="s">
        <v>421</v>
      </c>
      <c r="BT179" s="1"/>
    </row>
    <row r="180" spans="1:72" x14ac:dyDescent="0.25">
      <c r="A180" s="188" t="s">
        <v>413</v>
      </c>
      <c r="B180" s="189" t="s">
        <v>450</v>
      </c>
      <c r="C180" s="189" t="s">
        <v>585</v>
      </c>
      <c r="D180" s="189" t="s">
        <v>416</v>
      </c>
      <c r="E180" s="190">
        <f t="shared" ca="1" si="2"/>
        <v>29580</v>
      </c>
      <c r="F180" s="191">
        <v>57</v>
      </c>
      <c r="G180" s="192">
        <v>22391</v>
      </c>
      <c r="H180" s="189">
        <v>350299</v>
      </c>
      <c r="I180" s="192">
        <v>29749</v>
      </c>
      <c r="J180" s="193" t="s">
        <v>421</v>
      </c>
      <c r="BT180" s="1"/>
    </row>
    <row r="181" spans="1:72" x14ac:dyDescent="0.25">
      <c r="A181" s="188" t="s">
        <v>413</v>
      </c>
      <c r="B181" s="189" t="s">
        <v>410</v>
      </c>
      <c r="C181" s="189" t="s">
        <v>644</v>
      </c>
      <c r="D181" s="189" t="s">
        <v>422</v>
      </c>
      <c r="E181" s="190">
        <f t="shared" ca="1" si="2"/>
        <v>29904</v>
      </c>
      <c r="F181" s="191">
        <v>57</v>
      </c>
      <c r="G181" s="192">
        <v>22497</v>
      </c>
      <c r="H181" s="189">
        <v>351064</v>
      </c>
      <c r="I181" s="192">
        <v>29709</v>
      </c>
      <c r="J181" s="193" t="s">
        <v>421</v>
      </c>
      <c r="BT181" s="1"/>
    </row>
    <row r="182" spans="1:72" x14ac:dyDescent="0.25">
      <c r="A182" s="188" t="s">
        <v>413</v>
      </c>
      <c r="B182" s="189" t="s">
        <v>645</v>
      </c>
      <c r="C182" s="189" t="s">
        <v>489</v>
      </c>
      <c r="D182" s="189" t="s">
        <v>457</v>
      </c>
      <c r="E182" s="190">
        <f t="shared" ca="1" si="2"/>
        <v>20028</v>
      </c>
      <c r="F182" s="191">
        <v>57</v>
      </c>
      <c r="G182" s="192">
        <v>22343</v>
      </c>
      <c r="H182" s="189">
        <v>350987</v>
      </c>
      <c r="I182" s="192">
        <v>29945</v>
      </c>
      <c r="J182" s="193" t="s">
        <v>421</v>
      </c>
      <c r="BT182" s="1"/>
    </row>
    <row r="183" spans="1:72" x14ac:dyDescent="0.25">
      <c r="A183" s="188" t="s">
        <v>408</v>
      </c>
      <c r="B183" s="189" t="s">
        <v>423</v>
      </c>
      <c r="C183" s="189" t="s">
        <v>169</v>
      </c>
      <c r="D183" s="189" t="s">
        <v>619</v>
      </c>
      <c r="E183" s="190">
        <f t="shared" ca="1" si="2"/>
        <v>19380</v>
      </c>
      <c r="F183" s="191">
        <v>61</v>
      </c>
      <c r="G183" s="192">
        <v>21082</v>
      </c>
      <c r="H183" s="189">
        <v>350021</v>
      </c>
      <c r="I183" s="192">
        <v>29779</v>
      </c>
      <c r="J183" s="193" t="s">
        <v>421</v>
      </c>
      <c r="BT183" s="1"/>
    </row>
    <row r="184" spans="1:72" x14ac:dyDescent="0.25">
      <c r="A184" s="188" t="s">
        <v>408</v>
      </c>
      <c r="B184" s="189" t="s">
        <v>646</v>
      </c>
      <c r="C184" s="189" t="s">
        <v>152</v>
      </c>
      <c r="D184" s="189" t="s">
        <v>470</v>
      </c>
      <c r="E184" s="190">
        <f t="shared" ca="1" si="2"/>
        <v>28824</v>
      </c>
      <c r="F184" s="191">
        <v>60</v>
      </c>
      <c r="G184" s="192">
        <v>21370</v>
      </c>
      <c r="H184" s="189">
        <v>350933</v>
      </c>
      <c r="I184" s="192">
        <v>29648</v>
      </c>
      <c r="J184" s="193" t="s">
        <v>421</v>
      </c>
      <c r="BT184" s="1"/>
    </row>
    <row r="185" spans="1:72" x14ac:dyDescent="0.25">
      <c r="A185" s="188" t="s">
        <v>408</v>
      </c>
      <c r="B185" s="189" t="s">
        <v>564</v>
      </c>
      <c r="C185" s="189" t="s">
        <v>535</v>
      </c>
      <c r="D185" s="189" t="s">
        <v>463</v>
      </c>
      <c r="E185" s="190">
        <f t="shared" ca="1" si="2"/>
        <v>30528</v>
      </c>
      <c r="F185" s="191">
        <v>60</v>
      </c>
      <c r="G185" s="192">
        <v>21339</v>
      </c>
      <c r="H185" s="189">
        <v>351247</v>
      </c>
      <c r="I185" s="192">
        <v>29870</v>
      </c>
      <c r="J185" s="193" t="s">
        <v>421</v>
      </c>
      <c r="BT185" s="1"/>
    </row>
    <row r="186" spans="1:72" x14ac:dyDescent="0.25">
      <c r="A186" s="188" t="s">
        <v>408</v>
      </c>
      <c r="B186" s="189" t="s">
        <v>423</v>
      </c>
      <c r="C186" s="189" t="s">
        <v>527</v>
      </c>
      <c r="D186" s="189" t="s">
        <v>536</v>
      </c>
      <c r="E186" s="190">
        <f t="shared" ca="1" si="2"/>
        <v>20304</v>
      </c>
      <c r="F186" s="191">
        <v>59</v>
      </c>
      <c r="G186" s="192">
        <v>21607</v>
      </c>
      <c r="H186" s="189">
        <v>350463</v>
      </c>
      <c r="I186" s="192">
        <v>29784</v>
      </c>
      <c r="J186" s="193" t="s">
        <v>421</v>
      </c>
      <c r="BT186" s="1"/>
    </row>
    <row r="187" spans="1:72" x14ac:dyDescent="0.25">
      <c r="A187" s="188" t="s">
        <v>413</v>
      </c>
      <c r="B187" s="189" t="s">
        <v>464</v>
      </c>
      <c r="C187" s="189" t="s">
        <v>600</v>
      </c>
      <c r="D187" s="189" t="s">
        <v>416</v>
      </c>
      <c r="E187" s="190">
        <f t="shared" ca="1" si="2"/>
        <v>24228</v>
      </c>
      <c r="F187" s="191">
        <v>57</v>
      </c>
      <c r="G187" s="192">
        <v>22258</v>
      </c>
      <c r="H187" s="189">
        <v>350405</v>
      </c>
      <c r="I187" s="192">
        <v>29851</v>
      </c>
      <c r="J187" s="193" t="s">
        <v>421</v>
      </c>
      <c r="BT187" s="1"/>
    </row>
    <row r="188" spans="1:72" x14ac:dyDescent="0.25">
      <c r="A188" s="188" t="s">
        <v>408</v>
      </c>
      <c r="B188" s="189" t="s">
        <v>499</v>
      </c>
      <c r="C188" s="189" t="s">
        <v>527</v>
      </c>
      <c r="D188" s="189" t="s">
        <v>445</v>
      </c>
      <c r="E188" s="190">
        <f t="shared" ca="1" si="2"/>
        <v>25272</v>
      </c>
      <c r="F188" s="191">
        <v>58</v>
      </c>
      <c r="G188" s="192">
        <v>22101</v>
      </c>
      <c r="H188" s="189">
        <v>351009</v>
      </c>
      <c r="I188" s="192">
        <v>29679</v>
      </c>
      <c r="J188" s="193" t="s">
        <v>466</v>
      </c>
      <c r="BT188" s="1"/>
    </row>
    <row r="189" spans="1:72" x14ac:dyDescent="0.25">
      <c r="A189" s="188" t="s">
        <v>413</v>
      </c>
      <c r="B189" s="189" t="s">
        <v>568</v>
      </c>
      <c r="C189" s="189" t="s">
        <v>496</v>
      </c>
      <c r="D189" s="189" t="s">
        <v>460</v>
      </c>
      <c r="E189" s="190">
        <f t="shared" ca="1" si="2"/>
        <v>18264</v>
      </c>
      <c r="F189" s="191">
        <v>56</v>
      </c>
      <c r="G189" s="192">
        <v>22610</v>
      </c>
      <c r="H189" s="189">
        <v>350983</v>
      </c>
      <c r="I189" s="192">
        <v>29946</v>
      </c>
      <c r="J189" s="193" t="s">
        <v>466</v>
      </c>
      <c r="BT189" s="1"/>
    </row>
    <row r="190" spans="1:72" x14ac:dyDescent="0.25">
      <c r="A190" s="188" t="s">
        <v>413</v>
      </c>
      <c r="B190" s="189" t="s">
        <v>500</v>
      </c>
      <c r="C190" s="189" t="s">
        <v>647</v>
      </c>
      <c r="D190" s="189" t="s">
        <v>508</v>
      </c>
      <c r="E190" s="190">
        <f t="shared" ca="1" si="2"/>
        <v>21960</v>
      </c>
      <c r="F190" s="191">
        <v>56</v>
      </c>
      <c r="G190" s="192">
        <v>22640</v>
      </c>
      <c r="H190" s="189">
        <v>350006</v>
      </c>
      <c r="I190" s="192">
        <v>29901</v>
      </c>
      <c r="J190" s="193" t="s">
        <v>466</v>
      </c>
      <c r="BT190" s="1"/>
    </row>
    <row r="191" spans="1:72" x14ac:dyDescent="0.25">
      <c r="A191" s="188" t="s">
        <v>413</v>
      </c>
      <c r="B191" s="189" t="s">
        <v>512</v>
      </c>
      <c r="C191" s="189" t="s">
        <v>91</v>
      </c>
      <c r="D191" s="189" t="s">
        <v>530</v>
      </c>
      <c r="E191" s="190">
        <f t="shared" ca="1" si="2"/>
        <v>25680</v>
      </c>
      <c r="F191" s="191">
        <v>56</v>
      </c>
      <c r="G191" s="192">
        <v>22901</v>
      </c>
      <c r="H191" s="189">
        <v>350727</v>
      </c>
      <c r="I191" s="192">
        <v>29916</v>
      </c>
      <c r="J191" s="193" t="s">
        <v>466</v>
      </c>
      <c r="BT191" s="1"/>
    </row>
    <row r="192" spans="1:72" x14ac:dyDescent="0.25">
      <c r="A192" s="188" t="s">
        <v>408</v>
      </c>
      <c r="B192" s="189" t="s">
        <v>549</v>
      </c>
      <c r="C192" s="189" t="s">
        <v>459</v>
      </c>
      <c r="D192" s="189" t="s">
        <v>445</v>
      </c>
      <c r="E192" s="190">
        <f t="shared" ca="1" si="2"/>
        <v>18300</v>
      </c>
      <c r="F192" s="191">
        <v>59</v>
      </c>
      <c r="G192" s="192">
        <v>21617</v>
      </c>
      <c r="H192" s="189">
        <v>350931</v>
      </c>
      <c r="I192" s="192">
        <v>29674</v>
      </c>
      <c r="J192" s="193" t="s">
        <v>466</v>
      </c>
      <c r="BT192" s="1"/>
    </row>
    <row r="193" spans="1:72" x14ac:dyDescent="0.25">
      <c r="A193" s="188" t="s">
        <v>408</v>
      </c>
      <c r="B193" s="189" t="s">
        <v>648</v>
      </c>
      <c r="C193" s="189" t="s">
        <v>649</v>
      </c>
      <c r="D193" s="189" t="s">
        <v>449</v>
      </c>
      <c r="E193" s="190">
        <f t="shared" ca="1" si="2"/>
        <v>21576</v>
      </c>
      <c r="F193" s="191">
        <v>57</v>
      </c>
      <c r="G193" s="192">
        <v>22230</v>
      </c>
      <c r="H193" s="189">
        <v>560375</v>
      </c>
      <c r="I193" s="192">
        <v>29805</v>
      </c>
      <c r="J193" s="193" t="s">
        <v>466</v>
      </c>
      <c r="BT193" s="1"/>
    </row>
    <row r="194" spans="1:72" x14ac:dyDescent="0.25">
      <c r="A194" s="188" t="s">
        <v>408</v>
      </c>
      <c r="B194" s="189" t="s">
        <v>546</v>
      </c>
      <c r="C194" s="189" t="s">
        <v>547</v>
      </c>
      <c r="D194" s="189" t="s">
        <v>650</v>
      </c>
      <c r="E194" s="190">
        <f t="shared" ca="1" si="2"/>
        <v>30420</v>
      </c>
      <c r="F194" s="191">
        <v>58</v>
      </c>
      <c r="G194" s="192">
        <v>21920</v>
      </c>
      <c r="H194" s="189">
        <v>350586</v>
      </c>
      <c r="I194" s="192">
        <v>29841</v>
      </c>
      <c r="J194" s="193" t="s">
        <v>466</v>
      </c>
      <c r="BT194" s="1"/>
    </row>
    <row r="195" spans="1:72" x14ac:dyDescent="0.25">
      <c r="A195" s="188" t="s">
        <v>413</v>
      </c>
      <c r="B195" s="189" t="s">
        <v>531</v>
      </c>
      <c r="C195" s="189" t="s">
        <v>539</v>
      </c>
      <c r="D195" s="189" t="s">
        <v>460</v>
      </c>
      <c r="E195" s="190">
        <f t="shared" ref="E195:E258" ca="1" si="3">RANDBETWEEN(1500,2600)*12</f>
        <v>23892</v>
      </c>
      <c r="F195" s="191">
        <v>58</v>
      </c>
      <c r="G195" s="192">
        <v>21951</v>
      </c>
      <c r="H195" s="189">
        <v>560376</v>
      </c>
      <c r="I195" s="192">
        <v>29770</v>
      </c>
      <c r="J195" s="193" t="s">
        <v>466</v>
      </c>
      <c r="BT195" s="1"/>
    </row>
    <row r="196" spans="1:72" x14ac:dyDescent="0.25">
      <c r="A196" s="188" t="s">
        <v>413</v>
      </c>
      <c r="B196" s="189" t="s">
        <v>479</v>
      </c>
      <c r="C196" s="189" t="s">
        <v>472</v>
      </c>
      <c r="D196" s="189" t="s">
        <v>651</v>
      </c>
      <c r="E196" s="190">
        <f t="shared" ca="1" si="3"/>
        <v>23076</v>
      </c>
      <c r="F196" s="191">
        <v>58</v>
      </c>
      <c r="G196" s="192">
        <v>22150</v>
      </c>
      <c r="H196" s="189">
        <v>351156</v>
      </c>
      <c r="I196" s="192">
        <v>29666</v>
      </c>
      <c r="J196" s="193" t="s">
        <v>466</v>
      </c>
      <c r="BT196" s="1"/>
    </row>
    <row r="197" spans="1:72" x14ac:dyDescent="0.25">
      <c r="A197" s="188" t="s">
        <v>408</v>
      </c>
      <c r="B197" s="189" t="s">
        <v>652</v>
      </c>
      <c r="C197" s="189" t="s">
        <v>155</v>
      </c>
      <c r="D197" s="189" t="s">
        <v>653</v>
      </c>
      <c r="E197" s="190">
        <f t="shared" ca="1" si="3"/>
        <v>23520</v>
      </c>
      <c r="F197" s="191">
        <v>60</v>
      </c>
      <c r="G197" s="192">
        <v>21103</v>
      </c>
      <c r="H197" s="189">
        <v>350174</v>
      </c>
      <c r="I197" s="192">
        <v>29881</v>
      </c>
      <c r="J197" s="193" t="s">
        <v>412</v>
      </c>
      <c r="BT197" s="1"/>
    </row>
    <row r="198" spans="1:72" x14ac:dyDescent="0.25">
      <c r="A198" s="188" t="s">
        <v>413</v>
      </c>
      <c r="B198" s="189" t="s">
        <v>544</v>
      </c>
      <c r="C198" s="189" t="s">
        <v>654</v>
      </c>
      <c r="D198" s="189" t="s">
        <v>436</v>
      </c>
      <c r="E198" s="190">
        <f t="shared" ca="1" si="3"/>
        <v>19872</v>
      </c>
      <c r="F198" s="191">
        <v>58</v>
      </c>
      <c r="G198" s="192">
        <v>22171</v>
      </c>
      <c r="H198" s="189">
        <v>560380</v>
      </c>
      <c r="I198" s="192">
        <v>29696</v>
      </c>
      <c r="J198" s="193" t="s">
        <v>412</v>
      </c>
      <c r="BT198" s="1"/>
    </row>
    <row r="199" spans="1:72" x14ac:dyDescent="0.25">
      <c r="A199" s="188" t="s">
        <v>413</v>
      </c>
      <c r="B199" s="189" t="s">
        <v>569</v>
      </c>
      <c r="C199" s="189" t="s">
        <v>432</v>
      </c>
      <c r="D199" s="189" t="s">
        <v>416</v>
      </c>
      <c r="E199" s="190">
        <f t="shared" ca="1" si="3"/>
        <v>24336</v>
      </c>
      <c r="F199" s="191">
        <v>55</v>
      </c>
      <c r="G199" s="192">
        <v>22941</v>
      </c>
      <c r="H199" s="189">
        <v>350309</v>
      </c>
      <c r="I199" s="192">
        <v>29684</v>
      </c>
      <c r="J199" s="193" t="s">
        <v>412</v>
      </c>
      <c r="BT199" s="1"/>
    </row>
    <row r="200" spans="1:72" x14ac:dyDescent="0.25">
      <c r="A200" s="188" t="s">
        <v>408</v>
      </c>
      <c r="B200" s="189" t="s">
        <v>479</v>
      </c>
      <c r="C200" s="189" t="s">
        <v>459</v>
      </c>
      <c r="D200" s="189" t="s">
        <v>655</v>
      </c>
      <c r="E200" s="190">
        <f t="shared" ca="1" si="3"/>
        <v>18984</v>
      </c>
      <c r="F200" s="191">
        <v>58</v>
      </c>
      <c r="G200" s="192">
        <v>22147</v>
      </c>
      <c r="H200" s="189">
        <v>350342</v>
      </c>
      <c r="I200" s="192">
        <v>29709</v>
      </c>
      <c r="J200" s="193" t="s">
        <v>412</v>
      </c>
      <c r="BT200" s="1"/>
    </row>
    <row r="201" spans="1:72" x14ac:dyDescent="0.25">
      <c r="A201" s="188" t="s">
        <v>413</v>
      </c>
      <c r="B201" s="189" t="s">
        <v>572</v>
      </c>
      <c r="C201" s="189" t="s">
        <v>656</v>
      </c>
      <c r="D201" s="189" t="s">
        <v>457</v>
      </c>
      <c r="E201" s="190">
        <f t="shared" ca="1" si="3"/>
        <v>25428</v>
      </c>
      <c r="F201" s="191">
        <v>56</v>
      </c>
      <c r="G201" s="192">
        <v>22597</v>
      </c>
      <c r="H201" s="189">
        <v>350351</v>
      </c>
      <c r="I201" s="192">
        <v>29833</v>
      </c>
      <c r="J201" s="193" t="s">
        <v>412</v>
      </c>
      <c r="BT201" s="1"/>
    </row>
    <row r="202" spans="1:72" x14ac:dyDescent="0.25">
      <c r="A202" s="188" t="s">
        <v>408</v>
      </c>
      <c r="B202" s="189" t="s">
        <v>485</v>
      </c>
      <c r="C202" s="189" t="s">
        <v>657</v>
      </c>
      <c r="D202" s="189" t="s">
        <v>658</v>
      </c>
      <c r="E202" s="190">
        <f t="shared" ca="1" si="3"/>
        <v>28560</v>
      </c>
      <c r="F202" s="191">
        <v>61</v>
      </c>
      <c r="G202" s="192">
        <v>21018</v>
      </c>
      <c r="H202" s="189">
        <v>560383</v>
      </c>
      <c r="I202" s="192">
        <v>30091</v>
      </c>
      <c r="J202" s="193" t="s">
        <v>412</v>
      </c>
      <c r="BT202" s="1"/>
    </row>
    <row r="203" spans="1:72" x14ac:dyDescent="0.25">
      <c r="A203" s="188" t="s">
        <v>413</v>
      </c>
      <c r="B203" s="189" t="s">
        <v>485</v>
      </c>
      <c r="C203" s="189" t="s">
        <v>596</v>
      </c>
      <c r="D203" s="189" t="s">
        <v>442</v>
      </c>
      <c r="E203" s="190">
        <f t="shared" ca="1" si="3"/>
        <v>25332</v>
      </c>
      <c r="F203" s="191">
        <v>60</v>
      </c>
      <c r="G203" s="192">
        <v>21327</v>
      </c>
      <c r="H203" s="189">
        <v>560378</v>
      </c>
      <c r="I203" s="192">
        <v>30204</v>
      </c>
      <c r="J203" s="193" t="s">
        <v>412</v>
      </c>
      <c r="BT203" s="1"/>
    </row>
    <row r="204" spans="1:72" x14ac:dyDescent="0.25">
      <c r="A204" s="188" t="s">
        <v>413</v>
      </c>
      <c r="B204" s="189" t="s">
        <v>519</v>
      </c>
      <c r="C204" s="189" t="s">
        <v>659</v>
      </c>
      <c r="D204" s="189" t="s">
        <v>473</v>
      </c>
      <c r="E204" s="190">
        <f t="shared" ca="1" si="3"/>
        <v>22440</v>
      </c>
      <c r="F204" s="191">
        <v>58</v>
      </c>
      <c r="G204" s="192">
        <v>21833</v>
      </c>
      <c r="H204" s="189">
        <v>350491</v>
      </c>
      <c r="I204" s="192">
        <v>29956</v>
      </c>
      <c r="J204" s="193" t="s">
        <v>412</v>
      </c>
      <c r="BT204" s="1"/>
    </row>
    <row r="205" spans="1:72" x14ac:dyDescent="0.25">
      <c r="A205" s="188" t="s">
        <v>413</v>
      </c>
      <c r="B205" s="189" t="s">
        <v>660</v>
      </c>
      <c r="C205" s="189" t="s">
        <v>661</v>
      </c>
      <c r="D205" s="189" t="s">
        <v>416</v>
      </c>
      <c r="E205" s="190">
        <f t="shared" ca="1" si="3"/>
        <v>18588</v>
      </c>
      <c r="F205" s="191">
        <v>56</v>
      </c>
      <c r="G205" s="192">
        <v>22566</v>
      </c>
      <c r="H205" s="189">
        <v>350889</v>
      </c>
      <c r="I205" s="192">
        <v>30083</v>
      </c>
      <c r="J205" s="193" t="s">
        <v>412</v>
      </c>
      <c r="BT205" s="1"/>
    </row>
    <row r="206" spans="1:72" x14ac:dyDescent="0.25">
      <c r="A206" s="188" t="s">
        <v>413</v>
      </c>
      <c r="B206" s="189" t="s">
        <v>662</v>
      </c>
      <c r="C206" s="189" t="s">
        <v>462</v>
      </c>
      <c r="D206" s="189" t="s">
        <v>663</v>
      </c>
      <c r="E206" s="190">
        <f t="shared" ca="1" si="3"/>
        <v>24324</v>
      </c>
      <c r="F206" s="191">
        <v>61</v>
      </c>
      <c r="G206" s="192">
        <v>20825</v>
      </c>
      <c r="H206" s="189">
        <v>560392</v>
      </c>
      <c r="I206" s="192">
        <v>30013</v>
      </c>
      <c r="J206" s="193" t="s">
        <v>412</v>
      </c>
      <c r="BT206" s="1"/>
    </row>
    <row r="207" spans="1:72" x14ac:dyDescent="0.25">
      <c r="A207" s="188" t="s">
        <v>408</v>
      </c>
      <c r="B207" s="189" t="s">
        <v>664</v>
      </c>
      <c r="C207" s="189" t="s">
        <v>453</v>
      </c>
      <c r="D207" s="189" t="s">
        <v>416</v>
      </c>
      <c r="E207" s="190">
        <f t="shared" ca="1" si="3"/>
        <v>23580</v>
      </c>
      <c r="F207" s="191">
        <v>61</v>
      </c>
      <c r="G207" s="192">
        <v>20957</v>
      </c>
      <c r="H207" s="189">
        <v>560388</v>
      </c>
      <c r="I207" s="192">
        <v>30281</v>
      </c>
      <c r="J207" s="193" t="s">
        <v>412</v>
      </c>
      <c r="BT207" s="1"/>
    </row>
    <row r="208" spans="1:72" x14ac:dyDescent="0.25">
      <c r="A208" s="188" t="s">
        <v>413</v>
      </c>
      <c r="B208" s="189" t="s">
        <v>665</v>
      </c>
      <c r="C208" s="189" t="s">
        <v>563</v>
      </c>
      <c r="D208" s="189" t="s">
        <v>666</v>
      </c>
      <c r="E208" s="190">
        <f t="shared" ca="1" si="3"/>
        <v>20604</v>
      </c>
      <c r="F208" s="191">
        <v>57</v>
      </c>
      <c r="G208" s="192">
        <v>22246</v>
      </c>
      <c r="H208" s="189">
        <v>560384</v>
      </c>
      <c r="I208" s="192">
        <v>30295</v>
      </c>
      <c r="J208" s="193" t="s">
        <v>417</v>
      </c>
      <c r="BT208" s="1"/>
    </row>
    <row r="209" spans="1:72" x14ac:dyDescent="0.25">
      <c r="A209" s="188" t="s">
        <v>413</v>
      </c>
      <c r="B209" s="189" t="s">
        <v>639</v>
      </c>
      <c r="C209" s="189" t="s">
        <v>462</v>
      </c>
      <c r="D209" s="189" t="s">
        <v>416</v>
      </c>
      <c r="E209" s="190">
        <f t="shared" ca="1" si="3"/>
        <v>18852</v>
      </c>
      <c r="F209" s="191">
        <v>58</v>
      </c>
      <c r="G209" s="192">
        <v>22026</v>
      </c>
      <c r="H209" s="189">
        <v>350813</v>
      </c>
      <c r="I209" s="192">
        <v>30239</v>
      </c>
      <c r="J209" s="193" t="s">
        <v>417</v>
      </c>
      <c r="BT209" s="1"/>
    </row>
    <row r="210" spans="1:72" x14ac:dyDescent="0.25">
      <c r="A210" s="188" t="s">
        <v>408</v>
      </c>
      <c r="B210" s="189" t="s">
        <v>667</v>
      </c>
      <c r="C210" s="189" t="s">
        <v>410</v>
      </c>
      <c r="D210" s="189" t="s">
        <v>668</v>
      </c>
      <c r="E210" s="190">
        <f t="shared" ca="1" si="3"/>
        <v>26700</v>
      </c>
      <c r="F210" s="191">
        <v>63</v>
      </c>
      <c r="G210" s="192">
        <v>20243</v>
      </c>
      <c r="H210" s="189">
        <v>351336</v>
      </c>
      <c r="I210" s="192">
        <v>29976</v>
      </c>
      <c r="J210" s="193" t="s">
        <v>417</v>
      </c>
      <c r="BT210" s="1"/>
    </row>
    <row r="211" spans="1:72" x14ac:dyDescent="0.25">
      <c r="A211" s="188" t="s">
        <v>413</v>
      </c>
      <c r="B211" s="189" t="s">
        <v>481</v>
      </c>
      <c r="C211" s="189" t="s">
        <v>669</v>
      </c>
      <c r="D211" s="189" t="s">
        <v>670</v>
      </c>
      <c r="E211" s="190">
        <f t="shared" ca="1" si="3"/>
        <v>25752</v>
      </c>
      <c r="F211" s="191">
        <v>57</v>
      </c>
      <c r="G211" s="192">
        <v>22543</v>
      </c>
      <c r="H211" s="189">
        <v>350809</v>
      </c>
      <c r="I211" s="192">
        <v>30091</v>
      </c>
      <c r="J211" s="193" t="s">
        <v>417</v>
      </c>
      <c r="BT211" s="1"/>
    </row>
    <row r="212" spans="1:72" x14ac:dyDescent="0.25">
      <c r="A212" s="188" t="s">
        <v>413</v>
      </c>
      <c r="B212" s="189" t="s">
        <v>671</v>
      </c>
      <c r="C212" s="189" t="s">
        <v>672</v>
      </c>
      <c r="D212" s="189" t="s">
        <v>416</v>
      </c>
      <c r="E212" s="190">
        <f t="shared" ca="1" si="3"/>
        <v>22812</v>
      </c>
      <c r="F212" s="191">
        <v>56</v>
      </c>
      <c r="G212" s="192">
        <v>22814</v>
      </c>
      <c r="H212" s="189">
        <v>350995</v>
      </c>
      <c r="I212" s="192">
        <v>30206</v>
      </c>
      <c r="J212" s="193" t="s">
        <v>417</v>
      </c>
      <c r="BT212" s="1"/>
    </row>
    <row r="213" spans="1:72" x14ac:dyDescent="0.25">
      <c r="A213" s="188" t="s">
        <v>413</v>
      </c>
      <c r="B213" s="189" t="s">
        <v>418</v>
      </c>
      <c r="C213" s="189" t="s">
        <v>468</v>
      </c>
      <c r="D213" s="189" t="s">
        <v>416</v>
      </c>
      <c r="E213" s="190">
        <f t="shared" ca="1" si="3"/>
        <v>27276</v>
      </c>
      <c r="F213" s="191">
        <v>62</v>
      </c>
      <c r="G213" s="192">
        <v>20628</v>
      </c>
      <c r="H213" s="189">
        <v>560400</v>
      </c>
      <c r="I213" s="192">
        <v>30044</v>
      </c>
      <c r="J213" s="193" t="s">
        <v>417</v>
      </c>
      <c r="BT213" s="1"/>
    </row>
    <row r="214" spans="1:72" x14ac:dyDescent="0.25">
      <c r="A214" s="188" t="s">
        <v>413</v>
      </c>
      <c r="B214" s="189" t="s">
        <v>155</v>
      </c>
      <c r="C214" s="189" t="s">
        <v>438</v>
      </c>
      <c r="D214" s="189" t="s">
        <v>457</v>
      </c>
      <c r="E214" s="190">
        <f t="shared" ca="1" si="3"/>
        <v>26160</v>
      </c>
      <c r="F214" s="191">
        <v>59</v>
      </c>
      <c r="G214" s="192">
        <v>21766</v>
      </c>
      <c r="H214" s="189">
        <v>560404</v>
      </c>
      <c r="I214" s="192">
        <v>29998</v>
      </c>
      <c r="J214" s="193" t="s">
        <v>417</v>
      </c>
      <c r="BT214" s="1"/>
    </row>
    <row r="215" spans="1:72" x14ac:dyDescent="0.25">
      <c r="A215" s="188" t="s">
        <v>454</v>
      </c>
      <c r="B215" s="189" t="s">
        <v>514</v>
      </c>
      <c r="C215" s="189" t="s">
        <v>438</v>
      </c>
      <c r="D215" s="189" t="s">
        <v>416</v>
      </c>
      <c r="E215" s="190">
        <f t="shared" ca="1" si="3"/>
        <v>20448</v>
      </c>
      <c r="F215" s="191">
        <v>58</v>
      </c>
      <c r="G215" s="192">
        <v>22181</v>
      </c>
      <c r="H215" s="189">
        <v>350029</v>
      </c>
      <c r="I215" s="192">
        <v>30039</v>
      </c>
      <c r="J215" s="193" t="s">
        <v>417</v>
      </c>
      <c r="BT215" s="1"/>
    </row>
    <row r="216" spans="1:72" x14ac:dyDescent="0.25">
      <c r="A216" s="188" t="s">
        <v>413</v>
      </c>
      <c r="B216" s="189" t="s">
        <v>443</v>
      </c>
      <c r="C216" s="189" t="s">
        <v>515</v>
      </c>
      <c r="D216" s="189" t="s">
        <v>457</v>
      </c>
      <c r="E216" s="190">
        <f t="shared" ca="1" si="3"/>
        <v>21420</v>
      </c>
      <c r="F216" s="191">
        <v>58</v>
      </c>
      <c r="G216" s="192">
        <v>22027</v>
      </c>
      <c r="H216" s="189">
        <v>350251</v>
      </c>
      <c r="I216" s="192">
        <v>30046</v>
      </c>
      <c r="J216" s="193" t="s">
        <v>417</v>
      </c>
      <c r="BT216" s="1"/>
    </row>
    <row r="217" spans="1:72" x14ac:dyDescent="0.25">
      <c r="A217" s="188" t="s">
        <v>408</v>
      </c>
      <c r="B217" s="189" t="s">
        <v>673</v>
      </c>
      <c r="C217" s="189" t="s">
        <v>157</v>
      </c>
      <c r="D217" s="189" t="s">
        <v>674</v>
      </c>
      <c r="E217" s="190">
        <f t="shared" ca="1" si="3"/>
        <v>27324</v>
      </c>
      <c r="F217" s="191">
        <v>58</v>
      </c>
      <c r="G217" s="192">
        <v>22039</v>
      </c>
      <c r="H217" s="189">
        <v>560406</v>
      </c>
      <c r="I217" s="192">
        <v>30105</v>
      </c>
      <c r="J217" s="193" t="s">
        <v>417</v>
      </c>
      <c r="BT217" s="1"/>
    </row>
    <row r="218" spans="1:72" x14ac:dyDescent="0.25">
      <c r="A218" s="188" t="s">
        <v>413</v>
      </c>
      <c r="B218" s="189" t="s">
        <v>614</v>
      </c>
      <c r="C218" s="189" t="s">
        <v>661</v>
      </c>
      <c r="D218" s="189" t="s">
        <v>425</v>
      </c>
      <c r="E218" s="190">
        <f t="shared" ca="1" si="3"/>
        <v>26700</v>
      </c>
      <c r="F218" s="191">
        <v>59</v>
      </c>
      <c r="G218" s="192">
        <v>21643</v>
      </c>
      <c r="H218" s="189">
        <v>351108</v>
      </c>
      <c r="I218" s="192">
        <v>30036</v>
      </c>
      <c r="J218" s="193" t="s">
        <v>417</v>
      </c>
      <c r="BT218" s="1"/>
    </row>
    <row r="219" spans="1:72" x14ac:dyDescent="0.25">
      <c r="A219" s="188" t="s">
        <v>413</v>
      </c>
      <c r="B219" s="189" t="s">
        <v>612</v>
      </c>
      <c r="C219" s="189" t="s">
        <v>491</v>
      </c>
      <c r="D219" s="189" t="s">
        <v>460</v>
      </c>
      <c r="E219" s="190">
        <f t="shared" ca="1" si="3"/>
        <v>25092</v>
      </c>
      <c r="F219" s="191">
        <v>58</v>
      </c>
      <c r="G219" s="192">
        <v>22089</v>
      </c>
      <c r="H219" s="189">
        <v>560407</v>
      </c>
      <c r="I219" s="192">
        <v>29977</v>
      </c>
      <c r="J219" s="193" t="s">
        <v>417</v>
      </c>
      <c r="BT219" s="1"/>
    </row>
    <row r="220" spans="1:72" x14ac:dyDescent="0.25">
      <c r="A220" s="188" t="s">
        <v>413</v>
      </c>
      <c r="B220" s="189" t="s">
        <v>549</v>
      </c>
      <c r="C220" s="189" t="s">
        <v>675</v>
      </c>
      <c r="D220" s="189" t="s">
        <v>457</v>
      </c>
      <c r="E220" s="190">
        <f t="shared" ca="1" si="3"/>
        <v>27036</v>
      </c>
      <c r="F220" s="191">
        <v>58</v>
      </c>
      <c r="G220" s="192">
        <v>22138</v>
      </c>
      <c r="H220" s="189">
        <v>350798</v>
      </c>
      <c r="I220" s="192">
        <v>30231</v>
      </c>
      <c r="J220" s="193" t="s">
        <v>417</v>
      </c>
      <c r="BT220" s="1"/>
    </row>
    <row r="221" spans="1:72" x14ac:dyDescent="0.25">
      <c r="A221" s="188" t="s">
        <v>413</v>
      </c>
      <c r="B221" s="189" t="s">
        <v>409</v>
      </c>
      <c r="C221" s="189" t="s">
        <v>632</v>
      </c>
      <c r="D221" s="189" t="s">
        <v>622</v>
      </c>
      <c r="E221" s="190">
        <f t="shared" ca="1" si="3"/>
        <v>28116</v>
      </c>
      <c r="F221" s="191">
        <v>58</v>
      </c>
      <c r="G221" s="192">
        <v>22056</v>
      </c>
      <c r="H221" s="189">
        <v>350482</v>
      </c>
      <c r="I221" s="192">
        <v>30293</v>
      </c>
      <c r="J221" s="193" t="s">
        <v>417</v>
      </c>
      <c r="BT221" s="1"/>
    </row>
    <row r="222" spans="1:72" x14ac:dyDescent="0.25">
      <c r="A222" s="188" t="s">
        <v>408</v>
      </c>
      <c r="B222" s="189" t="s">
        <v>497</v>
      </c>
      <c r="C222" s="189" t="s">
        <v>676</v>
      </c>
      <c r="D222" s="189" t="s">
        <v>445</v>
      </c>
      <c r="E222" s="190">
        <f t="shared" ca="1" si="3"/>
        <v>20376</v>
      </c>
      <c r="F222" s="191">
        <v>58</v>
      </c>
      <c r="G222" s="192">
        <v>21980</v>
      </c>
      <c r="H222" s="189">
        <v>350662</v>
      </c>
      <c r="I222" s="192">
        <v>30265</v>
      </c>
      <c r="J222" s="193" t="s">
        <v>417</v>
      </c>
      <c r="BT222" s="1"/>
    </row>
    <row r="223" spans="1:72" x14ac:dyDescent="0.25">
      <c r="A223" s="188" t="s">
        <v>413</v>
      </c>
      <c r="B223" s="189" t="s">
        <v>509</v>
      </c>
      <c r="C223" s="189" t="s">
        <v>677</v>
      </c>
      <c r="D223" s="189" t="s">
        <v>678</v>
      </c>
      <c r="E223" s="190">
        <f t="shared" ca="1" si="3"/>
        <v>30972</v>
      </c>
      <c r="F223" s="191">
        <v>56</v>
      </c>
      <c r="G223" s="192">
        <v>22611</v>
      </c>
      <c r="H223" s="189">
        <v>350022</v>
      </c>
      <c r="I223" s="192">
        <v>30175</v>
      </c>
      <c r="J223" s="193" t="s">
        <v>417</v>
      </c>
      <c r="BT223" s="1"/>
    </row>
    <row r="224" spans="1:72" x14ac:dyDescent="0.25">
      <c r="A224" s="188" t="s">
        <v>408</v>
      </c>
      <c r="B224" s="189" t="s">
        <v>476</v>
      </c>
      <c r="C224" s="189" t="s">
        <v>679</v>
      </c>
      <c r="D224" s="189" t="s">
        <v>473</v>
      </c>
      <c r="E224" s="190">
        <f t="shared" ca="1" si="3"/>
        <v>22092</v>
      </c>
      <c r="F224" s="191">
        <v>57</v>
      </c>
      <c r="G224" s="192">
        <v>22320</v>
      </c>
      <c r="H224" s="189">
        <v>351047</v>
      </c>
      <c r="I224" s="192">
        <v>30100</v>
      </c>
      <c r="J224" s="193" t="s">
        <v>421</v>
      </c>
      <c r="BT224" s="1"/>
    </row>
    <row r="225" spans="1:72" x14ac:dyDescent="0.25">
      <c r="A225" s="188" t="s">
        <v>413</v>
      </c>
      <c r="B225" s="189" t="s">
        <v>646</v>
      </c>
      <c r="C225" s="189" t="s">
        <v>583</v>
      </c>
      <c r="D225" s="189" t="s">
        <v>457</v>
      </c>
      <c r="E225" s="190">
        <f t="shared" ca="1" si="3"/>
        <v>30696</v>
      </c>
      <c r="F225" s="191">
        <v>56</v>
      </c>
      <c r="G225" s="192">
        <v>22800</v>
      </c>
      <c r="H225" s="189">
        <v>351073</v>
      </c>
      <c r="I225" s="192">
        <v>30280</v>
      </c>
      <c r="J225" s="193" t="s">
        <v>421</v>
      </c>
      <c r="BT225" s="1"/>
    </row>
    <row r="226" spans="1:72" x14ac:dyDescent="0.25">
      <c r="A226" s="188" t="s">
        <v>413</v>
      </c>
      <c r="B226" s="189" t="s">
        <v>485</v>
      </c>
      <c r="C226" s="189" t="s">
        <v>680</v>
      </c>
      <c r="D226" s="189" t="s">
        <v>473</v>
      </c>
      <c r="E226" s="190">
        <f t="shared" ca="1" si="3"/>
        <v>23796</v>
      </c>
      <c r="F226" s="191">
        <v>56</v>
      </c>
      <c r="G226" s="192">
        <v>22698</v>
      </c>
      <c r="H226" s="189">
        <v>351203</v>
      </c>
      <c r="I226" s="192">
        <v>30293</v>
      </c>
      <c r="J226" s="193" t="s">
        <v>421</v>
      </c>
      <c r="BT226" s="1"/>
    </row>
    <row r="227" spans="1:72" x14ac:dyDescent="0.25">
      <c r="A227" s="188" t="s">
        <v>413</v>
      </c>
      <c r="B227" s="189" t="s">
        <v>681</v>
      </c>
      <c r="C227" s="189" t="s">
        <v>510</v>
      </c>
      <c r="D227" s="189" t="s">
        <v>416</v>
      </c>
      <c r="E227" s="190">
        <f t="shared" ca="1" si="3"/>
        <v>24936</v>
      </c>
      <c r="F227" s="191">
        <v>56</v>
      </c>
      <c r="G227" s="192">
        <v>22819</v>
      </c>
      <c r="H227" s="189">
        <v>350518</v>
      </c>
      <c r="I227" s="192">
        <v>30216</v>
      </c>
      <c r="J227" s="193" t="s">
        <v>421</v>
      </c>
      <c r="BT227" s="1"/>
    </row>
    <row r="228" spans="1:72" x14ac:dyDescent="0.25">
      <c r="A228" s="188" t="s">
        <v>413</v>
      </c>
      <c r="B228" s="189" t="s">
        <v>635</v>
      </c>
      <c r="C228" s="189" t="s">
        <v>682</v>
      </c>
      <c r="D228" s="189" t="s">
        <v>442</v>
      </c>
      <c r="E228" s="190">
        <f t="shared" ca="1" si="3"/>
        <v>21420</v>
      </c>
      <c r="F228" s="191">
        <v>58</v>
      </c>
      <c r="G228" s="192">
        <v>22079</v>
      </c>
      <c r="H228" s="189">
        <v>351204</v>
      </c>
      <c r="I228" s="192">
        <v>30093</v>
      </c>
      <c r="J228" s="193" t="s">
        <v>421</v>
      </c>
      <c r="BT228" s="1"/>
    </row>
    <row r="229" spans="1:72" x14ac:dyDescent="0.25">
      <c r="A229" s="188" t="s">
        <v>408</v>
      </c>
      <c r="B229" s="189" t="s">
        <v>409</v>
      </c>
      <c r="C229" s="189" t="s">
        <v>676</v>
      </c>
      <c r="D229" s="189" t="s">
        <v>683</v>
      </c>
      <c r="E229" s="190">
        <f t="shared" ca="1" si="3"/>
        <v>27636</v>
      </c>
      <c r="F229" s="191">
        <v>56</v>
      </c>
      <c r="G229" s="192">
        <v>22817</v>
      </c>
      <c r="H229" s="189">
        <v>350877</v>
      </c>
      <c r="I229" s="192">
        <v>30106</v>
      </c>
      <c r="J229" s="193" t="s">
        <v>421</v>
      </c>
      <c r="BT229" s="1"/>
    </row>
    <row r="230" spans="1:72" x14ac:dyDescent="0.25">
      <c r="A230" s="188" t="s">
        <v>413</v>
      </c>
      <c r="B230" s="189" t="s">
        <v>665</v>
      </c>
      <c r="C230" s="189" t="s">
        <v>515</v>
      </c>
      <c r="D230" s="189" t="s">
        <v>684</v>
      </c>
      <c r="E230" s="190">
        <f t="shared" ca="1" si="3"/>
        <v>22668</v>
      </c>
      <c r="F230" s="191">
        <v>56</v>
      </c>
      <c r="G230" s="192">
        <v>22682</v>
      </c>
      <c r="H230" s="189">
        <v>350968</v>
      </c>
      <c r="I230" s="192">
        <v>30088</v>
      </c>
      <c r="J230" s="193" t="s">
        <v>421</v>
      </c>
      <c r="BT230" s="1"/>
    </row>
    <row r="231" spans="1:72" x14ac:dyDescent="0.25">
      <c r="A231" s="188" t="s">
        <v>408</v>
      </c>
      <c r="B231" s="189" t="s">
        <v>476</v>
      </c>
      <c r="C231" s="189" t="s">
        <v>685</v>
      </c>
      <c r="D231" s="189" t="s">
        <v>686</v>
      </c>
      <c r="E231" s="190">
        <f t="shared" ca="1" si="3"/>
        <v>25788</v>
      </c>
      <c r="F231" s="191">
        <v>55</v>
      </c>
      <c r="G231" s="192">
        <v>22962</v>
      </c>
      <c r="H231" s="189">
        <v>351161</v>
      </c>
      <c r="I231" s="192">
        <v>30105</v>
      </c>
      <c r="J231" s="193" t="s">
        <v>421</v>
      </c>
      <c r="BT231" s="1"/>
    </row>
    <row r="232" spans="1:72" x14ac:dyDescent="0.25">
      <c r="A232" s="188" t="s">
        <v>413</v>
      </c>
      <c r="B232" s="189" t="s">
        <v>414</v>
      </c>
      <c r="C232" s="189" t="s">
        <v>510</v>
      </c>
      <c r="D232" s="189" t="s">
        <v>457</v>
      </c>
      <c r="E232" s="190">
        <f t="shared" ca="1" si="3"/>
        <v>28764</v>
      </c>
      <c r="F232" s="191">
        <v>59</v>
      </c>
      <c r="G232" s="192">
        <v>21545</v>
      </c>
      <c r="H232" s="189">
        <v>560560</v>
      </c>
      <c r="I232" s="192">
        <v>30076</v>
      </c>
      <c r="J232" s="193" t="s">
        <v>421</v>
      </c>
      <c r="BT232" s="1"/>
    </row>
    <row r="233" spans="1:72" x14ac:dyDescent="0.25">
      <c r="A233" s="188" t="s">
        <v>413</v>
      </c>
      <c r="B233" s="189" t="s">
        <v>440</v>
      </c>
      <c r="C233" s="189" t="s">
        <v>510</v>
      </c>
      <c r="D233" s="189" t="s">
        <v>428</v>
      </c>
      <c r="E233" s="190">
        <f t="shared" ca="1" si="3"/>
        <v>20892</v>
      </c>
      <c r="F233" s="191">
        <v>58</v>
      </c>
      <c r="G233" s="192">
        <v>21940</v>
      </c>
      <c r="H233" s="189">
        <v>350913</v>
      </c>
      <c r="I233" s="192">
        <v>30295</v>
      </c>
      <c r="J233" s="193" t="s">
        <v>421</v>
      </c>
      <c r="BT233" s="1"/>
    </row>
    <row r="234" spans="1:72" x14ac:dyDescent="0.25">
      <c r="A234" s="188" t="s">
        <v>413</v>
      </c>
      <c r="B234" s="189" t="s">
        <v>634</v>
      </c>
      <c r="C234" s="189" t="s">
        <v>687</v>
      </c>
      <c r="D234" s="189" t="s">
        <v>425</v>
      </c>
      <c r="E234" s="190">
        <f t="shared" ca="1" si="3"/>
        <v>24168</v>
      </c>
      <c r="F234" s="191">
        <v>58</v>
      </c>
      <c r="G234" s="192">
        <v>21954</v>
      </c>
      <c r="H234" s="189">
        <v>351182</v>
      </c>
      <c r="I234" s="192">
        <v>29959</v>
      </c>
      <c r="J234" s="193" t="s">
        <v>466</v>
      </c>
      <c r="BT234" s="1"/>
    </row>
    <row r="235" spans="1:72" x14ac:dyDescent="0.25">
      <c r="A235" s="188" t="s">
        <v>413</v>
      </c>
      <c r="B235" s="189" t="s">
        <v>423</v>
      </c>
      <c r="C235" s="189" t="s">
        <v>583</v>
      </c>
      <c r="D235" s="189" t="s">
        <v>416</v>
      </c>
      <c r="E235" s="190">
        <f t="shared" ca="1" si="3"/>
        <v>29460</v>
      </c>
      <c r="F235" s="191">
        <v>58</v>
      </c>
      <c r="G235" s="192">
        <v>22079</v>
      </c>
      <c r="H235" s="189">
        <v>351246</v>
      </c>
      <c r="I235" s="192">
        <v>30093</v>
      </c>
      <c r="J235" s="193" t="s">
        <v>466</v>
      </c>
      <c r="BT235" s="1"/>
    </row>
    <row r="236" spans="1:72" x14ac:dyDescent="0.25">
      <c r="A236" s="188" t="s">
        <v>454</v>
      </c>
      <c r="B236" s="189" t="s">
        <v>608</v>
      </c>
      <c r="C236" s="189" t="s">
        <v>558</v>
      </c>
      <c r="D236" s="189" t="s">
        <v>688</v>
      </c>
      <c r="E236" s="190">
        <f t="shared" ca="1" si="3"/>
        <v>18576</v>
      </c>
      <c r="F236" s="191">
        <v>58</v>
      </c>
      <c r="G236" s="192">
        <v>22022</v>
      </c>
      <c r="H236" s="189">
        <v>351179</v>
      </c>
      <c r="I236" s="192">
        <v>30114</v>
      </c>
      <c r="J236" s="193" t="s">
        <v>466</v>
      </c>
      <c r="BT236" s="1"/>
    </row>
    <row r="237" spans="1:72" x14ac:dyDescent="0.25">
      <c r="A237" s="188" t="s">
        <v>413</v>
      </c>
      <c r="B237" s="189" t="s">
        <v>625</v>
      </c>
      <c r="C237" s="189" t="s">
        <v>430</v>
      </c>
      <c r="D237" s="189" t="s">
        <v>416</v>
      </c>
      <c r="E237" s="190">
        <f t="shared" ca="1" si="3"/>
        <v>20100</v>
      </c>
      <c r="F237" s="191">
        <v>56</v>
      </c>
      <c r="G237" s="192">
        <v>22561</v>
      </c>
      <c r="H237" s="189">
        <v>351181</v>
      </c>
      <c r="I237" s="192">
        <v>30074</v>
      </c>
      <c r="J237" s="193" t="s">
        <v>466</v>
      </c>
      <c r="BT237" s="1"/>
    </row>
    <row r="238" spans="1:72" x14ac:dyDescent="0.25">
      <c r="A238" s="188" t="s">
        <v>454</v>
      </c>
      <c r="B238" s="189" t="s">
        <v>509</v>
      </c>
      <c r="C238" s="189" t="s">
        <v>609</v>
      </c>
      <c r="D238" s="189" t="s">
        <v>683</v>
      </c>
      <c r="E238" s="190">
        <f t="shared" ca="1" si="3"/>
        <v>18600</v>
      </c>
      <c r="F238" s="191">
        <v>57</v>
      </c>
      <c r="G238" s="192">
        <v>22452</v>
      </c>
      <c r="H238" s="189">
        <v>350635</v>
      </c>
      <c r="I238" s="192">
        <v>30310</v>
      </c>
      <c r="J238" s="193" t="s">
        <v>466</v>
      </c>
      <c r="BT238" s="1"/>
    </row>
    <row r="239" spans="1:72" x14ac:dyDescent="0.25">
      <c r="A239" s="188" t="s">
        <v>454</v>
      </c>
      <c r="B239" s="189" t="s">
        <v>574</v>
      </c>
      <c r="C239" s="189" t="s">
        <v>438</v>
      </c>
      <c r="D239" s="189" t="s">
        <v>689</v>
      </c>
      <c r="E239" s="190">
        <f t="shared" ca="1" si="3"/>
        <v>19956</v>
      </c>
      <c r="F239" s="191">
        <v>57</v>
      </c>
      <c r="G239" s="192">
        <v>22472</v>
      </c>
      <c r="H239" s="189">
        <v>350629</v>
      </c>
      <c r="I239" s="192">
        <v>30144</v>
      </c>
      <c r="J239" s="193" t="s">
        <v>466</v>
      </c>
      <c r="BT239" s="1"/>
    </row>
    <row r="240" spans="1:72" x14ac:dyDescent="0.25">
      <c r="A240" s="188" t="s">
        <v>413</v>
      </c>
      <c r="B240" s="189" t="s">
        <v>578</v>
      </c>
      <c r="C240" s="189" t="s">
        <v>462</v>
      </c>
      <c r="D240" s="189" t="s">
        <v>457</v>
      </c>
      <c r="E240" s="190">
        <f t="shared" ca="1" si="3"/>
        <v>22656</v>
      </c>
      <c r="F240" s="191">
        <v>56</v>
      </c>
      <c r="G240" s="192">
        <v>22564</v>
      </c>
      <c r="H240" s="189">
        <v>350427</v>
      </c>
      <c r="I240" s="192">
        <v>30013</v>
      </c>
      <c r="J240" s="193" t="s">
        <v>466</v>
      </c>
      <c r="BT240" s="1"/>
    </row>
    <row r="241" spans="1:72" x14ac:dyDescent="0.25">
      <c r="A241" s="188" t="s">
        <v>413</v>
      </c>
      <c r="B241" s="189" t="s">
        <v>671</v>
      </c>
      <c r="C241" s="189" t="s">
        <v>475</v>
      </c>
      <c r="D241" s="189" t="s">
        <v>416</v>
      </c>
      <c r="E241" s="190">
        <f t="shared" ca="1" si="3"/>
        <v>27120</v>
      </c>
      <c r="F241" s="191">
        <v>57</v>
      </c>
      <c r="G241" s="192">
        <v>22196</v>
      </c>
      <c r="H241" s="189">
        <v>351033</v>
      </c>
      <c r="I241" s="192">
        <v>30074</v>
      </c>
      <c r="J241" s="193" t="s">
        <v>466</v>
      </c>
      <c r="BT241" s="1"/>
    </row>
    <row r="242" spans="1:72" x14ac:dyDescent="0.25">
      <c r="A242" s="188" t="s">
        <v>413</v>
      </c>
      <c r="B242" s="189" t="s">
        <v>623</v>
      </c>
      <c r="C242" s="189" t="s">
        <v>510</v>
      </c>
      <c r="D242" s="189" t="s">
        <v>473</v>
      </c>
      <c r="E242" s="190">
        <f t="shared" ca="1" si="3"/>
        <v>28584</v>
      </c>
      <c r="F242" s="191">
        <v>56</v>
      </c>
      <c r="G242" s="192">
        <v>22625</v>
      </c>
      <c r="H242" s="189">
        <v>351187</v>
      </c>
      <c r="I242" s="192">
        <v>30149</v>
      </c>
      <c r="J242" s="193" t="s">
        <v>466</v>
      </c>
      <c r="BT242" s="1"/>
    </row>
    <row r="243" spans="1:72" x14ac:dyDescent="0.25">
      <c r="A243" s="188" t="s">
        <v>408</v>
      </c>
      <c r="B243" s="189" t="s">
        <v>443</v>
      </c>
      <c r="C243" s="189" t="s">
        <v>550</v>
      </c>
      <c r="D243" s="189" t="s">
        <v>460</v>
      </c>
      <c r="E243" s="190">
        <f t="shared" ca="1" si="3"/>
        <v>20820</v>
      </c>
      <c r="F243" s="191">
        <v>57</v>
      </c>
      <c r="G243" s="192">
        <v>22376</v>
      </c>
      <c r="H243" s="189">
        <v>560566</v>
      </c>
      <c r="I243" s="192">
        <v>30216</v>
      </c>
      <c r="J243" s="193" t="s">
        <v>412</v>
      </c>
      <c r="BT243" s="1"/>
    </row>
    <row r="244" spans="1:72" x14ac:dyDescent="0.25">
      <c r="A244" s="188" t="s">
        <v>413</v>
      </c>
      <c r="B244" s="189" t="s">
        <v>561</v>
      </c>
      <c r="C244" s="189" t="s">
        <v>486</v>
      </c>
      <c r="D244" s="189" t="s">
        <v>473</v>
      </c>
      <c r="E244" s="190">
        <f t="shared" ca="1" si="3"/>
        <v>21396</v>
      </c>
      <c r="F244" s="191">
        <v>57</v>
      </c>
      <c r="G244" s="192">
        <v>22348</v>
      </c>
      <c r="H244" s="189">
        <v>350265</v>
      </c>
      <c r="I244" s="192">
        <v>30044</v>
      </c>
      <c r="J244" s="193" t="s">
        <v>412</v>
      </c>
      <c r="BT244" s="1"/>
    </row>
    <row r="245" spans="1:72" x14ac:dyDescent="0.25">
      <c r="A245" s="188" t="s">
        <v>413</v>
      </c>
      <c r="B245" s="189" t="s">
        <v>587</v>
      </c>
      <c r="C245" s="189" t="s">
        <v>690</v>
      </c>
      <c r="D245" s="189" t="s">
        <v>473</v>
      </c>
      <c r="E245" s="190">
        <f t="shared" ca="1" si="3"/>
        <v>26508</v>
      </c>
      <c r="F245" s="191">
        <v>57</v>
      </c>
      <c r="G245" s="192">
        <v>22505</v>
      </c>
      <c r="H245" s="189">
        <v>351156</v>
      </c>
      <c r="I245" s="192">
        <v>30311</v>
      </c>
      <c r="J245" s="193" t="s">
        <v>412</v>
      </c>
      <c r="BT245" s="1"/>
    </row>
    <row r="246" spans="1:72" x14ac:dyDescent="0.25">
      <c r="A246" s="188" t="s">
        <v>413</v>
      </c>
      <c r="B246" s="189" t="s">
        <v>467</v>
      </c>
      <c r="C246" s="189" t="s">
        <v>566</v>
      </c>
      <c r="D246" s="189" t="s">
        <v>473</v>
      </c>
      <c r="E246" s="190">
        <f t="shared" ca="1" si="3"/>
        <v>19296</v>
      </c>
      <c r="F246" s="191">
        <v>56</v>
      </c>
      <c r="G246" s="192">
        <v>22844</v>
      </c>
      <c r="H246" s="189">
        <v>350861</v>
      </c>
      <c r="I246" s="192">
        <v>30266</v>
      </c>
      <c r="J246" s="193" t="s">
        <v>412</v>
      </c>
      <c r="BT246" s="1"/>
    </row>
    <row r="247" spans="1:72" x14ac:dyDescent="0.25">
      <c r="A247" s="188" t="s">
        <v>413</v>
      </c>
      <c r="B247" s="189" t="s">
        <v>490</v>
      </c>
      <c r="C247" s="189" t="s">
        <v>691</v>
      </c>
      <c r="D247" s="189" t="s">
        <v>416</v>
      </c>
      <c r="E247" s="190">
        <f t="shared" ca="1" si="3"/>
        <v>19572</v>
      </c>
      <c r="F247" s="191">
        <v>55</v>
      </c>
      <c r="G247" s="192">
        <v>22976</v>
      </c>
      <c r="H247" s="189">
        <v>350996</v>
      </c>
      <c r="I247" s="192">
        <v>30281</v>
      </c>
      <c r="J247" s="193" t="s">
        <v>412</v>
      </c>
      <c r="BT247" s="1"/>
    </row>
    <row r="248" spans="1:72" x14ac:dyDescent="0.25">
      <c r="A248" s="188" t="s">
        <v>413</v>
      </c>
      <c r="B248" s="189" t="s">
        <v>155</v>
      </c>
      <c r="C248" s="189" t="s">
        <v>477</v>
      </c>
      <c r="D248" s="189" t="s">
        <v>416</v>
      </c>
      <c r="E248" s="190">
        <f t="shared" ca="1" si="3"/>
        <v>21396</v>
      </c>
      <c r="F248" s="191">
        <v>56</v>
      </c>
      <c r="G248" s="192">
        <v>22896</v>
      </c>
      <c r="H248" s="189">
        <v>350300</v>
      </c>
      <c r="I248" s="192">
        <v>30039</v>
      </c>
      <c r="J248" s="193" t="s">
        <v>412</v>
      </c>
      <c r="BT248" s="1"/>
    </row>
    <row r="249" spans="1:72" x14ac:dyDescent="0.25">
      <c r="A249" s="188" t="s">
        <v>413</v>
      </c>
      <c r="B249" s="189" t="s">
        <v>550</v>
      </c>
      <c r="C249" s="189" t="s">
        <v>456</v>
      </c>
      <c r="D249" s="189" t="s">
        <v>460</v>
      </c>
      <c r="E249" s="190">
        <f t="shared" ca="1" si="3"/>
        <v>21312</v>
      </c>
      <c r="F249" s="191">
        <v>56</v>
      </c>
      <c r="G249" s="192">
        <v>22654</v>
      </c>
      <c r="H249" s="189">
        <v>350757</v>
      </c>
      <c r="I249" s="192">
        <v>30170</v>
      </c>
      <c r="J249" s="193" t="s">
        <v>412</v>
      </c>
      <c r="BT249" s="1"/>
    </row>
    <row r="250" spans="1:72" x14ac:dyDescent="0.25">
      <c r="A250" s="188" t="s">
        <v>413</v>
      </c>
      <c r="B250" s="189" t="s">
        <v>531</v>
      </c>
      <c r="C250" s="189" t="s">
        <v>677</v>
      </c>
      <c r="D250" s="189" t="s">
        <v>692</v>
      </c>
      <c r="E250" s="190">
        <f t="shared" ca="1" si="3"/>
        <v>30696</v>
      </c>
      <c r="F250" s="191">
        <v>56</v>
      </c>
      <c r="G250" s="192">
        <v>22671</v>
      </c>
      <c r="H250" s="189">
        <v>350293</v>
      </c>
      <c r="I250" s="192">
        <v>30206</v>
      </c>
      <c r="J250" s="193" t="s">
        <v>412</v>
      </c>
      <c r="BT250" s="1"/>
    </row>
    <row r="251" spans="1:72" x14ac:dyDescent="0.25">
      <c r="A251" s="188" t="s">
        <v>413</v>
      </c>
      <c r="B251" s="189" t="s">
        <v>409</v>
      </c>
      <c r="C251" s="189" t="s">
        <v>475</v>
      </c>
      <c r="D251" s="189" t="s">
        <v>473</v>
      </c>
      <c r="E251" s="190">
        <f t="shared" ca="1" si="3"/>
        <v>19812</v>
      </c>
      <c r="F251" s="191">
        <v>56</v>
      </c>
      <c r="G251" s="192">
        <v>22801</v>
      </c>
      <c r="H251" s="189">
        <v>350918</v>
      </c>
      <c r="I251" s="192">
        <v>30135</v>
      </c>
      <c r="J251" s="193" t="s">
        <v>412</v>
      </c>
      <c r="BT251" s="1"/>
    </row>
    <row r="252" spans="1:72" x14ac:dyDescent="0.25">
      <c r="A252" s="188" t="s">
        <v>413</v>
      </c>
      <c r="B252" s="189" t="s">
        <v>497</v>
      </c>
      <c r="C252" s="189" t="s">
        <v>472</v>
      </c>
      <c r="D252" s="189" t="s">
        <v>678</v>
      </c>
      <c r="E252" s="190">
        <f t="shared" ca="1" si="3"/>
        <v>27276</v>
      </c>
      <c r="F252" s="191">
        <v>55</v>
      </c>
      <c r="G252" s="192">
        <v>22931</v>
      </c>
      <c r="H252" s="189">
        <v>351085</v>
      </c>
      <c r="I252" s="192">
        <v>30031</v>
      </c>
      <c r="J252" s="193" t="s">
        <v>412</v>
      </c>
      <c r="BT252" s="1"/>
    </row>
    <row r="253" spans="1:72" x14ac:dyDescent="0.25">
      <c r="A253" s="188" t="s">
        <v>413</v>
      </c>
      <c r="B253" s="189" t="s">
        <v>579</v>
      </c>
      <c r="C253" s="189" t="s">
        <v>693</v>
      </c>
      <c r="D253" s="189" t="s">
        <v>439</v>
      </c>
      <c r="E253" s="190">
        <f t="shared" ca="1" si="3"/>
        <v>24636</v>
      </c>
      <c r="F253" s="191">
        <v>56</v>
      </c>
      <c r="G253" s="192">
        <v>22685</v>
      </c>
      <c r="H253" s="189">
        <v>350222</v>
      </c>
      <c r="I253" s="192">
        <v>30246</v>
      </c>
      <c r="J253" s="193" t="s">
        <v>412</v>
      </c>
      <c r="BT253" s="1"/>
    </row>
    <row r="254" spans="1:72" x14ac:dyDescent="0.25">
      <c r="A254" s="188" t="s">
        <v>408</v>
      </c>
      <c r="B254" s="189" t="s">
        <v>492</v>
      </c>
      <c r="C254" s="189" t="s">
        <v>532</v>
      </c>
      <c r="D254" s="189" t="s">
        <v>416</v>
      </c>
      <c r="E254" s="190">
        <f t="shared" ca="1" si="3"/>
        <v>28836</v>
      </c>
      <c r="F254" s="191">
        <v>56</v>
      </c>
      <c r="G254" s="192">
        <v>22713</v>
      </c>
      <c r="H254" s="189">
        <v>351212</v>
      </c>
      <c r="I254" s="192">
        <v>30061</v>
      </c>
      <c r="J254" s="193" t="s">
        <v>417</v>
      </c>
      <c r="BT254" s="1"/>
    </row>
    <row r="255" spans="1:72" x14ac:dyDescent="0.25">
      <c r="A255" s="188" t="s">
        <v>413</v>
      </c>
      <c r="B255" s="189" t="s">
        <v>448</v>
      </c>
      <c r="C255" s="189" t="s">
        <v>472</v>
      </c>
      <c r="D255" s="189" t="s">
        <v>422</v>
      </c>
      <c r="E255" s="190">
        <f t="shared" ca="1" si="3"/>
        <v>18960</v>
      </c>
      <c r="F255" s="191">
        <v>56</v>
      </c>
      <c r="G255" s="192">
        <v>22744</v>
      </c>
      <c r="H255" s="189">
        <v>350226</v>
      </c>
      <c r="I255" s="192">
        <v>30049</v>
      </c>
      <c r="J255" s="193" t="s">
        <v>417</v>
      </c>
      <c r="BT255" s="1"/>
    </row>
    <row r="256" spans="1:72" x14ac:dyDescent="0.25">
      <c r="A256" s="188" t="s">
        <v>413</v>
      </c>
      <c r="B256" s="189" t="s">
        <v>694</v>
      </c>
      <c r="C256" s="189" t="s">
        <v>616</v>
      </c>
      <c r="D256" s="189" t="s">
        <v>695</v>
      </c>
      <c r="E256" s="190">
        <f t="shared" ca="1" si="3"/>
        <v>21000</v>
      </c>
      <c r="F256" s="191">
        <v>57</v>
      </c>
      <c r="G256" s="192">
        <v>22196</v>
      </c>
      <c r="H256" s="189">
        <v>560562</v>
      </c>
      <c r="I256" s="192">
        <v>30074</v>
      </c>
      <c r="J256" s="193" t="s">
        <v>417</v>
      </c>
      <c r="BT256" s="1"/>
    </row>
    <row r="257" spans="1:72" x14ac:dyDescent="0.25">
      <c r="A257" s="188" t="s">
        <v>408</v>
      </c>
      <c r="B257" s="189" t="s">
        <v>524</v>
      </c>
      <c r="C257" s="189" t="s">
        <v>152</v>
      </c>
      <c r="D257" s="189" t="s">
        <v>696</v>
      </c>
      <c r="E257" s="190">
        <f t="shared" ca="1" si="3"/>
        <v>28764</v>
      </c>
      <c r="F257" s="191">
        <v>62</v>
      </c>
      <c r="G257" s="192">
        <v>20689</v>
      </c>
      <c r="H257" s="189">
        <v>560563</v>
      </c>
      <c r="I257" s="192">
        <v>30198</v>
      </c>
      <c r="J257" s="193" t="s">
        <v>417</v>
      </c>
      <c r="BT257" s="1"/>
    </row>
    <row r="258" spans="1:72" x14ac:dyDescent="0.25">
      <c r="A258" s="188" t="s">
        <v>408</v>
      </c>
      <c r="B258" s="189" t="s">
        <v>185</v>
      </c>
      <c r="C258" s="189" t="s">
        <v>697</v>
      </c>
      <c r="D258" s="189" t="s">
        <v>698</v>
      </c>
      <c r="E258" s="190">
        <f t="shared" ca="1" si="3"/>
        <v>28872</v>
      </c>
      <c r="F258" s="191">
        <v>64</v>
      </c>
      <c r="G258" s="192">
        <v>19979</v>
      </c>
      <c r="H258" s="189">
        <v>350392</v>
      </c>
      <c r="I258" s="192">
        <v>30091</v>
      </c>
      <c r="J258" s="193" t="s">
        <v>417</v>
      </c>
      <c r="BT258" s="1"/>
    </row>
    <row r="259" spans="1:72" x14ac:dyDescent="0.25">
      <c r="A259" s="188" t="s">
        <v>408</v>
      </c>
      <c r="B259" s="189" t="s">
        <v>634</v>
      </c>
      <c r="C259" s="189" t="s">
        <v>556</v>
      </c>
      <c r="D259" s="189" t="s">
        <v>442</v>
      </c>
      <c r="E259" s="190">
        <f t="shared" ref="E259:E322" ca="1" si="4">RANDBETWEEN(1500,2600)*12</f>
        <v>29784</v>
      </c>
      <c r="F259" s="191">
        <v>59</v>
      </c>
      <c r="G259" s="192">
        <v>21805</v>
      </c>
      <c r="H259" s="189">
        <v>351325</v>
      </c>
      <c r="I259" s="192">
        <v>30204</v>
      </c>
      <c r="J259" s="193" t="s">
        <v>417</v>
      </c>
      <c r="BT259" s="1"/>
    </row>
    <row r="260" spans="1:72" x14ac:dyDescent="0.25">
      <c r="A260" s="188" t="s">
        <v>413</v>
      </c>
      <c r="B260" s="189" t="s">
        <v>603</v>
      </c>
      <c r="C260" s="189" t="s">
        <v>699</v>
      </c>
      <c r="D260" s="189" t="s">
        <v>670</v>
      </c>
      <c r="E260" s="190">
        <f t="shared" ca="1" si="4"/>
        <v>22920</v>
      </c>
      <c r="F260" s="191">
        <v>58</v>
      </c>
      <c r="G260" s="192">
        <v>21972</v>
      </c>
      <c r="H260" s="189">
        <v>350847</v>
      </c>
      <c r="I260" s="192">
        <v>29956</v>
      </c>
      <c r="J260" s="193" t="s">
        <v>417</v>
      </c>
      <c r="BT260" s="1"/>
    </row>
    <row r="261" spans="1:72" x14ac:dyDescent="0.25">
      <c r="A261" s="188" t="s">
        <v>408</v>
      </c>
      <c r="B261" s="189" t="s">
        <v>592</v>
      </c>
      <c r="C261" s="189" t="s">
        <v>535</v>
      </c>
      <c r="D261" s="189" t="s">
        <v>700</v>
      </c>
      <c r="E261" s="190">
        <f t="shared" ca="1" si="4"/>
        <v>20952</v>
      </c>
      <c r="F261" s="191">
        <v>58</v>
      </c>
      <c r="G261" s="192">
        <v>22166</v>
      </c>
      <c r="H261" s="189">
        <v>350217</v>
      </c>
      <c r="I261" s="192">
        <v>30083</v>
      </c>
      <c r="J261" s="193" t="s">
        <v>417</v>
      </c>
      <c r="BT261" s="1"/>
    </row>
    <row r="262" spans="1:72" x14ac:dyDescent="0.25">
      <c r="A262" s="188" t="s">
        <v>408</v>
      </c>
      <c r="B262" s="189" t="s">
        <v>514</v>
      </c>
      <c r="C262" s="189" t="s">
        <v>621</v>
      </c>
      <c r="D262" s="189" t="s">
        <v>502</v>
      </c>
      <c r="E262" s="190">
        <f t="shared" ca="1" si="4"/>
        <v>24648</v>
      </c>
      <c r="F262" s="191">
        <v>58</v>
      </c>
      <c r="G262" s="192">
        <v>22070</v>
      </c>
      <c r="H262" s="189">
        <v>351003</v>
      </c>
      <c r="I262" s="192">
        <v>30013</v>
      </c>
      <c r="J262" s="193" t="s">
        <v>417</v>
      </c>
      <c r="BT262" s="1"/>
    </row>
    <row r="263" spans="1:72" x14ac:dyDescent="0.25">
      <c r="A263" s="188" t="s">
        <v>413</v>
      </c>
      <c r="B263" s="189" t="s">
        <v>446</v>
      </c>
      <c r="C263" s="189" t="s">
        <v>472</v>
      </c>
      <c r="D263" s="189" t="s">
        <v>457</v>
      </c>
      <c r="E263" s="190">
        <f t="shared" ca="1" si="4"/>
        <v>24240</v>
      </c>
      <c r="F263" s="191">
        <v>57</v>
      </c>
      <c r="G263" s="192">
        <v>22465</v>
      </c>
      <c r="H263" s="189">
        <v>350710</v>
      </c>
      <c r="I263" s="192">
        <v>30281</v>
      </c>
      <c r="J263" s="193" t="s">
        <v>417</v>
      </c>
      <c r="BT263" s="1"/>
    </row>
    <row r="264" spans="1:72" x14ac:dyDescent="0.25">
      <c r="A264" s="188" t="s">
        <v>408</v>
      </c>
      <c r="B264" s="189" t="s">
        <v>410</v>
      </c>
      <c r="C264" s="189" t="s">
        <v>185</v>
      </c>
      <c r="D264" s="189" t="s">
        <v>460</v>
      </c>
      <c r="E264" s="190">
        <f t="shared" ca="1" si="4"/>
        <v>26604</v>
      </c>
      <c r="F264" s="191">
        <v>56</v>
      </c>
      <c r="G264" s="192">
        <v>22592</v>
      </c>
      <c r="H264" s="189">
        <v>350247</v>
      </c>
      <c r="I264" s="192">
        <v>30295</v>
      </c>
      <c r="J264" s="193" t="s">
        <v>417</v>
      </c>
      <c r="BT264" s="1"/>
    </row>
    <row r="265" spans="1:72" x14ac:dyDescent="0.25">
      <c r="A265" s="188" t="s">
        <v>408</v>
      </c>
      <c r="B265" s="189" t="s">
        <v>440</v>
      </c>
      <c r="C265" s="189" t="s">
        <v>410</v>
      </c>
      <c r="D265" s="189" t="s">
        <v>422</v>
      </c>
      <c r="E265" s="190">
        <f t="shared" ca="1" si="4"/>
        <v>30324</v>
      </c>
      <c r="F265" s="191">
        <v>55</v>
      </c>
      <c r="G265" s="192">
        <v>22930</v>
      </c>
      <c r="H265" s="189">
        <v>350063</v>
      </c>
      <c r="I265" s="192">
        <v>30239</v>
      </c>
      <c r="J265" s="193" t="s">
        <v>417</v>
      </c>
      <c r="BT265" s="1"/>
    </row>
    <row r="266" spans="1:72" x14ac:dyDescent="0.25">
      <c r="A266" s="188" t="s">
        <v>408</v>
      </c>
      <c r="B266" s="189" t="s">
        <v>155</v>
      </c>
      <c r="C266" s="189" t="s">
        <v>697</v>
      </c>
      <c r="D266" s="189" t="s">
        <v>416</v>
      </c>
      <c r="E266" s="190">
        <f t="shared" ca="1" si="4"/>
        <v>19380</v>
      </c>
      <c r="F266" s="191">
        <v>56</v>
      </c>
      <c r="G266" s="192">
        <v>22788</v>
      </c>
      <c r="H266" s="189">
        <v>350569</v>
      </c>
      <c r="I266" s="192">
        <v>29976</v>
      </c>
      <c r="J266" s="193" t="s">
        <v>417</v>
      </c>
      <c r="BT266" s="1"/>
    </row>
    <row r="267" spans="1:72" x14ac:dyDescent="0.25">
      <c r="A267" s="188" t="s">
        <v>408</v>
      </c>
      <c r="B267" s="189" t="s">
        <v>615</v>
      </c>
      <c r="C267" s="189" t="s">
        <v>451</v>
      </c>
      <c r="D267" s="189" t="s">
        <v>473</v>
      </c>
      <c r="E267" s="190">
        <f t="shared" ca="1" si="4"/>
        <v>19200</v>
      </c>
      <c r="F267" s="191">
        <v>54</v>
      </c>
      <c r="G267" s="192">
        <v>23326</v>
      </c>
      <c r="H267" s="189">
        <v>350355</v>
      </c>
      <c r="I267" s="192">
        <v>30091</v>
      </c>
      <c r="J267" s="193" t="s">
        <v>417</v>
      </c>
      <c r="BT267" s="1"/>
    </row>
    <row r="268" spans="1:72" x14ac:dyDescent="0.25">
      <c r="A268" s="188" t="s">
        <v>413</v>
      </c>
      <c r="B268" s="189" t="s">
        <v>671</v>
      </c>
      <c r="C268" s="189" t="s">
        <v>486</v>
      </c>
      <c r="D268" s="189" t="s">
        <v>457</v>
      </c>
      <c r="E268" s="190">
        <f t="shared" ca="1" si="4"/>
        <v>18696</v>
      </c>
      <c r="F268" s="191">
        <v>58</v>
      </c>
      <c r="G268" s="192">
        <v>22163</v>
      </c>
      <c r="H268" s="189">
        <v>560421</v>
      </c>
      <c r="I268" s="192">
        <v>30206</v>
      </c>
      <c r="J268" s="193" t="s">
        <v>417</v>
      </c>
      <c r="BT268" s="1"/>
    </row>
    <row r="269" spans="1:72" x14ac:dyDescent="0.25">
      <c r="A269" s="188" t="s">
        <v>408</v>
      </c>
      <c r="B269" s="189" t="s">
        <v>546</v>
      </c>
      <c r="C269" s="189" t="s">
        <v>685</v>
      </c>
      <c r="D269" s="189" t="s">
        <v>701</v>
      </c>
      <c r="E269" s="190">
        <f t="shared" ca="1" si="4"/>
        <v>30900</v>
      </c>
      <c r="F269" s="191">
        <v>57</v>
      </c>
      <c r="G269" s="192">
        <v>22289</v>
      </c>
      <c r="H269" s="189">
        <v>560422</v>
      </c>
      <c r="I269" s="192">
        <v>30044</v>
      </c>
      <c r="J269" s="193" t="s">
        <v>417</v>
      </c>
      <c r="BT269" s="1"/>
    </row>
    <row r="270" spans="1:72" x14ac:dyDescent="0.25">
      <c r="A270" s="188" t="s">
        <v>408</v>
      </c>
      <c r="B270" s="189" t="s">
        <v>423</v>
      </c>
      <c r="C270" s="189" t="s">
        <v>535</v>
      </c>
      <c r="D270" s="189" t="s">
        <v>457</v>
      </c>
      <c r="E270" s="190">
        <f t="shared" ca="1" si="4"/>
        <v>20772</v>
      </c>
      <c r="F270" s="191">
        <v>65</v>
      </c>
      <c r="G270" s="192">
        <v>19457</v>
      </c>
      <c r="H270" s="189">
        <v>350233</v>
      </c>
      <c r="I270" s="192">
        <v>29998</v>
      </c>
      <c r="J270" s="193" t="s">
        <v>421</v>
      </c>
      <c r="BT270" s="1"/>
    </row>
    <row r="271" spans="1:72" x14ac:dyDescent="0.25">
      <c r="A271" s="188" t="s">
        <v>408</v>
      </c>
      <c r="B271" s="189" t="s">
        <v>500</v>
      </c>
      <c r="C271" s="189" t="s">
        <v>575</v>
      </c>
      <c r="D271" s="189" t="s">
        <v>702</v>
      </c>
      <c r="E271" s="190">
        <f t="shared" ca="1" si="4"/>
        <v>25356</v>
      </c>
      <c r="F271" s="191">
        <v>61</v>
      </c>
      <c r="G271" s="192">
        <v>20882</v>
      </c>
      <c r="H271" s="189">
        <v>561366</v>
      </c>
      <c r="I271" s="192">
        <v>30039</v>
      </c>
      <c r="J271" s="193" t="s">
        <v>421</v>
      </c>
      <c r="BT271" s="1"/>
    </row>
    <row r="272" spans="1:72" x14ac:dyDescent="0.25">
      <c r="A272" s="188" t="s">
        <v>413</v>
      </c>
      <c r="B272" s="189" t="s">
        <v>631</v>
      </c>
      <c r="C272" s="189" t="s">
        <v>472</v>
      </c>
      <c r="D272" s="189" t="s">
        <v>416</v>
      </c>
      <c r="E272" s="190">
        <f t="shared" ca="1" si="4"/>
        <v>30732</v>
      </c>
      <c r="F272" s="191">
        <v>60</v>
      </c>
      <c r="G272" s="192">
        <v>21416</v>
      </c>
      <c r="H272" s="189">
        <v>350215</v>
      </c>
      <c r="I272" s="192">
        <v>30046</v>
      </c>
      <c r="J272" s="193" t="s">
        <v>421</v>
      </c>
      <c r="BT272" s="1"/>
    </row>
    <row r="273" spans="1:72" x14ac:dyDescent="0.25">
      <c r="A273" s="188" t="s">
        <v>413</v>
      </c>
      <c r="B273" s="189" t="s">
        <v>418</v>
      </c>
      <c r="C273" s="189" t="s">
        <v>518</v>
      </c>
      <c r="D273" s="189" t="s">
        <v>703</v>
      </c>
      <c r="E273" s="190">
        <f t="shared" ca="1" si="4"/>
        <v>25812</v>
      </c>
      <c r="F273" s="191">
        <v>60</v>
      </c>
      <c r="G273" s="192">
        <v>21401</v>
      </c>
      <c r="H273" s="189">
        <v>560401</v>
      </c>
      <c r="I273" s="192">
        <v>30105</v>
      </c>
      <c r="J273" s="193" t="s">
        <v>421</v>
      </c>
      <c r="BT273" s="1"/>
    </row>
    <row r="274" spans="1:72" x14ac:dyDescent="0.25">
      <c r="A274" s="188" t="s">
        <v>413</v>
      </c>
      <c r="B274" s="189" t="s">
        <v>544</v>
      </c>
      <c r="C274" s="189" t="s">
        <v>438</v>
      </c>
      <c r="D274" s="189" t="s">
        <v>425</v>
      </c>
      <c r="E274" s="190">
        <f t="shared" ca="1" si="4"/>
        <v>22428</v>
      </c>
      <c r="F274" s="191">
        <v>59</v>
      </c>
      <c r="G274" s="192">
        <v>21661</v>
      </c>
      <c r="H274" s="189">
        <v>351032</v>
      </c>
      <c r="I274" s="192">
        <v>30036</v>
      </c>
      <c r="J274" s="193" t="s">
        <v>421</v>
      </c>
      <c r="BT274" s="1"/>
    </row>
    <row r="275" spans="1:72" x14ac:dyDescent="0.25">
      <c r="A275" s="188" t="s">
        <v>413</v>
      </c>
      <c r="B275" s="189" t="s">
        <v>471</v>
      </c>
      <c r="C275" s="189" t="s">
        <v>472</v>
      </c>
      <c r="D275" s="189" t="s">
        <v>457</v>
      </c>
      <c r="E275" s="190">
        <f t="shared" ca="1" si="4"/>
        <v>20676</v>
      </c>
      <c r="F275" s="191">
        <v>59</v>
      </c>
      <c r="G275" s="192">
        <v>21575</v>
      </c>
      <c r="H275" s="189">
        <v>350952</v>
      </c>
      <c r="I275" s="192">
        <v>29977</v>
      </c>
      <c r="J275" s="193" t="s">
        <v>421</v>
      </c>
      <c r="BT275" s="1"/>
    </row>
    <row r="276" spans="1:72" x14ac:dyDescent="0.25">
      <c r="A276" s="188" t="s">
        <v>408</v>
      </c>
      <c r="B276" s="189" t="s">
        <v>410</v>
      </c>
      <c r="C276" s="189" t="s">
        <v>185</v>
      </c>
      <c r="D276" s="189" t="s">
        <v>445</v>
      </c>
      <c r="E276" s="190">
        <f t="shared" ca="1" si="4"/>
        <v>31128</v>
      </c>
      <c r="F276" s="191">
        <v>58</v>
      </c>
      <c r="G276" s="192">
        <v>22070</v>
      </c>
      <c r="H276" s="189">
        <v>350139</v>
      </c>
      <c r="I276" s="192">
        <v>30231</v>
      </c>
      <c r="J276" s="193" t="s">
        <v>421</v>
      </c>
      <c r="BT276" s="1"/>
    </row>
    <row r="277" spans="1:72" x14ac:dyDescent="0.25">
      <c r="A277" s="188" t="s">
        <v>413</v>
      </c>
      <c r="B277" s="189" t="s">
        <v>704</v>
      </c>
      <c r="C277" s="189" t="s">
        <v>600</v>
      </c>
      <c r="D277" s="189" t="s">
        <v>636</v>
      </c>
      <c r="E277" s="190">
        <f t="shared" ca="1" si="4"/>
        <v>25356</v>
      </c>
      <c r="F277" s="191">
        <v>58</v>
      </c>
      <c r="G277" s="192">
        <v>22135</v>
      </c>
      <c r="H277" s="189">
        <v>560426</v>
      </c>
      <c r="I277" s="192">
        <v>30293</v>
      </c>
      <c r="J277" s="193" t="s">
        <v>421</v>
      </c>
      <c r="BT277" s="1"/>
    </row>
    <row r="278" spans="1:72" x14ac:dyDescent="0.25">
      <c r="A278" s="188" t="s">
        <v>408</v>
      </c>
      <c r="B278" s="189" t="s">
        <v>705</v>
      </c>
      <c r="C278" s="189" t="s">
        <v>155</v>
      </c>
      <c r="D278" s="189" t="s">
        <v>460</v>
      </c>
      <c r="E278" s="190">
        <f t="shared" ca="1" si="4"/>
        <v>30600</v>
      </c>
      <c r="F278" s="191">
        <v>58</v>
      </c>
      <c r="G278" s="192">
        <v>22087</v>
      </c>
      <c r="H278" s="189">
        <v>350496</v>
      </c>
      <c r="I278" s="192">
        <v>30265</v>
      </c>
      <c r="J278" s="193" t="s">
        <v>421</v>
      </c>
      <c r="BT278" s="1"/>
    </row>
    <row r="279" spans="1:72" x14ac:dyDescent="0.25">
      <c r="A279" s="188" t="s">
        <v>413</v>
      </c>
      <c r="B279" s="189" t="s">
        <v>704</v>
      </c>
      <c r="C279" s="189" t="s">
        <v>456</v>
      </c>
      <c r="D279" s="189" t="s">
        <v>457</v>
      </c>
      <c r="E279" s="190">
        <f t="shared" ca="1" si="4"/>
        <v>18456</v>
      </c>
      <c r="F279" s="191">
        <v>58</v>
      </c>
      <c r="G279" s="192">
        <v>22014</v>
      </c>
      <c r="H279" s="189">
        <v>350939</v>
      </c>
      <c r="I279" s="192">
        <v>30175</v>
      </c>
      <c r="J279" s="193" t="s">
        <v>421</v>
      </c>
      <c r="BT279" s="1"/>
    </row>
    <row r="280" spans="1:72" x14ac:dyDescent="0.25">
      <c r="A280" s="188" t="s">
        <v>408</v>
      </c>
      <c r="B280" s="189" t="s">
        <v>474</v>
      </c>
      <c r="C280" s="189" t="s">
        <v>532</v>
      </c>
      <c r="D280" s="189" t="s">
        <v>607</v>
      </c>
      <c r="E280" s="190">
        <f t="shared" ca="1" si="4"/>
        <v>21840</v>
      </c>
      <c r="F280" s="191">
        <v>59</v>
      </c>
      <c r="G280" s="192">
        <v>21591</v>
      </c>
      <c r="H280" s="189">
        <v>350109</v>
      </c>
      <c r="I280" s="192">
        <v>30675</v>
      </c>
      <c r="J280" s="193" t="s">
        <v>466</v>
      </c>
      <c r="BT280" s="1"/>
    </row>
    <row r="281" spans="1:72" x14ac:dyDescent="0.25">
      <c r="A281" s="188" t="s">
        <v>413</v>
      </c>
      <c r="B281" s="189" t="s">
        <v>409</v>
      </c>
      <c r="C281" s="189" t="s">
        <v>706</v>
      </c>
      <c r="D281" s="189" t="s">
        <v>457</v>
      </c>
      <c r="E281" s="190">
        <f t="shared" ca="1" si="4"/>
        <v>19788</v>
      </c>
      <c r="F281" s="191">
        <v>58</v>
      </c>
      <c r="G281" s="192">
        <v>21967</v>
      </c>
      <c r="H281" s="189">
        <v>350351</v>
      </c>
      <c r="I281" s="192">
        <v>30509</v>
      </c>
      <c r="J281" s="193" t="s">
        <v>466</v>
      </c>
      <c r="BT281" s="1"/>
    </row>
    <row r="282" spans="1:72" x14ac:dyDescent="0.25">
      <c r="A282" s="188" t="s">
        <v>413</v>
      </c>
      <c r="B282" s="189" t="s">
        <v>602</v>
      </c>
      <c r="C282" s="189" t="s">
        <v>566</v>
      </c>
      <c r="D282" s="189" t="s">
        <v>473</v>
      </c>
      <c r="E282" s="190">
        <f t="shared" ca="1" si="4"/>
        <v>30468</v>
      </c>
      <c r="F282" s="191">
        <v>57</v>
      </c>
      <c r="G282" s="192">
        <v>22361</v>
      </c>
      <c r="H282" s="189">
        <v>350789</v>
      </c>
      <c r="I282" s="192">
        <v>30378</v>
      </c>
      <c r="J282" s="193" t="s">
        <v>466</v>
      </c>
      <c r="BT282" s="1"/>
    </row>
    <row r="283" spans="1:72" x14ac:dyDescent="0.25">
      <c r="A283" s="188" t="s">
        <v>413</v>
      </c>
      <c r="B283" s="189" t="s">
        <v>469</v>
      </c>
      <c r="C283" s="189" t="s">
        <v>707</v>
      </c>
      <c r="D283" s="189" t="s">
        <v>457</v>
      </c>
      <c r="E283" s="190">
        <f t="shared" ca="1" si="4"/>
        <v>18672</v>
      </c>
      <c r="F283" s="191">
        <v>56</v>
      </c>
      <c r="G283" s="192">
        <v>22893</v>
      </c>
      <c r="H283" s="189">
        <v>350203</v>
      </c>
      <c r="I283" s="192">
        <v>30600</v>
      </c>
      <c r="J283" s="193" t="s">
        <v>466</v>
      </c>
      <c r="BT283" s="1"/>
    </row>
    <row r="284" spans="1:72" x14ac:dyDescent="0.25">
      <c r="A284" s="188" t="s">
        <v>413</v>
      </c>
      <c r="B284" s="189" t="s">
        <v>667</v>
      </c>
      <c r="C284" s="189" t="s">
        <v>708</v>
      </c>
      <c r="D284" s="189" t="s">
        <v>416</v>
      </c>
      <c r="E284" s="190">
        <f t="shared" ca="1" si="4"/>
        <v>20052</v>
      </c>
      <c r="F284" s="191">
        <v>56</v>
      </c>
      <c r="G284" s="192">
        <v>22830</v>
      </c>
      <c r="H284" s="189">
        <v>350833</v>
      </c>
      <c r="I284" s="192">
        <v>30514</v>
      </c>
      <c r="J284" s="193" t="s">
        <v>466</v>
      </c>
      <c r="BT284" s="1"/>
    </row>
    <row r="285" spans="1:72" x14ac:dyDescent="0.25">
      <c r="A285" s="188" t="s">
        <v>413</v>
      </c>
      <c r="B285" s="189" t="s">
        <v>579</v>
      </c>
      <c r="C285" s="189" t="s">
        <v>141</v>
      </c>
      <c r="D285" s="189" t="s">
        <v>416</v>
      </c>
      <c r="E285" s="190">
        <f t="shared" ca="1" si="4"/>
        <v>24420</v>
      </c>
      <c r="F285" s="191">
        <v>57</v>
      </c>
      <c r="G285" s="192">
        <v>22333</v>
      </c>
      <c r="H285" s="189">
        <v>350609</v>
      </c>
      <c r="I285" s="192">
        <v>30581</v>
      </c>
      <c r="J285" s="193" t="s">
        <v>466</v>
      </c>
      <c r="BT285" s="1"/>
    </row>
    <row r="286" spans="1:72" x14ac:dyDescent="0.25">
      <c r="A286" s="188" t="s">
        <v>413</v>
      </c>
      <c r="B286" s="189" t="s">
        <v>578</v>
      </c>
      <c r="C286" s="189" t="s">
        <v>472</v>
      </c>
      <c r="D286" s="189" t="s">
        <v>460</v>
      </c>
      <c r="E286" s="190">
        <f t="shared" ca="1" si="4"/>
        <v>29508</v>
      </c>
      <c r="F286" s="191">
        <v>59</v>
      </c>
      <c r="G286" s="192">
        <v>21477</v>
      </c>
      <c r="H286" s="189">
        <v>351353</v>
      </c>
      <c r="I286" s="192">
        <v>30409</v>
      </c>
      <c r="J286" s="193" t="s">
        <v>466</v>
      </c>
      <c r="BT286" s="1"/>
    </row>
    <row r="287" spans="1:72" x14ac:dyDescent="0.25">
      <c r="A287" s="188" t="s">
        <v>413</v>
      </c>
      <c r="B287" s="189" t="s">
        <v>448</v>
      </c>
      <c r="C287" s="189" t="s">
        <v>558</v>
      </c>
      <c r="D287" s="189" t="s">
        <v>439</v>
      </c>
      <c r="E287" s="190">
        <f t="shared" ca="1" si="4"/>
        <v>27264</v>
      </c>
      <c r="F287" s="191">
        <v>59</v>
      </c>
      <c r="G287" s="192">
        <v>21781</v>
      </c>
      <c r="H287" s="189">
        <v>350123</v>
      </c>
      <c r="I287" s="192">
        <v>30676</v>
      </c>
      <c r="J287" s="193" t="s">
        <v>466</v>
      </c>
      <c r="BT287" s="1"/>
    </row>
    <row r="288" spans="1:72" x14ac:dyDescent="0.25">
      <c r="A288" s="188" t="s">
        <v>413</v>
      </c>
      <c r="B288" s="189" t="s">
        <v>709</v>
      </c>
      <c r="C288" s="189" t="s">
        <v>710</v>
      </c>
      <c r="D288" s="189" t="s">
        <v>711</v>
      </c>
      <c r="E288" s="190">
        <f t="shared" ca="1" si="4"/>
        <v>20796</v>
      </c>
      <c r="F288" s="191">
        <v>57</v>
      </c>
      <c r="G288" s="192">
        <v>22201</v>
      </c>
      <c r="H288" s="189">
        <v>350603</v>
      </c>
      <c r="I288" s="192">
        <v>30631</v>
      </c>
      <c r="J288" s="193" t="s">
        <v>466</v>
      </c>
      <c r="BT288" s="1"/>
    </row>
    <row r="289" spans="1:72" x14ac:dyDescent="0.25">
      <c r="A289" s="188" t="s">
        <v>413</v>
      </c>
      <c r="B289" s="189" t="s">
        <v>712</v>
      </c>
      <c r="C289" s="189" t="s">
        <v>432</v>
      </c>
      <c r="D289" s="189" t="s">
        <v>457</v>
      </c>
      <c r="E289" s="190">
        <f t="shared" ca="1" si="4"/>
        <v>22992</v>
      </c>
      <c r="F289" s="191">
        <v>59</v>
      </c>
      <c r="G289" s="192">
        <v>21470</v>
      </c>
      <c r="H289" s="189">
        <v>351356</v>
      </c>
      <c r="I289" s="192">
        <v>30646</v>
      </c>
      <c r="J289" s="193" t="s">
        <v>412</v>
      </c>
      <c r="BT289" s="1"/>
    </row>
    <row r="290" spans="1:72" x14ac:dyDescent="0.25">
      <c r="A290" s="188" t="s">
        <v>413</v>
      </c>
      <c r="B290" s="189" t="s">
        <v>713</v>
      </c>
      <c r="C290" s="189" t="s">
        <v>415</v>
      </c>
      <c r="D290" s="189" t="s">
        <v>425</v>
      </c>
      <c r="E290" s="190">
        <f t="shared" ca="1" si="4"/>
        <v>26412</v>
      </c>
      <c r="F290" s="191">
        <v>61</v>
      </c>
      <c r="G290" s="192">
        <v>20877</v>
      </c>
      <c r="H290" s="189">
        <v>350100</v>
      </c>
      <c r="I290" s="192">
        <v>29959</v>
      </c>
      <c r="J290" s="193" t="s">
        <v>412</v>
      </c>
      <c r="BT290" s="1"/>
    </row>
    <row r="291" spans="1:72" x14ac:dyDescent="0.25">
      <c r="A291" s="188" t="s">
        <v>413</v>
      </c>
      <c r="B291" s="189" t="s">
        <v>572</v>
      </c>
      <c r="C291" s="189" t="s">
        <v>600</v>
      </c>
      <c r="D291" s="189" t="s">
        <v>460</v>
      </c>
      <c r="E291" s="190">
        <f t="shared" ca="1" si="4"/>
        <v>26220</v>
      </c>
      <c r="F291" s="191">
        <v>58</v>
      </c>
      <c r="G291" s="192">
        <v>22100</v>
      </c>
      <c r="H291" s="189">
        <v>350143</v>
      </c>
      <c r="I291" s="192">
        <v>30093</v>
      </c>
      <c r="J291" s="193" t="s">
        <v>412</v>
      </c>
      <c r="BT291" s="1"/>
    </row>
    <row r="292" spans="1:72" x14ac:dyDescent="0.25">
      <c r="A292" s="188" t="s">
        <v>413</v>
      </c>
      <c r="B292" s="189" t="s">
        <v>414</v>
      </c>
      <c r="C292" s="189" t="s">
        <v>435</v>
      </c>
      <c r="D292" s="189" t="s">
        <v>457</v>
      </c>
      <c r="E292" s="190">
        <f t="shared" ca="1" si="4"/>
        <v>25380</v>
      </c>
      <c r="F292" s="191">
        <v>57</v>
      </c>
      <c r="G292" s="192">
        <v>22531</v>
      </c>
      <c r="H292" s="189">
        <v>350225</v>
      </c>
      <c r="I292" s="192">
        <v>30114</v>
      </c>
      <c r="J292" s="193" t="s">
        <v>412</v>
      </c>
      <c r="BT292" s="1"/>
    </row>
    <row r="293" spans="1:72" x14ac:dyDescent="0.25">
      <c r="A293" s="188" t="s">
        <v>413</v>
      </c>
      <c r="B293" s="189" t="s">
        <v>590</v>
      </c>
      <c r="C293" s="189" t="s">
        <v>510</v>
      </c>
      <c r="D293" s="189" t="s">
        <v>416</v>
      </c>
      <c r="E293" s="190">
        <f t="shared" ca="1" si="4"/>
        <v>30300</v>
      </c>
      <c r="F293" s="191">
        <v>57</v>
      </c>
      <c r="G293" s="192">
        <v>22423</v>
      </c>
      <c r="H293" s="189">
        <v>351115</v>
      </c>
      <c r="I293" s="192">
        <v>30074</v>
      </c>
      <c r="J293" s="193" t="s">
        <v>412</v>
      </c>
      <c r="BT293" s="1"/>
    </row>
    <row r="294" spans="1:72" x14ac:dyDescent="0.25">
      <c r="A294" s="188" t="s">
        <v>413</v>
      </c>
      <c r="B294" s="189" t="s">
        <v>517</v>
      </c>
      <c r="C294" s="189" t="s">
        <v>441</v>
      </c>
      <c r="D294" s="189" t="s">
        <v>460</v>
      </c>
      <c r="E294" s="190">
        <f t="shared" ca="1" si="4"/>
        <v>20304</v>
      </c>
      <c r="F294" s="191">
        <v>57</v>
      </c>
      <c r="G294" s="192">
        <v>22413</v>
      </c>
      <c r="H294" s="189">
        <v>350171</v>
      </c>
      <c r="I294" s="192">
        <v>30310</v>
      </c>
      <c r="J294" s="193" t="s">
        <v>412</v>
      </c>
      <c r="BT294" s="1"/>
    </row>
    <row r="295" spans="1:72" x14ac:dyDescent="0.25">
      <c r="A295" s="188" t="s">
        <v>408</v>
      </c>
      <c r="B295" s="189" t="s">
        <v>488</v>
      </c>
      <c r="C295" s="189" t="s">
        <v>679</v>
      </c>
      <c r="D295" s="189" t="s">
        <v>460</v>
      </c>
      <c r="E295" s="190">
        <f t="shared" ca="1" si="4"/>
        <v>22284</v>
      </c>
      <c r="F295" s="191">
        <v>56</v>
      </c>
      <c r="G295" s="192">
        <v>22756</v>
      </c>
      <c r="H295" s="189">
        <v>350843</v>
      </c>
      <c r="I295" s="192">
        <v>30144</v>
      </c>
      <c r="J295" s="193" t="s">
        <v>412</v>
      </c>
      <c r="BT295" s="1"/>
    </row>
    <row r="296" spans="1:72" x14ac:dyDescent="0.25">
      <c r="A296" s="188" t="s">
        <v>408</v>
      </c>
      <c r="B296" s="189" t="s">
        <v>615</v>
      </c>
      <c r="C296" s="189" t="s">
        <v>676</v>
      </c>
      <c r="D296" s="189" t="s">
        <v>714</v>
      </c>
      <c r="E296" s="190">
        <f t="shared" ca="1" si="4"/>
        <v>26904</v>
      </c>
      <c r="F296" s="191">
        <v>63</v>
      </c>
      <c r="G296" s="192">
        <v>20009</v>
      </c>
      <c r="H296" s="189">
        <v>560438</v>
      </c>
      <c r="I296" s="192">
        <v>30013</v>
      </c>
      <c r="J296" s="193" t="s">
        <v>412</v>
      </c>
      <c r="BT296" s="1"/>
    </row>
    <row r="297" spans="1:72" x14ac:dyDescent="0.25">
      <c r="A297" s="188" t="s">
        <v>408</v>
      </c>
      <c r="B297" s="189" t="s">
        <v>592</v>
      </c>
      <c r="C297" s="189" t="s">
        <v>556</v>
      </c>
      <c r="D297" s="189" t="s">
        <v>411</v>
      </c>
      <c r="E297" s="190">
        <f t="shared" ca="1" si="4"/>
        <v>22512</v>
      </c>
      <c r="F297" s="191">
        <v>62</v>
      </c>
      <c r="G297" s="192">
        <v>20511</v>
      </c>
      <c r="H297" s="189">
        <v>560435</v>
      </c>
      <c r="I297" s="192">
        <v>30235</v>
      </c>
      <c r="J297" s="193" t="s">
        <v>412</v>
      </c>
      <c r="BT297" s="1"/>
    </row>
    <row r="298" spans="1:72" x14ac:dyDescent="0.25">
      <c r="A298" s="188" t="s">
        <v>408</v>
      </c>
      <c r="B298" s="189" t="s">
        <v>152</v>
      </c>
      <c r="C298" s="189" t="s">
        <v>715</v>
      </c>
      <c r="D298" s="189" t="s">
        <v>460</v>
      </c>
      <c r="E298" s="190">
        <f t="shared" ca="1" si="4"/>
        <v>29700</v>
      </c>
      <c r="F298" s="191">
        <v>60</v>
      </c>
      <c r="G298" s="192">
        <v>21166</v>
      </c>
      <c r="H298" s="189">
        <v>560437</v>
      </c>
      <c r="I298" s="192">
        <v>30149</v>
      </c>
      <c r="J298" s="193" t="s">
        <v>412</v>
      </c>
      <c r="BT298" s="1"/>
    </row>
    <row r="299" spans="1:72" x14ac:dyDescent="0.25">
      <c r="A299" s="188" t="s">
        <v>408</v>
      </c>
      <c r="B299" s="189" t="s">
        <v>608</v>
      </c>
      <c r="C299" s="189" t="s">
        <v>716</v>
      </c>
      <c r="D299" s="189" t="s">
        <v>422</v>
      </c>
      <c r="E299" s="190">
        <f t="shared" ca="1" si="4"/>
        <v>29988</v>
      </c>
      <c r="F299" s="191">
        <v>60</v>
      </c>
      <c r="G299" s="192">
        <v>21283</v>
      </c>
      <c r="H299" s="189">
        <v>560433</v>
      </c>
      <c r="I299" s="192">
        <v>30216</v>
      </c>
      <c r="J299" s="193" t="s">
        <v>412</v>
      </c>
      <c r="BT299" s="1"/>
    </row>
    <row r="300" spans="1:72" x14ac:dyDescent="0.25">
      <c r="A300" s="188" t="s">
        <v>408</v>
      </c>
      <c r="B300" s="189" t="s">
        <v>431</v>
      </c>
      <c r="C300" s="189" t="s">
        <v>155</v>
      </c>
      <c r="D300" s="189" t="s">
        <v>473</v>
      </c>
      <c r="E300" s="190">
        <f t="shared" ca="1" si="4"/>
        <v>27432</v>
      </c>
      <c r="F300" s="191">
        <v>59</v>
      </c>
      <c r="G300" s="192">
        <v>21753</v>
      </c>
      <c r="H300" s="189">
        <v>350345</v>
      </c>
      <c r="I300" s="192">
        <v>30044</v>
      </c>
      <c r="J300" s="193" t="s">
        <v>417</v>
      </c>
      <c r="BT300" s="1"/>
    </row>
    <row r="301" spans="1:72" x14ac:dyDescent="0.25">
      <c r="A301" s="188" t="s">
        <v>408</v>
      </c>
      <c r="B301" s="189" t="s">
        <v>712</v>
      </c>
      <c r="C301" s="189" t="s">
        <v>444</v>
      </c>
      <c r="D301" s="189" t="s">
        <v>422</v>
      </c>
      <c r="E301" s="190">
        <f t="shared" ca="1" si="4"/>
        <v>19188</v>
      </c>
      <c r="F301" s="191">
        <v>58</v>
      </c>
      <c r="G301" s="192">
        <v>22181</v>
      </c>
      <c r="H301" s="189">
        <v>351236</v>
      </c>
      <c r="I301" s="192">
        <v>30311</v>
      </c>
      <c r="J301" s="193" t="s">
        <v>417</v>
      </c>
      <c r="BT301" s="1"/>
    </row>
    <row r="302" spans="1:72" x14ac:dyDescent="0.25">
      <c r="A302" s="188" t="s">
        <v>408</v>
      </c>
      <c r="B302" s="189" t="s">
        <v>488</v>
      </c>
      <c r="C302" s="189" t="s">
        <v>621</v>
      </c>
      <c r="D302" s="189" t="s">
        <v>717</v>
      </c>
      <c r="E302" s="190">
        <f t="shared" ca="1" si="4"/>
        <v>19176</v>
      </c>
      <c r="F302" s="191">
        <v>57</v>
      </c>
      <c r="G302" s="192">
        <v>22227</v>
      </c>
      <c r="H302" s="189">
        <v>560456</v>
      </c>
      <c r="I302" s="192">
        <v>30266</v>
      </c>
      <c r="J302" s="193" t="s">
        <v>417</v>
      </c>
      <c r="BT302" s="1"/>
    </row>
    <row r="303" spans="1:72" x14ac:dyDescent="0.25">
      <c r="A303" s="188" t="s">
        <v>413</v>
      </c>
      <c r="B303" s="189" t="s">
        <v>483</v>
      </c>
      <c r="C303" s="189" t="s">
        <v>718</v>
      </c>
      <c r="D303" s="189" t="s">
        <v>416</v>
      </c>
      <c r="E303" s="190">
        <f t="shared" ca="1" si="4"/>
        <v>18396</v>
      </c>
      <c r="F303" s="191">
        <v>57</v>
      </c>
      <c r="G303" s="192">
        <v>22436</v>
      </c>
      <c r="H303" s="189">
        <v>351205</v>
      </c>
      <c r="I303" s="192">
        <v>30281</v>
      </c>
      <c r="J303" s="193" t="s">
        <v>417</v>
      </c>
      <c r="BT303" s="1"/>
    </row>
    <row r="304" spans="1:72" x14ac:dyDescent="0.25">
      <c r="A304" s="188" t="s">
        <v>408</v>
      </c>
      <c r="B304" s="189" t="s">
        <v>719</v>
      </c>
      <c r="C304" s="189" t="s">
        <v>550</v>
      </c>
      <c r="D304" s="189" t="s">
        <v>460</v>
      </c>
      <c r="E304" s="190">
        <f t="shared" ca="1" si="4"/>
        <v>21792</v>
      </c>
      <c r="F304" s="191">
        <v>61</v>
      </c>
      <c r="G304" s="192">
        <v>20915</v>
      </c>
      <c r="H304" s="189">
        <v>560443</v>
      </c>
      <c r="I304" s="192">
        <v>30404</v>
      </c>
      <c r="J304" s="193" t="s">
        <v>417</v>
      </c>
      <c r="BT304" s="1"/>
    </row>
    <row r="305" spans="1:72" x14ac:dyDescent="0.25">
      <c r="A305" s="188" t="s">
        <v>413</v>
      </c>
      <c r="B305" s="189" t="s">
        <v>479</v>
      </c>
      <c r="C305" s="189" t="s">
        <v>441</v>
      </c>
      <c r="D305" s="189" t="s">
        <v>668</v>
      </c>
      <c r="E305" s="190">
        <f t="shared" ca="1" si="4"/>
        <v>21852</v>
      </c>
      <c r="F305" s="191">
        <v>61</v>
      </c>
      <c r="G305" s="192">
        <v>20975</v>
      </c>
      <c r="H305" s="189">
        <v>561640</v>
      </c>
      <c r="I305" s="192">
        <v>30535</v>
      </c>
      <c r="J305" s="193" t="s">
        <v>417</v>
      </c>
      <c r="BT305" s="1"/>
    </row>
    <row r="306" spans="1:72" x14ac:dyDescent="0.25">
      <c r="A306" s="188" t="s">
        <v>413</v>
      </c>
      <c r="B306" s="189" t="s">
        <v>569</v>
      </c>
      <c r="C306" s="189" t="s">
        <v>591</v>
      </c>
      <c r="D306" s="189" t="s">
        <v>460</v>
      </c>
      <c r="E306" s="190">
        <f t="shared" ca="1" si="4"/>
        <v>22368</v>
      </c>
      <c r="F306" s="191">
        <v>57</v>
      </c>
      <c r="G306" s="192">
        <v>22276</v>
      </c>
      <c r="H306" s="189">
        <v>560564</v>
      </c>
      <c r="I306" s="192">
        <v>30571</v>
      </c>
      <c r="J306" s="193" t="s">
        <v>417</v>
      </c>
      <c r="BT306" s="1"/>
    </row>
    <row r="307" spans="1:72" x14ac:dyDescent="0.25">
      <c r="A307" s="188" t="s">
        <v>413</v>
      </c>
      <c r="B307" s="189" t="s">
        <v>645</v>
      </c>
      <c r="C307" s="189" t="s">
        <v>720</v>
      </c>
      <c r="D307" s="189" t="s">
        <v>460</v>
      </c>
      <c r="E307" s="190">
        <f t="shared" ca="1" si="4"/>
        <v>29232</v>
      </c>
      <c r="F307" s="191">
        <v>58</v>
      </c>
      <c r="G307" s="192">
        <v>22004</v>
      </c>
      <c r="H307" s="189">
        <v>351148</v>
      </c>
      <c r="I307" s="192">
        <v>30500</v>
      </c>
      <c r="J307" s="193" t="s">
        <v>417</v>
      </c>
      <c r="BT307" s="1"/>
    </row>
    <row r="308" spans="1:72" x14ac:dyDescent="0.25">
      <c r="A308" s="188" t="s">
        <v>413</v>
      </c>
      <c r="B308" s="189" t="s">
        <v>481</v>
      </c>
      <c r="C308" s="189" t="s">
        <v>706</v>
      </c>
      <c r="D308" s="189" t="s">
        <v>416</v>
      </c>
      <c r="E308" s="190">
        <f t="shared" ca="1" si="4"/>
        <v>31176</v>
      </c>
      <c r="F308" s="191">
        <v>57</v>
      </c>
      <c r="G308" s="192">
        <v>22430</v>
      </c>
      <c r="H308" s="189">
        <v>350936</v>
      </c>
      <c r="I308" s="192">
        <v>30396</v>
      </c>
      <c r="J308" s="193" t="s">
        <v>417</v>
      </c>
      <c r="BT308" s="1"/>
    </row>
    <row r="309" spans="1:72" x14ac:dyDescent="0.25">
      <c r="A309" s="188" t="s">
        <v>408</v>
      </c>
      <c r="B309" s="189" t="s">
        <v>429</v>
      </c>
      <c r="C309" s="189" t="s">
        <v>533</v>
      </c>
      <c r="D309" s="189" t="s">
        <v>422</v>
      </c>
      <c r="E309" s="190">
        <f t="shared" ca="1" si="4"/>
        <v>19320</v>
      </c>
      <c r="F309" s="191">
        <v>57</v>
      </c>
      <c r="G309" s="192">
        <v>22512</v>
      </c>
      <c r="H309" s="189">
        <v>350380</v>
      </c>
      <c r="I309" s="192">
        <v>30611</v>
      </c>
      <c r="J309" s="193" t="s">
        <v>417</v>
      </c>
      <c r="BT309" s="1"/>
    </row>
    <row r="310" spans="1:72" x14ac:dyDescent="0.25">
      <c r="A310" s="188" t="s">
        <v>408</v>
      </c>
      <c r="B310" s="189" t="s">
        <v>610</v>
      </c>
      <c r="C310" s="189" t="s">
        <v>157</v>
      </c>
      <c r="D310" s="189" t="s">
        <v>619</v>
      </c>
      <c r="E310" s="190">
        <f t="shared" ca="1" si="4"/>
        <v>25536</v>
      </c>
      <c r="F310" s="191">
        <v>61</v>
      </c>
      <c r="G310" s="192">
        <v>20856</v>
      </c>
      <c r="H310" s="189">
        <v>350223</v>
      </c>
      <c r="I310" s="192">
        <v>30426</v>
      </c>
      <c r="J310" s="193" t="s">
        <v>417</v>
      </c>
      <c r="BT310" s="1"/>
    </row>
    <row r="311" spans="1:72" x14ac:dyDescent="0.25">
      <c r="A311" s="188" t="s">
        <v>413</v>
      </c>
      <c r="B311" s="189" t="s">
        <v>639</v>
      </c>
      <c r="C311" s="189" t="s">
        <v>427</v>
      </c>
      <c r="D311" s="189" t="s">
        <v>416</v>
      </c>
      <c r="E311" s="190">
        <f t="shared" ca="1" si="4"/>
        <v>28884</v>
      </c>
      <c r="F311" s="191">
        <v>60</v>
      </c>
      <c r="G311" s="192">
        <v>21136</v>
      </c>
      <c r="H311" s="189">
        <v>560450</v>
      </c>
      <c r="I311" s="192">
        <v>30414</v>
      </c>
      <c r="J311" s="193" t="s">
        <v>417</v>
      </c>
      <c r="BT311" s="1"/>
    </row>
    <row r="312" spans="1:72" x14ac:dyDescent="0.25">
      <c r="A312" s="188" t="s">
        <v>413</v>
      </c>
      <c r="B312" s="189" t="s">
        <v>553</v>
      </c>
      <c r="C312" s="189" t="s">
        <v>721</v>
      </c>
      <c r="D312" s="189" t="s">
        <v>425</v>
      </c>
      <c r="E312" s="190">
        <f t="shared" ca="1" si="4"/>
        <v>21612</v>
      </c>
      <c r="F312" s="191">
        <v>59</v>
      </c>
      <c r="G312" s="192">
        <v>21675</v>
      </c>
      <c r="H312" s="189">
        <v>350765</v>
      </c>
      <c r="I312" s="192">
        <v>30439</v>
      </c>
      <c r="J312" s="193" t="s">
        <v>417</v>
      </c>
      <c r="BT312" s="1"/>
    </row>
    <row r="313" spans="1:72" x14ac:dyDescent="0.25">
      <c r="A313" s="188" t="s">
        <v>413</v>
      </c>
      <c r="B313" s="189" t="s">
        <v>485</v>
      </c>
      <c r="C313" s="189" t="s">
        <v>722</v>
      </c>
      <c r="D313" s="189" t="s">
        <v>416</v>
      </c>
      <c r="E313" s="190">
        <f t="shared" ca="1" si="4"/>
        <v>21084</v>
      </c>
      <c r="F313" s="191">
        <v>57</v>
      </c>
      <c r="G313" s="192">
        <v>22245</v>
      </c>
      <c r="H313" s="189">
        <v>561167</v>
      </c>
      <c r="I313" s="192">
        <v>30563</v>
      </c>
      <c r="J313" s="193" t="s">
        <v>417</v>
      </c>
      <c r="BT313" s="1"/>
    </row>
    <row r="314" spans="1:72" x14ac:dyDescent="0.25">
      <c r="A314" s="188" t="s">
        <v>413</v>
      </c>
      <c r="B314" s="189" t="s">
        <v>705</v>
      </c>
      <c r="C314" s="189" t="s">
        <v>480</v>
      </c>
      <c r="D314" s="189" t="s">
        <v>460</v>
      </c>
      <c r="E314" s="190">
        <f t="shared" ca="1" si="4"/>
        <v>18072</v>
      </c>
      <c r="F314" s="191">
        <v>57</v>
      </c>
      <c r="G314" s="192">
        <v>22474</v>
      </c>
      <c r="H314" s="189">
        <v>350982</v>
      </c>
      <c r="I314" s="192">
        <v>30456</v>
      </c>
      <c r="J314" s="193" t="s">
        <v>417</v>
      </c>
      <c r="BT314" s="1"/>
    </row>
    <row r="315" spans="1:72" x14ac:dyDescent="0.25">
      <c r="A315" s="188" t="s">
        <v>413</v>
      </c>
      <c r="B315" s="189" t="s">
        <v>608</v>
      </c>
      <c r="C315" s="189" t="s">
        <v>515</v>
      </c>
      <c r="D315" s="189" t="s">
        <v>457</v>
      </c>
      <c r="E315" s="190">
        <f t="shared" ca="1" si="4"/>
        <v>22524</v>
      </c>
      <c r="F315" s="191">
        <v>59</v>
      </c>
      <c r="G315" s="192">
        <v>21772</v>
      </c>
      <c r="H315" s="189">
        <v>560446</v>
      </c>
      <c r="I315" s="192">
        <v>30569</v>
      </c>
      <c r="J315" s="193" t="s">
        <v>417</v>
      </c>
      <c r="BT315" s="1"/>
    </row>
    <row r="316" spans="1:72" x14ac:dyDescent="0.25">
      <c r="A316" s="188" t="s">
        <v>413</v>
      </c>
      <c r="B316" s="189" t="s">
        <v>681</v>
      </c>
      <c r="C316" s="189" t="s">
        <v>723</v>
      </c>
      <c r="D316" s="189" t="s">
        <v>416</v>
      </c>
      <c r="E316" s="190">
        <f t="shared" ca="1" si="4"/>
        <v>25248</v>
      </c>
      <c r="F316" s="191">
        <v>58</v>
      </c>
      <c r="G316" s="192">
        <v>22071</v>
      </c>
      <c r="H316" s="189">
        <v>350708</v>
      </c>
      <c r="I316" s="192">
        <v>30321</v>
      </c>
      <c r="J316" s="193" t="s">
        <v>421</v>
      </c>
      <c r="BT316" s="1"/>
    </row>
    <row r="317" spans="1:72" x14ac:dyDescent="0.25">
      <c r="A317" s="188" t="s">
        <v>408</v>
      </c>
      <c r="B317" s="189" t="s">
        <v>608</v>
      </c>
      <c r="C317" s="189" t="s">
        <v>552</v>
      </c>
      <c r="D317" s="189" t="s">
        <v>607</v>
      </c>
      <c r="E317" s="190">
        <f t="shared" ca="1" si="4"/>
        <v>29628</v>
      </c>
      <c r="F317" s="191">
        <v>63</v>
      </c>
      <c r="G317" s="192">
        <v>20257</v>
      </c>
      <c r="H317" s="189">
        <v>351074</v>
      </c>
      <c r="I317" s="192">
        <v>30448</v>
      </c>
      <c r="J317" s="193" t="s">
        <v>421</v>
      </c>
      <c r="BT317" s="1"/>
    </row>
    <row r="318" spans="1:72" x14ac:dyDescent="0.25">
      <c r="A318" s="188" t="s">
        <v>408</v>
      </c>
      <c r="B318" s="189" t="s">
        <v>623</v>
      </c>
      <c r="C318" s="189" t="s">
        <v>724</v>
      </c>
      <c r="D318" s="189" t="s">
        <v>536</v>
      </c>
      <c r="E318" s="190">
        <f t="shared" ca="1" si="4"/>
        <v>18624</v>
      </c>
      <c r="F318" s="191">
        <v>60</v>
      </c>
      <c r="G318" s="192">
        <v>21270</v>
      </c>
      <c r="H318" s="189">
        <v>350335</v>
      </c>
      <c r="I318" s="192">
        <v>30378</v>
      </c>
      <c r="J318" s="193" t="s">
        <v>421</v>
      </c>
      <c r="BT318" s="1"/>
    </row>
    <row r="319" spans="1:72" x14ac:dyDescent="0.25">
      <c r="A319" s="188" t="s">
        <v>408</v>
      </c>
      <c r="B319" s="189" t="s">
        <v>157</v>
      </c>
      <c r="C319" s="189" t="s">
        <v>621</v>
      </c>
      <c r="D319" s="189" t="s">
        <v>442</v>
      </c>
      <c r="E319" s="190">
        <f t="shared" ca="1" si="4"/>
        <v>28332</v>
      </c>
      <c r="F319" s="191">
        <v>60</v>
      </c>
      <c r="G319" s="192">
        <v>21432</v>
      </c>
      <c r="H319" s="189">
        <v>350943</v>
      </c>
      <c r="I319" s="192">
        <v>30646</v>
      </c>
      <c r="J319" s="193" t="s">
        <v>421</v>
      </c>
      <c r="BT319" s="1"/>
    </row>
    <row r="320" spans="1:72" x14ac:dyDescent="0.25">
      <c r="A320" s="188" t="s">
        <v>413</v>
      </c>
      <c r="B320" s="189" t="s">
        <v>461</v>
      </c>
      <c r="C320" s="189" t="s">
        <v>441</v>
      </c>
      <c r="D320" s="189" t="s">
        <v>442</v>
      </c>
      <c r="E320" s="190">
        <f t="shared" ca="1" si="4"/>
        <v>23136</v>
      </c>
      <c r="F320" s="191">
        <v>60</v>
      </c>
      <c r="G320" s="192">
        <v>21369</v>
      </c>
      <c r="H320" s="189">
        <v>351272</v>
      </c>
      <c r="I320" s="192">
        <v>30660</v>
      </c>
      <c r="J320" s="193" t="s">
        <v>421</v>
      </c>
      <c r="BT320" s="1"/>
    </row>
    <row r="321" spans="1:72" x14ac:dyDescent="0.25">
      <c r="A321" s="188" t="s">
        <v>413</v>
      </c>
      <c r="B321" s="189" t="s">
        <v>155</v>
      </c>
      <c r="C321" s="189" t="s">
        <v>441</v>
      </c>
      <c r="D321" s="189" t="s">
        <v>457</v>
      </c>
      <c r="E321" s="190">
        <f t="shared" ca="1" si="4"/>
        <v>30984</v>
      </c>
      <c r="F321" s="191">
        <v>58</v>
      </c>
      <c r="G321" s="192">
        <v>22171</v>
      </c>
      <c r="H321" s="189">
        <v>351290</v>
      </c>
      <c r="I321" s="192">
        <v>30604</v>
      </c>
      <c r="J321" s="193" t="s">
        <v>421</v>
      </c>
      <c r="BT321" s="1"/>
    </row>
    <row r="322" spans="1:72" x14ac:dyDescent="0.25">
      <c r="A322" s="188" t="s">
        <v>413</v>
      </c>
      <c r="B322" s="189" t="s">
        <v>586</v>
      </c>
      <c r="C322" s="189" t="s">
        <v>432</v>
      </c>
      <c r="D322" s="189" t="s">
        <v>416</v>
      </c>
      <c r="E322" s="190">
        <f t="shared" ca="1" si="4"/>
        <v>19908</v>
      </c>
      <c r="F322" s="191">
        <v>57</v>
      </c>
      <c r="G322" s="192">
        <v>22307</v>
      </c>
      <c r="H322" s="189">
        <v>351261</v>
      </c>
      <c r="I322" s="192">
        <v>30341</v>
      </c>
      <c r="J322" s="193" t="s">
        <v>421</v>
      </c>
      <c r="BT322" s="1"/>
    </row>
    <row r="323" spans="1:72" x14ac:dyDescent="0.25">
      <c r="A323" s="188" t="s">
        <v>408</v>
      </c>
      <c r="B323" s="189" t="s">
        <v>570</v>
      </c>
      <c r="C323" s="189" t="s">
        <v>453</v>
      </c>
      <c r="D323" s="189" t="s">
        <v>425</v>
      </c>
      <c r="E323" s="190">
        <f t="shared" ref="E323:E386" ca="1" si="5">RANDBETWEEN(1500,2600)*12</f>
        <v>31092</v>
      </c>
      <c r="F323" s="191">
        <v>56</v>
      </c>
      <c r="G323" s="192">
        <v>22651</v>
      </c>
      <c r="H323" s="189">
        <v>350973</v>
      </c>
      <c r="I323" s="192">
        <v>30456</v>
      </c>
      <c r="J323" s="193" t="s">
        <v>421</v>
      </c>
      <c r="BT323" s="1"/>
    </row>
    <row r="324" spans="1:72" x14ac:dyDescent="0.25">
      <c r="A324" s="188" t="s">
        <v>408</v>
      </c>
      <c r="B324" s="189" t="s">
        <v>469</v>
      </c>
      <c r="C324" s="189" t="s">
        <v>725</v>
      </c>
      <c r="D324" s="189" t="s">
        <v>726</v>
      </c>
      <c r="E324" s="190">
        <f t="shared" ca="1" si="5"/>
        <v>24876</v>
      </c>
      <c r="F324" s="191">
        <v>61</v>
      </c>
      <c r="G324" s="192">
        <v>20887</v>
      </c>
      <c r="H324" s="189">
        <v>350560</v>
      </c>
      <c r="I324" s="192">
        <v>30571</v>
      </c>
      <c r="J324" s="193" t="s">
        <v>421</v>
      </c>
      <c r="BT324" s="1"/>
    </row>
    <row r="325" spans="1:72" x14ac:dyDescent="0.25">
      <c r="A325" s="188" t="s">
        <v>408</v>
      </c>
      <c r="B325" s="189" t="s">
        <v>434</v>
      </c>
      <c r="C325" s="189" t="s">
        <v>185</v>
      </c>
      <c r="D325" s="189" t="s">
        <v>727</v>
      </c>
      <c r="E325" s="190">
        <f t="shared" ca="1" si="5"/>
        <v>21468</v>
      </c>
      <c r="F325" s="191">
        <v>58</v>
      </c>
      <c r="G325" s="192">
        <v>22011</v>
      </c>
      <c r="H325" s="189">
        <v>350664</v>
      </c>
      <c r="I325" s="192">
        <v>30409</v>
      </c>
      <c r="J325" s="193" t="s">
        <v>421</v>
      </c>
      <c r="BT325" s="1"/>
    </row>
    <row r="326" spans="1:72" x14ac:dyDescent="0.25">
      <c r="A326" s="188" t="s">
        <v>408</v>
      </c>
      <c r="B326" s="189" t="s">
        <v>602</v>
      </c>
      <c r="C326" s="189" t="s">
        <v>715</v>
      </c>
      <c r="D326" s="189" t="s">
        <v>422</v>
      </c>
      <c r="E326" s="190">
        <f t="shared" ca="1" si="5"/>
        <v>19272</v>
      </c>
      <c r="F326" s="191">
        <v>58</v>
      </c>
      <c r="G326" s="192">
        <v>22140</v>
      </c>
      <c r="H326" s="189">
        <v>350919</v>
      </c>
      <c r="I326" s="192">
        <v>30363</v>
      </c>
      <c r="J326" s="193" t="s">
        <v>466</v>
      </c>
      <c r="BT326" s="1"/>
    </row>
    <row r="327" spans="1:72" x14ac:dyDescent="0.25">
      <c r="A327" s="188" t="s">
        <v>413</v>
      </c>
      <c r="B327" s="189" t="s">
        <v>681</v>
      </c>
      <c r="C327" s="189" t="s">
        <v>728</v>
      </c>
      <c r="D327" s="189" t="s">
        <v>416</v>
      </c>
      <c r="E327" s="190">
        <f t="shared" ca="1" si="5"/>
        <v>18456</v>
      </c>
      <c r="F327" s="191">
        <v>57</v>
      </c>
      <c r="G327" s="192">
        <v>22230</v>
      </c>
      <c r="H327" s="189">
        <v>351086</v>
      </c>
      <c r="I327" s="192">
        <v>30404</v>
      </c>
      <c r="J327" s="193" t="s">
        <v>466</v>
      </c>
      <c r="BT327" s="1"/>
    </row>
    <row r="328" spans="1:72" x14ac:dyDescent="0.25">
      <c r="A328" s="188" t="s">
        <v>413</v>
      </c>
      <c r="B328" s="189" t="s">
        <v>437</v>
      </c>
      <c r="C328" s="189" t="s">
        <v>167</v>
      </c>
      <c r="D328" s="189" t="s">
        <v>416</v>
      </c>
      <c r="E328" s="190">
        <f t="shared" ca="1" si="5"/>
        <v>30960</v>
      </c>
      <c r="F328" s="191">
        <v>56</v>
      </c>
      <c r="G328" s="192">
        <v>22908</v>
      </c>
      <c r="H328" s="189">
        <v>351292</v>
      </c>
      <c r="I328" s="192">
        <v>30540</v>
      </c>
      <c r="J328" s="193" t="s">
        <v>466</v>
      </c>
      <c r="BT328" s="1"/>
    </row>
    <row r="329" spans="1:72" x14ac:dyDescent="0.25">
      <c r="A329" s="188" t="s">
        <v>408</v>
      </c>
      <c r="B329" s="189" t="s">
        <v>705</v>
      </c>
      <c r="C329" s="189" t="s">
        <v>676</v>
      </c>
      <c r="D329" s="189" t="s">
        <v>445</v>
      </c>
      <c r="E329" s="190">
        <f t="shared" ca="1" si="5"/>
        <v>25524</v>
      </c>
      <c r="F329" s="191">
        <v>57</v>
      </c>
      <c r="G329" s="192">
        <v>22536</v>
      </c>
      <c r="H329" s="189">
        <v>351002</v>
      </c>
      <c r="I329" s="192">
        <v>30470</v>
      </c>
      <c r="J329" s="193" t="s">
        <v>466</v>
      </c>
      <c r="BT329" s="1"/>
    </row>
    <row r="330" spans="1:72" x14ac:dyDescent="0.25">
      <c r="A330" s="188" t="s">
        <v>408</v>
      </c>
      <c r="B330" s="189" t="s">
        <v>713</v>
      </c>
      <c r="C330" s="189" t="s">
        <v>729</v>
      </c>
      <c r="D330" s="189" t="s">
        <v>442</v>
      </c>
      <c r="E330" s="190">
        <f t="shared" ca="1" si="5"/>
        <v>21996</v>
      </c>
      <c r="F330" s="191">
        <v>56</v>
      </c>
      <c r="G330" s="192">
        <v>22672</v>
      </c>
      <c r="H330" s="189">
        <v>350209</v>
      </c>
      <c r="I330" s="192">
        <v>30401</v>
      </c>
      <c r="J330" s="193" t="s">
        <v>466</v>
      </c>
      <c r="BT330" s="1"/>
    </row>
    <row r="331" spans="1:72" x14ac:dyDescent="0.25">
      <c r="A331" s="188" t="s">
        <v>408</v>
      </c>
      <c r="B331" s="189" t="s">
        <v>448</v>
      </c>
      <c r="C331" s="189" t="s">
        <v>599</v>
      </c>
      <c r="D331" s="189" t="s">
        <v>470</v>
      </c>
      <c r="E331" s="190">
        <f t="shared" ca="1" si="5"/>
        <v>22368</v>
      </c>
      <c r="F331" s="191">
        <v>55</v>
      </c>
      <c r="G331" s="192">
        <v>23245</v>
      </c>
      <c r="H331" s="189">
        <v>350489</v>
      </c>
      <c r="I331" s="192">
        <v>30342</v>
      </c>
      <c r="J331" s="193" t="s">
        <v>466</v>
      </c>
      <c r="BT331" s="1"/>
    </row>
    <row r="332" spans="1:72" x14ac:dyDescent="0.25">
      <c r="A332" s="188" t="s">
        <v>408</v>
      </c>
      <c r="B332" s="189" t="s">
        <v>602</v>
      </c>
      <c r="C332" s="189" t="s">
        <v>444</v>
      </c>
      <c r="D332" s="189" t="s">
        <v>425</v>
      </c>
      <c r="E332" s="190">
        <f t="shared" ca="1" si="5"/>
        <v>19872</v>
      </c>
      <c r="F332" s="191">
        <v>54</v>
      </c>
      <c r="G332" s="192">
        <v>23341</v>
      </c>
      <c r="H332" s="189">
        <v>350676</v>
      </c>
      <c r="I332" s="192">
        <v>30596</v>
      </c>
      <c r="J332" s="193" t="s">
        <v>466</v>
      </c>
      <c r="BT332" s="1"/>
    </row>
    <row r="333" spans="1:72" x14ac:dyDescent="0.25">
      <c r="A333" s="188" t="s">
        <v>408</v>
      </c>
      <c r="B333" s="189" t="s">
        <v>602</v>
      </c>
      <c r="C333" s="189" t="s">
        <v>152</v>
      </c>
      <c r="D333" s="189" t="s">
        <v>460</v>
      </c>
      <c r="E333" s="190">
        <f t="shared" ca="1" si="5"/>
        <v>24336</v>
      </c>
      <c r="F333" s="191">
        <v>60</v>
      </c>
      <c r="G333" s="192">
        <v>21358</v>
      </c>
      <c r="H333" s="189">
        <v>560464</v>
      </c>
      <c r="I333" s="192">
        <v>30658</v>
      </c>
      <c r="J333" s="193" t="s">
        <v>466</v>
      </c>
      <c r="BT333" s="1"/>
    </row>
    <row r="334" spans="1:72" x14ac:dyDescent="0.25">
      <c r="A334" s="188" t="s">
        <v>413</v>
      </c>
      <c r="B334" s="189" t="s">
        <v>730</v>
      </c>
      <c r="C334" s="189" t="s">
        <v>415</v>
      </c>
      <c r="D334" s="189" t="s">
        <v>460</v>
      </c>
      <c r="E334" s="190">
        <f t="shared" ca="1" si="5"/>
        <v>24084</v>
      </c>
      <c r="F334" s="191">
        <v>59</v>
      </c>
      <c r="G334" s="192">
        <v>21682</v>
      </c>
      <c r="H334" s="189">
        <v>560444</v>
      </c>
      <c r="I334" s="192">
        <v>30630</v>
      </c>
      <c r="J334" s="193" t="s">
        <v>466</v>
      </c>
      <c r="BT334" s="1"/>
    </row>
    <row r="335" spans="1:72" x14ac:dyDescent="0.25">
      <c r="A335" s="188" t="s">
        <v>408</v>
      </c>
      <c r="B335" s="189" t="s">
        <v>464</v>
      </c>
      <c r="C335" s="189" t="s">
        <v>453</v>
      </c>
      <c r="D335" s="189" t="s">
        <v>636</v>
      </c>
      <c r="E335" s="190">
        <f t="shared" ca="1" si="5"/>
        <v>28668</v>
      </c>
      <c r="F335" s="191">
        <v>56</v>
      </c>
      <c r="G335" s="192">
        <v>22908</v>
      </c>
      <c r="H335" s="189">
        <v>350653</v>
      </c>
      <c r="I335" s="192">
        <v>30540</v>
      </c>
      <c r="J335" s="193" t="s">
        <v>412</v>
      </c>
      <c r="BT335" s="1"/>
    </row>
    <row r="336" spans="1:72" x14ac:dyDescent="0.25">
      <c r="A336" s="188" t="s">
        <v>413</v>
      </c>
      <c r="B336" s="189" t="s">
        <v>437</v>
      </c>
      <c r="C336" s="189" t="s">
        <v>491</v>
      </c>
      <c r="D336" s="189" t="s">
        <v>457</v>
      </c>
      <c r="E336" s="190">
        <f t="shared" ca="1" si="5"/>
        <v>21000</v>
      </c>
      <c r="F336" s="191">
        <v>56</v>
      </c>
      <c r="G336" s="192">
        <v>22899</v>
      </c>
      <c r="H336" s="189">
        <v>350150</v>
      </c>
      <c r="I336" s="192">
        <v>30465</v>
      </c>
      <c r="J336" s="193" t="s">
        <v>412</v>
      </c>
      <c r="BT336" s="1"/>
    </row>
    <row r="337" spans="1:72" x14ac:dyDescent="0.25">
      <c r="A337" s="188" t="s">
        <v>408</v>
      </c>
      <c r="B337" s="189" t="s">
        <v>414</v>
      </c>
      <c r="C337" s="189" t="s">
        <v>676</v>
      </c>
      <c r="D337" s="189" t="s">
        <v>548</v>
      </c>
      <c r="E337" s="190">
        <f t="shared" ca="1" si="5"/>
        <v>18336</v>
      </c>
      <c r="F337" s="191">
        <v>55</v>
      </c>
      <c r="G337" s="192">
        <v>23179</v>
      </c>
      <c r="H337" s="189">
        <v>350453</v>
      </c>
      <c r="I337" s="192">
        <v>30645</v>
      </c>
      <c r="J337" s="193" t="s">
        <v>412</v>
      </c>
      <c r="BT337" s="1"/>
    </row>
    <row r="338" spans="1:72" x14ac:dyDescent="0.25">
      <c r="A338" s="188" t="s">
        <v>408</v>
      </c>
      <c r="B338" s="189" t="s">
        <v>434</v>
      </c>
      <c r="C338" s="189" t="s">
        <v>157</v>
      </c>
      <c r="D338" s="189" t="s">
        <v>416</v>
      </c>
      <c r="E338" s="190">
        <f t="shared" ca="1" si="5"/>
        <v>26616</v>
      </c>
      <c r="F338" s="191">
        <v>60</v>
      </c>
      <c r="G338" s="192">
        <v>21135</v>
      </c>
      <c r="H338" s="189">
        <v>560470</v>
      </c>
      <c r="I338" s="192">
        <v>30658</v>
      </c>
      <c r="J338" s="193" t="s">
        <v>412</v>
      </c>
      <c r="BT338" s="1"/>
    </row>
    <row r="339" spans="1:72" x14ac:dyDescent="0.25">
      <c r="A339" s="188" t="s">
        <v>413</v>
      </c>
      <c r="B339" s="189" t="s">
        <v>431</v>
      </c>
      <c r="C339" s="189" t="s">
        <v>532</v>
      </c>
      <c r="D339" s="189" t="s">
        <v>428</v>
      </c>
      <c r="E339" s="190">
        <f t="shared" ca="1" si="5"/>
        <v>24516</v>
      </c>
      <c r="F339" s="191">
        <v>60</v>
      </c>
      <c r="G339" s="192">
        <v>21278</v>
      </c>
      <c r="H339" s="189">
        <v>560471</v>
      </c>
      <c r="I339" s="192">
        <v>30581</v>
      </c>
      <c r="J339" s="193" t="s">
        <v>412</v>
      </c>
      <c r="BT339" s="1"/>
    </row>
    <row r="340" spans="1:72" x14ac:dyDescent="0.25">
      <c r="A340" s="188" t="s">
        <v>413</v>
      </c>
      <c r="B340" s="189" t="s">
        <v>544</v>
      </c>
      <c r="C340" s="189" t="s">
        <v>489</v>
      </c>
      <c r="D340" s="189" t="s">
        <v>439</v>
      </c>
      <c r="E340" s="190">
        <f t="shared" ca="1" si="5"/>
        <v>19428</v>
      </c>
      <c r="F340" s="191">
        <v>57</v>
      </c>
      <c r="G340" s="192">
        <v>22200</v>
      </c>
      <c r="H340" s="189">
        <v>351150</v>
      </c>
      <c r="I340" s="192">
        <v>30357</v>
      </c>
      <c r="J340" s="193" t="s">
        <v>412</v>
      </c>
      <c r="BT340" s="1"/>
    </row>
    <row r="341" spans="1:72" x14ac:dyDescent="0.25">
      <c r="A341" s="188" t="s">
        <v>408</v>
      </c>
      <c r="B341" s="189" t="s">
        <v>652</v>
      </c>
      <c r="C341" s="189" t="s">
        <v>542</v>
      </c>
      <c r="D341" s="189" t="s">
        <v>731</v>
      </c>
      <c r="E341" s="190">
        <f t="shared" ca="1" si="5"/>
        <v>27288</v>
      </c>
      <c r="F341" s="191">
        <v>59</v>
      </c>
      <c r="G341" s="192">
        <v>21477</v>
      </c>
      <c r="H341" s="189">
        <v>351302</v>
      </c>
      <c r="I341" s="192">
        <v>30409</v>
      </c>
      <c r="J341" s="193" t="s">
        <v>412</v>
      </c>
      <c r="BT341" s="1"/>
    </row>
    <row r="342" spans="1:72" x14ac:dyDescent="0.25">
      <c r="A342" s="188" t="s">
        <v>408</v>
      </c>
      <c r="B342" s="189" t="s">
        <v>704</v>
      </c>
      <c r="C342" s="189" t="s">
        <v>535</v>
      </c>
      <c r="D342" s="189" t="s">
        <v>425</v>
      </c>
      <c r="E342" s="190">
        <f t="shared" ca="1" si="5"/>
        <v>24444</v>
      </c>
      <c r="F342" s="191">
        <v>56</v>
      </c>
      <c r="G342" s="192">
        <v>22595</v>
      </c>
      <c r="H342" s="189">
        <v>351183</v>
      </c>
      <c r="I342" s="192">
        <v>30453</v>
      </c>
      <c r="J342" s="193" t="s">
        <v>412</v>
      </c>
      <c r="BT342" s="1"/>
    </row>
    <row r="343" spans="1:72" x14ac:dyDescent="0.25">
      <c r="A343" s="188" t="s">
        <v>408</v>
      </c>
      <c r="B343" s="189" t="s">
        <v>450</v>
      </c>
      <c r="C343" s="189" t="s">
        <v>599</v>
      </c>
      <c r="D343" s="189" t="s">
        <v>460</v>
      </c>
      <c r="E343" s="190">
        <f t="shared" ca="1" si="5"/>
        <v>21720</v>
      </c>
      <c r="F343" s="191">
        <v>57</v>
      </c>
      <c r="G343" s="192">
        <v>22322</v>
      </c>
      <c r="H343" s="189">
        <v>351186</v>
      </c>
      <c r="I343" s="192">
        <v>30470</v>
      </c>
      <c r="J343" s="193" t="s">
        <v>412</v>
      </c>
      <c r="BT343" s="1"/>
    </row>
    <row r="344" spans="1:72" x14ac:dyDescent="0.25">
      <c r="A344" s="188" t="s">
        <v>408</v>
      </c>
      <c r="B344" s="189" t="s">
        <v>602</v>
      </c>
      <c r="C344" s="189" t="s">
        <v>535</v>
      </c>
      <c r="D344" s="189" t="s">
        <v>416</v>
      </c>
      <c r="E344" s="190">
        <f t="shared" ca="1" si="5"/>
        <v>29208</v>
      </c>
      <c r="F344" s="191">
        <v>56</v>
      </c>
      <c r="G344" s="192">
        <v>22870</v>
      </c>
      <c r="H344" s="189">
        <v>560469</v>
      </c>
      <c r="I344" s="192">
        <v>30441</v>
      </c>
      <c r="J344" s="193" t="s">
        <v>412</v>
      </c>
      <c r="BT344" s="1"/>
    </row>
    <row r="345" spans="1:72" x14ac:dyDescent="0.25">
      <c r="A345" s="188" t="s">
        <v>413</v>
      </c>
      <c r="B345" s="189" t="s">
        <v>499</v>
      </c>
      <c r="C345" s="189" t="s">
        <v>515</v>
      </c>
      <c r="D345" s="189" t="s">
        <v>422</v>
      </c>
      <c r="E345" s="190">
        <f t="shared" ca="1" si="5"/>
        <v>23088</v>
      </c>
      <c r="F345" s="191">
        <v>55</v>
      </c>
      <c r="G345" s="192">
        <v>23052</v>
      </c>
      <c r="H345" s="189">
        <v>350301</v>
      </c>
      <c r="I345" s="192">
        <v>30660</v>
      </c>
      <c r="J345" s="193" t="s">
        <v>412</v>
      </c>
      <c r="BT345" s="1"/>
    </row>
    <row r="346" spans="1:72" x14ac:dyDescent="0.25">
      <c r="A346" s="188" t="s">
        <v>408</v>
      </c>
      <c r="B346" s="189" t="s">
        <v>634</v>
      </c>
      <c r="C346" s="189" t="s">
        <v>451</v>
      </c>
      <c r="D346" s="189" t="s">
        <v>732</v>
      </c>
      <c r="E346" s="190">
        <f t="shared" ca="1" si="5"/>
        <v>24216</v>
      </c>
      <c r="F346" s="191">
        <v>63</v>
      </c>
      <c r="G346" s="192">
        <v>20274</v>
      </c>
      <c r="H346" s="189">
        <v>560478</v>
      </c>
      <c r="I346" s="192">
        <v>30324</v>
      </c>
      <c r="J346" s="193" t="s">
        <v>417</v>
      </c>
      <c r="BT346" s="1"/>
    </row>
    <row r="347" spans="1:72" x14ac:dyDescent="0.25">
      <c r="A347" s="188" t="s">
        <v>408</v>
      </c>
      <c r="B347" s="189" t="s">
        <v>492</v>
      </c>
      <c r="C347" s="189" t="s">
        <v>533</v>
      </c>
      <c r="D347" s="189" t="s">
        <v>445</v>
      </c>
      <c r="E347" s="190">
        <f t="shared" ca="1" si="5"/>
        <v>20688</v>
      </c>
      <c r="F347" s="191">
        <v>61</v>
      </c>
      <c r="G347" s="192">
        <v>20939</v>
      </c>
      <c r="H347" s="189">
        <v>560476</v>
      </c>
      <c r="I347" s="192">
        <v>30458</v>
      </c>
      <c r="J347" s="193" t="s">
        <v>417</v>
      </c>
      <c r="BT347" s="1"/>
    </row>
    <row r="348" spans="1:72" x14ac:dyDescent="0.25">
      <c r="A348" s="188" t="s">
        <v>413</v>
      </c>
      <c r="B348" s="189" t="s">
        <v>611</v>
      </c>
      <c r="C348" s="189" t="s">
        <v>510</v>
      </c>
      <c r="D348" s="189" t="s">
        <v>416</v>
      </c>
      <c r="E348" s="190">
        <f t="shared" ca="1" si="5"/>
        <v>25140</v>
      </c>
      <c r="F348" s="191">
        <v>60</v>
      </c>
      <c r="G348" s="192">
        <v>21308</v>
      </c>
      <c r="H348" s="189">
        <v>350917</v>
      </c>
      <c r="I348" s="192">
        <v>30479</v>
      </c>
      <c r="J348" s="193" t="s">
        <v>417</v>
      </c>
      <c r="BT348" s="1"/>
    </row>
    <row r="349" spans="1:72" x14ac:dyDescent="0.25">
      <c r="A349" s="188" t="s">
        <v>408</v>
      </c>
      <c r="B349" s="189" t="s">
        <v>553</v>
      </c>
      <c r="C349" s="189" t="s">
        <v>679</v>
      </c>
      <c r="D349" s="189" t="s">
        <v>482</v>
      </c>
      <c r="E349" s="190">
        <f t="shared" ca="1" si="5"/>
        <v>27492</v>
      </c>
      <c r="F349" s="191">
        <v>58</v>
      </c>
      <c r="G349" s="192">
        <v>21866</v>
      </c>
      <c r="H349" s="189">
        <v>560472</v>
      </c>
      <c r="I349" s="192">
        <v>30439</v>
      </c>
      <c r="J349" s="193" t="s">
        <v>417</v>
      </c>
      <c r="BT349" s="1"/>
    </row>
    <row r="350" spans="1:72" x14ac:dyDescent="0.25">
      <c r="A350" s="188" t="s">
        <v>408</v>
      </c>
      <c r="B350" s="189" t="s">
        <v>623</v>
      </c>
      <c r="C350" s="189" t="s">
        <v>532</v>
      </c>
      <c r="D350" s="189" t="s">
        <v>416</v>
      </c>
      <c r="E350" s="190">
        <f t="shared" ca="1" si="5"/>
        <v>30120</v>
      </c>
      <c r="F350" s="191">
        <v>59</v>
      </c>
      <c r="G350" s="192">
        <v>21591</v>
      </c>
      <c r="H350" s="189">
        <v>560477</v>
      </c>
      <c r="I350" s="192">
        <v>30675</v>
      </c>
      <c r="J350" s="193" t="s">
        <v>417</v>
      </c>
      <c r="BT350" s="1"/>
    </row>
    <row r="351" spans="1:72" x14ac:dyDescent="0.25">
      <c r="A351" s="188" t="s">
        <v>413</v>
      </c>
      <c r="B351" s="189" t="s">
        <v>511</v>
      </c>
      <c r="C351" s="189" t="s">
        <v>571</v>
      </c>
      <c r="D351" s="189" t="s">
        <v>473</v>
      </c>
      <c r="E351" s="190">
        <f t="shared" ca="1" si="5"/>
        <v>27072</v>
      </c>
      <c r="F351" s="191">
        <v>58</v>
      </c>
      <c r="G351" s="192">
        <v>21967</v>
      </c>
      <c r="H351" s="189">
        <v>351367</v>
      </c>
      <c r="I351" s="192">
        <v>30509</v>
      </c>
      <c r="J351" s="193" t="s">
        <v>417</v>
      </c>
      <c r="BT351" s="1"/>
    </row>
    <row r="352" spans="1:72" x14ac:dyDescent="0.25">
      <c r="A352" s="188" t="s">
        <v>413</v>
      </c>
      <c r="B352" s="189" t="s">
        <v>488</v>
      </c>
      <c r="C352" s="189" t="s">
        <v>606</v>
      </c>
      <c r="D352" s="189" t="s">
        <v>416</v>
      </c>
      <c r="E352" s="190">
        <f t="shared" ca="1" si="5"/>
        <v>20604</v>
      </c>
      <c r="F352" s="191">
        <v>57</v>
      </c>
      <c r="G352" s="192">
        <v>22361</v>
      </c>
      <c r="H352" s="189">
        <v>351369</v>
      </c>
      <c r="I352" s="192">
        <v>30378</v>
      </c>
      <c r="J352" s="193" t="s">
        <v>417</v>
      </c>
      <c r="BT352" s="1"/>
    </row>
    <row r="353" spans="1:72" x14ac:dyDescent="0.25">
      <c r="A353" s="188" t="s">
        <v>408</v>
      </c>
      <c r="B353" s="189" t="s">
        <v>503</v>
      </c>
      <c r="C353" s="189" t="s">
        <v>547</v>
      </c>
      <c r="D353" s="189" t="s">
        <v>733</v>
      </c>
      <c r="E353" s="190">
        <f t="shared" ca="1" si="5"/>
        <v>26976</v>
      </c>
      <c r="F353" s="191">
        <v>56</v>
      </c>
      <c r="G353" s="192">
        <v>22893</v>
      </c>
      <c r="H353" s="189">
        <v>351366</v>
      </c>
      <c r="I353" s="192">
        <v>30600</v>
      </c>
      <c r="J353" s="193" t="s">
        <v>417</v>
      </c>
      <c r="BT353" s="1"/>
    </row>
    <row r="354" spans="1:72" x14ac:dyDescent="0.25">
      <c r="A354" s="188" t="s">
        <v>413</v>
      </c>
      <c r="B354" s="189" t="s">
        <v>730</v>
      </c>
      <c r="C354" s="189" t="s">
        <v>489</v>
      </c>
      <c r="D354" s="189" t="s">
        <v>734</v>
      </c>
      <c r="E354" s="190">
        <f t="shared" ca="1" si="5"/>
        <v>30216</v>
      </c>
      <c r="F354" s="191">
        <v>56</v>
      </c>
      <c r="G354" s="192">
        <v>22830</v>
      </c>
      <c r="H354" s="189">
        <v>560475</v>
      </c>
      <c r="I354" s="192">
        <v>30514</v>
      </c>
      <c r="J354" s="193" t="s">
        <v>417</v>
      </c>
      <c r="BT354" s="1"/>
    </row>
    <row r="355" spans="1:72" x14ac:dyDescent="0.25">
      <c r="A355" s="188" t="s">
        <v>408</v>
      </c>
      <c r="B355" s="189" t="s">
        <v>446</v>
      </c>
      <c r="C355" s="189" t="s">
        <v>735</v>
      </c>
      <c r="D355" s="189" t="s">
        <v>736</v>
      </c>
      <c r="E355" s="190">
        <f t="shared" ca="1" si="5"/>
        <v>28308</v>
      </c>
      <c r="F355" s="191">
        <v>57</v>
      </c>
      <c r="G355" s="192">
        <v>22333</v>
      </c>
      <c r="H355" s="189">
        <v>560484</v>
      </c>
      <c r="I355" s="192">
        <v>30581</v>
      </c>
      <c r="J355" s="193" t="s">
        <v>417</v>
      </c>
      <c r="BT355" s="1"/>
    </row>
    <row r="356" spans="1:72" x14ac:dyDescent="0.25">
      <c r="A356" s="188" t="s">
        <v>413</v>
      </c>
      <c r="B356" s="189" t="s">
        <v>528</v>
      </c>
      <c r="C356" s="189" t="s">
        <v>737</v>
      </c>
      <c r="D356" s="189" t="s">
        <v>416</v>
      </c>
      <c r="E356" s="190">
        <f t="shared" ca="1" si="5"/>
        <v>30528</v>
      </c>
      <c r="F356" s="191">
        <v>59</v>
      </c>
      <c r="G356" s="192">
        <v>21477</v>
      </c>
      <c r="H356" s="189">
        <v>350910</v>
      </c>
      <c r="I356" s="192">
        <v>30409</v>
      </c>
      <c r="J356" s="193" t="s">
        <v>417</v>
      </c>
      <c r="BT356" s="1"/>
    </row>
    <row r="357" spans="1:72" x14ac:dyDescent="0.25">
      <c r="A357" s="188" t="s">
        <v>408</v>
      </c>
      <c r="B357" s="189" t="s">
        <v>500</v>
      </c>
      <c r="C357" s="189" t="s">
        <v>535</v>
      </c>
      <c r="D357" s="189" t="s">
        <v>416</v>
      </c>
      <c r="E357" s="190">
        <f t="shared" ca="1" si="5"/>
        <v>19488</v>
      </c>
      <c r="F357" s="191">
        <v>59</v>
      </c>
      <c r="G357" s="192">
        <v>21781</v>
      </c>
      <c r="H357" s="189">
        <v>560486</v>
      </c>
      <c r="I357" s="192">
        <v>30676</v>
      </c>
      <c r="J357" s="193" t="s">
        <v>417</v>
      </c>
      <c r="BT357" s="1"/>
    </row>
    <row r="358" spans="1:72" x14ac:dyDescent="0.25">
      <c r="A358" s="188" t="s">
        <v>413</v>
      </c>
      <c r="B358" s="189" t="s">
        <v>648</v>
      </c>
      <c r="C358" s="189" t="s">
        <v>691</v>
      </c>
      <c r="D358" s="189" t="s">
        <v>416</v>
      </c>
      <c r="E358" s="190">
        <f t="shared" ca="1" si="5"/>
        <v>21504</v>
      </c>
      <c r="F358" s="191">
        <v>57</v>
      </c>
      <c r="G358" s="192">
        <v>22201</v>
      </c>
      <c r="H358" s="189">
        <v>351110</v>
      </c>
      <c r="I358" s="192">
        <v>30631</v>
      </c>
      <c r="J358" s="193" t="s">
        <v>417</v>
      </c>
      <c r="BT358" s="1"/>
    </row>
    <row r="359" spans="1:72" x14ac:dyDescent="0.25">
      <c r="A359" s="188" t="s">
        <v>408</v>
      </c>
      <c r="B359" s="189" t="s">
        <v>547</v>
      </c>
      <c r="C359" s="189" t="s">
        <v>527</v>
      </c>
      <c r="D359" s="189" t="s">
        <v>738</v>
      </c>
      <c r="E359" s="190">
        <f t="shared" ca="1" si="5"/>
        <v>19632</v>
      </c>
      <c r="F359" s="191">
        <v>59</v>
      </c>
      <c r="G359" s="192">
        <v>21470</v>
      </c>
      <c r="H359" s="189">
        <v>560487</v>
      </c>
      <c r="I359" s="192">
        <v>30646</v>
      </c>
      <c r="J359" s="193" t="s">
        <v>417</v>
      </c>
      <c r="BT359" s="1"/>
    </row>
    <row r="360" spans="1:72" x14ac:dyDescent="0.25">
      <c r="A360" s="188" t="s">
        <v>408</v>
      </c>
      <c r="B360" s="189" t="s">
        <v>155</v>
      </c>
      <c r="C360" s="189" t="s">
        <v>459</v>
      </c>
      <c r="D360" s="189" t="s">
        <v>505</v>
      </c>
      <c r="E360" s="190">
        <f t="shared" ca="1" si="5"/>
        <v>20256</v>
      </c>
      <c r="F360" s="191">
        <v>63</v>
      </c>
      <c r="G360" s="192">
        <v>20038</v>
      </c>
      <c r="H360" s="189">
        <v>560491</v>
      </c>
      <c r="I360" s="192">
        <v>30770</v>
      </c>
      <c r="J360" s="193" t="s">
        <v>417</v>
      </c>
      <c r="BT360" s="1"/>
    </row>
    <row r="361" spans="1:72" x14ac:dyDescent="0.25">
      <c r="A361" s="188" t="s">
        <v>413</v>
      </c>
      <c r="B361" s="189" t="s">
        <v>719</v>
      </c>
      <c r="C361" s="189" t="s">
        <v>739</v>
      </c>
      <c r="D361" s="189" t="s">
        <v>439</v>
      </c>
      <c r="E361" s="190">
        <f t="shared" ca="1" si="5"/>
        <v>21600</v>
      </c>
      <c r="F361" s="191">
        <v>60</v>
      </c>
      <c r="G361" s="192">
        <v>21134</v>
      </c>
      <c r="H361" s="189">
        <v>560460</v>
      </c>
      <c r="I361" s="192">
        <v>30901</v>
      </c>
      <c r="J361" s="193" t="s">
        <v>417</v>
      </c>
      <c r="BT361" s="1"/>
    </row>
    <row r="362" spans="1:72" x14ac:dyDescent="0.25">
      <c r="A362" s="188" t="s">
        <v>413</v>
      </c>
      <c r="B362" s="189" t="s">
        <v>652</v>
      </c>
      <c r="C362" s="189" t="s">
        <v>441</v>
      </c>
      <c r="D362" s="189" t="s">
        <v>740</v>
      </c>
      <c r="E362" s="190">
        <f t="shared" ca="1" si="5"/>
        <v>22884</v>
      </c>
      <c r="F362" s="191">
        <v>60</v>
      </c>
      <c r="G362" s="192">
        <v>21224</v>
      </c>
      <c r="H362" s="189">
        <v>560569</v>
      </c>
      <c r="I362" s="192">
        <v>30937</v>
      </c>
      <c r="J362" s="193" t="s">
        <v>421</v>
      </c>
      <c r="BT362" s="1"/>
    </row>
    <row r="363" spans="1:72" x14ac:dyDescent="0.25">
      <c r="A363" s="188" t="s">
        <v>408</v>
      </c>
      <c r="B363" s="189" t="s">
        <v>452</v>
      </c>
      <c r="C363" s="189" t="s">
        <v>550</v>
      </c>
      <c r="D363" s="189" t="s">
        <v>619</v>
      </c>
      <c r="E363" s="190">
        <f t="shared" ca="1" si="5"/>
        <v>21744</v>
      </c>
      <c r="F363" s="191">
        <v>57</v>
      </c>
      <c r="G363" s="192">
        <v>22260</v>
      </c>
      <c r="H363" s="189">
        <v>560490</v>
      </c>
      <c r="I363" s="192">
        <v>30866</v>
      </c>
      <c r="J363" s="193" t="s">
        <v>421</v>
      </c>
      <c r="BT363" s="1"/>
    </row>
    <row r="364" spans="1:72" x14ac:dyDescent="0.25">
      <c r="A364" s="188" t="s">
        <v>413</v>
      </c>
      <c r="B364" s="189" t="s">
        <v>631</v>
      </c>
      <c r="C364" s="189" t="s">
        <v>453</v>
      </c>
      <c r="D364" s="189" t="s">
        <v>416</v>
      </c>
      <c r="E364" s="190">
        <f t="shared" ca="1" si="5"/>
        <v>30720</v>
      </c>
      <c r="F364" s="191">
        <v>56</v>
      </c>
      <c r="G364" s="192">
        <v>22641</v>
      </c>
      <c r="H364" s="189">
        <v>560489</v>
      </c>
      <c r="I364" s="192">
        <v>30762</v>
      </c>
      <c r="J364" s="193" t="s">
        <v>421</v>
      </c>
      <c r="BT364" s="1"/>
    </row>
    <row r="365" spans="1:72" x14ac:dyDescent="0.25">
      <c r="A365" s="188" t="s">
        <v>413</v>
      </c>
      <c r="B365" s="189" t="s">
        <v>493</v>
      </c>
      <c r="C365" s="189" t="s">
        <v>513</v>
      </c>
      <c r="D365" s="189" t="s">
        <v>416</v>
      </c>
      <c r="E365" s="190">
        <f t="shared" ca="1" si="5"/>
        <v>19488</v>
      </c>
      <c r="F365" s="191">
        <v>60</v>
      </c>
      <c r="G365" s="192">
        <v>21105</v>
      </c>
      <c r="H365" s="189">
        <v>560494</v>
      </c>
      <c r="I365" s="192">
        <v>30977</v>
      </c>
      <c r="J365" s="193" t="s">
        <v>421</v>
      </c>
      <c r="BT365" s="1"/>
    </row>
    <row r="366" spans="1:72" x14ac:dyDescent="0.25">
      <c r="A366" s="188" t="s">
        <v>408</v>
      </c>
      <c r="B366" s="189" t="s">
        <v>431</v>
      </c>
      <c r="C366" s="189" t="s">
        <v>453</v>
      </c>
      <c r="D366" s="189" t="s">
        <v>741</v>
      </c>
      <c r="E366" s="190">
        <f t="shared" ca="1" si="5"/>
        <v>22188</v>
      </c>
      <c r="F366" s="191">
        <v>61</v>
      </c>
      <c r="G366" s="192">
        <v>20991</v>
      </c>
      <c r="H366" s="189">
        <v>351357</v>
      </c>
      <c r="I366" s="192">
        <v>30792</v>
      </c>
      <c r="J366" s="193" t="s">
        <v>421</v>
      </c>
      <c r="BT366" s="1"/>
    </row>
    <row r="367" spans="1:72" x14ac:dyDescent="0.25">
      <c r="A367" s="188" t="s">
        <v>408</v>
      </c>
      <c r="B367" s="189" t="s">
        <v>423</v>
      </c>
      <c r="C367" s="189" t="s">
        <v>459</v>
      </c>
      <c r="D367" s="189" t="s">
        <v>742</v>
      </c>
      <c r="E367" s="190">
        <f t="shared" ca="1" si="5"/>
        <v>20388</v>
      </c>
      <c r="F367" s="191">
        <v>61</v>
      </c>
      <c r="G367" s="192">
        <v>20861</v>
      </c>
      <c r="H367" s="189">
        <v>350258</v>
      </c>
      <c r="I367" s="192">
        <v>30780</v>
      </c>
      <c r="J367" s="193" t="s">
        <v>421</v>
      </c>
      <c r="BT367" s="1"/>
    </row>
    <row r="368" spans="1:72" x14ac:dyDescent="0.25">
      <c r="A368" s="188" t="s">
        <v>408</v>
      </c>
      <c r="B368" s="189" t="s">
        <v>673</v>
      </c>
      <c r="C368" s="189" t="s">
        <v>550</v>
      </c>
      <c r="D368" s="189" t="s">
        <v>536</v>
      </c>
      <c r="E368" s="190">
        <f t="shared" ca="1" si="5"/>
        <v>23556</v>
      </c>
      <c r="F368" s="191">
        <v>60</v>
      </c>
      <c r="G368" s="192">
        <v>21447</v>
      </c>
      <c r="H368" s="189">
        <v>560501</v>
      </c>
      <c r="I368" s="192">
        <v>30805</v>
      </c>
      <c r="J368" s="193" t="s">
        <v>421</v>
      </c>
      <c r="BT368" s="1"/>
    </row>
    <row r="369" spans="1:72" x14ac:dyDescent="0.25">
      <c r="A369" s="188" t="s">
        <v>408</v>
      </c>
      <c r="B369" s="189" t="s">
        <v>629</v>
      </c>
      <c r="C369" s="189" t="s">
        <v>621</v>
      </c>
      <c r="D369" s="189" t="s">
        <v>536</v>
      </c>
      <c r="E369" s="190">
        <f t="shared" ca="1" si="5"/>
        <v>26784</v>
      </c>
      <c r="F369" s="191">
        <v>59</v>
      </c>
      <c r="G369" s="192">
        <v>21499</v>
      </c>
      <c r="H369" s="189">
        <v>560500</v>
      </c>
      <c r="I369" s="192">
        <v>30929</v>
      </c>
      <c r="J369" s="193" t="s">
        <v>421</v>
      </c>
      <c r="BT369" s="1"/>
    </row>
    <row r="370" spans="1:72" x14ac:dyDescent="0.25">
      <c r="A370" s="188" t="s">
        <v>413</v>
      </c>
      <c r="B370" s="189" t="s">
        <v>185</v>
      </c>
      <c r="C370" s="189" t="s">
        <v>558</v>
      </c>
      <c r="D370" s="189" t="s">
        <v>743</v>
      </c>
      <c r="E370" s="190">
        <f t="shared" ca="1" si="5"/>
        <v>27528</v>
      </c>
      <c r="F370" s="191">
        <v>56</v>
      </c>
      <c r="G370" s="192">
        <v>22726</v>
      </c>
      <c r="H370" s="189">
        <v>350385</v>
      </c>
      <c r="I370" s="192">
        <v>30822</v>
      </c>
      <c r="J370" s="193" t="s">
        <v>421</v>
      </c>
      <c r="BT370" s="1"/>
    </row>
    <row r="371" spans="1:72" x14ac:dyDescent="0.25">
      <c r="A371" s="188" t="s">
        <v>413</v>
      </c>
      <c r="B371" s="189" t="s">
        <v>646</v>
      </c>
      <c r="C371" s="189" t="s">
        <v>580</v>
      </c>
      <c r="D371" s="189" t="s">
        <v>460</v>
      </c>
      <c r="E371" s="190">
        <f t="shared" ca="1" si="5"/>
        <v>23616</v>
      </c>
      <c r="F371" s="191">
        <v>56</v>
      </c>
      <c r="G371" s="192">
        <v>22757</v>
      </c>
      <c r="H371" s="189">
        <v>350055</v>
      </c>
      <c r="I371" s="192">
        <v>30935</v>
      </c>
      <c r="J371" s="193" t="s">
        <v>421</v>
      </c>
      <c r="BT371" s="1"/>
    </row>
    <row r="372" spans="1:72" x14ac:dyDescent="0.25">
      <c r="A372" s="188" t="s">
        <v>413</v>
      </c>
      <c r="B372" s="189" t="s">
        <v>458</v>
      </c>
      <c r="C372" s="189" t="s">
        <v>744</v>
      </c>
      <c r="D372" s="189" t="s">
        <v>457</v>
      </c>
      <c r="E372" s="190">
        <f t="shared" ca="1" si="5"/>
        <v>19512</v>
      </c>
      <c r="F372" s="191">
        <v>60</v>
      </c>
      <c r="G372" s="192">
        <v>21252</v>
      </c>
      <c r="H372" s="189">
        <v>560505</v>
      </c>
      <c r="I372" s="192">
        <v>30686</v>
      </c>
      <c r="J372" s="193" t="s">
        <v>466</v>
      </c>
      <c r="BT372" s="1"/>
    </row>
    <row r="373" spans="1:72" x14ac:dyDescent="0.25">
      <c r="A373" s="188" t="s">
        <v>408</v>
      </c>
      <c r="B373" s="189" t="s">
        <v>553</v>
      </c>
      <c r="C373" s="189" t="s">
        <v>532</v>
      </c>
      <c r="D373" s="189" t="s">
        <v>536</v>
      </c>
      <c r="E373" s="190">
        <f t="shared" ca="1" si="5"/>
        <v>18576</v>
      </c>
      <c r="F373" s="191">
        <v>61</v>
      </c>
      <c r="G373" s="192">
        <v>21070</v>
      </c>
      <c r="H373" s="189">
        <v>560506</v>
      </c>
      <c r="I373" s="192">
        <v>30814</v>
      </c>
      <c r="J373" s="193" t="s">
        <v>466</v>
      </c>
      <c r="BT373" s="1"/>
    </row>
    <row r="374" spans="1:72" x14ac:dyDescent="0.25">
      <c r="A374" s="188" t="s">
        <v>413</v>
      </c>
      <c r="B374" s="189" t="s">
        <v>476</v>
      </c>
      <c r="C374" s="189" t="s">
        <v>496</v>
      </c>
      <c r="D374" s="189" t="s">
        <v>442</v>
      </c>
      <c r="E374" s="190">
        <f t="shared" ca="1" si="5"/>
        <v>24012</v>
      </c>
      <c r="F374" s="191">
        <v>58</v>
      </c>
      <c r="G374" s="192">
        <v>21892</v>
      </c>
      <c r="H374" s="189">
        <v>560447</v>
      </c>
      <c r="I374" s="192">
        <v>30744</v>
      </c>
      <c r="J374" s="193" t="s">
        <v>466</v>
      </c>
      <c r="BT374" s="1"/>
    </row>
    <row r="375" spans="1:72" x14ac:dyDescent="0.25">
      <c r="A375" s="188" t="s">
        <v>408</v>
      </c>
      <c r="B375" s="189" t="s">
        <v>673</v>
      </c>
      <c r="C375" s="189" t="s">
        <v>459</v>
      </c>
      <c r="D375" s="189" t="s">
        <v>428</v>
      </c>
      <c r="E375" s="190">
        <f t="shared" ca="1" si="5"/>
        <v>19992</v>
      </c>
      <c r="F375" s="191">
        <v>59</v>
      </c>
      <c r="G375" s="192">
        <v>21766</v>
      </c>
      <c r="H375" s="189">
        <v>560512</v>
      </c>
      <c r="I375" s="192">
        <v>31012</v>
      </c>
      <c r="J375" s="193" t="s">
        <v>466</v>
      </c>
      <c r="BT375" s="1"/>
    </row>
    <row r="376" spans="1:72" x14ac:dyDescent="0.25">
      <c r="A376" s="188" t="s">
        <v>408</v>
      </c>
      <c r="B376" s="189" t="s">
        <v>434</v>
      </c>
      <c r="C376" s="189" t="s">
        <v>745</v>
      </c>
      <c r="D376" s="189" t="s">
        <v>445</v>
      </c>
      <c r="E376" s="190">
        <f t="shared" ca="1" si="5"/>
        <v>21216</v>
      </c>
      <c r="F376" s="191">
        <v>60</v>
      </c>
      <c r="G376" s="192">
        <v>21383</v>
      </c>
      <c r="H376" s="189">
        <v>560515</v>
      </c>
      <c r="I376" s="192">
        <v>31026</v>
      </c>
      <c r="J376" s="193" t="s">
        <v>466</v>
      </c>
      <c r="BT376" s="1"/>
    </row>
    <row r="377" spans="1:72" x14ac:dyDescent="0.25">
      <c r="A377" s="188" t="s">
        <v>408</v>
      </c>
      <c r="B377" s="189" t="s">
        <v>152</v>
      </c>
      <c r="C377" s="189" t="s">
        <v>746</v>
      </c>
      <c r="D377" s="189" t="s">
        <v>747</v>
      </c>
      <c r="E377" s="190">
        <f t="shared" ca="1" si="5"/>
        <v>19644</v>
      </c>
      <c r="F377" s="191">
        <v>58</v>
      </c>
      <c r="G377" s="192">
        <v>22132</v>
      </c>
      <c r="H377" s="189">
        <v>560522</v>
      </c>
      <c r="I377" s="192">
        <v>30970</v>
      </c>
      <c r="J377" s="193" t="s">
        <v>466</v>
      </c>
      <c r="BT377" s="1"/>
    </row>
    <row r="378" spans="1:72" x14ac:dyDescent="0.25">
      <c r="A378" s="188" t="s">
        <v>413</v>
      </c>
      <c r="B378" s="189" t="s">
        <v>490</v>
      </c>
      <c r="C378" s="189" t="s">
        <v>427</v>
      </c>
      <c r="D378" s="189" t="s">
        <v>416</v>
      </c>
      <c r="E378" s="190">
        <f t="shared" ca="1" si="5"/>
        <v>24252</v>
      </c>
      <c r="F378" s="191">
        <v>56</v>
      </c>
      <c r="G378" s="192">
        <v>22627</v>
      </c>
      <c r="H378" s="189">
        <v>560523</v>
      </c>
      <c r="I378" s="192">
        <v>30706</v>
      </c>
      <c r="J378" s="193" t="s">
        <v>466</v>
      </c>
      <c r="BT378" s="1"/>
    </row>
    <row r="379" spans="1:72" x14ac:dyDescent="0.25">
      <c r="A379" s="188" t="s">
        <v>413</v>
      </c>
      <c r="B379" s="189" t="s">
        <v>612</v>
      </c>
      <c r="C379" s="189" t="s">
        <v>633</v>
      </c>
      <c r="D379" s="189" t="s">
        <v>460</v>
      </c>
      <c r="E379" s="190">
        <f t="shared" ca="1" si="5"/>
        <v>22128</v>
      </c>
      <c r="F379" s="191">
        <v>55</v>
      </c>
      <c r="G379" s="192">
        <v>23153</v>
      </c>
      <c r="H379" s="189">
        <v>560520</v>
      </c>
      <c r="I379" s="192">
        <v>30822</v>
      </c>
      <c r="J379" s="193" t="s">
        <v>466</v>
      </c>
      <c r="BT379" s="1"/>
    </row>
    <row r="380" spans="1:72" x14ac:dyDescent="0.25">
      <c r="A380" s="188" t="s">
        <v>413</v>
      </c>
      <c r="B380" s="189" t="s">
        <v>528</v>
      </c>
      <c r="C380" s="189" t="s">
        <v>682</v>
      </c>
      <c r="D380" s="189" t="s">
        <v>731</v>
      </c>
      <c r="E380" s="190">
        <f t="shared" ca="1" si="5"/>
        <v>29724</v>
      </c>
      <c r="F380" s="191">
        <v>54</v>
      </c>
      <c r="G380" s="192">
        <v>23371</v>
      </c>
      <c r="H380" s="189">
        <v>560521</v>
      </c>
      <c r="I380" s="192">
        <v>30937</v>
      </c>
      <c r="J380" s="193" t="s">
        <v>466</v>
      </c>
      <c r="BT380" s="1"/>
    </row>
    <row r="381" spans="1:72" x14ac:dyDescent="0.25">
      <c r="A381" s="188" t="s">
        <v>413</v>
      </c>
      <c r="B381" s="189" t="s">
        <v>448</v>
      </c>
      <c r="C381" s="189" t="s">
        <v>468</v>
      </c>
      <c r="D381" s="189" t="s">
        <v>422</v>
      </c>
      <c r="E381" s="190">
        <f t="shared" ca="1" si="5"/>
        <v>30972</v>
      </c>
      <c r="F381" s="191">
        <v>56</v>
      </c>
      <c r="G381" s="192">
        <v>22831</v>
      </c>
      <c r="H381" s="189">
        <v>560462</v>
      </c>
      <c r="I381" s="192">
        <v>30775</v>
      </c>
      <c r="J381" s="193" t="s">
        <v>412</v>
      </c>
      <c r="BT381" s="1"/>
    </row>
    <row r="382" spans="1:72" x14ac:dyDescent="0.25">
      <c r="A382" s="188" t="s">
        <v>408</v>
      </c>
      <c r="B382" s="189" t="s">
        <v>748</v>
      </c>
      <c r="C382" s="189" t="s">
        <v>155</v>
      </c>
      <c r="D382" s="189" t="s">
        <v>422</v>
      </c>
      <c r="E382" s="190">
        <f t="shared" ca="1" si="5"/>
        <v>19188</v>
      </c>
      <c r="F382" s="191">
        <v>55</v>
      </c>
      <c r="G382" s="192">
        <v>22990</v>
      </c>
      <c r="H382" s="189">
        <v>560526</v>
      </c>
      <c r="I382" s="192">
        <v>30728</v>
      </c>
      <c r="J382" s="193" t="s">
        <v>412</v>
      </c>
      <c r="BT382" s="1"/>
    </row>
    <row r="383" spans="1:72" x14ac:dyDescent="0.25">
      <c r="A383" s="188" t="s">
        <v>413</v>
      </c>
      <c r="B383" s="189" t="s">
        <v>418</v>
      </c>
      <c r="C383" s="189" t="s">
        <v>468</v>
      </c>
      <c r="D383" s="189" t="s">
        <v>749</v>
      </c>
      <c r="E383" s="190">
        <f t="shared" ca="1" si="5"/>
        <v>20772</v>
      </c>
      <c r="F383" s="191">
        <v>58</v>
      </c>
      <c r="G383" s="192">
        <v>21978</v>
      </c>
      <c r="H383" s="189">
        <v>560527</v>
      </c>
      <c r="I383" s="192">
        <v>30770</v>
      </c>
      <c r="J383" s="193" t="s">
        <v>412</v>
      </c>
      <c r="BT383" s="1"/>
    </row>
    <row r="384" spans="1:72" x14ac:dyDescent="0.25">
      <c r="A384" s="188" t="s">
        <v>454</v>
      </c>
      <c r="B384" s="189" t="s">
        <v>534</v>
      </c>
      <c r="C384" s="189" t="s">
        <v>427</v>
      </c>
      <c r="D384" s="189" t="s">
        <v>416</v>
      </c>
      <c r="E384" s="190">
        <f t="shared" ca="1" si="5"/>
        <v>18864</v>
      </c>
      <c r="F384" s="191">
        <v>57</v>
      </c>
      <c r="G384" s="192">
        <v>22500</v>
      </c>
      <c r="H384" s="189">
        <v>560535</v>
      </c>
      <c r="I384" s="192">
        <v>30777</v>
      </c>
      <c r="J384" s="193" t="s">
        <v>412</v>
      </c>
      <c r="BT384" s="1"/>
    </row>
    <row r="385" spans="1:72" x14ac:dyDescent="0.25">
      <c r="A385" s="188" t="s">
        <v>413</v>
      </c>
      <c r="B385" s="189" t="s">
        <v>467</v>
      </c>
      <c r="C385" s="189" t="s">
        <v>750</v>
      </c>
      <c r="D385" s="189" t="s">
        <v>416</v>
      </c>
      <c r="E385" s="190">
        <f t="shared" ca="1" si="5"/>
        <v>20460</v>
      </c>
      <c r="F385" s="191">
        <v>56</v>
      </c>
      <c r="G385" s="192">
        <v>22786</v>
      </c>
      <c r="H385" s="189">
        <v>560533</v>
      </c>
      <c r="I385" s="192">
        <v>30836</v>
      </c>
      <c r="J385" s="193" t="s">
        <v>412</v>
      </c>
      <c r="BT385" s="1"/>
    </row>
    <row r="386" spans="1:72" x14ac:dyDescent="0.25">
      <c r="A386" s="188" t="s">
        <v>408</v>
      </c>
      <c r="B386" s="189" t="s">
        <v>410</v>
      </c>
      <c r="C386" s="189" t="s">
        <v>554</v>
      </c>
      <c r="D386" s="189" t="s">
        <v>482</v>
      </c>
      <c r="E386" s="190">
        <f t="shared" ca="1" si="5"/>
        <v>19116</v>
      </c>
      <c r="F386" s="191">
        <v>56</v>
      </c>
      <c r="G386" s="192">
        <v>22901</v>
      </c>
      <c r="H386" s="189">
        <v>560530</v>
      </c>
      <c r="I386" s="192">
        <v>30767</v>
      </c>
      <c r="J386" s="193" t="s">
        <v>412</v>
      </c>
      <c r="BT386" s="1"/>
    </row>
    <row r="387" spans="1:72" x14ac:dyDescent="0.25">
      <c r="A387" s="188" t="s">
        <v>454</v>
      </c>
      <c r="B387" s="189" t="s">
        <v>467</v>
      </c>
      <c r="C387" s="189" t="s">
        <v>456</v>
      </c>
      <c r="D387" s="189" t="s">
        <v>628</v>
      </c>
      <c r="E387" s="190">
        <f t="shared" ref="E387:E450" ca="1" si="6">RANDBETWEEN(1500,2600)*12</f>
        <v>29724</v>
      </c>
      <c r="F387" s="191">
        <v>58</v>
      </c>
      <c r="G387" s="192">
        <v>21909</v>
      </c>
      <c r="H387" s="189">
        <v>560532</v>
      </c>
      <c r="I387" s="192">
        <v>30707</v>
      </c>
      <c r="J387" s="193" t="s">
        <v>412</v>
      </c>
      <c r="BT387" s="1"/>
    </row>
    <row r="388" spans="1:72" x14ac:dyDescent="0.25">
      <c r="A388" s="188" t="s">
        <v>413</v>
      </c>
      <c r="B388" s="189" t="s">
        <v>709</v>
      </c>
      <c r="C388" s="189" t="s">
        <v>571</v>
      </c>
      <c r="D388" s="189" t="s">
        <v>439</v>
      </c>
      <c r="E388" s="190">
        <f t="shared" ca="1" si="6"/>
        <v>18228</v>
      </c>
      <c r="F388" s="191">
        <v>60</v>
      </c>
      <c r="G388" s="192">
        <v>21370</v>
      </c>
      <c r="H388" s="189">
        <v>560537</v>
      </c>
      <c r="I388" s="192">
        <v>30962</v>
      </c>
      <c r="J388" s="193" t="s">
        <v>412</v>
      </c>
      <c r="BT388" s="1"/>
    </row>
    <row r="389" spans="1:72" x14ac:dyDescent="0.25">
      <c r="A389" s="188" t="s">
        <v>408</v>
      </c>
      <c r="B389" s="189" t="s">
        <v>648</v>
      </c>
      <c r="C389" s="189" t="s">
        <v>533</v>
      </c>
      <c r="D389" s="189" t="s">
        <v>460</v>
      </c>
      <c r="E389" s="190">
        <f t="shared" ca="1" si="6"/>
        <v>29580</v>
      </c>
      <c r="F389" s="191">
        <v>57</v>
      </c>
      <c r="G389" s="192">
        <v>22379</v>
      </c>
      <c r="H389" s="189">
        <v>560535</v>
      </c>
      <c r="I389" s="192">
        <v>31024</v>
      </c>
      <c r="J389" s="193" t="s">
        <v>412</v>
      </c>
      <c r="BT389" s="1"/>
    </row>
    <row r="390" spans="1:72" x14ac:dyDescent="0.25">
      <c r="A390" s="188" t="s">
        <v>413</v>
      </c>
      <c r="B390" s="189" t="s">
        <v>574</v>
      </c>
      <c r="C390" s="189" t="s">
        <v>609</v>
      </c>
      <c r="D390" s="189" t="s">
        <v>457</v>
      </c>
      <c r="E390" s="190">
        <f t="shared" ca="1" si="6"/>
        <v>20508</v>
      </c>
      <c r="F390" s="191">
        <v>55</v>
      </c>
      <c r="G390" s="192">
        <v>23184</v>
      </c>
      <c r="H390" s="189">
        <v>560536</v>
      </c>
      <c r="I390" s="192">
        <v>30996</v>
      </c>
      <c r="J390" s="193" t="s">
        <v>412</v>
      </c>
      <c r="BT390" s="1"/>
    </row>
    <row r="391" spans="1:72" x14ac:dyDescent="0.25">
      <c r="A391" s="188" t="s">
        <v>413</v>
      </c>
      <c r="B391" s="189" t="s">
        <v>611</v>
      </c>
      <c r="C391" s="189" t="s">
        <v>510</v>
      </c>
      <c r="D391" s="189" t="s">
        <v>416</v>
      </c>
      <c r="E391" s="190">
        <f t="shared" ca="1" si="6"/>
        <v>25836</v>
      </c>
      <c r="F391" s="191">
        <v>57</v>
      </c>
      <c r="G391" s="192">
        <v>22435</v>
      </c>
      <c r="H391" s="189">
        <v>560511</v>
      </c>
      <c r="I391" s="192">
        <v>30906</v>
      </c>
      <c r="J391" s="193" t="s">
        <v>412</v>
      </c>
      <c r="BT391" s="1"/>
    </row>
    <row r="392" spans="1:72" x14ac:dyDescent="0.25">
      <c r="A392" s="188" t="s">
        <v>413</v>
      </c>
      <c r="B392" s="189" t="s">
        <v>429</v>
      </c>
      <c r="C392" s="189" t="s">
        <v>751</v>
      </c>
      <c r="D392" s="189" t="s">
        <v>416</v>
      </c>
      <c r="E392" s="190">
        <f t="shared" ca="1" si="6"/>
        <v>28488</v>
      </c>
      <c r="F392" s="191">
        <v>56</v>
      </c>
      <c r="G392" s="192">
        <v>22837</v>
      </c>
      <c r="H392" s="189">
        <v>560556</v>
      </c>
      <c r="I392" s="192">
        <v>30831</v>
      </c>
      <c r="J392" s="193" t="s">
        <v>417</v>
      </c>
      <c r="BT392" s="1"/>
    </row>
    <row r="393" spans="1:72" x14ac:dyDescent="0.25">
      <c r="A393" s="188" t="s">
        <v>413</v>
      </c>
      <c r="B393" s="189" t="s">
        <v>579</v>
      </c>
      <c r="C393" s="189" t="s">
        <v>441</v>
      </c>
      <c r="D393" s="189" t="s">
        <v>460</v>
      </c>
      <c r="E393" s="190">
        <f t="shared" ca="1" si="6"/>
        <v>19548</v>
      </c>
      <c r="F393" s="191">
        <v>61</v>
      </c>
      <c r="G393" s="192">
        <v>20766</v>
      </c>
      <c r="H393" s="189">
        <v>560547</v>
      </c>
      <c r="I393" s="192">
        <v>31011</v>
      </c>
      <c r="J393" s="193" t="s">
        <v>417</v>
      </c>
      <c r="BT393" s="1"/>
    </row>
    <row r="394" spans="1:72" x14ac:dyDescent="0.25">
      <c r="A394" s="188" t="s">
        <v>408</v>
      </c>
      <c r="B394" s="189" t="s">
        <v>512</v>
      </c>
      <c r="C394" s="189" t="s">
        <v>535</v>
      </c>
      <c r="D394" s="189" t="s">
        <v>425</v>
      </c>
      <c r="E394" s="190">
        <f t="shared" ca="1" si="6"/>
        <v>23316</v>
      </c>
      <c r="F394" s="191">
        <v>59</v>
      </c>
      <c r="G394" s="192">
        <v>21648</v>
      </c>
      <c r="H394" s="189">
        <v>560548</v>
      </c>
      <c r="I394" s="192">
        <v>31389</v>
      </c>
      <c r="J394" s="193" t="s">
        <v>417</v>
      </c>
      <c r="BT394" s="1"/>
    </row>
    <row r="395" spans="1:72" x14ac:dyDescent="0.25">
      <c r="A395" s="188" t="s">
        <v>413</v>
      </c>
      <c r="B395" s="189" t="s">
        <v>157</v>
      </c>
      <c r="C395" s="189" t="s">
        <v>752</v>
      </c>
      <c r="D395" s="189" t="s">
        <v>577</v>
      </c>
      <c r="E395" s="190">
        <f t="shared" ca="1" si="6"/>
        <v>27456</v>
      </c>
      <c r="F395" s="191">
        <v>57</v>
      </c>
      <c r="G395" s="192">
        <v>22435</v>
      </c>
      <c r="H395" s="189">
        <v>560517</v>
      </c>
      <c r="I395" s="192">
        <v>31312</v>
      </c>
      <c r="J395" s="193" t="s">
        <v>417</v>
      </c>
      <c r="BT395" s="1"/>
    </row>
    <row r="396" spans="1:72" x14ac:dyDescent="0.25">
      <c r="A396" s="188" t="s">
        <v>413</v>
      </c>
      <c r="B396" s="189" t="s">
        <v>611</v>
      </c>
      <c r="C396" s="189" t="s">
        <v>753</v>
      </c>
      <c r="D396" s="189" t="s">
        <v>754</v>
      </c>
      <c r="E396" s="190">
        <f t="shared" ca="1" si="6"/>
        <v>26388</v>
      </c>
      <c r="F396" s="191">
        <v>56</v>
      </c>
      <c r="G396" s="192">
        <v>22734</v>
      </c>
      <c r="H396" s="189">
        <v>560546</v>
      </c>
      <c r="I396" s="192">
        <v>31088</v>
      </c>
      <c r="J396" s="193" t="s">
        <v>417</v>
      </c>
      <c r="BT396" s="1"/>
    </row>
    <row r="397" spans="1:72" x14ac:dyDescent="0.25">
      <c r="A397" s="188" t="s">
        <v>413</v>
      </c>
      <c r="B397" s="189" t="s">
        <v>610</v>
      </c>
      <c r="C397" s="189" t="s">
        <v>558</v>
      </c>
      <c r="D397" s="189" t="s">
        <v>457</v>
      </c>
      <c r="E397" s="190">
        <f t="shared" ca="1" si="6"/>
        <v>18132</v>
      </c>
      <c r="F397" s="191">
        <v>55</v>
      </c>
      <c r="G397" s="192">
        <v>23148</v>
      </c>
      <c r="H397" s="189">
        <v>560550</v>
      </c>
      <c r="I397" s="192">
        <v>31202</v>
      </c>
      <c r="J397" s="193" t="s">
        <v>417</v>
      </c>
      <c r="BT397" s="1"/>
    </row>
    <row r="398" spans="1:72" x14ac:dyDescent="0.25">
      <c r="A398" s="188" t="s">
        <v>413</v>
      </c>
      <c r="B398" s="189" t="s">
        <v>648</v>
      </c>
      <c r="C398" s="189" t="s">
        <v>755</v>
      </c>
      <c r="D398" s="189" t="s">
        <v>622</v>
      </c>
      <c r="E398" s="190">
        <f t="shared" ca="1" si="6"/>
        <v>18924</v>
      </c>
      <c r="F398" s="191">
        <v>59</v>
      </c>
      <c r="G398" s="192">
        <v>21687</v>
      </c>
      <c r="H398" s="189">
        <v>560554</v>
      </c>
      <c r="I398" s="192">
        <v>31184</v>
      </c>
      <c r="J398" s="193" t="s">
        <v>417</v>
      </c>
      <c r="BT398" s="1"/>
    </row>
    <row r="399" spans="1:72" x14ac:dyDescent="0.25">
      <c r="A399" s="188" t="s">
        <v>454</v>
      </c>
      <c r="B399" s="189" t="s">
        <v>645</v>
      </c>
      <c r="C399" s="189" t="s">
        <v>756</v>
      </c>
      <c r="D399" s="189" t="s">
        <v>416</v>
      </c>
      <c r="E399" s="190">
        <f t="shared" ca="1" si="6"/>
        <v>30144</v>
      </c>
      <c r="F399" s="191">
        <v>55</v>
      </c>
      <c r="G399" s="192">
        <v>23165</v>
      </c>
      <c r="H399" s="189">
        <v>560553</v>
      </c>
      <c r="I399" s="192">
        <v>31201</v>
      </c>
      <c r="J399" s="193" t="s">
        <v>417</v>
      </c>
      <c r="BT399" s="1"/>
    </row>
    <row r="400" spans="1:72" x14ac:dyDescent="0.25">
      <c r="A400" s="188" t="s">
        <v>408</v>
      </c>
      <c r="B400" s="189" t="s">
        <v>550</v>
      </c>
      <c r="C400" s="189" t="s">
        <v>625</v>
      </c>
      <c r="D400" s="189" t="s">
        <v>416</v>
      </c>
      <c r="E400" s="190">
        <f t="shared" ca="1" si="6"/>
        <v>28488</v>
      </c>
      <c r="F400" s="191">
        <v>63</v>
      </c>
      <c r="G400" s="192">
        <v>20164</v>
      </c>
      <c r="H400" s="189">
        <v>560557</v>
      </c>
      <c r="I400" s="192">
        <v>31172</v>
      </c>
      <c r="J400" s="193" t="s">
        <v>417</v>
      </c>
      <c r="BT400" s="1"/>
    </row>
    <row r="401" spans="1:72" x14ac:dyDescent="0.25">
      <c r="A401" s="188" t="s">
        <v>413</v>
      </c>
      <c r="B401" s="189" t="s">
        <v>587</v>
      </c>
      <c r="C401" s="189" t="s">
        <v>757</v>
      </c>
      <c r="D401" s="189" t="s">
        <v>442</v>
      </c>
      <c r="E401" s="190">
        <f t="shared" ca="1" si="6"/>
        <v>19716</v>
      </c>
      <c r="F401" s="191">
        <v>54</v>
      </c>
      <c r="G401" s="192">
        <v>23296</v>
      </c>
      <c r="H401" s="189">
        <v>560558</v>
      </c>
      <c r="I401" s="192">
        <v>31391</v>
      </c>
      <c r="J401" s="193" t="s">
        <v>417</v>
      </c>
      <c r="BT401" s="1"/>
    </row>
    <row r="402" spans="1:72" x14ac:dyDescent="0.25">
      <c r="A402" s="188" t="s">
        <v>413</v>
      </c>
      <c r="B402" s="189" t="s">
        <v>592</v>
      </c>
      <c r="C402" s="189" t="s">
        <v>486</v>
      </c>
      <c r="D402" s="189" t="s">
        <v>536</v>
      </c>
      <c r="E402" s="190">
        <f t="shared" ca="1" si="6"/>
        <v>30312</v>
      </c>
      <c r="F402" s="191">
        <v>58</v>
      </c>
      <c r="G402" s="192">
        <v>22001</v>
      </c>
      <c r="H402" s="189">
        <v>560556</v>
      </c>
      <c r="I402" s="192">
        <v>31055</v>
      </c>
      <c r="J402" s="193" t="s">
        <v>417</v>
      </c>
      <c r="BT402" s="1"/>
    </row>
    <row r="403" spans="1:72" x14ac:dyDescent="0.25">
      <c r="A403" s="188" t="s">
        <v>408</v>
      </c>
      <c r="B403" s="189" t="s">
        <v>503</v>
      </c>
      <c r="C403" s="189" t="s">
        <v>542</v>
      </c>
      <c r="D403" s="189" t="s">
        <v>758</v>
      </c>
      <c r="E403" s="190">
        <f t="shared" ca="1" si="6"/>
        <v>28944</v>
      </c>
      <c r="F403" s="191">
        <v>58</v>
      </c>
      <c r="G403" s="192">
        <v>22009</v>
      </c>
      <c r="H403" s="189">
        <v>560559</v>
      </c>
      <c r="I403" s="192">
        <v>31189</v>
      </c>
      <c r="J403" s="193" t="s">
        <v>417</v>
      </c>
      <c r="BT403" s="1"/>
    </row>
    <row r="404" spans="1:72" x14ac:dyDescent="0.25">
      <c r="A404" s="188" t="s">
        <v>413</v>
      </c>
      <c r="B404" s="189" t="s">
        <v>464</v>
      </c>
      <c r="C404" s="189" t="s">
        <v>432</v>
      </c>
      <c r="D404" s="189" t="s">
        <v>622</v>
      </c>
      <c r="E404" s="190">
        <f t="shared" ca="1" si="6"/>
        <v>29052</v>
      </c>
      <c r="F404" s="191">
        <v>56</v>
      </c>
      <c r="G404" s="192">
        <v>22778</v>
      </c>
      <c r="H404" s="189">
        <v>560563</v>
      </c>
      <c r="I404" s="192">
        <v>31210</v>
      </c>
      <c r="J404" s="193" t="s">
        <v>417</v>
      </c>
      <c r="BT404" s="1"/>
    </row>
    <row r="405" spans="1:72" x14ac:dyDescent="0.25">
      <c r="A405" s="188" t="s">
        <v>413</v>
      </c>
      <c r="B405" s="189" t="s">
        <v>730</v>
      </c>
      <c r="C405" s="189" t="s">
        <v>520</v>
      </c>
      <c r="D405" s="189" t="s">
        <v>439</v>
      </c>
      <c r="E405" s="190">
        <f t="shared" ca="1" si="6"/>
        <v>26124</v>
      </c>
      <c r="F405" s="191">
        <v>59</v>
      </c>
      <c r="G405" s="192">
        <v>21499</v>
      </c>
      <c r="H405" s="189">
        <v>560566</v>
      </c>
      <c r="I405" s="192">
        <v>31170</v>
      </c>
      <c r="J405" s="193" t="s">
        <v>417</v>
      </c>
      <c r="BT405" s="1"/>
    </row>
    <row r="406" spans="1:72" x14ac:dyDescent="0.25">
      <c r="A406" s="188" t="s">
        <v>413</v>
      </c>
      <c r="B406" s="189" t="s">
        <v>639</v>
      </c>
      <c r="C406" s="189" t="s">
        <v>739</v>
      </c>
      <c r="D406" s="189" t="s">
        <v>457</v>
      </c>
      <c r="E406" s="190">
        <f t="shared" ca="1" si="6"/>
        <v>19752</v>
      </c>
      <c r="F406" s="191">
        <v>60</v>
      </c>
      <c r="G406" s="192">
        <v>21260</v>
      </c>
      <c r="H406" s="189">
        <v>560572</v>
      </c>
      <c r="I406" s="192">
        <v>31406</v>
      </c>
      <c r="J406" s="193" t="s">
        <v>417</v>
      </c>
      <c r="BT406" s="1"/>
    </row>
    <row r="407" spans="1:72" x14ac:dyDescent="0.25">
      <c r="A407" s="188" t="s">
        <v>413</v>
      </c>
      <c r="B407" s="189" t="s">
        <v>561</v>
      </c>
      <c r="C407" s="189" t="s">
        <v>750</v>
      </c>
      <c r="D407" s="189" t="s">
        <v>460</v>
      </c>
      <c r="E407" s="190">
        <f t="shared" ca="1" si="6"/>
        <v>21516</v>
      </c>
      <c r="F407" s="191">
        <v>56</v>
      </c>
      <c r="G407" s="192">
        <v>22765</v>
      </c>
      <c r="H407" s="189">
        <v>560569</v>
      </c>
      <c r="I407" s="192">
        <v>31240</v>
      </c>
      <c r="J407" s="193" t="s">
        <v>417</v>
      </c>
      <c r="BT407" s="1"/>
    </row>
    <row r="408" spans="1:72" x14ac:dyDescent="0.25">
      <c r="A408" s="188" t="s">
        <v>408</v>
      </c>
      <c r="B408" s="189" t="s">
        <v>704</v>
      </c>
      <c r="C408" s="189" t="s">
        <v>575</v>
      </c>
      <c r="D408" s="189" t="s">
        <v>433</v>
      </c>
      <c r="E408" s="190">
        <f t="shared" ca="1" si="6"/>
        <v>23592</v>
      </c>
      <c r="F408" s="191">
        <v>58</v>
      </c>
      <c r="G408" s="192">
        <v>21941</v>
      </c>
      <c r="H408" s="189">
        <v>560570</v>
      </c>
      <c r="I408" s="192">
        <v>31109</v>
      </c>
      <c r="J408" s="193" t="s">
        <v>421</v>
      </c>
      <c r="BT408" s="1"/>
    </row>
    <row r="409" spans="1:72" x14ac:dyDescent="0.25">
      <c r="A409" s="188" t="s">
        <v>408</v>
      </c>
      <c r="B409" s="189" t="s">
        <v>635</v>
      </c>
      <c r="C409" s="189" t="s">
        <v>419</v>
      </c>
      <c r="D409" s="189" t="s">
        <v>759</v>
      </c>
      <c r="E409" s="190">
        <f t="shared" ca="1" si="6"/>
        <v>19404</v>
      </c>
      <c r="F409" s="191">
        <v>59</v>
      </c>
      <c r="G409" s="192">
        <v>21721</v>
      </c>
      <c r="H409" s="189">
        <v>560524</v>
      </c>
      <c r="I409" s="192">
        <v>31331</v>
      </c>
      <c r="J409" s="193" t="s">
        <v>421</v>
      </c>
      <c r="BT409" s="1"/>
    </row>
    <row r="410" spans="1:72" x14ac:dyDescent="0.25">
      <c r="A410" s="188" t="s">
        <v>413</v>
      </c>
      <c r="B410" s="189" t="s">
        <v>705</v>
      </c>
      <c r="C410" s="189" t="s">
        <v>489</v>
      </c>
      <c r="D410" s="189" t="s">
        <v>678</v>
      </c>
      <c r="E410" s="190">
        <f t="shared" ca="1" si="6"/>
        <v>26232</v>
      </c>
      <c r="F410" s="191">
        <v>48</v>
      </c>
      <c r="G410" s="192">
        <v>25625</v>
      </c>
      <c r="H410" s="189">
        <v>560579</v>
      </c>
      <c r="I410" s="192">
        <v>33022</v>
      </c>
      <c r="J410" s="193" t="s">
        <v>421</v>
      </c>
      <c r="BT410" s="1"/>
    </row>
    <row r="411" spans="1:72" x14ac:dyDescent="0.25">
      <c r="A411" s="188" t="s">
        <v>408</v>
      </c>
      <c r="B411" s="189" t="s">
        <v>541</v>
      </c>
      <c r="C411" s="189" t="s">
        <v>532</v>
      </c>
      <c r="D411" s="189" t="s">
        <v>439</v>
      </c>
      <c r="E411" s="190">
        <f t="shared" ca="1" si="6"/>
        <v>18240</v>
      </c>
      <c r="F411" s="191">
        <v>57</v>
      </c>
      <c r="G411" s="192">
        <v>22338</v>
      </c>
      <c r="H411" s="189">
        <v>350147</v>
      </c>
      <c r="I411" s="192">
        <v>33202</v>
      </c>
      <c r="J411" s="193" t="s">
        <v>421</v>
      </c>
      <c r="BT411" s="1"/>
    </row>
    <row r="412" spans="1:72" x14ac:dyDescent="0.25">
      <c r="A412" s="188" t="s">
        <v>413</v>
      </c>
      <c r="B412" s="189" t="s">
        <v>629</v>
      </c>
      <c r="C412" s="189" t="s">
        <v>532</v>
      </c>
      <c r="D412" s="189" t="s">
        <v>428</v>
      </c>
      <c r="E412" s="190">
        <f t="shared" ca="1" si="6"/>
        <v>21180</v>
      </c>
      <c r="F412" s="191">
        <v>53</v>
      </c>
      <c r="G412" s="192">
        <v>23976</v>
      </c>
      <c r="H412" s="189">
        <v>560589</v>
      </c>
      <c r="I412" s="192">
        <v>33215</v>
      </c>
      <c r="J412" s="193" t="s">
        <v>421</v>
      </c>
      <c r="BT412" s="1"/>
    </row>
    <row r="413" spans="1:72" x14ac:dyDescent="0.25">
      <c r="A413" s="188" t="s">
        <v>413</v>
      </c>
      <c r="B413" s="189" t="s">
        <v>578</v>
      </c>
      <c r="C413" s="189" t="s">
        <v>760</v>
      </c>
      <c r="D413" s="189" t="s">
        <v>439</v>
      </c>
      <c r="E413" s="190">
        <f t="shared" ca="1" si="6"/>
        <v>26580</v>
      </c>
      <c r="F413" s="191">
        <v>50</v>
      </c>
      <c r="G413" s="192">
        <v>25041</v>
      </c>
      <c r="H413" s="189">
        <v>560571</v>
      </c>
      <c r="I413" s="192">
        <v>33138</v>
      </c>
      <c r="J413" s="193" t="s">
        <v>421</v>
      </c>
      <c r="BT413" s="1"/>
    </row>
    <row r="414" spans="1:72" x14ac:dyDescent="0.25">
      <c r="A414" s="188" t="s">
        <v>413</v>
      </c>
      <c r="B414" s="189" t="s">
        <v>652</v>
      </c>
      <c r="C414" s="189" t="s">
        <v>600</v>
      </c>
      <c r="D414" s="189" t="s">
        <v>422</v>
      </c>
      <c r="E414" s="190">
        <f t="shared" ca="1" si="6"/>
        <v>26724</v>
      </c>
      <c r="F414" s="191">
        <v>56</v>
      </c>
      <c r="G414" s="192">
        <v>22731</v>
      </c>
      <c r="H414" s="189">
        <v>560595</v>
      </c>
      <c r="I414" s="192">
        <v>32914</v>
      </c>
      <c r="J414" s="193" t="s">
        <v>421</v>
      </c>
      <c r="BT414" s="1"/>
    </row>
    <row r="415" spans="1:72" x14ac:dyDescent="0.25">
      <c r="A415" s="188" t="s">
        <v>408</v>
      </c>
      <c r="B415" s="189" t="s">
        <v>549</v>
      </c>
      <c r="C415" s="189" t="s">
        <v>533</v>
      </c>
      <c r="D415" s="189" t="s">
        <v>636</v>
      </c>
      <c r="E415" s="190">
        <f t="shared" ca="1" si="6"/>
        <v>24876</v>
      </c>
      <c r="F415" s="191">
        <v>51</v>
      </c>
      <c r="G415" s="192">
        <v>24727</v>
      </c>
      <c r="H415" s="189">
        <v>351443</v>
      </c>
      <c r="I415" s="192">
        <v>33028</v>
      </c>
      <c r="J415" s="193" t="s">
        <v>421</v>
      </c>
      <c r="BT415" s="1"/>
    </row>
    <row r="416" spans="1:72" x14ac:dyDescent="0.25">
      <c r="A416" s="188" t="s">
        <v>413</v>
      </c>
      <c r="B416" s="189" t="s">
        <v>603</v>
      </c>
      <c r="C416" s="189" t="s">
        <v>761</v>
      </c>
      <c r="D416" s="189" t="s">
        <v>460</v>
      </c>
      <c r="E416" s="190">
        <f t="shared" ca="1" si="6"/>
        <v>24360</v>
      </c>
      <c r="F416" s="191">
        <v>51</v>
      </c>
      <c r="G416" s="192">
        <v>24539</v>
      </c>
      <c r="H416" s="189">
        <v>560592</v>
      </c>
      <c r="I416" s="192">
        <v>33010</v>
      </c>
      <c r="J416" s="193" t="s">
        <v>421</v>
      </c>
      <c r="BT416" s="1"/>
    </row>
    <row r="417" spans="1:72" x14ac:dyDescent="0.25">
      <c r="A417" s="188" t="s">
        <v>413</v>
      </c>
      <c r="B417" s="189" t="s">
        <v>547</v>
      </c>
      <c r="C417" s="189" t="s">
        <v>438</v>
      </c>
      <c r="D417" s="189" t="s">
        <v>703</v>
      </c>
      <c r="E417" s="190">
        <f t="shared" ca="1" si="6"/>
        <v>26256</v>
      </c>
      <c r="F417" s="191">
        <v>52</v>
      </c>
      <c r="G417" s="192">
        <v>24298</v>
      </c>
      <c r="H417" s="189">
        <v>560596</v>
      </c>
      <c r="I417" s="192">
        <v>33027</v>
      </c>
      <c r="J417" s="193" t="s">
        <v>421</v>
      </c>
      <c r="BT417" s="1"/>
    </row>
    <row r="418" spans="1:72" x14ac:dyDescent="0.25">
      <c r="A418" s="188" t="s">
        <v>408</v>
      </c>
      <c r="B418" s="189" t="s">
        <v>440</v>
      </c>
      <c r="C418" s="189" t="s">
        <v>762</v>
      </c>
      <c r="D418" s="189" t="s">
        <v>422</v>
      </c>
      <c r="E418" s="190">
        <f t="shared" ca="1" si="6"/>
        <v>18036</v>
      </c>
      <c r="F418" s="191">
        <v>55</v>
      </c>
      <c r="G418" s="192">
        <v>22992</v>
      </c>
      <c r="H418" s="189">
        <v>560602</v>
      </c>
      <c r="I418" s="192">
        <v>32998</v>
      </c>
      <c r="J418" s="193" t="s">
        <v>466</v>
      </c>
      <c r="BT418" s="1"/>
    </row>
    <row r="419" spans="1:72" x14ac:dyDescent="0.25">
      <c r="A419" s="188" t="s">
        <v>408</v>
      </c>
      <c r="B419" s="189" t="s">
        <v>748</v>
      </c>
      <c r="C419" s="189" t="s">
        <v>444</v>
      </c>
      <c r="D419" s="189" t="s">
        <v>763</v>
      </c>
      <c r="E419" s="190">
        <f t="shared" ca="1" si="6"/>
        <v>23472</v>
      </c>
      <c r="F419" s="191">
        <v>51</v>
      </c>
      <c r="G419" s="192">
        <v>24421</v>
      </c>
      <c r="H419" s="189">
        <v>560606</v>
      </c>
      <c r="I419" s="192">
        <v>33217</v>
      </c>
      <c r="J419" s="193" t="s">
        <v>466</v>
      </c>
      <c r="BT419" s="1"/>
    </row>
    <row r="420" spans="1:72" x14ac:dyDescent="0.25">
      <c r="A420" s="188" t="s">
        <v>454</v>
      </c>
      <c r="B420" s="189" t="s">
        <v>562</v>
      </c>
      <c r="C420" s="189" t="s">
        <v>764</v>
      </c>
      <c r="D420" s="189" t="s">
        <v>765</v>
      </c>
      <c r="E420" s="190">
        <f t="shared" ca="1" si="6"/>
        <v>29640</v>
      </c>
      <c r="F420" s="191">
        <v>55</v>
      </c>
      <c r="G420" s="192">
        <v>23273</v>
      </c>
      <c r="H420" s="189">
        <v>351319</v>
      </c>
      <c r="I420" s="192">
        <v>31127</v>
      </c>
      <c r="J420" s="193" t="s">
        <v>466</v>
      </c>
      <c r="BT420" s="1"/>
    </row>
    <row r="421" spans="1:72" x14ac:dyDescent="0.25">
      <c r="A421" s="188" t="s">
        <v>408</v>
      </c>
      <c r="B421" s="189" t="s">
        <v>713</v>
      </c>
      <c r="C421" s="189" t="s">
        <v>459</v>
      </c>
      <c r="D421" s="189" t="s">
        <v>422</v>
      </c>
      <c r="E421" s="190">
        <f t="shared" ca="1" si="6"/>
        <v>24972</v>
      </c>
      <c r="F421" s="191">
        <v>56</v>
      </c>
      <c r="G421" s="192">
        <v>22771</v>
      </c>
      <c r="H421" s="189">
        <v>560603</v>
      </c>
      <c r="I421" s="192">
        <v>31342</v>
      </c>
      <c r="J421" s="193" t="s">
        <v>466</v>
      </c>
      <c r="BT421" s="1"/>
    </row>
    <row r="422" spans="1:72" x14ac:dyDescent="0.25">
      <c r="A422" s="188" t="s">
        <v>408</v>
      </c>
      <c r="B422" s="189" t="s">
        <v>766</v>
      </c>
      <c r="C422" s="189" t="s">
        <v>556</v>
      </c>
      <c r="D422" s="189" t="s">
        <v>767</v>
      </c>
      <c r="E422" s="190">
        <f t="shared" ca="1" si="6"/>
        <v>19944</v>
      </c>
      <c r="F422" s="191">
        <v>56</v>
      </c>
      <c r="G422" s="192">
        <v>22573</v>
      </c>
      <c r="H422" s="189">
        <v>560540</v>
      </c>
      <c r="I422" s="192">
        <v>31157</v>
      </c>
      <c r="J422" s="193" t="s">
        <v>466</v>
      </c>
      <c r="BT422" s="1"/>
    </row>
    <row r="423" spans="1:72" x14ac:dyDescent="0.25">
      <c r="A423" s="188" t="s">
        <v>408</v>
      </c>
      <c r="B423" s="189" t="s">
        <v>490</v>
      </c>
      <c r="C423" s="189" t="s">
        <v>641</v>
      </c>
      <c r="D423" s="189" t="s">
        <v>425</v>
      </c>
      <c r="E423" s="190">
        <f t="shared" ca="1" si="6"/>
        <v>19932</v>
      </c>
      <c r="F423" s="191">
        <v>57</v>
      </c>
      <c r="G423" s="192">
        <v>22536</v>
      </c>
      <c r="H423" s="189">
        <v>560607</v>
      </c>
      <c r="I423" s="192">
        <v>31145</v>
      </c>
      <c r="J423" s="193" t="s">
        <v>466</v>
      </c>
      <c r="BT423" s="1"/>
    </row>
    <row r="424" spans="1:72" x14ac:dyDescent="0.25">
      <c r="A424" s="188" t="s">
        <v>408</v>
      </c>
      <c r="B424" s="189" t="s">
        <v>694</v>
      </c>
      <c r="C424" s="189" t="s">
        <v>527</v>
      </c>
      <c r="D424" s="189" t="s">
        <v>619</v>
      </c>
      <c r="E424" s="190">
        <f t="shared" ca="1" si="6"/>
        <v>24180</v>
      </c>
      <c r="F424" s="191">
        <v>57</v>
      </c>
      <c r="G424" s="192">
        <v>22374</v>
      </c>
      <c r="H424" s="189">
        <v>560612</v>
      </c>
      <c r="I424" s="192">
        <v>31170</v>
      </c>
      <c r="J424" s="193" t="s">
        <v>466</v>
      </c>
      <c r="BT424" s="1"/>
    </row>
    <row r="425" spans="1:72" x14ac:dyDescent="0.25">
      <c r="A425" s="188" t="s">
        <v>408</v>
      </c>
      <c r="B425" s="189" t="s">
        <v>592</v>
      </c>
      <c r="C425" s="189" t="s">
        <v>453</v>
      </c>
      <c r="D425" s="189" t="s">
        <v>445</v>
      </c>
      <c r="E425" s="190">
        <f t="shared" ca="1" si="6"/>
        <v>29616</v>
      </c>
      <c r="F425" s="191">
        <v>56</v>
      </c>
      <c r="G425" s="192">
        <v>22752</v>
      </c>
      <c r="H425" s="189">
        <v>560609</v>
      </c>
      <c r="I425" s="192">
        <v>31294</v>
      </c>
      <c r="J425" s="193" t="s">
        <v>466</v>
      </c>
      <c r="BT425" s="1"/>
    </row>
    <row r="426" spans="1:72" x14ac:dyDescent="0.25">
      <c r="A426" s="188" t="s">
        <v>413</v>
      </c>
      <c r="B426" s="189" t="s">
        <v>665</v>
      </c>
      <c r="C426" s="189" t="s">
        <v>513</v>
      </c>
      <c r="D426" s="189" t="s">
        <v>731</v>
      </c>
      <c r="E426" s="190">
        <f t="shared" ca="1" si="6"/>
        <v>19776</v>
      </c>
      <c r="F426" s="191">
        <v>55</v>
      </c>
      <c r="G426" s="192">
        <v>23073</v>
      </c>
      <c r="H426" s="189">
        <v>560611</v>
      </c>
      <c r="I426" s="192">
        <v>31187</v>
      </c>
      <c r="J426" s="193" t="s">
        <v>466</v>
      </c>
      <c r="BT426" s="1"/>
    </row>
    <row r="427" spans="1:72" x14ac:dyDescent="0.25">
      <c r="A427" s="188" t="s">
        <v>408</v>
      </c>
      <c r="B427" s="189" t="s">
        <v>492</v>
      </c>
      <c r="C427" s="189" t="s">
        <v>724</v>
      </c>
      <c r="D427" s="189" t="s">
        <v>619</v>
      </c>
      <c r="E427" s="190">
        <f t="shared" ca="1" si="6"/>
        <v>25344</v>
      </c>
      <c r="F427" s="191">
        <v>55</v>
      </c>
      <c r="G427" s="192">
        <v>23209</v>
      </c>
      <c r="H427" s="189">
        <v>560608</v>
      </c>
      <c r="I427" s="192">
        <v>31300</v>
      </c>
      <c r="J427" s="193" t="s">
        <v>412</v>
      </c>
      <c r="BT427" s="1"/>
    </row>
    <row r="428" spans="1:72" x14ac:dyDescent="0.25">
      <c r="A428" s="188" t="s">
        <v>408</v>
      </c>
      <c r="B428" s="189" t="s">
        <v>544</v>
      </c>
      <c r="C428" s="189" t="s">
        <v>550</v>
      </c>
      <c r="D428" s="189" t="s">
        <v>416</v>
      </c>
      <c r="E428" s="190">
        <f t="shared" ca="1" si="6"/>
        <v>27816</v>
      </c>
      <c r="F428" s="191">
        <v>61</v>
      </c>
      <c r="G428" s="192">
        <v>21036</v>
      </c>
      <c r="H428" s="189">
        <v>560932</v>
      </c>
      <c r="I428" s="192">
        <v>31552</v>
      </c>
      <c r="J428" s="193" t="s">
        <v>412</v>
      </c>
      <c r="BT428" s="1"/>
    </row>
    <row r="429" spans="1:72" x14ac:dyDescent="0.25">
      <c r="A429" s="188" t="s">
        <v>408</v>
      </c>
      <c r="B429" s="189" t="s">
        <v>495</v>
      </c>
      <c r="C429" s="189" t="s">
        <v>532</v>
      </c>
      <c r="D429" s="189" t="s">
        <v>416</v>
      </c>
      <c r="E429" s="190">
        <f t="shared" ca="1" si="6"/>
        <v>24300</v>
      </c>
      <c r="F429" s="191">
        <v>59</v>
      </c>
      <c r="G429" s="192">
        <v>21555</v>
      </c>
      <c r="H429" s="189">
        <v>560615</v>
      </c>
      <c r="I429" s="192">
        <v>31544</v>
      </c>
      <c r="J429" s="193" t="s">
        <v>412</v>
      </c>
      <c r="BT429" s="1"/>
    </row>
    <row r="430" spans="1:72" x14ac:dyDescent="0.25">
      <c r="A430" s="188" t="s">
        <v>413</v>
      </c>
      <c r="B430" s="189" t="s">
        <v>437</v>
      </c>
      <c r="C430" s="189" t="s">
        <v>489</v>
      </c>
      <c r="D430" s="189" t="s">
        <v>416</v>
      </c>
      <c r="E430" s="190">
        <f t="shared" ca="1" si="6"/>
        <v>28800</v>
      </c>
      <c r="F430" s="191">
        <v>56</v>
      </c>
      <c r="G430" s="192">
        <v>22623</v>
      </c>
      <c r="H430" s="189">
        <v>560613</v>
      </c>
      <c r="I430" s="192">
        <v>31474</v>
      </c>
      <c r="J430" s="193" t="s">
        <v>412</v>
      </c>
      <c r="BT430" s="1"/>
    </row>
    <row r="431" spans="1:72" x14ac:dyDescent="0.25">
      <c r="A431" s="188" t="s">
        <v>413</v>
      </c>
      <c r="B431" s="189" t="s">
        <v>544</v>
      </c>
      <c r="C431" s="189" t="s">
        <v>682</v>
      </c>
      <c r="D431" s="189" t="s">
        <v>416</v>
      </c>
      <c r="E431" s="190">
        <f t="shared" ca="1" si="6"/>
        <v>20568</v>
      </c>
      <c r="F431" s="191">
        <v>56</v>
      </c>
      <c r="G431" s="192">
        <v>22809</v>
      </c>
      <c r="H431" s="189">
        <v>560617</v>
      </c>
      <c r="I431" s="192">
        <v>31742</v>
      </c>
      <c r="J431" s="193" t="s">
        <v>412</v>
      </c>
      <c r="BT431" s="1"/>
    </row>
    <row r="432" spans="1:72" x14ac:dyDescent="0.25">
      <c r="A432" s="188" t="s">
        <v>408</v>
      </c>
      <c r="B432" s="189" t="s">
        <v>495</v>
      </c>
      <c r="C432" s="189" t="s">
        <v>444</v>
      </c>
      <c r="D432" s="189" t="s">
        <v>768</v>
      </c>
      <c r="E432" s="190">
        <f t="shared" ca="1" si="6"/>
        <v>21108</v>
      </c>
      <c r="F432" s="191">
        <v>58</v>
      </c>
      <c r="G432" s="192">
        <v>22169</v>
      </c>
      <c r="H432" s="189">
        <v>560621</v>
      </c>
      <c r="I432" s="192">
        <v>31756</v>
      </c>
      <c r="J432" s="193" t="s">
        <v>412</v>
      </c>
      <c r="BT432" s="1"/>
    </row>
    <row r="433" spans="1:72" x14ac:dyDescent="0.25">
      <c r="A433" s="188" t="s">
        <v>408</v>
      </c>
      <c r="B433" s="189" t="s">
        <v>611</v>
      </c>
      <c r="C433" s="189" t="s">
        <v>512</v>
      </c>
      <c r="D433" s="189" t="s">
        <v>425</v>
      </c>
      <c r="E433" s="190">
        <f t="shared" ca="1" si="6"/>
        <v>20136</v>
      </c>
      <c r="F433" s="191">
        <v>55</v>
      </c>
      <c r="G433" s="192">
        <v>23019</v>
      </c>
      <c r="H433" s="189">
        <v>560622</v>
      </c>
      <c r="I433" s="192">
        <v>31700</v>
      </c>
      <c r="J433" s="193" t="s">
        <v>412</v>
      </c>
      <c r="BT433" s="1"/>
    </row>
    <row r="434" spans="1:72" x14ac:dyDescent="0.25">
      <c r="A434" s="188" t="s">
        <v>408</v>
      </c>
      <c r="B434" s="189" t="s">
        <v>549</v>
      </c>
      <c r="C434" s="189" t="s">
        <v>550</v>
      </c>
      <c r="D434" s="189" t="s">
        <v>769</v>
      </c>
      <c r="E434" s="190">
        <f t="shared" ca="1" si="6"/>
        <v>23640</v>
      </c>
      <c r="F434" s="191">
        <v>58</v>
      </c>
      <c r="G434" s="192">
        <v>21972</v>
      </c>
      <c r="H434" s="189">
        <v>560625</v>
      </c>
      <c r="I434" s="192">
        <v>31437</v>
      </c>
      <c r="J434" s="193" t="s">
        <v>412</v>
      </c>
      <c r="BT434" s="1"/>
    </row>
    <row r="435" spans="1:72" x14ac:dyDescent="0.25">
      <c r="A435" s="188" t="s">
        <v>413</v>
      </c>
      <c r="B435" s="189" t="s">
        <v>514</v>
      </c>
      <c r="C435" s="189" t="s">
        <v>609</v>
      </c>
      <c r="D435" s="189" t="s">
        <v>416</v>
      </c>
      <c r="E435" s="190">
        <f t="shared" ca="1" si="6"/>
        <v>20316</v>
      </c>
      <c r="F435" s="191">
        <v>61</v>
      </c>
      <c r="G435" s="192">
        <v>21036</v>
      </c>
      <c r="H435" s="189">
        <v>560539</v>
      </c>
      <c r="I435" s="192">
        <v>31552</v>
      </c>
      <c r="J435" s="193" t="s">
        <v>412</v>
      </c>
      <c r="BT435" s="1"/>
    </row>
    <row r="436" spans="1:72" x14ac:dyDescent="0.25">
      <c r="A436" s="188" t="s">
        <v>413</v>
      </c>
      <c r="B436" s="189" t="s">
        <v>594</v>
      </c>
      <c r="C436" s="189" t="s">
        <v>539</v>
      </c>
      <c r="D436" s="189" t="s">
        <v>416</v>
      </c>
      <c r="E436" s="190">
        <f t="shared" ca="1" si="6"/>
        <v>28728</v>
      </c>
      <c r="F436" s="191">
        <v>60</v>
      </c>
      <c r="G436" s="192">
        <v>21211</v>
      </c>
      <c r="H436" s="189">
        <v>560626</v>
      </c>
      <c r="I436" s="192">
        <v>31667</v>
      </c>
      <c r="J436" s="193" t="s">
        <v>412</v>
      </c>
      <c r="BT436" s="1"/>
    </row>
    <row r="437" spans="1:72" x14ac:dyDescent="0.25">
      <c r="A437" s="188" t="s">
        <v>413</v>
      </c>
      <c r="B437" s="189" t="s">
        <v>450</v>
      </c>
      <c r="C437" s="189" t="s">
        <v>761</v>
      </c>
      <c r="D437" s="189" t="s">
        <v>416</v>
      </c>
      <c r="E437" s="190">
        <f t="shared" ca="1" si="6"/>
        <v>22824</v>
      </c>
      <c r="F437" s="191">
        <v>53</v>
      </c>
      <c r="G437" s="192">
        <v>23662</v>
      </c>
      <c r="H437" s="189">
        <v>560631</v>
      </c>
      <c r="I437" s="192">
        <v>31505</v>
      </c>
      <c r="J437" s="193" t="s">
        <v>412</v>
      </c>
      <c r="BT437" s="1"/>
    </row>
    <row r="438" spans="1:72" x14ac:dyDescent="0.25">
      <c r="A438" s="188" t="s">
        <v>413</v>
      </c>
      <c r="B438" s="189" t="s">
        <v>681</v>
      </c>
      <c r="C438" s="189" t="s">
        <v>770</v>
      </c>
      <c r="D438" s="189" t="s">
        <v>416</v>
      </c>
      <c r="E438" s="190">
        <f t="shared" ca="1" si="6"/>
        <v>20100</v>
      </c>
      <c r="F438" s="191">
        <v>60</v>
      </c>
      <c r="G438" s="192">
        <v>21450</v>
      </c>
      <c r="H438" s="189">
        <v>560667</v>
      </c>
      <c r="I438" s="192">
        <v>31459</v>
      </c>
      <c r="J438" s="193" t="s">
        <v>417</v>
      </c>
      <c r="BT438" s="1"/>
    </row>
    <row r="439" spans="1:72" x14ac:dyDescent="0.25">
      <c r="A439" s="188" t="s">
        <v>413</v>
      </c>
      <c r="B439" s="189" t="s">
        <v>662</v>
      </c>
      <c r="C439" s="189" t="s">
        <v>721</v>
      </c>
      <c r="D439" s="189" t="s">
        <v>416</v>
      </c>
      <c r="E439" s="190">
        <f t="shared" ca="1" si="6"/>
        <v>25152</v>
      </c>
      <c r="F439" s="191">
        <v>58</v>
      </c>
      <c r="G439" s="192">
        <v>21983</v>
      </c>
      <c r="H439" s="189">
        <v>560583</v>
      </c>
      <c r="I439" s="192">
        <v>31500</v>
      </c>
      <c r="J439" s="193" t="s">
        <v>417</v>
      </c>
      <c r="BT439" s="1"/>
    </row>
    <row r="440" spans="1:72" x14ac:dyDescent="0.25">
      <c r="A440" s="188" t="s">
        <v>408</v>
      </c>
      <c r="B440" s="189" t="s">
        <v>546</v>
      </c>
      <c r="C440" s="189" t="s">
        <v>185</v>
      </c>
      <c r="D440" s="189" t="s">
        <v>771</v>
      </c>
      <c r="E440" s="190">
        <f t="shared" ca="1" si="6"/>
        <v>18012</v>
      </c>
      <c r="F440" s="191">
        <v>64</v>
      </c>
      <c r="G440" s="192">
        <v>19765</v>
      </c>
      <c r="H440" s="189">
        <v>560635</v>
      </c>
      <c r="I440" s="192">
        <v>31507</v>
      </c>
      <c r="J440" s="193" t="s">
        <v>417</v>
      </c>
      <c r="BT440" s="1"/>
    </row>
    <row r="441" spans="1:72" x14ac:dyDescent="0.25">
      <c r="A441" s="188" t="s">
        <v>408</v>
      </c>
      <c r="B441" s="189" t="s">
        <v>730</v>
      </c>
      <c r="C441" s="189" t="s">
        <v>533</v>
      </c>
      <c r="D441" s="189" t="s">
        <v>482</v>
      </c>
      <c r="E441" s="190">
        <f t="shared" ca="1" si="6"/>
        <v>25764</v>
      </c>
      <c r="F441" s="191">
        <v>53</v>
      </c>
      <c r="G441" s="192">
        <v>23879</v>
      </c>
      <c r="H441" s="189">
        <v>560640</v>
      </c>
      <c r="I441" s="192">
        <v>31537</v>
      </c>
      <c r="J441" s="193" t="s">
        <v>417</v>
      </c>
      <c r="BT441" s="1"/>
    </row>
    <row r="442" spans="1:72" x14ac:dyDescent="0.25">
      <c r="A442" s="188" t="s">
        <v>408</v>
      </c>
      <c r="B442" s="189" t="s">
        <v>652</v>
      </c>
      <c r="C442" s="189" t="s">
        <v>459</v>
      </c>
      <c r="D442" s="189" t="s">
        <v>772</v>
      </c>
      <c r="E442" s="190">
        <f t="shared" ca="1" si="6"/>
        <v>24876</v>
      </c>
      <c r="F442" s="191">
        <v>55</v>
      </c>
      <c r="G442" s="192">
        <v>22938</v>
      </c>
      <c r="H442" s="189">
        <v>560574</v>
      </c>
      <c r="I442" s="192">
        <v>31497</v>
      </c>
      <c r="J442" s="193" t="s">
        <v>417</v>
      </c>
      <c r="BT442" s="1"/>
    </row>
    <row r="443" spans="1:72" x14ac:dyDescent="0.25">
      <c r="A443" s="188" t="s">
        <v>413</v>
      </c>
      <c r="B443" s="189" t="s">
        <v>521</v>
      </c>
      <c r="C443" s="189" t="s">
        <v>773</v>
      </c>
      <c r="D443" s="189" t="s">
        <v>416</v>
      </c>
      <c r="E443" s="190">
        <f t="shared" ca="1" si="6"/>
        <v>19080</v>
      </c>
      <c r="F443" s="191">
        <v>55</v>
      </c>
      <c r="G443" s="192">
        <v>23160</v>
      </c>
      <c r="H443" s="189">
        <v>560649</v>
      </c>
      <c r="I443" s="192">
        <v>31438</v>
      </c>
      <c r="J443" s="193" t="s">
        <v>417</v>
      </c>
      <c r="BT443" s="1"/>
    </row>
    <row r="444" spans="1:72" x14ac:dyDescent="0.25">
      <c r="A444" s="188" t="s">
        <v>408</v>
      </c>
      <c r="B444" s="189" t="s">
        <v>662</v>
      </c>
      <c r="C444" s="189" t="s">
        <v>774</v>
      </c>
      <c r="D444" s="189" t="s">
        <v>460</v>
      </c>
      <c r="E444" s="190">
        <f t="shared" ca="1" si="6"/>
        <v>28644</v>
      </c>
      <c r="F444" s="191">
        <v>55</v>
      </c>
      <c r="G444" s="192">
        <v>23261</v>
      </c>
      <c r="H444" s="189">
        <v>560645</v>
      </c>
      <c r="I444" s="192">
        <v>31692</v>
      </c>
      <c r="J444" s="193" t="s">
        <v>417</v>
      </c>
      <c r="BT444" s="1"/>
    </row>
    <row r="445" spans="1:72" x14ac:dyDescent="0.25">
      <c r="A445" s="188" t="s">
        <v>408</v>
      </c>
      <c r="B445" s="189" t="s">
        <v>626</v>
      </c>
      <c r="C445" s="189" t="s">
        <v>444</v>
      </c>
      <c r="D445" s="189" t="s">
        <v>416</v>
      </c>
      <c r="E445" s="190">
        <f t="shared" ca="1" si="6"/>
        <v>22020</v>
      </c>
      <c r="F445" s="191">
        <v>55</v>
      </c>
      <c r="G445" s="192">
        <v>23036</v>
      </c>
      <c r="H445" s="189">
        <v>560646</v>
      </c>
      <c r="I445" s="192">
        <v>31754</v>
      </c>
      <c r="J445" s="193" t="s">
        <v>417</v>
      </c>
      <c r="BT445" s="1"/>
    </row>
    <row r="446" spans="1:72" x14ac:dyDescent="0.25">
      <c r="A446" s="188" t="s">
        <v>408</v>
      </c>
      <c r="B446" s="189" t="s">
        <v>499</v>
      </c>
      <c r="C446" s="189" t="s">
        <v>155</v>
      </c>
      <c r="D446" s="189" t="s">
        <v>460</v>
      </c>
      <c r="E446" s="190">
        <f t="shared" ca="1" si="6"/>
        <v>30648</v>
      </c>
      <c r="F446" s="191">
        <v>54</v>
      </c>
      <c r="G446" s="192">
        <v>23433</v>
      </c>
      <c r="H446" s="189">
        <v>560575</v>
      </c>
      <c r="I446" s="192">
        <v>31726</v>
      </c>
      <c r="J446" s="193" t="s">
        <v>417</v>
      </c>
      <c r="BT446" s="1"/>
    </row>
    <row r="447" spans="1:72" x14ac:dyDescent="0.25">
      <c r="A447" s="188" t="s">
        <v>408</v>
      </c>
      <c r="B447" s="189" t="s">
        <v>671</v>
      </c>
      <c r="C447" s="189" t="s">
        <v>641</v>
      </c>
      <c r="D447" s="189" t="s">
        <v>775</v>
      </c>
      <c r="E447" s="190">
        <f t="shared" ca="1" si="6"/>
        <v>23220</v>
      </c>
      <c r="F447" s="191">
        <v>54</v>
      </c>
      <c r="G447" s="192">
        <v>23548</v>
      </c>
      <c r="H447" s="189">
        <v>560573</v>
      </c>
      <c r="I447" s="192">
        <v>31636</v>
      </c>
      <c r="J447" s="193" t="s">
        <v>417</v>
      </c>
      <c r="BT447" s="1"/>
    </row>
    <row r="448" spans="1:72" x14ac:dyDescent="0.25">
      <c r="A448" s="188" t="s">
        <v>408</v>
      </c>
      <c r="B448" s="189" t="s">
        <v>712</v>
      </c>
      <c r="C448" s="189" t="s">
        <v>776</v>
      </c>
      <c r="D448" s="189" t="s">
        <v>460</v>
      </c>
      <c r="E448" s="190">
        <f t="shared" ca="1" si="6"/>
        <v>26820</v>
      </c>
      <c r="F448" s="191">
        <v>54</v>
      </c>
      <c r="G448" s="192">
        <v>23630</v>
      </c>
      <c r="H448" s="189">
        <v>560650</v>
      </c>
      <c r="I448" s="192">
        <v>31561</v>
      </c>
      <c r="J448" s="193" t="s">
        <v>417</v>
      </c>
      <c r="BT448" s="1"/>
    </row>
    <row r="449" spans="1:72" x14ac:dyDescent="0.25">
      <c r="A449" s="188" t="s">
        <v>408</v>
      </c>
      <c r="B449" s="189" t="s">
        <v>452</v>
      </c>
      <c r="C449" s="189" t="s">
        <v>444</v>
      </c>
      <c r="D449" s="189" t="s">
        <v>425</v>
      </c>
      <c r="E449" s="190">
        <f t="shared" ca="1" si="6"/>
        <v>28920</v>
      </c>
      <c r="F449" s="191">
        <v>53</v>
      </c>
      <c r="G449" s="192">
        <v>23997</v>
      </c>
      <c r="H449" s="189">
        <v>560654</v>
      </c>
      <c r="I449" s="192">
        <v>31741</v>
      </c>
      <c r="J449" s="193" t="s">
        <v>417</v>
      </c>
      <c r="BT449" s="1"/>
    </row>
    <row r="450" spans="1:72" x14ac:dyDescent="0.25">
      <c r="A450" s="188" t="s">
        <v>408</v>
      </c>
      <c r="B450" s="189" t="s">
        <v>517</v>
      </c>
      <c r="C450" s="189" t="s">
        <v>716</v>
      </c>
      <c r="D450" s="189" t="s">
        <v>636</v>
      </c>
      <c r="E450" s="190">
        <f t="shared" ca="1" si="6"/>
        <v>26268</v>
      </c>
      <c r="F450" s="191">
        <v>59</v>
      </c>
      <c r="G450" s="192">
        <v>21500</v>
      </c>
      <c r="H450" s="189">
        <v>560663</v>
      </c>
      <c r="I450" s="192">
        <v>31754</v>
      </c>
      <c r="J450" s="193" t="s">
        <v>417</v>
      </c>
      <c r="BT450" s="1"/>
    </row>
    <row r="451" spans="1:72" x14ac:dyDescent="0.25">
      <c r="A451" s="188" t="s">
        <v>408</v>
      </c>
      <c r="B451" s="189" t="s">
        <v>450</v>
      </c>
      <c r="C451" s="189" t="s">
        <v>459</v>
      </c>
      <c r="D451" s="189" t="s">
        <v>777</v>
      </c>
      <c r="E451" s="190">
        <f t="shared" ref="E451:E514" ca="1" si="7">RANDBETWEEN(1500,2600)*12</f>
        <v>19956</v>
      </c>
      <c r="F451" s="191">
        <v>60</v>
      </c>
      <c r="G451" s="192">
        <v>21356</v>
      </c>
      <c r="H451" s="189">
        <v>560664</v>
      </c>
      <c r="I451" s="192">
        <v>31677</v>
      </c>
      <c r="J451" s="193" t="s">
        <v>417</v>
      </c>
      <c r="BT451" s="1"/>
    </row>
    <row r="452" spans="1:72" x14ac:dyDescent="0.25">
      <c r="A452" s="188" t="s">
        <v>408</v>
      </c>
      <c r="B452" s="189" t="s">
        <v>587</v>
      </c>
      <c r="C452" s="189" t="s">
        <v>185</v>
      </c>
      <c r="D452" s="189" t="s">
        <v>460</v>
      </c>
      <c r="E452" s="190">
        <f t="shared" ca="1" si="7"/>
        <v>29448</v>
      </c>
      <c r="F452" s="191">
        <v>55</v>
      </c>
      <c r="G452" s="192">
        <v>23276</v>
      </c>
      <c r="H452" s="189">
        <v>560588</v>
      </c>
      <c r="I452" s="192">
        <v>31453</v>
      </c>
      <c r="J452" s="193" t="s">
        <v>417</v>
      </c>
      <c r="BT452" s="1"/>
    </row>
    <row r="453" spans="1:72" x14ac:dyDescent="0.25">
      <c r="A453" s="188" t="s">
        <v>408</v>
      </c>
      <c r="B453" s="189" t="s">
        <v>544</v>
      </c>
      <c r="C453" s="189" t="s">
        <v>95</v>
      </c>
      <c r="D453" s="189" t="s">
        <v>741</v>
      </c>
      <c r="E453" s="190">
        <f t="shared" ca="1" si="7"/>
        <v>19044</v>
      </c>
      <c r="F453" s="191">
        <v>57</v>
      </c>
      <c r="G453" s="192">
        <v>22503</v>
      </c>
      <c r="H453" s="189">
        <v>560666</v>
      </c>
      <c r="I453" s="192">
        <v>31567</v>
      </c>
      <c r="J453" s="193" t="s">
        <v>417</v>
      </c>
      <c r="BT453" s="1"/>
    </row>
    <row r="454" spans="1:72" x14ac:dyDescent="0.25">
      <c r="A454" s="188" t="s">
        <v>408</v>
      </c>
      <c r="B454" s="189" t="s">
        <v>511</v>
      </c>
      <c r="C454" s="189" t="s">
        <v>540</v>
      </c>
      <c r="D454" s="189" t="s">
        <v>460</v>
      </c>
      <c r="E454" s="190">
        <f t="shared" ca="1" si="7"/>
        <v>23964</v>
      </c>
      <c r="F454" s="191">
        <v>54</v>
      </c>
      <c r="G454" s="192">
        <v>23517</v>
      </c>
      <c r="H454" s="189">
        <v>560668</v>
      </c>
      <c r="I454" s="192">
        <v>31549</v>
      </c>
      <c r="J454" s="193" t="s">
        <v>421</v>
      </c>
      <c r="BT454" s="1"/>
    </row>
    <row r="455" spans="1:72" x14ac:dyDescent="0.25">
      <c r="A455" s="188" t="s">
        <v>408</v>
      </c>
      <c r="B455" s="189" t="s">
        <v>152</v>
      </c>
      <c r="C455" s="189" t="s">
        <v>774</v>
      </c>
      <c r="D455" s="189" t="s">
        <v>778</v>
      </c>
      <c r="E455" s="190">
        <f t="shared" ca="1" si="7"/>
        <v>21480</v>
      </c>
      <c r="F455" s="191">
        <v>55</v>
      </c>
      <c r="G455" s="192">
        <v>22988</v>
      </c>
      <c r="H455" s="189">
        <v>560672</v>
      </c>
      <c r="I455" s="192">
        <v>31566</v>
      </c>
      <c r="J455" s="193" t="s">
        <v>421</v>
      </c>
      <c r="BT455" s="1"/>
    </row>
    <row r="456" spans="1:72" x14ac:dyDescent="0.25">
      <c r="A456" s="188" t="s">
        <v>413</v>
      </c>
      <c r="B456" s="189" t="s">
        <v>572</v>
      </c>
      <c r="C456" s="189" t="s">
        <v>532</v>
      </c>
      <c r="D456" s="189" t="s">
        <v>741</v>
      </c>
      <c r="E456" s="190">
        <f t="shared" ca="1" si="7"/>
        <v>20688</v>
      </c>
      <c r="F456" s="191">
        <v>53</v>
      </c>
      <c r="G456" s="192">
        <v>23879</v>
      </c>
      <c r="H456" s="189">
        <v>560673</v>
      </c>
      <c r="I456" s="192">
        <v>31537</v>
      </c>
      <c r="J456" s="193" t="s">
        <v>421</v>
      </c>
      <c r="BT456" s="1"/>
    </row>
    <row r="457" spans="1:72" x14ac:dyDescent="0.25">
      <c r="A457" s="188" t="s">
        <v>413</v>
      </c>
      <c r="B457" s="189" t="s">
        <v>587</v>
      </c>
      <c r="C457" s="189" t="s">
        <v>441</v>
      </c>
      <c r="D457" s="189" t="s">
        <v>416</v>
      </c>
      <c r="E457" s="190">
        <f t="shared" ca="1" si="7"/>
        <v>19716</v>
      </c>
      <c r="F457" s="191">
        <v>61</v>
      </c>
      <c r="G457" s="192">
        <v>20859</v>
      </c>
      <c r="H457" s="189">
        <v>560599</v>
      </c>
      <c r="I457" s="192">
        <v>31756</v>
      </c>
      <c r="J457" s="193" t="s">
        <v>421</v>
      </c>
      <c r="BT457" s="1"/>
    </row>
    <row r="458" spans="1:72" x14ac:dyDescent="0.25">
      <c r="A458" s="188" t="s">
        <v>408</v>
      </c>
      <c r="B458" s="189" t="s">
        <v>471</v>
      </c>
      <c r="C458" s="189" t="s">
        <v>152</v>
      </c>
      <c r="D458" s="189" t="s">
        <v>457</v>
      </c>
      <c r="E458" s="190">
        <f t="shared" ca="1" si="7"/>
        <v>28692</v>
      </c>
      <c r="F458" s="191">
        <v>58</v>
      </c>
      <c r="G458" s="192">
        <v>22048</v>
      </c>
      <c r="H458" s="189">
        <v>560676</v>
      </c>
      <c r="I458" s="192">
        <v>31420</v>
      </c>
      <c r="J458" s="193" t="s">
        <v>421</v>
      </c>
      <c r="BT458" s="1"/>
    </row>
    <row r="459" spans="1:72" x14ac:dyDescent="0.25">
      <c r="A459" s="188" t="s">
        <v>413</v>
      </c>
      <c r="B459" s="189" t="s">
        <v>562</v>
      </c>
      <c r="C459" s="189" t="s">
        <v>532</v>
      </c>
      <c r="D459" s="189" t="s">
        <v>460</v>
      </c>
      <c r="E459" s="190">
        <f t="shared" ca="1" si="7"/>
        <v>30396</v>
      </c>
      <c r="F459" s="191">
        <v>61</v>
      </c>
      <c r="G459" s="192">
        <v>21013</v>
      </c>
      <c r="H459" s="189">
        <v>560674</v>
      </c>
      <c r="I459" s="192">
        <v>31554</v>
      </c>
      <c r="J459" s="193" t="s">
        <v>421</v>
      </c>
      <c r="BT459" s="1"/>
    </row>
    <row r="460" spans="1:72" x14ac:dyDescent="0.25">
      <c r="A460" s="188" t="s">
        <v>408</v>
      </c>
      <c r="B460" s="189" t="s">
        <v>450</v>
      </c>
      <c r="C460" s="189" t="s">
        <v>779</v>
      </c>
      <c r="D460" s="189" t="s">
        <v>442</v>
      </c>
      <c r="E460" s="190">
        <f t="shared" ca="1" si="7"/>
        <v>26232</v>
      </c>
      <c r="F460" s="191">
        <v>60</v>
      </c>
      <c r="G460" s="192">
        <v>21237</v>
      </c>
      <c r="H460" s="189">
        <v>350172</v>
      </c>
      <c r="I460" s="192">
        <v>31575</v>
      </c>
      <c r="J460" s="193" t="s">
        <v>421</v>
      </c>
      <c r="BT460" s="1"/>
    </row>
    <row r="461" spans="1:72" x14ac:dyDescent="0.25">
      <c r="A461" s="188" t="s">
        <v>408</v>
      </c>
      <c r="B461" s="189" t="s">
        <v>157</v>
      </c>
      <c r="C461" s="189" t="s">
        <v>410</v>
      </c>
      <c r="D461" s="189" t="s">
        <v>537</v>
      </c>
      <c r="E461" s="190">
        <f t="shared" ca="1" si="7"/>
        <v>26280</v>
      </c>
      <c r="F461" s="191">
        <v>54</v>
      </c>
      <c r="G461" s="192">
        <v>23340</v>
      </c>
      <c r="H461" s="189">
        <v>560680</v>
      </c>
      <c r="I461" s="192">
        <v>31535</v>
      </c>
      <c r="J461" s="193" t="s">
        <v>421</v>
      </c>
      <c r="BT461" s="1"/>
    </row>
    <row r="462" spans="1:72" x14ac:dyDescent="0.25">
      <c r="A462" s="188" t="s">
        <v>413</v>
      </c>
      <c r="B462" s="189" t="s">
        <v>485</v>
      </c>
      <c r="C462" s="189" t="s">
        <v>707</v>
      </c>
      <c r="D462" s="189" t="s">
        <v>473</v>
      </c>
      <c r="E462" s="190">
        <f t="shared" ca="1" si="7"/>
        <v>26280</v>
      </c>
      <c r="F462" s="191">
        <v>53</v>
      </c>
      <c r="G462" s="192">
        <v>24007</v>
      </c>
      <c r="H462" s="189">
        <v>560681</v>
      </c>
      <c r="I462" s="192">
        <v>31771</v>
      </c>
      <c r="J462" s="193" t="s">
        <v>421</v>
      </c>
      <c r="BT462" s="1"/>
    </row>
    <row r="463" spans="1:72" x14ac:dyDescent="0.25">
      <c r="A463" s="188" t="s">
        <v>413</v>
      </c>
      <c r="B463" s="189" t="s">
        <v>612</v>
      </c>
      <c r="C463" s="189" t="s">
        <v>468</v>
      </c>
      <c r="D463" s="189" t="s">
        <v>473</v>
      </c>
      <c r="E463" s="190">
        <f t="shared" ca="1" si="7"/>
        <v>29184</v>
      </c>
      <c r="F463" s="191">
        <v>57</v>
      </c>
      <c r="G463" s="192">
        <v>22369</v>
      </c>
      <c r="H463" s="189">
        <v>560545</v>
      </c>
      <c r="I463" s="192">
        <v>31605</v>
      </c>
      <c r="J463" s="193" t="s">
        <v>421</v>
      </c>
      <c r="BT463" s="1"/>
    </row>
    <row r="464" spans="1:72" x14ac:dyDescent="0.25">
      <c r="A464" s="188" t="s">
        <v>408</v>
      </c>
      <c r="B464" s="189" t="s">
        <v>443</v>
      </c>
      <c r="C464" s="189" t="s">
        <v>444</v>
      </c>
      <c r="D464" s="189" t="s">
        <v>780</v>
      </c>
      <c r="E464" s="190">
        <f t="shared" ca="1" si="7"/>
        <v>30804</v>
      </c>
      <c r="F464" s="191">
        <v>60</v>
      </c>
      <c r="G464" s="192">
        <v>21388</v>
      </c>
      <c r="H464" s="189">
        <v>560683</v>
      </c>
      <c r="I464" s="192">
        <v>31839</v>
      </c>
      <c r="J464" s="193" t="s">
        <v>466</v>
      </c>
      <c r="BT464" s="1"/>
    </row>
    <row r="465" spans="1:72" x14ac:dyDescent="0.25">
      <c r="A465" s="188" t="s">
        <v>413</v>
      </c>
      <c r="B465" s="189" t="s">
        <v>673</v>
      </c>
      <c r="C465" s="189" t="s">
        <v>781</v>
      </c>
      <c r="D465" s="189" t="s">
        <v>678</v>
      </c>
      <c r="E465" s="190">
        <f t="shared" ca="1" si="7"/>
        <v>19500</v>
      </c>
      <c r="F465" s="191">
        <v>51</v>
      </c>
      <c r="G465" s="192">
        <v>24466</v>
      </c>
      <c r="H465" s="189">
        <v>560684</v>
      </c>
      <c r="I465" s="192">
        <v>32061</v>
      </c>
      <c r="J465" s="193" t="s">
        <v>466</v>
      </c>
      <c r="BT465" s="1"/>
    </row>
    <row r="466" spans="1:72" x14ac:dyDescent="0.25">
      <c r="A466" s="188" t="s">
        <v>413</v>
      </c>
      <c r="B466" s="189" t="s">
        <v>559</v>
      </c>
      <c r="C466" s="189" t="s">
        <v>633</v>
      </c>
      <c r="D466" s="189" t="s">
        <v>457</v>
      </c>
      <c r="E466" s="190">
        <f t="shared" ca="1" si="7"/>
        <v>26628</v>
      </c>
      <c r="F466" s="191">
        <v>55</v>
      </c>
      <c r="G466" s="192">
        <v>23214</v>
      </c>
      <c r="H466" s="189">
        <v>560685</v>
      </c>
      <c r="I466" s="192">
        <v>31975</v>
      </c>
      <c r="J466" s="193" t="s">
        <v>466</v>
      </c>
      <c r="BT466" s="1"/>
    </row>
    <row r="467" spans="1:72" x14ac:dyDescent="0.25">
      <c r="A467" s="188" t="s">
        <v>413</v>
      </c>
      <c r="B467" s="189" t="s">
        <v>562</v>
      </c>
      <c r="C467" s="189" t="s">
        <v>782</v>
      </c>
      <c r="D467" s="189" t="s">
        <v>416</v>
      </c>
      <c r="E467" s="190">
        <f t="shared" ca="1" si="7"/>
        <v>18048</v>
      </c>
      <c r="F467" s="191">
        <v>54</v>
      </c>
      <c r="G467" s="192">
        <v>23502</v>
      </c>
      <c r="H467" s="189">
        <v>560659</v>
      </c>
      <c r="I467" s="192">
        <v>32042</v>
      </c>
      <c r="J467" s="193" t="s">
        <v>466</v>
      </c>
      <c r="BT467" s="1"/>
    </row>
    <row r="468" spans="1:72" x14ac:dyDescent="0.25">
      <c r="A468" s="188" t="s">
        <v>408</v>
      </c>
      <c r="B468" s="189" t="s">
        <v>492</v>
      </c>
      <c r="C468" s="189" t="s">
        <v>641</v>
      </c>
      <c r="D468" s="189" t="s">
        <v>473</v>
      </c>
      <c r="E468" s="190">
        <f t="shared" ca="1" si="7"/>
        <v>25956</v>
      </c>
      <c r="F468" s="191">
        <v>59</v>
      </c>
      <c r="G468" s="192">
        <v>21769</v>
      </c>
      <c r="H468" s="189">
        <v>560687</v>
      </c>
      <c r="I468" s="192">
        <v>31870</v>
      </c>
      <c r="J468" s="193" t="s">
        <v>466</v>
      </c>
      <c r="BT468" s="1"/>
    </row>
    <row r="469" spans="1:72" x14ac:dyDescent="0.25">
      <c r="A469" s="188" t="s">
        <v>408</v>
      </c>
      <c r="B469" s="189" t="s">
        <v>410</v>
      </c>
      <c r="C469" s="189" t="s">
        <v>556</v>
      </c>
      <c r="D469" s="189" t="s">
        <v>460</v>
      </c>
      <c r="E469" s="190">
        <f t="shared" ca="1" si="7"/>
        <v>21672</v>
      </c>
      <c r="F469" s="191">
        <v>56</v>
      </c>
      <c r="G469" s="192">
        <v>22877</v>
      </c>
      <c r="H469" s="189">
        <v>560688</v>
      </c>
      <c r="I469" s="192">
        <v>32137</v>
      </c>
      <c r="J469" s="193" t="s">
        <v>466</v>
      </c>
      <c r="BT469" s="1"/>
    </row>
    <row r="470" spans="1:72" x14ac:dyDescent="0.25">
      <c r="A470" s="188" t="s">
        <v>413</v>
      </c>
      <c r="B470" s="189" t="s">
        <v>534</v>
      </c>
      <c r="C470" s="189" t="s">
        <v>596</v>
      </c>
      <c r="D470" s="189" t="s">
        <v>425</v>
      </c>
      <c r="E470" s="190">
        <f t="shared" ca="1" si="7"/>
        <v>24288</v>
      </c>
      <c r="F470" s="191">
        <v>55</v>
      </c>
      <c r="G470" s="192">
        <v>23122</v>
      </c>
      <c r="H470" s="189">
        <v>560691</v>
      </c>
      <c r="I470" s="192">
        <v>32092</v>
      </c>
      <c r="J470" s="193" t="s">
        <v>466</v>
      </c>
      <c r="BT470" s="1"/>
    </row>
    <row r="471" spans="1:72" x14ac:dyDescent="0.25">
      <c r="A471" s="188" t="s">
        <v>408</v>
      </c>
      <c r="B471" s="189" t="s">
        <v>458</v>
      </c>
      <c r="C471" s="189" t="s">
        <v>608</v>
      </c>
      <c r="D471" s="189" t="s">
        <v>658</v>
      </c>
      <c r="E471" s="190">
        <f t="shared" ca="1" si="7"/>
        <v>24936</v>
      </c>
      <c r="F471" s="191">
        <v>56</v>
      </c>
      <c r="G471" s="192">
        <v>22865</v>
      </c>
      <c r="H471" s="189">
        <v>560693</v>
      </c>
      <c r="I471" s="192">
        <v>32107</v>
      </c>
      <c r="J471" s="193" t="s">
        <v>466</v>
      </c>
      <c r="BT471" s="1"/>
    </row>
    <row r="472" spans="1:72" x14ac:dyDescent="0.25">
      <c r="A472" s="188" t="s">
        <v>408</v>
      </c>
      <c r="B472" s="189" t="s">
        <v>481</v>
      </c>
      <c r="C472" s="189" t="s">
        <v>191</v>
      </c>
      <c r="D472" s="189" t="s">
        <v>416</v>
      </c>
      <c r="E472" s="190">
        <f t="shared" ca="1" si="7"/>
        <v>24540</v>
      </c>
      <c r="F472" s="191">
        <v>54</v>
      </c>
      <c r="G472" s="192">
        <v>23306</v>
      </c>
      <c r="H472" s="189">
        <v>560697</v>
      </c>
      <c r="I472" s="192">
        <v>31865</v>
      </c>
      <c r="J472" s="193" t="s">
        <v>466</v>
      </c>
      <c r="BT472" s="1"/>
    </row>
    <row r="473" spans="1:72" x14ac:dyDescent="0.25">
      <c r="A473" s="188" t="s">
        <v>413</v>
      </c>
      <c r="B473" s="189" t="s">
        <v>611</v>
      </c>
      <c r="C473" s="189" t="s">
        <v>139</v>
      </c>
      <c r="D473" s="189" t="s">
        <v>445</v>
      </c>
      <c r="E473" s="190">
        <f t="shared" ca="1" si="7"/>
        <v>21864</v>
      </c>
      <c r="F473" s="191">
        <v>55</v>
      </c>
      <c r="G473" s="192">
        <v>23068</v>
      </c>
      <c r="H473" s="189">
        <v>560699</v>
      </c>
      <c r="I473" s="192">
        <v>31996</v>
      </c>
      <c r="J473" s="193" t="s">
        <v>412</v>
      </c>
      <c r="BT473" s="1"/>
    </row>
    <row r="474" spans="1:72" x14ac:dyDescent="0.25">
      <c r="A474" s="188" t="s">
        <v>413</v>
      </c>
      <c r="B474" s="189" t="s">
        <v>709</v>
      </c>
      <c r="C474" s="189" t="s">
        <v>468</v>
      </c>
      <c r="D474" s="189" t="s">
        <v>473</v>
      </c>
      <c r="E474" s="190">
        <f t="shared" ca="1" si="7"/>
        <v>20844</v>
      </c>
      <c r="F474" s="191">
        <v>54</v>
      </c>
      <c r="G474" s="192">
        <v>23322</v>
      </c>
      <c r="H474" s="189">
        <v>560702</v>
      </c>
      <c r="I474" s="192">
        <v>32032</v>
      </c>
      <c r="J474" s="193" t="s">
        <v>412</v>
      </c>
      <c r="BT474" s="1"/>
    </row>
    <row r="475" spans="1:72" x14ac:dyDescent="0.25">
      <c r="A475" s="188" t="s">
        <v>413</v>
      </c>
      <c r="B475" s="189" t="s">
        <v>646</v>
      </c>
      <c r="C475" s="189" t="s">
        <v>783</v>
      </c>
      <c r="D475" s="189" t="s">
        <v>577</v>
      </c>
      <c r="E475" s="190">
        <f t="shared" ca="1" si="7"/>
        <v>21144</v>
      </c>
      <c r="F475" s="191">
        <v>54</v>
      </c>
      <c r="G475" s="192">
        <v>23325</v>
      </c>
      <c r="H475" s="189">
        <v>560704</v>
      </c>
      <c r="I475" s="192">
        <v>31961</v>
      </c>
      <c r="J475" s="193" t="s">
        <v>412</v>
      </c>
      <c r="BT475" s="1"/>
    </row>
    <row r="476" spans="1:72" x14ac:dyDescent="0.25">
      <c r="A476" s="188" t="s">
        <v>413</v>
      </c>
      <c r="B476" s="189" t="s">
        <v>492</v>
      </c>
      <c r="C476" s="189" t="s">
        <v>438</v>
      </c>
      <c r="D476" s="189" t="s">
        <v>416</v>
      </c>
      <c r="E476" s="190">
        <f t="shared" ca="1" si="7"/>
        <v>24312</v>
      </c>
      <c r="F476" s="191">
        <v>55</v>
      </c>
      <c r="G476" s="192">
        <v>23037</v>
      </c>
      <c r="H476" s="189">
        <v>560696</v>
      </c>
      <c r="I476" s="192">
        <v>31857</v>
      </c>
      <c r="J476" s="193" t="s">
        <v>412</v>
      </c>
      <c r="BT476" s="1"/>
    </row>
    <row r="477" spans="1:72" x14ac:dyDescent="0.25">
      <c r="A477" s="188" t="s">
        <v>408</v>
      </c>
      <c r="B477" s="189" t="s">
        <v>497</v>
      </c>
      <c r="C477" s="189" t="s">
        <v>735</v>
      </c>
      <c r="D477" s="189" t="s">
        <v>642</v>
      </c>
      <c r="E477" s="190">
        <f t="shared" ca="1" si="7"/>
        <v>28296</v>
      </c>
      <c r="F477" s="191">
        <v>60</v>
      </c>
      <c r="G477" s="192">
        <v>21339</v>
      </c>
      <c r="H477" s="189">
        <v>560707</v>
      </c>
      <c r="I477" s="192">
        <v>32072</v>
      </c>
      <c r="J477" s="193" t="s">
        <v>412</v>
      </c>
      <c r="BT477" s="1"/>
    </row>
    <row r="478" spans="1:72" x14ac:dyDescent="0.25">
      <c r="A478" s="188" t="s">
        <v>413</v>
      </c>
      <c r="B478" s="189" t="s">
        <v>705</v>
      </c>
      <c r="C478" s="189" t="s">
        <v>764</v>
      </c>
      <c r="D478" s="189" t="s">
        <v>442</v>
      </c>
      <c r="E478" s="190">
        <f t="shared" ca="1" si="7"/>
        <v>20736</v>
      </c>
      <c r="F478" s="191">
        <v>62</v>
      </c>
      <c r="G478" s="192">
        <v>20705</v>
      </c>
      <c r="H478" s="189">
        <v>560710</v>
      </c>
      <c r="I478" s="192">
        <v>31887</v>
      </c>
      <c r="J478" s="193" t="s">
        <v>412</v>
      </c>
      <c r="BT478" s="1"/>
    </row>
    <row r="479" spans="1:72" x14ac:dyDescent="0.25">
      <c r="A479" s="188" t="s">
        <v>413</v>
      </c>
      <c r="B479" s="189" t="s">
        <v>784</v>
      </c>
      <c r="C479" s="189" t="s">
        <v>785</v>
      </c>
      <c r="D479" s="189" t="s">
        <v>460</v>
      </c>
      <c r="E479" s="190">
        <f t="shared" ca="1" si="7"/>
        <v>27276</v>
      </c>
      <c r="F479" s="191">
        <v>53</v>
      </c>
      <c r="G479" s="192">
        <v>23958</v>
      </c>
      <c r="H479" s="189">
        <v>560705</v>
      </c>
      <c r="I479" s="192">
        <v>31875</v>
      </c>
      <c r="J479" s="193" t="s">
        <v>412</v>
      </c>
      <c r="BT479" s="1"/>
    </row>
    <row r="480" spans="1:72" x14ac:dyDescent="0.25">
      <c r="A480" s="188" t="s">
        <v>408</v>
      </c>
      <c r="B480" s="189" t="s">
        <v>574</v>
      </c>
      <c r="C480" s="189" t="s">
        <v>746</v>
      </c>
      <c r="D480" s="189" t="s">
        <v>470</v>
      </c>
      <c r="E480" s="190">
        <f t="shared" ca="1" si="7"/>
        <v>25452</v>
      </c>
      <c r="F480" s="191">
        <v>55</v>
      </c>
      <c r="G480" s="192">
        <v>23165</v>
      </c>
      <c r="H480" s="189">
        <v>560711</v>
      </c>
      <c r="I480" s="192">
        <v>31900</v>
      </c>
      <c r="J480" s="193" t="s">
        <v>412</v>
      </c>
      <c r="BT480" s="1"/>
    </row>
    <row r="481" spans="1:72" x14ac:dyDescent="0.25">
      <c r="A481" s="188" t="s">
        <v>408</v>
      </c>
      <c r="B481" s="189" t="s">
        <v>611</v>
      </c>
      <c r="C481" s="189" t="s">
        <v>465</v>
      </c>
      <c r="D481" s="189" t="s">
        <v>636</v>
      </c>
      <c r="E481" s="190">
        <f t="shared" ca="1" si="7"/>
        <v>21864</v>
      </c>
      <c r="F481" s="191">
        <v>56</v>
      </c>
      <c r="G481" s="192">
        <v>22862</v>
      </c>
      <c r="H481" s="189">
        <v>350201</v>
      </c>
      <c r="I481" s="192">
        <v>32024</v>
      </c>
      <c r="J481" s="193" t="s">
        <v>412</v>
      </c>
      <c r="BT481" s="1"/>
    </row>
    <row r="482" spans="1:72" x14ac:dyDescent="0.25">
      <c r="A482" s="188" t="s">
        <v>413</v>
      </c>
      <c r="B482" s="189" t="s">
        <v>618</v>
      </c>
      <c r="C482" s="189" t="s">
        <v>682</v>
      </c>
      <c r="D482" s="189" t="s">
        <v>416</v>
      </c>
      <c r="E482" s="190">
        <f t="shared" ca="1" si="7"/>
        <v>21204</v>
      </c>
      <c r="F482" s="191">
        <v>50</v>
      </c>
      <c r="G482" s="192">
        <v>24757</v>
      </c>
      <c r="H482" s="189">
        <v>560714</v>
      </c>
      <c r="I482" s="192">
        <v>31917</v>
      </c>
      <c r="J482" s="193" t="s">
        <v>412</v>
      </c>
      <c r="BT482" s="1"/>
    </row>
    <row r="483" spans="1:72" x14ac:dyDescent="0.25">
      <c r="A483" s="188" t="s">
        <v>408</v>
      </c>
      <c r="B483" s="189" t="s">
        <v>602</v>
      </c>
      <c r="C483" s="189" t="s">
        <v>786</v>
      </c>
      <c r="D483" s="189" t="s">
        <v>536</v>
      </c>
      <c r="E483" s="190">
        <f t="shared" ca="1" si="7"/>
        <v>20412</v>
      </c>
      <c r="F483" s="191">
        <v>52</v>
      </c>
      <c r="G483" s="192">
        <v>24102</v>
      </c>
      <c r="H483" s="189">
        <v>560639</v>
      </c>
      <c r="I483" s="192">
        <v>32030</v>
      </c>
      <c r="J483" s="193" t="s">
        <v>412</v>
      </c>
      <c r="BT483" s="1"/>
    </row>
    <row r="484" spans="1:72" x14ac:dyDescent="0.25">
      <c r="A484" s="188" t="s">
        <v>408</v>
      </c>
      <c r="B484" s="189" t="s">
        <v>660</v>
      </c>
      <c r="C484" s="189" t="s">
        <v>191</v>
      </c>
      <c r="D484" s="189" t="s">
        <v>445</v>
      </c>
      <c r="E484" s="190">
        <f t="shared" ca="1" si="7"/>
        <v>29232</v>
      </c>
      <c r="F484" s="191">
        <v>54</v>
      </c>
      <c r="G484" s="192">
        <v>23381</v>
      </c>
      <c r="H484" s="189">
        <v>560642</v>
      </c>
      <c r="I484" s="192">
        <v>31782</v>
      </c>
      <c r="J484" s="193" t="s">
        <v>417</v>
      </c>
      <c r="BT484" s="1"/>
    </row>
    <row r="485" spans="1:72" x14ac:dyDescent="0.25">
      <c r="A485" s="188" t="s">
        <v>413</v>
      </c>
      <c r="B485" s="189" t="s">
        <v>639</v>
      </c>
      <c r="C485" s="189" t="s">
        <v>787</v>
      </c>
      <c r="D485" s="189" t="s">
        <v>457</v>
      </c>
      <c r="E485" s="190">
        <f t="shared" ca="1" si="7"/>
        <v>25944</v>
      </c>
      <c r="F485" s="191">
        <v>55</v>
      </c>
      <c r="G485" s="192">
        <v>23242</v>
      </c>
      <c r="H485" s="189">
        <v>560715</v>
      </c>
      <c r="I485" s="192">
        <v>31909</v>
      </c>
      <c r="J485" s="193" t="s">
        <v>417</v>
      </c>
      <c r="BT485" s="1"/>
    </row>
    <row r="486" spans="1:72" x14ac:dyDescent="0.25">
      <c r="A486" s="188" t="s">
        <v>408</v>
      </c>
      <c r="B486" s="189" t="s">
        <v>493</v>
      </c>
      <c r="C486" s="189" t="s">
        <v>459</v>
      </c>
      <c r="D486" s="189" t="s">
        <v>536</v>
      </c>
      <c r="E486" s="190">
        <f t="shared" ca="1" si="7"/>
        <v>18336</v>
      </c>
      <c r="F486" s="191">
        <v>53</v>
      </c>
      <c r="G486" s="192">
        <v>23896</v>
      </c>
      <c r="H486" s="189">
        <v>560655</v>
      </c>
      <c r="I486" s="192">
        <v>31839</v>
      </c>
      <c r="J486" s="193" t="s">
        <v>417</v>
      </c>
      <c r="BT486" s="1"/>
    </row>
    <row r="487" spans="1:72" x14ac:dyDescent="0.25">
      <c r="A487" s="188" t="s">
        <v>413</v>
      </c>
      <c r="B487" s="189" t="s">
        <v>547</v>
      </c>
      <c r="C487" s="189" t="s">
        <v>489</v>
      </c>
      <c r="D487" s="189" t="s">
        <v>416</v>
      </c>
      <c r="E487" s="190">
        <f t="shared" ca="1" si="7"/>
        <v>25236</v>
      </c>
      <c r="F487" s="191">
        <v>53</v>
      </c>
      <c r="G487" s="192">
        <v>23940</v>
      </c>
      <c r="H487" s="189">
        <v>560717</v>
      </c>
      <c r="I487" s="192">
        <v>32107</v>
      </c>
      <c r="J487" s="193" t="s">
        <v>417</v>
      </c>
      <c r="BT487" s="1"/>
    </row>
    <row r="488" spans="1:72" x14ac:dyDescent="0.25">
      <c r="A488" s="188" t="s">
        <v>413</v>
      </c>
      <c r="B488" s="189" t="s">
        <v>681</v>
      </c>
      <c r="C488" s="189" t="s">
        <v>640</v>
      </c>
      <c r="D488" s="189" t="s">
        <v>460</v>
      </c>
      <c r="E488" s="190">
        <f t="shared" ca="1" si="7"/>
        <v>23484</v>
      </c>
      <c r="F488" s="191">
        <v>53</v>
      </c>
      <c r="G488" s="192">
        <v>23768</v>
      </c>
      <c r="H488" s="189">
        <v>560820</v>
      </c>
      <c r="I488" s="192">
        <v>32121</v>
      </c>
      <c r="J488" s="193" t="s">
        <v>417</v>
      </c>
      <c r="BT488" s="1"/>
    </row>
    <row r="489" spans="1:72" x14ac:dyDescent="0.25">
      <c r="A489" s="188" t="s">
        <v>413</v>
      </c>
      <c r="B489" s="189" t="s">
        <v>521</v>
      </c>
      <c r="C489" s="189" t="s">
        <v>633</v>
      </c>
      <c r="D489" s="189" t="s">
        <v>731</v>
      </c>
      <c r="E489" s="190">
        <f t="shared" ca="1" si="7"/>
        <v>22572</v>
      </c>
      <c r="F489" s="191">
        <v>54</v>
      </c>
      <c r="G489" s="192">
        <v>23370</v>
      </c>
      <c r="H489" s="189">
        <v>560725</v>
      </c>
      <c r="I489" s="192">
        <v>32065</v>
      </c>
      <c r="J489" s="193" t="s">
        <v>417</v>
      </c>
      <c r="BT489" s="1"/>
    </row>
    <row r="490" spans="1:72" x14ac:dyDescent="0.25">
      <c r="A490" s="188" t="s">
        <v>408</v>
      </c>
      <c r="B490" s="189" t="s">
        <v>509</v>
      </c>
      <c r="C490" s="189" t="s">
        <v>685</v>
      </c>
      <c r="D490" s="189" t="s">
        <v>788</v>
      </c>
      <c r="E490" s="190">
        <f t="shared" ca="1" si="7"/>
        <v>25212</v>
      </c>
      <c r="F490" s="191">
        <v>54</v>
      </c>
      <c r="G490" s="192">
        <v>23444</v>
      </c>
      <c r="H490" s="189">
        <v>560679</v>
      </c>
      <c r="I490" s="192">
        <v>31802</v>
      </c>
      <c r="J490" s="193" t="s">
        <v>417</v>
      </c>
      <c r="BT490" s="1"/>
    </row>
    <row r="491" spans="1:72" x14ac:dyDescent="0.25">
      <c r="A491" s="188" t="s">
        <v>413</v>
      </c>
      <c r="B491" s="189" t="s">
        <v>631</v>
      </c>
      <c r="C491" s="189" t="s">
        <v>529</v>
      </c>
      <c r="D491" s="189" t="s">
        <v>416</v>
      </c>
      <c r="E491" s="190">
        <f t="shared" ca="1" si="7"/>
        <v>20628</v>
      </c>
      <c r="F491" s="191">
        <v>54</v>
      </c>
      <c r="G491" s="192">
        <v>23568</v>
      </c>
      <c r="H491" s="189">
        <v>560733</v>
      </c>
      <c r="I491" s="192">
        <v>31917</v>
      </c>
      <c r="J491" s="193" t="s">
        <v>417</v>
      </c>
      <c r="BT491" s="1"/>
    </row>
    <row r="492" spans="1:72" x14ac:dyDescent="0.25">
      <c r="A492" s="188" t="s">
        <v>413</v>
      </c>
      <c r="B492" s="189" t="s">
        <v>506</v>
      </c>
      <c r="C492" s="189" t="s">
        <v>563</v>
      </c>
      <c r="D492" s="189" t="s">
        <v>416</v>
      </c>
      <c r="E492" s="190">
        <f t="shared" ca="1" si="7"/>
        <v>22584</v>
      </c>
      <c r="F492" s="191">
        <v>55</v>
      </c>
      <c r="G492" s="192">
        <v>23258</v>
      </c>
      <c r="H492" s="189">
        <v>560739</v>
      </c>
      <c r="I492" s="192">
        <v>32032</v>
      </c>
      <c r="J492" s="193" t="s">
        <v>417</v>
      </c>
      <c r="BT492" s="1"/>
    </row>
    <row r="493" spans="1:72" x14ac:dyDescent="0.25">
      <c r="A493" s="188" t="s">
        <v>454</v>
      </c>
      <c r="B493" s="189" t="s">
        <v>526</v>
      </c>
      <c r="C493" s="189" t="s">
        <v>789</v>
      </c>
      <c r="D493" s="189" t="s">
        <v>436</v>
      </c>
      <c r="E493" s="190">
        <f t="shared" ca="1" si="7"/>
        <v>20772</v>
      </c>
      <c r="F493" s="191">
        <v>54</v>
      </c>
      <c r="G493" s="192">
        <v>23415</v>
      </c>
      <c r="H493" s="189">
        <v>560736</v>
      </c>
      <c r="I493" s="192">
        <v>31870</v>
      </c>
      <c r="J493" s="193" t="s">
        <v>417</v>
      </c>
      <c r="BT493" s="1"/>
    </row>
    <row r="494" spans="1:72" x14ac:dyDescent="0.25">
      <c r="A494" s="188" t="s">
        <v>413</v>
      </c>
      <c r="B494" s="189" t="s">
        <v>521</v>
      </c>
      <c r="C494" s="189" t="s">
        <v>596</v>
      </c>
      <c r="D494" s="189" t="s">
        <v>460</v>
      </c>
      <c r="E494" s="190">
        <f t="shared" ca="1" si="7"/>
        <v>24720</v>
      </c>
      <c r="F494" s="191">
        <v>53</v>
      </c>
      <c r="G494" s="192">
        <v>23691</v>
      </c>
      <c r="H494" s="189">
        <v>560756</v>
      </c>
      <c r="I494" s="192">
        <v>31824</v>
      </c>
      <c r="J494" s="193" t="s">
        <v>417</v>
      </c>
      <c r="BT494" s="1"/>
    </row>
    <row r="495" spans="1:72" x14ac:dyDescent="0.25">
      <c r="A495" s="188" t="s">
        <v>413</v>
      </c>
      <c r="B495" s="189" t="s">
        <v>590</v>
      </c>
      <c r="C495" s="189" t="s">
        <v>532</v>
      </c>
      <c r="D495" s="189" t="s">
        <v>442</v>
      </c>
      <c r="E495" s="190">
        <f t="shared" ca="1" si="7"/>
        <v>30696</v>
      </c>
      <c r="F495" s="191">
        <v>56</v>
      </c>
      <c r="G495" s="192">
        <v>22783</v>
      </c>
      <c r="H495" s="189">
        <v>560742</v>
      </c>
      <c r="I495" s="192">
        <v>31865</v>
      </c>
      <c r="J495" s="193" t="s">
        <v>417</v>
      </c>
      <c r="BT495" s="1"/>
    </row>
    <row r="496" spans="1:72" x14ac:dyDescent="0.25">
      <c r="A496" s="188" t="s">
        <v>413</v>
      </c>
      <c r="B496" s="189" t="s">
        <v>455</v>
      </c>
      <c r="C496" s="189" t="s">
        <v>435</v>
      </c>
      <c r="D496" s="189" t="s">
        <v>460</v>
      </c>
      <c r="E496" s="190">
        <f t="shared" ca="1" si="7"/>
        <v>29748</v>
      </c>
      <c r="F496" s="191">
        <v>58</v>
      </c>
      <c r="G496" s="192">
        <v>22114</v>
      </c>
      <c r="H496" s="189">
        <v>560745</v>
      </c>
      <c r="I496" s="192">
        <v>31872</v>
      </c>
      <c r="J496" s="193" t="s">
        <v>417</v>
      </c>
      <c r="BT496" s="1"/>
    </row>
    <row r="497" spans="1:72" x14ac:dyDescent="0.25">
      <c r="A497" s="188" t="s">
        <v>413</v>
      </c>
      <c r="B497" s="189" t="s">
        <v>426</v>
      </c>
      <c r="C497" s="189" t="s">
        <v>790</v>
      </c>
      <c r="D497" s="189" t="s">
        <v>425</v>
      </c>
      <c r="E497" s="190">
        <f t="shared" ca="1" si="7"/>
        <v>23820</v>
      </c>
      <c r="F497" s="191">
        <v>52</v>
      </c>
      <c r="G497" s="192">
        <v>24357</v>
      </c>
      <c r="H497" s="189">
        <v>560744</v>
      </c>
      <c r="I497" s="192">
        <v>31931</v>
      </c>
      <c r="J497" s="193" t="s">
        <v>417</v>
      </c>
      <c r="BT497" s="1"/>
    </row>
    <row r="498" spans="1:72" x14ac:dyDescent="0.25">
      <c r="A498" s="188" t="s">
        <v>413</v>
      </c>
      <c r="B498" s="189" t="s">
        <v>791</v>
      </c>
      <c r="C498" s="189" t="s">
        <v>792</v>
      </c>
      <c r="D498" s="189" t="s">
        <v>425</v>
      </c>
      <c r="E498" s="190">
        <f t="shared" ca="1" si="7"/>
        <v>22608</v>
      </c>
      <c r="F498" s="191">
        <v>52</v>
      </c>
      <c r="G498" s="192">
        <v>24247</v>
      </c>
      <c r="H498" s="189">
        <v>560749</v>
      </c>
      <c r="I498" s="192">
        <v>32228</v>
      </c>
      <c r="J498" s="193" t="s">
        <v>417</v>
      </c>
      <c r="BT498" s="1"/>
    </row>
    <row r="499" spans="1:72" x14ac:dyDescent="0.25">
      <c r="A499" s="188" t="s">
        <v>413</v>
      </c>
      <c r="B499" s="189" t="s">
        <v>455</v>
      </c>
      <c r="C499" s="189" t="s">
        <v>793</v>
      </c>
      <c r="D499" s="189" t="s">
        <v>416</v>
      </c>
      <c r="E499" s="190">
        <f t="shared" ca="1" si="7"/>
        <v>28368</v>
      </c>
      <c r="F499" s="191">
        <v>52</v>
      </c>
      <c r="G499" s="192">
        <v>24218</v>
      </c>
      <c r="H499" s="189">
        <v>560751</v>
      </c>
      <c r="I499" s="192">
        <v>32168</v>
      </c>
      <c r="J499" s="193" t="s">
        <v>417</v>
      </c>
      <c r="BT499" s="1"/>
    </row>
    <row r="500" spans="1:72" x14ac:dyDescent="0.25">
      <c r="A500" s="188" t="s">
        <v>413</v>
      </c>
      <c r="B500" s="189" t="s">
        <v>562</v>
      </c>
      <c r="C500" s="189" t="s">
        <v>472</v>
      </c>
      <c r="D500" s="189" t="s">
        <v>460</v>
      </c>
      <c r="E500" s="190">
        <f t="shared" ca="1" si="7"/>
        <v>28248</v>
      </c>
      <c r="F500" s="191">
        <v>59</v>
      </c>
      <c r="G500" s="192">
        <v>21797</v>
      </c>
      <c r="H500" s="189">
        <v>560690</v>
      </c>
      <c r="I500" s="192">
        <v>32423</v>
      </c>
      <c r="J500" s="193" t="s">
        <v>421</v>
      </c>
      <c r="BT500" s="1"/>
    </row>
    <row r="501" spans="1:72" x14ac:dyDescent="0.25">
      <c r="A501" s="188" t="s">
        <v>408</v>
      </c>
      <c r="B501" s="189" t="s">
        <v>568</v>
      </c>
      <c r="C501" s="189" t="s">
        <v>419</v>
      </c>
      <c r="D501" s="189" t="s">
        <v>548</v>
      </c>
      <c r="E501" s="190">
        <f t="shared" ca="1" si="7"/>
        <v>27744</v>
      </c>
      <c r="F501" s="191">
        <v>55</v>
      </c>
      <c r="G501" s="192">
        <v>22929</v>
      </c>
      <c r="H501" s="189">
        <v>561223</v>
      </c>
      <c r="I501" s="192">
        <v>32485</v>
      </c>
      <c r="J501" s="193" t="s">
        <v>421</v>
      </c>
      <c r="BT501" s="1"/>
    </row>
    <row r="502" spans="1:72" x14ac:dyDescent="0.25">
      <c r="A502" s="188" t="s">
        <v>413</v>
      </c>
      <c r="B502" s="189" t="s">
        <v>660</v>
      </c>
      <c r="C502" s="189" t="s">
        <v>794</v>
      </c>
      <c r="D502" s="189" t="s">
        <v>460</v>
      </c>
      <c r="E502" s="190">
        <f t="shared" ca="1" si="7"/>
        <v>30396</v>
      </c>
      <c r="F502" s="191">
        <v>52</v>
      </c>
      <c r="G502" s="192">
        <v>24326</v>
      </c>
      <c r="H502" s="189">
        <v>560738</v>
      </c>
      <c r="I502" s="192">
        <v>32457</v>
      </c>
      <c r="J502" s="193" t="s">
        <v>421</v>
      </c>
      <c r="BT502" s="1"/>
    </row>
    <row r="503" spans="1:72" x14ac:dyDescent="0.25">
      <c r="A503" s="188" t="s">
        <v>408</v>
      </c>
      <c r="B503" s="189" t="s">
        <v>766</v>
      </c>
      <c r="C503" s="189" t="s">
        <v>621</v>
      </c>
      <c r="D503" s="189" t="s">
        <v>658</v>
      </c>
      <c r="E503" s="190">
        <f t="shared" ca="1" si="7"/>
        <v>20148</v>
      </c>
      <c r="F503" s="191">
        <v>53</v>
      </c>
      <c r="G503" s="192">
        <v>23723</v>
      </c>
      <c r="H503" s="189">
        <v>560764</v>
      </c>
      <c r="I503" s="192">
        <v>32367</v>
      </c>
      <c r="J503" s="193" t="s">
        <v>421</v>
      </c>
      <c r="BT503" s="1"/>
    </row>
    <row r="504" spans="1:72" x14ac:dyDescent="0.25">
      <c r="A504" s="188" t="s">
        <v>408</v>
      </c>
      <c r="B504" s="189" t="s">
        <v>572</v>
      </c>
      <c r="C504" s="189" t="s">
        <v>621</v>
      </c>
      <c r="D504" s="189" t="s">
        <v>478</v>
      </c>
      <c r="E504" s="190">
        <f t="shared" ca="1" si="7"/>
        <v>27984</v>
      </c>
      <c r="F504" s="191">
        <v>58</v>
      </c>
      <c r="G504" s="192">
        <v>22107</v>
      </c>
      <c r="H504" s="189">
        <v>560770</v>
      </c>
      <c r="I504" s="192">
        <v>32292</v>
      </c>
      <c r="J504" s="193" t="s">
        <v>421</v>
      </c>
      <c r="BT504" s="1"/>
    </row>
    <row r="505" spans="1:72" x14ac:dyDescent="0.25">
      <c r="A505" s="188" t="s">
        <v>413</v>
      </c>
      <c r="B505" s="189" t="s">
        <v>660</v>
      </c>
      <c r="C505" s="189" t="s">
        <v>795</v>
      </c>
      <c r="D505" s="189" t="s">
        <v>457</v>
      </c>
      <c r="E505" s="190">
        <f t="shared" ca="1" si="7"/>
        <v>22476</v>
      </c>
      <c r="F505" s="191">
        <v>56</v>
      </c>
      <c r="G505" s="192">
        <v>22710</v>
      </c>
      <c r="H505" s="189">
        <v>560698</v>
      </c>
      <c r="I505" s="192">
        <v>32472</v>
      </c>
      <c r="J505" s="193" t="s">
        <v>421</v>
      </c>
      <c r="BT505" s="1"/>
    </row>
    <row r="506" spans="1:72" x14ac:dyDescent="0.25">
      <c r="A506" s="188" t="s">
        <v>408</v>
      </c>
      <c r="B506" s="189" t="s">
        <v>455</v>
      </c>
      <c r="C506" s="189" t="s">
        <v>776</v>
      </c>
      <c r="D506" s="189" t="s">
        <v>473</v>
      </c>
      <c r="E506" s="190">
        <f t="shared" ca="1" si="7"/>
        <v>30156</v>
      </c>
      <c r="F506" s="191">
        <v>52</v>
      </c>
      <c r="G506" s="192">
        <v>24329</v>
      </c>
      <c r="H506" s="189">
        <v>351381</v>
      </c>
      <c r="I506" s="192">
        <v>32485</v>
      </c>
      <c r="J506" s="193" t="s">
        <v>421</v>
      </c>
      <c r="BT506" s="1"/>
    </row>
    <row r="507" spans="1:72" x14ac:dyDescent="0.25">
      <c r="A507" s="188" t="s">
        <v>413</v>
      </c>
      <c r="B507" s="189" t="s">
        <v>564</v>
      </c>
      <c r="C507" s="189" t="s">
        <v>453</v>
      </c>
      <c r="D507" s="189" t="s">
        <v>416</v>
      </c>
      <c r="E507" s="190">
        <f t="shared" ca="1" si="7"/>
        <v>22884</v>
      </c>
      <c r="F507" s="191">
        <v>61</v>
      </c>
      <c r="G507" s="192">
        <v>20735</v>
      </c>
      <c r="H507" s="189">
        <v>560776</v>
      </c>
      <c r="I507" s="192">
        <v>32408</v>
      </c>
      <c r="J507" s="193" t="s">
        <v>421</v>
      </c>
      <c r="BT507" s="1"/>
    </row>
    <row r="508" spans="1:72" x14ac:dyDescent="0.25">
      <c r="A508" s="188" t="s">
        <v>413</v>
      </c>
      <c r="B508" s="189" t="s">
        <v>664</v>
      </c>
      <c r="C508" s="189" t="s">
        <v>596</v>
      </c>
      <c r="D508" s="189" t="s">
        <v>439</v>
      </c>
      <c r="E508" s="190">
        <f t="shared" ca="1" si="7"/>
        <v>25476</v>
      </c>
      <c r="F508" s="191">
        <v>54</v>
      </c>
      <c r="G508" s="192">
        <v>23353</v>
      </c>
      <c r="H508" s="189">
        <v>560735</v>
      </c>
      <c r="I508" s="192">
        <v>32183</v>
      </c>
      <c r="J508" s="193" t="s">
        <v>421</v>
      </c>
      <c r="BT508" s="1"/>
    </row>
    <row r="509" spans="1:72" x14ac:dyDescent="0.25">
      <c r="A509" s="188" t="s">
        <v>413</v>
      </c>
      <c r="B509" s="189" t="s">
        <v>431</v>
      </c>
      <c r="C509" s="189" t="s">
        <v>432</v>
      </c>
      <c r="D509" s="189" t="s">
        <v>457</v>
      </c>
      <c r="E509" s="190">
        <f t="shared" ca="1" si="7"/>
        <v>30156</v>
      </c>
      <c r="F509" s="191">
        <v>51</v>
      </c>
      <c r="G509" s="192">
        <v>24387</v>
      </c>
      <c r="H509" s="189">
        <v>560794</v>
      </c>
      <c r="I509" s="192">
        <v>32298</v>
      </c>
      <c r="J509" s="193" t="s">
        <v>421</v>
      </c>
      <c r="BT509" s="1"/>
    </row>
    <row r="510" spans="1:72" x14ac:dyDescent="0.25">
      <c r="A510" s="188" t="s">
        <v>413</v>
      </c>
      <c r="B510" s="189" t="s">
        <v>506</v>
      </c>
      <c r="C510" s="189" t="s">
        <v>576</v>
      </c>
      <c r="D510" s="189" t="s">
        <v>473</v>
      </c>
      <c r="E510" s="190">
        <f t="shared" ca="1" si="7"/>
        <v>22932</v>
      </c>
      <c r="F510" s="191">
        <v>57</v>
      </c>
      <c r="G510" s="192">
        <v>22466</v>
      </c>
      <c r="H510" s="189">
        <v>560797</v>
      </c>
      <c r="I510" s="192">
        <v>32280</v>
      </c>
      <c r="J510" s="193" t="s">
        <v>466</v>
      </c>
      <c r="BT510" s="1"/>
    </row>
    <row r="511" spans="1:72" x14ac:dyDescent="0.25">
      <c r="A511" s="188" t="s">
        <v>408</v>
      </c>
      <c r="B511" s="189" t="s">
        <v>709</v>
      </c>
      <c r="C511" s="189" t="s">
        <v>550</v>
      </c>
      <c r="D511" s="189" t="s">
        <v>482</v>
      </c>
      <c r="E511" s="190">
        <f t="shared" ca="1" si="7"/>
        <v>28044</v>
      </c>
      <c r="F511" s="191">
        <v>55</v>
      </c>
      <c r="G511" s="192">
        <v>23196</v>
      </c>
      <c r="H511" s="189">
        <v>561474</v>
      </c>
      <c r="I511" s="192">
        <v>32297</v>
      </c>
      <c r="J511" s="193" t="s">
        <v>466</v>
      </c>
      <c r="BT511" s="1"/>
    </row>
    <row r="512" spans="1:72" x14ac:dyDescent="0.25">
      <c r="A512" s="188" t="s">
        <v>413</v>
      </c>
      <c r="B512" s="189" t="s">
        <v>431</v>
      </c>
      <c r="C512" s="189" t="s">
        <v>796</v>
      </c>
      <c r="D512" s="189" t="s">
        <v>749</v>
      </c>
      <c r="E512" s="190">
        <f t="shared" ca="1" si="7"/>
        <v>25800</v>
      </c>
      <c r="F512" s="191">
        <v>53</v>
      </c>
      <c r="G512" s="192">
        <v>23830</v>
      </c>
      <c r="H512" s="189">
        <v>560801</v>
      </c>
      <c r="I512" s="192">
        <v>32268</v>
      </c>
      <c r="J512" s="193" t="s">
        <v>466</v>
      </c>
      <c r="BT512" s="1"/>
    </row>
    <row r="513" spans="1:72" x14ac:dyDescent="0.25">
      <c r="A513" s="188" t="s">
        <v>413</v>
      </c>
      <c r="B513" s="189" t="s">
        <v>652</v>
      </c>
      <c r="C513" s="189" t="s">
        <v>489</v>
      </c>
      <c r="D513" s="189" t="s">
        <v>460</v>
      </c>
      <c r="E513" s="190">
        <f t="shared" ca="1" si="7"/>
        <v>27684</v>
      </c>
      <c r="F513" s="191">
        <v>52</v>
      </c>
      <c r="G513" s="192">
        <v>24360</v>
      </c>
      <c r="H513" s="189">
        <v>560802</v>
      </c>
      <c r="I513" s="192">
        <v>32487</v>
      </c>
      <c r="J513" s="193" t="s">
        <v>466</v>
      </c>
      <c r="BT513" s="1"/>
    </row>
    <row r="514" spans="1:72" x14ac:dyDescent="0.25">
      <c r="A514" s="188" t="s">
        <v>413</v>
      </c>
      <c r="B514" s="189" t="s">
        <v>479</v>
      </c>
      <c r="C514" s="189" t="s">
        <v>563</v>
      </c>
      <c r="D514" s="189" t="s">
        <v>797</v>
      </c>
      <c r="E514" s="190">
        <f t="shared" ca="1" si="7"/>
        <v>23928</v>
      </c>
      <c r="F514" s="191">
        <v>51</v>
      </c>
      <c r="G514" s="192">
        <v>24727</v>
      </c>
      <c r="H514" s="189">
        <v>560796</v>
      </c>
      <c r="I514" s="192">
        <v>32150</v>
      </c>
      <c r="J514" s="193" t="s">
        <v>466</v>
      </c>
      <c r="BT514" s="1"/>
    </row>
    <row r="515" spans="1:72" x14ac:dyDescent="0.25">
      <c r="A515" s="188" t="s">
        <v>413</v>
      </c>
      <c r="B515" s="189" t="s">
        <v>493</v>
      </c>
      <c r="C515" s="189" t="s">
        <v>752</v>
      </c>
      <c r="D515" s="189" t="s">
        <v>536</v>
      </c>
      <c r="E515" s="190">
        <f t="shared" ref="E515:E578" ca="1" si="8">RANDBETWEEN(1500,2600)*12</f>
        <v>25896</v>
      </c>
      <c r="F515" s="191">
        <v>51</v>
      </c>
      <c r="G515" s="192">
        <v>24565</v>
      </c>
      <c r="H515" s="189">
        <v>560800</v>
      </c>
      <c r="I515" s="192">
        <v>32285</v>
      </c>
      <c r="J515" s="193" t="s">
        <v>466</v>
      </c>
      <c r="BT515" s="1"/>
    </row>
    <row r="516" spans="1:72" x14ac:dyDescent="0.25">
      <c r="A516" s="188" t="s">
        <v>413</v>
      </c>
      <c r="B516" s="189" t="s">
        <v>512</v>
      </c>
      <c r="C516" s="189" t="s">
        <v>518</v>
      </c>
      <c r="D516" s="189" t="s">
        <v>798</v>
      </c>
      <c r="E516" s="190">
        <f t="shared" ca="1" si="8"/>
        <v>29196</v>
      </c>
      <c r="F516" s="191">
        <v>58</v>
      </c>
      <c r="G516" s="192">
        <v>21865</v>
      </c>
      <c r="H516" s="189">
        <v>350116</v>
      </c>
      <c r="I516" s="192">
        <v>32306</v>
      </c>
      <c r="J516" s="193" t="s">
        <v>466</v>
      </c>
      <c r="BT516" s="1"/>
    </row>
    <row r="517" spans="1:72" x14ac:dyDescent="0.25">
      <c r="A517" s="188" t="s">
        <v>454</v>
      </c>
      <c r="B517" s="189" t="s">
        <v>660</v>
      </c>
      <c r="C517" s="189" t="s">
        <v>773</v>
      </c>
      <c r="D517" s="189" t="s">
        <v>799</v>
      </c>
      <c r="E517" s="190">
        <f t="shared" ca="1" si="8"/>
        <v>23952</v>
      </c>
      <c r="F517" s="191">
        <v>54</v>
      </c>
      <c r="G517" s="192">
        <v>23295</v>
      </c>
      <c r="H517" s="189">
        <v>351173</v>
      </c>
      <c r="I517" s="192">
        <v>32266</v>
      </c>
      <c r="J517" s="193" t="s">
        <v>466</v>
      </c>
      <c r="BT517" s="1"/>
    </row>
    <row r="518" spans="1:72" x14ac:dyDescent="0.25">
      <c r="A518" s="188" t="s">
        <v>408</v>
      </c>
      <c r="B518" s="189" t="s">
        <v>541</v>
      </c>
      <c r="C518" s="189" t="s">
        <v>550</v>
      </c>
      <c r="D518" s="189" t="s">
        <v>763</v>
      </c>
      <c r="E518" s="190">
        <f t="shared" ca="1" si="8"/>
        <v>22488</v>
      </c>
      <c r="F518" s="191">
        <v>54</v>
      </c>
      <c r="G518" s="192">
        <v>23632</v>
      </c>
      <c r="H518" s="189">
        <v>350274</v>
      </c>
      <c r="I518" s="192">
        <v>32502</v>
      </c>
      <c r="J518" s="193" t="s">
        <v>466</v>
      </c>
      <c r="BT518" s="1"/>
    </row>
    <row r="519" spans="1:72" x14ac:dyDescent="0.25">
      <c r="A519" s="188" t="s">
        <v>408</v>
      </c>
      <c r="B519" s="189" t="s">
        <v>461</v>
      </c>
      <c r="C519" s="189" t="s">
        <v>774</v>
      </c>
      <c r="D519" s="189" t="s">
        <v>800</v>
      </c>
      <c r="E519" s="190">
        <f t="shared" ca="1" si="8"/>
        <v>22608</v>
      </c>
      <c r="F519" s="191">
        <v>53</v>
      </c>
      <c r="G519" s="192">
        <v>23840</v>
      </c>
      <c r="H519" s="189">
        <v>560719</v>
      </c>
      <c r="I519" s="192">
        <v>32336</v>
      </c>
      <c r="J519" s="193" t="s">
        <v>412</v>
      </c>
      <c r="BT519" s="1"/>
    </row>
    <row r="520" spans="1:72" x14ac:dyDescent="0.25">
      <c r="A520" s="188" t="s">
        <v>413</v>
      </c>
      <c r="B520" s="189" t="s">
        <v>526</v>
      </c>
      <c r="C520" s="189" t="s">
        <v>801</v>
      </c>
      <c r="D520" s="189" t="s">
        <v>416</v>
      </c>
      <c r="E520" s="190">
        <f t="shared" ca="1" si="8"/>
        <v>22044</v>
      </c>
      <c r="F520" s="191">
        <v>53</v>
      </c>
      <c r="G520" s="192">
        <v>23927</v>
      </c>
      <c r="H520" s="189">
        <v>560806</v>
      </c>
      <c r="I520" s="192">
        <v>32205</v>
      </c>
      <c r="J520" s="193" t="s">
        <v>412</v>
      </c>
      <c r="BT520" s="1"/>
    </row>
    <row r="521" spans="1:72" x14ac:dyDescent="0.25">
      <c r="A521" s="188" t="s">
        <v>408</v>
      </c>
      <c r="B521" s="189" t="s">
        <v>667</v>
      </c>
      <c r="C521" s="189" t="s">
        <v>779</v>
      </c>
      <c r="D521" s="189" t="s">
        <v>536</v>
      </c>
      <c r="E521" s="190">
        <f t="shared" ca="1" si="8"/>
        <v>22800</v>
      </c>
      <c r="F521" s="191">
        <v>53</v>
      </c>
      <c r="G521" s="192">
        <v>23789</v>
      </c>
      <c r="H521" s="189">
        <v>560722</v>
      </c>
      <c r="I521" s="192">
        <v>32427</v>
      </c>
      <c r="J521" s="193" t="s">
        <v>412</v>
      </c>
      <c r="BT521" s="1"/>
    </row>
    <row r="522" spans="1:72" x14ac:dyDescent="0.25">
      <c r="A522" s="188" t="s">
        <v>413</v>
      </c>
      <c r="B522" s="189" t="s">
        <v>410</v>
      </c>
      <c r="C522" s="189" t="s">
        <v>721</v>
      </c>
      <c r="D522" s="189" t="s">
        <v>802</v>
      </c>
      <c r="E522" s="190">
        <f t="shared" ca="1" si="8"/>
        <v>18276</v>
      </c>
      <c r="F522" s="191">
        <v>53</v>
      </c>
      <c r="G522" s="192">
        <v>23848</v>
      </c>
      <c r="H522" s="189">
        <v>350277</v>
      </c>
      <c r="I522" s="192">
        <v>32341</v>
      </c>
      <c r="J522" s="193" t="s">
        <v>412</v>
      </c>
      <c r="BT522" s="1"/>
    </row>
    <row r="523" spans="1:72" x14ac:dyDescent="0.25">
      <c r="A523" s="188" t="s">
        <v>413</v>
      </c>
      <c r="B523" s="189" t="s">
        <v>512</v>
      </c>
      <c r="C523" s="189" t="s">
        <v>803</v>
      </c>
      <c r="D523" s="189" t="s">
        <v>622</v>
      </c>
      <c r="E523" s="190">
        <f t="shared" ca="1" si="8"/>
        <v>27456</v>
      </c>
      <c r="F523" s="191">
        <v>53</v>
      </c>
      <c r="G523" s="192">
        <v>23865</v>
      </c>
      <c r="H523" s="189">
        <v>560813</v>
      </c>
      <c r="I523" s="192">
        <v>32408</v>
      </c>
      <c r="J523" s="193" t="s">
        <v>412</v>
      </c>
      <c r="BT523" s="1"/>
    </row>
    <row r="524" spans="1:72" x14ac:dyDescent="0.25">
      <c r="A524" s="188" t="s">
        <v>413</v>
      </c>
      <c r="B524" s="189" t="s">
        <v>791</v>
      </c>
      <c r="C524" s="189" t="s">
        <v>804</v>
      </c>
      <c r="D524" s="189" t="s">
        <v>622</v>
      </c>
      <c r="E524" s="190">
        <f t="shared" ca="1" si="8"/>
        <v>23628</v>
      </c>
      <c r="F524" s="191">
        <v>52</v>
      </c>
      <c r="G524" s="192">
        <v>24115</v>
      </c>
      <c r="H524" s="189">
        <v>560815</v>
      </c>
      <c r="I524" s="192">
        <v>32236</v>
      </c>
      <c r="J524" s="193" t="s">
        <v>412</v>
      </c>
      <c r="BT524" s="1"/>
    </row>
    <row r="525" spans="1:72" x14ac:dyDescent="0.25">
      <c r="A525" s="188" t="s">
        <v>413</v>
      </c>
      <c r="B525" s="189" t="s">
        <v>648</v>
      </c>
      <c r="C525" s="189" t="s">
        <v>91</v>
      </c>
      <c r="D525" s="189" t="s">
        <v>622</v>
      </c>
      <c r="E525" s="190">
        <f t="shared" ca="1" si="8"/>
        <v>26016</v>
      </c>
      <c r="F525" s="191">
        <v>52</v>
      </c>
      <c r="G525" s="192">
        <v>24217</v>
      </c>
      <c r="H525" s="189">
        <v>560821</v>
      </c>
      <c r="I525" s="192">
        <v>32503</v>
      </c>
      <c r="J525" s="193" t="s">
        <v>412</v>
      </c>
      <c r="BT525" s="1"/>
    </row>
    <row r="526" spans="1:72" x14ac:dyDescent="0.25">
      <c r="A526" s="188" t="s">
        <v>408</v>
      </c>
      <c r="B526" s="189" t="s">
        <v>629</v>
      </c>
      <c r="C526" s="189" t="s">
        <v>444</v>
      </c>
      <c r="D526" s="189" t="s">
        <v>780</v>
      </c>
      <c r="E526" s="190">
        <f t="shared" ca="1" si="8"/>
        <v>22356</v>
      </c>
      <c r="F526" s="191">
        <v>53</v>
      </c>
      <c r="G526" s="192">
        <v>23935</v>
      </c>
      <c r="H526" s="189">
        <v>560734</v>
      </c>
      <c r="I526" s="192">
        <v>32458</v>
      </c>
      <c r="J526" s="193" t="s">
        <v>412</v>
      </c>
      <c r="BT526" s="1"/>
    </row>
    <row r="527" spans="1:72" x14ac:dyDescent="0.25">
      <c r="A527" s="188" t="s">
        <v>413</v>
      </c>
      <c r="B527" s="189" t="s">
        <v>730</v>
      </c>
      <c r="C527" s="189" t="s">
        <v>609</v>
      </c>
      <c r="D527" s="189" t="s">
        <v>805</v>
      </c>
      <c r="E527" s="190">
        <f t="shared" ca="1" si="8"/>
        <v>23124</v>
      </c>
      <c r="F527" s="191">
        <v>53</v>
      </c>
      <c r="G527" s="192">
        <v>23874</v>
      </c>
      <c r="H527" s="189">
        <v>560824</v>
      </c>
      <c r="I527" s="192">
        <v>32473</v>
      </c>
      <c r="J527" s="193" t="s">
        <v>412</v>
      </c>
      <c r="BT527" s="1"/>
    </row>
    <row r="528" spans="1:72" x14ac:dyDescent="0.25">
      <c r="A528" s="188" t="s">
        <v>454</v>
      </c>
      <c r="B528" s="189" t="s">
        <v>568</v>
      </c>
      <c r="C528" s="189" t="s">
        <v>438</v>
      </c>
      <c r="D528" s="189" t="s">
        <v>806</v>
      </c>
      <c r="E528" s="190">
        <f t="shared" ca="1" si="8"/>
        <v>18168</v>
      </c>
      <c r="F528" s="191">
        <v>52</v>
      </c>
      <c r="G528" s="192">
        <v>24280</v>
      </c>
      <c r="H528" s="189">
        <v>560825</v>
      </c>
      <c r="I528" s="192">
        <v>32606</v>
      </c>
      <c r="J528" s="193" t="s">
        <v>412</v>
      </c>
      <c r="BT528" s="1"/>
    </row>
    <row r="529" spans="1:72" x14ac:dyDescent="0.25">
      <c r="A529" s="188" t="s">
        <v>413</v>
      </c>
      <c r="B529" s="189" t="s">
        <v>568</v>
      </c>
      <c r="C529" s="189" t="s">
        <v>472</v>
      </c>
      <c r="D529" s="189" t="s">
        <v>470</v>
      </c>
      <c r="E529" s="190">
        <f t="shared" ca="1" si="8"/>
        <v>22116</v>
      </c>
      <c r="F529" s="191">
        <v>52</v>
      </c>
      <c r="G529" s="192">
        <v>24261</v>
      </c>
      <c r="H529" s="189">
        <v>560826</v>
      </c>
      <c r="I529" s="192">
        <v>32362</v>
      </c>
      <c r="J529" s="193" t="s">
        <v>412</v>
      </c>
      <c r="BT529" s="1"/>
    </row>
    <row r="530" spans="1:72" x14ac:dyDescent="0.25">
      <c r="A530" s="188" t="s">
        <v>413</v>
      </c>
      <c r="B530" s="189" t="s">
        <v>559</v>
      </c>
      <c r="C530" s="189" t="s">
        <v>91</v>
      </c>
      <c r="D530" s="189" t="s">
        <v>460</v>
      </c>
      <c r="E530" s="190">
        <f t="shared" ca="1" si="8"/>
        <v>25572</v>
      </c>
      <c r="F530" s="191">
        <v>51</v>
      </c>
      <c r="G530" s="192">
        <v>24418</v>
      </c>
      <c r="H530" s="189">
        <v>560835</v>
      </c>
      <c r="I530" s="192">
        <v>32398</v>
      </c>
      <c r="J530" s="193" t="s">
        <v>417</v>
      </c>
      <c r="BT530" s="1"/>
    </row>
    <row r="531" spans="1:72" x14ac:dyDescent="0.25">
      <c r="A531" s="188" t="s">
        <v>413</v>
      </c>
      <c r="B531" s="189" t="s">
        <v>541</v>
      </c>
      <c r="C531" s="189" t="s">
        <v>807</v>
      </c>
      <c r="D531" s="189" t="s">
        <v>508</v>
      </c>
      <c r="E531" s="190">
        <f t="shared" ca="1" si="8"/>
        <v>18000</v>
      </c>
      <c r="F531" s="191">
        <v>65</v>
      </c>
      <c r="G531" s="192">
        <v>19426</v>
      </c>
      <c r="H531" s="189">
        <v>560831</v>
      </c>
      <c r="I531" s="192">
        <v>32327</v>
      </c>
      <c r="J531" s="193" t="s">
        <v>417</v>
      </c>
      <c r="BT531" s="1"/>
    </row>
    <row r="532" spans="1:72" x14ac:dyDescent="0.25">
      <c r="A532" s="188" t="s">
        <v>413</v>
      </c>
      <c r="B532" s="189" t="s">
        <v>414</v>
      </c>
      <c r="C532" s="189" t="s">
        <v>808</v>
      </c>
      <c r="D532" s="189" t="s">
        <v>460</v>
      </c>
      <c r="E532" s="190">
        <f t="shared" ca="1" si="8"/>
        <v>20328</v>
      </c>
      <c r="F532" s="191">
        <v>52</v>
      </c>
      <c r="G532" s="192">
        <v>24338</v>
      </c>
      <c r="H532" s="189">
        <v>560827</v>
      </c>
      <c r="I532" s="192">
        <v>32223</v>
      </c>
      <c r="J532" s="193" t="s">
        <v>417</v>
      </c>
      <c r="BT532" s="1"/>
    </row>
    <row r="533" spans="1:72" x14ac:dyDescent="0.25">
      <c r="A533" s="188" t="s">
        <v>408</v>
      </c>
      <c r="B533" s="189" t="s">
        <v>784</v>
      </c>
      <c r="C533" s="189" t="s">
        <v>152</v>
      </c>
      <c r="D533" s="189" t="s">
        <v>536</v>
      </c>
      <c r="E533" s="190">
        <f t="shared" ca="1" si="8"/>
        <v>18468</v>
      </c>
      <c r="F533" s="191">
        <v>53</v>
      </c>
      <c r="G533" s="192">
        <v>23783</v>
      </c>
      <c r="H533" s="189">
        <v>560747</v>
      </c>
      <c r="I533" s="192">
        <v>32803</v>
      </c>
      <c r="J533" s="193" t="s">
        <v>417</v>
      </c>
      <c r="BT533" s="1"/>
    </row>
    <row r="534" spans="1:72" x14ac:dyDescent="0.25">
      <c r="A534" s="188" t="s">
        <v>408</v>
      </c>
      <c r="B534" s="189" t="s">
        <v>586</v>
      </c>
      <c r="C534" s="189" t="s">
        <v>535</v>
      </c>
      <c r="D534" s="189" t="s">
        <v>445</v>
      </c>
      <c r="E534" s="190">
        <f t="shared" ca="1" si="8"/>
        <v>26640</v>
      </c>
      <c r="F534" s="191">
        <v>55</v>
      </c>
      <c r="G534" s="192">
        <v>23091</v>
      </c>
      <c r="H534" s="189">
        <v>560838</v>
      </c>
      <c r="I534" s="192">
        <v>32618</v>
      </c>
      <c r="J534" s="193" t="s">
        <v>417</v>
      </c>
      <c r="BT534" s="1"/>
    </row>
    <row r="535" spans="1:72" x14ac:dyDescent="0.25">
      <c r="A535" s="188" t="s">
        <v>408</v>
      </c>
      <c r="B535" s="189" t="s">
        <v>634</v>
      </c>
      <c r="C535" s="189" t="s">
        <v>630</v>
      </c>
      <c r="D535" s="189" t="s">
        <v>473</v>
      </c>
      <c r="E535" s="190">
        <f t="shared" ca="1" si="8"/>
        <v>21528</v>
      </c>
      <c r="F535" s="191">
        <v>52</v>
      </c>
      <c r="G535" s="192">
        <v>24280</v>
      </c>
      <c r="H535" s="189">
        <v>560842</v>
      </c>
      <c r="I535" s="192">
        <v>32606</v>
      </c>
      <c r="J535" s="193" t="s">
        <v>417</v>
      </c>
      <c r="BT535" s="1"/>
    </row>
    <row r="536" spans="1:72" x14ac:dyDescent="0.25">
      <c r="A536" s="188" t="s">
        <v>413</v>
      </c>
      <c r="B536" s="189" t="s">
        <v>730</v>
      </c>
      <c r="C536" s="189" t="s">
        <v>441</v>
      </c>
      <c r="D536" s="189" t="s">
        <v>460</v>
      </c>
      <c r="E536" s="190">
        <f t="shared" ca="1" si="8"/>
        <v>20616</v>
      </c>
      <c r="F536" s="191">
        <v>51</v>
      </c>
      <c r="G536" s="192">
        <v>24570</v>
      </c>
      <c r="H536" s="189">
        <v>560837</v>
      </c>
      <c r="I536" s="192">
        <v>32631</v>
      </c>
      <c r="J536" s="193" t="s">
        <v>417</v>
      </c>
      <c r="BT536" s="1"/>
    </row>
    <row r="537" spans="1:72" x14ac:dyDescent="0.25">
      <c r="A537" s="188" t="s">
        <v>408</v>
      </c>
      <c r="B537" s="189" t="s">
        <v>719</v>
      </c>
      <c r="C537" s="189" t="s">
        <v>465</v>
      </c>
      <c r="D537" s="189" t="s">
        <v>470</v>
      </c>
      <c r="E537" s="190">
        <f t="shared" ca="1" si="8"/>
        <v>25056</v>
      </c>
      <c r="F537" s="191">
        <v>58</v>
      </c>
      <c r="G537" s="192">
        <v>22065</v>
      </c>
      <c r="H537" s="189">
        <v>350371</v>
      </c>
      <c r="I537" s="192">
        <v>32755</v>
      </c>
      <c r="J537" s="193" t="s">
        <v>417</v>
      </c>
      <c r="BT537" s="1"/>
    </row>
    <row r="538" spans="1:72" x14ac:dyDescent="0.25">
      <c r="A538" s="188" t="s">
        <v>408</v>
      </c>
      <c r="B538" s="189" t="s">
        <v>665</v>
      </c>
      <c r="C538" s="189" t="s">
        <v>155</v>
      </c>
      <c r="D538" s="189" t="s">
        <v>726</v>
      </c>
      <c r="E538" s="190">
        <f t="shared" ca="1" si="8"/>
        <v>22548</v>
      </c>
      <c r="F538" s="191">
        <v>53</v>
      </c>
      <c r="G538" s="192">
        <v>23660</v>
      </c>
      <c r="H538" s="189">
        <v>560765</v>
      </c>
      <c r="I538" s="192">
        <v>32648</v>
      </c>
      <c r="J538" s="193" t="s">
        <v>417</v>
      </c>
      <c r="BT538" s="1"/>
    </row>
    <row r="539" spans="1:72" x14ac:dyDescent="0.25">
      <c r="A539" s="188" t="s">
        <v>408</v>
      </c>
      <c r="B539" s="189" t="s">
        <v>618</v>
      </c>
      <c r="C539" s="189" t="s">
        <v>685</v>
      </c>
      <c r="D539" s="189" t="s">
        <v>442</v>
      </c>
      <c r="E539" s="190">
        <f t="shared" ca="1" si="8"/>
        <v>30804</v>
      </c>
      <c r="F539" s="191">
        <v>55</v>
      </c>
      <c r="G539" s="192">
        <v>22961</v>
      </c>
      <c r="H539" s="189">
        <v>560850</v>
      </c>
      <c r="I539" s="192">
        <v>32761</v>
      </c>
      <c r="J539" s="193" t="s">
        <v>417</v>
      </c>
      <c r="BT539" s="1"/>
    </row>
    <row r="540" spans="1:72" x14ac:dyDescent="0.25">
      <c r="A540" s="188" t="s">
        <v>408</v>
      </c>
      <c r="B540" s="189" t="s">
        <v>531</v>
      </c>
      <c r="C540" s="189" t="s">
        <v>621</v>
      </c>
      <c r="D540" s="189" t="s">
        <v>449</v>
      </c>
      <c r="E540" s="190">
        <f t="shared" ca="1" si="8"/>
        <v>27108</v>
      </c>
      <c r="F540" s="191">
        <v>54</v>
      </c>
      <c r="G540" s="192">
        <v>23562</v>
      </c>
      <c r="H540" s="189">
        <v>560851</v>
      </c>
      <c r="I540" s="192">
        <v>32513</v>
      </c>
      <c r="J540" s="193" t="s">
        <v>417</v>
      </c>
      <c r="BT540" s="1"/>
    </row>
    <row r="541" spans="1:72" x14ac:dyDescent="0.25">
      <c r="A541" s="188" t="s">
        <v>413</v>
      </c>
      <c r="B541" s="189" t="s">
        <v>497</v>
      </c>
      <c r="C541" s="189" t="s">
        <v>706</v>
      </c>
      <c r="D541" s="189" t="s">
        <v>473</v>
      </c>
      <c r="E541" s="190">
        <f t="shared" ca="1" si="8"/>
        <v>28104</v>
      </c>
      <c r="F541" s="191">
        <v>53</v>
      </c>
      <c r="G541" s="192">
        <v>23799</v>
      </c>
      <c r="H541" s="189">
        <v>351446</v>
      </c>
      <c r="I541" s="192">
        <v>33153</v>
      </c>
      <c r="J541" s="193" t="s">
        <v>417</v>
      </c>
      <c r="BT541" s="1"/>
    </row>
    <row r="542" spans="1:72" x14ac:dyDescent="0.25">
      <c r="A542" s="188" t="s">
        <v>413</v>
      </c>
      <c r="B542" s="189" t="s">
        <v>476</v>
      </c>
      <c r="C542" s="189" t="s">
        <v>583</v>
      </c>
      <c r="D542" s="189" t="s">
        <v>416</v>
      </c>
      <c r="E542" s="190">
        <f t="shared" ca="1" si="8"/>
        <v>28020</v>
      </c>
      <c r="F542" s="191">
        <v>55</v>
      </c>
      <c r="G542" s="192">
        <v>23230</v>
      </c>
      <c r="H542" s="189">
        <v>560856</v>
      </c>
      <c r="I542" s="192">
        <v>32570</v>
      </c>
      <c r="J542" s="193" t="s">
        <v>417</v>
      </c>
      <c r="BT542" s="1"/>
    </row>
    <row r="543" spans="1:72" x14ac:dyDescent="0.25">
      <c r="A543" s="188" t="s">
        <v>408</v>
      </c>
      <c r="B543" s="189" t="s">
        <v>639</v>
      </c>
      <c r="C543" s="189" t="s">
        <v>776</v>
      </c>
      <c r="D543" s="189" t="s">
        <v>425</v>
      </c>
      <c r="E543" s="190">
        <f t="shared" ca="1" si="8"/>
        <v>25980</v>
      </c>
      <c r="F543" s="191">
        <v>52</v>
      </c>
      <c r="G543" s="192">
        <v>24310</v>
      </c>
      <c r="H543" s="189">
        <v>560803</v>
      </c>
      <c r="I543" s="192">
        <v>32838</v>
      </c>
      <c r="J543" s="193" t="s">
        <v>417</v>
      </c>
      <c r="BT543" s="1"/>
    </row>
    <row r="544" spans="1:72" x14ac:dyDescent="0.25">
      <c r="A544" s="188" t="s">
        <v>408</v>
      </c>
      <c r="B544" s="189" t="s">
        <v>471</v>
      </c>
      <c r="C544" s="189" t="s">
        <v>532</v>
      </c>
      <c r="D544" s="189" t="s">
        <v>416</v>
      </c>
      <c r="E544" s="190">
        <f t="shared" ca="1" si="8"/>
        <v>25056</v>
      </c>
      <c r="F544" s="191">
        <v>52</v>
      </c>
      <c r="G544" s="192">
        <v>24202</v>
      </c>
      <c r="H544" s="189">
        <v>560795</v>
      </c>
      <c r="I544" s="192">
        <v>32852</v>
      </c>
      <c r="J544" s="193" t="s">
        <v>417</v>
      </c>
      <c r="BT544" s="1"/>
    </row>
    <row r="545" spans="1:72" x14ac:dyDescent="0.25">
      <c r="A545" s="188" t="s">
        <v>413</v>
      </c>
      <c r="B545" s="189" t="s">
        <v>570</v>
      </c>
      <c r="C545" s="189" t="s">
        <v>515</v>
      </c>
      <c r="D545" s="189" t="s">
        <v>638</v>
      </c>
      <c r="E545" s="190">
        <f t="shared" ca="1" si="8"/>
        <v>25068</v>
      </c>
      <c r="F545" s="191">
        <v>54</v>
      </c>
      <c r="G545" s="192">
        <v>23441</v>
      </c>
      <c r="H545" s="189">
        <v>351492</v>
      </c>
      <c r="I545" s="192">
        <v>32796</v>
      </c>
      <c r="J545" s="193" t="s">
        <v>417</v>
      </c>
      <c r="BT545" s="1"/>
    </row>
    <row r="546" spans="1:72" x14ac:dyDescent="0.25">
      <c r="A546" s="188" t="s">
        <v>408</v>
      </c>
      <c r="B546" s="189" t="s">
        <v>431</v>
      </c>
      <c r="C546" s="189" t="s">
        <v>155</v>
      </c>
      <c r="D546" s="189" t="s">
        <v>536</v>
      </c>
      <c r="E546" s="190">
        <f t="shared" ca="1" si="8"/>
        <v>20724</v>
      </c>
      <c r="F546" s="191">
        <v>51</v>
      </c>
      <c r="G546" s="192">
        <v>24436</v>
      </c>
      <c r="H546" s="189">
        <v>350735</v>
      </c>
      <c r="I546" s="192">
        <v>32533</v>
      </c>
      <c r="J546" s="193" t="s">
        <v>421</v>
      </c>
      <c r="BT546" s="1"/>
    </row>
    <row r="547" spans="1:72" x14ac:dyDescent="0.25">
      <c r="A547" s="188" t="s">
        <v>408</v>
      </c>
      <c r="B547" s="189" t="s">
        <v>625</v>
      </c>
      <c r="C547" s="189" t="s">
        <v>444</v>
      </c>
      <c r="D547" s="189" t="s">
        <v>619</v>
      </c>
      <c r="E547" s="190">
        <f t="shared" ca="1" si="8"/>
        <v>21012</v>
      </c>
      <c r="F547" s="191">
        <v>54</v>
      </c>
      <c r="G547" s="192">
        <v>23472</v>
      </c>
      <c r="H547" s="189">
        <v>350740</v>
      </c>
      <c r="I547" s="192">
        <v>32648</v>
      </c>
      <c r="J547" s="193" t="s">
        <v>421</v>
      </c>
      <c r="BT547" s="1"/>
    </row>
    <row r="548" spans="1:72" x14ac:dyDescent="0.25">
      <c r="A548" s="188" t="s">
        <v>413</v>
      </c>
      <c r="B548" s="189" t="s">
        <v>528</v>
      </c>
      <c r="C548" s="189" t="s">
        <v>809</v>
      </c>
      <c r="D548" s="189" t="s">
        <v>473</v>
      </c>
      <c r="E548" s="190">
        <f t="shared" ca="1" si="8"/>
        <v>31104</v>
      </c>
      <c r="F548" s="191">
        <v>52</v>
      </c>
      <c r="G548" s="192">
        <v>24159</v>
      </c>
      <c r="H548" s="189">
        <v>560856</v>
      </c>
      <c r="I548" s="192">
        <v>32763</v>
      </c>
      <c r="J548" s="193" t="s">
        <v>421</v>
      </c>
      <c r="BT548" s="1"/>
    </row>
    <row r="549" spans="1:72" x14ac:dyDescent="0.25">
      <c r="A549" s="188" t="s">
        <v>408</v>
      </c>
      <c r="B549" s="189" t="s">
        <v>506</v>
      </c>
      <c r="C549" s="189" t="s">
        <v>465</v>
      </c>
      <c r="D549" s="189" t="s">
        <v>422</v>
      </c>
      <c r="E549" s="190">
        <f t="shared" ca="1" si="8"/>
        <v>24336</v>
      </c>
      <c r="F549" s="191">
        <v>52</v>
      </c>
      <c r="G549" s="192">
        <v>24132</v>
      </c>
      <c r="H549" s="189">
        <v>350742</v>
      </c>
      <c r="I549" s="192">
        <v>32601</v>
      </c>
      <c r="J549" s="193" t="s">
        <v>421</v>
      </c>
      <c r="BT549" s="1"/>
    </row>
    <row r="550" spans="1:72" x14ac:dyDescent="0.25">
      <c r="A550" s="188" t="s">
        <v>408</v>
      </c>
      <c r="B550" s="189" t="s">
        <v>503</v>
      </c>
      <c r="C550" s="189" t="s">
        <v>810</v>
      </c>
      <c r="D550" s="189" t="s">
        <v>811</v>
      </c>
      <c r="E550" s="190">
        <f t="shared" ca="1" si="8"/>
        <v>22428</v>
      </c>
      <c r="F550" s="191">
        <v>60</v>
      </c>
      <c r="G550" s="192">
        <v>21407</v>
      </c>
      <c r="H550" s="189">
        <v>350770</v>
      </c>
      <c r="I550" s="192">
        <v>32920</v>
      </c>
      <c r="J550" s="193" t="s">
        <v>421</v>
      </c>
      <c r="BT550" s="1"/>
    </row>
    <row r="551" spans="1:72" x14ac:dyDescent="0.25">
      <c r="A551" s="188" t="s">
        <v>413</v>
      </c>
      <c r="B551" s="189" t="s">
        <v>528</v>
      </c>
      <c r="C551" s="189" t="s">
        <v>472</v>
      </c>
      <c r="D551" s="189" t="s">
        <v>457</v>
      </c>
      <c r="E551" s="190">
        <f t="shared" ca="1" si="8"/>
        <v>22932</v>
      </c>
      <c r="F551" s="191">
        <v>52</v>
      </c>
      <c r="G551" s="192">
        <v>24249</v>
      </c>
      <c r="H551" s="189">
        <v>350756</v>
      </c>
      <c r="I551" s="192">
        <v>32961</v>
      </c>
      <c r="J551" s="193" t="s">
        <v>421</v>
      </c>
      <c r="BT551" s="1"/>
    </row>
    <row r="552" spans="1:72" x14ac:dyDescent="0.25">
      <c r="A552" s="188" t="s">
        <v>413</v>
      </c>
      <c r="B552" s="189" t="s">
        <v>443</v>
      </c>
      <c r="C552" s="189" t="s">
        <v>812</v>
      </c>
      <c r="D552" s="189" t="s">
        <v>813</v>
      </c>
      <c r="E552" s="190">
        <f t="shared" ca="1" si="8"/>
        <v>26676</v>
      </c>
      <c r="F552" s="191">
        <v>56</v>
      </c>
      <c r="G552" s="192">
        <v>22693</v>
      </c>
      <c r="H552" s="189">
        <v>350561</v>
      </c>
      <c r="I552" s="192">
        <v>32968</v>
      </c>
      <c r="J552" s="193" t="s">
        <v>421</v>
      </c>
      <c r="BT552" s="1"/>
    </row>
    <row r="553" spans="1:72" x14ac:dyDescent="0.25">
      <c r="A553" s="188" t="s">
        <v>413</v>
      </c>
      <c r="B553" s="189" t="s">
        <v>521</v>
      </c>
      <c r="C553" s="189" t="s">
        <v>750</v>
      </c>
      <c r="D553" s="189" t="s">
        <v>416</v>
      </c>
      <c r="E553" s="190">
        <f t="shared" ca="1" si="8"/>
        <v>27444</v>
      </c>
      <c r="F553" s="191">
        <v>52</v>
      </c>
      <c r="G553" s="192">
        <v>24112</v>
      </c>
      <c r="H553" s="189">
        <v>351375</v>
      </c>
      <c r="I553" s="192">
        <v>33027</v>
      </c>
      <c r="J553" s="193" t="s">
        <v>421</v>
      </c>
      <c r="BT553" s="1"/>
    </row>
    <row r="554" spans="1:72" x14ac:dyDescent="0.25">
      <c r="A554" s="188" t="s">
        <v>413</v>
      </c>
      <c r="B554" s="189" t="s">
        <v>615</v>
      </c>
      <c r="C554" s="189" t="s">
        <v>764</v>
      </c>
      <c r="D554" s="189" t="s">
        <v>738</v>
      </c>
      <c r="E554" s="190">
        <f t="shared" ca="1" si="8"/>
        <v>23076</v>
      </c>
      <c r="F554" s="191">
        <v>52</v>
      </c>
      <c r="G554" s="192">
        <v>24262</v>
      </c>
      <c r="H554" s="189">
        <v>350715</v>
      </c>
      <c r="I554" s="192">
        <v>32958</v>
      </c>
      <c r="J554" s="193" t="s">
        <v>421</v>
      </c>
      <c r="BT554" s="1"/>
    </row>
    <row r="555" spans="1:72" x14ac:dyDescent="0.25">
      <c r="A555" s="188" t="s">
        <v>408</v>
      </c>
      <c r="B555" s="189" t="s">
        <v>559</v>
      </c>
      <c r="C555" s="189" t="s">
        <v>410</v>
      </c>
      <c r="D555" s="189" t="s">
        <v>442</v>
      </c>
      <c r="E555" s="190">
        <f t="shared" ca="1" si="8"/>
        <v>30948</v>
      </c>
      <c r="F555" s="191">
        <v>55</v>
      </c>
      <c r="G555" s="192">
        <v>22926</v>
      </c>
      <c r="H555" s="189">
        <v>350782</v>
      </c>
      <c r="I555" s="192">
        <v>32899</v>
      </c>
      <c r="J555" s="193" t="s">
        <v>421</v>
      </c>
      <c r="BT555" s="1"/>
    </row>
    <row r="556" spans="1:72" x14ac:dyDescent="0.25">
      <c r="A556" s="188" t="s">
        <v>413</v>
      </c>
      <c r="B556" s="189" t="s">
        <v>526</v>
      </c>
      <c r="C556" s="189" t="s">
        <v>507</v>
      </c>
      <c r="D556" s="189" t="s">
        <v>473</v>
      </c>
      <c r="E556" s="190">
        <f t="shared" ca="1" si="8"/>
        <v>23712</v>
      </c>
      <c r="F556" s="191">
        <v>53</v>
      </c>
      <c r="G556" s="192">
        <v>23799</v>
      </c>
      <c r="H556" s="189">
        <v>350535</v>
      </c>
      <c r="I556" s="192">
        <v>33153</v>
      </c>
      <c r="J556" s="193" t="s">
        <v>466</v>
      </c>
      <c r="BT556" s="1"/>
    </row>
    <row r="557" spans="1:72" x14ac:dyDescent="0.25">
      <c r="A557" s="188" t="s">
        <v>454</v>
      </c>
      <c r="B557" s="189" t="s">
        <v>471</v>
      </c>
      <c r="C557" s="189" t="s">
        <v>491</v>
      </c>
      <c r="D557" s="189" t="s">
        <v>658</v>
      </c>
      <c r="E557" s="190">
        <f t="shared" ca="1" si="8"/>
        <v>24192</v>
      </c>
      <c r="F557" s="191">
        <v>52</v>
      </c>
      <c r="G557" s="192">
        <v>24369</v>
      </c>
      <c r="H557" s="189">
        <v>350684</v>
      </c>
      <c r="I557" s="192">
        <v>33215</v>
      </c>
      <c r="J557" s="193" t="s">
        <v>466</v>
      </c>
      <c r="BT557" s="1"/>
    </row>
    <row r="558" spans="1:72" x14ac:dyDescent="0.25">
      <c r="A558" s="188" t="s">
        <v>413</v>
      </c>
      <c r="B558" s="189" t="s">
        <v>612</v>
      </c>
      <c r="C558" s="189" t="s">
        <v>737</v>
      </c>
      <c r="D558" s="189" t="s">
        <v>460</v>
      </c>
      <c r="E558" s="190">
        <f t="shared" ca="1" si="8"/>
        <v>20892</v>
      </c>
      <c r="F558" s="191">
        <v>50</v>
      </c>
      <c r="G558" s="192">
        <v>24894</v>
      </c>
      <c r="H558" s="189">
        <v>350502</v>
      </c>
      <c r="I558" s="192">
        <v>33187</v>
      </c>
      <c r="J558" s="193" t="s">
        <v>466</v>
      </c>
      <c r="BT558" s="1"/>
    </row>
    <row r="559" spans="1:72" x14ac:dyDescent="0.25">
      <c r="A559" s="188" t="s">
        <v>408</v>
      </c>
      <c r="B559" s="189" t="s">
        <v>531</v>
      </c>
      <c r="C559" s="189" t="s">
        <v>604</v>
      </c>
      <c r="D559" s="189" t="s">
        <v>814</v>
      </c>
      <c r="E559" s="190">
        <f t="shared" ca="1" si="8"/>
        <v>28728</v>
      </c>
      <c r="F559" s="191">
        <v>50</v>
      </c>
      <c r="G559" s="192">
        <v>24845</v>
      </c>
      <c r="H559" s="189">
        <v>350606</v>
      </c>
      <c r="I559" s="192">
        <v>33097</v>
      </c>
      <c r="J559" s="193" t="s">
        <v>466</v>
      </c>
      <c r="BT559" s="1"/>
    </row>
    <row r="560" spans="1:72" x14ac:dyDescent="0.25">
      <c r="A560" s="188" t="s">
        <v>413</v>
      </c>
      <c r="B560" s="189" t="s">
        <v>631</v>
      </c>
      <c r="C560" s="189" t="s">
        <v>640</v>
      </c>
      <c r="D560" s="189" t="s">
        <v>442</v>
      </c>
      <c r="E560" s="190">
        <f t="shared" ca="1" si="8"/>
        <v>30264</v>
      </c>
      <c r="F560" s="191">
        <v>48</v>
      </c>
      <c r="G560" s="192">
        <v>25625</v>
      </c>
      <c r="H560" s="189">
        <v>350648</v>
      </c>
      <c r="I560" s="192">
        <v>33022</v>
      </c>
      <c r="J560" s="193" t="s">
        <v>466</v>
      </c>
      <c r="BT560" s="1"/>
    </row>
    <row r="561" spans="1:72" x14ac:dyDescent="0.25">
      <c r="A561" s="188" t="s">
        <v>413</v>
      </c>
      <c r="B561" s="189" t="s">
        <v>476</v>
      </c>
      <c r="C561" s="189" t="s">
        <v>815</v>
      </c>
      <c r="D561" s="189" t="s">
        <v>460</v>
      </c>
      <c r="E561" s="190">
        <f t="shared" ca="1" si="8"/>
        <v>29628</v>
      </c>
      <c r="F561" s="191">
        <v>57</v>
      </c>
      <c r="G561" s="192">
        <v>22338</v>
      </c>
      <c r="H561" s="189">
        <v>560886</v>
      </c>
      <c r="I561" s="192">
        <v>33202</v>
      </c>
      <c r="J561" s="193" t="s">
        <v>466</v>
      </c>
      <c r="BT561" s="1"/>
    </row>
    <row r="562" spans="1:72" x14ac:dyDescent="0.25">
      <c r="A562" s="188" t="s">
        <v>408</v>
      </c>
      <c r="B562" s="189" t="s">
        <v>712</v>
      </c>
      <c r="C562" s="189" t="s">
        <v>453</v>
      </c>
      <c r="D562" s="189" t="s">
        <v>555</v>
      </c>
      <c r="E562" s="190">
        <f t="shared" ca="1" si="8"/>
        <v>21132</v>
      </c>
      <c r="F562" s="191">
        <v>53</v>
      </c>
      <c r="G562" s="192">
        <v>23976</v>
      </c>
      <c r="H562" s="189">
        <v>561222</v>
      </c>
      <c r="I562" s="192">
        <v>33215</v>
      </c>
      <c r="J562" s="193" t="s">
        <v>466</v>
      </c>
      <c r="BT562" s="1"/>
    </row>
    <row r="563" spans="1:72" x14ac:dyDescent="0.25">
      <c r="A563" s="188" t="s">
        <v>413</v>
      </c>
      <c r="B563" s="189" t="s">
        <v>511</v>
      </c>
      <c r="C563" s="189" t="s">
        <v>816</v>
      </c>
      <c r="D563" s="189" t="s">
        <v>457</v>
      </c>
      <c r="E563" s="190">
        <f t="shared" ca="1" si="8"/>
        <v>24192</v>
      </c>
      <c r="F563" s="191">
        <v>50</v>
      </c>
      <c r="G563" s="192">
        <v>25041</v>
      </c>
      <c r="H563" s="189">
        <v>350510</v>
      </c>
      <c r="I563" s="192">
        <v>33138</v>
      </c>
      <c r="J563" s="193" t="s">
        <v>466</v>
      </c>
      <c r="BT563" s="1"/>
    </row>
    <row r="564" spans="1:72" x14ac:dyDescent="0.25">
      <c r="A564" s="188" t="s">
        <v>413</v>
      </c>
      <c r="B564" s="189" t="s">
        <v>817</v>
      </c>
      <c r="C564" s="189" t="s">
        <v>513</v>
      </c>
      <c r="D564" s="189" t="s">
        <v>416</v>
      </c>
      <c r="E564" s="190">
        <f t="shared" ca="1" si="8"/>
        <v>19320</v>
      </c>
      <c r="F564" s="191">
        <v>56</v>
      </c>
      <c r="G564" s="192">
        <v>22731</v>
      </c>
      <c r="H564" s="189">
        <v>350389</v>
      </c>
      <c r="I564" s="192">
        <v>32914</v>
      </c>
      <c r="J564" s="193" t="s">
        <v>466</v>
      </c>
      <c r="BT564" s="1"/>
    </row>
    <row r="565" spans="1:72" x14ac:dyDescent="0.25">
      <c r="A565" s="188" t="s">
        <v>408</v>
      </c>
      <c r="B565" s="189" t="s">
        <v>673</v>
      </c>
      <c r="C565" s="189" t="s">
        <v>621</v>
      </c>
      <c r="D565" s="189" t="s">
        <v>536</v>
      </c>
      <c r="E565" s="190">
        <f t="shared" ca="1" si="8"/>
        <v>29676</v>
      </c>
      <c r="F565" s="191">
        <v>51</v>
      </c>
      <c r="G565" s="192">
        <v>24727</v>
      </c>
      <c r="H565" s="189">
        <v>560894</v>
      </c>
      <c r="I565" s="192">
        <v>33028</v>
      </c>
      <c r="J565" s="193" t="s">
        <v>412</v>
      </c>
      <c r="BT565" s="1"/>
    </row>
    <row r="566" spans="1:72" x14ac:dyDescent="0.25">
      <c r="A566" s="188" t="s">
        <v>413</v>
      </c>
      <c r="B566" s="189" t="s">
        <v>549</v>
      </c>
      <c r="C566" s="189" t="s">
        <v>707</v>
      </c>
      <c r="D566" s="189" t="s">
        <v>457</v>
      </c>
      <c r="E566" s="190">
        <f t="shared" ca="1" si="8"/>
        <v>24996</v>
      </c>
      <c r="F566" s="191">
        <v>51</v>
      </c>
      <c r="G566" s="192">
        <v>24539</v>
      </c>
      <c r="H566" s="189">
        <v>350866</v>
      </c>
      <c r="I566" s="192">
        <v>33010</v>
      </c>
      <c r="J566" s="193" t="s">
        <v>412</v>
      </c>
      <c r="BT566" s="1"/>
    </row>
    <row r="567" spans="1:72" x14ac:dyDescent="0.25">
      <c r="A567" s="188" t="s">
        <v>413</v>
      </c>
      <c r="B567" s="189" t="s">
        <v>546</v>
      </c>
      <c r="C567" s="189" t="s">
        <v>818</v>
      </c>
      <c r="D567" s="189" t="s">
        <v>416</v>
      </c>
      <c r="E567" s="190">
        <f t="shared" ca="1" si="8"/>
        <v>28740</v>
      </c>
      <c r="F567" s="191">
        <v>52</v>
      </c>
      <c r="G567" s="192">
        <v>24298</v>
      </c>
      <c r="H567" s="189">
        <v>560908</v>
      </c>
      <c r="I567" s="192">
        <v>33027</v>
      </c>
      <c r="J567" s="193" t="s">
        <v>412</v>
      </c>
      <c r="BT567" s="1"/>
    </row>
    <row r="568" spans="1:72" x14ac:dyDescent="0.25">
      <c r="A568" s="188" t="s">
        <v>408</v>
      </c>
      <c r="B568" s="189" t="s">
        <v>461</v>
      </c>
      <c r="C568" s="189" t="s">
        <v>746</v>
      </c>
      <c r="D568" s="189" t="s">
        <v>445</v>
      </c>
      <c r="E568" s="190">
        <f t="shared" ca="1" si="8"/>
        <v>23628</v>
      </c>
      <c r="F568" s="191">
        <v>55</v>
      </c>
      <c r="G568" s="192">
        <v>22992</v>
      </c>
      <c r="H568" s="189">
        <v>561090</v>
      </c>
      <c r="I568" s="192">
        <v>32998</v>
      </c>
      <c r="J568" s="193" t="s">
        <v>412</v>
      </c>
      <c r="BT568" s="1"/>
    </row>
    <row r="569" spans="1:72" x14ac:dyDescent="0.25">
      <c r="A569" s="188" t="s">
        <v>408</v>
      </c>
      <c r="B569" s="189" t="s">
        <v>547</v>
      </c>
      <c r="C569" s="189" t="s">
        <v>444</v>
      </c>
      <c r="D569" s="189" t="s">
        <v>411</v>
      </c>
      <c r="E569" s="190">
        <f t="shared" ca="1" si="8"/>
        <v>27540</v>
      </c>
      <c r="F569" s="191">
        <v>51</v>
      </c>
      <c r="G569" s="192">
        <v>24421</v>
      </c>
      <c r="H569" s="189">
        <v>560819</v>
      </c>
      <c r="I569" s="192">
        <v>33217</v>
      </c>
      <c r="J569" s="193" t="s">
        <v>412</v>
      </c>
      <c r="BT569" s="1"/>
    </row>
    <row r="570" spans="1:72" x14ac:dyDescent="0.25">
      <c r="A570" s="188" t="s">
        <v>413</v>
      </c>
      <c r="B570" s="189" t="s">
        <v>418</v>
      </c>
      <c r="C570" s="189" t="s">
        <v>453</v>
      </c>
      <c r="D570" s="189" t="s">
        <v>460</v>
      </c>
      <c r="E570" s="190">
        <f t="shared" ca="1" si="8"/>
        <v>22488</v>
      </c>
      <c r="F570" s="191">
        <v>52</v>
      </c>
      <c r="G570" s="192">
        <v>24171</v>
      </c>
      <c r="H570" s="189">
        <v>560835</v>
      </c>
      <c r="I570" s="192">
        <v>32881</v>
      </c>
      <c r="J570" s="193" t="s">
        <v>412</v>
      </c>
      <c r="BT570" s="1"/>
    </row>
    <row r="571" spans="1:72" x14ac:dyDescent="0.25">
      <c r="A571" s="188" t="s">
        <v>413</v>
      </c>
      <c r="B571" s="189" t="s">
        <v>712</v>
      </c>
      <c r="C571" s="189" t="s">
        <v>489</v>
      </c>
      <c r="D571" s="189" t="s">
        <v>622</v>
      </c>
      <c r="E571" s="190">
        <f t="shared" ca="1" si="8"/>
        <v>27684</v>
      </c>
      <c r="F571" s="191">
        <v>49</v>
      </c>
      <c r="G571" s="192">
        <v>25149</v>
      </c>
      <c r="H571" s="189">
        <v>560901</v>
      </c>
      <c r="I571" s="192">
        <v>33015</v>
      </c>
      <c r="J571" s="193" t="s">
        <v>412</v>
      </c>
      <c r="BT571" s="1"/>
    </row>
    <row r="572" spans="1:72" x14ac:dyDescent="0.25">
      <c r="A572" s="188" t="s">
        <v>408</v>
      </c>
      <c r="B572" s="189" t="s">
        <v>410</v>
      </c>
      <c r="C572" s="189" t="s">
        <v>542</v>
      </c>
      <c r="D572" s="189" t="s">
        <v>473</v>
      </c>
      <c r="E572" s="190">
        <f t="shared" ca="1" si="8"/>
        <v>31008</v>
      </c>
      <c r="F572" s="191">
        <v>52</v>
      </c>
      <c r="G572" s="192">
        <v>24232</v>
      </c>
      <c r="H572" s="189">
        <v>560907</v>
      </c>
      <c r="I572" s="192">
        <v>33036</v>
      </c>
      <c r="J572" s="193" t="s">
        <v>412</v>
      </c>
      <c r="BT572" s="1"/>
    </row>
    <row r="573" spans="1:72" x14ac:dyDescent="0.25">
      <c r="A573" s="188" t="s">
        <v>408</v>
      </c>
      <c r="B573" s="189" t="s">
        <v>431</v>
      </c>
      <c r="C573" s="189" t="s">
        <v>410</v>
      </c>
      <c r="D573" s="189" t="s">
        <v>482</v>
      </c>
      <c r="E573" s="190">
        <f t="shared" ca="1" si="8"/>
        <v>21648</v>
      </c>
      <c r="F573" s="191">
        <v>52</v>
      </c>
      <c r="G573" s="192">
        <v>24226</v>
      </c>
      <c r="H573" s="189">
        <v>560857</v>
      </c>
      <c r="I573" s="192">
        <v>32996</v>
      </c>
      <c r="J573" s="193" t="s">
        <v>412</v>
      </c>
      <c r="BT573" s="1"/>
    </row>
    <row r="574" spans="1:72" x14ac:dyDescent="0.25">
      <c r="A574" s="188" t="s">
        <v>408</v>
      </c>
      <c r="B574" s="189" t="s">
        <v>713</v>
      </c>
      <c r="C574" s="189" t="s">
        <v>155</v>
      </c>
      <c r="D574" s="189" t="s">
        <v>445</v>
      </c>
      <c r="E574" s="190">
        <f t="shared" ca="1" si="8"/>
        <v>25512</v>
      </c>
      <c r="F574" s="191">
        <v>52</v>
      </c>
      <c r="G574" s="192">
        <v>24143</v>
      </c>
      <c r="H574" s="189">
        <v>560916</v>
      </c>
      <c r="I574" s="192">
        <v>33232</v>
      </c>
      <c r="J574" s="193" t="s">
        <v>412</v>
      </c>
      <c r="BT574" s="1"/>
    </row>
    <row r="575" spans="1:72" x14ac:dyDescent="0.25">
      <c r="A575" s="188" t="s">
        <v>413</v>
      </c>
      <c r="B575" s="189" t="s">
        <v>437</v>
      </c>
      <c r="C575" s="189" t="s">
        <v>819</v>
      </c>
      <c r="D575" s="189" t="s">
        <v>457</v>
      </c>
      <c r="E575" s="190">
        <f t="shared" ca="1" si="8"/>
        <v>18576</v>
      </c>
      <c r="F575" s="191">
        <v>50</v>
      </c>
      <c r="G575" s="192">
        <v>24975</v>
      </c>
      <c r="H575" s="189">
        <v>350755</v>
      </c>
      <c r="I575" s="192">
        <v>33066</v>
      </c>
      <c r="J575" s="193" t="s">
        <v>412</v>
      </c>
      <c r="BT575" s="1"/>
    </row>
    <row r="576" spans="1:72" x14ac:dyDescent="0.25">
      <c r="A576" s="188" t="s">
        <v>408</v>
      </c>
      <c r="B576" s="189" t="s">
        <v>574</v>
      </c>
      <c r="C576" s="189" t="s">
        <v>550</v>
      </c>
      <c r="D576" s="189" t="s">
        <v>460</v>
      </c>
      <c r="E576" s="190">
        <f t="shared" ca="1" si="8"/>
        <v>27192</v>
      </c>
      <c r="F576" s="191">
        <v>50</v>
      </c>
      <c r="G576" s="192">
        <v>24786</v>
      </c>
      <c r="H576" s="189">
        <v>560927</v>
      </c>
      <c r="I576" s="192">
        <v>32935</v>
      </c>
      <c r="J576" s="193" t="s">
        <v>417</v>
      </c>
      <c r="BT576" s="1"/>
    </row>
    <row r="577" spans="1:72" x14ac:dyDescent="0.25">
      <c r="A577" s="188" t="s">
        <v>413</v>
      </c>
      <c r="B577" s="189" t="s">
        <v>469</v>
      </c>
      <c r="C577" s="189" t="s">
        <v>820</v>
      </c>
      <c r="D577" s="189" t="s">
        <v>422</v>
      </c>
      <c r="E577" s="190">
        <f t="shared" ca="1" si="8"/>
        <v>20904</v>
      </c>
      <c r="F577" s="191">
        <v>51</v>
      </c>
      <c r="G577" s="192">
        <v>24449</v>
      </c>
      <c r="H577" s="189">
        <v>560925</v>
      </c>
      <c r="I577" s="192">
        <v>33157</v>
      </c>
      <c r="J577" s="193" t="s">
        <v>417</v>
      </c>
      <c r="BT577" s="1"/>
    </row>
    <row r="578" spans="1:72" x14ac:dyDescent="0.25">
      <c r="A578" s="188" t="s">
        <v>413</v>
      </c>
      <c r="B578" s="189" t="s">
        <v>511</v>
      </c>
      <c r="C578" s="189" t="s">
        <v>682</v>
      </c>
      <c r="D578" s="189" t="s">
        <v>416</v>
      </c>
      <c r="E578" s="190">
        <f t="shared" ca="1" si="8"/>
        <v>22476</v>
      </c>
      <c r="F578" s="191">
        <v>51</v>
      </c>
      <c r="G578" s="192">
        <v>24657</v>
      </c>
      <c r="H578" s="189">
        <v>350061</v>
      </c>
      <c r="I578" s="192">
        <v>33071</v>
      </c>
      <c r="J578" s="193" t="s">
        <v>417</v>
      </c>
      <c r="BT578" s="1"/>
    </row>
    <row r="579" spans="1:72" x14ac:dyDescent="0.25">
      <c r="A579" s="188" t="s">
        <v>408</v>
      </c>
      <c r="B579" s="189" t="s">
        <v>492</v>
      </c>
      <c r="C579" s="189" t="s">
        <v>532</v>
      </c>
      <c r="D579" s="189" t="s">
        <v>821</v>
      </c>
      <c r="E579" s="190">
        <f t="shared" ref="E579:E642" ca="1" si="9">RANDBETWEEN(1500,2600)*12</f>
        <v>30516</v>
      </c>
      <c r="F579" s="191">
        <v>55</v>
      </c>
      <c r="G579" s="192">
        <v>23227</v>
      </c>
      <c r="H579" s="189">
        <v>350902</v>
      </c>
      <c r="I579" s="192">
        <v>33138</v>
      </c>
      <c r="J579" s="193" t="s">
        <v>417</v>
      </c>
      <c r="BT579" s="1"/>
    </row>
    <row r="580" spans="1:72" x14ac:dyDescent="0.25">
      <c r="A580" s="188" t="s">
        <v>408</v>
      </c>
      <c r="B580" s="189" t="s">
        <v>817</v>
      </c>
      <c r="C580" s="189" t="s">
        <v>822</v>
      </c>
      <c r="D580" s="189" t="s">
        <v>619</v>
      </c>
      <c r="E580" s="190">
        <f t="shared" ca="1" si="9"/>
        <v>29604</v>
      </c>
      <c r="F580" s="191">
        <v>52</v>
      </c>
      <c r="G580" s="192">
        <v>24278</v>
      </c>
      <c r="H580" s="189">
        <v>350903</v>
      </c>
      <c r="I580" s="192">
        <v>32966</v>
      </c>
      <c r="J580" s="193" t="s">
        <v>417</v>
      </c>
      <c r="BT580" s="1"/>
    </row>
    <row r="581" spans="1:72" x14ac:dyDescent="0.25">
      <c r="A581" s="188" t="s">
        <v>408</v>
      </c>
      <c r="B581" s="189" t="s">
        <v>521</v>
      </c>
      <c r="C581" s="189" t="s">
        <v>776</v>
      </c>
      <c r="D581" s="189" t="s">
        <v>445</v>
      </c>
      <c r="E581" s="190">
        <f t="shared" ca="1" si="9"/>
        <v>20928</v>
      </c>
      <c r="F581" s="191">
        <v>50</v>
      </c>
      <c r="G581" s="192">
        <v>25006</v>
      </c>
      <c r="H581" s="189">
        <v>350899</v>
      </c>
      <c r="I581" s="192">
        <v>33233</v>
      </c>
      <c r="J581" s="193" t="s">
        <v>417</v>
      </c>
      <c r="BT581" s="1"/>
    </row>
    <row r="582" spans="1:72" x14ac:dyDescent="0.25">
      <c r="A582" s="188" t="s">
        <v>413</v>
      </c>
      <c r="B582" s="189" t="s">
        <v>448</v>
      </c>
      <c r="C582" s="189" t="s">
        <v>633</v>
      </c>
      <c r="D582" s="189" t="s">
        <v>460</v>
      </c>
      <c r="E582" s="190">
        <f t="shared" ca="1" si="9"/>
        <v>30756</v>
      </c>
      <c r="F582" s="191">
        <v>50</v>
      </c>
      <c r="G582" s="192">
        <v>24913</v>
      </c>
      <c r="H582" s="189">
        <v>350450</v>
      </c>
      <c r="I582" s="192">
        <v>33188</v>
      </c>
      <c r="J582" s="193" t="s">
        <v>417</v>
      </c>
      <c r="BT582" s="1"/>
    </row>
    <row r="583" spans="1:72" x14ac:dyDescent="0.25">
      <c r="A583" s="188" t="s">
        <v>408</v>
      </c>
      <c r="B583" s="189" t="s">
        <v>784</v>
      </c>
      <c r="C583" s="189" t="s">
        <v>444</v>
      </c>
      <c r="D583" s="189" t="s">
        <v>445</v>
      </c>
      <c r="E583" s="190">
        <f t="shared" ca="1" si="9"/>
        <v>19464</v>
      </c>
      <c r="F583" s="191">
        <v>54</v>
      </c>
      <c r="G583" s="192">
        <v>23487</v>
      </c>
      <c r="H583" s="189">
        <v>560956</v>
      </c>
      <c r="I583" s="192">
        <v>33568</v>
      </c>
      <c r="J583" s="193" t="s">
        <v>417</v>
      </c>
      <c r="BT583" s="1"/>
    </row>
    <row r="584" spans="1:72" x14ac:dyDescent="0.25">
      <c r="A584" s="188" t="s">
        <v>413</v>
      </c>
      <c r="B584" s="189" t="s">
        <v>603</v>
      </c>
      <c r="C584" s="189" t="s">
        <v>640</v>
      </c>
      <c r="D584" s="189" t="s">
        <v>457</v>
      </c>
      <c r="E584" s="190">
        <f t="shared" ca="1" si="9"/>
        <v>29604</v>
      </c>
      <c r="F584" s="191">
        <v>48</v>
      </c>
      <c r="G584" s="192">
        <v>25691</v>
      </c>
      <c r="H584" s="189">
        <v>350219</v>
      </c>
      <c r="I584" s="192">
        <v>33326</v>
      </c>
      <c r="J584" s="193" t="s">
        <v>417</v>
      </c>
      <c r="BT584" s="1"/>
    </row>
    <row r="585" spans="1:72" x14ac:dyDescent="0.25">
      <c r="A585" s="188" t="s">
        <v>408</v>
      </c>
      <c r="B585" s="189" t="s">
        <v>569</v>
      </c>
      <c r="C585" s="189" t="s">
        <v>444</v>
      </c>
      <c r="D585" s="189" t="s">
        <v>619</v>
      </c>
      <c r="E585" s="190">
        <f t="shared" ca="1" si="9"/>
        <v>28248</v>
      </c>
      <c r="F585" s="191">
        <v>50</v>
      </c>
      <c r="G585" s="192">
        <v>24949</v>
      </c>
      <c r="H585" s="189">
        <v>350459</v>
      </c>
      <c r="I585" s="192">
        <v>33457</v>
      </c>
      <c r="J585" s="193" t="s">
        <v>417</v>
      </c>
      <c r="BT585" s="1"/>
    </row>
    <row r="586" spans="1:72" x14ac:dyDescent="0.25">
      <c r="A586" s="188" t="s">
        <v>413</v>
      </c>
      <c r="B586" s="189" t="s">
        <v>531</v>
      </c>
      <c r="C586" s="189" t="s">
        <v>510</v>
      </c>
      <c r="D586" s="189" t="s">
        <v>577</v>
      </c>
      <c r="E586" s="190">
        <f t="shared" ca="1" si="9"/>
        <v>20568</v>
      </c>
      <c r="F586" s="191">
        <v>50</v>
      </c>
      <c r="G586" s="192">
        <v>25072</v>
      </c>
      <c r="H586" s="189">
        <v>560920</v>
      </c>
      <c r="I586" s="192">
        <v>33493</v>
      </c>
      <c r="J586" s="193" t="s">
        <v>417</v>
      </c>
      <c r="BT586" s="1"/>
    </row>
    <row r="587" spans="1:72" x14ac:dyDescent="0.25">
      <c r="A587" s="188" t="s">
        <v>408</v>
      </c>
      <c r="B587" s="189" t="s">
        <v>524</v>
      </c>
      <c r="C587" s="189" t="s">
        <v>679</v>
      </c>
      <c r="D587" s="189" t="s">
        <v>619</v>
      </c>
      <c r="E587" s="190">
        <f t="shared" ca="1" si="9"/>
        <v>22188</v>
      </c>
      <c r="F587" s="191">
        <v>52</v>
      </c>
      <c r="G587" s="192">
        <v>24056</v>
      </c>
      <c r="H587" s="189">
        <v>350956</v>
      </c>
      <c r="I587" s="192">
        <v>33422</v>
      </c>
      <c r="J587" s="193" t="s">
        <v>417</v>
      </c>
      <c r="BT587" s="1"/>
    </row>
    <row r="588" spans="1:72" x14ac:dyDescent="0.25">
      <c r="A588" s="188" t="s">
        <v>413</v>
      </c>
      <c r="B588" s="189" t="s">
        <v>673</v>
      </c>
      <c r="C588" s="189" t="s">
        <v>510</v>
      </c>
      <c r="D588" s="189" t="s">
        <v>416</v>
      </c>
      <c r="E588" s="190">
        <f t="shared" ca="1" si="9"/>
        <v>27192</v>
      </c>
      <c r="F588" s="191">
        <v>59</v>
      </c>
      <c r="G588" s="192">
        <v>21645</v>
      </c>
      <c r="H588" s="189">
        <v>350949</v>
      </c>
      <c r="I588" s="192">
        <v>33318</v>
      </c>
      <c r="J588" s="193" t="s">
        <v>417</v>
      </c>
      <c r="BT588" s="1"/>
    </row>
    <row r="589" spans="1:72" x14ac:dyDescent="0.25">
      <c r="A589" s="188" t="s">
        <v>413</v>
      </c>
      <c r="B589" s="189" t="s">
        <v>549</v>
      </c>
      <c r="C589" s="189" t="s">
        <v>633</v>
      </c>
      <c r="D589" s="189" t="s">
        <v>473</v>
      </c>
      <c r="E589" s="190">
        <f t="shared" ca="1" si="9"/>
        <v>21180</v>
      </c>
      <c r="F589" s="191">
        <v>50</v>
      </c>
      <c r="G589" s="192">
        <v>25088</v>
      </c>
      <c r="H589" s="189">
        <v>560929</v>
      </c>
      <c r="I589" s="192">
        <v>33533</v>
      </c>
      <c r="J589" s="193" t="s">
        <v>417</v>
      </c>
      <c r="BT589" s="1"/>
    </row>
    <row r="590" spans="1:72" x14ac:dyDescent="0.25">
      <c r="A590" s="188" t="s">
        <v>413</v>
      </c>
      <c r="B590" s="189" t="s">
        <v>423</v>
      </c>
      <c r="C590" s="189" t="s">
        <v>823</v>
      </c>
      <c r="D590" s="189" t="s">
        <v>416</v>
      </c>
      <c r="E590" s="190">
        <f t="shared" ca="1" si="9"/>
        <v>29952</v>
      </c>
      <c r="F590" s="191">
        <v>50</v>
      </c>
      <c r="G590" s="192">
        <v>24918</v>
      </c>
      <c r="H590" s="189">
        <v>560858</v>
      </c>
      <c r="I590" s="192">
        <v>33348</v>
      </c>
      <c r="J590" s="193" t="s">
        <v>417</v>
      </c>
      <c r="BT590" s="1"/>
    </row>
    <row r="591" spans="1:72" x14ac:dyDescent="0.25">
      <c r="A591" s="188" t="s">
        <v>413</v>
      </c>
      <c r="B591" s="189" t="s">
        <v>673</v>
      </c>
      <c r="C591" s="189" t="s">
        <v>640</v>
      </c>
      <c r="D591" s="189" t="s">
        <v>508</v>
      </c>
      <c r="E591" s="190">
        <f t="shared" ca="1" si="9"/>
        <v>19188</v>
      </c>
      <c r="F591" s="191">
        <v>52</v>
      </c>
      <c r="G591" s="192">
        <v>24027</v>
      </c>
      <c r="H591" s="189">
        <v>351435</v>
      </c>
      <c r="I591" s="192">
        <v>33336</v>
      </c>
      <c r="J591" s="193" t="s">
        <v>417</v>
      </c>
      <c r="BT591" s="1"/>
    </row>
    <row r="592" spans="1:72" x14ac:dyDescent="0.25">
      <c r="A592" s="188" t="s">
        <v>413</v>
      </c>
      <c r="B592" s="189" t="s">
        <v>646</v>
      </c>
      <c r="C592" s="189" t="s">
        <v>565</v>
      </c>
      <c r="D592" s="189" t="s">
        <v>460</v>
      </c>
      <c r="E592" s="190">
        <f t="shared" ca="1" si="9"/>
        <v>18408</v>
      </c>
      <c r="F592" s="191">
        <v>53</v>
      </c>
      <c r="G592" s="192">
        <v>23989</v>
      </c>
      <c r="H592" s="189">
        <v>350977</v>
      </c>
      <c r="I592" s="192">
        <v>33361</v>
      </c>
      <c r="J592" s="193" t="s">
        <v>421</v>
      </c>
      <c r="BT592" s="1"/>
    </row>
    <row r="593" spans="1:72" x14ac:dyDescent="0.25">
      <c r="A593" s="188" t="s">
        <v>413</v>
      </c>
      <c r="B593" s="189" t="s">
        <v>503</v>
      </c>
      <c r="C593" s="189" t="s">
        <v>819</v>
      </c>
      <c r="D593" s="189" t="s">
        <v>460</v>
      </c>
      <c r="E593" s="190">
        <f t="shared" ca="1" si="9"/>
        <v>18300</v>
      </c>
      <c r="F593" s="191">
        <v>49</v>
      </c>
      <c r="G593" s="192">
        <v>25313</v>
      </c>
      <c r="H593" s="189">
        <v>350221</v>
      </c>
      <c r="I593" s="192">
        <v>33485</v>
      </c>
      <c r="J593" s="193" t="s">
        <v>421</v>
      </c>
      <c r="BT593" s="1"/>
    </row>
    <row r="594" spans="1:72" x14ac:dyDescent="0.25">
      <c r="A594" s="188" t="s">
        <v>413</v>
      </c>
      <c r="B594" s="189" t="s">
        <v>452</v>
      </c>
      <c r="C594" s="189" t="s">
        <v>781</v>
      </c>
      <c r="D594" s="189" t="s">
        <v>460</v>
      </c>
      <c r="E594" s="190">
        <f t="shared" ca="1" si="9"/>
        <v>23148</v>
      </c>
      <c r="F594" s="191">
        <v>51</v>
      </c>
      <c r="G594" s="192">
        <v>24635</v>
      </c>
      <c r="H594" s="189">
        <v>350993</v>
      </c>
      <c r="I594" s="192">
        <v>33378</v>
      </c>
      <c r="J594" s="193" t="s">
        <v>421</v>
      </c>
      <c r="BT594" s="1"/>
    </row>
    <row r="595" spans="1:72" x14ac:dyDescent="0.25">
      <c r="A595" s="188" t="s">
        <v>408</v>
      </c>
      <c r="B595" s="189" t="s">
        <v>512</v>
      </c>
      <c r="C595" s="189" t="s">
        <v>724</v>
      </c>
      <c r="D595" s="189" t="s">
        <v>686</v>
      </c>
      <c r="E595" s="190">
        <f t="shared" ca="1" si="9"/>
        <v>31008</v>
      </c>
      <c r="F595" s="191">
        <v>48</v>
      </c>
      <c r="G595" s="192">
        <v>25532</v>
      </c>
      <c r="H595" s="189">
        <v>350560</v>
      </c>
      <c r="I595" s="192">
        <v>33491</v>
      </c>
      <c r="J595" s="193" t="s">
        <v>421</v>
      </c>
      <c r="BT595" s="1"/>
    </row>
    <row r="596" spans="1:72" x14ac:dyDescent="0.25">
      <c r="A596" s="188" t="s">
        <v>413</v>
      </c>
      <c r="B596" s="189" t="s">
        <v>664</v>
      </c>
      <c r="C596" s="189" t="s">
        <v>435</v>
      </c>
      <c r="D596" s="189" t="s">
        <v>460</v>
      </c>
      <c r="E596" s="190">
        <f t="shared" ca="1" si="9"/>
        <v>24540</v>
      </c>
      <c r="F596" s="191">
        <v>48</v>
      </c>
      <c r="G596" s="192">
        <v>25517</v>
      </c>
      <c r="H596" s="189">
        <v>350666</v>
      </c>
      <c r="I596" s="192">
        <v>33243</v>
      </c>
      <c r="J596" s="193" t="s">
        <v>421</v>
      </c>
      <c r="BT596" s="1"/>
    </row>
    <row r="597" spans="1:72" x14ac:dyDescent="0.25">
      <c r="A597" s="188" t="s">
        <v>413</v>
      </c>
      <c r="B597" s="189" t="s">
        <v>634</v>
      </c>
      <c r="C597" s="189" t="s">
        <v>824</v>
      </c>
      <c r="D597" s="189" t="s">
        <v>411</v>
      </c>
      <c r="E597" s="190">
        <f t="shared" ca="1" si="9"/>
        <v>30792</v>
      </c>
      <c r="F597" s="191">
        <v>49</v>
      </c>
      <c r="G597" s="192">
        <v>25328</v>
      </c>
      <c r="H597" s="189">
        <v>561573</v>
      </c>
      <c r="I597" s="192">
        <v>33370</v>
      </c>
      <c r="J597" s="193" t="s">
        <v>421</v>
      </c>
      <c r="BT597" s="1"/>
    </row>
    <row r="598" spans="1:72" x14ac:dyDescent="0.25">
      <c r="A598" s="188" t="s">
        <v>408</v>
      </c>
      <c r="B598" s="189" t="s">
        <v>578</v>
      </c>
      <c r="C598" s="189" t="s">
        <v>155</v>
      </c>
      <c r="D598" s="189" t="s">
        <v>802</v>
      </c>
      <c r="E598" s="190">
        <f t="shared" ca="1" si="9"/>
        <v>30060</v>
      </c>
      <c r="F598" s="191">
        <v>53</v>
      </c>
      <c r="G598" s="192">
        <v>23804</v>
      </c>
      <c r="H598" s="189">
        <v>351001</v>
      </c>
      <c r="I598" s="192">
        <v>33300</v>
      </c>
      <c r="J598" s="193" t="s">
        <v>421</v>
      </c>
      <c r="BT598" s="1"/>
    </row>
    <row r="599" spans="1:72" x14ac:dyDescent="0.25">
      <c r="A599" s="188" t="s">
        <v>408</v>
      </c>
      <c r="B599" s="189" t="s">
        <v>503</v>
      </c>
      <c r="C599" s="189" t="s">
        <v>676</v>
      </c>
      <c r="D599" s="189" t="s">
        <v>445</v>
      </c>
      <c r="E599" s="190">
        <f t="shared" ca="1" si="9"/>
        <v>24648</v>
      </c>
      <c r="F599" s="191">
        <v>51</v>
      </c>
      <c r="G599" s="192">
        <v>24513</v>
      </c>
      <c r="H599" s="189">
        <v>350452</v>
      </c>
      <c r="I599" s="192">
        <v>33568</v>
      </c>
      <c r="J599" s="193" t="s">
        <v>421</v>
      </c>
      <c r="BT599" s="1"/>
    </row>
    <row r="600" spans="1:72" x14ac:dyDescent="0.25">
      <c r="A600" s="188" t="s">
        <v>413</v>
      </c>
      <c r="B600" s="189" t="s">
        <v>784</v>
      </c>
      <c r="C600" s="189" t="s">
        <v>475</v>
      </c>
      <c r="D600" s="189" t="s">
        <v>457</v>
      </c>
      <c r="E600" s="190">
        <f t="shared" ca="1" si="9"/>
        <v>22188</v>
      </c>
      <c r="F600" s="191">
        <v>50</v>
      </c>
      <c r="G600" s="192">
        <v>25011</v>
      </c>
      <c r="H600" s="189">
        <v>350460</v>
      </c>
      <c r="I600" s="192">
        <v>33582</v>
      </c>
      <c r="J600" s="193" t="s">
        <v>421</v>
      </c>
      <c r="BT600" s="1"/>
    </row>
    <row r="601" spans="1:72" x14ac:dyDescent="0.25">
      <c r="A601" s="188" t="s">
        <v>408</v>
      </c>
      <c r="B601" s="189" t="s">
        <v>446</v>
      </c>
      <c r="C601" s="189" t="s">
        <v>825</v>
      </c>
      <c r="D601" s="189" t="s">
        <v>445</v>
      </c>
      <c r="E601" s="190">
        <f t="shared" ca="1" si="9"/>
        <v>28896</v>
      </c>
      <c r="F601" s="191">
        <v>50</v>
      </c>
      <c r="G601" s="192">
        <v>24980</v>
      </c>
      <c r="H601" s="189">
        <v>568164</v>
      </c>
      <c r="I601" s="192">
        <v>33526</v>
      </c>
      <c r="J601" s="193" t="s">
        <v>421</v>
      </c>
      <c r="BT601" s="1"/>
    </row>
    <row r="602" spans="1:72" x14ac:dyDescent="0.25">
      <c r="A602" s="188" t="s">
        <v>408</v>
      </c>
      <c r="B602" s="189" t="s">
        <v>434</v>
      </c>
      <c r="C602" s="189" t="s">
        <v>826</v>
      </c>
      <c r="D602" s="189" t="s">
        <v>763</v>
      </c>
      <c r="E602" s="190">
        <f t="shared" ca="1" si="9"/>
        <v>22428</v>
      </c>
      <c r="F602" s="191">
        <v>50</v>
      </c>
      <c r="G602" s="192">
        <v>25100</v>
      </c>
      <c r="H602" s="189">
        <v>560899</v>
      </c>
      <c r="I602" s="192">
        <v>33263</v>
      </c>
      <c r="J602" s="193" t="s">
        <v>466</v>
      </c>
      <c r="BT602" s="1"/>
    </row>
    <row r="603" spans="1:72" x14ac:dyDescent="0.25">
      <c r="A603" s="188" t="s">
        <v>413</v>
      </c>
      <c r="B603" s="189" t="s">
        <v>574</v>
      </c>
      <c r="C603" s="189" t="s">
        <v>640</v>
      </c>
      <c r="D603" s="189" t="s">
        <v>457</v>
      </c>
      <c r="E603" s="190">
        <f t="shared" ca="1" si="9"/>
        <v>20316</v>
      </c>
      <c r="F603" s="191">
        <v>49</v>
      </c>
      <c r="G603" s="192">
        <v>25456</v>
      </c>
      <c r="H603" s="189">
        <v>350591</v>
      </c>
      <c r="I603" s="192">
        <v>33378</v>
      </c>
      <c r="J603" s="193" t="s">
        <v>466</v>
      </c>
      <c r="BT603" s="1"/>
    </row>
    <row r="604" spans="1:72" x14ac:dyDescent="0.25">
      <c r="A604" s="188" t="s">
        <v>413</v>
      </c>
      <c r="B604" s="189" t="s">
        <v>791</v>
      </c>
      <c r="C604" s="189" t="s">
        <v>827</v>
      </c>
      <c r="D604" s="189" t="s">
        <v>457</v>
      </c>
      <c r="E604" s="190">
        <f t="shared" ca="1" si="9"/>
        <v>21756</v>
      </c>
      <c r="F604" s="191">
        <v>48</v>
      </c>
      <c r="G604" s="192">
        <v>25486</v>
      </c>
      <c r="H604" s="189">
        <v>568168</v>
      </c>
      <c r="I604" s="192">
        <v>33859</v>
      </c>
      <c r="J604" s="193" t="s">
        <v>466</v>
      </c>
      <c r="BT604" s="1"/>
    </row>
    <row r="605" spans="1:72" x14ac:dyDescent="0.25">
      <c r="A605" s="188" t="s">
        <v>413</v>
      </c>
      <c r="B605" s="189" t="s">
        <v>578</v>
      </c>
      <c r="C605" s="189" t="s">
        <v>513</v>
      </c>
      <c r="D605" s="189" t="s">
        <v>416</v>
      </c>
      <c r="E605" s="190">
        <f t="shared" ca="1" si="9"/>
        <v>20496</v>
      </c>
      <c r="F605" s="191">
        <v>48</v>
      </c>
      <c r="G605" s="192">
        <v>25823</v>
      </c>
      <c r="H605" s="189">
        <v>350557</v>
      </c>
      <c r="I605" s="192">
        <v>33697</v>
      </c>
      <c r="J605" s="193" t="s">
        <v>466</v>
      </c>
      <c r="BT605" s="1"/>
    </row>
    <row r="606" spans="1:72" x14ac:dyDescent="0.25">
      <c r="A606" s="188" t="s">
        <v>413</v>
      </c>
      <c r="B606" s="189" t="s">
        <v>506</v>
      </c>
      <c r="C606" s="189" t="s">
        <v>539</v>
      </c>
      <c r="D606" s="189" t="s">
        <v>460</v>
      </c>
      <c r="E606" s="190">
        <f t="shared" ca="1" si="9"/>
        <v>20796</v>
      </c>
      <c r="F606" s="191">
        <v>61</v>
      </c>
      <c r="G606" s="192">
        <v>20750</v>
      </c>
      <c r="H606" s="189">
        <v>350486</v>
      </c>
      <c r="I606" s="192">
        <v>33650</v>
      </c>
      <c r="J606" s="193" t="s">
        <v>466</v>
      </c>
      <c r="BT606" s="1"/>
    </row>
    <row r="607" spans="1:72" x14ac:dyDescent="0.25">
      <c r="A607" s="188" t="s">
        <v>408</v>
      </c>
      <c r="B607" s="189" t="s">
        <v>590</v>
      </c>
      <c r="C607" s="189" t="s">
        <v>828</v>
      </c>
      <c r="D607" s="189" t="s">
        <v>460</v>
      </c>
      <c r="E607" s="190">
        <f t="shared" ca="1" si="9"/>
        <v>20820</v>
      </c>
      <c r="F607" s="191">
        <v>49</v>
      </c>
      <c r="G607" s="192">
        <v>25419</v>
      </c>
      <c r="H607" s="189">
        <v>351016</v>
      </c>
      <c r="I607" s="192">
        <v>33692</v>
      </c>
      <c r="J607" s="193" t="s">
        <v>466</v>
      </c>
      <c r="BT607" s="1"/>
    </row>
    <row r="608" spans="1:72" x14ac:dyDescent="0.25">
      <c r="A608" s="188" t="s">
        <v>408</v>
      </c>
      <c r="B608" s="189" t="s">
        <v>635</v>
      </c>
      <c r="C608" s="189" t="s">
        <v>453</v>
      </c>
      <c r="D608" s="189" t="s">
        <v>460</v>
      </c>
      <c r="E608" s="190">
        <f t="shared" ca="1" si="9"/>
        <v>25524</v>
      </c>
      <c r="F608" s="191">
        <v>48</v>
      </c>
      <c r="G608" s="192">
        <v>25488</v>
      </c>
      <c r="H608" s="189">
        <v>350853</v>
      </c>
      <c r="I608" s="192">
        <v>33699</v>
      </c>
      <c r="J608" s="193" t="s">
        <v>466</v>
      </c>
      <c r="BT608" s="1"/>
    </row>
    <row r="609" spans="1:72" x14ac:dyDescent="0.25">
      <c r="A609" s="188" t="s">
        <v>413</v>
      </c>
      <c r="B609" s="189" t="s">
        <v>464</v>
      </c>
      <c r="C609" s="189" t="s">
        <v>532</v>
      </c>
      <c r="D609" s="189" t="s">
        <v>738</v>
      </c>
      <c r="E609" s="190">
        <f t="shared" ca="1" si="9"/>
        <v>19560</v>
      </c>
      <c r="F609" s="191">
        <v>55</v>
      </c>
      <c r="G609" s="192">
        <v>23099</v>
      </c>
      <c r="H609" s="189">
        <v>560978</v>
      </c>
      <c r="I609" s="192">
        <v>33758</v>
      </c>
      <c r="J609" s="193" t="s">
        <v>466</v>
      </c>
      <c r="BT609" s="1"/>
    </row>
    <row r="610" spans="1:72" x14ac:dyDescent="0.25">
      <c r="A610" s="188" t="s">
        <v>408</v>
      </c>
      <c r="B610" s="189" t="s">
        <v>409</v>
      </c>
      <c r="C610" s="189" t="s">
        <v>155</v>
      </c>
      <c r="D610" s="189" t="s">
        <v>482</v>
      </c>
      <c r="E610" s="190">
        <f t="shared" ca="1" si="9"/>
        <v>25932</v>
      </c>
      <c r="F610" s="191">
        <v>50</v>
      </c>
      <c r="G610" s="192">
        <v>25057</v>
      </c>
      <c r="H610" s="189">
        <v>350132</v>
      </c>
      <c r="I610" s="192">
        <v>33689</v>
      </c>
      <c r="J610" s="193" t="s">
        <v>466</v>
      </c>
      <c r="BT610" s="1"/>
    </row>
    <row r="611" spans="1:72" x14ac:dyDescent="0.25">
      <c r="A611" s="188" t="s">
        <v>408</v>
      </c>
      <c r="B611" s="189" t="s">
        <v>667</v>
      </c>
      <c r="C611" s="189" t="s">
        <v>621</v>
      </c>
      <c r="D611" s="189" t="s">
        <v>473</v>
      </c>
      <c r="E611" s="190">
        <f t="shared" ca="1" si="9"/>
        <v>26100</v>
      </c>
      <c r="F611" s="191">
        <v>49</v>
      </c>
      <c r="G611" s="192">
        <v>25228</v>
      </c>
      <c r="H611" s="189">
        <v>350013</v>
      </c>
      <c r="I611" s="192">
        <v>33629</v>
      </c>
      <c r="J611" s="193" t="s">
        <v>412</v>
      </c>
      <c r="BT611" s="1"/>
    </row>
    <row r="612" spans="1:72" x14ac:dyDescent="0.25">
      <c r="A612" s="188" t="s">
        <v>408</v>
      </c>
      <c r="B612" s="189" t="s">
        <v>766</v>
      </c>
      <c r="C612" s="189" t="s">
        <v>535</v>
      </c>
      <c r="D612" s="189" t="s">
        <v>425</v>
      </c>
      <c r="E612" s="190">
        <f t="shared" ca="1" si="9"/>
        <v>29316</v>
      </c>
      <c r="F612" s="191">
        <v>53</v>
      </c>
      <c r="G612" s="192">
        <v>23835</v>
      </c>
      <c r="H612" s="189">
        <v>560992</v>
      </c>
      <c r="I612" s="192">
        <v>33884</v>
      </c>
      <c r="J612" s="193" t="s">
        <v>412</v>
      </c>
      <c r="BT612" s="1"/>
    </row>
    <row r="613" spans="1:72" x14ac:dyDescent="0.25">
      <c r="A613" s="188" t="s">
        <v>413</v>
      </c>
      <c r="B613" s="189" t="s">
        <v>458</v>
      </c>
      <c r="C613" s="189" t="s">
        <v>824</v>
      </c>
      <c r="D613" s="189" t="s">
        <v>439</v>
      </c>
      <c r="E613" s="190">
        <f t="shared" ca="1" si="9"/>
        <v>18300</v>
      </c>
      <c r="F613" s="191">
        <v>51</v>
      </c>
      <c r="G613" s="192">
        <v>24719</v>
      </c>
      <c r="H613" s="189">
        <v>560926</v>
      </c>
      <c r="I613" s="192">
        <v>33946</v>
      </c>
      <c r="J613" s="193" t="s">
        <v>412</v>
      </c>
      <c r="BT613" s="1"/>
    </row>
    <row r="614" spans="1:72" x14ac:dyDescent="0.25">
      <c r="A614" s="188" t="s">
        <v>413</v>
      </c>
      <c r="B614" s="189" t="s">
        <v>512</v>
      </c>
      <c r="C614" s="189" t="s">
        <v>90</v>
      </c>
      <c r="D614" s="189" t="s">
        <v>457</v>
      </c>
      <c r="E614" s="190">
        <f t="shared" ca="1" si="9"/>
        <v>28404</v>
      </c>
      <c r="F614" s="191">
        <v>51</v>
      </c>
      <c r="G614" s="192">
        <v>24688</v>
      </c>
      <c r="H614" s="189">
        <v>351125</v>
      </c>
      <c r="I614" s="192">
        <v>33918</v>
      </c>
      <c r="J614" s="193" t="s">
        <v>412</v>
      </c>
      <c r="BT614" s="1"/>
    </row>
    <row r="615" spans="1:72" x14ac:dyDescent="0.25">
      <c r="A615" s="188" t="s">
        <v>454</v>
      </c>
      <c r="B615" s="189" t="s">
        <v>521</v>
      </c>
      <c r="C615" s="189" t="s">
        <v>757</v>
      </c>
      <c r="D615" s="189" t="s">
        <v>457</v>
      </c>
      <c r="E615" s="190">
        <f t="shared" ca="1" si="9"/>
        <v>19752</v>
      </c>
      <c r="F615" s="191">
        <v>48</v>
      </c>
      <c r="G615" s="192">
        <v>25562</v>
      </c>
      <c r="H615" s="189">
        <v>560999</v>
      </c>
      <c r="I615" s="192">
        <v>33828</v>
      </c>
      <c r="J615" s="193" t="s">
        <v>412</v>
      </c>
      <c r="BT615" s="1"/>
    </row>
    <row r="616" spans="1:72" x14ac:dyDescent="0.25">
      <c r="A616" s="188" t="s">
        <v>413</v>
      </c>
      <c r="B616" s="189" t="s">
        <v>410</v>
      </c>
      <c r="C616" s="189" t="s">
        <v>563</v>
      </c>
      <c r="D616" s="189" t="s">
        <v>460</v>
      </c>
      <c r="E616" s="190">
        <f t="shared" ca="1" si="9"/>
        <v>18516</v>
      </c>
      <c r="F616" s="191">
        <v>58</v>
      </c>
      <c r="G616" s="192">
        <v>22178</v>
      </c>
      <c r="H616" s="189">
        <v>568219</v>
      </c>
      <c r="I616" s="192">
        <v>33753</v>
      </c>
      <c r="J616" s="193" t="s">
        <v>412</v>
      </c>
      <c r="BT616" s="1"/>
    </row>
    <row r="617" spans="1:72" x14ac:dyDescent="0.25">
      <c r="A617" s="188" t="s">
        <v>413</v>
      </c>
      <c r="B617" s="189" t="s">
        <v>474</v>
      </c>
      <c r="C617" s="189" t="s">
        <v>640</v>
      </c>
      <c r="D617" s="189" t="s">
        <v>829</v>
      </c>
      <c r="E617" s="190">
        <f t="shared" ca="1" si="9"/>
        <v>25968</v>
      </c>
      <c r="F617" s="191">
        <v>49</v>
      </c>
      <c r="G617" s="192">
        <v>25335</v>
      </c>
      <c r="H617" s="189">
        <v>350614</v>
      </c>
      <c r="I617" s="192">
        <v>33933</v>
      </c>
      <c r="J617" s="193" t="s">
        <v>412</v>
      </c>
      <c r="BT617" s="1"/>
    </row>
    <row r="618" spans="1:72" x14ac:dyDescent="0.25">
      <c r="A618" s="188" t="s">
        <v>408</v>
      </c>
      <c r="B618" s="189" t="s">
        <v>629</v>
      </c>
      <c r="C618" s="189" t="s">
        <v>444</v>
      </c>
      <c r="D618" s="189" t="s">
        <v>830</v>
      </c>
      <c r="E618" s="190">
        <f t="shared" ca="1" si="9"/>
        <v>27132</v>
      </c>
      <c r="F618" s="191">
        <v>50</v>
      </c>
      <c r="G618" s="192">
        <v>24884</v>
      </c>
      <c r="H618" s="189">
        <v>350019</v>
      </c>
      <c r="I618" s="192">
        <v>33946</v>
      </c>
      <c r="J618" s="193" t="s">
        <v>412</v>
      </c>
      <c r="BT618" s="1"/>
    </row>
    <row r="619" spans="1:72" x14ac:dyDescent="0.25">
      <c r="A619" s="188" t="s">
        <v>408</v>
      </c>
      <c r="B619" s="189" t="s">
        <v>550</v>
      </c>
      <c r="C619" s="189" t="s">
        <v>550</v>
      </c>
      <c r="D619" s="189" t="s">
        <v>749</v>
      </c>
      <c r="E619" s="190">
        <f t="shared" ca="1" si="9"/>
        <v>26376</v>
      </c>
      <c r="F619" s="191">
        <v>50</v>
      </c>
      <c r="G619" s="192">
        <v>24889</v>
      </c>
      <c r="H619" s="189">
        <v>350344</v>
      </c>
      <c r="I619" s="192">
        <v>33869</v>
      </c>
      <c r="J619" s="193" t="s">
        <v>412</v>
      </c>
      <c r="BT619" s="1"/>
    </row>
    <row r="620" spans="1:72" x14ac:dyDescent="0.25">
      <c r="A620" s="188" t="s">
        <v>413</v>
      </c>
      <c r="B620" s="189" t="s">
        <v>553</v>
      </c>
      <c r="C620" s="189" t="s">
        <v>456</v>
      </c>
      <c r="D620" s="189" t="s">
        <v>416</v>
      </c>
      <c r="E620" s="190">
        <f t="shared" ca="1" si="9"/>
        <v>19872</v>
      </c>
      <c r="F620" s="191">
        <v>49</v>
      </c>
      <c r="G620" s="192">
        <v>25239</v>
      </c>
      <c r="H620" s="189">
        <v>350703</v>
      </c>
      <c r="I620" s="192">
        <v>33644</v>
      </c>
      <c r="J620" s="193" t="s">
        <v>412</v>
      </c>
      <c r="BT620" s="1"/>
    </row>
    <row r="621" spans="1:72" x14ac:dyDescent="0.25">
      <c r="A621" s="188" t="s">
        <v>408</v>
      </c>
      <c r="B621" s="189" t="s">
        <v>561</v>
      </c>
      <c r="C621" s="189" t="s">
        <v>459</v>
      </c>
      <c r="D621" s="189" t="s">
        <v>536</v>
      </c>
      <c r="E621" s="190">
        <f t="shared" ca="1" si="9"/>
        <v>26976</v>
      </c>
      <c r="F621" s="191">
        <v>49</v>
      </c>
      <c r="G621" s="192">
        <v>25458</v>
      </c>
      <c r="H621" s="189">
        <v>350373</v>
      </c>
      <c r="I621" s="192">
        <v>33759</v>
      </c>
      <c r="J621" s="193" t="s">
        <v>412</v>
      </c>
      <c r="BT621" s="1"/>
    </row>
    <row r="622" spans="1:72" x14ac:dyDescent="0.25">
      <c r="A622" s="188" t="s">
        <v>408</v>
      </c>
      <c r="B622" s="189" t="s">
        <v>614</v>
      </c>
      <c r="C622" s="189" t="s">
        <v>831</v>
      </c>
      <c r="D622" s="189" t="s">
        <v>731</v>
      </c>
      <c r="E622" s="190">
        <f t="shared" ca="1" si="9"/>
        <v>25296</v>
      </c>
      <c r="F622" s="191">
        <v>54</v>
      </c>
      <c r="G622" s="192">
        <v>23291</v>
      </c>
      <c r="H622" s="189">
        <v>568135</v>
      </c>
      <c r="I622" s="192">
        <v>33741</v>
      </c>
      <c r="J622" s="193" t="s">
        <v>417</v>
      </c>
      <c r="BT622" s="1"/>
    </row>
    <row r="623" spans="1:72" x14ac:dyDescent="0.25">
      <c r="A623" s="188" t="s">
        <v>408</v>
      </c>
      <c r="B623" s="189" t="s">
        <v>448</v>
      </c>
      <c r="C623" s="189" t="s">
        <v>527</v>
      </c>
      <c r="D623" s="189" t="s">
        <v>473</v>
      </c>
      <c r="E623" s="190">
        <f t="shared" ca="1" si="9"/>
        <v>23136</v>
      </c>
      <c r="F623" s="191">
        <v>49</v>
      </c>
      <c r="G623" s="192">
        <v>25118</v>
      </c>
      <c r="H623" s="189">
        <v>560986</v>
      </c>
      <c r="I623" s="192">
        <v>33758</v>
      </c>
      <c r="J623" s="193" t="s">
        <v>417</v>
      </c>
      <c r="BT623" s="1"/>
    </row>
    <row r="624" spans="1:72" x14ac:dyDescent="0.25">
      <c r="A624" s="188" t="s">
        <v>413</v>
      </c>
      <c r="B624" s="189" t="s">
        <v>574</v>
      </c>
      <c r="C624" s="189" t="s">
        <v>790</v>
      </c>
      <c r="D624" s="189" t="s">
        <v>482</v>
      </c>
      <c r="E624" s="190">
        <f t="shared" ca="1" si="9"/>
        <v>21768</v>
      </c>
      <c r="F624" s="191">
        <v>48</v>
      </c>
      <c r="G624" s="192">
        <v>25753</v>
      </c>
      <c r="H624" s="189">
        <v>561396</v>
      </c>
      <c r="I624" s="192">
        <v>34094</v>
      </c>
      <c r="J624" s="193" t="s">
        <v>417</v>
      </c>
      <c r="BT624" s="1"/>
    </row>
    <row r="625" spans="1:72" x14ac:dyDescent="0.25">
      <c r="A625" s="188" t="s">
        <v>413</v>
      </c>
      <c r="B625" s="189" t="s">
        <v>429</v>
      </c>
      <c r="C625" s="189" t="s">
        <v>682</v>
      </c>
      <c r="D625" s="189" t="s">
        <v>416</v>
      </c>
      <c r="E625" s="190">
        <f t="shared" ca="1" si="9"/>
        <v>22800</v>
      </c>
      <c r="F625" s="191">
        <v>46</v>
      </c>
      <c r="G625" s="192">
        <v>26277</v>
      </c>
      <c r="H625" s="189">
        <v>350196</v>
      </c>
      <c r="I625" s="192">
        <v>34313</v>
      </c>
      <c r="J625" s="193" t="s">
        <v>417</v>
      </c>
      <c r="BT625" s="1"/>
    </row>
    <row r="626" spans="1:72" x14ac:dyDescent="0.25">
      <c r="A626" s="188" t="s">
        <v>413</v>
      </c>
      <c r="B626" s="189" t="s">
        <v>614</v>
      </c>
      <c r="C626" s="189" t="s">
        <v>545</v>
      </c>
      <c r="D626" s="189" t="s">
        <v>460</v>
      </c>
      <c r="E626" s="190">
        <f t="shared" ca="1" si="9"/>
        <v>30780</v>
      </c>
      <c r="F626" s="191">
        <v>48</v>
      </c>
      <c r="G626" s="192">
        <v>25766</v>
      </c>
      <c r="H626" s="189">
        <v>350206</v>
      </c>
      <c r="I626" s="192">
        <v>33977</v>
      </c>
      <c r="J626" s="193" t="s">
        <v>417</v>
      </c>
      <c r="BT626" s="1"/>
    </row>
    <row r="627" spans="1:72" x14ac:dyDescent="0.25">
      <c r="A627" s="188" t="s">
        <v>454</v>
      </c>
      <c r="B627" s="189" t="s">
        <v>694</v>
      </c>
      <c r="C627" s="189" t="s">
        <v>432</v>
      </c>
      <c r="D627" s="189" t="s">
        <v>628</v>
      </c>
      <c r="E627" s="190">
        <f t="shared" ca="1" si="9"/>
        <v>23568</v>
      </c>
      <c r="F627" s="191">
        <v>61</v>
      </c>
      <c r="G627" s="192">
        <v>21005</v>
      </c>
      <c r="H627" s="189">
        <v>561445</v>
      </c>
      <c r="I627" s="192">
        <v>34111</v>
      </c>
      <c r="J627" s="193" t="s">
        <v>417</v>
      </c>
      <c r="BT627" s="1"/>
    </row>
    <row r="628" spans="1:72" x14ac:dyDescent="0.25">
      <c r="A628" s="188" t="s">
        <v>413</v>
      </c>
      <c r="B628" s="189" t="s">
        <v>553</v>
      </c>
      <c r="C628" s="189" t="s">
        <v>793</v>
      </c>
      <c r="D628" s="189" t="s">
        <v>832</v>
      </c>
      <c r="E628" s="190">
        <f t="shared" ca="1" si="9"/>
        <v>27660</v>
      </c>
      <c r="F628" s="191">
        <v>50</v>
      </c>
      <c r="G628" s="192">
        <v>25103</v>
      </c>
      <c r="H628" s="189">
        <v>351465</v>
      </c>
      <c r="I628" s="192">
        <v>34234</v>
      </c>
      <c r="J628" s="193" t="s">
        <v>417</v>
      </c>
      <c r="BT628" s="1"/>
    </row>
    <row r="629" spans="1:72" x14ac:dyDescent="0.25">
      <c r="A629" s="188" t="s">
        <v>413</v>
      </c>
      <c r="B629" s="189" t="s">
        <v>526</v>
      </c>
      <c r="C629" s="189" t="s">
        <v>833</v>
      </c>
      <c r="D629" s="189" t="s">
        <v>832</v>
      </c>
      <c r="E629" s="190">
        <f t="shared" ca="1" si="9"/>
        <v>27000</v>
      </c>
      <c r="F629" s="191">
        <v>55</v>
      </c>
      <c r="G629" s="192">
        <v>23086</v>
      </c>
      <c r="H629" s="189">
        <v>350922</v>
      </c>
      <c r="I629" s="192">
        <v>34092</v>
      </c>
      <c r="J629" s="193" t="s">
        <v>417</v>
      </c>
      <c r="BT629" s="1"/>
    </row>
    <row r="630" spans="1:72" x14ac:dyDescent="0.25">
      <c r="A630" s="188" t="s">
        <v>413</v>
      </c>
      <c r="B630" s="189" t="s">
        <v>483</v>
      </c>
      <c r="C630" s="189" t="s">
        <v>510</v>
      </c>
      <c r="D630" s="189" t="s">
        <v>832</v>
      </c>
      <c r="E630" s="190">
        <f t="shared" ca="1" si="9"/>
        <v>18804</v>
      </c>
      <c r="F630" s="191">
        <v>54</v>
      </c>
      <c r="G630" s="192">
        <v>23303</v>
      </c>
      <c r="H630" s="189">
        <v>350926</v>
      </c>
      <c r="I630" s="192">
        <v>34328</v>
      </c>
      <c r="J630" s="193" t="s">
        <v>417</v>
      </c>
      <c r="BT630" s="1"/>
    </row>
    <row r="631" spans="1:72" x14ac:dyDescent="0.25">
      <c r="A631" s="188" t="s">
        <v>408</v>
      </c>
      <c r="B631" s="189" t="s">
        <v>155</v>
      </c>
      <c r="C631" s="189" t="s">
        <v>776</v>
      </c>
      <c r="D631" s="189" t="s">
        <v>548</v>
      </c>
      <c r="E631" s="190">
        <f t="shared" ca="1" si="9"/>
        <v>24432</v>
      </c>
      <c r="F631" s="191">
        <v>50</v>
      </c>
      <c r="G631" s="192">
        <v>24944</v>
      </c>
      <c r="H631" s="189">
        <v>350395</v>
      </c>
      <c r="I631" s="192">
        <v>34162</v>
      </c>
      <c r="J631" s="193" t="s">
        <v>417</v>
      </c>
      <c r="BT631" s="1"/>
    </row>
    <row r="632" spans="1:72" x14ac:dyDescent="0.25">
      <c r="A632" s="188" t="s">
        <v>413</v>
      </c>
      <c r="B632" s="189" t="s">
        <v>635</v>
      </c>
      <c r="C632" s="189" t="s">
        <v>520</v>
      </c>
      <c r="D632" s="189" t="s">
        <v>738</v>
      </c>
      <c r="E632" s="190">
        <f t="shared" ca="1" si="9"/>
        <v>23784</v>
      </c>
      <c r="F632" s="191">
        <v>50</v>
      </c>
      <c r="G632" s="192">
        <v>24863</v>
      </c>
      <c r="H632" s="189">
        <v>350393</v>
      </c>
      <c r="I632" s="192">
        <v>34031</v>
      </c>
      <c r="J632" s="193" t="s">
        <v>417</v>
      </c>
      <c r="BT632" s="1"/>
    </row>
    <row r="633" spans="1:72" x14ac:dyDescent="0.25">
      <c r="A633" s="188" t="s">
        <v>413</v>
      </c>
      <c r="B633" s="189" t="s">
        <v>634</v>
      </c>
      <c r="C633" s="189" t="s">
        <v>834</v>
      </c>
      <c r="D633" s="189" t="s">
        <v>460</v>
      </c>
      <c r="E633" s="190">
        <f t="shared" ca="1" si="9"/>
        <v>29796</v>
      </c>
      <c r="F633" s="191">
        <v>48</v>
      </c>
      <c r="G633" s="192">
        <v>25549</v>
      </c>
      <c r="H633" s="189">
        <v>350224</v>
      </c>
      <c r="I633" s="192">
        <v>34253</v>
      </c>
      <c r="J633" s="193" t="s">
        <v>417</v>
      </c>
      <c r="BT633" s="1"/>
    </row>
    <row r="634" spans="1:72" x14ac:dyDescent="0.25">
      <c r="A634" s="188" t="s">
        <v>408</v>
      </c>
      <c r="B634" s="189" t="s">
        <v>511</v>
      </c>
      <c r="C634" s="189" t="s">
        <v>735</v>
      </c>
      <c r="D634" s="189" t="s">
        <v>460</v>
      </c>
      <c r="E634" s="190">
        <f t="shared" ca="1" si="9"/>
        <v>29304</v>
      </c>
      <c r="F634" s="191">
        <v>48</v>
      </c>
      <c r="G634" s="192">
        <v>25576</v>
      </c>
      <c r="H634" s="189">
        <v>561012</v>
      </c>
      <c r="I634" s="192">
        <v>34167</v>
      </c>
      <c r="J634" s="193" t="s">
        <v>417</v>
      </c>
      <c r="BT634" s="1"/>
    </row>
    <row r="635" spans="1:72" x14ac:dyDescent="0.25">
      <c r="A635" s="188" t="s">
        <v>408</v>
      </c>
      <c r="B635" s="189" t="s">
        <v>709</v>
      </c>
      <c r="C635" s="189" t="s">
        <v>509</v>
      </c>
      <c r="D635" s="189" t="s">
        <v>536</v>
      </c>
      <c r="E635" s="190">
        <f t="shared" ca="1" si="9"/>
        <v>27972</v>
      </c>
      <c r="F635" s="191">
        <v>50</v>
      </c>
      <c r="G635" s="192">
        <v>25103</v>
      </c>
      <c r="H635" s="189">
        <v>561011</v>
      </c>
      <c r="I635" s="192">
        <v>34234</v>
      </c>
      <c r="J635" s="193" t="s">
        <v>417</v>
      </c>
      <c r="BT635" s="1"/>
    </row>
    <row r="636" spans="1:72" x14ac:dyDescent="0.25">
      <c r="A636" s="188" t="s">
        <v>408</v>
      </c>
      <c r="B636" s="189" t="s">
        <v>544</v>
      </c>
      <c r="C636" s="189" t="s">
        <v>835</v>
      </c>
      <c r="D636" s="189" t="s">
        <v>836</v>
      </c>
      <c r="E636" s="190">
        <f t="shared" ca="1" si="9"/>
        <v>21504</v>
      </c>
      <c r="F636" s="191">
        <v>51</v>
      </c>
      <c r="G636" s="192">
        <v>24626</v>
      </c>
      <c r="H636" s="189">
        <v>561401</v>
      </c>
      <c r="I636" s="192">
        <v>34062</v>
      </c>
      <c r="J636" s="193" t="s">
        <v>417</v>
      </c>
      <c r="BT636" s="1"/>
    </row>
    <row r="637" spans="1:72" x14ac:dyDescent="0.25">
      <c r="A637" s="188" t="s">
        <v>454</v>
      </c>
      <c r="B637" s="189" t="s">
        <v>547</v>
      </c>
      <c r="C637" s="189" t="s">
        <v>532</v>
      </c>
      <c r="D637" s="189" t="s">
        <v>837</v>
      </c>
      <c r="E637" s="190">
        <f t="shared" ca="1" si="9"/>
        <v>21180</v>
      </c>
      <c r="F637" s="191">
        <v>50</v>
      </c>
      <c r="G637" s="192">
        <v>24926</v>
      </c>
      <c r="H637" s="189">
        <v>351116</v>
      </c>
      <c r="I637" s="192">
        <v>34329</v>
      </c>
      <c r="J637" s="193" t="s">
        <v>417</v>
      </c>
      <c r="BT637" s="1"/>
    </row>
    <row r="638" spans="1:72" x14ac:dyDescent="0.25">
      <c r="A638" s="188" t="s">
        <v>413</v>
      </c>
      <c r="B638" s="189" t="s">
        <v>157</v>
      </c>
      <c r="C638" s="189" t="s">
        <v>707</v>
      </c>
      <c r="D638" s="189" t="s">
        <v>703</v>
      </c>
      <c r="E638" s="190">
        <f t="shared" ca="1" si="9"/>
        <v>23124</v>
      </c>
      <c r="F638" s="191">
        <v>51</v>
      </c>
      <c r="G638" s="192">
        <v>24390</v>
      </c>
      <c r="H638" s="189">
        <v>350547</v>
      </c>
      <c r="I638" s="192">
        <v>34284</v>
      </c>
      <c r="J638" s="193" t="s">
        <v>421</v>
      </c>
      <c r="BT638" s="1"/>
    </row>
    <row r="639" spans="1:72" x14ac:dyDescent="0.25">
      <c r="A639" s="188" t="s">
        <v>413</v>
      </c>
      <c r="B639" s="189" t="s">
        <v>664</v>
      </c>
      <c r="C639" s="189" t="s">
        <v>515</v>
      </c>
      <c r="D639" s="189" t="s">
        <v>416</v>
      </c>
      <c r="E639" s="190">
        <f t="shared" ca="1" si="9"/>
        <v>21168</v>
      </c>
      <c r="F639" s="191">
        <v>49</v>
      </c>
      <c r="G639" s="192">
        <v>25133</v>
      </c>
      <c r="H639" s="189">
        <v>350533</v>
      </c>
      <c r="I639" s="192">
        <v>34299</v>
      </c>
      <c r="J639" s="193" t="s">
        <v>421</v>
      </c>
      <c r="BT639" s="1"/>
    </row>
    <row r="640" spans="1:72" x14ac:dyDescent="0.25">
      <c r="A640" s="188" t="s">
        <v>408</v>
      </c>
      <c r="B640" s="189" t="s">
        <v>493</v>
      </c>
      <c r="C640" s="189" t="s">
        <v>838</v>
      </c>
      <c r="D640" s="189" t="s">
        <v>482</v>
      </c>
      <c r="E640" s="190">
        <f t="shared" ca="1" si="9"/>
        <v>24228</v>
      </c>
      <c r="F640" s="191">
        <v>49</v>
      </c>
      <c r="G640" s="192">
        <v>25198</v>
      </c>
      <c r="H640" s="189">
        <v>568026</v>
      </c>
      <c r="I640" s="192">
        <v>34057</v>
      </c>
      <c r="J640" s="193" t="s">
        <v>421</v>
      </c>
      <c r="BT640" s="1"/>
    </row>
    <row r="641" spans="1:72" x14ac:dyDescent="0.25">
      <c r="A641" s="188" t="s">
        <v>413</v>
      </c>
      <c r="B641" s="189" t="s">
        <v>608</v>
      </c>
      <c r="C641" s="189" t="s">
        <v>441</v>
      </c>
      <c r="D641" s="189" t="s">
        <v>416</v>
      </c>
      <c r="E641" s="190">
        <f t="shared" ca="1" si="9"/>
        <v>28692</v>
      </c>
      <c r="F641" s="191">
        <v>46</v>
      </c>
      <c r="G641" s="192">
        <v>26262</v>
      </c>
      <c r="H641" s="189">
        <v>351119</v>
      </c>
      <c r="I641" s="192">
        <v>34313</v>
      </c>
      <c r="J641" s="193" t="s">
        <v>421</v>
      </c>
      <c r="BT641" s="1"/>
    </row>
    <row r="642" spans="1:72" x14ac:dyDescent="0.25">
      <c r="A642" s="188" t="s">
        <v>408</v>
      </c>
      <c r="B642" s="189" t="s">
        <v>519</v>
      </c>
      <c r="C642" s="189" t="s">
        <v>459</v>
      </c>
      <c r="D642" s="189" t="s">
        <v>749</v>
      </c>
      <c r="E642" s="190">
        <f t="shared" ca="1" si="9"/>
        <v>19524</v>
      </c>
      <c r="F642" s="191">
        <v>50</v>
      </c>
      <c r="G642" s="192">
        <v>24756</v>
      </c>
      <c r="H642" s="189">
        <v>560912</v>
      </c>
      <c r="I642" s="192">
        <v>34224</v>
      </c>
      <c r="J642" s="193" t="s">
        <v>421</v>
      </c>
      <c r="BT642" s="1"/>
    </row>
    <row r="643" spans="1:72" x14ac:dyDescent="0.25">
      <c r="A643" s="188" t="s">
        <v>408</v>
      </c>
      <c r="B643" s="189" t="s">
        <v>635</v>
      </c>
      <c r="C643" s="189" t="s">
        <v>776</v>
      </c>
      <c r="D643" s="189" t="s">
        <v>470</v>
      </c>
      <c r="E643" s="190">
        <f t="shared" ref="E643:E706" ca="1" si="10">RANDBETWEEN(1500,2600)*12</f>
        <v>29568</v>
      </c>
      <c r="F643" s="191">
        <v>49</v>
      </c>
      <c r="G643" s="192">
        <v>25374</v>
      </c>
      <c r="H643" s="189">
        <v>350423</v>
      </c>
      <c r="I643" s="192">
        <v>34153</v>
      </c>
      <c r="J643" s="193" t="s">
        <v>421</v>
      </c>
      <c r="BT643" s="1"/>
    </row>
    <row r="644" spans="1:72" x14ac:dyDescent="0.25">
      <c r="A644" s="188" t="s">
        <v>413</v>
      </c>
      <c r="B644" s="189" t="s">
        <v>634</v>
      </c>
      <c r="C644" s="189" t="s">
        <v>523</v>
      </c>
      <c r="D644" s="189" t="s">
        <v>460</v>
      </c>
      <c r="E644" s="190">
        <f t="shared" ca="1" si="10"/>
        <v>20616</v>
      </c>
      <c r="F644" s="191">
        <v>47</v>
      </c>
      <c r="G644" s="192">
        <v>25958</v>
      </c>
      <c r="H644" s="189">
        <v>350381</v>
      </c>
      <c r="I644" s="192">
        <v>34049</v>
      </c>
      <c r="J644" s="193" t="s">
        <v>421</v>
      </c>
      <c r="BT644" s="1"/>
    </row>
    <row r="645" spans="1:72" x14ac:dyDescent="0.25">
      <c r="A645" s="188" t="s">
        <v>454</v>
      </c>
      <c r="B645" s="189" t="s">
        <v>594</v>
      </c>
      <c r="C645" s="189" t="s">
        <v>91</v>
      </c>
      <c r="D645" s="189" t="s">
        <v>457</v>
      </c>
      <c r="E645" s="190">
        <f t="shared" ca="1" si="10"/>
        <v>30660</v>
      </c>
      <c r="F645" s="191">
        <v>48</v>
      </c>
      <c r="G645" s="192">
        <v>25609</v>
      </c>
      <c r="H645" s="189">
        <v>351133</v>
      </c>
      <c r="I645" s="192">
        <v>34264</v>
      </c>
      <c r="J645" s="193" t="s">
        <v>421</v>
      </c>
      <c r="BT645" s="1"/>
    </row>
    <row r="646" spans="1:72" x14ac:dyDescent="0.25">
      <c r="A646" s="188" t="s">
        <v>413</v>
      </c>
      <c r="B646" s="189" t="s">
        <v>488</v>
      </c>
      <c r="C646" s="189" t="s">
        <v>796</v>
      </c>
      <c r="D646" s="189" t="s">
        <v>482</v>
      </c>
      <c r="E646" s="190">
        <f t="shared" ca="1" si="10"/>
        <v>25176</v>
      </c>
      <c r="F646" s="191">
        <v>47</v>
      </c>
      <c r="G646" s="192">
        <v>26118</v>
      </c>
      <c r="H646" s="189">
        <v>350574</v>
      </c>
      <c r="I646" s="192">
        <v>34079</v>
      </c>
      <c r="J646" s="193" t="s">
        <v>421</v>
      </c>
      <c r="BT646" s="1"/>
    </row>
    <row r="647" spans="1:72" x14ac:dyDescent="0.25">
      <c r="A647" s="188" t="s">
        <v>413</v>
      </c>
      <c r="B647" s="189" t="s">
        <v>499</v>
      </c>
      <c r="C647" s="189" t="s">
        <v>539</v>
      </c>
      <c r="D647" s="189" t="s">
        <v>802</v>
      </c>
      <c r="E647" s="190">
        <f t="shared" ca="1" si="10"/>
        <v>28632</v>
      </c>
      <c r="F647" s="191">
        <v>58</v>
      </c>
      <c r="G647" s="192">
        <v>21923</v>
      </c>
      <c r="H647" s="189">
        <v>350870</v>
      </c>
      <c r="I647" s="192">
        <v>34067</v>
      </c>
      <c r="J647" s="193" t="s">
        <v>421</v>
      </c>
      <c r="BT647" s="1"/>
    </row>
    <row r="648" spans="1:72" x14ac:dyDescent="0.25">
      <c r="A648" s="188" t="s">
        <v>413</v>
      </c>
      <c r="B648" s="189" t="s">
        <v>618</v>
      </c>
      <c r="C648" s="189" t="s">
        <v>839</v>
      </c>
      <c r="D648" s="189" t="s">
        <v>416</v>
      </c>
      <c r="E648" s="190">
        <f t="shared" ca="1" si="10"/>
        <v>24768</v>
      </c>
      <c r="F648" s="191">
        <v>46</v>
      </c>
      <c r="G648" s="192">
        <v>26216</v>
      </c>
      <c r="H648" s="189">
        <v>350610</v>
      </c>
      <c r="I648" s="192">
        <v>34092</v>
      </c>
      <c r="J648" s="193" t="s">
        <v>466</v>
      </c>
      <c r="BT648" s="1"/>
    </row>
    <row r="649" spans="1:72" x14ac:dyDescent="0.25">
      <c r="A649" s="188" t="s">
        <v>454</v>
      </c>
      <c r="B649" s="189" t="s">
        <v>437</v>
      </c>
      <c r="C649" s="189" t="s">
        <v>523</v>
      </c>
      <c r="D649" s="189" t="s">
        <v>457</v>
      </c>
      <c r="E649" s="190">
        <f t="shared" ca="1" si="10"/>
        <v>27108</v>
      </c>
      <c r="F649" s="191">
        <v>57</v>
      </c>
      <c r="G649" s="192">
        <v>22286</v>
      </c>
      <c r="H649" s="189">
        <v>351100</v>
      </c>
      <c r="I649" s="192">
        <v>34216</v>
      </c>
      <c r="J649" s="193" t="s">
        <v>466</v>
      </c>
      <c r="BT649" s="1"/>
    </row>
    <row r="650" spans="1:72" x14ac:dyDescent="0.25">
      <c r="A650" s="188" t="s">
        <v>413</v>
      </c>
      <c r="B650" s="189" t="s">
        <v>664</v>
      </c>
      <c r="C650" s="189" t="s">
        <v>840</v>
      </c>
      <c r="D650" s="189" t="s">
        <v>457</v>
      </c>
      <c r="E650" s="190">
        <f t="shared" ca="1" si="10"/>
        <v>22536</v>
      </c>
      <c r="F650" s="191">
        <v>52</v>
      </c>
      <c r="G650" s="192">
        <v>24164</v>
      </c>
      <c r="H650" s="189">
        <v>350750</v>
      </c>
      <c r="I650" s="192">
        <v>34109</v>
      </c>
      <c r="J650" s="193" t="s">
        <v>466</v>
      </c>
      <c r="BT650" s="1"/>
    </row>
    <row r="651" spans="1:72" x14ac:dyDescent="0.25">
      <c r="A651" s="188" t="s">
        <v>413</v>
      </c>
      <c r="B651" s="189" t="s">
        <v>611</v>
      </c>
      <c r="C651" s="189" t="s">
        <v>841</v>
      </c>
      <c r="D651" s="189" t="s">
        <v>416</v>
      </c>
      <c r="E651" s="190">
        <f t="shared" ca="1" si="10"/>
        <v>23988</v>
      </c>
      <c r="F651" s="191">
        <v>48</v>
      </c>
      <c r="G651" s="192">
        <v>25547</v>
      </c>
      <c r="H651" s="189">
        <v>351036</v>
      </c>
      <c r="I651" s="192">
        <v>34222</v>
      </c>
      <c r="J651" s="193" t="s">
        <v>466</v>
      </c>
      <c r="BT651" s="1"/>
    </row>
    <row r="652" spans="1:72" x14ac:dyDescent="0.25">
      <c r="A652" s="188" t="s">
        <v>413</v>
      </c>
      <c r="B652" s="189" t="s">
        <v>614</v>
      </c>
      <c r="C652" s="189" t="s">
        <v>842</v>
      </c>
      <c r="D652" s="189" t="s">
        <v>416</v>
      </c>
      <c r="E652" s="190">
        <f t="shared" ca="1" si="10"/>
        <v>27564</v>
      </c>
      <c r="F652" s="191">
        <v>46</v>
      </c>
      <c r="G652" s="192">
        <v>26397</v>
      </c>
      <c r="H652" s="189">
        <v>350637</v>
      </c>
      <c r="I652" s="192">
        <v>33974</v>
      </c>
      <c r="J652" s="193" t="s">
        <v>466</v>
      </c>
      <c r="BT652" s="1"/>
    </row>
    <row r="653" spans="1:72" x14ac:dyDescent="0.25">
      <c r="A653" s="188" t="s">
        <v>413</v>
      </c>
      <c r="B653" s="189" t="s">
        <v>791</v>
      </c>
      <c r="C653" s="189" t="s">
        <v>532</v>
      </c>
      <c r="D653" s="189" t="s">
        <v>416</v>
      </c>
      <c r="E653" s="190">
        <f t="shared" ca="1" si="10"/>
        <v>19008</v>
      </c>
      <c r="F653" s="191">
        <v>49</v>
      </c>
      <c r="G653" s="192">
        <v>25288</v>
      </c>
      <c r="H653" s="189">
        <v>561026</v>
      </c>
      <c r="I653" s="192">
        <v>34101</v>
      </c>
      <c r="J653" s="193" t="s">
        <v>466</v>
      </c>
      <c r="BT653" s="1"/>
    </row>
    <row r="654" spans="1:72" x14ac:dyDescent="0.25">
      <c r="A654" s="188" t="s">
        <v>413</v>
      </c>
      <c r="B654" s="189" t="s">
        <v>185</v>
      </c>
      <c r="C654" s="189" t="s">
        <v>843</v>
      </c>
      <c r="D654" s="189" t="s">
        <v>577</v>
      </c>
      <c r="E654" s="190">
        <f t="shared" ca="1" si="10"/>
        <v>30900</v>
      </c>
      <c r="F654" s="191">
        <v>49</v>
      </c>
      <c r="G654" s="192">
        <v>25396</v>
      </c>
      <c r="H654" s="189">
        <v>561035</v>
      </c>
      <c r="I654" s="192">
        <v>34031</v>
      </c>
      <c r="J654" s="193" t="s">
        <v>466</v>
      </c>
      <c r="BT654" s="1"/>
    </row>
    <row r="655" spans="1:72" x14ac:dyDescent="0.25">
      <c r="A655" s="188" t="s">
        <v>413</v>
      </c>
      <c r="B655" s="189" t="s">
        <v>578</v>
      </c>
      <c r="C655" s="189" t="s">
        <v>844</v>
      </c>
      <c r="D655" s="189" t="s">
        <v>845</v>
      </c>
      <c r="E655" s="190">
        <f t="shared" ca="1" si="10"/>
        <v>26544</v>
      </c>
      <c r="F655" s="191">
        <v>51</v>
      </c>
      <c r="G655" s="192">
        <v>24511</v>
      </c>
      <c r="H655" s="189">
        <v>561029</v>
      </c>
      <c r="I655" s="192">
        <v>34299</v>
      </c>
      <c r="J655" s="193" t="s">
        <v>466</v>
      </c>
      <c r="BT655" s="1"/>
    </row>
    <row r="656" spans="1:72" x14ac:dyDescent="0.25">
      <c r="A656" s="188" t="s">
        <v>413</v>
      </c>
      <c r="B656" s="189" t="s">
        <v>443</v>
      </c>
      <c r="C656" s="189" t="s">
        <v>441</v>
      </c>
      <c r="D656" s="189" t="s">
        <v>460</v>
      </c>
      <c r="E656" s="190">
        <f t="shared" ca="1" si="10"/>
        <v>25272</v>
      </c>
      <c r="F656" s="191">
        <v>46</v>
      </c>
      <c r="G656" s="192">
        <v>26262</v>
      </c>
      <c r="H656" s="189">
        <v>350751</v>
      </c>
      <c r="I656" s="192">
        <v>34313</v>
      </c>
      <c r="J656" s="193" t="s">
        <v>466</v>
      </c>
      <c r="BT656" s="1"/>
    </row>
    <row r="657" spans="1:72" x14ac:dyDescent="0.25">
      <c r="A657" s="188" t="s">
        <v>413</v>
      </c>
      <c r="B657" s="189" t="s">
        <v>623</v>
      </c>
      <c r="C657" s="189" t="s">
        <v>462</v>
      </c>
      <c r="D657" s="189" t="s">
        <v>460</v>
      </c>
      <c r="E657" s="190">
        <f t="shared" ca="1" si="10"/>
        <v>27780</v>
      </c>
      <c r="F657" s="191">
        <v>49</v>
      </c>
      <c r="G657" s="192">
        <v>25343</v>
      </c>
      <c r="H657" s="189">
        <v>350487</v>
      </c>
      <c r="I657" s="192">
        <v>34257</v>
      </c>
      <c r="J657" s="193" t="s">
        <v>412</v>
      </c>
      <c r="BT657" s="1"/>
    </row>
    <row r="658" spans="1:72" x14ac:dyDescent="0.25">
      <c r="A658" s="188" t="s">
        <v>454</v>
      </c>
      <c r="B658" s="189" t="s">
        <v>426</v>
      </c>
      <c r="C658" s="189" t="s">
        <v>472</v>
      </c>
      <c r="D658" s="189" t="s">
        <v>846</v>
      </c>
      <c r="E658" s="190">
        <f t="shared" ca="1" si="10"/>
        <v>24984</v>
      </c>
      <c r="F658" s="191">
        <v>52</v>
      </c>
      <c r="G658" s="192">
        <v>24187</v>
      </c>
      <c r="H658" s="189">
        <v>350399</v>
      </c>
      <c r="I658" s="192">
        <v>33994</v>
      </c>
      <c r="J658" s="193" t="s">
        <v>412</v>
      </c>
      <c r="BT658" s="1"/>
    </row>
    <row r="659" spans="1:72" x14ac:dyDescent="0.25">
      <c r="A659" s="188" t="s">
        <v>413</v>
      </c>
      <c r="B659" s="189" t="s">
        <v>586</v>
      </c>
      <c r="C659" s="189" t="s">
        <v>596</v>
      </c>
      <c r="D659" s="189" t="s">
        <v>411</v>
      </c>
      <c r="E659" s="190">
        <f t="shared" ca="1" si="10"/>
        <v>26400</v>
      </c>
      <c r="F659" s="191">
        <v>49</v>
      </c>
      <c r="G659" s="192">
        <v>25358</v>
      </c>
      <c r="H659" s="189">
        <v>350618</v>
      </c>
      <c r="I659" s="192">
        <v>34109</v>
      </c>
      <c r="J659" s="193" t="s">
        <v>412</v>
      </c>
      <c r="BT659" s="1"/>
    </row>
    <row r="660" spans="1:72" x14ac:dyDescent="0.25">
      <c r="A660" s="188" t="s">
        <v>413</v>
      </c>
      <c r="B660" s="189" t="s">
        <v>531</v>
      </c>
      <c r="C660" s="189" t="s">
        <v>477</v>
      </c>
      <c r="D660" s="189" t="s">
        <v>743</v>
      </c>
      <c r="E660" s="190">
        <f t="shared" ca="1" si="10"/>
        <v>26616</v>
      </c>
      <c r="F660" s="191">
        <v>48</v>
      </c>
      <c r="G660" s="192">
        <v>25752</v>
      </c>
      <c r="H660" s="189">
        <v>350590</v>
      </c>
      <c r="I660" s="192">
        <v>34224</v>
      </c>
      <c r="J660" s="193" t="s">
        <v>412</v>
      </c>
      <c r="BT660" s="1"/>
    </row>
    <row r="661" spans="1:72" x14ac:dyDescent="0.25">
      <c r="A661" s="188" t="s">
        <v>408</v>
      </c>
      <c r="B661" s="189" t="s">
        <v>511</v>
      </c>
      <c r="C661" s="189" t="s">
        <v>556</v>
      </c>
      <c r="D661" s="189" t="s">
        <v>536</v>
      </c>
      <c r="E661" s="190">
        <f t="shared" ca="1" si="10"/>
        <v>26052</v>
      </c>
      <c r="F661" s="191">
        <v>52</v>
      </c>
      <c r="G661" s="192">
        <v>24256</v>
      </c>
      <c r="H661" s="189">
        <v>350372</v>
      </c>
      <c r="I661" s="192">
        <v>34062</v>
      </c>
      <c r="J661" s="193" t="s">
        <v>412</v>
      </c>
      <c r="BT661" s="1"/>
    </row>
    <row r="662" spans="1:72" x14ac:dyDescent="0.25">
      <c r="A662" s="188" t="s">
        <v>454</v>
      </c>
      <c r="B662" s="189" t="s">
        <v>526</v>
      </c>
      <c r="C662" s="189" t="s">
        <v>752</v>
      </c>
      <c r="D662" s="189" t="s">
        <v>601</v>
      </c>
      <c r="E662" s="190">
        <f t="shared" ca="1" si="10"/>
        <v>28248</v>
      </c>
      <c r="F662" s="191">
        <v>48</v>
      </c>
      <c r="G662" s="192">
        <v>25792</v>
      </c>
      <c r="H662" s="189">
        <v>350483</v>
      </c>
      <c r="I662" s="192">
        <v>34016</v>
      </c>
      <c r="J662" s="193" t="s">
        <v>412</v>
      </c>
      <c r="BT662" s="1"/>
    </row>
    <row r="663" spans="1:72" x14ac:dyDescent="0.25">
      <c r="A663" s="188" t="s">
        <v>413</v>
      </c>
      <c r="B663" s="189" t="s">
        <v>626</v>
      </c>
      <c r="C663" s="189" t="s">
        <v>847</v>
      </c>
      <c r="D663" s="189" t="s">
        <v>473</v>
      </c>
      <c r="E663" s="190">
        <f t="shared" ca="1" si="10"/>
        <v>22692</v>
      </c>
      <c r="F663" s="191">
        <v>46</v>
      </c>
      <c r="G663" s="192">
        <v>26554</v>
      </c>
      <c r="H663" s="189">
        <v>561039</v>
      </c>
      <c r="I663" s="192">
        <v>34057</v>
      </c>
      <c r="J663" s="193" t="s">
        <v>412</v>
      </c>
      <c r="BT663" s="1"/>
    </row>
    <row r="664" spans="1:72" x14ac:dyDescent="0.25">
      <c r="A664" s="188" t="s">
        <v>413</v>
      </c>
      <c r="B664" s="189" t="s">
        <v>488</v>
      </c>
      <c r="C664" s="189" t="s">
        <v>790</v>
      </c>
      <c r="D664" s="189" t="s">
        <v>778</v>
      </c>
      <c r="E664" s="190">
        <f t="shared" ca="1" si="10"/>
        <v>29376</v>
      </c>
      <c r="F664" s="191">
        <v>46</v>
      </c>
      <c r="G664" s="192">
        <v>26422</v>
      </c>
      <c r="H664" s="189">
        <v>351051</v>
      </c>
      <c r="I664" s="192">
        <v>34064</v>
      </c>
      <c r="J664" s="193" t="s">
        <v>412</v>
      </c>
      <c r="BT664" s="1"/>
    </row>
    <row r="665" spans="1:72" x14ac:dyDescent="0.25">
      <c r="A665" s="188" t="s">
        <v>413</v>
      </c>
      <c r="B665" s="189" t="s">
        <v>503</v>
      </c>
      <c r="C665" s="189" t="s">
        <v>824</v>
      </c>
      <c r="D665" s="189" t="s">
        <v>433</v>
      </c>
      <c r="E665" s="190">
        <f t="shared" ca="1" si="10"/>
        <v>30288</v>
      </c>
      <c r="F665" s="191">
        <v>49</v>
      </c>
      <c r="G665" s="192">
        <v>25242</v>
      </c>
      <c r="H665" s="189">
        <v>561036</v>
      </c>
      <c r="I665" s="192">
        <v>34123</v>
      </c>
      <c r="J665" s="193" t="s">
        <v>412</v>
      </c>
      <c r="BT665" s="1"/>
    </row>
    <row r="666" spans="1:72" x14ac:dyDescent="0.25">
      <c r="A666" s="188" t="s">
        <v>408</v>
      </c>
      <c r="B666" s="189" t="s">
        <v>499</v>
      </c>
      <c r="C666" s="189" t="s">
        <v>630</v>
      </c>
      <c r="D666" s="189" t="s">
        <v>416</v>
      </c>
      <c r="E666" s="190">
        <f t="shared" ca="1" si="10"/>
        <v>23136</v>
      </c>
      <c r="F666" s="191">
        <v>52</v>
      </c>
      <c r="G666" s="192">
        <v>24192</v>
      </c>
      <c r="H666" s="189">
        <v>561040</v>
      </c>
      <c r="I666" s="192">
        <v>34054</v>
      </c>
      <c r="J666" s="193" t="s">
        <v>412</v>
      </c>
      <c r="BT666" s="1"/>
    </row>
    <row r="667" spans="1:72" x14ac:dyDescent="0.25">
      <c r="A667" s="188" t="s">
        <v>408</v>
      </c>
      <c r="B667" s="189" t="s">
        <v>526</v>
      </c>
      <c r="C667" s="189" t="s">
        <v>542</v>
      </c>
      <c r="D667" s="189" t="s">
        <v>747</v>
      </c>
      <c r="E667" s="190">
        <f t="shared" ca="1" si="10"/>
        <v>30516</v>
      </c>
      <c r="F667" s="191">
        <v>51</v>
      </c>
      <c r="G667" s="192">
        <v>24688</v>
      </c>
      <c r="H667" s="189">
        <v>561056</v>
      </c>
      <c r="I667" s="192">
        <v>33995</v>
      </c>
      <c r="J667" s="193" t="s">
        <v>412</v>
      </c>
      <c r="BT667" s="1"/>
    </row>
    <row r="668" spans="1:72" x14ac:dyDescent="0.25">
      <c r="A668" s="188" t="s">
        <v>413</v>
      </c>
      <c r="B668" s="189" t="s">
        <v>652</v>
      </c>
      <c r="C668" s="189" t="s">
        <v>633</v>
      </c>
      <c r="D668" s="189" t="s">
        <v>837</v>
      </c>
      <c r="E668" s="190">
        <f t="shared" ca="1" si="10"/>
        <v>19344</v>
      </c>
      <c r="F668" s="191">
        <v>49</v>
      </c>
      <c r="G668" s="192">
        <v>25270</v>
      </c>
      <c r="H668" s="189">
        <v>350121</v>
      </c>
      <c r="I668" s="192">
        <v>34249</v>
      </c>
      <c r="J668" s="193" t="s">
        <v>417</v>
      </c>
      <c r="BT668" s="1"/>
    </row>
    <row r="669" spans="1:72" x14ac:dyDescent="0.25">
      <c r="A669" s="188" t="s">
        <v>413</v>
      </c>
      <c r="B669" s="189" t="s">
        <v>694</v>
      </c>
      <c r="C669" s="189" t="s">
        <v>472</v>
      </c>
      <c r="D669" s="189" t="s">
        <v>473</v>
      </c>
      <c r="E669" s="190">
        <f t="shared" ca="1" si="10"/>
        <v>26040</v>
      </c>
      <c r="F669" s="191">
        <v>47</v>
      </c>
      <c r="G669" s="192">
        <v>26044</v>
      </c>
      <c r="H669" s="189">
        <v>350701</v>
      </c>
      <c r="I669" s="192">
        <v>34311</v>
      </c>
      <c r="J669" s="193" t="s">
        <v>417</v>
      </c>
      <c r="BT669" s="1"/>
    </row>
    <row r="670" spans="1:72" x14ac:dyDescent="0.25">
      <c r="A670" s="188" t="s">
        <v>454</v>
      </c>
      <c r="B670" s="189" t="s">
        <v>481</v>
      </c>
      <c r="C670" s="189" t="s">
        <v>844</v>
      </c>
      <c r="D670" s="189" t="s">
        <v>473</v>
      </c>
      <c r="E670" s="190">
        <f t="shared" ca="1" si="10"/>
        <v>20820</v>
      </c>
      <c r="F670" s="191">
        <v>47</v>
      </c>
      <c r="G670" s="192">
        <v>26028</v>
      </c>
      <c r="H670" s="189">
        <v>350856</v>
      </c>
      <c r="I670" s="192">
        <v>34283</v>
      </c>
      <c r="J670" s="193" t="s">
        <v>417</v>
      </c>
      <c r="BT670" s="1"/>
    </row>
    <row r="671" spans="1:72" x14ac:dyDescent="0.25">
      <c r="A671" s="188" t="s">
        <v>413</v>
      </c>
      <c r="B671" s="189" t="s">
        <v>550</v>
      </c>
      <c r="C671" s="189" t="s">
        <v>844</v>
      </c>
      <c r="D671" s="189" t="s">
        <v>457</v>
      </c>
      <c r="E671" s="190">
        <f t="shared" ca="1" si="10"/>
        <v>20640</v>
      </c>
      <c r="F671" s="191">
        <v>48</v>
      </c>
      <c r="G671" s="192">
        <v>25722</v>
      </c>
      <c r="H671" s="189">
        <v>350556</v>
      </c>
      <c r="I671" s="192">
        <v>34193</v>
      </c>
      <c r="J671" s="193" t="s">
        <v>417</v>
      </c>
      <c r="BT671" s="1"/>
    </row>
    <row r="672" spans="1:72" x14ac:dyDescent="0.25">
      <c r="A672" s="188" t="s">
        <v>413</v>
      </c>
      <c r="B672" s="189" t="s">
        <v>564</v>
      </c>
      <c r="C672" s="189" t="s">
        <v>523</v>
      </c>
      <c r="D672" s="189" t="s">
        <v>439</v>
      </c>
      <c r="E672" s="190">
        <f t="shared" ca="1" si="10"/>
        <v>22896</v>
      </c>
      <c r="F672" s="191">
        <v>47</v>
      </c>
      <c r="G672" s="192">
        <v>26136</v>
      </c>
      <c r="H672" s="189">
        <v>350558</v>
      </c>
      <c r="I672" s="192">
        <v>34118</v>
      </c>
      <c r="J672" s="193" t="s">
        <v>417</v>
      </c>
      <c r="BT672" s="1"/>
    </row>
    <row r="673" spans="1:72" x14ac:dyDescent="0.25">
      <c r="A673" s="188" t="s">
        <v>413</v>
      </c>
      <c r="B673" s="189" t="s">
        <v>705</v>
      </c>
      <c r="C673" s="189" t="s">
        <v>848</v>
      </c>
      <c r="D673" s="189" t="s">
        <v>416</v>
      </c>
      <c r="E673" s="190">
        <f t="shared" ca="1" si="10"/>
        <v>30192</v>
      </c>
      <c r="F673" s="191">
        <v>46</v>
      </c>
      <c r="G673" s="192">
        <v>26361</v>
      </c>
      <c r="H673" s="189">
        <v>350752</v>
      </c>
      <c r="I673" s="192">
        <v>34298</v>
      </c>
      <c r="J673" s="193" t="s">
        <v>417</v>
      </c>
      <c r="BT673" s="1"/>
    </row>
    <row r="674" spans="1:72" x14ac:dyDescent="0.25">
      <c r="A674" s="188" t="s">
        <v>413</v>
      </c>
      <c r="B674" s="189" t="s">
        <v>461</v>
      </c>
      <c r="C674" s="189" t="s">
        <v>472</v>
      </c>
      <c r="D674" s="189" t="s">
        <v>845</v>
      </c>
      <c r="E674" s="190">
        <f t="shared" ca="1" si="10"/>
        <v>28620</v>
      </c>
      <c r="F674" s="191">
        <v>48</v>
      </c>
      <c r="G674" s="192">
        <v>25661</v>
      </c>
      <c r="H674" s="189">
        <v>560989</v>
      </c>
      <c r="I674" s="192">
        <v>34311</v>
      </c>
      <c r="J674" s="193" t="s">
        <v>417</v>
      </c>
      <c r="BT674" s="1"/>
    </row>
    <row r="675" spans="1:72" x14ac:dyDescent="0.25">
      <c r="A675" s="188" t="s">
        <v>413</v>
      </c>
      <c r="B675" s="189" t="s">
        <v>418</v>
      </c>
      <c r="C675" s="189" t="s">
        <v>781</v>
      </c>
      <c r="D675" s="189" t="s">
        <v>622</v>
      </c>
      <c r="E675" s="190">
        <f t="shared" ca="1" si="10"/>
        <v>29064</v>
      </c>
      <c r="F675" s="191">
        <v>47</v>
      </c>
      <c r="G675" s="192">
        <v>25928</v>
      </c>
      <c r="H675" s="189">
        <v>350562</v>
      </c>
      <c r="I675" s="192">
        <v>34234</v>
      </c>
      <c r="J675" s="193" t="s">
        <v>417</v>
      </c>
      <c r="BT675" s="1"/>
    </row>
    <row r="676" spans="1:72" x14ac:dyDescent="0.25">
      <c r="A676" s="188" t="s">
        <v>413</v>
      </c>
      <c r="B676" s="189" t="s">
        <v>440</v>
      </c>
      <c r="C676" s="189" t="s">
        <v>510</v>
      </c>
      <c r="D676" s="189" t="s">
        <v>416</v>
      </c>
      <c r="E676" s="190">
        <f t="shared" ca="1" si="10"/>
        <v>25416</v>
      </c>
      <c r="F676" s="191">
        <v>50</v>
      </c>
      <c r="G676" s="192">
        <v>24757</v>
      </c>
      <c r="H676" s="189">
        <v>350230</v>
      </c>
      <c r="I676" s="192">
        <v>34010</v>
      </c>
      <c r="J676" s="193" t="s">
        <v>417</v>
      </c>
      <c r="BT676" s="1"/>
    </row>
    <row r="677" spans="1:72" x14ac:dyDescent="0.25">
      <c r="A677" s="188" t="s">
        <v>413</v>
      </c>
      <c r="B677" s="189" t="s">
        <v>615</v>
      </c>
      <c r="C677" s="189" t="s">
        <v>669</v>
      </c>
      <c r="D677" s="189" t="s">
        <v>416</v>
      </c>
      <c r="E677" s="190">
        <f t="shared" ca="1" si="10"/>
        <v>29580</v>
      </c>
      <c r="F677" s="191">
        <v>49</v>
      </c>
      <c r="G677" s="192">
        <v>25298</v>
      </c>
      <c r="H677" s="189">
        <v>350786</v>
      </c>
      <c r="I677" s="192">
        <v>34124</v>
      </c>
      <c r="J677" s="193" t="s">
        <v>417</v>
      </c>
      <c r="BT677" s="1"/>
    </row>
    <row r="678" spans="1:72" x14ac:dyDescent="0.25">
      <c r="A678" s="188" t="s">
        <v>413</v>
      </c>
      <c r="B678" s="189" t="s">
        <v>625</v>
      </c>
      <c r="C678" s="189" t="s">
        <v>475</v>
      </c>
      <c r="D678" s="189" t="s">
        <v>442</v>
      </c>
      <c r="E678" s="190">
        <f t="shared" ca="1" si="10"/>
        <v>20400</v>
      </c>
      <c r="F678" s="191">
        <v>48</v>
      </c>
      <c r="G678" s="192">
        <v>25643</v>
      </c>
      <c r="H678" s="189">
        <v>350115</v>
      </c>
      <c r="I678" s="192">
        <v>34106</v>
      </c>
      <c r="J678" s="193" t="s">
        <v>417</v>
      </c>
      <c r="BT678" s="1"/>
    </row>
    <row r="679" spans="1:72" x14ac:dyDescent="0.25">
      <c r="A679" s="188" t="s">
        <v>408</v>
      </c>
      <c r="B679" s="189" t="s">
        <v>639</v>
      </c>
      <c r="C679" s="189" t="s">
        <v>191</v>
      </c>
      <c r="D679" s="189" t="s">
        <v>470</v>
      </c>
      <c r="E679" s="190">
        <f t="shared" ca="1" si="10"/>
        <v>30312</v>
      </c>
      <c r="F679" s="191">
        <v>53</v>
      </c>
      <c r="G679" s="192">
        <v>23905</v>
      </c>
      <c r="H679" s="189">
        <v>350388</v>
      </c>
      <c r="I679" s="192">
        <v>34123</v>
      </c>
      <c r="J679" s="193" t="s">
        <v>417</v>
      </c>
      <c r="BT679" s="1"/>
    </row>
    <row r="680" spans="1:72" x14ac:dyDescent="0.25">
      <c r="A680" s="188" t="s">
        <v>413</v>
      </c>
      <c r="B680" s="189" t="s">
        <v>544</v>
      </c>
      <c r="C680" s="189" t="s">
        <v>640</v>
      </c>
      <c r="D680" s="189" t="s">
        <v>846</v>
      </c>
      <c r="E680" s="190">
        <f t="shared" ca="1" si="10"/>
        <v>20580</v>
      </c>
      <c r="F680" s="191">
        <v>48</v>
      </c>
      <c r="G680" s="192">
        <v>25594</v>
      </c>
      <c r="H680" s="189">
        <v>350816</v>
      </c>
      <c r="I680" s="192">
        <v>34094</v>
      </c>
      <c r="J680" s="193" t="s">
        <v>417</v>
      </c>
      <c r="BT680" s="1"/>
    </row>
    <row r="681" spans="1:72" x14ac:dyDescent="0.25">
      <c r="A681" s="188" t="s">
        <v>413</v>
      </c>
      <c r="B681" s="189" t="s">
        <v>483</v>
      </c>
      <c r="C681" s="189" t="s">
        <v>849</v>
      </c>
      <c r="D681" s="189" t="s">
        <v>416</v>
      </c>
      <c r="E681" s="190">
        <f t="shared" ca="1" si="10"/>
        <v>30132</v>
      </c>
      <c r="F681" s="191">
        <v>48</v>
      </c>
      <c r="G681" s="192">
        <v>25722</v>
      </c>
      <c r="H681" s="189">
        <v>350119</v>
      </c>
      <c r="I681" s="192">
        <v>34678</v>
      </c>
      <c r="J681" s="193" t="s">
        <v>417</v>
      </c>
      <c r="BT681" s="1"/>
    </row>
    <row r="682" spans="1:72" x14ac:dyDescent="0.25">
      <c r="A682" s="188" t="s">
        <v>413</v>
      </c>
      <c r="B682" s="189" t="s">
        <v>511</v>
      </c>
      <c r="C682" s="189" t="s">
        <v>588</v>
      </c>
      <c r="D682" s="189" t="s">
        <v>850</v>
      </c>
      <c r="E682" s="190">
        <f t="shared" ca="1" si="10"/>
        <v>25908</v>
      </c>
      <c r="F682" s="191">
        <v>51</v>
      </c>
      <c r="G682" s="192">
        <v>24604</v>
      </c>
      <c r="H682" s="189">
        <v>350819</v>
      </c>
      <c r="I682" s="192">
        <v>34342</v>
      </c>
      <c r="J682" s="193" t="s">
        <v>417</v>
      </c>
      <c r="BT682" s="1"/>
    </row>
    <row r="683" spans="1:72" x14ac:dyDescent="0.25">
      <c r="A683" s="188" t="s">
        <v>413</v>
      </c>
      <c r="B683" s="189" t="s">
        <v>645</v>
      </c>
      <c r="C683" s="189" t="s">
        <v>750</v>
      </c>
      <c r="D683" s="189" t="s">
        <v>433</v>
      </c>
      <c r="E683" s="190">
        <f t="shared" ca="1" si="10"/>
        <v>22416</v>
      </c>
      <c r="F683" s="191">
        <v>48</v>
      </c>
      <c r="G683" s="192">
        <v>25656</v>
      </c>
      <c r="H683" s="189">
        <v>350624</v>
      </c>
      <c r="I683" s="192">
        <v>34476</v>
      </c>
      <c r="J683" s="193" t="s">
        <v>417</v>
      </c>
      <c r="BT683" s="1"/>
    </row>
    <row r="684" spans="1:72" x14ac:dyDescent="0.25">
      <c r="A684" s="188" t="s">
        <v>413</v>
      </c>
      <c r="B684" s="189" t="s">
        <v>448</v>
      </c>
      <c r="C684" s="189" t="s">
        <v>840</v>
      </c>
      <c r="D684" s="189" t="s">
        <v>601</v>
      </c>
      <c r="E684" s="190">
        <f t="shared" ca="1" si="10"/>
        <v>25260</v>
      </c>
      <c r="F684" s="191">
        <v>44</v>
      </c>
      <c r="G684" s="192">
        <v>27024</v>
      </c>
      <c r="H684" s="189">
        <v>350823</v>
      </c>
      <c r="I684" s="192">
        <v>34497</v>
      </c>
      <c r="J684" s="193" t="s">
        <v>466</v>
      </c>
      <c r="BT684" s="1"/>
    </row>
    <row r="685" spans="1:72" x14ac:dyDescent="0.25">
      <c r="A685" s="188" t="s">
        <v>413</v>
      </c>
      <c r="B685" s="189" t="s">
        <v>490</v>
      </c>
      <c r="C685" s="189" t="s">
        <v>848</v>
      </c>
      <c r="D685" s="189" t="s">
        <v>457</v>
      </c>
      <c r="E685" s="190">
        <f t="shared" ca="1" si="10"/>
        <v>29460</v>
      </c>
      <c r="F685" s="191">
        <v>46</v>
      </c>
      <c r="G685" s="192">
        <v>26554</v>
      </c>
      <c r="H685" s="189">
        <v>351049</v>
      </c>
      <c r="I685" s="192">
        <v>34457</v>
      </c>
      <c r="J685" s="193" t="s">
        <v>466</v>
      </c>
      <c r="BT685" s="1"/>
    </row>
    <row r="686" spans="1:72" x14ac:dyDescent="0.25">
      <c r="A686" s="188" t="s">
        <v>454</v>
      </c>
      <c r="B686" s="189" t="s">
        <v>474</v>
      </c>
      <c r="C686" s="189" t="s">
        <v>640</v>
      </c>
      <c r="D686" s="189" t="s">
        <v>439</v>
      </c>
      <c r="E686" s="190">
        <f t="shared" ca="1" si="10"/>
        <v>24804</v>
      </c>
      <c r="F686" s="191">
        <v>48</v>
      </c>
      <c r="G686" s="192">
        <v>25736</v>
      </c>
      <c r="H686" s="189">
        <v>350018</v>
      </c>
      <c r="I686" s="192">
        <v>34693</v>
      </c>
      <c r="J686" s="193" t="s">
        <v>412</v>
      </c>
      <c r="BT686" s="1"/>
    </row>
    <row r="687" spans="1:72" x14ac:dyDescent="0.25">
      <c r="A687" s="188" t="s">
        <v>454</v>
      </c>
      <c r="B687" s="189" t="s">
        <v>524</v>
      </c>
      <c r="C687" s="189" t="s">
        <v>757</v>
      </c>
      <c r="D687" s="189" t="s">
        <v>851</v>
      </c>
      <c r="E687" s="190">
        <f t="shared" ca="1" si="10"/>
        <v>19836</v>
      </c>
      <c r="F687" s="191">
        <v>51</v>
      </c>
      <c r="G687" s="192">
        <v>24451</v>
      </c>
      <c r="H687" s="189">
        <v>561057</v>
      </c>
      <c r="I687" s="192">
        <v>34527</v>
      </c>
      <c r="J687" s="193" t="s">
        <v>417</v>
      </c>
      <c r="BT687" s="1"/>
    </row>
    <row r="688" spans="1:72" x14ac:dyDescent="0.25">
      <c r="A688" s="188" t="s">
        <v>413</v>
      </c>
      <c r="B688" s="189" t="s">
        <v>709</v>
      </c>
      <c r="C688" s="189" t="s">
        <v>515</v>
      </c>
      <c r="D688" s="189" t="s">
        <v>460</v>
      </c>
      <c r="E688" s="190">
        <f t="shared" ca="1" si="10"/>
        <v>24648</v>
      </c>
      <c r="F688" s="191">
        <v>48</v>
      </c>
      <c r="G688" s="192">
        <v>25787</v>
      </c>
      <c r="H688" s="189">
        <v>568140</v>
      </c>
      <c r="I688" s="192">
        <v>34396</v>
      </c>
      <c r="J688" s="193" t="s">
        <v>421</v>
      </c>
      <c r="BT688" s="1"/>
    </row>
    <row r="689" spans="1:72" x14ac:dyDescent="0.25">
      <c r="A689" s="188" t="s">
        <v>413</v>
      </c>
      <c r="B689" s="189" t="s">
        <v>524</v>
      </c>
      <c r="C689" s="189" t="s">
        <v>682</v>
      </c>
      <c r="D689" s="189" t="s">
        <v>460</v>
      </c>
      <c r="E689" s="190">
        <f t="shared" ca="1" si="10"/>
        <v>19392</v>
      </c>
      <c r="F689" s="191">
        <v>49</v>
      </c>
      <c r="G689" s="192">
        <v>25267</v>
      </c>
      <c r="H689" s="189">
        <v>351132</v>
      </c>
      <c r="I689" s="192">
        <v>34618</v>
      </c>
      <c r="J689" s="193" t="s">
        <v>412</v>
      </c>
      <c r="BT689" s="1"/>
    </row>
    <row r="690" spans="1:72" x14ac:dyDescent="0.25">
      <c r="A690" s="188" t="s">
        <v>408</v>
      </c>
      <c r="B690" s="189" t="s">
        <v>512</v>
      </c>
      <c r="C690" s="189" t="s">
        <v>527</v>
      </c>
      <c r="D690" s="189" t="s">
        <v>536</v>
      </c>
      <c r="E690" s="190">
        <f t="shared" ca="1" si="10"/>
        <v>18720</v>
      </c>
      <c r="F690" s="191">
        <v>54</v>
      </c>
      <c r="G690" s="192">
        <v>23532</v>
      </c>
      <c r="H690" s="189">
        <v>351346</v>
      </c>
      <c r="I690" s="192">
        <v>34532</v>
      </c>
      <c r="J690" s="193" t="s">
        <v>417</v>
      </c>
      <c r="BT690" s="1"/>
    </row>
    <row r="691" spans="1:72" x14ac:dyDescent="0.25">
      <c r="A691" s="188" t="s">
        <v>413</v>
      </c>
      <c r="B691" s="189" t="s">
        <v>592</v>
      </c>
      <c r="C691" s="189" t="s">
        <v>566</v>
      </c>
      <c r="D691" s="189" t="s">
        <v>416</v>
      </c>
      <c r="E691" s="190">
        <f t="shared" ca="1" si="10"/>
        <v>28860</v>
      </c>
      <c r="F691" s="191">
        <v>47</v>
      </c>
      <c r="G691" s="192">
        <v>25879</v>
      </c>
      <c r="H691" s="189">
        <v>350702</v>
      </c>
      <c r="I691" s="192">
        <v>34599</v>
      </c>
      <c r="J691" s="193" t="s">
        <v>421</v>
      </c>
      <c r="BT691" s="1"/>
    </row>
    <row r="692" spans="1:72" x14ac:dyDescent="0.25">
      <c r="A692" s="188" t="s">
        <v>413</v>
      </c>
      <c r="B692" s="189" t="s">
        <v>766</v>
      </c>
      <c r="C692" s="189" t="s">
        <v>824</v>
      </c>
      <c r="D692" s="189" t="s">
        <v>416</v>
      </c>
      <c r="E692" s="190">
        <f t="shared" ca="1" si="10"/>
        <v>18876</v>
      </c>
      <c r="F692" s="191">
        <v>45</v>
      </c>
      <c r="G692" s="192">
        <v>26645</v>
      </c>
      <c r="H692" s="189">
        <v>561065</v>
      </c>
      <c r="I692" s="192">
        <v>34427</v>
      </c>
      <c r="J692" s="193" t="s">
        <v>466</v>
      </c>
      <c r="BT692" s="1"/>
    </row>
    <row r="693" spans="1:72" x14ac:dyDescent="0.25">
      <c r="A693" s="188" t="s">
        <v>408</v>
      </c>
      <c r="B693" s="189" t="s">
        <v>574</v>
      </c>
      <c r="C693" s="189" t="s">
        <v>779</v>
      </c>
      <c r="D693" s="189" t="s">
        <v>460</v>
      </c>
      <c r="E693" s="190">
        <f t="shared" ca="1" si="10"/>
        <v>28056</v>
      </c>
      <c r="F693" s="191">
        <v>47</v>
      </c>
      <c r="G693" s="192">
        <v>26075</v>
      </c>
      <c r="H693" s="189">
        <v>350440</v>
      </c>
      <c r="I693" s="192">
        <v>34694</v>
      </c>
      <c r="J693" s="193" t="s">
        <v>466</v>
      </c>
      <c r="BT693" s="1"/>
    </row>
    <row r="694" spans="1:72" x14ac:dyDescent="0.25">
      <c r="A694" s="188" t="s">
        <v>413</v>
      </c>
      <c r="B694" s="189" t="s">
        <v>568</v>
      </c>
      <c r="C694" s="189" t="s">
        <v>475</v>
      </c>
      <c r="D694" s="189" t="s">
        <v>470</v>
      </c>
      <c r="E694" s="190">
        <f t="shared" ca="1" si="10"/>
        <v>21780</v>
      </c>
      <c r="F694" s="191">
        <v>48</v>
      </c>
      <c r="G694" s="192">
        <v>25620</v>
      </c>
      <c r="H694" s="189">
        <v>561037</v>
      </c>
      <c r="I694" s="192">
        <v>34649</v>
      </c>
      <c r="J694" s="193" t="s">
        <v>412</v>
      </c>
      <c r="BT694" s="1"/>
    </row>
    <row r="695" spans="1:72" x14ac:dyDescent="0.25">
      <c r="A695" s="188" t="s">
        <v>413</v>
      </c>
      <c r="B695" s="189" t="s">
        <v>492</v>
      </c>
      <c r="C695" s="189" t="s">
        <v>456</v>
      </c>
      <c r="D695" s="189" t="s">
        <v>619</v>
      </c>
      <c r="E695" s="190">
        <f t="shared" ca="1" si="10"/>
        <v>28272</v>
      </c>
      <c r="F695" s="191">
        <v>46</v>
      </c>
      <c r="G695" s="192">
        <v>26453</v>
      </c>
      <c r="H695" s="189">
        <v>561063</v>
      </c>
      <c r="I695" s="192">
        <v>34664</v>
      </c>
      <c r="J695" s="193" t="s">
        <v>466</v>
      </c>
      <c r="BT695" s="1"/>
    </row>
    <row r="696" spans="1:72" x14ac:dyDescent="0.25">
      <c r="A696" s="188" t="s">
        <v>413</v>
      </c>
      <c r="B696" s="189" t="s">
        <v>713</v>
      </c>
      <c r="C696" s="189" t="s">
        <v>529</v>
      </c>
      <c r="D696" s="189" t="s">
        <v>460</v>
      </c>
      <c r="E696" s="190">
        <f t="shared" ca="1" si="10"/>
        <v>18192</v>
      </c>
      <c r="F696" s="191">
        <v>59</v>
      </c>
      <c r="G696" s="192">
        <v>21469</v>
      </c>
      <c r="H696" s="189">
        <v>560957</v>
      </c>
      <c r="I696" s="192">
        <v>34422</v>
      </c>
      <c r="J696" s="193" t="s">
        <v>417</v>
      </c>
      <c r="BT696" s="1"/>
    </row>
    <row r="697" spans="1:72" x14ac:dyDescent="0.25">
      <c r="A697" s="188" t="s">
        <v>408</v>
      </c>
      <c r="B697" s="189" t="s">
        <v>499</v>
      </c>
      <c r="C697" s="189" t="s">
        <v>621</v>
      </c>
      <c r="D697" s="189" t="s">
        <v>416</v>
      </c>
      <c r="E697" s="190">
        <f t="shared" ca="1" si="10"/>
        <v>19848</v>
      </c>
      <c r="F697" s="191">
        <v>56</v>
      </c>
      <c r="G697" s="192">
        <v>22795</v>
      </c>
      <c r="H697" s="189">
        <v>561058</v>
      </c>
      <c r="I697" s="192">
        <v>34553</v>
      </c>
      <c r="J697" s="193" t="s">
        <v>417</v>
      </c>
      <c r="BT697" s="1"/>
    </row>
    <row r="698" spans="1:72" x14ac:dyDescent="0.25">
      <c r="A698" s="188" t="s">
        <v>413</v>
      </c>
      <c r="B698" s="189" t="s">
        <v>553</v>
      </c>
      <c r="C698" s="189" t="s">
        <v>750</v>
      </c>
      <c r="D698" s="189" t="s">
        <v>442</v>
      </c>
      <c r="E698" s="190">
        <f t="shared" ca="1" si="10"/>
        <v>22980</v>
      </c>
      <c r="F698" s="191">
        <v>56</v>
      </c>
      <c r="G698" s="192">
        <v>22911</v>
      </c>
      <c r="H698" s="189">
        <v>561061</v>
      </c>
      <c r="I698" s="192">
        <v>34589</v>
      </c>
      <c r="J698" s="193" t="s">
        <v>417</v>
      </c>
      <c r="BT698" s="1"/>
    </row>
    <row r="699" spans="1:72" x14ac:dyDescent="0.25">
      <c r="A699" s="188" t="s">
        <v>413</v>
      </c>
      <c r="B699" s="189" t="s">
        <v>646</v>
      </c>
      <c r="C699" s="189" t="s">
        <v>88</v>
      </c>
      <c r="D699" s="189" t="s">
        <v>460</v>
      </c>
      <c r="E699" s="190">
        <f t="shared" ca="1" si="10"/>
        <v>24600</v>
      </c>
      <c r="F699" s="191">
        <v>46</v>
      </c>
      <c r="G699" s="192">
        <v>26515</v>
      </c>
      <c r="H699" s="189">
        <v>561062</v>
      </c>
      <c r="I699" s="192">
        <v>34518</v>
      </c>
      <c r="J699" s="193" t="s">
        <v>417</v>
      </c>
      <c r="BT699" s="1"/>
    </row>
    <row r="700" spans="1:72" x14ac:dyDescent="0.25">
      <c r="A700" s="188" t="s">
        <v>413</v>
      </c>
      <c r="B700" s="189" t="s">
        <v>646</v>
      </c>
      <c r="C700" s="189" t="s">
        <v>510</v>
      </c>
      <c r="D700" s="189" t="s">
        <v>442</v>
      </c>
      <c r="E700" s="190">
        <f t="shared" ca="1" si="10"/>
        <v>31056</v>
      </c>
      <c r="F700" s="191">
        <v>57</v>
      </c>
      <c r="G700" s="192">
        <v>22317</v>
      </c>
      <c r="H700" s="189">
        <v>561068</v>
      </c>
      <c r="I700" s="192">
        <v>34414</v>
      </c>
      <c r="J700" s="193" t="s">
        <v>417</v>
      </c>
      <c r="BT700" s="1"/>
    </row>
    <row r="701" spans="1:72" x14ac:dyDescent="0.25">
      <c r="A701" s="188" t="s">
        <v>408</v>
      </c>
      <c r="B701" s="189" t="s">
        <v>645</v>
      </c>
      <c r="C701" s="189" t="s">
        <v>573</v>
      </c>
      <c r="D701" s="189" t="s">
        <v>852</v>
      </c>
      <c r="E701" s="190">
        <f t="shared" ca="1" si="10"/>
        <v>23424</v>
      </c>
      <c r="F701" s="191">
        <v>50</v>
      </c>
      <c r="G701" s="192">
        <v>24992</v>
      </c>
      <c r="H701" s="189">
        <v>350493</v>
      </c>
      <c r="I701" s="192">
        <v>34629</v>
      </c>
      <c r="J701" s="193" t="s">
        <v>417</v>
      </c>
      <c r="BT701" s="1"/>
    </row>
    <row r="702" spans="1:72" x14ac:dyDescent="0.25">
      <c r="A702" s="188" t="s">
        <v>408</v>
      </c>
      <c r="B702" s="189" t="s">
        <v>594</v>
      </c>
      <c r="C702" s="189" t="s">
        <v>552</v>
      </c>
      <c r="D702" s="189" t="s">
        <v>473</v>
      </c>
      <c r="E702" s="190">
        <f t="shared" ca="1" si="10"/>
        <v>27984</v>
      </c>
      <c r="F702" s="191">
        <v>53</v>
      </c>
      <c r="G702" s="192">
        <v>23817</v>
      </c>
      <c r="H702" s="189">
        <v>350497</v>
      </c>
      <c r="I702" s="192">
        <v>34444</v>
      </c>
      <c r="J702" s="193" t="s">
        <v>417</v>
      </c>
      <c r="BT702" s="1"/>
    </row>
    <row r="703" spans="1:72" x14ac:dyDescent="0.25">
      <c r="A703" s="188" t="s">
        <v>408</v>
      </c>
      <c r="B703" s="189" t="s">
        <v>662</v>
      </c>
      <c r="C703" s="189" t="s">
        <v>853</v>
      </c>
      <c r="D703" s="189" t="s">
        <v>473</v>
      </c>
      <c r="E703" s="190">
        <f t="shared" ca="1" si="10"/>
        <v>23112</v>
      </c>
      <c r="F703" s="191">
        <v>49</v>
      </c>
      <c r="G703" s="192">
        <v>25260</v>
      </c>
      <c r="H703" s="189">
        <v>351268</v>
      </c>
      <c r="I703" s="192">
        <v>34432</v>
      </c>
      <c r="J703" s="193" t="s">
        <v>466</v>
      </c>
      <c r="BT703" s="1"/>
    </row>
    <row r="704" spans="1:72" x14ac:dyDescent="0.25">
      <c r="A704" s="188" t="s">
        <v>413</v>
      </c>
      <c r="B704" s="189" t="s">
        <v>603</v>
      </c>
      <c r="C704" s="189" t="s">
        <v>532</v>
      </c>
      <c r="D704" s="189" t="s">
        <v>416</v>
      </c>
      <c r="E704" s="190">
        <f t="shared" ca="1" si="10"/>
        <v>18720</v>
      </c>
      <c r="F704" s="191">
        <v>49</v>
      </c>
      <c r="G704" s="192">
        <v>25301</v>
      </c>
      <c r="H704" s="189">
        <v>351221</v>
      </c>
      <c r="I704" s="192">
        <v>34457</v>
      </c>
      <c r="J704" s="193" t="s">
        <v>466</v>
      </c>
      <c r="BT704" s="1"/>
    </row>
    <row r="705" spans="1:72" x14ac:dyDescent="0.25">
      <c r="A705" s="188" t="s">
        <v>408</v>
      </c>
      <c r="B705" s="189" t="s">
        <v>681</v>
      </c>
      <c r="C705" s="189" t="s">
        <v>822</v>
      </c>
      <c r="D705" s="189" t="s">
        <v>416</v>
      </c>
      <c r="E705" s="190">
        <f t="shared" ca="1" si="10"/>
        <v>20316</v>
      </c>
      <c r="F705" s="191">
        <v>47</v>
      </c>
      <c r="G705" s="192">
        <v>26155</v>
      </c>
      <c r="H705" s="189">
        <v>351351</v>
      </c>
      <c r="I705" s="192">
        <v>34581</v>
      </c>
      <c r="J705" s="193" t="s">
        <v>466</v>
      </c>
      <c r="BT705" s="1"/>
    </row>
    <row r="706" spans="1:72" x14ac:dyDescent="0.25">
      <c r="A706" s="188" t="s">
        <v>413</v>
      </c>
      <c r="B706" s="189" t="s">
        <v>455</v>
      </c>
      <c r="C706" s="189" t="s">
        <v>91</v>
      </c>
      <c r="D706" s="189" t="s">
        <v>457</v>
      </c>
      <c r="E706" s="190">
        <f t="shared" ca="1" si="10"/>
        <v>24624</v>
      </c>
      <c r="F706" s="191">
        <v>48</v>
      </c>
      <c r="G706" s="192">
        <v>25833</v>
      </c>
      <c r="H706" s="189">
        <v>568357</v>
      </c>
      <c r="I706" s="192">
        <v>34474</v>
      </c>
      <c r="J706" s="193" t="s">
        <v>412</v>
      </c>
      <c r="BT706" s="1"/>
    </row>
    <row r="707" spans="1:72" x14ac:dyDescent="0.25">
      <c r="A707" s="188" t="s">
        <v>413</v>
      </c>
      <c r="B707" s="189" t="s">
        <v>705</v>
      </c>
      <c r="C707" s="189" t="s">
        <v>682</v>
      </c>
      <c r="D707" s="189" t="s">
        <v>457</v>
      </c>
      <c r="E707" s="190">
        <f t="shared" ref="E707:E770" ca="1" si="11">RANDBETWEEN(1500,2600)*12</f>
        <v>26544</v>
      </c>
      <c r="F707" s="191">
        <v>57</v>
      </c>
      <c r="G707" s="192">
        <v>22211</v>
      </c>
      <c r="H707" s="189">
        <v>561077</v>
      </c>
      <c r="I707" s="192">
        <v>34587</v>
      </c>
      <c r="J707" s="193" t="s">
        <v>417</v>
      </c>
      <c r="BT707" s="1"/>
    </row>
    <row r="708" spans="1:72" x14ac:dyDescent="0.25">
      <c r="A708" s="188" t="s">
        <v>408</v>
      </c>
      <c r="B708" s="189" t="s">
        <v>631</v>
      </c>
      <c r="C708" s="189" t="s">
        <v>776</v>
      </c>
      <c r="D708" s="189" t="s">
        <v>854</v>
      </c>
      <c r="E708" s="190">
        <f t="shared" ca="1" si="11"/>
        <v>30540</v>
      </c>
      <c r="F708" s="191">
        <v>55</v>
      </c>
      <c r="G708" s="192">
        <v>23005</v>
      </c>
      <c r="H708" s="189">
        <v>350503</v>
      </c>
      <c r="I708" s="192">
        <v>34339</v>
      </c>
      <c r="J708" s="193" t="s">
        <v>855</v>
      </c>
      <c r="BT708" s="1"/>
    </row>
    <row r="709" spans="1:72" x14ac:dyDescent="0.25">
      <c r="A709" s="188" t="s">
        <v>408</v>
      </c>
      <c r="B709" s="189" t="s">
        <v>528</v>
      </c>
      <c r="C709" s="189" t="s">
        <v>512</v>
      </c>
      <c r="D709" s="189" t="s">
        <v>416</v>
      </c>
      <c r="E709" s="190">
        <f t="shared" ca="1" si="11"/>
        <v>29448</v>
      </c>
      <c r="F709" s="191">
        <v>56</v>
      </c>
      <c r="G709" s="192">
        <v>22868</v>
      </c>
      <c r="H709" s="189">
        <v>561080</v>
      </c>
      <c r="I709" s="192">
        <v>34466</v>
      </c>
      <c r="J709" s="193" t="s">
        <v>417</v>
      </c>
      <c r="BT709" s="1"/>
    </row>
    <row r="710" spans="1:72" x14ac:dyDescent="0.25">
      <c r="A710" s="188" t="s">
        <v>413</v>
      </c>
      <c r="B710" s="189" t="s">
        <v>629</v>
      </c>
      <c r="C710" s="189" t="s">
        <v>91</v>
      </c>
      <c r="D710" s="189" t="s">
        <v>457</v>
      </c>
      <c r="E710" s="190">
        <f t="shared" ca="1" si="11"/>
        <v>23016</v>
      </c>
      <c r="F710" s="191">
        <v>48</v>
      </c>
      <c r="G710" s="192">
        <v>25815</v>
      </c>
      <c r="H710" s="189">
        <v>350811</v>
      </c>
      <c r="I710" s="192">
        <v>34396</v>
      </c>
      <c r="J710" s="193" t="s">
        <v>421</v>
      </c>
      <c r="BT710" s="1"/>
    </row>
    <row r="711" spans="1:72" x14ac:dyDescent="0.25">
      <c r="A711" s="188" t="s">
        <v>408</v>
      </c>
      <c r="B711" s="189" t="s">
        <v>629</v>
      </c>
      <c r="C711" s="189" t="s">
        <v>679</v>
      </c>
      <c r="D711" s="189" t="s">
        <v>856</v>
      </c>
      <c r="E711" s="190">
        <f t="shared" ca="1" si="11"/>
        <v>29652</v>
      </c>
      <c r="F711" s="191">
        <v>48</v>
      </c>
      <c r="G711" s="192">
        <v>25802</v>
      </c>
      <c r="H711" s="189">
        <v>350435</v>
      </c>
      <c r="I711" s="192">
        <v>34664</v>
      </c>
      <c r="J711" s="193" t="s">
        <v>857</v>
      </c>
      <c r="BT711" s="1"/>
    </row>
    <row r="712" spans="1:72" x14ac:dyDescent="0.25">
      <c r="A712" s="188" t="s">
        <v>408</v>
      </c>
      <c r="B712" s="189" t="s">
        <v>631</v>
      </c>
      <c r="C712" s="189" t="s">
        <v>779</v>
      </c>
      <c r="D712" s="189" t="s">
        <v>738</v>
      </c>
      <c r="E712" s="190">
        <f t="shared" ca="1" si="11"/>
        <v>18144</v>
      </c>
      <c r="F712" s="191">
        <v>47</v>
      </c>
      <c r="G712" s="192">
        <v>25898</v>
      </c>
      <c r="H712" s="189">
        <v>350424</v>
      </c>
      <c r="I712" s="192">
        <v>34678</v>
      </c>
      <c r="J712" s="193" t="s">
        <v>857</v>
      </c>
      <c r="BT712" s="1"/>
    </row>
    <row r="713" spans="1:72" x14ac:dyDescent="0.25">
      <c r="A713" s="188" t="s">
        <v>454</v>
      </c>
      <c r="B713" s="189" t="s">
        <v>704</v>
      </c>
      <c r="C713" s="189" t="s">
        <v>640</v>
      </c>
      <c r="D713" s="189" t="s">
        <v>726</v>
      </c>
      <c r="E713" s="190">
        <f t="shared" ca="1" si="11"/>
        <v>23808</v>
      </c>
      <c r="F713" s="191">
        <v>47</v>
      </c>
      <c r="G713" s="192">
        <v>26073</v>
      </c>
      <c r="H713" s="189">
        <v>350443</v>
      </c>
      <c r="I713" s="192">
        <v>34622</v>
      </c>
      <c r="J713" s="193" t="s">
        <v>466</v>
      </c>
      <c r="BT713" s="1"/>
    </row>
    <row r="714" spans="1:72" x14ac:dyDescent="0.25">
      <c r="A714" s="188" t="s">
        <v>408</v>
      </c>
      <c r="B714" s="189" t="s">
        <v>512</v>
      </c>
      <c r="C714" s="189" t="s">
        <v>444</v>
      </c>
      <c r="D714" s="189" t="s">
        <v>425</v>
      </c>
      <c r="E714" s="190">
        <f t="shared" ca="1" si="11"/>
        <v>20568</v>
      </c>
      <c r="F714" s="191">
        <v>57</v>
      </c>
      <c r="G714" s="192">
        <v>22345</v>
      </c>
      <c r="H714" s="189">
        <v>350507</v>
      </c>
      <c r="I714" s="192">
        <v>34359</v>
      </c>
      <c r="J714" s="193" t="s">
        <v>417</v>
      </c>
      <c r="BT714" s="1"/>
    </row>
    <row r="715" spans="1:72" x14ac:dyDescent="0.25">
      <c r="A715" s="188" t="s">
        <v>413</v>
      </c>
      <c r="B715" s="189" t="s">
        <v>461</v>
      </c>
      <c r="C715" s="189" t="s">
        <v>438</v>
      </c>
      <c r="D715" s="189" t="s">
        <v>638</v>
      </c>
      <c r="E715" s="190">
        <f t="shared" ca="1" si="11"/>
        <v>27672</v>
      </c>
      <c r="F715" s="191">
        <v>50</v>
      </c>
      <c r="G715" s="192">
        <v>24987</v>
      </c>
      <c r="H715" s="189">
        <v>350862</v>
      </c>
      <c r="I715" s="192">
        <v>34474</v>
      </c>
      <c r="J715" s="193" t="s">
        <v>858</v>
      </c>
      <c r="BT715" s="1"/>
    </row>
    <row r="716" spans="1:72" x14ac:dyDescent="0.25">
      <c r="A716" s="188" t="s">
        <v>454</v>
      </c>
      <c r="B716" s="189" t="s">
        <v>553</v>
      </c>
      <c r="C716" s="189" t="s">
        <v>596</v>
      </c>
      <c r="D716" s="189" t="s">
        <v>416</v>
      </c>
      <c r="E716" s="190">
        <f t="shared" ca="1" si="11"/>
        <v>26436</v>
      </c>
      <c r="F716" s="191">
        <v>47</v>
      </c>
      <c r="G716" s="192">
        <v>25997</v>
      </c>
      <c r="H716" s="189">
        <v>561010</v>
      </c>
      <c r="I716" s="192">
        <v>34589</v>
      </c>
      <c r="J716" s="193" t="s">
        <v>417</v>
      </c>
      <c r="BT716" s="1"/>
    </row>
    <row r="717" spans="1:72" x14ac:dyDescent="0.25">
      <c r="A717" s="188" t="s">
        <v>454</v>
      </c>
      <c r="B717" s="189" t="s">
        <v>409</v>
      </c>
      <c r="C717" s="189" t="s">
        <v>859</v>
      </c>
      <c r="D717" s="189" t="s">
        <v>860</v>
      </c>
      <c r="E717" s="190">
        <f t="shared" ca="1" si="11"/>
        <v>26016</v>
      </c>
      <c r="F717" s="191">
        <v>47</v>
      </c>
      <c r="G717" s="192">
        <v>26106</v>
      </c>
      <c r="H717" s="189">
        <v>561089</v>
      </c>
      <c r="I717" s="192">
        <v>34427</v>
      </c>
      <c r="J717" s="193" t="s">
        <v>858</v>
      </c>
      <c r="BT717" s="1"/>
    </row>
    <row r="718" spans="1:72" x14ac:dyDescent="0.25">
      <c r="A718" s="188" t="s">
        <v>454</v>
      </c>
      <c r="B718" s="189" t="s">
        <v>587</v>
      </c>
      <c r="C718" s="189" t="s">
        <v>510</v>
      </c>
      <c r="D718" s="189" t="s">
        <v>442</v>
      </c>
      <c r="E718" s="190">
        <f t="shared" ca="1" si="11"/>
        <v>26652</v>
      </c>
      <c r="F718" s="191">
        <v>46</v>
      </c>
      <c r="G718" s="192">
        <v>26345</v>
      </c>
      <c r="H718" s="189">
        <v>350538</v>
      </c>
      <c r="I718" s="192">
        <v>34381</v>
      </c>
      <c r="J718" s="193" t="s">
        <v>417</v>
      </c>
      <c r="BT718" s="1"/>
    </row>
    <row r="719" spans="1:72" x14ac:dyDescent="0.25">
      <c r="A719" s="188" t="s">
        <v>413</v>
      </c>
      <c r="B719" s="189" t="s">
        <v>429</v>
      </c>
      <c r="C719" s="189" t="s">
        <v>819</v>
      </c>
      <c r="D719" s="189" t="s">
        <v>622</v>
      </c>
      <c r="E719" s="190">
        <f t="shared" ca="1" si="11"/>
        <v>19608</v>
      </c>
      <c r="F719" s="191">
        <v>50</v>
      </c>
      <c r="G719" s="192">
        <v>25069</v>
      </c>
      <c r="H719" s="189">
        <v>350832</v>
      </c>
      <c r="I719" s="192">
        <v>34422</v>
      </c>
      <c r="J719" s="193" t="s">
        <v>417</v>
      </c>
      <c r="BT719" s="1"/>
    </row>
    <row r="720" spans="1:72" x14ac:dyDescent="0.25">
      <c r="A720" s="188" t="s">
        <v>413</v>
      </c>
      <c r="B720" s="189" t="s">
        <v>467</v>
      </c>
      <c r="C720" s="189" t="s">
        <v>489</v>
      </c>
      <c r="D720" s="189" t="s">
        <v>473</v>
      </c>
      <c r="E720" s="190">
        <f t="shared" ca="1" si="11"/>
        <v>25752</v>
      </c>
      <c r="F720" s="191">
        <v>48</v>
      </c>
      <c r="G720" s="192">
        <v>25818</v>
      </c>
      <c r="H720" s="189">
        <v>351234</v>
      </c>
      <c r="I720" s="192">
        <v>34429</v>
      </c>
      <c r="J720" s="193" t="s">
        <v>412</v>
      </c>
      <c r="BT720" s="1"/>
    </row>
    <row r="721" spans="1:72" x14ac:dyDescent="0.25">
      <c r="A721" s="188" t="s">
        <v>413</v>
      </c>
      <c r="B721" s="189" t="s">
        <v>503</v>
      </c>
      <c r="C721" s="189" t="s">
        <v>496</v>
      </c>
      <c r="D721" s="189" t="s">
        <v>473</v>
      </c>
      <c r="E721" s="190">
        <f t="shared" ca="1" si="11"/>
        <v>25740</v>
      </c>
      <c r="F721" s="191">
        <v>47</v>
      </c>
      <c r="G721" s="192">
        <v>26186</v>
      </c>
      <c r="H721" s="189">
        <v>351296</v>
      </c>
      <c r="I721" s="192">
        <v>34488</v>
      </c>
      <c r="J721" s="193" t="s">
        <v>858</v>
      </c>
      <c r="BT721" s="1"/>
    </row>
    <row r="722" spans="1:72" x14ac:dyDescent="0.25">
      <c r="A722" s="188" t="s">
        <v>413</v>
      </c>
      <c r="B722" s="189" t="s">
        <v>623</v>
      </c>
      <c r="C722" s="189" t="s">
        <v>861</v>
      </c>
      <c r="D722" s="189" t="s">
        <v>460</v>
      </c>
      <c r="E722" s="190">
        <f t="shared" ca="1" si="11"/>
        <v>26292</v>
      </c>
      <c r="F722" s="191">
        <v>50</v>
      </c>
      <c r="G722" s="192">
        <v>24957</v>
      </c>
      <c r="H722" s="189">
        <v>351252</v>
      </c>
      <c r="I722" s="192">
        <v>34419</v>
      </c>
      <c r="J722" s="193" t="s">
        <v>417</v>
      </c>
      <c r="BT722" s="1"/>
    </row>
    <row r="723" spans="1:72" x14ac:dyDescent="0.25">
      <c r="A723" s="188" t="s">
        <v>408</v>
      </c>
      <c r="B723" s="189" t="s">
        <v>414</v>
      </c>
      <c r="C723" s="189" t="s">
        <v>862</v>
      </c>
      <c r="D723" s="189" t="s">
        <v>607</v>
      </c>
      <c r="E723" s="190">
        <f t="shared" ca="1" si="11"/>
        <v>19260</v>
      </c>
      <c r="F723" s="191">
        <v>47</v>
      </c>
      <c r="G723" s="192">
        <v>25882</v>
      </c>
      <c r="H723" s="189">
        <v>561099</v>
      </c>
      <c r="I723" s="192">
        <v>34360</v>
      </c>
      <c r="J723" s="193" t="s">
        <v>417</v>
      </c>
      <c r="BT723" s="1"/>
    </row>
    <row r="724" spans="1:72" x14ac:dyDescent="0.25">
      <c r="A724" s="188" t="s">
        <v>408</v>
      </c>
      <c r="B724" s="189" t="s">
        <v>461</v>
      </c>
      <c r="C724" s="189" t="s">
        <v>863</v>
      </c>
      <c r="D724" s="189" t="s">
        <v>473</v>
      </c>
      <c r="E724" s="190">
        <f t="shared" ca="1" si="11"/>
        <v>23520</v>
      </c>
      <c r="F724" s="191">
        <v>47</v>
      </c>
      <c r="G724" s="192">
        <v>25852</v>
      </c>
      <c r="H724" s="189">
        <v>351053</v>
      </c>
      <c r="I724" s="192">
        <v>34614</v>
      </c>
      <c r="J724" s="193" t="s">
        <v>417</v>
      </c>
      <c r="BT724" s="1"/>
    </row>
    <row r="725" spans="1:72" x14ac:dyDescent="0.25">
      <c r="A725" s="188" t="s">
        <v>408</v>
      </c>
      <c r="B725" s="189" t="s">
        <v>662</v>
      </c>
      <c r="C725" s="189" t="s">
        <v>863</v>
      </c>
      <c r="D725" s="189" t="s">
        <v>445</v>
      </c>
      <c r="E725" s="190">
        <f t="shared" ca="1" si="11"/>
        <v>28008</v>
      </c>
      <c r="F725" s="191">
        <v>47</v>
      </c>
      <c r="G725" s="192">
        <v>25990</v>
      </c>
      <c r="H725" s="189">
        <v>351054</v>
      </c>
      <c r="I725" s="192">
        <v>34676</v>
      </c>
      <c r="J725" s="193" t="s">
        <v>417</v>
      </c>
      <c r="BT725" s="1"/>
    </row>
    <row r="726" spans="1:72" x14ac:dyDescent="0.25">
      <c r="A726" s="188" t="s">
        <v>454</v>
      </c>
      <c r="B726" s="189" t="s">
        <v>590</v>
      </c>
      <c r="C726" s="189" t="s">
        <v>513</v>
      </c>
      <c r="D726" s="189" t="s">
        <v>508</v>
      </c>
      <c r="E726" s="190">
        <f t="shared" ca="1" si="11"/>
        <v>23784</v>
      </c>
      <c r="F726" s="191">
        <v>45</v>
      </c>
      <c r="G726" s="192">
        <v>26583</v>
      </c>
      <c r="H726" s="189">
        <v>351243</v>
      </c>
      <c r="I726" s="192">
        <v>34648</v>
      </c>
      <c r="J726" s="193" t="s">
        <v>417</v>
      </c>
      <c r="BT726" s="1"/>
    </row>
    <row r="727" spans="1:72" x14ac:dyDescent="0.25">
      <c r="A727" s="188" t="s">
        <v>413</v>
      </c>
      <c r="B727" s="189" t="s">
        <v>152</v>
      </c>
      <c r="C727" s="189" t="s">
        <v>848</v>
      </c>
      <c r="D727" s="189" t="s">
        <v>416</v>
      </c>
      <c r="E727" s="190">
        <f t="shared" ca="1" si="11"/>
        <v>28224</v>
      </c>
      <c r="F727" s="191">
        <v>45</v>
      </c>
      <c r="G727" s="192">
        <v>26614</v>
      </c>
      <c r="H727" s="189">
        <v>350595</v>
      </c>
      <c r="I727" s="192">
        <v>34923</v>
      </c>
      <c r="J727" s="193" t="s">
        <v>417</v>
      </c>
      <c r="BT727" s="1"/>
    </row>
    <row r="728" spans="1:72" x14ac:dyDescent="0.25">
      <c r="A728" s="188" t="s">
        <v>408</v>
      </c>
      <c r="B728" s="189" t="s">
        <v>587</v>
      </c>
      <c r="C728" s="189" t="s">
        <v>825</v>
      </c>
      <c r="D728" s="189" t="s">
        <v>463</v>
      </c>
      <c r="E728" s="190">
        <f t="shared" ca="1" si="11"/>
        <v>27084</v>
      </c>
      <c r="F728" s="191">
        <v>46</v>
      </c>
      <c r="G728" s="192">
        <v>26515</v>
      </c>
      <c r="H728" s="189">
        <v>350466</v>
      </c>
      <c r="I728" s="192">
        <v>34853</v>
      </c>
      <c r="J728" s="193" t="s">
        <v>417</v>
      </c>
      <c r="BT728" s="1"/>
    </row>
    <row r="729" spans="1:72" x14ac:dyDescent="0.25">
      <c r="A729" s="188" t="s">
        <v>413</v>
      </c>
      <c r="B729" s="189" t="s">
        <v>623</v>
      </c>
      <c r="C729" s="189" t="s">
        <v>707</v>
      </c>
      <c r="D729" s="189" t="s">
        <v>439</v>
      </c>
      <c r="E729" s="190">
        <f t="shared" ca="1" si="11"/>
        <v>30036</v>
      </c>
      <c r="F729" s="191">
        <v>48</v>
      </c>
      <c r="G729" s="192">
        <v>25674</v>
      </c>
      <c r="H729" s="189">
        <v>350148</v>
      </c>
      <c r="I729" s="192">
        <v>35028</v>
      </c>
      <c r="J729" s="193" t="s">
        <v>417</v>
      </c>
      <c r="BT729" s="1"/>
    </row>
    <row r="730" spans="1:72" x14ac:dyDescent="0.25">
      <c r="A730" s="188" t="s">
        <v>408</v>
      </c>
      <c r="B730" s="189" t="s">
        <v>569</v>
      </c>
      <c r="C730" s="189" t="s">
        <v>191</v>
      </c>
      <c r="D730" s="189" t="s">
        <v>425</v>
      </c>
      <c r="E730" s="190">
        <f t="shared" ca="1" si="11"/>
        <v>23124</v>
      </c>
      <c r="F730" s="191">
        <v>47</v>
      </c>
      <c r="G730" s="192">
        <v>25910</v>
      </c>
      <c r="H730" s="189">
        <v>561123</v>
      </c>
      <c r="I730" s="192">
        <v>35041</v>
      </c>
      <c r="J730" s="193" t="s">
        <v>417</v>
      </c>
      <c r="BT730" s="1"/>
    </row>
    <row r="731" spans="1:72" x14ac:dyDescent="0.25">
      <c r="A731" s="188" t="s">
        <v>408</v>
      </c>
      <c r="B731" s="189" t="s">
        <v>586</v>
      </c>
      <c r="C731" s="189" t="s">
        <v>570</v>
      </c>
      <c r="D731" s="189" t="s">
        <v>536</v>
      </c>
      <c r="E731" s="190">
        <f t="shared" ca="1" si="11"/>
        <v>21648</v>
      </c>
      <c r="F731" s="191">
        <v>46</v>
      </c>
      <c r="G731" s="192">
        <v>26247</v>
      </c>
      <c r="H731" s="189">
        <v>350470</v>
      </c>
      <c r="I731" s="192">
        <v>34964</v>
      </c>
      <c r="J731" s="193" t="s">
        <v>858</v>
      </c>
      <c r="BT731" s="1"/>
    </row>
    <row r="732" spans="1:72" x14ac:dyDescent="0.25">
      <c r="A732" s="188" t="s">
        <v>408</v>
      </c>
      <c r="B732" s="189" t="s">
        <v>512</v>
      </c>
      <c r="C732" s="189" t="s">
        <v>471</v>
      </c>
      <c r="D732" s="189" t="s">
        <v>416</v>
      </c>
      <c r="E732" s="190">
        <f t="shared" ca="1" si="11"/>
        <v>23436</v>
      </c>
      <c r="F732" s="191">
        <v>55</v>
      </c>
      <c r="G732" s="192">
        <v>23104</v>
      </c>
      <c r="H732" s="189">
        <v>561115</v>
      </c>
      <c r="I732" s="192">
        <v>34740</v>
      </c>
      <c r="J732" s="193" t="s">
        <v>412</v>
      </c>
      <c r="BT732" s="1"/>
    </row>
    <row r="733" spans="1:72" x14ac:dyDescent="0.25">
      <c r="A733" s="188" t="s">
        <v>413</v>
      </c>
      <c r="B733" s="189" t="s">
        <v>579</v>
      </c>
      <c r="C733" s="189" t="s">
        <v>438</v>
      </c>
      <c r="D733" s="189" t="s">
        <v>457</v>
      </c>
      <c r="E733" s="190">
        <f t="shared" ca="1" si="11"/>
        <v>19764</v>
      </c>
      <c r="F733" s="191">
        <v>50</v>
      </c>
      <c r="G733" s="192">
        <v>24788</v>
      </c>
      <c r="H733" s="189">
        <v>561071</v>
      </c>
      <c r="I733" s="192">
        <v>34854</v>
      </c>
      <c r="J733" s="193" t="s">
        <v>412</v>
      </c>
      <c r="BT733" s="1"/>
    </row>
    <row r="734" spans="1:72" x14ac:dyDescent="0.25">
      <c r="A734" s="188" t="s">
        <v>408</v>
      </c>
      <c r="B734" s="189" t="s">
        <v>625</v>
      </c>
      <c r="C734" s="189" t="s">
        <v>862</v>
      </c>
      <c r="D734" s="189" t="s">
        <v>425</v>
      </c>
      <c r="E734" s="190">
        <f t="shared" ca="1" si="11"/>
        <v>25152</v>
      </c>
      <c r="F734" s="191">
        <v>45</v>
      </c>
      <c r="G734" s="192">
        <v>26615</v>
      </c>
      <c r="H734" s="189">
        <v>350535</v>
      </c>
      <c r="I734" s="192">
        <v>34836</v>
      </c>
      <c r="J734" s="193" t="s">
        <v>412</v>
      </c>
      <c r="BT734" s="1"/>
    </row>
    <row r="735" spans="1:72" x14ac:dyDescent="0.25">
      <c r="A735" s="188" t="s">
        <v>454</v>
      </c>
      <c r="B735" s="189" t="s">
        <v>544</v>
      </c>
      <c r="C735" s="189" t="s">
        <v>523</v>
      </c>
      <c r="D735" s="189" t="s">
        <v>601</v>
      </c>
      <c r="E735" s="190">
        <f t="shared" ca="1" si="11"/>
        <v>18288</v>
      </c>
      <c r="F735" s="191">
        <v>46</v>
      </c>
      <c r="G735" s="192">
        <v>26515</v>
      </c>
      <c r="H735" s="189">
        <v>350474</v>
      </c>
      <c r="I735" s="192">
        <v>34853</v>
      </c>
      <c r="J735" s="193" t="s">
        <v>412</v>
      </c>
      <c r="BT735" s="1"/>
    </row>
    <row r="736" spans="1:72" x14ac:dyDescent="0.25">
      <c r="A736" s="188" t="s">
        <v>413</v>
      </c>
      <c r="B736" s="189" t="s">
        <v>550</v>
      </c>
      <c r="C736" s="189" t="s">
        <v>640</v>
      </c>
      <c r="D736" s="189" t="s">
        <v>473</v>
      </c>
      <c r="E736" s="190">
        <f t="shared" ca="1" si="11"/>
        <v>23352</v>
      </c>
      <c r="F736" s="191">
        <v>48</v>
      </c>
      <c r="G736" s="192">
        <v>25495</v>
      </c>
      <c r="H736" s="189">
        <v>351253</v>
      </c>
      <c r="I736" s="192">
        <v>34824</v>
      </c>
      <c r="J736" s="193" t="s">
        <v>412</v>
      </c>
      <c r="BT736" s="1"/>
    </row>
    <row r="737" spans="1:72" x14ac:dyDescent="0.25">
      <c r="A737" s="188" t="s">
        <v>413</v>
      </c>
      <c r="B737" s="189" t="s">
        <v>639</v>
      </c>
      <c r="C737" s="189" t="s">
        <v>864</v>
      </c>
      <c r="D737" s="189" t="s">
        <v>473</v>
      </c>
      <c r="E737" s="190">
        <f t="shared" ca="1" si="11"/>
        <v>28812</v>
      </c>
      <c r="F737" s="191">
        <v>47</v>
      </c>
      <c r="G737" s="192">
        <v>25853</v>
      </c>
      <c r="H737" s="189">
        <v>561084</v>
      </c>
      <c r="I737" s="192">
        <v>35043</v>
      </c>
      <c r="J737" s="193" t="s">
        <v>412</v>
      </c>
      <c r="BT737" s="1"/>
    </row>
    <row r="738" spans="1:72" x14ac:dyDescent="0.25">
      <c r="A738" s="188" t="s">
        <v>408</v>
      </c>
      <c r="B738" s="189" t="s">
        <v>784</v>
      </c>
      <c r="C738" s="189" t="s">
        <v>556</v>
      </c>
      <c r="D738" s="189" t="s">
        <v>460</v>
      </c>
      <c r="E738" s="190">
        <f t="shared" ca="1" si="11"/>
        <v>25176</v>
      </c>
      <c r="F738" s="191">
        <v>49</v>
      </c>
      <c r="G738" s="192">
        <v>25366</v>
      </c>
      <c r="H738" s="189">
        <v>561140</v>
      </c>
      <c r="I738" s="192">
        <v>34707</v>
      </c>
      <c r="J738" s="193" t="s">
        <v>466</v>
      </c>
      <c r="BT738" s="1"/>
    </row>
    <row r="739" spans="1:72" x14ac:dyDescent="0.25">
      <c r="A739" s="188" t="s">
        <v>413</v>
      </c>
      <c r="B739" s="189" t="s">
        <v>648</v>
      </c>
      <c r="C739" s="189" t="s">
        <v>790</v>
      </c>
      <c r="D739" s="189" t="s">
        <v>622</v>
      </c>
      <c r="E739" s="190">
        <f t="shared" ca="1" si="11"/>
        <v>23628</v>
      </c>
      <c r="F739" s="191">
        <v>49</v>
      </c>
      <c r="G739" s="192">
        <v>25394</v>
      </c>
      <c r="H739" s="189">
        <v>561143</v>
      </c>
      <c r="I739" s="192">
        <v>34841</v>
      </c>
      <c r="J739" s="193" t="s">
        <v>466</v>
      </c>
      <c r="BT739" s="1"/>
    </row>
    <row r="740" spans="1:72" x14ac:dyDescent="0.25">
      <c r="A740" s="188" t="s">
        <v>413</v>
      </c>
      <c r="B740" s="189" t="s">
        <v>446</v>
      </c>
      <c r="C740" s="189" t="s">
        <v>865</v>
      </c>
      <c r="D740" s="189" t="s">
        <v>866</v>
      </c>
      <c r="E740" s="190">
        <f t="shared" ca="1" si="11"/>
        <v>23664</v>
      </c>
      <c r="F740" s="191">
        <v>47</v>
      </c>
      <c r="G740" s="192">
        <v>26124</v>
      </c>
      <c r="H740" s="189">
        <v>350479</v>
      </c>
      <c r="I740" s="192">
        <v>34862</v>
      </c>
      <c r="J740" s="193" t="s">
        <v>858</v>
      </c>
      <c r="BT740" s="1"/>
    </row>
    <row r="741" spans="1:72" x14ac:dyDescent="0.25">
      <c r="A741" s="188" t="s">
        <v>408</v>
      </c>
      <c r="B741" s="189" t="s">
        <v>434</v>
      </c>
      <c r="C741" s="189" t="s">
        <v>776</v>
      </c>
      <c r="D741" s="189" t="s">
        <v>867</v>
      </c>
      <c r="E741" s="190">
        <f t="shared" ca="1" si="11"/>
        <v>24432</v>
      </c>
      <c r="F741" s="191">
        <v>55</v>
      </c>
      <c r="G741" s="192">
        <v>23134</v>
      </c>
      <c r="H741" s="189">
        <v>350211</v>
      </c>
      <c r="I741" s="192">
        <v>35145</v>
      </c>
      <c r="J741" s="193" t="s">
        <v>858</v>
      </c>
      <c r="BT741" s="1"/>
    </row>
    <row r="742" spans="1:72" x14ac:dyDescent="0.25">
      <c r="A742" s="188" t="s">
        <v>408</v>
      </c>
      <c r="B742" s="189" t="s">
        <v>615</v>
      </c>
      <c r="C742" s="189" t="s">
        <v>459</v>
      </c>
      <c r="D742" s="189" t="s">
        <v>868</v>
      </c>
      <c r="E742" s="190">
        <f t="shared" ca="1" si="11"/>
        <v>30888</v>
      </c>
      <c r="F742" s="191">
        <v>48</v>
      </c>
      <c r="G742" s="192">
        <v>25519</v>
      </c>
      <c r="H742" s="189">
        <v>351163</v>
      </c>
      <c r="I742" s="192">
        <v>35058</v>
      </c>
      <c r="J742" s="193" t="s">
        <v>412</v>
      </c>
      <c r="BT742" s="1"/>
    </row>
    <row r="743" spans="1:72" x14ac:dyDescent="0.25">
      <c r="A743" s="188" t="s">
        <v>413</v>
      </c>
      <c r="B743" s="189" t="s">
        <v>426</v>
      </c>
      <c r="C743" s="189" t="s">
        <v>441</v>
      </c>
      <c r="D743" s="189" t="s">
        <v>731</v>
      </c>
      <c r="E743" s="190">
        <f t="shared" ca="1" si="11"/>
        <v>25536</v>
      </c>
      <c r="F743" s="191">
        <v>46</v>
      </c>
      <c r="G743" s="192">
        <v>26484</v>
      </c>
      <c r="H743" s="189">
        <v>561151</v>
      </c>
      <c r="I743" s="192">
        <v>34892</v>
      </c>
      <c r="J743" s="193" t="s">
        <v>412</v>
      </c>
      <c r="BT743" s="1"/>
    </row>
    <row r="744" spans="1:72" x14ac:dyDescent="0.25">
      <c r="A744" s="188" t="s">
        <v>408</v>
      </c>
      <c r="B744" s="189" t="s">
        <v>426</v>
      </c>
      <c r="C744" s="189" t="s">
        <v>724</v>
      </c>
      <c r="D744" s="189" t="s">
        <v>473</v>
      </c>
      <c r="E744" s="190">
        <f t="shared" ca="1" si="11"/>
        <v>25512</v>
      </c>
      <c r="F744" s="191">
        <v>54</v>
      </c>
      <c r="G744" s="192">
        <v>23462</v>
      </c>
      <c r="H744" s="189">
        <v>561159</v>
      </c>
      <c r="I744" s="192">
        <v>34761</v>
      </c>
      <c r="J744" s="193" t="s">
        <v>412</v>
      </c>
      <c r="BT744" s="1"/>
    </row>
    <row r="745" spans="1:72" x14ac:dyDescent="0.25">
      <c r="A745" s="188" t="s">
        <v>408</v>
      </c>
      <c r="B745" s="189" t="s">
        <v>458</v>
      </c>
      <c r="C745" s="189" t="s">
        <v>779</v>
      </c>
      <c r="D745" s="189" t="s">
        <v>536</v>
      </c>
      <c r="E745" s="190">
        <f t="shared" ca="1" si="11"/>
        <v>22248</v>
      </c>
      <c r="F745" s="191">
        <v>47</v>
      </c>
      <c r="G745" s="192">
        <v>26195</v>
      </c>
      <c r="H745" s="189">
        <v>568486</v>
      </c>
      <c r="I745" s="192">
        <v>34983</v>
      </c>
      <c r="J745" s="193" t="s">
        <v>412</v>
      </c>
      <c r="BT745" s="1"/>
    </row>
    <row r="746" spans="1:72" x14ac:dyDescent="0.25">
      <c r="A746" s="188" t="s">
        <v>413</v>
      </c>
      <c r="B746" s="189" t="s">
        <v>562</v>
      </c>
      <c r="C746" s="189" t="s">
        <v>848</v>
      </c>
      <c r="D746" s="189" t="s">
        <v>416</v>
      </c>
      <c r="E746" s="190">
        <f t="shared" ca="1" si="11"/>
        <v>25056</v>
      </c>
      <c r="F746" s="191">
        <v>46</v>
      </c>
      <c r="G746" s="192">
        <v>26462</v>
      </c>
      <c r="H746" s="189">
        <v>350655</v>
      </c>
      <c r="I746" s="192">
        <v>34897</v>
      </c>
      <c r="J746" s="193" t="s">
        <v>412</v>
      </c>
      <c r="BT746" s="1"/>
    </row>
    <row r="747" spans="1:72" x14ac:dyDescent="0.25">
      <c r="A747" s="188" t="s">
        <v>408</v>
      </c>
      <c r="B747" s="189" t="s">
        <v>579</v>
      </c>
      <c r="C747" s="189" t="s">
        <v>410</v>
      </c>
      <c r="D747" s="189" t="s">
        <v>869</v>
      </c>
      <c r="E747" s="190">
        <f t="shared" ca="1" si="11"/>
        <v>31188</v>
      </c>
      <c r="F747" s="191">
        <v>63</v>
      </c>
      <c r="G747" s="192">
        <v>20336</v>
      </c>
      <c r="H747" s="189">
        <v>351168</v>
      </c>
      <c r="I747" s="192">
        <v>35330</v>
      </c>
      <c r="J747" s="193" t="s">
        <v>412</v>
      </c>
      <c r="BT747" s="1"/>
    </row>
    <row r="748" spans="1:72" x14ac:dyDescent="0.25">
      <c r="A748" s="188" t="s">
        <v>408</v>
      </c>
      <c r="B748" s="189" t="s">
        <v>471</v>
      </c>
      <c r="C748" s="189" t="s">
        <v>870</v>
      </c>
      <c r="D748" s="189" t="s">
        <v>473</v>
      </c>
      <c r="E748" s="190">
        <f t="shared" ca="1" si="11"/>
        <v>20220</v>
      </c>
      <c r="F748" s="191">
        <v>47</v>
      </c>
      <c r="G748" s="192">
        <v>25969</v>
      </c>
      <c r="H748" s="189">
        <v>561166</v>
      </c>
      <c r="I748" s="192">
        <v>35158</v>
      </c>
      <c r="J748" s="193" t="s">
        <v>412</v>
      </c>
      <c r="BT748" s="1"/>
    </row>
    <row r="749" spans="1:72" x14ac:dyDescent="0.25">
      <c r="A749" s="188" t="s">
        <v>408</v>
      </c>
      <c r="B749" s="189" t="s">
        <v>748</v>
      </c>
      <c r="C749" s="189" t="s">
        <v>776</v>
      </c>
      <c r="D749" s="189" t="s">
        <v>749</v>
      </c>
      <c r="E749" s="190">
        <f t="shared" ca="1" si="11"/>
        <v>30528</v>
      </c>
      <c r="F749" s="191">
        <v>46</v>
      </c>
      <c r="G749" s="192">
        <v>26225</v>
      </c>
      <c r="H749" s="189">
        <v>561171</v>
      </c>
      <c r="I749" s="192">
        <v>35425</v>
      </c>
      <c r="J749" s="193" t="s">
        <v>412</v>
      </c>
      <c r="BT749" s="1"/>
    </row>
    <row r="750" spans="1:72" x14ac:dyDescent="0.25">
      <c r="A750" s="188" t="s">
        <v>408</v>
      </c>
      <c r="B750" s="189" t="s">
        <v>719</v>
      </c>
      <c r="C750" s="189" t="s">
        <v>471</v>
      </c>
      <c r="D750" s="189" t="s">
        <v>445</v>
      </c>
      <c r="E750" s="190">
        <f t="shared" ca="1" si="11"/>
        <v>23976</v>
      </c>
      <c r="F750" s="191">
        <v>45</v>
      </c>
      <c r="G750" s="192">
        <v>26862</v>
      </c>
      <c r="H750" s="189">
        <v>351244</v>
      </c>
      <c r="I750" s="192">
        <v>35380</v>
      </c>
      <c r="J750" s="193" t="s">
        <v>412</v>
      </c>
      <c r="BT750" s="1"/>
    </row>
    <row r="751" spans="1:72" x14ac:dyDescent="0.25">
      <c r="A751" s="188" t="s">
        <v>408</v>
      </c>
      <c r="B751" s="189" t="s">
        <v>618</v>
      </c>
      <c r="C751" s="189" t="s">
        <v>871</v>
      </c>
      <c r="D751" s="189" t="s">
        <v>872</v>
      </c>
      <c r="E751" s="190">
        <f t="shared" ca="1" si="11"/>
        <v>22632</v>
      </c>
      <c r="F751" s="191">
        <v>56</v>
      </c>
      <c r="G751" s="192">
        <v>22741</v>
      </c>
      <c r="H751" s="189">
        <v>351190</v>
      </c>
      <c r="I751" s="192">
        <v>35395</v>
      </c>
      <c r="J751" s="193" t="s">
        <v>412</v>
      </c>
      <c r="BT751" s="1"/>
    </row>
    <row r="752" spans="1:72" x14ac:dyDescent="0.25">
      <c r="A752" s="188" t="s">
        <v>408</v>
      </c>
      <c r="B752" s="189" t="s">
        <v>615</v>
      </c>
      <c r="C752" s="189" t="s">
        <v>597</v>
      </c>
      <c r="D752" s="189" t="s">
        <v>873</v>
      </c>
      <c r="E752" s="190">
        <f t="shared" ca="1" si="11"/>
        <v>19728</v>
      </c>
      <c r="F752" s="191">
        <v>52</v>
      </c>
      <c r="G752" s="192">
        <v>24026</v>
      </c>
      <c r="H752" s="189">
        <v>351315</v>
      </c>
      <c r="I752" s="192">
        <v>35153</v>
      </c>
      <c r="J752" s="193" t="s">
        <v>412</v>
      </c>
      <c r="BT752" s="1"/>
    </row>
    <row r="753" spans="1:72" x14ac:dyDescent="0.25">
      <c r="A753" s="188" t="s">
        <v>413</v>
      </c>
      <c r="B753" s="189" t="s">
        <v>517</v>
      </c>
      <c r="C753" s="189" t="s">
        <v>489</v>
      </c>
      <c r="D753" s="189" t="s">
        <v>738</v>
      </c>
      <c r="E753" s="190">
        <f t="shared" ca="1" si="11"/>
        <v>18588</v>
      </c>
      <c r="F753" s="191">
        <v>44</v>
      </c>
      <c r="G753" s="192">
        <v>26994</v>
      </c>
      <c r="H753" s="189">
        <v>351273</v>
      </c>
      <c r="I753" s="192">
        <v>35284</v>
      </c>
      <c r="J753" s="193" t="s">
        <v>412</v>
      </c>
      <c r="BT753" s="1"/>
    </row>
    <row r="754" spans="1:72" x14ac:dyDescent="0.25">
      <c r="A754" s="188" t="s">
        <v>413</v>
      </c>
      <c r="B754" s="189" t="s">
        <v>784</v>
      </c>
      <c r="C754" s="189" t="s">
        <v>91</v>
      </c>
      <c r="D754" s="189" t="s">
        <v>738</v>
      </c>
      <c r="E754" s="190">
        <f t="shared" ca="1" si="11"/>
        <v>28380</v>
      </c>
      <c r="F754" s="191">
        <v>47</v>
      </c>
      <c r="G754" s="192">
        <v>25863</v>
      </c>
      <c r="H754" s="189">
        <v>351352</v>
      </c>
      <c r="I754" s="192">
        <v>35320</v>
      </c>
      <c r="J754" s="193" t="s">
        <v>412</v>
      </c>
      <c r="BT754" s="1"/>
    </row>
    <row r="755" spans="1:72" x14ac:dyDescent="0.25">
      <c r="A755" s="188" t="s">
        <v>408</v>
      </c>
      <c r="B755" s="189" t="s">
        <v>618</v>
      </c>
      <c r="C755" s="189" t="s">
        <v>554</v>
      </c>
      <c r="D755" s="189" t="s">
        <v>874</v>
      </c>
      <c r="E755" s="190">
        <f t="shared" ca="1" si="11"/>
        <v>30312</v>
      </c>
      <c r="F755" s="191">
        <v>59</v>
      </c>
      <c r="G755" s="192">
        <v>21625</v>
      </c>
      <c r="H755" s="189">
        <v>351297</v>
      </c>
      <c r="I755" s="192">
        <v>35249</v>
      </c>
      <c r="J755" s="193" t="s">
        <v>875</v>
      </c>
      <c r="BT755" s="1"/>
    </row>
    <row r="756" spans="1:72" x14ac:dyDescent="0.25">
      <c r="A756" s="188" t="s">
        <v>408</v>
      </c>
      <c r="B756" s="189" t="s">
        <v>458</v>
      </c>
      <c r="C756" s="189" t="s">
        <v>570</v>
      </c>
      <c r="D756" s="189" t="s">
        <v>536</v>
      </c>
      <c r="E756" s="190">
        <f t="shared" ca="1" si="11"/>
        <v>25224</v>
      </c>
      <c r="F756" s="191">
        <v>55</v>
      </c>
      <c r="G756" s="192">
        <v>23134</v>
      </c>
      <c r="H756" s="189">
        <v>351293</v>
      </c>
      <c r="I756" s="192">
        <v>35145</v>
      </c>
      <c r="J756" s="193" t="s">
        <v>417</v>
      </c>
      <c r="BT756" s="1"/>
    </row>
    <row r="757" spans="1:72" x14ac:dyDescent="0.25">
      <c r="A757" s="188" t="s">
        <v>408</v>
      </c>
      <c r="B757" s="189" t="s">
        <v>614</v>
      </c>
      <c r="C757" s="189" t="s">
        <v>838</v>
      </c>
      <c r="D757" s="189" t="s">
        <v>775</v>
      </c>
      <c r="E757" s="190">
        <f t="shared" ca="1" si="11"/>
        <v>20028</v>
      </c>
      <c r="F757" s="191">
        <v>46</v>
      </c>
      <c r="G757" s="192">
        <v>26523</v>
      </c>
      <c r="H757" s="189">
        <v>561195</v>
      </c>
      <c r="I757" s="192">
        <v>35360</v>
      </c>
      <c r="J757" s="193" t="s">
        <v>417</v>
      </c>
      <c r="BT757" s="1"/>
    </row>
    <row r="758" spans="1:72" x14ac:dyDescent="0.25">
      <c r="A758" s="188" t="s">
        <v>408</v>
      </c>
      <c r="B758" s="189" t="s">
        <v>443</v>
      </c>
      <c r="C758" s="189" t="s">
        <v>597</v>
      </c>
      <c r="D758" s="189" t="s">
        <v>876</v>
      </c>
      <c r="E758" s="190">
        <f t="shared" ca="1" si="11"/>
        <v>25212</v>
      </c>
      <c r="F758" s="191">
        <v>48</v>
      </c>
      <c r="G758" s="192">
        <v>25648</v>
      </c>
      <c r="H758" s="189">
        <v>350787</v>
      </c>
      <c r="I758" s="192">
        <v>35540</v>
      </c>
      <c r="J758" s="193" t="s">
        <v>417</v>
      </c>
      <c r="BT758" s="1"/>
    </row>
    <row r="759" spans="1:72" x14ac:dyDescent="0.25">
      <c r="A759" s="188" t="s">
        <v>408</v>
      </c>
      <c r="B759" s="189" t="s">
        <v>562</v>
      </c>
      <c r="C759" s="189" t="s">
        <v>735</v>
      </c>
      <c r="D759" s="189" t="s">
        <v>622</v>
      </c>
      <c r="E759" s="190">
        <f t="shared" ca="1" si="11"/>
        <v>19176</v>
      </c>
      <c r="F759" s="191">
        <v>46</v>
      </c>
      <c r="G759" s="192">
        <v>26431</v>
      </c>
      <c r="H759" s="189">
        <v>561242</v>
      </c>
      <c r="I759" s="192">
        <v>35528</v>
      </c>
      <c r="J759" s="193" t="s">
        <v>417</v>
      </c>
      <c r="BT759" s="1"/>
    </row>
    <row r="760" spans="1:72" x14ac:dyDescent="0.25">
      <c r="A760" s="188" t="s">
        <v>408</v>
      </c>
      <c r="B760" s="189" t="s">
        <v>569</v>
      </c>
      <c r="C760" s="189" t="s">
        <v>621</v>
      </c>
      <c r="D760" s="189" t="s">
        <v>877</v>
      </c>
      <c r="E760" s="190">
        <f t="shared" ca="1" si="11"/>
        <v>27036</v>
      </c>
      <c r="F760" s="191">
        <v>55</v>
      </c>
      <c r="G760" s="192">
        <v>23117</v>
      </c>
      <c r="H760" s="189">
        <v>561184</v>
      </c>
      <c r="I760" s="192">
        <v>35553</v>
      </c>
      <c r="J760" s="193" t="s">
        <v>417</v>
      </c>
      <c r="BT760" s="1"/>
    </row>
    <row r="761" spans="1:72" x14ac:dyDescent="0.25">
      <c r="A761" s="188" t="s">
        <v>408</v>
      </c>
      <c r="B761" s="189" t="s">
        <v>440</v>
      </c>
      <c r="C761" s="189" t="s">
        <v>444</v>
      </c>
      <c r="D761" s="189" t="s">
        <v>628</v>
      </c>
      <c r="E761" s="190">
        <f t="shared" ca="1" si="11"/>
        <v>28740</v>
      </c>
      <c r="F761" s="191">
        <v>46</v>
      </c>
      <c r="G761" s="192">
        <v>26405</v>
      </c>
      <c r="H761" s="189">
        <v>561252</v>
      </c>
      <c r="I761" s="192">
        <v>35677</v>
      </c>
      <c r="J761" s="193" t="s">
        <v>417</v>
      </c>
      <c r="BT761" s="1"/>
    </row>
    <row r="762" spans="1:72" x14ac:dyDescent="0.25">
      <c r="A762" s="188" t="s">
        <v>408</v>
      </c>
      <c r="B762" s="189" t="s">
        <v>646</v>
      </c>
      <c r="C762" s="189" t="s">
        <v>471</v>
      </c>
      <c r="D762" s="189" t="s">
        <v>482</v>
      </c>
      <c r="E762" s="190">
        <f t="shared" ca="1" si="11"/>
        <v>26736</v>
      </c>
      <c r="F762" s="191">
        <v>46</v>
      </c>
      <c r="G762" s="192">
        <v>26436</v>
      </c>
      <c r="H762" s="189">
        <v>561257</v>
      </c>
      <c r="I762" s="192">
        <v>35570</v>
      </c>
      <c r="J762" s="193" t="s">
        <v>417</v>
      </c>
      <c r="BT762" s="1"/>
    </row>
    <row r="763" spans="1:72" x14ac:dyDescent="0.25">
      <c r="A763" s="188" t="s">
        <v>454</v>
      </c>
      <c r="B763" s="189" t="s">
        <v>426</v>
      </c>
      <c r="C763" s="189" t="s">
        <v>88</v>
      </c>
      <c r="D763" s="189" t="s">
        <v>802</v>
      </c>
      <c r="E763" s="190">
        <f t="shared" ca="1" si="11"/>
        <v>29772</v>
      </c>
      <c r="F763" s="191">
        <v>44</v>
      </c>
      <c r="G763" s="192">
        <v>27291</v>
      </c>
      <c r="H763" s="189">
        <v>351299</v>
      </c>
      <c r="I763" s="192">
        <v>35683</v>
      </c>
      <c r="J763" s="193" t="s">
        <v>417</v>
      </c>
      <c r="BT763" s="1"/>
    </row>
    <row r="764" spans="1:72" x14ac:dyDescent="0.25">
      <c r="A764" s="188" t="s">
        <v>408</v>
      </c>
      <c r="B764" s="189" t="s">
        <v>506</v>
      </c>
      <c r="C764" s="189" t="s">
        <v>863</v>
      </c>
      <c r="D764" s="189" t="s">
        <v>738</v>
      </c>
      <c r="E764" s="190">
        <f t="shared" ca="1" si="11"/>
        <v>26424</v>
      </c>
      <c r="F764" s="191">
        <v>49</v>
      </c>
      <c r="G764" s="192">
        <v>25168</v>
      </c>
      <c r="H764" s="189">
        <v>351318</v>
      </c>
      <c r="I764" s="192">
        <v>35435</v>
      </c>
      <c r="J764" s="193" t="s">
        <v>417</v>
      </c>
      <c r="BT764" s="1"/>
    </row>
    <row r="765" spans="1:72" x14ac:dyDescent="0.25">
      <c r="A765" s="188" t="s">
        <v>413</v>
      </c>
      <c r="B765" s="189" t="s">
        <v>612</v>
      </c>
      <c r="C765" s="189" t="s">
        <v>878</v>
      </c>
      <c r="D765" s="189" t="s">
        <v>879</v>
      </c>
      <c r="E765" s="190">
        <f t="shared" ca="1" si="11"/>
        <v>21792</v>
      </c>
      <c r="F765" s="191">
        <v>48</v>
      </c>
      <c r="G765" s="192">
        <v>25717</v>
      </c>
      <c r="H765" s="189">
        <v>561270</v>
      </c>
      <c r="I765" s="192">
        <v>35562</v>
      </c>
      <c r="J765" s="193" t="s">
        <v>417</v>
      </c>
      <c r="BT765" s="1"/>
    </row>
    <row r="766" spans="1:72" x14ac:dyDescent="0.25">
      <c r="A766" s="188" t="s">
        <v>408</v>
      </c>
      <c r="B766" s="189" t="s">
        <v>664</v>
      </c>
      <c r="C766" s="189" t="s">
        <v>774</v>
      </c>
      <c r="D766" s="189" t="s">
        <v>880</v>
      </c>
      <c r="E766" s="190">
        <f t="shared" ca="1" si="11"/>
        <v>23484</v>
      </c>
      <c r="F766" s="191">
        <v>45</v>
      </c>
      <c r="G766" s="192">
        <v>26584</v>
      </c>
      <c r="H766" s="189">
        <v>561271</v>
      </c>
      <c r="I766" s="192">
        <v>35492</v>
      </c>
      <c r="J766" s="193" t="s">
        <v>417</v>
      </c>
      <c r="BT766" s="1"/>
    </row>
    <row r="767" spans="1:72" x14ac:dyDescent="0.25">
      <c r="A767" s="188" t="s">
        <v>408</v>
      </c>
      <c r="B767" s="189" t="s">
        <v>546</v>
      </c>
      <c r="C767" s="189" t="s">
        <v>185</v>
      </c>
      <c r="D767" s="189" t="s">
        <v>881</v>
      </c>
      <c r="E767" s="190">
        <f t="shared" ca="1" si="11"/>
        <v>25764</v>
      </c>
      <c r="F767" s="191">
        <v>58</v>
      </c>
      <c r="G767" s="192">
        <v>22132</v>
      </c>
      <c r="H767" s="189">
        <v>561278</v>
      </c>
      <c r="I767" s="192">
        <v>35760</v>
      </c>
      <c r="J767" s="193" t="s">
        <v>417</v>
      </c>
      <c r="BT767" s="1"/>
    </row>
    <row r="768" spans="1:72" x14ac:dyDescent="0.25">
      <c r="A768" s="188" t="s">
        <v>408</v>
      </c>
      <c r="B768" s="189" t="s">
        <v>615</v>
      </c>
      <c r="C768" s="189" t="s">
        <v>882</v>
      </c>
      <c r="D768" s="189" t="s">
        <v>536</v>
      </c>
      <c r="E768" s="190">
        <f t="shared" ca="1" si="11"/>
        <v>20388</v>
      </c>
      <c r="F768" s="191">
        <v>48</v>
      </c>
      <c r="G768" s="192">
        <v>25630</v>
      </c>
      <c r="H768" s="189">
        <v>561350</v>
      </c>
      <c r="I768" s="192">
        <v>35774</v>
      </c>
      <c r="J768" s="193" t="s">
        <v>417</v>
      </c>
      <c r="BT768" s="1"/>
    </row>
    <row r="769" spans="1:72" x14ac:dyDescent="0.25">
      <c r="A769" s="188" t="s">
        <v>408</v>
      </c>
      <c r="B769" s="189" t="s">
        <v>440</v>
      </c>
      <c r="C769" s="189" t="s">
        <v>570</v>
      </c>
      <c r="D769" s="189" t="s">
        <v>703</v>
      </c>
      <c r="E769" s="190">
        <f t="shared" ca="1" si="11"/>
        <v>25896</v>
      </c>
      <c r="F769" s="191">
        <v>47</v>
      </c>
      <c r="G769" s="192">
        <v>26058</v>
      </c>
      <c r="H769" s="189">
        <v>561294</v>
      </c>
      <c r="I769" s="192">
        <v>35718</v>
      </c>
      <c r="J769" s="193" t="s">
        <v>417</v>
      </c>
      <c r="BT769" s="1"/>
    </row>
    <row r="770" spans="1:72" x14ac:dyDescent="0.25">
      <c r="A770" s="188" t="s">
        <v>408</v>
      </c>
      <c r="B770" s="189" t="s">
        <v>590</v>
      </c>
      <c r="C770" s="189" t="s">
        <v>154</v>
      </c>
      <c r="D770" s="189" t="s">
        <v>883</v>
      </c>
      <c r="E770" s="190">
        <f t="shared" ca="1" si="11"/>
        <v>29064</v>
      </c>
      <c r="F770" s="191">
        <v>47</v>
      </c>
      <c r="G770" s="192">
        <v>26018</v>
      </c>
      <c r="H770" s="189">
        <v>561301</v>
      </c>
      <c r="I770" s="192">
        <v>35455</v>
      </c>
      <c r="J770" s="193" t="s">
        <v>417</v>
      </c>
      <c r="BT770" s="1"/>
    </row>
    <row r="771" spans="1:72" x14ac:dyDescent="0.25">
      <c r="A771" s="188" t="s">
        <v>413</v>
      </c>
      <c r="B771" s="189" t="s">
        <v>495</v>
      </c>
      <c r="C771" s="189" t="s">
        <v>884</v>
      </c>
      <c r="D771" s="189" t="s">
        <v>885</v>
      </c>
      <c r="E771" s="190">
        <f t="shared" ref="E771:E834" ca="1" si="12">RANDBETWEEN(1500,2600)*12</f>
        <v>26136</v>
      </c>
      <c r="F771" s="191">
        <v>46</v>
      </c>
      <c r="G771" s="192">
        <v>26292</v>
      </c>
      <c r="H771" s="189">
        <v>561311</v>
      </c>
      <c r="I771" s="192">
        <v>35570</v>
      </c>
      <c r="J771" s="193" t="s">
        <v>417</v>
      </c>
      <c r="BT771" s="1"/>
    </row>
    <row r="772" spans="1:72" x14ac:dyDescent="0.25">
      <c r="A772" s="188" t="s">
        <v>408</v>
      </c>
      <c r="B772" s="189" t="s">
        <v>526</v>
      </c>
      <c r="C772" s="189" t="s">
        <v>459</v>
      </c>
      <c r="D772" s="189" t="s">
        <v>422</v>
      </c>
      <c r="E772" s="190">
        <f t="shared" ca="1" si="12"/>
        <v>21924</v>
      </c>
      <c r="F772" s="191">
        <v>44</v>
      </c>
      <c r="G772" s="192">
        <v>27037</v>
      </c>
      <c r="H772" s="189">
        <v>561310</v>
      </c>
      <c r="I772" s="192">
        <v>35685</v>
      </c>
      <c r="J772" s="193" t="s">
        <v>417</v>
      </c>
      <c r="BT772" s="1"/>
    </row>
    <row r="773" spans="1:72" x14ac:dyDescent="0.25">
      <c r="A773" s="188" t="s">
        <v>413</v>
      </c>
      <c r="B773" s="189" t="s">
        <v>817</v>
      </c>
      <c r="C773" s="189" t="s">
        <v>640</v>
      </c>
      <c r="D773" s="189" t="s">
        <v>886</v>
      </c>
      <c r="E773" s="190">
        <f t="shared" ca="1" si="12"/>
        <v>26484</v>
      </c>
      <c r="F773" s="191">
        <v>46</v>
      </c>
      <c r="G773" s="192">
        <v>26546</v>
      </c>
      <c r="H773" s="189">
        <v>561261</v>
      </c>
      <c r="I773" s="192">
        <v>35523</v>
      </c>
      <c r="J773" s="193" t="s">
        <v>417</v>
      </c>
      <c r="BT773" s="1"/>
    </row>
    <row r="774" spans="1:72" x14ac:dyDescent="0.25">
      <c r="A774" s="188" t="s">
        <v>408</v>
      </c>
      <c r="B774" s="189" t="s">
        <v>572</v>
      </c>
      <c r="C774" s="189" t="s">
        <v>556</v>
      </c>
      <c r="D774" s="189" t="s">
        <v>536</v>
      </c>
      <c r="E774" s="190">
        <f t="shared" ca="1" si="12"/>
        <v>30756</v>
      </c>
      <c r="F774" s="191">
        <v>44</v>
      </c>
      <c r="G774" s="192">
        <v>27183</v>
      </c>
      <c r="H774" s="189">
        <v>351434</v>
      </c>
      <c r="I774" s="192">
        <v>35477</v>
      </c>
      <c r="J774" s="193" t="s">
        <v>417</v>
      </c>
      <c r="BT774" s="1"/>
    </row>
    <row r="775" spans="1:72" x14ac:dyDescent="0.25">
      <c r="A775" s="188" t="s">
        <v>454</v>
      </c>
      <c r="B775" s="189" t="s">
        <v>461</v>
      </c>
      <c r="C775" s="189" t="s">
        <v>707</v>
      </c>
      <c r="D775" s="189" t="s">
        <v>473</v>
      </c>
      <c r="E775" s="190">
        <f t="shared" ca="1" si="12"/>
        <v>29340</v>
      </c>
      <c r="F775" s="191">
        <v>44</v>
      </c>
      <c r="G775" s="192">
        <v>27109</v>
      </c>
      <c r="H775" s="189">
        <v>568487</v>
      </c>
      <c r="I775" s="192">
        <v>35518</v>
      </c>
      <c r="J775" s="193" t="s">
        <v>417</v>
      </c>
      <c r="BT775" s="1"/>
    </row>
    <row r="776" spans="1:72" x14ac:dyDescent="0.25">
      <c r="A776" s="188" t="s">
        <v>413</v>
      </c>
      <c r="B776" s="189" t="s">
        <v>629</v>
      </c>
      <c r="C776" s="189" t="s">
        <v>887</v>
      </c>
      <c r="D776" s="189" t="s">
        <v>856</v>
      </c>
      <c r="E776" s="190">
        <f t="shared" ca="1" si="12"/>
        <v>30084</v>
      </c>
      <c r="F776" s="191">
        <v>50</v>
      </c>
      <c r="G776" s="192">
        <v>25022</v>
      </c>
      <c r="H776" s="189">
        <v>351322</v>
      </c>
      <c r="I776" s="192">
        <v>35525</v>
      </c>
      <c r="J776" s="193" t="s">
        <v>417</v>
      </c>
      <c r="BT776" s="1"/>
    </row>
    <row r="777" spans="1:72" x14ac:dyDescent="0.25">
      <c r="A777" s="188" t="s">
        <v>413</v>
      </c>
      <c r="B777" s="189" t="s">
        <v>709</v>
      </c>
      <c r="C777" s="189" t="s">
        <v>831</v>
      </c>
      <c r="D777" s="189" t="s">
        <v>416</v>
      </c>
      <c r="E777" s="190">
        <f t="shared" ca="1" si="12"/>
        <v>29856</v>
      </c>
      <c r="F777" s="191">
        <v>44</v>
      </c>
      <c r="G777" s="192">
        <v>27220</v>
      </c>
      <c r="H777" s="189">
        <v>561162</v>
      </c>
      <c r="I777" s="192">
        <v>35584</v>
      </c>
      <c r="J777" s="193" t="s">
        <v>417</v>
      </c>
      <c r="BT777" s="1"/>
    </row>
    <row r="778" spans="1:72" x14ac:dyDescent="0.25">
      <c r="A778" s="188" t="s">
        <v>454</v>
      </c>
      <c r="B778" s="189" t="s">
        <v>467</v>
      </c>
      <c r="C778" s="189" t="s">
        <v>90</v>
      </c>
      <c r="D778" s="189" t="s">
        <v>888</v>
      </c>
      <c r="E778" s="190">
        <f t="shared" ca="1" si="12"/>
        <v>20388</v>
      </c>
      <c r="F778" s="191">
        <v>46</v>
      </c>
      <c r="G778" s="192">
        <v>26339</v>
      </c>
      <c r="H778" s="189">
        <v>351323</v>
      </c>
      <c r="I778" s="192">
        <v>35515</v>
      </c>
      <c r="J778" s="193" t="s">
        <v>417</v>
      </c>
      <c r="BT778" s="1"/>
    </row>
    <row r="779" spans="1:72" x14ac:dyDescent="0.25">
      <c r="A779" s="188" t="s">
        <v>454</v>
      </c>
      <c r="B779" s="189" t="s">
        <v>694</v>
      </c>
      <c r="C779" s="189" t="s">
        <v>889</v>
      </c>
      <c r="D779" s="189" t="s">
        <v>628</v>
      </c>
      <c r="E779" s="190">
        <f t="shared" ca="1" si="12"/>
        <v>21144</v>
      </c>
      <c r="F779" s="191">
        <v>49</v>
      </c>
      <c r="G779" s="192">
        <v>25208</v>
      </c>
      <c r="H779" s="189">
        <v>561342</v>
      </c>
      <c r="I779" s="192">
        <v>35456</v>
      </c>
      <c r="J779" s="193" t="s">
        <v>417</v>
      </c>
      <c r="BT779" s="1"/>
    </row>
    <row r="780" spans="1:72" x14ac:dyDescent="0.25">
      <c r="A780" s="188" t="s">
        <v>454</v>
      </c>
      <c r="B780" s="189" t="s">
        <v>574</v>
      </c>
      <c r="C780" s="189" t="s">
        <v>91</v>
      </c>
      <c r="D780" s="189" t="s">
        <v>890</v>
      </c>
      <c r="E780" s="190">
        <f t="shared" ca="1" si="12"/>
        <v>26784</v>
      </c>
      <c r="F780" s="191">
        <v>44</v>
      </c>
      <c r="G780" s="192">
        <v>27178</v>
      </c>
      <c r="H780" s="189">
        <v>561356</v>
      </c>
      <c r="I780" s="192">
        <v>35710</v>
      </c>
      <c r="J780" s="193" t="s">
        <v>417</v>
      </c>
      <c r="BT780" s="1"/>
    </row>
    <row r="781" spans="1:72" x14ac:dyDescent="0.25">
      <c r="A781" s="188" t="s">
        <v>408</v>
      </c>
      <c r="B781" s="189" t="s">
        <v>592</v>
      </c>
      <c r="C781" s="189" t="s">
        <v>635</v>
      </c>
      <c r="D781" s="189" t="s">
        <v>891</v>
      </c>
      <c r="E781" s="190">
        <f t="shared" ca="1" si="12"/>
        <v>22224</v>
      </c>
      <c r="F781" s="191">
        <v>45</v>
      </c>
      <c r="G781" s="192">
        <v>26721</v>
      </c>
      <c r="H781" s="189">
        <v>351022</v>
      </c>
      <c r="I781" s="192">
        <v>35772</v>
      </c>
      <c r="J781" s="193" t="s">
        <v>417</v>
      </c>
      <c r="BT781" s="1"/>
    </row>
    <row r="782" spans="1:72" x14ac:dyDescent="0.25">
      <c r="A782" s="188" t="s">
        <v>408</v>
      </c>
      <c r="B782" s="189" t="s">
        <v>519</v>
      </c>
      <c r="C782" s="189" t="s">
        <v>892</v>
      </c>
      <c r="D782" s="189" t="s">
        <v>619</v>
      </c>
      <c r="E782" s="190">
        <f t="shared" ca="1" si="12"/>
        <v>26712</v>
      </c>
      <c r="F782" s="191">
        <v>45</v>
      </c>
      <c r="G782" s="192">
        <v>26752</v>
      </c>
      <c r="H782" s="189">
        <v>561356</v>
      </c>
      <c r="I782" s="192">
        <v>35744</v>
      </c>
      <c r="J782" s="193" t="s">
        <v>417</v>
      </c>
      <c r="BT782" s="1"/>
    </row>
    <row r="783" spans="1:72" x14ac:dyDescent="0.25">
      <c r="A783" s="188" t="s">
        <v>413</v>
      </c>
      <c r="B783" s="189" t="s">
        <v>626</v>
      </c>
      <c r="C783" s="189" t="s">
        <v>640</v>
      </c>
      <c r="D783" s="189" t="s">
        <v>749</v>
      </c>
      <c r="E783" s="190">
        <f t="shared" ca="1" si="12"/>
        <v>20496</v>
      </c>
      <c r="F783" s="191">
        <v>43</v>
      </c>
      <c r="G783" s="192">
        <v>27519</v>
      </c>
      <c r="H783" s="189">
        <v>561352</v>
      </c>
      <c r="I783" s="192">
        <v>35654</v>
      </c>
      <c r="J783" s="193" t="s">
        <v>417</v>
      </c>
      <c r="BT783" s="1"/>
    </row>
    <row r="784" spans="1:72" x14ac:dyDescent="0.25">
      <c r="A784" s="188" t="s">
        <v>408</v>
      </c>
      <c r="B784" s="189" t="s">
        <v>450</v>
      </c>
      <c r="C784" s="189" t="s">
        <v>779</v>
      </c>
      <c r="D784" s="189" t="s">
        <v>536</v>
      </c>
      <c r="E784" s="190">
        <f t="shared" ca="1" si="12"/>
        <v>23928</v>
      </c>
      <c r="F784" s="191">
        <v>45</v>
      </c>
      <c r="G784" s="192">
        <v>26690</v>
      </c>
      <c r="H784" s="189">
        <v>561363</v>
      </c>
      <c r="I784" s="192">
        <v>35579</v>
      </c>
      <c r="J784" s="193" t="s">
        <v>417</v>
      </c>
      <c r="BT784" s="1"/>
    </row>
    <row r="785" spans="1:72" x14ac:dyDescent="0.25">
      <c r="A785" s="188" t="s">
        <v>408</v>
      </c>
      <c r="B785" s="189" t="s">
        <v>817</v>
      </c>
      <c r="C785" s="189" t="s">
        <v>822</v>
      </c>
      <c r="D785" s="189" t="s">
        <v>536</v>
      </c>
      <c r="E785" s="190">
        <f t="shared" ca="1" si="12"/>
        <v>21384</v>
      </c>
      <c r="F785" s="191">
        <v>44</v>
      </c>
      <c r="G785" s="192">
        <v>27086</v>
      </c>
      <c r="H785" s="189">
        <v>561365</v>
      </c>
      <c r="I785" s="192">
        <v>35759</v>
      </c>
      <c r="J785" s="193" t="s">
        <v>417</v>
      </c>
      <c r="BT785" s="1"/>
    </row>
    <row r="786" spans="1:72" x14ac:dyDescent="0.25">
      <c r="A786" s="188" t="s">
        <v>408</v>
      </c>
      <c r="B786" s="189" t="s">
        <v>493</v>
      </c>
      <c r="C786" s="189" t="s">
        <v>410</v>
      </c>
      <c r="D786" s="189" t="s">
        <v>536</v>
      </c>
      <c r="E786" s="190">
        <f t="shared" ca="1" si="12"/>
        <v>24312</v>
      </c>
      <c r="F786" s="191">
        <v>45</v>
      </c>
      <c r="G786" s="192">
        <v>26613</v>
      </c>
      <c r="H786" s="189">
        <v>561362</v>
      </c>
      <c r="I786" s="192">
        <v>35772</v>
      </c>
      <c r="J786" s="193" t="s">
        <v>417</v>
      </c>
      <c r="BT786" s="1"/>
    </row>
    <row r="787" spans="1:72" x14ac:dyDescent="0.25">
      <c r="A787" s="188" t="s">
        <v>408</v>
      </c>
      <c r="B787" s="189" t="s">
        <v>429</v>
      </c>
      <c r="C787" s="189" t="s">
        <v>870</v>
      </c>
      <c r="D787" s="189" t="s">
        <v>738</v>
      </c>
      <c r="E787" s="190">
        <f t="shared" ca="1" si="12"/>
        <v>23436</v>
      </c>
      <c r="F787" s="191">
        <v>43</v>
      </c>
      <c r="G787" s="192">
        <v>27321</v>
      </c>
      <c r="H787" s="189">
        <v>351324</v>
      </c>
      <c r="I787" s="192">
        <v>35695</v>
      </c>
      <c r="J787" s="193" t="s">
        <v>417</v>
      </c>
      <c r="BT787" s="1"/>
    </row>
    <row r="788" spans="1:72" x14ac:dyDescent="0.25">
      <c r="A788" s="188" t="s">
        <v>413</v>
      </c>
      <c r="B788" s="189" t="s">
        <v>568</v>
      </c>
      <c r="C788" s="189" t="s">
        <v>893</v>
      </c>
      <c r="D788" s="189" t="s">
        <v>473</v>
      </c>
      <c r="E788" s="190">
        <f t="shared" ca="1" si="12"/>
        <v>27300</v>
      </c>
      <c r="F788" s="191">
        <v>42</v>
      </c>
      <c r="G788" s="192">
        <v>27984</v>
      </c>
      <c r="H788" s="189">
        <v>561384</v>
      </c>
      <c r="I788" s="192">
        <v>35836</v>
      </c>
      <c r="J788" s="193" t="s">
        <v>417</v>
      </c>
      <c r="BT788" s="1"/>
    </row>
    <row r="789" spans="1:72" x14ac:dyDescent="0.25">
      <c r="A789" s="188" t="s">
        <v>408</v>
      </c>
      <c r="B789" s="189" t="s">
        <v>568</v>
      </c>
      <c r="C789" s="189" t="s">
        <v>679</v>
      </c>
      <c r="D789" s="189" t="s">
        <v>416</v>
      </c>
      <c r="E789" s="190">
        <f t="shared" ca="1" si="12"/>
        <v>25632</v>
      </c>
      <c r="F789" s="191">
        <v>46</v>
      </c>
      <c r="G789" s="192">
        <v>26337</v>
      </c>
      <c r="H789" s="189">
        <v>561386</v>
      </c>
      <c r="I789" s="192">
        <v>35950</v>
      </c>
      <c r="J789" s="193" t="s">
        <v>417</v>
      </c>
      <c r="BT789" s="1"/>
    </row>
    <row r="790" spans="1:72" x14ac:dyDescent="0.25">
      <c r="A790" s="188" t="s">
        <v>413</v>
      </c>
      <c r="B790" s="189" t="s">
        <v>526</v>
      </c>
      <c r="C790" s="189" t="s">
        <v>596</v>
      </c>
      <c r="D790" s="189" t="s">
        <v>460</v>
      </c>
      <c r="E790" s="190">
        <f t="shared" ca="1" si="12"/>
        <v>20004</v>
      </c>
      <c r="F790" s="191">
        <v>43</v>
      </c>
      <c r="G790" s="192">
        <v>27489</v>
      </c>
      <c r="H790" s="189">
        <v>561345</v>
      </c>
      <c r="I790" s="192">
        <v>35932</v>
      </c>
      <c r="J790" s="193" t="s">
        <v>466</v>
      </c>
      <c r="BT790" s="1"/>
    </row>
    <row r="791" spans="1:72" x14ac:dyDescent="0.25">
      <c r="A791" s="188" t="s">
        <v>408</v>
      </c>
      <c r="B791" s="189" t="s">
        <v>712</v>
      </c>
      <c r="C791" s="189" t="s">
        <v>894</v>
      </c>
      <c r="D791" s="189" t="s">
        <v>778</v>
      </c>
      <c r="E791" s="190">
        <f t="shared" ca="1" si="12"/>
        <v>23676</v>
      </c>
      <c r="F791" s="191">
        <v>44</v>
      </c>
      <c r="G791" s="192">
        <v>27081</v>
      </c>
      <c r="H791" s="189">
        <v>561389</v>
      </c>
      <c r="I791" s="192">
        <v>35949</v>
      </c>
      <c r="J791" s="193" t="s">
        <v>466</v>
      </c>
      <c r="BT791" s="1"/>
    </row>
    <row r="792" spans="1:72" x14ac:dyDescent="0.25">
      <c r="A792" s="188" t="s">
        <v>408</v>
      </c>
      <c r="B792" s="189" t="s">
        <v>476</v>
      </c>
      <c r="C792" s="189" t="s">
        <v>835</v>
      </c>
      <c r="D792" s="189" t="s">
        <v>895</v>
      </c>
      <c r="E792" s="190">
        <f t="shared" ca="1" si="12"/>
        <v>23676</v>
      </c>
      <c r="F792" s="191">
        <v>44</v>
      </c>
      <c r="G792" s="192">
        <v>27232</v>
      </c>
      <c r="H792" s="189">
        <v>561393</v>
      </c>
      <c r="I792" s="192">
        <v>35920</v>
      </c>
      <c r="J792" s="193" t="s">
        <v>466</v>
      </c>
      <c r="BT792" s="1"/>
    </row>
    <row r="793" spans="1:72" x14ac:dyDescent="0.25">
      <c r="A793" s="188" t="s">
        <v>413</v>
      </c>
      <c r="B793" s="189" t="s">
        <v>618</v>
      </c>
      <c r="C793" s="189" t="s">
        <v>896</v>
      </c>
      <c r="D793" s="189" t="s">
        <v>460</v>
      </c>
      <c r="E793" s="190">
        <f t="shared" ca="1" si="12"/>
        <v>25392</v>
      </c>
      <c r="F793" s="191">
        <v>42</v>
      </c>
      <c r="G793" s="192">
        <v>27710</v>
      </c>
      <c r="H793" s="189">
        <v>561394</v>
      </c>
      <c r="I793" s="192">
        <v>36139</v>
      </c>
      <c r="J793" s="193" t="s">
        <v>466</v>
      </c>
      <c r="BT793" s="1"/>
    </row>
    <row r="794" spans="1:72" x14ac:dyDescent="0.25">
      <c r="A794" s="188" t="s">
        <v>413</v>
      </c>
      <c r="B794" s="189" t="s">
        <v>481</v>
      </c>
      <c r="C794" s="189" t="s">
        <v>472</v>
      </c>
      <c r="D794" s="189" t="s">
        <v>897</v>
      </c>
      <c r="E794" s="190">
        <f t="shared" ca="1" si="12"/>
        <v>23196</v>
      </c>
      <c r="F794" s="191">
        <v>55</v>
      </c>
      <c r="G794" s="192">
        <v>23195</v>
      </c>
      <c r="H794" s="189">
        <v>561130</v>
      </c>
      <c r="I794" s="192">
        <v>35803</v>
      </c>
      <c r="J794" s="193" t="s">
        <v>466</v>
      </c>
      <c r="BT794" s="1"/>
    </row>
    <row r="795" spans="1:72" x14ac:dyDescent="0.25">
      <c r="A795" s="188" t="s">
        <v>413</v>
      </c>
      <c r="B795" s="189" t="s">
        <v>469</v>
      </c>
      <c r="C795" s="189" t="s">
        <v>898</v>
      </c>
      <c r="D795" s="189" t="s">
        <v>473</v>
      </c>
      <c r="E795" s="190">
        <f t="shared" ca="1" si="12"/>
        <v>23712</v>
      </c>
      <c r="F795" s="191">
        <v>41</v>
      </c>
      <c r="G795" s="192">
        <v>28375</v>
      </c>
      <c r="H795" s="189">
        <v>568857</v>
      </c>
      <c r="I795" s="192">
        <v>35937</v>
      </c>
      <c r="J795" s="193" t="s">
        <v>466</v>
      </c>
      <c r="BT795" s="1"/>
    </row>
    <row r="796" spans="1:72" x14ac:dyDescent="0.25">
      <c r="A796" s="188" t="s">
        <v>408</v>
      </c>
      <c r="B796" s="189" t="s">
        <v>448</v>
      </c>
      <c r="C796" s="189" t="s">
        <v>679</v>
      </c>
      <c r="D796" s="189" t="s">
        <v>445</v>
      </c>
      <c r="E796" s="190">
        <f t="shared" ca="1" si="12"/>
        <v>23760</v>
      </c>
      <c r="F796" s="191">
        <v>56</v>
      </c>
      <c r="G796" s="192">
        <v>22880</v>
      </c>
      <c r="H796" s="189">
        <v>351331</v>
      </c>
      <c r="I796" s="192">
        <v>35958</v>
      </c>
      <c r="J796" s="193" t="s">
        <v>417</v>
      </c>
      <c r="BT796" s="1"/>
    </row>
    <row r="797" spans="1:72" x14ac:dyDescent="0.25">
      <c r="A797" s="188" t="s">
        <v>408</v>
      </c>
      <c r="B797" s="189" t="s">
        <v>559</v>
      </c>
      <c r="C797" s="189" t="s">
        <v>892</v>
      </c>
      <c r="D797" s="189" t="s">
        <v>899</v>
      </c>
      <c r="E797" s="190">
        <f t="shared" ca="1" si="12"/>
        <v>21840</v>
      </c>
      <c r="F797" s="191">
        <v>45</v>
      </c>
      <c r="G797" s="192">
        <v>26584</v>
      </c>
      <c r="H797" s="189">
        <v>351254</v>
      </c>
      <c r="I797" s="192">
        <v>35918</v>
      </c>
      <c r="J797" s="193" t="s">
        <v>900</v>
      </c>
      <c r="BT797" s="1"/>
    </row>
    <row r="798" spans="1:72" x14ac:dyDescent="0.25">
      <c r="A798" s="188" t="s">
        <v>408</v>
      </c>
      <c r="B798" s="189" t="s">
        <v>443</v>
      </c>
      <c r="C798" s="189" t="s">
        <v>863</v>
      </c>
      <c r="D798" s="189" t="s">
        <v>428</v>
      </c>
      <c r="E798" s="190">
        <f t="shared" ca="1" si="12"/>
        <v>25344</v>
      </c>
      <c r="F798" s="191">
        <v>44</v>
      </c>
      <c r="G798" s="192">
        <v>27054</v>
      </c>
      <c r="H798" s="189">
        <v>561563</v>
      </c>
      <c r="I798" s="192">
        <v>36154</v>
      </c>
      <c r="J798" s="193" t="s">
        <v>858</v>
      </c>
      <c r="BT798" s="1"/>
    </row>
    <row r="799" spans="1:72" x14ac:dyDescent="0.25">
      <c r="A799" s="188" t="s">
        <v>408</v>
      </c>
      <c r="B799" s="189" t="s">
        <v>645</v>
      </c>
      <c r="C799" s="189" t="s">
        <v>901</v>
      </c>
      <c r="D799" s="189" t="s">
        <v>902</v>
      </c>
      <c r="E799" s="190">
        <f t="shared" ca="1" si="12"/>
        <v>26628</v>
      </c>
      <c r="F799" s="191">
        <v>48</v>
      </c>
      <c r="G799" s="192">
        <v>25615</v>
      </c>
      <c r="H799" s="189">
        <v>561568</v>
      </c>
      <c r="I799" s="192">
        <v>35988</v>
      </c>
      <c r="J799" s="193" t="s">
        <v>903</v>
      </c>
      <c r="BT799" s="1"/>
    </row>
    <row r="800" spans="1:72" x14ac:dyDescent="0.25">
      <c r="A800" s="188" t="s">
        <v>408</v>
      </c>
      <c r="B800" s="189" t="s">
        <v>817</v>
      </c>
      <c r="C800" s="189" t="s">
        <v>542</v>
      </c>
      <c r="D800" s="189" t="s">
        <v>749</v>
      </c>
      <c r="E800" s="190">
        <f t="shared" ca="1" si="12"/>
        <v>24468</v>
      </c>
      <c r="F800" s="191">
        <v>42</v>
      </c>
      <c r="G800" s="192">
        <v>27923</v>
      </c>
      <c r="H800" s="189">
        <v>561420</v>
      </c>
      <c r="I800" s="192">
        <v>35857</v>
      </c>
      <c r="J800" s="193" t="s">
        <v>417</v>
      </c>
      <c r="BT800" s="1"/>
    </row>
    <row r="801" spans="1:72" x14ac:dyDescent="0.25">
      <c r="A801" s="188" t="s">
        <v>408</v>
      </c>
      <c r="B801" s="189" t="s">
        <v>709</v>
      </c>
      <c r="C801" s="189" t="s">
        <v>904</v>
      </c>
      <c r="D801" s="189" t="s">
        <v>601</v>
      </c>
      <c r="E801" s="190">
        <f t="shared" ca="1" si="12"/>
        <v>25704</v>
      </c>
      <c r="F801" s="191">
        <v>46</v>
      </c>
      <c r="G801" s="192">
        <v>26392</v>
      </c>
      <c r="H801" s="189">
        <v>561426</v>
      </c>
      <c r="I801" s="192">
        <v>36079</v>
      </c>
      <c r="J801" s="193" t="s">
        <v>417</v>
      </c>
      <c r="BT801" s="1"/>
    </row>
    <row r="802" spans="1:72" x14ac:dyDescent="0.25">
      <c r="A802" s="188" t="s">
        <v>413</v>
      </c>
      <c r="B802" s="189" t="s">
        <v>587</v>
      </c>
      <c r="C802" s="189" t="s">
        <v>475</v>
      </c>
      <c r="D802" s="189" t="s">
        <v>460</v>
      </c>
      <c r="E802" s="190">
        <f t="shared" ca="1" si="12"/>
        <v>24888</v>
      </c>
      <c r="F802" s="191">
        <v>43</v>
      </c>
      <c r="G802" s="192">
        <v>27309</v>
      </c>
      <c r="H802" s="189">
        <v>561429</v>
      </c>
      <c r="I802" s="192">
        <v>35993</v>
      </c>
      <c r="J802" s="193" t="s">
        <v>417</v>
      </c>
      <c r="BT802" s="1"/>
    </row>
    <row r="803" spans="1:72" x14ac:dyDescent="0.25">
      <c r="A803" s="188" t="s">
        <v>408</v>
      </c>
      <c r="B803" s="189" t="s">
        <v>662</v>
      </c>
      <c r="C803" s="189" t="s">
        <v>863</v>
      </c>
      <c r="D803" s="189" t="s">
        <v>749</v>
      </c>
      <c r="E803" s="190">
        <f t="shared" ca="1" si="12"/>
        <v>31044</v>
      </c>
      <c r="F803" s="191">
        <v>43</v>
      </c>
      <c r="G803" s="192">
        <v>27610</v>
      </c>
      <c r="H803" s="189">
        <v>350255</v>
      </c>
      <c r="I803" s="192">
        <v>36060</v>
      </c>
      <c r="J803" s="193" t="s">
        <v>417</v>
      </c>
      <c r="BT803" s="1"/>
    </row>
    <row r="804" spans="1:72" x14ac:dyDescent="0.25">
      <c r="A804" s="188" t="s">
        <v>408</v>
      </c>
      <c r="B804" s="189" t="s">
        <v>629</v>
      </c>
      <c r="C804" s="189" t="s">
        <v>735</v>
      </c>
      <c r="D804" s="189" t="s">
        <v>449</v>
      </c>
      <c r="E804" s="190">
        <f t="shared" ca="1" si="12"/>
        <v>27540</v>
      </c>
      <c r="F804" s="191">
        <v>48</v>
      </c>
      <c r="G804" s="192">
        <v>25705</v>
      </c>
      <c r="H804" s="189">
        <v>561434</v>
      </c>
      <c r="I804" s="192">
        <v>35888</v>
      </c>
      <c r="J804" s="193" t="s">
        <v>421</v>
      </c>
      <c r="BT804" s="1"/>
    </row>
    <row r="805" spans="1:72" x14ac:dyDescent="0.25">
      <c r="A805" s="188" t="s">
        <v>408</v>
      </c>
      <c r="B805" s="189" t="s">
        <v>648</v>
      </c>
      <c r="C805" s="189" t="s">
        <v>621</v>
      </c>
      <c r="D805" s="189" t="s">
        <v>473</v>
      </c>
      <c r="E805" s="190">
        <f t="shared" ca="1" si="12"/>
        <v>23700</v>
      </c>
      <c r="F805" s="191">
        <v>51</v>
      </c>
      <c r="G805" s="192">
        <v>24657</v>
      </c>
      <c r="H805" s="189">
        <v>561437</v>
      </c>
      <c r="I805" s="192">
        <v>36155</v>
      </c>
      <c r="J805" s="193" t="s">
        <v>466</v>
      </c>
      <c r="BT805" s="1"/>
    </row>
    <row r="806" spans="1:72" x14ac:dyDescent="0.25">
      <c r="A806" s="188" t="s">
        <v>408</v>
      </c>
      <c r="B806" s="189" t="s">
        <v>730</v>
      </c>
      <c r="C806" s="189" t="s">
        <v>905</v>
      </c>
      <c r="D806" s="189" t="s">
        <v>619</v>
      </c>
      <c r="E806" s="190">
        <f t="shared" ca="1" si="12"/>
        <v>21624</v>
      </c>
      <c r="F806" s="191">
        <v>43</v>
      </c>
      <c r="G806" s="192">
        <v>27649</v>
      </c>
      <c r="H806" s="189">
        <v>561440</v>
      </c>
      <c r="I806" s="192">
        <v>36110</v>
      </c>
      <c r="J806" s="193" t="s">
        <v>466</v>
      </c>
      <c r="BT806" s="1"/>
    </row>
    <row r="807" spans="1:72" x14ac:dyDescent="0.25">
      <c r="A807" s="188" t="s">
        <v>408</v>
      </c>
      <c r="B807" s="189" t="s">
        <v>645</v>
      </c>
      <c r="C807" s="189" t="s">
        <v>863</v>
      </c>
      <c r="D807" s="189" t="s">
        <v>778</v>
      </c>
      <c r="E807" s="190">
        <f t="shared" ca="1" si="12"/>
        <v>21456</v>
      </c>
      <c r="F807" s="191">
        <v>43</v>
      </c>
      <c r="G807" s="192">
        <v>27388</v>
      </c>
      <c r="H807" s="189">
        <v>561442</v>
      </c>
      <c r="I807" s="192">
        <v>36125</v>
      </c>
      <c r="J807" s="193" t="s">
        <v>466</v>
      </c>
      <c r="BT807" s="1"/>
    </row>
    <row r="808" spans="1:72" x14ac:dyDescent="0.25">
      <c r="A808" s="188" t="s">
        <v>408</v>
      </c>
      <c r="B808" s="189" t="s">
        <v>481</v>
      </c>
      <c r="C808" s="189" t="s">
        <v>657</v>
      </c>
      <c r="D808" s="189" t="s">
        <v>482</v>
      </c>
      <c r="E808" s="190">
        <f t="shared" ca="1" si="12"/>
        <v>28020</v>
      </c>
      <c r="F808" s="191">
        <v>43</v>
      </c>
      <c r="G808" s="192">
        <v>27579</v>
      </c>
      <c r="H808" s="189">
        <v>561453</v>
      </c>
      <c r="I808" s="192">
        <v>35883</v>
      </c>
      <c r="J808" s="193" t="s">
        <v>466</v>
      </c>
      <c r="BT808" s="1"/>
    </row>
    <row r="809" spans="1:72" x14ac:dyDescent="0.25">
      <c r="A809" s="188" t="s">
        <v>413</v>
      </c>
      <c r="B809" s="189" t="s">
        <v>155</v>
      </c>
      <c r="C809" s="189" t="s">
        <v>848</v>
      </c>
      <c r="D809" s="189" t="s">
        <v>906</v>
      </c>
      <c r="E809" s="190">
        <f t="shared" ca="1" si="12"/>
        <v>23040</v>
      </c>
      <c r="F809" s="191">
        <v>44</v>
      </c>
      <c r="G809" s="192">
        <v>27140</v>
      </c>
      <c r="H809" s="189">
        <v>561456</v>
      </c>
      <c r="I809" s="192">
        <v>36014</v>
      </c>
      <c r="J809" s="193" t="s">
        <v>466</v>
      </c>
      <c r="BT809" s="1"/>
    </row>
    <row r="810" spans="1:72" x14ac:dyDescent="0.25">
      <c r="A810" s="188" t="s">
        <v>408</v>
      </c>
      <c r="B810" s="189" t="s">
        <v>612</v>
      </c>
      <c r="C810" s="189" t="s">
        <v>451</v>
      </c>
      <c r="D810" s="189" t="s">
        <v>607</v>
      </c>
      <c r="E810" s="190">
        <f t="shared" ca="1" si="12"/>
        <v>25404</v>
      </c>
      <c r="F810" s="191">
        <v>43</v>
      </c>
      <c r="G810" s="192">
        <v>27430</v>
      </c>
      <c r="H810" s="189">
        <v>561462</v>
      </c>
      <c r="I810" s="192">
        <v>36050</v>
      </c>
      <c r="J810" s="193" t="s">
        <v>858</v>
      </c>
      <c r="BT810" s="1"/>
    </row>
    <row r="811" spans="1:72" x14ac:dyDescent="0.25">
      <c r="A811" s="188" t="s">
        <v>413</v>
      </c>
      <c r="B811" s="189" t="s">
        <v>660</v>
      </c>
      <c r="C811" s="189" t="s">
        <v>907</v>
      </c>
      <c r="D811" s="189" t="s">
        <v>416</v>
      </c>
      <c r="E811" s="190">
        <f t="shared" ca="1" si="12"/>
        <v>27876</v>
      </c>
      <c r="F811" s="191">
        <v>42</v>
      </c>
      <c r="G811" s="192">
        <v>27822</v>
      </c>
      <c r="H811" s="189">
        <v>561463</v>
      </c>
      <c r="I811" s="192">
        <v>35979</v>
      </c>
      <c r="J811" s="193" t="s">
        <v>466</v>
      </c>
      <c r="BT811" s="1"/>
    </row>
    <row r="812" spans="1:72" x14ac:dyDescent="0.25">
      <c r="A812" s="188" t="s">
        <v>454</v>
      </c>
      <c r="B812" s="189" t="s">
        <v>667</v>
      </c>
      <c r="C812" s="189" t="s">
        <v>510</v>
      </c>
      <c r="D812" s="189" t="s">
        <v>436</v>
      </c>
      <c r="E812" s="190">
        <f t="shared" ca="1" si="12"/>
        <v>22452</v>
      </c>
      <c r="F812" s="191">
        <v>44</v>
      </c>
      <c r="G812" s="192">
        <v>27114</v>
      </c>
      <c r="H812" s="189">
        <v>561368</v>
      </c>
      <c r="I812" s="192">
        <v>35875</v>
      </c>
      <c r="J812" s="193" t="s">
        <v>466</v>
      </c>
      <c r="BT812" s="1"/>
    </row>
    <row r="813" spans="1:72" x14ac:dyDescent="0.25">
      <c r="A813" s="188" t="s">
        <v>454</v>
      </c>
      <c r="B813" s="189" t="s">
        <v>152</v>
      </c>
      <c r="C813" s="189" t="s">
        <v>796</v>
      </c>
      <c r="D813" s="189" t="s">
        <v>622</v>
      </c>
      <c r="E813" s="190">
        <f t="shared" ca="1" si="12"/>
        <v>27648</v>
      </c>
      <c r="F813" s="191">
        <v>40</v>
      </c>
      <c r="G813" s="192">
        <v>28485</v>
      </c>
      <c r="H813" s="189">
        <v>561470</v>
      </c>
      <c r="I813" s="192">
        <v>36090</v>
      </c>
      <c r="J813" s="193" t="s">
        <v>466</v>
      </c>
      <c r="BT813" s="1"/>
    </row>
    <row r="814" spans="1:72" x14ac:dyDescent="0.25">
      <c r="A814" s="188" t="s">
        <v>408</v>
      </c>
      <c r="B814" s="189" t="s">
        <v>570</v>
      </c>
      <c r="C814" s="189" t="s">
        <v>621</v>
      </c>
      <c r="D814" s="189" t="s">
        <v>482</v>
      </c>
      <c r="E814" s="190">
        <f t="shared" ca="1" si="12"/>
        <v>22428</v>
      </c>
      <c r="F814" s="191">
        <v>45</v>
      </c>
      <c r="G814" s="192">
        <v>26929</v>
      </c>
      <c r="H814" s="189">
        <v>561473</v>
      </c>
      <c r="I814" s="192">
        <v>35905</v>
      </c>
      <c r="J814" s="193" t="s">
        <v>412</v>
      </c>
      <c r="BT814" s="1"/>
    </row>
    <row r="815" spans="1:72" x14ac:dyDescent="0.25">
      <c r="A815" s="188" t="s">
        <v>408</v>
      </c>
      <c r="B815" s="189" t="s">
        <v>524</v>
      </c>
      <c r="C815" s="189" t="s">
        <v>908</v>
      </c>
      <c r="D815" s="189" t="s">
        <v>482</v>
      </c>
      <c r="E815" s="190">
        <f t="shared" ca="1" si="12"/>
        <v>24348</v>
      </c>
      <c r="F815" s="191">
        <v>41</v>
      </c>
      <c r="G815" s="192">
        <v>28075</v>
      </c>
      <c r="H815" s="189">
        <v>350130</v>
      </c>
      <c r="I815" s="192">
        <v>32971</v>
      </c>
      <c r="J815" s="193" t="s">
        <v>909</v>
      </c>
      <c r="BT815" s="1"/>
    </row>
    <row r="816" spans="1:72" x14ac:dyDescent="0.25">
      <c r="A816" s="188" t="s">
        <v>408</v>
      </c>
      <c r="B816" s="189" t="s">
        <v>608</v>
      </c>
      <c r="C816" s="189" t="s">
        <v>621</v>
      </c>
      <c r="D816" s="189" t="s">
        <v>445</v>
      </c>
      <c r="E816" s="190">
        <f t="shared" ca="1" si="12"/>
        <v>20736</v>
      </c>
      <c r="F816" s="191">
        <v>45</v>
      </c>
      <c r="G816" s="192">
        <v>26898</v>
      </c>
      <c r="H816" s="189">
        <v>561478</v>
      </c>
      <c r="I816" s="192">
        <v>32996</v>
      </c>
      <c r="J816" s="193" t="s">
        <v>909</v>
      </c>
      <c r="BT816" s="1"/>
    </row>
    <row r="817" spans="1:72" x14ac:dyDescent="0.25">
      <c r="A817" s="188" t="s">
        <v>408</v>
      </c>
      <c r="B817" s="189" t="s">
        <v>541</v>
      </c>
      <c r="C817" s="189" t="s">
        <v>155</v>
      </c>
      <c r="D817" s="189" t="s">
        <v>422</v>
      </c>
      <c r="E817" s="190">
        <f t="shared" ca="1" si="12"/>
        <v>18600</v>
      </c>
      <c r="F817" s="191">
        <v>44</v>
      </c>
      <c r="G817" s="192">
        <v>27169</v>
      </c>
      <c r="H817" s="189">
        <v>351342</v>
      </c>
      <c r="I817" s="192">
        <v>33120</v>
      </c>
      <c r="J817" s="193" t="s">
        <v>909</v>
      </c>
      <c r="BT817" s="1"/>
    </row>
    <row r="818" spans="1:72" x14ac:dyDescent="0.25">
      <c r="A818" s="188" t="s">
        <v>408</v>
      </c>
      <c r="B818" s="189" t="s">
        <v>434</v>
      </c>
      <c r="C818" s="189" t="s">
        <v>776</v>
      </c>
      <c r="D818" s="189" t="s">
        <v>622</v>
      </c>
      <c r="E818" s="190">
        <f t="shared" ca="1" si="12"/>
        <v>29520</v>
      </c>
      <c r="F818" s="191">
        <v>40</v>
      </c>
      <c r="G818" s="192">
        <v>28436</v>
      </c>
      <c r="H818" s="189">
        <v>561482</v>
      </c>
      <c r="I818" s="192">
        <v>33013</v>
      </c>
      <c r="J818" s="193" t="s">
        <v>909</v>
      </c>
      <c r="BT818" s="1"/>
    </row>
    <row r="819" spans="1:72" x14ac:dyDescent="0.25">
      <c r="A819" s="188" t="s">
        <v>408</v>
      </c>
      <c r="B819" s="189" t="s">
        <v>665</v>
      </c>
      <c r="C819" s="189" t="s">
        <v>86</v>
      </c>
      <c r="D819" s="189" t="s">
        <v>910</v>
      </c>
      <c r="E819" s="190">
        <f t="shared" ca="1" si="12"/>
        <v>29568</v>
      </c>
      <c r="F819" s="191">
        <v>45</v>
      </c>
      <c r="G819" s="192">
        <v>26783</v>
      </c>
      <c r="H819" s="189">
        <v>561483</v>
      </c>
      <c r="I819" s="192">
        <v>33126</v>
      </c>
      <c r="J819" s="193" t="s">
        <v>909</v>
      </c>
      <c r="BT819" s="1"/>
    </row>
    <row r="820" spans="1:72" x14ac:dyDescent="0.25">
      <c r="A820" s="188" t="s">
        <v>408</v>
      </c>
      <c r="B820" s="189" t="s">
        <v>748</v>
      </c>
      <c r="C820" s="189" t="s">
        <v>550</v>
      </c>
      <c r="D820" s="189" t="s">
        <v>473</v>
      </c>
      <c r="E820" s="190">
        <f t="shared" ca="1" si="12"/>
        <v>20880</v>
      </c>
      <c r="F820" s="191">
        <v>42</v>
      </c>
      <c r="G820" s="192">
        <v>27827</v>
      </c>
      <c r="H820" s="189">
        <v>568812</v>
      </c>
      <c r="I820" s="192">
        <v>32878</v>
      </c>
      <c r="J820" s="193" t="s">
        <v>909</v>
      </c>
      <c r="BT820" s="1"/>
    </row>
    <row r="821" spans="1:72" x14ac:dyDescent="0.25">
      <c r="A821" s="188" t="s">
        <v>408</v>
      </c>
      <c r="B821" s="189" t="s">
        <v>562</v>
      </c>
      <c r="C821" s="189" t="s">
        <v>185</v>
      </c>
      <c r="D821" s="189" t="s">
        <v>911</v>
      </c>
      <c r="E821" s="190">
        <f t="shared" ca="1" si="12"/>
        <v>25344</v>
      </c>
      <c r="F821" s="191">
        <v>61</v>
      </c>
      <c r="G821" s="192">
        <v>20988</v>
      </c>
      <c r="H821" s="189">
        <v>351343</v>
      </c>
      <c r="I821" s="192">
        <v>33005</v>
      </c>
      <c r="J821" s="193" t="s">
        <v>909</v>
      </c>
      <c r="BT821" s="1"/>
    </row>
    <row r="822" spans="1:72" x14ac:dyDescent="0.25">
      <c r="A822" s="188" t="s">
        <v>413</v>
      </c>
      <c r="B822" s="189" t="s">
        <v>437</v>
      </c>
      <c r="C822" s="189" t="s">
        <v>781</v>
      </c>
      <c r="D822" s="189" t="s">
        <v>439</v>
      </c>
      <c r="E822" s="190">
        <f t="shared" ca="1" si="12"/>
        <v>21204</v>
      </c>
      <c r="F822" s="191">
        <v>46</v>
      </c>
      <c r="G822" s="192">
        <v>26374</v>
      </c>
      <c r="H822" s="189">
        <v>561213</v>
      </c>
      <c r="I822" s="192">
        <v>35857</v>
      </c>
      <c r="J822" s="193" t="s">
        <v>909</v>
      </c>
      <c r="BT822" s="1"/>
    </row>
    <row r="823" spans="1:72" x14ac:dyDescent="0.25">
      <c r="A823" s="188" t="s">
        <v>454</v>
      </c>
      <c r="B823" s="189" t="s">
        <v>568</v>
      </c>
      <c r="C823" s="189" t="s">
        <v>808</v>
      </c>
      <c r="D823" s="189" t="s">
        <v>577</v>
      </c>
      <c r="E823" s="190">
        <f t="shared" ca="1" si="12"/>
        <v>30024</v>
      </c>
      <c r="F823" s="191">
        <v>43</v>
      </c>
      <c r="G823" s="192">
        <v>27399</v>
      </c>
      <c r="H823" s="189">
        <v>561227</v>
      </c>
      <c r="I823" s="192">
        <v>36125</v>
      </c>
      <c r="J823" s="193" t="s">
        <v>909</v>
      </c>
      <c r="BT823" s="1"/>
    </row>
    <row r="824" spans="1:72" x14ac:dyDescent="0.25">
      <c r="A824" s="188" t="s">
        <v>408</v>
      </c>
      <c r="B824" s="189" t="s">
        <v>481</v>
      </c>
      <c r="C824" s="189" t="s">
        <v>161</v>
      </c>
      <c r="D824" s="189" t="s">
        <v>537</v>
      </c>
      <c r="E824" s="190">
        <f t="shared" ca="1" si="12"/>
        <v>19644</v>
      </c>
      <c r="F824" s="191">
        <v>41</v>
      </c>
      <c r="G824" s="192">
        <v>28106</v>
      </c>
      <c r="H824" s="189">
        <v>561491</v>
      </c>
      <c r="I824" s="192">
        <v>36139</v>
      </c>
      <c r="J824" s="193" t="s">
        <v>909</v>
      </c>
      <c r="BT824" s="1"/>
    </row>
    <row r="825" spans="1:72" x14ac:dyDescent="0.25">
      <c r="A825" s="188" t="s">
        <v>413</v>
      </c>
      <c r="B825" s="189" t="s">
        <v>564</v>
      </c>
      <c r="C825" s="189" t="s">
        <v>596</v>
      </c>
      <c r="D825" s="189" t="s">
        <v>439</v>
      </c>
      <c r="E825" s="190">
        <f t="shared" ca="1" si="12"/>
        <v>27516</v>
      </c>
      <c r="F825" s="191">
        <v>42</v>
      </c>
      <c r="G825" s="192">
        <v>27738</v>
      </c>
      <c r="H825" s="189">
        <v>561646</v>
      </c>
      <c r="I825" s="192">
        <v>36083</v>
      </c>
      <c r="J825" s="193" t="s">
        <v>909</v>
      </c>
      <c r="BT825" s="1"/>
    </row>
    <row r="826" spans="1:72" x14ac:dyDescent="0.25">
      <c r="A826" s="188" t="s">
        <v>408</v>
      </c>
      <c r="B826" s="189" t="s">
        <v>586</v>
      </c>
      <c r="C826" s="189" t="s">
        <v>713</v>
      </c>
      <c r="D826" s="189" t="s">
        <v>482</v>
      </c>
      <c r="E826" s="190">
        <f t="shared" ca="1" si="12"/>
        <v>29580</v>
      </c>
      <c r="F826" s="191">
        <v>42</v>
      </c>
      <c r="G826" s="192">
        <v>27853</v>
      </c>
      <c r="H826" s="189">
        <v>561565</v>
      </c>
      <c r="I826" s="192">
        <v>35820</v>
      </c>
      <c r="J826" s="193" t="s">
        <v>909</v>
      </c>
      <c r="BT826" s="1"/>
    </row>
    <row r="827" spans="1:72" x14ac:dyDescent="0.25">
      <c r="A827" s="188" t="s">
        <v>413</v>
      </c>
      <c r="B827" s="189" t="s">
        <v>766</v>
      </c>
      <c r="C827" s="189" t="s">
        <v>563</v>
      </c>
      <c r="D827" s="189" t="s">
        <v>439</v>
      </c>
      <c r="E827" s="190">
        <f t="shared" ca="1" si="12"/>
        <v>27696</v>
      </c>
      <c r="F827" s="191">
        <v>39</v>
      </c>
      <c r="G827" s="192">
        <v>28896</v>
      </c>
      <c r="H827" s="189">
        <v>351472</v>
      </c>
      <c r="I827" s="192">
        <v>35935</v>
      </c>
      <c r="J827" s="193" t="s">
        <v>909</v>
      </c>
      <c r="BT827" s="1"/>
    </row>
    <row r="828" spans="1:72" x14ac:dyDescent="0.25">
      <c r="A828" s="188" t="s">
        <v>408</v>
      </c>
      <c r="B828" s="189" t="s">
        <v>443</v>
      </c>
      <c r="C828" s="189" t="s">
        <v>161</v>
      </c>
      <c r="D828" s="189" t="s">
        <v>473</v>
      </c>
      <c r="E828" s="190">
        <f t="shared" ca="1" si="12"/>
        <v>24912</v>
      </c>
      <c r="F828" s="191">
        <v>53</v>
      </c>
      <c r="G828" s="192">
        <v>23721</v>
      </c>
      <c r="H828" s="189">
        <v>561496</v>
      </c>
      <c r="I828" s="192">
        <v>32899</v>
      </c>
      <c r="J828" s="193" t="s">
        <v>909</v>
      </c>
      <c r="BT828" s="1"/>
    </row>
    <row r="829" spans="1:72" x14ac:dyDescent="0.25">
      <c r="A829" s="188" t="s">
        <v>408</v>
      </c>
      <c r="B829" s="189" t="s">
        <v>503</v>
      </c>
      <c r="C829" s="189" t="s">
        <v>155</v>
      </c>
      <c r="D829" s="189" t="s">
        <v>536</v>
      </c>
      <c r="E829" s="190">
        <f t="shared" ca="1" si="12"/>
        <v>25032</v>
      </c>
      <c r="F829" s="191">
        <v>41</v>
      </c>
      <c r="G829" s="192">
        <v>28262</v>
      </c>
      <c r="H829" s="189">
        <v>561498</v>
      </c>
      <c r="I829" s="192">
        <v>36253</v>
      </c>
      <c r="J829" s="193" t="s">
        <v>909</v>
      </c>
      <c r="BT829" s="1"/>
    </row>
    <row r="830" spans="1:72" x14ac:dyDescent="0.25">
      <c r="A830" s="188" t="s">
        <v>413</v>
      </c>
      <c r="B830" s="189" t="s">
        <v>569</v>
      </c>
      <c r="C830" s="189" t="s">
        <v>523</v>
      </c>
      <c r="D830" s="189" t="s">
        <v>460</v>
      </c>
      <c r="E830" s="190">
        <f t="shared" ca="1" si="12"/>
        <v>29676</v>
      </c>
      <c r="F830" s="191">
        <v>40</v>
      </c>
      <c r="G830" s="192">
        <v>28721</v>
      </c>
      <c r="H830" s="189">
        <v>561635</v>
      </c>
      <c r="I830" s="192">
        <v>36207</v>
      </c>
      <c r="J830" s="193" t="s">
        <v>909</v>
      </c>
      <c r="BT830" s="1"/>
    </row>
    <row r="831" spans="1:72" x14ac:dyDescent="0.25">
      <c r="A831" s="188" t="s">
        <v>413</v>
      </c>
      <c r="B831" s="189" t="s">
        <v>564</v>
      </c>
      <c r="C831" s="189" t="s">
        <v>489</v>
      </c>
      <c r="D831" s="189" t="s">
        <v>869</v>
      </c>
      <c r="E831" s="190">
        <f t="shared" ca="1" si="12"/>
        <v>22932</v>
      </c>
      <c r="F831" s="191">
        <v>51</v>
      </c>
      <c r="G831" s="192">
        <v>24534</v>
      </c>
      <c r="H831" s="189">
        <v>350025</v>
      </c>
      <c r="I831" s="192">
        <v>32961</v>
      </c>
      <c r="J831" s="193" t="s">
        <v>909</v>
      </c>
      <c r="BT831" s="1"/>
    </row>
    <row r="832" spans="1:72" x14ac:dyDescent="0.25">
      <c r="A832" s="188" t="s">
        <v>408</v>
      </c>
      <c r="B832" s="189" t="s">
        <v>423</v>
      </c>
      <c r="C832" s="189" t="s">
        <v>912</v>
      </c>
      <c r="D832" s="189" t="s">
        <v>433</v>
      </c>
      <c r="E832" s="190">
        <f t="shared" ca="1" si="12"/>
        <v>21924</v>
      </c>
      <c r="F832" s="191">
        <v>48</v>
      </c>
      <c r="G832" s="192">
        <v>25784</v>
      </c>
      <c r="H832" s="189">
        <v>351351</v>
      </c>
      <c r="I832" s="192">
        <v>32968</v>
      </c>
      <c r="J832" s="193" t="s">
        <v>909</v>
      </c>
      <c r="BT832" s="1"/>
    </row>
    <row r="833" spans="1:72" x14ac:dyDescent="0.25">
      <c r="A833" s="188" t="s">
        <v>408</v>
      </c>
      <c r="B833" s="189" t="s">
        <v>569</v>
      </c>
      <c r="C833" s="189" t="s">
        <v>161</v>
      </c>
      <c r="D833" s="189" t="s">
        <v>536</v>
      </c>
      <c r="E833" s="190">
        <f t="shared" ca="1" si="12"/>
        <v>20676</v>
      </c>
      <c r="F833" s="191">
        <v>40</v>
      </c>
      <c r="G833" s="192">
        <v>28405</v>
      </c>
      <c r="H833" s="189">
        <v>351487</v>
      </c>
      <c r="I833" s="192">
        <v>33027</v>
      </c>
      <c r="J833" s="193" t="s">
        <v>858</v>
      </c>
      <c r="BT833" s="1"/>
    </row>
    <row r="834" spans="1:72" x14ac:dyDescent="0.25">
      <c r="A834" s="188" t="s">
        <v>413</v>
      </c>
      <c r="B834" s="189" t="s">
        <v>766</v>
      </c>
      <c r="C834" s="189" t="s">
        <v>515</v>
      </c>
      <c r="D834" s="189" t="s">
        <v>856</v>
      </c>
      <c r="E834" s="190">
        <f t="shared" ca="1" si="12"/>
        <v>20652</v>
      </c>
      <c r="F834" s="191">
        <v>47</v>
      </c>
      <c r="G834" s="192">
        <v>25848</v>
      </c>
      <c r="H834" s="189">
        <v>351352</v>
      </c>
      <c r="I834" s="192">
        <v>32958</v>
      </c>
      <c r="J834" s="193" t="s">
        <v>909</v>
      </c>
      <c r="BT834" s="1"/>
    </row>
    <row r="835" spans="1:72" x14ac:dyDescent="0.25">
      <c r="A835" s="188" t="s">
        <v>413</v>
      </c>
      <c r="B835" s="189" t="s">
        <v>713</v>
      </c>
      <c r="C835" s="189" t="s">
        <v>438</v>
      </c>
      <c r="D835" s="189" t="s">
        <v>802</v>
      </c>
      <c r="E835" s="190">
        <f t="shared" ref="E835:E898" ca="1" si="13">RANDBETWEEN(1500,2600)*12</f>
        <v>19860</v>
      </c>
      <c r="F835" s="191">
        <v>53</v>
      </c>
      <c r="G835" s="192">
        <v>23721</v>
      </c>
      <c r="H835" s="189">
        <v>351353</v>
      </c>
      <c r="I835" s="192">
        <v>32899</v>
      </c>
      <c r="J835" s="193" t="s">
        <v>909</v>
      </c>
      <c r="BT835" s="1"/>
    </row>
    <row r="836" spans="1:72" x14ac:dyDescent="0.25">
      <c r="A836" s="188" t="s">
        <v>408</v>
      </c>
      <c r="B836" s="189" t="s">
        <v>665</v>
      </c>
      <c r="C836" s="189" t="s">
        <v>542</v>
      </c>
      <c r="D836" s="189" t="s">
        <v>749</v>
      </c>
      <c r="E836" s="190">
        <f t="shared" ca="1" si="13"/>
        <v>21900</v>
      </c>
      <c r="F836" s="191">
        <v>42</v>
      </c>
      <c r="G836" s="192">
        <v>28007</v>
      </c>
      <c r="H836" s="189">
        <v>561521</v>
      </c>
      <c r="I836" s="192">
        <v>33153</v>
      </c>
      <c r="J836" s="193" t="s">
        <v>909</v>
      </c>
      <c r="BT836" s="1"/>
    </row>
    <row r="837" spans="1:72" x14ac:dyDescent="0.25">
      <c r="A837" s="188" t="s">
        <v>408</v>
      </c>
      <c r="B837" s="189" t="s">
        <v>791</v>
      </c>
      <c r="C837" s="189" t="s">
        <v>913</v>
      </c>
      <c r="D837" s="189" t="s">
        <v>425</v>
      </c>
      <c r="E837" s="190">
        <f t="shared" ca="1" si="13"/>
        <v>18012</v>
      </c>
      <c r="F837" s="191">
        <v>40</v>
      </c>
      <c r="G837" s="192">
        <v>28661</v>
      </c>
      <c r="H837" s="189">
        <v>561520</v>
      </c>
      <c r="I837" s="192">
        <v>33215</v>
      </c>
      <c r="J837" s="193" t="s">
        <v>909</v>
      </c>
      <c r="BT837" s="1"/>
    </row>
    <row r="838" spans="1:72" x14ac:dyDescent="0.25">
      <c r="A838" s="188" t="s">
        <v>408</v>
      </c>
      <c r="B838" s="189" t="s">
        <v>704</v>
      </c>
      <c r="C838" s="189" t="s">
        <v>679</v>
      </c>
      <c r="D838" s="189" t="s">
        <v>439</v>
      </c>
      <c r="E838" s="190">
        <f t="shared" ca="1" si="13"/>
        <v>21120</v>
      </c>
      <c r="F838" s="191">
        <v>49</v>
      </c>
      <c r="G838" s="192">
        <v>25425</v>
      </c>
      <c r="H838" s="189">
        <v>561581</v>
      </c>
      <c r="I838" s="192">
        <v>33187</v>
      </c>
      <c r="J838" s="193" t="s">
        <v>909</v>
      </c>
      <c r="BT838" s="1"/>
    </row>
    <row r="839" spans="1:72" x14ac:dyDescent="0.25">
      <c r="A839" s="188" t="s">
        <v>408</v>
      </c>
      <c r="B839" s="189" t="s">
        <v>469</v>
      </c>
      <c r="C839" s="189" t="s">
        <v>191</v>
      </c>
      <c r="D839" s="189" t="s">
        <v>560</v>
      </c>
      <c r="E839" s="190">
        <f t="shared" ca="1" si="13"/>
        <v>27024</v>
      </c>
      <c r="F839" s="191">
        <v>41</v>
      </c>
      <c r="G839" s="192">
        <v>28274</v>
      </c>
      <c r="H839" s="189">
        <v>561529</v>
      </c>
      <c r="I839" s="192">
        <v>36750</v>
      </c>
      <c r="J839" s="193" t="s">
        <v>466</v>
      </c>
      <c r="BT839" s="1"/>
    </row>
    <row r="840" spans="1:72" x14ac:dyDescent="0.25">
      <c r="A840" s="188" t="s">
        <v>408</v>
      </c>
      <c r="B840" s="189" t="s">
        <v>817</v>
      </c>
      <c r="C840" s="189" t="s">
        <v>191</v>
      </c>
      <c r="D840" s="189" t="s">
        <v>470</v>
      </c>
      <c r="E840" s="190">
        <f t="shared" ca="1" si="13"/>
        <v>21516</v>
      </c>
      <c r="F840" s="191">
        <v>40</v>
      </c>
      <c r="G840" s="192">
        <v>28693</v>
      </c>
      <c r="H840" s="189">
        <v>561527</v>
      </c>
      <c r="I840" s="192">
        <v>36675</v>
      </c>
      <c r="J840" s="193" t="s">
        <v>466</v>
      </c>
      <c r="BT840" s="1"/>
    </row>
    <row r="841" spans="1:72" x14ac:dyDescent="0.25">
      <c r="A841" s="188" t="s">
        <v>413</v>
      </c>
      <c r="B841" s="189" t="s">
        <v>603</v>
      </c>
      <c r="C841" s="189" t="s">
        <v>914</v>
      </c>
      <c r="D841" s="189" t="s">
        <v>915</v>
      </c>
      <c r="E841" s="190">
        <f t="shared" ca="1" si="13"/>
        <v>31092</v>
      </c>
      <c r="F841" s="191">
        <v>44</v>
      </c>
      <c r="G841" s="192">
        <v>27279</v>
      </c>
      <c r="H841" s="189">
        <v>561533</v>
      </c>
      <c r="I841" s="192">
        <v>36953</v>
      </c>
      <c r="J841" s="193" t="s">
        <v>466</v>
      </c>
      <c r="BT841" s="1"/>
    </row>
    <row r="842" spans="1:72" x14ac:dyDescent="0.25">
      <c r="A842" s="188" t="s">
        <v>408</v>
      </c>
      <c r="B842" s="189" t="s">
        <v>784</v>
      </c>
      <c r="C842" s="189" t="s">
        <v>169</v>
      </c>
      <c r="D842" s="189" t="s">
        <v>473</v>
      </c>
      <c r="E842" s="190">
        <f t="shared" ca="1" si="13"/>
        <v>30936</v>
      </c>
      <c r="F842" s="191">
        <v>41</v>
      </c>
      <c r="G842" s="192">
        <v>28390</v>
      </c>
      <c r="H842" s="189">
        <v>561536</v>
      </c>
      <c r="I842" s="192">
        <v>36868</v>
      </c>
      <c r="J842" s="193" t="s">
        <v>466</v>
      </c>
      <c r="BT842" s="1"/>
    </row>
    <row r="843" spans="1:72" x14ac:dyDescent="0.25">
      <c r="A843" s="188" t="s">
        <v>408</v>
      </c>
      <c r="B843" s="189" t="s">
        <v>426</v>
      </c>
      <c r="C843" s="189" t="s">
        <v>916</v>
      </c>
      <c r="D843" s="189" t="s">
        <v>658</v>
      </c>
      <c r="E843" s="190">
        <f t="shared" ca="1" si="13"/>
        <v>21816</v>
      </c>
      <c r="F843" s="191">
        <v>40</v>
      </c>
      <c r="G843" s="192">
        <v>28601</v>
      </c>
      <c r="H843" s="189">
        <v>568890</v>
      </c>
      <c r="I843" s="192">
        <v>36791</v>
      </c>
      <c r="J843" s="193" t="s">
        <v>466</v>
      </c>
      <c r="BT843" s="1"/>
    </row>
    <row r="844" spans="1:72" x14ac:dyDescent="0.25">
      <c r="A844" s="188" t="s">
        <v>408</v>
      </c>
      <c r="B844" s="189" t="s">
        <v>559</v>
      </c>
      <c r="C844" s="189" t="s">
        <v>863</v>
      </c>
      <c r="D844" s="189" t="s">
        <v>445</v>
      </c>
      <c r="E844" s="190">
        <f t="shared" ca="1" si="13"/>
        <v>30504</v>
      </c>
      <c r="F844" s="191">
        <v>46</v>
      </c>
      <c r="G844" s="192">
        <v>26366</v>
      </c>
      <c r="H844" s="189">
        <v>351357</v>
      </c>
      <c r="I844" s="192">
        <v>36566</v>
      </c>
      <c r="J844" s="193" t="s">
        <v>909</v>
      </c>
      <c r="BT844" s="1"/>
    </row>
    <row r="845" spans="1:72" x14ac:dyDescent="0.25">
      <c r="A845" s="188" t="s">
        <v>408</v>
      </c>
      <c r="B845" s="189" t="s">
        <v>474</v>
      </c>
      <c r="C845" s="189" t="s">
        <v>465</v>
      </c>
      <c r="D845" s="189" t="s">
        <v>445</v>
      </c>
      <c r="E845" s="190">
        <f t="shared" ca="1" si="13"/>
        <v>24444</v>
      </c>
      <c r="F845" s="191">
        <v>53</v>
      </c>
      <c r="G845" s="192">
        <v>23910</v>
      </c>
      <c r="H845" s="189">
        <v>351359</v>
      </c>
      <c r="I845" s="192">
        <v>33028</v>
      </c>
      <c r="J845" s="193" t="s">
        <v>909</v>
      </c>
      <c r="BT845" s="1"/>
    </row>
    <row r="846" spans="1:72" x14ac:dyDescent="0.25">
      <c r="A846" s="188" t="s">
        <v>408</v>
      </c>
      <c r="B846" s="189" t="s">
        <v>467</v>
      </c>
      <c r="C846" s="189" t="s">
        <v>870</v>
      </c>
      <c r="D846" s="189" t="s">
        <v>416</v>
      </c>
      <c r="E846" s="190">
        <f t="shared" ca="1" si="13"/>
        <v>26280</v>
      </c>
      <c r="F846" s="191">
        <v>43</v>
      </c>
      <c r="G846" s="192">
        <v>27549</v>
      </c>
      <c r="H846" s="189">
        <v>568602</v>
      </c>
      <c r="I846" s="192">
        <v>36663</v>
      </c>
      <c r="J846" s="193" t="s">
        <v>909</v>
      </c>
      <c r="BT846" s="1"/>
    </row>
    <row r="847" spans="1:72" x14ac:dyDescent="0.25">
      <c r="A847" s="188" t="s">
        <v>454</v>
      </c>
      <c r="B847" s="189" t="s">
        <v>500</v>
      </c>
      <c r="C847" s="189" t="s">
        <v>523</v>
      </c>
      <c r="D847" s="189" t="s">
        <v>416</v>
      </c>
      <c r="E847" s="190">
        <f t="shared" ca="1" si="13"/>
        <v>23460</v>
      </c>
      <c r="F847" s="191">
        <v>44</v>
      </c>
      <c r="G847" s="192">
        <v>27200</v>
      </c>
      <c r="H847" s="189">
        <v>561331</v>
      </c>
      <c r="I847" s="192">
        <v>36680</v>
      </c>
      <c r="J847" s="193" t="s">
        <v>909</v>
      </c>
      <c r="BT847" s="1"/>
    </row>
    <row r="848" spans="1:72" x14ac:dyDescent="0.25">
      <c r="A848" s="188" t="s">
        <v>408</v>
      </c>
      <c r="B848" s="189" t="s">
        <v>730</v>
      </c>
      <c r="C848" s="189" t="s">
        <v>735</v>
      </c>
      <c r="D848" s="189" t="s">
        <v>917</v>
      </c>
      <c r="E848" s="190">
        <f t="shared" ca="1" si="13"/>
        <v>21348</v>
      </c>
      <c r="F848" s="191">
        <v>52</v>
      </c>
      <c r="G848" s="192">
        <v>24037</v>
      </c>
      <c r="H848" s="189">
        <v>561590</v>
      </c>
      <c r="I848" s="192">
        <v>33363</v>
      </c>
      <c r="J848" s="193" t="s">
        <v>421</v>
      </c>
      <c r="BT848" s="1"/>
    </row>
    <row r="849" spans="1:72" x14ac:dyDescent="0.25">
      <c r="A849" s="188" t="s">
        <v>408</v>
      </c>
      <c r="B849" s="189" t="s">
        <v>572</v>
      </c>
      <c r="C849" s="189" t="s">
        <v>161</v>
      </c>
      <c r="D849" s="189" t="s">
        <v>502</v>
      </c>
      <c r="E849" s="190">
        <f t="shared" ca="1" si="13"/>
        <v>21456</v>
      </c>
      <c r="F849" s="191">
        <v>40</v>
      </c>
      <c r="G849" s="192">
        <v>28630</v>
      </c>
      <c r="H849" s="189">
        <v>561556</v>
      </c>
      <c r="I849" s="192">
        <v>37235</v>
      </c>
      <c r="J849" s="193" t="s">
        <v>918</v>
      </c>
      <c r="BT849" s="1"/>
    </row>
    <row r="850" spans="1:72" x14ac:dyDescent="0.25">
      <c r="A850" s="188" t="s">
        <v>413</v>
      </c>
      <c r="B850" s="189" t="s">
        <v>610</v>
      </c>
      <c r="C850" s="189" t="s">
        <v>844</v>
      </c>
      <c r="D850" s="189" t="s">
        <v>726</v>
      </c>
      <c r="E850" s="190">
        <f t="shared" ca="1" si="13"/>
        <v>30684</v>
      </c>
      <c r="F850" s="191">
        <v>42</v>
      </c>
      <c r="G850" s="192">
        <v>27883</v>
      </c>
      <c r="H850" s="189">
        <v>561589</v>
      </c>
      <c r="I850" s="192">
        <v>36899</v>
      </c>
      <c r="J850" s="193" t="s">
        <v>466</v>
      </c>
      <c r="BT850" s="1"/>
    </row>
    <row r="851" spans="1:72" x14ac:dyDescent="0.25">
      <c r="A851" s="188" t="s">
        <v>454</v>
      </c>
      <c r="B851" s="189" t="s">
        <v>157</v>
      </c>
      <c r="C851" s="189" t="s">
        <v>167</v>
      </c>
      <c r="D851" s="189" t="s">
        <v>919</v>
      </c>
      <c r="E851" s="190">
        <f t="shared" ca="1" si="13"/>
        <v>20424</v>
      </c>
      <c r="F851" s="191">
        <v>42</v>
      </c>
      <c r="G851" s="192">
        <v>27798</v>
      </c>
      <c r="H851" s="189">
        <v>561543</v>
      </c>
      <c r="I851" s="192">
        <v>37033</v>
      </c>
      <c r="J851" s="193" t="s">
        <v>900</v>
      </c>
      <c r="BT851" s="1"/>
    </row>
    <row r="852" spans="1:72" x14ac:dyDescent="0.25">
      <c r="A852" s="188" t="s">
        <v>413</v>
      </c>
      <c r="B852" s="189" t="s">
        <v>784</v>
      </c>
      <c r="C852" s="189" t="s">
        <v>539</v>
      </c>
      <c r="D852" s="189" t="s">
        <v>457</v>
      </c>
      <c r="E852" s="190">
        <f t="shared" ca="1" si="13"/>
        <v>25956</v>
      </c>
      <c r="F852" s="191">
        <v>43</v>
      </c>
      <c r="G852" s="192">
        <v>27647</v>
      </c>
      <c r="H852" s="189">
        <v>561549</v>
      </c>
      <c r="I852" s="192">
        <v>37054</v>
      </c>
      <c r="J852" s="193" t="s">
        <v>466</v>
      </c>
      <c r="BT852" s="1"/>
    </row>
    <row r="853" spans="1:72" x14ac:dyDescent="0.25">
      <c r="A853" s="188" t="s">
        <v>408</v>
      </c>
      <c r="B853" s="189" t="s">
        <v>579</v>
      </c>
      <c r="C853" s="189" t="s">
        <v>822</v>
      </c>
      <c r="D853" s="189" t="s">
        <v>920</v>
      </c>
      <c r="E853" s="190">
        <f t="shared" ca="1" si="13"/>
        <v>20400</v>
      </c>
      <c r="F853" s="191">
        <v>53</v>
      </c>
      <c r="G853" s="192">
        <v>23966</v>
      </c>
      <c r="H853" s="189">
        <v>351363</v>
      </c>
      <c r="I853" s="192">
        <v>37014</v>
      </c>
      <c r="J853" s="193" t="s">
        <v>858</v>
      </c>
      <c r="BT853" s="1"/>
    </row>
    <row r="854" spans="1:72" x14ac:dyDescent="0.25">
      <c r="A854" s="188" t="s">
        <v>413</v>
      </c>
      <c r="B854" s="189" t="s">
        <v>631</v>
      </c>
      <c r="C854" s="189" t="s">
        <v>480</v>
      </c>
      <c r="D854" s="189" t="s">
        <v>749</v>
      </c>
      <c r="E854" s="190">
        <f t="shared" ca="1" si="13"/>
        <v>25332</v>
      </c>
      <c r="F854" s="191">
        <v>41</v>
      </c>
      <c r="G854" s="192">
        <v>28044</v>
      </c>
      <c r="H854" s="189">
        <v>568944</v>
      </c>
      <c r="I854" s="192">
        <v>37250</v>
      </c>
      <c r="J854" s="193" t="s">
        <v>412</v>
      </c>
      <c r="BT854" s="1"/>
    </row>
    <row r="855" spans="1:72" x14ac:dyDescent="0.25">
      <c r="A855" s="188" t="s">
        <v>408</v>
      </c>
      <c r="B855" s="189" t="s">
        <v>610</v>
      </c>
      <c r="C855" s="189" t="s">
        <v>713</v>
      </c>
      <c r="D855" s="189" t="s">
        <v>425</v>
      </c>
      <c r="E855" s="190">
        <f t="shared" ca="1" si="13"/>
        <v>19584</v>
      </c>
      <c r="F855" s="191">
        <v>40</v>
      </c>
      <c r="G855" s="192">
        <v>28600</v>
      </c>
      <c r="H855" s="189">
        <v>561558</v>
      </c>
      <c r="I855" s="192">
        <v>37084</v>
      </c>
      <c r="J855" s="193" t="s">
        <v>412</v>
      </c>
      <c r="BT855" s="1"/>
    </row>
    <row r="856" spans="1:72" x14ac:dyDescent="0.25">
      <c r="A856" s="188" t="s">
        <v>408</v>
      </c>
      <c r="B856" s="189" t="s">
        <v>455</v>
      </c>
      <c r="C856" s="189" t="s">
        <v>921</v>
      </c>
      <c r="D856" s="189" t="s">
        <v>619</v>
      </c>
      <c r="E856" s="190">
        <f t="shared" ca="1" si="13"/>
        <v>18432</v>
      </c>
      <c r="F856" s="191">
        <v>44</v>
      </c>
      <c r="G856" s="192">
        <v>27279</v>
      </c>
      <c r="H856" s="189">
        <v>561560</v>
      </c>
      <c r="I856" s="192">
        <v>36953</v>
      </c>
      <c r="J856" s="193" t="s">
        <v>412</v>
      </c>
      <c r="BT856" s="1"/>
    </row>
    <row r="857" spans="1:72" x14ac:dyDescent="0.25">
      <c r="A857" s="188" t="s">
        <v>413</v>
      </c>
      <c r="B857" s="189" t="s">
        <v>645</v>
      </c>
      <c r="C857" s="189" t="s">
        <v>922</v>
      </c>
      <c r="D857" s="189" t="s">
        <v>460</v>
      </c>
      <c r="E857" s="190">
        <f t="shared" ca="1" si="13"/>
        <v>20748</v>
      </c>
      <c r="F857" s="191">
        <v>39</v>
      </c>
      <c r="G857" s="192">
        <v>28782</v>
      </c>
      <c r="H857" s="189">
        <v>561564</v>
      </c>
      <c r="I857" s="192">
        <v>37175</v>
      </c>
      <c r="J857" s="193" t="s">
        <v>412</v>
      </c>
      <c r="BT857" s="1"/>
    </row>
    <row r="858" spans="1:72" x14ac:dyDescent="0.25">
      <c r="A858" s="188" t="s">
        <v>454</v>
      </c>
      <c r="B858" s="189" t="s">
        <v>546</v>
      </c>
      <c r="C858" s="189" t="s">
        <v>801</v>
      </c>
      <c r="D858" s="189" t="s">
        <v>778</v>
      </c>
      <c r="E858" s="190">
        <f t="shared" ca="1" si="13"/>
        <v>29496</v>
      </c>
      <c r="F858" s="191">
        <v>37</v>
      </c>
      <c r="G858" s="192">
        <v>29643</v>
      </c>
      <c r="H858" s="189">
        <v>561563</v>
      </c>
      <c r="I858" s="192">
        <v>37089</v>
      </c>
      <c r="J858" s="193" t="s">
        <v>412</v>
      </c>
      <c r="BT858" s="1"/>
    </row>
    <row r="859" spans="1:72" x14ac:dyDescent="0.25">
      <c r="A859" s="188" t="s">
        <v>454</v>
      </c>
      <c r="B859" s="189" t="s">
        <v>623</v>
      </c>
      <c r="C859" s="189" t="s">
        <v>790</v>
      </c>
      <c r="D859" s="189" t="s">
        <v>741</v>
      </c>
      <c r="E859" s="190">
        <f t="shared" ca="1" si="13"/>
        <v>25584</v>
      </c>
      <c r="F859" s="191">
        <v>39</v>
      </c>
      <c r="G859" s="192">
        <v>28950</v>
      </c>
      <c r="H859" s="189">
        <v>561567</v>
      </c>
      <c r="I859" s="192">
        <v>37156</v>
      </c>
      <c r="J859" s="193" t="s">
        <v>858</v>
      </c>
      <c r="BT859" s="1"/>
    </row>
    <row r="860" spans="1:72" x14ac:dyDescent="0.25">
      <c r="A860" s="188" t="s">
        <v>408</v>
      </c>
      <c r="B860" s="189" t="s">
        <v>564</v>
      </c>
      <c r="C860" s="189" t="s">
        <v>838</v>
      </c>
      <c r="D860" s="189" t="s">
        <v>445</v>
      </c>
      <c r="E860" s="190">
        <f t="shared" ca="1" si="13"/>
        <v>29592</v>
      </c>
      <c r="F860" s="191">
        <v>41</v>
      </c>
      <c r="G860" s="192">
        <v>28323</v>
      </c>
      <c r="H860" s="189">
        <v>561572</v>
      </c>
      <c r="I860" s="192">
        <v>36984</v>
      </c>
      <c r="J860" s="193" t="s">
        <v>858</v>
      </c>
      <c r="BT860" s="1"/>
    </row>
    <row r="861" spans="1:72" x14ac:dyDescent="0.25">
      <c r="A861" s="188" t="s">
        <v>413</v>
      </c>
      <c r="B861" s="189" t="s">
        <v>426</v>
      </c>
      <c r="C861" s="189" t="s">
        <v>819</v>
      </c>
      <c r="D861" s="189" t="s">
        <v>439</v>
      </c>
      <c r="E861" s="190">
        <f t="shared" ca="1" si="13"/>
        <v>21420</v>
      </c>
      <c r="F861" s="191">
        <v>51</v>
      </c>
      <c r="G861" s="192">
        <v>24399</v>
      </c>
      <c r="H861" s="189">
        <v>561499</v>
      </c>
      <c r="I861" s="192">
        <v>33964</v>
      </c>
      <c r="J861" s="193" t="s">
        <v>412</v>
      </c>
      <c r="BT861" s="1"/>
    </row>
    <row r="862" spans="1:72" x14ac:dyDescent="0.25">
      <c r="A862" s="188" t="s">
        <v>413</v>
      </c>
      <c r="B862" s="189" t="s">
        <v>409</v>
      </c>
      <c r="C862" s="189" t="s">
        <v>91</v>
      </c>
      <c r="D862" s="189" t="s">
        <v>439</v>
      </c>
      <c r="E862" s="190">
        <f t="shared" ca="1" si="13"/>
        <v>22380</v>
      </c>
      <c r="F862" s="191">
        <v>40</v>
      </c>
      <c r="G862" s="192">
        <v>28632</v>
      </c>
      <c r="H862" s="189">
        <v>561576</v>
      </c>
      <c r="I862" s="192">
        <v>37206</v>
      </c>
      <c r="J862" s="193" t="s">
        <v>909</v>
      </c>
      <c r="BT862" s="1"/>
    </row>
    <row r="863" spans="1:72" x14ac:dyDescent="0.25">
      <c r="A863" s="188" t="s">
        <v>408</v>
      </c>
      <c r="B863" s="189" t="s">
        <v>455</v>
      </c>
      <c r="C863" s="189" t="s">
        <v>923</v>
      </c>
      <c r="D863" s="189" t="s">
        <v>460</v>
      </c>
      <c r="E863" s="190">
        <f t="shared" ca="1" si="13"/>
        <v>27360</v>
      </c>
      <c r="F863" s="191">
        <v>40</v>
      </c>
      <c r="G863" s="192">
        <v>28681</v>
      </c>
      <c r="H863" s="189">
        <v>561574</v>
      </c>
      <c r="I863" s="192">
        <v>37221</v>
      </c>
      <c r="J863" s="193" t="s">
        <v>924</v>
      </c>
      <c r="BT863" s="1"/>
    </row>
    <row r="864" spans="1:72" x14ac:dyDescent="0.25">
      <c r="A864" s="188" t="s">
        <v>408</v>
      </c>
      <c r="B864" s="189" t="s">
        <v>564</v>
      </c>
      <c r="C864" s="189" t="s">
        <v>92</v>
      </c>
      <c r="D864" s="189" t="s">
        <v>925</v>
      </c>
      <c r="E864" s="190">
        <f t="shared" ca="1" si="13"/>
        <v>19992</v>
      </c>
      <c r="F864" s="191">
        <v>49</v>
      </c>
      <c r="G864" s="192">
        <v>25180</v>
      </c>
      <c r="H864" s="189">
        <v>561578</v>
      </c>
      <c r="I864" s="192">
        <v>33692</v>
      </c>
      <c r="J864" s="193" t="s">
        <v>926</v>
      </c>
      <c r="BT864" s="1"/>
    </row>
    <row r="865" spans="1:72" x14ac:dyDescent="0.25">
      <c r="A865" s="188" t="s">
        <v>408</v>
      </c>
      <c r="B865" s="189" t="s">
        <v>418</v>
      </c>
      <c r="C865" s="189" t="s">
        <v>927</v>
      </c>
      <c r="D865" s="189" t="s">
        <v>473</v>
      </c>
      <c r="E865" s="190">
        <f t="shared" ca="1" si="13"/>
        <v>27828</v>
      </c>
      <c r="F865" s="191">
        <v>41</v>
      </c>
      <c r="G865" s="192">
        <v>28231</v>
      </c>
      <c r="H865" s="189">
        <v>561595</v>
      </c>
      <c r="I865" s="192">
        <v>37475</v>
      </c>
      <c r="J865" s="193" t="s">
        <v>858</v>
      </c>
      <c r="BT865" s="1"/>
    </row>
    <row r="866" spans="1:72" x14ac:dyDescent="0.25">
      <c r="A866" s="188" t="s">
        <v>413</v>
      </c>
      <c r="B866" s="189" t="s">
        <v>467</v>
      </c>
      <c r="C866" s="189" t="s">
        <v>523</v>
      </c>
      <c r="D866" s="189" t="s">
        <v>622</v>
      </c>
      <c r="E866" s="190">
        <f t="shared" ca="1" si="13"/>
        <v>28416</v>
      </c>
      <c r="F866" s="191">
        <v>40</v>
      </c>
      <c r="G866" s="192">
        <v>28526</v>
      </c>
      <c r="H866" s="189">
        <v>561594</v>
      </c>
      <c r="I866" s="192">
        <v>37511</v>
      </c>
      <c r="J866" s="193" t="s">
        <v>858</v>
      </c>
      <c r="BT866" s="1"/>
    </row>
    <row r="867" spans="1:72" x14ac:dyDescent="0.25">
      <c r="A867" s="188" t="s">
        <v>413</v>
      </c>
      <c r="B867" s="189" t="s">
        <v>495</v>
      </c>
      <c r="C867" s="189" t="s">
        <v>848</v>
      </c>
      <c r="D867" s="189" t="s">
        <v>473</v>
      </c>
      <c r="E867" s="190">
        <f t="shared" ca="1" si="13"/>
        <v>24876</v>
      </c>
      <c r="F867" s="191">
        <v>40</v>
      </c>
      <c r="G867" s="192">
        <v>28495</v>
      </c>
      <c r="H867" s="189">
        <v>561545</v>
      </c>
      <c r="I867" s="192">
        <v>37440</v>
      </c>
      <c r="J867" s="193" t="s">
        <v>858</v>
      </c>
      <c r="BT867" s="1"/>
    </row>
    <row r="868" spans="1:72" x14ac:dyDescent="0.25">
      <c r="A868" s="188" t="s">
        <v>454</v>
      </c>
      <c r="B868" s="189" t="s">
        <v>667</v>
      </c>
      <c r="C868" s="189" t="s">
        <v>928</v>
      </c>
      <c r="D868" s="189" t="s">
        <v>460</v>
      </c>
      <c r="E868" s="190">
        <f t="shared" ca="1" si="13"/>
        <v>25908</v>
      </c>
      <c r="F868" s="191">
        <v>42</v>
      </c>
      <c r="G868" s="192">
        <v>27976</v>
      </c>
      <c r="H868" s="189">
        <v>561577</v>
      </c>
      <c r="I868" s="192">
        <v>37336</v>
      </c>
      <c r="J868" s="193" t="s">
        <v>858</v>
      </c>
      <c r="BT868" s="1"/>
    </row>
    <row r="869" spans="1:72" x14ac:dyDescent="0.25">
      <c r="A869" s="188" t="s">
        <v>408</v>
      </c>
      <c r="B869" s="189" t="s">
        <v>635</v>
      </c>
      <c r="C869" s="189" t="s">
        <v>929</v>
      </c>
      <c r="D869" s="189" t="s">
        <v>425</v>
      </c>
      <c r="E869" s="190">
        <f t="shared" ca="1" si="13"/>
        <v>27600</v>
      </c>
      <c r="F869" s="191">
        <v>41</v>
      </c>
      <c r="G869" s="192">
        <v>28133</v>
      </c>
      <c r="H869" s="189">
        <v>568748</v>
      </c>
      <c r="I869" s="192">
        <v>37551</v>
      </c>
      <c r="J869" s="193" t="s">
        <v>858</v>
      </c>
      <c r="BT869" s="1"/>
    </row>
    <row r="870" spans="1:72" x14ac:dyDescent="0.25">
      <c r="A870" s="188" t="s">
        <v>454</v>
      </c>
      <c r="B870" s="189" t="s">
        <v>625</v>
      </c>
      <c r="C870" s="189" t="s">
        <v>930</v>
      </c>
      <c r="D870" s="189" t="s">
        <v>741</v>
      </c>
      <c r="E870" s="190">
        <f t="shared" ca="1" si="13"/>
        <v>18396</v>
      </c>
      <c r="F870" s="191">
        <v>37</v>
      </c>
      <c r="G870" s="192">
        <v>29817</v>
      </c>
      <c r="H870" s="189">
        <v>561619</v>
      </c>
      <c r="I870" s="192">
        <v>37366</v>
      </c>
      <c r="J870" s="193" t="s">
        <v>858</v>
      </c>
      <c r="BT870" s="1"/>
    </row>
    <row r="871" spans="1:72" x14ac:dyDescent="0.25">
      <c r="A871" s="188" t="s">
        <v>413</v>
      </c>
      <c r="B871" s="189" t="s">
        <v>431</v>
      </c>
      <c r="C871" s="189" t="s">
        <v>751</v>
      </c>
      <c r="D871" s="189" t="s">
        <v>473</v>
      </c>
      <c r="E871" s="190">
        <f t="shared" ca="1" si="13"/>
        <v>23112</v>
      </c>
      <c r="F871" s="191">
        <v>37</v>
      </c>
      <c r="G871" s="192">
        <v>29650</v>
      </c>
      <c r="H871" s="189">
        <v>566456</v>
      </c>
      <c r="I871" s="192">
        <v>37354</v>
      </c>
      <c r="J871" s="193" t="s">
        <v>858</v>
      </c>
      <c r="BT871" s="1"/>
    </row>
    <row r="872" spans="1:72" x14ac:dyDescent="0.25">
      <c r="A872" s="188" t="s">
        <v>413</v>
      </c>
      <c r="B872" s="189" t="s">
        <v>550</v>
      </c>
      <c r="C872" s="189" t="s">
        <v>88</v>
      </c>
      <c r="D872" s="189" t="s">
        <v>460</v>
      </c>
      <c r="E872" s="190">
        <f t="shared" ca="1" si="13"/>
        <v>24456</v>
      </c>
      <c r="F872" s="191">
        <v>39</v>
      </c>
      <c r="G872" s="192">
        <v>28804</v>
      </c>
      <c r="H872" s="189">
        <v>566077</v>
      </c>
      <c r="I872" s="192">
        <v>37379</v>
      </c>
      <c r="J872" s="193" t="s">
        <v>858</v>
      </c>
      <c r="BT872" s="1"/>
    </row>
    <row r="873" spans="1:72" x14ac:dyDescent="0.25">
      <c r="A873" s="188" t="s">
        <v>408</v>
      </c>
      <c r="B873" s="189" t="s">
        <v>648</v>
      </c>
      <c r="C873" s="189" t="s">
        <v>443</v>
      </c>
      <c r="D873" s="189" t="s">
        <v>460</v>
      </c>
      <c r="E873" s="190">
        <f t="shared" ca="1" si="13"/>
        <v>23544</v>
      </c>
      <c r="F873" s="191">
        <v>34</v>
      </c>
      <c r="G873" s="192">
        <v>30853</v>
      </c>
      <c r="H873" s="189">
        <v>566566</v>
      </c>
      <c r="I873" s="192">
        <v>37503</v>
      </c>
      <c r="J873" s="193" t="s">
        <v>858</v>
      </c>
      <c r="BT873" s="1"/>
    </row>
    <row r="874" spans="1:72" x14ac:dyDescent="0.25">
      <c r="A874" s="188" t="s">
        <v>454</v>
      </c>
      <c r="B874" s="189" t="s">
        <v>426</v>
      </c>
      <c r="C874" s="189" t="s">
        <v>931</v>
      </c>
      <c r="D874" s="189" t="s">
        <v>932</v>
      </c>
      <c r="E874" s="190">
        <f t="shared" ca="1" si="13"/>
        <v>22260</v>
      </c>
      <c r="F874" s="191">
        <v>39</v>
      </c>
      <c r="G874" s="192">
        <v>28819</v>
      </c>
      <c r="H874" s="189">
        <v>566422</v>
      </c>
      <c r="I874" s="192">
        <v>37396</v>
      </c>
      <c r="J874" s="193" t="s">
        <v>858</v>
      </c>
      <c r="BT874" s="1"/>
    </row>
    <row r="875" spans="1:72" x14ac:dyDescent="0.25">
      <c r="A875" s="188" t="s">
        <v>408</v>
      </c>
      <c r="B875" s="189" t="s">
        <v>509</v>
      </c>
      <c r="C875" s="189" t="s">
        <v>490</v>
      </c>
      <c r="D875" s="189" t="s">
        <v>439</v>
      </c>
      <c r="E875" s="190">
        <f t="shared" ca="1" si="13"/>
        <v>18264</v>
      </c>
      <c r="F875" s="191">
        <v>41</v>
      </c>
      <c r="G875" s="192">
        <v>28200</v>
      </c>
      <c r="H875" s="189">
        <v>561635</v>
      </c>
      <c r="I875" s="192">
        <v>37509</v>
      </c>
      <c r="J875" s="193" t="s">
        <v>858</v>
      </c>
      <c r="BT875" s="1"/>
    </row>
    <row r="876" spans="1:72" x14ac:dyDescent="0.25">
      <c r="A876" s="188" t="s">
        <v>413</v>
      </c>
      <c r="B876" s="189" t="s">
        <v>534</v>
      </c>
      <c r="C876" s="189" t="s">
        <v>640</v>
      </c>
      <c r="D876" s="189" t="s">
        <v>933</v>
      </c>
      <c r="E876" s="190">
        <f t="shared" ca="1" si="13"/>
        <v>19428</v>
      </c>
      <c r="F876" s="191">
        <v>41</v>
      </c>
      <c r="G876" s="192">
        <v>28177</v>
      </c>
      <c r="H876" s="189">
        <v>561631</v>
      </c>
      <c r="I876" s="192">
        <v>37261</v>
      </c>
      <c r="J876" s="193" t="s">
        <v>858</v>
      </c>
      <c r="BT876" s="1"/>
    </row>
    <row r="877" spans="1:72" x14ac:dyDescent="0.25">
      <c r="A877" s="188" t="s">
        <v>408</v>
      </c>
      <c r="B877" s="189" t="s">
        <v>629</v>
      </c>
      <c r="C877" s="189" t="s">
        <v>679</v>
      </c>
      <c r="D877" s="189" t="s">
        <v>460</v>
      </c>
      <c r="E877" s="190">
        <f t="shared" ca="1" si="13"/>
        <v>24684</v>
      </c>
      <c r="F877" s="191">
        <v>39</v>
      </c>
      <c r="G877" s="192">
        <v>28834</v>
      </c>
      <c r="H877" s="189">
        <v>561639</v>
      </c>
      <c r="I877" s="192">
        <v>37388</v>
      </c>
      <c r="J877" s="193" t="s">
        <v>858</v>
      </c>
      <c r="BT877" s="1"/>
    </row>
    <row r="878" spans="1:72" x14ac:dyDescent="0.25">
      <c r="A878" s="188" t="s">
        <v>408</v>
      </c>
      <c r="B878" s="189" t="s">
        <v>561</v>
      </c>
      <c r="C878" s="189" t="s">
        <v>934</v>
      </c>
      <c r="D878" s="189" t="s">
        <v>473</v>
      </c>
      <c r="E878" s="190">
        <f t="shared" ca="1" si="13"/>
        <v>29124</v>
      </c>
      <c r="F878" s="191">
        <v>37</v>
      </c>
      <c r="G878" s="192">
        <v>29551</v>
      </c>
      <c r="H878" s="189">
        <v>350161</v>
      </c>
      <c r="I878" s="192">
        <v>37318</v>
      </c>
      <c r="J878" s="193" t="s">
        <v>858</v>
      </c>
      <c r="BT878" s="1"/>
    </row>
    <row r="879" spans="1:72" x14ac:dyDescent="0.25">
      <c r="A879" s="188" t="s">
        <v>408</v>
      </c>
      <c r="B879" s="189" t="s">
        <v>631</v>
      </c>
      <c r="C879" s="189" t="s">
        <v>776</v>
      </c>
      <c r="D879" s="189" t="s">
        <v>473</v>
      </c>
      <c r="E879" s="190">
        <f t="shared" ca="1" si="13"/>
        <v>25368</v>
      </c>
      <c r="F879" s="191">
        <v>40</v>
      </c>
      <c r="G879" s="192">
        <v>28575</v>
      </c>
      <c r="H879" s="189">
        <v>561643</v>
      </c>
      <c r="I879" s="192">
        <v>37586</v>
      </c>
      <c r="J879" s="193" t="s">
        <v>858</v>
      </c>
      <c r="BT879" s="1"/>
    </row>
    <row r="880" spans="1:72" x14ac:dyDescent="0.25">
      <c r="A880" s="188" t="s">
        <v>408</v>
      </c>
      <c r="B880" s="189" t="s">
        <v>497</v>
      </c>
      <c r="C880" s="189" t="s">
        <v>935</v>
      </c>
      <c r="D880" s="189" t="s">
        <v>936</v>
      </c>
      <c r="E880" s="190">
        <f t="shared" ca="1" si="13"/>
        <v>27204</v>
      </c>
      <c r="F880" s="191">
        <v>39</v>
      </c>
      <c r="G880" s="192">
        <v>28980</v>
      </c>
      <c r="H880" s="189">
        <v>561592</v>
      </c>
      <c r="I880" s="192">
        <v>37600</v>
      </c>
      <c r="J880" s="193" t="s">
        <v>858</v>
      </c>
      <c r="BT880" s="1"/>
    </row>
    <row r="881" spans="1:72" x14ac:dyDescent="0.25">
      <c r="A881" s="188" t="s">
        <v>413</v>
      </c>
      <c r="B881" s="189" t="s">
        <v>559</v>
      </c>
      <c r="C881" s="189" t="s">
        <v>937</v>
      </c>
      <c r="D881" s="189" t="s">
        <v>473</v>
      </c>
      <c r="E881" s="190">
        <f t="shared" ca="1" si="13"/>
        <v>23928</v>
      </c>
      <c r="F881" s="191">
        <v>37</v>
      </c>
      <c r="G881" s="192">
        <v>29839</v>
      </c>
      <c r="H881" s="189">
        <v>561610</v>
      </c>
      <c r="I881" s="192">
        <v>37544</v>
      </c>
      <c r="J881" s="193" t="s">
        <v>858</v>
      </c>
      <c r="BT881" s="1"/>
    </row>
    <row r="882" spans="1:72" x14ac:dyDescent="0.25">
      <c r="A882" s="188" t="s">
        <v>454</v>
      </c>
      <c r="B882" s="189" t="s">
        <v>443</v>
      </c>
      <c r="C882" s="189" t="s">
        <v>884</v>
      </c>
      <c r="D882" s="189" t="s">
        <v>482</v>
      </c>
      <c r="E882" s="190">
        <f t="shared" ca="1" si="13"/>
        <v>30048</v>
      </c>
      <c r="F882" s="191">
        <v>39</v>
      </c>
      <c r="G882" s="192">
        <v>29110</v>
      </c>
      <c r="H882" s="189">
        <v>351295</v>
      </c>
      <c r="I882" s="192">
        <v>37281</v>
      </c>
      <c r="J882" s="193" t="s">
        <v>858</v>
      </c>
      <c r="BT882" s="1"/>
    </row>
    <row r="883" spans="1:72" x14ac:dyDescent="0.25">
      <c r="A883" s="188" t="s">
        <v>454</v>
      </c>
      <c r="B883" s="189" t="s">
        <v>652</v>
      </c>
      <c r="C883" s="189" t="s">
        <v>938</v>
      </c>
      <c r="D883" s="189" t="s">
        <v>939</v>
      </c>
      <c r="E883" s="190">
        <f t="shared" ca="1" si="13"/>
        <v>19524</v>
      </c>
      <c r="F883" s="191">
        <v>46</v>
      </c>
      <c r="G883" s="192">
        <v>26467</v>
      </c>
      <c r="H883" s="189">
        <v>351300</v>
      </c>
      <c r="I883" s="192">
        <v>37396</v>
      </c>
      <c r="J883" s="193" t="s">
        <v>858</v>
      </c>
      <c r="BT883" s="1"/>
    </row>
    <row r="884" spans="1:72" x14ac:dyDescent="0.25">
      <c r="A884" s="188" t="s">
        <v>454</v>
      </c>
      <c r="B884" s="189" t="s">
        <v>506</v>
      </c>
      <c r="C884" s="189" t="s">
        <v>840</v>
      </c>
      <c r="D884" s="189" t="s">
        <v>411</v>
      </c>
      <c r="E884" s="190">
        <f t="shared" ca="1" si="13"/>
        <v>24948</v>
      </c>
      <c r="F884" s="191">
        <v>40</v>
      </c>
      <c r="G884" s="192">
        <v>28743</v>
      </c>
      <c r="H884" s="189">
        <v>351312</v>
      </c>
      <c r="I884" s="192">
        <v>37876</v>
      </c>
      <c r="J884" s="193" t="s">
        <v>858</v>
      </c>
      <c r="BT884" s="1"/>
    </row>
    <row r="885" spans="1:72" x14ac:dyDescent="0.25">
      <c r="A885" s="188" t="s">
        <v>413</v>
      </c>
      <c r="B885" s="189" t="s">
        <v>458</v>
      </c>
      <c r="C885" s="189" t="s">
        <v>907</v>
      </c>
      <c r="D885" s="189" t="s">
        <v>473</v>
      </c>
      <c r="E885" s="190">
        <f t="shared" ca="1" si="13"/>
        <v>29232</v>
      </c>
      <c r="F885" s="191">
        <v>38</v>
      </c>
      <c r="G885" s="192">
        <v>29405</v>
      </c>
      <c r="H885" s="189">
        <v>561649</v>
      </c>
      <c r="I885" s="192">
        <v>37714</v>
      </c>
      <c r="J885" s="193" t="s">
        <v>858</v>
      </c>
      <c r="BT885" s="1"/>
    </row>
    <row r="886" spans="1:72" x14ac:dyDescent="0.25">
      <c r="A886" s="188" t="s">
        <v>408</v>
      </c>
      <c r="B886" s="189" t="s">
        <v>626</v>
      </c>
      <c r="C886" s="189" t="s">
        <v>713</v>
      </c>
      <c r="D886" s="189" t="s">
        <v>482</v>
      </c>
      <c r="E886" s="190">
        <f t="shared" ca="1" si="13"/>
        <v>23868</v>
      </c>
      <c r="F886" s="191">
        <v>42</v>
      </c>
      <c r="G886" s="192">
        <v>27858</v>
      </c>
      <c r="H886" s="189">
        <v>351401</v>
      </c>
      <c r="I886" s="192">
        <v>37668</v>
      </c>
      <c r="J886" s="193" t="s">
        <v>858</v>
      </c>
      <c r="BT886" s="1"/>
    </row>
    <row r="887" spans="1:72" x14ac:dyDescent="0.25">
      <c r="A887" s="188" t="s">
        <v>454</v>
      </c>
      <c r="B887" s="189" t="s">
        <v>474</v>
      </c>
      <c r="C887" s="189" t="s">
        <v>640</v>
      </c>
      <c r="D887" s="189" t="s">
        <v>482</v>
      </c>
      <c r="E887" s="190">
        <f t="shared" ca="1" si="13"/>
        <v>19560</v>
      </c>
      <c r="F887" s="191">
        <v>41</v>
      </c>
      <c r="G887" s="192">
        <v>28045</v>
      </c>
      <c r="H887" s="189">
        <v>351384</v>
      </c>
      <c r="I887" s="192">
        <v>37709</v>
      </c>
      <c r="J887" s="193" t="s">
        <v>858</v>
      </c>
      <c r="BT887" s="1"/>
    </row>
    <row r="888" spans="1:72" x14ac:dyDescent="0.25">
      <c r="A888" s="188" t="s">
        <v>413</v>
      </c>
      <c r="B888" s="189" t="s">
        <v>550</v>
      </c>
      <c r="C888" s="189" t="s">
        <v>907</v>
      </c>
      <c r="D888" s="189" t="s">
        <v>548</v>
      </c>
      <c r="E888" s="190">
        <f t="shared" ca="1" si="13"/>
        <v>30372</v>
      </c>
      <c r="F888" s="191">
        <v>38</v>
      </c>
      <c r="G888" s="192">
        <v>29169</v>
      </c>
      <c r="H888" s="189">
        <v>351560</v>
      </c>
      <c r="I888" s="192">
        <v>37716</v>
      </c>
      <c r="J888" s="193" t="s">
        <v>858</v>
      </c>
      <c r="BT888" s="1"/>
    </row>
    <row r="889" spans="1:72" x14ac:dyDescent="0.25">
      <c r="A889" s="188" t="s">
        <v>413</v>
      </c>
      <c r="B889" s="189" t="s">
        <v>534</v>
      </c>
      <c r="C889" s="189" t="s">
        <v>847</v>
      </c>
      <c r="D889" s="189" t="s">
        <v>445</v>
      </c>
      <c r="E889" s="190">
        <f t="shared" ca="1" si="13"/>
        <v>18684</v>
      </c>
      <c r="F889" s="191">
        <v>38</v>
      </c>
      <c r="G889" s="192">
        <v>29246</v>
      </c>
      <c r="H889" s="189">
        <v>351383</v>
      </c>
      <c r="I889" s="192">
        <v>37775</v>
      </c>
      <c r="J889" s="193" t="s">
        <v>858</v>
      </c>
      <c r="BT889" s="1"/>
    </row>
    <row r="890" spans="1:72" x14ac:dyDescent="0.25">
      <c r="A890" s="188" t="s">
        <v>413</v>
      </c>
      <c r="B890" s="189" t="s">
        <v>587</v>
      </c>
      <c r="C890" s="189" t="s">
        <v>801</v>
      </c>
      <c r="D890" s="189" t="s">
        <v>868</v>
      </c>
      <c r="E890" s="190">
        <f t="shared" ca="1" si="13"/>
        <v>26580</v>
      </c>
      <c r="F890" s="191">
        <v>47</v>
      </c>
      <c r="G890" s="192">
        <v>26164</v>
      </c>
      <c r="H890" s="189">
        <v>561655</v>
      </c>
      <c r="I890" s="192">
        <v>34054</v>
      </c>
      <c r="J890" s="193" t="s">
        <v>909</v>
      </c>
      <c r="BT890" s="1"/>
    </row>
    <row r="891" spans="1:72" x14ac:dyDescent="0.25">
      <c r="A891" s="188" t="s">
        <v>454</v>
      </c>
      <c r="B891" s="189" t="s">
        <v>570</v>
      </c>
      <c r="C891" s="189" t="s">
        <v>435</v>
      </c>
      <c r="D891" s="189" t="s">
        <v>940</v>
      </c>
      <c r="E891" s="190">
        <f t="shared" ca="1" si="13"/>
        <v>30492</v>
      </c>
      <c r="F891" s="191">
        <v>55</v>
      </c>
      <c r="G891" s="192">
        <v>22957</v>
      </c>
      <c r="H891" s="189">
        <v>351380</v>
      </c>
      <c r="I891" s="192">
        <v>33995</v>
      </c>
      <c r="J891" s="193" t="s">
        <v>924</v>
      </c>
      <c r="BT891" s="1"/>
    </row>
    <row r="892" spans="1:72" x14ac:dyDescent="0.25">
      <c r="A892" s="188" t="s">
        <v>413</v>
      </c>
      <c r="B892" s="189" t="s">
        <v>418</v>
      </c>
      <c r="C892" s="189" t="s">
        <v>808</v>
      </c>
      <c r="D892" s="189" t="s">
        <v>741</v>
      </c>
      <c r="E892" s="190">
        <f t="shared" ca="1" si="13"/>
        <v>22620</v>
      </c>
      <c r="F892" s="191">
        <v>38</v>
      </c>
      <c r="G892" s="192">
        <v>29201</v>
      </c>
      <c r="H892" s="189">
        <v>351420</v>
      </c>
      <c r="I892" s="192">
        <v>37901</v>
      </c>
      <c r="J892" s="193" t="s">
        <v>858</v>
      </c>
      <c r="BT892" s="1"/>
    </row>
    <row r="893" spans="1:72" x14ac:dyDescent="0.25">
      <c r="A893" s="188" t="s">
        <v>413</v>
      </c>
      <c r="B893" s="189" t="s">
        <v>626</v>
      </c>
      <c r="C893" s="189" t="s">
        <v>88</v>
      </c>
      <c r="D893" s="189" t="s">
        <v>416</v>
      </c>
      <c r="E893" s="190">
        <f t="shared" ca="1" si="13"/>
        <v>27564</v>
      </c>
      <c r="F893" s="191">
        <v>37</v>
      </c>
      <c r="G893" s="192">
        <v>29808</v>
      </c>
      <c r="H893" s="189">
        <v>351568</v>
      </c>
      <c r="I893" s="192">
        <v>37963</v>
      </c>
      <c r="J893" s="193" t="s">
        <v>858</v>
      </c>
      <c r="BT893" s="1"/>
    </row>
    <row r="894" spans="1:72" x14ac:dyDescent="0.25">
      <c r="A894" s="188" t="s">
        <v>454</v>
      </c>
      <c r="B894" s="189" t="s">
        <v>618</v>
      </c>
      <c r="C894" s="189" t="s">
        <v>710</v>
      </c>
      <c r="D894" s="189" t="s">
        <v>473</v>
      </c>
      <c r="E894" s="190">
        <f t="shared" ca="1" si="13"/>
        <v>25188</v>
      </c>
      <c r="F894" s="191">
        <v>39</v>
      </c>
      <c r="G894" s="192">
        <v>28894</v>
      </c>
      <c r="H894" s="189">
        <v>566429</v>
      </c>
      <c r="I894" s="192">
        <v>37935</v>
      </c>
      <c r="J894" s="193" t="s">
        <v>858</v>
      </c>
      <c r="BT894" s="1"/>
    </row>
    <row r="895" spans="1:72" x14ac:dyDescent="0.25">
      <c r="A895" s="188" t="s">
        <v>454</v>
      </c>
      <c r="B895" s="189" t="s">
        <v>562</v>
      </c>
      <c r="C895" s="189" t="s">
        <v>907</v>
      </c>
      <c r="D895" s="189" t="s">
        <v>473</v>
      </c>
      <c r="E895" s="190">
        <f t="shared" ca="1" si="13"/>
        <v>18228</v>
      </c>
      <c r="F895" s="191">
        <v>38</v>
      </c>
      <c r="G895" s="192">
        <v>29406</v>
      </c>
      <c r="H895" s="189">
        <v>568868</v>
      </c>
      <c r="I895" s="192">
        <v>37845</v>
      </c>
      <c r="J895" s="193" t="s">
        <v>858</v>
      </c>
      <c r="BT895" s="1"/>
    </row>
    <row r="896" spans="1:72" x14ac:dyDescent="0.25">
      <c r="A896" s="188" t="s">
        <v>413</v>
      </c>
      <c r="B896" s="189" t="s">
        <v>474</v>
      </c>
      <c r="C896" s="189" t="s">
        <v>848</v>
      </c>
      <c r="D896" s="189" t="s">
        <v>460</v>
      </c>
      <c r="E896" s="190">
        <f t="shared" ca="1" si="13"/>
        <v>21312</v>
      </c>
      <c r="F896" s="191">
        <v>38</v>
      </c>
      <c r="G896" s="192">
        <v>29171</v>
      </c>
      <c r="H896" s="189">
        <v>561662</v>
      </c>
      <c r="I896" s="192">
        <v>37770</v>
      </c>
      <c r="J896" s="193" t="s">
        <v>858</v>
      </c>
      <c r="BT896" s="1"/>
    </row>
    <row r="897" spans="1:72" x14ac:dyDescent="0.25">
      <c r="A897" s="188" t="s">
        <v>413</v>
      </c>
      <c r="B897" s="189" t="s">
        <v>623</v>
      </c>
      <c r="C897" s="189" t="s">
        <v>907</v>
      </c>
      <c r="D897" s="189" t="s">
        <v>473</v>
      </c>
      <c r="E897" s="190">
        <f t="shared" ca="1" si="13"/>
        <v>23004</v>
      </c>
      <c r="F897" s="191">
        <v>36</v>
      </c>
      <c r="G897" s="192">
        <v>29902</v>
      </c>
      <c r="H897" s="189">
        <v>566560</v>
      </c>
      <c r="I897" s="192">
        <v>37950</v>
      </c>
      <c r="J897" s="193" t="s">
        <v>858</v>
      </c>
      <c r="BT897" s="1"/>
    </row>
    <row r="898" spans="1:72" x14ac:dyDescent="0.25">
      <c r="A898" s="188" t="s">
        <v>413</v>
      </c>
      <c r="B898" s="189" t="s">
        <v>559</v>
      </c>
      <c r="C898" s="189" t="s">
        <v>941</v>
      </c>
      <c r="D898" s="189" t="s">
        <v>473</v>
      </c>
      <c r="E898" s="190">
        <f t="shared" ca="1" si="13"/>
        <v>18972</v>
      </c>
      <c r="F898" s="191">
        <v>38</v>
      </c>
      <c r="G898" s="192">
        <v>29140</v>
      </c>
      <c r="H898" s="189">
        <v>350070</v>
      </c>
      <c r="I898" s="192">
        <v>37963</v>
      </c>
      <c r="J898" s="193" t="s">
        <v>858</v>
      </c>
      <c r="BT898" s="1"/>
    </row>
    <row r="899" spans="1:72" x14ac:dyDescent="0.25">
      <c r="A899" s="188" t="s">
        <v>454</v>
      </c>
      <c r="B899" s="189" t="s">
        <v>521</v>
      </c>
      <c r="C899" s="189" t="s">
        <v>928</v>
      </c>
      <c r="D899" s="189" t="s">
        <v>473</v>
      </c>
      <c r="E899" s="190">
        <f t="shared" ref="E899:E962" ca="1" si="14">RANDBETWEEN(1500,2600)*12</f>
        <v>26112</v>
      </c>
      <c r="F899" s="191">
        <v>37</v>
      </c>
      <c r="G899" s="192">
        <v>29505</v>
      </c>
      <c r="H899" s="189">
        <v>350090</v>
      </c>
      <c r="I899" s="192">
        <v>37886</v>
      </c>
      <c r="J899" s="193" t="s">
        <v>858</v>
      </c>
      <c r="BT899" s="1"/>
    </row>
    <row r="900" spans="1:72" x14ac:dyDescent="0.25">
      <c r="A900" s="188" t="s">
        <v>413</v>
      </c>
      <c r="B900" s="189" t="s">
        <v>671</v>
      </c>
      <c r="C900" s="189" t="s">
        <v>942</v>
      </c>
      <c r="D900" s="189" t="s">
        <v>473</v>
      </c>
      <c r="E900" s="190">
        <f t="shared" ca="1" si="14"/>
        <v>20676</v>
      </c>
      <c r="F900" s="191">
        <v>38</v>
      </c>
      <c r="G900" s="192">
        <v>29370</v>
      </c>
      <c r="H900" s="189">
        <v>350088</v>
      </c>
      <c r="I900" s="192">
        <v>37662</v>
      </c>
      <c r="J900" s="193" t="s">
        <v>858</v>
      </c>
      <c r="BT900" s="1"/>
    </row>
    <row r="901" spans="1:72" x14ac:dyDescent="0.25">
      <c r="A901" s="188" t="s">
        <v>413</v>
      </c>
      <c r="B901" s="189" t="s">
        <v>594</v>
      </c>
      <c r="C901" s="189" t="s">
        <v>844</v>
      </c>
      <c r="D901" s="189" t="s">
        <v>433</v>
      </c>
      <c r="E901" s="190">
        <f t="shared" ca="1" si="14"/>
        <v>21372</v>
      </c>
      <c r="F901" s="191">
        <v>37</v>
      </c>
      <c r="G901" s="192">
        <v>29611</v>
      </c>
      <c r="H901" s="189">
        <v>351431</v>
      </c>
      <c r="I901" s="192">
        <v>37776</v>
      </c>
      <c r="J901" s="193" t="s">
        <v>858</v>
      </c>
      <c r="BT901" s="1"/>
    </row>
    <row r="902" spans="1:72" x14ac:dyDescent="0.25">
      <c r="A902" s="188" t="s">
        <v>413</v>
      </c>
      <c r="B902" s="189" t="s">
        <v>625</v>
      </c>
      <c r="C902" s="189" t="s">
        <v>943</v>
      </c>
      <c r="D902" s="189" t="s">
        <v>416</v>
      </c>
      <c r="E902" s="190">
        <f t="shared" ca="1" si="14"/>
        <v>21084</v>
      </c>
      <c r="F902" s="191">
        <v>36</v>
      </c>
      <c r="G902" s="192">
        <v>29900</v>
      </c>
      <c r="H902" s="189">
        <v>561702</v>
      </c>
      <c r="I902" s="192">
        <v>37758</v>
      </c>
      <c r="J902" s="193" t="s">
        <v>858</v>
      </c>
      <c r="BT902" s="1"/>
    </row>
    <row r="903" spans="1:72" x14ac:dyDescent="0.25">
      <c r="A903" s="188" t="s">
        <v>413</v>
      </c>
      <c r="B903" s="189" t="s">
        <v>719</v>
      </c>
      <c r="C903" s="189" t="s">
        <v>844</v>
      </c>
      <c r="D903" s="189" t="s">
        <v>846</v>
      </c>
      <c r="E903" s="190">
        <f t="shared" ca="1" si="14"/>
        <v>23196</v>
      </c>
      <c r="F903" s="191">
        <v>36</v>
      </c>
      <c r="G903" s="192">
        <v>30088</v>
      </c>
      <c r="H903" s="189">
        <v>350114</v>
      </c>
      <c r="I903" s="192">
        <v>38141</v>
      </c>
      <c r="J903" s="193" t="s">
        <v>858</v>
      </c>
      <c r="BT903" s="1"/>
    </row>
    <row r="904" spans="1:72" x14ac:dyDescent="0.25">
      <c r="A904" s="188" t="s">
        <v>413</v>
      </c>
      <c r="B904" s="189" t="s">
        <v>578</v>
      </c>
      <c r="C904" s="189" t="s">
        <v>847</v>
      </c>
      <c r="D904" s="189" t="s">
        <v>416</v>
      </c>
      <c r="E904" s="190">
        <f t="shared" ca="1" si="14"/>
        <v>25368</v>
      </c>
      <c r="F904" s="191">
        <v>36</v>
      </c>
      <c r="G904" s="192">
        <v>30149</v>
      </c>
      <c r="H904" s="189">
        <v>351429</v>
      </c>
      <c r="I904" s="192">
        <v>38112</v>
      </c>
      <c r="J904" s="193" t="s">
        <v>858</v>
      </c>
      <c r="BT904" s="1"/>
    </row>
    <row r="905" spans="1:72" x14ac:dyDescent="0.25">
      <c r="A905" s="188" t="s">
        <v>413</v>
      </c>
      <c r="B905" s="189" t="s">
        <v>719</v>
      </c>
      <c r="C905" s="189" t="s">
        <v>438</v>
      </c>
      <c r="D905" s="189" t="s">
        <v>473</v>
      </c>
      <c r="E905" s="190">
        <f t="shared" ca="1" si="14"/>
        <v>19668</v>
      </c>
      <c r="F905" s="191">
        <v>41</v>
      </c>
      <c r="G905" s="192">
        <v>28309</v>
      </c>
      <c r="H905" s="189">
        <v>350124</v>
      </c>
      <c r="I905" s="192">
        <v>38331</v>
      </c>
      <c r="J905" s="193" t="s">
        <v>858</v>
      </c>
      <c r="BT905" s="1"/>
    </row>
    <row r="906" spans="1:72" x14ac:dyDescent="0.25">
      <c r="A906" s="188" t="s">
        <v>413</v>
      </c>
      <c r="B906" s="189" t="s">
        <v>664</v>
      </c>
      <c r="C906" s="189" t="s">
        <v>944</v>
      </c>
      <c r="D906" s="189" t="s">
        <v>548</v>
      </c>
      <c r="E906" s="190">
        <f t="shared" ca="1" si="14"/>
        <v>24960</v>
      </c>
      <c r="F906" s="191">
        <v>37</v>
      </c>
      <c r="G906" s="192">
        <v>29625</v>
      </c>
      <c r="H906" s="189">
        <v>350107</v>
      </c>
      <c r="I906" s="192">
        <v>37994</v>
      </c>
      <c r="J906" s="193" t="s">
        <v>858</v>
      </c>
      <c r="BT906" s="1"/>
    </row>
    <row r="907" spans="1:72" x14ac:dyDescent="0.25">
      <c r="A907" s="188" t="s">
        <v>413</v>
      </c>
      <c r="B907" s="189" t="s">
        <v>511</v>
      </c>
      <c r="C907" s="189" t="s">
        <v>930</v>
      </c>
      <c r="D907" s="189" t="s">
        <v>416</v>
      </c>
      <c r="E907" s="190">
        <f t="shared" ca="1" si="14"/>
        <v>22248</v>
      </c>
      <c r="F907" s="191">
        <v>38</v>
      </c>
      <c r="G907" s="192">
        <v>29419</v>
      </c>
      <c r="H907" s="189">
        <v>561630</v>
      </c>
      <c r="I907" s="192">
        <v>38129</v>
      </c>
      <c r="J907" s="193" t="s">
        <v>858</v>
      </c>
      <c r="BT907" s="1"/>
    </row>
    <row r="908" spans="1:72" x14ac:dyDescent="0.25">
      <c r="A908" s="188" t="s">
        <v>408</v>
      </c>
      <c r="B908" s="189" t="s">
        <v>634</v>
      </c>
      <c r="C908" s="189" t="s">
        <v>155</v>
      </c>
      <c r="D908" s="189" t="s">
        <v>460</v>
      </c>
      <c r="E908" s="190">
        <f t="shared" ca="1" si="14"/>
        <v>21744</v>
      </c>
      <c r="F908" s="191">
        <v>41</v>
      </c>
      <c r="G908" s="192">
        <v>28293</v>
      </c>
      <c r="H908" s="189">
        <v>351427</v>
      </c>
      <c r="I908" s="192">
        <v>38150</v>
      </c>
      <c r="J908" s="193" t="s">
        <v>858</v>
      </c>
      <c r="BT908" s="1"/>
    </row>
    <row r="909" spans="1:72" x14ac:dyDescent="0.25">
      <c r="A909" s="188" t="s">
        <v>408</v>
      </c>
      <c r="B909" s="189" t="s">
        <v>586</v>
      </c>
      <c r="C909" s="189" t="s">
        <v>471</v>
      </c>
      <c r="D909" s="189" t="s">
        <v>749</v>
      </c>
      <c r="E909" s="190">
        <f t="shared" ca="1" si="14"/>
        <v>27384</v>
      </c>
      <c r="F909" s="191">
        <v>38</v>
      </c>
      <c r="G909" s="192">
        <v>29140</v>
      </c>
      <c r="H909" s="189">
        <v>561645</v>
      </c>
      <c r="I909" s="192">
        <v>38110</v>
      </c>
      <c r="J909" s="193" t="s">
        <v>858</v>
      </c>
      <c r="BT909" s="1"/>
    </row>
    <row r="910" spans="1:72" x14ac:dyDescent="0.25">
      <c r="A910" s="188" t="s">
        <v>408</v>
      </c>
      <c r="B910" s="189" t="s">
        <v>673</v>
      </c>
      <c r="C910" s="189" t="s">
        <v>86</v>
      </c>
      <c r="D910" s="189" t="s">
        <v>945</v>
      </c>
      <c r="E910" s="190">
        <f t="shared" ca="1" si="14"/>
        <v>20868</v>
      </c>
      <c r="F910" s="191">
        <v>51</v>
      </c>
      <c r="G910" s="192">
        <v>24665</v>
      </c>
      <c r="H910" s="189">
        <v>351569</v>
      </c>
      <c r="I910" s="192">
        <v>35058</v>
      </c>
      <c r="J910" s="193" t="s">
        <v>909</v>
      </c>
      <c r="BT910" s="1"/>
    </row>
    <row r="911" spans="1:72" x14ac:dyDescent="0.25">
      <c r="A911" s="188" t="s">
        <v>413</v>
      </c>
      <c r="B911" s="189" t="s">
        <v>492</v>
      </c>
      <c r="C911" s="189" t="s">
        <v>523</v>
      </c>
      <c r="D911" s="189" t="s">
        <v>416</v>
      </c>
      <c r="E911" s="190">
        <f t="shared" ca="1" si="14"/>
        <v>29784</v>
      </c>
      <c r="F911" s="191">
        <v>43</v>
      </c>
      <c r="G911" s="192">
        <v>27458</v>
      </c>
      <c r="H911" s="189">
        <v>561599</v>
      </c>
      <c r="I911" s="192">
        <v>38180</v>
      </c>
      <c r="J911" s="193" t="s">
        <v>924</v>
      </c>
      <c r="BT911" s="1"/>
    </row>
    <row r="912" spans="1:72" x14ac:dyDescent="0.25">
      <c r="A912" s="188" t="s">
        <v>413</v>
      </c>
      <c r="B912" s="189" t="s">
        <v>626</v>
      </c>
      <c r="C912" s="189" t="s">
        <v>707</v>
      </c>
      <c r="D912" s="189" t="s">
        <v>457</v>
      </c>
      <c r="E912" s="190">
        <f t="shared" ca="1" si="14"/>
        <v>21792</v>
      </c>
      <c r="F912" s="191">
        <v>52</v>
      </c>
      <c r="G912" s="192">
        <v>24072</v>
      </c>
      <c r="H912" s="189">
        <v>561598</v>
      </c>
      <c r="I912" s="192">
        <v>34761</v>
      </c>
      <c r="J912" s="193" t="s">
        <v>926</v>
      </c>
      <c r="BT912" s="1"/>
    </row>
    <row r="913" spans="1:72" x14ac:dyDescent="0.25">
      <c r="A913" s="188" t="s">
        <v>413</v>
      </c>
      <c r="B913" s="189" t="s">
        <v>730</v>
      </c>
      <c r="C913" s="189" t="s">
        <v>946</v>
      </c>
      <c r="D913" s="189" t="s">
        <v>460</v>
      </c>
      <c r="E913" s="190">
        <f t="shared" ca="1" si="14"/>
        <v>25416</v>
      </c>
      <c r="F913" s="191">
        <v>37</v>
      </c>
      <c r="G913" s="192">
        <v>29516</v>
      </c>
      <c r="H913" s="189">
        <v>561660</v>
      </c>
      <c r="I913" s="192">
        <v>38271</v>
      </c>
      <c r="J913" s="193" t="s">
        <v>858</v>
      </c>
      <c r="BT913" s="1"/>
    </row>
    <row r="914" spans="1:72" x14ac:dyDescent="0.25">
      <c r="A914" s="188" t="s">
        <v>413</v>
      </c>
      <c r="B914" s="189" t="s">
        <v>541</v>
      </c>
      <c r="C914" s="189" t="s">
        <v>523</v>
      </c>
      <c r="D914" s="189" t="s">
        <v>850</v>
      </c>
      <c r="E914" s="190">
        <f t="shared" ca="1" si="14"/>
        <v>27264</v>
      </c>
      <c r="F914" s="191">
        <v>38</v>
      </c>
      <c r="G914" s="192">
        <v>29486</v>
      </c>
      <c r="H914" s="189">
        <v>350175</v>
      </c>
      <c r="I914" s="192">
        <v>38185</v>
      </c>
      <c r="J914" s="193" t="s">
        <v>858</v>
      </c>
      <c r="BT914" s="1"/>
    </row>
    <row r="915" spans="1:72" x14ac:dyDescent="0.25">
      <c r="A915" s="188" t="s">
        <v>408</v>
      </c>
      <c r="B915" s="189" t="s">
        <v>519</v>
      </c>
      <c r="C915" s="189" t="s">
        <v>828</v>
      </c>
      <c r="D915" s="189" t="s">
        <v>473</v>
      </c>
      <c r="E915" s="190">
        <f t="shared" ca="1" si="14"/>
        <v>28932</v>
      </c>
      <c r="F915" s="191">
        <v>34</v>
      </c>
      <c r="G915" s="192">
        <v>30937</v>
      </c>
      <c r="H915" s="189">
        <v>350187</v>
      </c>
      <c r="I915" s="192">
        <v>38252</v>
      </c>
      <c r="J915" s="193" t="s">
        <v>858</v>
      </c>
      <c r="BT915" s="1"/>
    </row>
    <row r="916" spans="1:72" x14ac:dyDescent="0.25">
      <c r="A916" s="188" t="s">
        <v>454</v>
      </c>
      <c r="B916" s="189" t="s">
        <v>546</v>
      </c>
      <c r="C916" s="189" t="s">
        <v>529</v>
      </c>
      <c r="D916" s="189" t="s">
        <v>548</v>
      </c>
      <c r="E916" s="190">
        <f t="shared" ca="1" si="14"/>
        <v>25800</v>
      </c>
      <c r="F916" s="191">
        <v>39</v>
      </c>
      <c r="G916" s="192">
        <v>28953</v>
      </c>
      <c r="H916" s="189">
        <v>350192</v>
      </c>
      <c r="I916" s="192">
        <v>38080</v>
      </c>
      <c r="J916" s="193" t="s">
        <v>858</v>
      </c>
      <c r="BT916" s="1"/>
    </row>
    <row r="917" spans="1:72" x14ac:dyDescent="0.25">
      <c r="A917" s="188" t="s">
        <v>408</v>
      </c>
      <c r="B917" s="189" t="s">
        <v>705</v>
      </c>
      <c r="C917" s="189" t="s">
        <v>471</v>
      </c>
      <c r="D917" s="189" t="s">
        <v>947</v>
      </c>
      <c r="E917" s="190">
        <f t="shared" ca="1" si="14"/>
        <v>27672</v>
      </c>
      <c r="F917" s="191">
        <v>39</v>
      </c>
      <c r="G917" s="192">
        <v>29018</v>
      </c>
      <c r="H917" s="189">
        <v>566544</v>
      </c>
      <c r="I917" s="192">
        <v>38347</v>
      </c>
      <c r="J917" s="193" t="s">
        <v>858</v>
      </c>
      <c r="BT917" s="1"/>
    </row>
    <row r="918" spans="1:72" x14ac:dyDescent="0.25">
      <c r="A918" s="188" t="s">
        <v>454</v>
      </c>
      <c r="B918" s="189" t="s">
        <v>667</v>
      </c>
      <c r="C918" s="189" t="s">
        <v>928</v>
      </c>
      <c r="D918" s="189" t="s">
        <v>678</v>
      </c>
      <c r="E918" s="190">
        <f t="shared" ca="1" si="14"/>
        <v>19416</v>
      </c>
      <c r="F918" s="191">
        <v>37</v>
      </c>
      <c r="G918" s="192">
        <v>29726</v>
      </c>
      <c r="H918" s="189">
        <v>561677</v>
      </c>
      <c r="I918" s="192">
        <v>38302</v>
      </c>
      <c r="J918" s="193" t="s">
        <v>858</v>
      </c>
      <c r="BT918" s="1"/>
    </row>
    <row r="919" spans="1:72" x14ac:dyDescent="0.25">
      <c r="A919" s="188" t="s">
        <v>408</v>
      </c>
      <c r="B919" s="189" t="s">
        <v>612</v>
      </c>
      <c r="C919" s="189" t="s">
        <v>835</v>
      </c>
      <c r="D919" s="189" t="s">
        <v>628</v>
      </c>
      <c r="E919" s="190">
        <f t="shared" ca="1" si="14"/>
        <v>21264</v>
      </c>
      <c r="F919" s="191">
        <v>38</v>
      </c>
      <c r="G919" s="192">
        <v>29394</v>
      </c>
      <c r="H919" s="189">
        <v>561675</v>
      </c>
      <c r="I919" s="192">
        <v>38317</v>
      </c>
      <c r="J919" s="193" t="s">
        <v>858</v>
      </c>
      <c r="BT919" s="1"/>
    </row>
    <row r="920" spans="1:72" x14ac:dyDescent="0.25">
      <c r="A920" s="188" t="s">
        <v>408</v>
      </c>
      <c r="B920" s="189" t="s">
        <v>499</v>
      </c>
      <c r="C920" s="189" t="s">
        <v>453</v>
      </c>
      <c r="D920" s="189" t="s">
        <v>619</v>
      </c>
      <c r="E920" s="190">
        <f t="shared" ca="1" si="14"/>
        <v>26280</v>
      </c>
      <c r="F920" s="191">
        <v>40</v>
      </c>
      <c r="G920" s="192">
        <v>28515</v>
      </c>
      <c r="H920" s="189">
        <v>561679</v>
      </c>
      <c r="I920" s="192">
        <v>38075</v>
      </c>
      <c r="J920" s="193" t="s">
        <v>858</v>
      </c>
      <c r="BT920" s="1"/>
    </row>
    <row r="921" spans="1:72" x14ac:dyDescent="0.25">
      <c r="A921" s="188" t="s">
        <v>408</v>
      </c>
      <c r="B921" s="189" t="s">
        <v>664</v>
      </c>
      <c r="C921" s="189" t="s">
        <v>161</v>
      </c>
      <c r="D921" s="189" t="s">
        <v>473</v>
      </c>
      <c r="E921" s="190">
        <f t="shared" ca="1" si="14"/>
        <v>21504</v>
      </c>
      <c r="F921" s="191">
        <v>38</v>
      </c>
      <c r="G921" s="192">
        <v>29468</v>
      </c>
      <c r="H921" s="189">
        <v>561744</v>
      </c>
      <c r="I921" s="192">
        <v>38206</v>
      </c>
      <c r="J921" s="193" t="s">
        <v>858</v>
      </c>
      <c r="BT921" s="1"/>
    </row>
    <row r="922" spans="1:72" x14ac:dyDescent="0.25">
      <c r="A922" s="188" t="s">
        <v>454</v>
      </c>
      <c r="B922" s="189" t="s">
        <v>784</v>
      </c>
      <c r="C922" s="189" t="s">
        <v>489</v>
      </c>
      <c r="D922" s="189" t="s">
        <v>457</v>
      </c>
      <c r="E922" s="190">
        <f t="shared" ca="1" si="14"/>
        <v>29832</v>
      </c>
      <c r="F922" s="191">
        <v>50</v>
      </c>
      <c r="G922" s="192">
        <v>24818</v>
      </c>
      <c r="H922" s="189">
        <v>561684</v>
      </c>
      <c r="I922" s="192">
        <v>36050</v>
      </c>
      <c r="J922" s="193" t="s">
        <v>909</v>
      </c>
      <c r="BT922" s="1"/>
    </row>
    <row r="923" spans="1:72" x14ac:dyDescent="0.25">
      <c r="A923" s="188" t="s">
        <v>413</v>
      </c>
      <c r="B923" s="189" t="s">
        <v>748</v>
      </c>
      <c r="C923" s="189" t="s">
        <v>91</v>
      </c>
      <c r="D923" s="189" t="s">
        <v>457</v>
      </c>
      <c r="E923" s="190">
        <f t="shared" ca="1" si="14"/>
        <v>19188</v>
      </c>
      <c r="F923" s="191">
        <v>41</v>
      </c>
      <c r="G923" s="192">
        <v>28244</v>
      </c>
      <c r="H923" s="189">
        <v>566203</v>
      </c>
      <c r="I923" s="192">
        <v>38171</v>
      </c>
      <c r="J923" s="193" t="s">
        <v>466</v>
      </c>
      <c r="BT923" s="1"/>
    </row>
    <row r="924" spans="1:72" x14ac:dyDescent="0.25">
      <c r="A924" s="188" t="s">
        <v>413</v>
      </c>
      <c r="B924" s="189" t="s">
        <v>514</v>
      </c>
      <c r="C924" s="189" t="s">
        <v>523</v>
      </c>
      <c r="D924" s="189" t="s">
        <v>416</v>
      </c>
      <c r="E924" s="190">
        <f t="shared" ca="1" si="14"/>
        <v>22536</v>
      </c>
      <c r="F924" s="191">
        <v>35</v>
      </c>
      <c r="G924" s="192">
        <v>30246</v>
      </c>
      <c r="H924" s="189">
        <v>561666</v>
      </c>
      <c r="I924" s="192">
        <v>38067</v>
      </c>
      <c r="J924" s="193" t="s">
        <v>858</v>
      </c>
      <c r="BT924" s="1"/>
    </row>
    <row r="925" spans="1:72" x14ac:dyDescent="0.25">
      <c r="A925" s="188" t="s">
        <v>413</v>
      </c>
      <c r="B925" s="189" t="s">
        <v>561</v>
      </c>
      <c r="C925" s="189" t="s">
        <v>893</v>
      </c>
      <c r="D925" s="189" t="s">
        <v>473</v>
      </c>
      <c r="E925" s="190">
        <f t="shared" ca="1" si="14"/>
        <v>18876</v>
      </c>
      <c r="F925" s="191">
        <v>35</v>
      </c>
      <c r="G925" s="192">
        <v>30535</v>
      </c>
      <c r="H925" s="189">
        <v>561668</v>
      </c>
      <c r="I925" s="192">
        <v>38647</v>
      </c>
      <c r="J925" s="193" t="s">
        <v>909</v>
      </c>
      <c r="BT925" s="1"/>
    </row>
    <row r="926" spans="1:72" x14ac:dyDescent="0.25">
      <c r="A926" s="188" t="s">
        <v>413</v>
      </c>
      <c r="B926" s="189" t="s">
        <v>602</v>
      </c>
      <c r="C926" s="189" t="s">
        <v>896</v>
      </c>
      <c r="D926" s="189" t="s">
        <v>473</v>
      </c>
      <c r="E926" s="190">
        <f t="shared" ca="1" si="14"/>
        <v>19752</v>
      </c>
      <c r="F926" s="191">
        <v>43</v>
      </c>
      <c r="G926" s="192">
        <v>27358</v>
      </c>
      <c r="H926" s="189">
        <v>561688</v>
      </c>
      <c r="I926" s="192">
        <v>38462</v>
      </c>
      <c r="J926" s="193" t="s">
        <v>909</v>
      </c>
      <c r="BT926" s="1"/>
    </row>
    <row r="927" spans="1:72" x14ac:dyDescent="0.25">
      <c r="A927" s="188" t="s">
        <v>408</v>
      </c>
      <c r="B927" s="189" t="s">
        <v>572</v>
      </c>
      <c r="C927" s="189" t="s">
        <v>453</v>
      </c>
      <c r="D927" s="189" t="s">
        <v>642</v>
      </c>
      <c r="E927" s="190">
        <f t="shared" ca="1" si="14"/>
        <v>29460</v>
      </c>
      <c r="F927" s="191">
        <v>42</v>
      </c>
      <c r="G927" s="192">
        <v>27800</v>
      </c>
      <c r="H927" s="189">
        <v>350199</v>
      </c>
      <c r="I927" s="192">
        <v>38450</v>
      </c>
      <c r="J927" s="193" t="s">
        <v>909</v>
      </c>
      <c r="BT927" s="1"/>
    </row>
    <row r="928" spans="1:72" x14ac:dyDescent="0.25">
      <c r="A928" s="188" t="s">
        <v>408</v>
      </c>
      <c r="B928" s="189" t="s">
        <v>671</v>
      </c>
      <c r="C928" s="189" t="s">
        <v>892</v>
      </c>
      <c r="D928" s="189" t="s">
        <v>460</v>
      </c>
      <c r="E928" s="190">
        <f t="shared" ca="1" si="14"/>
        <v>21576</v>
      </c>
      <c r="F928" s="191">
        <v>64</v>
      </c>
      <c r="G928" s="192">
        <v>19948</v>
      </c>
      <c r="H928" s="189">
        <v>350257</v>
      </c>
      <c r="I928" s="192">
        <v>29916</v>
      </c>
      <c r="J928" s="193" t="s">
        <v>909</v>
      </c>
      <c r="BT928" s="1"/>
    </row>
    <row r="929" spans="1:72" x14ac:dyDescent="0.25">
      <c r="A929" s="188" t="s">
        <v>408</v>
      </c>
      <c r="B929" s="189" t="s">
        <v>574</v>
      </c>
      <c r="C929" s="189" t="s">
        <v>570</v>
      </c>
      <c r="D929" s="189" t="s">
        <v>460</v>
      </c>
      <c r="E929" s="190">
        <f t="shared" ca="1" si="14"/>
        <v>22500</v>
      </c>
      <c r="F929" s="191">
        <v>36</v>
      </c>
      <c r="G929" s="192">
        <v>29932</v>
      </c>
      <c r="H929" s="189">
        <v>561689</v>
      </c>
      <c r="I929" s="192">
        <v>38599</v>
      </c>
      <c r="J929" s="193" t="s">
        <v>858</v>
      </c>
      <c r="BT929" s="1"/>
    </row>
    <row r="930" spans="1:72" x14ac:dyDescent="0.25">
      <c r="A930" s="188" t="s">
        <v>413</v>
      </c>
      <c r="B930" s="189" t="s">
        <v>578</v>
      </c>
      <c r="C930" s="189" t="s">
        <v>840</v>
      </c>
      <c r="D930" s="189" t="s">
        <v>416</v>
      </c>
      <c r="E930" s="190">
        <f t="shared" ca="1" si="14"/>
        <v>24840</v>
      </c>
      <c r="F930" s="191">
        <v>35</v>
      </c>
      <c r="G930" s="192">
        <v>30489</v>
      </c>
      <c r="H930" s="189">
        <v>566403</v>
      </c>
      <c r="I930" s="192">
        <v>38492</v>
      </c>
      <c r="J930" s="193" t="s">
        <v>858</v>
      </c>
      <c r="BT930" s="1"/>
    </row>
    <row r="931" spans="1:72" x14ac:dyDescent="0.25">
      <c r="A931" s="188" t="s">
        <v>413</v>
      </c>
      <c r="B931" s="189" t="s">
        <v>667</v>
      </c>
      <c r="C931" s="189" t="s">
        <v>640</v>
      </c>
      <c r="D931" s="189" t="s">
        <v>457</v>
      </c>
      <c r="E931" s="190">
        <f t="shared" ca="1" si="14"/>
        <v>29484</v>
      </c>
      <c r="F931" s="191">
        <v>54</v>
      </c>
      <c r="G931" s="192">
        <v>23412</v>
      </c>
      <c r="H931" s="189">
        <v>561505</v>
      </c>
      <c r="I931" s="192">
        <v>34952</v>
      </c>
      <c r="J931" s="193" t="s">
        <v>909</v>
      </c>
      <c r="BT931" s="1"/>
    </row>
    <row r="932" spans="1:72" x14ac:dyDescent="0.25">
      <c r="A932" s="188" t="s">
        <v>454</v>
      </c>
      <c r="B932" s="189" t="s">
        <v>614</v>
      </c>
      <c r="C932" s="189" t="s">
        <v>930</v>
      </c>
      <c r="D932" s="189" t="s">
        <v>460</v>
      </c>
      <c r="E932" s="190">
        <f t="shared" ca="1" si="14"/>
        <v>23292</v>
      </c>
      <c r="F932" s="191">
        <v>35</v>
      </c>
      <c r="G932" s="192">
        <v>30373</v>
      </c>
      <c r="H932" s="189">
        <v>566546</v>
      </c>
      <c r="I932" s="192">
        <v>38357</v>
      </c>
      <c r="J932" s="193" t="s">
        <v>909</v>
      </c>
      <c r="BT932" s="1"/>
    </row>
    <row r="933" spans="1:72" x14ac:dyDescent="0.25">
      <c r="A933" s="188" t="s">
        <v>408</v>
      </c>
      <c r="B933" s="189" t="s">
        <v>485</v>
      </c>
      <c r="C933" s="189" t="s">
        <v>822</v>
      </c>
      <c r="D933" s="189" t="s">
        <v>482</v>
      </c>
      <c r="E933" s="190">
        <f t="shared" ca="1" si="14"/>
        <v>26160</v>
      </c>
      <c r="F933" s="191">
        <v>39</v>
      </c>
      <c r="G933" s="192">
        <v>29010</v>
      </c>
      <c r="H933" s="189">
        <v>350200</v>
      </c>
      <c r="I933" s="192">
        <v>38484</v>
      </c>
      <c r="J933" s="193" t="s">
        <v>858</v>
      </c>
      <c r="BT933" s="1"/>
    </row>
    <row r="934" spans="1:72" x14ac:dyDescent="0.25">
      <c r="A934" s="188" t="s">
        <v>408</v>
      </c>
      <c r="B934" s="189" t="s">
        <v>570</v>
      </c>
      <c r="C934" s="189" t="s">
        <v>948</v>
      </c>
      <c r="D934" s="189" t="s">
        <v>749</v>
      </c>
      <c r="E934" s="190">
        <f t="shared" ca="1" si="14"/>
        <v>21816</v>
      </c>
      <c r="F934" s="191">
        <v>36</v>
      </c>
      <c r="G934" s="192">
        <v>29945</v>
      </c>
      <c r="H934" s="189">
        <v>350340</v>
      </c>
      <c r="I934" s="192">
        <v>38414</v>
      </c>
      <c r="J934" s="193" t="s">
        <v>858</v>
      </c>
      <c r="BT934" s="1"/>
    </row>
    <row r="935" spans="1:72" x14ac:dyDescent="0.25">
      <c r="A935" s="188" t="s">
        <v>413</v>
      </c>
      <c r="B935" s="189" t="s">
        <v>662</v>
      </c>
      <c r="C935" s="189" t="s">
        <v>930</v>
      </c>
      <c r="D935" s="189" t="s">
        <v>439</v>
      </c>
      <c r="E935" s="190">
        <f t="shared" ca="1" si="14"/>
        <v>27012</v>
      </c>
      <c r="F935" s="191">
        <v>64</v>
      </c>
      <c r="G935" s="192">
        <v>19948</v>
      </c>
      <c r="H935" s="189">
        <v>561696</v>
      </c>
      <c r="I935" s="192">
        <v>29916</v>
      </c>
      <c r="J935" s="193" t="s">
        <v>909</v>
      </c>
      <c r="BT935" s="1"/>
    </row>
    <row r="936" spans="1:72" x14ac:dyDescent="0.25">
      <c r="A936" s="188" t="s">
        <v>408</v>
      </c>
      <c r="B936" s="189" t="s">
        <v>561</v>
      </c>
      <c r="C936" s="189" t="s">
        <v>410</v>
      </c>
      <c r="D936" s="189" t="s">
        <v>473</v>
      </c>
      <c r="E936" s="190">
        <f t="shared" ca="1" si="14"/>
        <v>22596</v>
      </c>
      <c r="F936" s="191">
        <v>39</v>
      </c>
      <c r="G936" s="192">
        <v>29040</v>
      </c>
      <c r="H936" s="189">
        <v>561697</v>
      </c>
      <c r="I936" s="192">
        <v>38696</v>
      </c>
      <c r="J936" s="193" t="s">
        <v>858</v>
      </c>
      <c r="BT936" s="1"/>
    </row>
    <row r="937" spans="1:72" x14ac:dyDescent="0.25">
      <c r="A937" s="188" t="s">
        <v>408</v>
      </c>
      <c r="B937" s="189" t="s">
        <v>631</v>
      </c>
      <c r="C937" s="189" t="s">
        <v>465</v>
      </c>
      <c r="D937" s="189" t="s">
        <v>460</v>
      </c>
      <c r="E937" s="190">
        <f t="shared" ca="1" si="14"/>
        <v>25668</v>
      </c>
      <c r="F937" s="191">
        <v>38</v>
      </c>
      <c r="G937" s="192">
        <v>29389</v>
      </c>
      <c r="H937" s="189">
        <v>350236</v>
      </c>
      <c r="I937" s="192">
        <v>38640</v>
      </c>
      <c r="J937" s="193" t="s">
        <v>858</v>
      </c>
      <c r="BT937" s="1"/>
    </row>
    <row r="938" spans="1:72" x14ac:dyDescent="0.25">
      <c r="A938" s="188" t="s">
        <v>413</v>
      </c>
      <c r="B938" s="189" t="s">
        <v>509</v>
      </c>
      <c r="C938" s="189" t="s">
        <v>949</v>
      </c>
      <c r="D938" s="189" t="s">
        <v>947</v>
      </c>
      <c r="E938" s="190">
        <f t="shared" ca="1" si="14"/>
        <v>28020</v>
      </c>
      <c r="F938" s="191">
        <v>38</v>
      </c>
      <c r="G938" s="192">
        <v>29272</v>
      </c>
      <c r="H938" s="189">
        <v>350638</v>
      </c>
      <c r="I938" s="192">
        <v>38377</v>
      </c>
      <c r="J938" s="193" t="s">
        <v>858</v>
      </c>
      <c r="BT938" s="1"/>
    </row>
    <row r="939" spans="1:72" x14ac:dyDescent="0.25">
      <c r="A939" s="188" t="s">
        <v>408</v>
      </c>
      <c r="B939" s="189" t="s">
        <v>461</v>
      </c>
      <c r="C939" s="189" t="s">
        <v>621</v>
      </c>
      <c r="D939" s="189" t="s">
        <v>416</v>
      </c>
      <c r="E939" s="190">
        <f t="shared" ca="1" si="14"/>
        <v>26556</v>
      </c>
      <c r="F939" s="191">
        <v>39</v>
      </c>
      <c r="G939" s="192">
        <v>29079</v>
      </c>
      <c r="H939" s="189">
        <v>561700</v>
      </c>
      <c r="I939" s="192">
        <v>38492</v>
      </c>
      <c r="J939" s="193" t="s">
        <v>858</v>
      </c>
      <c r="BT939" s="1"/>
    </row>
    <row r="940" spans="1:72" x14ac:dyDescent="0.25">
      <c r="A940" s="188" t="s">
        <v>408</v>
      </c>
      <c r="B940" s="189" t="s">
        <v>625</v>
      </c>
      <c r="C940" s="189" t="s">
        <v>950</v>
      </c>
      <c r="D940" s="189" t="s">
        <v>473</v>
      </c>
      <c r="E940" s="190">
        <f t="shared" ca="1" si="14"/>
        <v>20940</v>
      </c>
      <c r="F940" s="191">
        <v>39</v>
      </c>
      <c r="G940" s="192">
        <v>28773</v>
      </c>
      <c r="H940" s="189">
        <v>350705</v>
      </c>
      <c r="I940" s="192">
        <v>38607</v>
      </c>
      <c r="J940" s="193" t="s">
        <v>858</v>
      </c>
      <c r="BT940" s="1"/>
    </row>
    <row r="941" spans="1:72" x14ac:dyDescent="0.25">
      <c r="A941" s="188" t="s">
        <v>408</v>
      </c>
      <c r="B941" s="189" t="s">
        <v>665</v>
      </c>
      <c r="C941" s="189" t="s">
        <v>951</v>
      </c>
      <c r="D941" s="189" t="s">
        <v>802</v>
      </c>
      <c r="E941" s="190">
        <f t="shared" ca="1" si="14"/>
        <v>23232</v>
      </c>
      <c r="F941" s="191">
        <v>37</v>
      </c>
      <c r="G941" s="192">
        <v>29711</v>
      </c>
      <c r="H941" s="189">
        <v>350530</v>
      </c>
      <c r="I941" s="192">
        <v>38758</v>
      </c>
      <c r="J941" s="193" t="s">
        <v>858</v>
      </c>
      <c r="BT941" s="1"/>
    </row>
    <row r="942" spans="1:72" x14ac:dyDescent="0.25">
      <c r="A942" s="188" t="s">
        <v>408</v>
      </c>
      <c r="B942" s="189" t="s">
        <v>526</v>
      </c>
      <c r="C942" s="189" t="s">
        <v>835</v>
      </c>
      <c r="D942" s="189" t="s">
        <v>734</v>
      </c>
      <c r="E942" s="190">
        <f t="shared" ca="1" si="14"/>
        <v>18084</v>
      </c>
      <c r="F942" s="191">
        <v>36</v>
      </c>
      <c r="G942" s="192">
        <v>29869</v>
      </c>
      <c r="H942" s="189">
        <v>350523</v>
      </c>
      <c r="I942" s="192">
        <v>38399</v>
      </c>
      <c r="J942" s="193" t="s">
        <v>858</v>
      </c>
      <c r="BT942" s="1"/>
    </row>
    <row r="943" spans="1:72" x14ac:dyDescent="0.25">
      <c r="A943" s="188" t="s">
        <v>413</v>
      </c>
      <c r="B943" s="189" t="s">
        <v>185</v>
      </c>
      <c r="C943" s="189" t="s">
        <v>952</v>
      </c>
      <c r="D943" s="189" t="s">
        <v>473</v>
      </c>
      <c r="E943" s="190">
        <f t="shared" ca="1" si="14"/>
        <v>23088</v>
      </c>
      <c r="F943" s="191">
        <v>39</v>
      </c>
      <c r="G943" s="192">
        <v>29110</v>
      </c>
      <c r="H943" s="189">
        <v>566037</v>
      </c>
      <c r="I943" s="192">
        <v>38805</v>
      </c>
      <c r="J943" s="193" t="s">
        <v>858</v>
      </c>
      <c r="BT943" s="1"/>
    </row>
    <row r="944" spans="1:72" x14ac:dyDescent="0.25">
      <c r="A944" s="188" t="s">
        <v>454</v>
      </c>
      <c r="B944" s="189" t="s">
        <v>694</v>
      </c>
      <c r="C944" s="189" t="s">
        <v>844</v>
      </c>
      <c r="D944" s="189" t="s">
        <v>460</v>
      </c>
      <c r="E944" s="190">
        <f t="shared" ca="1" si="14"/>
        <v>27036</v>
      </c>
      <c r="F944" s="191">
        <v>36</v>
      </c>
      <c r="G944" s="192">
        <v>30057</v>
      </c>
      <c r="H944" s="189">
        <v>350869</v>
      </c>
      <c r="I944" s="192">
        <v>38812</v>
      </c>
      <c r="J944" s="193" t="s">
        <v>858</v>
      </c>
      <c r="BT944" s="1"/>
    </row>
    <row r="945" spans="1:72" x14ac:dyDescent="0.25">
      <c r="A945" s="188" t="s">
        <v>413</v>
      </c>
      <c r="B945" s="189" t="s">
        <v>490</v>
      </c>
      <c r="C945" s="189" t="s">
        <v>640</v>
      </c>
      <c r="D945" s="189" t="s">
        <v>439</v>
      </c>
      <c r="E945" s="190">
        <f t="shared" ca="1" si="14"/>
        <v>29280</v>
      </c>
      <c r="F945" s="191">
        <v>38</v>
      </c>
      <c r="G945" s="192">
        <v>29296</v>
      </c>
      <c r="H945" s="189">
        <v>566326</v>
      </c>
      <c r="I945" s="192">
        <v>38871</v>
      </c>
      <c r="J945" s="193" t="s">
        <v>858</v>
      </c>
      <c r="BT945" s="1"/>
    </row>
    <row r="946" spans="1:72" x14ac:dyDescent="0.25">
      <c r="A946" s="188" t="s">
        <v>413</v>
      </c>
      <c r="B946" s="189" t="s">
        <v>594</v>
      </c>
      <c r="C946" s="189" t="s">
        <v>596</v>
      </c>
      <c r="D946" s="189" t="s">
        <v>439</v>
      </c>
      <c r="E946" s="190">
        <f t="shared" ca="1" si="14"/>
        <v>30192</v>
      </c>
      <c r="F946" s="191">
        <v>35</v>
      </c>
      <c r="G946" s="192">
        <v>30236</v>
      </c>
      <c r="H946" s="189">
        <v>561735</v>
      </c>
      <c r="I946" s="192">
        <v>38802</v>
      </c>
      <c r="J946" s="193" t="s">
        <v>858</v>
      </c>
      <c r="BT946" s="1"/>
    </row>
    <row r="947" spans="1:72" x14ac:dyDescent="0.25">
      <c r="A947" s="188" t="s">
        <v>413</v>
      </c>
      <c r="B947" s="189" t="s">
        <v>541</v>
      </c>
      <c r="C947" s="189" t="s">
        <v>640</v>
      </c>
      <c r="D947" s="189" t="s">
        <v>953</v>
      </c>
      <c r="E947" s="190">
        <f t="shared" ca="1" si="14"/>
        <v>20880</v>
      </c>
      <c r="F947" s="191">
        <v>48</v>
      </c>
      <c r="G947" s="192">
        <v>25687</v>
      </c>
      <c r="H947" s="189">
        <v>561654</v>
      </c>
      <c r="I947" s="192">
        <v>34725</v>
      </c>
      <c r="J947" s="193" t="s">
        <v>909</v>
      </c>
      <c r="BT947" s="1"/>
    </row>
    <row r="948" spans="1:72" x14ac:dyDescent="0.25">
      <c r="A948" s="188" t="s">
        <v>408</v>
      </c>
      <c r="B948" s="189" t="s">
        <v>446</v>
      </c>
      <c r="C948" s="189" t="s">
        <v>954</v>
      </c>
      <c r="D948" s="189" t="s">
        <v>411</v>
      </c>
      <c r="E948" s="190">
        <f t="shared" ca="1" si="14"/>
        <v>18588</v>
      </c>
      <c r="F948" s="191">
        <v>41</v>
      </c>
      <c r="G948" s="192">
        <v>28359</v>
      </c>
      <c r="H948" s="189">
        <v>561757</v>
      </c>
      <c r="I948" s="192">
        <v>38997</v>
      </c>
      <c r="J948" s="193" t="s">
        <v>858</v>
      </c>
      <c r="BT948" s="1"/>
    </row>
    <row r="949" spans="1:72" x14ac:dyDescent="0.25">
      <c r="A949" s="188" t="s">
        <v>454</v>
      </c>
      <c r="B949" s="189" t="s">
        <v>493</v>
      </c>
      <c r="C949" s="189" t="s">
        <v>796</v>
      </c>
      <c r="D949" s="189" t="s">
        <v>955</v>
      </c>
      <c r="E949" s="190">
        <f t="shared" ca="1" si="14"/>
        <v>27096</v>
      </c>
      <c r="F949" s="191">
        <v>36</v>
      </c>
      <c r="G949" s="192">
        <v>29878</v>
      </c>
      <c r="H949" s="189">
        <v>351771</v>
      </c>
      <c r="I949" s="192">
        <v>39059</v>
      </c>
      <c r="J949" s="193" t="s">
        <v>858</v>
      </c>
      <c r="BT949" s="1"/>
    </row>
    <row r="950" spans="1:72" x14ac:dyDescent="0.25">
      <c r="A950" s="188" t="s">
        <v>408</v>
      </c>
      <c r="B950" s="189" t="s">
        <v>611</v>
      </c>
      <c r="C950" s="189" t="s">
        <v>629</v>
      </c>
      <c r="D950" s="189" t="s">
        <v>416</v>
      </c>
      <c r="E950" s="190">
        <f t="shared" ca="1" si="14"/>
        <v>31104</v>
      </c>
      <c r="F950" s="191">
        <v>38</v>
      </c>
      <c r="G950" s="192">
        <v>29267</v>
      </c>
      <c r="H950" s="189">
        <v>561698</v>
      </c>
      <c r="I950" s="192">
        <v>39031</v>
      </c>
      <c r="J950" s="193" t="s">
        <v>858</v>
      </c>
      <c r="BT950" s="1"/>
    </row>
    <row r="951" spans="1:72" x14ac:dyDescent="0.25">
      <c r="A951" s="188" t="s">
        <v>413</v>
      </c>
      <c r="B951" s="189" t="s">
        <v>561</v>
      </c>
      <c r="C951" s="189" t="s">
        <v>893</v>
      </c>
      <c r="D951" s="189" t="s">
        <v>416</v>
      </c>
      <c r="E951" s="190">
        <f t="shared" ca="1" si="14"/>
        <v>23076</v>
      </c>
      <c r="F951" s="191">
        <v>35</v>
      </c>
      <c r="G951" s="192">
        <v>30341</v>
      </c>
      <c r="H951" s="189">
        <v>561663</v>
      </c>
      <c r="I951" s="192">
        <v>38941</v>
      </c>
      <c r="J951" s="193" t="s">
        <v>858</v>
      </c>
      <c r="BT951" s="1"/>
    </row>
    <row r="952" spans="1:72" x14ac:dyDescent="0.25">
      <c r="A952" s="188" t="s">
        <v>408</v>
      </c>
      <c r="B952" s="189" t="s">
        <v>614</v>
      </c>
      <c r="C952" s="189" t="s">
        <v>161</v>
      </c>
      <c r="D952" s="189" t="s">
        <v>482</v>
      </c>
      <c r="E952" s="190">
        <f t="shared" ca="1" si="14"/>
        <v>24900</v>
      </c>
      <c r="F952" s="191">
        <v>36</v>
      </c>
      <c r="G952" s="192">
        <v>29871</v>
      </c>
      <c r="H952" s="189">
        <v>351787</v>
      </c>
      <c r="I952" s="192">
        <v>38866</v>
      </c>
      <c r="J952" s="193" t="s">
        <v>858</v>
      </c>
      <c r="BT952" s="1"/>
    </row>
    <row r="953" spans="1:72" x14ac:dyDescent="0.25">
      <c r="A953" s="188" t="s">
        <v>413</v>
      </c>
      <c r="B953" s="189" t="s">
        <v>471</v>
      </c>
      <c r="C953" s="189" t="s">
        <v>956</v>
      </c>
      <c r="D953" s="189" t="s">
        <v>433</v>
      </c>
      <c r="E953" s="190">
        <f t="shared" ca="1" si="14"/>
        <v>22308</v>
      </c>
      <c r="F953" s="191">
        <v>38</v>
      </c>
      <c r="G953" s="192">
        <v>29283</v>
      </c>
      <c r="H953" s="189">
        <v>561789</v>
      </c>
      <c r="I953" s="192">
        <v>39046</v>
      </c>
      <c r="J953" s="193" t="s">
        <v>858</v>
      </c>
      <c r="BT953" s="1"/>
    </row>
    <row r="954" spans="1:72" x14ac:dyDescent="0.25">
      <c r="A954" s="188" t="s">
        <v>408</v>
      </c>
      <c r="B954" s="189" t="s">
        <v>519</v>
      </c>
      <c r="C954" s="189" t="s">
        <v>490</v>
      </c>
      <c r="D954" s="189" t="s">
        <v>536</v>
      </c>
      <c r="E954" s="190">
        <f t="shared" ca="1" si="14"/>
        <v>29532</v>
      </c>
      <c r="F954" s="191">
        <v>36</v>
      </c>
      <c r="G954" s="192">
        <v>29915</v>
      </c>
      <c r="H954" s="189">
        <v>351795</v>
      </c>
      <c r="I954" s="192">
        <v>39059</v>
      </c>
      <c r="J954" s="193" t="s">
        <v>858</v>
      </c>
      <c r="BT954" s="1"/>
    </row>
    <row r="955" spans="1:72" x14ac:dyDescent="0.25">
      <c r="A955" s="188" t="s">
        <v>413</v>
      </c>
      <c r="B955" s="189" t="s">
        <v>791</v>
      </c>
      <c r="C955" s="189" t="s">
        <v>898</v>
      </c>
      <c r="D955" s="189" t="s">
        <v>460</v>
      </c>
      <c r="E955" s="190">
        <f t="shared" ca="1" si="14"/>
        <v>18444</v>
      </c>
      <c r="F955" s="191">
        <v>38</v>
      </c>
      <c r="G955" s="192">
        <v>29437</v>
      </c>
      <c r="H955" s="189">
        <v>351805</v>
      </c>
      <c r="I955" s="192">
        <v>38982</v>
      </c>
      <c r="J955" s="193" t="s">
        <v>858</v>
      </c>
      <c r="BT955" s="1"/>
    </row>
    <row r="956" spans="1:72" x14ac:dyDescent="0.25">
      <c r="A956" s="188" t="s">
        <v>413</v>
      </c>
      <c r="B956" s="189" t="s">
        <v>155</v>
      </c>
      <c r="C956" s="189" t="s">
        <v>640</v>
      </c>
      <c r="D956" s="189" t="s">
        <v>411</v>
      </c>
      <c r="E956" s="190">
        <f t="shared" ca="1" si="14"/>
        <v>28356</v>
      </c>
      <c r="F956" s="191">
        <v>37</v>
      </c>
      <c r="G956" s="192">
        <v>29711</v>
      </c>
      <c r="H956" s="189">
        <v>561808</v>
      </c>
      <c r="I956" s="192">
        <v>38758</v>
      </c>
      <c r="J956" s="193" t="s">
        <v>858</v>
      </c>
      <c r="BT956" s="1"/>
    </row>
    <row r="957" spans="1:72" x14ac:dyDescent="0.25">
      <c r="A957" s="188" t="s">
        <v>408</v>
      </c>
      <c r="B957" s="189" t="s">
        <v>476</v>
      </c>
      <c r="C957" s="189" t="s">
        <v>901</v>
      </c>
      <c r="D957" s="189" t="s">
        <v>734</v>
      </c>
      <c r="E957" s="190">
        <f t="shared" ca="1" si="14"/>
        <v>23592</v>
      </c>
      <c r="F957" s="191">
        <v>38</v>
      </c>
      <c r="G957" s="192">
        <v>29424</v>
      </c>
      <c r="H957" s="189">
        <v>561812</v>
      </c>
      <c r="I957" s="192">
        <v>38872</v>
      </c>
      <c r="J957" s="193" t="s">
        <v>858</v>
      </c>
      <c r="BT957" s="1"/>
    </row>
    <row r="958" spans="1:72" x14ac:dyDescent="0.25">
      <c r="A958" s="188" t="s">
        <v>413</v>
      </c>
      <c r="B958" s="189" t="s">
        <v>673</v>
      </c>
      <c r="C958" s="189" t="s">
        <v>824</v>
      </c>
      <c r="D958" s="189" t="s">
        <v>617</v>
      </c>
      <c r="E958" s="190">
        <f t="shared" ca="1" si="14"/>
        <v>21900</v>
      </c>
      <c r="F958" s="191">
        <v>38</v>
      </c>
      <c r="G958" s="192">
        <v>29314</v>
      </c>
      <c r="H958" s="189">
        <v>561810</v>
      </c>
      <c r="I958" s="192">
        <v>38854</v>
      </c>
      <c r="J958" s="193" t="s">
        <v>858</v>
      </c>
      <c r="BT958" s="1"/>
    </row>
    <row r="959" spans="1:72" x14ac:dyDescent="0.25">
      <c r="A959" s="188" t="s">
        <v>413</v>
      </c>
      <c r="B959" s="189" t="s">
        <v>490</v>
      </c>
      <c r="C959" s="189" t="s">
        <v>640</v>
      </c>
      <c r="D959" s="189" t="s">
        <v>416</v>
      </c>
      <c r="E959" s="190">
        <f t="shared" ca="1" si="14"/>
        <v>26964</v>
      </c>
      <c r="F959" s="191">
        <v>38</v>
      </c>
      <c r="G959" s="192">
        <v>29344</v>
      </c>
      <c r="H959" s="189">
        <v>561629</v>
      </c>
      <c r="I959" s="192">
        <v>38871</v>
      </c>
      <c r="J959" s="193" t="s">
        <v>858</v>
      </c>
      <c r="BT959" s="1"/>
    </row>
    <row r="960" spans="1:72" x14ac:dyDescent="0.25">
      <c r="A960" s="188" t="s">
        <v>408</v>
      </c>
      <c r="B960" s="189" t="s">
        <v>603</v>
      </c>
      <c r="C960" s="189" t="s">
        <v>957</v>
      </c>
      <c r="D960" s="189" t="s">
        <v>958</v>
      </c>
      <c r="E960" s="190">
        <f t="shared" ca="1" si="14"/>
        <v>29892</v>
      </c>
      <c r="F960" s="191">
        <v>36</v>
      </c>
      <c r="G960" s="192">
        <v>30136</v>
      </c>
      <c r="H960" s="189">
        <v>561817</v>
      </c>
      <c r="I960" s="192">
        <v>38842</v>
      </c>
      <c r="J960" s="193" t="s">
        <v>858</v>
      </c>
      <c r="BT960" s="1"/>
    </row>
    <row r="961" spans="1:72" x14ac:dyDescent="0.25">
      <c r="A961" s="188" t="s">
        <v>413</v>
      </c>
      <c r="B961" s="189" t="s">
        <v>517</v>
      </c>
      <c r="C961" s="189" t="s">
        <v>91</v>
      </c>
      <c r="D961" s="189" t="s">
        <v>416</v>
      </c>
      <c r="E961" s="190">
        <f t="shared" ca="1" si="14"/>
        <v>29208</v>
      </c>
      <c r="F961" s="191">
        <v>36</v>
      </c>
      <c r="G961" s="192">
        <v>30114</v>
      </c>
      <c r="H961" s="189">
        <v>351844</v>
      </c>
      <c r="I961" s="192">
        <v>39061</v>
      </c>
      <c r="J961" s="193" t="s">
        <v>858</v>
      </c>
      <c r="BT961" s="1"/>
    </row>
    <row r="962" spans="1:72" x14ac:dyDescent="0.25">
      <c r="A962" s="188" t="s">
        <v>408</v>
      </c>
      <c r="B962" s="189" t="s">
        <v>511</v>
      </c>
      <c r="C962" s="189" t="s">
        <v>959</v>
      </c>
      <c r="D962" s="189" t="s">
        <v>428</v>
      </c>
      <c r="E962" s="190">
        <f t="shared" ca="1" si="14"/>
        <v>26664</v>
      </c>
      <c r="F962" s="191">
        <v>40</v>
      </c>
      <c r="G962" s="192">
        <v>28712</v>
      </c>
      <c r="H962" s="189">
        <v>561830</v>
      </c>
      <c r="I962" s="192">
        <v>38725</v>
      </c>
      <c r="J962" s="193" t="s">
        <v>858</v>
      </c>
      <c r="BT962" s="1"/>
    </row>
    <row r="963" spans="1:72" x14ac:dyDescent="0.25">
      <c r="A963" s="188" t="s">
        <v>454</v>
      </c>
      <c r="B963" s="189" t="s">
        <v>500</v>
      </c>
      <c r="C963" s="189" t="s">
        <v>88</v>
      </c>
      <c r="D963" s="189" t="s">
        <v>439</v>
      </c>
      <c r="E963" s="190">
        <f t="shared" ref="E963:E1026" ca="1" si="15">RANDBETWEEN(1500,2600)*12</f>
        <v>21780</v>
      </c>
      <c r="F963" s="191">
        <v>36</v>
      </c>
      <c r="G963" s="192">
        <v>30175</v>
      </c>
      <c r="H963" s="189">
        <v>356663</v>
      </c>
      <c r="I963" s="192">
        <v>38859</v>
      </c>
      <c r="J963" s="193" t="s">
        <v>858</v>
      </c>
      <c r="BT963" s="1"/>
    </row>
    <row r="964" spans="1:72" x14ac:dyDescent="0.25">
      <c r="A964" s="188" t="s">
        <v>454</v>
      </c>
      <c r="B964" s="189" t="s">
        <v>464</v>
      </c>
      <c r="C964" s="189" t="s">
        <v>893</v>
      </c>
      <c r="D964" s="189" t="s">
        <v>460</v>
      </c>
      <c r="E964" s="190">
        <f t="shared" ca="1" si="15"/>
        <v>29460</v>
      </c>
      <c r="F964" s="191">
        <v>33</v>
      </c>
      <c r="G964" s="192">
        <v>31170</v>
      </c>
      <c r="H964" s="189">
        <v>356715</v>
      </c>
      <c r="I964" s="192">
        <v>38880</v>
      </c>
      <c r="J964" s="193" t="s">
        <v>858</v>
      </c>
      <c r="BT964" s="1"/>
    </row>
    <row r="965" spans="1:72" x14ac:dyDescent="0.25">
      <c r="A965" s="188" t="s">
        <v>408</v>
      </c>
      <c r="B965" s="189" t="s">
        <v>713</v>
      </c>
      <c r="C965" s="189" t="s">
        <v>471</v>
      </c>
      <c r="D965" s="189" t="s">
        <v>749</v>
      </c>
      <c r="E965" s="190">
        <f t="shared" ca="1" si="15"/>
        <v>20064</v>
      </c>
      <c r="F965" s="191">
        <v>39</v>
      </c>
      <c r="G965" s="192">
        <v>28922</v>
      </c>
      <c r="H965" s="189">
        <v>351857</v>
      </c>
      <c r="I965" s="192">
        <v>38840</v>
      </c>
      <c r="J965" s="193" t="s">
        <v>858</v>
      </c>
      <c r="BT965" s="1"/>
    </row>
    <row r="966" spans="1:72" x14ac:dyDescent="0.25">
      <c r="A966" s="188" t="s">
        <v>413</v>
      </c>
      <c r="B966" s="189" t="s">
        <v>610</v>
      </c>
      <c r="C966" s="189" t="s">
        <v>960</v>
      </c>
      <c r="D966" s="189" t="s">
        <v>460</v>
      </c>
      <c r="E966" s="190">
        <f t="shared" ca="1" si="15"/>
        <v>19308</v>
      </c>
      <c r="F966" s="191">
        <v>32</v>
      </c>
      <c r="G966" s="192">
        <v>31362</v>
      </c>
      <c r="H966" s="189">
        <v>566646</v>
      </c>
      <c r="I966" s="192">
        <v>39076</v>
      </c>
      <c r="J966" s="193" t="s">
        <v>858</v>
      </c>
      <c r="BT966" s="1"/>
    </row>
    <row r="967" spans="1:72" x14ac:dyDescent="0.25">
      <c r="A967" s="188" t="s">
        <v>454</v>
      </c>
      <c r="B967" s="189" t="s">
        <v>524</v>
      </c>
      <c r="C967" s="189" t="s">
        <v>796</v>
      </c>
      <c r="D967" s="189" t="s">
        <v>536</v>
      </c>
      <c r="E967" s="190">
        <f t="shared" ca="1" si="15"/>
        <v>18792</v>
      </c>
      <c r="F967" s="191">
        <v>36</v>
      </c>
      <c r="G967" s="192">
        <v>29992</v>
      </c>
      <c r="H967" s="189">
        <v>351859</v>
      </c>
      <c r="I967" s="192">
        <v>38910</v>
      </c>
      <c r="J967" s="193" t="s">
        <v>858</v>
      </c>
      <c r="BT967" s="1"/>
    </row>
    <row r="968" spans="1:72" x14ac:dyDescent="0.25">
      <c r="A968" s="188" t="s">
        <v>408</v>
      </c>
      <c r="B968" s="189" t="s">
        <v>493</v>
      </c>
      <c r="C968" s="189" t="s">
        <v>961</v>
      </c>
      <c r="D968" s="189" t="s">
        <v>457</v>
      </c>
      <c r="E968" s="190">
        <f t="shared" ca="1" si="15"/>
        <v>22716</v>
      </c>
      <c r="F968" s="191">
        <v>41</v>
      </c>
      <c r="G968" s="192">
        <v>28344</v>
      </c>
      <c r="H968" s="189">
        <v>350490</v>
      </c>
      <c r="I968" s="192">
        <v>38779</v>
      </c>
      <c r="J968" s="193" t="s">
        <v>858</v>
      </c>
      <c r="BT968" s="1"/>
    </row>
    <row r="969" spans="1:72" x14ac:dyDescent="0.25">
      <c r="A969" s="188" t="s">
        <v>413</v>
      </c>
      <c r="B969" s="189" t="s">
        <v>534</v>
      </c>
      <c r="C969" s="189" t="s">
        <v>930</v>
      </c>
      <c r="D969" s="189" t="s">
        <v>678</v>
      </c>
      <c r="E969" s="190">
        <f t="shared" ca="1" si="15"/>
        <v>21804</v>
      </c>
      <c r="F969" s="191">
        <v>35</v>
      </c>
      <c r="G969" s="192">
        <v>30519</v>
      </c>
      <c r="H969" s="189">
        <v>566476</v>
      </c>
      <c r="I969" s="192">
        <v>39001</v>
      </c>
      <c r="J969" s="193" t="s">
        <v>858</v>
      </c>
      <c r="BT969" s="1"/>
    </row>
    <row r="970" spans="1:72" x14ac:dyDescent="0.25">
      <c r="A970" s="188" t="s">
        <v>413</v>
      </c>
      <c r="B970" s="189" t="s">
        <v>603</v>
      </c>
      <c r="C970" s="189" t="s">
        <v>523</v>
      </c>
      <c r="D970" s="189" t="s">
        <v>962</v>
      </c>
      <c r="E970" s="190">
        <f t="shared" ca="1" si="15"/>
        <v>29256</v>
      </c>
      <c r="F970" s="191">
        <v>38</v>
      </c>
      <c r="G970" s="192">
        <v>29228</v>
      </c>
      <c r="H970" s="189">
        <v>351871</v>
      </c>
      <c r="I970" s="192">
        <v>38915</v>
      </c>
      <c r="J970" s="193" t="s">
        <v>858</v>
      </c>
      <c r="BT970" s="1"/>
    </row>
    <row r="971" spans="1:72" x14ac:dyDescent="0.25">
      <c r="A971" s="188" t="s">
        <v>413</v>
      </c>
      <c r="B971" s="189" t="s">
        <v>499</v>
      </c>
      <c r="C971" s="189" t="s">
        <v>928</v>
      </c>
      <c r="D971" s="189" t="s">
        <v>416</v>
      </c>
      <c r="E971" s="190">
        <f t="shared" ca="1" si="15"/>
        <v>29904</v>
      </c>
      <c r="F971" s="191">
        <v>38</v>
      </c>
      <c r="G971" s="192">
        <v>29301</v>
      </c>
      <c r="H971" s="189">
        <v>561882</v>
      </c>
      <c r="I971" s="192">
        <v>38982</v>
      </c>
      <c r="J971" s="193" t="s">
        <v>858</v>
      </c>
      <c r="BT971" s="1"/>
    </row>
    <row r="972" spans="1:72" x14ac:dyDescent="0.25">
      <c r="A972" s="188" t="s">
        <v>454</v>
      </c>
      <c r="B972" s="189" t="s">
        <v>506</v>
      </c>
      <c r="C972" s="189" t="s">
        <v>710</v>
      </c>
      <c r="D972" s="189" t="s">
        <v>460</v>
      </c>
      <c r="E972" s="190">
        <f t="shared" ca="1" si="15"/>
        <v>30696</v>
      </c>
      <c r="F972" s="191">
        <v>36</v>
      </c>
      <c r="G972" s="192">
        <v>30105</v>
      </c>
      <c r="H972" s="189">
        <v>351897</v>
      </c>
      <c r="I972" s="192">
        <v>38810</v>
      </c>
      <c r="J972" s="193" t="s">
        <v>858</v>
      </c>
      <c r="BT972" s="1"/>
    </row>
    <row r="973" spans="1:72" x14ac:dyDescent="0.25">
      <c r="A973" s="188" t="s">
        <v>454</v>
      </c>
      <c r="B973" s="189" t="s">
        <v>514</v>
      </c>
      <c r="C973" s="189" t="s">
        <v>893</v>
      </c>
      <c r="D973" s="189" t="s">
        <v>460</v>
      </c>
      <c r="E973" s="190">
        <f t="shared" ca="1" si="15"/>
        <v>20328</v>
      </c>
      <c r="F973" s="191">
        <v>36</v>
      </c>
      <c r="G973" s="192">
        <v>30119</v>
      </c>
      <c r="H973" s="189">
        <v>351886</v>
      </c>
      <c r="I973" s="192">
        <v>39077</v>
      </c>
      <c r="J973" s="193" t="s">
        <v>858</v>
      </c>
      <c r="BT973" s="1"/>
    </row>
    <row r="974" spans="1:72" x14ac:dyDescent="0.25">
      <c r="A974" s="188" t="s">
        <v>413</v>
      </c>
      <c r="B974" s="189" t="s">
        <v>483</v>
      </c>
      <c r="C974" s="189" t="s">
        <v>801</v>
      </c>
      <c r="D974" s="189" t="s">
        <v>460</v>
      </c>
      <c r="E974" s="190">
        <f t="shared" ca="1" si="15"/>
        <v>24084</v>
      </c>
      <c r="F974" s="191">
        <v>35</v>
      </c>
      <c r="G974" s="192">
        <v>30342</v>
      </c>
      <c r="H974" s="189">
        <v>561883</v>
      </c>
      <c r="I974" s="192">
        <v>39032</v>
      </c>
      <c r="J974" s="193" t="s">
        <v>858</v>
      </c>
      <c r="BT974" s="1"/>
    </row>
    <row r="975" spans="1:72" x14ac:dyDescent="0.25">
      <c r="A975" s="188" t="s">
        <v>413</v>
      </c>
      <c r="B975" s="189" t="s">
        <v>547</v>
      </c>
      <c r="C975" s="189" t="s">
        <v>928</v>
      </c>
      <c r="D975" s="189" t="s">
        <v>460</v>
      </c>
      <c r="E975" s="190">
        <f t="shared" ca="1" si="15"/>
        <v>23136</v>
      </c>
      <c r="F975" s="191">
        <v>35</v>
      </c>
      <c r="G975" s="192">
        <v>30404</v>
      </c>
      <c r="H975" s="189">
        <v>350455</v>
      </c>
      <c r="I975" s="192">
        <v>39047</v>
      </c>
      <c r="J975" s="193" t="s">
        <v>858</v>
      </c>
      <c r="BT975" s="1"/>
    </row>
    <row r="976" spans="1:72" x14ac:dyDescent="0.25">
      <c r="A976" s="188" t="s">
        <v>454</v>
      </c>
      <c r="B976" s="189" t="s">
        <v>446</v>
      </c>
      <c r="C976" s="189" t="s">
        <v>963</v>
      </c>
      <c r="D976" s="189" t="s">
        <v>416</v>
      </c>
      <c r="E976" s="190">
        <f t="shared" ca="1" si="15"/>
        <v>23268</v>
      </c>
      <c r="F976" s="191">
        <v>33</v>
      </c>
      <c r="G976" s="192">
        <v>31263</v>
      </c>
      <c r="H976" s="189">
        <v>351890</v>
      </c>
      <c r="I976" s="192">
        <v>38805</v>
      </c>
      <c r="J976" s="193" t="s">
        <v>858</v>
      </c>
      <c r="BT976" s="1"/>
    </row>
    <row r="977" spans="1:72" x14ac:dyDescent="0.25">
      <c r="A977" s="188" t="s">
        <v>408</v>
      </c>
      <c r="B977" s="189" t="s">
        <v>635</v>
      </c>
      <c r="C977" s="189" t="s">
        <v>964</v>
      </c>
      <c r="D977" s="189" t="s">
        <v>747</v>
      </c>
      <c r="E977" s="190">
        <f t="shared" ca="1" si="15"/>
        <v>26604</v>
      </c>
      <c r="F977" s="191">
        <v>44</v>
      </c>
      <c r="G977" s="192">
        <v>27213</v>
      </c>
      <c r="H977" s="189">
        <v>351879</v>
      </c>
      <c r="I977" s="192">
        <v>38936</v>
      </c>
      <c r="J977" s="193" t="s">
        <v>900</v>
      </c>
      <c r="BT977" s="1"/>
    </row>
    <row r="978" spans="1:72" x14ac:dyDescent="0.25">
      <c r="A978" s="188" t="s">
        <v>454</v>
      </c>
      <c r="B978" s="189" t="s">
        <v>594</v>
      </c>
      <c r="C978" s="189" t="s">
        <v>965</v>
      </c>
      <c r="D978" s="189" t="s">
        <v>749</v>
      </c>
      <c r="E978" s="190">
        <f t="shared" ca="1" si="15"/>
        <v>19740</v>
      </c>
      <c r="F978" s="191">
        <v>36</v>
      </c>
      <c r="G978" s="192">
        <v>30049</v>
      </c>
      <c r="H978" s="189">
        <v>561885</v>
      </c>
      <c r="I978" s="192">
        <v>38972</v>
      </c>
      <c r="J978" s="193" t="s">
        <v>858</v>
      </c>
      <c r="BT978" s="1"/>
    </row>
    <row r="979" spans="1:72" x14ac:dyDescent="0.25">
      <c r="A979" s="188" t="s">
        <v>454</v>
      </c>
      <c r="B979" s="189" t="s">
        <v>469</v>
      </c>
      <c r="C979" s="189" t="s">
        <v>88</v>
      </c>
      <c r="D979" s="189" t="s">
        <v>460</v>
      </c>
      <c r="E979" s="190">
        <f t="shared" ca="1" si="15"/>
        <v>26796</v>
      </c>
      <c r="F979" s="191">
        <v>38</v>
      </c>
      <c r="G979" s="192">
        <v>29363</v>
      </c>
      <c r="H979" s="189">
        <v>352012</v>
      </c>
      <c r="I979" s="192">
        <v>38901</v>
      </c>
      <c r="J979" s="193" t="s">
        <v>858</v>
      </c>
      <c r="BT979" s="1"/>
    </row>
    <row r="980" spans="1:72" x14ac:dyDescent="0.25">
      <c r="A980" s="188" t="s">
        <v>408</v>
      </c>
      <c r="B980" s="189" t="s">
        <v>452</v>
      </c>
      <c r="C980" s="189" t="s">
        <v>954</v>
      </c>
      <c r="D980" s="189" t="s">
        <v>622</v>
      </c>
      <c r="E980" s="190">
        <f t="shared" ca="1" si="15"/>
        <v>26784</v>
      </c>
      <c r="F980" s="191">
        <v>38</v>
      </c>
      <c r="G980" s="192">
        <v>29340</v>
      </c>
      <c r="H980" s="189">
        <v>352017</v>
      </c>
      <c r="I980" s="192">
        <v>38797</v>
      </c>
      <c r="J980" s="193" t="s">
        <v>858</v>
      </c>
      <c r="BT980" s="1"/>
    </row>
    <row r="981" spans="1:72" x14ac:dyDescent="0.25">
      <c r="A981" s="188" t="s">
        <v>454</v>
      </c>
      <c r="B981" s="189" t="s">
        <v>587</v>
      </c>
      <c r="C981" s="189" t="s">
        <v>907</v>
      </c>
      <c r="D981" s="189" t="s">
        <v>741</v>
      </c>
      <c r="E981" s="190">
        <f t="shared" ca="1" si="15"/>
        <v>28284</v>
      </c>
      <c r="F981" s="191">
        <v>34</v>
      </c>
      <c r="G981" s="192">
        <v>30898</v>
      </c>
      <c r="H981" s="189">
        <v>351869</v>
      </c>
      <c r="I981" s="192">
        <v>39012</v>
      </c>
      <c r="J981" s="193" t="s">
        <v>858</v>
      </c>
      <c r="BT981" s="1"/>
    </row>
    <row r="982" spans="1:72" x14ac:dyDescent="0.25">
      <c r="A982" s="188" t="s">
        <v>408</v>
      </c>
      <c r="B982" s="189" t="s">
        <v>719</v>
      </c>
      <c r="C982" s="189" t="s">
        <v>966</v>
      </c>
      <c r="D982" s="189" t="s">
        <v>457</v>
      </c>
      <c r="E982" s="190">
        <f t="shared" ca="1" si="15"/>
        <v>27360</v>
      </c>
      <c r="F982" s="191">
        <v>37</v>
      </c>
      <c r="G982" s="192">
        <v>29671</v>
      </c>
      <c r="H982" s="189">
        <v>352053</v>
      </c>
      <c r="I982" s="192">
        <v>38827</v>
      </c>
      <c r="J982" s="193" t="s">
        <v>858</v>
      </c>
      <c r="BT982" s="1"/>
    </row>
    <row r="983" spans="1:72" x14ac:dyDescent="0.25">
      <c r="A983" s="188" t="s">
        <v>454</v>
      </c>
      <c r="B983" s="189" t="s">
        <v>587</v>
      </c>
      <c r="C983" s="189" t="s">
        <v>808</v>
      </c>
      <c r="D983" s="189" t="s">
        <v>460</v>
      </c>
      <c r="E983" s="190">
        <f t="shared" ca="1" si="15"/>
        <v>22164</v>
      </c>
      <c r="F983" s="191">
        <v>33</v>
      </c>
      <c r="G983" s="192">
        <v>30967</v>
      </c>
      <c r="H983" s="189">
        <v>352051</v>
      </c>
      <c r="I983" s="192">
        <v>38815</v>
      </c>
      <c r="J983" s="193" t="s">
        <v>858</v>
      </c>
      <c r="BT983" s="1"/>
    </row>
    <row r="984" spans="1:72" x14ac:dyDescent="0.25">
      <c r="A984" s="188" t="s">
        <v>408</v>
      </c>
      <c r="B984" s="189" t="s">
        <v>469</v>
      </c>
      <c r="C984" s="189" t="s">
        <v>967</v>
      </c>
      <c r="D984" s="189" t="s">
        <v>460</v>
      </c>
      <c r="E984" s="190">
        <f t="shared" ca="1" si="15"/>
        <v>28020</v>
      </c>
      <c r="F984" s="191">
        <v>36</v>
      </c>
      <c r="G984" s="192">
        <v>30083</v>
      </c>
      <c r="H984" s="189">
        <v>561797</v>
      </c>
      <c r="I984" s="192">
        <v>39205</v>
      </c>
      <c r="J984" s="193" t="s">
        <v>858</v>
      </c>
      <c r="BT984" s="1"/>
    </row>
    <row r="985" spans="1:72" x14ac:dyDescent="0.25">
      <c r="A985" s="188" t="s">
        <v>454</v>
      </c>
      <c r="B985" s="189" t="s">
        <v>665</v>
      </c>
      <c r="C985" s="189" t="s">
        <v>847</v>
      </c>
      <c r="D985" s="189" t="s">
        <v>622</v>
      </c>
      <c r="E985" s="190">
        <f t="shared" ca="1" si="15"/>
        <v>26604</v>
      </c>
      <c r="F985" s="191">
        <v>35</v>
      </c>
      <c r="G985" s="192">
        <v>30266</v>
      </c>
      <c r="H985" s="189">
        <v>352068</v>
      </c>
      <c r="I985" s="192">
        <v>39329</v>
      </c>
      <c r="J985" s="193" t="s">
        <v>858</v>
      </c>
      <c r="BT985" s="1"/>
    </row>
    <row r="986" spans="1:72" x14ac:dyDescent="0.25">
      <c r="A986" s="188" t="s">
        <v>408</v>
      </c>
      <c r="B986" s="189" t="s">
        <v>626</v>
      </c>
      <c r="C986" s="189" t="s">
        <v>512</v>
      </c>
      <c r="D986" s="189" t="s">
        <v>738</v>
      </c>
      <c r="E986" s="190">
        <f t="shared" ca="1" si="15"/>
        <v>18588</v>
      </c>
      <c r="F986" s="191">
        <v>46</v>
      </c>
      <c r="G986" s="192">
        <v>26492</v>
      </c>
      <c r="H986" s="189">
        <v>352073</v>
      </c>
      <c r="I986" s="192">
        <v>34109</v>
      </c>
      <c r="J986" s="193" t="s">
        <v>918</v>
      </c>
      <c r="BT986" s="1"/>
    </row>
    <row r="987" spans="1:72" x14ac:dyDescent="0.25">
      <c r="A987" s="188" t="s">
        <v>413</v>
      </c>
      <c r="B987" s="189" t="s">
        <v>526</v>
      </c>
      <c r="C987" s="189" t="s">
        <v>149</v>
      </c>
      <c r="D987" s="189" t="s">
        <v>460</v>
      </c>
      <c r="E987" s="190">
        <f t="shared" ca="1" si="15"/>
        <v>28032</v>
      </c>
      <c r="F987" s="191">
        <v>32</v>
      </c>
      <c r="G987" s="192">
        <v>31566</v>
      </c>
      <c r="H987" s="189">
        <v>356686</v>
      </c>
      <c r="I987" s="192">
        <v>39335</v>
      </c>
      <c r="J987" s="193" t="s">
        <v>858</v>
      </c>
      <c r="BT987" s="1"/>
    </row>
    <row r="988" spans="1:72" x14ac:dyDescent="0.25">
      <c r="A988" s="188" t="s">
        <v>408</v>
      </c>
      <c r="B988" s="189" t="s">
        <v>766</v>
      </c>
      <c r="C988" s="189" t="s">
        <v>838</v>
      </c>
      <c r="D988" s="189" t="s">
        <v>726</v>
      </c>
      <c r="E988" s="190">
        <f t="shared" ca="1" si="15"/>
        <v>22380</v>
      </c>
      <c r="F988" s="191">
        <v>49</v>
      </c>
      <c r="G988" s="192">
        <v>25388</v>
      </c>
      <c r="H988" s="189">
        <v>562092</v>
      </c>
      <c r="I988" s="192">
        <v>34704</v>
      </c>
      <c r="J988" s="193" t="s">
        <v>412</v>
      </c>
      <c r="BT988" s="1"/>
    </row>
    <row r="989" spans="1:72" x14ac:dyDescent="0.25">
      <c r="A989" s="188" t="s">
        <v>454</v>
      </c>
      <c r="B989" s="189" t="s">
        <v>608</v>
      </c>
      <c r="C989" s="189" t="s">
        <v>968</v>
      </c>
      <c r="D989" s="189" t="s">
        <v>460</v>
      </c>
      <c r="E989" s="190">
        <f t="shared" ca="1" si="15"/>
        <v>26136</v>
      </c>
      <c r="F989" s="191">
        <v>36</v>
      </c>
      <c r="G989" s="192">
        <v>30026</v>
      </c>
      <c r="H989" s="189">
        <v>562097</v>
      </c>
      <c r="I989" s="192">
        <v>39214</v>
      </c>
      <c r="J989" s="193" t="s">
        <v>858</v>
      </c>
      <c r="BT989" s="1"/>
    </row>
    <row r="990" spans="1:72" x14ac:dyDescent="0.25">
      <c r="A990" s="188" t="s">
        <v>408</v>
      </c>
      <c r="B990" s="189" t="s">
        <v>791</v>
      </c>
      <c r="C990" s="189" t="s">
        <v>835</v>
      </c>
      <c r="D990" s="189" t="s">
        <v>473</v>
      </c>
      <c r="E990" s="190">
        <f t="shared" ca="1" si="15"/>
        <v>20652</v>
      </c>
      <c r="F990" s="191">
        <v>37</v>
      </c>
      <c r="G990" s="192">
        <v>29848</v>
      </c>
      <c r="H990" s="189">
        <v>352098</v>
      </c>
      <c r="I990" s="192">
        <v>34031</v>
      </c>
      <c r="J990" s="193" t="s">
        <v>858</v>
      </c>
      <c r="BT990" s="1"/>
    </row>
    <row r="991" spans="1:72" x14ac:dyDescent="0.25">
      <c r="A991" s="188" t="s">
        <v>413</v>
      </c>
      <c r="B991" s="189" t="s">
        <v>625</v>
      </c>
      <c r="C991" s="189" t="s">
        <v>969</v>
      </c>
      <c r="D991" s="189" t="s">
        <v>460</v>
      </c>
      <c r="E991" s="190">
        <f t="shared" ca="1" si="15"/>
        <v>24492</v>
      </c>
      <c r="F991" s="191">
        <v>35</v>
      </c>
      <c r="G991" s="192">
        <v>30235</v>
      </c>
      <c r="H991" s="189">
        <v>350009</v>
      </c>
      <c r="I991" s="192">
        <v>39412</v>
      </c>
      <c r="J991" s="193" t="s">
        <v>858</v>
      </c>
      <c r="BT991" s="1"/>
    </row>
    <row r="992" spans="1:72" x14ac:dyDescent="0.25">
      <c r="A992" s="188" t="s">
        <v>454</v>
      </c>
      <c r="B992" s="189" t="s">
        <v>694</v>
      </c>
      <c r="C992" s="189" t="s">
        <v>896</v>
      </c>
      <c r="D992" s="189" t="s">
        <v>439</v>
      </c>
      <c r="E992" s="190">
        <f t="shared" ca="1" si="15"/>
        <v>23892</v>
      </c>
      <c r="F992" s="191">
        <v>30</v>
      </c>
      <c r="G992" s="192">
        <v>32060</v>
      </c>
      <c r="H992" s="189">
        <v>356743</v>
      </c>
      <c r="I992" s="192">
        <v>39426</v>
      </c>
      <c r="J992" s="193" t="s">
        <v>858</v>
      </c>
      <c r="BT992" s="1"/>
    </row>
    <row r="993" spans="1:72" x14ac:dyDescent="0.25">
      <c r="A993" s="188" t="s">
        <v>408</v>
      </c>
      <c r="B993" s="189" t="s">
        <v>579</v>
      </c>
      <c r="C993" s="189" t="s">
        <v>641</v>
      </c>
      <c r="D993" s="189" t="s">
        <v>738</v>
      </c>
      <c r="E993" s="190">
        <f t="shared" ca="1" si="15"/>
        <v>29304</v>
      </c>
      <c r="F993" s="191">
        <v>44</v>
      </c>
      <c r="G993" s="192">
        <v>27139</v>
      </c>
      <c r="H993" s="189">
        <v>352090</v>
      </c>
      <c r="I993" s="192">
        <v>39370</v>
      </c>
      <c r="J993" s="193" t="s">
        <v>918</v>
      </c>
      <c r="BT993" s="1"/>
    </row>
    <row r="994" spans="1:72" x14ac:dyDescent="0.25">
      <c r="A994" s="188" t="s">
        <v>413</v>
      </c>
      <c r="B994" s="189" t="s">
        <v>681</v>
      </c>
      <c r="C994" s="189" t="s">
        <v>949</v>
      </c>
      <c r="D994" s="189" t="s">
        <v>416</v>
      </c>
      <c r="E994" s="190">
        <f t="shared" ca="1" si="15"/>
        <v>25464</v>
      </c>
      <c r="F994" s="191">
        <v>31</v>
      </c>
      <c r="G994" s="192">
        <v>31707</v>
      </c>
      <c r="H994" s="189">
        <v>356780</v>
      </c>
      <c r="I994" s="192">
        <v>39107</v>
      </c>
      <c r="J994" s="193" t="s">
        <v>858</v>
      </c>
      <c r="BT994" s="1"/>
    </row>
    <row r="995" spans="1:72" x14ac:dyDescent="0.25">
      <c r="A995" s="188" t="s">
        <v>454</v>
      </c>
      <c r="B995" s="189" t="s">
        <v>635</v>
      </c>
      <c r="C995" s="189" t="s">
        <v>970</v>
      </c>
      <c r="D995" s="189" t="s">
        <v>460</v>
      </c>
      <c r="E995" s="190">
        <f t="shared" ca="1" si="15"/>
        <v>26664</v>
      </c>
      <c r="F995" s="191">
        <v>33</v>
      </c>
      <c r="G995" s="192">
        <v>31028</v>
      </c>
      <c r="H995" s="189">
        <v>352336</v>
      </c>
      <c r="I995" s="192">
        <v>39222</v>
      </c>
      <c r="J995" s="193" t="s">
        <v>858</v>
      </c>
      <c r="BT995" s="1"/>
    </row>
    <row r="996" spans="1:72" x14ac:dyDescent="0.25">
      <c r="A996" s="188" t="s">
        <v>454</v>
      </c>
      <c r="B996" s="189" t="s">
        <v>618</v>
      </c>
      <c r="C996" s="189" t="s">
        <v>971</v>
      </c>
      <c r="D996" s="189" t="s">
        <v>439</v>
      </c>
      <c r="E996" s="190">
        <f t="shared" ca="1" si="15"/>
        <v>30420</v>
      </c>
      <c r="F996" s="191">
        <v>30</v>
      </c>
      <c r="G996" s="192">
        <v>32205</v>
      </c>
      <c r="H996" s="189">
        <v>566787</v>
      </c>
      <c r="I996" s="192">
        <v>39337</v>
      </c>
      <c r="J996" s="193" t="s">
        <v>858</v>
      </c>
      <c r="BT996" s="1"/>
    </row>
    <row r="997" spans="1:72" x14ac:dyDescent="0.25">
      <c r="A997" s="188" t="s">
        <v>454</v>
      </c>
      <c r="B997" s="189" t="s">
        <v>561</v>
      </c>
      <c r="C997" s="189" t="s">
        <v>640</v>
      </c>
      <c r="D997" s="189" t="s">
        <v>868</v>
      </c>
      <c r="E997" s="190">
        <f t="shared" ca="1" si="15"/>
        <v>30564</v>
      </c>
      <c r="F997" s="191">
        <v>38</v>
      </c>
      <c r="G997" s="192">
        <v>29455</v>
      </c>
      <c r="H997" s="189">
        <v>352335</v>
      </c>
      <c r="I997" s="192">
        <v>39175</v>
      </c>
      <c r="J997" s="193" t="s">
        <v>858</v>
      </c>
      <c r="BT997" s="1"/>
    </row>
    <row r="998" spans="1:72" x14ac:dyDescent="0.25">
      <c r="A998" s="188" t="s">
        <v>413</v>
      </c>
      <c r="B998" s="189" t="s">
        <v>713</v>
      </c>
      <c r="C998" s="189" t="s">
        <v>972</v>
      </c>
      <c r="D998" s="189" t="s">
        <v>457</v>
      </c>
      <c r="E998" s="190">
        <f t="shared" ca="1" si="15"/>
        <v>25536</v>
      </c>
      <c r="F998" s="191">
        <v>34</v>
      </c>
      <c r="G998" s="192">
        <v>30627</v>
      </c>
      <c r="H998" s="189">
        <v>562356</v>
      </c>
      <c r="I998" s="192">
        <v>39129</v>
      </c>
      <c r="J998" s="193" t="s">
        <v>858</v>
      </c>
      <c r="BT998" s="1"/>
    </row>
    <row r="999" spans="1:72" x14ac:dyDescent="0.25">
      <c r="A999" s="188" t="s">
        <v>413</v>
      </c>
      <c r="B999" s="189" t="s">
        <v>495</v>
      </c>
      <c r="C999" s="189" t="s">
        <v>914</v>
      </c>
      <c r="D999" s="189" t="s">
        <v>460</v>
      </c>
      <c r="E999" s="190">
        <f t="shared" ca="1" si="15"/>
        <v>27168</v>
      </c>
      <c r="F999" s="191">
        <v>35</v>
      </c>
      <c r="G999" s="192">
        <v>30396</v>
      </c>
      <c r="H999" s="189">
        <v>352072</v>
      </c>
      <c r="I999" s="192">
        <v>39170</v>
      </c>
      <c r="J999" s="193" t="s">
        <v>858</v>
      </c>
      <c r="BT999" s="1"/>
    </row>
    <row r="1000" spans="1:72" x14ac:dyDescent="0.25">
      <c r="A1000" s="188" t="s">
        <v>454</v>
      </c>
      <c r="B1000" s="189" t="s">
        <v>681</v>
      </c>
      <c r="C1000" s="189" t="s">
        <v>973</v>
      </c>
      <c r="D1000" s="189" t="s">
        <v>416</v>
      </c>
      <c r="E1000" s="190">
        <f t="shared" ca="1" si="15"/>
        <v>30048</v>
      </c>
      <c r="F1000" s="191">
        <v>33</v>
      </c>
      <c r="G1000" s="192">
        <v>30965</v>
      </c>
      <c r="H1000" s="189">
        <v>562340</v>
      </c>
      <c r="I1000" s="192">
        <v>39177</v>
      </c>
      <c r="J1000" s="193" t="s">
        <v>858</v>
      </c>
      <c r="BT1000" s="1"/>
    </row>
    <row r="1001" spans="1:72" x14ac:dyDescent="0.25">
      <c r="A1001" s="188" t="s">
        <v>413</v>
      </c>
      <c r="B1001" s="189" t="s">
        <v>544</v>
      </c>
      <c r="C1001" s="189" t="s">
        <v>974</v>
      </c>
      <c r="D1001" s="189" t="s">
        <v>416</v>
      </c>
      <c r="E1001" s="190">
        <f t="shared" ca="1" si="15"/>
        <v>21480</v>
      </c>
      <c r="F1001" s="191">
        <v>32</v>
      </c>
      <c r="G1001" s="192">
        <v>31677</v>
      </c>
      <c r="H1001" s="189">
        <v>352344</v>
      </c>
      <c r="I1001" s="192">
        <v>39236</v>
      </c>
      <c r="J1001" s="193" t="s">
        <v>858</v>
      </c>
      <c r="BT1001" s="1"/>
    </row>
    <row r="1002" spans="1:72" x14ac:dyDescent="0.25">
      <c r="A1002" s="188" t="s">
        <v>413</v>
      </c>
      <c r="B1002" s="189" t="s">
        <v>455</v>
      </c>
      <c r="C1002" s="189" t="s">
        <v>975</v>
      </c>
      <c r="D1002" s="189" t="s">
        <v>460</v>
      </c>
      <c r="E1002" s="190">
        <f t="shared" ca="1" si="15"/>
        <v>28068</v>
      </c>
      <c r="F1002" s="191">
        <v>34</v>
      </c>
      <c r="G1002" s="192">
        <v>30646</v>
      </c>
      <c r="H1002" s="189">
        <v>562346</v>
      </c>
      <c r="I1002" s="192">
        <v>39167</v>
      </c>
      <c r="J1002" s="193" t="s">
        <v>858</v>
      </c>
      <c r="BT1002" s="1"/>
    </row>
    <row r="1003" spans="1:72" x14ac:dyDescent="0.25">
      <c r="A1003" s="188" t="s">
        <v>413</v>
      </c>
      <c r="B1003" s="189" t="s">
        <v>524</v>
      </c>
      <c r="C1003" s="189" t="s">
        <v>523</v>
      </c>
      <c r="D1003" s="189" t="s">
        <v>622</v>
      </c>
      <c r="E1003" s="190">
        <f t="shared" ca="1" si="15"/>
        <v>28836</v>
      </c>
      <c r="F1003" s="191">
        <v>42</v>
      </c>
      <c r="G1003" s="192">
        <v>27914</v>
      </c>
      <c r="H1003" s="189">
        <v>562352</v>
      </c>
      <c r="I1003" s="192">
        <v>39108</v>
      </c>
      <c r="J1003" s="193" t="s">
        <v>858</v>
      </c>
      <c r="BT1003" s="1"/>
    </row>
    <row r="1004" spans="1:72" x14ac:dyDescent="0.25">
      <c r="A1004" s="188" t="s">
        <v>454</v>
      </c>
      <c r="B1004" s="189" t="s">
        <v>662</v>
      </c>
      <c r="C1004" s="189" t="s">
        <v>976</v>
      </c>
      <c r="D1004" s="189" t="s">
        <v>622</v>
      </c>
      <c r="E1004" s="190">
        <f t="shared" ca="1" si="15"/>
        <v>20892</v>
      </c>
      <c r="F1004" s="191">
        <v>34</v>
      </c>
      <c r="G1004" s="192">
        <v>30777</v>
      </c>
      <c r="H1004" s="189">
        <v>562347</v>
      </c>
      <c r="I1004" s="192">
        <v>39362</v>
      </c>
      <c r="J1004" s="193" t="s">
        <v>858</v>
      </c>
      <c r="BT1004" s="1"/>
    </row>
    <row r="1005" spans="1:72" x14ac:dyDescent="0.25">
      <c r="A1005" s="188" t="s">
        <v>454</v>
      </c>
      <c r="B1005" s="189" t="s">
        <v>458</v>
      </c>
      <c r="C1005" s="189" t="s">
        <v>848</v>
      </c>
      <c r="D1005" s="189" t="s">
        <v>439</v>
      </c>
      <c r="E1005" s="190">
        <f t="shared" ca="1" si="15"/>
        <v>24948</v>
      </c>
      <c r="F1005" s="191">
        <v>34</v>
      </c>
      <c r="G1005" s="192">
        <v>30596</v>
      </c>
      <c r="H1005" s="189">
        <v>562349</v>
      </c>
      <c r="I1005" s="192">
        <v>39424</v>
      </c>
      <c r="J1005" s="193" t="s">
        <v>858</v>
      </c>
      <c r="BT1005" s="1"/>
    </row>
    <row r="1006" spans="1:72" x14ac:dyDescent="0.25">
      <c r="A1006" s="188" t="s">
        <v>408</v>
      </c>
      <c r="B1006" s="189" t="s">
        <v>608</v>
      </c>
      <c r="C1006" s="189" t="s">
        <v>608</v>
      </c>
      <c r="D1006" s="189" t="s">
        <v>460</v>
      </c>
      <c r="E1006" s="190">
        <f t="shared" ca="1" si="15"/>
        <v>21360</v>
      </c>
      <c r="F1006" s="191">
        <v>37</v>
      </c>
      <c r="G1006" s="192">
        <v>29536</v>
      </c>
      <c r="H1006" s="189">
        <v>562355</v>
      </c>
      <c r="I1006" s="192">
        <v>39396</v>
      </c>
      <c r="J1006" s="193" t="s">
        <v>858</v>
      </c>
      <c r="BT1006" s="1"/>
    </row>
    <row r="1007" spans="1:72" x14ac:dyDescent="0.25">
      <c r="A1007" s="188" t="s">
        <v>408</v>
      </c>
      <c r="B1007" s="189" t="s">
        <v>662</v>
      </c>
      <c r="C1007" s="189" t="s">
        <v>977</v>
      </c>
      <c r="D1007" s="189" t="s">
        <v>619</v>
      </c>
      <c r="E1007" s="190">
        <f t="shared" ca="1" si="15"/>
        <v>18696</v>
      </c>
      <c r="F1007" s="191">
        <v>37</v>
      </c>
      <c r="G1007" s="192">
        <v>29757</v>
      </c>
      <c r="H1007" s="189">
        <v>352358</v>
      </c>
      <c r="I1007" s="192">
        <v>39306</v>
      </c>
      <c r="J1007" s="193" t="s">
        <v>858</v>
      </c>
      <c r="BT1007" s="1"/>
    </row>
    <row r="1008" spans="1:72" x14ac:dyDescent="0.25">
      <c r="A1008" s="188" t="s">
        <v>413</v>
      </c>
      <c r="B1008" s="189" t="s">
        <v>429</v>
      </c>
      <c r="C1008" s="189" t="s">
        <v>796</v>
      </c>
      <c r="D1008" s="189" t="s">
        <v>439</v>
      </c>
      <c r="E1008" s="190">
        <f t="shared" ca="1" si="15"/>
        <v>24168</v>
      </c>
      <c r="F1008" s="191">
        <v>40</v>
      </c>
      <c r="G1008" s="192">
        <v>28752</v>
      </c>
      <c r="H1008" s="189">
        <v>352060</v>
      </c>
      <c r="I1008" s="192">
        <v>39231</v>
      </c>
      <c r="J1008" s="193" t="s">
        <v>858</v>
      </c>
      <c r="BT1008" s="1"/>
    </row>
    <row r="1009" spans="1:72" x14ac:dyDescent="0.25">
      <c r="A1009" s="188" t="s">
        <v>413</v>
      </c>
      <c r="B1009" s="189" t="s">
        <v>452</v>
      </c>
      <c r="C1009" s="189" t="s">
        <v>978</v>
      </c>
      <c r="D1009" s="189" t="s">
        <v>416</v>
      </c>
      <c r="E1009" s="190">
        <f t="shared" ca="1" si="15"/>
        <v>28128</v>
      </c>
      <c r="F1009" s="191">
        <v>36</v>
      </c>
      <c r="G1009" s="192">
        <v>30167</v>
      </c>
      <c r="H1009" s="189">
        <v>562365</v>
      </c>
      <c r="I1009" s="192">
        <v>39411</v>
      </c>
      <c r="J1009" s="193" t="s">
        <v>858</v>
      </c>
      <c r="BT1009" s="1"/>
    </row>
    <row r="1010" spans="1:72" x14ac:dyDescent="0.25">
      <c r="A1010" s="188" t="s">
        <v>408</v>
      </c>
      <c r="B1010" s="189" t="s">
        <v>185</v>
      </c>
      <c r="C1010" s="189" t="s">
        <v>191</v>
      </c>
      <c r="D1010" s="189" t="s">
        <v>979</v>
      </c>
      <c r="E1010" s="190">
        <f t="shared" ca="1" si="15"/>
        <v>19272</v>
      </c>
      <c r="F1010" s="191">
        <v>55</v>
      </c>
      <c r="G1010" s="192">
        <v>23130</v>
      </c>
      <c r="H1010" s="189">
        <v>562366</v>
      </c>
      <c r="I1010" s="192">
        <v>36137</v>
      </c>
      <c r="J1010" s="193" t="s">
        <v>466</v>
      </c>
      <c r="BT1010" s="1"/>
    </row>
    <row r="1011" spans="1:72" x14ac:dyDescent="0.25">
      <c r="A1011" s="188" t="s">
        <v>408</v>
      </c>
      <c r="B1011" s="189" t="s">
        <v>694</v>
      </c>
      <c r="C1011" s="189" t="s">
        <v>451</v>
      </c>
      <c r="D1011" s="189" t="s">
        <v>980</v>
      </c>
      <c r="E1011" s="190">
        <f t="shared" ca="1" si="15"/>
        <v>26208</v>
      </c>
      <c r="F1011" s="191">
        <v>55</v>
      </c>
      <c r="G1011" s="192">
        <v>22960</v>
      </c>
      <c r="H1011" s="189">
        <v>352371</v>
      </c>
      <c r="I1011" s="192">
        <v>36060</v>
      </c>
      <c r="J1011" s="193" t="s">
        <v>466</v>
      </c>
      <c r="BT1011" s="1"/>
    </row>
    <row r="1012" spans="1:72" x14ac:dyDescent="0.25">
      <c r="A1012" s="188" t="s">
        <v>413</v>
      </c>
      <c r="B1012" s="189" t="s">
        <v>578</v>
      </c>
      <c r="C1012" s="189" t="s">
        <v>632</v>
      </c>
      <c r="D1012" s="189" t="s">
        <v>439</v>
      </c>
      <c r="E1012" s="190">
        <f t="shared" ca="1" si="15"/>
        <v>18444</v>
      </c>
      <c r="F1012" s="191">
        <v>56</v>
      </c>
      <c r="G1012" s="192">
        <v>22839</v>
      </c>
      <c r="H1012" s="189">
        <v>352369</v>
      </c>
      <c r="I1012" s="192">
        <v>35836</v>
      </c>
      <c r="J1012" s="193" t="s">
        <v>417</v>
      </c>
      <c r="BT1012" s="1"/>
    </row>
    <row r="1013" spans="1:72" x14ac:dyDescent="0.25">
      <c r="A1013" s="188" t="s">
        <v>408</v>
      </c>
      <c r="B1013" s="189" t="s">
        <v>608</v>
      </c>
      <c r="C1013" s="189" t="s">
        <v>629</v>
      </c>
      <c r="D1013" s="189" t="s">
        <v>460</v>
      </c>
      <c r="E1013" s="190">
        <f t="shared" ca="1" si="15"/>
        <v>29268</v>
      </c>
      <c r="F1013" s="191">
        <v>34</v>
      </c>
      <c r="G1013" s="192">
        <v>30686</v>
      </c>
      <c r="H1013" s="189">
        <v>352375</v>
      </c>
      <c r="I1013" s="192">
        <v>39237</v>
      </c>
      <c r="J1013" s="193" t="s">
        <v>858</v>
      </c>
      <c r="BT1013" s="1"/>
    </row>
    <row r="1014" spans="1:72" x14ac:dyDescent="0.25">
      <c r="A1014" s="188" t="s">
        <v>408</v>
      </c>
      <c r="B1014" s="189" t="s">
        <v>497</v>
      </c>
      <c r="C1014" s="189" t="s">
        <v>786</v>
      </c>
      <c r="D1014" s="189" t="s">
        <v>460</v>
      </c>
      <c r="E1014" s="190">
        <f t="shared" ca="1" si="15"/>
        <v>21288</v>
      </c>
      <c r="F1014" s="191">
        <v>42</v>
      </c>
      <c r="G1014" s="192">
        <v>27892</v>
      </c>
      <c r="H1014" s="189">
        <v>352379</v>
      </c>
      <c r="I1014" s="192">
        <v>39219</v>
      </c>
      <c r="J1014" s="193" t="s">
        <v>858</v>
      </c>
      <c r="BT1014" s="1"/>
    </row>
    <row r="1015" spans="1:72" x14ac:dyDescent="0.25">
      <c r="A1015" s="188" t="s">
        <v>413</v>
      </c>
      <c r="B1015" s="189" t="s">
        <v>547</v>
      </c>
      <c r="C1015" s="189" t="s">
        <v>981</v>
      </c>
      <c r="D1015" s="189" t="s">
        <v>982</v>
      </c>
      <c r="E1015" s="190">
        <f t="shared" ca="1" si="15"/>
        <v>20256</v>
      </c>
      <c r="F1015" s="191">
        <v>36</v>
      </c>
      <c r="G1015" s="192">
        <v>30216</v>
      </c>
      <c r="H1015" s="189">
        <v>352383</v>
      </c>
      <c r="I1015" s="192">
        <v>39236</v>
      </c>
      <c r="J1015" s="193" t="s">
        <v>903</v>
      </c>
      <c r="BT1015" s="1"/>
    </row>
    <row r="1016" spans="1:72" x14ac:dyDescent="0.25">
      <c r="A1016" s="188" t="s">
        <v>454</v>
      </c>
      <c r="B1016" s="189" t="s">
        <v>594</v>
      </c>
      <c r="C1016" s="189" t="s">
        <v>983</v>
      </c>
      <c r="D1016" s="189" t="s">
        <v>460</v>
      </c>
      <c r="E1016" s="190">
        <f t="shared" ca="1" si="15"/>
        <v>20784</v>
      </c>
      <c r="F1016" s="191">
        <v>37</v>
      </c>
      <c r="G1016" s="192">
        <v>29622</v>
      </c>
      <c r="H1016" s="189">
        <v>562400</v>
      </c>
      <c r="I1016" s="192">
        <v>39207</v>
      </c>
      <c r="J1016" s="193" t="s">
        <v>858</v>
      </c>
      <c r="BT1016" s="1"/>
    </row>
    <row r="1017" spans="1:72" x14ac:dyDescent="0.25">
      <c r="A1017" s="188" t="s">
        <v>454</v>
      </c>
      <c r="B1017" s="189" t="s">
        <v>719</v>
      </c>
      <c r="C1017" s="189" t="s">
        <v>930</v>
      </c>
      <c r="D1017" s="189" t="s">
        <v>416</v>
      </c>
      <c r="E1017" s="190">
        <f t="shared" ca="1" si="15"/>
        <v>28176</v>
      </c>
      <c r="F1017" s="191">
        <v>33</v>
      </c>
      <c r="G1017" s="192">
        <v>31094</v>
      </c>
      <c r="H1017" s="189">
        <v>566961</v>
      </c>
      <c r="I1017" s="192">
        <v>39426</v>
      </c>
      <c r="J1017" s="193" t="s">
        <v>858</v>
      </c>
      <c r="BT1017" s="1"/>
    </row>
    <row r="1018" spans="1:72" x14ac:dyDescent="0.25">
      <c r="A1018" s="188" t="s">
        <v>454</v>
      </c>
      <c r="B1018" s="189" t="s">
        <v>509</v>
      </c>
      <c r="C1018" s="189" t="s">
        <v>984</v>
      </c>
      <c r="D1018" s="189" t="s">
        <v>439</v>
      </c>
      <c r="E1018" s="190">
        <f t="shared" ca="1" si="15"/>
        <v>20988</v>
      </c>
      <c r="F1018" s="191">
        <v>28</v>
      </c>
      <c r="G1018" s="192">
        <v>32819</v>
      </c>
      <c r="H1018" s="189">
        <v>566900</v>
      </c>
      <c r="I1018" s="192">
        <v>39090</v>
      </c>
      <c r="J1018" s="193" t="s">
        <v>858</v>
      </c>
      <c r="BT1018" s="1"/>
    </row>
    <row r="1019" spans="1:72" x14ac:dyDescent="0.25">
      <c r="A1019" s="188" t="s">
        <v>454</v>
      </c>
      <c r="B1019" s="189" t="s">
        <v>570</v>
      </c>
      <c r="C1019" s="189" t="s">
        <v>985</v>
      </c>
      <c r="D1019" s="189" t="s">
        <v>457</v>
      </c>
      <c r="E1019" s="190">
        <f t="shared" ca="1" si="15"/>
        <v>23532</v>
      </c>
      <c r="F1019" s="191">
        <v>34</v>
      </c>
      <c r="G1019" s="192">
        <v>30749</v>
      </c>
      <c r="H1019" s="189">
        <v>562409</v>
      </c>
      <c r="I1019" s="192">
        <v>39224</v>
      </c>
      <c r="J1019" s="193" t="s">
        <v>858</v>
      </c>
      <c r="BT1019" s="1"/>
    </row>
    <row r="1020" spans="1:72" x14ac:dyDescent="0.25">
      <c r="A1020" s="188" t="s">
        <v>413</v>
      </c>
      <c r="B1020" s="189" t="s">
        <v>517</v>
      </c>
      <c r="C1020" s="189" t="s">
        <v>986</v>
      </c>
      <c r="D1020" s="189" t="s">
        <v>416</v>
      </c>
      <c r="E1020" s="190">
        <f t="shared" ca="1" si="15"/>
        <v>19500</v>
      </c>
      <c r="F1020" s="191">
        <v>36</v>
      </c>
      <c r="G1020" s="192">
        <v>30185</v>
      </c>
      <c r="H1020" s="189">
        <v>356905</v>
      </c>
      <c r="I1020" s="192">
        <v>39245</v>
      </c>
      <c r="J1020" s="193" t="s">
        <v>858</v>
      </c>
      <c r="BT1020" s="1"/>
    </row>
    <row r="1021" spans="1:72" x14ac:dyDescent="0.25">
      <c r="A1021" s="188" t="s">
        <v>454</v>
      </c>
      <c r="B1021" s="189" t="s">
        <v>579</v>
      </c>
      <c r="C1021" s="189" t="s">
        <v>987</v>
      </c>
      <c r="D1021" s="189" t="s">
        <v>460</v>
      </c>
      <c r="E1021" s="190">
        <f t="shared" ca="1" si="15"/>
        <v>19584</v>
      </c>
      <c r="F1021" s="191">
        <v>31</v>
      </c>
      <c r="G1021" s="192">
        <v>31813</v>
      </c>
      <c r="H1021" s="189">
        <v>356943</v>
      </c>
      <c r="I1021" s="192">
        <v>39205</v>
      </c>
      <c r="J1021" s="193" t="s">
        <v>858</v>
      </c>
      <c r="BT1021" s="1"/>
    </row>
    <row r="1022" spans="1:72" x14ac:dyDescent="0.25">
      <c r="A1022" s="188" t="s">
        <v>454</v>
      </c>
      <c r="B1022" s="189" t="s">
        <v>446</v>
      </c>
      <c r="C1022" s="189" t="s">
        <v>988</v>
      </c>
      <c r="D1022" s="189" t="s">
        <v>439</v>
      </c>
      <c r="E1022" s="190">
        <f t="shared" ca="1" si="15"/>
        <v>21624</v>
      </c>
      <c r="F1022" s="191">
        <v>31</v>
      </c>
      <c r="G1022" s="192">
        <v>31902</v>
      </c>
      <c r="H1022" s="189">
        <v>566906</v>
      </c>
      <c r="I1022" s="192">
        <v>39441</v>
      </c>
      <c r="J1022" s="193" t="s">
        <v>858</v>
      </c>
      <c r="BT1022" s="1"/>
    </row>
    <row r="1023" spans="1:72" x14ac:dyDescent="0.25">
      <c r="A1023" s="188" t="s">
        <v>413</v>
      </c>
      <c r="B1023" s="189" t="s">
        <v>648</v>
      </c>
      <c r="C1023" s="189" t="s">
        <v>984</v>
      </c>
      <c r="D1023" s="189" t="s">
        <v>460</v>
      </c>
      <c r="E1023" s="190">
        <f t="shared" ca="1" si="15"/>
        <v>18276</v>
      </c>
      <c r="F1023" s="191">
        <v>32</v>
      </c>
      <c r="G1023" s="192">
        <v>31331</v>
      </c>
      <c r="H1023" s="189">
        <v>562424</v>
      </c>
      <c r="I1023" s="192">
        <v>39275</v>
      </c>
      <c r="J1023" s="193" t="s">
        <v>858</v>
      </c>
      <c r="BT1023" s="1"/>
    </row>
    <row r="1024" spans="1:72" x14ac:dyDescent="0.25">
      <c r="A1024" s="188" t="s">
        <v>408</v>
      </c>
      <c r="B1024" s="189" t="s">
        <v>492</v>
      </c>
      <c r="C1024" s="189" t="s">
        <v>989</v>
      </c>
      <c r="D1024" s="189" t="s">
        <v>460</v>
      </c>
      <c r="E1024" s="190">
        <f t="shared" ca="1" si="15"/>
        <v>20232</v>
      </c>
      <c r="F1024" s="191">
        <v>29</v>
      </c>
      <c r="G1024" s="192">
        <v>32627</v>
      </c>
      <c r="H1024" s="189">
        <v>352569</v>
      </c>
      <c r="I1024" s="192">
        <v>39144</v>
      </c>
      <c r="J1024" s="193" t="s">
        <v>858</v>
      </c>
      <c r="BT1024" s="1"/>
    </row>
    <row r="1025" spans="1:72" x14ac:dyDescent="0.25">
      <c r="A1025" s="188" t="s">
        <v>454</v>
      </c>
      <c r="B1025" s="189" t="s">
        <v>629</v>
      </c>
      <c r="C1025" s="189" t="s">
        <v>990</v>
      </c>
      <c r="D1025" s="189" t="s">
        <v>460</v>
      </c>
      <c r="E1025" s="190">
        <f t="shared" ca="1" si="15"/>
        <v>20640</v>
      </c>
      <c r="F1025" s="191">
        <v>29</v>
      </c>
      <c r="G1025" s="192">
        <v>32739</v>
      </c>
      <c r="H1025" s="189">
        <v>562566</v>
      </c>
      <c r="I1025" s="192">
        <v>39366</v>
      </c>
      <c r="J1025" s="193" t="s">
        <v>858</v>
      </c>
      <c r="BT1025" s="1"/>
    </row>
    <row r="1026" spans="1:72" x14ac:dyDescent="0.25">
      <c r="A1026" s="188" t="s">
        <v>454</v>
      </c>
      <c r="B1026" s="189" t="s">
        <v>483</v>
      </c>
      <c r="C1026" s="189" t="s">
        <v>956</v>
      </c>
      <c r="D1026" s="189" t="s">
        <v>502</v>
      </c>
      <c r="E1026" s="190">
        <f t="shared" ca="1" si="15"/>
        <v>19296</v>
      </c>
      <c r="F1026" s="191">
        <v>34</v>
      </c>
      <c r="G1026" s="192">
        <v>30780</v>
      </c>
      <c r="H1026" s="189">
        <v>562439</v>
      </c>
      <c r="I1026" s="192">
        <v>39280</v>
      </c>
      <c r="J1026" s="193" t="s">
        <v>858</v>
      </c>
      <c r="BT1026" s="1"/>
    </row>
    <row r="1027" spans="1:72" x14ac:dyDescent="0.25">
      <c r="A1027" s="188" t="s">
        <v>408</v>
      </c>
      <c r="B1027" s="189" t="s">
        <v>157</v>
      </c>
      <c r="C1027" s="189" t="s">
        <v>991</v>
      </c>
      <c r="D1027" s="189" t="s">
        <v>473</v>
      </c>
      <c r="E1027" s="190">
        <f t="shared" ref="E1027:E1090" ca="1" si="16">RANDBETWEEN(1500,2600)*12</f>
        <v>29520</v>
      </c>
      <c r="F1027" s="191">
        <v>37</v>
      </c>
      <c r="G1027" s="192">
        <v>29741</v>
      </c>
      <c r="H1027" s="189">
        <v>562440</v>
      </c>
      <c r="I1027" s="192">
        <v>39347</v>
      </c>
      <c r="J1027" s="193" t="s">
        <v>858</v>
      </c>
      <c r="BT1027" s="1"/>
    </row>
    <row r="1028" spans="1:72" x14ac:dyDescent="0.25">
      <c r="A1028" s="188" t="s">
        <v>408</v>
      </c>
      <c r="B1028" s="189" t="s">
        <v>495</v>
      </c>
      <c r="C1028" s="189" t="s">
        <v>992</v>
      </c>
      <c r="D1028" s="189" t="s">
        <v>473</v>
      </c>
      <c r="E1028" s="190">
        <f t="shared" ca="1" si="16"/>
        <v>25536</v>
      </c>
      <c r="F1028" s="191">
        <v>31</v>
      </c>
      <c r="G1028" s="192">
        <v>31917</v>
      </c>
      <c r="H1028" s="189">
        <v>562447</v>
      </c>
      <c r="I1028" s="192">
        <v>39266</v>
      </c>
      <c r="J1028" s="193" t="s">
        <v>858</v>
      </c>
      <c r="BT1028" s="1"/>
    </row>
    <row r="1029" spans="1:72" x14ac:dyDescent="0.25">
      <c r="A1029" s="188" t="s">
        <v>413</v>
      </c>
      <c r="B1029" s="189" t="s">
        <v>409</v>
      </c>
      <c r="C1029" s="189" t="s">
        <v>993</v>
      </c>
      <c r="D1029" s="189" t="s">
        <v>460</v>
      </c>
      <c r="E1029" s="190">
        <f t="shared" ca="1" si="16"/>
        <v>25992</v>
      </c>
      <c r="F1029" s="191">
        <v>32</v>
      </c>
      <c r="G1029" s="192">
        <v>31662</v>
      </c>
      <c r="H1029" s="189">
        <v>562446</v>
      </c>
      <c r="I1029" s="192">
        <v>39442</v>
      </c>
      <c r="J1029" s="193" t="s">
        <v>858</v>
      </c>
      <c r="BT1029" s="1"/>
    </row>
    <row r="1030" spans="1:72" x14ac:dyDescent="0.25">
      <c r="A1030" s="188" t="s">
        <v>454</v>
      </c>
      <c r="B1030" s="189" t="s">
        <v>485</v>
      </c>
      <c r="C1030" s="189" t="s">
        <v>523</v>
      </c>
      <c r="D1030" s="189" t="s">
        <v>416</v>
      </c>
      <c r="E1030" s="190">
        <f t="shared" ca="1" si="16"/>
        <v>30036</v>
      </c>
      <c r="F1030" s="191">
        <v>35</v>
      </c>
      <c r="G1030" s="192">
        <v>30324</v>
      </c>
      <c r="H1030" s="189">
        <v>352451</v>
      </c>
      <c r="I1030" s="192">
        <v>39397</v>
      </c>
      <c r="J1030" s="193" t="s">
        <v>858</v>
      </c>
      <c r="BT1030" s="1"/>
    </row>
    <row r="1031" spans="1:72" x14ac:dyDescent="0.25">
      <c r="A1031" s="188" t="s">
        <v>408</v>
      </c>
      <c r="B1031" s="189" t="s">
        <v>572</v>
      </c>
      <c r="C1031" s="189" t="s">
        <v>679</v>
      </c>
      <c r="D1031" s="189" t="s">
        <v>741</v>
      </c>
      <c r="E1031" s="190">
        <f t="shared" ca="1" si="16"/>
        <v>27108</v>
      </c>
      <c r="F1031" s="191">
        <v>40</v>
      </c>
      <c r="G1031" s="192">
        <v>28554</v>
      </c>
      <c r="H1031" s="189">
        <v>562453</v>
      </c>
      <c r="I1031" s="192">
        <v>39412</v>
      </c>
      <c r="J1031" s="193" t="s">
        <v>858</v>
      </c>
      <c r="BT1031" s="1"/>
    </row>
    <row r="1032" spans="1:72" x14ac:dyDescent="0.25">
      <c r="A1032" s="188" t="s">
        <v>408</v>
      </c>
      <c r="B1032" s="189" t="s">
        <v>625</v>
      </c>
      <c r="C1032" s="189" t="s">
        <v>161</v>
      </c>
      <c r="D1032" s="189" t="s">
        <v>749</v>
      </c>
      <c r="E1032" s="190">
        <f t="shared" ca="1" si="16"/>
        <v>24720</v>
      </c>
      <c r="F1032" s="191">
        <v>37</v>
      </c>
      <c r="G1032" s="192">
        <v>29501</v>
      </c>
      <c r="H1032" s="189">
        <v>352454</v>
      </c>
      <c r="I1032" s="192">
        <v>39170</v>
      </c>
      <c r="J1032" s="193" t="s">
        <v>858</v>
      </c>
      <c r="BT1032" s="1"/>
    </row>
    <row r="1033" spans="1:72" x14ac:dyDescent="0.25">
      <c r="A1033" s="188" t="s">
        <v>454</v>
      </c>
      <c r="B1033" s="189" t="s">
        <v>665</v>
      </c>
      <c r="C1033" s="189" t="s">
        <v>994</v>
      </c>
      <c r="D1033" s="189" t="s">
        <v>473</v>
      </c>
      <c r="E1033" s="190">
        <f t="shared" ca="1" si="16"/>
        <v>31188</v>
      </c>
      <c r="F1033" s="191">
        <v>36</v>
      </c>
      <c r="G1033" s="192">
        <v>30013</v>
      </c>
      <c r="H1033" s="189">
        <v>562456</v>
      </c>
      <c r="I1033" s="192">
        <v>39301</v>
      </c>
      <c r="J1033" s="193" t="s">
        <v>858</v>
      </c>
      <c r="BT1033" s="1"/>
    </row>
    <row r="1034" spans="1:72" x14ac:dyDescent="0.25">
      <c r="A1034" s="188" t="s">
        <v>454</v>
      </c>
      <c r="B1034" s="189" t="s">
        <v>437</v>
      </c>
      <c r="C1034" s="189" t="s">
        <v>596</v>
      </c>
      <c r="D1034" s="189" t="s">
        <v>473</v>
      </c>
      <c r="E1034" s="190">
        <f t="shared" ca="1" si="16"/>
        <v>30924</v>
      </c>
      <c r="F1034" s="191">
        <v>35</v>
      </c>
      <c r="G1034" s="192">
        <v>30500</v>
      </c>
      <c r="H1034" s="189">
        <v>352461</v>
      </c>
      <c r="I1034" s="192">
        <v>39337</v>
      </c>
      <c r="J1034" s="193" t="s">
        <v>858</v>
      </c>
      <c r="BT1034" s="1"/>
    </row>
    <row r="1035" spans="1:72" x14ac:dyDescent="0.25">
      <c r="A1035" s="188" t="s">
        <v>454</v>
      </c>
      <c r="B1035" s="189" t="s">
        <v>452</v>
      </c>
      <c r="C1035" s="189" t="s">
        <v>844</v>
      </c>
      <c r="D1035" s="189" t="s">
        <v>460</v>
      </c>
      <c r="E1035" s="190">
        <f t="shared" ca="1" si="16"/>
        <v>23496</v>
      </c>
      <c r="F1035" s="191">
        <v>31</v>
      </c>
      <c r="G1035" s="192">
        <v>31917</v>
      </c>
      <c r="H1035" s="189">
        <v>352464</v>
      </c>
      <c r="I1035" s="192">
        <v>39266</v>
      </c>
      <c r="J1035" s="193" t="s">
        <v>858</v>
      </c>
      <c r="BT1035" s="1"/>
    </row>
    <row r="1036" spans="1:72" x14ac:dyDescent="0.25">
      <c r="A1036" s="188" t="s">
        <v>413</v>
      </c>
      <c r="B1036" s="189" t="s">
        <v>485</v>
      </c>
      <c r="C1036" s="189" t="s">
        <v>640</v>
      </c>
      <c r="D1036" s="189" t="s">
        <v>439</v>
      </c>
      <c r="E1036" s="190">
        <f t="shared" ca="1" si="16"/>
        <v>28284</v>
      </c>
      <c r="F1036" s="191">
        <v>42</v>
      </c>
      <c r="G1036" s="192">
        <v>27708</v>
      </c>
      <c r="H1036" s="189">
        <v>562467</v>
      </c>
      <c r="I1036" s="192">
        <v>39162</v>
      </c>
      <c r="J1036" s="193" t="s">
        <v>858</v>
      </c>
      <c r="BT1036" s="1"/>
    </row>
    <row r="1037" spans="1:72" x14ac:dyDescent="0.25">
      <c r="A1037" s="188" t="s">
        <v>413</v>
      </c>
      <c r="B1037" s="189" t="s">
        <v>455</v>
      </c>
      <c r="C1037" s="189" t="s">
        <v>995</v>
      </c>
      <c r="D1037" s="189" t="s">
        <v>996</v>
      </c>
      <c r="E1037" s="190">
        <f t="shared" ca="1" si="16"/>
        <v>28152</v>
      </c>
      <c r="F1037" s="191">
        <v>35</v>
      </c>
      <c r="G1037" s="192">
        <v>30265</v>
      </c>
      <c r="H1037" s="189">
        <v>352468</v>
      </c>
      <c r="I1037" s="192">
        <v>39377</v>
      </c>
      <c r="J1037" s="193" t="s">
        <v>903</v>
      </c>
      <c r="BT1037" s="1"/>
    </row>
    <row r="1038" spans="1:72" x14ac:dyDescent="0.25">
      <c r="A1038" s="188" t="s">
        <v>413</v>
      </c>
      <c r="B1038" s="189" t="s">
        <v>570</v>
      </c>
      <c r="C1038" s="189" t="s">
        <v>847</v>
      </c>
      <c r="D1038" s="189" t="s">
        <v>439</v>
      </c>
      <c r="E1038" s="190">
        <f t="shared" ca="1" si="16"/>
        <v>19752</v>
      </c>
      <c r="F1038" s="191">
        <v>44</v>
      </c>
      <c r="G1038" s="192">
        <v>26959</v>
      </c>
      <c r="H1038" s="189">
        <v>352488</v>
      </c>
      <c r="I1038" s="192">
        <v>35175</v>
      </c>
      <c r="J1038" s="193" t="s">
        <v>417</v>
      </c>
      <c r="BT1038" s="1"/>
    </row>
    <row r="1039" spans="1:72" x14ac:dyDescent="0.25">
      <c r="A1039" s="188" t="s">
        <v>454</v>
      </c>
      <c r="B1039" s="189" t="s">
        <v>570</v>
      </c>
      <c r="C1039" s="189" t="s">
        <v>942</v>
      </c>
      <c r="D1039" s="189" t="s">
        <v>460</v>
      </c>
      <c r="E1039" s="190">
        <f t="shared" ca="1" si="16"/>
        <v>27324</v>
      </c>
      <c r="F1039" s="191">
        <v>38</v>
      </c>
      <c r="G1039" s="192">
        <v>29309</v>
      </c>
      <c r="H1039" s="189">
        <v>352493</v>
      </c>
      <c r="I1039" s="192">
        <v>39180</v>
      </c>
      <c r="J1039" s="193" t="s">
        <v>858</v>
      </c>
      <c r="BT1039" s="1"/>
    </row>
    <row r="1040" spans="1:72" x14ac:dyDescent="0.25">
      <c r="A1040" s="188" t="s">
        <v>454</v>
      </c>
      <c r="B1040" s="189" t="s">
        <v>568</v>
      </c>
      <c r="C1040" s="189" t="s">
        <v>722</v>
      </c>
      <c r="D1040" s="189" t="s">
        <v>460</v>
      </c>
      <c r="E1040" s="190">
        <f t="shared" ca="1" si="16"/>
        <v>18360</v>
      </c>
      <c r="F1040" s="191">
        <v>35</v>
      </c>
      <c r="G1040" s="192">
        <v>30547</v>
      </c>
      <c r="H1040" s="189">
        <v>562491</v>
      </c>
      <c r="I1040" s="192">
        <v>39205</v>
      </c>
      <c r="J1040" s="193" t="s">
        <v>858</v>
      </c>
      <c r="BT1040" s="1"/>
    </row>
    <row r="1041" spans="1:72" x14ac:dyDescent="0.25">
      <c r="A1041" s="188" t="s">
        <v>454</v>
      </c>
      <c r="B1041" s="189" t="s">
        <v>464</v>
      </c>
      <c r="C1041" s="189" t="s">
        <v>943</v>
      </c>
      <c r="D1041" s="189" t="s">
        <v>622</v>
      </c>
      <c r="E1041" s="190">
        <f t="shared" ca="1" si="16"/>
        <v>27552</v>
      </c>
      <c r="F1041" s="191">
        <v>44</v>
      </c>
      <c r="G1041" s="192">
        <v>27171</v>
      </c>
      <c r="H1041" s="189">
        <v>562497</v>
      </c>
      <c r="I1041" s="192">
        <v>35160</v>
      </c>
      <c r="J1041" s="193" t="s">
        <v>858</v>
      </c>
      <c r="BT1041" s="1"/>
    </row>
    <row r="1042" spans="1:72" x14ac:dyDescent="0.25">
      <c r="A1042" s="188" t="s">
        <v>454</v>
      </c>
      <c r="B1042" s="189" t="s">
        <v>561</v>
      </c>
      <c r="C1042" s="189" t="s">
        <v>969</v>
      </c>
      <c r="D1042" s="189" t="s">
        <v>439</v>
      </c>
      <c r="E1042" s="190">
        <f t="shared" ca="1" si="16"/>
        <v>23856</v>
      </c>
      <c r="F1042" s="191">
        <v>34</v>
      </c>
      <c r="G1042" s="192">
        <v>30875</v>
      </c>
      <c r="H1042" s="189">
        <v>562505</v>
      </c>
      <c r="I1042" s="192">
        <v>39222</v>
      </c>
      <c r="J1042" s="193" t="s">
        <v>858</v>
      </c>
      <c r="BT1042" s="1"/>
    </row>
    <row r="1043" spans="1:72" x14ac:dyDescent="0.25">
      <c r="A1043" s="188" t="s">
        <v>413</v>
      </c>
      <c r="B1043" s="189" t="s">
        <v>592</v>
      </c>
      <c r="C1043" s="189" t="s">
        <v>942</v>
      </c>
      <c r="D1043" s="189" t="s">
        <v>439</v>
      </c>
      <c r="E1043" s="190">
        <f t="shared" ca="1" si="16"/>
        <v>25764</v>
      </c>
      <c r="F1043" s="191">
        <v>37</v>
      </c>
      <c r="G1043" s="192">
        <v>29581</v>
      </c>
      <c r="H1043" s="189">
        <v>352507</v>
      </c>
      <c r="I1043" s="192">
        <v>39335</v>
      </c>
      <c r="J1043" s="193" t="s">
        <v>858</v>
      </c>
      <c r="BT1043" s="1"/>
    </row>
    <row r="1044" spans="1:72" x14ac:dyDescent="0.25">
      <c r="A1044" s="188" t="s">
        <v>454</v>
      </c>
      <c r="B1044" s="189" t="s">
        <v>490</v>
      </c>
      <c r="C1044" s="189" t="s">
        <v>984</v>
      </c>
      <c r="D1044" s="189" t="s">
        <v>439</v>
      </c>
      <c r="E1044" s="190">
        <f t="shared" ca="1" si="16"/>
        <v>20412</v>
      </c>
      <c r="F1044" s="191">
        <v>32</v>
      </c>
      <c r="G1044" s="192">
        <v>31361</v>
      </c>
      <c r="H1044" s="189">
        <v>352512</v>
      </c>
      <c r="I1044" s="192">
        <v>39087</v>
      </c>
      <c r="J1044" s="193" t="s">
        <v>858</v>
      </c>
      <c r="BT1044" s="1"/>
    </row>
    <row r="1045" spans="1:72" x14ac:dyDescent="0.25">
      <c r="A1045" s="188" t="s">
        <v>413</v>
      </c>
      <c r="B1045" s="189" t="s">
        <v>429</v>
      </c>
      <c r="C1045" s="189" t="s">
        <v>893</v>
      </c>
      <c r="D1045" s="189" t="s">
        <v>749</v>
      </c>
      <c r="E1045" s="190">
        <f t="shared" ca="1" si="16"/>
        <v>21144</v>
      </c>
      <c r="F1045" s="191">
        <v>34</v>
      </c>
      <c r="G1045" s="192">
        <v>30645</v>
      </c>
      <c r="H1045" s="189">
        <v>350930</v>
      </c>
      <c r="I1045" s="192">
        <v>39214</v>
      </c>
      <c r="J1045" s="193" t="s">
        <v>858</v>
      </c>
      <c r="BT1045" s="1"/>
    </row>
    <row r="1046" spans="1:72" x14ac:dyDescent="0.25">
      <c r="A1046" s="188" t="s">
        <v>408</v>
      </c>
      <c r="B1046" s="189" t="s">
        <v>434</v>
      </c>
      <c r="C1046" s="189" t="s">
        <v>901</v>
      </c>
      <c r="D1046" s="189" t="s">
        <v>482</v>
      </c>
      <c r="E1046" s="190">
        <f t="shared" ca="1" si="16"/>
        <v>20388</v>
      </c>
      <c r="F1046" s="191">
        <v>38</v>
      </c>
      <c r="G1046" s="192">
        <v>29327</v>
      </c>
      <c r="H1046" s="189">
        <v>352618</v>
      </c>
      <c r="I1046" s="192">
        <v>36222</v>
      </c>
      <c r="J1046" s="193" t="s">
        <v>858</v>
      </c>
      <c r="BT1046" s="1"/>
    </row>
    <row r="1047" spans="1:72" x14ac:dyDescent="0.25">
      <c r="A1047" s="188" t="s">
        <v>413</v>
      </c>
      <c r="B1047" s="189" t="s">
        <v>546</v>
      </c>
      <c r="C1047" s="189" t="s">
        <v>907</v>
      </c>
      <c r="D1047" s="189" t="s">
        <v>460</v>
      </c>
      <c r="E1047" s="190">
        <f t="shared" ca="1" si="16"/>
        <v>24600</v>
      </c>
      <c r="F1047" s="191">
        <v>31</v>
      </c>
      <c r="G1047" s="192">
        <v>31948</v>
      </c>
      <c r="H1047" s="189">
        <v>352613</v>
      </c>
      <c r="I1047" s="192">
        <v>39412</v>
      </c>
      <c r="J1047" s="193" t="s">
        <v>858</v>
      </c>
      <c r="BT1047" s="1"/>
    </row>
    <row r="1048" spans="1:72" x14ac:dyDescent="0.25">
      <c r="A1048" s="188" t="s">
        <v>454</v>
      </c>
      <c r="B1048" s="189" t="s">
        <v>471</v>
      </c>
      <c r="C1048" s="189" t="s">
        <v>922</v>
      </c>
      <c r="D1048" s="189" t="s">
        <v>460</v>
      </c>
      <c r="E1048" s="190">
        <f t="shared" ca="1" si="16"/>
        <v>22116</v>
      </c>
      <c r="F1048" s="191">
        <v>32</v>
      </c>
      <c r="G1048" s="192">
        <v>31332</v>
      </c>
      <c r="H1048" s="189">
        <v>562627</v>
      </c>
      <c r="I1048" s="192">
        <v>39426</v>
      </c>
      <c r="J1048" s="193" t="s">
        <v>858</v>
      </c>
      <c r="BT1048" s="1"/>
    </row>
    <row r="1049" spans="1:72" x14ac:dyDescent="0.25">
      <c r="A1049" s="188" t="s">
        <v>408</v>
      </c>
      <c r="B1049" s="189" t="s">
        <v>458</v>
      </c>
      <c r="C1049" s="189" t="s">
        <v>997</v>
      </c>
      <c r="D1049" s="189" t="s">
        <v>460</v>
      </c>
      <c r="E1049" s="190">
        <f t="shared" ca="1" si="16"/>
        <v>18300</v>
      </c>
      <c r="F1049" s="191">
        <v>31</v>
      </c>
      <c r="G1049" s="192">
        <v>31844</v>
      </c>
      <c r="H1049" s="189">
        <v>562630</v>
      </c>
      <c r="I1049" s="192">
        <v>39370</v>
      </c>
      <c r="J1049" s="193" t="s">
        <v>858</v>
      </c>
      <c r="BT1049" s="1"/>
    </row>
    <row r="1050" spans="1:72" x14ac:dyDescent="0.25">
      <c r="A1050" s="188" t="s">
        <v>408</v>
      </c>
      <c r="B1050" s="189" t="s">
        <v>500</v>
      </c>
      <c r="C1050" s="189" t="s">
        <v>913</v>
      </c>
      <c r="D1050" s="189" t="s">
        <v>460</v>
      </c>
      <c r="E1050" s="190">
        <f t="shared" ca="1" si="16"/>
        <v>18624</v>
      </c>
      <c r="F1050" s="191">
        <v>37</v>
      </c>
      <c r="G1050" s="192">
        <v>29777</v>
      </c>
      <c r="H1050" s="189">
        <v>352501</v>
      </c>
      <c r="I1050" s="192">
        <v>39107</v>
      </c>
      <c r="J1050" s="193" t="s">
        <v>858</v>
      </c>
      <c r="BT1050" s="1"/>
    </row>
    <row r="1051" spans="1:72" x14ac:dyDescent="0.25">
      <c r="A1051" s="188" t="s">
        <v>454</v>
      </c>
      <c r="B1051" s="189" t="s">
        <v>671</v>
      </c>
      <c r="C1051" s="189" t="s">
        <v>998</v>
      </c>
      <c r="D1051" s="189" t="s">
        <v>439</v>
      </c>
      <c r="E1051" s="190">
        <f t="shared" ca="1" si="16"/>
        <v>22920</v>
      </c>
      <c r="F1051" s="191">
        <v>30</v>
      </c>
      <c r="G1051" s="192">
        <v>32341</v>
      </c>
      <c r="H1051" s="189">
        <v>562648</v>
      </c>
      <c r="I1051" s="192">
        <v>39222</v>
      </c>
      <c r="J1051" s="193" t="s">
        <v>858</v>
      </c>
      <c r="BT1051" s="1"/>
    </row>
    <row r="1052" spans="1:72" x14ac:dyDescent="0.25">
      <c r="A1052" s="188" t="s">
        <v>408</v>
      </c>
      <c r="B1052" s="189" t="s">
        <v>614</v>
      </c>
      <c r="C1052" s="189" t="s">
        <v>835</v>
      </c>
      <c r="D1052" s="189" t="s">
        <v>470</v>
      </c>
      <c r="E1052" s="190">
        <f t="shared" ca="1" si="16"/>
        <v>26520</v>
      </c>
      <c r="F1052" s="191">
        <v>38</v>
      </c>
      <c r="G1052" s="192">
        <v>29277</v>
      </c>
      <c r="H1052" s="189">
        <v>562626</v>
      </c>
      <c r="I1052" s="192">
        <v>39337</v>
      </c>
      <c r="J1052" s="193" t="s">
        <v>858</v>
      </c>
      <c r="BT1052" s="1"/>
    </row>
    <row r="1053" spans="1:72" x14ac:dyDescent="0.25">
      <c r="A1053" s="188" t="s">
        <v>413</v>
      </c>
      <c r="B1053" s="189" t="s">
        <v>748</v>
      </c>
      <c r="C1053" s="189" t="s">
        <v>600</v>
      </c>
      <c r="D1053" s="189" t="s">
        <v>416</v>
      </c>
      <c r="E1053" s="190">
        <f t="shared" ca="1" si="16"/>
        <v>31200</v>
      </c>
      <c r="F1053" s="191">
        <v>40</v>
      </c>
      <c r="G1053" s="192">
        <v>28455</v>
      </c>
      <c r="H1053" s="189">
        <v>352642</v>
      </c>
      <c r="I1053" s="192">
        <v>39175</v>
      </c>
      <c r="J1053" s="193" t="s">
        <v>858</v>
      </c>
      <c r="BT1053" s="1"/>
    </row>
    <row r="1054" spans="1:72" x14ac:dyDescent="0.25">
      <c r="A1054" s="188" t="s">
        <v>413</v>
      </c>
      <c r="B1054" s="189" t="s">
        <v>185</v>
      </c>
      <c r="C1054" s="189" t="s">
        <v>907</v>
      </c>
      <c r="D1054" s="189" t="s">
        <v>416</v>
      </c>
      <c r="E1054" s="190">
        <f t="shared" ca="1" si="16"/>
        <v>21432</v>
      </c>
      <c r="F1054" s="191">
        <v>33</v>
      </c>
      <c r="G1054" s="192">
        <v>31215</v>
      </c>
      <c r="H1054" s="189">
        <v>352660</v>
      </c>
      <c r="I1054" s="192">
        <v>39129</v>
      </c>
      <c r="J1054" s="193" t="s">
        <v>858</v>
      </c>
      <c r="BT1054" s="1"/>
    </row>
    <row r="1055" spans="1:72" x14ac:dyDescent="0.25">
      <c r="A1055" s="188" t="s">
        <v>454</v>
      </c>
      <c r="B1055" s="189" t="s">
        <v>521</v>
      </c>
      <c r="C1055" s="189" t="s">
        <v>983</v>
      </c>
      <c r="D1055" s="189" t="s">
        <v>460</v>
      </c>
      <c r="E1055" s="190">
        <f t="shared" ca="1" si="16"/>
        <v>27396</v>
      </c>
      <c r="F1055" s="191">
        <v>31</v>
      </c>
      <c r="G1055" s="192">
        <v>31782</v>
      </c>
      <c r="H1055" s="189">
        <v>352667</v>
      </c>
      <c r="I1055" s="192">
        <v>39170</v>
      </c>
      <c r="J1055" s="193" t="s">
        <v>858</v>
      </c>
      <c r="BT1055" s="1"/>
    </row>
    <row r="1056" spans="1:72" x14ac:dyDescent="0.25">
      <c r="A1056" s="188" t="s">
        <v>408</v>
      </c>
      <c r="B1056" s="189" t="s">
        <v>625</v>
      </c>
      <c r="C1056" s="189" t="s">
        <v>542</v>
      </c>
      <c r="D1056" s="189" t="s">
        <v>868</v>
      </c>
      <c r="E1056" s="190">
        <f t="shared" ca="1" si="16"/>
        <v>18144</v>
      </c>
      <c r="F1056" s="191">
        <v>44</v>
      </c>
      <c r="G1056" s="192">
        <v>27171</v>
      </c>
      <c r="H1056" s="189">
        <v>562656</v>
      </c>
      <c r="I1056" s="192">
        <v>35160</v>
      </c>
      <c r="J1056" s="193" t="s">
        <v>858</v>
      </c>
      <c r="BT1056" s="1"/>
    </row>
    <row r="1057" spans="1:72" x14ac:dyDescent="0.25">
      <c r="A1057" s="188" t="s">
        <v>408</v>
      </c>
      <c r="B1057" s="189" t="s">
        <v>446</v>
      </c>
      <c r="C1057" s="189" t="s">
        <v>999</v>
      </c>
      <c r="D1057" s="189" t="s">
        <v>445</v>
      </c>
      <c r="E1057" s="190">
        <f t="shared" ca="1" si="16"/>
        <v>24024</v>
      </c>
      <c r="F1057" s="191">
        <v>42</v>
      </c>
      <c r="G1057" s="192">
        <v>27679</v>
      </c>
      <c r="H1057" s="189">
        <v>352650</v>
      </c>
      <c r="I1057" s="192">
        <v>35219</v>
      </c>
      <c r="J1057" s="193" t="s">
        <v>858</v>
      </c>
      <c r="BT1057" s="1"/>
    </row>
    <row r="1058" spans="1:72" x14ac:dyDescent="0.25">
      <c r="A1058" s="188" t="s">
        <v>413</v>
      </c>
      <c r="B1058" s="189" t="s">
        <v>730</v>
      </c>
      <c r="C1058" s="189" t="s">
        <v>175</v>
      </c>
      <c r="D1058" s="189" t="s">
        <v>460</v>
      </c>
      <c r="E1058" s="190">
        <f t="shared" ca="1" si="16"/>
        <v>18684</v>
      </c>
      <c r="F1058" s="191">
        <v>40</v>
      </c>
      <c r="G1058" s="192">
        <v>28663</v>
      </c>
      <c r="H1058" s="189">
        <v>562635</v>
      </c>
      <c r="I1058" s="192">
        <v>39167</v>
      </c>
      <c r="J1058" s="193" t="s">
        <v>858</v>
      </c>
      <c r="BT1058" s="1"/>
    </row>
    <row r="1059" spans="1:72" x14ac:dyDescent="0.25">
      <c r="A1059" s="188" t="s">
        <v>408</v>
      </c>
      <c r="B1059" s="189" t="s">
        <v>578</v>
      </c>
      <c r="C1059" s="189" t="s">
        <v>629</v>
      </c>
      <c r="D1059" s="189" t="s">
        <v>473</v>
      </c>
      <c r="E1059" s="190">
        <f t="shared" ca="1" si="16"/>
        <v>22056</v>
      </c>
      <c r="F1059" s="191">
        <v>35</v>
      </c>
      <c r="G1059" s="192">
        <v>30566</v>
      </c>
      <c r="H1059" s="189">
        <v>562658</v>
      </c>
      <c r="I1059" s="192">
        <v>39108</v>
      </c>
      <c r="J1059" s="193" t="s">
        <v>858</v>
      </c>
      <c r="BT1059" s="1"/>
    </row>
    <row r="1060" spans="1:72" x14ac:dyDescent="0.25">
      <c r="A1060" s="188" t="s">
        <v>413</v>
      </c>
      <c r="B1060" s="189" t="s">
        <v>817</v>
      </c>
      <c r="C1060" s="189" t="s">
        <v>1000</v>
      </c>
      <c r="D1060" s="189" t="s">
        <v>473</v>
      </c>
      <c r="E1060" s="190">
        <f t="shared" ca="1" si="16"/>
        <v>26976</v>
      </c>
      <c r="F1060" s="191">
        <v>34</v>
      </c>
      <c r="G1060" s="192">
        <v>30822</v>
      </c>
      <c r="H1060" s="189">
        <v>562657</v>
      </c>
      <c r="I1060" s="192">
        <v>39362</v>
      </c>
      <c r="J1060" s="193" t="s">
        <v>858</v>
      </c>
      <c r="BT1060" s="1"/>
    </row>
    <row r="1061" spans="1:72" x14ac:dyDescent="0.25">
      <c r="A1061" s="188" t="s">
        <v>454</v>
      </c>
      <c r="B1061" s="189" t="s">
        <v>479</v>
      </c>
      <c r="C1061" s="189" t="s">
        <v>523</v>
      </c>
      <c r="D1061" s="189" t="s">
        <v>460</v>
      </c>
      <c r="E1061" s="190">
        <f t="shared" ca="1" si="16"/>
        <v>22488</v>
      </c>
      <c r="F1061" s="191">
        <v>34</v>
      </c>
      <c r="G1061" s="192">
        <v>30867</v>
      </c>
      <c r="H1061" s="189">
        <v>352679</v>
      </c>
      <c r="I1061" s="192">
        <v>39424</v>
      </c>
      <c r="J1061" s="193" t="s">
        <v>858</v>
      </c>
      <c r="BT1061" s="1"/>
    </row>
    <row r="1062" spans="1:72" x14ac:dyDescent="0.25">
      <c r="A1062" s="188" t="s">
        <v>413</v>
      </c>
      <c r="B1062" s="189" t="s">
        <v>667</v>
      </c>
      <c r="C1062" s="189" t="s">
        <v>993</v>
      </c>
      <c r="D1062" s="189" t="s">
        <v>460</v>
      </c>
      <c r="E1062" s="190">
        <f t="shared" ca="1" si="16"/>
        <v>19560</v>
      </c>
      <c r="F1062" s="191">
        <v>33</v>
      </c>
      <c r="G1062" s="192">
        <v>31109</v>
      </c>
      <c r="H1062" s="189">
        <v>562665</v>
      </c>
      <c r="I1062" s="192">
        <v>39396</v>
      </c>
      <c r="J1062" s="193" t="s">
        <v>858</v>
      </c>
      <c r="BT1062" s="1"/>
    </row>
    <row r="1063" spans="1:72" x14ac:dyDescent="0.25">
      <c r="A1063" s="188" t="s">
        <v>408</v>
      </c>
      <c r="B1063" s="189" t="s">
        <v>521</v>
      </c>
      <c r="C1063" s="189" t="s">
        <v>1001</v>
      </c>
      <c r="D1063" s="189" t="s">
        <v>460</v>
      </c>
      <c r="E1063" s="190">
        <f t="shared" ca="1" si="16"/>
        <v>24636</v>
      </c>
      <c r="F1063" s="191">
        <v>37</v>
      </c>
      <c r="G1063" s="192">
        <v>29681</v>
      </c>
      <c r="H1063" s="189">
        <v>562654</v>
      </c>
      <c r="I1063" s="192">
        <v>39306</v>
      </c>
      <c r="J1063" s="193" t="s">
        <v>858</v>
      </c>
      <c r="BT1063" s="1"/>
    </row>
    <row r="1064" spans="1:72" x14ac:dyDescent="0.25">
      <c r="A1064" s="188" t="s">
        <v>413</v>
      </c>
      <c r="B1064" s="189" t="s">
        <v>476</v>
      </c>
      <c r="C1064" s="189" t="s">
        <v>1002</v>
      </c>
      <c r="D1064" s="189" t="s">
        <v>411</v>
      </c>
      <c r="E1064" s="190">
        <f t="shared" ca="1" si="16"/>
        <v>20640</v>
      </c>
      <c r="F1064" s="191">
        <v>47</v>
      </c>
      <c r="G1064" s="192">
        <v>26104</v>
      </c>
      <c r="H1064" s="189">
        <v>352637</v>
      </c>
      <c r="I1064" s="192">
        <v>35214</v>
      </c>
      <c r="J1064" s="193" t="s">
        <v>918</v>
      </c>
      <c r="BT1064" s="1"/>
    </row>
    <row r="1065" spans="1:72" x14ac:dyDescent="0.25">
      <c r="A1065" s="188" t="s">
        <v>413</v>
      </c>
      <c r="B1065" s="189" t="s">
        <v>648</v>
      </c>
      <c r="C1065" s="189" t="s">
        <v>849</v>
      </c>
      <c r="D1065" s="189" t="s">
        <v>416</v>
      </c>
      <c r="E1065" s="190">
        <f t="shared" ca="1" si="16"/>
        <v>22272</v>
      </c>
      <c r="F1065" s="191">
        <v>32</v>
      </c>
      <c r="G1065" s="192">
        <v>31561</v>
      </c>
      <c r="H1065" s="189">
        <v>352690</v>
      </c>
      <c r="I1065" s="192">
        <v>39411</v>
      </c>
      <c r="J1065" s="193" t="s">
        <v>858</v>
      </c>
      <c r="BT1065" s="1"/>
    </row>
    <row r="1066" spans="1:72" x14ac:dyDescent="0.25">
      <c r="A1066" s="188" t="s">
        <v>413</v>
      </c>
      <c r="B1066" s="189" t="s">
        <v>534</v>
      </c>
      <c r="C1066" s="189" t="s">
        <v>896</v>
      </c>
      <c r="D1066" s="189" t="s">
        <v>416</v>
      </c>
      <c r="E1066" s="190">
        <f t="shared" ca="1" si="16"/>
        <v>18432</v>
      </c>
      <c r="F1066" s="191">
        <v>44</v>
      </c>
      <c r="G1066" s="192">
        <v>27248</v>
      </c>
      <c r="H1066" s="189">
        <v>562692</v>
      </c>
      <c r="I1066" s="192">
        <v>39424</v>
      </c>
      <c r="J1066" s="193" t="s">
        <v>858</v>
      </c>
      <c r="BT1066" s="1"/>
    </row>
    <row r="1067" spans="1:72" x14ac:dyDescent="0.25">
      <c r="A1067" s="188" t="s">
        <v>408</v>
      </c>
      <c r="B1067" s="189" t="s">
        <v>681</v>
      </c>
      <c r="C1067" s="189" t="s">
        <v>862</v>
      </c>
      <c r="D1067" s="189" t="s">
        <v>439</v>
      </c>
      <c r="E1067" s="190">
        <f t="shared" ca="1" si="16"/>
        <v>22188</v>
      </c>
      <c r="F1067" s="191">
        <v>34</v>
      </c>
      <c r="G1067" s="192">
        <v>30792</v>
      </c>
      <c r="H1067" s="189">
        <v>352670</v>
      </c>
      <c r="I1067" s="192">
        <v>39347</v>
      </c>
      <c r="J1067" s="193" t="s">
        <v>858</v>
      </c>
      <c r="BT1067" s="1"/>
    </row>
    <row r="1068" spans="1:72" x14ac:dyDescent="0.25">
      <c r="A1068" s="188" t="s">
        <v>454</v>
      </c>
      <c r="B1068" s="189" t="s">
        <v>517</v>
      </c>
      <c r="C1068" s="189" t="s">
        <v>984</v>
      </c>
      <c r="D1068" s="189" t="s">
        <v>460</v>
      </c>
      <c r="E1068" s="190">
        <f t="shared" ca="1" si="16"/>
        <v>18864</v>
      </c>
      <c r="F1068" s="191">
        <v>32</v>
      </c>
      <c r="G1068" s="192">
        <v>31531</v>
      </c>
      <c r="H1068" s="189">
        <v>352671</v>
      </c>
      <c r="I1068" s="192">
        <v>39123</v>
      </c>
      <c r="J1068" s="193" t="s">
        <v>858</v>
      </c>
      <c r="BT1068" s="1"/>
    </row>
    <row r="1069" spans="1:72" x14ac:dyDescent="0.25">
      <c r="A1069" s="188" t="s">
        <v>454</v>
      </c>
      <c r="B1069" s="189" t="s">
        <v>479</v>
      </c>
      <c r="C1069" s="189" t="s">
        <v>1003</v>
      </c>
      <c r="D1069" s="189" t="s">
        <v>460</v>
      </c>
      <c r="E1069" s="190">
        <f t="shared" ca="1" si="16"/>
        <v>30756</v>
      </c>
      <c r="F1069" s="191">
        <v>30</v>
      </c>
      <c r="G1069" s="192">
        <v>32091</v>
      </c>
      <c r="H1069" s="189">
        <v>352704</v>
      </c>
      <c r="I1069" s="192">
        <v>39237</v>
      </c>
      <c r="J1069" s="193" t="s">
        <v>858</v>
      </c>
      <c r="BT1069" s="1"/>
    </row>
    <row r="1070" spans="1:72" x14ac:dyDescent="0.25">
      <c r="A1070" s="188" t="s">
        <v>454</v>
      </c>
      <c r="B1070" s="189" t="s">
        <v>550</v>
      </c>
      <c r="C1070" s="189" t="s">
        <v>893</v>
      </c>
      <c r="D1070" s="189" t="s">
        <v>416</v>
      </c>
      <c r="E1070" s="190">
        <f t="shared" ca="1" si="16"/>
        <v>25560</v>
      </c>
      <c r="F1070" s="191">
        <v>32</v>
      </c>
      <c r="G1070" s="192">
        <v>31646</v>
      </c>
      <c r="H1070" s="189">
        <v>352683</v>
      </c>
      <c r="I1070" s="192">
        <v>39219</v>
      </c>
      <c r="J1070" s="193" t="s">
        <v>858</v>
      </c>
      <c r="BT1070" s="1"/>
    </row>
    <row r="1071" spans="1:72" x14ac:dyDescent="0.25">
      <c r="A1071" s="188" t="s">
        <v>413</v>
      </c>
      <c r="B1071" s="189" t="s">
        <v>483</v>
      </c>
      <c r="C1071" s="189" t="s">
        <v>640</v>
      </c>
      <c r="D1071" s="189" t="s">
        <v>411</v>
      </c>
      <c r="E1071" s="190">
        <f t="shared" ca="1" si="16"/>
        <v>29436</v>
      </c>
      <c r="F1071" s="191">
        <v>39</v>
      </c>
      <c r="G1071" s="192">
        <v>28849</v>
      </c>
      <c r="H1071" s="189">
        <v>562647</v>
      </c>
      <c r="I1071" s="192">
        <v>39236</v>
      </c>
      <c r="J1071" s="193" t="s">
        <v>858</v>
      </c>
      <c r="BT1071" s="1"/>
    </row>
    <row r="1072" spans="1:72" x14ac:dyDescent="0.25">
      <c r="A1072" s="188" t="s">
        <v>413</v>
      </c>
      <c r="B1072" s="189" t="s">
        <v>481</v>
      </c>
      <c r="C1072" s="189" t="s">
        <v>986</v>
      </c>
      <c r="D1072" s="189" t="s">
        <v>439</v>
      </c>
      <c r="E1072" s="190">
        <f t="shared" ca="1" si="16"/>
        <v>27636</v>
      </c>
      <c r="F1072" s="191">
        <v>31</v>
      </c>
      <c r="G1072" s="192">
        <v>31754</v>
      </c>
      <c r="H1072" s="189">
        <v>562720</v>
      </c>
      <c r="I1072" s="192">
        <v>39207</v>
      </c>
      <c r="J1072" s="193" t="s">
        <v>858</v>
      </c>
      <c r="BT1072" s="1"/>
    </row>
    <row r="1073" spans="1:72" x14ac:dyDescent="0.25">
      <c r="A1073" s="188" t="s">
        <v>408</v>
      </c>
      <c r="B1073" s="189" t="s">
        <v>452</v>
      </c>
      <c r="C1073" s="189" t="s">
        <v>870</v>
      </c>
      <c r="D1073" s="189" t="s">
        <v>416</v>
      </c>
      <c r="E1073" s="190">
        <f t="shared" ca="1" si="16"/>
        <v>30036</v>
      </c>
      <c r="F1073" s="191">
        <v>37</v>
      </c>
      <c r="G1073" s="192">
        <v>29802</v>
      </c>
      <c r="H1073" s="189">
        <v>352731</v>
      </c>
      <c r="I1073" s="192">
        <v>39426</v>
      </c>
      <c r="J1073" s="193" t="s">
        <v>858</v>
      </c>
      <c r="BT1073" s="1"/>
    </row>
    <row r="1074" spans="1:72" x14ac:dyDescent="0.25">
      <c r="A1074" s="188" t="s">
        <v>454</v>
      </c>
      <c r="B1074" s="189" t="s">
        <v>766</v>
      </c>
      <c r="C1074" s="189" t="s">
        <v>847</v>
      </c>
      <c r="D1074" s="189" t="s">
        <v>416</v>
      </c>
      <c r="E1074" s="190">
        <f t="shared" ca="1" si="16"/>
        <v>21132</v>
      </c>
      <c r="F1074" s="191">
        <v>33</v>
      </c>
      <c r="G1074" s="192">
        <v>31302</v>
      </c>
      <c r="H1074" s="189">
        <v>562732</v>
      </c>
      <c r="I1074" s="192">
        <v>39090</v>
      </c>
      <c r="J1074" s="193" t="s">
        <v>858</v>
      </c>
      <c r="BT1074" s="1"/>
    </row>
    <row r="1075" spans="1:72" x14ac:dyDescent="0.25">
      <c r="A1075" s="188" t="s">
        <v>454</v>
      </c>
      <c r="B1075" s="189" t="s">
        <v>517</v>
      </c>
      <c r="C1075" s="189" t="s">
        <v>847</v>
      </c>
      <c r="D1075" s="189" t="s">
        <v>958</v>
      </c>
      <c r="E1075" s="190">
        <f t="shared" ca="1" si="16"/>
        <v>30768</v>
      </c>
      <c r="F1075" s="191">
        <v>34</v>
      </c>
      <c r="G1075" s="192">
        <v>30807</v>
      </c>
      <c r="H1075" s="189">
        <v>562737</v>
      </c>
      <c r="I1075" s="192">
        <v>36668</v>
      </c>
      <c r="J1075" s="193" t="s">
        <v>858</v>
      </c>
      <c r="BT1075" s="1"/>
    </row>
    <row r="1076" spans="1:72" x14ac:dyDescent="0.25">
      <c r="A1076" s="188" t="s">
        <v>408</v>
      </c>
      <c r="B1076" s="189" t="s">
        <v>748</v>
      </c>
      <c r="C1076" s="189" t="s">
        <v>1004</v>
      </c>
      <c r="D1076" s="189" t="s">
        <v>416</v>
      </c>
      <c r="E1076" s="190">
        <f t="shared" ca="1" si="16"/>
        <v>28740</v>
      </c>
      <c r="F1076" s="191">
        <v>31</v>
      </c>
      <c r="G1076" s="192">
        <v>31723</v>
      </c>
      <c r="H1076" s="189">
        <v>352738</v>
      </c>
      <c r="I1076" s="192">
        <v>36689</v>
      </c>
      <c r="J1076" s="193" t="s">
        <v>858</v>
      </c>
      <c r="BT1076" s="1"/>
    </row>
    <row r="1077" spans="1:72" x14ac:dyDescent="0.25">
      <c r="A1077" s="188" t="s">
        <v>454</v>
      </c>
      <c r="B1077" s="189" t="s">
        <v>667</v>
      </c>
      <c r="C1077" s="189" t="s">
        <v>1005</v>
      </c>
      <c r="D1077" s="189" t="s">
        <v>439</v>
      </c>
      <c r="E1077" s="190">
        <f t="shared" ca="1" si="16"/>
        <v>26220</v>
      </c>
      <c r="F1077" s="191">
        <v>31</v>
      </c>
      <c r="G1077" s="192">
        <v>31875</v>
      </c>
      <c r="H1077" s="189">
        <v>352744</v>
      </c>
      <c r="I1077" s="192">
        <v>36649</v>
      </c>
      <c r="J1077" s="193" t="s">
        <v>858</v>
      </c>
      <c r="BT1077" s="1"/>
    </row>
    <row r="1078" spans="1:72" x14ac:dyDescent="0.25">
      <c r="A1078" s="188" t="s">
        <v>408</v>
      </c>
      <c r="B1078" s="189" t="s">
        <v>646</v>
      </c>
      <c r="C1078" s="189" t="s">
        <v>715</v>
      </c>
      <c r="D1078" s="189" t="s">
        <v>668</v>
      </c>
      <c r="E1078" s="190">
        <f t="shared" ca="1" si="16"/>
        <v>20004</v>
      </c>
      <c r="F1078" s="191">
        <v>43</v>
      </c>
      <c r="G1078" s="192">
        <v>27371</v>
      </c>
      <c r="H1078" s="189">
        <v>352747</v>
      </c>
      <c r="I1078" s="192">
        <v>36885</v>
      </c>
      <c r="J1078" s="193" t="s">
        <v>858</v>
      </c>
      <c r="BT1078" s="1"/>
    </row>
    <row r="1079" spans="1:72" x14ac:dyDescent="0.25">
      <c r="A1079" s="188" t="s">
        <v>408</v>
      </c>
      <c r="B1079" s="189" t="s">
        <v>467</v>
      </c>
      <c r="C1079" s="189" t="s">
        <v>1006</v>
      </c>
      <c r="D1079" s="189" t="s">
        <v>416</v>
      </c>
      <c r="E1079" s="190">
        <f t="shared" ca="1" si="16"/>
        <v>21540</v>
      </c>
      <c r="F1079" s="191">
        <v>30</v>
      </c>
      <c r="G1079" s="192">
        <v>32328</v>
      </c>
      <c r="H1079" s="189">
        <v>562748</v>
      </c>
      <c r="I1079" s="192">
        <v>36719</v>
      </c>
      <c r="J1079" s="193" t="s">
        <v>858</v>
      </c>
      <c r="BT1079" s="1"/>
    </row>
    <row r="1080" spans="1:72" x14ac:dyDescent="0.25">
      <c r="A1080" s="188" t="s">
        <v>454</v>
      </c>
      <c r="B1080" s="189" t="s">
        <v>712</v>
      </c>
      <c r="C1080" s="189" t="s">
        <v>596</v>
      </c>
      <c r="D1080" s="189" t="s">
        <v>749</v>
      </c>
      <c r="E1080" s="190">
        <f t="shared" ca="1" si="16"/>
        <v>27036</v>
      </c>
      <c r="F1080" s="191">
        <v>34</v>
      </c>
      <c r="G1080" s="192">
        <v>30717</v>
      </c>
      <c r="H1080" s="189">
        <v>352739</v>
      </c>
      <c r="I1080" s="192">
        <v>36588</v>
      </c>
      <c r="J1080" s="193" t="s">
        <v>858</v>
      </c>
      <c r="BT1080" s="1"/>
    </row>
    <row r="1081" spans="1:72" x14ac:dyDescent="0.25">
      <c r="A1081" s="188" t="s">
        <v>454</v>
      </c>
      <c r="B1081" s="189" t="s">
        <v>512</v>
      </c>
      <c r="C1081" s="189" t="s">
        <v>973</v>
      </c>
      <c r="D1081" s="189" t="s">
        <v>416</v>
      </c>
      <c r="E1081" s="190">
        <f t="shared" ca="1" si="16"/>
        <v>22452</v>
      </c>
      <c r="F1081" s="191">
        <v>34</v>
      </c>
      <c r="G1081" s="192">
        <v>30935</v>
      </c>
      <c r="H1081" s="189">
        <v>352750</v>
      </c>
      <c r="I1081" s="192">
        <v>36810</v>
      </c>
      <c r="J1081" s="193" t="s">
        <v>858</v>
      </c>
      <c r="BT1081" s="1"/>
    </row>
    <row r="1082" spans="1:72" x14ac:dyDescent="0.25">
      <c r="A1082" s="188" t="s">
        <v>408</v>
      </c>
      <c r="B1082" s="189" t="s">
        <v>434</v>
      </c>
      <c r="C1082" s="189" t="s">
        <v>535</v>
      </c>
      <c r="D1082" s="189" t="s">
        <v>460</v>
      </c>
      <c r="E1082" s="190">
        <f t="shared" ca="1" si="16"/>
        <v>23136</v>
      </c>
      <c r="F1082" s="191">
        <v>36</v>
      </c>
      <c r="G1082" s="192">
        <v>29930</v>
      </c>
      <c r="H1082" s="189">
        <v>352752</v>
      </c>
      <c r="I1082" s="192">
        <v>36724</v>
      </c>
      <c r="J1082" s="193" t="s">
        <v>858</v>
      </c>
      <c r="BT1082" s="1"/>
    </row>
    <row r="1083" spans="1:72" x14ac:dyDescent="0.25">
      <c r="A1083" s="188" t="s">
        <v>408</v>
      </c>
      <c r="B1083" s="189" t="s">
        <v>500</v>
      </c>
      <c r="C1083" s="189" t="s">
        <v>954</v>
      </c>
      <c r="D1083" s="189" t="s">
        <v>416</v>
      </c>
      <c r="E1083" s="190">
        <f t="shared" ca="1" si="16"/>
        <v>22788</v>
      </c>
      <c r="F1083" s="191">
        <v>37</v>
      </c>
      <c r="G1083" s="192">
        <v>29653</v>
      </c>
      <c r="H1083" s="189">
        <v>352757</v>
      </c>
      <c r="I1083" s="192">
        <v>36791</v>
      </c>
      <c r="J1083" s="193" t="s">
        <v>858</v>
      </c>
      <c r="BT1083" s="1"/>
    </row>
    <row r="1084" spans="1:72" x14ac:dyDescent="0.25">
      <c r="A1084" s="188" t="s">
        <v>408</v>
      </c>
      <c r="B1084" s="189" t="s">
        <v>547</v>
      </c>
      <c r="C1084" s="189" t="s">
        <v>870</v>
      </c>
      <c r="D1084" s="189" t="s">
        <v>416</v>
      </c>
      <c r="E1084" s="190">
        <f t="shared" ca="1" si="16"/>
        <v>19428</v>
      </c>
      <c r="F1084" s="191">
        <v>35</v>
      </c>
      <c r="G1084" s="192">
        <v>30427</v>
      </c>
      <c r="H1084" s="189">
        <v>352751</v>
      </c>
      <c r="I1084" s="192">
        <v>36619</v>
      </c>
      <c r="J1084" s="193" t="s">
        <v>858</v>
      </c>
      <c r="BT1084" s="1"/>
    </row>
    <row r="1085" spans="1:72" x14ac:dyDescent="0.25">
      <c r="A1085" s="188" t="s">
        <v>454</v>
      </c>
      <c r="B1085" s="189" t="s">
        <v>503</v>
      </c>
      <c r="C1085" s="189" t="s">
        <v>893</v>
      </c>
      <c r="D1085" s="189" t="s">
        <v>460</v>
      </c>
      <c r="E1085" s="190">
        <f t="shared" ca="1" si="16"/>
        <v>24408</v>
      </c>
      <c r="F1085" s="191">
        <v>33</v>
      </c>
      <c r="G1085" s="192">
        <v>31026</v>
      </c>
      <c r="H1085" s="189">
        <v>566506</v>
      </c>
      <c r="I1085" s="192">
        <v>36886</v>
      </c>
      <c r="J1085" s="193" t="s">
        <v>858</v>
      </c>
      <c r="BT1085" s="1"/>
    </row>
    <row r="1086" spans="1:72" x14ac:dyDescent="0.25">
      <c r="A1086" s="188" t="s">
        <v>413</v>
      </c>
      <c r="B1086" s="189" t="s">
        <v>586</v>
      </c>
      <c r="C1086" s="189" t="s">
        <v>600</v>
      </c>
      <c r="D1086" s="189" t="s">
        <v>439</v>
      </c>
      <c r="E1086" s="190">
        <f t="shared" ca="1" si="16"/>
        <v>28236</v>
      </c>
      <c r="F1086" s="191">
        <v>37</v>
      </c>
      <c r="G1086" s="192">
        <v>29841</v>
      </c>
      <c r="H1086" s="189">
        <v>352767</v>
      </c>
      <c r="I1086" s="192">
        <v>36110</v>
      </c>
      <c r="J1086" s="193" t="s">
        <v>858</v>
      </c>
      <c r="BT1086" s="1"/>
    </row>
    <row r="1087" spans="1:72" x14ac:dyDescent="0.25">
      <c r="A1087" s="188" t="s">
        <v>413</v>
      </c>
      <c r="B1087" s="189" t="s">
        <v>673</v>
      </c>
      <c r="C1087" s="189" t="s">
        <v>498</v>
      </c>
      <c r="D1087" s="189" t="s">
        <v>442</v>
      </c>
      <c r="E1087" s="190">
        <f t="shared" ca="1" si="16"/>
        <v>26220</v>
      </c>
      <c r="F1087" s="191">
        <v>58</v>
      </c>
      <c r="G1087" s="192">
        <v>22109</v>
      </c>
      <c r="H1087" s="189">
        <v>562749</v>
      </c>
      <c r="I1087" s="192">
        <v>32838</v>
      </c>
      <c r="J1087" s="193" t="s">
        <v>421</v>
      </c>
      <c r="BT1087" s="1"/>
    </row>
    <row r="1088" spans="1:72" x14ac:dyDescent="0.25">
      <c r="A1088" s="188" t="s">
        <v>413</v>
      </c>
      <c r="B1088" s="189" t="s">
        <v>791</v>
      </c>
      <c r="C1088" s="189" t="s">
        <v>889</v>
      </c>
      <c r="D1088" s="189" t="s">
        <v>473</v>
      </c>
      <c r="E1088" s="190">
        <f t="shared" ca="1" si="16"/>
        <v>25416</v>
      </c>
      <c r="F1088" s="191">
        <v>33</v>
      </c>
      <c r="G1088" s="192">
        <v>31184</v>
      </c>
      <c r="H1088" s="189">
        <v>352756</v>
      </c>
      <c r="I1088" s="192">
        <v>36979</v>
      </c>
      <c r="J1088" s="193" t="s">
        <v>858</v>
      </c>
      <c r="BT1088" s="1"/>
    </row>
    <row r="1089" spans="1:72" x14ac:dyDescent="0.25">
      <c r="A1089" s="188" t="s">
        <v>408</v>
      </c>
      <c r="B1089" s="189" t="s">
        <v>497</v>
      </c>
      <c r="C1089" s="189" t="s">
        <v>870</v>
      </c>
      <c r="D1089" s="189" t="s">
        <v>749</v>
      </c>
      <c r="E1089" s="190">
        <f t="shared" ca="1" si="16"/>
        <v>20172</v>
      </c>
      <c r="F1089" s="191">
        <v>44</v>
      </c>
      <c r="G1089" s="192">
        <v>27251</v>
      </c>
      <c r="H1089" s="189">
        <v>562740</v>
      </c>
      <c r="I1089" s="192">
        <v>37110</v>
      </c>
      <c r="J1089" s="193" t="s">
        <v>417</v>
      </c>
      <c r="BT1089" s="1"/>
    </row>
    <row r="1090" spans="1:72" x14ac:dyDescent="0.25">
      <c r="A1090" s="188" t="s">
        <v>454</v>
      </c>
      <c r="B1090" s="189" t="s">
        <v>429</v>
      </c>
      <c r="C1090" s="189" t="s">
        <v>1007</v>
      </c>
      <c r="D1090" s="189" t="s">
        <v>439</v>
      </c>
      <c r="E1090" s="190">
        <f t="shared" ca="1" si="16"/>
        <v>25944</v>
      </c>
      <c r="F1090" s="191">
        <v>30</v>
      </c>
      <c r="G1090" s="192">
        <v>32069</v>
      </c>
      <c r="H1090" s="189">
        <v>562773</v>
      </c>
      <c r="I1090" s="192">
        <v>37146</v>
      </c>
      <c r="J1090" s="193" t="s">
        <v>858</v>
      </c>
      <c r="BT1090" s="1"/>
    </row>
    <row r="1091" spans="1:72" x14ac:dyDescent="0.25">
      <c r="A1091" s="188" t="s">
        <v>408</v>
      </c>
      <c r="B1091" s="189" t="s">
        <v>155</v>
      </c>
      <c r="C1091" s="189" t="s">
        <v>1008</v>
      </c>
      <c r="D1091" s="189" t="s">
        <v>668</v>
      </c>
      <c r="E1091" s="190">
        <f t="shared" ref="E1091:E1154" ca="1" si="17">RANDBETWEEN(1500,2600)*12</f>
        <v>28956</v>
      </c>
      <c r="F1091" s="191">
        <v>47</v>
      </c>
      <c r="G1091" s="192">
        <v>26088</v>
      </c>
      <c r="H1091" s="189">
        <v>562772</v>
      </c>
      <c r="I1091" s="192">
        <v>37075</v>
      </c>
      <c r="J1091" s="193" t="s">
        <v>858</v>
      </c>
      <c r="BT1091" s="1"/>
    </row>
    <row r="1092" spans="1:72" x14ac:dyDescent="0.25">
      <c r="A1092" s="188" t="s">
        <v>408</v>
      </c>
      <c r="B1092" s="189" t="s">
        <v>549</v>
      </c>
      <c r="C1092" s="189" t="s">
        <v>870</v>
      </c>
      <c r="D1092" s="189" t="s">
        <v>460</v>
      </c>
      <c r="E1092" s="190">
        <f t="shared" ca="1" si="17"/>
        <v>29628</v>
      </c>
      <c r="F1092" s="191">
        <v>35</v>
      </c>
      <c r="G1092" s="192">
        <v>30401</v>
      </c>
      <c r="H1092" s="189">
        <v>562762</v>
      </c>
      <c r="I1092" s="192">
        <v>36971</v>
      </c>
      <c r="J1092" s="193" t="s">
        <v>858</v>
      </c>
      <c r="BT1092" s="1"/>
    </row>
    <row r="1093" spans="1:72" x14ac:dyDescent="0.25">
      <c r="A1093" s="188" t="s">
        <v>454</v>
      </c>
      <c r="B1093" s="189" t="s">
        <v>610</v>
      </c>
      <c r="C1093" s="189" t="s">
        <v>827</v>
      </c>
      <c r="D1093" s="189" t="s">
        <v>460</v>
      </c>
      <c r="E1093" s="190">
        <f t="shared" ca="1" si="17"/>
        <v>28968</v>
      </c>
      <c r="F1093" s="191">
        <v>31</v>
      </c>
      <c r="G1093" s="192">
        <v>31999</v>
      </c>
      <c r="H1093" s="189">
        <v>562761</v>
      </c>
      <c r="I1093" s="192">
        <v>37186</v>
      </c>
      <c r="J1093" s="193" t="s">
        <v>858</v>
      </c>
      <c r="BT1093" s="1"/>
    </row>
    <row r="1094" spans="1:72" x14ac:dyDescent="0.25">
      <c r="A1094" s="188" t="s">
        <v>454</v>
      </c>
      <c r="B1094" s="189" t="s">
        <v>506</v>
      </c>
      <c r="C1094" s="189" t="s">
        <v>930</v>
      </c>
      <c r="D1094" s="189" t="s">
        <v>622</v>
      </c>
      <c r="E1094" s="190">
        <f t="shared" ca="1" si="17"/>
        <v>29868</v>
      </c>
      <c r="F1094" s="191">
        <v>34</v>
      </c>
      <c r="G1094" s="192">
        <v>30675</v>
      </c>
      <c r="H1094" s="189">
        <v>562754</v>
      </c>
      <c r="I1094" s="192">
        <v>37001</v>
      </c>
      <c r="J1094" s="193" t="s">
        <v>858</v>
      </c>
      <c r="BT1094" s="1"/>
    </row>
    <row r="1095" spans="1:72" x14ac:dyDescent="0.25">
      <c r="A1095" s="188" t="s">
        <v>408</v>
      </c>
      <c r="B1095" s="189" t="s">
        <v>471</v>
      </c>
      <c r="C1095" s="189" t="s">
        <v>608</v>
      </c>
      <c r="D1095" s="189" t="s">
        <v>439</v>
      </c>
      <c r="E1095" s="190">
        <f t="shared" ca="1" si="17"/>
        <v>19560</v>
      </c>
      <c r="F1095" s="191">
        <v>31</v>
      </c>
      <c r="G1095" s="192">
        <v>31834</v>
      </c>
      <c r="H1095" s="189">
        <v>352785</v>
      </c>
      <c r="I1095" s="192">
        <v>36989</v>
      </c>
      <c r="J1095" s="193" t="s">
        <v>858</v>
      </c>
      <c r="BT1095" s="1"/>
    </row>
    <row r="1096" spans="1:72" x14ac:dyDescent="0.25">
      <c r="A1096" s="188" t="s">
        <v>454</v>
      </c>
      <c r="B1096" s="189" t="s">
        <v>506</v>
      </c>
      <c r="C1096" s="189" t="s">
        <v>983</v>
      </c>
      <c r="D1096" s="189" t="s">
        <v>439</v>
      </c>
      <c r="E1096" s="190">
        <f t="shared" ca="1" si="17"/>
        <v>18012</v>
      </c>
      <c r="F1096" s="191">
        <v>31</v>
      </c>
      <c r="G1096" s="192">
        <v>31887</v>
      </c>
      <c r="H1096" s="189">
        <v>562787</v>
      </c>
      <c r="I1096" s="192">
        <v>37379</v>
      </c>
      <c r="J1096" s="193" t="s">
        <v>858</v>
      </c>
      <c r="BT1096" s="1"/>
    </row>
    <row r="1097" spans="1:72" x14ac:dyDescent="0.25">
      <c r="A1097" s="188" t="s">
        <v>408</v>
      </c>
      <c r="B1097" s="189" t="s">
        <v>452</v>
      </c>
      <c r="C1097" s="189" t="s">
        <v>934</v>
      </c>
      <c r="D1097" s="189" t="s">
        <v>1009</v>
      </c>
      <c r="E1097" s="190">
        <f t="shared" ca="1" si="17"/>
        <v>22464</v>
      </c>
      <c r="F1097" s="191">
        <v>41</v>
      </c>
      <c r="G1097" s="192">
        <v>28172</v>
      </c>
      <c r="H1097" s="189">
        <v>562766</v>
      </c>
      <c r="I1097" s="192">
        <v>37503</v>
      </c>
      <c r="J1097" s="193" t="s">
        <v>858</v>
      </c>
      <c r="BT1097" s="1"/>
    </row>
    <row r="1098" spans="1:72" x14ac:dyDescent="0.25">
      <c r="A1098" s="188" t="s">
        <v>454</v>
      </c>
      <c r="B1098" s="189" t="s">
        <v>528</v>
      </c>
      <c r="C1098" s="189" t="s">
        <v>984</v>
      </c>
      <c r="D1098" s="189" t="s">
        <v>439</v>
      </c>
      <c r="E1098" s="190">
        <f t="shared" ca="1" si="17"/>
        <v>18036</v>
      </c>
      <c r="F1098" s="191">
        <v>32</v>
      </c>
      <c r="G1098" s="192">
        <v>31492</v>
      </c>
      <c r="H1098" s="189">
        <v>353507</v>
      </c>
      <c r="I1098" s="192">
        <v>37396</v>
      </c>
      <c r="J1098" s="193" t="s">
        <v>858</v>
      </c>
      <c r="BT1098" s="1"/>
    </row>
    <row r="1099" spans="1:72" x14ac:dyDescent="0.25">
      <c r="A1099" s="188" t="s">
        <v>454</v>
      </c>
      <c r="B1099" s="189" t="s">
        <v>590</v>
      </c>
      <c r="C1099" s="189" t="s">
        <v>984</v>
      </c>
      <c r="D1099" s="189" t="s">
        <v>439</v>
      </c>
      <c r="E1099" s="190">
        <f t="shared" ca="1" si="17"/>
        <v>29844</v>
      </c>
      <c r="F1099" s="191">
        <v>28</v>
      </c>
      <c r="G1099" s="192">
        <v>32838</v>
      </c>
      <c r="H1099" s="189">
        <v>352792</v>
      </c>
      <c r="I1099" s="192">
        <v>37509</v>
      </c>
      <c r="J1099" s="193" t="s">
        <v>858</v>
      </c>
      <c r="BT1099" s="1"/>
    </row>
    <row r="1100" spans="1:72" x14ac:dyDescent="0.25">
      <c r="A1100" s="188" t="s">
        <v>454</v>
      </c>
      <c r="B1100" s="189" t="s">
        <v>748</v>
      </c>
      <c r="C1100" s="189" t="s">
        <v>163</v>
      </c>
      <c r="D1100" s="189" t="s">
        <v>439</v>
      </c>
      <c r="E1100" s="190">
        <f t="shared" ca="1" si="17"/>
        <v>26880</v>
      </c>
      <c r="F1100" s="191">
        <v>28</v>
      </c>
      <c r="G1100" s="192">
        <v>32868</v>
      </c>
      <c r="H1100" s="189">
        <v>562797</v>
      </c>
      <c r="I1100" s="192">
        <v>37261</v>
      </c>
      <c r="J1100" s="193" t="s">
        <v>858</v>
      </c>
      <c r="BT1100" s="1"/>
    </row>
    <row r="1101" spans="1:72" x14ac:dyDescent="0.25">
      <c r="A1101" s="188" t="s">
        <v>408</v>
      </c>
      <c r="B1101" s="189" t="s">
        <v>817</v>
      </c>
      <c r="C1101" s="189" t="s">
        <v>1010</v>
      </c>
      <c r="D1101" s="189" t="s">
        <v>439</v>
      </c>
      <c r="E1101" s="190">
        <f t="shared" ca="1" si="17"/>
        <v>26136</v>
      </c>
      <c r="F1101" s="191">
        <v>29</v>
      </c>
      <c r="G1101" s="192">
        <v>32516</v>
      </c>
      <c r="H1101" s="189">
        <v>353501</v>
      </c>
      <c r="I1101" s="192">
        <v>37388</v>
      </c>
      <c r="J1101" s="193" t="s">
        <v>858</v>
      </c>
      <c r="BT1101" s="1"/>
    </row>
    <row r="1102" spans="1:72" x14ac:dyDescent="0.25">
      <c r="A1102" s="188" t="s">
        <v>408</v>
      </c>
      <c r="B1102" s="189" t="s">
        <v>499</v>
      </c>
      <c r="C1102" s="189" t="s">
        <v>999</v>
      </c>
      <c r="D1102" s="189" t="s">
        <v>439</v>
      </c>
      <c r="E1102" s="190">
        <f t="shared" ca="1" si="17"/>
        <v>25164</v>
      </c>
      <c r="F1102" s="191">
        <v>28</v>
      </c>
      <c r="G1102" s="192">
        <v>32878</v>
      </c>
      <c r="H1102" s="189">
        <v>563505</v>
      </c>
      <c r="I1102" s="192">
        <v>37318</v>
      </c>
      <c r="J1102" s="193" t="s">
        <v>858</v>
      </c>
      <c r="BT1102" s="1"/>
    </row>
    <row r="1103" spans="1:72" x14ac:dyDescent="0.25">
      <c r="A1103" s="188" t="s">
        <v>408</v>
      </c>
      <c r="B1103" s="189" t="s">
        <v>694</v>
      </c>
      <c r="C1103" s="189" t="s">
        <v>490</v>
      </c>
      <c r="D1103" s="189" t="s">
        <v>439</v>
      </c>
      <c r="E1103" s="190">
        <f t="shared" ca="1" si="17"/>
        <v>22020</v>
      </c>
      <c r="F1103" s="191">
        <v>29</v>
      </c>
      <c r="G1103" s="192">
        <v>32596</v>
      </c>
      <c r="H1103" s="189">
        <v>563511</v>
      </c>
      <c r="I1103" s="192">
        <v>37586</v>
      </c>
      <c r="J1103" s="193" t="s">
        <v>858</v>
      </c>
      <c r="BT1103" s="1"/>
    </row>
    <row r="1104" spans="1:72" x14ac:dyDescent="0.25">
      <c r="A1104" s="188" t="s">
        <v>413</v>
      </c>
      <c r="B1104" s="189" t="s">
        <v>464</v>
      </c>
      <c r="C1104" s="189" t="s">
        <v>985</v>
      </c>
      <c r="D1104" s="189" t="s">
        <v>439</v>
      </c>
      <c r="E1104" s="190">
        <f t="shared" ca="1" si="17"/>
        <v>19872</v>
      </c>
      <c r="F1104" s="191">
        <v>31</v>
      </c>
      <c r="G1104" s="192">
        <v>31962</v>
      </c>
      <c r="H1104" s="189">
        <v>353512</v>
      </c>
      <c r="I1104" s="192">
        <v>37600</v>
      </c>
      <c r="J1104" s="193" t="s">
        <v>858</v>
      </c>
      <c r="BT1104" s="1"/>
    </row>
    <row r="1105" spans="1:72" x14ac:dyDescent="0.25">
      <c r="A1105" s="188" t="s">
        <v>408</v>
      </c>
      <c r="B1105" s="189" t="s">
        <v>671</v>
      </c>
      <c r="C1105" s="189" t="s">
        <v>950</v>
      </c>
      <c r="D1105" s="189" t="s">
        <v>416</v>
      </c>
      <c r="E1105" s="190">
        <f t="shared" ca="1" si="17"/>
        <v>21708</v>
      </c>
      <c r="F1105" s="191">
        <v>31</v>
      </c>
      <c r="G1105" s="192">
        <v>32008</v>
      </c>
      <c r="H1105" s="189">
        <v>352791</v>
      </c>
      <c r="I1105" s="192">
        <v>37544</v>
      </c>
      <c r="J1105" s="193" t="s">
        <v>858</v>
      </c>
      <c r="BT1105" s="1"/>
    </row>
    <row r="1106" spans="1:72" x14ac:dyDescent="0.25">
      <c r="A1106" s="188" t="s">
        <v>408</v>
      </c>
      <c r="B1106" s="189" t="s">
        <v>614</v>
      </c>
      <c r="C1106" s="189" t="s">
        <v>471</v>
      </c>
      <c r="D1106" s="189" t="s">
        <v>411</v>
      </c>
      <c r="E1106" s="190">
        <f t="shared" ca="1" si="17"/>
        <v>21312</v>
      </c>
      <c r="F1106" s="191">
        <v>33</v>
      </c>
      <c r="G1106" s="192">
        <v>30996</v>
      </c>
      <c r="H1106" s="189">
        <v>563520</v>
      </c>
      <c r="I1106" s="192">
        <v>37281</v>
      </c>
      <c r="J1106" s="193" t="s">
        <v>858</v>
      </c>
      <c r="BT1106" s="1"/>
    </row>
    <row r="1107" spans="1:72" x14ac:dyDescent="0.25">
      <c r="A1107" s="188" t="s">
        <v>413</v>
      </c>
      <c r="B1107" s="189" t="s">
        <v>488</v>
      </c>
      <c r="C1107" s="189" t="s">
        <v>1011</v>
      </c>
      <c r="D1107" s="189" t="s">
        <v>439</v>
      </c>
      <c r="E1107" s="190">
        <f t="shared" ca="1" si="17"/>
        <v>29568</v>
      </c>
      <c r="F1107" s="191">
        <v>31</v>
      </c>
      <c r="G1107" s="192">
        <v>31802</v>
      </c>
      <c r="H1107" s="189">
        <v>563532</v>
      </c>
      <c r="I1107" s="192">
        <v>37396</v>
      </c>
      <c r="J1107" s="193" t="s">
        <v>858</v>
      </c>
      <c r="BT1107" s="1"/>
    </row>
    <row r="1108" spans="1:72" x14ac:dyDescent="0.25">
      <c r="A1108" s="188" t="s">
        <v>413</v>
      </c>
      <c r="B1108" s="189" t="s">
        <v>423</v>
      </c>
      <c r="C1108" s="189" t="s">
        <v>893</v>
      </c>
      <c r="D1108" s="189" t="s">
        <v>439</v>
      </c>
      <c r="E1108" s="190">
        <f t="shared" ca="1" si="17"/>
        <v>28080</v>
      </c>
      <c r="F1108" s="191">
        <v>30</v>
      </c>
      <c r="G1108" s="192">
        <v>32377</v>
      </c>
      <c r="H1108" s="189">
        <v>353534</v>
      </c>
      <c r="I1108" s="192">
        <v>37511</v>
      </c>
      <c r="J1108" s="193" t="s">
        <v>858</v>
      </c>
      <c r="BT1108" s="1"/>
    </row>
    <row r="1109" spans="1:72" x14ac:dyDescent="0.25">
      <c r="A1109" s="188" t="s">
        <v>408</v>
      </c>
      <c r="B1109" s="189" t="s">
        <v>791</v>
      </c>
      <c r="C1109" s="189" t="s">
        <v>161</v>
      </c>
      <c r="D1109" s="189" t="s">
        <v>460</v>
      </c>
      <c r="E1109" s="190">
        <f t="shared" ca="1" si="17"/>
        <v>30108</v>
      </c>
      <c r="F1109" s="191">
        <v>41</v>
      </c>
      <c r="G1109" s="192">
        <v>28205</v>
      </c>
      <c r="H1109" s="189">
        <v>563556</v>
      </c>
      <c r="I1109" s="192">
        <v>37349</v>
      </c>
      <c r="J1109" s="193" t="s">
        <v>858</v>
      </c>
      <c r="BT1109" s="1"/>
    </row>
    <row r="1110" spans="1:72" x14ac:dyDescent="0.25">
      <c r="A1110" s="188" t="s">
        <v>454</v>
      </c>
      <c r="B1110" s="189" t="s">
        <v>423</v>
      </c>
      <c r="C1110" s="189" t="s">
        <v>930</v>
      </c>
      <c r="D1110" s="189" t="s">
        <v>439</v>
      </c>
      <c r="E1110" s="190">
        <f t="shared" ca="1" si="17"/>
        <v>30420</v>
      </c>
      <c r="F1110" s="191">
        <v>32</v>
      </c>
      <c r="G1110" s="192">
        <v>31523</v>
      </c>
      <c r="H1110" s="189">
        <v>353547</v>
      </c>
      <c r="I1110" s="192">
        <v>37303</v>
      </c>
      <c r="J1110" s="193" t="s">
        <v>858</v>
      </c>
      <c r="BT1110" s="1"/>
    </row>
    <row r="1111" spans="1:72" x14ac:dyDescent="0.25">
      <c r="A1111" s="188" t="s">
        <v>454</v>
      </c>
      <c r="B1111" s="189" t="s">
        <v>665</v>
      </c>
      <c r="C1111" s="189" t="s">
        <v>1012</v>
      </c>
      <c r="D1111" s="189" t="s">
        <v>577</v>
      </c>
      <c r="E1111" s="190">
        <f t="shared" ca="1" si="17"/>
        <v>20688</v>
      </c>
      <c r="F1111" s="191">
        <v>33</v>
      </c>
      <c r="G1111" s="192">
        <v>31153</v>
      </c>
      <c r="H1111" s="189">
        <v>563545</v>
      </c>
      <c r="I1111" s="192">
        <v>37344</v>
      </c>
      <c r="J1111" s="193" t="s">
        <v>858</v>
      </c>
      <c r="BT1111" s="1"/>
    </row>
    <row r="1112" spans="1:72" x14ac:dyDescent="0.25">
      <c r="A1112" s="188" t="s">
        <v>413</v>
      </c>
      <c r="B1112" s="189" t="s">
        <v>590</v>
      </c>
      <c r="C1112" s="189" t="s">
        <v>523</v>
      </c>
      <c r="D1112" s="189" t="s">
        <v>473</v>
      </c>
      <c r="E1112" s="190">
        <f t="shared" ca="1" si="17"/>
        <v>24612</v>
      </c>
      <c r="F1112" s="191">
        <v>41</v>
      </c>
      <c r="G1112" s="192">
        <v>28074</v>
      </c>
      <c r="H1112" s="189">
        <v>353544</v>
      </c>
      <c r="I1112" s="192">
        <v>37351</v>
      </c>
      <c r="J1112" s="193" t="s">
        <v>858</v>
      </c>
      <c r="BT1112" s="1"/>
    </row>
    <row r="1113" spans="1:72" x14ac:dyDescent="0.25">
      <c r="A1113" s="188" t="s">
        <v>454</v>
      </c>
      <c r="B1113" s="189" t="s">
        <v>500</v>
      </c>
      <c r="C1113" s="189" t="s">
        <v>973</v>
      </c>
      <c r="D1113" s="189" t="s">
        <v>416</v>
      </c>
      <c r="E1113" s="190">
        <f t="shared" ca="1" si="17"/>
        <v>30804</v>
      </c>
      <c r="F1113" s="191">
        <v>35</v>
      </c>
      <c r="G1113" s="192">
        <v>30458</v>
      </c>
      <c r="H1113" s="189">
        <v>563560</v>
      </c>
      <c r="I1113" s="192">
        <v>37410</v>
      </c>
      <c r="J1113" s="193" t="s">
        <v>858</v>
      </c>
      <c r="BT1113" s="1"/>
    </row>
    <row r="1114" spans="1:72" x14ac:dyDescent="0.25">
      <c r="A1114" s="188" t="s">
        <v>408</v>
      </c>
      <c r="B1114" s="189" t="s">
        <v>592</v>
      </c>
      <c r="C1114" s="189" t="s">
        <v>828</v>
      </c>
      <c r="D1114" s="189" t="s">
        <v>439</v>
      </c>
      <c r="E1114" s="190">
        <f t="shared" ca="1" si="17"/>
        <v>23796</v>
      </c>
      <c r="F1114" s="191">
        <v>34</v>
      </c>
      <c r="G1114" s="192">
        <v>30720</v>
      </c>
      <c r="H1114" s="189">
        <v>563559</v>
      </c>
      <c r="I1114" s="192">
        <v>37341</v>
      </c>
      <c r="J1114" s="193" t="s">
        <v>858</v>
      </c>
      <c r="BT1114" s="1"/>
    </row>
    <row r="1115" spans="1:72" x14ac:dyDescent="0.25">
      <c r="A1115" s="188" t="s">
        <v>454</v>
      </c>
      <c r="B1115" s="189" t="s">
        <v>450</v>
      </c>
      <c r="C1115" s="189" t="s">
        <v>1013</v>
      </c>
      <c r="D1115" s="189" t="s">
        <v>439</v>
      </c>
      <c r="E1115" s="190">
        <f t="shared" ca="1" si="17"/>
        <v>25152</v>
      </c>
      <c r="F1115" s="191">
        <v>31</v>
      </c>
      <c r="G1115" s="192">
        <v>31742</v>
      </c>
      <c r="H1115" s="189">
        <v>353556</v>
      </c>
      <c r="I1115" s="192">
        <v>37282</v>
      </c>
      <c r="J1115" s="193" t="s">
        <v>858</v>
      </c>
      <c r="BT1115" s="1"/>
    </row>
    <row r="1116" spans="1:72" x14ac:dyDescent="0.25">
      <c r="A1116" s="188" t="s">
        <v>408</v>
      </c>
      <c r="B1116" s="189" t="s">
        <v>414</v>
      </c>
      <c r="C1116" s="189" t="s">
        <v>863</v>
      </c>
      <c r="D1116" s="189" t="s">
        <v>536</v>
      </c>
      <c r="E1116" s="190">
        <f t="shared" ca="1" si="17"/>
        <v>24108</v>
      </c>
      <c r="F1116" s="191">
        <v>44</v>
      </c>
      <c r="G1116" s="192">
        <v>27260</v>
      </c>
      <c r="H1116" s="189">
        <v>353557</v>
      </c>
      <c r="I1116" s="192">
        <v>37536</v>
      </c>
      <c r="J1116" s="193" t="s">
        <v>858</v>
      </c>
      <c r="BT1116" s="1"/>
    </row>
    <row r="1117" spans="1:72" x14ac:dyDescent="0.25">
      <c r="A1117" s="188" t="s">
        <v>413</v>
      </c>
      <c r="B1117" s="189" t="s">
        <v>615</v>
      </c>
      <c r="C1117" s="189" t="s">
        <v>680</v>
      </c>
      <c r="D1117" s="189" t="s">
        <v>439</v>
      </c>
      <c r="E1117" s="190">
        <f t="shared" ca="1" si="17"/>
        <v>18708</v>
      </c>
      <c r="F1117" s="191">
        <v>40</v>
      </c>
      <c r="G1117" s="192">
        <v>28547</v>
      </c>
      <c r="H1117" s="189">
        <v>353572</v>
      </c>
      <c r="I1117" s="192">
        <v>37598</v>
      </c>
      <c r="J1117" s="193" t="s">
        <v>858</v>
      </c>
      <c r="BT1117" s="1"/>
    </row>
    <row r="1118" spans="1:72" x14ac:dyDescent="0.25">
      <c r="A1118" s="188" t="s">
        <v>408</v>
      </c>
      <c r="B1118" s="189" t="s">
        <v>639</v>
      </c>
      <c r="C1118" s="189" t="s">
        <v>410</v>
      </c>
      <c r="D1118" s="189" t="s">
        <v>702</v>
      </c>
      <c r="E1118" s="190">
        <f t="shared" ca="1" si="17"/>
        <v>24576</v>
      </c>
      <c r="F1118" s="191">
        <v>54</v>
      </c>
      <c r="G1118" s="192">
        <v>23593</v>
      </c>
      <c r="H1118" s="189">
        <v>563548</v>
      </c>
      <c r="I1118" s="192">
        <v>37205</v>
      </c>
      <c r="J1118" s="193" t="s">
        <v>858</v>
      </c>
      <c r="BT1118" s="1"/>
    </row>
    <row r="1119" spans="1:72" x14ac:dyDescent="0.25">
      <c r="A1119" s="188" t="s">
        <v>413</v>
      </c>
      <c r="B1119" s="189" t="s">
        <v>705</v>
      </c>
      <c r="C1119" s="189" t="s">
        <v>596</v>
      </c>
      <c r="D1119" s="189" t="s">
        <v>445</v>
      </c>
      <c r="E1119" s="190">
        <f t="shared" ca="1" si="17"/>
        <v>20268</v>
      </c>
      <c r="F1119" s="191">
        <v>44</v>
      </c>
      <c r="G1119" s="192">
        <v>27202</v>
      </c>
      <c r="H1119" s="189">
        <v>353550</v>
      </c>
      <c r="I1119" s="192">
        <v>37115</v>
      </c>
      <c r="J1119" s="193" t="s">
        <v>858</v>
      </c>
      <c r="BT1119" s="1"/>
    </row>
    <row r="1120" spans="1:72" x14ac:dyDescent="0.25">
      <c r="A1120" s="188" t="s">
        <v>408</v>
      </c>
      <c r="B1120" s="189" t="s">
        <v>469</v>
      </c>
      <c r="C1120" s="189" t="s">
        <v>863</v>
      </c>
      <c r="D1120" s="189" t="s">
        <v>658</v>
      </c>
      <c r="E1120" s="190">
        <f t="shared" ca="1" si="17"/>
        <v>27828</v>
      </c>
      <c r="F1120" s="191">
        <v>41</v>
      </c>
      <c r="G1120" s="192">
        <v>28182</v>
      </c>
      <c r="H1120" s="189">
        <v>353568</v>
      </c>
      <c r="I1120" s="192">
        <v>37040</v>
      </c>
      <c r="J1120" s="193" t="s">
        <v>858</v>
      </c>
      <c r="BT1120" s="1"/>
    </row>
    <row r="1121" spans="1:72" x14ac:dyDescent="0.25">
      <c r="A1121" s="188" t="s">
        <v>408</v>
      </c>
      <c r="B1121" s="189" t="s">
        <v>766</v>
      </c>
      <c r="C1121" s="189" t="s">
        <v>954</v>
      </c>
      <c r="D1121" s="189" t="s">
        <v>416</v>
      </c>
      <c r="E1121" s="190">
        <f t="shared" ca="1" si="17"/>
        <v>19152</v>
      </c>
      <c r="F1121" s="191">
        <v>33</v>
      </c>
      <c r="G1121" s="192">
        <v>31294</v>
      </c>
      <c r="H1121" s="189">
        <v>563573</v>
      </c>
      <c r="I1121" s="192">
        <v>37220</v>
      </c>
      <c r="J1121" s="193" t="s">
        <v>858</v>
      </c>
      <c r="BT1121" s="1"/>
    </row>
    <row r="1122" spans="1:72" x14ac:dyDescent="0.25">
      <c r="A1122" s="188" t="s">
        <v>454</v>
      </c>
      <c r="B1122" s="189" t="s">
        <v>434</v>
      </c>
      <c r="C1122" s="189" t="s">
        <v>995</v>
      </c>
      <c r="D1122" s="189" t="s">
        <v>416</v>
      </c>
      <c r="E1122" s="190">
        <f t="shared" ca="1" si="17"/>
        <v>25560</v>
      </c>
      <c r="F1122" s="191">
        <v>35</v>
      </c>
      <c r="G1122" s="192">
        <v>30435</v>
      </c>
      <c r="H1122" s="189">
        <v>563575</v>
      </c>
      <c r="I1122" s="192">
        <v>37233</v>
      </c>
      <c r="J1122" s="193" t="s">
        <v>858</v>
      </c>
      <c r="BT1122" s="1"/>
    </row>
    <row r="1123" spans="1:72" x14ac:dyDescent="0.25">
      <c r="A1123" s="188" t="s">
        <v>408</v>
      </c>
      <c r="B1123" s="189" t="s">
        <v>615</v>
      </c>
      <c r="C1123" s="189" t="s">
        <v>713</v>
      </c>
      <c r="D1123" s="189" t="s">
        <v>439</v>
      </c>
      <c r="E1123" s="190">
        <f t="shared" ca="1" si="17"/>
        <v>24180</v>
      </c>
      <c r="F1123" s="191">
        <v>40</v>
      </c>
      <c r="G1123" s="192">
        <v>28467</v>
      </c>
      <c r="H1123" s="189">
        <v>353578</v>
      </c>
      <c r="I1123" s="192">
        <v>37156</v>
      </c>
      <c r="J1123" s="193" t="s">
        <v>858</v>
      </c>
      <c r="BT1123" s="1"/>
    </row>
    <row r="1124" spans="1:72" x14ac:dyDescent="0.25">
      <c r="A1124" s="188" t="s">
        <v>413</v>
      </c>
      <c r="B1124" s="189" t="s">
        <v>611</v>
      </c>
      <c r="C1124" s="189" t="s">
        <v>896</v>
      </c>
      <c r="D1124" s="189" t="s">
        <v>460</v>
      </c>
      <c r="E1124" s="190">
        <f t="shared" ca="1" si="17"/>
        <v>30480</v>
      </c>
      <c r="F1124" s="191">
        <v>39</v>
      </c>
      <c r="G1124" s="192">
        <v>29071</v>
      </c>
      <c r="H1124" s="189">
        <v>563577</v>
      </c>
      <c r="I1124" s="192">
        <v>36932</v>
      </c>
      <c r="J1124" s="193" t="s">
        <v>858</v>
      </c>
      <c r="BT1124" s="1"/>
    </row>
    <row r="1125" spans="1:72" x14ac:dyDescent="0.25">
      <c r="A1125" s="188" t="s">
        <v>413</v>
      </c>
      <c r="B1125" s="189" t="s">
        <v>514</v>
      </c>
      <c r="C1125" s="189" t="s">
        <v>844</v>
      </c>
      <c r="D1125" s="189" t="s">
        <v>439</v>
      </c>
      <c r="E1125" s="190">
        <f t="shared" ca="1" si="17"/>
        <v>20052</v>
      </c>
      <c r="F1125" s="191">
        <v>36</v>
      </c>
      <c r="G1125" s="192">
        <v>30074</v>
      </c>
      <c r="H1125" s="189">
        <v>353583</v>
      </c>
      <c r="I1125" s="192">
        <v>37046</v>
      </c>
      <c r="J1125" s="193" t="s">
        <v>858</v>
      </c>
      <c r="BT1125" s="1"/>
    </row>
    <row r="1126" spans="1:72" x14ac:dyDescent="0.25">
      <c r="A1126" s="188" t="s">
        <v>454</v>
      </c>
      <c r="B1126" s="189" t="s">
        <v>152</v>
      </c>
      <c r="C1126" s="189" t="s">
        <v>1014</v>
      </c>
      <c r="D1126" s="189" t="s">
        <v>416</v>
      </c>
      <c r="E1126" s="190">
        <f t="shared" ca="1" si="17"/>
        <v>19248</v>
      </c>
      <c r="F1126" s="191">
        <v>34</v>
      </c>
      <c r="G1126" s="192">
        <v>30904</v>
      </c>
      <c r="H1126" s="189">
        <v>563582</v>
      </c>
      <c r="I1126" s="192">
        <v>37028</v>
      </c>
      <c r="J1126" s="193" t="s">
        <v>858</v>
      </c>
      <c r="BT1126" s="1"/>
    </row>
    <row r="1127" spans="1:72" x14ac:dyDescent="0.25">
      <c r="A1127" s="188" t="s">
        <v>454</v>
      </c>
      <c r="B1127" s="189" t="s">
        <v>712</v>
      </c>
      <c r="C1127" s="189" t="s">
        <v>984</v>
      </c>
      <c r="D1127" s="189" t="s">
        <v>439</v>
      </c>
      <c r="E1127" s="190">
        <f t="shared" ca="1" si="17"/>
        <v>21108</v>
      </c>
      <c r="F1127" s="191">
        <v>28</v>
      </c>
      <c r="G1127" s="192">
        <v>32850</v>
      </c>
      <c r="H1127" s="189">
        <v>563588</v>
      </c>
      <c r="I1127" s="192">
        <v>37045</v>
      </c>
      <c r="J1127" s="193" t="s">
        <v>858</v>
      </c>
      <c r="BT1127" s="1"/>
    </row>
    <row r="1128" spans="1:72" x14ac:dyDescent="0.25">
      <c r="A1128" s="188" t="s">
        <v>413</v>
      </c>
      <c r="B1128" s="189" t="s">
        <v>483</v>
      </c>
      <c r="C1128" s="189" t="s">
        <v>90</v>
      </c>
      <c r="D1128" s="189" t="s">
        <v>439</v>
      </c>
      <c r="E1128" s="190">
        <f t="shared" ca="1" si="17"/>
        <v>18888</v>
      </c>
      <c r="F1128" s="191">
        <v>30</v>
      </c>
      <c r="G1128" s="192">
        <v>32367</v>
      </c>
      <c r="H1128" s="189">
        <v>563591</v>
      </c>
      <c r="I1128" s="192">
        <v>38545</v>
      </c>
      <c r="J1128" s="193" t="s">
        <v>858</v>
      </c>
      <c r="BT1128" s="1"/>
    </row>
    <row r="1129" spans="1:72" x14ac:dyDescent="0.25">
      <c r="A1129" s="188" t="s">
        <v>408</v>
      </c>
      <c r="B1129" s="189" t="s">
        <v>705</v>
      </c>
      <c r="C1129" s="189" t="s">
        <v>892</v>
      </c>
      <c r="D1129" s="189" t="s">
        <v>829</v>
      </c>
      <c r="E1129" s="190">
        <f t="shared" ca="1" si="17"/>
        <v>22428</v>
      </c>
      <c r="F1129" s="191">
        <v>35</v>
      </c>
      <c r="G1129" s="192">
        <v>30373</v>
      </c>
      <c r="H1129" s="189">
        <v>353558</v>
      </c>
      <c r="I1129" s="192">
        <v>37235</v>
      </c>
      <c r="J1129" s="193" t="s">
        <v>858</v>
      </c>
      <c r="BT1129" s="1"/>
    </row>
    <row r="1130" spans="1:72" x14ac:dyDescent="0.25">
      <c r="A1130" s="188" t="s">
        <v>413</v>
      </c>
      <c r="B1130" s="189" t="s">
        <v>495</v>
      </c>
      <c r="C1130" s="189" t="s">
        <v>1015</v>
      </c>
      <c r="D1130" s="189" t="s">
        <v>416</v>
      </c>
      <c r="E1130" s="190">
        <f t="shared" ca="1" si="17"/>
        <v>19284</v>
      </c>
      <c r="F1130" s="191">
        <v>34</v>
      </c>
      <c r="G1130" s="192">
        <v>30814</v>
      </c>
      <c r="H1130" s="189">
        <v>563592</v>
      </c>
      <c r="I1130" s="192">
        <v>36899</v>
      </c>
      <c r="J1130" s="193" t="s">
        <v>858</v>
      </c>
      <c r="BT1130" s="1"/>
    </row>
    <row r="1131" spans="1:72" x14ac:dyDescent="0.25">
      <c r="A1131" s="188" t="s">
        <v>413</v>
      </c>
      <c r="B1131" s="189" t="s">
        <v>704</v>
      </c>
      <c r="C1131" s="189" t="s">
        <v>707</v>
      </c>
      <c r="D1131" s="189" t="s">
        <v>439</v>
      </c>
      <c r="E1131" s="190">
        <f t="shared" ca="1" si="17"/>
        <v>27492</v>
      </c>
      <c r="F1131" s="191">
        <v>29</v>
      </c>
      <c r="G1131" s="192">
        <v>32458</v>
      </c>
      <c r="H1131" s="189">
        <v>563596</v>
      </c>
      <c r="I1131" s="192">
        <v>38494</v>
      </c>
      <c r="J1131" s="193" t="s">
        <v>858</v>
      </c>
      <c r="BT1131" s="1"/>
    </row>
    <row r="1132" spans="1:72" x14ac:dyDescent="0.25">
      <c r="A1132" s="188" t="s">
        <v>408</v>
      </c>
      <c r="B1132" s="189" t="s">
        <v>594</v>
      </c>
      <c r="C1132" s="189" t="s">
        <v>999</v>
      </c>
      <c r="D1132" s="189" t="s">
        <v>439</v>
      </c>
      <c r="E1132" s="190">
        <f t="shared" ca="1" si="17"/>
        <v>28224</v>
      </c>
      <c r="F1132" s="191">
        <v>28</v>
      </c>
      <c r="G1132" s="192">
        <v>32788</v>
      </c>
      <c r="H1132" s="189">
        <v>562901</v>
      </c>
      <c r="I1132" s="192">
        <v>38515</v>
      </c>
      <c r="J1132" s="193" t="s">
        <v>858</v>
      </c>
      <c r="BT1132" s="1"/>
    </row>
    <row r="1133" spans="1:72" x14ac:dyDescent="0.25">
      <c r="A1133" s="188" t="s">
        <v>408</v>
      </c>
      <c r="B1133" s="189" t="s">
        <v>671</v>
      </c>
      <c r="C1133" s="189" t="s">
        <v>443</v>
      </c>
      <c r="D1133" s="189" t="s">
        <v>460</v>
      </c>
      <c r="E1133" s="190">
        <f t="shared" ca="1" si="17"/>
        <v>29352</v>
      </c>
      <c r="F1133" s="191">
        <v>35</v>
      </c>
      <c r="G1133" s="192">
        <v>30470</v>
      </c>
      <c r="H1133" s="189">
        <v>352908</v>
      </c>
      <c r="I1133" s="192">
        <v>38475</v>
      </c>
      <c r="J1133" s="193" t="s">
        <v>858</v>
      </c>
      <c r="BT1133" s="1"/>
    </row>
    <row r="1134" spans="1:72" x14ac:dyDescent="0.25">
      <c r="A1134" s="188" t="s">
        <v>454</v>
      </c>
      <c r="B1134" s="189" t="s">
        <v>528</v>
      </c>
      <c r="C1134" s="189" t="s">
        <v>88</v>
      </c>
      <c r="D1134" s="189" t="s">
        <v>439</v>
      </c>
      <c r="E1134" s="190">
        <f t="shared" ca="1" si="17"/>
        <v>25548</v>
      </c>
      <c r="F1134" s="191">
        <v>29</v>
      </c>
      <c r="G1134" s="192">
        <v>32534</v>
      </c>
      <c r="H1134" s="189">
        <v>562905</v>
      </c>
      <c r="I1134" s="192">
        <v>38711</v>
      </c>
      <c r="J1134" s="193" t="s">
        <v>858</v>
      </c>
      <c r="BT1134" s="1"/>
    </row>
    <row r="1135" spans="1:72" x14ac:dyDescent="0.25">
      <c r="A1135" s="188" t="s">
        <v>408</v>
      </c>
      <c r="B1135" s="189" t="s">
        <v>705</v>
      </c>
      <c r="C1135" s="189" t="s">
        <v>1016</v>
      </c>
      <c r="D1135" s="189" t="s">
        <v>749</v>
      </c>
      <c r="E1135" s="190">
        <f t="shared" ca="1" si="17"/>
        <v>25956</v>
      </c>
      <c r="F1135" s="191">
        <v>30</v>
      </c>
      <c r="G1135" s="192">
        <v>32367</v>
      </c>
      <c r="H1135" s="189">
        <v>352904</v>
      </c>
      <c r="I1135" s="192">
        <v>38545</v>
      </c>
      <c r="J1135" s="193" t="s">
        <v>858</v>
      </c>
      <c r="BT1135" s="1"/>
    </row>
    <row r="1136" spans="1:72" x14ac:dyDescent="0.25">
      <c r="A1136" s="188" t="s">
        <v>454</v>
      </c>
      <c r="B1136" s="189" t="s">
        <v>671</v>
      </c>
      <c r="C1136" s="189" t="s">
        <v>968</v>
      </c>
      <c r="D1136" s="189" t="s">
        <v>439</v>
      </c>
      <c r="E1136" s="190">
        <f t="shared" ca="1" si="17"/>
        <v>27480</v>
      </c>
      <c r="F1136" s="191">
        <v>28</v>
      </c>
      <c r="G1136" s="192">
        <v>33064</v>
      </c>
      <c r="H1136" s="189">
        <v>562911</v>
      </c>
      <c r="I1136" s="192">
        <v>38414</v>
      </c>
      <c r="J1136" s="193" t="s">
        <v>858</v>
      </c>
      <c r="BT1136" s="1"/>
    </row>
    <row r="1137" spans="1:72" x14ac:dyDescent="0.25">
      <c r="A1137" s="188" t="s">
        <v>408</v>
      </c>
      <c r="B1137" s="189" t="s">
        <v>524</v>
      </c>
      <c r="C1137" s="189" t="s">
        <v>1017</v>
      </c>
      <c r="D1137" s="189" t="s">
        <v>416</v>
      </c>
      <c r="E1137" s="190">
        <f t="shared" ca="1" si="17"/>
        <v>30240</v>
      </c>
      <c r="F1137" s="191">
        <v>30</v>
      </c>
      <c r="G1137" s="192">
        <v>32266</v>
      </c>
      <c r="H1137" s="189">
        <v>562910</v>
      </c>
      <c r="I1137" s="192">
        <v>38636</v>
      </c>
      <c r="J1137" s="193" t="s">
        <v>858</v>
      </c>
      <c r="BT1137" s="1"/>
    </row>
    <row r="1138" spans="1:72" x14ac:dyDescent="0.25">
      <c r="A1138" s="188" t="s">
        <v>408</v>
      </c>
      <c r="B1138" s="189" t="s">
        <v>712</v>
      </c>
      <c r="C1138" s="189" t="s">
        <v>992</v>
      </c>
      <c r="D1138" s="189" t="s">
        <v>439</v>
      </c>
      <c r="E1138" s="190">
        <f t="shared" ca="1" si="17"/>
        <v>19428</v>
      </c>
      <c r="F1138" s="191">
        <v>28</v>
      </c>
      <c r="G1138" s="192">
        <v>32958</v>
      </c>
      <c r="H1138" s="189">
        <v>357191</v>
      </c>
      <c r="I1138" s="192">
        <v>38550</v>
      </c>
      <c r="J1138" s="193" t="s">
        <v>858</v>
      </c>
      <c r="BT1138" s="1"/>
    </row>
    <row r="1139" spans="1:72" x14ac:dyDescent="0.25">
      <c r="A1139" s="188" t="s">
        <v>454</v>
      </c>
      <c r="B1139" s="189" t="s">
        <v>440</v>
      </c>
      <c r="C1139" s="189" t="s">
        <v>1018</v>
      </c>
      <c r="D1139" s="189" t="s">
        <v>439</v>
      </c>
      <c r="E1139" s="190">
        <f t="shared" ca="1" si="17"/>
        <v>30864</v>
      </c>
      <c r="F1139" s="191">
        <v>27</v>
      </c>
      <c r="G1139" s="192">
        <v>33493</v>
      </c>
      <c r="H1139" s="189">
        <v>567254</v>
      </c>
      <c r="I1139" s="192">
        <v>38617</v>
      </c>
      <c r="J1139" s="193" t="s">
        <v>858</v>
      </c>
      <c r="BT1139" s="1"/>
    </row>
    <row r="1140" spans="1:72" x14ac:dyDescent="0.25">
      <c r="A1140" s="188" t="s">
        <v>454</v>
      </c>
      <c r="B1140" s="189" t="s">
        <v>660</v>
      </c>
      <c r="C1140" s="189" t="s">
        <v>930</v>
      </c>
      <c r="D1140" s="189" t="s">
        <v>439</v>
      </c>
      <c r="E1140" s="190">
        <f t="shared" ca="1" si="17"/>
        <v>24048</v>
      </c>
      <c r="F1140" s="191">
        <v>27</v>
      </c>
      <c r="G1140" s="192">
        <v>33333</v>
      </c>
      <c r="H1140" s="189">
        <v>357190</v>
      </c>
      <c r="I1140" s="192">
        <v>38445</v>
      </c>
      <c r="J1140" s="193" t="s">
        <v>858</v>
      </c>
      <c r="BT1140" s="1"/>
    </row>
    <row r="1141" spans="1:72" x14ac:dyDescent="0.25">
      <c r="A1141" s="188" t="s">
        <v>413</v>
      </c>
      <c r="B1141" s="189" t="s">
        <v>612</v>
      </c>
      <c r="C1141" s="189" t="s">
        <v>849</v>
      </c>
      <c r="D1141" s="189" t="s">
        <v>1019</v>
      </c>
      <c r="E1141" s="190">
        <f t="shared" ca="1" si="17"/>
        <v>21348</v>
      </c>
      <c r="F1141" s="191">
        <v>30</v>
      </c>
      <c r="G1141" s="192">
        <v>32306</v>
      </c>
      <c r="H1141" s="189">
        <v>353598</v>
      </c>
      <c r="I1141" s="192">
        <v>38722</v>
      </c>
      <c r="J1141" s="193" t="s">
        <v>417</v>
      </c>
      <c r="BT1141" s="1"/>
    </row>
    <row r="1142" spans="1:72" x14ac:dyDescent="0.25">
      <c r="A1142" s="188" t="s">
        <v>413</v>
      </c>
      <c r="B1142" s="189" t="s">
        <v>594</v>
      </c>
      <c r="C1142" s="189" t="s">
        <v>435</v>
      </c>
      <c r="D1142" s="189" t="s">
        <v>877</v>
      </c>
      <c r="E1142" s="190">
        <f t="shared" ca="1" si="17"/>
        <v>19440</v>
      </c>
      <c r="F1142" s="191">
        <v>42</v>
      </c>
      <c r="G1142" s="192">
        <v>27953</v>
      </c>
      <c r="H1142" s="189">
        <v>563599</v>
      </c>
      <c r="I1142" s="192">
        <v>38667</v>
      </c>
      <c r="J1142" s="193" t="s">
        <v>858</v>
      </c>
      <c r="BT1142" s="1"/>
    </row>
    <row r="1143" spans="1:72" x14ac:dyDescent="0.25">
      <c r="A1143" s="188" t="s">
        <v>408</v>
      </c>
      <c r="B1143" s="189" t="s">
        <v>547</v>
      </c>
      <c r="C1143" s="189" t="s">
        <v>645</v>
      </c>
      <c r="D1143" s="189" t="s">
        <v>1020</v>
      </c>
      <c r="E1143" s="190">
        <f t="shared" ca="1" si="17"/>
        <v>25632</v>
      </c>
      <c r="F1143" s="191">
        <v>28</v>
      </c>
      <c r="G1143" s="192">
        <v>33126</v>
      </c>
      <c r="H1143" s="189">
        <v>352915</v>
      </c>
      <c r="I1143" s="192">
        <v>38682</v>
      </c>
      <c r="J1143" s="193" t="s">
        <v>858</v>
      </c>
      <c r="BT1143" s="1"/>
    </row>
    <row r="1144" spans="1:72" x14ac:dyDescent="0.25">
      <c r="A1144" s="188" t="s">
        <v>408</v>
      </c>
      <c r="B1144" s="189" t="s">
        <v>506</v>
      </c>
      <c r="C1144" s="189" t="s">
        <v>892</v>
      </c>
      <c r="D1144" s="189" t="s">
        <v>1021</v>
      </c>
      <c r="E1144" s="190">
        <f t="shared" ca="1" si="17"/>
        <v>20364</v>
      </c>
      <c r="F1144" s="191">
        <v>41</v>
      </c>
      <c r="G1144" s="192">
        <v>28213</v>
      </c>
      <c r="H1144" s="189">
        <v>353589</v>
      </c>
      <c r="I1144" s="192">
        <v>38440</v>
      </c>
      <c r="J1144" s="193" t="s">
        <v>858</v>
      </c>
      <c r="BT1144" s="1"/>
    </row>
    <row r="1145" spans="1:72" x14ac:dyDescent="0.25">
      <c r="A1145" s="188" t="s">
        <v>413</v>
      </c>
      <c r="B1145" s="189" t="s">
        <v>152</v>
      </c>
      <c r="C1145" s="189" t="s">
        <v>847</v>
      </c>
      <c r="D1145" s="189" t="s">
        <v>714</v>
      </c>
      <c r="E1145" s="190">
        <f t="shared" ca="1" si="17"/>
        <v>20940</v>
      </c>
      <c r="F1145" s="191">
        <v>38</v>
      </c>
      <c r="G1145" s="192">
        <v>29440</v>
      </c>
      <c r="H1145" s="189">
        <v>352900</v>
      </c>
      <c r="I1145" s="192">
        <v>38571</v>
      </c>
      <c r="J1145" s="193" t="s">
        <v>858</v>
      </c>
      <c r="BT1145" s="1"/>
    </row>
    <row r="1146" spans="1:72" x14ac:dyDescent="0.25">
      <c r="A1146" s="188" t="s">
        <v>408</v>
      </c>
      <c r="B1146" s="189" t="s">
        <v>664</v>
      </c>
      <c r="C1146" s="189" t="s">
        <v>1022</v>
      </c>
      <c r="D1146" s="189" t="s">
        <v>439</v>
      </c>
      <c r="E1146" s="190">
        <f t="shared" ca="1" si="17"/>
        <v>28716</v>
      </c>
      <c r="F1146" s="191">
        <v>31</v>
      </c>
      <c r="G1146" s="192">
        <v>31862</v>
      </c>
      <c r="H1146" s="189">
        <v>562916</v>
      </c>
      <c r="I1146" s="192">
        <v>38972</v>
      </c>
      <c r="J1146" s="193" t="s">
        <v>858</v>
      </c>
      <c r="BT1146" s="1"/>
    </row>
    <row r="1147" spans="1:72" x14ac:dyDescent="0.25">
      <c r="A1147" s="188" t="s">
        <v>454</v>
      </c>
      <c r="B1147" s="189" t="s">
        <v>660</v>
      </c>
      <c r="C1147" s="189" t="s">
        <v>1023</v>
      </c>
      <c r="D1147" s="189" t="s">
        <v>439</v>
      </c>
      <c r="E1147" s="190">
        <f t="shared" ca="1" si="17"/>
        <v>22152</v>
      </c>
      <c r="F1147" s="191">
        <v>29</v>
      </c>
      <c r="G1147" s="192">
        <v>32770</v>
      </c>
      <c r="H1147" s="189">
        <v>562914</v>
      </c>
      <c r="I1147" s="192">
        <v>38901</v>
      </c>
      <c r="J1147" s="193" t="s">
        <v>858</v>
      </c>
      <c r="BT1147" s="1"/>
    </row>
    <row r="1148" spans="1:72" x14ac:dyDescent="0.25">
      <c r="A1148" s="188" t="s">
        <v>454</v>
      </c>
      <c r="B1148" s="189" t="s">
        <v>586</v>
      </c>
      <c r="C1148" s="189" t="s">
        <v>973</v>
      </c>
      <c r="D1148" s="189" t="s">
        <v>439</v>
      </c>
      <c r="E1148" s="190">
        <f t="shared" ca="1" si="17"/>
        <v>18168</v>
      </c>
      <c r="F1148" s="191">
        <v>28</v>
      </c>
      <c r="G1148" s="192">
        <v>33013</v>
      </c>
      <c r="H1148" s="189">
        <v>562919</v>
      </c>
      <c r="I1148" s="192">
        <v>38797</v>
      </c>
      <c r="J1148" s="193" t="s">
        <v>858</v>
      </c>
      <c r="BT1148" s="1"/>
    </row>
    <row r="1149" spans="1:72" x14ac:dyDescent="0.25">
      <c r="A1149" s="188" t="s">
        <v>408</v>
      </c>
      <c r="B1149" s="189" t="s">
        <v>157</v>
      </c>
      <c r="C1149" s="189" t="s">
        <v>1024</v>
      </c>
      <c r="D1149" s="189" t="s">
        <v>439</v>
      </c>
      <c r="E1149" s="190">
        <f t="shared" ca="1" si="17"/>
        <v>18492</v>
      </c>
      <c r="F1149" s="191">
        <v>29</v>
      </c>
      <c r="G1149" s="192">
        <v>32560</v>
      </c>
      <c r="H1149" s="189">
        <v>352921</v>
      </c>
      <c r="I1149" s="192">
        <v>39012</v>
      </c>
      <c r="J1149" s="193" t="s">
        <v>858</v>
      </c>
      <c r="BT1149" s="1"/>
    </row>
    <row r="1150" spans="1:72" x14ac:dyDescent="0.25">
      <c r="A1150" s="188" t="s">
        <v>454</v>
      </c>
      <c r="B1150" s="189" t="s">
        <v>564</v>
      </c>
      <c r="C1150" s="189" t="s">
        <v>1025</v>
      </c>
      <c r="D1150" s="189" t="s">
        <v>439</v>
      </c>
      <c r="E1150" s="190">
        <f t="shared" ca="1" si="17"/>
        <v>30612</v>
      </c>
      <c r="F1150" s="191">
        <v>29</v>
      </c>
      <c r="G1150" s="192">
        <v>32711</v>
      </c>
      <c r="H1150" s="189">
        <v>562920</v>
      </c>
      <c r="I1150" s="192">
        <v>38827</v>
      </c>
      <c r="J1150" s="193" t="s">
        <v>858</v>
      </c>
      <c r="BT1150" s="1"/>
    </row>
    <row r="1151" spans="1:72" x14ac:dyDescent="0.25">
      <c r="A1151" s="188" t="s">
        <v>408</v>
      </c>
      <c r="B1151" s="189" t="s">
        <v>634</v>
      </c>
      <c r="C1151" s="189" t="s">
        <v>1026</v>
      </c>
      <c r="D1151" s="189" t="s">
        <v>439</v>
      </c>
      <c r="E1151" s="190">
        <f t="shared" ca="1" si="17"/>
        <v>27060</v>
      </c>
      <c r="F1151" s="191">
        <v>30</v>
      </c>
      <c r="G1151" s="192">
        <v>32106</v>
      </c>
      <c r="H1151" s="189">
        <v>562925</v>
      </c>
      <c r="I1151" s="192">
        <v>38815</v>
      </c>
      <c r="J1151" s="193" t="s">
        <v>858</v>
      </c>
      <c r="BT1151" s="1"/>
    </row>
    <row r="1152" spans="1:72" x14ac:dyDescent="0.25">
      <c r="A1152" s="188" t="s">
        <v>454</v>
      </c>
      <c r="B1152" s="189" t="s">
        <v>485</v>
      </c>
      <c r="C1152" s="189" t="s">
        <v>1027</v>
      </c>
      <c r="D1152" s="189" t="s">
        <v>416</v>
      </c>
      <c r="E1152" s="190">
        <f t="shared" ca="1" si="17"/>
        <v>30984</v>
      </c>
      <c r="F1152" s="191">
        <v>31</v>
      </c>
      <c r="G1152" s="192">
        <v>31816</v>
      </c>
      <c r="H1152" s="189">
        <v>562926</v>
      </c>
      <c r="I1152" s="192">
        <v>38840</v>
      </c>
      <c r="J1152" s="193" t="s">
        <v>858</v>
      </c>
      <c r="BT1152" s="1"/>
    </row>
    <row r="1153" spans="1:72" x14ac:dyDescent="0.25">
      <c r="A1153" s="188" t="s">
        <v>408</v>
      </c>
      <c r="B1153" s="189" t="s">
        <v>612</v>
      </c>
      <c r="C1153" s="189" t="s">
        <v>1028</v>
      </c>
      <c r="D1153" s="189" t="s">
        <v>460</v>
      </c>
      <c r="E1153" s="190">
        <f t="shared" ca="1" si="17"/>
        <v>25164</v>
      </c>
      <c r="F1153" s="191">
        <v>34</v>
      </c>
      <c r="G1153" s="192">
        <v>30873</v>
      </c>
      <c r="H1153" s="189">
        <v>562931</v>
      </c>
      <c r="I1153" s="192">
        <v>38964</v>
      </c>
      <c r="J1153" s="193" t="s">
        <v>858</v>
      </c>
      <c r="BT1153" s="1"/>
    </row>
    <row r="1154" spans="1:72" x14ac:dyDescent="0.25">
      <c r="A1154" s="188" t="s">
        <v>454</v>
      </c>
      <c r="B1154" s="189" t="s">
        <v>652</v>
      </c>
      <c r="C1154" s="189" t="s">
        <v>1029</v>
      </c>
      <c r="D1154" s="189" t="s">
        <v>439</v>
      </c>
      <c r="E1154" s="190">
        <f t="shared" ca="1" si="17"/>
        <v>18756</v>
      </c>
      <c r="F1154" s="191">
        <v>33</v>
      </c>
      <c r="G1154" s="192">
        <v>31201</v>
      </c>
      <c r="H1154" s="189">
        <v>352930</v>
      </c>
      <c r="I1154" s="192">
        <v>38857</v>
      </c>
      <c r="J1154" s="193" t="s">
        <v>858</v>
      </c>
      <c r="BT1154" s="1"/>
    </row>
    <row r="1155" spans="1:72" x14ac:dyDescent="0.25">
      <c r="A1155" s="188" t="s">
        <v>454</v>
      </c>
      <c r="B1155" s="189" t="s">
        <v>766</v>
      </c>
      <c r="C1155" s="189" t="s">
        <v>896</v>
      </c>
      <c r="D1155" s="189" t="s">
        <v>439</v>
      </c>
      <c r="E1155" s="190">
        <f t="shared" ref="E1155:E1218" ca="1" si="18">RANDBETWEEN(1500,2600)*12</f>
        <v>20424</v>
      </c>
      <c r="F1155" s="191">
        <v>32</v>
      </c>
      <c r="G1155" s="192">
        <v>31420</v>
      </c>
      <c r="H1155" s="189">
        <v>562932</v>
      </c>
      <c r="I1155" s="192">
        <v>38970</v>
      </c>
      <c r="J1155" s="193" t="s">
        <v>858</v>
      </c>
      <c r="BT1155" s="1"/>
    </row>
    <row r="1156" spans="1:72" x14ac:dyDescent="0.25">
      <c r="A1156" s="188" t="s">
        <v>454</v>
      </c>
      <c r="B1156" s="189" t="s">
        <v>152</v>
      </c>
      <c r="C1156" s="189" t="s">
        <v>943</v>
      </c>
      <c r="D1156" s="189" t="s">
        <v>416</v>
      </c>
      <c r="E1156" s="190">
        <f t="shared" ca="1" si="18"/>
        <v>26856</v>
      </c>
      <c r="F1156" s="191">
        <v>30</v>
      </c>
      <c r="G1156" s="192">
        <v>32306</v>
      </c>
      <c r="H1156" s="189">
        <v>562927</v>
      </c>
      <c r="I1156" s="192">
        <v>38722</v>
      </c>
      <c r="J1156" s="193" t="s">
        <v>858</v>
      </c>
      <c r="BT1156" s="1"/>
    </row>
    <row r="1157" spans="1:72" x14ac:dyDescent="0.25">
      <c r="A1157" s="188" t="s">
        <v>408</v>
      </c>
      <c r="B1157" s="189" t="s">
        <v>681</v>
      </c>
      <c r="C1157" s="189" t="s">
        <v>950</v>
      </c>
      <c r="D1157" s="189" t="s">
        <v>439</v>
      </c>
      <c r="E1157" s="190">
        <f t="shared" ca="1" si="18"/>
        <v>22152</v>
      </c>
      <c r="F1157" s="191">
        <v>29</v>
      </c>
      <c r="G1157" s="192">
        <v>32727</v>
      </c>
      <c r="H1157" s="189">
        <v>352936</v>
      </c>
      <c r="I1157" s="192">
        <v>38849</v>
      </c>
      <c r="J1157" s="193" t="s">
        <v>858</v>
      </c>
      <c r="BT1157" s="1"/>
    </row>
    <row r="1158" spans="1:72" x14ac:dyDescent="0.25">
      <c r="A1158" s="188" t="s">
        <v>408</v>
      </c>
      <c r="B1158" s="189" t="s">
        <v>704</v>
      </c>
      <c r="C1158" s="189" t="s">
        <v>959</v>
      </c>
      <c r="D1158" s="189" t="s">
        <v>439</v>
      </c>
      <c r="E1158" s="190">
        <f t="shared" ca="1" si="18"/>
        <v>19788</v>
      </c>
      <c r="F1158" s="191">
        <v>31</v>
      </c>
      <c r="G1158" s="192">
        <v>32032</v>
      </c>
      <c r="H1158" s="189">
        <v>352935</v>
      </c>
      <c r="I1158" s="192">
        <v>38779</v>
      </c>
      <c r="J1158" s="193" t="s">
        <v>858</v>
      </c>
      <c r="BT1158" s="1"/>
    </row>
    <row r="1159" spans="1:72" x14ac:dyDescent="0.25">
      <c r="A1159" s="188" t="s">
        <v>408</v>
      </c>
      <c r="B1159" s="189" t="s">
        <v>709</v>
      </c>
      <c r="C1159" s="189" t="s">
        <v>948</v>
      </c>
      <c r="D1159" s="189" t="s">
        <v>439</v>
      </c>
      <c r="E1159" s="190">
        <f t="shared" ca="1" si="18"/>
        <v>21912</v>
      </c>
      <c r="F1159" s="191">
        <v>30</v>
      </c>
      <c r="G1159" s="192">
        <v>32236</v>
      </c>
      <c r="H1159" s="189">
        <v>352934</v>
      </c>
      <c r="I1159" s="192">
        <v>39047</v>
      </c>
      <c r="J1159" s="193" t="s">
        <v>858</v>
      </c>
      <c r="BT1159" s="1"/>
    </row>
    <row r="1160" spans="1:72" x14ac:dyDescent="0.25">
      <c r="A1160" s="188" t="s">
        <v>454</v>
      </c>
      <c r="B1160" s="189" t="s">
        <v>817</v>
      </c>
      <c r="C1160" s="189" t="s">
        <v>1030</v>
      </c>
      <c r="D1160" s="189" t="s">
        <v>442</v>
      </c>
      <c r="E1160" s="190">
        <f t="shared" ca="1" si="18"/>
        <v>19416</v>
      </c>
      <c r="F1160" s="191">
        <v>29</v>
      </c>
      <c r="G1160" s="192">
        <v>32662</v>
      </c>
      <c r="H1160" s="189">
        <v>352938</v>
      </c>
      <c r="I1160" s="192">
        <v>39061</v>
      </c>
      <c r="J1160" s="193" t="s">
        <v>858</v>
      </c>
      <c r="BT1160" s="1"/>
    </row>
    <row r="1161" spans="1:72" x14ac:dyDescent="0.25">
      <c r="A1161" s="188" t="s">
        <v>454</v>
      </c>
      <c r="B1161" s="189" t="s">
        <v>440</v>
      </c>
      <c r="C1161" s="189" t="s">
        <v>1031</v>
      </c>
      <c r="D1161" s="189" t="s">
        <v>416</v>
      </c>
      <c r="E1161" s="190">
        <f t="shared" ca="1" si="18"/>
        <v>28548</v>
      </c>
      <c r="F1161" s="191">
        <v>30</v>
      </c>
      <c r="G1161" s="192">
        <v>32123</v>
      </c>
      <c r="H1161" s="189">
        <v>352956</v>
      </c>
      <c r="I1161" s="192">
        <v>39005</v>
      </c>
      <c r="J1161" s="193" t="s">
        <v>858</v>
      </c>
      <c r="BT1161" s="1"/>
    </row>
    <row r="1162" spans="1:72" x14ac:dyDescent="0.25">
      <c r="A1162" s="188" t="s">
        <v>454</v>
      </c>
      <c r="B1162" s="189" t="s">
        <v>553</v>
      </c>
      <c r="C1162" s="189" t="s">
        <v>90</v>
      </c>
      <c r="D1162" s="189" t="s">
        <v>439</v>
      </c>
      <c r="E1162" s="190">
        <f t="shared" ca="1" si="18"/>
        <v>19656</v>
      </c>
      <c r="F1162" s="191">
        <v>28</v>
      </c>
      <c r="G1162" s="192">
        <v>32898</v>
      </c>
      <c r="H1162" s="189">
        <v>562939</v>
      </c>
      <c r="I1162" s="192">
        <v>38742</v>
      </c>
      <c r="J1162" s="193" t="s">
        <v>858</v>
      </c>
      <c r="BT1162" s="1"/>
    </row>
    <row r="1163" spans="1:72" x14ac:dyDescent="0.25">
      <c r="A1163" s="188" t="s">
        <v>413</v>
      </c>
      <c r="B1163" s="189" t="s">
        <v>562</v>
      </c>
      <c r="C1163" s="189" t="s">
        <v>942</v>
      </c>
      <c r="D1163" s="189" t="s">
        <v>741</v>
      </c>
      <c r="E1163" s="190">
        <f t="shared" ca="1" si="18"/>
        <v>19812</v>
      </c>
      <c r="F1163" s="191">
        <v>34</v>
      </c>
      <c r="G1163" s="192">
        <v>30676</v>
      </c>
      <c r="H1163" s="189">
        <v>562940</v>
      </c>
      <c r="I1163" s="192">
        <v>38857</v>
      </c>
      <c r="J1163" s="193" t="s">
        <v>858</v>
      </c>
      <c r="BT1163" s="1"/>
    </row>
    <row r="1164" spans="1:72" x14ac:dyDescent="0.25">
      <c r="A1164" s="188" t="s">
        <v>408</v>
      </c>
      <c r="B1164" s="189" t="s">
        <v>497</v>
      </c>
      <c r="C1164" s="189" t="s">
        <v>784</v>
      </c>
      <c r="D1164" s="189" t="s">
        <v>439</v>
      </c>
      <c r="E1164" s="190">
        <f t="shared" ca="1" si="18"/>
        <v>22044</v>
      </c>
      <c r="F1164" s="191">
        <v>33</v>
      </c>
      <c r="G1164" s="192">
        <v>30998</v>
      </c>
      <c r="H1164" s="189">
        <v>352942</v>
      </c>
      <c r="I1164" s="192">
        <v>38972</v>
      </c>
      <c r="J1164" s="193" t="s">
        <v>858</v>
      </c>
      <c r="BT1164" s="1"/>
    </row>
    <row r="1165" spans="1:72" x14ac:dyDescent="0.25">
      <c r="A1165" s="188" t="s">
        <v>413</v>
      </c>
      <c r="B1165" s="189" t="s">
        <v>531</v>
      </c>
      <c r="C1165" s="189" t="s">
        <v>720</v>
      </c>
      <c r="D1165" s="189" t="s">
        <v>457</v>
      </c>
      <c r="E1165" s="190">
        <f t="shared" ca="1" si="18"/>
        <v>27408</v>
      </c>
      <c r="F1165" s="191">
        <v>36</v>
      </c>
      <c r="G1165" s="192">
        <v>30206</v>
      </c>
      <c r="H1165" s="189">
        <v>562933</v>
      </c>
      <c r="I1165" s="192">
        <v>38810</v>
      </c>
      <c r="J1165" s="193" t="s">
        <v>858</v>
      </c>
      <c r="BT1165" s="1"/>
    </row>
    <row r="1166" spans="1:72" x14ac:dyDescent="0.25">
      <c r="A1166" s="188" t="s">
        <v>413</v>
      </c>
      <c r="B1166" s="189" t="s">
        <v>561</v>
      </c>
      <c r="C1166" s="189" t="s">
        <v>1032</v>
      </c>
      <c r="D1166" s="189" t="s">
        <v>850</v>
      </c>
      <c r="E1166" s="190">
        <f t="shared" ca="1" si="18"/>
        <v>22560</v>
      </c>
      <c r="F1166" s="191">
        <v>39</v>
      </c>
      <c r="G1166" s="192">
        <v>28987</v>
      </c>
      <c r="H1166" s="189">
        <v>352948</v>
      </c>
      <c r="I1166" s="192">
        <v>38764</v>
      </c>
      <c r="J1166" s="193" t="s">
        <v>858</v>
      </c>
      <c r="BT1166" s="1"/>
    </row>
    <row r="1167" spans="1:72" x14ac:dyDescent="0.25">
      <c r="A1167" s="188" t="s">
        <v>408</v>
      </c>
      <c r="B1167" s="189" t="s">
        <v>646</v>
      </c>
      <c r="C1167" s="189" t="s">
        <v>1033</v>
      </c>
      <c r="D1167" s="189" t="s">
        <v>439</v>
      </c>
      <c r="E1167" s="190">
        <f t="shared" ca="1" si="18"/>
        <v>22512</v>
      </c>
      <c r="F1167" s="191">
        <v>29</v>
      </c>
      <c r="G1167" s="192">
        <v>32428</v>
      </c>
      <c r="H1167" s="189">
        <v>352947</v>
      </c>
      <c r="I1167" s="192">
        <v>38805</v>
      </c>
      <c r="J1167" s="193" t="s">
        <v>858</v>
      </c>
      <c r="BT1167" s="1"/>
    </row>
    <row r="1168" spans="1:72" x14ac:dyDescent="0.25">
      <c r="A1168" s="188" t="s">
        <v>408</v>
      </c>
      <c r="B1168" s="189" t="s">
        <v>652</v>
      </c>
      <c r="C1168" s="189" t="s">
        <v>155</v>
      </c>
      <c r="D1168" s="189" t="s">
        <v>439</v>
      </c>
      <c r="E1168" s="190">
        <f t="shared" ca="1" si="18"/>
        <v>22896</v>
      </c>
      <c r="F1168" s="191">
        <v>29</v>
      </c>
      <c r="G1168" s="192">
        <v>32457</v>
      </c>
      <c r="H1168" s="189">
        <v>352950</v>
      </c>
      <c r="I1168" s="192">
        <v>38812</v>
      </c>
      <c r="J1168" s="193" t="s">
        <v>858</v>
      </c>
      <c r="BT1168" s="1"/>
    </row>
    <row r="1169" spans="1:72" x14ac:dyDescent="0.25">
      <c r="A1169" s="188" t="s">
        <v>413</v>
      </c>
      <c r="B1169" s="189" t="s">
        <v>503</v>
      </c>
      <c r="C1169" s="189" t="s">
        <v>475</v>
      </c>
      <c r="D1169" s="189" t="s">
        <v>439</v>
      </c>
      <c r="E1169" s="190">
        <f t="shared" ca="1" si="18"/>
        <v>27684</v>
      </c>
      <c r="F1169" s="191">
        <v>41</v>
      </c>
      <c r="G1169" s="192">
        <v>28151</v>
      </c>
      <c r="H1169" s="189">
        <v>352952</v>
      </c>
      <c r="I1169" s="192">
        <v>38871</v>
      </c>
      <c r="J1169" s="193" t="s">
        <v>858</v>
      </c>
      <c r="BT1169" s="1"/>
    </row>
    <row r="1170" spans="1:72" x14ac:dyDescent="0.25">
      <c r="A1170" s="188" t="s">
        <v>454</v>
      </c>
      <c r="B1170" s="189" t="s">
        <v>546</v>
      </c>
      <c r="C1170" s="189" t="s">
        <v>914</v>
      </c>
      <c r="D1170" s="189" t="s">
        <v>439</v>
      </c>
      <c r="E1170" s="190">
        <f t="shared" ca="1" si="18"/>
        <v>27744</v>
      </c>
      <c r="F1170" s="191">
        <v>30</v>
      </c>
      <c r="G1170" s="192">
        <v>32136</v>
      </c>
      <c r="H1170" s="189">
        <v>352958</v>
      </c>
      <c r="I1170" s="192">
        <v>38802</v>
      </c>
      <c r="J1170" s="193" t="s">
        <v>858</v>
      </c>
      <c r="BT1170" s="1"/>
    </row>
    <row r="1171" spans="1:72" x14ac:dyDescent="0.25">
      <c r="A1171" s="188" t="s">
        <v>408</v>
      </c>
      <c r="B1171" s="189" t="s">
        <v>569</v>
      </c>
      <c r="C1171" s="189" t="s">
        <v>713</v>
      </c>
      <c r="D1171" s="189" t="s">
        <v>749</v>
      </c>
      <c r="E1171" s="190">
        <f t="shared" ca="1" si="18"/>
        <v>27648</v>
      </c>
      <c r="F1171" s="191">
        <v>30</v>
      </c>
      <c r="G1171" s="192">
        <v>32121</v>
      </c>
      <c r="H1171" s="189">
        <v>562955</v>
      </c>
      <c r="I1171" s="192">
        <v>38743</v>
      </c>
      <c r="J1171" s="193" t="s">
        <v>858</v>
      </c>
      <c r="BT1171" s="1"/>
    </row>
    <row r="1172" spans="1:72" x14ac:dyDescent="0.25">
      <c r="A1172" s="188" t="s">
        <v>408</v>
      </c>
      <c r="B1172" s="189" t="s">
        <v>497</v>
      </c>
      <c r="C1172" s="189" t="s">
        <v>1034</v>
      </c>
      <c r="D1172" s="189" t="s">
        <v>1020</v>
      </c>
      <c r="E1172" s="190">
        <f t="shared" ca="1" si="18"/>
        <v>24492</v>
      </c>
      <c r="F1172" s="191">
        <v>31</v>
      </c>
      <c r="G1172" s="192">
        <v>31872</v>
      </c>
      <c r="H1172" s="189">
        <v>562964</v>
      </c>
      <c r="I1172" s="192">
        <v>38997</v>
      </c>
      <c r="J1172" s="193" t="s">
        <v>858</v>
      </c>
      <c r="BT1172" s="1"/>
    </row>
    <row r="1173" spans="1:72" x14ac:dyDescent="0.25">
      <c r="A1173" s="188" t="s">
        <v>454</v>
      </c>
      <c r="B1173" s="189" t="s">
        <v>791</v>
      </c>
      <c r="C1173" s="189" t="s">
        <v>1035</v>
      </c>
      <c r="D1173" s="189" t="s">
        <v>1020</v>
      </c>
      <c r="E1173" s="190">
        <f t="shared" ca="1" si="18"/>
        <v>25680</v>
      </c>
      <c r="F1173" s="191">
        <v>30</v>
      </c>
      <c r="G1173" s="192">
        <v>32359</v>
      </c>
      <c r="H1173" s="189">
        <v>352962</v>
      </c>
      <c r="I1173" s="192">
        <v>39059</v>
      </c>
      <c r="J1173" s="193" t="s">
        <v>858</v>
      </c>
      <c r="BT1173" s="1"/>
    </row>
    <row r="1174" spans="1:72" x14ac:dyDescent="0.25">
      <c r="A1174" s="188" t="s">
        <v>454</v>
      </c>
      <c r="B1174" s="189" t="s">
        <v>414</v>
      </c>
      <c r="C1174" s="189" t="s">
        <v>984</v>
      </c>
      <c r="D1174" s="189" t="s">
        <v>1020</v>
      </c>
      <c r="E1174" s="190">
        <f t="shared" ca="1" si="18"/>
        <v>18696</v>
      </c>
      <c r="F1174" s="191">
        <v>30</v>
      </c>
      <c r="G1174" s="192">
        <v>32311</v>
      </c>
      <c r="H1174" s="189">
        <v>352961</v>
      </c>
      <c r="I1174" s="192">
        <v>39031</v>
      </c>
      <c r="J1174" s="193" t="s">
        <v>858</v>
      </c>
      <c r="BT1174" s="1"/>
    </row>
    <row r="1175" spans="1:72" x14ac:dyDescent="0.25">
      <c r="A1175" s="188" t="s">
        <v>408</v>
      </c>
      <c r="B1175" s="189" t="s">
        <v>610</v>
      </c>
      <c r="C1175" s="189" t="s">
        <v>1026</v>
      </c>
      <c r="D1175" s="189" t="s">
        <v>1020</v>
      </c>
      <c r="E1175" s="190">
        <f t="shared" ca="1" si="18"/>
        <v>28080</v>
      </c>
      <c r="F1175" s="191">
        <v>29</v>
      </c>
      <c r="G1175" s="192">
        <v>32681</v>
      </c>
      <c r="H1175" s="189">
        <v>562963</v>
      </c>
      <c r="I1175" s="192">
        <v>38941</v>
      </c>
      <c r="J1175" s="193" t="s">
        <v>858</v>
      </c>
      <c r="BT1175" s="1"/>
    </row>
    <row r="1176" spans="1:72" x14ac:dyDescent="0.25">
      <c r="A1176" s="188" t="s">
        <v>454</v>
      </c>
      <c r="B1176" s="189" t="s">
        <v>500</v>
      </c>
      <c r="C1176" s="189" t="s">
        <v>985</v>
      </c>
      <c r="D1176" s="189" t="s">
        <v>1020</v>
      </c>
      <c r="E1176" s="190">
        <f t="shared" ca="1" si="18"/>
        <v>28356</v>
      </c>
      <c r="F1176" s="191">
        <v>28</v>
      </c>
      <c r="G1176" s="192">
        <v>32909</v>
      </c>
      <c r="H1176" s="189">
        <v>562965</v>
      </c>
      <c r="I1176" s="192">
        <v>38866</v>
      </c>
      <c r="J1176" s="193" t="s">
        <v>858</v>
      </c>
      <c r="BT1176" s="1"/>
    </row>
    <row r="1177" spans="1:72" x14ac:dyDescent="0.25">
      <c r="A1177" s="188" t="s">
        <v>454</v>
      </c>
      <c r="B1177" s="189" t="s">
        <v>481</v>
      </c>
      <c r="C1177" s="189" t="s">
        <v>942</v>
      </c>
      <c r="D1177" s="189" t="s">
        <v>749</v>
      </c>
      <c r="E1177" s="190">
        <f t="shared" ca="1" si="18"/>
        <v>26340</v>
      </c>
      <c r="F1177" s="191">
        <v>32</v>
      </c>
      <c r="G1177" s="192">
        <v>31585</v>
      </c>
      <c r="H1177" s="189">
        <v>352960</v>
      </c>
      <c r="I1177" s="192">
        <v>39046</v>
      </c>
      <c r="J1177" s="193" t="s">
        <v>858</v>
      </c>
      <c r="BT1177" s="1"/>
    </row>
    <row r="1178" spans="1:72" x14ac:dyDescent="0.25">
      <c r="A1178" s="188" t="s">
        <v>408</v>
      </c>
      <c r="B1178" s="189" t="s">
        <v>712</v>
      </c>
      <c r="C1178" s="189" t="s">
        <v>959</v>
      </c>
      <c r="D1178" s="189" t="s">
        <v>622</v>
      </c>
      <c r="E1178" s="190">
        <f t="shared" ca="1" si="18"/>
        <v>30276</v>
      </c>
      <c r="F1178" s="191">
        <v>32</v>
      </c>
      <c r="G1178" s="192">
        <v>31554</v>
      </c>
      <c r="H1178" s="189">
        <v>562966</v>
      </c>
      <c r="I1178" s="192">
        <v>39059</v>
      </c>
      <c r="J1178" s="193" t="s">
        <v>858</v>
      </c>
      <c r="BT1178" s="1"/>
    </row>
    <row r="1179" spans="1:72" x14ac:dyDescent="0.25">
      <c r="A1179" s="188" t="s">
        <v>413</v>
      </c>
      <c r="B1179" s="189" t="s">
        <v>157</v>
      </c>
      <c r="C1179" s="189" t="s">
        <v>896</v>
      </c>
      <c r="D1179" s="189" t="s">
        <v>460</v>
      </c>
      <c r="E1179" s="190">
        <f t="shared" ca="1" si="18"/>
        <v>24636</v>
      </c>
      <c r="F1179" s="191">
        <v>42</v>
      </c>
      <c r="G1179" s="192">
        <v>28015</v>
      </c>
      <c r="H1179" s="189">
        <v>352956</v>
      </c>
      <c r="I1179" s="192">
        <v>38982</v>
      </c>
      <c r="J1179" s="193" t="s">
        <v>858</v>
      </c>
      <c r="BT1179" s="1"/>
    </row>
    <row r="1180" spans="1:72" x14ac:dyDescent="0.25">
      <c r="A1180" s="188" t="s">
        <v>454</v>
      </c>
      <c r="B1180" s="189" t="s">
        <v>497</v>
      </c>
      <c r="C1180" s="189" t="s">
        <v>1036</v>
      </c>
      <c r="D1180" s="189" t="s">
        <v>460</v>
      </c>
      <c r="E1180" s="190">
        <f t="shared" ca="1" si="18"/>
        <v>23496</v>
      </c>
      <c r="F1180" s="191">
        <v>30</v>
      </c>
      <c r="G1180" s="192">
        <v>32398</v>
      </c>
      <c r="H1180" s="189">
        <v>352954</v>
      </c>
      <c r="I1180" s="192">
        <v>38758</v>
      </c>
      <c r="J1180" s="193" t="s">
        <v>858</v>
      </c>
      <c r="BT1180" s="1"/>
    </row>
    <row r="1181" spans="1:72" x14ac:dyDescent="0.25">
      <c r="A1181" s="188" t="s">
        <v>454</v>
      </c>
      <c r="B1181" s="189" t="s">
        <v>155</v>
      </c>
      <c r="C1181" s="189" t="s">
        <v>796</v>
      </c>
      <c r="D1181" s="189" t="s">
        <v>1037</v>
      </c>
      <c r="E1181" s="190">
        <f t="shared" ca="1" si="18"/>
        <v>24468</v>
      </c>
      <c r="F1181" s="191">
        <v>42</v>
      </c>
      <c r="G1181" s="192">
        <v>27677</v>
      </c>
      <c r="H1181" s="189">
        <v>562967</v>
      </c>
      <c r="I1181" s="192">
        <v>38872</v>
      </c>
      <c r="J1181" s="193" t="s">
        <v>858</v>
      </c>
      <c r="BT1181" s="1"/>
    </row>
    <row r="1182" spans="1:72" x14ac:dyDescent="0.25">
      <c r="A1182" s="188" t="s">
        <v>413</v>
      </c>
      <c r="B1182" s="189" t="s">
        <v>534</v>
      </c>
      <c r="C1182" s="189" t="s">
        <v>942</v>
      </c>
      <c r="D1182" s="189" t="s">
        <v>416</v>
      </c>
      <c r="E1182" s="190">
        <f t="shared" ca="1" si="18"/>
        <v>22812</v>
      </c>
      <c r="F1182" s="191">
        <v>32</v>
      </c>
      <c r="G1182" s="192">
        <v>31631</v>
      </c>
      <c r="H1182" s="189">
        <v>562968</v>
      </c>
      <c r="I1182" s="192">
        <v>38854</v>
      </c>
      <c r="J1182" s="193" t="s">
        <v>858</v>
      </c>
      <c r="BT1182" s="1"/>
    </row>
    <row r="1183" spans="1:72" x14ac:dyDescent="0.25">
      <c r="A1183" s="188" t="s">
        <v>454</v>
      </c>
      <c r="B1183" s="189" t="s">
        <v>559</v>
      </c>
      <c r="C1183" s="189" t="s">
        <v>942</v>
      </c>
      <c r="D1183" s="189" t="s">
        <v>439</v>
      </c>
      <c r="E1183" s="190">
        <f t="shared" ca="1" si="18"/>
        <v>25800</v>
      </c>
      <c r="F1183" s="191">
        <v>29</v>
      </c>
      <c r="G1183" s="192">
        <v>32427</v>
      </c>
      <c r="H1183" s="189">
        <v>562969</v>
      </c>
      <c r="I1183" s="192">
        <v>38871</v>
      </c>
      <c r="J1183" s="193" t="s">
        <v>858</v>
      </c>
      <c r="BT1183" s="1"/>
    </row>
    <row r="1184" spans="1:72" x14ac:dyDescent="0.25">
      <c r="A1184" s="188" t="s">
        <v>413</v>
      </c>
      <c r="B1184" s="189" t="s">
        <v>662</v>
      </c>
      <c r="C1184" s="189" t="s">
        <v>1038</v>
      </c>
      <c r="D1184" s="189" t="s">
        <v>439</v>
      </c>
      <c r="E1184" s="190">
        <f t="shared" ca="1" si="18"/>
        <v>27576</v>
      </c>
      <c r="F1184" s="191">
        <v>37</v>
      </c>
      <c r="G1184" s="192">
        <v>29771</v>
      </c>
      <c r="H1184" s="189">
        <v>562970</v>
      </c>
      <c r="I1184" s="192">
        <v>38842</v>
      </c>
      <c r="J1184" s="193" t="s">
        <v>858</v>
      </c>
      <c r="BT1184" s="1"/>
    </row>
    <row r="1185" spans="1:72" x14ac:dyDescent="0.25">
      <c r="A1185" s="188" t="s">
        <v>454</v>
      </c>
      <c r="B1185" s="189" t="s">
        <v>152</v>
      </c>
      <c r="C1185" s="189" t="s">
        <v>175</v>
      </c>
      <c r="D1185" s="189" t="s">
        <v>416</v>
      </c>
      <c r="E1185" s="190">
        <f t="shared" ca="1" si="18"/>
        <v>30168</v>
      </c>
      <c r="F1185" s="191">
        <v>33</v>
      </c>
      <c r="G1185" s="192">
        <v>31122</v>
      </c>
      <c r="H1185" s="189">
        <v>562985</v>
      </c>
      <c r="I1185" s="192">
        <v>39061</v>
      </c>
      <c r="J1185" s="193" t="s">
        <v>858</v>
      </c>
      <c r="BT1185" s="1"/>
    </row>
    <row r="1186" spans="1:72" x14ac:dyDescent="0.25">
      <c r="A1186" s="188" t="s">
        <v>413</v>
      </c>
      <c r="B1186" s="189" t="s">
        <v>817</v>
      </c>
      <c r="C1186" s="189" t="s">
        <v>937</v>
      </c>
      <c r="D1186" s="189" t="s">
        <v>749</v>
      </c>
      <c r="E1186" s="190">
        <f t="shared" ca="1" si="18"/>
        <v>24372</v>
      </c>
      <c r="F1186" s="191">
        <v>34</v>
      </c>
      <c r="G1186" s="192">
        <v>30845</v>
      </c>
      <c r="H1186" s="189">
        <v>352981</v>
      </c>
      <c r="I1186" s="192">
        <v>38725</v>
      </c>
      <c r="J1186" s="193" t="s">
        <v>858</v>
      </c>
      <c r="BT1186" s="1"/>
    </row>
    <row r="1187" spans="1:72" x14ac:dyDescent="0.25">
      <c r="A1187" s="188" t="s">
        <v>408</v>
      </c>
      <c r="B1187" s="189" t="s">
        <v>528</v>
      </c>
      <c r="C1187" s="189" t="s">
        <v>1039</v>
      </c>
      <c r="D1187" s="189" t="s">
        <v>439</v>
      </c>
      <c r="E1187" s="190">
        <f t="shared" ca="1" si="18"/>
        <v>22656</v>
      </c>
      <c r="F1187" s="191">
        <v>32</v>
      </c>
      <c r="G1187" s="192">
        <v>31610</v>
      </c>
      <c r="H1187" s="189">
        <v>562990</v>
      </c>
      <c r="I1187" s="192">
        <v>38859</v>
      </c>
      <c r="J1187" s="193" t="s">
        <v>858</v>
      </c>
      <c r="BT1187" s="1"/>
    </row>
    <row r="1188" spans="1:72" x14ac:dyDescent="0.25">
      <c r="A1188" s="188" t="s">
        <v>454</v>
      </c>
      <c r="B1188" s="189" t="s">
        <v>766</v>
      </c>
      <c r="C1188" s="189" t="s">
        <v>969</v>
      </c>
      <c r="D1188" s="189" t="s">
        <v>439</v>
      </c>
      <c r="E1188" s="190">
        <f t="shared" ca="1" si="18"/>
        <v>19752</v>
      </c>
      <c r="F1188" s="191">
        <v>31</v>
      </c>
      <c r="G1188" s="192">
        <v>31968</v>
      </c>
      <c r="H1188" s="189">
        <v>562992</v>
      </c>
      <c r="I1188" s="192">
        <v>38880</v>
      </c>
      <c r="J1188" s="193" t="s">
        <v>858</v>
      </c>
      <c r="BT1188" s="1"/>
    </row>
    <row r="1189" spans="1:72" x14ac:dyDescent="0.25">
      <c r="A1189" s="188" t="s">
        <v>408</v>
      </c>
      <c r="B1189" s="189" t="s">
        <v>511</v>
      </c>
      <c r="C1189" s="189" t="s">
        <v>779</v>
      </c>
      <c r="D1189" s="189" t="s">
        <v>439</v>
      </c>
      <c r="E1189" s="190">
        <f t="shared" ca="1" si="18"/>
        <v>18744</v>
      </c>
      <c r="F1189" s="191">
        <v>29</v>
      </c>
      <c r="G1189" s="192">
        <v>32619</v>
      </c>
      <c r="H1189" s="189">
        <v>352999</v>
      </c>
      <c r="I1189" s="192">
        <v>39205</v>
      </c>
      <c r="J1189" s="193" t="s">
        <v>858</v>
      </c>
      <c r="BT1189" s="1"/>
    </row>
    <row r="1190" spans="1:72" x14ac:dyDescent="0.25">
      <c r="A1190" s="188" t="s">
        <v>413</v>
      </c>
      <c r="B1190" s="189" t="s">
        <v>528</v>
      </c>
      <c r="C1190" s="189" t="s">
        <v>984</v>
      </c>
      <c r="D1190" s="189" t="s">
        <v>439</v>
      </c>
      <c r="E1190" s="190">
        <f t="shared" ca="1" si="18"/>
        <v>29628</v>
      </c>
      <c r="F1190" s="191">
        <v>32</v>
      </c>
      <c r="G1190" s="192">
        <v>31615</v>
      </c>
      <c r="H1190" s="189">
        <v>352991</v>
      </c>
      <c r="I1190" s="192">
        <v>39441</v>
      </c>
      <c r="J1190" s="193" t="s">
        <v>858</v>
      </c>
      <c r="BT1190" s="1"/>
    </row>
    <row r="1191" spans="1:72" x14ac:dyDescent="0.25">
      <c r="A1191" s="188" t="s">
        <v>454</v>
      </c>
      <c r="B1191" s="189" t="s">
        <v>434</v>
      </c>
      <c r="C1191" s="189" t="s">
        <v>1040</v>
      </c>
      <c r="D1191" s="189" t="s">
        <v>439</v>
      </c>
      <c r="E1191" s="190">
        <f t="shared" ca="1" si="18"/>
        <v>23964</v>
      </c>
      <c r="F1191" s="191">
        <v>32</v>
      </c>
      <c r="G1191" s="192">
        <v>31469</v>
      </c>
      <c r="H1191" s="189">
        <v>563003</v>
      </c>
      <c r="I1191" s="192">
        <v>39275</v>
      </c>
      <c r="J1191" s="193" t="s">
        <v>858</v>
      </c>
      <c r="BT1191" s="1"/>
    </row>
    <row r="1192" spans="1:72" x14ac:dyDescent="0.25">
      <c r="A1192" s="188" t="s">
        <v>413</v>
      </c>
      <c r="B1192" s="189" t="s">
        <v>519</v>
      </c>
      <c r="C1192" s="189" t="s">
        <v>914</v>
      </c>
      <c r="D1192" s="189" t="s">
        <v>416</v>
      </c>
      <c r="E1192" s="190">
        <f t="shared" ca="1" si="18"/>
        <v>30204</v>
      </c>
      <c r="F1192" s="191">
        <v>36</v>
      </c>
      <c r="G1192" s="192">
        <v>30144</v>
      </c>
      <c r="H1192" s="189">
        <v>353002</v>
      </c>
      <c r="I1192" s="192">
        <v>39144</v>
      </c>
      <c r="J1192" s="193" t="s">
        <v>858</v>
      </c>
      <c r="BT1192" s="1"/>
    </row>
    <row r="1193" spans="1:72" x14ac:dyDescent="0.25">
      <c r="A1193" s="188" t="s">
        <v>454</v>
      </c>
      <c r="B1193" s="189" t="s">
        <v>448</v>
      </c>
      <c r="C1193" s="189" t="s">
        <v>1041</v>
      </c>
      <c r="D1193" s="189" t="s">
        <v>439</v>
      </c>
      <c r="E1193" s="190">
        <f t="shared" ca="1" si="18"/>
        <v>18204</v>
      </c>
      <c r="F1193" s="191">
        <v>37</v>
      </c>
      <c r="G1193" s="192">
        <v>29532</v>
      </c>
      <c r="H1193" s="189">
        <v>562971</v>
      </c>
      <c r="I1193" s="192">
        <v>39366</v>
      </c>
      <c r="J1193" s="193" t="s">
        <v>858</v>
      </c>
      <c r="BT1193" s="1"/>
    </row>
    <row r="1194" spans="1:72" x14ac:dyDescent="0.25">
      <c r="A1194" s="188" t="s">
        <v>408</v>
      </c>
      <c r="B1194" s="189" t="s">
        <v>590</v>
      </c>
      <c r="C1194" s="189" t="s">
        <v>828</v>
      </c>
      <c r="D1194" s="189" t="s">
        <v>439</v>
      </c>
      <c r="E1194" s="190">
        <f t="shared" ca="1" si="18"/>
        <v>19176</v>
      </c>
      <c r="F1194" s="191">
        <v>34</v>
      </c>
      <c r="G1194" s="192">
        <v>30608</v>
      </c>
      <c r="H1194" s="189">
        <v>353000</v>
      </c>
      <c r="I1194" s="192">
        <v>39280</v>
      </c>
      <c r="J1194" s="193" t="s">
        <v>858</v>
      </c>
      <c r="BT1194" s="1"/>
    </row>
    <row r="1195" spans="1:72" x14ac:dyDescent="0.25">
      <c r="A1195" s="188" t="s">
        <v>454</v>
      </c>
      <c r="B1195" s="189" t="s">
        <v>553</v>
      </c>
      <c r="C1195" s="189" t="s">
        <v>928</v>
      </c>
      <c r="D1195" s="189" t="s">
        <v>416</v>
      </c>
      <c r="E1195" s="190">
        <f t="shared" ca="1" si="18"/>
        <v>25032</v>
      </c>
      <c r="F1195" s="191">
        <v>32</v>
      </c>
      <c r="G1195" s="192">
        <v>31438</v>
      </c>
      <c r="H1195" s="189">
        <v>352988</v>
      </c>
      <c r="I1195" s="192">
        <v>39347</v>
      </c>
      <c r="J1195" s="193" t="s">
        <v>858</v>
      </c>
      <c r="BT1195" s="1"/>
    </row>
    <row r="1196" spans="1:72" x14ac:dyDescent="0.25">
      <c r="A1196" s="188" t="s">
        <v>454</v>
      </c>
      <c r="B1196" s="189" t="s">
        <v>553</v>
      </c>
      <c r="C1196" s="189" t="s">
        <v>907</v>
      </c>
      <c r="D1196" s="189" t="s">
        <v>439</v>
      </c>
      <c r="E1196" s="190">
        <f t="shared" ca="1" si="18"/>
        <v>24948</v>
      </c>
      <c r="F1196" s="191">
        <v>30</v>
      </c>
      <c r="G1196" s="192">
        <v>32093</v>
      </c>
      <c r="H1196" s="189">
        <v>563007</v>
      </c>
      <c r="I1196" s="192">
        <v>39175</v>
      </c>
      <c r="J1196" s="193" t="s">
        <v>858</v>
      </c>
      <c r="BT1196" s="1"/>
    </row>
    <row r="1197" spans="1:72" x14ac:dyDescent="0.25">
      <c r="A1197" s="188" t="s">
        <v>454</v>
      </c>
      <c r="B1197" s="189" t="s">
        <v>623</v>
      </c>
      <c r="C1197" s="189" t="s">
        <v>928</v>
      </c>
      <c r="D1197" s="189" t="s">
        <v>439</v>
      </c>
      <c r="E1197" s="190">
        <f t="shared" ca="1" si="18"/>
        <v>22668</v>
      </c>
      <c r="F1197" s="191">
        <v>31</v>
      </c>
      <c r="G1197" s="192">
        <v>31932</v>
      </c>
      <c r="H1197" s="189">
        <v>563009</v>
      </c>
      <c r="I1197" s="192">
        <v>39442</v>
      </c>
      <c r="J1197" s="193" t="s">
        <v>858</v>
      </c>
      <c r="BT1197" s="1"/>
    </row>
    <row r="1198" spans="1:72" x14ac:dyDescent="0.25">
      <c r="A1198" s="188" t="s">
        <v>408</v>
      </c>
      <c r="B1198" s="189" t="s">
        <v>414</v>
      </c>
      <c r="C1198" s="189" t="s">
        <v>950</v>
      </c>
      <c r="D1198" s="189" t="s">
        <v>1042</v>
      </c>
      <c r="E1198" s="190">
        <f t="shared" ca="1" si="18"/>
        <v>26604</v>
      </c>
      <c r="F1198" s="191">
        <v>32</v>
      </c>
      <c r="G1198" s="192">
        <v>31464</v>
      </c>
      <c r="H1198" s="189">
        <v>352980</v>
      </c>
      <c r="I1198" s="192">
        <v>39397</v>
      </c>
      <c r="J1198" s="193" t="s">
        <v>858</v>
      </c>
      <c r="BT1198" s="1"/>
    </row>
    <row r="1199" spans="1:72" x14ac:dyDescent="0.25">
      <c r="A1199" s="188" t="s">
        <v>408</v>
      </c>
      <c r="B1199" s="189" t="s">
        <v>464</v>
      </c>
      <c r="C1199" s="189" t="s">
        <v>828</v>
      </c>
      <c r="D1199" s="189" t="s">
        <v>868</v>
      </c>
      <c r="E1199" s="190">
        <f t="shared" ca="1" si="18"/>
        <v>27852</v>
      </c>
      <c r="F1199" s="191">
        <v>43</v>
      </c>
      <c r="G1199" s="192">
        <v>27340</v>
      </c>
      <c r="H1199" s="189">
        <v>353013</v>
      </c>
      <c r="I1199" s="192">
        <v>39412</v>
      </c>
      <c r="J1199" s="193" t="s">
        <v>858</v>
      </c>
      <c r="BT1199" s="1"/>
    </row>
    <row r="1200" spans="1:72" x14ac:dyDescent="0.25">
      <c r="A1200" s="188" t="s">
        <v>413</v>
      </c>
      <c r="B1200" s="189" t="s">
        <v>704</v>
      </c>
      <c r="C1200" s="189" t="s">
        <v>539</v>
      </c>
      <c r="D1200" s="189" t="s">
        <v>442</v>
      </c>
      <c r="E1200" s="190">
        <f t="shared" ca="1" si="18"/>
        <v>28644</v>
      </c>
      <c r="F1200" s="191">
        <v>47</v>
      </c>
      <c r="G1200" s="192">
        <v>25883</v>
      </c>
      <c r="H1200" s="189">
        <v>353018</v>
      </c>
      <c r="I1200" s="192">
        <v>39170</v>
      </c>
      <c r="J1200" s="193" t="s">
        <v>858</v>
      </c>
      <c r="BT1200" s="1"/>
    </row>
    <row r="1201" spans="1:72" x14ac:dyDescent="0.25">
      <c r="A1201" s="188" t="s">
        <v>408</v>
      </c>
      <c r="B1201" s="189" t="s">
        <v>157</v>
      </c>
      <c r="C1201" s="189" t="s">
        <v>913</v>
      </c>
      <c r="D1201" s="189" t="s">
        <v>439</v>
      </c>
      <c r="E1201" s="190">
        <f t="shared" ca="1" si="18"/>
        <v>20916</v>
      </c>
      <c r="F1201" s="191">
        <v>38</v>
      </c>
      <c r="G1201" s="192">
        <v>29358</v>
      </c>
      <c r="H1201" s="189">
        <v>353015</v>
      </c>
      <c r="I1201" s="192">
        <v>39301</v>
      </c>
      <c r="J1201" s="193" t="s">
        <v>858</v>
      </c>
      <c r="BT1201" s="1"/>
    </row>
    <row r="1202" spans="1:72" x14ac:dyDescent="0.25">
      <c r="A1202" s="188" t="s">
        <v>454</v>
      </c>
      <c r="B1202" s="189" t="s">
        <v>157</v>
      </c>
      <c r="C1202" s="189" t="s">
        <v>922</v>
      </c>
      <c r="D1202" s="189" t="s">
        <v>958</v>
      </c>
      <c r="E1202" s="190">
        <f t="shared" ca="1" si="18"/>
        <v>28188</v>
      </c>
      <c r="F1202" s="191">
        <v>34</v>
      </c>
      <c r="G1202" s="192">
        <v>30746</v>
      </c>
      <c r="H1202" s="189">
        <v>562994</v>
      </c>
      <c r="I1202" s="192">
        <v>39337</v>
      </c>
      <c r="J1202" s="193" t="s">
        <v>858</v>
      </c>
      <c r="BT1202" s="1"/>
    </row>
    <row r="1203" spans="1:72" x14ac:dyDescent="0.25">
      <c r="A1203" s="188" t="s">
        <v>454</v>
      </c>
      <c r="B1203" s="189" t="s">
        <v>719</v>
      </c>
      <c r="C1203" s="189" t="s">
        <v>973</v>
      </c>
      <c r="D1203" s="189" t="s">
        <v>439</v>
      </c>
      <c r="E1203" s="190">
        <f t="shared" ca="1" si="18"/>
        <v>18312</v>
      </c>
      <c r="F1203" s="191">
        <v>31</v>
      </c>
      <c r="G1203" s="192">
        <v>31909</v>
      </c>
      <c r="H1203" s="189">
        <v>563019</v>
      </c>
      <c r="I1203" s="192">
        <v>39266</v>
      </c>
      <c r="J1203" s="193" t="s">
        <v>858</v>
      </c>
      <c r="BT1203" s="1"/>
    </row>
    <row r="1204" spans="1:72" x14ac:dyDescent="0.25">
      <c r="A1204" s="188" t="s">
        <v>413</v>
      </c>
      <c r="B1204" s="189" t="s">
        <v>437</v>
      </c>
      <c r="C1204" s="189" t="s">
        <v>510</v>
      </c>
      <c r="D1204" s="189" t="s">
        <v>678</v>
      </c>
      <c r="E1204" s="190">
        <f t="shared" ca="1" si="18"/>
        <v>31128</v>
      </c>
      <c r="F1204" s="191">
        <v>47</v>
      </c>
      <c r="G1204" s="192">
        <v>25938</v>
      </c>
      <c r="H1204" s="189">
        <v>563012</v>
      </c>
      <c r="I1204" s="192">
        <v>39162</v>
      </c>
      <c r="J1204" s="193" t="s">
        <v>466</v>
      </c>
      <c r="BT1204" s="1"/>
    </row>
    <row r="1205" spans="1:72" x14ac:dyDescent="0.25">
      <c r="A1205" s="188" t="s">
        <v>413</v>
      </c>
      <c r="B1205" s="189" t="s">
        <v>485</v>
      </c>
      <c r="C1205" s="189" t="s">
        <v>1043</v>
      </c>
      <c r="D1205" s="189" t="s">
        <v>447</v>
      </c>
      <c r="E1205" s="190">
        <f t="shared" ca="1" si="18"/>
        <v>22380</v>
      </c>
      <c r="F1205" s="191">
        <v>50</v>
      </c>
      <c r="G1205" s="192">
        <v>24787</v>
      </c>
      <c r="H1205" s="189">
        <v>562995</v>
      </c>
      <c r="I1205" s="192">
        <v>39377</v>
      </c>
      <c r="J1205" s="193" t="s">
        <v>466</v>
      </c>
      <c r="BT1205" s="1"/>
    </row>
    <row r="1206" spans="1:72" x14ac:dyDescent="0.25">
      <c r="A1206" s="188" t="s">
        <v>408</v>
      </c>
      <c r="B1206" s="189" t="s">
        <v>784</v>
      </c>
      <c r="C1206" s="189" t="s">
        <v>870</v>
      </c>
      <c r="D1206" s="189" t="s">
        <v>560</v>
      </c>
      <c r="E1206" s="190">
        <f t="shared" ca="1" si="18"/>
        <v>31176</v>
      </c>
      <c r="F1206" s="191">
        <v>39</v>
      </c>
      <c r="G1206" s="192">
        <v>29048</v>
      </c>
      <c r="H1206" s="189">
        <v>353005</v>
      </c>
      <c r="I1206" s="192">
        <v>39192</v>
      </c>
      <c r="J1206" s="193" t="s">
        <v>858</v>
      </c>
      <c r="BT1206" s="1"/>
    </row>
    <row r="1207" spans="1:72" x14ac:dyDescent="0.25">
      <c r="A1207" s="188" t="s">
        <v>454</v>
      </c>
      <c r="B1207" s="189" t="s">
        <v>541</v>
      </c>
      <c r="C1207" s="189" t="s">
        <v>1044</v>
      </c>
      <c r="D1207" s="189" t="s">
        <v>439</v>
      </c>
      <c r="E1207" s="190">
        <f t="shared" ca="1" si="18"/>
        <v>20760</v>
      </c>
      <c r="F1207" s="191">
        <v>26</v>
      </c>
      <c r="G1207" s="192">
        <v>33523</v>
      </c>
      <c r="H1207" s="189">
        <v>563021</v>
      </c>
      <c r="I1207" s="192">
        <v>39180</v>
      </c>
      <c r="J1207" s="193" t="s">
        <v>858</v>
      </c>
      <c r="BT1207" s="1"/>
    </row>
    <row r="1208" spans="1:72" x14ac:dyDescent="0.25">
      <c r="A1208" s="188" t="s">
        <v>454</v>
      </c>
      <c r="B1208" s="189" t="s">
        <v>719</v>
      </c>
      <c r="C1208" s="189" t="s">
        <v>847</v>
      </c>
      <c r="D1208" s="189" t="s">
        <v>439</v>
      </c>
      <c r="E1208" s="190">
        <f t="shared" ca="1" si="18"/>
        <v>22764</v>
      </c>
      <c r="F1208" s="191">
        <v>38</v>
      </c>
      <c r="G1208" s="192">
        <v>29375</v>
      </c>
      <c r="H1208" s="189">
        <v>563026</v>
      </c>
      <c r="I1208" s="192">
        <v>39205</v>
      </c>
      <c r="J1208" s="193" t="s">
        <v>858</v>
      </c>
      <c r="BT1208" s="1"/>
    </row>
    <row r="1209" spans="1:72" x14ac:dyDescent="0.25">
      <c r="A1209" s="188" t="s">
        <v>454</v>
      </c>
      <c r="B1209" s="189" t="s">
        <v>712</v>
      </c>
      <c r="C1209" s="189" t="s">
        <v>970</v>
      </c>
      <c r="D1209" s="189" t="s">
        <v>622</v>
      </c>
      <c r="E1209" s="190">
        <f t="shared" ca="1" si="18"/>
        <v>25980</v>
      </c>
      <c r="F1209" s="191">
        <v>31</v>
      </c>
      <c r="G1209" s="192">
        <v>32039</v>
      </c>
      <c r="H1209" s="189">
        <v>563024</v>
      </c>
      <c r="I1209" s="192">
        <v>39329</v>
      </c>
      <c r="J1209" s="193" t="s">
        <v>858</v>
      </c>
      <c r="BT1209" s="1"/>
    </row>
    <row r="1210" spans="1:72" x14ac:dyDescent="0.25">
      <c r="A1210" s="188" t="s">
        <v>408</v>
      </c>
      <c r="B1210" s="189" t="s">
        <v>713</v>
      </c>
      <c r="C1210" s="189" t="s">
        <v>1026</v>
      </c>
      <c r="D1210" s="189" t="s">
        <v>577</v>
      </c>
      <c r="E1210" s="190">
        <f t="shared" ca="1" si="18"/>
        <v>25992</v>
      </c>
      <c r="F1210" s="191">
        <v>30</v>
      </c>
      <c r="G1210" s="192">
        <v>32183</v>
      </c>
      <c r="H1210" s="189">
        <v>353035</v>
      </c>
      <c r="I1210" s="192">
        <v>39588</v>
      </c>
      <c r="J1210" s="193" t="s">
        <v>858</v>
      </c>
      <c r="BT1210" s="1"/>
    </row>
    <row r="1211" spans="1:72" x14ac:dyDescent="0.25">
      <c r="A1211" s="188" t="s">
        <v>408</v>
      </c>
      <c r="B1211" s="189" t="s">
        <v>590</v>
      </c>
      <c r="C1211" s="189" t="s">
        <v>608</v>
      </c>
      <c r="D1211" s="189" t="s">
        <v>439</v>
      </c>
      <c r="E1211" s="190">
        <f t="shared" ca="1" si="18"/>
        <v>24792</v>
      </c>
      <c r="F1211" s="191">
        <v>26</v>
      </c>
      <c r="G1211" s="192">
        <v>33584</v>
      </c>
      <c r="H1211" s="189">
        <v>567331</v>
      </c>
      <c r="I1211" s="192">
        <v>39701</v>
      </c>
      <c r="J1211" s="193" t="s">
        <v>858</v>
      </c>
      <c r="BT1211" s="1"/>
    </row>
    <row r="1212" spans="1:72" x14ac:dyDescent="0.25">
      <c r="A1212" s="188" t="s">
        <v>408</v>
      </c>
      <c r="B1212" s="189" t="s">
        <v>488</v>
      </c>
      <c r="C1212" s="189" t="s">
        <v>459</v>
      </c>
      <c r="D1212" s="189" t="s">
        <v>548</v>
      </c>
      <c r="E1212" s="190">
        <f t="shared" ca="1" si="18"/>
        <v>31176</v>
      </c>
      <c r="F1212" s="191">
        <v>35</v>
      </c>
      <c r="G1212" s="192">
        <v>30368</v>
      </c>
      <c r="H1212" s="189">
        <v>563029</v>
      </c>
      <c r="I1212" s="192">
        <v>39452</v>
      </c>
      <c r="J1212" s="193" t="s">
        <v>858</v>
      </c>
      <c r="BT1212" s="1"/>
    </row>
    <row r="1213" spans="1:72" x14ac:dyDescent="0.25">
      <c r="A1213" s="188" t="s">
        <v>408</v>
      </c>
      <c r="B1213" s="189" t="s">
        <v>665</v>
      </c>
      <c r="C1213" s="189" t="s">
        <v>490</v>
      </c>
      <c r="D1213" s="189" t="s">
        <v>439</v>
      </c>
      <c r="E1213" s="190">
        <f t="shared" ca="1" si="18"/>
        <v>25236</v>
      </c>
      <c r="F1213" s="191">
        <v>28</v>
      </c>
      <c r="G1213" s="192">
        <v>33095</v>
      </c>
      <c r="H1213" s="189">
        <v>357336</v>
      </c>
      <c r="I1213" s="192">
        <v>39580</v>
      </c>
      <c r="J1213" s="193" t="s">
        <v>858</v>
      </c>
      <c r="BT1213" s="1"/>
    </row>
    <row r="1214" spans="1:72" x14ac:dyDescent="0.25">
      <c r="A1214" s="188" t="s">
        <v>408</v>
      </c>
      <c r="B1214" s="189" t="s">
        <v>645</v>
      </c>
      <c r="C1214" s="189" t="s">
        <v>471</v>
      </c>
      <c r="D1214" s="189" t="s">
        <v>439</v>
      </c>
      <c r="E1214" s="190">
        <f t="shared" ca="1" si="18"/>
        <v>21168</v>
      </c>
      <c r="F1214" s="191">
        <v>26</v>
      </c>
      <c r="G1214" s="192">
        <v>33554</v>
      </c>
      <c r="H1214" s="189">
        <v>563030</v>
      </c>
      <c r="I1214" s="192">
        <v>39510</v>
      </c>
      <c r="J1214" s="193" t="s">
        <v>858</v>
      </c>
      <c r="BT1214" s="1"/>
    </row>
    <row r="1215" spans="1:72" x14ac:dyDescent="0.25">
      <c r="A1215" s="188" t="s">
        <v>408</v>
      </c>
      <c r="B1215" s="189" t="s">
        <v>660</v>
      </c>
      <c r="C1215" s="189" t="s">
        <v>679</v>
      </c>
      <c r="D1215" s="189" t="s">
        <v>536</v>
      </c>
      <c r="E1215" s="190">
        <f t="shared" ca="1" si="18"/>
        <v>23064</v>
      </c>
      <c r="F1215" s="191">
        <v>42</v>
      </c>
      <c r="G1215" s="192">
        <v>27945</v>
      </c>
      <c r="H1215" s="189">
        <v>353008</v>
      </c>
      <c r="I1215" s="192">
        <v>39778</v>
      </c>
      <c r="J1215" s="193" t="s">
        <v>858</v>
      </c>
      <c r="BT1215" s="1"/>
    </row>
    <row r="1216" spans="1:72" x14ac:dyDescent="0.25">
      <c r="A1216" s="188" t="s">
        <v>413</v>
      </c>
      <c r="B1216" s="189" t="s">
        <v>719</v>
      </c>
      <c r="C1216" s="189" t="s">
        <v>1045</v>
      </c>
      <c r="D1216" s="189" t="s">
        <v>428</v>
      </c>
      <c r="E1216" s="190">
        <f t="shared" ca="1" si="18"/>
        <v>28740</v>
      </c>
      <c r="F1216" s="191">
        <v>33</v>
      </c>
      <c r="G1216" s="192">
        <v>31140</v>
      </c>
      <c r="H1216" s="189">
        <v>563023</v>
      </c>
      <c r="I1216" s="192">
        <v>39792</v>
      </c>
      <c r="J1216" s="193" t="s">
        <v>858</v>
      </c>
      <c r="BT1216" s="1"/>
    </row>
    <row r="1217" spans="1:72" x14ac:dyDescent="0.25">
      <c r="A1217" s="188" t="s">
        <v>454</v>
      </c>
      <c r="B1217" s="189" t="s">
        <v>509</v>
      </c>
      <c r="C1217" s="189" t="s">
        <v>640</v>
      </c>
      <c r="D1217" s="189" t="s">
        <v>1046</v>
      </c>
      <c r="E1217" s="190">
        <f t="shared" ca="1" si="18"/>
        <v>22884</v>
      </c>
      <c r="F1217" s="191">
        <v>50</v>
      </c>
      <c r="G1217" s="192">
        <v>25036</v>
      </c>
      <c r="H1217" s="189">
        <v>563031</v>
      </c>
      <c r="I1217" s="192">
        <v>39736</v>
      </c>
      <c r="J1217" s="193" t="s">
        <v>858</v>
      </c>
      <c r="BT1217" s="1"/>
    </row>
    <row r="1218" spans="1:72" x14ac:dyDescent="0.25">
      <c r="A1218" s="188" t="s">
        <v>408</v>
      </c>
      <c r="B1218" s="189" t="s">
        <v>488</v>
      </c>
      <c r="C1218" s="189" t="s">
        <v>1034</v>
      </c>
      <c r="D1218" s="189" t="s">
        <v>1046</v>
      </c>
      <c r="E1218" s="190">
        <f t="shared" ca="1" si="18"/>
        <v>29652</v>
      </c>
      <c r="F1218" s="191">
        <v>34</v>
      </c>
      <c r="G1218" s="192">
        <v>30658</v>
      </c>
      <c r="H1218" s="189">
        <v>353033</v>
      </c>
      <c r="I1218" s="192">
        <v>39472</v>
      </c>
      <c r="J1218" s="193" t="s">
        <v>858</v>
      </c>
      <c r="BT1218" s="1"/>
    </row>
    <row r="1219" spans="1:72" x14ac:dyDescent="0.25">
      <c r="A1219" s="188" t="s">
        <v>408</v>
      </c>
      <c r="B1219" s="189" t="s">
        <v>185</v>
      </c>
      <c r="C1219" s="189" t="s">
        <v>155</v>
      </c>
      <c r="D1219" s="189" t="s">
        <v>478</v>
      </c>
      <c r="E1219" s="190">
        <f t="shared" ref="E1219:E1282" ca="1" si="19">RANDBETWEEN(1500,2600)*12</f>
        <v>23820</v>
      </c>
      <c r="F1219" s="191">
        <v>37</v>
      </c>
      <c r="G1219" s="192">
        <v>29591</v>
      </c>
      <c r="H1219" s="189">
        <v>353020</v>
      </c>
      <c r="I1219" s="192">
        <v>39588</v>
      </c>
      <c r="J1219" s="193" t="s">
        <v>858</v>
      </c>
      <c r="BT1219" s="1"/>
    </row>
    <row r="1220" spans="1:72" x14ac:dyDescent="0.25">
      <c r="A1220" s="188" t="s">
        <v>454</v>
      </c>
      <c r="B1220" s="189" t="s">
        <v>547</v>
      </c>
      <c r="C1220" s="189" t="s">
        <v>1047</v>
      </c>
      <c r="D1220" s="189" t="s">
        <v>1048</v>
      </c>
      <c r="E1220" s="190">
        <f t="shared" ca="1" si="19"/>
        <v>26844</v>
      </c>
      <c r="F1220" s="191">
        <v>33</v>
      </c>
      <c r="G1220" s="192">
        <v>31271</v>
      </c>
      <c r="H1220" s="189">
        <v>353032</v>
      </c>
      <c r="I1220" s="192">
        <v>40068</v>
      </c>
      <c r="J1220" s="193" t="s">
        <v>858</v>
      </c>
      <c r="BT1220" s="1"/>
    </row>
    <row r="1221" spans="1:72" x14ac:dyDescent="0.25">
      <c r="A1221" s="188" t="s">
        <v>454</v>
      </c>
      <c r="B1221" s="189" t="s">
        <v>572</v>
      </c>
      <c r="C1221" s="189" t="s">
        <v>976</v>
      </c>
      <c r="D1221" s="189" t="s">
        <v>442</v>
      </c>
      <c r="E1221" s="190">
        <f t="shared" ca="1" si="19"/>
        <v>27384</v>
      </c>
      <c r="F1221" s="191">
        <v>28</v>
      </c>
      <c r="G1221" s="192">
        <v>33044</v>
      </c>
      <c r="H1221" s="189">
        <v>563039</v>
      </c>
      <c r="I1221" s="192">
        <v>39906</v>
      </c>
      <c r="J1221" s="193" t="s">
        <v>858</v>
      </c>
      <c r="BT1221" s="1"/>
    </row>
    <row r="1222" spans="1:72" x14ac:dyDescent="0.25">
      <c r="A1222" s="188" t="s">
        <v>454</v>
      </c>
      <c r="B1222" s="189" t="s">
        <v>564</v>
      </c>
      <c r="C1222" s="189" t="s">
        <v>893</v>
      </c>
      <c r="D1222" s="189" t="s">
        <v>439</v>
      </c>
      <c r="E1222" s="190">
        <f t="shared" ca="1" si="19"/>
        <v>19968</v>
      </c>
      <c r="F1222" s="191">
        <v>32</v>
      </c>
      <c r="G1222" s="192">
        <v>31596</v>
      </c>
      <c r="H1222" s="189">
        <v>563047</v>
      </c>
      <c r="I1222" s="192">
        <v>39860</v>
      </c>
      <c r="J1222" s="193" t="s">
        <v>858</v>
      </c>
      <c r="BT1222" s="1"/>
    </row>
    <row r="1223" spans="1:72" x14ac:dyDescent="0.25">
      <c r="A1223" s="188" t="s">
        <v>408</v>
      </c>
      <c r="B1223" s="189" t="s">
        <v>660</v>
      </c>
      <c r="C1223" s="189" t="s">
        <v>784</v>
      </c>
      <c r="D1223" s="189" t="s">
        <v>439</v>
      </c>
      <c r="E1223" s="190">
        <f t="shared" ca="1" si="19"/>
        <v>20196</v>
      </c>
      <c r="F1223" s="191">
        <v>29</v>
      </c>
      <c r="G1223" s="192">
        <v>32657</v>
      </c>
      <c r="H1223" s="189">
        <v>563049</v>
      </c>
      <c r="I1223" s="192">
        <v>39901</v>
      </c>
      <c r="J1223" s="193" t="s">
        <v>858</v>
      </c>
      <c r="BT1223" s="1"/>
    </row>
    <row r="1224" spans="1:72" x14ac:dyDescent="0.25">
      <c r="A1224" s="188" t="s">
        <v>408</v>
      </c>
      <c r="B1224" s="189" t="s">
        <v>514</v>
      </c>
      <c r="C1224" s="189" t="s">
        <v>870</v>
      </c>
      <c r="D1224" s="189" t="s">
        <v>439</v>
      </c>
      <c r="E1224" s="190">
        <f t="shared" ca="1" si="19"/>
        <v>19272</v>
      </c>
      <c r="F1224" s="191">
        <v>29</v>
      </c>
      <c r="G1224" s="192">
        <v>32588</v>
      </c>
      <c r="H1224" s="189">
        <v>353053</v>
      </c>
      <c r="I1224" s="192">
        <v>39908</v>
      </c>
      <c r="J1224" s="193" t="s">
        <v>858</v>
      </c>
      <c r="BT1224" s="1"/>
    </row>
    <row r="1225" spans="1:72" x14ac:dyDescent="0.25">
      <c r="A1225" s="188" t="s">
        <v>454</v>
      </c>
      <c r="B1225" s="189" t="s">
        <v>664</v>
      </c>
      <c r="C1225" s="189" t="s">
        <v>1049</v>
      </c>
      <c r="D1225" s="189" t="s">
        <v>439</v>
      </c>
      <c r="E1225" s="190">
        <f t="shared" ca="1" si="19"/>
        <v>25260</v>
      </c>
      <c r="F1225" s="191">
        <v>27</v>
      </c>
      <c r="G1225" s="192">
        <v>33202</v>
      </c>
      <c r="H1225" s="189">
        <v>563073</v>
      </c>
      <c r="I1225" s="192">
        <v>39967</v>
      </c>
      <c r="J1225" s="193" t="s">
        <v>858</v>
      </c>
      <c r="BT1225" s="1"/>
    </row>
    <row r="1226" spans="1:72" x14ac:dyDescent="0.25">
      <c r="A1226" s="188" t="s">
        <v>408</v>
      </c>
      <c r="B1226" s="189" t="s">
        <v>652</v>
      </c>
      <c r="C1226" s="189" t="s">
        <v>645</v>
      </c>
      <c r="D1226" s="189" t="s">
        <v>439</v>
      </c>
      <c r="E1226" s="190">
        <f t="shared" ca="1" si="19"/>
        <v>28548</v>
      </c>
      <c r="F1226" s="191">
        <v>28</v>
      </c>
      <c r="G1226" s="192">
        <v>32930</v>
      </c>
      <c r="H1226" s="189">
        <v>353051</v>
      </c>
      <c r="I1226" s="192">
        <v>39898</v>
      </c>
      <c r="J1226" s="193" t="s">
        <v>858</v>
      </c>
      <c r="BT1226" s="1"/>
    </row>
    <row r="1227" spans="1:72" x14ac:dyDescent="0.25">
      <c r="A1227" s="188" t="s">
        <v>454</v>
      </c>
      <c r="B1227" s="189" t="s">
        <v>429</v>
      </c>
      <c r="C1227" s="189" t="s">
        <v>139</v>
      </c>
      <c r="D1227" s="189" t="s">
        <v>439</v>
      </c>
      <c r="E1227" s="190">
        <f t="shared" ca="1" si="19"/>
        <v>30864</v>
      </c>
      <c r="F1227" s="191">
        <v>28</v>
      </c>
      <c r="G1227" s="192">
        <v>32983</v>
      </c>
      <c r="H1227" s="189">
        <v>563044</v>
      </c>
      <c r="I1227" s="192">
        <v>40204</v>
      </c>
      <c r="J1227" s="193" t="s">
        <v>858</v>
      </c>
      <c r="BT1227" s="1"/>
    </row>
    <row r="1228" spans="1:72" x14ac:dyDescent="0.25">
      <c r="A1228" s="188" t="s">
        <v>454</v>
      </c>
      <c r="B1228" s="189" t="s">
        <v>564</v>
      </c>
      <c r="C1228" s="189" t="s">
        <v>677</v>
      </c>
      <c r="D1228" s="189" t="s">
        <v>439</v>
      </c>
      <c r="E1228" s="190">
        <f t="shared" ca="1" si="19"/>
        <v>21108</v>
      </c>
      <c r="F1228" s="191">
        <v>27</v>
      </c>
      <c r="G1228" s="192">
        <v>33336</v>
      </c>
      <c r="H1228" s="189">
        <v>563045</v>
      </c>
      <c r="I1228" s="192">
        <v>40443</v>
      </c>
      <c r="J1228" s="193" t="s">
        <v>858</v>
      </c>
      <c r="BT1228" s="1"/>
    </row>
    <row r="1229" spans="1:72" x14ac:dyDescent="0.25">
      <c r="A1229" s="188" t="s">
        <v>454</v>
      </c>
      <c r="B1229" s="189" t="s">
        <v>615</v>
      </c>
      <c r="C1229" s="189" t="s">
        <v>1050</v>
      </c>
      <c r="D1229" s="189" t="s">
        <v>439</v>
      </c>
      <c r="E1229" s="190">
        <f t="shared" ca="1" si="19"/>
        <v>20232</v>
      </c>
      <c r="F1229" s="191">
        <v>27</v>
      </c>
      <c r="G1229" s="192">
        <v>33363</v>
      </c>
      <c r="H1229" s="189">
        <v>353052</v>
      </c>
      <c r="I1229" s="192">
        <v>40520</v>
      </c>
      <c r="J1229" s="193" t="s">
        <v>858</v>
      </c>
      <c r="BT1229" s="1"/>
    </row>
    <row r="1230" spans="1:72" x14ac:dyDescent="0.25">
      <c r="A1230" s="188" t="s">
        <v>454</v>
      </c>
      <c r="B1230" s="189" t="s">
        <v>517</v>
      </c>
      <c r="C1230" s="189" t="s">
        <v>163</v>
      </c>
      <c r="D1230" s="189" t="s">
        <v>439</v>
      </c>
      <c r="E1230" s="190">
        <f t="shared" ca="1" si="19"/>
        <v>26868</v>
      </c>
      <c r="F1230" s="191">
        <v>27</v>
      </c>
      <c r="G1230" s="192">
        <v>33393</v>
      </c>
      <c r="H1230" s="189">
        <v>353054</v>
      </c>
      <c r="I1230" s="192">
        <v>40492</v>
      </c>
      <c r="J1230" s="193" t="s">
        <v>858</v>
      </c>
      <c r="BT1230" s="1"/>
    </row>
    <row r="1231" spans="1:72" x14ac:dyDescent="0.25">
      <c r="A1231" s="188" t="s">
        <v>454</v>
      </c>
      <c r="B1231" s="189" t="s">
        <v>572</v>
      </c>
      <c r="C1231" s="189" t="s">
        <v>1051</v>
      </c>
      <c r="D1231" s="189" t="s">
        <v>439</v>
      </c>
      <c r="E1231" s="190">
        <f t="shared" ca="1" si="19"/>
        <v>29124</v>
      </c>
      <c r="F1231" s="191">
        <v>27</v>
      </c>
      <c r="G1231" s="192">
        <v>33423</v>
      </c>
      <c r="H1231" s="189">
        <v>353067</v>
      </c>
      <c r="I1231" s="192">
        <v>40402</v>
      </c>
      <c r="J1231" s="193" t="s">
        <v>858</v>
      </c>
      <c r="BT1231" s="1"/>
    </row>
    <row r="1232" spans="1:72" x14ac:dyDescent="0.25">
      <c r="A1232" s="188" t="s">
        <v>408</v>
      </c>
      <c r="B1232" s="189" t="s">
        <v>602</v>
      </c>
      <c r="C1232" s="189" t="s">
        <v>870</v>
      </c>
      <c r="D1232" s="189" t="s">
        <v>416</v>
      </c>
      <c r="E1232" s="190">
        <f t="shared" ca="1" si="19"/>
        <v>26484</v>
      </c>
      <c r="F1232" s="191">
        <v>27</v>
      </c>
      <c r="G1232" s="192">
        <v>33454</v>
      </c>
      <c r="H1232" s="189">
        <v>353070</v>
      </c>
      <c r="I1232" s="192">
        <v>40327</v>
      </c>
      <c r="J1232" s="193" t="s">
        <v>858</v>
      </c>
      <c r="BT1232" s="1"/>
    </row>
    <row r="1233" spans="1:72" x14ac:dyDescent="0.25">
      <c r="A1233" s="188" t="s">
        <v>454</v>
      </c>
      <c r="B1233" s="189" t="s">
        <v>626</v>
      </c>
      <c r="C1233" s="189" t="s">
        <v>1052</v>
      </c>
      <c r="D1233" s="189" t="s">
        <v>439</v>
      </c>
      <c r="E1233" s="190">
        <f t="shared" ca="1" si="19"/>
        <v>24204</v>
      </c>
      <c r="F1233" s="191">
        <v>27</v>
      </c>
      <c r="G1233" s="192">
        <v>33277</v>
      </c>
      <c r="H1233" s="189">
        <v>563040</v>
      </c>
      <c r="I1233" s="192">
        <v>40507</v>
      </c>
      <c r="J1233" s="193" t="s">
        <v>858</v>
      </c>
      <c r="BT1233" s="1"/>
    </row>
    <row r="1234" spans="1:72" x14ac:dyDescent="0.25">
      <c r="A1234" s="188" t="s">
        <v>454</v>
      </c>
      <c r="B1234" s="189" t="s">
        <v>618</v>
      </c>
      <c r="C1234" s="189" t="s">
        <v>1053</v>
      </c>
      <c r="D1234" s="189" t="s">
        <v>439</v>
      </c>
      <c r="E1234" s="190">
        <f t="shared" ca="1" si="19"/>
        <v>27336</v>
      </c>
      <c r="F1234" s="191">
        <v>27</v>
      </c>
      <c r="G1234" s="192">
        <v>33305</v>
      </c>
      <c r="H1234" s="189">
        <v>353058</v>
      </c>
      <c r="I1234" s="192">
        <v>40520</v>
      </c>
      <c r="J1234" s="193" t="s">
        <v>858</v>
      </c>
      <c r="BT1234" s="1"/>
    </row>
    <row r="1235" spans="1:72" x14ac:dyDescent="0.25">
      <c r="A1235" s="188" t="s">
        <v>408</v>
      </c>
      <c r="B1235" s="189" t="s">
        <v>713</v>
      </c>
      <c r="C1235" s="189" t="s">
        <v>964</v>
      </c>
      <c r="D1235" s="189" t="s">
        <v>439</v>
      </c>
      <c r="E1235" s="190">
        <f t="shared" ca="1" si="19"/>
        <v>19236</v>
      </c>
      <c r="F1235" s="191">
        <v>27</v>
      </c>
      <c r="G1235" s="192">
        <v>33336</v>
      </c>
      <c r="H1235" s="189">
        <v>353059</v>
      </c>
      <c r="I1235" s="192">
        <v>40443</v>
      </c>
      <c r="J1235" s="193" t="s">
        <v>858</v>
      </c>
      <c r="BT1235" s="1"/>
    </row>
    <row r="1236" spans="1:72" x14ac:dyDescent="0.25">
      <c r="A1236" s="188" t="s">
        <v>454</v>
      </c>
      <c r="B1236" s="189" t="s">
        <v>791</v>
      </c>
      <c r="C1236" s="189" t="s">
        <v>983</v>
      </c>
      <c r="D1236" s="189" t="s">
        <v>439</v>
      </c>
      <c r="E1236" s="190">
        <f t="shared" ca="1" si="19"/>
        <v>24060</v>
      </c>
      <c r="F1236" s="191">
        <v>27</v>
      </c>
      <c r="G1236" s="192">
        <v>33370</v>
      </c>
      <c r="H1236" s="189">
        <v>563063</v>
      </c>
      <c r="I1236" s="192">
        <v>40949</v>
      </c>
      <c r="J1236" s="193" t="s">
        <v>858</v>
      </c>
      <c r="BT1236" s="1"/>
    </row>
    <row r="1237" spans="1:72" x14ac:dyDescent="0.25">
      <c r="A1237" s="188" t="s">
        <v>408</v>
      </c>
      <c r="B1237" s="189" t="s">
        <v>426</v>
      </c>
      <c r="C1237" s="189" t="s">
        <v>490</v>
      </c>
      <c r="D1237" s="189" t="s">
        <v>439</v>
      </c>
      <c r="E1237" s="190">
        <f t="shared" ca="1" si="19"/>
        <v>27336</v>
      </c>
      <c r="F1237" s="191">
        <v>27</v>
      </c>
      <c r="G1237" s="192">
        <v>33431</v>
      </c>
      <c r="H1237" s="189">
        <v>353064</v>
      </c>
      <c r="I1237" s="192">
        <v>41064</v>
      </c>
      <c r="J1237" s="193" t="s">
        <v>858</v>
      </c>
      <c r="BT1237" s="1"/>
    </row>
    <row r="1238" spans="1:72" x14ac:dyDescent="0.25">
      <c r="A1238" s="188" t="s">
        <v>454</v>
      </c>
      <c r="B1238" s="189" t="s">
        <v>664</v>
      </c>
      <c r="C1238" s="189" t="s">
        <v>984</v>
      </c>
      <c r="D1238" s="189" t="s">
        <v>439</v>
      </c>
      <c r="E1238" s="190">
        <f t="shared" ca="1" si="19"/>
        <v>21684</v>
      </c>
      <c r="F1238" s="191">
        <v>27</v>
      </c>
      <c r="G1238" s="192">
        <v>33462</v>
      </c>
      <c r="H1238" s="189">
        <v>353061</v>
      </c>
      <c r="I1238" s="192">
        <v>41046</v>
      </c>
      <c r="J1238" s="193" t="s">
        <v>858</v>
      </c>
      <c r="BT1238" s="1"/>
    </row>
    <row r="1239" spans="1:72" x14ac:dyDescent="0.25">
      <c r="A1239" s="188" t="s">
        <v>408</v>
      </c>
      <c r="B1239" s="189" t="s">
        <v>709</v>
      </c>
      <c r="C1239" s="189" t="s">
        <v>1054</v>
      </c>
      <c r="D1239" s="189" t="s">
        <v>439</v>
      </c>
      <c r="E1239" s="190">
        <f t="shared" ca="1" si="19"/>
        <v>22524</v>
      </c>
      <c r="F1239" s="191">
        <v>26</v>
      </c>
      <c r="G1239" s="192">
        <v>33859</v>
      </c>
      <c r="H1239" s="189">
        <v>563043</v>
      </c>
      <c r="I1239" s="192">
        <v>41063</v>
      </c>
      <c r="J1239" s="193" t="s">
        <v>466</v>
      </c>
      <c r="BT1239" s="1"/>
    </row>
    <row r="1240" spans="1:72" x14ac:dyDescent="0.25">
      <c r="A1240" s="188" t="s">
        <v>454</v>
      </c>
      <c r="B1240" s="189" t="s">
        <v>623</v>
      </c>
      <c r="C1240" s="189" t="s">
        <v>632</v>
      </c>
      <c r="D1240" s="189" t="s">
        <v>439</v>
      </c>
      <c r="E1240" s="190">
        <f t="shared" ca="1" si="19"/>
        <v>28836</v>
      </c>
      <c r="F1240" s="191">
        <v>25</v>
      </c>
      <c r="G1240" s="192">
        <v>33889</v>
      </c>
      <c r="H1240" s="189">
        <v>353069</v>
      </c>
      <c r="I1240" s="192">
        <v>41034</v>
      </c>
      <c r="J1240" s="193" t="s">
        <v>466</v>
      </c>
      <c r="BT1240" s="1"/>
    </row>
    <row r="1241" spans="1:72" x14ac:dyDescent="0.25">
      <c r="A1241" s="188" t="s">
        <v>454</v>
      </c>
      <c r="B1241" s="189" t="s">
        <v>474</v>
      </c>
      <c r="C1241" s="189" t="s">
        <v>710</v>
      </c>
      <c r="D1241" s="189" t="s">
        <v>439</v>
      </c>
      <c r="E1241" s="190">
        <f t="shared" ca="1" si="19"/>
        <v>26376</v>
      </c>
      <c r="F1241" s="191">
        <v>31</v>
      </c>
      <c r="G1241" s="192">
        <v>31772</v>
      </c>
      <c r="H1241" s="189">
        <v>353055</v>
      </c>
      <c r="I1241" s="192">
        <v>40631</v>
      </c>
      <c r="J1241" s="193" t="s">
        <v>466</v>
      </c>
      <c r="BT1241" s="1"/>
    </row>
    <row r="1242" spans="1:72" x14ac:dyDescent="0.25">
      <c r="A1242" s="188" t="s">
        <v>454</v>
      </c>
      <c r="B1242" s="189" t="s">
        <v>534</v>
      </c>
      <c r="C1242" s="189" t="s">
        <v>884</v>
      </c>
      <c r="D1242" s="189" t="s">
        <v>439</v>
      </c>
      <c r="E1242" s="190">
        <f t="shared" ca="1" si="19"/>
        <v>26472</v>
      </c>
      <c r="F1242" s="191">
        <v>26</v>
      </c>
      <c r="G1242" s="192">
        <v>33644</v>
      </c>
      <c r="H1242" s="189">
        <v>353056</v>
      </c>
      <c r="I1242" s="192">
        <v>40916</v>
      </c>
      <c r="J1242" s="193" t="s">
        <v>466</v>
      </c>
      <c r="BT1242" s="1"/>
    </row>
    <row r="1243" spans="1:72" x14ac:dyDescent="0.25">
      <c r="A1243" s="188" t="s">
        <v>454</v>
      </c>
      <c r="B1243" s="189" t="s">
        <v>531</v>
      </c>
      <c r="C1243" s="189" t="s">
        <v>1055</v>
      </c>
      <c r="D1243" s="189" t="s">
        <v>439</v>
      </c>
      <c r="E1243" s="190">
        <f t="shared" ca="1" si="19"/>
        <v>22704</v>
      </c>
      <c r="F1243" s="191">
        <v>26</v>
      </c>
      <c r="G1243" s="192">
        <v>33666</v>
      </c>
      <c r="H1243" s="189">
        <v>353057</v>
      </c>
      <c r="I1243" s="192">
        <v>41051</v>
      </c>
      <c r="J1243" s="193" t="s">
        <v>466</v>
      </c>
      <c r="BT1243" s="1"/>
    </row>
    <row r="1244" spans="1:72" x14ac:dyDescent="0.25">
      <c r="A1244" s="188" t="s">
        <v>454</v>
      </c>
      <c r="B1244" s="189" t="s">
        <v>574</v>
      </c>
      <c r="C1244" s="189" t="s">
        <v>922</v>
      </c>
      <c r="D1244" s="189" t="s">
        <v>439</v>
      </c>
      <c r="E1244" s="190">
        <f t="shared" ca="1" si="19"/>
        <v>30828</v>
      </c>
      <c r="F1244" s="191">
        <v>26</v>
      </c>
      <c r="G1244" s="192">
        <v>33697</v>
      </c>
      <c r="H1244" s="189">
        <v>563056</v>
      </c>
      <c r="I1244" s="192">
        <v>41072</v>
      </c>
      <c r="J1244" s="193" t="s">
        <v>466</v>
      </c>
      <c r="BT1244" s="1"/>
    </row>
    <row r="1245" spans="1:72" x14ac:dyDescent="0.25">
      <c r="A1245" s="188" t="s">
        <v>454</v>
      </c>
      <c r="B1245" s="189" t="s">
        <v>550</v>
      </c>
      <c r="C1245" s="189" t="s">
        <v>1056</v>
      </c>
      <c r="D1245" s="189" t="s">
        <v>439</v>
      </c>
      <c r="E1245" s="190">
        <f t="shared" ca="1" si="19"/>
        <v>25020</v>
      </c>
      <c r="F1245" s="191">
        <v>26</v>
      </c>
      <c r="G1245" s="192">
        <v>33727</v>
      </c>
      <c r="H1245" s="189">
        <v>563042</v>
      </c>
      <c r="I1245" s="192">
        <v>41032</v>
      </c>
      <c r="J1245" s="193" t="s">
        <v>466</v>
      </c>
      <c r="BT1245" s="1"/>
    </row>
    <row r="1246" spans="1:72" x14ac:dyDescent="0.25">
      <c r="A1246" s="188" t="s">
        <v>454</v>
      </c>
      <c r="B1246" s="189" t="s">
        <v>562</v>
      </c>
      <c r="C1246" s="189" t="s">
        <v>972</v>
      </c>
      <c r="D1246" s="189" t="s">
        <v>439</v>
      </c>
      <c r="E1246" s="190">
        <f t="shared" ca="1" si="19"/>
        <v>26496</v>
      </c>
      <c r="F1246" s="191">
        <v>26</v>
      </c>
      <c r="G1246" s="192">
        <v>33789</v>
      </c>
      <c r="H1246" s="189">
        <v>353060</v>
      </c>
      <c r="I1246" s="192">
        <v>41268</v>
      </c>
      <c r="J1246" s="193" t="s">
        <v>466</v>
      </c>
      <c r="BT1246" s="1"/>
    </row>
    <row r="1247" spans="1:72" x14ac:dyDescent="0.25">
      <c r="A1247" s="188" t="s">
        <v>454</v>
      </c>
      <c r="B1247" s="189" t="s">
        <v>594</v>
      </c>
      <c r="C1247" s="189" t="s">
        <v>1057</v>
      </c>
      <c r="D1247" s="189" t="s">
        <v>439</v>
      </c>
      <c r="E1247" s="190">
        <f t="shared" ca="1" si="19"/>
        <v>25488</v>
      </c>
      <c r="F1247" s="191">
        <v>26</v>
      </c>
      <c r="G1247" s="192">
        <v>33820</v>
      </c>
      <c r="H1247" s="189">
        <v>353062</v>
      </c>
      <c r="I1247" s="192">
        <v>41102</v>
      </c>
      <c r="J1247" s="193" t="s">
        <v>466</v>
      </c>
      <c r="BT1247" s="1"/>
    </row>
    <row r="1248" spans="1:72" x14ac:dyDescent="0.25">
      <c r="A1248" s="188" t="s">
        <v>454</v>
      </c>
      <c r="B1248" s="189" t="s">
        <v>467</v>
      </c>
      <c r="C1248" s="189" t="s">
        <v>563</v>
      </c>
      <c r="D1248" s="189" t="s">
        <v>439</v>
      </c>
      <c r="E1248" s="190">
        <f t="shared" ca="1" si="19"/>
        <v>24036</v>
      </c>
      <c r="F1248" s="191">
        <v>25</v>
      </c>
      <c r="G1248" s="192">
        <v>34216</v>
      </c>
      <c r="H1248" s="189">
        <v>353068</v>
      </c>
      <c r="I1248" s="192">
        <v>40971</v>
      </c>
      <c r="J1248" s="193" t="s">
        <v>466</v>
      </c>
      <c r="BT1248" s="1"/>
    </row>
    <row r="1249" spans="1:72" x14ac:dyDescent="0.25">
      <c r="A1249" s="188" t="s">
        <v>454</v>
      </c>
      <c r="B1249" s="189" t="s">
        <v>185</v>
      </c>
      <c r="C1249" s="189" t="s">
        <v>1058</v>
      </c>
      <c r="D1249" s="189" t="s">
        <v>439</v>
      </c>
      <c r="E1249" s="190">
        <f t="shared" ca="1" si="19"/>
        <v>18372</v>
      </c>
      <c r="F1249" s="191">
        <v>24</v>
      </c>
      <c r="G1249" s="192">
        <v>34253</v>
      </c>
      <c r="H1249" s="189">
        <v>563046</v>
      </c>
      <c r="I1249" s="192">
        <v>40797</v>
      </c>
      <c r="J1249" s="193" t="s">
        <v>466</v>
      </c>
      <c r="BT1249" s="1"/>
    </row>
    <row r="1250" spans="1:72" x14ac:dyDescent="0.25">
      <c r="A1250" s="188" t="s">
        <v>454</v>
      </c>
      <c r="B1250" s="189" t="s">
        <v>155</v>
      </c>
      <c r="C1250" s="189" t="s">
        <v>523</v>
      </c>
      <c r="D1250" s="189" t="s">
        <v>439</v>
      </c>
      <c r="E1250" s="190">
        <f t="shared" ca="1" si="19"/>
        <v>27840</v>
      </c>
      <c r="F1250" s="191">
        <v>24</v>
      </c>
      <c r="G1250" s="192">
        <v>34284</v>
      </c>
      <c r="H1250" s="189">
        <v>353066</v>
      </c>
      <c r="I1250" s="192">
        <v>40741</v>
      </c>
      <c r="J1250" s="193" t="s">
        <v>466</v>
      </c>
      <c r="BT1250" s="1"/>
    </row>
    <row r="1251" spans="1:72" x14ac:dyDescent="0.25">
      <c r="A1251" s="188" t="s">
        <v>454</v>
      </c>
      <c r="B1251" s="189" t="s">
        <v>409</v>
      </c>
      <c r="C1251" s="189" t="s">
        <v>943</v>
      </c>
      <c r="D1251" s="189" t="s">
        <v>439</v>
      </c>
      <c r="E1251" s="190">
        <f t="shared" ca="1" si="19"/>
        <v>29436</v>
      </c>
      <c r="F1251" s="191">
        <v>26</v>
      </c>
      <c r="G1251" s="192">
        <v>33758</v>
      </c>
      <c r="H1251" s="189">
        <v>353074</v>
      </c>
      <c r="I1251" s="192">
        <v>40808</v>
      </c>
      <c r="J1251" s="193" t="s">
        <v>466</v>
      </c>
      <c r="BT1251" s="1"/>
    </row>
    <row r="1252" spans="1:72" x14ac:dyDescent="0.25">
      <c r="A1252" s="188" t="s">
        <v>408</v>
      </c>
      <c r="B1252" s="189" t="s">
        <v>673</v>
      </c>
      <c r="C1252" s="189" t="s">
        <v>997</v>
      </c>
      <c r="D1252" s="189" t="s">
        <v>850</v>
      </c>
      <c r="E1252" s="190">
        <f t="shared" ca="1" si="19"/>
        <v>25968</v>
      </c>
      <c r="F1252" s="191">
        <v>30</v>
      </c>
      <c r="G1252" s="192">
        <v>32408</v>
      </c>
      <c r="H1252" s="189">
        <v>563034</v>
      </c>
      <c r="I1252" s="192">
        <v>40636</v>
      </c>
      <c r="J1252" s="193" t="s">
        <v>858</v>
      </c>
      <c r="BT1252" s="1"/>
    </row>
    <row r="1253" spans="1:72" x14ac:dyDescent="0.25">
      <c r="A1253" s="188" t="s">
        <v>408</v>
      </c>
      <c r="B1253" s="189" t="s">
        <v>467</v>
      </c>
      <c r="C1253" s="189" t="s">
        <v>901</v>
      </c>
      <c r="D1253" s="189" t="s">
        <v>439</v>
      </c>
      <c r="E1253" s="190">
        <f t="shared" ca="1" si="19"/>
        <v>25032</v>
      </c>
      <c r="F1253" s="191">
        <v>27</v>
      </c>
      <c r="G1253" s="192">
        <v>33165</v>
      </c>
      <c r="H1253" s="189">
        <v>353076</v>
      </c>
      <c r="I1253" s="192">
        <v>40903</v>
      </c>
      <c r="J1253" s="193" t="s">
        <v>466</v>
      </c>
      <c r="BT1253" s="1"/>
    </row>
    <row r="1254" spans="1:72" x14ac:dyDescent="0.25">
      <c r="A1254" s="188" t="s">
        <v>454</v>
      </c>
      <c r="B1254" s="189" t="s">
        <v>464</v>
      </c>
      <c r="C1254" s="189" t="s">
        <v>680</v>
      </c>
      <c r="D1254" s="189" t="s">
        <v>439</v>
      </c>
      <c r="E1254" s="190">
        <f t="shared" ca="1" si="19"/>
        <v>26472</v>
      </c>
      <c r="F1254" s="191">
        <v>27</v>
      </c>
      <c r="G1254" s="192">
        <v>33232</v>
      </c>
      <c r="H1254" s="189">
        <v>353075</v>
      </c>
      <c r="I1254" s="192">
        <v>40858</v>
      </c>
      <c r="J1254" s="193" t="s">
        <v>466</v>
      </c>
      <c r="BT1254" s="1"/>
    </row>
    <row r="1255" spans="1:72" x14ac:dyDescent="0.25">
      <c r="A1255" s="188" t="s">
        <v>454</v>
      </c>
      <c r="B1255" s="189" t="s">
        <v>559</v>
      </c>
      <c r="C1255" s="189" t="s">
        <v>984</v>
      </c>
      <c r="D1255" s="189" t="s">
        <v>439</v>
      </c>
      <c r="E1255" s="190">
        <f t="shared" ca="1" si="19"/>
        <v>21432</v>
      </c>
      <c r="F1255" s="191">
        <v>31</v>
      </c>
      <c r="G1255" s="192">
        <v>31993</v>
      </c>
      <c r="H1255" s="189">
        <v>353079</v>
      </c>
      <c r="I1255" s="192">
        <v>40873</v>
      </c>
      <c r="J1255" s="193" t="s">
        <v>858</v>
      </c>
      <c r="BT1255" s="1"/>
    </row>
    <row r="1256" spans="1:72" x14ac:dyDescent="0.25">
      <c r="A1256" s="188" t="s">
        <v>408</v>
      </c>
      <c r="B1256" s="189" t="s">
        <v>500</v>
      </c>
      <c r="C1256" s="189" t="s">
        <v>950</v>
      </c>
      <c r="D1256" s="189" t="s">
        <v>460</v>
      </c>
      <c r="E1256" s="190">
        <f t="shared" ca="1" si="19"/>
        <v>28104</v>
      </c>
      <c r="F1256" s="191">
        <v>31</v>
      </c>
      <c r="G1256" s="192">
        <v>31772</v>
      </c>
      <c r="H1256" s="189">
        <v>563078</v>
      </c>
      <c r="I1256" s="192">
        <v>40631</v>
      </c>
      <c r="J1256" s="193" t="s">
        <v>858</v>
      </c>
      <c r="BT1256" s="1"/>
    </row>
    <row r="1257" spans="1:72" x14ac:dyDescent="0.25">
      <c r="A1257" s="188" t="s">
        <v>454</v>
      </c>
      <c r="B1257" s="189" t="s">
        <v>185</v>
      </c>
      <c r="C1257" s="189" t="s">
        <v>1014</v>
      </c>
      <c r="D1257" s="189" t="s">
        <v>439</v>
      </c>
      <c r="E1257" s="190">
        <f t="shared" ca="1" si="19"/>
        <v>30660</v>
      </c>
      <c r="F1257" s="191">
        <v>32</v>
      </c>
      <c r="G1257" s="192">
        <v>31500</v>
      </c>
      <c r="H1257" s="189">
        <v>563084</v>
      </c>
      <c r="I1257" s="192">
        <v>40762</v>
      </c>
      <c r="J1257" s="193" t="s">
        <v>858</v>
      </c>
      <c r="BT1257" s="1"/>
    </row>
    <row r="1258" spans="1:72" x14ac:dyDescent="0.25">
      <c r="A1258" s="188" t="s">
        <v>408</v>
      </c>
      <c r="B1258" s="189" t="s">
        <v>452</v>
      </c>
      <c r="C1258" s="189" t="s">
        <v>1059</v>
      </c>
      <c r="D1258" s="189" t="s">
        <v>439</v>
      </c>
      <c r="E1258" s="190">
        <f t="shared" ca="1" si="19"/>
        <v>19392</v>
      </c>
      <c r="F1258" s="191">
        <v>30</v>
      </c>
      <c r="G1258" s="192">
        <v>32280</v>
      </c>
      <c r="H1258" s="189">
        <v>563081</v>
      </c>
      <c r="I1258" s="192">
        <v>40798</v>
      </c>
      <c r="J1258" s="193" t="s">
        <v>858</v>
      </c>
      <c r="BT1258" s="1"/>
    </row>
    <row r="1259" spans="1:72" x14ac:dyDescent="0.25">
      <c r="A1259" s="188" t="s">
        <v>408</v>
      </c>
      <c r="B1259" s="189" t="s">
        <v>476</v>
      </c>
      <c r="C1259" s="189" t="s">
        <v>822</v>
      </c>
      <c r="D1259" s="189" t="s">
        <v>439</v>
      </c>
      <c r="E1259" s="190">
        <f t="shared" ca="1" si="19"/>
        <v>30924</v>
      </c>
      <c r="F1259" s="191">
        <v>27</v>
      </c>
      <c r="G1259" s="192">
        <v>33217</v>
      </c>
      <c r="H1259" s="189">
        <v>353082</v>
      </c>
      <c r="I1259" s="192">
        <v>40727</v>
      </c>
      <c r="J1259" s="193" t="s">
        <v>858</v>
      </c>
      <c r="BT1259" s="1"/>
    </row>
    <row r="1260" spans="1:72" x14ac:dyDescent="0.25">
      <c r="A1260" s="188" t="s">
        <v>408</v>
      </c>
      <c r="B1260" s="189" t="s">
        <v>645</v>
      </c>
      <c r="C1260" s="189" t="s">
        <v>527</v>
      </c>
      <c r="D1260" s="189" t="s">
        <v>433</v>
      </c>
      <c r="E1260" s="190">
        <f t="shared" ca="1" si="19"/>
        <v>20064</v>
      </c>
      <c r="F1260" s="191">
        <v>35</v>
      </c>
      <c r="G1260" s="192">
        <v>30578</v>
      </c>
      <c r="H1260" s="189">
        <v>563036</v>
      </c>
      <c r="I1260" s="192">
        <v>41354</v>
      </c>
      <c r="J1260" s="193" t="s">
        <v>858</v>
      </c>
      <c r="BT1260" s="1"/>
    </row>
    <row r="1261" spans="1:72" x14ac:dyDescent="0.25">
      <c r="A1261" s="188" t="s">
        <v>454</v>
      </c>
      <c r="B1261" s="189" t="s">
        <v>471</v>
      </c>
      <c r="C1261" s="189" t="s">
        <v>922</v>
      </c>
      <c r="D1261" s="189" t="s">
        <v>460</v>
      </c>
      <c r="E1261" s="190">
        <f t="shared" ca="1" si="19"/>
        <v>21612</v>
      </c>
      <c r="F1261" s="191">
        <v>31</v>
      </c>
      <c r="G1261" s="192">
        <v>32030</v>
      </c>
      <c r="H1261" s="189">
        <v>563085</v>
      </c>
      <c r="I1261" s="192">
        <v>41569</v>
      </c>
      <c r="J1261" s="193" t="s">
        <v>858</v>
      </c>
      <c r="BT1261" s="1"/>
    </row>
    <row r="1262" spans="1:72" x14ac:dyDescent="0.25">
      <c r="A1262" s="188" t="s">
        <v>454</v>
      </c>
      <c r="B1262" s="189" t="s">
        <v>784</v>
      </c>
      <c r="C1262" s="189" t="s">
        <v>1060</v>
      </c>
      <c r="D1262" s="189" t="s">
        <v>416</v>
      </c>
      <c r="E1262" s="190">
        <f t="shared" ca="1" si="19"/>
        <v>28236</v>
      </c>
      <c r="F1262" s="191">
        <v>30</v>
      </c>
      <c r="G1262" s="192">
        <v>32218</v>
      </c>
      <c r="H1262" s="189">
        <v>353087</v>
      </c>
      <c r="I1262" s="192">
        <v>41384</v>
      </c>
      <c r="J1262" s="193" t="s">
        <v>858</v>
      </c>
      <c r="BT1262" s="1"/>
    </row>
    <row r="1263" spans="1:72" x14ac:dyDescent="0.25">
      <c r="A1263" s="188" t="s">
        <v>454</v>
      </c>
      <c r="B1263" s="189" t="s">
        <v>817</v>
      </c>
      <c r="C1263" s="189" t="s">
        <v>640</v>
      </c>
      <c r="D1263" s="189" t="s">
        <v>439</v>
      </c>
      <c r="E1263" s="190">
        <f t="shared" ca="1" si="19"/>
        <v>27288</v>
      </c>
      <c r="F1263" s="191">
        <v>33</v>
      </c>
      <c r="G1263" s="192">
        <v>31088</v>
      </c>
      <c r="H1263" s="189">
        <v>563091</v>
      </c>
      <c r="I1263" s="192">
        <v>41372</v>
      </c>
      <c r="J1263" s="193" t="s">
        <v>858</v>
      </c>
      <c r="BT1263" s="1"/>
    </row>
    <row r="1264" spans="1:72" x14ac:dyDescent="0.25">
      <c r="A1264" s="188" t="s">
        <v>413</v>
      </c>
      <c r="B1264" s="189" t="s">
        <v>509</v>
      </c>
      <c r="C1264" s="189" t="s">
        <v>848</v>
      </c>
      <c r="D1264" s="189" t="s">
        <v>411</v>
      </c>
      <c r="E1264" s="190">
        <f t="shared" ca="1" si="19"/>
        <v>25536</v>
      </c>
      <c r="F1264" s="191">
        <v>34</v>
      </c>
      <c r="G1264" s="192">
        <v>30837</v>
      </c>
      <c r="H1264" s="189">
        <v>563096</v>
      </c>
      <c r="I1264" s="192">
        <v>41397</v>
      </c>
      <c r="J1264" s="193" t="s">
        <v>858</v>
      </c>
      <c r="BT1264" s="1"/>
    </row>
    <row r="1265" spans="1:72" x14ac:dyDescent="0.25">
      <c r="A1265" s="188" t="s">
        <v>408</v>
      </c>
      <c r="B1265" s="189" t="s">
        <v>410</v>
      </c>
      <c r="C1265" s="189" t="s">
        <v>86</v>
      </c>
      <c r="D1265" s="189" t="s">
        <v>439</v>
      </c>
      <c r="E1265" s="190">
        <f t="shared" ca="1" si="19"/>
        <v>28596</v>
      </c>
      <c r="F1265" s="191">
        <v>31</v>
      </c>
      <c r="G1265" s="192">
        <v>31841</v>
      </c>
      <c r="H1265" s="189">
        <v>563095</v>
      </c>
      <c r="I1265" s="192">
        <v>41521</v>
      </c>
      <c r="J1265" s="193" t="s">
        <v>858</v>
      </c>
      <c r="BT1265" s="1"/>
    </row>
    <row r="1266" spans="1:72" x14ac:dyDescent="0.25">
      <c r="A1266" s="188" t="s">
        <v>454</v>
      </c>
      <c r="B1266" s="189" t="s">
        <v>635</v>
      </c>
      <c r="C1266" s="189" t="s">
        <v>975</v>
      </c>
      <c r="D1266" s="189" t="s">
        <v>416</v>
      </c>
      <c r="E1266" s="190">
        <f t="shared" ca="1" si="19"/>
        <v>27672</v>
      </c>
      <c r="F1266" s="191">
        <v>30</v>
      </c>
      <c r="G1266" s="192">
        <v>32189</v>
      </c>
      <c r="H1266" s="189">
        <v>353098</v>
      </c>
      <c r="I1266" s="192">
        <v>41414</v>
      </c>
      <c r="J1266" s="193" t="s">
        <v>858</v>
      </c>
      <c r="BT1266" s="1"/>
    </row>
    <row r="1267" spans="1:72" x14ac:dyDescent="0.25">
      <c r="A1267" s="188" t="s">
        <v>454</v>
      </c>
      <c r="B1267" s="189" t="s">
        <v>528</v>
      </c>
      <c r="C1267" s="189" t="s">
        <v>90</v>
      </c>
      <c r="D1267" s="189" t="s">
        <v>442</v>
      </c>
      <c r="E1267" s="190">
        <f t="shared" ca="1" si="19"/>
        <v>21732</v>
      </c>
      <c r="F1267" s="191">
        <v>27</v>
      </c>
      <c r="G1267" s="192">
        <v>33187</v>
      </c>
      <c r="H1267" s="189">
        <v>353100</v>
      </c>
      <c r="I1267" s="192">
        <v>41527</v>
      </c>
      <c r="J1267" s="193" t="s">
        <v>858</v>
      </c>
      <c r="BT1267" s="1"/>
    </row>
    <row r="1268" spans="1:72" x14ac:dyDescent="0.25">
      <c r="A1268" s="188" t="s">
        <v>413</v>
      </c>
      <c r="B1268" s="189" t="s">
        <v>476</v>
      </c>
      <c r="C1268" s="189" t="s">
        <v>928</v>
      </c>
      <c r="D1268" s="189" t="s">
        <v>439</v>
      </c>
      <c r="E1268" s="190">
        <f t="shared" ca="1" si="19"/>
        <v>30648</v>
      </c>
      <c r="F1268" s="191">
        <v>36</v>
      </c>
      <c r="G1268" s="192">
        <v>30044</v>
      </c>
      <c r="H1268" s="189">
        <v>353089</v>
      </c>
      <c r="I1268" s="192">
        <v>41279</v>
      </c>
      <c r="J1268" s="193" t="s">
        <v>858</v>
      </c>
      <c r="BT1268" s="1"/>
    </row>
    <row r="1269" spans="1:72" x14ac:dyDescent="0.25">
      <c r="A1269" s="188" t="s">
        <v>408</v>
      </c>
      <c r="B1269" s="189" t="s">
        <v>748</v>
      </c>
      <c r="C1269" s="189" t="s">
        <v>552</v>
      </c>
      <c r="D1269" s="189" t="s">
        <v>439</v>
      </c>
      <c r="E1269" s="190">
        <f t="shared" ca="1" si="19"/>
        <v>31140</v>
      </c>
      <c r="F1269" s="191">
        <v>29</v>
      </c>
      <c r="G1269" s="192">
        <v>32650</v>
      </c>
      <c r="H1269" s="189">
        <v>563093</v>
      </c>
      <c r="I1269" s="192">
        <v>41406</v>
      </c>
      <c r="J1269" s="193" t="s">
        <v>858</v>
      </c>
      <c r="BT1269" s="1"/>
    </row>
    <row r="1270" spans="1:72" x14ac:dyDescent="0.25">
      <c r="A1270" s="188" t="s">
        <v>408</v>
      </c>
      <c r="B1270" s="189" t="s">
        <v>639</v>
      </c>
      <c r="C1270" s="189" t="s">
        <v>1061</v>
      </c>
      <c r="D1270" s="189" t="s">
        <v>1062</v>
      </c>
      <c r="E1270" s="190">
        <f t="shared" ca="1" si="19"/>
        <v>21132</v>
      </c>
      <c r="F1270" s="191">
        <v>36</v>
      </c>
      <c r="G1270" s="192">
        <v>30198</v>
      </c>
      <c r="H1270" s="189">
        <v>563077</v>
      </c>
      <c r="I1270" s="192">
        <v>41336</v>
      </c>
      <c r="J1270" s="193" t="s">
        <v>858</v>
      </c>
      <c r="BT1270" s="1"/>
    </row>
    <row r="1271" spans="1:72" x14ac:dyDescent="0.25">
      <c r="A1271" s="188" t="s">
        <v>408</v>
      </c>
      <c r="B1271" s="189" t="s">
        <v>626</v>
      </c>
      <c r="C1271" s="189" t="s">
        <v>828</v>
      </c>
      <c r="D1271" s="189" t="s">
        <v>460</v>
      </c>
      <c r="E1271" s="190">
        <f t="shared" ca="1" si="19"/>
        <v>29940</v>
      </c>
      <c r="F1271" s="191">
        <v>30</v>
      </c>
      <c r="G1271" s="192">
        <v>32336</v>
      </c>
      <c r="H1271" s="189">
        <v>353099</v>
      </c>
      <c r="I1271" s="192">
        <v>41969</v>
      </c>
      <c r="J1271" s="193" t="s">
        <v>858</v>
      </c>
      <c r="BT1271" s="1"/>
    </row>
    <row r="1272" spans="1:72" x14ac:dyDescent="0.25">
      <c r="A1272" s="188" t="s">
        <v>413</v>
      </c>
      <c r="B1272" s="189" t="s">
        <v>667</v>
      </c>
      <c r="C1272" s="189" t="s">
        <v>984</v>
      </c>
      <c r="D1272" s="189" t="s">
        <v>439</v>
      </c>
      <c r="E1272" s="190">
        <f t="shared" ca="1" si="19"/>
        <v>23496</v>
      </c>
      <c r="F1272" s="191">
        <v>29</v>
      </c>
      <c r="G1272" s="192">
        <v>32692</v>
      </c>
      <c r="H1272" s="189">
        <v>563088</v>
      </c>
      <c r="I1272" s="192">
        <v>41983</v>
      </c>
      <c r="J1272" s="193" t="s">
        <v>858</v>
      </c>
      <c r="BT1272" s="1"/>
    </row>
    <row r="1273" spans="1:72" x14ac:dyDescent="0.25">
      <c r="A1273" s="188" t="s">
        <v>454</v>
      </c>
      <c r="B1273" s="189" t="s">
        <v>704</v>
      </c>
      <c r="C1273" s="189" t="s">
        <v>1063</v>
      </c>
      <c r="D1273" s="189" t="s">
        <v>439</v>
      </c>
      <c r="E1273" s="190">
        <f t="shared" ca="1" si="19"/>
        <v>23304</v>
      </c>
      <c r="F1273" s="191">
        <v>30</v>
      </c>
      <c r="G1273" s="192">
        <v>32249</v>
      </c>
      <c r="H1273" s="189">
        <v>563105</v>
      </c>
      <c r="I1273" s="192">
        <v>41927</v>
      </c>
      <c r="J1273" s="193" t="s">
        <v>858</v>
      </c>
      <c r="BT1273" s="1"/>
    </row>
    <row r="1274" spans="1:72" x14ac:dyDescent="0.25">
      <c r="A1274" s="188" t="s">
        <v>454</v>
      </c>
      <c r="B1274" s="189" t="s">
        <v>671</v>
      </c>
      <c r="C1274" s="189" t="s">
        <v>1058</v>
      </c>
      <c r="D1274" s="189" t="s">
        <v>416</v>
      </c>
      <c r="E1274" s="190">
        <f t="shared" ca="1" si="19"/>
        <v>28404</v>
      </c>
      <c r="F1274" s="191">
        <v>30</v>
      </c>
      <c r="G1274" s="192">
        <v>32297</v>
      </c>
      <c r="H1274" s="189">
        <v>353094</v>
      </c>
      <c r="I1274" s="192">
        <v>41664</v>
      </c>
      <c r="J1274" s="193" t="s">
        <v>858</v>
      </c>
      <c r="BT1274" s="1"/>
    </row>
    <row r="1275" spans="1:72" x14ac:dyDescent="0.25">
      <c r="A1275" s="188" t="s">
        <v>454</v>
      </c>
      <c r="B1275" s="189" t="s">
        <v>635</v>
      </c>
      <c r="C1275" s="189" t="s">
        <v>995</v>
      </c>
      <c r="D1275" s="189" t="s">
        <v>442</v>
      </c>
      <c r="E1275" s="190">
        <f t="shared" ca="1" si="19"/>
        <v>26532</v>
      </c>
      <c r="F1275" s="191">
        <v>29</v>
      </c>
      <c r="G1275" s="192">
        <v>32565</v>
      </c>
      <c r="H1275" s="189">
        <v>563106</v>
      </c>
      <c r="I1275" s="192">
        <v>41779</v>
      </c>
      <c r="J1275" s="193" t="s">
        <v>858</v>
      </c>
      <c r="BT1275" s="1"/>
    </row>
    <row r="1276" spans="1:72" x14ac:dyDescent="0.25">
      <c r="A1276" s="188" t="s">
        <v>454</v>
      </c>
      <c r="B1276" s="189" t="s">
        <v>495</v>
      </c>
      <c r="C1276" s="189" t="s">
        <v>922</v>
      </c>
      <c r="D1276" s="189" t="s">
        <v>439</v>
      </c>
      <c r="E1276" s="190">
        <f t="shared" ca="1" si="19"/>
        <v>30024</v>
      </c>
      <c r="F1276" s="191">
        <v>27</v>
      </c>
      <c r="G1276" s="192">
        <v>33401</v>
      </c>
      <c r="H1276" s="189">
        <v>353108</v>
      </c>
      <c r="I1276" s="192">
        <v>41894</v>
      </c>
      <c r="J1276" s="193" t="s">
        <v>858</v>
      </c>
      <c r="BT1276" s="1"/>
    </row>
    <row r="1277" spans="1:72" x14ac:dyDescent="0.25">
      <c r="A1277" s="188" t="s">
        <v>454</v>
      </c>
      <c r="B1277" s="189" t="s">
        <v>660</v>
      </c>
      <c r="C1277" s="189" t="s">
        <v>1064</v>
      </c>
      <c r="D1277" s="189" t="s">
        <v>439</v>
      </c>
      <c r="E1277" s="190">
        <f t="shared" ca="1" si="19"/>
        <v>24012</v>
      </c>
      <c r="F1277" s="191">
        <v>27</v>
      </c>
      <c r="G1277" s="192">
        <v>33156</v>
      </c>
      <c r="H1277" s="189">
        <v>563107</v>
      </c>
      <c r="I1277" s="192">
        <v>41732</v>
      </c>
      <c r="J1277" s="193" t="s">
        <v>858</v>
      </c>
      <c r="BT1277" s="1"/>
    </row>
    <row r="1278" spans="1:72" x14ac:dyDescent="0.25">
      <c r="A1278" s="188" t="s">
        <v>454</v>
      </c>
      <c r="B1278" s="189" t="s">
        <v>509</v>
      </c>
      <c r="C1278" s="189" t="s">
        <v>975</v>
      </c>
      <c r="D1278" s="189" t="s">
        <v>442</v>
      </c>
      <c r="E1278" s="190">
        <f t="shared" ca="1" si="19"/>
        <v>23892</v>
      </c>
      <c r="F1278" s="191">
        <v>30</v>
      </c>
      <c r="G1278" s="192">
        <v>32062</v>
      </c>
      <c r="H1278" s="189">
        <v>563113</v>
      </c>
      <c r="I1278" s="192">
        <v>41686</v>
      </c>
      <c r="J1278" s="193" t="s">
        <v>858</v>
      </c>
      <c r="BT1278" s="1"/>
    </row>
    <row r="1279" spans="1:72" x14ac:dyDescent="0.25">
      <c r="A1279" s="188" t="s">
        <v>454</v>
      </c>
      <c r="B1279" s="189" t="s">
        <v>694</v>
      </c>
      <c r="C1279" s="189" t="s">
        <v>840</v>
      </c>
      <c r="D1279" s="189" t="s">
        <v>460</v>
      </c>
      <c r="E1279" s="190">
        <f t="shared" ca="1" si="19"/>
        <v>23736</v>
      </c>
      <c r="F1279" s="191">
        <v>36</v>
      </c>
      <c r="G1279" s="192">
        <v>29998</v>
      </c>
      <c r="H1279" s="189">
        <v>563110</v>
      </c>
      <c r="I1279" s="192">
        <v>41727</v>
      </c>
      <c r="J1279" s="193" t="s">
        <v>858</v>
      </c>
      <c r="BT1279" s="1"/>
    </row>
    <row r="1280" spans="1:72" x14ac:dyDescent="0.25">
      <c r="A1280" s="188" t="s">
        <v>454</v>
      </c>
      <c r="B1280" s="189" t="s">
        <v>437</v>
      </c>
      <c r="C1280" s="189" t="s">
        <v>1065</v>
      </c>
      <c r="D1280" s="189" t="s">
        <v>439</v>
      </c>
      <c r="E1280" s="190">
        <f t="shared" ca="1" si="19"/>
        <v>25308</v>
      </c>
      <c r="F1280" s="191">
        <v>33</v>
      </c>
      <c r="G1280" s="192">
        <v>31232</v>
      </c>
      <c r="H1280" s="189">
        <v>563124</v>
      </c>
      <c r="I1280" s="192">
        <v>41734</v>
      </c>
      <c r="J1280" s="193" t="s">
        <v>858</v>
      </c>
      <c r="BT1280" s="1"/>
    </row>
    <row r="1281" spans="1:72" x14ac:dyDescent="0.25">
      <c r="A1281" s="188" t="s">
        <v>413</v>
      </c>
      <c r="B1281" s="189" t="s">
        <v>646</v>
      </c>
      <c r="C1281" s="189" t="s">
        <v>896</v>
      </c>
      <c r="D1281" s="189" t="s">
        <v>442</v>
      </c>
      <c r="E1281" s="190">
        <f t="shared" ca="1" si="19"/>
        <v>24156</v>
      </c>
      <c r="F1281" s="191">
        <v>38</v>
      </c>
      <c r="G1281" s="192">
        <v>29332</v>
      </c>
      <c r="H1281" s="189">
        <v>563112</v>
      </c>
      <c r="I1281" s="192">
        <v>41793</v>
      </c>
      <c r="J1281" s="193" t="s">
        <v>858</v>
      </c>
      <c r="BT1281" s="1"/>
    </row>
    <row r="1282" spans="1:72" x14ac:dyDescent="0.25">
      <c r="A1282" s="188" t="s">
        <v>454</v>
      </c>
      <c r="B1282" s="189" t="s">
        <v>448</v>
      </c>
      <c r="C1282" s="189" t="s">
        <v>1066</v>
      </c>
      <c r="D1282" s="189" t="s">
        <v>439</v>
      </c>
      <c r="E1282" s="190">
        <f t="shared" ca="1" si="19"/>
        <v>20472</v>
      </c>
      <c r="F1282" s="191">
        <v>30</v>
      </c>
      <c r="G1282" s="192">
        <v>32390</v>
      </c>
      <c r="H1282" s="189">
        <v>563121</v>
      </c>
      <c r="I1282" s="192">
        <v>42089</v>
      </c>
      <c r="J1282" s="193" t="s">
        <v>858</v>
      </c>
      <c r="BT1282" s="1"/>
    </row>
    <row r="1283" spans="1:72" x14ac:dyDescent="0.25">
      <c r="A1283" s="188" t="s">
        <v>454</v>
      </c>
      <c r="B1283" s="189" t="s">
        <v>569</v>
      </c>
      <c r="C1283" s="189" t="s">
        <v>90</v>
      </c>
      <c r="D1283" s="189" t="s">
        <v>439</v>
      </c>
      <c r="E1283" s="190">
        <f t="shared" ref="E1283:E1285" ca="1" si="20">RANDBETWEEN(1500,2600)*12</f>
        <v>31056</v>
      </c>
      <c r="F1283" s="191">
        <v>31</v>
      </c>
      <c r="G1283" s="192">
        <v>31692</v>
      </c>
      <c r="H1283" s="189">
        <v>563130</v>
      </c>
      <c r="I1283" s="192">
        <v>42030</v>
      </c>
      <c r="J1283" s="193" t="s">
        <v>858</v>
      </c>
      <c r="BT1283" s="1"/>
    </row>
    <row r="1284" spans="1:72" x14ac:dyDescent="0.25">
      <c r="A1284" s="188" t="s">
        <v>408</v>
      </c>
      <c r="B1284" s="189" t="s">
        <v>748</v>
      </c>
      <c r="C1284" s="189" t="s">
        <v>1067</v>
      </c>
      <c r="D1284" s="189" t="s">
        <v>439</v>
      </c>
      <c r="E1284" s="190">
        <f t="shared" ca="1" si="20"/>
        <v>20340</v>
      </c>
      <c r="F1284" s="191">
        <v>29</v>
      </c>
      <c r="G1284" s="192">
        <v>32758</v>
      </c>
      <c r="H1284" s="189">
        <v>353109</v>
      </c>
      <c r="I1284" s="192">
        <v>42284</v>
      </c>
      <c r="J1284" s="193" t="s">
        <v>858</v>
      </c>
      <c r="BT1284" s="1"/>
    </row>
    <row r="1285" spans="1:72" x14ac:dyDescent="0.25">
      <c r="A1285" s="194" t="s">
        <v>454</v>
      </c>
      <c r="B1285" s="195" t="s">
        <v>730</v>
      </c>
      <c r="C1285" s="195" t="s">
        <v>942</v>
      </c>
      <c r="D1285" s="195" t="s">
        <v>442</v>
      </c>
      <c r="E1285" s="196">
        <f t="shared" ca="1" si="20"/>
        <v>24468</v>
      </c>
      <c r="F1285" s="197">
        <v>29</v>
      </c>
      <c r="G1285" s="198">
        <v>32438</v>
      </c>
      <c r="H1285" s="195">
        <v>563134</v>
      </c>
      <c r="I1285" s="198">
        <v>42346</v>
      </c>
      <c r="J1285" s="199" t="s">
        <v>858</v>
      </c>
      <c r="BT1285" s="1"/>
    </row>
  </sheetData>
  <mergeCells count="10">
    <mergeCell ref="X1:AK1"/>
    <mergeCell ref="Y32:AE32"/>
    <mergeCell ref="Z46:AF48"/>
    <mergeCell ref="Z51:AF54"/>
    <mergeCell ref="Z87:AF87"/>
    <mergeCell ref="Z90:AC109"/>
    <mergeCell ref="Z118:AC136"/>
    <mergeCell ref="Z139:AF139"/>
    <mergeCell ref="Z143:AA143"/>
    <mergeCell ref="Z174:AJ177"/>
  </mergeCells>
  <conditionalFormatting sqref="A1:D1285 J1286:BS1048576 F2 F3:J1285 F1:K1 P1:X1 AL1:BT1 K2:BT31 K33:BT45 K32:Y32 AF32:BT32 K49:BT50 K46:Z46 K47:Y48 AK46:BT48 K55:BT86 K51:Z51 K52:Y54 AG51:BT54 K88:BT89 AG87:BT87 K87:Z87 K110:BT117 K90:Z90 K91:Y109 AF90:BT109 K137:BT138 K118:Z118 K119:Y136 AD118:BT136 K140:BT142 AG139:BT139 K139:Z139 K144:BT173 K143:Z143 AB143:BT143 K178:BT1285 K174:Z174 K175:Y177 AK174:BT177">
    <cfRule type="expression" dxfId="412" priority="12">
      <formula>A1&lt;&gt;""</formula>
    </cfRule>
  </conditionalFormatting>
  <conditionalFormatting sqref="H2:J2">
    <cfRule type="expression" dxfId="411" priority="11">
      <formula>H2&lt;&gt;""</formula>
    </cfRule>
  </conditionalFormatting>
  <conditionalFormatting sqref="G2">
    <cfRule type="expression" dxfId="410" priority="10">
      <formula>G2&lt;&gt;""</formula>
    </cfRule>
  </conditionalFormatting>
  <conditionalFormatting sqref="L1">
    <cfRule type="expression" dxfId="409" priority="3">
      <formula>L1&lt;&gt;""</formula>
    </cfRule>
  </conditionalFormatting>
  <conditionalFormatting sqref="L1">
    <cfRule type="expression" dxfId="408" priority="4">
      <formula>L1&lt;&gt;""</formula>
    </cfRule>
  </conditionalFormatting>
  <conditionalFormatting sqref="O1">
    <cfRule type="expression" dxfId="407" priority="2">
      <formula>O1&lt;&gt;""</formula>
    </cfRule>
  </conditionalFormatting>
  <conditionalFormatting sqref="AD90:AE109">
    <cfRule type="expression" dxfId="406" priority="1">
      <formula>AD90&lt;&gt;""</formula>
    </cfRule>
  </conditionalFormatting>
  <conditionalFormatting sqref="E1:E1285">
    <cfRule type="expression" dxfId="405" priority="7">
      <formula>#REF!&lt;&gt;""</formula>
    </cfRule>
  </conditionalFormatting>
  <hyperlinks>
    <hyperlink ref="L1" location="ACCUEIL!A1" display="ACCUEIL" xr:uid="{12DB2150-8AEA-4E1E-8E1F-546A37B290FA}"/>
    <hyperlink ref="M1" location="'SEGMENTS Corr'!A1" display="Corrigé" xr:uid="{D37F4560-0B84-4870-AD6B-B44303C1E313}"/>
    <hyperlink ref="N1" location="SEGMENTS!X1" display="Aide" xr:uid="{C7BDCF03-2BB5-4EFC-9A56-6E849882D0DA}"/>
    <hyperlink ref="O1" r:id="rId1" xr:uid="{3F0FEB88-E6E6-4696-B37B-F297E0AFD6C1}"/>
    <hyperlink ref="W1" location="SEGMENTS!A1" display="Retour sujet" xr:uid="{44A56E81-9078-4F6B-8D1C-DE5FBD0262A4}"/>
  </hyperlinks>
  <pageMargins left="0.7" right="0.7" top="0.75" bottom="0.75" header="0.3" footer="0.3"/>
  <pageSetup paperSize="9" orientation="portrait" verticalDpi="0" r:id="rId2"/>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EF7A-1AEE-374E-9E1A-75783F0AF3BD}">
  <sheetPr>
    <tabColor theme="5"/>
  </sheetPr>
  <dimension ref="A1:BT1285"/>
  <sheetViews>
    <sheetView showGridLines="0" workbookViewId="0">
      <selection activeCell="L1" sqref="L1"/>
    </sheetView>
  </sheetViews>
  <sheetFormatPr baseColWidth="10" defaultColWidth="11.42578125" defaultRowHeight="15" x14ac:dyDescent="0.25"/>
  <cols>
    <col min="1" max="1" width="8.42578125" customWidth="1"/>
    <col min="2" max="2" width="10.42578125" bestFit="1" customWidth="1"/>
    <col min="3" max="3" width="15.28515625" bestFit="1" customWidth="1"/>
    <col min="4" max="4" width="32.28515625" bestFit="1" customWidth="1"/>
    <col min="5" max="5" width="15.140625" customWidth="1"/>
    <col min="6" max="6" width="7.7109375" customWidth="1"/>
    <col min="7" max="7" width="12.42578125" customWidth="1"/>
    <col min="8" max="8" width="13.42578125" customWidth="1"/>
    <col min="9" max="9" width="16" customWidth="1"/>
    <col min="10" max="10" width="22.85546875" style="1" bestFit="1" customWidth="1"/>
    <col min="11" max="14" width="11.42578125" style="1"/>
    <col min="15" max="15" width="12.7109375" style="1" customWidth="1"/>
    <col min="16" max="23" width="11.42578125" style="1"/>
    <col min="24" max="24" width="7" style="126" customWidth="1"/>
    <col min="25" max="37" width="11.42578125" style="126"/>
    <col min="38" max="71" width="11.42578125" style="1"/>
  </cols>
  <sheetData>
    <row r="1" spans="1:72" ht="40.5" customHeight="1" x14ac:dyDescent="0.25">
      <c r="A1" s="93" t="s">
        <v>399</v>
      </c>
      <c r="B1" s="94" t="s">
        <v>400</v>
      </c>
      <c r="C1" s="95" t="s">
        <v>401</v>
      </c>
      <c r="D1" s="93" t="s">
        <v>402</v>
      </c>
      <c r="E1" s="19" t="s">
        <v>1068</v>
      </c>
      <c r="F1" s="94" t="s">
        <v>403</v>
      </c>
      <c r="G1" s="95" t="s">
        <v>404</v>
      </c>
      <c r="H1" s="93" t="s">
        <v>405</v>
      </c>
      <c r="I1" s="94" t="s">
        <v>406</v>
      </c>
      <c r="J1" s="95" t="s">
        <v>407</v>
      </c>
      <c r="L1" s="136" t="s">
        <v>16</v>
      </c>
      <c r="M1" s="141" t="s">
        <v>1687</v>
      </c>
      <c r="N1" s="152" t="s">
        <v>1474</v>
      </c>
      <c r="O1" s="175" t="s">
        <v>1719</v>
      </c>
      <c r="W1" s="179" t="s">
        <v>1723</v>
      </c>
      <c r="X1" s="467" t="s">
        <v>1565</v>
      </c>
      <c r="Y1" s="468"/>
      <c r="Z1" s="468"/>
      <c r="AA1" s="468"/>
      <c r="AB1" s="468"/>
      <c r="AC1" s="468"/>
      <c r="AD1" s="468"/>
      <c r="AE1" s="468"/>
      <c r="AF1" s="468"/>
      <c r="AG1" s="468"/>
      <c r="AH1" s="468"/>
      <c r="AI1" s="468"/>
      <c r="AJ1" s="468"/>
      <c r="AK1" s="469"/>
      <c r="BT1" s="1"/>
    </row>
    <row r="2" spans="1:72" x14ac:dyDescent="0.25">
      <c r="A2" s="5" t="s">
        <v>408</v>
      </c>
      <c r="B2" s="5" t="s">
        <v>409</v>
      </c>
      <c r="C2" s="5" t="s">
        <v>410</v>
      </c>
      <c r="D2" s="5" t="s">
        <v>411</v>
      </c>
      <c r="E2" s="52">
        <f ca="1">RANDBETWEEN(1500,2600)*12</f>
        <v>22392</v>
      </c>
      <c r="F2" s="5">
        <v>62</v>
      </c>
      <c r="G2" s="50">
        <v>20658</v>
      </c>
      <c r="H2" s="5">
        <v>351222</v>
      </c>
      <c r="I2" s="50">
        <v>28102</v>
      </c>
      <c r="J2" s="5" t="s">
        <v>412</v>
      </c>
      <c r="BT2" s="1"/>
    </row>
    <row r="3" spans="1:72" x14ac:dyDescent="0.25">
      <c r="A3" s="5" t="s">
        <v>413</v>
      </c>
      <c r="B3" s="5" t="s">
        <v>414</v>
      </c>
      <c r="C3" s="5" t="s">
        <v>415</v>
      </c>
      <c r="D3" s="5" t="s">
        <v>416</v>
      </c>
      <c r="E3" s="52">
        <f t="shared" ref="E3:E66" ca="1" si="0">RANDBETWEEN(1500,2600)*12</f>
        <v>26892</v>
      </c>
      <c r="F3" s="5">
        <v>65</v>
      </c>
      <c r="G3" s="50">
        <v>19522</v>
      </c>
      <c r="H3" s="5">
        <v>350855</v>
      </c>
      <c r="I3" s="50">
        <v>28025</v>
      </c>
      <c r="J3" s="5" t="s">
        <v>417</v>
      </c>
      <c r="BT3" s="1"/>
    </row>
    <row r="4" spans="1:72" x14ac:dyDescent="0.25">
      <c r="A4" s="5" t="s">
        <v>408</v>
      </c>
      <c r="B4" s="5" t="s">
        <v>418</v>
      </c>
      <c r="C4" s="5" t="s">
        <v>419</v>
      </c>
      <c r="D4" s="5" t="s">
        <v>420</v>
      </c>
      <c r="E4" s="52">
        <f t="shared" ca="1" si="0"/>
        <v>23448</v>
      </c>
      <c r="F4" s="5">
        <v>63</v>
      </c>
      <c r="G4" s="50">
        <v>20212</v>
      </c>
      <c r="H4" s="5">
        <v>351350</v>
      </c>
      <c r="I4" s="50">
        <v>27800</v>
      </c>
      <c r="J4" s="5" t="s">
        <v>421</v>
      </c>
      <c r="BT4" s="1"/>
    </row>
    <row r="5" spans="1:72" ht="21" x14ac:dyDescent="0.35">
      <c r="A5" s="5" t="s">
        <v>408</v>
      </c>
      <c r="B5" s="5" t="s">
        <v>185</v>
      </c>
      <c r="C5" s="5" t="s">
        <v>185</v>
      </c>
      <c r="D5" s="5" t="s">
        <v>422</v>
      </c>
      <c r="E5" s="52">
        <f t="shared" ca="1" si="0"/>
        <v>22056</v>
      </c>
      <c r="F5" s="5">
        <v>60</v>
      </c>
      <c r="G5" s="50">
        <v>21179</v>
      </c>
      <c r="H5" s="5">
        <v>350054</v>
      </c>
      <c r="I5" s="50">
        <v>27915</v>
      </c>
      <c r="J5" s="5" t="s">
        <v>412</v>
      </c>
      <c r="Y5" s="146" t="s">
        <v>1566</v>
      </c>
      <c r="Z5" s="65"/>
      <c r="AA5" s="65"/>
      <c r="AB5" s="65"/>
      <c r="AC5" s="65"/>
      <c r="AD5" s="65"/>
      <c r="AE5" s="65"/>
      <c r="BT5" s="1"/>
    </row>
    <row r="6" spans="1:72" x14ac:dyDescent="0.25">
      <c r="A6" s="5" t="s">
        <v>413</v>
      </c>
      <c r="B6" s="5" t="s">
        <v>423</v>
      </c>
      <c r="C6" s="5" t="s">
        <v>424</v>
      </c>
      <c r="D6" s="5" t="s">
        <v>425</v>
      </c>
      <c r="E6" s="52">
        <f t="shared" ca="1" si="0"/>
        <v>19740</v>
      </c>
      <c r="F6" s="5">
        <v>64</v>
      </c>
      <c r="G6" s="50">
        <v>19917</v>
      </c>
      <c r="H6" s="5">
        <v>350127</v>
      </c>
      <c r="I6" s="50">
        <v>27897</v>
      </c>
      <c r="J6" s="5" t="s">
        <v>417</v>
      </c>
      <c r="BT6" s="1"/>
    </row>
    <row r="7" spans="1:72" x14ac:dyDescent="0.25">
      <c r="A7" s="5" t="s">
        <v>413</v>
      </c>
      <c r="B7" s="5" t="s">
        <v>426</v>
      </c>
      <c r="C7" s="5" t="s">
        <v>427</v>
      </c>
      <c r="D7" s="5" t="s">
        <v>428</v>
      </c>
      <c r="E7" s="52">
        <f t="shared" ca="1" si="0"/>
        <v>28236</v>
      </c>
      <c r="F7" s="5">
        <v>64</v>
      </c>
      <c r="G7" s="50">
        <v>19786</v>
      </c>
      <c r="H7" s="5">
        <v>560195</v>
      </c>
      <c r="I7" s="50">
        <v>27914</v>
      </c>
      <c r="J7" s="5" t="s">
        <v>421</v>
      </c>
      <c r="Z7" s="1" t="s">
        <v>1567</v>
      </c>
      <c r="AA7" s="1"/>
      <c r="AB7" s="1"/>
      <c r="AC7" s="1"/>
      <c r="BT7" s="1"/>
    </row>
    <row r="8" spans="1:72" x14ac:dyDescent="0.25">
      <c r="A8" s="5" t="s">
        <v>413</v>
      </c>
      <c r="B8" s="5" t="s">
        <v>429</v>
      </c>
      <c r="C8" s="5" t="s">
        <v>430</v>
      </c>
      <c r="D8" s="5" t="s">
        <v>416</v>
      </c>
      <c r="E8" s="52">
        <f t="shared" ca="1" si="0"/>
        <v>25080</v>
      </c>
      <c r="F8" s="5">
        <v>62</v>
      </c>
      <c r="G8" s="50">
        <v>20373</v>
      </c>
      <c r="H8" s="5">
        <v>350521</v>
      </c>
      <c r="I8" s="50">
        <v>27885</v>
      </c>
      <c r="J8" s="5" t="s">
        <v>412</v>
      </c>
      <c r="L8" s="1" t="s">
        <v>1309</v>
      </c>
      <c r="BT8" s="1"/>
    </row>
    <row r="9" spans="1:72" x14ac:dyDescent="0.25">
      <c r="A9" s="5" t="s">
        <v>413</v>
      </c>
      <c r="B9" s="5" t="s">
        <v>431</v>
      </c>
      <c r="C9" s="5" t="s">
        <v>432</v>
      </c>
      <c r="D9" s="5" t="s">
        <v>433</v>
      </c>
      <c r="E9" s="52">
        <f t="shared" ca="1" si="0"/>
        <v>29688</v>
      </c>
      <c r="F9" s="5">
        <v>63</v>
      </c>
      <c r="G9" s="50">
        <v>20287</v>
      </c>
      <c r="H9" s="5">
        <v>560196</v>
      </c>
      <c r="I9" s="50">
        <v>28104</v>
      </c>
      <c r="J9" s="5" t="s">
        <v>417</v>
      </c>
      <c r="Z9" s="1" t="s">
        <v>1568</v>
      </c>
      <c r="AA9" s="1"/>
      <c r="AB9" s="1"/>
      <c r="AC9" s="1"/>
      <c r="BT9" s="1"/>
    </row>
    <row r="10" spans="1:72" x14ac:dyDescent="0.25">
      <c r="A10" s="5" t="s">
        <v>413</v>
      </c>
      <c r="B10" s="5" t="s">
        <v>434</v>
      </c>
      <c r="C10" s="5" t="s">
        <v>435</v>
      </c>
      <c r="D10" s="5" t="s">
        <v>436</v>
      </c>
      <c r="E10" s="52">
        <f t="shared" ca="1" si="0"/>
        <v>24600</v>
      </c>
      <c r="F10" s="5">
        <v>62</v>
      </c>
      <c r="G10" s="50">
        <v>20720</v>
      </c>
      <c r="H10" s="5">
        <v>560194</v>
      </c>
      <c r="I10" s="50">
        <v>27767</v>
      </c>
      <c r="J10" s="5" t="s">
        <v>421</v>
      </c>
      <c r="L10" s="1" t="s">
        <v>1310</v>
      </c>
      <c r="BT10" s="1"/>
    </row>
    <row r="11" spans="1:72" x14ac:dyDescent="0.25">
      <c r="A11" s="5" t="s">
        <v>413</v>
      </c>
      <c r="B11" s="5" t="s">
        <v>437</v>
      </c>
      <c r="C11" s="5" t="s">
        <v>438</v>
      </c>
      <c r="D11" s="5" t="s">
        <v>439</v>
      </c>
      <c r="E11" s="52">
        <f t="shared" ca="1" si="0"/>
        <v>30396</v>
      </c>
      <c r="F11" s="5">
        <v>63</v>
      </c>
      <c r="G11" s="50">
        <v>20182</v>
      </c>
      <c r="H11" s="5">
        <v>350060</v>
      </c>
      <c r="I11" s="50">
        <v>27902</v>
      </c>
      <c r="J11" s="5" t="s">
        <v>412</v>
      </c>
      <c r="Z11" s="1" t="s">
        <v>1569</v>
      </c>
      <c r="AA11" s="1"/>
      <c r="AB11" s="1"/>
      <c r="AC11" s="1"/>
      <c r="BT11" s="1"/>
    </row>
    <row r="12" spans="1:72" x14ac:dyDescent="0.25">
      <c r="A12" s="5" t="s">
        <v>413</v>
      </c>
      <c r="B12" s="5" t="s">
        <v>440</v>
      </c>
      <c r="C12" s="5" t="s">
        <v>441</v>
      </c>
      <c r="D12" s="5" t="s">
        <v>442</v>
      </c>
      <c r="E12" s="52">
        <f t="shared" ca="1" si="0"/>
        <v>30012</v>
      </c>
      <c r="F12" s="5">
        <v>61</v>
      </c>
      <c r="G12" s="50">
        <v>20815</v>
      </c>
      <c r="H12" s="5">
        <v>350165</v>
      </c>
      <c r="I12" s="50">
        <v>27923</v>
      </c>
      <c r="J12" s="5" t="s">
        <v>417</v>
      </c>
      <c r="L12" s="1" t="s">
        <v>1311</v>
      </c>
      <c r="BT12" s="1"/>
    </row>
    <row r="13" spans="1:72" x14ac:dyDescent="0.25">
      <c r="A13" s="5" t="s">
        <v>408</v>
      </c>
      <c r="B13" s="5" t="s">
        <v>443</v>
      </c>
      <c r="C13" s="5" t="s">
        <v>444</v>
      </c>
      <c r="D13" s="5" t="s">
        <v>445</v>
      </c>
      <c r="E13" s="52">
        <f t="shared" ca="1" si="0"/>
        <v>20724</v>
      </c>
      <c r="F13" s="5">
        <v>62</v>
      </c>
      <c r="G13" s="50">
        <v>20404</v>
      </c>
      <c r="H13" s="5">
        <v>350695</v>
      </c>
      <c r="I13" s="50">
        <v>27883</v>
      </c>
      <c r="J13" s="5" t="s">
        <v>421</v>
      </c>
      <c r="BT13" s="1"/>
    </row>
    <row r="14" spans="1:72" x14ac:dyDescent="0.25">
      <c r="A14" s="5" t="s">
        <v>413</v>
      </c>
      <c r="B14" s="5" t="s">
        <v>446</v>
      </c>
      <c r="C14" s="5" t="s">
        <v>432</v>
      </c>
      <c r="D14" s="5" t="s">
        <v>447</v>
      </c>
      <c r="E14" s="52">
        <f t="shared" ca="1" si="0"/>
        <v>20244</v>
      </c>
      <c r="F14" s="5">
        <v>61</v>
      </c>
      <c r="G14" s="50">
        <v>20785</v>
      </c>
      <c r="H14" s="5">
        <v>350635</v>
      </c>
      <c r="I14" s="50">
        <v>28119</v>
      </c>
      <c r="J14" s="5" t="s">
        <v>412</v>
      </c>
      <c r="L14" s="1" t="s">
        <v>1312</v>
      </c>
      <c r="BT14" s="1"/>
    </row>
    <row r="15" spans="1:72" x14ac:dyDescent="0.25">
      <c r="A15" s="5" t="s">
        <v>408</v>
      </c>
      <c r="B15" s="5" t="s">
        <v>448</v>
      </c>
      <c r="C15" s="5" t="s">
        <v>419</v>
      </c>
      <c r="D15" s="5" t="s">
        <v>449</v>
      </c>
      <c r="E15" s="52">
        <f t="shared" ca="1" si="0"/>
        <v>21612</v>
      </c>
      <c r="F15" s="5">
        <v>62</v>
      </c>
      <c r="G15" s="50">
        <v>20543</v>
      </c>
      <c r="H15" s="5">
        <v>350355</v>
      </c>
      <c r="I15" s="50">
        <v>28318</v>
      </c>
      <c r="J15" s="5" t="s">
        <v>412</v>
      </c>
      <c r="BT15" s="1"/>
    </row>
    <row r="16" spans="1:72" x14ac:dyDescent="0.25">
      <c r="A16" s="5" t="s">
        <v>408</v>
      </c>
      <c r="B16" s="5" t="s">
        <v>450</v>
      </c>
      <c r="C16" s="5" t="s">
        <v>451</v>
      </c>
      <c r="D16" s="5" t="s">
        <v>445</v>
      </c>
      <c r="E16" s="52">
        <f t="shared" ca="1" si="0"/>
        <v>30996</v>
      </c>
      <c r="F16" s="5">
        <v>61</v>
      </c>
      <c r="G16" s="50">
        <v>20797</v>
      </c>
      <c r="H16" s="5">
        <v>560225</v>
      </c>
      <c r="I16" s="50">
        <v>28187</v>
      </c>
      <c r="J16" s="5" t="s">
        <v>417</v>
      </c>
      <c r="BT16" s="1"/>
    </row>
    <row r="17" spans="1:72" x14ac:dyDescent="0.25">
      <c r="A17" s="5" t="s">
        <v>408</v>
      </c>
      <c r="B17" s="5" t="s">
        <v>452</v>
      </c>
      <c r="C17" s="5" t="s">
        <v>453</v>
      </c>
      <c r="D17" s="5" t="s">
        <v>439</v>
      </c>
      <c r="E17" s="52">
        <f t="shared" ca="1" si="0"/>
        <v>21792</v>
      </c>
      <c r="F17" s="5">
        <v>61</v>
      </c>
      <c r="G17" s="50">
        <v>21085</v>
      </c>
      <c r="H17" s="5">
        <v>350955</v>
      </c>
      <c r="I17" s="50">
        <v>28409</v>
      </c>
      <c r="J17" s="5" t="s">
        <v>421</v>
      </c>
      <c r="BT17" s="1"/>
    </row>
    <row r="18" spans="1:72" x14ac:dyDescent="0.25">
      <c r="A18" s="5" t="s">
        <v>454</v>
      </c>
      <c r="B18" s="5" t="s">
        <v>455</v>
      </c>
      <c r="C18" s="5" t="s">
        <v>456</v>
      </c>
      <c r="D18" s="5" t="s">
        <v>457</v>
      </c>
      <c r="E18" s="52">
        <f t="shared" ca="1" si="0"/>
        <v>24168</v>
      </c>
      <c r="F18" s="5">
        <v>60</v>
      </c>
      <c r="G18" s="50">
        <v>21226</v>
      </c>
      <c r="H18" s="5">
        <v>350871</v>
      </c>
      <c r="I18" s="50">
        <v>28323</v>
      </c>
      <c r="J18" s="5" t="s">
        <v>412</v>
      </c>
      <c r="BT18" s="1"/>
    </row>
    <row r="19" spans="1:72" x14ac:dyDescent="0.25">
      <c r="A19" s="5" t="s">
        <v>408</v>
      </c>
      <c r="B19" s="5" t="s">
        <v>458</v>
      </c>
      <c r="C19" s="5" t="s">
        <v>459</v>
      </c>
      <c r="D19" s="5" t="s">
        <v>460</v>
      </c>
      <c r="E19" s="52">
        <f t="shared" ca="1" si="0"/>
        <v>19536</v>
      </c>
      <c r="F19" s="5">
        <v>60</v>
      </c>
      <c r="G19" s="50">
        <v>21340</v>
      </c>
      <c r="H19" s="5">
        <v>350689</v>
      </c>
      <c r="I19" s="50">
        <v>28390</v>
      </c>
      <c r="J19" s="5" t="s">
        <v>417</v>
      </c>
      <c r="BT19" s="1"/>
    </row>
    <row r="20" spans="1:72" x14ac:dyDescent="0.25">
      <c r="A20" s="5" t="s">
        <v>413</v>
      </c>
      <c r="B20" s="5" t="s">
        <v>461</v>
      </c>
      <c r="C20" s="5" t="s">
        <v>462</v>
      </c>
      <c r="D20" s="5" t="s">
        <v>463</v>
      </c>
      <c r="E20" s="52">
        <f t="shared" ca="1" si="0"/>
        <v>20652</v>
      </c>
      <c r="F20" s="5">
        <v>63</v>
      </c>
      <c r="G20" s="50">
        <v>20226</v>
      </c>
      <c r="H20" s="5">
        <v>350807</v>
      </c>
      <c r="I20" s="50">
        <v>28218</v>
      </c>
      <c r="J20" s="5" t="s">
        <v>421</v>
      </c>
      <c r="BT20" s="1"/>
    </row>
    <row r="21" spans="1:72" x14ac:dyDescent="0.25">
      <c r="A21" s="5" t="s">
        <v>408</v>
      </c>
      <c r="B21" s="5" t="s">
        <v>464</v>
      </c>
      <c r="C21" s="5" t="s">
        <v>465</v>
      </c>
      <c r="D21" s="5" t="s">
        <v>457</v>
      </c>
      <c r="E21" s="52">
        <f t="shared" ca="1" si="0"/>
        <v>25260</v>
      </c>
      <c r="F21" s="5">
        <v>61</v>
      </c>
      <c r="G21" s="50">
        <v>20974</v>
      </c>
      <c r="H21" s="5">
        <v>351146</v>
      </c>
      <c r="I21" s="50">
        <v>28485</v>
      </c>
      <c r="J21" s="5" t="s">
        <v>466</v>
      </c>
      <c r="BT21" s="1"/>
    </row>
    <row r="22" spans="1:72" x14ac:dyDescent="0.25">
      <c r="A22" s="5" t="s">
        <v>413</v>
      </c>
      <c r="B22" s="5" t="s">
        <v>467</v>
      </c>
      <c r="C22" s="5" t="s">
        <v>468</v>
      </c>
      <c r="D22" s="5" t="s">
        <v>416</v>
      </c>
      <c r="E22" s="52">
        <f t="shared" ca="1" si="0"/>
        <v>19692</v>
      </c>
      <c r="F22" s="5">
        <v>61</v>
      </c>
      <c r="G22" s="50">
        <v>20945</v>
      </c>
      <c r="H22" s="5">
        <v>350711</v>
      </c>
      <c r="I22" s="50">
        <v>28440</v>
      </c>
      <c r="J22" s="5" t="s">
        <v>412</v>
      </c>
      <c r="BT22" s="1"/>
    </row>
    <row r="23" spans="1:72" x14ac:dyDescent="0.25">
      <c r="A23" s="5" t="s">
        <v>408</v>
      </c>
      <c r="B23" s="5" t="s">
        <v>469</v>
      </c>
      <c r="C23" s="5" t="s">
        <v>459</v>
      </c>
      <c r="D23" s="5" t="s">
        <v>470</v>
      </c>
      <c r="E23" s="52">
        <f t="shared" ca="1" si="0"/>
        <v>26772</v>
      </c>
      <c r="F23" s="5">
        <v>60</v>
      </c>
      <c r="G23" s="50">
        <v>21164</v>
      </c>
      <c r="H23" s="5">
        <v>350204</v>
      </c>
      <c r="I23" s="50">
        <v>28455</v>
      </c>
      <c r="J23" s="5" t="s">
        <v>417</v>
      </c>
      <c r="Z23" s="1" t="s">
        <v>1570</v>
      </c>
      <c r="AA23" s="1"/>
      <c r="AB23" s="1"/>
      <c r="AC23" s="1"/>
      <c r="BT23" s="1"/>
    </row>
    <row r="24" spans="1:72" x14ac:dyDescent="0.25">
      <c r="A24" s="5" t="s">
        <v>454</v>
      </c>
      <c r="B24" s="5" t="s">
        <v>471</v>
      </c>
      <c r="C24" s="5" t="s">
        <v>472</v>
      </c>
      <c r="D24" s="5" t="s">
        <v>473</v>
      </c>
      <c r="E24" s="52">
        <f t="shared" ca="1" si="0"/>
        <v>19080</v>
      </c>
      <c r="F24" s="5">
        <v>62</v>
      </c>
      <c r="G24" s="50">
        <v>20462</v>
      </c>
      <c r="H24" s="5">
        <v>350739</v>
      </c>
      <c r="I24" s="50">
        <v>28213</v>
      </c>
      <c r="J24" s="5" t="s">
        <v>421</v>
      </c>
      <c r="BT24" s="1"/>
    </row>
    <row r="25" spans="1:72" x14ac:dyDescent="0.25">
      <c r="A25" s="5" t="s">
        <v>454</v>
      </c>
      <c r="B25" s="5" t="s">
        <v>474</v>
      </c>
      <c r="C25" s="5" t="s">
        <v>475</v>
      </c>
      <c r="D25" s="5" t="s">
        <v>425</v>
      </c>
      <c r="E25" s="52">
        <f t="shared" ca="1" si="0"/>
        <v>22092</v>
      </c>
      <c r="F25" s="5">
        <v>62</v>
      </c>
      <c r="G25" s="50">
        <v>20597</v>
      </c>
      <c r="H25" s="5">
        <v>351106</v>
      </c>
      <c r="I25" s="50">
        <v>28344</v>
      </c>
      <c r="J25" s="5" t="s">
        <v>412</v>
      </c>
      <c r="BT25" s="1"/>
    </row>
    <row r="26" spans="1:72" x14ac:dyDescent="0.25">
      <c r="A26" s="5" t="s">
        <v>413</v>
      </c>
      <c r="B26" s="5" t="s">
        <v>476</v>
      </c>
      <c r="C26" s="5" t="s">
        <v>477</v>
      </c>
      <c r="D26" s="5" t="s">
        <v>478</v>
      </c>
      <c r="E26" s="52">
        <f t="shared" ca="1" si="0"/>
        <v>28020</v>
      </c>
      <c r="F26" s="5">
        <v>61</v>
      </c>
      <c r="G26" s="50">
        <v>20845</v>
      </c>
      <c r="H26" s="5">
        <v>350562</v>
      </c>
      <c r="I26" s="50">
        <v>28380</v>
      </c>
      <c r="J26" s="5" t="s">
        <v>417</v>
      </c>
      <c r="BT26" s="1"/>
    </row>
    <row r="27" spans="1:72" x14ac:dyDescent="0.25">
      <c r="A27" s="5" t="s">
        <v>413</v>
      </c>
      <c r="B27" s="5" t="s">
        <v>479</v>
      </c>
      <c r="C27" s="5" t="s">
        <v>480</v>
      </c>
      <c r="D27" s="5" t="s">
        <v>425</v>
      </c>
      <c r="E27" s="52">
        <f t="shared" ca="1" si="0"/>
        <v>26004</v>
      </c>
      <c r="F27" s="5">
        <v>61</v>
      </c>
      <c r="G27" s="50">
        <v>20960</v>
      </c>
      <c r="H27" s="5">
        <v>350129</v>
      </c>
      <c r="I27" s="50">
        <v>28309</v>
      </c>
      <c r="J27" s="5" t="s">
        <v>421</v>
      </c>
      <c r="BT27" s="1"/>
    </row>
    <row r="28" spans="1:72" x14ac:dyDescent="0.25">
      <c r="A28" s="5" t="s">
        <v>413</v>
      </c>
      <c r="B28" s="5" t="s">
        <v>481</v>
      </c>
      <c r="C28" s="5" t="s">
        <v>427</v>
      </c>
      <c r="D28" s="5" t="s">
        <v>482</v>
      </c>
      <c r="E28" s="52">
        <f t="shared" ca="1" si="0"/>
        <v>29820</v>
      </c>
      <c r="F28" s="5">
        <v>61</v>
      </c>
      <c r="G28" s="50">
        <v>20846</v>
      </c>
      <c r="H28" s="5">
        <v>560242</v>
      </c>
      <c r="I28" s="50">
        <v>28378</v>
      </c>
      <c r="J28" s="5" t="s">
        <v>412</v>
      </c>
      <c r="BT28" s="1"/>
    </row>
    <row r="29" spans="1:72" x14ac:dyDescent="0.25">
      <c r="A29" s="5" t="s">
        <v>413</v>
      </c>
      <c r="B29" s="5" t="s">
        <v>483</v>
      </c>
      <c r="C29" s="5" t="s">
        <v>484</v>
      </c>
      <c r="D29" s="5" t="s">
        <v>473</v>
      </c>
      <c r="E29" s="52">
        <f t="shared" ca="1" si="0"/>
        <v>18564</v>
      </c>
      <c r="F29" s="5">
        <v>61</v>
      </c>
      <c r="G29" s="50">
        <v>20913</v>
      </c>
      <c r="H29" s="5">
        <v>350101</v>
      </c>
      <c r="I29" s="50">
        <v>28420</v>
      </c>
      <c r="J29" s="5" t="s">
        <v>417</v>
      </c>
      <c r="BT29" s="1"/>
    </row>
    <row r="30" spans="1:72" x14ac:dyDescent="0.25">
      <c r="A30" s="5" t="s">
        <v>413</v>
      </c>
      <c r="B30" s="5" t="s">
        <v>485</v>
      </c>
      <c r="C30" s="5" t="s">
        <v>486</v>
      </c>
      <c r="D30" s="5" t="s">
        <v>487</v>
      </c>
      <c r="E30" s="52">
        <f t="shared" ca="1" si="0"/>
        <v>26688</v>
      </c>
      <c r="F30" s="5">
        <v>61</v>
      </c>
      <c r="G30" s="50">
        <v>20867</v>
      </c>
      <c r="H30" s="5">
        <v>350783</v>
      </c>
      <c r="I30" s="50">
        <v>28235</v>
      </c>
      <c r="J30" s="5" t="s">
        <v>421</v>
      </c>
      <c r="BT30" s="1"/>
    </row>
    <row r="31" spans="1:72" x14ac:dyDescent="0.25">
      <c r="A31" s="5" t="s">
        <v>413</v>
      </c>
      <c r="B31" s="5" t="s">
        <v>488</v>
      </c>
      <c r="C31" s="5" t="s">
        <v>489</v>
      </c>
      <c r="D31" s="5" t="s">
        <v>460</v>
      </c>
      <c r="E31" s="52">
        <f t="shared" ca="1" si="0"/>
        <v>21912</v>
      </c>
      <c r="F31" s="5">
        <v>61</v>
      </c>
      <c r="G31" s="50">
        <v>20908</v>
      </c>
      <c r="H31" s="5">
        <v>350095</v>
      </c>
      <c r="I31" s="50">
        <v>28223</v>
      </c>
      <c r="J31" s="5" t="s">
        <v>412</v>
      </c>
      <c r="BT31" s="1"/>
    </row>
    <row r="32" spans="1:72" ht="21" x14ac:dyDescent="0.35">
      <c r="A32" s="5" t="s">
        <v>413</v>
      </c>
      <c r="B32" s="5" t="s">
        <v>490</v>
      </c>
      <c r="C32" s="5" t="s">
        <v>468</v>
      </c>
      <c r="D32" s="5" t="s">
        <v>460</v>
      </c>
      <c r="E32" s="52">
        <f t="shared" ca="1" si="0"/>
        <v>21324</v>
      </c>
      <c r="F32" s="5">
        <v>60</v>
      </c>
      <c r="G32" s="50">
        <v>21280</v>
      </c>
      <c r="H32" s="5">
        <v>351094</v>
      </c>
      <c r="I32" s="50">
        <v>28248</v>
      </c>
      <c r="J32" s="5" t="s">
        <v>417</v>
      </c>
      <c r="Y32" s="466" t="s">
        <v>1571</v>
      </c>
      <c r="Z32" s="466"/>
      <c r="AA32" s="466"/>
      <c r="AB32" s="466"/>
      <c r="AC32" s="466"/>
      <c r="AD32" s="466"/>
      <c r="AE32" s="466"/>
      <c r="BT32" s="1"/>
    </row>
    <row r="33" spans="1:72" x14ac:dyDescent="0.25">
      <c r="A33" s="5" t="s">
        <v>413</v>
      </c>
      <c r="B33" s="5" t="s">
        <v>481</v>
      </c>
      <c r="C33" s="5" t="s">
        <v>491</v>
      </c>
      <c r="D33" s="5" t="s">
        <v>416</v>
      </c>
      <c r="E33" s="52">
        <f t="shared" ca="1" si="0"/>
        <v>30708</v>
      </c>
      <c r="F33" s="5">
        <v>62</v>
      </c>
      <c r="G33" s="50">
        <v>20609</v>
      </c>
      <c r="H33" s="5">
        <v>350526</v>
      </c>
      <c r="I33" s="50">
        <v>28372</v>
      </c>
      <c r="J33" s="5" t="s">
        <v>421</v>
      </c>
      <c r="BT33" s="1"/>
    </row>
    <row r="34" spans="1:72" x14ac:dyDescent="0.25">
      <c r="A34" s="5" t="s">
        <v>413</v>
      </c>
      <c r="B34" s="5" t="s">
        <v>492</v>
      </c>
      <c r="C34" s="5" t="s">
        <v>432</v>
      </c>
      <c r="D34" s="5" t="s">
        <v>457</v>
      </c>
      <c r="E34" s="52">
        <f t="shared" ca="1" si="0"/>
        <v>30720</v>
      </c>
      <c r="F34" s="5">
        <v>61</v>
      </c>
      <c r="G34" s="50">
        <v>20905</v>
      </c>
      <c r="H34" s="5">
        <v>350122</v>
      </c>
      <c r="I34" s="50">
        <v>28265</v>
      </c>
      <c r="J34" s="5" t="s">
        <v>412</v>
      </c>
      <c r="Z34" s="1" t="s">
        <v>1572</v>
      </c>
      <c r="AA34" s="1"/>
      <c r="AB34" s="1"/>
      <c r="AC34" s="1"/>
      <c r="AD34" s="1"/>
      <c r="AE34" s="1"/>
      <c r="AF34" s="1"/>
      <c r="AG34" s="1"/>
      <c r="AH34" s="1"/>
      <c r="AI34" s="1"/>
      <c r="BT34" s="1"/>
    </row>
    <row r="35" spans="1:72" x14ac:dyDescent="0.25">
      <c r="A35" s="5" t="s">
        <v>454</v>
      </c>
      <c r="B35" s="5" t="s">
        <v>185</v>
      </c>
      <c r="C35" s="5" t="s">
        <v>438</v>
      </c>
      <c r="D35" s="5" t="s">
        <v>457</v>
      </c>
      <c r="E35" s="52">
        <f t="shared" ca="1" si="0"/>
        <v>25980</v>
      </c>
      <c r="F35" s="5">
        <v>61</v>
      </c>
      <c r="G35" s="50">
        <v>20846</v>
      </c>
      <c r="H35" s="5">
        <v>351043</v>
      </c>
      <c r="I35" s="50">
        <v>28378</v>
      </c>
      <c r="J35" s="5" t="s">
        <v>412</v>
      </c>
      <c r="BT35" s="1"/>
    </row>
    <row r="36" spans="1:72" x14ac:dyDescent="0.25">
      <c r="A36" s="5" t="s">
        <v>413</v>
      </c>
      <c r="B36" s="5" t="s">
        <v>493</v>
      </c>
      <c r="C36" s="5" t="s">
        <v>494</v>
      </c>
      <c r="D36" s="5" t="s">
        <v>457</v>
      </c>
      <c r="E36" s="52">
        <f t="shared" ca="1" si="0"/>
        <v>29892</v>
      </c>
      <c r="F36" s="5">
        <v>60</v>
      </c>
      <c r="G36" s="50">
        <v>21100</v>
      </c>
      <c r="H36" s="5">
        <v>351265</v>
      </c>
      <c r="I36" s="50">
        <v>28130</v>
      </c>
      <c r="J36" s="5" t="s">
        <v>417</v>
      </c>
      <c r="Z36" s="1" t="s">
        <v>1573</v>
      </c>
      <c r="AA36" s="1"/>
      <c r="AB36" s="1"/>
      <c r="AC36" s="1"/>
      <c r="AD36" s="1"/>
      <c r="AE36" s="1"/>
      <c r="AF36" s="1"/>
      <c r="AG36" s="1"/>
      <c r="AH36" s="1"/>
      <c r="AI36" s="1"/>
      <c r="BT36" s="1"/>
    </row>
    <row r="37" spans="1:72" x14ac:dyDescent="0.25">
      <c r="A37" s="5" t="s">
        <v>413</v>
      </c>
      <c r="B37" s="5" t="s">
        <v>479</v>
      </c>
      <c r="C37" s="5" t="s">
        <v>472</v>
      </c>
      <c r="D37" s="5" t="s">
        <v>460</v>
      </c>
      <c r="E37" s="52">
        <f t="shared" ca="1" si="0"/>
        <v>18912</v>
      </c>
      <c r="F37" s="5">
        <v>59</v>
      </c>
      <c r="G37" s="50">
        <v>21527</v>
      </c>
      <c r="H37" s="5">
        <v>350024</v>
      </c>
      <c r="I37" s="50">
        <v>28257</v>
      </c>
      <c r="J37" s="5" t="s">
        <v>421</v>
      </c>
      <c r="BT37" s="1"/>
    </row>
    <row r="38" spans="1:72" x14ac:dyDescent="0.25">
      <c r="A38" s="5" t="s">
        <v>413</v>
      </c>
      <c r="B38" s="5" t="s">
        <v>495</v>
      </c>
      <c r="C38" s="5" t="s">
        <v>496</v>
      </c>
      <c r="D38" s="5" t="s">
        <v>457</v>
      </c>
      <c r="E38" s="52">
        <f t="shared" ca="1" si="0"/>
        <v>24636</v>
      </c>
      <c r="F38" s="5">
        <v>60</v>
      </c>
      <c r="G38" s="50">
        <v>21134</v>
      </c>
      <c r="H38" s="5">
        <v>350193</v>
      </c>
      <c r="I38" s="50">
        <v>28187</v>
      </c>
      <c r="J38" s="5" t="s">
        <v>412</v>
      </c>
      <c r="Z38" s="1" t="s">
        <v>1574</v>
      </c>
      <c r="AA38" s="1"/>
      <c r="BT38" s="1"/>
    </row>
    <row r="39" spans="1:72" x14ac:dyDescent="0.25">
      <c r="A39" s="5" t="s">
        <v>413</v>
      </c>
      <c r="B39" s="5" t="s">
        <v>497</v>
      </c>
      <c r="C39" s="5" t="s">
        <v>498</v>
      </c>
      <c r="D39" s="5" t="s">
        <v>473</v>
      </c>
      <c r="E39" s="52">
        <f t="shared" ca="1" si="0"/>
        <v>29472</v>
      </c>
      <c r="F39" s="5">
        <v>61</v>
      </c>
      <c r="G39" s="50">
        <v>21044</v>
      </c>
      <c r="H39" s="5">
        <v>350514</v>
      </c>
      <c r="I39" s="50">
        <v>28455</v>
      </c>
      <c r="J39" s="5" t="s">
        <v>417</v>
      </c>
      <c r="BT39" s="1"/>
    </row>
    <row r="40" spans="1:72" x14ac:dyDescent="0.25">
      <c r="A40" s="5" t="s">
        <v>413</v>
      </c>
      <c r="B40" s="5" t="s">
        <v>499</v>
      </c>
      <c r="C40" s="5" t="s">
        <v>435</v>
      </c>
      <c r="D40" s="5" t="s">
        <v>416</v>
      </c>
      <c r="E40" s="52">
        <f t="shared" ca="1" si="0"/>
        <v>23844</v>
      </c>
      <c r="F40" s="5">
        <v>60</v>
      </c>
      <c r="G40" s="50">
        <v>21334</v>
      </c>
      <c r="H40" s="5">
        <v>351238</v>
      </c>
      <c r="I40" s="50">
        <v>28469</v>
      </c>
      <c r="J40" s="5" t="s">
        <v>421</v>
      </c>
      <c r="Z40" s="1" t="s">
        <v>1575</v>
      </c>
      <c r="AA40" s="1"/>
      <c r="AB40" s="1"/>
      <c r="BT40" s="1"/>
    </row>
    <row r="41" spans="1:72" x14ac:dyDescent="0.25">
      <c r="A41" s="5" t="s">
        <v>413</v>
      </c>
      <c r="B41" s="5" t="s">
        <v>500</v>
      </c>
      <c r="C41" s="5" t="s">
        <v>501</v>
      </c>
      <c r="D41" s="5" t="s">
        <v>502</v>
      </c>
      <c r="E41" s="52">
        <f t="shared" ca="1" si="0"/>
        <v>19368</v>
      </c>
      <c r="F41" s="5">
        <v>59</v>
      </c>
      <c r="G41" s="50">
        <v>21515</v>
      </c>
      <c r="H41" s="5">
        <v>350036</v>
      </c>
      <c r="I41" s="50">
        <v>28639</v>
      </c>
      <c r="J41" s="5" t="s">
        <v>421</v>
      </c>
      <c r="BT41" s="1"/>
    </row>
    <row r="42" spans="1:72" x14ac:dyDescent="0.25">
      <c r="A42" s="5" t="s">
        <v>408</v>
      </c>
      <c r="B42" s="5" t="s">
        <v>503</v>
      </c>
      <c r="C42" s="5" t="s">
        <v>504</v>
      </c>
      <c r="D42" s="5" t="s">
        <v>422</v>
      </c>
      <c r="E42" s="52">
        <f t="shared" ca="1" si="0"/>
        <v>21276</v>
      </c>
      <c r="F42" s="5">
        <v>61</v>
      </c>
      <c r="G42" s="50">
        <v>21039</v>
      </c>
      <c r="H42" s="5">
        <v>351231</v>
      </c>
      <c r="I42" s="50">
        <v>28150</v>
      </c>
      <c r="J42" s="5" t="s">
        <v>421</v>
      </c>
      <c r="BT42" s="1"/>
    </row>
    <row r="43" spans="1:72" x14ac:dyDescent="0.25">
      <c r="A43" s="5" t="s">
        <v>408</v>
      </c>
      <c r="B43" s="5" t="s">
        <v>492</v>
      </c>
      <c r="C43" s="5" t="s">
        <v>157</v>
      </c>
      <c r="D43" s="5" t="s">
        <v>473</v>
      </c>
      <c r="E43" s="52">
        <f t="shared" ca="1" si="0"/>
        <v>22956</v>
      </c>
      <c r="F43" s="5">
        <v>60</v>
      </c>
      <c r="G43" s="50">
        <v>21440</v>
      </c>
      <c r="H43" s="5">
        <v>350857</v>
      </c>
      <c r="I43" s="50">
        <v>28630</v>
      </c>
      <c r="J43" s="5" t="s">
        <v>421</v>
      </c>
      <c r="BT43" s="1"/>
    </row>
    <row r="44" spans="1:72" x14ac:dyDescent="0.25">
      <c r="A44" s="5" t="s">
        <v>408</v>
      </c>
      <c r="B44" s="5" t="s">
        <v>418</v>
      </c>
      <c r="C44" s="5" t="s">
        <v>444</v>
      </c>
      <c r="D44" s="5" t="s">
        <v>505</v>
      </c>
      <c r="E44" s="52">
        <f t="shared" ca="1" si="0"/>
        <v>28404</v>
      </c>
      <c r="F44" s="5">
        <v>62</v>
      </c>
      <c r="G44" s="50">
        <v>20639</v>
      </c>
      <c r="H44" s="5">
        <v>350604</v>
      </c>
      <c r="I44" s="50">
        <v>28745</v>
      </c>
      <c r="J44" s="5" t="s">
        <v>421</v>
      </c>
      <c r="BT44" s="1"/>
    </row>
    <row r="45" spans="1:72" x14ac:dyDescent="0.25">
      <c r="A45" s="5" t="s">
        <v>413</v>
      </c>
      <c r="B45" s="5" t="s">
        <v>506</v>
      </c>
      <c r="C45" s="5" t="s">
        <v>507</v>
      </c>
      <c r="D45" s="5" t="s">
        <v>416</v>
      </c>
      <c r="E45" s="52">
        <f t="shared" ca="1" si="0"/>
        <v>21252</v>
      </c>
      <c r="F45" s="5">
        <v>62</v>
      </c>
      <c r="G45" s="50">
        <v>20535</v>
      </c>
      <c r="H45" s="5">
        <v>350925</v>
      </c>
      <c r="I45" s="50">
        <v>28583</v>
      </c>
      <c r="J45" s="5" t="s">
        <v>421</v>
      </c>
      <c r="BT45" s="1"/>
    </row>
    <row r="46" spans="1:72" x14ac:dyDescent="0.25">
      <c r="A46" s="5" t="s">
        <v>413</v>
      </c>
      <c r="B46" s="5" t="s">
        <v>471</v>
      </c>
      <c r="C46" s="5" t="s">
        <v>486</v>
      </c>
      <c r="D46" s="5" t="s">
        <v>508</v>
      </c>
      <c r="E46" s="52">
        <f t="shared" ca="1" si="0"/>
        <v>23544</v>
      </c>
      <c r="F46" s="5">
        <v>60</v>
      </c>
      <c r="G46" s="50">
        <v>21115</v>
      </c>
      <c r="H46" s="5">
        <v>350990</v>
      </c>
      <c r="I46" s="50">
        <v>28537</v>
      </c>
      <c r="J46" s="5" t="s">
        <v>421</v>
      </c>
      <c r="Z46" s="388" t="s">
        <v>1576</v>
      </c>
      <c r="AA46" s="388"/>
      <c r="AB46" s="388"/>
      <c r="AC46" s="388"/>
      <c r="AD46" s="388"/>
      <c r="AE46" s="388"/>
      <c r="AF46" s="388"/>
      <c r="AG46" s="155"/>
      <c r="AH46" s="155"/>
      <c r="AI46" s="155"/>
      <c r="AJ46" s="155"/>
      <c r="BT46" s="1"/>
    </row>
    <row r="47" spans="1:72" x14ac:dyDescent="0.25">
      <c r="A47" s="5" t="s">
        <v>413</v>
      </c>
      <c r="B47" s="5" t="s">
        <v>509</v>
      </c>
      <c r="C47" s="5" t="s">
        <v>510</v>
      </c>
      <c r="D47" s="5" t="s">
        <v>460</v>
      </c>
      <c r="E47" s="52">
        <f t="shared" ca="1" si="0"/>
        <v>19608</v>
      </c>
      <c r="F47" s="5">
        <v>60</v>
      </c>
      <c r="G47" s="50">
        <v>21295</v>
      </c>
      <c r="H47" s="5">
        <v>350110</v>
      </c>
      <c r="I47" s="50">
        <v>28578</v>
      </c>
      <c r="J47" s="5" t="s">
        <v>421</v>
      </c>
      <c r="Z47" s="388"/>
      <c r="AA47" s="388"/>
      <c r="AB47" s="388"/>
      <c r="AC47" s="388"/>
      <c r="AD47" s="388"/>
      <c r="AE47" s="388"/>
      <c r="AF47" s="388"/>
      <c r="AG47" s="155"/>
      <c r="AH47" s="155"/>
      <c r="AI47" s="155"/>
      <c r="AJ47" s="155"/>
      <c r="BT47" s="1"/>
    </row>
    <row r="48" spans="1:72" x14ac:dyDescent="0.25">
      <c r="A48" s="5" t="s">
        <v>413</v>
      </c>
      <c r="B48" s="5" t="s">
        <v>488</v>
      </c>
      <c r="C48" s="5" t="s">
        <v>489</v>
      </c>
      <c r="D48" s="5" t="s">
        <v>473</v>
      </c>
      <c r="E48" s="52">
        <f t="shared" ca="1" si="0"/>
        <v>29208</v>
      </c>
      <c r="F48" s="5">
        <v>61</v>
      </c>
      <c r="G48" s="50">
        <v>20918</v>
      </c>
      <c r="H48" s="5">
        <v>350442</v>
      </c>
      <c r="I48" s="50">
        <v>28585</v>
      </c>
      <c r="J48" s="5" t="s">
        <v>421</v>
      </c>
      <c r="Z48" s="388"/>
      <c r="AA48" s="388"/>
      <c r="AB48" s="388"/>
      <c r="AC48" s="388"/>
      <c r="AD48" s="388"/>
      <c r="AE48" s="388"/>
      <c r="AF48" s="388"/>
      <c r="AG48" s="155"/>
      <c r="AH48" s="155"/>
      <c r="AI48" s="155"/>
      <c r="AJ48" s="155"/>
      <c r="BT48" s="1"/>
    </row>
    <row r="49" spans="1:72" x14ac:dyDescent="0.25">
      <c r="A49" s="5" t="s">
        <v>408</v>
      </c>
      <c r="B49" s="5" t="s">
        <v>511</v>
      </c>
      <c r="C49" s="5" t="s">
        <v>444</v>
      </c>
      <c r="D49" s="5" t="s">
        <v>460</v>
      </c>
      <c r="E49" s="52">
        <f t="shared" ca="1" si="0"/>
        <v>20376</v>
      </c>
      <c r="F49" s="5">
        <v>61</v>
      </c>
      <c r="G49" s="50">
        <v>20943</v>
      </c>
      <c r="H49" s="5">
        <v>350678</v>
      </c>
      <c r="I49" s="50">
        <v>28644</v>
      </c>
      <c r="J49" s="5" t="s">
        <v>421</v>
      </c>
      <c r="BT49" s="1"/>
    </row>
    <row r="50" spans="1:72" x14ac:dyDescent="0.25">
      <c r="A50" s="5" t="s">
        <v>413</v>
      </c>
      <c r="B50" s="5" t="s">
        <v>431</v>
      </c>
      <c r="C50" s="5" t="s">
        <v>510</v>
      </c>
      <c r="D50" s="5" t="s">
        <v>457</v>
      </c>
      <c r="E50" s="52">
        <f t="shared" ca="1" si="0"/>
        <v>23340</v>
      </c>
      <c r="F50" s="5">
        <v>61</v>
      </c>
      <c r="G50" s="50">
        <v>21067</v>
      </c>
      <c r="H50" s="5">
        <v>350748</v>
      </c>
      <c r="I50" s="50">
        <v>28575</v>
      </c>
      <c r="J50" s="5" t="s">
        <v>466</v>
      </c>
      <c r="BT50" s="1"/>
    </row>
    <row r="51" spans="1:72" x14ac:dyDescent="0.25">
      <c r="A51" s="5" t="s">
        <v>413</v>
      </c>
      <c r="B51" s="5" t="s">
        <v>512</v>
      </c>
      <c r="C51" s="5" t="s">
        <v>510</v>
      </c>
      <c r="D51" s="5" t="s">
        <v>460</v>
      </c>
      <c r="E51" s="52">
        <f t="shared" ca="1" si="0"/>
        <v>24636</v>
      </c>
      <c r="F51" s="5">
        <v>60</v>
      </c>
      <c r="G51" s="50">
        <v>21325</v>
      </c>
      <c r="H51" s="5">
        <v>350402</v>
      </c>
      <c r="I51" s="50">
        <v>28516</v>
      </c>
      <c r="J51" s="5" t="s">
        <v>466</v>
      </c>
      <c r="Z51" s="382" t="s">
        <v>1577</v>
      </c>
      <c r="AA51" s="382"/>
      <c r="AB51" s="382"/>
      <c r="AC51" s="382"/>
      <c r="AD51" s="382"/>
      <c r="AE51" s="382"/>
      <c r="AF51" s="382"/>
      <c r="BT51" s="1"/>
    </row>
    <row r="52" spans="1:72" x14ac:dyDescent="0.25">
      <c r="A52" s="5" t="s">
        <v>413</v>
      </c>
      <c r="B52" s="5" t="s">
        <v>483</v>
      </c>
      <c r="C52" s="5" t="s">
        <v>513</v>
      </c>
      <c r="D52" s="5" t="s">
        <v>457</v>
      </c>
      <c r="E52" s="52">
        <f t="shared" ca="1" si="0"/>
        <v>27504</v>
      </c>
      <c r="F52" s="5">
        <v>60</v>
      </c>
      <c r="G52" s="50">
        <v>21438</v>
      </c>
      <c r="H52" s="5">
        <v>350536</v>
      </c>
      <c r="I52" s="50">
        <v>28770</v>
      </c>
      <c r="J52" s="5" t="s">
        <v>466</v>
      </c>
      <c r="Z52" s="382"/>
      <c r="AA52" s="382"/>
      <c r="AB52" s="382"/>
      <c r="AC52" s="382"/>
      <c r="AD52" s="382"/>
      <c r="AE52" s="382"/>
      <c r="AF52" s="382"/>
      <c r="BT52" s="1"/>
    </row>
    <row r="53" spans="1:72" x14ac:dyDescent="0.25">
      <c r="A53" s="5" t="s">
        <v>413</v>
      </c>
      <c r="B53" s="5" t="s">
        <v>514</v>
      </c>
      <c r="C53" s="5" t="s">
        <v>515</v>
      </c>
      <c r="D53" s="5" t="s">
        <v>516</v>
      </c>
      <c r="E53" s="52">
        <f t="shared" ca="1" si="0"/>
        <v>24912</v>
      </c>
      <c r="F53" s="5">
        <v>60</v>
      </c>
      <c r="G53" s="50">
        <v>21190</v>
      </c>
      <c r="H53" s="5">
        <v>350643</v>
      </c>
      <c r="I53" s="50">
        <v>28832</v>
      </c>
      <c r="J53" s="5" t="s">
        <v>466</v>
      </c>
      <c r="Z53" s="382"/>
      <c r="AA53" s="382"/>
      <c r="AB53" s="382"/>
      <c r="AC53" s="382"/>
      <c r="AD53" s="382"/>
      <c r="AE53" s="382"/>
      <c r="AF53" s="382"/>
      <c r="BT53" s="1"/>
    </row>
    <row r="54" spans="1:72" x14ac:dyDescent="0.25">
      <c r="A54" s="5" t="s">
        <v>413</v>
      </c>
      <c r="B54" s="5" t="s">
        <v>517</v>
      </c>
      <c r="C54" s="5" t="s">
        <v>441</v>
      </c>
      <c r="D54" s="5" t="s">
        <v>447</v>
      </c>
      <c r="E54" s="52">
        <f t="shared" ca="1" si="0"/>
        <v>24276</v>
      </c>
      <c r="F54" s="5">
        <v>60</v>
      </c>
      <c r="G54" s="50">
        <v>21317</v>
      </c>
      <c r="H54" s="5">
        <v>350191</v>
      </c>
      <c r="I54" s="50">
        <v>28804</v>
      </c>
      <c r="J54" s="5" t="s">
        <v>466</v>
      </c>
      <c r="Z54" s="382"/>
      <c r="AA54" s="382"/>
      <c r="AB54" s="382"/>
      <c r="AC54" s="382"/>
      <c r="AD54" s="382"/>
      <c r="AE54" s="382"/>
      <c r="AF54" s="382"/>
      <c r="BT54" s="1"/>
    </row>
    <row r="55" spans="1:72" x14ac:dyDescent="0.25">
      <c r="A55" s="5" t="s">
        <v>413</v>
      </c>
      <c r="B55" s="5" t="s">
        <v>479</v>
      </c>
      <c r="C55" s="5" t="s">
        <v>518</v>
      </c>
      <c r="D55" s="5" t="s">
        <v>425</v>
      </c>
      <c r="E55" s="52">
        <f t="shared" ca="1" si="0"/>
        <v>27624</v>
      </c>
      <c r="F55" s="5">
        <v>60</v>
      </c>
      <c r="G55" s="50">
        <v>21247</v>
      </c>
      <c r="H55" s="5">
        <v>350874</v>
      </c>
      <c r="I55" s="50">
        <v>28714</v>
      </c>
      <c r="J55" s="5" t="s">
        <v>466</v>
      </c>
      <c r="BT55" s="1"/>
    </row>
    <row r="56" spans="1:72" x14ac:dyDescent="0.25">
      <c r="A56" s="5" t="s">
        <v>454</v>
      </c>
      <c r="B56" s="5" t="s">
        <v>519</v>
      </c>
      <c r="C56" s="5" t="s">
        <v>520</v>
      </c>
      <c r="D56" s="5" t="s">
        <v>416</v>
      </c>
      <c r="E56" s="52">
        <f t="shared" ca="1" si="0"/>
        <v>21204</v>
      </c>
      <c r="F56" s="5">
        <v>59</v>
      </c>
      <c r="G56" s="50">
        <v>21515</v>
      </c>
      <c r="H56" s="5">
        <v>351111</v>
      </c>
      <c r="I56" s="50">
        <v>28639</v>
      </c>
      <c r="J56" s="5" t="s">
        <v>466</v>
      </c>
      <c r="BT56" s="1"/>
    </row>
    <row r="57" spans="1:72" x14ac:dyDescent="0.25">
      <c r="A57" s="5" t="s">
        <v>413</v>
      </c>
      <c r="B57" s="5" t="s">
        <v>521</v>
      </c>
      <c r="C57" s="5" t="s">
        <v>438</v>
      </c>
      <c r="D57" s="5" t="s">
        <v>522</v>
      </c>
      <c r="E57" s="52">
        <f t="shared" ca="1" si="0"/>
        <v>28008</v>
      </c>
      <c r="F57" s="5">
        <v>58</v>
      </c>
      <c r="G57" s="50">
        <v>21894</v>
      </c>
      <c r="H57" s="5">
        <v>350945</v>
      </c>
      <c r="I57" s="50">
        <v>28819</v>
      </c>
      <c r="J57" s="5" t="s">
        <v>466</v>
      </c>
      <c r="BT57" s="1"/>
    </row>
    <row r="58" spans="1:72" x14ac:dyDescent="0.25">
      <c r="A58" s="5" t="s">
        <v>413</v>
      </c>
      <c r="B58" s="5" t="s">
        <v>450</v>
      </c>
      <c r="C58" s="5" t="s">
        <v>523</v>
      </c>
      <c r="D58" s="5" t="s">
        <v>502</v>
      </c>
      <c r="E58" s="52">
        <f t="shared" ca="1" si="0"/>
        <v>26280</v>
      </c>
      <c r="F58" s="5">
        <v>58</v>
      </c>
      <c r="G58" s="50">
        <v>22058</v>
      </c>
      <c r="H58" s="5">
        <v>351126</v>
      </c>
      <c r="I58" s="50">
        <v>28832</v>
      </c>
      <c r="J58" s="5" t="s">
        <v>466</v>
      </c>
      <c r="BT58" s="1"/>
    </row>
    <row r="59" spans="1:72" x14ac:dyDescent="0.25">
      <c r="A59" s="5" t="s">
        <v>408</v>
      </c>
      <c r="B59" s="5" t="s">
        <v>524</v>
      </c>
      <c r="C59" s="5" t="s">
        <v>459</v>
      </c>
      <c r="D59" s="5" t="s">
        <v>470</v>
      </c>
      <c r="E59" s="52">
        <f t="shared" ca="1" si="0"/>
        <v>29628</v>
      </c>
      <c r="F59" s="5">
        <v>60</v>
      </c>
      <c r="G59" s="50">
        <v>21150</v>
      </c>
      <c r="H59" s="5">
        <v>351025</v>
      </c>
      <c r="I59" s="50">
        <v>28755</v>
      </c>
      <c r="J59" s="5" t="s">
        <v>412</v>
      </c>
      <c r="BT59" s="1"/>
    </row>
    <row r="60" spans="1:72" x14ac:dyDescent="0.25">
      <c r="A60" s="5" t="s">
        <v>413</v>
      </c>
      <c r="B60" s="5" t="s">
        <v>458</v>
      </c>
      <c r="C60" s="5" t="s">
        <v>438</v>
      </c>
      <c r="D60" s="5" t="s">
        <v>525</v>
      </c>
      <c r="E60" s="52">
        <f t="shared" ca="1" si="0"/>
        <v>19056</v>
      </c>
      <c r="F60" s="5">
        <v>60</v>
      </c>
      <c r="G60" s="50">
        <v>21131</v>
      </c>
      <c r="H60" s="5">
        <v>351270</v>
      </c>
      <c r="I60" s="50">
        <v>28531</v>
      </c>
      <c r="J60" s="5" t="s">
        <v>412</v>
      </c>
      <c r="BT60" s="1"/>
    </row>
    <row r="61" spans="1:72" x14ac:dyDescent="0.25">
      <c r="A61" s="5" t="s">
        <v>408</v>
      </c>
      <c r="B61" s="5" t="s">
        <v>526</v>
      </c>
      <c r="C61" s="5" t="s">
        <v>527</v>
      </c>
      <c r="D61" s="5" t="s">
        <v>473</v>
      </c>
      <c r="E61" s="52">
        <f t="shared" ca="1" si="0"/>
        <v>21744</v>
      </c>
      <c r="F61" s="5">
        <v>60</v>
      </c>
      <c r="G61" s="50">
        <v>21291</v>
      </c>
      <c r="H61" s="5">
        <v>350984</v>
      </c>
      <c r="I61" s="50">
        <v>28645</v>
      </c>
      <c r="J61" s="5" t="s">
        <v>412</v>
      </c>
      <c r="BT61" s="1"/>
    </row>
    <row r="62" spans="1:72" x14ac:dyDescent="0.25">
      <c r="A62" s="5" t="s">
        <v>413</v>
      </c>
      <c r="B62" s="5" t="s">
        <v>450</v>
      </c>
      <c r="C62" s="5" t="s">
        <v>441</v>
      </c>
      <c r="D62" s="5" t="s">
        <v>416</v>
      </c>
      <c r="E62" s="52">
        <f t="shared" ca="1" si="0"/>
        <v>20604</v>
      </c>
      <c r="F62" s="5">
        <v>59</v>
      </c>
      <c r="G62" s="50">
        <v>21480</v>
      </c>
      <c r="H62" s="5">
        <v>351006</v>
      </c>
      <c r="I62" s="50">
        <v>28627</v>
      </c>
      <c r="J62" s="5" t="s">
        <v>412</v>
      </c>
      <c r="BT62" s="1"/>
    </row>
    <row r="63" spans="1:72" x14ac:dyDescent="0.25">
      <c r="A63" s="5" t="s">
        <v>413</v>
      </c>
      <c r="B63" s="5" t="s">
        <v>528</v>
      </c>
      <c r="C63" s="5" t="s">
        <v>529</v>
      </c>
      <c r="D63" s="5" t="s">
        <v>439</v>
      </c>
      <c r="E63" s="52">
        <f t="shared" ca="1" si="0"/>
        <v>24756</v>
      </c>
      <c r="F63" s="5">
        <v>60</v>
      </c>
      <c r="G63" s="50">
        <v>21242</v>
      </c>
      <c r="H63" s="5">
        <v>351202</v>
      </c>
      <c r="I63" s="50">
        <v>28644</v>
      </c>
      <c r="J63" s="5" t="s">
        <v>412</v>
      </c>
      <c r="BT63" s="1"/>
    </row>
    <row r="64" spans="1:72" x14ac:dyDescent="0.25">
      <c r="A64" s="5" t="s">
        <v>408</v>
      </c>
      <c r="B64" s="5" t="s">
        <v>521</v>
      </c>
      <c r="C64" s="5" t="s">
        <v>95</v>
      </c>
      <c r="D64" s="5" t="s">
        <v>530</v>
      </c>
      <c r="E64" s="52">
        <f t="shared" ca="1" si="0"/>
        <v>28284</v>
      </c>
      <c r="F64" s="5">
        <v>59</v>
      </c>
      <c r="G64" s="50">
        <v>21743</v>
      </c>
      <c r="H64" s="5">
        <v>350944</v>
      </c>
      <c r="I64" s="50">
        <v>28615</v>
      </c>
      <c r="J64" s="5" t="s">
        <v>412</v>
      </c>
      <c r="BT64" s="1"/>
    </row>
    <row r="65" spans="1:72" x14ac:dyDescent="0.25">
      <c r="A65" s="5" t="s">
        <v>413</v>
      </c>
      <c r="B65" s="5" t="s">
        <v>531</v>
      </c>
      <c r="C65" s="5" t="s">
        <v>532</v>
      </c>
      <c r="D65" s="5" t="s">
        <v>416</v>
      </c>
      <c r="E65" s="52">
        <f t="shared" ca="1" si="0"/>
        <v>20448</v>
      </c>
      <c r="F65" s="5">
        <v>60</v>
      </c>
      <c r="G65" s="50">
        <v>21265</v>
      </c>
      <c r="H65" s="5">
        <v>350923</v>
      </c>
      <c r="I65" s="50">
        <v>28834</v>
      </c>
      <c r="J65" s="5" t="s">
        <v>412</v>
      </c>
      <c r="BT65" s="1"/>
    </row>
    <row r="66" spans="1:72" x14ac:dyDescent="0.25">
      <c r="A66" s="5" t="s">
        <v>408</v>
      </c>
      <c r="B66" s="5" t="s">
        <v>514</v>
      </c>
      <c r="C66" s="5" t="s">
        <v>533</v>
      </c>
      <c r="D66" s="5" t="s">
        <v>439</v>
      </c>
      <c r="E66" s="52">
        <f t="shared" ca="1" si="0"/>
        <v>19404</v>
      </c>
      <c r="F66" s="5">
        <v>59</v>
      </c>
      <c r="G66" s="50">
        <v>21501</v>
      </c>
      <c r="H66" s="5">
        <v>350761</v>
      </c>
      <c r="I66" s="50">
        <v>28498</v>
      </c>
      <c r="J66" s="5" t="s">
        <v>412</v>
      </c>
      <c r="BT66" s="1"/>
    </row>
    <row r="67" spans="1:72" x14ac:dyDescent="0.25">
      <c r="A67" s="5" t="s">
        <v>408</v>
      </c>
      <c r="B67" s="5" t="s">
        <v>534</v>
      </c>
      <c r="C67" s="5" t="s">
        <v>535</v>
      </c>
      <c r="D67" s="5" t="s">
        <v>536</v>
      </c>
      <c r="E67" s="52">
        <f t="shared" ref="E67:E130" ca="1" si="1">RANDBETWEEN(1500,2600)*12</f>
        <v>24972</v>
      </c>
      <c r="F67" s="5">
        <v>58</v>
      </c>
      <c r="G67" s="50">
        <v>21879</v>
      </c>
      <c r="H67" s="5">
        <v>350456</v>
      </c>
      <c r="I67" s="50">
        <v>28632</v>
      </c>
      <c r="J67" s="5" t="s">
        <v>412</v>
      </c>
      <c r="BT67" s="1"/>
    </row>
    <row r="68" spans="1:72" x14ac:dyDescent="0.25">
      <c r="A68" s="5" t="s">
        <v>408</v>
      </c>
      <c r="B68" s="5" t="s">
        <v>490</v>
      </c>
      <c r="C68" s="5" t="s">
        <v>185</v>
      </c>
      <c r="D68" s="5" t="s">
        <v>537</v>
      </c>
      <c r="E68" s="52">
        <f t="shared" ca="1" si="1"/>
        <v>26952</v>
      </c>
      <c r="F68" s="5">
        <v>60</v>
      </c>
      <c r="G68" s="50">
        <v>21104</v>
      </c>
      <c r="H68" s="5">
        <v>350774</v>
      </c>
      <c r="I68" s="50">
        <v>28653</v>
      </c>
      <c r="J68" s="5" t="s">
        <v>412</v>
      </c>
      <c r="BT68" s="1"/>
    </row>
    <row r="69" spans="1:72" x14ac:dyDescent="0.25">
      <c r="A69" s="5" t="s">
        <v>408</v>
      </c>
      <c r="B69" s="5" t="s">
        <v>499</v>
      </c>
      <c r="C69" s="5" t="s">
        <v>538</v>
      </c>
      <c r="D69" s="5" t="s">
        <v>473</v>
      </c>
      <c r="E69" s="52">
        <f t="shared" ca="1" si="1"/>
        <v>28032</v>
      </c>
      <c r="F69" s="5">
        <v>60</v>
      </c>
      <c r="G69" s="50">
        <v>21249</v>
      </c>
      <c r="H69" s="5">
        <v>350660</v>
      </c>
      <c r="I69" s="50">
        <v>28613</v>
      </c>
      <c r="J69" s="5" t="s">
        <v>412</v>
      </c>
      <c r="BT69" s="1"/>
    </row>
    <row r="70" spans="1:72" x14ac:dyDescent="0.25">
      <c r="A70" s="5" t="s">
        <v>413</v>
      </c>
      <c r="B70" s="5" t="s">
        <v>514</v>
      </c>
      <c r="C70" s="5" t="s">
        <v>539</v>
      </c>
      <c r="D70" s="5" t="s">
        <v>460</v>
      </c>
      <c r="E70" s="52">
        <f t="shared" ca="1" si="1"/>
        <v>27588</v>
      </c>
      <c r="F70" s="5">
        <v>61</v>
      </c>
      <c r="G70" s="50">
        <v>21011</v>
      </c>
      <c r="H70" s="5">
        <v>351071</v>
      </c>
      <c r="I70" s="50">
        <v>28849</v>
      </c>
      <c r="J70" s="5" t="s">
        <v>417</v>
      </c>
      <c r="BT70" s="1"/>
    </row>
    <row r="71" spans="1:72" x14ac:dyDescent="0.25">
      <c r="A71" s="5" t="s">
        <v>408</v>
      </c>
      <c r="B71" s="5" t="s">
        <v>519</v>
      </c>
      <c r="C71" s="5" t="s">
        <v>540</v>
      </c>
      <c r="D71" s="5" t="s">
        <v>470</v>
      </c>
      <c r="E71" s="52">
        <f t="shared" ca="1" si="1"/>
        <v>30348</v>
      </c>
      <c r="F71" s="5">
        <v>61</v>
      </c>
      <c r="G71" s="50">
        <v>21036</v>
      </c>
      <c r="H71" s="5">
        <v>350721</v>
      </c>
      <c r="I71" s="50">
        <v>28683</v>
      </c>
      <c r="J71" s="5" t="s">
        <v>417</v>
      </c>
      <c r="BT71" s="1"/>
    </row>
    <row r="72" spans="1:72" x14ac:dyDescent="0.25">
      <c r="A72" s="5" t="s">
        <v>408</v>
      </c>
      <c r="B72" s="5" t="s">
        <v>541</v>
      </c>
      <c r="C72" s="5" t="s">
        <v>542</v>
      </c>
      <c r="D72" s="5" t="s">
        <v>543</v>
      </c>
      <c r="E72" s="52">
        <f t="shared" ca="1" si="1"/>
        <v>19872</v>
      </c>
      <c r="F72" s="5">
        <v>60</v>
      </c>
      <c r="G72" s="50">
        <v>21304</v>
      </c>
      <c r="H72" s="5">
        <v>351199</v>
      </c>
      <c r="I72" s="50">
        <v>28552</v>
      </c>
      <c r="J72" s="5" t="s">
        <v>417</v>
      </c>
      <c r="BT72" s="1"/>
    </row>
    <row r="73" spans="1:72" x14ac:dyDescent="0.25">
      <c r="A73" s="5" t="s">
        <v>413</v>
      </c>
      <c r="B73" s="5" t="s">
        <v>544</v>
      </c>
      <c r="C73" s="5" t="s">
        <v>545</v>
      </c>
      <c r="D73" s="5" t="s">
        <v>460</v>
      </c>
      <c r="E73" s="52">
        <f t="shared" ca="1" si="1"/>
        <v>22272</v>
      </c>
      <c r="F73" s="5">
        <v>59</v>
      </c>
      <c r="G73" s="50">
        <v>21690</v>
      </c>
      <c r="H73" s="5">
        <v>350511</v>
      </c>
      <c r="I73" s="50">
        <v>28774</v>
      </c>
      <c r="J73" s="5" t="s">
        <v>417</v>
      </c>
      <c r="BT73" s="1"/>
    </row>
    <row r="74" spans="1:72" x14ac:dyDescent="0.25">
      <c r="A74" s="5" t="s">
        <v>413</v>
      </c>
      <c r="B74" s="5" t="s">
        <v>546</v>
      </c>
      <c r="C74" s="5" t="s">
        <v>441</v>
      </c>
      <c r="D74" s="5" t="s">
        <v>473</v>
      </c>
      <c r="E74" s="52">
        <f t="shared" ca="1" si="1"/>
        <v>22188</v>
      </c>
      <c r="F74" s="5">
        <v>59</v>
      </c>
      <c r="G74" s="50">
        <v>21718</v>
      </c>
      <c r="H74" s="5">
        <v>351194</v>
      </c>
      <c r="I74" s="50">
        <v>28688</v>
      </c>
      <c r="J74" s="5" t="s">
        <v>417</v>
      </c>
      <c r="BT74" s="1"/>
    </row>
    <row r="75" spans="1:72" x14ac:dyDescent="0.25">
      <c r="A75" s="5" t="s">
        <v>408</v>
      </c>
      <c r="B75" s="5" t="s">
        <v>519</v>
      </c>
      <c r="C75" s="5" t="s">
        <v>547</v>
      </c>
      <c r="D75" s="5" t="s">
        <v>548</v>
      </c>
      <c r="E75" s="52">
        <f t="shared" ca="1" si="1"/>
        <v>31164</v>
      </c>
      <c r="F75" s="5">
        <v>63</v>
      </c>
      <c r="G75" s="50">
        <v>20305</v>
      </c>
      <c r="H75" s="5">
        <v>350335</v>
      </c>
      <c r="I75" s="50">
        <v>28755</v>
      </c>
      <c r="J75" s="5" t="s">
        <v>417</v>
      </c>
      <c r="BT75" s="1"/>
    </row>
    <row r="76" spans="1:72" x14ac:dyDescent="0.25">
      <c r="A76" s="5" t="s">
        <v>408</v>
      </c>
      <c r="B76" s="5" t="s">
        <v>549</v>
      </c>
      <c r="C76" s="5" t="s">
        <v>550</v>
      </c>
      <c r="D76" s="5" t="s">
        <v>416</v>
      </c>
      <c r="E76" s="52">
        <f t="shared" ca="1" si="1"/>
        <v>30636</v>
      </c>
      <c r="F76" s="5">
        <v>61</v>
      </c>
      <c r="G76" s="50">
        <v>21073</v>
      </c>
      <c r="H76" s="5">
        <v>350167</v>
      </c>
      <c r="I76" s="50">
        <v>28583</v>
      </c>
      <c r="J76" s="5" t="s">
        <v>417</v>
      </c>
      <c r="BT76" s="1"/>
    </row>
    <row r="77" spans="1:72" x14ac:dyDescent="0.25">
      <c r="A77" s="5" t="s">
        <v>408</v>
      </c>
      <c r="B77" s="5" t="s">
        <v>551</v>
      </c>
      <c r="C77" s="5" t="s">
        <v>552</v>
      </c>
      <c r="D77" s="5" t="s">
        <v>460</v>
      </c>
      <c r="E77" s="52">
        <f t="shared" ca="1" si="1"/>
        <v>21072</v>
      </c>
      <c r="F77" s="5">
        <v>61</v>
      </c>
      <c r="G77" s="50">
        <v>20884</v>
      </c>
      <c r="H77" s="5">
        <v>350227</v>
      </c>
      <c r="I77" s="50">
        <v>28850</v>
      </c>
      <c r="J77" s="5" t="s">
        <v>417</v>
      </c>
      <c r="BT77" s="1"/>
    </row>
    <row r="78" spans="1:72" x14ac:dyDescent="0.25">
      <c r="A78" s="5" t="s">
        <v>408</v>
      </c>
      <c r="B78" s="5" t="s">
        <v>426</v>
      </c>
      <c r="C78" s="5" t="s">
        <v>550</v>
      </c>
      <c r="D78" s="5" t="s">
        <v>411</v>
      </c>
      <c r="E78" s="52">
        <f t="shared" ca="1" si="1"/>
        <v>28116</v>
      </c>
      <c r="F78" s="5">
        <v>61</v>
      </c>
      <c r="G78" s="50">
        <v>20926</v>
      </c>
      <c r="H78" s="5">
        <v>350873</v>
      </c>
      <c r="I78" s="50">
        <v>28805</v>
      </c>
      <c r="J78" s="5" t="s">
        <v>417</v>
      </c>
      <c r="BT78" s="1"/>
    </row>
    <row r="79" spans="1:72" x14ac:dyDescent="0.25">
      <c r="A79" s="5" t="s">
        <v>408</v>
      </c>
      <c r="B79" s="5" t="s">
        <v>553</v>
      </c>
      <c r="C79" s="5" t="s">
        <v>554</v>
      </c>
      <c r="D79" s="5" t="s">
        <v>555</v>
      </c>
      <c r="E79" s="52">
        <f t="shared" ca="1" si="1"/>
        <v>29208</v>
      </c>
      <c r="F79" s="5">
        <v>62</v>
      </c>
      <c r="G79" s="50">
        <v>20604</v>
      </c>
      <c r="H79" s="5">
        <v>350506</v>
      </c>
      <c r="I79" s="50">
        <v>29185</v>
      </c>
      <c r="J79" s="5" t="s">
        <v>417</v>
      </c>
      <c r="BT79" s="1"/>
    </row>
    <row r="80" spans="1:72" x14ac:dyDescent="0.25">
      <c r="A80" s="5" t="s">
        <v>408</v>
      </c>
      <c r="B80" s="5" t="s">
        <v>443</v>
      </c>
      <c r="C80" s="5" t="s">
        <v>556</v>
      </c>
      <c r="D80" s="5" t="s">
        <v>557</v>
      </c>
      <c r="E80" s="52">
        <f t="shared" ca="1" si="1"/>
        <v>18852</v>
      </c>
      <c r="F80" s="5">
        <v>66</v>
      </c>
      <c r="G80" s="50">
        <v>19032</v>
      </c>
      <c r="H80" s="5">
        <v>560261</v>
      </c>
      <c r="I80" s="50">
        <v>28943</v>
      </c>
      <c r="J80" s="5" t="s">
        <v>417</v>
      </c>
      <c r="BT80" s="1"/>
    </row>
    <row r="81" spans="1:72" x14ac:dyDescent="0.25">
      <c r="A81" s="5" t="s">
        <v>454</v>
      </c>
      <c r="B81" s="5" t="s">
        <v>455</v>
      </c>
      <c r="C81" s="5" t="s">
        <v>558</v>
      </c>
      <c r="D81" s="5" t="s">
        <v>457</v>
      </c>
      <c r="E81" s="52">
        <f t="shared" ca="1" si="1"/>
        <v>22152</v>
      </c>
      <c r="F81" s="5">
        <v>59</v>
      </c>
      <c r="G81" s="50">
        <v>21704</v>
      </c>
      <c r="H81" s="5">
        <v>351137</v>
      </c>
      <c r="I81" s="50">
        <v>29074</v>
      </c>
      <c r="J81" s="5" t="s">
        <v>417</v>
      </c>
      <c r="BT81" s="1"/>
    </row>
    <row r="82" spans="1:72" x14ac:dyDescent="0.25">
      <c r="A82" s="5" t="s">
        <v>413</v>
      </c>
      <c r="B82" s="5" t="s">
        <v>559</v>
      </c>
      <c r="C82" s="5" t="s">
        <v>441</v>
      </c>
      <c r="D82" s="5" t="s">
        <v>560</v>
      </c>
      <c r="E82" s="52">
        <f t="shared" ca="1" si="1"/>
        <v>21252</v>
      </c>
      <c r="F82" s="5">
        <v>59</v>
      </c>
      <c r="G82" s="50">
        <v>21529</v>
      </c>
      <c r="H82" s="5">
        <v>350883</v>
      </c>
      <c r="I82" s="50">
        <v>29110</v>
      </c>
      <c r="J82" s="5" t="s">
        <v>417</v>
      </c>
      <c r="BT82" s="1"/>
    </row>
    <row r="83" spans="1:72" x14ac:dyDescent="0.25">
      <c r="A83" s="5" t="s">
        <v>408</v>
      </c>
      <c r="B83" s="5" t="s">
        <v>561</v>
      </c>
      <c r="C83" s="5" t="s">
        <v>444</v>
      </c>
      <c r="D83" s="5" t="s">
        <v>536</v>
      </c>
      <c r="E83" s="52">
        <f t="shared" ca="1" si="1"/>
        <v>23580</v>
      </c>
      <c r="F83" s="5">
        <v>62</v>
      </c>
      <c r="G83" s="50">
        <v>20480</v>
      </c>
      <c r="H83" s="5">
        <v>350197</v>
      </c>
      <c r="I83" s="50">
        <v>29039</v>
      </c>
      <c r="J83" s="5" t="s">
        <v>417</v>
      </c>
      <c r="BT83" s="1"/>
    </row>
    <row r="84" spans="1:72" x14ac:dyDescent="0.25">
      <c r="A84" s="5" t="s">
        <v>413</v>
      </c>
      <c r="B84" s="5" t="s">
        <v>152</v>
      </c>
      <c r="C84" s="5" t="s">
        <v>496</v>
      </c>
      <c r="D84" s="5" t="s">
        <v>416</v>
      </c>
      <c r="E84" s="52">
        <f t="shared" ca="1" si="1"/>
        <v>31104</v>
      </c>
      <c r="F84" s="5">
        <v>61</v>
      </c>
      <c r="G84" s="50">
        <v>21051</v>
      </c>
      <c r="H84" s="5">
        <v>351027</v>
      </c>
      <c r="I84" s="50">
        <v>28935</v>
      </c>
      <c r="J84" s="5" t="s">
        <v>417</v>
      </c>
      <c r="BT84" s="1"/>
    </row>
    <row r="85" spans="1:72" x14ac:dyDescent="0.25">
      <c r="A85" s="5" t="s">
        <v>413</v>
      </c>
      <c r="B85" s="5" t="s">
        <v>562</v>
      </c>
      <c r="C85" s="5" t="s">
        <v>563</v>
      </c>
      <c r="D85" s="5" t="s">
        <v>416</v>
      </c>
      <c r="E85" s="52">
        <f t="shared" ca="1" si="1"/>
        <v>19680</v>
      </c>
      <c r="F85" s="5">
        <v>59</v>
      </c>
      <c r="G85" s="50">
        <v>21531</v>
      </c>
      <c r="H85" s="5">
        <v>350766</v>
      </c>
      <c r="I85" s="50">
        <v>29150</v>
      </c>
      <c r="J85" s="5" t="s">
        <v>417</v>
      </c>
      <c r="BT85" s="1"/>
    </row>
    <row r="86" spans="1:72" x14ac:dyDescent="0.25">
      <c r="A86" s="5" t="s">
        <v>408</v>
      </c>
      <c r="B86" s="5" t="s">
        <v>509</v>
      </c>
      <c r="C86" s="5" t="s">
        <v>410</v>
      </c>
      <c r="D86" s="5" t="s">
        <v>425</v>
      </c>
      <c r="E86" s="52">
        <f t="shared" ca="1" si="1"/>
        <v>28248</v>
      </c>
      <c r="F86" s="5">
        <v>59</v>
      </c>
      <c r="G86" s="50">
        <v>21470</v>
      </c>
      <c r="H86" s="5">
        <v>560270</v>
      </c>
      <c r="I86" s="50">
        <v>28965</v>
      </c>
      <c r="J86" s="5" t="s">
        <v>421</v>
      </c>
      <c r="BT86" s="1"/>
    </row>
    <row r="87" spans="1:72" ht="21" x14ac:dyDescent="0.35">
      <c r="A87" s="5" t="s">
        <v>408</v>
      </c>
      <c r="B87" s="5" t="s">
        <v>479</v>
      </c>
      <c r="C87" s="5" t="s">
        <v>453</v>
      </c>
      <c r="D87" s="5" t="s">
        <v>470</v>
      </c>
      <c r="E87" s="52">
        <f t="shared" ca="1" si="1"/>
        <v>22716</v>
      </c>
      <c r="F87" s="5">
        <v>60</v>
      </c>
      <c r="G87" s="50">
        <v>21353</v>
      </c>
      <c r="H87" s="5">
        <v>560271</v>
      </c>
      <c r="I87" s="50">
        <v>28953</v>
      </c>
      <c r="J87" s="5" t="s">
        <v>421</v>
      </c>
      <c r="Z87" s="466" t="s">
        <v>1578</v>
      </c>
      <c r="AA87" s="466"/>
      <c r="AB87" s="466"/>
      <c r="AC87" s="466"/>
      <c r="AD87" s="466"/>
      <c r="AE87" s="466"/>
      <c r="AF87" s="466"/>
      <c r="BT87" s="1"/>
    </row>
    <row r="88" spans="1:72" x14ac:dyDescent="0.25">
      <c r="A88" s="5" t="s">
        <v>413</v>
      </c>
      <c r="B88" s="5" t="s">
        <v>564</v>
      </c>
      <c r="C88" s="5" t="s">
        <v>565</v>
      </c>
      <c r="D88" s="5" t="s">
        <v>416</v>
      </c>
      <c r="E88" s="52">
        <f t="shared" ca="1" si="1"/>
        <v>27924</v>
      </c>
      <c r="F88" s="5">
        <v>60</v>
      </c>
      <c r="G88" s="50">
        <v>21419</v>
      </c>
      <c r="H88" s="5">
        <v>351139</v>
      </c>
      <c r="I88" s="50">
        <v>28978</v>
      </c>
      <c r="J88" s="5" t="s">
        <v>421</v>
      </c>
      <c r="BT88" s="1"/>
    </row>
    <row r="89" spans="1:72" x14ac:dyDescent="0.25">
      <c r="A89" s="5" t="s">
        <v>413</v>
      </c>
      <c r="B89" s="5" t="s">
        <v>410</v>
      </c>
      <c r="C89" s="5" t="s">
        <v>566</v>
      </c>
      <c r="D89" s="5" t="s">
        <v>439</v>
      </c>
      <c r="E89" s="52">
        <f t="shared" ca="1" si="1"/>
        <v>26964</v>
      </c>
      <c r="F89" s="5">
        <v>59</v>
      </c>
      <c r="G89" s="50">
        <v>21800</v>
      </c>
      <c r="H89" s="5">
        <v>350030</v>
      </c>
      <c r="I89" s="50">
        <v>29102</v>
      </c>
      <c r="J89" s="5" t="s">
        <v>421</v>
      </c>
      <c r="BT89" s="1"/>
    </row>
    <row r="90" spans="1:72" x14ac:dyDescent="0.25">
      <c r="A90" s="5" t="s">
        <v>413</v>
      </c>
      <c r="B90" s="5" t="s">
        <v>490</v>
      </c>
      <c r="C90" s="5" t="s">
        <v>539</v>
      </c>
      <c r="D90" s="5" t="s">
        <v>567</v>
      </c>
      <c r="E90" s="52">
        <f t="shared" ca="1" si="1"/>
        <v>27864</v>
      </c>
      <c r="F90" s="5">
        <v>59</v>
      </c>
      <c r="G90" s="50">
        <v>21589</v>
      </c>
      <c r="H90" s="5">
        <v>351040</v>
      </c>
      <c r="I90" s="50">
        <v>28995</v>
      </c>
      <c r="J90" s="5" t="s">
        <v>421</v>
      </c>
      <c r="Z90" s="388" t="s">
        <v>1579</v>
      </c>
      <c r="AA90" s="388"/>
      <c r="AB90" s="388"/>
      <c r="AC90" s="388"/>
      <c r="BT90" s="1"/>
    </row>
    <row r="91" spans="1:72" x14ac:dyDescent="0.25">
      <c r="A91" s="5" t="s">
        <v>413</v>
      </c>
      <c r="B91" s="5" t="s">
        <v>461</v>
      </c>
      <c r="C91" s="5" t="s">
        <v>167</v>
      </c>
      <c r="D91" s="5" t="s">
        <v>473</v>
      </c>
      <c r="E91" s="52">
        <f t="shared" ca="1" si="1"/>
        <v>23448</v>
      </c>
      <c r="F91" s="5">
        <v>59</v>
      </c>
      <c r="G91" s="50">
        <v>21713</v>
      </c>
      <c r="H91" s="5">
        <v>350940</v>
      </c>
      <c r="I91" s="50">
        <v>29108</v>
      </c>
      <c r="J91" s="5" t="s">
        <v>421</v>
      </c>
      <c r="Z91" s="388"/>
      <c r="AA91" s="388"/>
      <c r="AB91" s="388"/>
      <c r="AC91" s="388"/>
      <c r="BT91" s="1"/>
    </row>
    <row r="92" spans="1:72" x14ac:dyDescent="0.25">
      <c r="A92" s="5" t="s">
        <v>408</v>
      </c>
      <c r="B92" s="5" t="s">
        <v>568</v>
      </c>
      <c r="C92" s="5" t="s">
        <v>419</v>
      </c>
      <c r="D92" s="5" t="s">
        <v>473</v>
      </c>
      <c r="E92" s="52">
        <f t="shared" ca="1" si="1"/>
        <v>23988</v>
      </c>
      <c r="F92" s="5">
        <v>59</v>
      </c>
      <c r="G92" s="50">
        <v>21735</v>
      </c>
      <c r="H92" s="5">
        <v>350804</v>
      </c>
      <c r="I92" s="50">
        <v>28860</v>
      </c>
      <c r="J92" s="5" t="s">
        <v>421</v>
      </c>
      <c r="Z92" s="388"/>
      <c r="AA92" s="388"/>
      <c r="AB92" s="388"/>
      <c r="AC92" s="388"/>
      <c r="BT92" s="1"/>
    </row>
    <row r="93" spans="1:72" x14ac:dyDescent="0.25">
      <c r="A93" s="5" t="s">
        <v>408</v>
      </c>
      <c r="B93" s="5" t="s">
        <v>569</v>
      </c>
      <c r="C93" s="5" t="s">
        <v>410</v>
      </c>
      <c r="D93" s="5" t="s">
        <v>536</v>
      </c>
      <c r="E93" s="52">
        <f t="shared" ca="1" si="1"/>
        <v>24408</v>
      </c>
      <c r="F93" s="5">
        <v>58</v>
      </c>
      <c r="G93" s="50">
        <v>21896</v>
      </c>
      <c r="H93" s="5">
        <v>350905</v>
      </c>
      <c r="I93" s="50">
        <v>28987</v>
      </c>
      <c r="J93" s="5" t="s">
        <v>421</v>
      </c>
      <c r="Z93" s="388"/>
      <c r="AA93" s="388"/>
      <c r="AB93" s="388"/>
      <c r="AC93" s="388"/>
      <c r="BT93" s="1"/>
    </row>
    <row r="94" spans="1:72" x14ac:dyDescent="0.25">
      <c r="A94" s="5" t="s">
        <v>413</v>
      </c>
      <c r="B94" s="5" t="s">
        <v>570</v>
      </c>
      <c r="C94" s="5" t="s">
        <v>571</v>
      </c>
      <c r="D94" s="5" t="s">
        <v>457</v>
      </c>
      <c r="E94" s="52">
        <f t="shared" ca="1" si="1"/>
        <v>21720</v>
      </c>
      <c r="F94" s="5">
        <v>58</v>
      </c>
      <c r="G94" s="50">
        <v>22084</v>
      </c>
      <c r="H94" s="5">
        <v>351209</v>
      </c>
      <c r="I94" s="50">
        <v>28917</v>
      </c>
      <c r="J94" s="5" t="s">
        <v>421</v>
      </c>
      <c r="Z94" s="388"/>
      <c r="AA94" s="388"/>
      <c r="AB94" s="388"/>
      <c r="AC94" s="388"/>
      <c r="BT94" s="1"/>
    </row>
    <row r="95" spans="1:72" x14ac:dyDescent="0.25">
      <c r="A95" s="5" t="s">
        <v>408</v>
      </c>
      <c r="B95" s="5" t="s">
        <v>541</v>
      </c>
      <c r="C95" s="5" t="s">
        <v>542</v>
      </c>
      <c r="D95" s="5" t="s">
        <v>416</v>
      </c>
      <c r="E95" s="52">
        <f t="shared" ca="1" si="1"/>
        <v>22224</v>
      </c>
      <c r="F95" s="5">
        <v>61</v>
      </c>
      <c r="G95" s="50">
        <v>20952</v>
      </c>
      <c r="H95" s="5">
        <v>350447</v>
      </c>
      <c r="I95" s="50">
        <v>29185</v>
      </c>
      <c r="J95" s="5" t="s">
        <v>421</v>
      </c>
      <c r="Z95" s="388"/>
      <c r="AA95" s="388"/>
      <c r="AB95" s="388"/>
      <c r="AC95" s="388"/>
      <c r="BT95" s="1"/>
    </row>
    <row r="96" spans="1:72" x14ac:dyDescent="0.25">
      <c r="A96" s="5" t="s">
        <v>408</v>
      </c>
      <c r="B96" s="5" t="s">
        <v>549</v>
      </c>
      <c r="C96" s="5" t="s">
        <v>86</v>
      </c>
      <c r="D96" s="5" t="s">
        <v>473</v>
      </c>
      <c r="E96" s="52">
        <f t="shared" ca="1" si="1"/>
        <v>23940</v>
      </c>
      <c r="F96" s="5">
        <v>61</v>
      </c>
      <c r="G96" s="50">
        <v>20877</v>
      </c>
      <c r="H96" s="5">
        <v>351048</v>
      </c>
      <c r="I96" s="50">
        <v>29199</v>
      </c>
      <c r="J96" s="5" t="s">
        <v>466</v>
      </c>
      <c r="Z96" s="388"/>
      <c r="AA96" s="388"/>
      <c r="AB96" s="388"/>
      <c r="AC96" s="388"/>
      <c r="BT96" s="1"/>
    </row>
    <row r="97" spans="1:72" x14ac:dyDescent="0.25">
      <c r="A97" s="5" t="s">
        <v>408</v>
      </c>
      <c r="B97" s="5" t="s">
        <v>572</v>
      </c>
      <c r="C97" s="5" t="s">
        <v>157</v>
      </c>
      <c r="D97" s="5" t="s">
        <v>473</v>
      </c>
      <c r="E97" s="52">
        <f t="shared" ca="1" si="1"/>
        <v>21492</v>
      </c>
      <c r="F97" s="5">
        <v>61</v>
      </c>
      <c r="G97" s="50">
        <v>21004</v>
      </c>
      <c r="H97" s="5">
        <v>351149</v>
      </c>
      <c r="I97" s="50">
        <v>29143</v>
      </c>
      <c r="J97" s="5" t="s">
        <v>466</v>
      </c>
      <c r="Z97" s="388"/>
      <c r="AA97" s="388"/>
      <c r="AB97" s="388"/>
      <c r="AC97" s="388"/>
      <c r="BT97" s="1"/>
    </row>
    <row r="98" spans="1:72" x14ac:dyDescent="0.25">
      <c r="A98" s="5" t="s">
        <v>408</v>
      </c>
      <c r="B98" s="5" t="s">
        <v>474</v>
      </c>
      <c r="C98" s="5" t="s">
        <v>451</v>
      </c>
      <c r="D98" s="5" t="s">
        <v>473</v>
      </c>
      <c r="E98" s="52">
        <f t="shared" ca="1" si="1"/>
        <v>22524</v>
      </c>
      <c r="F98" s="5">
        <v>60</v>
      </c>
      <c r="G98" s="50">
        <v>21210</v>
      </c>
      <c r="H98" s="5">
        <v>350317</v>
      </c>
      <c r="I98" s="50">
        <v>28880</v>
      </c>
      <c r="J98" s="5" t="s">
        <v>466</v>
      </c>
      <c r="Z98" s="388"/>
      <c r="AA98" s="388"/>
      <c r="AB98" s="388"/>
      <c r="AC98" s="388"/>
      <c r="BT98" s="1"/>
    </row>
    <row r="99" spans="1:72" x14ac:dyDescent="0.25">
      <c r="A99" s="5" t="s">
        <v>413</v>
      </c>
      <c r="B99" s="5" t="s">
        <v>570</v>
      </c>
      <c r="C99" s="5" t="s">
        <v>472</v>
      </c>
      <c r="D99" s="5" t="s">
        <v>416</v>
      </c>
      <c r="E99" s="52">
        <f t="shared" ca="1" si="1"/>
        <v>24072</v>
      </c>
      <c r="F99" s="5">
        <v>60</v>
      </c>
      <c r="G99" s="50">
        <v>21409</v>
      </c>
      <c r="H99" s="5">
        <v>350220</v>
      </c>
      <c r="I99" s="50">
        <v>28995</v>
      </c>
      <c r="J99" s="5" t="s">
        <v>466</v>
      </c>
      <c r="Z99" s="388"/>
      <c r="AA99" s="388"/>
      <c r="AB99" s="388"/>
      <c r="AC99" s="388"/>
      <c r="BT99" s="1"/>
    </row>
    <row r="100" spans="1:72" x14ac:dyDescent="0.25">
      <c r="A100" s="5" t="s">
        <v>408</v>
      </c>
      <c r="B100" s="5" t="s">
        <v>431</v>
      </c>
      <c r="C100" s="5" t="s">
        <v>573</v>
      </c>
      <c r="D100" s="5" t="s">
        <v>473</v>
      </c>
      <c r="E100" s="52">
        <f t="shared" ca="1" si="1"/>
        <v>26256</v>
      </c>
      <c r="F100" s="5">
        <v>59</v>
      </c>
      <c r="G100" s="50">
        <v>21635</v>
      </c>
      <c r="H100" s="5">
        <v>350484</v>
      </c>
      <c r="I100" s="50">
        <v>29110</v>
      </c>
      <c r="J100" s="5" t="s">
        <v>466</v>
      </c>
      <c r="Z100" s="388"/>
      <c r="AA100" s="388"/>
      <c r="AB100" s="388"/>
      <c r="AC100" s="388"/>
      <c r="BT100" s="1"/>
    </row>
    <row r="101" spans="1:72" x14ac:dyDescent="0.25">
      <c r="A101" s="5" t="s">
        <v>408</v>
      </c>
      <c r="B101" s="5" t="s">
        <v>574</v>
      </c>
      <c r="C101" s="5" t="s">
        <v>575</v>
      </c>
      <c r="D101" s="5" t="s">
        <v>416</v>
      </c>
      <c r="E101" s="52">
        <f t="shared" ca="1" si="1"/>
        <v>29628</v>
      </c>
      <c r="F101" s="5">
        <v>60</v>
      </c>
      <c r="G101" s="50">
        <v>21322</v>
      </c>
      <c r="H101" s="5">
        <v>560277</v>
      </c>
      <c r="I101" s="50">
        <v>28948</v>
      </c>
      <c r="J101" s="5" t="s">
        <v>466</v>
      </c>
      <c r="Z101" s="388"/>
      <c r="AA101" s="388"/>
      <c r="AB101" s="388"/>
      <c r="AC101" s="388"/>
      <c r="BT101" s="1"/>
    </row>
    <row r="102" spans="1:72" x14ac:dyDescent="0.25">
      <c r="A102" s="5" t="s">
        <v>408</v>
      </c>
      <c r="B102" s="5" t="s">
        <v>524</v>
      </c>
      <c r="C102" s="5" t="s">
        <v>93</v>
      </c>
      <c r="D102" s="5" t="s">
        <v>439</v>
      </c>
      <c r="E102" s="52">
        <f t="shared" ca="1" si="1"/>
        <v>22956</v>
      </c>
      <c r="F102" s="5">
        <v>61</v>
      </c>
      <c r="G102" s="50">
        <v>21042</v>
      </c>
      <c r="H102" s="5">
        <v>350149</v>
      </c>
      <c r="I102" s="50">
        <v>28902</v>
      </c>
      <c r="J102" s="5" t="s">
        <v>466</v>
      </c>
      <c r="Z102" s="388"/>
      <c r="AA102" s="388"/>
      <c r="AB102" s="388"/>
      <c r="AC102" s="388"/>
      <c r="BT102" s="1"/>
    </row>
    <row r="103" spans="1:72" x14ac:dyDescent="0.25">
      <c r="A103" s="5" t="s">
        <v>413</v>
      </c>
      <c r="B103" s="5" t="s">
        <v>409</v>
      </c>
      <c r="C103" s="5" t="s">
        <v>576</v>
      </c>
      <c r="D103" s="5" t="s">
        <v>577</v>
      </c>
      <c r="E103" s="52">
        <f t="shared" ca="1" si="1"/>
        <v>19284</v>
      </c>
      <c r="F103" s="5">
        <v>61</v>
      </c>
      <c r="G103" s="50">
        <v>21005</v>
      </c>
      <c r="H103" s="5">
        <v>350663</v>
      </c>
      <c r="I103" s="50">
        <v>28943</v>
      </c>
      <c r="J103" s="5" t="s">
        <v>466</v>
      </c>
      <c r="Z103" s="388"/>
      <c r="AA103" s="388"/>
      <c r="AB103" s="388"/>
      <c r="AC103" s="388"/>
      <c r="BT103" s="1"/>
    </row>
    <row r="104" spans="1:72" x14ac:dyDescent="0.25">
      <c r="A104" s="5" t="s">
        <v>408</v>
      </c>
      <c r="B104" s="5" t="s">
        <v>578</v>
      </c>
      <c r="C104" s="5" t="s">
        <v>419</v>
      </c>
      <c r="D104" s="5" t="s">
        <v>416</v>
      </c>
      <c r="E104" s="52">
        <f t="shared" ca="1" si="1"/>
        <v>21684</v>
      </c>
      <c r="F104" s="5">
        <v>59</v>
      </c>
      <c r="G104" s="50">
        <v>21705</v>
      </c>
      <c r="H104" s="5">
        <v>350784</v>
      </c>
      <c r="I104" s="50">
        <v>28950</v>
      </c>
      <c r="J104" s="5" t="s">
        <v>466</v>
      </c>
      <c r="Z104" s="388"/>
      <c r="AA104" s="388"/>
      <c r="AB104" s="388"/>
      <c r="AC104" s="388"/>
      <c r="BT104" s="1"/>
    </row>
    <row r="105" spans="1:72" x14ac:dyDescent="0.25">
      <c r="A105" s="5" t="s">
        <v>413</v>
      </c>
      <c r="B105" s="5" t="s">
        <v>579</v>
      </c>
      <c r="C105" s="5" t="s">
        <v>580</v>
      </c>
      <c r="D105" s="5" t="s">
        <v>457</v>
      </c>
      <c r="E105" s="52">
        <f t="shared" ca="1" si="1"/>
        <v>27012</v>
      </c>
      <c r="F105" s="5">
        <v>62</v>
      </c>
      <c r="G105" s="50">
        <v>20506</v>
      </c>
      <c r="H105" s="5">
        <v>560356</v>
      </c>
      <c r="I105" s="50">
        <v>29009</v>
      </c>
      <c r="J105" s="5" t="s">
        <v>412</v>
      </c>
      <c r="Z105" s="388"/>
      <c r="AA105" s="388"/>
      <c r="AB105" s="388"/>
      <c r="AC105" s="388"/>
      <c r="BT105" s="1"/>
    </row>
    <row r="106" spans="1:72" x14ac:dyDescent="0.25">
      <c r="A106" s="5" t="s">
        <v>413</v>
      </c>
      <c r="B106" s="5" t="s">
        <v>495</v>
      </c>
      <c r="C106" s="5" t="s">
        <v>581</v>
      </c>
      <c r="D106" s="5" t="s">
        <v>416</v>
      </c>
      <c r="E106" s="52">
        <f t="shared" ca="1" si="1"/>
        <v>25800</v>
      </c>
      <c r="F106" s="5">
        <v>59</v>
      </c>
      <c r="G106" s="50">
        <v>21544</v>
      </c>
      <c r="H106" s="5">
        <v>560357</v>
      </c>
      <c r="I106" s="50">
        <v>28940</v>
      </c>
      <c r="J106" s="5" t="s">
        <v>412</v>
      </c>
      <c r="Z106" s="388"/>
      <c r="AA106" s="388"/>
      <c r="AB106" s="388"/>
      <c r="AC106" s="388"/>
      <c r="BT106" s="1"/>
    </row>
    <row r="107" spans="1:72" x14ac:dyDescent="0.25">
      <c r="A107" s="5" t="s">
        <v>408</v>
      </c>
      <c r="B107" s="5" t="s">
        <v>437</v>
      </c>
      <c r="C107" s="5" t="s">
        <v>535</v>
      </c>
      <c r="D107" s="5" t="s">
        <v>416</v>
      </c>
      <c r="E107" s="52">
        <f t="shared" ca="1" si="1"/>
        <v>18384</v>
      </c>
      <c r="F107" s="5">
        <v>60</v>
      </c>
      <c r="G107" s="50">
        <v>21310</v>
      </c>
      <c r="H107" s="5">
        <v>350677</v>
      </c>
      <c r="I107" s="50">
        <v>28881</v>
      </c>
      <c r="J107" s="5" t="s">
        <v>412</v>
      </c>
      <c r="Z107" s="388"/>
      <c r="AA107" s="388"/>
      <c r="AB107" s="388"/>
      <c r="AC107" s="388"/>
      <c r="BT107" s="1"/>
    </row>
    <row r="108" spans="1:72" x14ac:dyDescent="0.25">
      <c r="A108" s="5" t="s">
        <v>408</v>
      </c>
      <c r="B108" s="5" t="s">
        <v>483</v>
      </c>
      <c r="C108" s="5" t="s">
        <v>547</v>
      </c>
      <c r="D108" s="5" t="s">
        <v>482</v>
      </c>
      <c r="E108" s="52">
        <f t="shared" ca="1" si="1"/>
        <v>27948</v>
      </c>
      <c r="F108" s="5">
        <v>63</v>
      </c>
      <c r="G108" s="50">
        <v>20195</v>
      </c>
      <c r="H108" s="5">
        <v>560358</v>
      </c>
      <c r="I108" s="50">
        <v>29501</v>
      </c>
      <c r="J108" s="5" t="s">
        <v>412</v>
      </c>
      <c r="Z108" s="388"/>
      <c r="AA108" s="388"/>
      <c r="AB108" s="388"/>
      <c r="AC108" s="388"/>
      <c r="BT108" s="1"/>
    </row>
    <row r="109" spans="1:72" x14ac:dyDescent="0.25">
      <c r="A109" s="5" t="s">
        <v>413</v>
      </c>
      <c r="B109" s="5" t="s">
        <v>455</v>
      </c>
      <c r="C109" s="5" t="s">
        <v>582</v>
      </c>
      <c r="D109" s="5" t="s">
        <v>457</v>
      </c>
      <c r="E109" s="52">
        <f t="shared" ca="1" si="1"/>
        <v>23700</v>
      </c>
      <c r="F109" s="5">
        <v>59</v>
      </c>
      <c r="G109" s="50">
        <v>21723</v>
      </c>
      <c r="H109" s="5">
        <v>351037</v>
      </c>
      <c r="I109" s="50">
        <v>29563</v>
      </c>
      <c r="J109" s="5" t="s">
        <v>412</v>
      </c>
      <c r="Z109" s="388"/>
      <c r="AA109" s="388"/>
      <c r="AB109" s="388"/>
      <c r="AC109" s="388"/>
      <c r="BT109" s="1"/>
    </row>
    <row r="110" spans="1:72" x14ac:dyDescent="0.25">
      <c r="A110" s="5" t="s">
        <v>413</v>
      </c>
      <c r="B110" s="5" t="s">
        <v>479</v>
      </c>
      <c r="C110" s="5" t="s">
        <v>583</v>
      </c>
      <c r="D110" s="5" t="s">
        <v>457</v>
      </c>
      <c r="E110" s="52">
        <f t="shared" ca="1" si="1"/>
        <v>22344</v>
      </c>
      <c r="F110" s="5">
        <v>59</v>
      </c>
      <c r="G110" s="50">
        <v>21735</v>
      </c>
      <c r="H110" s="5">
        <v>351170</v>
      </c>
      <c r="I110" s="50">
        <v>29535</v>
      </c>
      <c r="J110" s="5" t="s">
        <v>412</v>
      </c>
      <c r="BT110" s="1"/>
    </row>
    <row r="111" spans="1:72" x14ac:dyDescent="0.25">
      <c r="A111" s="5" t="s">
        <v>408</v>
      </c>
      <c r="B111" s="5" t="s">
        <v>514</v>
      </c>
      <c r="C111" s="5" t="s">
        <v>157</v>
      </c>
      <c r="D111" s="5" t="s">
        <v>584</v>
      </c>
      <c r="E111" s="52">
        <f t="shared" ca="1" si="1"/>
        <v>19812</v>
      </c>
      <c r="F111" s="5">
        <v>62</v>
      </c>
      <c r="G111" s="50">
        <v>20574</v>
      </c>
      <c r="H111" s="5">
        <v>560293</v>
      </c>
      <c r="I111" s="50">
        <v>29445</v>
      </c>
      <c r="J111" s="5" t="s">
        <v>412</v>
      </c>
      <c r="BT111" s="1"/>
    </row>
    <row r="112" spans="1:72" x14ac:dyDescent="0.25">
      <c r="A112" s="5" t="s">
        <v>413</v>
      </c>
      <c r="B112" s="5" t="s">
        <v>440</v>
      </c>
      <c r="C112" s="5" t="s">
        <v>585</v>
      </c>
      <c r="D112" s="5" t="s">
        <v>460</v>
      </c>
      <c r="E112" s="52">
        <f t="shared" ca="1" si="1"/>
        <v>21948</v>
      </c>
      <c r="F112" s="5">
        <v>61</v>
      </c>
      <c r="G112" s="50">
        <v>21075</v>
      </c>
      <c r="H112" s="5">
        <v>350435</v>
      </c>
      <c r="I112" s="50">
        <v>29370</v>
      </c>
      <c r="J112" s="5" t="s">
        <v>412</v>
      </c>
      <c r="BT112" s="1"/>
    </row>
    <row r="113" spans="1:72" x14ac:dyDescent="0.25">
      <c r="A113" s="5" t="s">
        <v>413</v>
      </c>
      <c r="B113" s="5" t="s">
        <v>586</v>
      </c>
      <c r="C113" s="5" t="s">
        <v>565</v>
      </c>
      <c r="D113" s="5" t="s">
        <v>457</v>
      </c>
      <c r="E113" s="52">
        <f t="shared" ca="1" si="1"/>
        <v>19908</v>
      </c>
      <c r="F113" s="5">
        <v>60</v>
      </c>
      <c r="G113" s="50">
        <v>21105</v>
      </c>
      <c r="H113" s="5">
        <v>350594</v>
      </c>
      <c r="I113" s="50">
        <v>29550</v>
      </c>
      <c r="J113" s="5" t="s">
        <v>412</v>
      </c>
      <c r="BT113" s="1"/>
    </row>
    <row r="114" spans="1:72" x14ac:dyDescent="0.25">
      <c r="A114" s="5" t="s">
        <v>413</v>
      </c>
      <c r="B114" s="5" t="s">
        <v>587</v>
      </c>
      <c r="C114" s="5" t="s">
        <v>435</v>
      </c>
      <c r="D114" s="5" t="s">
        <v>457</v>
      </c>
      <c r="E114" s="52">
        <f t="shared" ca="1" si="1"/>
        <v>24816</v>
      </c>
      <c r="F114" s="5">
        <v>60</v>
      </c>
      <c r="G114" s="50">
        <v>21221</v>
      </c>
      <c r="H114" s="5">
        <v>350649</v>
      </c>
      <c r="I114" s="50">
        <v>29563</v>
      </c>
      <c r="J114" s="5" t="s">
        <v>412</v>
      </c>
      <c r="BT114" s="1"/>
    </row>
    <row r="115" spans="1:72" x14ac:dyDescent="0.25">
      <c r="A115" s="5" t="s">
        <v>413</v>
      </c>
      <c r="B115" s="5" t="s">
        <v>547</v>
      </c>
      <c r="C115" s="5" t="s">
        <v>588</v>
      </c>
      <c r="D115" s="5" t="s">
        <v>589</v>
      </c>
      <c r="E115" s="52">
        <f t="shared" ca="1" si="1"/>
        <v>18468</v>
      </c>
      <c r="F115" s="5">
        <v>59</v>
      </c>
      <c r="G115" s="50">
        <v>21630</v>
      </c>
      <c r="H115" s="5">
        <v>350246</v>
      </c>
      <c r="I115" s="50">
        <v>29486</v>
      </c>
      <c r="J115" s="5" t="s">
        <v>412</v>
      </c>
      <c r="BT115" s="1"/>
    </row>
    <row r="116" spans="1:72" x14ac:dyDescent="0.25">
      <c r="A116" s="5" t="s">
        <v>413</v>
      </c>
      <c r="B116" s="5" t="s">
        <v>590</v>
      </c>
      <c r="C116" s="5" t="s">
        <v>591</v>
      </c>
      <c r="D116" s="5" t="s">
        <v>416</v>
      </c>
      <c r="E116" s="52">
        <f t="shared" ca="1" si="1"/>
        <v>26364</v>
      </c>
      <c r="F116" s="5">
        <v>58</v>
      </c>
      <c r="G116" s="50">
        <v>21864</v>
      </c>
      <c r="H116" s="5">
        <v>350978</v>
      </c>
      <c r="I116" s="50">
        <v>29261</v>
      </c>
      <c r="J116" s="5" t="s">
        <v>417</v>
      </c>
      <c r="BT116" s="1"/>
    </row>
    <row r="117" spans="1:72" x14ac:dyDescent="0.25">
      <c r="A117" s="5" t="s">
        <v>454</v>
      </c>
      <c r="B117" s="5" t="s">
        <v>592</v>
      </c>
      <c r="C117" s="5" t="s">
        <v>563</v>
      </c>
      <c r="D117" s="5" t="s">
        <v>439</v>
      </c>
      <c r="E117" s="52">
        <f t="shared" ca="1" si="1"/>
        <v>25332</v>
      </c>
      <c r="F117" s="5">
        <v>60</v>
      </c>
      <c r="G117" s="50">
        <v>21348</v>
      </c>
      <c r="H117" s="5">
        <v>350835</v>
      </c>
      <c r="I117" s="50">
        <v>29376</v>
      </c>
      <c r="J117" s="5" t="s">
        <v>417</v>
      </c>
      <c r="BT117" s="1"/>
    </row>
    <row r="118" spans="1:72" x14ac:dyDescent="0.25">
      <c r="A118" s="5" t="s">
        <v>413</v>
      </c>
      <c r="B118" s="5" t="s">
        <v>157</v>
      </c>
      <c r="C118" s="5" t="s">
        <v>593</v>
      </c>
      <c r="D118" s="5" t="s">
        <v>416</v>
      </c>
      <c r="E118" s="52">
        <f t="shared" ca="1" si="1"/>
        <v>27072</v>
      </c>
      <c r="F118" s="5">
        <v>59</v>
      </c>
      <c r="G118" s="50">
        <v>21514</v>
      </c>
      <c r="H118" s="5">
        <v>560307</v>
      </c>
      <c r="I118" s="50">
        <v>29358</v>
      </c>
      <c r="J118" s="5" t="s">
        <v>417</v>
      </c>
      <c r="Z118" s="388" t="s">
        <v>1580</v>
      </c>
      <c r="AA118" s="388"/>
      <c r="AB118" s="388"/>
      <c r="AC118" s="388"/>
      <c r="BT118" s="1"/>
    </row>
    <row r="119" spans="1:72" x14ac:dyDescent="0.25">
      <c r="A119" s="5" t="s">
        <v>413</v>
      </c>
      <c r="B119" s="5" t="s">
        <v>458</v>
      </c>
      <c r="C119" s="5" t="s">
        <v>565</v>
      </c>
      <c r="D119" s="5" t="s">
        <v>439</v>
      </c>
      <c r="E119" s="52">
        <f t="shared" ca="1" si="1"/>
        <v>27504</v>
      </c>
      <c r="F119" s="5">
        <v>58</v>
      </c>
      <c r="G119" s="50">
        <v>21861</v>
      </c>
      <c r="H119" s="5">
        <v>350359</v>
      </c>
      <c r="I119" s="50">
        <v>29375</v>
      </c>
      <c r="J119" s="5" t="s">
        <v>417</v>
      </c>
      <c r="Z119" s="388"/>
      <c r="AA119" s="388"/>
      <c r="AB119" s="388"/>
      <c r="AC119" s="388"/>
      <c r="BT119" s="1"/>
    </row>
    <row r="120" spans="1:72" x14ac:dyDescent="0.25">
      <c r="A120" s="5" t="s">
        <v>408</v>
      </c>
      <c r="B120" s="5" t="s">
        <v>594</v>
      </c>
      <c r="C120" s="5" t="s">
        <v>550</v>
      </c>
      <c r="D120" s="5" t="s">
        <v>595</v>
      </c>
      <c r="E120" s="52">
        <f t="shared" ca="1" si="1"/>
        <v>24516</v>
      </c>
      <c r="F120" s="5">
        <v>65</v>
      </c>
      <c r="G120" s="50">
        <v>19491</v>
      </c>
      <c r="H120" s="5">
        <v>560310</v>
      </c>
      <c r="I120" s="50">
        <v>29346</v>
      </c>
      <c r="J120" s="5" t="s">
        <v>417</v>
      </c>
      <c r="Z120" s="388"/>
      <c r="AA120" s="388"/>
      <c r="AB120" s="388"/>
      <c r="AC120" s="388"/>
      <c r="BT120" s="1"/>
    </row>
    <row r="121" spans="1:72" x14ac:dyDescent="0.25">
      <c r="A121" s="5" t="s">
        <v>413</v>
      </c>
      <c r="B121" s="5" t="s">
        <v>549</v>
      </c>
      <c r="C121" s="5" t="s">
        <v>596</v>
      </c>
      <c r="D121" s="5" t="s">
        <v>457</v>
      </c>
      <c r="E121" s="52">
        <f t="shared" ca="1" si="1"/>
        <v>25356</v>
      </c>
      <c r="F121" s="5">
        <v>61</v>
      </c>
      <c r="G121" s="50">
        <v>20974</v>
      </c>
      <c r="H121" s="5">
        <v>351075</v>
      </c>
      <c r="I121" s="50">
        <v>29565</v>
      </c>
      <c r="J121" s="5" t="s">
        <v>417</v>
      </c>
      <c r="Z121" s="388"/>
      <c r="AA121" s="388"/>
      <c r="AB121" s="388"/>
      <c r="AC121" s="388"/>
      <c r="BT121" s="1"/>
    </row>
    <row r="122" spans="1:72" x14ac:dyDescent="0.25">
      <c r="A122" s="5" t="s">
        <v>408</v>
      </c>
      <c r="B122" s="5" t="s">
        <v>519</v>
      </c>
      <c r="C122" s="5" t="s">
        <v>527</v>
      </c>
      <c r="D122" s="5" t="s">
        <v>473</v>
      </c>
      <c r="E122" s="52">
        <f t="shared" ca="1" si="1"/>
        <v>18420</v>
      </c>
      <c r="F122" s="5">
        <v>60</v>
      </c>
      <c r="G122" s="50">
        <v>21376</v>
      </c>
      <c r="H122" s="5">
        <v>350448</v>
      </c>
      <c r="I122" s="50">
        <v>29228</v>
      </c>
      <c r="J122" s="5" t="s">
        <v>417</v>
      </c>
      <c r="Z122" s="388"/>
      <c r="AA122" s="388"/>
      <c r="AB122" s="388"/>
      <c r="AC122" s="388"/>
      <c r="BT122" s="1"/>
    </row>
    <row r="123" spans="1:72" x14ac:dyDescent="0.25">
      <c r="A123" s="5" t="s">
        <v>408</v>
      </c>
      <c r="B123" s="5" t="s">
        <v>534</v>
      </c>
      <c r="C123" s="5" t="s">
        <v>597</v>
      </c>
      <c r="D123" s="5" t="s">
        <v>598</v>
      </c>
      <c r="E123" s="52">
        <f t="shared" ca="1" si="1"/>
        <v>25200</v>
      </c>
      <c r="F123" s="5">
        <v>60</v>
      </c>
      <c r="G123" s="50">
        <v>21378</v>
      </c>
      <c r="H123" s="5">
        <v>350844</v>
      </c>
      <c r="I123" s="50">
        <v>29363</v>
      </c>
      <c r="J123" s="5" t="s">
        <v>417</v>
      </c>
      <c r="Z123" s="388"/>
      <c r="AA123" s="388"/>
      <c r="AB123" s="388"/>
      <c r="AC123" s="388"/>
      <c r="BT123" s="1"/>
    </row>
    <row r="124" spans="1:72" x14ac:dyDescent="0.25">
      <c r="A124" s="5" t="s">
        <v>413</v>
      </c>
      <c r="B124" s="5" t="s">
        <v>423</v>
      </c>
      <c r="C124" s="5" t="s">
        <v>438</v>
      </c>
      <c r="D124" s="5" t="s">
        <v>416</v>
      </c>
      <c r="E124" s="52">
        <f t="shared" ca="1" si="1"/>
        <v>30264</v>
      </c>
      <c r="F124" s="5">
        <v>60</v>
      </c>
      <c r="G124" s="50">
        <v>21440</v>
      </c>
      <c r="H124" s="5">
        <v>350756</v>
      </c>
      <c r="I124" s="50">
        <v>29384</v>
      </c>
      <c r="J124" s="5" t="s">
        <v>417</v>
      </c>
      <c r="Z124" s="388"/>
      <c r="AA124" s="388"/>
      <c r="AB124" s="388"/>
      <c r="AC124" s="388"/>
      <c r="BT124" s="1"/>
    </row>
    <row r="125" spans="1:72" x14ac:dyDescent="0.25">
      <c r="A125" s="5" t="s">
        <v>408</v>
      </c>
      <c r="B125" s="5" t="s">
        <v>493</v>
      </c>
      <c r="C125" s="5" t="s">
        <v>599</v>
      </c>
      <c r="D125" s="5" t="s">
        <v>548</v>
      </c>
      <c r="E125" s="52">
        <f t="shared" ca="1" si="1"/>
        <v>28524</v>
      </c>
      <c r="F125" s="5">
        <v>59</v>
      </c>
      <c r="G125" s="50">
        <v>21558</v>
      </c>
      <c r="H125" s="5">
        <v>350182</v>
      </c>
      <c r="I125" s="50">
        <v>29344</v>
      </c>
      <c r="J125" s="5" t="s">
        <v>417</v>
      </c>
      <c r="Z125" s="388"/>
      <c r="AA125" s="388"/>
      <c r="AB125" s="388"/>
      <c r="AC125" s="388"/>
      <c r="BT125" s="1"/>
    </row>
    <row r="126" spans="1:72" x14ac:dyDescent="0.25">
      <c r="A126" s="5" t="s">
        <v>413</v>
      </c>
      <c r="B126" s="5" t="s">
        <v>429</v>
      </c>
      <c r="C126" s="5" t="s">
        <v>600</v>
      </c>
      <c r="D126" s="5" t="s">
        <v>601</v>
      </c>
      <c r="E126" s="52">
        <f t="shared" ca="1" si="1"/>
        <v>18960</v>
      </c>
      <c r="F126" s="5">
        <v>57</v>
      </c>
      <c r="G126" s="50">
        <v>22534</v>
      </c>
      <c r="H126" s="5">
        <v>350850</v>
      </c>
      <c r="I126" s="50">
        <v>29580</v>
      </c>
      <c r="J126" s="5" t="s">
        <v>417</v>
      </c>
      <c r="Z126" s="388"/>
      <c r="AA126" s="388"/>
      <c r="AB126" s="388"/>
      <c r="AC126" s="388"/>
      <c r="BT126" s="1"/>
    </row>
    <row r="127" spans="1:72" x14ac:dyDescent="0.25">
      <c r="A127" s="5" t="s">
        <v>413</v>
      </c>
      <c r="B127" s="5" t="s">
        <v>602</v>
      </c>
      <c r="C127" s="5" t="s">
        <v>600</v>
      </c>
      <c r="D127" s="5" t="s">
        <v>457</v>
      </c>
      <c r="E127" s="52">
        <f t="shared" ca="1" si="1"/>
        <v>26544</v>
      </c>
      <c r="F127" s="5">
        <v>57</v>
      </c>
      <c r="G127" s="50">
        <v>22275</v>
      </c>
      <c r="H127" s="5">
        <v>350112</v>
      </c>
      <c r="I127" s="50">
        <v>29414</v>
      </c>
      <c r="J127" s="5" t="s">
        <v>417</v>
      </c>
      <c r="Z127" s="388"/>
      <c r="AA127" s="388"/>
      <c r="AB127" s="388"/>
      <c r="AC127" s="388"/>
      <c r="BT127" s="1"/>
    </row>
    <row r="128" spans="1:72" x14ac:dyDescent="0.25">
      <c r="A128" s="5" t="s">
        <v>413</v>
      </c>
      <c r="B128" s="5" t="s">
        <v>493</v>
      </c>
      <c r="C128" s="5" t="s">
        <v>529</v>
      </c>
      <c r="D128" s="5" t="s">
        <v>442</v>
      </c>
      <c r="E128" s="52">
        <f t="shared" ca="1" si="1"/>
        <v>27876</v>
      </c>
      <c r="F128" s="5">
        <v>60</v>
      </c>
      <c r="G128" s="50">
        <v>21232</v>
      </c>
      <c r="H128" s="5">
        <v>560317</v>
      </c>
      <c r="I128" s="50">
        <v>29551</v>
      </c>
      <c r="J128" s="5" t="s">
        <v>417</v>
      </c>
      <c r="Z128" s="388"/>
      <c r="AA128" s="388"/>
      <c r="AB128" s="388"/>
      <c r="AC128" s="388"/>
      <c r="BT128" s="1"/>
    </row>
    <row r="129" spans="1:72" x14ac:dyDescent="0.25">
      <c r="A129" s="5" t="s">
        <v>413</v>
      </c>
      <c r="B129" s="5" t="s">
        <v>549</v>
      </c>
      <c r="C129" s="5" t="s">
        <v>486</v>
      </c>
      <c r="D129" s="5" t="s">
        <v>422</v>
      </c>
      <c r="E129" s="52">
        <f t="shared" ca="1" si="1"/>
        <v>22920</v>
      </c>
      <c r="F129" s="5">
        <v>58</v>
      </c>
      <c r="G129" s="50">
        <v>21830</v>
      </c>
      <c r="H129" s="5">
        <v>560314</v>
      </c>
      <c r="I129" s="50">
        <v>29505</v>
      </c>
      <c r="J129" s="5" t="s">
        <v>417</v>
      </c>
      <c r="Z129" s="388"/>
      <c r="AA129" s="388"/>
      <c r="AB129" s="388"/>
      <c r="AC129" s="388"/>
      <c r="BT129" s="1"/>
    </row>
    <row r="130" spans="1:72" x14ac:dyDescent="0.25">
      <c r="A130" s="5" t="s">
        <v>408</v>
      </c>
      <c r="B130" s="5" t="s">
        <v>483</v>
      </c>
      <c r="C130" s="5" t="s">
        <v>533</v>
      </c>
      <c r="D130" s="5" t="s">
        <v>460</v>
      </c>
      <c r="E130" s="52">
        <f t="shared" ca="1" si="1"/>
        <v>30348</v>
      </c>
      <c r="F130" s="5">
        <v>59</v>
      </c>
      <c r="G130" s="50">
        <v>21692</v>
      </c>
      <c r="H130" s="5">
        <v>350350</v>
      </c>
      <c r="I130" s="50">
        <v>29419</v>
      </c>
      <c r="J130" s="5" t="s">
        <v>417</v>
      </c>
      <c r="Z130" s="388"/>
      <c r="AA130" s="388"/>
      <c r="AB130" s="388"/>
      <c r="AC130" s="388"/>
      <c r="BT130" s="1"/>
    </row>
    <row r="131" spans="1:72" x14ac:dyDescent="0.25">
      <c r="A131" s="5" t="s">
        <v>408</v>
      </c>
      <c r="B131" s="5" t="s">
        <v>603</v>
      </c>
      <c r="C131" s="5" t="s">
        <v>604</v>
      </c>
      <c r="D131" s="5" t="s">
        <v>536</v>
      </c>
      <c r="E131" s="52">
        <f t="shared" ref="E131:E194" ca="1" si="2">RANDBETWEEN(1500,2600)*12</f>
        <v>26364</v>
      </c>
      <c r="F131" s="5">
        <v>59</v>
      </c>
      <c r="G131" s="50">
        <v>21812</v>
      </c>
      <c r="H131" s="5">
        <v>350421</v>
      </c>
      <c r="I131" s="50">
        <v>29486</v>
      </c>
      <c r="J131" s="5" t="s">
        <v>417</v>
      </c>
      <c r="Z131" s="388"/>
      <c r="AA131" s="388"/>
      <c r="AB131" s="388"/>
      <c r="AC131" s="388"/>
      <c r="BT131" s="1"/>
    </row>
    <row r="132" spans="1:72" x14ac:dyDescent="0.25">
      <c r="A132" s="5" t="s">
        <v>413</v>
      </c>
      <c r="B132" s="5" t="s">
        <v>410</v>
      </c>
      <c r="C132" s="5" t="s">
        <v>456</v>
      </c>
      <c r="D132" s="5" t="s">
        <v>605</v>
      </c>
      <c r="E132" s="52">
        <f t="shared" ca="1" si="2"/>
        <v>27588</v>
      </c>
      <c r="F132" s="5">
        <v>59</v>
      </c>
      <c r="G132" s="50">
        <v>21660</v>
      </c>
      <c r="H132" s="5">
        <v>350394</v>
      </c>
      <c r="I132" s="50">
        <v>29314</v>
      </c>
      <c r="J132" s="5" t="s">
        <v>421</v>
      </c>
      <c r="Z132" s="388"/>
      <c r="AA132" s="388"/>
      <c r="AB132" s="388"/>
      <c r="AC132" s="388"/>
      <c r="BT132" s="1"/>
    </row>
    <row r="133" spans="1:72" x14ac:dyDescent="0.25">
      <c r="A133" s="5" t="s">
        <v>413</v>
      </c>
      <c r="B133" s="5" t="s">
        <v>592</v>
      </c>
      <c r="C133" s="5" t="s">
        <v>432</v>
      </c>
      <c r="D133" s="5" t="s">
        <v>439</v>
      </c>
      <c r="E133" s="52">
        <f t="shared" ca="1" si="2"/>
        <v>30912</v>
      </c>
      <c r="F133" s="5">
        <v>59</v>
      </c>
      <c r="G133" s="50">
        <v>21803</v>
      </c>
      <c r="H133" s="5">
        <v>350661</v>
      </c>
      <c r="I133" s="50">
        <v>29581</v>
      </c>
      <c r="J133" s="5" t="s">
        <v>421</v>
      </c>
      <c r="Z133" s="388"/>
      <c r="AA133" s="388"/>
      <c r="AB133" s="388"/>
      <c r="AC133" s="388"/>
      <c r="BT133" s="1"/>
    </row>
    <row r="134" spans="1:72" x14ac:dyDescent="0.25">
      <c r="A134" s="5" t="s">
        <v>413</v>
      </c>
      <c r="B134" s="5" t="s">
        <v>603</v>
      </c>
      <c r="C134" s="5" t="s">
        <v>606</v>
      </c>
      <c r="D134" s="5" t="s">
        <v>607</v>
      </c>
      <c r="E134" s="52">
        <f t="shared" ca="1" si="2"/>
        <v>18408</v>
      </c>
      <c r="F134" s="5">
        <v>59</v>
      </c>
      <c r="G134" s="50">
        <v>21805</v>
      </c>
      <c r="H134" s="5">
        <v>560316</v>
      </c>
      <c r="I134" s="50">
        <v>29536</v>
      </c>
      <c r="J134" s="5" t="s">
        <v>421</v>
      </c>
      <c r="Z134" s="388"/>
      <c r="AA134" s="388"/>
      <c r="AB134" s="388"/>
      <c r="AC134" s="388"/>
      <c r="BT134" s="1"/>
    </row>
    <row r="135" spans="1:72" x14ac:dyDescent="0.25">
      <c r="A135" s="5" t="s">
        <v>413</v>
      </c>
      <c r="B135" s="5" t="s">
        <v>446</v>
      </c>
      <c r="C135" s="5" t="s">
        <v>510</v>
      </c>
      <c r="D135" s="5" t="s">
        <v>416</v>
      </c>
      <c r="E135" s="52">
        <f t="shared" ca="1" si="2"/>
        <v>26640</v>
      </c>
      <c r="F135" s="5">
        <v>60</v>
      </c>
      <c r="G135" s="50">
        <v>21232</v>
      </c>
      <c r="H135" s="5">
        <v>350957</v>
      </c>
      <c r="I135" s="50">
        <v>29551</v>
      </c>
      <c r="J135" s="5" t="s">
        <v>421</v>
      </c>
      <c r="Z135" s="388"/>
      <c r="AA135" s="388"/>
      <c r="AB135" s="388"/>
      <c r="AC135" s="388"/>
      <c r="BT135" s="1"/>
    </row>
    <row r="136" spans="1:72" x14ac:dyDescent="0.25">
      <c r="A136" s="5" t="s">
        <v>413</v>
      </c>
      <c r="B136" s="5" t="s">
        <v>608</v>
      </c>
      <c r="C136" s="5" t="s">
        <v>609</v>
      </c>
      <c r="D136" s="5" t="s">
        <v>439</v>
      </c>
      <c r="E136" s="52">
        <f t="shared" ca="1" si="2"/>
        <v>25668</v>
      </c>
      <c r="F136" s="5">
        <v>59</v>
      </c>
      <c r="G136" s="50">
        <v>21602</v>
      </c>
      <c r="H136" s="5">
        <v>350208</v>
      </c>
      <c r="I136" s="50">
        <v>29309</v>
      </c>
      <c r="J136" s="5" t="s">
        <v>421</v>
      </c>
      <c r="Z136" s="388"/>
      <c r="AA136" s="388"/>
      <c r="AB136" s="388"/>
      <c r="AC136" s="388"/>
      <c r="BT136" s="1"/>
    </row>
    <row r="137" spans="1:72" x14ac:dyDescent="0.25">
      <c r="A137" s="5" t="s">
        <v>408</v>
      </c>
      <c r="B137" s="5" t="s">
        <v>610</v>
      </c>
      <c r="C137" s="5" t="s">
        <v>86</v>
      </c>
      <c r="D137" s="5" t="s">
        <v>536</v>
      </c>
      <c r="E137" s="52">
        <f t="shared" ca="1" si="2"/>
        <v>23112</v>
      </c>
      <c r="F137" s="5">
        <v>58</v>
      </c>
      <c r="G137" s="50">
        <v>21835</v>
      </c>
      <c r="H137" s="5">
        <v>350967</v>
      </c>
      <c r="I137" s="50">
        <v>29440</v>
      </c>
      <c r="J137" s="5" t="s">
        <v>421</v>
      </c>
      <c r="BT137" s="1"/>
    </row>
    <row r="138" spans="1:72" x14ac:dyDescent="0.25">
      <c r="A138" s="5" t="s">
        <v>413</v>
      </c>
      <c r="B138" s="5" t="s">
        <v>611</v>
      </c>
      <c r="C138" s="5" t="s">
        <v>489</v>
      </c>
      <c r="D138" s="5" t="s">
        <v>457</v>
      </c>
      <c r="E138" s="52">
        <f t="shared" ca="1" si="2"/>
        <v>29412</v>
      </c>
      <c r="F138" s="5">
        <v>60</v>
      </c>
      <c r="G138" s="50">
        <v>21112</v>
      </c>
      <c r="H138" s="5">
        <v>350938</v>
      </c>
      <c r="I138" s="50">
        <v>29841</v>
      </c>
      <c r="J138" s="5" t="s">
        <v>421</v>
      </c>
      <c r="BT138" s="1"/>
    </row>
    <row r="139" spans="1:72" ht="21" x14ac:dyDescent="0.35">
      <c r="A139" s="5" t="s">
        <v>413</v>
      </c>
      <c r="B139" s="5" t="s">
        <v>612</v>
      </c>
      <c r="C139" s="5" t="s">
        <v>613</v>
      </c>
      <c r="D139" s="5" t="s">
        <v>416</v>
      </c>
      <c r="E139" s="52">
        <f t="shared" ca="1" si="2"/>
        <v>26280</v>
      </c>
      <c r="F139" s="5">
        <v>58</v>
      </c>
      <c r="G139" s="50">
        <v>22101</v>
      </c>
      <c r="H139" s="5">
        <v>350254</v>
      </c>
      <c r="I139" s="50">
        <v>29770</v>
      </c>
      <c r="J139" s="5" t="s">
        <v>421</v>
      </c>
      <c r="Z139" s="466" t="s">
        <v>1581</v>
      </c>
      <c r="AA139" s="466"/>
      <c r="AB139" s="466"/>
      <c r="AC139" s="466"/>
      <c r="AD139" s="466"/>
      <c r="AE139" s="466"/>
      <c r="AF139" s="466"/>
      <c r="BT139" s="1"/>
    </row>
    <row r="140" spans="1:72" x14ac:dyDescent="0.25">
      <c r="A140" s="5" t="s">
        <v>408</v>
      </c>
      <c r="B140" s="5" t="s">
        <v>602</v>
      </c>
      <c r="C140" s="5" t="s">
        <v>185</v>
      </c>
      <c r="D140" s="5" t="s">
        <v>473</v>
      </c>
      <c r="E140" s="52">
        <f t="shared" ca="1" si="2"/>
        <v>21324</v>
      </c>
      <c r="F140" s="5">
        <v>60</v>
      </c>
      <c r="G140" s="50">
        <v>21193</v>
      </c>
      <c r="H140" s="5">
        <v>350043</v>
      </c>
      <c r="I140" s="50">
        <v>29666</v>
      </c>
      <c r="J140" s="5" t="s">
        <v>421</v>
      </c>
      <c r="BT140" s="1"/>
    </row>
    <row r="141" spans="1:72" x14ac:dyDescent="0.25">
      <c r="A141" s="5" t="s">
        <v>408</v>
      </c>
      <c r="B141" s="5" t="s">
        <v>614</v>
      </c>
      <c r="C141" s="5" t="s">
        <v>533</v>
      </c>
      <c r="D141" s="5" t="s">
        <v>536</v>
      </c>
      <c r="E141" s="52">
        <f t="shared" ca="1" si="2"/>
        <v>20340</v>
      </c>
      <c r="F141" s="5">
        <v>57</v>
      </c>
      <c r="G141" s="50">
        <v>22199</v>
      </c>
      <c r="H141" s="5">
        <v>560329</v>
      </c>
      <c r="I141" s="50">
        <v>29841</v>
      </c>
      <c r="J141" s="5" t="s">
        <v>421</v>
      </c>
      <c r="Z141" s="1" t="s">
        <v>1582</v>
      </c>
      <c r="AA141" s="1"/>
      <c r="AB141" s="1"/>
      <c r="AC141" s="1"/>
      <c r="AD141" s="1"/>
      <c r="AE141" s="1"/>
      <c r="AF141" s="1"/>
      <c r="AG141" s="1"/>
      <c r="AH141" s="1"/>
      <c r="AI141" s="1"/>
      <c r="AJ141" s="1"/>
      <c r="BT141" s="1"/>
    </row>
    <row r="142" spans="1:72" x14ac:dyDescent="0.25">
      <c r="A142" s="5" t="s">
        <v>408</v>
      </c>
      <c r="B142" s="5" t="s">
        <v>517</v>
      </c>
      <c r="C142" s="5" t="s">
        <v>527</v>
      </c>
      <c r="D142" s="5" t="s">
        <v>439</v>
      </c>
      <c r="E142" s="52">
        <f t="shared" ca="1" si="2"/>
        <v>30672</v>
      </c>
      <c r="F142" s="5">
        <v>63</v>
      </c>
      <c r="G142" s="50">
        <v>20136</v>
      </c>
      <c r="H142" s="5">
        <v>560335</v>
      </c>
      <c r="I142" s="50">
        <v>29696</v>
      </c>
      <c r="J142" s="5" t="s">
        <v>466</v>
      </c>
      <c r="BT142" s="1"/>
    </row>
    <row r="143" spans="1:72" x14ac:dyDescent="0.25">
      <c r="A143" s="5" t="s">
        <v>413</v>
      </c>
      <c r="B143" s="5" t="s">
        <v>615</v>
      </c>
      <c r="C143" s="5" t="s">
        <v>616</v>
      </c>
      <c r="D143" s="5" t="s">
        <v>617</v>
      </c>
      <c r="E143" s="52">
        <f t="shared" ca="1" si="2"/>
        <v>21564</v>
      </c>
      <c r="F143" s="5">
        <v>61</v>
      </c>
      <c r="G143" s="50">
        <v>21054</v>
      </c>
      <c r="H143" s="5">
        <v>560356</v>
      </c>
      <c r="I143" s="50">
        <v>29684</v>
      </c>
      <c r="J143" s="5" t="s">
        <v>466</v>
      </c>
      <c r="Z143" s="421" t="s">
        <v>1583</v>
      </c>
      <c r="AA143" s="421"/>
      <c r="BT143" s="1"/>
    </row>
    <row r="144" spans="1:72" x14ac:dyDescent="0.25">
      <c r="A144" s="5" t="s">
        <v>408</v>
      </c>
      <c r="B144" s="5" t="s">
        <v>618</v>
      </c>
      <c r="C144" s="5" t="s">
        <v>410</v>
      </c>
      <c r="D144" s="5" t="s">
        <v>619</v>
      </c>
      <c r="E144" s="52">
        <f t="shared" ca="1" si="2"/>
        <v>23580</v>
      </c>
      <c r="F144" s="5">
        <v>58</v>
      </c>
      <c r="G144" s="50">
        <v>21864</v>
      </c>
      <c r="H144" s="5">
        <v>560340</v>
      </c>
      <c r="I144" s="50">
        <v>29709</v>
      </c>
      <c r="J144" s="5" t="s">
        <v>466</v>
      </c>
      <c r="BT144" s="1"/>
    </row>
    <row r="145" spans="1:72" x14ac:dyDescent="0.25">
      <c r="A145" s="5" t="s">
        <v>413</v>
      </c>
      <c r="B145" s="5" t="s">
        <v>495</v>
      </c>
      <c r="C145" s="5" t="s">
        <v>489</v>
      </c>
      <c r="D145" s="5" t="s">
        <v>416</v>
      </c>
      <c r="E145" s="52">
        <f t="shared" ca="1" si="2"/>
        <v>19500</v>
      </c>
      <c r="F145" s="5">
        <v>59</v>
      </c>
      <c r="G145" s="50">
        <v>21774</v>
      </c>
      <c r="H145" s="5">
        <v>560336</v>
      </c>
      <c r="I145" s="50">
        <v>29833</v>
      </c>
      <c r="J145" s="5" t="s">
        <v>466</v>
      </c>
      <c r="Z145" s="1" t="s">
        <v>1584</v>
      </c>
      <c r="AA145" s="1"/>
      <c r="AB145" s="1"/>
      <c r="AC145" s="1"/>
      <c r="AD145" s="1"/>
      <c r="AE145" s="1"/>
      <c r="AF145" s="1"/>
      <c r="BT145" s="1"/>
    </row>
    <row r="146" spans="1:72" x14ac:dyDescent="0.25">
      <c r="A146" s="5" t="s">
        <v>413</v>
      </c>
      <c r="B146" s="5" t="s">
        <v>610</v>
      </c>
      <c r="C146" s="5" t="s">
        <v>620</v>
      </c>
      <c r="D146" s="5" t="s">
        <v>457</v>
      </c>
      <c r="E146" s="52">
        <f t="shared" ca="1" si="2"/>
        <v>27660</v>
      </c>
      <c r="F146" s="5">
        <v>58</v>
      </c>
      <c r="G146" s="50">
        <v>22035</v>
      </c>
      <c r="H146" s="5">
        <v>351083</v>
      </c>
      <c r="I146" s="50">
        <v>29726</v>
      </c>
      <c r="J146" s="5" t="s">
        <v>466</v>
      </c>
      <c r="BT146" s="1"/>
    </row>
    <row r="147" spans="1:72" x14ac:dyDescent="0.25">
      <c r="A147" s="5" t="s">
        <v>408</v>
      </c>
      <c r="B147" s="5" t="s">
        <v>524</v>
      </c>
      <c r="C147" s="5" t="s">
        <v>621</v>
      </c>
      <c r="D147" s="5" t="s">
        <v>470</v>
      </c>
      <c r="E147" s="52">
        <f t="shared" ca="1" si="2"/>
        <v>22080</v>
      </c>
      <c r="F147" s="5">
        <v>57</v>
      </c>
      <c r="G147" s="50">
        <v>22201</v>
      </c>
      <c r="H147" s="5">
        <v>560339</v>
      </c>
      <c r="I147" s="50">
        <v>29839</v>
      </c>
      <c r="J147" s="5" t="s">
        <v>466</v>
      </c>
      <c r="BT147" s="1"/>
    </row>
    <row r="148" spans="1:72" x14ac:dyDescent="0.25">
      <c r="A148" s="5" t="s">
        <v>413</v>
      </c>
      <c r="B148" s="5" t="s">
        <v>464</v>
      </c>
      <c r="C148" s="5" t="s">
        <v>441</v>
      </c>
      <c r="D148" s="5" t="s">
        <v>622</v>
      </c>
      <c r="E148" s="52">
        <f t="shared" ca="1" si="2"/>
        <v>26700</v>
      </c>
      <c r="F148" s="5">
        <v>61</v>
      </c>
      <c r="G148" s="50">
        <v>20983</v>
      </c>
      <c r="H148" s="5">
        <v>560346</v>
      </c>
      <c r="I148" s="50">
        <v>29591</v>
      </c>
      <c r="J148" s="5" t="s">
        <v>466</v>
      </c>
      <c r="BT148" s="1"/>
    </row>
    <row r="149" spans="1:72" x14ac:dyDescent="0.25">
      <c r="A149" s="5" t="s">
        <v>413</v>
      </c>
      <c r="B149" s="5" t="s">
        <v>474</v>
      </c>
      <c r="C149" s="5" t="s">
        <v>472</v>
      </c>
      <c r="D149" s="5" t="s">
        <v>460</v>
      </c>
      <c r="E149" s="52">
        <f t="shared" ca="1" si="2"/>
        <v>28380</v>
      </c>
      <c r="F149" s="5">
        <v>61</v>
      </c>
      <c r="G149" s="50">
        <v>20895</v>
      </c>
      <c r="H149" s="5">
        <v>350444</v>
      </c>
      <c r="I149" s="50">
        <v>29718</v>
      </c>
      <c r="J149" s="5" t="s">
        <v>466</v>
      </c>
      <c r="BT149" s="1"/>
    </row>
    <row r="150" spans="1:72" x14ac:dyDescent="0.25">
      <c r="A150" s="5" t="s">
        <v>408</v>
      </c>
      <c r="B150" s="5" t="s">
        <v>623</v>
      </c>
      <c r="C150" s="5" t="s">
        <v>570</v>
      </c>
      <c r="D150" s="5" t="s">
        <v>460</v>
      </c>
      <c r="E150" s="52">
        <f t="shared" ca="1" si="2"/>
        <v>25044</v>
      </c>
      <c r="F150" s="5">
        <v>61</v>
      </c>
      <c r="G150" s="50">
        <v>20969</v>
      </c>
      <c r="H150" s="5">
        <v>560342</v>
      </c>
      <c r="I150" s="50">
        <v>29648</v>
      </c>
      <c r="J150" s="5" t="s">
        <v>466</v>
      </c>
      <c r="BT150" s="1"/>
    </row>
    <row r="151" spans="1:72" x14ac:dyDescent="0.25">
      <c r="A151" s="5" t="s">
        <v>454</v>
      </c>
      <c r="B151" s="5" t="s">
        <v>414</v>
      </c>
      <c r="C151" s="5" t="s">
        <v>583</v>
      </c>
      <c r="D151" s="5" t="s">
        <v>442</v>
      </c>
      <c r="E151" s="52">
        <f t="shared" ca="1" si="2"/>
        <v>22224</v>
      </c>
      <c r="F151" s="5">
        <v>60</v>
      </c>
      <c r="G151" s="50">
        <v>21242</v>
      </c>
      <c r="H151" s="5">
        <v>350334</v>
      </c>
      <c r="I151" s="50">
        <v>29916</v>
      </c>
      <c r="J151" s="5" t="s">
        <v>412</v>
      </c>
      <c r="BT151" s="1"/>
    </row>
    <row r="152" spans="1:72" x14ac:dyDescent="0.25">
      <c r="A152" s="5" t="s">
        <v>454</v>
      </c>
      <c r="B152" s="5" t="s">
        <v>586</v>
      </c>
      <c r="C152" s="5" t="s">
        <v>624</v>
      </c>
      <c r="D152" s="5" t="s">
        <v>460</v>
      </c>
      <c r="E152" s="52">
        <f t="shared" ca="1" si="2"/>
        <v>25404</v>
      </c>
      <c r="F152" s="5">
        <v>58</v>
      </c>
      <c r="G152" s="50">
        <v>21842</v>
      </c>
      <c r="H152" s="5">
        <v>350438</v>
      </c>
      <c r="I152" s="50">
        <v>29930</v>
      </c>
      <c r="J152" s="5" t="s">
        <v>412</v>
      </c>
      <c r="BT152" s="1"/>
    </row>
    <row r="153" spans="1:72" x14ac:dyDescent="0.25">
      <c r="A153" s="5" t="s">
        <v>413</v>
      </c>
      <c r="B153" s="5" t="s">
        <v>493</v>
      </c>
      <c r="C153" s="5" t="s">
        <v>438</v>
      </c>
      <c r="D153" s="5" t="s">
        <v>473</v>
      </c>
      <c r="E153" s="52">
        <f t="shared" ca="1" si="2"/>
        <v>28368</v>
      </c>
      <c r="F153" s="5">
        <v>59</v>
      </c>
      <c r="G153" s="50">
        <v>21597</v>
      </c>
      <c r="H153" s="5">
        <v>351167</v>
      </c>
      <c r="I153" s="50">
        <v>29874</v>
      </c>
      <c r="J153" s="5" t="s">
        <v>412</v>
      </c>
      <c r="BT153" s="1"/>
    </row>
    <row r="154" spans="1:72" x14ac:dyDescent="0.25">
      <c r="A154" s="5" t="s">
        <v>408</v>
      </c>
      <c r="B154" s="5" t="s">
        <v>603</v>
      </c>
      <c r="C154" s="5" t="s">
        <v>444</v>
      </c>
      <c r="D154" s="5" t="s">
        <v>442</v>
      </c>
      <c r="E154" s="52">
        <f t="shared" ca="1" si="2"/>
        <v>23004</v>
      </c>
      <c r="F154" s="5">
        <v>59</v>
      </c>
      <c r="G154" s="50">
        <v>21586</v>
      </c>
      <c r="H154" s="5">
        <v>560351</v>
      </c>
      <c r="I154" s="50">
        <v>29611</v>
      </c>
      <c r="J154" s="5" t="s">
        <v>412</v>
      </c>
      <c r="BT154" s="1"/>
    </row>
    <row r="155" spans="1:72" x14ac:dyDescent="0.25">
      <c r="A155" s="5" t="s">
        <v>413</v>
      </c>
      <c r="B155" s="5" t="s">
        <v>625</v>
      </c>
      <c r="C155" s="5" t="s">
        <v>489</v>
      </c>
      <c r="D155" s="5" t="s">
        <v>457</v>
      </c>
      <c r="E155" s="52">
        <f t="shared" ca="1" si="2"/>
        <v>30960</v>
      </c>
      <c r="F155" s="5">
        <v>59</v>
      </c>
      <c r="G155" s="50">
        <v>21748</v>
      </c>
      <c r="H155" s="5">
        <v>350872</v>
      </c>
      <c r="I155" s="50">
        <v>29726</v>
      </c>
      <c r="J155" s="5" t="s">
        <v>412</v>
      </c>
      <c r="BT155" s="1"/>
    </row>
    <row r="156" spans="1:72" x14ac:dyDescent="0.25">
      <c r="A156" s="5" t="s">
        <v>413</v>
      </c>
      <c r="B156" s="5" t="s">
        <v>626</v>
      </c>
      <c r="C156" s="5" t="s">
        <v>510</v>
      </c>
      <c r="D156" s="5" t="s">
        <v>622</v>
      </c>
      <c r="E156" s="52">
        <f t="shared" ca="1" si="2"/>
        <v>20604</v>
      </c>
      <c r="F156" s="5">
        <v>57</v>
      </c>
      <c r="G156" s="50">
        <v>22199</v>
      </c>
      <c r="H156" s="5">
        <v>560348</v>
      </c>
      <c r="I156" s="50">
        <v>29841</v>
      </c>
      <c r="J156" s="5" t="s">
        <v>412</v>
      </c>
      <c r="BT156" s="1"/>
    </row>
    <row r="157" spans="1:72" x14ac:dyDescent="0.25">
      <c r="A157" s="5" t="s">
        <v>413</v>
      </c>
      <c r="B157" s="5" t="s">
        <v>611</v>
      </c>
      <c r="C157" s="5" t="s">
        <v>627</v>
      </c>
      <c r="D157" s="5" t="s">
        <v>628</v>
      </c>
      <c r="E157" s="52">
        <f t="shared" ca="1" si="2"/>
        <v>19716</v>
      </c>
      <c r="F157" s="5">
        <v>62</v>
      </c>
      <c r="G157" s="50">
        <v>20674</v>
      </c>
      <c r="H157" s="5">
        <v>350981</v>
      </c>
      <c r="I157" s="50">
        <v>29679</v>
      </c>
      <c r="J157" s="5" t="s">
        <v>412</v>
      </c>
      <c r="BT157" s="1"/>
    </row>
    <row r="158" spans="1:72" x14ac:dyDescent="0.25">
      <c r="A158" s="5" t="s">
        <v>408</v>
      </c>
      <c r="B158" s="5" t="s">
        <v>629</v>
      </c>
      <c r="C158" s="5" t="s">
        <v>630</v>
      </c>
      <c r="D158" s="5" t="s">
        <v>619</v>
      </c>
      <c r="E158" s="52">
        <f t="shared" ca="1" si="2"/>
        <v>29172</v>
      </c>
      <c r="F158" s="5">
        <v>61</v>
      </c>
      <c r="G158" s="50">
        <v>20930</v>
      </c>
      <c r="H158" s="5">
        <v>560360</v>
      </c>
      <c r="I158" s="50">
        <v>29633</v>
      </c>
      <c r="J158" s="5" t="s">
        <v>412</v>
      </c>
      <c r="BT158" s="1"/>
    </row>
    <row r="159" spans="1:72" x14ac:dyDescent="0.25">
      <c r="A159" s="5" t="s">
        <v>454</v>
      </c>
      <c r="B159" s="5" t="s">
        <v>602</v>
      </c>
      <c r="C159" s="5" t="s">
        <v>435</v>
      </c>
      <c r="D159" s="5" t="s">
        <v>457</v>
      </c>
      <c r="E159" s="52">
        <f t="shared" ca="1" si="2"/>
        <v>28416</v>
      </c>
      <c r="F159" s="5">
        <v>60</v>
      </c>
      <c r="G159" s="50">
        <v>21180</v>
      </c>
      <c r="H159" s="5">
        <v>560363</v>
      </c>
      <c r="I159" s="50">
        <v>29674</v>
      </c>
      <c r="J159" s="5" t="s">
        <v>412</v>
      </c>
      <c r="BT159" s="1"/>
    </row>
    <row r="160" spans="1:72" x14ac:dyDescent="0.25">
      <c r="A160" s="5" t="s">
        <v>413</v>
      </c>
      <c r="B160" s="5" t="s">
        <v>469</v>
      </c>
      <c r="C160" s="5" t="s">
        <v>415</v>
      </c>
      <c r="D160" s="5" t="s">
        <v>416</v>
      </c>
      <c r="E160" s="52">
        <f t="shared" ca="1" si="2"/>
        <v>25428</v>
      </c>
      <c r="F160" s="5">
        <v>59</v>
      </c>
      <c r="G160" s="50">
        <v>21741</v>
      </c>
      <c r="H160" s="5">
        <v>560368</v>
      </c>
      <c r="I160" s="50">
        <v>29681</v>
      </c>
      <c r="J160" s="5" t="s">
        <v>412</v>
      </c>
      <c r="BT160" s="1"/>
    </row>
    <row r="161" spans="1:72" x14ac:dyDescent="0.25">
      <c r="A161" s="5" t="s">
        <v>413</v>
      </c>
      <c r="B161" s="5" t="s">
        <v>631</v>
      </c>
      <c r="C161" s="5" t="s">
        <v>632</v>
      </c>
      <c r="D161" s="5" t="s">
        <v>460</v>
      </c>
      <c r="E161" s="52">
        <f t="shared" ca="1" si="2"/>
        <v>28344</v>
      </c>
      <c r="F161" s="5">
        <v>59</v>
      </c>
      <c r="G161" s="50">
        <v>21612</v>
      </c>
      <c r="H161" s="5">
        <v>350969</v>
      </c>
      <c r="I161" s="50">
        <v>29740</v>
      </c>
      <c r="J161" s="5" t="s">
        <v>412</v>
      </c>
      <c r="BT161" s="1"/>
    </row>
    <row r="162" spans="1:72" x14ac:dyDescent="0.25">
      <c r="A162" s="5" t="s">
        <v>408</v>
      </c>
      <c r="B162" s="5" t="s">
        <v>568</v>
      </c>
      <c r="C162" s="5" t="s">
        <v>185</v>
      </c>
      <c r="D162" s="5" t="s">
        <v>536</v>
      </c>
      <c r="E162" s="52">
        <f t="shared" ca="1" si="2"/>
        <v>30840</v>
      </c>
      <c r="F162" s="5">
        <v>59</v>
      </c>
      <c r="G162" s="50">
        <v>21656</v>
      </c>
      <c r="H162" s="5">
        <v>351175</v>
      </c>
      <c r="I162" s="50">
        <v>29671</v>
      </c>
      <c r="J162" s="5" t="s">
        <v>417</v>
      </c>
      <c r="BT162" s="1"/>
    </row>
    <row r="163" spans="1:72" x14ac:dyDescent="0.25">
      <c r="A163" s="5" t="s">
        <v>413</v>
      </c>
      <c r="B163" s="5" t="s">
        <v>490</v>
      </c>
      <c r="C163" s="5" t="s">
        <v>456</v>
      </c>
      <c r="D163" s="5" t="s">
        <v>416</v>
      </c>
      <c r="E163" s="52">
        <f t="shared" ca="1" si="2"/>
        <v>23952</v>
      </c>
      <c r="F163" s="5">
        <v>59</v>
      </c>
      <c r="G163" s="50">
        <v>21784</v>
      </c>
      <c r="H163" s="5">
        <v>560345</v>
      </c>
      <c r="I163" s="50">
        <v>29612</v>
      </c>
      <c r="J163" s="5" t="s">
        <v>417</v>
      </c>
      <c r="BT163" s="1"/>
    </row>
    <row r="164" spans="1:72" x14ac:dyDescent="0.25">
      <c r="A164" s="5" t="s">
        <v>408</v>
      </c>
      <c r="B164" s="5" t="s">
        <v>618</v>
      </c>
      <c r="C164" s="5" t="s">
        <v>444</v>
      </c>
      <c r="D164" s="5" t="s">
        <v>416</v>
      </c>
      <c r="E164" s="52">
        <f t="shared" ca="1" si="2"/>
        <v>27252</v>
      </c>
      <c r="F164" s="5">
        <v>58</v>
      </c>
      <c r="G164" s="50">
        <v>21996</v>
      </c>
      <c r="H164" s="5">
        <v>350291</v>
      </c>
      <c r="I164" s="50">
        <v>29866</v>
      </c>
      <c r="J164" s="5" t="s">
        <v>417</v>
      </c>
      <c r="BT164" s="1"/>
    </row>
    <row r="165" spans="1:72" x14ac:dyDescent="0.25">
      <c r="A165" s="5" t="s">
        <v>413</v>
      </c>
      <c r="B165" s="5" t="s">
        <v>550</v>
      </c>
      <c r="C165" s="5" t="s">
        <v>571</v>
      </c>
      <c r="D165" s="5" t="s">
        <v>416</v>
      </c>
      <c r="E165" s="52">
        <f t="shared" ca="1" si="2"/>
        <v>26796</v>
      </c>
      <c r="F165" s="5">
        <v>58</v>
      </c>
      <c r="G165" s="50">
        <v>22119</v>
      </c>
      <c r="H165" s="5">
        <v>350854</v>
      </c>
      <c r="I165" s="50">
        <v>29928</v>
      </c>
      <c r="J165" s="5" t="s">
        <v>417</v>
      </c>
      <c r="BT165" s="1"/>
    </row>
    <row r="166" spans="1:72" x14ac:dyDescent="0.25">
      <c r="A166" s="5" t="s">
        <v>413</v>
      </c>
      <c r="B166" s="5" t="s">
        <v>440</v>
      </c>
      <c r="C166" s="5" t="s">
        <v>435</v>
      </c>
      <c r="D166" s="5" t="s">
        <v>416</v>
      </c>
      <c r="E166" s="52">
        <f t="shared" ca="1" si="2"/>
        <v>20472</v>
      </c>
      <c r="F166" s="5">
        <v>57</v>
      </c>
      <c r="G166" s="50">
        <v>22262</v>
      </c>
      <c r="H166" s="5">
        <v>350920</v>
      </c>
      <c r="I166" s="50">
        <v>29900</v>
      </c>
      <c r="J166" s="5" t="s">
        <v>417</v>
      </c>
      <c r="BT166" s="1"/>
    </row>
    <row r="167" spans="1:72" x14ac:dyDescent="0.25">
      <c r="A167" s="5" t="s">
        <v>413</v>
      </c>
      <c r="B167" s="5" t="s">
        <v>579</v>
      </c>
      <c r="C167" s="5" t="s">
        <v>633</v>
      </c>
      <c r="D167" s="5" t="s">
        <v>416</v>
      </c>
      <c r="E167" s="52">
        <f t="shared" ca="1" si="2"/>
        <v>27888</v>
      </c>
      <c r="F167" s="5">
        <v>58</v>
      </c>
      <c r="G167" s="50">
        <v>21956</v>
      </c>
      <c r="H167" s="5">
        <v>350953</v>
      </c>
      <c r="I167" s="50">
        <v>29810</v>
      </c>
      <c r="J167" s="5" t="s">
        <v>417</v>
      </c>
      <c r="BT167" s="1"/>
    </row>
    <row r="168" spans="1:72" x14ac:dyDescent="0.25">
      <c r="A168" s="5" t="s">
        <v>454</v>
      </c>
      <c r="B168" s="5" t="s">
        <v>626</v>
      </c>
      <c r="C168" s="5" t="s">
        <v>565</v>
      </c>
      <c r="D168" s="5" t="s">
        <v>473</v>
      </c>
      <c r="E168" s="52">
        <f t="shared" ca="1" si="2"/>
        <v>29916</v>
      </c>
      <c r="F168" s="5">
        <v>58</v>
      </c>
      <c r="G168" s="50">
        <v>21962</v>
      </c>
      <c r="H168" s="5">
        <v>351176</v>
      </c>
      <c r="I168" s="50">
        <v>29735</v>
      </c>
      <c r="J168" s="5" t="s">
        <v>417</v>
      </c>
      <c r="BT168" s="1"/>
    </row>
    <row r="169" spans="1:72" x14ac:dyDescent="0.25">
      <c r="A169" s="5" t="s">
        <v>413</v>
      </c>
      <c r="B169" s="5" t="s">
        <v>634</v>
      </c>
      <c r="C169" s="5" t="s">
        <v>432</v>
      </c>
      <c r="D169" s="5" t="s">
        <v>460</v>
      </c>
      <c r="E169" s="52">
        <f t="shared" ca="1" si="2"/>
        <v>29868</v>
      </c>
      <c r="F169" s="5">
        <v>58</v>
      </c>
      <c r="G169" s="50">
        <v>21991</v>
      </c>
      <c r="H169" s="5">
        <v>351180</v>
      </c>
      <c r="I169" s="50">
        <v>29915</v>
      </c>
      <c r="J169" s="5" t="s">
        <v>417</v>
      </c>
      <c r="BT169" s="1"/>
    </row>
    <row r="170" spans="1:72" x14ac:dyDescent="0.25">
      <c r="A170" s="5" t="s">
        <v>408</v>
      </c>
      <c r="B170" s="5" t="s">
        <v>635</v>
      </c>
      <c r="C170" s="5" t="s">
        <v>527</v>
      </c>
      <c r="D170" s="5" t="s">
        <v>636</v>
      </c>
      <c r="E170" s="52">
        <f t="shared" ca="1" si="2"/>
        <v>18888</v>
      </c>
      <c r="F170" s="5">
        <v>57</v>
      </c>
      <c r="G170" s="50">
        <v>22211</v>
      </c>
      <c r="H170" s="5">
        <v>560358</v>
      </c>
      <c r="I170" s="50">
        <v>29928</v>
      </c>
      <c r="J170" s="5" t="s">
        <v>417</v>
      </c>
      <c r="BT170" s="1"/>
    </row>
    <row r="171" spans="1:72" x14ac:dyDescent="0.25">
      <c r="A171" s="5" t="s">
        <v>413</v>
      </c>
      <c r="B171" s="5" t="s">
        <v>418</v>
      </c>
      <c r="C171" s="5" t="s">
        <v>489</v>
      </c>
      <c r="D171" s="5" t="s">
        <v>460</v>
      </c>
      <c r="E171" s="52">
        <f t="shared" ca="1" si="2"/>
        <v>20328</v>
      </c>
      <c r="F171" s="5">
        <v>57</v>
      </c>
      <c r="G171" s="50">
        <v>22392</v>
      </c>
      <c r="H171" s="5">
        <v>350615</v>
      </c>
      <c r="I171" s="50">
        <v>29851</v>
      </c>
      <c r="J171" s="5" t="s">
        <v>417</v>
      </c>
      <c r="BT171" s="1"/>
    </row>
    <row r="172" spans="1:72" x14ac:dyDescent="0.25">
      <c r="A172" s="5" t="s">
        <v>413</v>
      </c>
      <c r="B172" s="5" t="s">
        <v>550</v>
      </c>
      <c r="C172" s="5" t="s">
        <v>637</v>
      </c>
      <c r="D172" s="5" t="s">
        <v>638</v>
      </c>
      <c r="E172" s="52">
        <f t="shared" ca="1" si="2"/>
        <v>26400</v>
      </c>
      <c r="F172" s="5">
        <v>57</v>
      </c>
      <c r="G172" s="50">
        <v>22421</v>
      </c>
      <c r="H172" s="5">
        <v>350358</v>
      </c>
      <c r="I172" s="50">
        <v>29627</v>
      </c>
      <c r="J172" s="5" t="s">
        <v>417</v>
      </c>
      <c r="Z172" s="1" t="s">
        <v>1585</v>
      </c>
      <c r="AA172" s="1"/>
      <c r="AB172" s="1"/>
      <c r="AC172" s="1"/>
      <c r="AD172" s="1"/>
      <c r="AE172" s="1"/>
      <c r="AF172" s="1"/>
      <c r="AG172" s="1"/>
      <c r="AH172" s="1"/>
      <c r="AI172" s="1"/>
      <c r="AJ172" s="1"/>
      <c r="BT172" s="1"/>
    </row>
    <row r="173" spans="1:72" x14ac:dyDescent="0.25">
      <c r="A173" s="5" t="s">
        <v>413</v>
      </c>
      <c r="B173" s="5" t="s">
        <v>639</v>
      </c>
      <c r="C173" s="5" t="s">
        <v>515</v>
      </c>
      <c r="D173" s="5" t="s">
        <v>416</v>
      </c>
      <c r="E173" s="52">
        <f t="shared" ca="1" si="2"/>
        <v>20568</v>
      </c>
      <c r="F173" s="5">
        <v>57</v>
      </c>
      <c r="G173" s="50">
        <v>22444</v>
      </c>
      <c r="H173" s="5">
        <v>350194</v>
      </c>
      <c r="I173" s="50">
        <v>29741</v>
      </c>
      <c r="J173" s="5" t="s">
        <v>417</v>
      </c>
      <c r="BT173" s="1"/>
    </row>
    <row r="174" spans="1:72" x14ac:dyDescent="0.25">
      <c r="A174" s="5" t="s">
        <v>413</v>
      </c>
      <c r="B174" s="5" t="s">
        <v>610</v>
      </c>
      <c r="C174" s="5" t="s">
        <v>640</v>
      </c>
      <c r="D174" s="5" t="s">
        <v>416</v>
      </c>
      <c r="E174" s="52">
        <f t="shared" ca="1" si="2"/>
        <v>26796</v>
      </c>
      <c r="F174" s="5">
        <v>57</v>
      </c>
      <c r="G174" s="50">
        <v>22404</v>
      </c>
      <c r="H174" s="5">
        <v>351084</v>
      </c>
      <c r="I174" s="50">
        <v>29723</v>
      </c>
      <c r="J174" s="5" t="s">
        <v>417</v>
      </c>
      <c r="Z174" s="382" t="s">
        <v>1586</v>
      </c>
      <c r="AA174" s="382"/>
      <c r="AB174" s="382"/>
      <c r="AC174" s="382"/>
      <c r="AD174" s="382"/>
      <c r="AE174" s="382"/>
      <c r="AF174" s="382"/>
      <c r="AG174" s="382"/>
      <c r="AH174" s="382"/>
      <c r="AI174" s="382"/>
      <c r="AJ174" s="382"/>
      <c r="BT174" s="1"/>
    </row>
    <row r="175" spans="1:72" x14ac:dyDescent="0.25">
      <c r="A175" s="5" t="s">
        <v>413</v>
      </c>
      <c r="B175" s="5" t="s">
        <v>541</v>
      </c>
      <c r="C175" s="5" t="s">
        <v>596</v>
      </c>
      <c r="D175" s="5" t="s">
        <v>622</v>
      </c>
      <c r="E175" s="52">
        <f t="shared" ca="1" si="2"/>
        <v>30264</v>
      </c>
      <c r="F175" s="5">
        <v>59</v>
      </c>
      <c r="G175" s="50">
        <v>21614</v>
      </c>
      <c r="H175" s="5">
        <v>560366</v>
      </c>
      <c r="I175" s="50">
        <v>29740</v>
      </c>
      <c r="J175" s="5" t="s">
        <v>417</v>
      </c>
      <c r="Z175" s="382"/>
      <c r="AA175" s="382"/>
      <c r="AB175" s="382"/>
      <c r="AC175" s="382"/>
      <c r="AD175" s="382"/>
      <c r="AE175" s="382"/>
      <c r="AF175" s="382"/>
      <c r="AG175" s="382"/>
      <c r="AH175" s="382"/>
      <c r="AI175" s="382"/>
      <c r="AJ175" s="382"/>
      <c r="BT175" s="1"/>
    </row>
    <row r="176" spans="1:72" x14ac:dyDescent="0.25">
      <c r="A176" s="5" t="s">
        <v>408</v>
      </c>
      <c r="B176" s="5" t="s">
        <v>152</v>
      </c>
      <c r="C176" s="5" t="s">
        <v>527</v>
      </c>
      <c r="D176" s="5" t="s">
        <v>422</v>
      </c>
      <c r="E176" s="52">
        <f t="shared" ca="1" si="2"/>
        <v>24840</v>
      </c>
      <c r="F176" s="5">
        <v>59</v>
      </c>
      <c r="G176" s="50">
        <v>21673</v>
      </c>
      <c r="H176" s="5">
        <v>351121</v>
      </c>
      <c r="I176" s="50">
        <v>29711</v>
      </c>
      <c r="J176" s="5" t="s">
        <v>417</v>
      </c>
      <c r="Z176" s="382"/>
      <c r="AA176" s="382"/>
      <c r="AB176" s="382"/>
      <c r="AC176" s="382"/>
      <c r="AD176" s="382"/>
      <c r="AE176" s="382"/>
      <c r="AF176" s="382"/>
      <c r="AG176" s="382"/>
      <c r="AH176" s="382"/>
      <c r="AI176" s="382"/>
      <c r="AJ176" s="382"/>
      <c r="BT176" s="1"/>
    </row>
    <row r="177" spans="1:72" x14ac:dyDescent="0.25">
      <c r="A177" s="5" t="s">
        <v>408</v>
      </c>
      <c r="B177" s="5" t="s">
        <v>569</v>
      </c>
      <c r="C177" s="5" t="s">
        <v>641</v>
      </c>
      <c r="D177" s="5" t="s">
        <v>642</v>
      </c>
      <c r="E177" s="52">
        <f t="shared" ca="1" si="2"/>
        <v>21732</v>
      </c>
      <c r="F177" s="5">
        <v>57</v>
      </c>
      <c r="G177" s="50">
        <v>22232</v>
      </c>
      <c r="H177" s="5">
        <v>350768</v>
      </c>
      <c r="I177" s="50">
        <v>29930</v>
      </c>
      <c r="J177" s="5" t="s">
        <v>417</v>
      </c>
      <c r="Z177" s="382"/>
      <c r="AA177" s="382"/>
      <c r="AB177" s="382"/>
      <c r="AC177" s="382"/>
      <c r="AD177" s="382"/>
      <c r="AE177" s="382"/>
      <c r="AF177" s="382"/>
      <c r="AG177" s="382"/>
      <c r="AH177" s="382"/>
      <c r="AI177" s="382"/>
      <c r="AJ177" s="382"/>
      <c r="BT177" s="1"/>
    </row>
    <row r="178" spans="1:72" x14ac:dyDescent="0.25">
      <c r="A178" s="5" t="s">
        <v>413</v>
      </c>
      <c r="B178" s="5" t="s">
        <v>531</v>
      </c>
      <c r="C178" s="5" t="s">
        <v>435</v>
      </c>
      <c r="D178" s="5" t="s">
        <v>457</v>
      </c>
      <c r="E178" s="52">
        <f t="shared" ca="1" si="2"/>
        <v>26700</v>
      </c>
      <c r="F178" s="5">
        <v>58</v>
      </c>
      <c r="G178" s="50">
        <v>22053</v>
      </c>
      <c r="H178" s="5">
        <v>350155</v>
      </c>
      <c r="I178" s="50">
        <v>29594</v>
      </c>
      <c r="J178" s="5" t="s">
        <v>421</v>
      </c>
      <c r="BT178" s="1"/>
    </row>
    <row r="179" spans="1:72" x14ac:dyDescent="0.25">
      <c r="A179" s="5" t="s">
        <v>413</v>
      </c>
      <c r="B179" s="5" t="s">
        <v>461</v>
      </c>
      <c r="C179" s="5" t="s">
        <v>435</v>
      </c>
      <c r="D179" s="5" t="s">
        <v>643</v>
      </c>
      <c r="E179" s="52">
        <f t="shared" ca="1" si="2"/>
        <v>19800</v>
      </c>
      <c r="F179" s="5">
        <v>57</v>
      </c>
      <c r="G179" s="50">
        <v>22366</v>
      </c>
      <c r="H179" s="5">
        <v>350554</v>
      </c>
      <c r="I179" s="50">
        <v>29728</v>
      </c>
      <c r="J179" s="5" t="s">
        <v>421</v>
      </c>
      <c r="BT179" s="1"/>
    </row>
    <row r="180" spans="1:72" x14ac:dyDescent="0.25">
      <c r="A180" s="5" t="s">
        <v>413</v>
      </c>
      <c r="B180" s="5" t="s">
        <v>450</v>
      </c>
      <c r="C180" s="5" t="s">
        <v>585</v>
      </c>
      <c r="D180" s="5" t="s">
        <v>416</v>
      </c>
      <c r="E180" s="52">
        <f t="shared" ca="1" si="2"/>
        <v>30192</v>
      </c>
      <c r="F180" s="5">
        <v>57</v>
      </c>
      <c r="G180" s="50">
        <v>22391</v>
      </c>
      <c r="H180" s="5">
        <v>350299</v>
      </c>
      <c r="I180" s="50">
        <v>29749</v>
      </c>
      <c r="J180" s="5" t="s">
        <v>421</v>
      </c>
      <c r="BT180" s="1"/>
    </row>
    <row r="181" spans="1:72" x14ac:dyDescent="0.25">
      <c r="A181" s="5" t="s">
        <v>413</v>
      </c>
      <c r="B181" s="5" t="s">
        <v>410</v>
      </c>
      <c r="C181" s="5" t="s">
        <v>644</v>
      </c>
      <c r="D181" s="5" t="s">
        <v>422</v>
      </c>
      <c r="E181" s="52">
        <f t="shared" ca="1" si="2"/>
        <v>25332</v>
      </c>
      <c r="F181" s="5">
        <v>57</v>
      </c>
      <c r="G181" s="50">
        <v>22497</v>
      </c>
      <c r="H181" s="5">
        <v>351064</v>
      </c>
      <c r="I181" s="50">
        <v>29709</v>
      </c>
      <c r="J181" s="5" t="s">
        <v>421</v>
      </c>
      <c r="BT181" s="1"/>
    </row>
    <row r="182" spans="1:72" x14ac:dyDescent="0.25">
      <c r="A182" s="5" t="s">
        <v>413</v>
      </c>
      <c r="B182" s="5" t="s">
        <v>645</v>
      </c>
      <c r="C182" s="5" t="s">
        <v>489</v>
      </c>
      <c r="D182" s="5" t="s">
        <v>457</v>
      </c>
      <c r="E182" s="52">
        <f t="shared" ca="1" si="2"/>
        <v>28620</v>
      </c>
      <c r="F182" s="5">
        <v>57</v>
      </c>
      <c r="G182" s="50">
        <v>22343</v>
      </c>
      <c r="H182" s="5">
        <v>350987</v>
      </c>
      <c r="I182" s="50">
        <v>29945</v>
      </c>
      <c r="J182" s="5" t="s">
        <v>421</v>
      </c>
      <c r="BT182" s="1"/>
    </row>
    <row r="183" spans="1:72" x14ac:dyDescent="0.25">
      <c r="A183" s="5" t="s">
        <v>408</v>
      </c>
      <c r="B183" s="5" t="s">
        <v>423</v>
      </c>
      <c r="C183" s="5" t="s">
        <v>169</v>
      </c>
      <c r="D183" s="5" t="s">
        <v>619</v>
      </c>
      <c r="E183" s="52">
        <f t="shared" ca="1" si="2"/>
        <v>26952</v>
      </c>
      <c r="F183" s="5">
        <v>61</v>
      </c>
      <c r="G183" s="50">
        <v>21082</v>
      </c>
      <c r="H183" s="5">
        <v>350021</v>
      </c>
      <c r="I183" s="50">
        <v>29779</v>
      </c>
      <c r="J183" s="5" t="s">
        <v>421</v>
      </c>
      <c r="BT183" s="1"/>
    </row>
    <row r="184" spans="1:72" x14ac:dyDescent="0.25">
      <c r="A184" s="5" t="s">
        <v>408</v>
      </c>
      <c r="B184" s="5" t="s">
        <v>646</v>
      </c>
      <c r="C184" s="5" t="s">
        <v>152</v>
      </c>
      <c r="D184" s="5" t="s">
        <v>470</v>
      </c>
      <c r="E184" s="52">
        <f t="shared" ca="1" si="2"/>
        <v>30156</v>
      </c>
      <c r="F184" s="5">
        <v>60</v>
      </c>
      <c r="G184" s="50">
        <v>21370</v>
      </c>
      <c r="H184" s="5">
        <v>350933</v>
      </c>
      <c r="I184" s="50">
        <v>29648</v>
      </c>
      <c r="J184" s="5" t="s">
        <v>421</v>
      </c>
      <c r="BT184" s="1"/>
    </row>
    <row r="185" spans="1:72" x14ac:dyDescent="0.25">
      <c r="A185" s="5" t="s">
        <v>408</v>
      </c>
      <c r="B185" s="5" t="s">
        <v>564</v>
      </c>
      <c r="C185" s="5" t="s">
        <v>535</v>
      </c>
      <c r="D185" s="5" t="s">
        <v>463</v>
      </c>
      <c r="E185" s="52">
        <f t="shared" ca="1" si="2"/>
        <v>19932</v>
      </c>
      <c r="F185" s="5">
        <v>60</v>
      </c>
      <c r="G185" s="50">
        <v>21339</v>
      </c>
      <c r="H185" s="5">
        <v>351247</v>
      </c>
      <c r="I185" s="50">
        <v>29870</v>
      </c>
      <c r="J185" s="5" t="s">
        <v>421</v>
      </c>
      <c r="BT185" s="1"/>
    </row>
    <row r="186" spans="1:72" x14ac:dyDescent="0.25">
      <c r="A186" s="5" t="s">
        <v>408</v>
      </c>
      <c r="B186" s="5" t="s">
        <v>423</v>
      </c>
      <c r="C186" s="5" t="s">
        <v>527</v>
      </c>
      <c r="D186" s="5" t="s">
        <v>536</v>
      </c>
      <c r="E186" s="52">
        <f t="shared" ca="1" si="2"/>
        <v>21936</v>
      </c>
      <c r="F186" s="5">
        <v>59</v>
      </c>
      <c r="G186" s="50">
        <v>21607</v>
      </c>
      <c r="H186" s="5">
        <v>350463</v>
      </c>
      <c r="I186" s="50">
        <v>29784</v>
      </c>
      <c r="J186" s="5" t="s">
        <v>421</v>
      </c>
      <c r="BT186" s="1"/>
    </row>
    <row r="187" spans="1:72" x14ac:dyDescent="0.25">
      <c r="A187" s="5" t="s">
        <v>413</v>
      </c>
      <c r="B187" s="5" t="s">
        <v>464</v>
      </c>
      <c r="C187" s="5" t="s">
        <v>600</v>
      </c>
      <c r="D187" s="5" t="s">
        <v>416</v>
      </c>
      <c r="E187" s="52">
        <f t="shared" ca="1" si="2"/>
        <v>18396</v>
      </c>
      <c r="F187" s="5">
        <v>57</v>
      </c>
      <c r="G187" s="50">
        <v>22258</v>
      </c>
      <c r="H187" s="5">
        <v>350405</v>
      </c>
      <c r="I187" s="50">
        <v>29851</v>
      </c>
      <c r="J187" s="5" t="s">
        <v>421</v>
      </c>
      <c r="BT187" s="1"/>
    </row>
    <row r="188" spans="1:72" x14ac:dyDescent="0.25">
      <c r="A188" s="5" t="s">
        <v>408</v>
      </c>
      <c r="B188" s="5" t="s">
        <v>499</v>
      </c>
      <c r="C188" s="5" t="s">
        <v>527</v>
      </c>
      <c r="D188" s="5" t="s">
        <v>445</v>
      </c>
      <c r="E188" s="52">
        <f t="shared" ca="1" si="2"/>
        <v>21828</v>
      </c>
      <c r="F188" s="5">
        <v>58</v>
      </c>
      <c r="G188" s="50">
        <v>22101</v>
      </c>
      <c r="H188" s="5">
        <v>351009</v>
      </c>
      <c r="I188" s="50">
        <v>29679</v>
      </c>
      <c r="J188" s="5" t="s">
        <v>466</v>
      </c>
      <c r="BT188" s="1"/>
    </row>
    <row r="189" spans="1:72" x14ac:dyDescent="0.25">
      <c r="A189" s="5" t="s">
        <v>413</v>
      </c>
      <c r="B189" s="5" t="s">
        <v>568</v>
      </c>
      <c r="C189" s="5" t="s">
        <v>496</v>
      </c>
      <c r="D189" s="5" t="s">
        <v>460</v>
      </c>
      <c r="E189" s="52">
        <f t="shared" ca="1" si="2"/>
        <v>30960</v>
      </c>
      <c r="F189" s="5">
        <v>56</v>
      </c>
      <c r="G189" s="50">
        <v>22610</v>
      </c>
      <c r="H189" s="5">
        <v>350983</v>
      </c>
      <c r="I189" s="50">
        <v>29946</v>
      </c>
      <c r="J189" s="5" t="s">
        <v>466</v>
      </c>
      <c r="BT189" s="1"/>
    </row>
    <row r="190" spans="1:72" x14ac:dyDescent="0.25">
      <c r="A190" s="5" t="s">
        <v>413</v>
      </c>
      <c r="B190" s="5" t="s">
        <v>500</v>
      </c>
      <c r="C190" s="5" t="s">
        <v>647</v>
      </c>
      <c r="D190" s="5" t="s">
        <v>508</v>
      </c>
      <c r="E190" s="52">
        <f t="shared" ca="1" si="2"/>
        <v>29196</v>
      </c>
      <c r="F190" s="5">
        <v>56</v>
      </c>
      <c r="G190" s="50">
        <v>22640</v>
      </c>
      <c r="H190" s="5">
        <v>350006</v>
      </c>
      <c r="I190" s="50">
        <v>29901</v>
      </c>
      <c r="J190" s="5" t="s">
        <v>466</v>
      </c>
      <c r="BT190" s="1"/>
    </row>
    <row r="191" spans="1:72" x14ac:dyDescent="0.25">
      <c r="A191" s="5" t="s">
        <v>413</v>
      </c>
      <c r="B191" s="5" t="s">
        <v>512</v>
      </c>
      <c r="C191" s="5" t="s">
        <v>91</v>
      </c>
      <c r="D191" s="5" t="s">
        <v>530</v>
      </c>
      <c r="E191" s="52">
        <f t="shared" ca="1" si="2"/>
        <v>28656</v>
      </c>
      <c r="F191" s="5">
        <v>56</v>
      </c>
      <c r="G191" s="50">
        <v>22901</v>
      </c>
      <c r="H191" s="5">
        <v>350727</v>
      </c>
      <c r="I191" s="50">
        <v>29916</v>
      </c>
      <c r="J191" s="5" t="s">
        <v>466</v>
      </c>
      <c r="BT191" s="1"/>
    </row>
    <row r="192" spans="1:72" x14ac:dyDescent="0.25">
      <c r="A192" s="5" t="s">
        <v>408</v>
      </c>
      <c r="B192" s="5" t="s">
        <v>549</v>
      </c>
      <c r="C192" s="5" t="s">
        <v>459</v>
      </c>
      <c r="D192" s="5" t="s">
        <v>445</v>
      </c>
      <c r="E192" s="52">
        <f t="shared" ca="1" si="2"/>
        <v>24048</v>
      </c>
      <c r="F192" s="5">
        <v>59</v>
      </c>
      <c r="G192" s="50">
        <v>21617</v>
      </c>
      <c r="H192" s="5">
        <v>350931</v>
      </c>
      <c r="I192" s="50">
        <v>29674</v>
      </c>
      <c r="J192" s="5" t="s">
        <v>466</v>
      </c>
      <c r="BT192" s="1"/>
    </row>
    <row r="193" spans="1:72" x14ac:dyDescent="0.25">
      <c r="A193" s="5" t="s">
        <v>408</v>
      </c>
      <c r="B193" s="5" t="s">
        <v>648</v>
      </c>
      <c r="C193" s="5" t="s">
        <v>649</v>
      </c>
      <c r="D193" s="5" t="s">
        <v>449</v>
      </c>
      <c r="E193" s="52">
        <f t="shared" ca="1" si="2"/>
        <v>23400</v>
      </c>
      <c r="F193" s="5">
        <v>57</v>
      </c>
      <c r="G193" s="50">
        <v>22230</v>
      </c>
      <c r="H193" s="5">
        <v>560375</v>
      </c>
      <c r="I193" s="50">
        <v>29805</v>
      </c>
      <c r="J193" s="5" t="s">
        <v>466</v>
      </c>
      <c r="BT193" s="1"/>
    </row>
    <row r="194" spans="1:72" x14ac:dyDescent="0.25">
      <c r="A194" s="5" t="s">
        <v>408</v>
      </c>
      <c r="B194" s="5" t="s">
        <v>546</v>
      </c>
      <c r="C194" s="5" t="s">
        <v>547</v>
      </c>
      <c r="D194" s="5" t="s">
        <v>650</v>
      </c>
      <c r="E194" s="52">
        <f t="shared" ca="1" si="2"/>
        <v>22812</v>
      </c>
      <c r="F194" s="5">
        <v>58</v>
      </c>
      <c r="G194" s="50">
        <v>21920</v>
      </c>
      <c r="H194" s="5">
        <v>350586</v>
      </c>
      <c r="I194" s="50">
        <v>29841</v>
      </c>
      <c r="J194" s="5" t="s">
        <v>466</v>
      </c>
      <c r="BT194" s="1"/>
    </row>
    <row r="195" spans="1:72" x14ac:dyDescent="0.25">
      <c r="A195" s="5" t="s">
        <v>413</v>
      </c>
      <c r="B195" s="5" t="s">
        <v>531</v>
      </c>
      <c r="C195" s="5" t="s">
        <v>539</v>
      </c>
      <c r="D195" s="5" t="s">
        <v>460</v>
      </c>
      <c r="E195" s="52">
        <f t="shared" ref="E195:E258" ca="1" si="3">RANDBETWEEN(1500,2600)*12</f>
        <v>31152</v>
      </c>
      <c r="F195" s="5">
        <v>58</v>
      </c>
      <c r="G195" s="50">
        <v>21951</v>
      </c>
      <c r="H195" s="5">
        <v>560376</v>
      </c>
      <c r="I195" s="50">
        <v>29770</v>
      </c>
      <c r="J195" s="5" t="s">
        <v>466</v>
      </c>
      <c r="BT195" s="1"/>
    </row>
    <row r="196" spans="1:72" x14ac:dyDescent="0.25">
      <c r="A196" s="5" t="s">
        <v>413</v>
      </c>
      <c r="B196" s="5" t="s">
        <v>479</v>
      </c>
      <c r="C196" s="5" t="s">
        <v>472</v>
      </c>
      <c r="D196" s="5" t="s">
        <v>651</v>
      </c>
      <c r="E196" s="52">
        <f t="shared" ca="1" si="3"/>
        <v>30060</v>
      </c>
      <c r="F196" s="5">
        <v>58</v>
      </c>
      <c r="G196" s="50">
        <v>22150</v>
      </c>
      <c r="H196" s="5">
        <v>351156</v>
      </c>
      <c r="I196" s="50">
        <v>29666</v>
      </c>
      <c r="J196" s="5" t="s">
        <v>466</v>
      </c>
      <c r="BT196" s="1"/>
    </row>
    <row r="197" spans="1:72" x14ac:dyDescent="0.25">
      <c r="A197" s="5" t="s">
        <v>408</v>
      </c>
      <c r="B197" s="5" t="s">
        <v>652</v>
      </c>
      <c r="C197" s="5" t="s">
        <v>155</v>
      </c>
      <c r="D197" s="5" t="s">
        <v>653</v>
      </c>
      <c r="E197" s="52">
        <f t="shared" ca="1" si="3"/>
        <v>25752</v>
      </c>
      <c r="F197" s="5">
        <v>60</v>
      </c>
      <c r="G197" s="50">
        <v>21103</v>
      </c>
      <c r="H197" s="5">
        <v>350174</v>
      </c>
      <c r="I197" s="50">
        <v>29881</v>
      </c>
      <c r="J197" s="5" t="s">
        <v>412</v>
      </c>
      <c r="BT197" s="1"/>
    </row>
    <row r="198" spans="1:72" x14ac:dyDescent="0.25">
      <c r="A198" s="5" t="s">
        <v>413</v>
      </c>
      <c r="B198" s="5" t="s">
        <v>544</v>
      </c>
      <c r="C198" s="5" t="s">
        <v>654</v>
      </c>
      <c r="D198" s="5" t="s">
        <v>436</v>
      </c>
      <c r="E198" s="52">
        <f t="shared" ca="1" si="3"/>
        <v>28344</v>
      </c>
      <c r="F198" s="5">
        <v>58</v>
      </c>
      <c r="G198" s="50">
        <v>22171</v>
      </c>
      <c r="H198" s="5">
        <v>560380</v>
      </c>
      <c r="I198" s="50">
        <v>29696</v>
      </c>
      <c r="J198" s="5" t="s">
        <v>412</v>
      </c>
      <c r="BT198" s="1"/>
    </row>
    <row r="199" spans="1:72" x14ac:dyDescent="0.25">
      <c r="A199" s="5" t="s">
        <v>413</v>
      </c>
      <c r="B199" s="5" t="s">
        <v>569</v>
      </c>
      <c r="C199" s="5" t="s">
        <v>432</v>
      </c>
      <c r="D199" s="5" t="s">
        <v>416</v>
      </c>
      <c r="E199" s="52">
        <f t="shared" ca="1" si="3"/>
        <v>20952</v>
      </c>
      <c r="F199" s="5">
        <v>55</v>
      </c>
      <c r="G199" s="50">
        <v>22941</v>
      </c>
      <c r="H199" s="5">
        <v>350309</v>
      </c>
      <c r="I199" s="50">
        <v>29684</v>
      </c>
      <c r="J199" s="5" t="s">
        <v>412</v>
      </c>
      <c r="BT199" s="1"/>
    </row>
    <row r="200" spans="1:72" x14ac:dyDescent="0.25">
      <c r="A200" s="5" t="s">
        <v>408</v>
      </c>
      <c r="B200" s="5" t="s">
        <v>479</v>
      </c>
      <c r="C200" s="5" t="s">
        <v>459</v>
      </c>
      <c r="D200" s="5" t="s">
        <v>655</v>
      </c>
      <c r="E200" s="52">
        <f t="shared" ca="1" si="3"/>
        <v>25956</v>
      </c>
      <c r="F200" s="5">
        <v>58</v>
      </c>
      <c r="G200" s="50">
        <v>22147</v>
      </c>
      <c r="H200" s="5">
        <v>350342</v>
      </c>
      <c r="I200" s="50">
        <v>29709</v>
      </c>
      <c r="J200" s="5" t="s">
        <v>412</v>
      </c>
      <c r="BT200" s="1"/>
    </row>
    <row r="201" spans="1:72" x14ac:dyDescent="0.25">
      <c r="A201" s="5" t="s">
        <v>413</v>
      </c>
      <c r="B201" s="5" t="s">
        <v>572</v>
      </c>
      <c r="C201" s="5" t="s">
        <v>656</v>
      </c>
      <c r="D201" s="5" t="s">
        <v>457</v>
      </c>
      <c r="E201" s="52">
        <f t="shared" ca="1" si="3"/>
        <v>29748</v>
      </c>
      <c r="F201" s="5">
        <v>56</v>
      </c>
      <c r="G201" s="50">
        <v>22597</v>
      </c>
      <c r="H201" s="5">
        <v>350351</v>
      </c>
      <c r="I201" s="50">
        <v>29833</v>
      </c>
      <c r="J201" s="5" t="s">
        <v>412</v>
      </c>
      <c r="BT201" s="1"/>
    </row>
    <row r="202" spans="1:72" x14ac:dyDescent="0.25">
      <c r="A202" s="5" t="s">
        <v>408</v>
      </c>
      <c r="B202" s="5" t="s">
        <v>485</v>
      </c>
      <c r="C202" s="5" t="s">
        <v>657</v>
      </c>
      <c r="D202" s="5" t="s">
        <v>658</v>
      </c>
      <c r="E202" s="52">
        <f t="shared" ca="1" si="3"/>
        <v>27936</v>
      </c>
      <c r="F202" s="5">
        <v>61</v>
      </c>
      <c r="G202" s="50">
        <v>21018</v>
      </c>
      <c r="H202" s="5">
        <v>560383</v>
      </c>
      <c r="I202" s="50">
        <v>30091</v>
      </c>
      <c r="J202" s="5" t="s">
        <v>412</v>
      </c>
      <c r="BT202" s="1"/>
    </row>
    <row r="203" spans="1:72" x14ac:dyDescent="0.25">
      <c r="A203" s="5" t="s">
        <v>413</v>
      </c>
      <c r="B203" s="5" t="s">
        <v>485</v>
      </c>
      <c r="C203" s="5" t="s">
        <v>596</v>
      </c>
      <c r="D203" s="5" t="s">
        <v>442</v>
      </c>
      <c r="E203" s="52">
        <f t="shared" ca="1" si="3"/>
        <v>27660</v>
      </c>
      <c r="F203" s="5">
        <v>60</v>
      </c>
      <c r="G203" s="50">
        <v>21327</v>
      </c>
      <c r="H203" s="5">
        <v>560378</v>
      </c>
      <c r="I203" s="50">
        <v>30204</v>
      </c>
      <c r="J203" s="5" t="s">
        <v>412</v>
      </c>
      <c r="BT203" s="1"/>
    </row>
    <row r="204" spans="1:72" x14ac:dyDescent="0.25">
      <c r="A204" s="5" t="s">
        <v>413</v>
      </c>
      <c r="B204" s="5" t="s">
        <v>519</v>
      </c>
      <c r="C204" s="5" t="s">
        <v>659</v>
      </c>
      <c r="D204" s="5" t="s">
        <v>473</v>
      </c>
      <c r="E204" s="52">
        <f t="shared" ca="1" si="3"/>
        <v>28728</v>
      </c>
      <c r="F204" s="5">
        <v>58</v>
      </c>
      <c r="G204" s="50">
        <v>21833</v>
      </c>
      <c r="H204" s="5">
        <v>350491</v>
      </c>
      <c r="I204" s="50">
        <v>29956</v>
      </c>
      <c r="J204" s="5" t="s">
        <v>412</v>
      </c>
      <c r="BT204" s="1"/>
    </row>
    <row r="205" spans="1:72" x14ac:dyDescent="0.25">
      <c r="A205" s="5" t="s">
        <v>413</v>
      </c>
      <c r="B205" s="5" t="s">
        <v>660</v>
      </c>
      <c r="C205" s="5" t="s">
        <v>661</v>
      </c>
      <c r="D205" s="5" t="s">
        <v>416</v>
      </c>
      <c r="E205" s="52">
        <f t="shared" ca="1" si="3"/>
        <v>26196</v>
      </c>
      <c r="F205" s="5">
        <v>56</v>
      </c>
      <c r="G205" s="50">
        <v>22566</v>
      </c>
      <c r="H205" s="5">
        <v>350889</v>
      </c>
      <c r="I205" s="50">
        <v>30083</v>
      </c>
      <c r="J205" s="5" t="s">
        <v>412</v>
      </c>
      <c r="BT205" s="1"/>
    </row>
    <row r="206" spans="1:72" x14ac:dyDescent="0.25">
      <c r="A206" s="5" t="s">
        <v>413</v>
      </c>
      <c r="B206" s="5" t="s">
        <v>662</v>
      </c>
      <c r="C206" s="5" t="s">
        <v>462</v>
      </c>
      <c r="D206" s="5" t="s">
        <v>663</v>
      </c>
      <c r="E206" s="52">
        <f t="shared" ca="1" si="3"/>
        <v>21672</v>
      </c>
      <c r="F206" s="5">
        <v>61</v>
      </c>
      <c r="G206" s="50">
        <v>20825</v>
      </c>
      <c r="H206" s="5">
        <v>560392</v>
      </c>
      <c r="I206" s="50">
        <v>30013</v>
      </c>
      <c r="J206" s="5" t="s">
        <v>412</v>
      </c>
      <c r="BT206" s="1"/>
    </row>
    <row r="207" spans="1:72" x14ac:dyDescent="0.25">
      <c r="A207" s="5" t="s">
        <v>408</v>
      </c>
      <c r="B207" s="5" t="s">
        <v>664</v>
      </c>
      <c r="C207" s="5" t="s">
        <v>453</v>
      </c>
      <c r="D207" s="5" t="s">
        <v>416</v>
      </c>
      <c r="E207" s="52">
        <f t="shared" ca="1" si="3"/>
        <v>24864</v>
      </c>
      <c r="F207" s="5">
        <v>61</v>
      </c>
      <c r="G207" s="50">
        <v>20957</v>
      </c>
      <c r="H207" s="5">
        <v>560388</v>
      </c>
      <c r="I207" s="50">
        <v>30281</v>
      </c>
      <c r="J207" s="5" t="s">
        <v>412</v>
      </c>
      <c r="BT207" s="1"/>
    </row>
    <row r="208" spans="1:72" x14ac:dyDescent="0.25">
      <c r="A208" s="5" t="s">
        <v>413</v>
      </c>
      <c r="B208" s="5" t="s">
        <v>665</v>
      </c>
      <c r="C208" s="5" t="s">
        <v>563</v>
      </c>
      <c r="D208" s="5" t="s">
        <v>666</v>
      </c>
      <c r="E208" s="52">
        <f t="shared" ca="1" si="3"/>
        <v>30120</v>
      </c>
      <c r="F208" s="5">
        <v>57</v>
      </c>
      <c r="G208" s="50">
        <v>22246</v>
      </c>
      <c r="H208" s="5">
        <v>560384</v>
      </c>
      <c r="I208" s="50">
        <v>30295</v>
      </c>
      <c r="J208" s="5" t="s">
        <v>417</v>
      </c>
      <c r="BT208" s="1"/>
    </row>
    <row r="209" spans="1:72" x14ac:dyDescent="0.25">
      <c r="A209" s="5" t="s">
        <v>413</v>
      </c>
      <c r="B209" s="5" t="s">
        <v>639</v>
      </c>
      <c r="C209" s="5" t="s">
        <v>462</v>
      </c>
      <c r="D209" s="5" t="s">
        <v>416</v>
      </c>
      <c r="E209" s="52">
        <f t="shared" ca="1" si="3"/>
        <v>28212</v>
      </c>
      <c r="F209" s="5">
        <v>58</v>
      </c>
      <c r="G209" s="50">
        <v>22026</v>
      </c>
      <c r="H209" s="5">
        <v>350813</v>
      </c>
      <c r="I209" s="50">
        <v>30239</v>
      </c>
      <c r="J209" s="5" t="s">
        <v>417</v>
      </c>
      <c r="BT209" s="1"/>
    </row>
    <row r="210" spans="1:72" x14ac:dyDescent="0.25">
      <c r="A210" s="5" t="s">
        <v>408</v>
      </c>
      <c r="B210" s="5" t="s">
        <v>667</v>
      </c>
      <c r="C210" s="5" t="s">
        <v>410</v>
      </c>
      <c r="D210" s="5" t="s">
        <v>668</v>
      </c>
      <c r="E210" s="52">
        <f t="shared" ca="1" si="3"/>
        <v>21756</v>
      </c>
      <c r="F210" s="5">
        <v>63</v>
      </c>
      <c r="G210" s="50">
        <v>20243</v>
      </c>
      <c r="H210" s="5">
        <v>351336</v>
      </c>
      <c r="I210" s="50">
        <v>29976</v>
      </c>
      <c r="J210" s="5" t="s">
        <v>417</v>
      </c>
      <c r="BT210" s="1"/>
    </row>
    <row r="211" spans="1:72" x14ac:dyDescent="0.25">
      <c r="A211" s="5" t="s">
        <v>413</v>
      </c>
      <c r="B211" s="5" t="s">
        <v>481</v>
      </c>
      <c r="C211" s="5" t="s">
        <v>669</v>
      </c>
      <c r="D211" s="5" t="s">
        <v>670</v>
      </c>
      <c r="E211" s="52">
        <f t="shared" ca="1" si="3"/>
        <v>22812</v>
      </c>
      <c r="F211" s="5">
        <v>57</v>
      </c>
      <c r="G211" s="50">
        <v>22543</v>
      </c>
      <c r="H211" s="5">
        <v>350809</v>
      </c>
      <c r="I211" s="50">
        <v>30091</v>
      </c>
      <c r="J211" s="5" t="s">
        <v>417</v>
      </c>
      <c r="BT211" s="1"/>
    </row>
    <row r="212" spans="1:72" x14ac:dyDescent="0.25">
      <c r="A212" s="5" t="s">
        <v>413</v>
      </c>
      <c r="B212" s="5" t="s">
        <v>671</v>
      </c>
      <c r="C212" s="5" t="s">
        <v>672</v>
      </c>
      <c r="D212" s="5" t="s">
        <v>416</v>
      </c>
      <c r="E212" s="52">
        <f t="shared" ca="1" si="3"/>
        <v>27972</v>
      </c>
      <c r="F212" s="5">
        <v>56</v>
      </c>
      <c r="G212" s="50">
        <v>22814</v>
      </c>
      <c r="H212" s="5">
        <v>350995</v>
      </c>
      <c r="I212" s="50">
        <v>30206</v>
      </c>
      <c r="J212" s="5" t="s">
        <v>417</v>
      </c>
      <c r="BT212" s="1"/>
    </row>
    <row r="213" spans="1:72" x14ac:dyDescent="0.25">
      <c r="A213" s="5" t="s">
        <v>413</v>
      </c>
      <c r="B213" s="5" t="s">
        <v>418</v>
      </c>
      <c r="C213" s="5" t="s">
        <v>468</v>
      </c>
      <c r="D213" s="5" t="s">
        <v>416</v>
      </c>
      <c r="E213" s="52">
        <f t="shared" ca="1" si="3"/>
        <v>29328</v>
      </c>
      <c r="F213" s="5">
        <v>62</v>
      </c>
      <c r="G213" s="50">
        <v>20628</v>
      </c>
      <c r="H213" s="5">
        <v>560400</v>
      </c>
      <c r="I213" s="50">
        <v>30044</v>
      </c>
      <c r="J213" s="5" t="s">
        <v>417</v>
      </c>
      <c r="BT213" s="1"/>
    </row>
    <row r="214" spans="1:72" x14ac:dyDescent="0.25">
      <c r="A214" s="5" t="s">
        <v>413</v>
      </c>
      <c r="B214" s="5" t="s">
        <v>155</v>
      </c>
      <c r="C214" s="5" t="s">
        <v>438</v>
      </c>
      <c r="D214" s="5" t="s">
        <v>457</v>
      </c>
      <c r="E214" s="52">
        <f t="shared" ca="1" si="3"/>
        <v>27300</v>
      </c>
      <c r="F214" s="5">
        <v>59</v>
      </c>
      <c r="G214" s="50">
        <v>21766</v>
      </c>
      <c r="H214" s="5">
        <v>560404</v>
      </c>
      <c r="I214" s="50">
        <v>29998</v>
      </c>
      <c r="J214" s="5" t="s">
        <v>417</v>
      </c>
      <c r="BT214" s="1"/>
    </row>
    <row r="215" spans="1:72" x14ac:dyDescent="0.25">
      <c r="A215" s="5" t="s">
        <v>454</v>
      </c>
      <c r="B215" s="5" t="s">
        <v>514</v>
      </c>
      <c r="C215" s="5" t="s">
        <v>438</v>
      </c>
      <c r="D215" s="5" t="s">
        <v>416</v>
      </c>
      <c r="E215" s="52">
        <f t="shared" ca="1" si="3"/>
        <v>19092</v>
      </c>
      <c r="F215" s="5">
        <v>58</v>
      </c>
      <c r="G215" s="50">
        <v>22181</v>
      </c>
      <c r="H215" s="5">
        <v>350029</v>
      </c>
      <c r="I215" s="50">
        <v>30039</v>
      </c>
      <c r="J215" s="5" t="s">
        <v>417</v>
      </c>
      <c r="BT215" s="1"/>
    </row>
    <row r="216" spans="1:72" x14ac:dyDescent="0.25">
      <c r="A216" s="5" t="s">
        <v>413</v>
      </c>
      <c r="B216" s="5" t="s">
        <v>443</v>
      </c>
      <c r="C216" s="5" t="s">
        <v>515</v>
      </c>
      <c r="D216" s="5" t="s">
        <v>457</v>
      </c>
      <c r="E216" s="52">
        <f t="shared" ca="1" si="3"/>
        <v>20580</v>
      </c>
      <c r="F216" s="5">
        <v>58</v>
      </c>
      <c r="G216" s="50">
        <v>22027</v>
      </c>
      <c r="H216" s="5">
        <v>350251</v>
      </c>
      <c r="I216" s="50">
        <v>30046</v>
      </c>
      <c r="J216" s="5" t="s">
        <v>417</v>
      </c>
      <c r="BT216" s="1"/>
    </row>
    <row r="217" spans="1:72" x14ac:dyDescent="0.25">
      <c r="A217" s="5" t="s">
        <v>408</v>
      </c>
      <c r="B217" s="5" t="s">
        <v>673</v>
      </c>
      <c r="C217" s="5" t="s">
        <v>157</v>
      </c>
      <c r="D217" s="5" t="s">
        <v>674</v>
      </c>
      <c r="E217" s="52">
        <f t="shared" ca="1" si="3"/>
        <v>30072</v>
      </c>
      <c r="F217" s="5">
        <v>58</v>
      </c>
      <c r="G217" s="50">
        <v>22039</v>
      </c>
      <c r="H217" s="5">
        <v>560406</v>
      </c>
      <c r="I217" s="50">
        <v>30105</v>
      </c>
      <c r="J217" s="5" t="s">
        <v>417</v>
      </c>
      <c r="BT217" s="1"/>
    </row>
    <row r="218" spans="1:72" x14ac:dyDescent="0.25">
      <c r="A218" s="5" t="s">
        <v>413</v>
      </c>
      <c r="B218" s="5" t="s">
        <v>614</v>
      </c>
      <c r="C218" s="5" t="s">
        <v>661</v>
      </c>
      <c r="D218" s="5" t="s">
        <v>425</v>
      </c>
      <c r="E218" s="52">
        <f t="shared" ca="1" si="3"/>
        <v>20124</v>
      </c>
      <c r="F218" s="5">
        <v>59</v>
      </c>
      <c r="G218" s="50">
        <v>21643</v>
      </c>
      <c r="H218" s="5">
        <v>351108</v>
      </c>
      <c r="I218" s="50">
        <v>30036</v>
      </c>
      <c r="J218" s="5" t="s">
        <v>417</v>
      </c>
      <c r="BT218" s="1"/>
    </row>
    <row r="219" spans="1:72" x14ac:dyDescent="0.25">
      <c r="A219" s="5" t="s">
        <v>413</v>
      </c>
      <c r="B219" s="5" t="s">
        <v>612</v>
      </c>
      <c r="C219" s="5" t="s">
        <v>491</v>
      </c>
      <c r="D219" s="5" t="s">
        <v>460</v>
      </c>
      <c r="E219" s="52">
        <f t="shared" ca="1" si="3"/>
        <v>25680</v>
      </c>
      <c r="F219" s="5">
        <v>58</v>
      </c>
      <c r="G219" s="50">
        <v>22089</v>
      </c>
      <c r="H219" s="5">
        <v>560407</v>
      </c>
      <c r="I219" s="50">
        <v>29977</v>
      </c>
      <c r="J219" s="5" t="s">
        <v>417</v>
      </c>
      <c r="BT219" s="1"/>
    </row>
    <row r="220" spans="1:72" x14ac:dyDescent="0.25">
      <c r="A220" s="5" t="s">
        <v>413</v>
      </c>
      <c r="B220" s="5" t="s">
        <v>549</v>
      </c>
      <c r="C220" s="5" t="s">
        <v>675</v>
      </c>
      <c r="D220" s="5" t="s">
        <v>457</v>
      </c>
      <c r="E220" s="52">
        <f t="shared" ca="1" si="3"/>
        <v>21036</v>
      </c>
      <c r="F220" s="5">
        <v>58</v>
      </c>
      <c r="G220" s="50">
        <v>22138</v>
      </c>
      <c r="H220" s="5">
        <v>350798</v>
      </c>
      <c r="I220" s="50">
        <v>30231</v>
      </c>
      <c r="J220" s="5" t="s">
        <v>417</v>
      </c>
      <c r="BT220" s="1"/>
    </row>
    <row r="221" spans="1:72" x14ac:dyDescent="0.25">
      <c r="A221" s="5" t="s">
        <v>413</v>
      </c>
      <c r="B221" s="5" t="s">
        <v>409</v>
      </c>
      <c r="C221" s="5" t="s">
        <v>632</v>
      </c>
      <c r="D221" s="5" t="s">
        <v>622</v>
      </c>
      <c r="E221" s="52">
        <f t="shared" ca="1" si="3"/>
        <v>24792</v>
      </c>
      <c r="F221" s="5">
        <v>58</v>
      </c>
      <c r="G221" s="50">
        <v>22056</v>
      </c>
      <c r="H221" s="5">
        <v>350482</v>
      </c>
      <c r="I221" s="50">
        <v>30293</v>
      </c>
      <c r="J221" s="5" t="s">
        <v>417</v>
      </c>
      <c r="BT221" s="1"/>
    </row>
    <row r="222" spans="1:72" x14ac:dyDescent="0.25">
      <c r="A222" s="5" t="s">
        <v>408</v>
      </c>
      <c r="B222" s="5" t="s">
        <v>497</v>
      </c>
      <c r="C222" s="5" t="s">
        <v>676</v>
      </c>
      <c r="D222" s="5" t="s">
        <v>445</v>
      </c>
      <c r="E222" s="52">
        <f t="shared" ca="1" si="3"/>
        <v>29280</v>
      </c>
      <c r="F222" s="5">
        <v>58</v>
      </c>
      <c r="G222" s="50">
        <v>21980</v>
      </c>
      <c r="H222" s="5">
        <v>350662</v>
      </c>
      <c r="I222" s="50">
        <v>30265</v>
      </c>
      <c r="J222" s="5" t="s">
        <v>417</v>
      </c>
      <c r="BT222" s="1"/>
    </row>
    <row r="223" spans="1:72" x14ac:dyDescent="0.25">
      <c r="A223" s="5" t="s">
        <v>413</v>
      </c>
      <c r="B223" s="5" t="s">
        <v>509</v>
      </c>
      <c r="C223" s="5" t="s">
        <v>677</v>
      </c>
      <c r="D223" s="5" t="s">
        <v>678</v>
      </c>
      <c r="E223" s="52">
        <f t="shared" ca="1" si="3"/>
        <v>24984</v>
      </c>
      <c r="F223" s="5">
        <v>56</v>
      </c>
      <c r="G223" s="50">
        <v>22611</v>
      </c>
      <c r="H223" s="5">
        <v>350022</v>
      </c>
      <c r="I223" s="50">
        <v>30175</v>
      </c>
      <c r="J223" s="5" t="s">
        <v>417</v>
      </c>
      <c r="BT223" s="1"/>
    </row>
    <row r="224" spans="1:72" x14ac:dyDescent="0.25">
      <c r="A224" s="5" t="s">
        <v>408</v>
      </c>
      <c r="B224" s="5" t="s">
        <v>476</v>
      </c>
      <c r="C224" s="5" t="s">
        <v>679</v>
      </c>
      <c r="D224" s="5" t="s">
        <v>473</v>
      </c>
      <c r="E224" s="52">
        <f t="shared" ca="1" si="3"/>
        <v>26184</v>
      </c>
      <c r="F224" s="5">
        <v>57</v>
      </c>
      <c r="G224" s="50">
        <v>22320</v>
      </c>
      <c r="H224" s="5">
        <v>351047</v>
      </c>
      <c r="I224" s="50">
        <v>30100</v>
      </c>
      <c r="J224" s="5" t="s">
        <v>421</v>
      </c>
      <c r="BT224" s="1"/>
    </row>
    <row r="225" spans="1:72" x14ac:dyDescent="0.25">
      <c r="A225" s="5" t="s">
        <v>413</v>
      </c>
      <c r="B225" s="5" t="s">
        <v>646</v>
      </c>
      <c r="C225" s="5" t="s">
        <v>583</v>
      </c>
      <c r="D225" s="5" t="s">
        <v>457</v>
      </c>
      <c r="E225" s="52">
        <f t="shared" ca="1" si="3"/>
        <v>23964</v>
      </c>
      <c r="F225" s="5">
        <v>56</v>
      </c>
      <c r="G225" s="50">
        <v>22800</v>
      </c>
      <c r="H225" s="5">
        <v>351073</v>
      </c>
      <c r="I225" s="50">
        <v>30280</v>
      </c>
      <c r="J225" s="5" t="s">
        <v>421</v>
      </c>
      <c r="BT225" s="1"/>
    </row>
    <row r="226" spans="1:72" x14ac:dyDescent="0.25">
      <c r="A226" s="5" t="s">
        <v>413</v>
      </c>
      <c r="B226" s="5" t="s">
        <v>485</v>
      </c>
      <c r="C226" s="5" t="s">
        <v>680</v>
      </c>
      <c r="D226" s="5" t="s">
        <v>473</v>
      </c>
      <c r="E226" s="52">
        <f t="shared" ca="1" si="3"/>
        <v>26700</v>
      </c>
      <c r="F226" s="5">
        <v>56</v>
      </c>
      <c r="G226" s="50">
        <v>22698</v>
      </c>
      <c r="H226" s="5">
        <v>351203</v>
      </c>
      <c r="I226" s="50">
        <v>30293</v>
      </c>
      <c r="J226" s="5" t="s">
        <v>421</v>
      </c>
      <c r="BT226" s="1"/>
    </row>
    <row r="227" spans="1:72" x14ac:dyDescent="0.25">
      <c r="A227" s="5" t="s">
        <v>413</v>
      </c>
      <c r="B227" s="5" t="s">
        <v>681</v>
      </c>
      <c r="C227" s="5" t="s">
        <v>510</v>
      </c>
      <c r="D227" s="5" t="s">
        <v>416</v>
      </c>
      <c r="E227" s="52">
        <f t="shared" ca="1" si="3"/>
        <v>27324</v>
      </c>
      <c r="F227" s="5">
        <v>56</v>
      </c>
      <c r="G227" s="50">
        <v>22819</v>
      </c>
      <c r="H227" s="5">
        <v>350518</v>
      </c>
      <c r="I227" s="50">
        <v>30216</v>
      </c>
      <c r="J227" s="5" t="s">
        <v>421</v>
      </c>
      <c r="BT227" s="1"/>
    </row>
    <row r="228" spans="1:72" x14ac:dyDescent="0.25">
      <c r="A228" s="5" t="s">
        <v>413</v>
      </c>
      <c r="B228" s="5" t="s">
        <v>635</v>
      </c>
      <c r="C228" s="5" t="s">
        <v>682</v>
      </c>
      <c r="D228" s="5" t="s">
        <v>442</v>
      </c>
      <c r="E228" s="52">
        <f t="shared" ca="1" si="3"/>
        <v>19404</v>
      </c>
      <c r="F228" s="5">
        <v>58</v>
      </c>
      <c r="G228" s="50">
        <v>22079</v>
      </c>
      <c r="H228" s="5">
        <v>351204</v>
      </c>
      <c r="I228" s="50">
        <v>30093</v>
      </c>
      <c r="J228" s="5" t="s">
        <v>421</v>
      </c>
      <c r="BT228" s="1"/>
    </row>
    <row r="229" spans="1:72" x14ac:dyDescent="0.25">
      <c r="A229" s="5" t="s">
        <v>408</v>
      </c>
      <c r="B229" s="5" t="s">
        <v>409</v>
      </c>
      <c r="C229" s="5" t="s">
        <v>676</v>
      </c>
      <c r="D229" s="5" t="s">
        <v>683</v>
      </c>
      <c r="E229" s="52">
        <f t="shared" ca="1" si="3"/>
        <v>18768</v>
      </c>
      <c r="F229" s="5">
        <v>56</v>
      </c>
      <c r="G229" s="50">
        <v>22817</v>
      </c>
      <c r="H229" s="5">
        <v>350877</v>
      </c>
      <c r="I229" s="50">
        <v>30106</v>
      </c>
      <c r="J229" s="5" t="s">
        <v>421</v>
      </c>
      <c r="BT229" s="1"/>
    </row>
    <row r="230" spans="1:72" x14ac:dyDescent="0.25">
      <c r="A230" s="5" t="s">
        <v>413</v>
      </c>
      <c r="B230" s="5" t="s">
        <v>665</v>
      </c>
      <c r="C230" s="5" t="s">
        <v>515</v>
      </c>
      <c r="D230" s="5" t="s">
        <v>684</v>
      </c>
      <c r="E230" s="52">
        <f t="shared" ca="1" si="3"/>
        <v>29136</v>
      </c>
      <c r="F230" s="5">
        <v>56</v>
      </c>
      <c r="G230" s="50">
        <v>22682</v>
      </c>
      <c r="H230" s="5">
        <v>350968</v>
      </c>
      <c r="I230" s="50">
        <v>30088</v>
      </c>
      <c r="J230" s="5" t="s">
        <v>421</v>
      </c>
      <c r="BT230" s="1"/>
    </row>
    <row r="231" spans="1:72" x14ac:dyDescent="0.25">
      <c r="A231" s="5" t="s">
        <v>408</v>
      </c>
      <c r="B231" s="5" t="s">
        <v>476</v>
      </c>
      <c r="C231" s="5" t="s">
        <v>685</v>
      </c>
      <c r="D231" s="5" t="s">
        <v>686</v>
      </c>
      <c r="E231" s="52">
        <f t="shared" ca="1" si="3"/>
        <v>20964</v>
      </c>
      <c r="F231" s="5">
        <v>55</v>
      </c>
      <c r="G231" s="50">
        <v>22962</v>
      </c>
      <c r="H231" s="5">
        <v>351161</v>
      </c>
      <c r="I231" s="50">
        <v>30105</v>
      </c>
      <c r="J231" s="5" t="s">
        <v>421</v>
      </c>
      <c r="BT231" s="1"/>
    </row>
    <row r="232" spans="1:72" x14ac:dyDescent="0.25">
      <c r="A232" s="5" t="s">
        <v>413</v>
      </c>
      <c r="B232" s="5" t="s">
        <v>414</v>
      </c>
      <c r="C232" s="5" t="s">
        <v>510</v>
      </c>
      <c r="D232" s="5" t="s">
        <v>457</v>
      </c>
      <c r="E232" s="52">
        <f t="shared" ca="1" si="3"/>
        <v>31116</v>
      </c>
      <c r="F232" s="5">
        <v>59</v>
      </c>
      <c r="G232" s="50">
        <v>21545</v>
      </c>
      <c r="H232" s="5">
        <v>560560</v>
      </c>
      <c r="I232" s="50">
        <v>30076</v>
      </c>
      <c r="J232" s="5" t="s">
        <v>421</v>
      </c>
      <c r="BT232" s="1"/>
    </row>
    <row r="233" spans="1:72" x14ac:dyDescent="0.25">
      <c r="A233" s="5" t="s">
        <v>413</v>
      </c>
      <c r="B233" s="5" t="s">
        <v>440</v>
      </c>
      <c r="C233" s="5" t="s">
        <v>510</v>
      </c>
      <c r="D233" s="5" t="s">
        <v>428</v>
      </c>
      <c r="E233" s="52">
        <f t="shared" ca="1" si="3"/>
        <v>25644</v>
      </c>
      <c r="F233" s="5">
        <v>58</v>
      </c>
      <c r="G233" s="50">
        <v>21940</v>
      </c>
      <c r="H233" s="5">
        <v>350913</v>
      </c>
      <c r="I233" s="50">
        <v>30295</v>
      </c>
      <c r="J233" s="5" t="s">
        <v>421</v>
      </c>
      <c r="BT233" s="1"/>
    </row>
    <row r="234" spans="1:72" x14ac:dyDescent="0.25">
      <c r="A234" s="5" t="s">
        <v>413</v>
      </c>
      <c r="B234" s="5" t="s">
        <v>634</v>
      </c>
      <c r="C234" s="5" t="s">
        <v>687</v>
      </c>
      <c r="D234" s="5" t="s">
        <v>425</v>
      </c>
      <c r="E234" s="52">
        <f t="shared" ca="1" si="3"/>
        <v>19980</v>
      </c>
      <c r="F234" s="5">
        <v>58</v>
      </c>
      <c r="G234" s="50">
        <v>21954</v>
      </c>
      <c r="H234" s="5">
        <v>351182</v>
      </c>
      <c r="I234" s="50">
        <v>29959</v>
      </c>
      <c r="J234" s="5" t="s">
        <v>466</v>
      </c>
      <c r="BT234" s="1"/>
    </row>
    <row r="235" spans="1:72" x14ac:dyDescent="0.25">
      <c r="A235" s="5" t="s">
        <v>413</v>
      </c>
      <c r="B235" s="5" t="s">
        <v>423</v>
      </c>
      <c r="C235" s="5" t="s">
        <v>583</v>
      </c>
      <c r="D235" s="5" t="s">
        <v>416</v>
      </c>
      <c r="E235" s="52">
        <f t="shared" ca="1" si="3"/>
        <v>22404</v>
      </c>
      <c r="F235" s="5">
        <v>58</v>
      </c>
      <c r="G235" s="50">
        <v>22079</v>
      </c>
      <c r="H235" s="5">
        <v>351246</v>
      </c>
      <c r="I235" s="50">
        <v>30093</v>
      </c>
      <c r="J235" s="5" t="s">
        <v>466</v>
      </c>
      <c r="BT235" s="1"/>
    </row>
    <row r="236" spans="1:72" x14ac:dyDescent="0.25">
      <c r="A236" s="5" t="s">
        <v>454</v>
      </c>
      <c r="B236" s="5" t="s">
        <v>608</v>
      </c>
      <c r="C236" s="5" t="s">
        <v>558</v>
      </c>
      <c r="D236" s="5" t="s">
        <v>688</v>
      </c>
      <c r="E236" s="52">
        <f t="shared" ca="1" si="3"/>
        <v>18468</v>
      </c>
      <c r="F236" s="5">
        <v>58</v>
      </c>
      <c r="G236" s="50">
        <v>22022</v>
      </c>
      <c r="H236" s="5">
        <v>351179</v>
      </c>
      <c r="I236" s="50">
        <v>30114</v>
      </c>
      <c r="J236" s="5" t="s">
        <v>466</v>
      </c>
      <c r="BT236" s="1"/>
    </row>
    <row r="237" spans="1:72" x14ac:dyDescent="0.25">
      <c r="A237" s="5" t="s">
        <v>413</v>
      </c>
      <c r="B237" s="5" t="s">
        <v>625</v>
      </c>
      <c r="C237" s="5" t="s">
        <v>430</v>
      </c>
      <c r="D237" s="5" t="s">
        <v>416</v>
      </c>
      <c r="E237" s="52">
        <f t="shared" ca="1" si="3"/>
        <v>24612</v>
      </c>
      <c r="F237" s="5">
        <v>56</v>
      </c>
      <c r="G237" s="50">
        <v>22561</v>
      </c>
      <c r="H237" s="5">
        <v>351181</v>
      </c>
      <c r="I237" s="50">
        <v>30074</v>
      </c>
      <c r="J237" s="5" t="s">
        <v>466</v>
      </c>
      <c r="BT237" s="1"/>
    </row>
    <row r="238" spans="1:72" x14ac:dyDescent="0.25">
      <c r="A238" s="5" t="s">
        <v>454</v>
      </c>
      <c r="B238" s="5" t="s">
        <v>509</v>
      </c>
      <c r="C238" s="5" t="s">
        <v>609</v>
      </c>
      <c r="D238" s="5" t="s">
        <v>683</v>
      </c>
      <c r="E238" s="52">
        <f t="shared" ca="1" si="3"/>
        <v>27912</v>
      </c>
      <c r="F238" s="5">
        <v>57</v>
      </c>
      <c r="G238" s="50">
        <v>22452</v>
      </c>
      <c r="H238" s="5">
        <v>350635</v>
      </c>
      <c r="I238" s="50">
        <v>30310</v>
      </c>
      <c r="J238" s="5" t="s">
        <v>466</v>
      </c>
      <c r="BT238" s="1"/>
    </row>
    <row r="239" spans="1:72" x14ac:dyDescent="0.25">
      <c r="A239" s="5" t="s">
        <v>454</v>
      </c>
      <c r="B239" s="5" t="s">
        <v>574</v>
      </c>
      <c r="C239" s="5" t="s">
        <v>438</v>
      </c>
      <c r="D239" s="5" t="s">
        <v>689</v>
      </c>
      <c r="E239" s="52">
        <f t="shared" ca="1" si="3"/>
        <v>24000</v>
      </c>
      <c r="F239" s="5">
        <v>57</v>
      </c>
      <c r="G239" s="50">
        <v>22472</v>
      </c>
      <c r="H239" s="5">
        <v>350629</v>
      </c>
      <c r="I239" s="50">
        <v>30144</v>
      </c>
      <c r="J239" s="5" t="s">
        <v>466</v>
      </c>
      <c r="BT239" s="1"/>
    </row>
    <row r="240" spans="1:72" x14ac:dyDescent="0.25">
      <c r="A240" s="5" t="s">
        <v>413</v>
      </c>
      <c r="B240" s="5" t="s">
        <v>578</v>
      </c>
      <c r="C240" s="5" t="s">
        <v>462</v>
      </c>
      <c r="D240" s="5" t="s">
        <v>457</v>
      </c>
      <c r="E240" s="52">
        <f t="shared" ca="1" si="3"/>
        <v>30756</v>
      </c>
      <c r="F240" s="5">
        <v>56</v>
      </c>
      <c r="G240" s="50">
        <v>22564</v>
      </c>
      <c r="H240" s="5">
        <v>350427</v>
      </c>
      <c r="I240" s="50">
        <v>30013</v>
      </c>
      <c r="J240" s="5" t="s">
        <v>466</v>
      </c>
      <c r="BT240" s="1"/>
    </row>
    <row r="241" spans="1:72" x14ac:dyDescent="0.25">
      <c r="A241" s="5" t="s">
        <v>413</v>
      </c>
      <c r="B241" s="5" t="s">
        <v>671</v>
      </c>
      <c r="C241" s="5" t="s">
        <v>475</v>
      </c>
      <c r="D241" s="5" t="s">
        <v>416</v>
      </c>
      <c r="E241" s="52">
        <f t="shared" ca="1" si="3"/>
        <v>23628</v>
      </c>
      <c r="F241" s="5">
        <v>57</v>
      </c>
      <c r="G241" s="50">
        <v>22196</v>
      </c>
      <c r="H241" s="5">
        <v>351033</v>
      </c>
      <c r="I241" s="50">
        <v>30074</v>
      </c>
      <c r="J241" s="5" t="s">
        <v>466</v>
      </c>
      <c r="BT241" s="1"/>
    </row>
    <row r="242" spans="1:72" x14ac:dyDescent="0.25">
      <c r="A242" s="5" t="s">
        <v>413</v>
      </c>
      <c r="B242" s="5" t="s">
        <v>623</v>
      </c>
      <c r="C242" s="5" t="s">
        <v>510</v>
      </c>
      <c r="D242" s="5" t="s">
        <v>473</v>
      </c>
      <c r="E242" s="52">
        <f t="shared" ca="1" si="3"/>
        <v>30528</v>
      </c>
      <c r="F242" s="5">
        <v>56</v>
      </c>
      <c r="G242" s="50">
        <v>22625</v>
      </c>
      <c r="H242" s="5">
        <v>351187</v>
      </c>
      <c r="I242" s="50">
        <v>30149</v>
      </c>
      <c r="J242" s="5" t="s">
        <v>466</v>
      </c>
      <c r="BT242" s="1"/>
    </row>
    <row r="243" spans="1:72" x14ac:dyDescent="0.25">
      <c r="A243" s="5" t="s">
        <v>408</v>
      </c>
      <c r="B243" s="5" t="s">
        <v>443</v>
      </c>
      <c r="C243" s="5" t="s">
        <v>550</v>
      </c>
      <c r="D243" s="5" t="s">
        <v>460</v>
      </c>
      <c r="E243" s="52">
        <f t="shared" ca="1" si="3"/>
        <v>25464</v>
      </c>
      <c r="F243" s="5">
        <v>57</v>
      </c>
      <c r="G243" s="50">
        <v>22376</v>
      </c>
      <c r="H243" s="5">
        <v>560566</v>
      </c>
      <c r="I243" s="50">
        <v>30216</v>
      </c>
      <c r="J243" s="5" t="s">
        <v>412</v>
      </c>
      <c r="BT243" s="1"/>
    </row>
    <row r="244" spans="1:72" x14ac:dyDescent="0.25">
      <c r="A244" s="5" t="s">
        <v>413</v>
      </c>
      <c r="B244" s="5" t="s">
        <v>561</v>
      </c>
      <c r="C244" s="5" t="s">
        <v>486</v>
      </c>
      <c r="D244" s="5" t="s">
        <v>473</v>
      </c>
      <c r="E244" s="52">
        <f t="shared" ca="1" si="3"/>
        <v>27816</v>
      </c>
      <c r="F244" s="5">
        <v>57</v>
      </c>
      <c r="G244" s="50">
        <v>22348</v>
      </c>
      <c r="H244" s="5">
        <v>350265</v>
      </c>
      <c r="I244" s="50">
        <v>30044</v>
      </c>
      <c r="J244" s="5" t="s">
        <v>412</v>
      </c>
      <c r="BT244" s="1"/>
    </row>
    <row r="245" spans="1:72" x14ac:dyDescent="0.25">
      <c r="A245" s="5" t="s">
        <v>413</v>
      </c>
      <c r="B245" s="5" t="s">
        <v>587</v>
      </c>
      <c r="C245" s="5" t="s">
        <v>690</v>
      </c>
      <c r="D245" s="5" t="s">
        <v>473</v>
      </c>
      <c r="E245" s="52">
        <f t="shared" ca="1" si="3"/>
        <v>30732</v>
      </c>
      <c r="F245" s="5">
        <v>57</v>
      </c>
      <c r="G245" s="50">
        <v>22505</v>
      </c>
      <c r="H245" s="5">
        <v>351156</v>
      </c>
      <c r="I245" s="50">
        <v>30311</v>
      </c>
      <c r="J245" s="5" t="s">
        <v>412</v>
      </c>
      <c r="BT245" s="1"/>
    </row>
    <row r="246" spans="1:72" x14ac:dyDescent="0.25">
      <c r="A246" s="5" t="s">
        <v>413</v>
      </c>
      <c r="B246" s="5" t="s">
        <v>467</v>
      </c>
      <c r="C246" s="5" t="s">
        <v>566</v>
      </c>
      <c r="D246" s="5" t="s">
        <v>473</v>
      </c>
      <c r="E246" s="52">
        <f t="shared" ca="1" si="3"/>
        <v>23772</v>
      </c>
      <c r="F246" s="5">
        <v>56</v>
      </c>
      <c r="G246" s="50">
        <v>22844</v>
      </c>
      <c r="H246" s="5">
        <v>350861</v>
      </c>
      <c r="I246" s="50">
        <v>30266</v>
      </c>
      <c r="J246" s="5" t="s">
        <v>412</v>
      </c>
      <c r="BT246" s="1"/>
    </row>
    <row r="247" spans="1:72" x14ac:dyDescent="0.25">
      <c r="A247" s="5" t="s">
        <v>413</v>
      </c>
      <c r="B247" s="5" t="s">
        <v>490</v>
      </c>
      <c r="C247" s="5" t="s">
        <v>691</v>
      </c>
      <c r="D247" s="5" t="s">
        <v>416</v>
      </c>
      <c r="E247" s="52">
        <f t="shared" ca="1" si="3"/>
        <v>19740</v>
      </c>
      <c r="F247" s="5">
        <v>55</v>
      </c>
      <c r="G247" s="50">
        <v>22976</v>
      </c>
      <c r="H247" s="5">
        <v>350996</v>
      </c>
      <c r="I247" s="50">
        <v>30281</v>
      </c>
      <c r="J247" s="5" t="s">
        <v>412</v>
      </c>
      <c r="BT247" s="1"/>
    </row>
    <row r="248" spans="1:72" x14ac:dyDescent="0.25">
      <c r="A248" s="5" t="s">
        <v>413</v>
      </c>
      <c r="B248" s="5" t="s">
        <v>155</v>
      </c>
      <c r="C248" s="5" t="s">
        <v>477</v>
      </c>
      <c r="D248" s="5" t="s">
        <v>416</v>
      </c>
      <c r="E248" s="52">
        <f t="shared" ca="1" si="3"/>
        <v>25692</v>
      </c>
      <c r="F248" s="5">
        <v>56</v>
      </c>
      <c r="G248" s="50">
        <v>22896</v>
      </c>
      <c r="H248" s="5">
        <v>350300</v>
      </c>
      <c r="I248" s="50">
        <v>30039</v>
      </c>
      <c r="J248" s="5" t="s">
        <v>412</v>
      </c>
      <c r="BT248" s="1"/>
    </row>
    <row r="249" spans="1:72" x14ac:dyDescent="0.25">
      <c r="A249" s="5" t="s">
        <v>413</v>
      </c>
      <c r="B249" s="5" t="s">
        <v>550</v>
      </c>
      <c r="C249" s="5" t="s">
        <v>456</v>
      </c>
      <c r="D249" s="5" t="s">
        <v>460</v>
      </c>
      <c r="E249" s="52">
        <f t="shared" ca="1" si="3"/>
        <v>19632</v>
      </c>
      <c r="F249" s="5">
        <v>56</v>
      </c>
      <c r="G249" s="50">
        <v>22654</v>
      </c>
      <c r="H249" s="5">
        <v>350757</v>
      </c>
      <c r="I249" s="50">
        <v>30170</v>
      </c>
      <c r="J249" s="5" t="s">
        <v>412</v>
      </c>
      <c r="BT249" s="1"/>
    </row>
    <row r="250" spans="1:72" x14ac:dyDescent="0.25">
      <c r="A250" s="5" t="s">
        <v>413</v>
      </c>
      <c r="B250" s="5" t="s">
        <v>531</v>
      </c>
      <c r="C250" s="5" t="s">
        <v>677</v>
      </c>
      <c r="D250" s="5" t="s">
        <v>692</v>
      </c>
      <c r="E250" s="52">
        <f t="shared" ca="1" si="3"/>
        <v>18288</v>
      </c>
      <c r="F250" s="5">
        <v>56</v>
      </c>
      <c r="G250" s="50">
        <v>22671</v>
      </c>
      <c r="H250" s="5">
        <v>350293</v>
      </c>
      <c r="I250" s="50">
        <v>30206</v>
      </c>
      <c r="J250" s="5" t="s">
        <v>412</v>
      </c>
      <c r="BT250" s="1"/>
    </row>
    <row r="251" spans="1:72" x14ac:dyDescent="0.25">
      <c r="A251" s="5" t="s">
        <v>413</v>
      </c>
      <c r="B251" s="5" t="s">
        <v>409</v>
      </c>
      <c r="C251" s="5" t="s">
        <v>475</v>
      </c>
      <c r="D251" s="5" t="s">
        <v>473</v>
      </c>
      <c r="E251" s="52">
        <f t="shared" ca="1" si="3"/>
        <v>27564</v>
      </c>
      <c r="F251" s="5">
        <v>56</v>
      </c>
      <c r="G251" s="50">
        <v>22801</v>
      </c>
      <c r="H251" s="5">
        <v>350918</v>
      </c>
      <c r="I251" s="50">
        <v>30135</v>
      </c>
      <c r="J251" s="5" t="s">
        <v>412</v>
      </c>
      <c r="BT251" s="1"/>
    </row>
    <row r="252" spans="1:72" x14ac:dyDescent="0.25">
      <c r="A252" s="5" t="s">
        <v>413</v>
      </c>
      <c r="B252" s="5" t="s">
        <v>497</v>
      </c>
      <c r="C252" s="5" t="s">
        <v>472</v>
      </c>
      <c r="D252" s="5" t="s">
        <v>678</v>
      </c>
      <c r="E252" s="52">
        <f t="shared" ca="1" si="3"/>
        <v>20952</v>
      </c>
      <c r="F252" s="5">
        <v>55</v>
      </c>
      <c r="G252" s="50">
        <v>22931</v>
      </c>
      <c r="H252" s="5">
        <v>351085</v>
      </c>
      <c r="I252" s="50">
        <v>30031</v>
      </c>
      <c r="J252" s="5" t="s">
        <v>412</v>
      </c>
      <c r="BT252" s="1"/>
    </row>
    <row r="253" spans="1:72" x14ac:dyDescent="0.25">
      <c r="A253" s="5" t="s">
        <v>413</v>
      </c>
      <c r="B253" s="5" t="s">
        <v>579</v>
      </c>
      <c r="C253" s="5" t="s">
        <v>693</v>
      </c>
      <c r="D253" s="5" t="s">
        <v>439</v>
      </c>
      <c r="E253" s="52">
        <f t="shared" ca="1" si="3"/>
        <v>20016</v>
      </c>
      <c r="F253" s="5">
        <v>56</v>
      </c>
      <c r="G253" s="50">
        <v>22685</v>
      </c>
      <c r="H253" s="5">
        <v>350222</v>
      </c>
      <c r="I253" s="50">
        <v>30246</v>
      </c>
      <c r="J253" s="5" t="s">
        <v>412</v>
      </c>
      <c r="BT253" s="1"/>
    </row>
    <row r="254" spans="1:72" x14ac:dyDescent="0.25">
      <c r="A254" s="5" t="s">
        <v>408</v>
      </c>
      <c r="B254" s="5" t="s">
        <v>492</v>
      </c>
      <c r="C254" s="5" t="s">
        <v>532</v>
      </c>
      <c r="D254" s="5" t="s">
        <v>416</v>
      </c>
      <c r="E254" s="52">
        <f t="shared" ca="1" si="3"/>
        <v>28548</v>
      </c>
      <c r="F254" s="5">
        <v>56</v>
      </c>
      <c r="G254" s="50">
        <v>22713</v>
      </c>
      <c r="H254" s="5">
        <v>351212</v>
      </c>
      <c r="I254" s="50">
        <v>30061</v>
      </c>
      <c r="J254" s="5" t="s">
        <v>417</v>
      </c>
      <c r="BT254" s="1"/>
    </row>
    <row r="255" spans="1:72" x14ac:dyDescent="0.25">
      <c r="A255" s="5" t="s">
        <v>413</v>
      </c>
      <c r="B255" s="5" t="s">
        <v>448</v>
      </c>
      <c r="C255" s="5" t="s">
        <v>472</v>
      </c>
      <c r="D255" s="5" t="s">
        <v>422</v>
      </c>
      <c r="E255" s="52">
        <f t="shared" ca="1" si="3"/>
        <v>19956</v>
      </c>
      <c r="F255" s="5">
        <v>56</v>
      </c>
      <c r="G255" s="50">
        <v>22744</v>
      </c>
      <c r="H255" s="5">
        <v>350226</v>
      </c>
      <c r="I255" s="50">
        <v>30049</v>
      </c>
      <c r="J255" s="5" t="s">
        <v>417</v>
      </c>
      <c r="BT255" s="1"/>
    </row>
    <row r="256" spans="1:72" x14ac:dyDescent="0.25">
      <c r="A256" s="5" t="s">
        <v>413</v>
      </c>
      <c r="B256" s="5" t="s">
        <v>694</v>
      </c>
      <c r="C256" s="5" t="s">
        <v>616</v>
      </c>
      <c r="D256" s="5" t="s">
        <v>695</v>
      </c>
      <c r="E256" s="52">
        <f t="shared" ca="1" si="3"/>
        <v>19416</v>
      </c>
      <c r="F256" s="5">
        <v>57</v>
      </c>
      <c r="G256" s="50">
        <v>22196</v>
      </c>
      <c r="H256" s="5">
        <v>560562</v>
      </c>
      <c r="I256" s="50">
        <v>30074</v>
      </c>
      <c r="J256" s="5" t="s">
        <v>417</v>
      </c>
      <c r="BT256" s="1"/>
    </row>
    <row r="257" spans="1:72" x14ac:dyDescent="0.25">
      <c r="A257" s="5" t="s">
        <v>408</v>
      </c>
      <c r="B257" s="5" t="s">
        <v>524</v>
      </c>
      <c r="C257" s="5" t="s">
        <v>152</v>
      </c>
      <c r="D257" s="5" t="s">
        <v>696</v>
      </c>
      <c r="E257" s="52">
        <f t="shared" ca="1" si="3"/>
        <v>28884</v>
      </c>
      <c r="F257" s="5">
        <v>62</v>
      </c>
      <c r="G257" s="50">
        <v>20689</v>
      </c>
      <c r="H257" s="5">
        <v>560563</v>
      </c>
      <c r="I257" s="50">
        <v>30198</v>
      </c>
      <c r="J257" s="5" t="s">
        <v>417</v>
      </c>
      <c r="BT257" s="1"/>
    </row>
    <row r="258" spans="1:72" x14ac:dyDescent="0.25">
      <c r="A258" s="5" t="s">
        <v>408</v>
      </c>
      <c r="B258" s="5" t="s">
        <v>185</v>
      </c>
      <c r="C258" s="5" t="s">
        <v>697</v>
      </c>
      <c r="D258" s="5" t="s">
        <v>698</v>
      </c>
      <c r="E258" s="52">
        <f t="shared" ca="1" si="3"/>
        <v>21900</v>
      </c>
      <c r="F258" s="5">
        <v>64</v>
      </c>
      <c r="G258" s="50">
        <v>19979</v>
      </c>
      <c r="H258" s="5">
        <v>350392</v>
      </c>
      <c r="I258" s="50">
        <v>30091</v>
      </c>
      <c r="J258" s="5" t="s">
        <v>417</v>
      </c>
      <c r="BT258" s="1"/>
    </row>
    <row r="259" spans="1:72" x14ac:dyDescent="0.25">
      <c r="A259" s="5" t="s">
        <v>408</v>
      </c>
      <c r="B259" s="5" t="s">
        <v>634</v>
      </c>
      <c r="C259" s="5" t="s">
        <v>556</v>
      </c>
      <c r="D259" s="5" t="s">
        <v>442</v>
      </c>
      <c r="E259" s="52">
        <f t="shared" ref="E259:E322" ca="1" si="4">RANDBETWEEN(1500,2600)*12</f>
        <v>23436</v>
      </c>
      <c r="F259" s="5">
        <v>59</v>
      </c>
      <c r="G259" s="50">
        <v>21805</v>
      </c>
      <c r="H259" s="5">
        <v>351325</v>
      </c>
      <c r="I259" s="50">
        <v>30204</v>
      </c>
      <c r="J259" s="5" t="s">
        <v>417</v>
      </c>
      <c r="BT259" s="1"/>
    </row>
    <row r="260" spans="1:72" x14ac:dyDescent="0.25">
      <c r="A260" s="5" t="s">
        <v>413</v>
      </c>
      <c r="B260" s="5" t="s">
        <v>603</v>
      </c>
      <c r="C260" s="5" t="s">
        <v>699</v>
      </c>
      <c r="D260" s="5" t="s">
        <v>670</v>
      </c>
      <c r="E260" s="52">
        <f t="shared" ca="1" si="4"/>
        <v>19164</v>
      </c>
      <c r="F260" s="5">
        <v>58</v>
      </c>
      <c r="G260" s="50">
        <v>21972</v>
      </c>
      <c r="H260" s="5">
        <v>350847</v>
      </c>
      <c r="I260" s="50">
        <v>29956</v>
      </c>
      <c r="J260" s="5" t="s">
        <v>417</v>
      </c>
      <c r="BT260" s="1"/>
    </row>
    <row r="261" spans="1:72" x14ac:dyDescent="0.25">
      <c r="A261" s="5" t="s">
        <v>408</v>
      </c>
      <c r="B261" s="5" t="s">
        <v>592</v>
      </c>
      <c r="C261" s="5" t="s">
        <v>535</v>
      </c>
      <c r="D261" s="5" t="s">
        <v>700</v>
      </c>
      <c r="E261" s="52">
        <f t="shared" ca="1" si="4"/>
        <v>23640</v>
      </c>
      <c r="F261" s="5">
        <v>58</v>
      </c>
      <c r="G261" s="50">
        <v>22166</v>
      </c>
      <c r="H261" s="5">
        <v>350217</v>
      </c>
      <c r="I261" s="50">
        <v>30083</v>
      </c>
      <c r="J261" s="5" t="s">
        <v>417</v>
      </c>
      <c r="BT261" s="1"/>
    </row>
    <row r="262" spans="1:72" x14ac:dyDescent="0.25">
      <c r="A262" s="5" t="s">
        <v>408</v>
      </c>
      <c r="B262" s="5" t="s">
        <v>514</v>
      </c>
      <c r="C262" s="5" t="s">
        <v>621</v>
      </c>
      <c r="D262" s="5" t="s">
        <v>502</v>
      </c>
      <c r="E262" s="52">
        <f t="shared" ca="1" si="4"/>
        <v>22872</v>
      </c>
      <c r="F262" s="5">
        <v>58</v>
      </c>
      <c r="G262" s="50">
        <v>22070</v>
      </c>
      <c r="H262" s="5">
        <v>351003</v>
      </c>
      <c r="I262" s="50">
        <v>30013</v>
      </c>
      <c r="J262" s="5" t="s">
        <v>417</v>
      </c>
      <c r="BT262" s="1"/>
    </row>
    <row r="263" spans="1:72" x14ac:dyDescent="0.25">
      <c r="A263" s="5" t="s">
        <v>413</v>
      </c>
      <c r="B263" s="5" t="s">
        <v>446</v>
      </c>
      <c r="C263" s="5" t="s">
        <v>472</v>
      </c>
      <c r="D263" s="5" t="s">
        <v>457</v>
      </c>
      <c r="E263" s="52">
        <f t="shared" ca="1" si="4"/>
        <v>29208</v>
      </c>
      <c r="F263" s="5">
        <v>57</v>
      </c>
      <c r="G263" s="50">
        <v>22465</v>
      </c>
      <c r="H263" s="5">
        <v>350710</v>
      </c>
      <c r="I263" s="50">
        <v>30281</v>
      </c>
      <c r="J263" s="5" t="s">
        <v>417</v>
      </c>
      <c r="BT263" s="1"/>
    </row>
    <row r="264" spans="1:72" x14ac:dyDescent="0.25">
      <c r="A264" s="5" t="s">
        <v>408</v>
      </c>
      <c r="B264" s="5" t="s">
        <v>410</v>
      </c>
      <c r="C264" s="5" t="s">
        <v>185</v>
      </c>
      <c r="D264" s="5" t="s">
        <v>460</v>
      </c>
      <c r="E264" s="52">
        <f t="shared" ca="1" si="4"/>
        <v>26340</v>
      </c>
      <c r="F264" s="5">
        <v>56</v>
      </c>
      <c r="G264" s="50">
        <v>22592</v>
      </c>
      <c r="H264" s="5">
        <v>350247</v>
      </c>
      <c r="I264" s="50">
        <v>30295</v>
      </c>
      <c r="J264" s="5" t="s">
        <v>417</v>
      </c>
      <c r="BT264" s="1"/>
    </row>
    <row r="265" spans="1:72" x14ac:dyDescent="0.25">
      <c r="A265" s="5" t="s">
        <v>408</v>
      </c>
      <c r="B265" s="5" t="s">
        <v>440</v>
      </c>
      <c r="C265" s="5" t="s">
        <v>410</v>
      </c>
      <c r="D265" s="5" t="s">
        <v>422</v>
      </c>
      <c r="E265" s="52">
        <f t="shared" ca="1" si="4"/>
        <v>28668</v>
      </c>
      <c r="F265" s="5">
        <v>55</v>
      </c>
      <c r="G265" s="50">
        <v>22930</v>
      </c>
      <c r="H265" s="5">
        <v>350063</v>
      </c>
      <c r="I265" s="50">
        <v>30239</v>
      </c>
      <c r="J265" s="5" t="s">
        <v>417</v>
      </c>
      <c r="BT265" s="1"/>
    </row>
    <row r="266" spans="1:72" x14ac:dyDescent="0.25">
      <c r="A266" s="5" t="s">
        <v>408</v>
      </c>
      <c r="B266" s="5" t="s">
        <v>155</v>
      </c>
      <c r="C266" s="5" t="s">
        <v>697</v>
      </c>
      <c r="D266" s="5" t="s">
        <v>416</v>
      </c>
      <c r="E266" s="52">
        <f t="shared" ca="1" si="4"/>
        <v>27132</v>
      </c>
      <c r="F266" s="5">
        <v>56</v>
      </c>
      <c r="G266" s="50">
        <v>22788</v>
      </c>
      <c r="H266" s="5">
        <v>350569</v>
      </c>
      <c r="I266" s="50">
        <v>29976</v>
      </c>
      <c r="J266" s="5" t="s">
        <v>417</v>
      </c>
      <c r="BT266" s="1"/>
    </row>
    <row r="267" spans="1:72" x14ac:dyDescent="0.25">
      <c r="A267" s="5" t="s">
        <v>408</v>
      </c>
      <c r="B267" s="5" t="s">
        <v>615</v>
      </c>
      <c r="C267" s="5" t="s">
        <v>451</v>
      </c>
      <c r="D267" s="5" t="s">
        <v>473</v>
      </c>
      <c r="E267" s="52">
        <f t="shared" ca="1" si="4"/>
        <v>25584</v>
      </c>
      <c r="F267" s="5">
        <v>54</v>
      </c>
      <c r="G267" s="50">
        <v>23326</v>
      </c>
      <c r="H267" s="5">
        <v>350355</v>
      </c>
      <c r="I267" s="50">
        <v>30091</v>
      </c>
      <c r="J267" s="5" t="s">
        <v>417</v>
      </c>
      <c r="BT267" s="1"/>
    </row>
    <row r="268" spans="1:72" x14ac:dyDescent="0.25">
      <c r="A268" s="5" t="s">
        <v>413</v>
      </c>
      <c r="B268" s="5" t="s">
        <v>671</v>
      </c>
      <c r="C268" s="5" t="s">
        <v>486</v>
      </c>
      <c r="D268" s="5" t="s">
        <v>457</v>
      </c>
      <c r="E268" s="52">
        <f t="shared" ca="1" si="4"/>
        <v>20724</v>
      </c>
      <c r="F268" s="5">
        <v>58</v>
      </c>
      <c r="G268" s="50">
        <v>22163</v>
      </c>
      <c r="H268" s="5">
        <v>560421</v>
      </c>
      <c r="I268" s="50">
        <v>30206</v>
      </c>
      <c r="J268" s="5" t="s">
        <v>417</v>
      </c>
      <c r="BT268" s="1"/>
    </row>
    <row r="269" spans="1:72" x14ac:dyDescent="0.25">
      <c r="A269" s="5" t="s">
        <v>408</v>
      </c>
      <c r="B269" s="5" t="s">
        <v>546</v>
      </c>
      <c r="C269" s="5" t="s">
        <v>685</v>
      </c>
      <c r="D269" s="5" t="s">
        <v>701</v>
      </c>
      <c r="E269" s="52">
        <f t="shared" ca="1" si="4"/>
        <v>30600</v>
      </c>
      <c r="F269" s="5">
        <v>57</v>
      </c>
      <c r="G269" s="50">
        <v>22289</v>
      </c>
      <c r="H269" s="5">
        <v>560422</v>
      </c>
      <c r="I269" s="50">
        <v>30044</v>
      </c>
      <c r="J269" s="5" t="s">
        <v>417</v>
      </c>
      <c r="BT269" s="1"/>
    </row>
    <row r="270" spans="1:72" x14ac:dyDescent="0.25">
      <c r="A270" s="5" t="s">
        <v>408</v>
      </c>
      <c r="B270" s="5" t="s">
        <v>423</v>
      </c>
      <c r="C270" s="5" t="s">
        <v>535</v>
      </c>
      <c r="D270" s="5" t="s">
        <v>457</v>
      </c>
      <c r="E270" s="52">
        <f t="shared" ca="1" si="4"/>
        <v>21084</v>
      </c>
      <c r="F270" s="5">
        <v>65</v>
      </c>
      <c r="G270" s="50">
        <v>19457</v>
      </c>
      <c r="H270" s="5">
        <v>350233</v>
      </c>
      <c r="I270" s="50">
        <v>29998</v>
      </c>
      <c r="J270" s="5" t="s">
        <v>421</v>
      </c>
      <c r="BT270" s="1"/>
    </row>
    <row r="271" spans="1:72" x14ac:dyDescent="0.25">
      <c r="A271" s="5" t="s">
        <v>408</v>
      </c>
      <c r="B271" s="5" t="s">
        <v>500</v>
      </c>
      <c r="C271" s="5" t="s">
        <v>575</v>
      </c>
      <c r="D271" s="5" t="s">
        <v>702</v>
      </c>
      <c r="E271" s="52">
        <f t="shared" ca="1" si="4"/>
        <v>26988</v>
      </c>
      <c r="F271" s="5">
        <v>61</v>
      </c>
      <c r="G271" s="50">
        <v>20882</v>
      </c>
      <c r="H271" s="5">
        <v>561366</v>
      </c>
      <c r="I271" s="50">
        <v>30039</v>
      </c>
      <c r="J271" s="5" t="s">
        <v>421</v>
      </c>
      <c r="BT271" s="1"/>
    </row>
    <row r="272" spans="1:72" x14ac:dyDescent="0.25">
      <c r="A272" s="5" t="s">
        <v>413</v>
      </c>
      <c r="B272" s="5" t="s">
        <v>631</v>
      </c>
      <c r="C272" s="5" t="s">
        <v>472</v>
      </c>
      <c r="D272" s="5" t="s">
        <v>416</v>
      </c>
      <c r="E272" s="52">
        <f t="shared" ca="1" si="4"/>
        <v>22284</v>
      </c>
      <c r="F272" s="5">
        <v>60</v>
      </c>
      <c r="G272" s="50">
        <v>21416</v>
      </c>
      <c r="H272" s="5">
        <v>350215</v>
      </c>
      <c r="I272" s="50">
        <v>30046</v>
      </c>
      <c r="J272" s="5" t="s">
        <v>421</v>
      </c>
      <c r="BT272" s="1"/>
    </row>
    <row r="273" spans="1:72" x14ac:dyDescent="0.25">
      <c r="A273" s="5" t="s">
        <v>413</v>
      </c>
      <c r="B273" s="5" t="s">
        <v>418</v>
      </c>
      <c r="C273" s="5" t="s">
        <v>518</v>
      </c>
      <c r="D273" s="5" t="s">
        <v>703</v>
      </c>
      <c r="E273" s="52">
        <f t="shared" ca="1" si="4"/>
        <v>21948</v>
      </c>
      <c r="F273" s="5">
        <v>60</v>
      </c>
      <c r="G273" s="50">
        <v>21401</v>
      </c>
      <c r="H273" s="5">
        <v>560401</v>
      </c>
      <c r="I273" s="50">
        <v>30105</v>
      </c>
      <c r="J273" s="5" t="s">
        <v>421</v>
      </c>
      <c r="BT273" s="1"/>
    </row>
    <row r="274" spans="1:72" x14ac:dyDescent="0.25">
      <c r="A274" s="5" t="s">
        <v>413</v>
      </c>
      <c r="B274" s="5" t="s">
        <v>544</v>
      </c>
      <c r="C274" s="5" t="s">
        <v>438</v>
      </c>
      <c r="D274" s="5" t="s">
        <v>425</v>
      </c>
      <c r="E274" s="52">
        <f t="shared" ca="1" si="4"/>
        <v>30660</v>
      </c>
      <c r="F274" s="5">
        <v>59</v>
      </c>
      <c r="G274" s="50">
        <v>21661</v>
      </c>
      <c r="H274" s="5">
        <v>351032</v>
      </c>
      <c r="I274" s="50">
        <v>30036</v>
      </c>
      <c r="J274" s="5" t="s">
        <v>421</v>
      </c>
      <c r="BT274" s="1"/>
    </row>
    <row r="275" spans="1:72" x14ac:dyDescent="0.25">
      <c r="A275" s="5" t="s">
        <v>413</v>
      </c>
      <c r="B275" s="5" t="s">
        <v>471</v>
      </c>
      <c r="C275" s="5" t="s">
        <v>472</v>
      </c>
      <c r="D275" s="5" t="s">
        <v>457</v>
      </c>
      <c r="E275" s="52">
        <f t="shared" ca="1" si="4"/>
        <v>22164</v>
      </c>
      <c r="F275" s="5">
        <v>59</v>
      </c>
      <c r="G275" s="50">
        <v>21575</v>
      </c>
      <c r="H275" s="5">
        <v>350952</v>
      </c>
      <c r="I275" s="50">
        <v>29977</v>
      </c>
      <c r="J275" s="5" t="s">
        <v>421</v>
      </c>
      <c r="BT275" s="1"/>
    </row>
    <row r="276" spans="1:72" x14ac:dyDescent="0.25">
      <c r="A276" s="5" t="s">
        <v>408</v>
      </c>
      <c r="B276" s="5" t="s">
        <v>410</v>
      </c>
      <c r="C276" s="5" t="s">
        <v>185</v>
      </c>
      <c r="D276" s="5" t="s">
        <v>445</v>
      </c>
      <c r="E276" s="52">
        <f t="shared" ca="1" si="4"/>
        <v>25104</v>
      </c>
      <c r="F276" s="5">
        <v>58</v>
      </c>
      <c r="G276" s="50">
        <v>22070</v>
      </c>
      <c r="H276" s="5">
        <v>350139</v>
      </c>
      <c r="I276" s="50">
        <v>30231</v>
      </c>
      <c r="J276" s="5" t="s">
        <v>421</v>
      </c>
      <c r="BT276" s="1"/>
    </row>
    <row r="277" spans="1:72" x14ac:dyDescent="0.25">
      <c r="A277" s="5" t="s">
        <v>413</v>
      </c>
      <c r="B277" s="5" t="s">
        <v>704</v>
      </c>
      <c r="C277" s="5" t="s">
        <v>600</v>
      </c>
      <c r="D277" s="5" t="s">
        <v>636</v>
      </c>
      <c r="E277" s="52">
        <f t="shared" ca="1" si="4"/>
        <v>30360</v>
      </c>
      <c r="F277" s="5">
        <v>58</v>
      </c>
      <c r="G277" s="50">
        <v>22135</v>
      </c>
      <c r="H277" s="5">
        <v>560426</v>
      </c>
      <c r="I277" s="50">
        <v>30293</v>
      </c>
      <c r="J277" s="5" t="s">
        <v>421</v>
      </c>
      <c r="BT277" s="1"/>
    </row>
    <row r="278" spans="1:72" x14ac:dyDescent="0.25">
      <c r="A278" s="5" t="s">
        <v>408</v>
      </c>
      <c r="B278" s="5" t="s">
        <v>705</v>
      </c>
      <c r="C278" s="5" t="s">
        <v>155</v>
      </c>
      <c r="D278" s="5" t="s">
        <v>460</v>
      </c>
      <c r="E278" s="52">
        <f t="shared" ca="1" si="4"/>
        <v>28620</v>
      </c>
      <c r="F278" s="5">
        <v>58</v>
      </c>
      <c r="G278" s="50">
        <v>22087</v>
      </c>
      <c r="H278" s="5">
        <v>350496</v>
      </c>
      <c r="I278" s="50">
        <v>30265</v>
      </c>
      <c r="J278" s="5" t="s">
        <v>421</v>
      </c>
      <c r="BT278" s="1"/>
    </row>
    <row r="279" spans="1:72" x14ac:dyDescent="0.25">
      <c r="A279" s="5" t="s">
        <v>413</v>
      </c>
      <c r="B279" s="5" t="s">
        <v>704</v>
      </c>
      <c r="C279" s="5" t="s">
        <v>456</v>
      </c>
      <c r="D279" s="5" t="s">
        <v>457</v>
      </c>
      <c r="E279" s="52">
        <f t="shared" ca="1" si="4"/>
        <v>28632</v>
      </c>
      <c r="F279" s="5">
        <v>58</v>
      </c>
      <c r="G279" s="50">
        <v>22014</v>
      </c>
      <c r="H279" s="5">
        <v>350939</v>
      </c>
      <c r="I279" s="50">
        <v>30175</v>
      </c>
      <c r="J279" s="5" t="s">
        <v>421</v>
      </c>
      <c r="BT279" s="1"/>
    </row>
    <row r="280" spans="1:72" x14ac:dyDescent="0.25">
      <c r="A280" s="5" t="s">
        <v>408</v>
      </c>
      <c r="B280" s="5" t="s">
        <v>474</v>
      </c>
      <c r="C280" s="5" t="s">
        <v>532</v>
      </c>
      <c r="D280" s="5" t="s">
        <v>607</v>
      </c>
      <c r="E280" s="52">
        <f t="shared" ca="1" si="4"/>
        <v>18780</v>
      </c>
      <c r="F280" s="5">
        <v>59</v>
      </c>
      <c r="G280" s="50">
        <v>21591</v>
      </c>
      <c r="H280" s="5">
        <v>350109</v>
      </c>
      <c r="I280" s="50">
        <v>30675</v>
      </c>
      <c r="J280" s="5" t="s">
        <v>466</v>
      </c>
      <c r="BT280" s="1"/>
    </row>
    <row r="281" spans="1:72" x14ac:dyDescent="0.25">
      <c r="A281" s="5" t="s">
        <v>413</v>
      </c>
      <c r="B281" s="5" t="s">
        <v>409</v>
      </c>
      <c r="C281" s="5" t="s">
        <v>706</v>
      </c>
      <c r="D281" s="5" t="s">
        <v>457</v>
      </c>
      <c r="E281" s="52">
        <f t="shared" ca="1" si="4"/>
        <v>26556</v>
      </c>
      <c r="F281" s="5">
        <v>58</v>
      </c>
      <c r="G281" s="50">
        <v>21967</v>
      </c>
      <c r="H281" s="5">
        <v>350351</v>
      </c>
      <c r="I281" s="50">
        <v>30509</v>
      </c>
      <c r="J281" s="5" t="s">
        <v>466</v>
      </c>
      <c r="BT281" s="1"/>
    </row>
    <row r="282" spans="1:72" x14ac:dyDescent="0.25">
      <c r="A282" s="5" t="s">
        <v>413</v>
      </c>
      <c r="B282" s="5" t="s">
        <v>602</v>
      </c>
      <c r="C282" s="5" t="s">
        <v>566</v>
      </c>
      <c r="D282" s="5" t="s">
        <v>473</v>
      </c>
      <c r="E282" s="52">
        <f t="shared" ca="1" si="4"/>
        <v>22812</v>
      </c>
      <c r="F282" s="5">
        <v>57</v>
      </c>
      <c r="G282" s="50">
        <v>22361</v>
      </c>
      <c r="H282" s="5">
        <v>350789</v>
      </c>
      <c r="I282" s="50">
        <v>30378</v>
      </c>
      <c r="J282" s="5" t="s">
        <v>466</v>
      </c>
      <c r="BT282" s="1"/>
    </row>
    <row r="283" spans="1:72" x14ac:dyDescent="0.25">
      <c r="A283" s="5" t="s">
        <v>413</v>
      </c>
      <c r="B283" s="5" t="s">
        <v>469</v>
      </c>
      <c r="C283" s="5" t="s">
        <v>707</v>
      </c>
      <c r="D283" s="5" t="s">
        <v>457</v>
      </c>
      <c r="E283" s="52">
        <f t="shared" ca="1" si="4"/>
        <v>29064</v>
      </c>
      <c r="F283" s="5">
        <v>56</v>
      </c>
      <c r="G283" s="50">
        <v>22893</v>
      </c>
      <c r="H283" s="5">
        <v>350203</v>
      </c>
      <c r="I283" s="50">
        <v>30600</v>
      </c>
      <c r="J283" s="5" t="s">
        <v>466</v>
      </c>
      <c r="BT283" s="1"/>
    </row>
    <row r="284" spans="1:72" x14ac:dyDescent="0.25">
      <c r="A284" s="5" t="s">
        <v>413</v>
      </c>
      <c r="B284" s="5" t="s">
        <v>667</v>
      </c>
      <c r="C284" s="5" t="s">
        <v>708</v>
      </c>
      <c r="D284" s="5" t="s">
        <v>416</v>
      </c>
      <c r="E284" s="52">
        <f t="shared" ca="1" si="4"/>
        <v>29472</v>
      </c>
      <c r="F284" s="5">
        <v>56</v>
      </c>
      <c r="G284" s="50">
        <v>22830</v>
      </c>
      <c r="H284" s="5">
        <v>350833</v>
      </c>
      <c r="I284" s="50">
        <v>30514</v>
      </c>
      <c r="J284" s="5" t="s">
        <v>466</v>
      </c>
      <c r="BT284" s="1"/>
    </row>
    <row r="285" spans="1:72" x14ac:dyDescent="0.25">
      <c r="A285" s="5" t="s">
        <v>413</v>
      </c>
      <c r="B285" s="5" t="s">
        <v>579</v>
      </c>
      <c r="C285" s="5" t="s">
        <v>141</v>
      </c>
      <c r="D285" s="5" t="s">
        <v>416</v>
      </c>
      <c r="E285" s="52">
        <f t="shared" ca="1" si="4"/>
        <v>18552</v>
      </c>
      <c r="F285" s="5">
        <v>57</v>
      </c>
      <c r="G285" s="50">
        <v>22333</v>
      </c>
      <c r="H285" s="5">
        <v>350609</v>
      </c>
      <c r="I285" s="50">
        <v>30581</v>
      </c>
      <c r="J285" s="5" t="s">
        <v>466</v>
      </c>
      <c r="BT285" s="1"/>
    </row>
    <row r="286" spans="1:72" x14ac:dyDescent="0.25">
      <c r="A286" s="5" t="s">
        <v>413</v>
      </c>
      <c r="B286" s="5" t="s">
        <v>578</v>
      </c>
      <c r="C286" s="5" t="s">
        <v>472</v>
      </c>
      <c r="D286" s="5" t="s">
        <v>460</v>
      </c>
      <c r="E286" s="52">
        <f t="shared" ca="1" si="4"/>
        <v>22860</v>
      </c>
      <c r="F286" s="5">
        <v>59</v>
      </c>
      <c r="G286" s="50">
        <v>21477</v>
      </c>
      <c r="H286" s="5">
        <v>351353</v>
      </c>
      <c r="I286" s="50">
        <v>30409</v>
      </c>
      <c r="J286" s="5" t="s">
        <v>466</v>
      </c>
      <c r="BT286" s="1"/>
    </row>
    <row r="287" spans="1:72" x14ac:dyDescent="0.25">
      <c r="A287" s="5" t="s">
        <v>413</v>
      </c>
      <c r="B287" s="5" t="s">
        <v>448</v>
      </c>
      <c r="C287" s="5" t="s">
        <v>558</v>
      </c>
      <c r="D287" s="5" t="s">
        <v>439</v>
      </c>
      <c r="E287" s="52">
        <f t="shared" ca="1" si="4"/>
        <v>26208</v>
      </c>
      <c r="F287" s="5">
        <v>59</v>
      </c>
      <c r="G287" s="50">
        <v>21781</v>
      </c>
      <c r="H287" s="5">
        <v>350123</v>
      </c>
      <c r="I287" s="50">
        <v>30676</v>
      </c>
      <c r="J287" s="5" t="s">
        <v>466</v>
      </c>
      <c r="BT287" s="1"/>
    </row>
    <row r="288" spans="1:72" x14ac:dyDescent="0.25">
      <c r="A288" s="5" t="s">
        <v>413</v>
      </c>
      <c r="B288" s="5" t="s">
        <v>709</v>
      </c>
      <c r="C288" s="5" t="s">
        <v>710</v>
      </c>
      <c r="D288" s="5" t="s">
        <v>711</v>
      </c>
      <c r="E288" s="52">
        <f t="shared" ca="1" si="4"/>
        <v>30528</v>
      </c>
      <c r="F288" s="5">
        <v>57</v>
      </c>
      <c r="G288" s="50">
        <v>22201</v>
      </c>
      <c r="H288" s="5">
        <v>350603</v>
      </c>
      <c r="I288" s="50">
        <v>30631</v>
      </c>
      <c r="J288" s="5" t="s">
        <v>466</v>
      </c>
      <c r="BT288" s="1"/>
    </row>
    <row r="289" spans="1:72" x14ac:dyDescent="0.25">
      <c r="A289" s="5" t="s">
        <v>413</v>
      </c>
      <c r="B289" s="5" t="s">
        <v>712</v>
      </c>
      <c r="C289" s="5" t="s">
        <v>432</v>
      </c>
      <c r="D289" s="5" t="s">
        <v>457</v>
      </c>
      <c r="E289" s="52">
        <f t="shared" ca="1" si="4"/>
        <v>24372</v>
      </c>
      <c r="F289" s="5">
        <v>59</v>
      </c>
      <c r="G289" s="50">
        <v>21470</v>
      </c>
      <c r="H289" s="5">
        <v>351356</v>
      </c>
      <c r="I289" s="50">
        <v>30646</v>
      </c>
      <c r="J289" s="5" t="s">
        <v>412</v>
      </c>
      <c r="BT289" s="1"/>
    </row>
    <row r="290" spans="1:72" x14ac:dyDescent="0.25">
      <c r="A290" s="5" t="s">
        <v>413</v>
      </c>
      <c r="B290" s="5" t="s">
        <v>713</v>
      </c>
      <c r="C290" s="5" t="s">
        <v>415</v>
      </c>
      <c r="D290" s="5" t="s">
        <v>425</v>
      </c>
      <c r="E290" s="52">
        <f t="shared" ca="1" si="4"/>
        <v>22296</v>
      </c>
      <c r="F290" s="5">
        <v>61</v>
      </c>
      <c r="G290" s="50">
        <v>20877</v>
      </c>
      <c r="H290" s="5">
        <v>350100</v>
      </c>
      <c r="I290" s="50">
        <v>29959</v>
      </c>
      <c r="J290" s="5" t="s">
        <v>412</v>
      </c>
      <c r="BT290" s="1"/>
    </row>
    <row r="291" spans="1:72" x14ac:dyDescent="0.25">
      <c r="A291" s="5" t="s">
        <v>413</v>
      </c>
      <c r="B291" s="5" t="s">
        <v>572</v>
      </c>
      <c r="C291" s="5" t="s">
        <v>600</v>
      </c>
      <c r="D291" s="5" t="s">
        <v>460</v>
      </c>
      <c r="E291" s="52">
        <f t="shared" ca="1" si="4"/>
        <v>19896</v>
      </c>
      <c r="F291" s="5">
        <v>58</v>
      </c>
      <c r="G291" s="50">
        <v>22100</v>
      </c>
      <c r="H291" s="5">
        <v>350143</v>
      </c>
      <c r="I291" s="50">
        <v>30093</v>
      </c>
      <c r="J291" s="5" t="s">
        <v>412</v>
      </c>
      <c r="BT291" s="1"/>
    </row>
    <row r="292" spans="1:72" x14ac:dyDescent="0.25">
      <c r="A292" s="5" t="s">
        <v>413</v>
      </c>
      <c r="B292" s="5" t="s">
        <v>414</v>
      </c>
      <c r="C292" s="5" t="s">
        <v>435</v>
      </c>
      <c r="D292" s="5" t="s">
        <v>457</v>
      </c>
      <c r="E292" s="52">
        <f t="shared" ca="1" si="4"/>
        <v>23676</v>
      </c>
      <c r="F292" s="5">
        <v>57</v>
      </c>
      <c r="G292" s="50">
        <v>22531</v>
      </c>
      <c r="H292" s="5">
        <v>350225</v>
      </c>
      <c r="I292" s="50">
        <v>30114</v>
      </c>
      <c r="J292" s="5" t="s">
        <v>412</v>
      </c>
      <c r="BT292" s="1"/>
    </row>
    <row r="293" spans="1:72" x14ac:dyDescent="0.25">
      <c r="A293" s="5" t="s">
        <v>413</v>
      </c>
      <c r="B293" s="5" t="s">
        <v>590</v>
      </c>
      <c r="C293" s="5" t="s">
        <v>510</v>
      </c>
      <c r="D293" s="5" t="s">
        <v>416</v>
      </c>
      <c r="E293" s="52">
        <f t="shared" ca="1" si="4"/>
        <v>27228</v>
      </c>
      <c r="F293" s="5">
        <v>57</v>
      </c>
      <c r="G293" s="50">
        <v>22423</v>
      </c>
      <c r="H293" s="5">
        <v>351115</v>
      </c>
      <c r="I293" s="50">
        <v>30074</v>
      </c>
      <c r="J293" s="5" t="s">
        <v>412</v>
      </c>
      <c r="BT293" s="1"/>
    </row>
    <row r="294" spans="1:72" x14ac:dyDescent="0.25">
      <c r="A294" s="5" t="s">
        <v>413</v>
      </c>
      <c r="B294" s="5" t="s">
        <v>517</v>
      </c>
      <c r="C294" s="5" t="s">
        <v>441</v>
      </c>
      <c r="D294" s="5" t="s">
        <v>460</v>
      </c>
      <c r="E294" s="52">
        <f t="shared" ca="1" si="4"/>
        <v>20268</v>
      </c>
      <c r="F294" s="5">
        <v>57</v>
      </c>
      <c r="G294" s="50">
        <v>22413</v>
      </c>
      <c r="H294" s="5">
        <v>350171</v>
      </c>
      <c r="I294" s="50">
        <v>30310</v>
      </c>
      <c r="J294" s="5" t="s">
        <v>412</v>
      </c>
      <c r="BT294" s="1"/>
    </row>
    <row r="295" spans="1:72" x14ac:dyDescent="0.25">
      <c r="A295" s="5" t="s">
        <v>408</v>
      </c>
      <c r="B295" s="5" t="s">
        <v>488</v>
      </c>
      <c r="C295" s="5" t="s">
        <v>679</v>
      </c>
      <c r="D295" s="5" t="s">
        <v>460</v>
      </c>
      <c r="E295" s="52">
        <f t="shared" ca="1" si="4"/>
        <v>19092</v>
      </c>
      <c r="F295" s="5">
        <v>56</v>
      </c>
      <c r="G295" s="50">
        <v>22756</v>
      </c>
      <c r="H295" s="5">
        <v>350843</v>
      </c>
      <c r="I295" s="50">
        <v>30144</v>
      </c>
      <c r="J295" s="5" t="s">
        <v>412</v>
      </c>
      <c r="BT295" s="1"/>
    </row>
    <row r="296" spans="1:72" x14ac:dyDescent="0.25">
      <c r="A296" s="5" t="s">
        <v>408</v>
      </c>
      <c r="B296" s="5" t="s">
        <v>615</v>
      </c>
      <c r="C296" s="5" t="s">
        <v>676</v>
      </c>
      <c r="D296" s="5" t="s">
        <v>714</v>
      </c>
      <c r="E296" s="52">
        <f t="shared" ca="1" si="4"/>
        <v>25140</v>
      </c>
      <c r="F296" s="5">
        <v>63</v>
      </c>
      <c r="G296" s="50">
        <v>20009</v>
      </c>
      <c r="H296" s="5">
        <v>560438</v>
      </c>
      <c r="I296" s="50">
        <v>30013</v>
      </c>
      <c r="J296" s="5" t="s">
        <v>412</v>
      </c>
      <c r="BT296" s="1"/>
    </row>
    <row r="297" spans="1:72" x14ac:dyDescent="0.25">
      <c r="A297" s="5" t="s">
        <v>408</v>
      </c>
      <c r="B297" s="5" t="s">
        <v>592</v>
      </c>
      <c r="C297" s="5" t="s">
        <v>556</v>
      </c>
      <c r="D297" s="5" t="s">
        <v>411</v>
      </c>
      <c r="E297" s="52">
        <f t="shared" ca="1" si="4"/>
        <v>20796</v>
      </c>
      <c r="F297" s="5">
        <v>62</v>
      </c>
      <c r="G297" s="50">
        <v>20511</v>
      </c>
      <c r="H297" s="5">
        <v>560435</v>
      </c>
      <c r="I297" s="50">
        <v>30235</v>
      </c>
      <c r="J297" s="5" t="s">
        <v>412</v>
      </c>
      <c r="BT297" s="1"/>
    </row>
    <row r="298" spans="1:72" x14ac:dyDescent="0.25">
      <c r="A298" s="5" t="s">
        <v>408</v>
      </c>
      <c r="B298" s="5" t="s">
        <v>152</v>
      </c>
      <c r="C298" s="5" t="s">
        <v>715</v>
      </c>
      <c r="D298" s="5" t="s">
        <v>460</v>
      </c>
      <c r="E298" s="52">
        <f t="shared" ca="1" si="4"/>
        <v>24144</v>
      </c>
      <c r="F298" s="5">
        <v>60</v>
      </c>
      <c r="G298" s="50">
        <v>21166</v>
      </c>
      <c r="H298" s="5">
        <v>560437</v>
      </c>
      <c r="I298" s="50">
        <v>30149</v>
      </c>
      <c r="J298" s="5" t="s">
        <v>412</v>
      </c>
      <c r="BT298" s="1"/>
    </row>
    <row r="299" spans="1:72" x14ac:dyDescent="0.25">
      <c r="A299" s="5" t="s">
        <v>408</v>
      </c>
      <c r="B299" s="5" t="s">
        <v>608</v>
      </c>
      <c r="C299" s="5" t="s">
        <v>716</v>
      </c>
      <c r="D299" s="5" t="s">
        <v>422</v>
      </c>
      <c r="E299" s="52">
        <f t="shared" ca="1" si="4"/>
        <v>18780</v>
      </c>
      <c r="F299" s="5">
        <v>60</v>
      </c>
      <c r="G299" s="50">
        <v>21283</v>
      </c>
      <c r="H299" s="5">
        <v>560433</v>
      </c>
      <c r="I299" s="50">
        <v>30216</v>
      </c>
      <c r="J299" s="5" t="s">
        <v>412</v>
      </c>
      <c r="BT299" s="1"/>
    </row>
    <row r="300" spans="1:72" x14ac:dyDescent="0.25">
      <c r="A300" s="5" t="s">
        <v>408</v>
      </c>
      <c r="B300" s="5" t="s">
        <v>431</v>
      </c>
      <c r="C300" s="5" t="s">
        <v>155</v>
      </c>
      <c r="D300" s="5" t="s">
        <v>473</v>
      </c>
      <c r="E300" s="52">
        <f t="shared" ca="1" si="4"/>
        <v>21408</v>
      </c>
      <c r="F300" s="5">
        <v>59</v>
      </c>
      <c r="G300" s="50">
        <v>21753</v>
      </c>
      <c r="H300" s="5">
        <v>350345</v>
      </c>
      <c r="I300" s="50">
        <v>30044</v>
      </c>
      <c r="J300" s="5" t="s">
        <v>417</v>
      </c>
      <c r="BT300" s="1"/>
    </row>
    <row r="301" spans="1:72" x14ac:dyDescent="0.25">
      <c r="A301" s="5" t="s">
        <v>408</v>
      </c>
      <c r="B301" s="5" t="s">
        <v>712</v>
      </c>
      <c r="C301" s="5" t="s">
        <v>444</v>
      </c>
      <c r="D301" s="5" t="s">
        <v>422</v>
      </c>
      <c r="E301" s="52">
        <f t="shared" ca="1" si="4"/>
        <v>21024</v>
      </c>
      <c r="F301" s="5">
        <v>58</v>
      </c>
      <c r="G301" s="50">
        <v>22181</v>
      </c>
      <c r="H301" s="5">
        <v>351236</v>
      </c>
      <c r="I301" s="50">
        <v>30311</v>
      </c>
      <c r="J301" s="5" t="s">
        <v>417</v>
      </c>
      <c r="BT301" s="1"/>
    </row>
    <row r="302" spans="1:72" x14ac:dyDescent="0.25">
      <c r="A302" s="5" t="s">
        <v>408</v>
      </c>
      <c r="B302" s="5" t="s">
        <v>488</v>
      </c>
      <c r="C302" s="5" t="s">
        <v>621</v>
      </c>
      <c r="D302" s="5" t="s">
        <v>717</v>
      </c>
      <c r="E302" s="52">
        <f t="shared" ca="1" si="4"/>
        <v>25644</v>
      </c>
      <c r="F302" s="5">
        <v>57</v>
      </c>
      <c r="G302" s="50">
        <v>22227</v>
      </c>
      <c r="H302" s="5">
        <v>560456</v>
      </c>
      <c r="I302" s="50">
        <v>30266</v>
      </c>
      <c r="J302" s="5" t="s">
        <v>417</v>
      </c>
      <c r="BT302" s="1"/>
    </row>
    <row r="303" spans="1:72" x14ac:dyDescent="0.25">
      <c r="A303" s="5" t="s">
        <v>413</v>
      </c>
      <c r="B303" s="5" t="s">
        <v>483</v>
      </c>
      <c r="C303" s="5" t="s">
        <v>718</v>
      </c>
      <c r="D303" s="5" t="s">
        <v>416</v>
      </c>
      <c r="E303" s="52">
        <f t="shared" ca="1" si="4"/>
        <v>29928</v>
      </c>
      <c r="F303" s="5">
        <v>57</v>
      </c>
      <c r="G303" s="50">
        <v>22436</v>
      </c>
      <c r="H303" s="5">
        <v>351205</v>
      </c>
      <c r="I303" s="50">
        <v>30281</v>
      </c>
      <c r="J303" s="5" t="s">
        <v>417</v>
      </c>
      <c r="BT303" s="1"/>
    </row>
    <row r="304" spans="1:72" x14ac:dyDescent="0.25">
      <c r="A304" s="5" t="s">
        <v>408</v>
      </c>
      <c r="B304" s="5" t="s">
        <v>719</v>
      </c>
      <c r="C304" s="5" t="s">
        <v>550</v>
      </c>
      <c r="D304" s="5" t="s">
        <v>460</v>
      </c>
      <c r="E304" s="52">
        <f t="shared" ca="1" si="4"/>
        <v>24684</v>
      </c>
      <c r="F304" s="5">
        <v>61</v>
      </c>
      <c r="G304" s="50">
        <v>20915</v>
      </c>
      <c r="H304" s="5">
        <v>560443</v>
      </c>
      <c r="I304" s="50">
        <v>30404</v>
      </c>
      <c r="J304" s="5" t="s">
        <v>417</v>
      </c>
      <c r="BT304" s="1"/>
    </row>
    <row r="305" spans="1:72" x14ac:dyDescent="0.25">
      <c r="A305" s="5" t="s">
        <v>413</v>
      </c>
      <c r="B305" s="5" t="s">
        <v>479</v>
      </c>
      <c r="C305" s="5" t="s">
        <v>441</v>
      </c>
      <c r="D305" s="5" t="s">
        <v>668</v>
      </c>
      <c r="E305" s="52">
        <f t="shared" ca="1" si="4"/>
        <v>25428</v>
      </c>
      <c r="F305" s="5">
        <v>61</v>
      </c>
      <c r="G305" s="50">
        <v>20975</v>
      </c>
      <c r="H305" s="5">
        <v>561640</v>
      </c>
      <c r="I305" s="50">
        <v>30535</v>
      </c>
      <c r="J305" s="5" t="s">
        <v>417</v>
      </c>
      <c r="BT305" s="1"/>
    </row>
    <row r="306" spans="1:72" x14ac:dyDescent="0.25">
      <c r="A306" s="5" t="s">
        <v>413</v>
      </c>
      <c r="B306" s="5" t="s">
        <v>569</v>
      </c>
      <c r="C306" s="5" t="s">
        <v>591</v>
      </c>
      <c r="D306" s="5" t="s">
        <v>460</v>
      </c>
      <c r="E306" s="52">
        <f t="shared" ca="1" si="4"/>
        <v>21528</v>
      </c>
      <c r="F306" s="5">
        <v>57</v>
      </c>
      <c r="G306" s="50">
        <v>22276</v>
      </c>
      <c r="H306" s="5">
        <v>560564</v>
      </c>
      <c r="I306" s="50">
        <v>30571</v>
      </c>
      <c r="J306" s="5" t="s">
        <v>417</v>
      </c>
      <c r="BT306" s="1"/>
    </row>
    <row r="307" spans="1:72" x14ac:dyDescent="0.25">
      <c r="A307" s="5" t="s">
        <v>413</v>
      </c>
      <c r="B307" s="5" t="s">
        <v>645</v>
      </c>
      <c r="C307" s="5" t="s">
        <v>720</v>
      </c>
      <c r="D307" s="5" t="s">
        <v>460</v>
      </c>
      <c r="E307" s="52">
        <f t="shared" ca="1" si="4"/>
        <v>24072</v>
      </c>
      <c r="F307" s="5">
        <v>58</v>
      </c>
      <c r="G307" s="50">
        <v>22004</v>
      </c>
      <c r="H307" s="5">
        <v>351148</v>
      </c>
      <c r="I307" s="50">
        <v>30500</v>
      </c>
      <c r="J307" s="5" t="s">
        <v>417</v>
      </c>
      <c r="BT307" s="1"/>
    </row>
    <row r="308" spans="1:72" x14ac:dyDescent="0.25">
      <c r="A308" s="5" t="s">
        <v>413</v>
      </c>
      <c r="B308" s="5" t="s">
        <v>481</v>
      </c>
      <c r="C308" s="5" t="s">
        <v>706</v>
      </c>
      <c r="D308" s="5" t="s">
        <v>416</v>
      </c>
      <c r="E308" s="52">
        <f t="shared" ca="1" si="4"/>
        <v>23832</v>
      </c>
      <c r="F308" s="5">
        <v>57</v>
      </c>
      <c r="G308" s="50">
        <v>22430</v>
      </c>
      <c r="H308" s="5">
        <v>350936</v>
      </c>
      <c r="I308" s="50">
        <v>30396</v>
      </c>
      <c r="J308" s="5" t="s">
        <v>417</v>
      </c>
      <c r="BT308" s="1"/>
    </row>
    <row r="309" spans="1:72" x14ac:dyDescent="0.25">
      <c r="A309" s="5" t="s">
        <v>408</v>
      </c>
      <c r="B309" s="5" t="s">
        <v>429</v>
      </c>
      <c r="C309" s="5" t="s">
        <v>533</v>
      </c>
      <c r="D309" s="5" t="s">
        <v>422</v>
      </c>
      <c r="E309" s="52">
        <f t="shared" ca="1" si="4"/>
        <v>29976</v>
      </c>
      <c r="F309" s="5">
        <v>57</v>
      </c>
      <c r="G309" s="50">
        <v>22512</v>
      </c>
      <c r="H309" s="5">
        <v>350380</v>
      </c>
      <c r="I309" s="50">
        <v>30611</v>
      </c>
      <c r="J309" s="5" t="s">
        <v>417</v>
      </c>
      <c r="BT309" s="1"/>
    </row>
    <row r="310" spans="1:72" x14ac:dyDescent="0.25">
      <c r="A310" s="5" t="s">
        <v>408</v>
      </c>
      <c r="B310" s="5" t="s">
        <v>610</v>
      </c>
      <c r="C310" s="5" t="s">
        <v>157</v>
      </c>
      <c r="D310" s="5" t="s">
        <v>619</v>
      </c>
      <c r="E310" s="52">
        <f t="shared" ca="1" si="4"/>
        <v>24120</v>
      </c>
      <c r="F310" s="5">
        <v>61</v>
      </c>
      <c r="G310" s="50">
        <v>20856</v>
      </c>
      <c r="H310" s="5">
        <v>350223</v>
      </c>
      <c r="I310" s="50">
        <v>30426</v>
      </c>
      <c r="J310" s="5" t="s">
        <v>417</v>
      </c>
      <c r="BT310" s="1"/>
    </row>
    <row r="311" spans="1:72" x14ac:dyDescent="0.25">
      <c r="A311" s="5" t="s">
        <v>413</v>
      </c>
      <c r="B311" s="5" t="s">
        <v>639</v>
      </c>
      <c r="C311" s="5" t="s">
        <v>427</v>
      </c>
      <c r="D311" s="5" t="s">
        <v>416</v>
      </c>
      <c r="E311" s="52">
        <f t="shared" ca="1" si="4"/>
        <v>20772</v>
      </c>
      <c r="F311" s="5">
        <v>60</v>
      </c>
      <c r="G311" s="50">
        <v>21136</v>
      </c>
      <c r="H311" s="5">
        <v>560450</v>
      </c>
      <c r="I311" s="50">
        <v>30414</v>
      </c>
      <c r="J311" s="5" t="s">
        <v>417</v>
      </c>
      <c r="BT311" s="1"/>
    </row>
    <row r="312" spans="1:72" x14ac:dyDescent="0.25">
      <c r="A312" s="5" t="s">
        <v>413</v>
      </c>
      <c r="B312" s="5" t="s">
        <v>553</v>
      </c>
      <c r="C312" s="5" t="s">
        <v>721</v>
      </c>
      <c r="D312" s="5" t="s">
        <v>425</v>
      </c>
      <c r="E312" s="52">
        <f t="shared" ca="1" si="4"/>
        <v>21900</v>
      </c>
      <c r="F312" s="5">
        <v>59</v>
      </c>
      <c r="G312" s="50">
        <v>21675</v>
      </c>
      <c r="H312" s="5">
        <v>350765</v>
      </c>
      <c r="I312" s="50">
        <v>30439</v>
      </c>
      <c r="J312" s="5" t="s">
        <v>417</v>
      </c>
      <c r="BT312" s="1"/>
    </row>
    <row r="313" spans="1:72" x14ac:dyDescent="0.25">
      <c r="A313" s="5" t="s">
        <v>413</v>
      </c>
      <c r="B313" s="5" t="s">
        <v>485</v>
      </c>
      <c r="C313" s="5" t="s">
        <v>722</v>
      </c>
      <c r="D313" s="5" t="s">
        <v>416</v>
      </c>
      <c r="E313" s="52">
        <f t="shared" ca="1" si="4"/>
        <v>27708</v>
      </c>
      <c r="F313" s="5">
        <v>57</v>
      </c>
      <c r="G313" s="50">
        <v>22245</v>
      </c>
      <c r="H313" s="5">
        <v>561167</v>
      </c>
      <c r="I313" s="50">
        <v>30563</v>
      </c>
      <c r="J313" s="5" t="s">
        <v>417</v>
      </c>
      <c r="BT313" s="1"/>
    </row>
    <row r="314" spans="1:72" x14ac:dyDescent="0.25">
      <c r="A314" s="5" t="s">
        <v>413</v>
      </c>
      <c r="B314" s="5" t="s">
        <v>705</v>
      </c>
      <c r="C314" s="5" t="s">
        <v>480</v>
      </c>
      <c r="D314" s="5" t="s">
        <v>460</v>
      </c>
      <c r="E314" s="52">
        <f t="shared" ca="1" si="4"/>
        <v>24564</v>
      </c>
      <c r="F314" s="5">
        <v>57</v>
      </c>
      <c r="G314" s="50">
        <v>22474</v>
      </c>
      <c r="H314" s="5">
        <v>350982</v>
      </c>
      <c r="I314" s="50">
        <v>30456</v>
      </c>
      <c r="J314" s="5" t="s">
        <v>417</v>
      </c>
      <c r="BT314" s="1"/>
    </row>
    <row r="315" spans="1:72" x14ac:dyDescent="0.25">
      <c r="A315" s="5" t="s">
        <v>413</v>
      </c>
      <c r="B315" s="5" t="s">
        <v>608</v>
      </c>
      <c r="C315" s="5" t="s">
        <v>515</v>
      </c>
      <c r="D315" s="5" t="s">
        <v>457</v>
      </c>
      <c r="E315" s="52">
        <f t="shared" ca="1" si="4"/>
        <v>24072</v>
      </c>
      <c r="F315" s="5">
        <v>59</v>
      </c>
      <c r="G315" s="50">
        <v>21772</v>
      </c>
      <c r="H315" s="5">
        <v>560446</v>
      </c>
      <c r="I315" s="50">
        <v>30569</v>
      </c>
      <c r="J315" s="5" t="s">
        <v>417</v>
      </c>
      <c r="BT315" s="1"/>
    </row>
    <row r="316" spans="1:72" x14ac:dyDescent="0.25">
      <c r="A316" s="5" t="s">
        <v>413</v>
      </c>
      <c r="B316" s="5" t="s">
        <v>681</v>
      </c>
      <c r="C316" s="5" t="s">
        <v>723</v>
      </c>
      <c r="D316" s="5" t="s">
        <v>416</v>
      </c>
      <c r="E316" s="52">
        <f t="shared" ca="1" si="4"/>
        <v>22956</v>
      </c>
      <c r="F316" s="5">
        <v>58</v>
      </c>
      <c r="G316" s="50">
        <v>22071</v>
      </c>
      <c r="H316" s="5">
        <v>350708</v>
      </c>
      <c r="I316" s="50">
        <v>30321</v>
      </c>
      <c r="J316" s="5" t="s">
        <v>421</v>
      </c>
      <c r="BT316" s="1"/>
    </row>
    <row r="317" spans="1:72" x14ac:dyDescent="0.25">
      <c r="A317" s="5" t="s">
        <v>408</v>
      </c>
      <c r="B317" s="5" t="s">
        <v>608</v>
      </c>
      <c r="C317" s="5" t="s">
        <v>552</v>
      </c>
      <c r="D317" s="5" t="s">
        <v>607</v>
      </c>
      <c r="E317" s="52">
        <f t="shared" ca="1" si="4"/>
        <v>28560</v>
      </c>
      <c r="F317" s="5">
        <v>63</v>
      </c>
      <c r="G317" s="50">
        <v>20257</v>
      </c>
      <c r="H317" s="5">
        <v>351074</v>
      </c>
      <c r="I317" s="50">
        <v>30448</v>
      </c>
      <c r="J317" s="5" t="s">
        <v>421</v>
      </c>
      <c r="BT317" s="1"/>
    </row>
    <row r="318" spans="1:72" x14ac:dyDescent="0.25">
      <c r="A318" s="5" t="s">
        <v>408</v>
      </c>
      <c r="B318" s="5" t="s">
        <v>623</v>
      </c>
      <c r="C318" s="5" t="s">
        <v>724</v>
      </c>
      <c r="D318" s="5" t="s">
        <v>536</v>
      </c>
      <c r="E318" s="52">
        <f t="shared" ca="1" si="4"/>
        <v>21156</v>
      </c>
      <c r="F318" s="5">
        <v>60</v>
      </c>
      <c r="G318" s="50">
        <v>21270</v>
      </c>
      <c r="H318" s="5">
        <v>350335</v>
      </c>
      <c r="I318" s="50">
        <v>30378</v>
      </c>
      <c r="J318" s="5" t="s">
        <v>421</v>
      </c>
      <c r="BT318" s="1"/>
    </row>
    <row r="319" spans="1:72" x14ac:dyDescent="0.25">
      <c r="A319" s="5" t="s">
        <v>408</v>
      </c>
      <c r="B319" s="5" t="s">
        <v>157</v>
      </c>
      <c r="C319" s="5" t="s">
        <v>621</v>
      </c>
      <c r="D319" s="5" t="s">
        <v>442</v>
      </c>
      <c r="E319" s="52">
        <f t="shared" ca="1" si="4"/>
        <v>24948</v>
      </c>
      <c r="F319" s="5">
        <v>60</v>
      </c>
      <c r="G319" s="50">
        <v>21432</v>
      </c>
      <c r="H319" s="5">
        <v>350943</v>
      </c>
      <c r="I319" s="50">
        <v>30646</v>
      </c>
      <c r="J319" s="5" t="s">
        <v>421</v>
      </c>
      <c r="BT319" s="1"/>
    </row>
    <row r="320" spans="1:72" x14ac:dyDescent="0.25">
      <c r="A320" s="5" t="s">
        <v>413</v>
      </c>
      <c r="B320" s="5" t="s">
        <v>461</v>
      </c>
      <c r="C320" s="5" t="s">
        <v>441</v>
      </c>
      <c r="D320" s="5" t="s">
        <v>442</v>
      </c>
      <c r="E320" s="52">
        <f t="shared" ca="1" si="4"/>
        <v>23064</v>
      </c>
      <c r="F320" s="5">
        <v>60</v>
      </c>
      <c r="G320" s="50">
        <v>21369</v>
      </c>
      <c r="H320" s="5">
        <v>351272</v>
      </c>
      <c r="I320" s="50">
        <v>30660</v>
      </c>
      <c r="J320" s="5" t="s">
        <v>421</v>
      </c>
      <c r="BT320" s="1"/>
    </row>
    <row r="321" spans="1:72" x14ac:dyDescent="0.25">
      <c r="A321" s="5" t="s">
        <v>413</v>
      </c>
      <c r="B321" s="5" t="s">
        <v>155</v>
      </c>
      <c r="C321" s="5" t="s">
        <v>441</v>
      </c>
      <c r="D321" s="5" t="s">
        <v>457</v>
      </c>
      <c r="E321" s="52">
        <f t="shared" ca="1" si="4"/>
        <v>22584</v>
      </c>
      <c r="F321" s="5">
        <v>58</v>
      </c>
      <c r="G321" s="50">
        <v>22171</v>
      </c>
      <c r="H321" s="5">
        <v>351290</v>
      </c>
      <c r="I321" s="50">
        <v>30604</v>
      </c>
      <c r="J321" s="5" t="s">
        <v>421</v>
      </c>
      <c r="BT321" s="1"/>
    </row>
    <row r="322" spans="1:72" x14ac:dyDescent="0.25">
      <c r="A322" s="5" t="s">
        <v>413</v>
      </c>
      <c r="B322" s="5" t="s">
        <v>586</v>
      </c>
      <c r="C322" s="5" t="s">
        <v>432</v>
      </c>
      <c r="D322" s="5" t="s">
        <v>416</v>
      </c>
      <c r="E322" s="52">
        <f t="shared" ca="1" si="4"/>
        <v>28812</v>
      </c>
      <c r="F322" s="5">
        <v>57</v>
      </c>
      <c r="G322" s="50">
        <v>22307</v>
      </c>
      <c r="H322" s="5">
        <v>351261</v>
      </c>
      <c r="I322" s="50">
        <v>30341</v>
      </c>
      <c r="J322" s="5" t="s">
        <v>421</v>
      </c>
      <c r="BT322" s="1"/>
    </row>
    <row r="323" spans="1:72" x14ac:dyDescent="0.25">
      <c r="A323" s="5" t="s">
        <v>408</v>
      </c>
      <c r="B323" s="5" t="s">
        <v>570</v>
      </c>
      <c r="C323" s="5" t="s">
        <v>453</v>
      </c>
      <c r="D323" s="5" t="s">
        <v>425</v>
      </c>
      <c r="E323" s="52">
        <f t="shared" ref="E323:E386" ca="1" si="5">RANDBETWEEN(1500,2600)*12</f>
        <v>26736</v>
      </c>
      <c r="F323" s="5">
        <v>56</v>
      </c>
      <c r="G323" s="50">
        <v>22651</v>
      </c>
      <c r="H323" s="5">
        <v>350973</v>
      </c>
      <c r="I323" s="50">
        <v>30456</v>
      </c>
      <c r="J323" s="5" t="s">
        <v>421</v>
      </c>
      <c r="BT323" s="1"/>
    </row>
    <row r="324" spans="1:72" x14ac:dyDescent="0.25">
      <c r="A324" s="5" t="s">
        <v>408</v>
      </c>
      <c r="B324" s="5" t="s">
        <v>469</v>
      </c>
      <c r="C324" s="5" t="s">
        <v>725</v>
      </c>
      <c r="D324" s="5" t="s">
        <v>726</v>
      </c>
      <c r="E324" s="52">
        <f t="shared" ca="1" si="5"/>
        <v>22428</v>
      </c>
      <c r="F324" s="5">
        <v>61</v>
      </c>
      <c r="G324" s="50">
        <v>20887</v>
      </c>
      <c r="H324" s="5">
        <v>350560</v>
      </c>
      <c r="I324" s="50">
        <v>30571</v>
      </c>
      <c r="J324" s="5" t="s">
        <v>421</v>
      </c>
      <c r="BT324" s="1"/>
    </row>
    <row r="325" spans="1:72" x14ac:dyDescent="0.25">
      <c r="A325" s="5" t="s">
        <v>408</v>
      </c>
      <c r="B325" s="5" t="s">
        <v>434</v>
      </c>
      <c r="C325" s="5" t="s">
        <v>185</v>
      </c>
      <c r="D325" s="5" t="s">
        <v>727</v>
      </c>
      <c r="E325" s="52">
        <f t="shared" ca="1" si="5"/>
        <v>18288</v>
      </c>
      <c r="F325" s="5">
        <v>58</v>
      </c>
      <c r="G325" s="50">
        <v>22011</v>
      </c>
      <c r="H325" s="5">
        <v>350664</v>
      </c>
      <c r="I325" s="50">
        <v>30409</v>
      </c>
      <c r="J325" s="5" t="s">
        <v>421</v>
      </c>
      <c r="BT325" s="1"/>
    </row>
    <row r="326" spans="1:72" x14ac:dyDescent="0.25">
      <c r="A326" s="5" t="s">
        <v>408</v>
      </c>
      <c r="B326" s="5" t="s">
        <v>602</v>
      </c>
      <c r="C326" s="5" t="s">
        <v>715</v>
      </c>
      <c r="D326" s="5" t="s">
        <v>422</v>
      </c>
      <c r="E326" s="52">
        <f t="shared" ca="1" si="5"/>
        <v>25428</v>
      </c>
      <c r="F326" s="5">
        <v>58</v>
      </c>
      <c r="G326" s="50">
        <v>22140</v>
      </c>
      <c r="H326" s="5">
        <v>350919</v>
      </c>
      <c r="I326" s="50">
        <v>30363</v>
      </c>
      <c r="J326" s="5" t="s">
        <v>466</v>
      </c>
      <c r="BT326" s="1"/>
    </row>
    <row r="327" spans="1:72" x14ac:dyDescent="0.25">
      <c r="A327" s="5" t="s">
        <v>413</v>
      </c>
      <c r="B327" s="5" t="s">
        <v>681</v>
      </c>
      <c r="C327" s="5" t="s">
        <v>728</v>
      </c>
      <c r="D327" s="5" t="s">
        <v>416</v>
      </c>
      <c r="E327" s="52">
        <f t="shared" ca="1" si="5"/>
        <v>25368</v>
      </c>
      <c r="F327" s="5">
        <v>57</v>
      </c>
      <c r="G327" s="50">
        <v>22230</v>
      </c>
      <c r="H327" s="5">
        <v>351086</v>
      </c>
      <c r="I327" s="50">
        <v>30404</v>
      </c>
      <c r="J327" s="5" t="s">
        <v>466</v>
      </c>
      <c r="BT327" s="1"/>
    </row>
    <row r="328" spans="1:72" x14ac:dyDescent="0.25">
      <c r="A328" s="5" t="s">
        <v>413</v>
      </c>
      <c r="B328" s="5" t="s">
        <v>437</v>
      </c>
      <c r="C328" s="5" t="s">
        <v>167</v>
      </c>
      <c r="D328" s="5" t="s">
        <v>416</v>
      </c>
      <c r="E328" s="52">
        <f t="shared" ca="1" si="5"/>
        <v>22056</v>
      </c>
      <c r="F328" s="5">
        <v>56</v>
      </c>
      <c r="G328" s="50">
        <v>22908</v>
      </c>
      <c r="H328" s="5">
        <v>351292</v>
      </c>
      <c r="I328" s="50">
        <v>30540</v>
      </c>
      <c r="J328" s="5" t="s">
        <v>466</v>
      </c>
      <c r="BT328" s="1"/>
    </row>
    <row r="329" spans="1:72" x14ac:dyDescent="0.25">
      <c r="A329" s="5" t="s">
        <v>408</v>
      </c>
      <c r="B329" s="5" t="s">
        <v>705</v>
      </c>
      <c r="C329" s="5" t="s">
        <v>676</v>
      </c>
      <c r="D329" s="5" t="s">
        <v>445</v>
      </c>
      <c r="E329" s="52">
        <f t="shared" ca="1" si="5"/>
        <v>26376</v>
      </c>
      <c r="F329" s="5">
        <v>57</v>
      </c>
      <c r="G329" s="50">
        <v>22536</v>
      </c>
      <c r="H329" s="5">
        <v>351002</v>
      </c>
      <c r="I329" s="50">
        <v>30470</v>
      </c>
      <c r="J329" s="5" t="s">
        <v>466</v>
      </c>
      <c r="BT329" s="1"/>
    </row>
    <row r="330" spans="1:72" x14ac:dyDescent="0.25">
      <c r="A330" s="5" t="s">
        <v>408</v>
      </c>
      <c r="B330" s="5" t="s">
        <v>713</v>
      </c>
      <c r="C330" s="5" t="s">
        <v>729</v>
      </c>
      <c r="D330" s="5" t="s">
        <v>442</v>
      </c>
      <c r="E330" s="52">
        <f t="shared" ca="1" si="5"/>
        <v>28092</v>
      </c>
      <c r="F330" s="5">
        <v>56</v>
      </c>
      <c r="G330" s="50">
        <v>22672</v>
      </c>
      <c r="H330" s="5">
        <v>350209</v>
      </c>
      <c r="I330" s="50">
        <v>30401</v>
      </c>
      <c r="J330" s="5" t="s">
        <v>466</v>
      </c>
      <c r="BT330" s="1"/>
    </row>
    <row r="331" spans="1:72" x14ac:dyDescent="0.25">
      <c r="A331" s="5" t="s">
        <v>408</v>
      </c>
      <c r="B331" s="5" t="s">
        <v>448</v>
      </c>
      <c r="C331" s="5" t="s">
        <v>599</v>
      </c>
      <c r="D331" s="5" t="s">
        <v>470</v>
      </c>
      <c r="E331" s="52">
        <f t="shared" ca="1" si="5"/>
        <v>29364</v>
      </c>
      <c r="F331" s="5">
        <v>55</v>
      </c>
      <c r="G331" s="50">
        <v>23245</v>
      </c>
      <c r="H331" s="5">
        <v>350489</v>
      </c>
      <c r="I331" s="50">
        <v>30342</v>
      </c>
      <c r="J331" s="5" t="s">
        <v>466</v>
      </c>
      <c r="BT331" s="1"/>
    </row>
    <row r="332" spans="1:72" x14ac:dyDescent="0.25">
      <c r="A332" s="5" t="s">
        <v>408</v>
      </c>
      <c r="B332" s="5" t="s">
        <v>602</v>
      </c>
      <c r="C332" s="5" t="s">
        <v>444</v>
      </c>
      <c r="D332" s="5" t="s">
        <v>425</v>
      </c>
      <c r="E332" s="52">
        <f t="shared" ca="1" si="5"/>
        <v>21864</v>
      </c>
      <c r="F332" s="5">
        <v>54</v>
      </c>
      <c r="G332" s="50">
        <v>23341</v>
      </c>
      <c r="H332" s="5">
        <v>350676</v>
      </c>
      <c r="I332" s="50">
        <v>30596</v>
      </c>
      <c r="J332" s="5" t="s">
        <v>466</v>
      </c>
      <c r="BT332" s="1"/>
    </row>
    <row r="333" spans="1:72" x14ac:dyDescent="0.25">
      <c r="A333" s="5" t="s">
        <v>408</v>
      </c>
      <c r="B333" s="5" t="s">
        <v>602</v>
      </c>
      <c r="C333" s="5" t="s">
        <v>152</v>
      </c>
      <c r="D333" s="5" t="s">
        <v>460</v>
      </c>
      <c r="E333" s="52">
        <f t="shared" ca="1" si="5"/>
        <v>28596</v>
      </c>
      <c r="F333" s="5">
        <v>60</v>
      </c>
      <c r="G333" s="50">
        <v>21358</v>
      </c>
      <c r="H333" s="5">
        <v>560464</v>
      </c>
      <c r="I333" s="50">
        <v>30658</v>
      </c>
      <c r="J333" s="5" t="s">
        <v>466</v>
      </c>
      <c r="BT333" s="1"/>
    </row>
    <row r="334" spans="1:72" x14ac:dyDescent="0.25">
      <c r="A334" s="5" t="s">
        <v>413</v>
      </c>
      <c r="B334" s="5" t="s">
        <v>730</v>
      </c>
      <c r="C334" s="5" t="s">
        <v>415</v>
      </c>
      <c r="D334" s="5" t="s">
        <v>460</v>
      </c>
      <c r="E334" s="52">
        <f t="shared" ca="1" si="5"/>
        <v>24504</v>
      </c>
      <c r="F334" s="5">
        <v>59</v>
      </c>
      <c r="G334" s="50">
        <v>21682</v>
      </c>
      <c r="H334" s="5">
        <v>560444</v>
      </c>
      <c r="I334" s="50">
        <v>30630</v>
      </c>
      <c r="J334" s="5" t="s">
        <v>466</v>
      </c>
      <c r="BT334" s="1"/>
    </row>
    <row r="335" spans="1:72" x14ac:dyDescent="0.25">
      <c r="A335" s="5" t="s">
        <v>408</v>
      </c>
      <c r="B335" s="5" t="s">
        <v>464</v>
      </c>
      <c r="C335" s="5" t="s">
        <v>453</v>
      </c>
      <c r="D335" s="5" t="s">
        <v>636</v>
      </c>
      <c r="E335" s="52">
        <f t="shared" ca="1" si="5"/>
        <v>24360</v>
      </c>
      <c r="F335" s="5">
        <v>56</v>
      </c>
      <c r="G335" s="50">
        <v>22908</v>
      </c>
      <c r="H335" s="5">
        <v>350653</v>
      </c>
      <c r="I335" s="50">
        <v>30540</v>
      </c>
      <c r="J335" s="5" t="s">
        <v>412</v>
      </c>
      <c r="BT335" s="1"/>
    </row>
    <row r="336" spans="1:72" x14ac:dyDescent="0.25">
      <c r="A336" s="5" t="s">
        <v>413</v>
      </c>
      <c r="B336" s="5" t="s">
        <v>437</v>
      </c>
      <c r="C336" s="5" t="s">
        <v>491</v>
      </c>
      <c r="D336" s="5" t="s">
        <v>457</v>
      </c>
      <c r="E336" s="52">
        <f t="shared" ca="1" si="5"/>
        <v>26820</v>
      </c>
      <c r="F336" s="5">
        <v>56</v>
      </c>
      <c r="G336" s="50">
        <v>22899</v>
      </c>
      <c r="H336" s="5">
        <v>350150</v>
      </c>
      <c r="I336" s="50">
        <v>30465</v>
      </c>
      <c r="J336" s="5" t="s">
        <v>412</v>
      </c>
      <c r="BT336" s="1"/>
    </row>
    <row r="337" spans="1:72" x14ac:dyDescent="0.25">
      <c r="A337" s="5" t="s">
        <v>408</v>
      </c>
      <c r="B337" s="5" t="s">
        <v>414</v>
      </c>
      <c r="C337" s="5" t="s">
        <v>676</v>
      </c>
      <c r="D337" s="5" t="s">
        <v>548</v>
      </c>
      <c r="E337" s="52">
        <f t="shared" ca="1" si="5"/>
        <v>26256</v>
      </c>
      <c r="F337" s="5">
        <v>55</v>
      </c>
      <c r="G337" s="50">
        <v>23179</v>
      </c>
      <c r="H337" s="5">
        <v>350453</v>
      </c>
      <c r="I337" s="50">
        <v>30645</v>
      </c>
      <c r="J337" s="5" t="s">
        <v>412</v>
      </c>
      <c r="BT337" s="1"/>
    </row>
    <row r="338" spans="1:72" x14ac:dyDescent="0.25">
      <c r="A338" s="5" t="s">
        <v>408</v>
      </c>
      <c r="B338" s="5" t="s">
        <v>434</v>
      </c>
      <c r="C338" s="5" t="s">
        <v>157</v>
      </c>
      <c r="D338" s="5" t="s">
        <v>416</v>
      </c>
      <c r="E338" s="52">
        <f t="shared" ca="1" si="5"/>
        <v>21504</v>
      </c>
      <c r="F338" s="5">
        <v>60</v>
      </c>
      <c r="G338" s="50">
        <v>21135</v>
      </c>
      <c r="H338" s="5">
        <v>560470</v>
      </c>
      <c r="I338" s="50">
        <v>30658</v>
      </c>
      <c r="J338" s="5" t="s">
        <v>412</v>
      </c>
      <c r="BT338" s="1"/>
    </row>
    <row r="339" spans="1:72" x14ac:dyDescent="0.25">
      <c r="A339" s="5" t="s">
        <v>413</v>
      </c>
      <c r="B339" s="5" t="s">
        <v>431</v>
      </c>
      <c r="C339" s="5" t="s">
        <v>532</v>
      </c>
      <c r="D339" s="5" t="s">
        <v>428</v>
      </c>
      <c r="E339" s="52">
        <f t="shared" ca="1" si="5"/>
        <v>25524</v>
      </c>
      <c r="F339" s="5">
        <v>60</v>
      </c>
      <c r="G339" s="50">
        <v>21278</v>
      </c>
      <c r="H339" s="5">
        <v>560471</v>
      </c>
      <c r="I339" s="50">
        <v>30581</v>
      </c>
      <c r="J339" s="5" t="s">
        <v>412</v>
      </c>
      <c r="BT339" s="1"/>
    </row>
    <row r="340" spans="1:72" x14ac:dyDescent="0.25">
      <c r="A340" s="5" t="s">
        <v>413</v>
      </c>
      <c r="B340" s="5" t="s">
        <v>544</v>
      </c>
      <c r="C340" s="5" t="s">
        <v>489</v>
      </c>
      <c r="D340" s="5" t="s">
        <v>439</v>
      </c>
      <c r="E340" s="52">
        <f t="shared" ca="1" si="5"/>
        <v>26712</v>
      </c>
      <c r="F340" s="5">
        <v>57</v>
      </c>
      <c r="G340" s="50">
        <v>22200</v>
      </c>
      <c r="H340" s="5">
        <v>351150</v>
      </c>
      <c r="I340" s="50">
        <v>30357</v>
      </c>
      <c r="J340" s="5" t="s">
        <v>412</v>
      </c>
      <c r="BT340" s="1"/>
    </row>
    <row r="341" spans="1:72" x14ac:dyDescent="0.25">
      <c r="A341" s="5" t="s">
        <v>408</v>
      </c>
      <c r="B341" s="5" t="s">
        <v>652</v>
      </c>
      <c r="C341" s="5" t="s">
        <v>542</v>
      </c>
      <c r="D341" s="5" t="s">
        <v>731</v>
      </c>
      <c r="E341" s="52">
        <f t="shared" ca="1" si="5"/>
        <v>25068</v>
      </c>
      <c r="F341" s="5">
        <v>59</v>
      </c>
      <c r="G341" s="50">
        <v>21477</v>
      </c>
      <c r="H341" s="5">
        <v>351302</v>
      </c>
      <c r="I341" s="50">
        <v>30409</v>
      </c>
      <c r="J341" s="5" t="s">
        <v>412</v>
      </c>
      <c r="BT341" s="1"/>
    </row>
    <row r="342" spans="1:72" x14ac:dyDescent="0.25">
      <c r="A342" s="5" t="s">
        <v>408</v>
      </c>
      <c r="B342" s="5" t="s">
        <v>704</v>
      </c>
      <c r="C342" s="5" t="s">
        <v>535</v>
      </c>
      <c r="D342" s="5" t="s">
        <v>425</v>
      </c>
      <c r="E342" s="52">
        <f t="shared" ca="1" si="5"/>
        <v>26976</v>
      </c>
      <c r="F342" s="5">
        <v>56</v>
      </c>
      <c r="G342" s="50">
        <v>22595</v>
      </c>
      <c r="H342" s="5">
        <v>351183</v>
      </c>
      <c r="I342" s="50">
        <v>30453</v>
      </c>
      <c r="J342" s="5" t="s">
        <v>412</v>
      </c>
      <c r="BT342" s="1"/>
    </row>
    <row r="343" spans="1:72" x14ac:dyDescent="0.25">
      <c r="A343" s="5" t="s">
        <v>408</v>
      </c>
      <c r="B343" s="5" t="s">
        <v>450</v>
      </c>
      <c r="C343" s="5" t="s">
        <v>599</v>
      </c>
      <c r="D343" s="5" t="s">
        <v>460</v>
      </c>
      <c r="E343" s="52">
        <f t="shared" ca="1" si="5"/>
        <v>23820</v>
      </c>
      <c r="F343" s="5">
        <v>57</v>
      </c>
      <c r="G343" s="50">
        <v>22322</v>
      </c>
      <c r="H343" s="5">
        <v>351186</v>
      </c>
      <c r="I343" s="50">
        <v>30470</v>
      </c>
      <c r="J343" s="5" t="s">
        <v>412</v>
      </c>
      <c r="BT343" s="1"/>
    </row>
    <row r="344" spans="1:72" x14ac:dyDescent="0.25">
      <c r="A344" s="5" t="s">
        <v>408</v>
      </c>
      <c r="B344" s="5" t="s">
        <v>602</v>
      </c>
      <c r="C344" s="5" t="s">
        <v>535</v>
      </c>
      <c r="D344" s="5" t="s">
        <v>416</v>
      </c>
      <c r="E344" s="52">
        <f t="shared" ca="1" si="5"/>
        <v>19284</v>
      </c>
      <c r="F344" s="5">
        <v>56</v>
      </c>
      <c r="G344" s="50">
        <v>22870</v>
      </c>
      <c r="H344" s="5">
        <v>560469</v>
      </c>
      <c r="I344" s="50">
        <v>30441</v>
      </c>
      <c r="J344" s="5" t="s">
        <v>412</v>
      </c>
      <c r="BT344" s="1"/>
    </row>
    <row r="345" spans="1:72" x14ac:dyDescent="0.25">
      <c r="A345" s="5" t="s">
        <v>413</v>
      </c>
      <c r="B345" s="5" t="s">
        <v>499</v>
      </c>
      <c r="C345" s="5" t="s">
        <v>515</v>
      </c>
      <c r="D345" s="5" t="s">
        <v>422</v>
      </c>
      <c r="E345" s="52">
        <f t="shared" ca="1" si="5"/>
        <v>28056</v>
      </c>
      <c r="F345" s="5">
        <v>55</v>
      </c>
      <c r="G345" s="50">
        <v>23052</v>
      </c>
      <c r="H345" s="5">
        <v>350301</v>
      </c>
      <c r="I345" s="50">
        <v>30660</v>
      </c>
      <c r="J345" s="5" t="s">
        <v>412</v>
      </c>
      <c r="BT345" s="1"/>
    </row>
    <row r="346" spans="1:72" x14ac:dyDescent="0.25">
      <c r="A346" s="5" t="s">
        <v>408</v>
      </c>
      <c r="B346" s="5" t="s">
        <v>634</v>
      </c>
      <c r="C346" s="5" t="s">
        <v>451</v>
      </c>
      <c r="D346" s="5" t="s">
        <v>732</v>
      </c>
      <c r="E346" s="52">
        <f t="shared" ca="1" si="5"/>
        <v>28872</v>
      </c>
      <c r="F346" s="5">
        <v>63</v>
      </c>
      <c r="G346" s="50">
        <v>20274</v>
      </c>
      <c r="H346" s="5">
        <v>560478</v>
      </c>
      <c r="I346" s="50">
        <v>30324</v>
      </c>
      <c r="J346" s="5" t="s">
        <v>417</v>
      </c>
      <c r="BT346" s="1"/>
    </row>
    <row r="347" spans="1:72" x14ac:dyDescent="0.25">
      <c r="A347" s="5" t="s">
        <v>408</v>
      </c>
      <c r="B347" s="5" t="s">
        <v>492</v>
      </c>
      <c r="C347" s="5" t="s">
        <v>533</v>
      </c>
      <c r="D347" s="5" t="s">
        <v>445</v>
      </c>
      <c r="E347" s="52">
        <f t="shared" ca="1" si="5"/>
        <v>29268</v>
      </c>
      <c r="F347" s="5">
        <v>61</v>
      </c>
      <c r="G347" s="50">
        <v>20939</v>
      </c>
      <c r="H347" s="5">
        <v>560476</v>
      </c>
      <c r="I347" s="50">
        <v>30458</v>
      </c>
      <c r="J347" s="5" t="s">
        <v>417</v>
      </c>
      <c r="BT347" s="1"/>
    </row>
    <row r="348" spans="1:72" x14ac:dyDescent="0.25">
      <c r="A348" s="5" t="s">
        <v>413</v>
      </c>
      <c r="B348" s="5" t="s">
        <v>611</v>
      </c>
      <c r="C348" s="5" t="s">
        <v>510</v>
      </c>
      <c r="D348" s="5" t="s">
        <v>416</v>
      </c>
      <c r="E348" s="52">
        <f t="shared" ca="1" si="5"/>
        <v>29604</v>
      </c>
      <c r="F348" s="5">
        <v>60</v>
      </c>
      <c r="G348" s="50">
        <v>21308</v>
      </c>
      <c r="H348" s="5">
        <v>350917</v>
      </c>
      <c r="I348" s="50">
        <v>30479</v>
      </c>
      <c r="J348" s="5" t="s">
        <v>417</v>
      </c>
      <c r="BT348" s="1"/>
    </row>
    <row r="349" spans="1:72" x14ac:dyDescent="0.25">
      <c r="A349" s="5" t="s">
        <v>408</v>
      </c>
      <c r="B349" s="5" t="s">
        <v>553</v>
      </c>
      <c r="C349" s="5" t="s">
        <v>679</v>
      </c>
      <c r="D349" s="5" t="s">
        <v>482</v>
      </c>
      <c r="E349" s="52">
        <f t="shared" ca="1" si="5"/>
        <v>25896</v>
      </c>
      <c r="F349" s="5">
        <v>58</v>
      </c>
      <c r="G349" s="50">
        <v>21866</v>
      </c>
      <c r="H349" s="5">
        <v>560472</v>
      </c>
      <c r="I349" s="50">
        <v>30439</v>
      </c>
      <c r="J349" s="5" t="s">
        <v>417</v>
      </c>
      <c r="BT349" s="1"/>
    </row>
    <row r="350" spans="1:72" x14ac:dyDescent="0.25">
      <c r="A350" s="5" t="s">
        <v>408</v>
      </c>
      <c r="B350" s="5" t="s">
        <v>623</v>
      </c>
      <c r="C350" s="5" t="s">
        <v>532</v>
      </c>
      <c r="D350" s="5" t="s">
        <v>416</v>
      </c>
      <c r="E350" s="52">
        <f t="shared" ca="1" si="5"/>
        <v>25884</v>
      </c>
      <c r="F350" s="5">
        <v>59</v>
      </c>
      <c r="G350" s="50">
        <v>21591</v>
      </c>
      <c r="H350" s="5">
        <v>560477</v>
      </c>
      <c r="I350" s="50">
        <v>30675</v>
      </c>
      <c r="J350" s="5" t="s">
        <v>417</v>
      </c>
      <c r="BT350" s="1"/>
    </row>
    <row r="351" spans="1:72" x14ac:dyDescent="0.25">
      <c r="A351" s="5" t="s">
        <v>413</v>
      </c>
      <c r="B351" s="5" t="s">
        <v>511</v>
      </c>
      <c r="C351" s="5" t="s">
        <v>571</v>
      </c>
      <c r="D351" s="5" t="s">
        <v>473</v>
      </c>
      <c r="E351" s="52">
        <f t="shared" ca="1" si="5"/>
        <v>23040</v>
      </c>
      <c r="F351" s="5">
        <v>58</v>
      </c>
      <c r="G351" s="50">
        <v>21967</v>
      </c>
      <c r="H351" s="5">
        <v>351367</v>
      </c>
      <c r="I351" s="50">
        <v>30509</v>
      </c>
      <c r="J351" s="5" t="s">
        <v>417</v>
      </c>
      <c r="BT351" s="1"/>
    </row>
    <row r="352" spans="1:72" x14ac:dyDescent="0.25">
      <c r="A352" s="5" t="s">
        <v>413</v>
      </c>
      <c r="B352" s="5" t="s">
        <v>488</v>
      </c>
      <c r="C352" s="5" t="s">
        <v>606</v>
      </c>
      <c r="D352" s="5" t="s">
        <v>416</v>
      </c>
      <c r="E352" s="52">
        <f t="shared" ca="1" si="5"/>
        <v>24672</v>
      </c>
      <c r="F352" s="5">
        <v>57</v>
      </c>
      <c r="G352" s="50">
        <v>22361</v>
      </c>
      <c r="H352" s="5">
        <v>351369</v>
      </c>
      <c r="I352" s="50">
        <v>30378</v>
      </c>
      <c r="J352" s="5" t="s">
        <v>417</v>
      </c>
      <c r="BT352" s="1"/>
    </row>
    <row r="353" spans="1:72" x14ac:dyDescent="0.25">
      <c r="A353" s="5" t="s">
        <v>408</v>
      </c>
      <c r="B353" s="5" t="s">
        <v>503</v>
      </c>
      <c r="C353" s="5" t="s">
        <v>547</v>
      </c>
      <c r="D353" s="5" t="s">
        <v>733</v>
      </c>
      <c r="E353" s="52">
        <f t="shared" ca="1" si="5"/>
        <v>26388</v>
      </c>
      <c r="F353" s="5">
        <v>56</v>
      </c>
      <c r="G353" s="50">
        <v>22893</v>
      </c>
      <c r="H353" s="5">
        <v>351366</v>
      </c>
      <c r="I353" s="50">
        <v>30600</v>
      </c>
      <c r="J353" s="5" t="s">
        <v>417</v>
      </c>
      <c r="BT353" s="1"/>
    </row>
    <row r="354" spans="1:72" x14ac:dyDescent="0.25">
      <c r="A354" s="5" t="s">
        <v>413</v>
      </c>
      <c r="B354" s="5" t="s">
        <v>730</v>
      </c>
      <c r="C354" s="5" t="s">
        <v>489</v>
      </c>
      <c r="D354" s="5" t="s">
        <v>734</v>
      </c>
      <c r="E354" s="52">
        <f t="shared" ca="1" si="5"/>
        <v>20088</v>
      </c>
      <c r="F354" s="5">
        <v>56</v>
      </c>
      <c r="G354" s="50">
        <v>22830</v>
      </c>
      <c r="H354" s="5">
        <v>560475</v>
      </c>
      <c r="I354" s="50">
        <v>30514</v>
      </c>
      <c r="J354" s="5" t="s">
        <v>417</v>
      </c>
      <c r="BT354" s="1"/>
    </row>
    <row r="355" spans="1:72" x14ac:dyDescent="0.25">
      <c r="A355" s="5" t="s">
        <v>408</v>
      </c>
      <c r="B355" s="5" t="s">
        <v>446</v>
      </c>
      <c r="C355" s="5" t="s">
        <v>735</v>
      </c>
      <c r="D355" s="5" t="s">
        <v>736</v>
      </c>
      <c r="E355" s="52">
        <f t="shared" ca="1" si="5"/>
        <v>19380</v>
      </c>
      <c r="F355" s="5">
        <v>57</v>
      </c>
      <c r="G355" s="50">
        <v>22333</v>
      </c>
      <c r="H355" s="5">
        <v>560484</v>
      </c>
      <c r="I355" s="50">
        <v>30581</v>
      </c>
      <c r="J355" s="5" t="s">
        <v>417</v>
      </c>
      <c r="BT355" s="1"/>
    </row>
    <row r="356" spans="1:72" x14ac:dyDescent="0.25">
      <c r="A356" s="5" t="s">
        <v>413</v>
      </c>
      <c r="B356" s="5" t="s">
        <v>528</v>
      </c>
      <c r="C356" s="5" t="s">
        <v>737</v>
      </c>
      <c r="D356" s="5" t="s">
        <v>416</v>
      </c>
      <c r="E356" s="52">
        <f t="shared" ca="1" si="5"/>
        <v>30372</v>
      </c>
      <c r="F356" s="5">
        <v>59</v>
      </c>
      <c r="G356" s="50">
        <v>21477</v>
      </c>
      <c r="H356" s="5">
        <v>350910</v>
      </c>
      <c r="I356" s="50">
        <v>30409</v>
      </c>
      <c r="J356" s="5" t="s">
        <v>417</v>
      </c>
      <c r="BT356" s="1"/>
    </row>
    <row r="357" spans="1:72" x14ac:dyDescent="0.25">
      <c r="A357" s="5" t="s">
        <v>408</v>
      </c>
      <c r="B357" s="5" t="s">
        <v>500</v>
      </c>
      <c r="C357" s="5" t="s">
        <v>535</v>
      </c>
      <c r="D357" s="5" t="s">
        <v>416</v>
      </c>
      <c r="E357" s="52">
        <f t="shared" ca="1" si="5"/>
        <v>28872</v>
      </c>
      <c r="F357" s="5">
        <v>59</v>
      </c>
      <c r="G357" s="50">
        <v>21781</v>
      </c>
      <c r="H357" s="5">
        <v>560486</v>
      </c>
      <c r="I357" s="50">
        <v>30676</v>
      </c>
      <c r="J357" s="5" t="s">
        <v>417</v>
      </c>
      <c r="BT357" s="1"/>
    </row>
    <row r="358" spans="1:72" x14ac:dyDescent="0.25">
      <c r="A358" s="5" t="s">
        <v>413</v>
      </c>
      <c r="B358" s="5" t="s">
        <v>648</v>
      </c>
      <c r="C358" s="5" t="s">
        <v>691</v>
      </c>
      <c r="D358" s="5" t="s">
        <v>416</v>
      </c>
      <c r="E358" s="52">
        <f t="shared" ca="1" si="5"/>
        <v>28848</v>
      </c>
      <c r="F358" s="5">
        <v>57</v>
      </c>
      <c r="G358" s="50">
        <v>22201</v>
      </c>
      <c r="H358" s="5">
        <v>351110</v>
      </c>
      <c r="I358" s="50">
        <v>30631</v>
      </c>
      <c r="J358" s="5" t="s">
        <v>417</v>
      </c>
      <c r="BT358" s="1"/>
    </row>
    <row r="359" spans="1:72" x14ac:dyDescent="0.25">
      <c r="A359" s="5" t="s">
        <v>408</v>
      </c>
      <c r="B359" s="5" t="s">
        <v>547</v>
      </c>
      <c r="C359" s="5" t="s">
        <v>527</v>
      </c>
      <c r="D359" s="5" t="s">
        <v>738</v>
      </c>
      <c r="E359" s="52">
        <f t="shared" ca="1" si="5"/>
        <v>25296</v>
      </c>
      <c r="F359" s="5">
        <v>59</v>
      </c>
      <c r="G359" s="50">
        <v>21470</v>
      </c>
      <c r="H359" s="5">
        <v>560487</v>
      </c>
      <c r="I359" s="50">
        <v>30646</v>
      </c>
      <c r="J359" s="5" t="s">
        <v>417</v>
      </c>
      <c r="BT359" s="1"/>
    </row>
    <row r="360" spans="1:72" x14ac:dyDescent="0.25">
      <c r="A360" s="5" t="s">
        <v>408</v>
      </c>
      <c r="B360" s="5" t="s">
        <v>155</v>
      </c>
      <c r="C360" s="5" t="s">
        <v>459</v>
      </c>
      <c r="D360" s="5" t="s">
        <v>505</v>
      </c>
      <c r="E360" s="52">
        <f t="shared" ca="1" si="5"/>
        <v>29784</v>
      </c>
      <c r="F360" s="5">
        <v>63</v>
      </c>
      <c r="G360" s="50">
        <v>20038</v>
      </c>
      <c r="H360" s="5">
        <v>560491</v>
      </c>
      <c r="I360" s="50">
        <v>30770</v>
      </c>
      <c r="J360" s="5" t="s">
        <v>417</v>
      </c>
      <c r="BT360" s="1"/>
    </row>
    <row r="361" spans="1:72" x14ac:dyDescent="0.25">
      <c r="A361" s="5" t="s">
        <v>413</v>
      </c>
      <c r="B361" s="5" t="s">
        <v>719</v>
      </c>
      <c r="C361" s="5" t="s">
        <v>739</v>
      </c>
      <c r="D361" s="5" t="s">
        <v>439</v>
      </c>
      <c r="E361" s="52">
        <f t="shared" ca="1" si="5"/>
        <v>18852</v>
      </c>
      <c r="F361" s="5">
        <v>60</v>
      </c>
      <c r="G361" s="50">
        <v>21134</v>
      </c>
      <c r="H361" s="5">
        <v>560460</v>
      </c>
      <c r="I361" s="50">
        <v>30901</v>
      </c>
      <c r="J361" s="5" t="s">
        <v>417</v>
      </c>
      <c r="BT361" s="1"/>
    </row>
    <row r="362" spans="1:72" x14ac:dyDescent="0.25">
      <c r="A362" s="5" t="s">
        <v>413</v>
      </c>
      <c r="B362" s="5" t="s">
        <v>652</v>
      </c>
      <c r="C362" s="5" t="s">
        <v>441</v>
      </c>
      <c r="D362" s="5" t="s">
        <v>740</v>
      </c>
      <c r="E362" s="52">
        <f t="shared" ca="1" si="5"/>
        <v>30288</v>
      </c>
      <c r="F362" s="5">
        <v>60</v>
      </c>
      <c r="G362" s="50">
        <v>21224</v>
      </c>
      <c r="H362" s="5">
        <v>560569</v>
      </c>
      <c r="I362" s="50">
        <v>30937</v>
      </c>
      <c r="J362" s="5" t="s">
        <v>421</v>
      </c>
      <c r="BT362" s="1"/>
    </row>
    <row r="363" spans="1:72" x14ac:dyDescent="0.25">
      <c r="A363" s="5" t="s">
        <v>408</v>
      </c>
      <c r="B363" s="5" t="s">
        <v>452</v>
      </c>
      <c r="C363" s="5" t="s">
        <v>550</v>
      </c>
      <c r="D363" s="5" t="s">
        <v>619</v>
      </c>
      <c r="E363" s="52">
        <f t="shared" ca="1" si="5"/>
        <v>23208</v>
      </c>
      <c r="F363" s="5">
        <v>57</v>
      </c>
      <c r="G363" s="50">
        <v>22260</v>
      </c>
      <c r="H363" s="5">
        <v>560490</v>
      </c>
      <c r="I363" s="50">
        <v>30866</v>
      </c>
      <c r="J363" s="5" t="s">
        <v>421</v>
      </c>
      <c r="BT363" s="1"/>
    </row>
    <row r="364" spans="1:72" x14ac:dyDescent="0.25">
      <c r="A364" s="5" t="s">
        <v>413</v>
      </c>
      <c r="B364" s="5" t="s">
        <v>631</v>
      </c>
      <c r="C364" s="5" t="s">
        <v>453</v>
      </c>
      <c r="D364" s="5" t="s">
        <v>416</v>
      </c>
      <c r="E364" s="52">
        <f t="shared" ca="1" si="5"/>
        <v>26208</v>
      </c>
      <c r="F364" s="5">
        <v>56</v>
      </c>
      <c r="G364" s="50">
        <v>22641</v>
      </c>
      <c r="H364" s="5">
        <v>560489</v>
      </c>
      <c r="I364" s="50">
        <v>30762</v>
      </c>
      <c r="J364" s="5" t="s">
        <v>421</v>
      </c>
      <c r="BT364" s="1"/>
    </row>
    <row r="365" spans="1:72" x14ac:dyDescent="0.25">
      <c r="A365" s="5" t="s">
        <v>413</v>
      </c>
      <c r="B365" s="5" t="s">
        <v>493</v>
      </c>
      <c r="C365" s="5" t="s">
        <v>513</v>
      </c>
      <c r="D365" s="5" t="s">
        <v>416</v>
      </c>
      <c r="E365" s="52">
        <f t="shared" ca="1" si="5"/>
        <v>29964</v>
      </c>
      <c r="F365" s="5">
        <v>60</v>
      </c>
      <c r="G365" s="50">
        <v>21105</v>
      </c>
      <c r="H365" s="5">
        <v>560494</v>
      </c>
      <c r="I365" s="50">
        <v>30977</v>
      </c>
      <c r="J365" s="5" t="s">
        <v>421</v>
      </c>
      <c r="BT365" s="1"/>
    </row>
    <row r="366" spans="1:72" x14ac:dyDescent="0.25">
      <c r="A366" s="5" t="s">
        <v>408</v>
      </c>
      <c r="B366" s="5" t="s">
        <v>431</v>
      </c>
      <c r="C366" s="5" t="s">
        <v>453</v>
      </c>
      <c r="D366" s="5" t="s">
        <v>741</v>
      </c>
      <c r="E366" s="52">
        <f t="shared" ca="1" si="5"/>
        <v>28944</v>
      </c>
      <c r="F366" s="5">
        <v>61</v>
      </c>
      <c r="G366" s="50">
        <v>20991</v>
      </c>
      <c r="H366" s="5">
        <v>351357</v>
      </c>
      <c r="I366" s="50">
        <v>30792</v>
      </c>
      <c r="J366" s="5" t="s">
        <v>421</v>
      </c>
      <c r="BT366" s="1"/>
    </row>
    <row r="367" spans="1:72" x14ac:dyDescent="0.25">
      <c r="A367" s="5" t="s">
        <v>408</v>
      </c>
      <c r="B367" s="5" t="s">
        <v>423</v>
      </c>
      <c r="C367" s="5" t="s">
        <v>459</v>
      </c>
      <c r="D367" s="5" t="s">
        <v>742</v>
      </c>
      <c r="E367" s="52">
        <f t="shared" ca="1" si="5"/>
        <v>22080</v>
      </c>
      <c r="F367" s="5">
        <v>61</v>
      </c>
      <c r="G367" s="50">
        <v>20861</v>
      </c>
      <c r="H367" s="5">
        <v>350258</v>
      </c>
      <c r="I367" s="50">
        <v>30780</v>
      </c>
      <c r="J367" s="5" t="s">
        <v>421</v>
      </c>
      <c r="BT367" s="1"/>
    </row>
    <row r="368" spans="1:72" x14ac:dyDescent="0.25">
      <c r="A368" s="5" t="s">
        <v>408</v>
      </c>
      <c r="B368" s="5" t="s">
        <v>673</v>
      </c>
      <c r="C368" s="5" t="s">
        <v>550</v>
      </c>
      <c r="D368" s="5" t="s">
        <v>536</v>
      </c>
      <c r="E368" s="52">
        <f t="shared" ca="1" si="5"/>
        <v>24696</v>
      </c>
      <c r="F368" s="5">
        <v>60</v>
      </c>
      <c r="G368" s="50">
        <v>21447</v>
      </c>
      <c r="H368" s="5">
        <v>560501</v>
      </c>
      <c r="I368" s="50">
        <v>30805</v>
      </c>
      <c r="J368" s="5" t="s">
        <v>421</v>
      </c>
      <c r="BT368" s="1"/>
    </row>
    <row r="369" spans="1:72" x14ac:dyDescent="0.25">
      <c r="A369" s="5" t="s">
        <v>408</v>
      </c>
      <c r="B369" s="5" t="s">
        <v>629</v>
      </c>
      <c r="C369" s="5" t="s">
        <v>621</v>
      </c>
      <c r="D369" s="5" t="s">
        <v>536</v>
      </c>
      <c r="E369" s="52">
        <f t="shared" ca="1" si="5"/>
        <v>25716</v>
      </c>
      <c r="F369" s="5">
        <v>59</v>
      </c>
      <c r="G369" s="50">
        <v>21499</v>
      </c>
      <c r="H369" s="5">
        <v>560500</v>
      </c>
      <c r="I369" s="50">
        <v>30929</v>
      </c>
      <c r="J369" s="5" t="s">
        <v>421</v>
      </c>
      <c r="BT369" s="1"/>
    </row>
    <row r="370" spans="1:72" x14ac:dyDescent="0.25">
      <c r="A370" s="5" t="s">
        <v>413</v>
      </c>
      <c r="B370" s="5" t="s">
        <v>185</v>
      </c>
      <c r="C370" s="5" t="s">
        <v>558</v>
      </c>
      <c r="D370" s="5" t="s">
        <v>743</v>
      </c>
      <c r="E370" s="52">
        <f t="shared" ca="1" si="5"/>
        <v>18060</v>
      </c>
      <c r="F370" s="5">
        <v>56</v>
      </c>
      <c r="G370" s="50">
        <v>22726</v>
      </c>
      <c r="H370" s="5">
        <v>350385</v>
      </c>
      <c r="I370" s="50">
        <v>30822</v>
      </c>
      <c r="J370" s="5" t="s">
        <v>421</v>
      </c>
      <c r="BT370" s="1"/>
    </row>
    <row r="371" spans="1:72" x14ac:dyDescent="0.25">
      <c r="A371" s="5" t="s">
        <v>413</v>
      </c>
      <c r="B371" s="5" t="s">
        <v>646</v>
      </c>
      <c r="C371" s="5" t="s">
        <v>580</v>
      </c>
      <c r="D371" s="5" t="s">
        <v>460</v>
      </c>
      <c r="E371" s="52">
        <f t="shared" ca="1" si="5"/>
        <v>22596</v>
      </c>
      <c r="F371" s="5">
        <v>56</v>
      </c>
      <c r="G371" s="50">
        <v>22757</v>
      </c>
      <c r="H371" s="5">
        <v>350055</v>
      </c>
      <c r="I371" s="50">
        <v>30935</v>
      </c>
      <c r="J371" s="5" t="s">
        <v>421</v>
      </c>
      <c r="BT371" s="1"/>
    </row>
    <row r="372" spans="1:72" x14ac:dyDescent="0.25">
      <c r="A372" s="5" t="s">
        <v>413</v>
      </c>
      <c r="B372" s="5" t="s">
        <v>458</v>
      </c>
      <c r="C372" s="5" t="s">
        <v>744</v>
      </c>
      <c r="D372" s="5" t="s">
        <v>457</v>
      </c>
      <c r="E372" s="52">
        <f t="shared" ca="1" si="5"/>
        <v>25536</v>
      </c>
      <c r="F372" s="5">
        <v>60</v>
      </c>
      <c r="G372" s="50">
        <v>21252</v>
      </c>
      <c r="H372" s="5">
        <v>560505</v>
      </c>
      <c r="I372" s="50">
        <v>30686</v>
      </c>
      <c r="J372" s="5" t="s">
        <v>466</v>
      </c>
      <c r="BT372" s="1"/>
    </row>
    <row r="373" spans="1:72" x14ac:dyDescent="0.25">
      <c r="A373" s="5" t="s">
        <v>408</v>
      </c>
      <c r="B373" s="5" t="s">
        <v>553</v>
      </c>
      <c r="C373" s="5" t="s">
        <v>532</v>
      </c>
      <c r="D373" s="5" t="s">
        <v>536</v>
      </c>
      <c r="E373" s="52">
        <f t="shared" ca="1" si="5"/>
        <v>29364</v>
      </c>
      <c r="F373" s="5">
        <v>61</v>
      </c>
      <c r="G373" s="50">
        <v>21070</v>
      </c>
      <c r="H373" s="5">
        <v>560506</v>
      </c>
      <c r="I373" s="50">
        <v>30814</v>
      </c>
      <c r="J373" s="5" t="s">
        <v>466</v>
      </c>
      <c r="BT373" s="1"/>
    </row>
    <row r="374" spans="1:72" x14ac:dyDescent="0.25">
      <c r="A374" s="5" t="s">
        <v>413</v>
      </c>
      <c r="B374" s="5" t="s">
        <v>476</v>
      </c>
      <c r="C374" s="5" t="s">
        <v>496</v>
      </c>
      <c r="D374" s="5" t="s">
        <v>442</v>
      </c>
      <c r="E374" s="52">
        <f t="shared" ca="1" si="5"/>
        <v>27480</v>
      </c>
      <c r="F374" s="5">
        <v>58</v>
      </c>
      <c r="G374" s="50">
        <v>21892</v>
      </c>
      <c r="H374" s="5">
        <v>560447</v>
      </c>
      <c r="I374" s="50">
        <v>30744</v>
      </c>
      <c r="J374" s="5" t="s">
        <v>466</v>
      </c>
      <c r="BT374" s="1"/>
    </row>
    <row r="375" spans="1:72" x14ac:dyDescent="0.25">
      <c r="A375" s="5" t="s">
        <v>408</v>
      </c>
      <c r="B375" s="5" t="s">
        <v>673</v>
      </c>
      <c r="C375" s="5" t="s">
        <v>459</v>
      </c>
      <c r="D375" s="5" t="s">
        <v>428</v>
      </c>
      <c r="E375" s="52">
        <f t="shared" ca="1" si="5"/>
        <v>30288</v>
      </c>
      <c r="F375" s="5">
        <v>59</v>
      </c>
      <c r="G375" s="50">
        <v>21766</v>
      </c>
      <c r="H375" s="5">
        <v>560512</v>
      </c>
      <c r="I375" s="50">
        <v>31012</v>
      </c>
      <c r="J375" s="5" t="s">
        <v>466</v>
      </c>
      <c r="BT375" s="1"/>
    </row>
    <row r="376" spans="1:72" x14ac:dyDescent="0.25">
      <c r="A376" s="5" t="s">
        <v>408</v>
      </c>
      <c r="B376" s="5" t="s">
        <v>434</v>
      </c>
      <c r="C376" s="5" t="s">
        <v>745</v>
      </c>
      <c r="D376" s="5" t="s">
        <v>445</v>
      </c>
      <c r="E376" s="52">
        <f t="shared" ca="1" si="5"/>
        <v>31128</v>
      </c>
      <c r="F376" s="5">
        <v>60</v>
      </c>
      <c r="G376" s="50">
        <v>21383</v>
      </c>
      <c r="H376" s="5">
        <v>560515</v>
      </c>
      <c r="I376" s="50">
        <v>31026</v>
      </c>
      <c r="J376" s="5" t="s">
        <v>466</v>
      </c>
      <c r="BT376" s="1"/>
    </row>
    <row r="377" spans="1:72" x14ac:dyDescent="0.25">
      <c r="A377" s="5" t="s">
        <v>408</v>
      </c>
      <c r="B377" s="5" t="s">
        <v>152</v>
      </c>
      <c r="C377" s="5" t="s">
        <v>746</v>
      </c>
      <c r="D377" s="5" t="s">
        <v>747</v>
      </c>
      <c r="E377" s="52">
        <f t="shared" ca="1" si="5"/>
        <v>29808</v>
      </c>
      <c r="F377" s="5">
        <v>58</v>
      </c>
      <c r="G377" s="50">
        <v>22132</v>
      </c>
      <c r="H377" s="5">
        <v>560522</v>
      </c>
      <c r="I377" s="50">
        <v>30970</v>
      </c>
      <c r="J377" s="5" t="s">
        <v>466</v>
      </c>
      <c r="BT377" s="1"/>
    </row>
    <row r="378" spans="1:72" x14ac:dyDescent="0.25">
      <c r="A378" s="5" t="s">
        <v>413</v>
      </c>
      <c r="B378" s="5" t="s">
        <v>490</v>
      </c>
      <c r="C378" s="5" t="s">
        <v>427</v>
      </c>
      <c r="D378" s="5" t="s">
        <v>416</v>
      </c>
      <c r="E378" s="52">
        <f t="shared" ca="1" si="5"/>
        <v>19740</v>
      </c>
      <c r="F378" s="5">
        <v>56</v>
      </c>
      <c r="G378" s="50">
        <v>22627</v>
      </c>
      <c r="H378" s="5">
        <v>560523</v>
      </c>
      <c r="I378" s="50">
        <v>30706</v>
      </c>
      <c r="J378" s="5" t="s">
        <v>466</v>
      </c>
      <c r="BT378" s="1"/>
    </row>
    <row r="379" spans="1:72" x14ac:dyDescent="0.25">
      <c r="A379" s="5" t="s">
        <v>413</v>
      </c>
      <c r="B379" s="5" t="s">
        <v>612</v>
      </c>
      <c r="C379" s="5" t="s">
        <v>633</v>
      </c>
      <c r="D379" s="5" t="s">
        <v>460</v>
      </c>
      <c r="E379" s="52">
        <f t="shared" ca="1" si="5"/>
        <v>18252</v>
      </c>
      <c r="F379" s="5">
        <v>55</v>
      </c>
      <c r="G379" s="50">
        <v>23153</v>
      </c>
      <c r="H379" s="5">
        <v>560520</v>
      </c>
      <c r="I379" s="50">
        <v>30822</v>
      </c>
      <c r="J379" s="5" t="s">
        <v>466</v>
      </c>
      <c r="BT379" s="1"/>
    </row>
    <row r="380" spans="1:72" x14ac:dyDescent="0.25">
      <c r="A380" s="5" t="s">
        <v>413</v>
      </c>
      <c r="B380" s="5" t="s">
        <v>528</v>
      </c>
      <c r="C380" s="5" t="s">
        <v>682</v>
      </c>
      <c r="D380" s="5" t="s">
        <v>731</v>
      </c>
      <c r="E380" s="52">
        <f t="shared" ca="1" si="5"/>
        <v>29316</v>
      </c>
      <c r="F380" s="5">
        <v>54</v>
      </c>
      <c r="G380" s="50">
        <v>23371</v>
      </c>
      <c r="H380" s="5">
        <v>560521</v>
      </c>
      <c r="I380" s="50">
        <v>30937</v>
      </c>
      <c r="J380" s="5" t="s">
        <v>466</v>
      </c>
      <c r="BT380" s="1"/>
    </row>
    <row r="381" spans="1:72" x14ac:dyDescent="0.25">
      <c r="A381" s="5" t="s">
        <v>413</v>
      </c>
      <c r="B381" s="5" t="s">
        <v>448</v>
      </c>
      <c r="C381" s="5" t="s">
        <v>468</v>
      </c>
      <c r="D381" s="5" t="s">
        <v>422</v>
      </c>
      <c r="E381" s="52">
        <f t="shared" ca="1" si="5"/>
        <v>24576</v>
      </c>
      <c r="F381" s="5">
        <v>56</v>
      </c>
      <c r="G381" s="50">
        <v>22831</v>
      </c>
      <c r="H381" s="5">
        <v>560462</v>
      </c>
      <c r="I381" s="50">
        <v>30775</v>
      </c>
      <c r="J381" s="5" t="s">
        <v>412</v>
      </c>
      <c r="BT381" s="1"/>
    </row>
    <row r="382" spans="1:72" x14ac:dyDescent="0.25">
      <c r="A382" s="5" t="s">
        <v>408</v>
      </c>
      <c r="B382" s="5" t="s">
        <v>748</v>
      </c>
      <c r="C382" s="5" t="s">
        <v>155</v>
      </c>
      <c r="D382" s="5" t="s">
        <v>422</v>
      </c>
      <c r="E382" s="52">
        <f t="shared" ca="1" si="5"/>
        <v>25632</v>
      </c>
      <c r="F382" s="5">
        <v>55</v>
      </c>
      <c r="G382" s="50">
        <v>22990</v>
      </c>
      <c r="H382" s="5">
        <v>560526</v>
      </c>
      <c r="I382" s="50">
        <v>30728</v>
      </c>
      <c r="J382" s="5" t="s">
        <v>412</v>
      </c>
      <c r="BT382" s="1"/>
    </row>
    <row r="383" spans="1:72" x14ac:dyDescent="0.25">
      <c r="A383" s="5" t="s">
        <v>413</v>
      </c>
      <c r="B383" s="5" t="s">
        <v>418</v>
      </c>
      <c r="C383" s="5" t="s">
        <v>468</v>
      </c>
      <c r="D383" s="5" t="s">
        <v>749</v>
      </c>
      <c r="E383" s="52">
        <f t="shared" ca="1" si="5"/>
        <v>24576</v>
      </c>
      <c r="F383" s="5">
        <v>58</v>
      </c>
      <c r="G383" s="50">
        <v>21978</v>
      </c>
      <c r="H383" s="5">
        <v>560527</v>
      </c>
      <c r="I383" s="50">
        <v>30770</v>
      </c>
      <c r="J383" s="5" t="s">
        <v>412</v>
      </c>
      <c r="BT383" s="1"/>
    </row>
    <row r="384" spans="1:72" x14ac:dyDescent="0.25">
      <c r="A384" s="5" t="s">
        <v>454</v>
      </c>
      <c r="B384" s="5" t="s">
        <v>534</v>
      </c>
      <c r="C384" s="5" t="s">
        <v>427</v>
      </c>
      <c r="D384" s="5" t="s">
        <v>416</v>
      </c>
      <c r="E384" s="52">
        <f t="shared" ca="1" si="5"/>
        <v>23388</v>
      </c>
      <c r="F384" s="5">
        <v>57</v>
      </c>
      <c r="G384" s="50">
        <v>22500</v>
      </c>
      <c r="H384" s="5">
        <v>560535</v>
      </c>
      <c r="I384" s="50">
        <v>30777</v>
      </c>
      <c r="J384" s="5" t="s">
        <v>412</v>
      </c>
      <c r="BT384" s="1"/>
    </row>
    <row r="385" spans="1:72" x14ac:dyDescent="0.25">
      <c r="A385" s="5" t="s">
        <v>413</v>
      </c>
      <c r="B385" s="5" t="s">
        <v>467</v>
      </c>
      <c r="C385" s="5" t="s">
        <v>750</v>
      </c>
      <c r="D385" s="5" t="s">
        <v>416</v>
      </c>
      <c r="E385" s="52">
        <f t="shared" ca="1" si="5"/>
        <v>20628</v>
      </c>
      <c r="F385" s="5">
        <v>56</v>
      </c>
      <c r="G385" s="50">
        <v>22786</v>
      </c>
      <c r="H385" s="5">
        <v>560533</v>
      </c>
      <c r="I385" s="50">
        <v>30836</v>
      </c>
      <c r="J385" s="5" t="s">
        <v>412</v>
      </c>
      <c r="BT385" s="1"/>
    </row>
    <row r="386" spans="1:72" x14ac:dyDescent="0.25">
      <c r="A386" s="5" t="s">
        <v>408</v>
      </c>
      <c r="B386" s="5" t="s">
        <v>410</v>
      </c>
      <c r="C386" s="5" t="s">
        <v>554</v>
      </c>
      <c r="D386" s="5" t="s">
        <v>482</v>
      </c>
      <c r="E386" s="52">
        <f t="shared" ca="1" si="5"/>
        <v>18156</v>
      </c>
      <c r="F386" s="5">
        <v>56</v>
      </c>
      <c r="G386" s="50">
        <v>22901</v>
      </c>
      <c r="H386" s="5">
        <v>560530</v>
      </c>
      <c r="I386" s="50">
        <v>30767</v>
      </c>
      <c r="J386" s="5" t="s">
        <v>412</v>
      </c>
      <c r="BT386" s="1"/>
    </row>
    <row r="387" spans="1:72" x14ac:dyDescent="0.25">
      <c r="A387" s="5" t="s">
        <v>454</v>
      </c>
      <c r="B387" s="5" t="s">
        <v>467</v>
      </c>
      <c r="C387" s="5" t="s">
        <v>456</v>
      </c>
      <c r="D387" s="5" t="s">
        <v>628</v>
      </c>
      <c r="E387" s="52">
        <f t="shared" ref="E387:E450" ca="1" si="6">RANDBETWEEN(1500,2600)*12</f>
        <v>19680</v>
      </c>
      <c r="F387" s="5">
        <v>58</v>
      </c>
      <c r="G387" s="50">
        <v>21909</v>
      </c>
      <c r="H387" s="5">
        <v>560532</v>
      </c>
      <c r="I387" s="50">
        <v>30707</v>
      </c>
      <c r="J387" s="5" t="s">
        <v>412</v>
      </c>
      <c r="BT387" s="1"/>
    </row>
    <row r="388" spans="1:72" x14ac:dyDescent="0.25">
      <c r="A388" s="5" t="s">
        <v>413</v>
      </c>
      <c r="B388" s="5" t="s">
        <v>709</v>
      </c>
      <c r="C388" s="5" t="s">
        <v>571</v>
      </c>
      <c r="D388" s="5" t="s">
        <v>439</v>
      </c>
      <c r="E388" s="52">
        <f t="shared" ca="1" si="6"/>
        <v>27144</v>
      </c>
      <c r="F388" s="5">
        <v>60</v>
      </c>
      <c r="G388" s="50">
        <v>21370</v>
      </c>
      <c r="H388" s="5">
        <v>560537</v>
      </c>
      <c r="I388" s="50">
        <v>30962</v>
      </c>
      <c r="J388" s="5" t="s">
        <v>412</v>
      </c>
      <c r="BT388" s="1"/>
    </row>
    <row r="389" spans="1:72" x14ac:dyDescent="0.25">
      <c r="A389" s="5" t="s">
        <v>408</v>
      </c>
      <c r="B389" s="5" t="s">
        <v>648</v>
      </c>
      <c r="C389" s="5" t="s">
        <v>533</v>
      </c>
      <c r="D389" s="5" t="s">
        <v>460</v>
      </c>
      <c r="E389" s="52">
        <f t="shared" ca="1" si="6"/>
        <v>29592</v>
      </c>
      <c r="F389" s="5">
        <v>57</v>
      </c>
      <c r="G389" s="50">
        <v>22379</v>
      </c>
      <c r="H389" s="5">
        <v>560535</v>
      </c>
      <c r="I389" s="50">
        <v>31024</v>
      </c>
      <c r="J389" s="5" t="s">
        <v>412</v>
      </c>
      <c r="BT389" s="1"/>
    </row>
    <row r="390" spans="1:72" x14ac:dyDescent="0.25">
      <c r="A390" s="5" t="s">
        <v>413</v>
      </c>
      <c r="B390" s="5" t="s">
        <v>574</v>
      </c>
      <c r="C390" s="5" t="s">
        <v>609</v>
      </c>
      <c r="D390" s="5" t="s">
        <v>457</v>
      </c>
      <c r="E390" s="52">
        <f t="shared" ca="1" si="6"/>
        <v>18060</v>
      </c>
      <c r="F390" s="5">
        <v>55</v>
      </c>
      <c r="G390" s="50">
        <v>23184</v>
      </c>
      <c r="H390" s="5">
        <v>560536</v>
      </c>
      <c r="I390" s="50">
        <v>30996</v>
      </c>
      <c r="J390" s="5" t="s">
        <v>412</v>
      </c>
      <c r="BT390" s="1"/>
    </row>
    <row r="391" spans="1:72" x14ac:dyDescent="0.25">
      <c r="A391" s="5" t="s">
        <v>413</v>
      </c>
      <c r="B391" s="5" t="s">
        <v>611</v>
      </c>
      <c r="C391" s="5" t="s">
        <v>510</v>
      </c>
      <c r="D391" s="5" t="s">
        <v>416</v>
      </c>
      <c r="E391" s="52">
        <f t="shared" ca="1" si="6"/>
        <v>27300</v>
      </c>
      <c r="F391" s="5">
        <v>57</v>
      </c>
      <c r="G391" s="50">
        <v>22435</v>
      </c>
      <c r="H391" s="5">
        <v>560511</v>
      </c>
      <c r="I391" s="50">
        <v>30906</v>
      </c>
      <c r="J391" s="5" t="s">
        <v>412</v>
      </c>
      <c r="BT391" s="1"/>
    </row>
    <row r="392" spans="1:72" x14ac:dyDescent="0.25">
      <c r="A392" s="5" t="s">
        <v>413</v>
      </c>
      <c r="B392" s="5" t="s">
        <v>429</v>
      </c>
      <c r="C392" s="5" t="s">
        <v>751</v>
      </c>
      <c r="D392" s="5" t="s">
        <v>416</v>
      </c>
      <c r="E392" s="52">
        <f t="shared" ca="1" si="6"/>
        <v>30912</v>
      </c>
      <c r="F392" s="5">
        <v>56</v>
      </c>
      <c r="G392" s="50">
        <v>22837</v>
      </c>
      <c r="H392" s="5">
        <v>560556</v>
      </c>
      <c r="I392" s="50">
        <v>30831</v>
      </c>
      <c r="J392" s="5" t="s">
        <v>417</v>
      </c>
      <c r="BT392" s="1"/>
    </row>
    <row r="393" spans="1:72" x14ac:dyDescent="0.25">
      <c r="A393" s="5" t="s">
        <v>413</v>
      </c>
      <c r="B393" s="5" t="s">
        <v>579</v>
      </c>
      <c r="C393" s="5" t="s">
        <v>441</v>
      </c>
      <c r="D393" s="5" t="s">
        <v>460</v>
      </c>
      <c r="E393" s="52">
        <f t="shared" ca="1" si="6"/>
        <v>19164</v>
      </c>
      <c r="F393" s="5">
        <v>61</v>
      </c>
      <c r="G393" s="50">
        <v>20766</v>
      </c>
      <c r="H393" s="5">
        <v>560547</v>
      </c>
      <c r="I393" s="50">
        <v>31011</v>
      </c>
      <c r="J393" s="5" t="s">
        <v>417</v>
      </c>
      <c r="BT393" s="1"/>
    </row>
    <row r="394" spans="1:72" x14ac:dyDescent="0.25">
      <c r="A394" s="5" t="s">
        <v>408</v>
      </c>
      <c r="B394" s="5" t="s">
        <v>512</v>
      </c>
      <c r="C394" s="5" t="s">
        <v>535</v>
      </c>
      <c r="D394" s="5" t="s">
        <v>425</v>
      </c>
      <c r="E394" s="52">
        <f t="shared" ca="1" si="6"/>
        <v>20028</v>
      </c>
      <c r="F394" s="5">
        <v>59</v>
      </c>
      <c r="G394" s="50">
        <v>21648</v>
      </c>
      <c r="H394" s="5">
        <v>560548</v>
      </c>
      <c r="I394" s="50">
        <v>31389</v>
      </c>
      <c r="J394" s="5" t="s">
        <v>417</v>
      </c>
      <c r="BT394" s="1"/>
    </row>
    <row r="395" spans="1:72" x14ac:dyDescent="0.25">
      <c r="A395" s="5" t="s">
        <v>413</v>
      </c>
      <c r="B395" s="5" t="s">
        <v>157</v>
      </c>
      <c r="C395" s="5" t="s">
        <v>752</v>
      </c>
      <c r="D395" s="5" t="s">
        <v>577</v>
      </c>
      <c r="E395" s="52">
        <f t="shared" ca="1" si="6"/>
        <v>22032</v>
      </c>
      <c r="F395" s="5">
        <v>57</v>
      </c>
      <c r="G395" s="50">
        <v>22435</v>
      </c>
      <c r="H395" s="5">
        <v>560517</v>
      </c>
      <c r="I395" s="50">
        <v>31312</v>
      </c>
      <c r="J395" s="5" t="s">
        <v>417</v>
      </c>
      <c r="BT395" s="1"/>
    </row>
    <row r="396" spans="1:72" x14ac:dyDescent="0.25">
      <c r="A396" s="5" t="s">
        <v>413</v>
      </c>
      <c r="B396" s="5" t="s">
        <v>611</v>
      </c>
      <c r="C396" s="5" t="s">
        <v>753</v>
      </c>
      <c r="D396" s="5" t="s">
        <v>754</v>
      </c>
      <c r="E396" s="52">
        <f t="shared" ca="1" si="6"/>
        <v>25536</v>
      </c>
      <c r="F396" s="5">
        <v>56</v>
      </c>
      <c r="G396" s="50">
        <v>22734</v>
      </c>
      <c r="H396" s="5">
        <v>560546</v>
      </c>
      <c r="I396" s="50">
        <v>31088</v>
      </c>
      <c r="J396" s="5" t="s">
        <v>417</v>
      </c>
      <c r="BT396" s="1"/>
    </row>
    <row r="397" spans="1:72" x14ac:dyDescent="0.25">
      <c r="A397" s="5" t="s">
        <v>413</v>
      </c>
      <c r="B397" s="5" t="s">
        <v>610</v>
      </c>
      <c r="C397" s="5" t="s">
        <v>558</v>
      </c>
      <c r="D397" s="5" t="s">
        <v>457</v>
      </c>
      <c r="E397" s="52">
        <f t="shared" ca="1" si="6"/>
        <v>22320</v>
      </c>
      <c r="F397" s="5">
        <v>55</v>
      </c>
      <c r="G397" s="50">
        <v>23148</v>
      </c>
      <c r="H397" s="5">
        <v>560550</v>
      </c>
      <c r="I397" s="50">
        <v>31202</v>
      </c>
      <c r="J397" s="5" t="s">
        <v>417</v>
      </c>
      <c r="BT397" s="1"/>
    </row>
    <row r="398" spans="1:72" x14ac:dyDescent="0.25">
      <c r="A398" s="5" t="s">
        <v>413</v>
      </c>
      <c r="B398" s="5" t="s">
        <v>648</v>
      </c>
      <c r="C398" s="5" t="s">
        <v>755</v>
      </c>
      <c r="D398" s="5" t="s">
        <v>622</v>
      </c>
      <c r="E398" s="52">
        <f t="shared" ca="1" si="6"/>
        <v>27276</v>
      </c>
      <c r="F398" s="5">
        <v>59</v>
      </c>
      <c r="G398" s="50">
        <v>21687</v>
      </c>
      <c r="H398" s="5">
        <v>560554</v>
      </c>
      <c r="I398" s="50">
        <v>31184</v>
      </c>
      <c r="J398" s="5" t="s">
        <v>417</v>
      </c>
      <c r="BT398" s="1"/>
    </row>
    <row r="399" spans="1:72" x14ac:dyDescent="0.25">
      <c r="A399" s="5" t="s">
        <v>454</v>
      </c>
      <c r="B399" s="5" t="s">
        <v>645</v>
      </c>
      <c r="C399" s="5" t="s">
        <v>756</v>
      </c>
      <c r="D399" s="5" t="s">
        <v>416</v>
      </c>
      <c r="E399" s="52">
        <f t="shared" ca="1" si="6"/>
        <v>22500</v>
      </c>
      <c r="F399" s="5">
        <v>55</v>
      </c>
      <c r="G399" s="50">
        <v>23165</v>
      </c>
      <c r="H399" s="5">
        <v>560553</v>
      </c>
      <c r="I399" s="50">
        <v>31201</v>
      </c>
      <c r="J399" s="5" t="s">
        <v>417</v>
      </c>
      <c r="BT399" s="1"/>
    </row>
    <row r="400" spans="1:72" x14ac:dyDescent="0.25">
      <c r="A400" s="5" t="s">
        <v>408</v>
      </c>
      <c r="B400" s="5" t="s">
        <v>550</v>
      </c>
      <c r="C400" s="5" t="s">
        <v>625</v>
      </c>
      <c r="D400" s="5" t="s">
        <v>416</v>
      </c>
      <c r="E400" s="52">
        <f t="shared" ca="1" si="6"/>
        <v>28584</v>
      </c>
      <c r="F400" s="5">
        <v>63</v>
      </c>
      <c r="G400" s="50">
        <v>20164</v>
      </c>
      <c r="H400" s="5">
        <v>560557</v>
      </c>
      <c r="I400" s="50">
        <v>31172</v>
      </c>
      <c r="J400" s="5" t="s">
        <v>417</v>
      </c>
      <c r="BT400" s="1"/>
    </row>
    <row r="401" spans="1:72" x14ac:dyDescent="0.25">
      <c r="A401" s="5" t="s">
        <v>413</v>
      </c>
      <c r="B401" s="5" t="s">
        <v>587</v>
      </c>
      <c r="C401" s="5" t="s">
        <v>757</v>
      </c>
      <c r="D401" s="5" t="s">
        <v>442</v>
      </c>
      <c r="E401" s="52">
        <f t="shared" ca="1" si="6"/>
        <v>25296</v>
      </c>
      <c r="F401" s="5">
        <v>54</v>
      </c>
      <c r="G401" s="50">
        <v>23296</v>
      </c>
      <c r="H401" s="5">
        <v>560558</v>
      </c>
      <c r="I401" s="50">
        <v>31391</v>
      </c>
      <c r="J401" s="5" t="s">
        <v>417</v>
      </c>
      <c r="BT401" s="1"/>
    </row>
    <row r="402" spans="1:72" x14ac:dyDescent="0.25">
      <c r="A402" s="5" t="s">
        <v>413</v>
      </c>
      <c r="B402" s="5" t="s">
        <v>592</v>
      </c>
      <c r="C402" s="5" t="s">
        <v>486</v>
      </c>
      <c r="D402" s="5" t="s">
        <v>536</v>
      </c>
      <c r="E402" s="52">
        <f t="shared" ca="1" si="6"/>
        <v>20604</v>
      </c>
      <c r="F402" s="5">
        <v>58</v>
      </c>
      <c r="G402" s="50">
        <v>22001</v>
      </c>
      <c r="H402" s="5">
        <v>560556</v>
      </c>
      <c r="I402" s="50">
        <v>31055</v>
      </c>
      <c r="J402" s="5" t="s">
        <v>417</v>
      </c>
      <c r="BT402" s="1"/>
    </row>
    <row r="403" spans="1:72" x14ac:dyDescent="0.25">
      <c r="A403" s="5" t="s">
        <v>408</v>
      </c>
      <c r="B403" s="5" t="s">
        <v>503</v>
      </c>
      <c r="C403" s="5" t="s">
        <v>542</v>
      </c>
      <c r="D403" s="5" t="s">
        <v>758</v>
      </c>
      <c r="E403" s="52">
        <f t="shared" ca="1" si="6"/>
        <v>28680</v>
      </c>
      <c r="F403" s="5">
        <v>58</v>
      </c>
      <c r="G403" s="50">
        <v>22009</v>
      </c>
      <c r="H403" s="5">
        <v>560559</v>
      </c>
      <c r="I403" s="50">
        <v>31189</v>
      </c>
      <c r="J403" s="5" t="s">
        <v>417</v>
      </c>
      <c r="BT403" s="1"/>
    </row>
    <row r="404" spans="1:72" x14ac:dyDescent="0.25">
      <c r="A404" s="5" t="s">
        <v>413</v>
      </c>
      <c r="B404" s="5" t="s">
        <v>464</v>
      </c>
      <c r="C404" s="5" t="s">
        <v>432</v>
      </c>
      <c r="D404" s="5" t="s">
        <v>622</v>
      </c>
      <c r="E404" s="52">
        <f t="shared" ca="1" si="6"/>
        <v>22728</v>
      </c>
      <c r="F404" s="5">
        <v>56</v>
      </c>
      <c r="G404" s="50">
        <v>22778</v>
      </c>
      <c r="H404" s="5">
        <v>560563</v>
      </c>
      <c r="I404" s="50">
        <v>31210</v>
      </c>
      <c r="J404" s="5" t="s">
        <v>417</v>
      </c>
      <c r="BT404" s="1"/>
    </row>
    <row r="405" spans="1:72" x14ac:dyDescent="0.25">
      <c r="A405" s="5" t="s">
        <v>413</v>
      </c>
      <c r="B405" s="5" t="s">
        <v>730</v>
      </c>
      <c r="C405" s="5" t="s">
        <v>520</v>
      </c>
      <c r="D405" s="5" t="s">
        <v>439</v>
      </c>
      <c r="E405" s="52">
        <f t="shared" ca="1" si="6"/>
        <v>25740</v>
      </c>
      <c r="F405" s="5">
        <v>59</v>
      </c>
      <c r="G405" s="50">
        <v>21499</v>
      </c>
      <c r="H405" s="5">
        <v>560566</v>
      </c>
      <c r="I405" s="50">
        <v>31170</v>
      </c>
      <c r="J405" s="5" t="s">
        <v>417</v>
      </c>
      <c r="BT405" s="1"/>
    </row>
    <row r="406" spans="1:72" x14ac:dyDescent="0.25">
      <c r="A406" s="5" t="s">
        <v>413</v>
      </c>
      <c r="B406" s="5" t="s">
        <v>639</v>
      </c>
      <c r="C406" s="5" t="s">
        <v>739</v>
      </c>
      <c r="D406" s="5" t="s">
        <v>457</v>
      </c>
      <c r="E406" s="52">
        <f t="shared" ca="1" si="6"/>
        <v>26880</v>
      </c>
      <c r="F406" s="5">
        <v>60</v>
      </c>
      <c r="G406" s="50">
        <v>21260</v>
      </c>
      <c r="H406" s="5">
        <v>560572</v>
      </c>
      <c r="I406" s="50">
        <v>31406</v>
      </c>
      <c r="J406" s="5" t="s">
        <v>417</v>
      </c>
      <c r="BT406" s="1"/>
    </row>
    <row r="407" spans="1:72" x14ac:dyDescent="0.25">
      <c r="A407" s="5" t="s">
        <v>413</v>
      </c>
      <c r="B407" s="5" t="s">
        <v>561</v>
      </c>
      <c r="C407" s="5" t="s">
        <v>750</v>
      </c>
      <c r="D407" s="5" t="s">
        <v>460</v>
      </c>
      <c r="E407" s="52">
        <f t="shared" ca="1" si="6"/>
        <v>27336</v>
      </c>
      <c r="F407" s="5">
        <v>56</v>
      </c>
      <c r="G407" s="50">
        <v>22765</v>
      </c>
      <c r="H407" s="5">
        <v>560569</v>
      </c>
      <c r="I407" s="50">
        <v>31240</v>
      </c>
      <c r="J407" s="5" t="s">
        <v>417</v>
      </c>
      <c r="BT407" s="1"/>
    </row>
    <row r="408" spans="1:72" x14ac:dyDescent="0.25">
      <c r="A408" s="5" t="s">
        <v>408</v>
      </c>
      <c r="B408" s="5" t="s">
        <v>704</v>
      </c>
      <c r="C408" s="5" t="s">
        <v>575</v>
      </c>
      <c r="D408" s="5" t="s">
        <v>433</v>
      </c>
      <c r="E408" s="52">
        <f t="shared" ca="1" si="6"/>
        <v>21792</v>
      </c>
      <c r="F408" s="5">
        <v>58</v>
      </c>
      <c r="G408" s="50">
        <v>21941</v>
      </c>
      <c r="H408" s="5">
        <v>560570</v>
      </c>
      <c r="I408" s="50">
        <v>31109</v>
      </c>
      <c r="J408" s="5" t="s">
        <v>421</v>
      </c>
      <c r="BT408" s="1"/>
    </row>
    <row r="409" spans="1:72" x14ac:dyDescent="0.25">
      <c r="A409" s="5" t="s">
        <v>408</v>
      </c>
      <c r="B409" s="5" t="s">
        <v>635</v>
      </c>
      <c r="C409" s="5" t="s">
        <v>419</v>
      </c>
      <c r="D409" s="5" t="s">
        <v>759</v>
      </c>
      <c r="E409" s="52">
        <f t="shared" ca="1" si="6"/>
        <v>27720</v>
      </c>
      <c r="F409" s="5">
        <v>59</v>
      </c>
      <c r="G409" s="50">
        <v>21721</v>
      </c>
      <c r="H409" s="5">
        <v>560524</v>
      </c>
      <c r="I409" s="50">
        <v>31331</v>
      </c>
      <c r="J409" s="5" t="s">
        <v>421</v>
      </c>
      <c r="BT409" s="1"/>
    </row>
    <row r="410" spans="1:72" x14ac:dyDescent="0.25">
      <c r="A410" s="5" t="s">
        <v>413</v>
      </c>
      <c r="B410" s="5" t="s">
        <v>705</v>
      </c>
      <c r="C410" s="5" t="s">
        <v>489</v>
      </c>
      <c r="D410" s="5" t="s">
        <v>678</v>
      </c>
      <c r="E410" s="52">
        <f t="shared" ca="1" si="6"/>
        <v>21900</v>
      </c>
      <c r="F410" s="5">
        <v>48</v>
      </c>
      <c r="G410" s="50">
        <v>25625</v>
      </c>
      <c r="H410" s="5">
        <v>560579</v>
      </c>
      <c r="I410" s="50">
        <v>33022</v>
      </c>
      <c r="J410" s="5" t="s">
        <v>421</v>
      </c>
      <c r="BT410" s="1"/>
    </row>
    <row r="411" spans="1:72" x14ac:dyDescent="0.25">
      <c r="A411" s="5" t="s">
        <v>408</v>
      </c>
      <c r="B411" s="5" t="s">
        <v>541</v>
      </c>
      <c r="C411" s="5" t="s">
        <v>532</v>
      </c>
      <c r="D411" s="5" t="s">
        <v>439</v>
      </c>
      <c r="E411" s="52">
        <f t="shared" ca="1" si="6"/>
        <v>20424</v>
      </c>
      <c r="F411" s="5">
        <v>57</v>
      </c>
      <c r="G411" s="50">
        <v>22338</v>
      </c>
      <c r="H411" s="5">
        <v>350147</v>
      </c>
      <c r="I411" s="50">
        <v>33202</v>
      </c>
      <c r="J411" s="5" t="s">
        <v>421</v>
      </c>
      <c r="BT411" s="1"/>
    </row>
    <row r="412" spans="1:72" x14ac:dyDescent="0.25">
      <c r="A412" s="5" t="s">
        <v>413</v>
      </c>
      <c r="B412" s="5" t="s">
        <v>629</v>
      </c>
      <c r="C412" s="5" t="s">
        <v>532</v>
      </c>
      <c r="D412" s="5" t="s">
        <v>428</v>
      </c>
      <c r="E412" s="52">
        <f t="shared" ca="1" si="6"/>
        <v>30192</v>
      </c>
      <c r="F412" s="5">
        <v>53</v>
      </c>
      <c r="G412" s="50">
        <v>23976</v>
      </c>
      <c r="H412" s="5">
        <v>560589</v>
      </c>
      <c r="I412" s="50">
        <v>33215</v>
      </c>
      <c r="J412" s="5" t="s">
        <v>421</v>
      </c>
      <c r="BT412" s="1"/>
    </row>
    <row r="413" spans="1:72" x14ac:dyDescent="0.25">
      <c r="A413" s="5" t="s">
        <v>413</v>
      </c>
      <c r="B413" s="5" t="s">
        <v>578</v>
      </c>
      <c r="C413" s="5" t="s">
        <v>760</v>
      </c>
      <c r="D413" s="5" t="s">
        <v>439</v>
      </c>
      <c r="E413" s="52">
        <f t="shared" ca="1" si="6"/>
        <v>29820</v>
      </c>
      <c r="F413" s="5">
        <v>50</v>
      </c>
      <c r="G413" s="50">
        <v>25041</v>
      </c>
      <c r="H413" s="5">
        <v>560571</v>
      </c>
      <c r="I413" s="50">
        <v>33138</v>
      </c>
      <c r="J413" s="5" t="s">
        <v>421</v>
      </c>
      <c r="BT413" s="1"/>
    </row>
    <row r="414" spans="1:72" x14ac:dyDescent="0.25">
      <c r="A414" s="5" t="s">
        <v>413</v>
      </c>
      <c r="B414" s="5" t="s">
        <v>652</v>
      </c>
      <c r="C414" s="5" t="s">
        <v>600</v>
      </c>
      <c r="D414" s="5" t="s">
        <v>422</v>
      </c>
      <c r="E414" s="52">
        <f t="shared" ca="1" si="6"/>
        <v>22068</v>
      </c>
      <c r="F414" s="5">
        <v>56</v>
      </c>
      <c r="G414" s="50">
        <v>22731</v>
      </c>
      <c r="H414" s="5">
        <v>560595</v>
      </c>
      <c r="I414" s="50">
        <v>32914</v>
      </c>
      <c r="J414" s="5" t="s">
        <v>421</v>
      </c>
      <c r="BT414" s="1"/>
    </row>
    <row r="415" spans="1:72" x14ac:dyDescent="0.25">
      <c r="A415" s="5" t="s">
        <v>408</v>
      </c>
      <c r="B415" s="5" t="s">
        <v>549</v>
      </c>
      <c r="C415" s="5" t="s">
        <v>533</v>
      </c>
      <c r="D415" s="5" t="s">
        <v>636</v>
      </c>
      <c r="E415" s="52">
        <f t="shared" ca="1" si="6"/>
        <v>18720</v>
      </c>
      <c r="F415" s="5">
        <v>51</v>
      </c>
      <c r="G415" s="50">
        <v>24727</v>
      </c>
      <c r="H415" s="5">
        <v>351443</v>
      </c>
      <c r="I415" s="50">
        <v>33028</v>
      </c>
      <c r="J415" s="5" t="s">
        <v>421</v>
      </c>
      <c r="BT415" s="1"/>
    </row>
    <row r="416" spans="1:72" x14ac:dyDescent="0.25">
      <c r="A416" s="5" t="s">
        <v>413</v>
      </c>
      <c r="B416" s="5" t="s">
        <v>603</v>
      </c>
      <c r="C416" s="5" t="s">
        <v>761</v>
      </c>
      <c r="D416" s="5" t="s">
        <v>460</v>
      </c>
      <c r="E416" s="52">
        <f t="shared" ca="1" si="6"/>
        <v>22320</v>
      </c>
      <c r="F416" s="5">
        <v>51</v>
      </c>
      <c r="G416" s="50">
        <v>24539</v>
      </c>
      <c r="H416" s="5">
        <v>560592</v>
      </c>
      <c r="I416" s="50">
        <v>33010</v>
      </c>
      <c r="J416" s="5" t="s">
        <v>421</v>
      </c>
      <c r="BT416" s="1"/>
    </row>
    <row r="417" spans="1:72" x14ac:dyDescent="0.25">
      <c r="A417" s="5" t="s">
        <v>413</v>
      </c>
      <c r="B417" s="5" t="s">
        <v>547</v>
      </c>
      <c r="C417" s="5" t="s">
        <v>438</v>
      </c>
      <c r="D417" s="5" t="s">
        <v>703</v>
      </c>
      <c r="E417" s="52">
        <f t="shared" ca="1" si="6"/>
        <v>26196</v>
      </c>
      <c r="F417" s="5">
        <v>52</v>
      </c>
      <c r="G417" s="50">
        <v>24298</v>
      </c>
      <c r="H417" s="5">
        <v>560596</v>
      </c>
      <c r="I417" s="50">
        <v>33027</v>
      </c>
      <c r="J417" s="5" t="s">
        <v>421</v>
      </c>
      <c r="BT417" s="1"/>
    </row>
    <row r="418" spans="1:72" x14ac:dyDescent="0.25">
      <c r="A418" s="5" t="s">
        <v>408</v>
      </c>
      <c r="B418" s="5" t="s">
        <v>440</v>
      </c>
      <c r="C418" s="5" t="s">
        <v>762</v>
      </c>
      <c r="D418" s="5" t="s">
        <v>422</v>
      </c>
      <c r="E418" s="52">
        <f t="shared" ca="1" si="6"/>
        <v>24708</v>
      </c>
      <c r="F418" s="5">
        <v>55</v>
      </c>
      <c r="G418" s="50">
        <v>22992</v>
      </c>
      <c r="H418" s="5">
        <v>560602</v>
      </c>
      <c r="I418" s="50">
        <v>32998</v>
      </c>
      <c r="J418" s="5" t="s">
        <v>466</v>
      </c>
      <c r="BT418" s="1"/>
    </row>
    <row r="419" spans="1:72" x14ac:dyDescent="0.25">
      <c r="A419" s="5" t="s">
        <v>408</v>
      </c>
      <c r="B419" s="5" t="s">
        <v>748</v>
      </c>
      <c r="C419" s="5" t="s">
        <v>444</v>
      </c>
      <c r="D419" s="5" t="s">
        <v>763</v>
      </c>
      <c r="E419" s="52">
        <f t="shared" ca="1" si="6"/>
        <v>27552</v>
      </c>
      <c r="F419" s="5">
        <v>51</v>
      </c>
      <c r="G419" s="50">
        <v>24421</v>
      </c>
      <c r="H419" s="5">
        <v>560606</v>
      </c>
      <c r="I419" s="50">
        <v>33217</v>
      </c>
      <c r="J419" s="5" t="s">
        <v>466</v>
      </c>
      <c r="BT419" s="1"/>
    </row>
    <row r="420" spans="1:72" x14ac:dyDescent="0.25">
      <c r="A420" s="5" t="s">
        <v>454</v>
      </c>
      <c r="B420" s="5" t="s">
        <v>562</v>
      </c>
      <c r="C420" s="5" t="s">
        <v>764</v>
      </c>
      <c r="D420" s="5" t="s">
        <v>765</v>
      </c>
      <c r="E420" s="52">
        <f t="shared" ca="1" si="6"/>
        <v>29460</v>
      </c>
      <c r="F420" s="5">
        <v>55</v>
      </c>
      <c r="G420" s="50">
        <v>23273</v>
      </c>
      <c r="H420" s="5">
        <v>351319</v>
      </c>
      <c r="I420" s="50">
        <v>31127</v>
      </c>
      <c r="J420" s="5" t="s">
        <v>466</v>
      </c>
      <c r="BT420" s="1"/>
    </row>
    <row r="421" spans="1:72" x14ac:dyDescent="0.25">
      <c r="A421" s="5" t="s">
        <v>408</v>
      </c>
      <c r="B421" s="5" t="s">
        <v>713</v>
      </c>
      <c r="C421" s="5" t="s">
        <v>459</v>
      </c>
      <c r="D421" s="5" t="s">
        <v>422</v>
      </c>
      <c r="E421" s="52">
        <f t="shared" ca="1" si="6"/>
        <v>20280</v>
      </c>
      <c r="F421" s="5">
        <v>56</v>
      </c>
      <c r="G421" s="50">
        <v>22771</v>
      </c>
      <c r="H421" s="5">
        <v>560603</v>
      </c>
      <c r="I421" s="50">
        <v>31342</v>
      </c>
      <c r="J421" s="5" t="s">
        <v>466</v>
      </c>
      <c r="BT421" s="1"/>
    </row>
    <row r="422" spans="1:72" x14ac:dyDescent="0.25">
      <c r="A422" s="5" t="s">
        <v>408</v>
      </c>
      <c r="B422" s="5" t="s">
        <v>766</v>
      </c>
      <c r="C422" s="5" t="s">
        <v>556</v>
      </c>
      <c r="D422" s="5" t="s">
        <v>767</v>
      </c>
      <c r="E422" s="52">
        <f t="shared" ca="1" si="6"/>
        <v>22956</v>
      </c>
      <c r="F422" s="5">
        <v>56</v>
      </c>
      <c r="G422" s="50">
        <v>22573</v>
      </c>
      <c r="H422" s="5">
        <v>560540</v>
      </c>
      <c r="I422" s="50">
        <v>31157</v>
      </c>
      <c r="J422" s="5" t="s">
        <v>466</v>
      </c>
      <c r="BT422" s="1"/>
    </row>
    <row r="423" spans="1:72" x14ac:dyDescent="0.25">
      <c r="A423" s="5" t="s">
        <v>408</v>
      </c>
      <c r="B423" s="5" t="s">
        <v>490</v>
      </c>
      <c r="C423" s="5" t="s">
        <v>641</v>
      </c>
      <c r="D423" s="5" t="s">
        <v>425</v>
      </c>
      <c r="E423" s="52">
        <f t="shared" ca="1" si="6"/>
        <v>23268</v>
      </c>
      <c r="F423" s="5">
        <v>57</v>
      </c>
      <c r="G423" s="50">
        <v>22536</v>
      </c>
      <c r="H423" s="5">
        <v>560607</v>
      </c>
      <c r="I423" s="50">
        <v>31145</v>
      </c>
      <c r="J423" s="5" t="s">
        <v>466</v>
      </c>
      <c r="BT423" s="1"/>
    </row>
    <row r="424" spans="1:72" x14ac:dyDescent="0.25">
      <c r="A424" s="5" t="s">
        <v>408</v>
      </c>
      <c r="B424" s="5" t="s">
        <v>694</v>
      </c>
      <c r="C424" s="5" t="s">
        <v>527</v>
      </c>
      <c r="D424" s="5" t="s">
        <v>619</v>
      </c>
      <c r="E424" s="52">
        <f t="shared" ca="1" si="6"/>
        <v>27468</v>
      </c>
      <c r="F424" s="5">
        <v>57</v>
      </c>
      <c r="G424" s="50">
        <v>22374</v>
      </c>
      <c r="H424" s="5">
        <v>560612</v>
      </c>
      <c r="I424" s="50">
        <v>31170</v>
      </c>
      <c r="J424" s="5" t="s">
        <v>466</v>
      </c>
      <c r="BT424" s="1"/>
    </row>
    <row r="425" spans="1:72" x14ac:dyDescent="0.25">
      <c r="A425" s="5" t="s">
        <v>408</v>
      </c>
      <c r="B425" s="5" t="s">
        <v>592</v>
      </c>
      <c r="C425" s="5" t="s">
        <v>453</v>
      </c>
      <c r="D425" s="5" t="s">
        <v>445</v>
      </c>
      <c r="E425" s="52">
        <f t="shared" ca="1" si="6"/>
        <v>27756</v>
      </c>
      <c r="F425" s="5">
        <v>56</v>
      </c>
      <c r="G425" s="50">
        <v>22752</v>
      </c>
      <c r="H425" s="5">
        <v>560609</v>
      </c>
      <c r="I425" s="50">
        <v>31294</v>
      </c>
      <c r="J425" s="5" t="s">
        <v>466</v>
      </c>
      <c r="BT425" s="1"/>
    </row>
    <row r="426" spans="1:72" x14ac:dyDescent="0.25">
      <c r="A426" s="5" t="s">
        <v>413</v>
      </c>
      <c r="B426" s="5" t="s">
        <v>665</v>
      </c>
      <c r="C426" s="5" t="s">
        <v>513</v>
      </c>
      <c r="D426" s="5" t="s">
        <v>731</v>
      </c>
      <c r="E426" s="52">
        <f t="shared" ca="1" si="6"/>
        <v>19620</v>
      </c>
      <c r="F426" s="5">
        <v>55</v>
      </c>
      <c r="G426" s="50">
        <v>23073</v>
      </c>
      <c r="H426" s="5">
        <v>560611</v>
      </c>
      <c r="I426" s="50">
        <v>31187</v>
      </c>
      <c r="J426" s="5" t="s">
        <v>466</v>
      </c>
      <c r="BT426" s="1"/>
    </row>
    <row r="427" spans="1:72" x14ac:dyDescent="0.25">
      <c r="A427" s="5" t="s">
        <v>408</v>
      </c>
      <c r="B427" s="5" t="s">
        <v>492</v>
      </c>
      <c r="C427" s="5" t="s">
        <v>724</v>
      </c>
      <c r="D427" s="5" t="s">
        <v>619</v>
      </c>
      <c r="E427" s="52">
        <f t="shared" ca="1" si="6"/>
        <v>25524</v>
      </c>
      <c r="F427" s="5">
        <v>55</v>
      </c>
      <c r="G427" s="50">
        <v>23209</v>
      </c>
      <c r="H427" s="5">
        <v>560608</v>
      </c>
      <c r="I427" s="50">
        <v>31300</v>
      </c>
      <c r="J427" s="5" t="s">
        <v>412</v>
      </c>
      <c r="BT427" s="1"/>
    </row>
    <row r="428" spans="1:72" x14ac:dyDescent="0.25">
      <c r="A428" s="5" t="s">
        <v>408</v>
      </c>
      <c r="B428" s="5" t="s">
        <v>544</v>
      </c>
      <c r="C428" s="5" t="s">
        <v>550</v>
      </c>
      <c r="D428" s="5" t="s">
        <v>416</v>
      </c>
      <c r="E428" s="52">
        <f t="shared" ca="1" si="6"/>
        <v>27996</v>
      </c>
      <c r="F428" s="5">
        <v>61</v>
      </c>
      <c r="G428" s="50">
        <v>21036</v>
      </c>
      <c r="H428" s="5">
        <v>560932</v>
      </c>
      <c r="I428" s="50">
        <v>31552</v>
      </c>
      <c r="J428" s="5" t="s">
        <v>412</v>
      </c>
      <c r="BT428" s="1"/>
    </row>
    <row r="429" spans="1:72" x14ac:dyDescent="0.25">
      <c r="A429" s="5" t="s">
        <v>408</v>
      </c>
      <c r="B429" s="5" t="s">
        <v>495</v>
      </c>
      <c r="C429" s="5" t="s">
        <v>532</v>
      </c>
      <c r="D429" s="5" t="s">
        <v>416</v>
      </c>
      <c r="E429" s="52">
        <f t="shared" ca="1" si="6"/>
        <v>24216</v>
      </c>
      <c r="F429" s="5">
        <v>59</v>
      </c>
      <c r="G429" s="50">
        <v>21555</v>
      </c>
      <c r="H429" s="5">
        <v>560615</v>
      </c>
      <c r="I429" s="50">
        <v>31544</v>
      </c>
      <c r="J429" s="5" t="s">
        <v>412</v>
      </c>
      <c r="BT429" s="1"/>
    </row>
    <row r="430" spans="1:72" x14ac:dyDescent="0.25">
      <c r="A430" s="5" t="s">
        <v>413</v>
      </c>
      <c r="B430" s="5" t="s">
        <v>437</v>
      </c>
      <c r="C430" s="5" t="s">
        <v>489</v>
      </c>
      <c r="D430" s="5" t="s">
        <v>416</v>
      </c>
      <c r="E430" s="52">
        <f t="shared" ca="1" si="6"/>
        <v>26424</v>
      </c>
      <c r="F430" s="5">
        <v>56</v>
      </c>
      <c r="G430" s="50">
        <v>22623</v>
      </c>
      <c r="H430" s="5">
        <v>560613</v>
      </c>
      <c r="I430" s="50">
        <v>31474</v>
      </c>
      <c r="J430" s="5" t="s">
        <v>412</v>
      </c>
      <c r="BT430" s="1"/>
    </row>
    <row r="431" spans="1:72" x14ac:dyDescent="0.25">
      <c r="A431" s="5" t="s">
        <v>413</v>
      </c>
      <c r="B431" s="5" t="s">
        <v>544</v>
      </c>
      <c r="C431" s="5" t="s">
        <v>682</v>
      </c>
      <c r="D431" s="5" t="s">
        <v>416</v>
      </c>
      <c r="E431" s="52">
        <f t="shared" ca="1" si="6"/>
        <v>27216</v>
      </c>
      <c r="F431" s="5">
        <v>56</v>
      </c>
      <c r="G431" s="50">
        <v>22809</v>
      </c>
      <c r="H431" s="5">
        <v>560617</v>
      </c>
      <c r="I431" s="50">
        <v>31742</v>
      </c>
      <c r="J431" s="5" t="s">
        <v>412</v>
      </c>
      <c r="BT431" s="1"/>
    </row>
    <row r="432" spans="1:72" x14ac:dyDescent="0.25">
      <c r="A432" s="5" t="s">
        <v>408</v>
      </c>
      <c r="B432" s="5" t="s">
        <v>495</v>
      </c>
      <c r="C432" s="5" t="s">
        <v>444</v>
      </c>
      <c r="D432" s="5" t="s">
        <v>768</v>
      </c>
      <c r="E432" s="52">
        <f t="shared" ca="1" si="6"/>
        <v>20472</v>
      </c>
      <c r="F432" s="5">
        <v>58</v>
      </c>
      <c r="G432" s="50">
        <v>22169</v>
      </c>
      <c r="H432" s="5">
        <v>560621</v>
      </c>
      <c r="I432" s="50">
        <v>31756</v>
      </c>
      <c r="J432" s="5" t="s">
        <v>412</v>
      </c>
      <c r="BT432" s="1"/>
    </row>
    <row r="433" spans="1:72" x14ac:dyDescent="0.25">
      <c r="A433" s="5" t="s">
        <v>408</v>
      </c>
      <c r="B433" s="5" t="s">
        <v>611</v>
      </c>
      <c r="C433" s="5" t="s">
        <v>512</v>
      </c>
      <c r="D433" s="5" t="s">
        <v>425</v>
      </c>
      <c r="E433" s="52">
        <f t="shared" ca="1" si="6"/>
        <v>20160</v>
      </c>
      <c r="F433" s="5">
        <v>55</v>
      </c>
      <c r="G433" s="50">
        <v>23019</v>
      </c>
      <c r="H433" s="5">
        <v>560622</v>
      </c>
      <c r="I433" s="50">
        <v>31700</v>
      </c>
      <c r="J433" s="5" t="s">
        <v>412</v>
      </c>
      <c r="BT433" s="1"/>
    </row>
    <row r="434" spans="1:72" x14ac:dyDescent="0.25">
      <c r="A434" s="5" t="s">
        <v>408</v>
      </c>
      <c r="B434" s="5" t="s">
        <v>549</v>
      </c>
      <c r="C434" s="5" t="s">
        <v>550</v>
      </c>
      <c r="D434" s="5" t="s">
        <v>769</v>
      </c>
      <c r="E434" s="52">
        <f t="shared" ca="1" si="6"/>
        <v>22572</v>
      </c>
      <c r="F434" s="5">
        <v>58</v>
      </c>
      <c r="G434" s="50">
        <v>21972</v>
      </c>
      <c r="H434" s="5">
        <v>560625</v>
      </c>
      <c r="I434" s="50">
        <v>31437</v>
      </c>
      <c r="J434" s="5" t="s">
        <v>412</v>
      </c>
      <c r="BT434" s="1"/>
    </row>
    <row r="435" spans="1:72" x14ac:dyDescent="0.25">
      <c r="A435" s="5" t="s">
        <v>413</v>
      </c>
      <c r="B435" s="5" t="s">
        <v>514</v>
      </c>
      <c r="C435" s="5" t="s">
        <v>609</v>
      </c>
      <c r="D435" s="5" t="s">
        <v>416</v>
      </c>
      <c r="E435" s="52">
        <f t="shared" ca="1" si="6"/>
        <v>29052</v>
      </c>
      <c r="F435" s="5">
        <v>61</v>
      </c>
      <c r="G435" s="50">
        <v>21036</v>
      </c>
      <c r="H435" s="5">
        <v>560539</v>
      </c>
      <c r="I435" s="50">
        <v>31552</v>
      </c>
      <c r="J435" s="5" t="s">
        <v>412</v>
      </c>
      <c r="BT435" s="1"/>
    </row>
    <row r="436" spans="1:72" x14ac:dyDescent="0.25">
      <c r="A436" s="5" t="s">
        <v>413</v>
      </c>
      <c r="B436" s="5" t="s">
        <v>594</v>
      </c>
      <c r="C436" s="5" t="s">
        <v>539</v>
      </c>
      <c r="D436" s="5" t="s">
        <v>416</v>
      </c>
      <c r="E436" s="52">
        <f t="shared" ca="1" si="6"/>
        <v>29112</v>
      </c>
      <c r="F436" s="5">
        <v>60</v>
      </c>
      <c r="G436" s="50">
        <v>21211</v>
      </c>
      <c r="H436" s="5">
        <v>560626</v>
      </c>
      <c r="I436" s="50">
        <v>31667</v>
      </c>
      <c r="J436" s="5" t="s">
        <v>412</v>
      </c>
      <c r="BT436" s="1"/>
    </row>
    <row r="437" spans="1:72" x14ac:dyDescent="0.25">
      <c r="A437" s="5" t="s">
        <v>413</v>
      </c>
      <c r="B437" s="5" t="s">
        <v>450</v>
      </c>
      <c r="C437" s="5" t="s">
        <v>761</v>
      </c>
      <c r="D437" s="5" t="s">
        <v>416</v>
      </c>
      <c r="E437" s="52">
        <f t="shared" ca="1" si="6"/>
        <v>18672</v>
      </c>
      <c r="F437" s="5">
        <v>53</v>
      </c>
      <c r="G437" s="50">
        <v>23662</v>
      </c>
      <c r="H437" s="5">
        <v>560631</v>
      </c>
      <c r="I437" s="50">
        <v>31505</v>
      </c>
      <c r="J437" s="5" t="s">
        <v>412</v>
      </c>
      <c r="BT437" s="1"/>
    </row>
    <row r="438" spans="1:72" x14ac:dyDescent="0.25">
      <c r="A438" s="5" t="s">
        <v>413</v>
      </c>
      <c r="B438" s="5" t="s">
        <v>681</v>
      </c>
      <c r="C438" s="5" t="s">
        <v>770</v>
      </c>
      <c r="D438" s="5" t="s">
        <v>416</v>
      </c>
      <c r="E438" s="52">
        <f t="shared" ca="1" si="6"/>
        <v>27456</v>
      </c>
      <c r="F438" s="5">
        <v>60</v>
      </c>
      <c r="G438" s="50">
        <v>21450</v>
      </c>
      <c r="H438" s="5">
        <v>560667</v>
      </c>
      <c r="I438" s="50">
        <v>31459</v>
      </c>
      <c r="J438" s="5" t="s">
        <v>417</v>
      </c>
      <c r="BT438" s="1"/>
    </row>
    <row r="439" spans="1:72" x14ac:dyDescent="0.25">
      <c r="A439" s="5" t="s">
        <v>413</v>
      </c>
      <c r="B439" s="5" t="s">
        <v>662</v>
      </c>
      <c r="C439" s="5" t="s">
        <v>721</v>
      </c>
      <c r="D439" s="5" t="s">
        <v>416</v>
      </c>
      <c r="E439" s="52">
        <f t="shared" ca="1" si="6"/>
        <v>22140</v>
      </c>
      <c r="F439" s="5">
        <v>58</v>
      </c>
      <c r="G439" s="50">
        <v>21983</v>
      </c>
      <c r="H439" s="5">
        <v>560583</v>
      </c>
      <c r="I439" s="50">
        <v>31500</v>
      </c>
      <c r="J439" s="5" t="s">
        <v>417</v>
      </c>
      <c r="BT439" s="1"/>
    </row>
    <row r="440" spans="1:72" x14ac:dyDescent="0.25">
      <c r="A440" s="5" t="s">
        <v>408</v>
      </c>
      <c r="B440" s="5" t="s">
        <v>546</v>
      </c>
      <c r="C440" s="5" t="s">
        <v>185</v>
      </c>
      <c r="D440" s="5" t="s">
        <v>771</v>
      </c>
      <c r="E440" s="52">
        <f t="shared" ca="1" si="6"/>
        <v>18624</v>
      </c>
      <c r="F440" s="5">
        <v>64</v>
      </c>
      <c r="G440" s="50">
        <v>19765</v>
      </c>
      <c r="H440" s="5">
        <v>560635</v>
      </c>
      <c r="I440" s="50">
        <v>31507</v>
      </c>
      <c r="J440" s="5" t="s">
        <v>417</v>
      </c>
      <c r="BT440" s="1"/>
    </row>
    <row r="441" spans="1:72" x14ac:dyDescent="0.25">
      <c r="A441" s="5" t="s">
        <v>408</v>
      </c>
      <c r="B441" s="5" t="s">
        <v>730</v>
      </c>
      <c r="C441" s="5" t="s">
        <v>533</v>
      </c>
      <c r="D441" s="5" t="s">
        <v>482</v>
      </c>
      <c r="E441" s="52">
        <f t="shared" ca="1" si="6"/>
        <v>22152</v>
      </c>
      <c r="F441" s="5">
        <v>53</v>
      </c>
      <c r="G441" s="50">
        <v>23879</v>
      </c>
      <c r="H441" s="5">
        <v>560640</v>
      </c>
      <c r="I441" s="50">
        <v>31537</v>
      </c>
      <c r="J441" s="5" t="s">
        <v>417</v>
      </c>
      <c r="BT441" s="1"/>
    </row>
    <row r="442" spans="1:72" x14ac:dyDescent="0.25">
      <c r="A442" s="5" t="s">
        <v>408</v>
      </c>
      <c r="B442" s="5" t="s">
        <v>652</v>
      </c>
      <c r="C442" s="5" t="s">
        <v>459</v>
      </c>
      <c r="D442" s="5" t="s">
        <v>772</v>
      </c>
      <c r="E442" s="52">
        <f t="shared" ca="1" si="6"/>
        <v>27432</v>
      </c>
      <c r="F442" s="5">
        <v>55</v>
      </c>
      <c r="G442" s="50">
        <v>22938</v>
      </c>
      <c r="H442" s="5">
        <v>560574</v>
      </c>
      <c r="I442" s="50">
        <v>31497</v>
      </c>
      <c r="J442" s="5" t="s">
        <v>417</v>
      </c>
      <c r="BT442" s="1"/>
    </row>
    <row r="443" spans="1:72" x14ac:dyDescent="0.25">
      <c r="A443" s="5" t="s">
        <v>413</v>
      </c>
      <c r="B443" s="5" t="s">
        <v>521</v>
      </c>
      <c r="C443" s="5" t="s">
        <v>773</v>
      </c>
      <c r="D443" s="5" t="s">
        <v>416</v>
      </c>
      <c r="E443" s="52">
        <f t="shared" ca="1" si="6"/>
        <v>24660</v>
      </c>
      <c r="F443" s="5">
        <v>55</v>
      </c>
      <c r="G443" s="50">
        <v>23160</v>
      </c>
      <c r="H443" s="5">
        <v>560649</v>
      </c>
      <c r="I443" s="50">
        <v>31438</v>
      </c>
      <c r="J443" s="5" t="s">
        <v>417</v>
      </c>
      <c r="BT443" s="1"/>
    </row>
    <row r="444" spans="1:72" x14ac:dyDescent="0.25">
      <c r="A444" s="5" t="s">
        <v>408</v>
      </c>
      <c r="B444" s="5" t="s">
        <v>662</v>
      </c>
      <c r="C444" s="5" t="s">
        <v>774</v>
      </c>
      <c r="D444" s="5" t="s">
        <v>460</v>
      </c>
      <c r="E444" s="52">
        <f t="shared" ca="1" si="6"/>
        <v>18924</v>
      </c>
      <c r="F444" s="5">
        <v>55</v>
      </c>
      <c r="G444" s="50">
        <v>23261</v>
      </c>
      <c r="H444" s="5">
        <v>560645</v>
      </c>
      <c r="I444" s="50">
        <v>31692</v>
      </c>
      <c r="J444" s="5" t="s">
        <v>417</v>
      </c>
      <c r="BT444" s="1"/>
    </row>
    <row r="445" spans="1:72" x14ac:dyDescent="0.25">
      <c r="A445" s="5" t="s">
        <v>408</v>
      </c>
      <c r="B445" s="5" t="s">
        <v>626</v>
      </c>
      <c r="C445" s="5" t="s">
        <v>444</v>
      </c>
      <c r="D445" s="5" t="s">
        <v>416</v>
      </c>
      <c r="E445" s="52">
        <f t="shared" ca="1" si="6"/>
        <v>23916</v>
      </c>
      <c r="F445" s="5">
        <v>55</v>
      </c>
      <c r="G445" s="50">
        <v>23036</v>
      </c>
      <c r="H445" s="5">
        <v>560646</v>
      </c>
      <c r="I445" s="50">
        <v>31754</v>
      </c>
      <c r="J445" s="5" t="s">
        <v>417</v>
      </c>
      <c r="BT445" s="1"/>
    </row>
    <row r="446" spans="1:72" x14ac:dyDescent="0.25">
      <c r="A446" s="5" t="s">
        <v>408</v>
      </c>
      <c r="B446" s="5" t="s">
        <v>499</v>
      </c>
      <c r="C446" s="5" t="s">
        <v>155</v>
      </c>
      <c r="D446" s="5" t="s">
        <v>460</v>
      </c>
      <c r="E446" s="52">
        <f t="shared" ca="1" si="6"/>
        <v>24024</v>
      </c>
      <c r="F446" s="5">
        <v>54</v>
      </c>
      <c r="G446" s="50">
        <v>23433</v>
      </c>
      <c r="H446" s="5">
        <v>560575</v>
      </c>
      <c r="I446" s="50">
        <v>31726</v>
      </c>
      <c r="J446" s="5" t="s">
        <v>417</v>
      </c>
      <c r="BT446" s="1"/>
    </row>
    <row r="447" spans="1:72" x14ac:dyDescent="0.25">
      <c r="A447" s="5" t="s">
        <v>408</v>
      </c>
      <c r="B447" s="5" t="s">
        <v>671</v>
      </c>
      <c r="C447" s="5" t="s">
        <v>641</v>
      </c>
      <c r="D447" s="5" t="s">
        <v>775</v>
      </c>
      <c r="E447" s="52">
        <f t="shared" ca="1" si="6"/>
        <v>29940</v>
      </c>
      <c r="F447" s="5">
        <v>54</v>
      </c>
      <c r="G447" s="50">
        <v>23548</v>
      </c>
      <c r="H447" s="5">
        <v>560573</v>
      </c>
      <c r="I447" s="50">
        <v>31636</v>
      </c>
      <c r="J447" s="5" t="s">
        <v>417</v>
      </c>
      <c r="BT447" s="1"/>
    </row>
    <row r="448" spans="1:72" x14ac:dyDescent="0.25">
      <c r="A448" s="5" t="s">
        <v>408</v>
      </c>
      <c r="B448" s="5" t="s">
        <v>712</v>
      </c>
      <c r="C448" s="5" t="s">
        <v>776</v>
      </c>
      <c r="D448" s="5" t="s">
        <v>460</v>
      </c>
      <c r="E448" s="52">
        <f t="shared" ca="1" si="6"/>
        <v>20328</v>
      </c>
      <c r="F448" s="5">
        <v>54</v>
      </c>
      <c r="G448" s="50">
        <v>23630</v>
      </c>
      <c r="H448" s="5">
        <v>560650</v>
      </c>
      <c r="I448" s="50">
        <v>31561</v>
      </c>
      <c r="J448" s="5" t="s">
        <v>417</v>
      </c>
      <c r="BT448" s="1"/>
    </row>
    <row r="449" spans="1:72" x14ac:dyDescent="0.25">
      <c r="A449" s="5" t="s">
        <v>408</v>
      </c>
      <c r="B449" s="5" t="s">
        <v>452</v>
      </c>
      <c r="C449" s="5" t="s">
        <v>444</v>
      </c>
      <c r="D449" s="5" t="s">
        <v>425</v>
      </c>
      <c r="E449" s="52">
        <f t="shared" ca="1" si="6"/>
        <v>19392</v>
      </c>
      <c r="F449" s="5">
        <v>53</v>
      </c>
      <c r="G449" s="50">
        <v>23997</v>
      </c>
      <c r="H449" s="5">
        <v>560654</v>
      </c>
      <c r="I449" s="50">
        <v>31741</v>
      </c>
      <c r="J449" s="5" t="s">
        <v>417</v>
      </c>
      <c r="BT449" s="1"/>
    </row>
    <row r="450" spans="1:72" x14ac:dyDescent="0.25">
      <c r="A450" s="5" t="s">
        <v>408</v>
      </c>
      <c r="B450" s="5" t="s">
        <v>517</v>
      </c>
      <c r="C450" s="5" t="s">
        <v>716</v>
      </c>
      <c r="D450" s="5" t="s">
        <v>636</v>
      </c>
      <c r="E450" s="52">
        <f t="shared" ca="1" si="6"/>
        <v>23136</v>
      </c>
      <c r="F450" s="5">
        <v>59</v>
      </c>
      <c r="G450" s="50">
        <v>21500</v>
      </c>
      <c r="H450" s="5">
        <v>560663</v>
      </c>
      <c r="I450" s="50">
        <v>31754</v>
      </c>
      <c r="J450" s="5" t="s">
        <v>417</v>
      </c>
      <c r="BT450" s="1"/>
    </row>
    <row r="451" spans="1:72" x14ac:dyDescent="0.25">
      <c r="A451" s="5" t="s">
        <v>408</v>
      </c>
      <c r="B451" s="5" t="s">
        <v>450</v>
      </c>
      <c r="C451" s="5" t="s">
        <v>459</v>
      </c>
      <c r="D451" s="5" t="s">
        <v>777</v>
      </c>
      <c r="E451" s="52">
        <f t="shared" ref="E451:E514" ca="1" si="7">RANDBETWEEN(1500,2600)*12</f>
        <v>26856</v>
      </c>
      <c r="F451" s="5">
        <v>60</v>
      </c>
      <c r="G451" s="50">
        <v>21356</v>
      </c>
      <c r="H451" s="5">
        <v>560664</v>
      </c>
      <c r="I451" s="50">
        <v>31677</v>
      </c>
      <c r="J451" s="5" t="s">
        <v>417</v>
      </c>
      <c r="BT451" s="1"/>
    </row>
    <row r="452" spans="1:72" x14ac:dyDescent="0.25">
      <c r="A452" s="5" t="s">
        <v>408</v>
      </c>
      <c r="B452" s="5" t="s">
        <v>587</v>
      </c>
      <c r="C452" s="5" t="s">
        <v>185</v>
      </c>
      <c r="D452" s="5" t="s">
        <v>460</v>
      </c>
      <c r="E452" s="52">
        <f t="shared" ca="1" si="7"/>
        <v>27456</v>
      </c>
      <c r="F452" s="5">
        <v>55</v>
      </c>
      <c r="G452" s="50">
        <v>23276</v>
      </c>
      <c r="H452" s="5">
        <v>560588</v>
      </c>
      <c r="I452" s="50">
        <v>31453</v>
      </c>
      <c r="J452" s="5" t="s">
        <v>417</v>
      </c>
      <c r="BT452" s="1"/>
    </row>
    <row r="453" spans="1:72" x14ac:dyDescent="0.25">
      <c r="A453" s="5" t="s">
        <v>408</v>
      </c>
      <c r="B453" s="5" t="s">
        <v>544</v>
      </c>
      <c r="C453" s="5" t="s">
        <v>95</v>
      </c>
      <c r="D453" s="5" t="s">
        <v>741</v>
      </c>
      <c r="E453" s="52">
        <f t="shared" ca="1" si="7"/>
        <v>20460</v>
      </c>
      <c r="F453" s="5">
        <v>57</v>
      </c>
      <c r="G453" s="50">
        <v>22503</v>
      </c>
      <c r="H453" s="5">
        <v>560666</v>
      </c>
      <c r="I453" s="50">
        <v>31567</v>
      </c>
      <c r="J453" s="5" t="s">
        <v>417</v>
      </c>
      <c r="BT453" s="1"/>
    </row>
    <row r="454" spans="1:72" x14ac:dyDescent="0.25">
      <c r="A454" s="5" t="s">
        <v>408</v>
      </c>
      <c r="B454" s="5" t="s">
        <v>511</v>
      </c>
      <c r="C454" s="5" t="s">
        <v>540</v>
      </c>
      <c r="D454" s="5" t="s">
        <v>460</v>
      </c>
      <c r="E454" s="52">
        <f t="shared" ca="1" si="7"/>
        <v>27600</v>
      </c>
      <c r="F454" s="5">
        <v>54</v>
      </c>
      <c r="G454" s="50">
        <v>23517</v>
      </c>
      <c r="H454" s="5">
        <v>560668</v>
      </c>
      <c r="I454" s="50">
        <v>31549</v>
      </c>
      <c r="J454" s="5" t="s">
        <v>421</v>
      </c>
      <c r="BT454" s="1"/>
    </row>
    <row r="455" spans="1:72" x14ac:dyDescent="0.25">
      <c r="A455" s="5" t="s">
        <v>408</v>
      </c>
      <c r="B455" s="5" t="s">
        <v>152</v>
      </c>
      <c r="C455" s="5" t="s">
        <v>774</v>
      </c>
      <c r="D455" s="5" t="s">
        <v>778</v>
      </c>
      <c r="E455" s="52">
        <f t="shared" ca="1" si="7"/>
        <v>28356</v>
      </c>
      <c r="F455" s="5">
        <v>55</v>
      </c>
      <c r="G455" s="50">
        <v>22988</v>
      </c>
      <c r="H455" s="5">
        <v>560672</v>
      </c>
      <c r="I455" s="50">
        <v>31566</v>
      </c>
      <c r="J455" s="5" t="s">
        <v>421</v>
      </c>
      <c r="BT455" s="1"/>
    </row>
    <row r="456" spans="1:72" x14ac:dyDescent="0.25">
      <c r="A456" s="5" t="s">
        <v>413</v>
      </c>
      <c r="B456" s="5" t="s">
        <v>572</v>
      </c>
      <c r="C456" s="5" t="s">
        <v>532</v>
      </c>
      <c r="D456" s="5" t="s">
        <v>741</v>
      </c>
      <c r="E456" s="52">
        <f t="shared" ca="1" si="7"/>
        <v>20904</v>
      </c>
      <c r="F456" s="5">
        <v>53</v>
      </c>
      <c r="G456" s="50">
        <v>23879</v>
      </c>
      <c r="H456" s="5">
        <v>560673</v>
      </c>
      <c r="I456" s="50">
        <v>31537</v>
      </c>
      <c r="J456" s="5" t="s">
        <v>421</v>
      </c>
      <c r="BT456" s="1"/>
    </row>
    <row r="457" spans="1:72" x14ac:dyDescent="0.25">
      <c r="A457" s="5" t="s">
        <v>413</v>
      </c>
      <c r="B457" s="5" t="s">
        <v>587</v>
      </c>
      <c r="C457" s="5" t="s">
        <v>441</v>
      </c>
      <c r="D457" s="5" t="s">
        <v>416</v>
      </c>
      <c r="E457" s="52">
        <f t="shared" ca="1" si="7"/>
        <v>27636</v>
      </c>
      <c r="F457" s="5">
        <v>61</v>
      </c>
      <c r="G457" s="50">
        <v>20859</v>
      </c>
      <c r="H457" s="5">
        <v>560599</v>
      </c>
      <c r="I457" s="50">
        <v>31756</v>
      </c>
      <c r="J457" s="5" t="s">
        <v>421</v>
      </c>
      <c r="BT457" s="1"/>
    </row>
    <row r="458" spans="1:72" x14ac:dyDescent="0.25">
      <c r="A458" s="5" t="s">
        <v>408</v>
      </c>
      <c r="B458" s="5" t="s">
        <v>471</v>
      </c>
      <c r="C458" s="5" t="s">
        <v>152</v>
      </c>
      <c r="D458" s="5" t="s">
        <v>457</v>
      </c>
      <c r="E458" s="52">
        <f t="shared" ca="1" si="7"/>
        <v>29232</v>
      </c>
      <c r="F458" s="5">
        <v>58</v>
      </c>
      <c r="G458" s="50">
        <v>22048</v>
      </c>
      <c r="H458" s="5">
        <v>560676</v>
      </c>
      <c r="I458" s="50">
        <v>31420</v>
      </c>
      <c r="J458" s="5" t="s">
        <v>421</v>
      </c>
      <c r="BT458" s="1"/>
    </row>
    <row r="459" spans="1:72" x14ac:dyDescent="0.25">
      <c r="A459" s="5" t="s">
        <v>413</v>
      </c>
      <c r="B459" s="5" t="s">
        <v>562</v>
      </c>
      <c r="C459" s="5" t="s">
        <v>532</v>
      </c>
      <c r="D459" s="5" t="s">
        <v>460</v>
      </c>
      <c r="E459" s="52">
        <f t="shared" ca="1" si="7"/>
        <v>21096</v>
      </c>
      <c r="F459" s="5">
        <v>61</v>
      </c>
      <c r="G459" s="50">
        <v>21013</v>
      </c>
      <c r="H459" s="5">
        <v>560674</v>
      </c>
      <c r="I459" s="50">
        <v>31554</v>
      </c>
      <c r="J459" s="5" t="s">
        <v>421</v>
      </c>
      <c r="BT459" s="1"/>
    </row>
    <row r="460" spans="1:72" x14ac:dyDescent="0.25">
      <c r="A460" s="5" t="s">
        <v>408</v>
      </c>
      <c r="B460" s="5" t="s">
        <v>450</v>
      </c>
      <c r="C460" s="5" t="s">
        <v>779</v>
      </c>
      <c r="D460" s="5" t="s">
        <v>442</v>
      </c>
      <c r="E460" s="52">
        <f t="shared" ca="1" si="7"/>
        <v>26568</v>
      </c>
      <c r="F460" s="5">
        <v>60</v>
      </c>
      <c r="G460" s="50">
        <v>21237</v>
      </c>
      <c r="H460" s="5">
        <v>350172</v>
      </c>
      <c r="I460" s="50">
        <v>31575</v>
      </c>
      <c r="J460" s="5" t="s">
        <v>421</v>
      </c>
      <c r="BT460" s="1"/>
    </row>
    <row r="461" spans="1:72" x14ac:dyDescent="0.25">
      <c r="A461" s="5" t="s">
        <v>408</v>
      </c>
      <c r="B461" s="5" t="s">
        <v>157</v>
      </c>
      <c r="C461" s="5" t="s">
        <v>410</v>
      </c>
      <c r="D461" s="5" t="s">
        <v>537</v>
      </c>
      <c r="E461" s="52">
        <f t="shared" ca="1" si="7"/>
        <v>24384</v>
      </c>
      <c r="F461" s="5">
        <v>54</v>
      </c>
      <c r="G461" s="50">
        <v>23340</v>
      </c>
      <c r="H461" s="5">
        <v>560680</v>
      </c>
      <c r="I461" s="50">
        <v>31535</v>
      </c>
      <c r="J461" s="5" t="s">
        <v>421</v>
      </c>
      <c r="BT461" s="1"/>
    </row>
    <row r="462" spans="1:72" x14ac:dyDescent="0.25">
      <c r="A462" s="5" t="s">
        <v>413</v>
      </c>
      <c r="B462" s="5" t="s">
        <v>485</v>
      </c>
      <c r="C462" s="5" t="s">
        <v>707</v>
      </c>
      <c r="D462" s="5" t="s">
        <v>473</v>
      </c>
      <c r="E462" s="52">
        <f t="shared" ca="1" si="7"/>
        <v>27624</v>
      </c>
      <c r="F462" s="5">
        <v>53</v>
      </c>
      <c r="G462" s="50">
        <v>24007</v>
      </c>
      <c r="H462" s="5">
        <v>560681</v>
      </c>
      <c r="I462" s="50">
        <v>31771</v>
      </c>
      <c r="J462" s="5" t="s">
        <v>421</v>
      </c>
      <c r="BT462" s="1"/>
    </row>
    <row r="463" spans="1:72" x14ac:dyDescent="0.25">
      <c r="A463" s="5" t="s">
        <v>413</v>
      </c>
      <c r="B463" s="5" t="s">
        <v>612</v>
      </c>
      <c r="C463" s="5" t="s">
        <v>468</v>
      </c>
      <c r="D463" s="5" t="s">
        <v>473</v>
      </c>
      <c r="E463" s="52">
        <f t="shared" ca="1" si="7"/>
        <v>28428</v>
      </c>
      <c r="F463" s="5">
        <v>57</v>
      </c>
      <c r="G463" s="50">
        <v>22369</v>
      </c>
      <c r="H463" s="5">
        <v>560545</v>
      </c>
      <c r="I463" s="50">
        <v>31605</v>
      </c>
      <c r="J463" s="5" t="s">
        <v>421</v>
      </c>
      <c r="BT463" s="1"/>
    </row>
    <row r="464" spans="1:72" x14ac:dyDescent="0.25">
      <c r="A464" s="5" t="s">
        <v>408</v>
      </c>
      <c r="B464" s="5" t="s">
        <v>443</v>
      </c>
      <c r="C464" s="5" t="s">
        <v>444</v>
      </c>
      <c r="D464" s="5" t="s">
        <v>780</v>
      </c>
      <c r="E464" s="52">
        <f t="shared" ca="1" si="7"/>
        <v>27528</v>
      </c>
      <c r="F464" s="5">
        <v>60</v>
      </c>
      <c r="G464" s="50">
        <v>21388</v>
      </c>
      <c r="H464" s="5">
        <v>560683</v>
      </c>
      <c r="I464" s="50">
        <v>31839</v>
      </c>
      <c r="J464" s="5" t="s">
        <v>466</v>
      </c>
      <c r="BT464" s="1"/>
    </row>
    <row r="465" spans="1:72" x14ac:dyDescent="0.25">
      <c r="A465" s="5" t="s">
        <v>413</v>
      </c>
      <c r="B465" s="5" t="s">
        <v>673</v>
      </c>
      <c r="C465" s="5" t="s">
        <v>781</v>
      </c>
      <c r="D465" s="5" t="s">
        <v>678</v>
      </c>
      <c r="E465" s="52">
        <f t="shared" ca="1" si="7"/>
        <v>30324</v>
      </c>
      <c r="F465" s="5">
        <v>51</v>
      </c>
      <c r="G465" s="50">
        <v>24466</v>
      </c>
      <c r="H465" s="5">
        <v>560684</v>
      </c>
      <c r="I465" s="50">
        <v>32061</v>
      </c>
      <c r="J465" s="5" t="s">
        <v>466</v>
      </c>
      <c r="BT465" s="1"/>
    </row>
    <row r="466" spans="1:72" x14ac:dyDescent="0.25">
      <c r="A466" s="5" t="s">
        <v>413</v>
      </c>
      <c r="B466" s="5" t="s">
        <v>559</v>
      </c>
      <c r="C466" s="5" t="s">
        <v>633</v>
      </c>
      <c r="D466" s="5" t="s">
        <v>457</v>
      </c>
      <c r="E466" s="52">
        <f t="shared" ca="1" si="7"/>
        <v>28608</v>
      </c>
      <c r="F466" s="5">
        <v>55</v>
      </c>
      <c r="G466" s="50">
        <v>23214</v>
      </c>
      <c r="H466" s="5">
        <v>560685</v>
      </c>
      <c r="I466" s="50">
        <v>31975</v>
      </c>
      <c r="J466" s="5" t="s">
        <v>466</v>
      </c>
      <c r="BT466" s="1"/>
    </row>
    <row r="467" spans="1:72" x14ac:dyDescent="0.25">
      <c r="A467" s="5" t="s">
        <v>413</v>
      </c>
      <c r="B467" s="5" t="s">
        <v>562</v>
      </c>
      <c r="C467" s="5" t="s">
        <v>782</v>
      </c>
      <c r="D467" s="5" t="s">
        <v>416</v>
      </c>
      <c r="E467" s="52">
        <f t="shared" ca="1" si="7"/>
        <v>30684</v>
      </c>
      <c r="F467" s="5">
        <v>54</v>
      </c>
      <c r="G467" s="50">
        <v>23502</v>
      </c>
      <c r="H467" s="5">
        <v>560659</v>
      </c>
      <c r="I467" s="50">
        <v>32042</v>
      </c>
      <c r="J467" s="5" t="s">
        <v>466</v>
      </c>
      <c r="BT467" s="1"/>
    </row>
    <row r="468" spans="1:72" x14ac:dyDescent="0.25">
      <c r="A468" s="5" t="s">
        <v>408</v>
      </c>
      <c r="B468" s="5" t="s">
        <v>492</v>
      </c>
      <c r="C468" s="5" t="s">
        <v>641</v>
      </c>
      <c r="D468" s="5" t="s">
        <v>473</v>
      </c>
      <c r="E468" s="52">
        <f t="shared" ca="1" si="7"/>
        <v>25152</v>
      </c>
      <c r="F468" s="5">
        <v>59</v>
      </c>
      <c r="G468" s="50">
        <v>21769</v>
      </c>
      <c r="H468" s="5">
        <v>560687</v>
      </c>
      <c r="I468" s="50">
        <v>31870</v>
      </c>
      <c r="J468" s="5" t="s">
        <v>466</v>
      </c>
      <c r="BT468" s="1"/>
    </row>
    <row r="469" spans="1:72" x14ac:dyDescent="0.25">
      <c r="A469" s="5" t="s">
        <v>408</v>
      </c>
      <c r="B469" s="5" t="s">
        <v>410</v>
      </c>
      <c r="C469" s="5" t="s">
        <v>556</v>
      </c>
      <c r="D469" s="5" t="s">
        <v>460</v>
      </c>
      <c r="E469" s="52">
        <f t="shared" ca="1" si="7"/>
        <v>26340</v>
      </c>
      <c r="F469" s="5">
        <v>56</v>
      </c>
      <c r="G469" s="50">
        <v>22877</v>
      </c>
      <c r="H469" s="5">
        <v>560688</v>
      </c>
      <c r="I469" s="50">
        <v>32137</v>
      </c>
      <c r="J469" s="5" t="s">
        <v>466</v>
      </c>
      <c r="BT469" s="1"/>
    </row>
    <row r="470" spans="1:72" x14ac:dyDescent="0.25">
      <c r="A470" s="5" t="s">
        <v>413</v>
      </c>
      <c r="B470" s="5" t="s">
        <v>534</v>
      </c>
      <c r="C470" s="5" t="s">
        <v>596</v>
      </c>
      <c r="D470" s="5" t="s">
        <v>425</v>
      </c>
      <c r="E470" s="52">
        <f t="shared" ca="1" si="7"/>
        <v>30876</v>
      </c>
      <c r="F470" s="5">
        <v>55</v>
      </c>
      <c r="G470" s="50">
        <v>23122</v>
      </c>
      <c r="H470" s="5">
        <v>560691</v>
      </c>
      <c r="I470" s="50">
        <v>32092</v>
      </c>
      <c r="J470" s="5" t="s">
        <v>466</v>
      </c>
      <c r="BT470" s="1"/>
    </row>
    <row r="471" spans="1:72" x14ac:dyDescent="0.25">
      <c r="A471" s="5" t="s">
        <v>408</v>
      </c>
      <c r="B471" s="5" t="s">
        <v>458</v>
      </c>
      <c r="C471" s="5" t="s">
        <v>608</v>
      </c>
      <c r="D471" s="5" t="s">
        <v>658</v>
      </c>
      <c r="E471" s="52">
        <f t="shared" ca="1" si="7"/>
        <v>20100</v>
      </c>
      <c r="F471" s="5">
        <v>56</v>
      </c>
      <c r="G471" s="50">
        <v>22865</v>
      </c>
      <c r="H471" s="5">
        <v>560693</v>
      </c>
      <c r="I471" s="50">
        <v>32107</v>
      </c>
      <c r="J471" s="5" t="s">
        <v>466</v>
      </c>
      <c r="BT471" s="1"/>
    </row>
    <row r="472" spans="1:72" x14ac:dyDescent="0.25">
      <c r="A472" s="5" t="s">
        <v>408</v>
      </c>
      <c r="B472" s="5" t="s">
        <v>481</v>
      </c>
      <c r="C472" s="5" t="s">
        <v>191</v>
      </c>
      <c r="D472" s="5" t="s">
        <v>416</v>
      </c>
      <c r="E472" s="52">
        <f t="shared" ca="1" si="7"/>
        <v>23772</v>
      </c>
      <c r="F472" s="5">
        <v>54</v>
      </c>
      <c r="G472" s="50">
        <v>23306</v>
      </c>
      <c r="H472" s="5">
        <v>560697</v>
      </c>
      <c r="I472" s="50">
        <v>31865</v>
      </c>
      <c r="J472" s="5" t="s">
        <v>466</v>
      </c>
      <c r="BT472" s="1"/>
    </row>
    <row r="473" spans="1:72" x14ac:dyDescent="0.25">
      <c r="A473" s="5" t="s">
        <v>413</v>
      </c>
      <c r="B473" s="5" t="s">
        <v>611</v>
      </c>
      <c r="C473" s="5" t="s">
        <v>139</v>
      </c>
      <c r="D473" s="5" t="s">
        <v>445</v>
      </c>
      <c r="E473" s="52">
        <f t="shared" ca="1" si="7"/>
        <v>18096</v>
      </c>
      <c r="F473" s="5">
        <v>55</v>
      </c>
      <c r="G473" s="50">
        <v>23068</v>
      </c>
      <c r="H473" s="5">
        <v>560699</v>
      </c>
      <c r="I473" s="50">
        <v>31996</v>
      </c>
      <c r="J473" s="5" t="s">
        <v>412</v>
      </c>
      <c r="BT473" s="1"/>
    </row>
    <row r="474" spans="1:72" x14ac:dyDescent="0.25">
      <c r="A474" s="5" t="s">
        <v>413</v>
      </c>
      <c r="B474" s="5" t="s">
        <v>709</v>
      </c>
      <c r="C474" s="5" t="s">
        <v>468</v>
      </c>
      <c r="D474" s="5" t="s">
        <v>473</v>
      </c>
      <c r="E474" s="52">
        <f t="shared" ca="1" si="7"/>
        <v>23160</v>
      </c>
      <c r="F474" s="5">
        <v>54</v>
      </c>
      <c r="G474" s="50">
        <v>23322</v>
      </c>
      <c r="H474" s="5">
        <v>560702</v>
      </c>
      <c r="I474" s="50">
        <v>32032</v>
      </c>
      <c r="J474" s="5" t="s">
        <v>412</v>
      </c>
      <c r="BT474" s="1"/>
    </row>
    <row r="475" spans="1:72" x14ac:dyDescent="0.25">
      <c r="A475" s="5" t="s">
        <v>413</v>
      </c>
      <c r="B475" s="5" t="s">
        <v>646</v>
      </c>
      <c r="C475" s="5" t="s">
        <v>783</v>
      </c>
      <c r="D475" s="5" t="s">
        <v>577</v>
      </c>
      <c r="E475" s="52">
        <f t="shared" ca="1" si="7"/>
        <v>28056</v>
      </c>
      <c r="F475" s="5">
        <v>54</v>
      </c>
      <c r="G475" s="50">
        <v>23325</v>
      </c>
      <c r="H475" s="5">
        <v>560704</v>
      </c>
      <c r="I475" s="50">
        <v>31961</v>
      </c>
      <c r="J475" s="5" t="s">
        <v>412</v>
      </c>
      <c r="BT475" s="1"/>
    </row>
    <row r="476" spans="1:72" x14ac:dyDescent="0.25">
      <c r="A476" s="5" t="s">
        <v>413</v>
      </c>
      <c r="B476" s="5" t="s">
        <v>492</v>
      </c>
      <c r="C476" s="5" t="s">
        <v>438</v>
      </c>
      <c r="D476" s="5" t="s">
        <v>416</v>
      </c>
      <c r="E476" s="52">
        <f t="shared" ca="1" si="7"/>
        <v>28176</v>
      </c>
      <c r="F476" s="5">
        <v>55</v>
      </c>
      <c r="G476" s="50">
        <v>23037</v>
      </c>
      <c r="H476" s="5">
        <v>560696</v>
      </c>
      <c r="I476" s="50">
        <v>31857</v>
      </c>
      <c r="J476" s="5" t="s">
        <v>412</v>
      </c>
      <c r="BT476" s="1"/>
    </row>
    <row r="477" spans="1:72" x14ac:dyDescent="0.25">
      <c r="A477" s="5" t="s">
        <v>408</v>
      </c>
      <c r="B477" s="5" t="s">
        <v>497</v>
      </c>
      <c r="C477" s="5" t="s">
        <v>735</v>
      </c>
      <c r="D477" s="5" t="s">
        <v>642</v>
      </c>
      <c r="E477" s="52">
        <f t="shared" ca="1" si="7"/>
        <v>27912</v>
      </c>
      <c r="F477" s="5">
        <v>60</v>
      </c>
      <c r="G477" s="50">
        <v>21339</v>
      </c>
      <c r="H477" s="5">
        <v>560707</v>
      </c>
      <c r="I477" s="50">
        <v>32072</v>
      </c>
      <c r="J477" s="5" t="s">
        <v>412</v>
      </c>
      <c r="BT477" s="1"/>
    </row>
    <row r="478" spans="1:72" x14ac:dyDescent="0.25">
      <c r="A478" s="5" t="s">
        <v>413</v>
      </c>
      <c r="B478" s="5" t="s">
        <v>705</v>
      </c>
      <c r="C478" s="5" t="s">
        <v>764</v>
      </c>
      <c r="D478" s="5" t="s">
        <v>442</v>
      </c>
      <c r="E478" s="52">
        <f t="shared" ca="1" si="7"/>
        <v>24936</v>
      </c>
      <c r="F478" s="5">
        <v>62</v>
      </c>
      <c r="G478" s="50">
        <v>20705</v>
      </c>
      <c r="H478" s="5">
        <v>560710</v>
      </c>
      <c r="I478" s="50">
        <v>31887</v>
      </c>
      <c r="J478" s="5" t="s">
        <v>412</v>
      </c>
      <c r="BT478" s="1"/>
    </row>
    <row r="479" spans="1:72" x14ac:dyDescent="0.25">
      <c r="A479" s="5" t="s">
        <v>413</v>
      </c>
      <c r="B479" s="5" t="s">
        <v>784</v>
      </c>
      <c r="C479" s="5" t="s">
        <v>785</v>
      </c>
      <c r="D479" s="5" t="s">
        <v>460</v>
      </c>
      <c r="E479" s="52">
        <f t="shared" ca="1" si="7"/>
        <v>26688</v>
      </c>
      <c r="F479" s="5">
        <v>53</v>
      </c>
      <c r="G479" s="50">
        <v>23958</v>
      </c>
      <c r="H479" s="5">
        <v>560705</v>
      </c>
      <c r="I479" s="50">
        <v>31875</v>
      </c>
      <c r="J479" s="5" t="s">
        <v>412</v>
      </c>
      <c r="BT479" s="1"/>
    </row>
    <row r="480" spans="1:72" x14ac:dyDescent="0.25">
      <c r="A480" s="5" t="s">
        <v>408</v>
      </c>
      <c r="B480" s="5" t="s">
        <v>574</v>
      </c>
      <c r="C480" s="5" t="s">
        <v>746</v>
      </c>
      <c r="D480" s="5" t="s">
        <v>470</v>
      </c>
      <c r="E480" s="52">
        <f t="shared" ca="1" si="7"/>
        <v>21408</v>
      </c>
      <c r="F480" s="5">
        <v>55</v>
      </c>
      <c r="G480" s="50">
        <v>23165</v>
      </c>
      <c r="H480" s="5">
        <v>560711</v>
      </c>
      <c r="I480" s="50">
        <v>31900</v>
      </c>
      <c r="J480" s="5" t="s">
        <v>412</v>
      </c>
      <c r="BT480" s="1"/>
    </row>
    <row r="481" spans="1:72" x14ac:dyDescent="0.25">
      <c r="A481" s="5" t="s">
        <v>408</v>
      </c>
      <c r="B481" s="5" t="s">
        <v>611</v>
      </c>
      <c r="C481" s="5" t="s">
        <v>465</v>
      </c>
      <c r="D481" s="5" t="s">
        <v>636</v>
      </c>
      <c r="E481" s="52">
        <f t="shared" ca="1" si="7"/>
        <v>21516</v>
      </c>
      <c r="F481" s="5">
        <v>56</v>
      </c>
      <c r="G481" s="50">
        <v>22862</v>
      </c>
      <c r="H481" s="5">
        <v>350201</v>
      </c>
      <c r="I481" s="50">
        <v>32024</v>
      </c>
      <c r="J481" s="5" t="s">
        <v>412</v>
      </c>
      <c r="BT481" s="1"/>
    </row>
    <row r="482" spans="1:72" x14ac:dyDescent="0.25">
      <c r="A482" s="5" t="s">
        <v>413</v>
      </c>
      <c r="B482" s="5" t="s">
        <v>618</v>
      </c>
      <c r="C482" s="5" t="s">
        <v>682</v>
      </c>
      <c r="D482" s="5" t="s">
        <v>416</v>
      </c>
      <c r="E482" s="52">
        <f t="shared" ca="1" si="7"/>
        <v>26124</v>
      </c>
      <c r="F482" s="5">
        <v>50</v>
      </c>
      <c r="G482" s="50">
        <v>24757</v>
      </c>
      <c r="H482" s="5">
        <v>560714</v>
      </c>
      <c r="I482" s="50">
        <v>31917</v>
      </c>
      <c r="J482" s="5" t="s">
        <v>412</v>
      </c>
      <c r="BT482" s="1"/>
    </row>
    <row r="483" spans="1:72" x14ac:dyDescent="0.25">
      <c r="A483" s="5" t="s">
        <v>408</v>
      </c>
      <c r="B483" s="5" t="s">
        <v>602</v>
      </c>
      <c r="C483" s="5" t="s">
        <v>786</v>
      </c>
      <c r="D483" s="5" t="s">
        <v>536</v>
      </c>
      <c r="E483" s="52">
        <f t="shared" ca="1" si="7"/>
        <v>30444</v>
      </c>
      <c r="F483" s="5">
        <v>52</v>
      </c>
      <c r="G483" s="50">
        <v>24102</v>
      </c>
      <c r="H483" s="5">
        <v>560639</v>
      </c>
      <c r="I483" s="50">
        <v>32030</v>
      </c>
      <c r="J483" s="5" t="s">
        <v>412</v>
      </c>
      <c r="BT483" s="1"/>
    </row>
    <row r="484" spans="1:72" x14ac:dyDescent="0.25">
      <c r="A484" s="5" t="s">
        <v>408</v>
      </c>
      <c r="B484" s="5" t="s">
        <v>660</v>
      </c>
      <c r="C484" s="5" t="s">
        <v>191</v>
      </c>
      <c r="D484" s="5" t="s">
        <v>445</v>
      </c>
      <c r="E484" s="52">
        <f t="shared" ca="1" si="7"/>
        <v>30204</v>
      </c>
      <c r="F484" s="5">
        <v>54</v>
      </c>
      <c r="G484" s="50">
        <v>23381</v>
      </c>
      <c r="H484" s="5">
        <v>560642</v>
      </c>
      <c r="I484" s="50">
        <v>31782</v>
      </c>
      <c r="J484" s="5" t="s">
        <v>417</v>
      </c>
      <c r="BT484" s="1"/>
    </row>
    <row r="485" spans="1:72" x14ac:dyDescent="0.25">
      <c r="A485" s="5" t="s">
        <v>413</v>
      </c>
      <c r="B485" s="5" t="s">
        <v>639</v>
      </c>
      <c r="C485" s="5" t="s">
        <v>787</v>
      </c>
      <c r="D485" s="5" t="s">
        <v>457</v>
      </c>
      <c r="E485" s="52">
        <f t="shared" ca="1" si="7"/>
        <v>21684</v>
      </c>
      <c r="F485" s="5">
        <v>55</v>
      </c>
      <c r="G485" s="50">
        <v>23242</v>
      </c>
      <c r="H485" s="5">
        <v>560715</v>
      </c>
      <c r="I485" s="50">
        <v>31909</v>
      </c>
      <c r="J485" s="5" t="s">
        <v>417</v>
      </c>
      <c r="BT485" s="1"/>
    </row>
    <row r="486" spans="1:72" x14ac:dyDescent="0.25">
      <c r="A486" s="5" t="s">
        <v>408</v>
      </c>
      <c r="B486" s="5" t="s">
        <v>493</v>
      </c>
      <c r="C486" s="5" t="s">
        <v>459</v>
      </c>
      <c r="D486" s="5" t="s">
        <v>536</v>
      </c>
      <c r="E486" s="52">
        <f t="shared" ca="1" si="7"/>
        <v>29556</v>
      </c>
      <c r="F486" s="5">
        <v>53</v>
      </c>
      <c r="G486" s="50">
        <v>23896</v>
      </c>
      <c r="H486" s="5">
        <v>560655</v>
      </c>
      <c r="I486" s="50">
        <v>31839</v>
      </c>
      <c r="J486" s="5" t="s">
        <v>417</v>
      </c>
      <c r="BT486" s="1"/>
    </row>
    <row r="487" spans="1:72" x14ac:dyDescent="0.25">
      <c r="A487" s="5" t="s">
        <v>413</v>
      </c>
      <c r="B487" s="5" t="s">
        <v>547</v>
      </c>
      <c r="C487" s="5" t="s">
        <v>489</v>
      </c>
      <c r="D487" s="5" t="s">
        <v>416</v>
      </c>
      <c r="E487" s="52">
        <f t="shared" ca="1" si="7"/>
        <v>30204</v>
      </c>
      <c r="F487" s="5">
        <v>53</v>
      </c>
      <c r="G487" s="50">
        <v>23940</v>
      </c>
      <c r="H487" s="5">
        <v>560717</v>
      </c>
      <c r="I487" s="50">
        <v>32107</v>
      </c>
      <c r="J487" s="5" t="s">
        <v>417</v>
      </c>
      <c r="BT487" s="1"/>
    </row>
    <row r="488" spans="1:72" x14ac:dyDescent="0.25">
      <c r="A488" s="5" t="s">
        <v>413</v>
      </c>
      <c r="B488" s="5" t="s">
        <v>681</v>
      </c>
      <c r="C488" s="5" t="s">
        <v>640</v>
      </c>
      <c r="D488" s="5" t="s">
        <v>460</v>
      </c>
      <c r="E488" s="52">
        <f t="shared" ca="1" si="7"/>
        <v>29580</v>
      </c>
      <c r="F488" s="5">
        <v>53</v>
      </c>
      <c r="G488" s="50">
        <v>23768</v>
      </c>
      <c r="H488" s="5">
        <v>560820</v>
      </c>
      <c r="I488" s="50">
        <v>32121</v>
      </c>
      <c r="J488" s="5" t="s">
        <v>417</v>
      </c>
      <c r="BT488" s="1"/>
    </row>
    <row r="489" spans="1:72" x14ac:dyDescent="0.25">
      <c r="A489" s="5" t="s">
        <v>413</v>
      </c>
      <c r="B489" s="5" t="s">
        <v>521</v>
      </c>
      <c r="C489" s="5" t="s">
        <v>633</v>
      </c>
      <c r="D489" s="5" t="s">
        <v>731</v>
      </c>
      <c r="E489" s="52">
        <f t="shared" ca="1" si="7"/>
        <v>25020</v>
      </c>
      <c r="F489" s="5">
        <v>54</v>
      </c>
      <c r="G489" s="50">
        <v>23370</v>
      </c>
      <c r="H489" s="5">
        <v>560725</v>
      </c>
      <c r="I489" s="50">
        <v>32065</v>
      </c>
      <c r="J489" s="5" t="s">
        <v>417</v>
      </c>
      <c r="BT489" s="1"/>
    </row>
    <row r="490" spans="1:72" x14ac:dyDescent="0.25">
      <c r="A490" s="5" t="s">
        <v>408</v>
      </c>
      <c r="B490" s="5" t="s">
        <v>509</v>
      </c>
      <c r="C490" s="5" t="s">
        <v>685</v>
      </c>
      <c r="D490" s="5" t="s">
        <v>788</v>
      </c>
      <c r="E490" s="52">
        <f t="shared" ca="1" si="7"/>
        <v>30276</v>
      </c>
      <c r="F490" s="5">
        <v>54</v>
      </c>
      <c r="G490" s="50">
        <v>23444</v>
      </c>
      <c r="H490" s="5">
        <v>560679</v>
      </c>
      <c r="I490" s="50">
        <v>31802</v>
      </c>
      <c r="J490" s="5" t="s">
        <v>417</v>
      </c>
      <c r="BT490" s="1"/>
    </row>
    <row r="491" spans="1:72" x14ac:dyDescent="0.25">
      <c r="A491" s="5" t="s">
        <v>413</v>
      </c>
      <c r="B491" s="5" t="s">
        <v>631</v>
      </c>
      <c r="C491" s="5" t="s">
        <v>529</v>
      </c>
      <c r="D491" s="5" t="s">
        <v>416</v>
      </c>
      <c r="E491" s="52">
        <f t="shared" ca="1" si="7"/>
        <v>22488</v>
      </c>
      <c r="F491" s="5">
        <v>54</v>
      </c>
      <c r="G491" s="50">
        <v>23568</v>
      </c>
      <c r="H491" s="5">
        <v>560733</v>
      </c>
      <c r="I491" s="50">
        <v>31917</v>
      </c>
      <c r="J491" s="5" t="s">
        <v>417</v>
      </c>
      <c r="BT491" s="1"/>
    </row>
    <row r="492" spans="1:72" x14ac:dyDescent="0.25">
      <c r="A492" s="5" t="s">
        <v>413</v>
      </c>
      <c r="B492" s="5" t="s">
        <v>506</v>
      </c>
      <c r="C492" s="5" t="s">
        <v>563</v>
      </c>
      <c r="D492" s="5" t="s">
        <v>416</v>
      </c>
      <c r="E492" s="52">
        <f t="shared" ca="1" si="7"/>
        <v>27528</v>
      </c>
      <c r="F492" s="5">
        <v>55</v>
      </c>
      <c r="G492" s="50">
        <v>23258</v>
      </c>
      <c r="H492" s="5">
        <v>560739</v>
      </c>
      <c r="I492" s="50">
        <v>32032</v>
      </c>
      <c r="J492" s="5" t="s">
        <v>417</v>
      </c>
      <c r="BT492" s="1"/>
    </row>
    <row r="493" spans="1:72" x14ac:dyDescent="0.25">
      <c r="A493" s="5" t="s">
        <v>454</v>
      </c>
      <c r="B493" s="5" t="s">
        <v>526</v>
      </c>
      <c r="C493" s="5" t="s">
        <v>789</v>
      </c>
      <c r="D493" s="5" t="s">
        <v>436</v>
      </c>
      <c r="E493" s="52">
        <f t="shared" ca="1" si="7"/>
        <v>25920</v>
      </c>
      <c r="F493" s="5">
        <v>54</v>
      </c>
      <c r="G493" s="50">
        <v>23415</v>
      </c>
      <c r="H493" s="5">
        <v>560736</v>
      </c>
      <c r="I493" s="50">
        <v>31870</v>
      </c>
      <c r="J493" s="5" t="s">
        <v>417</v>
      </c>
      <c r="BT493" s="1"/>
    </row>
    <row r="494" spans="1:72" x14ac:dyDescent="0.25">
      <c r="A494" s="5" t="s">
        <v>413</v>
      </c>
      <c r="B494" s="5" t="s">
        <v>521</v>
      </c>
      <c r="C494" s="5" t="s">
        <v>596</v>
      </c>
      <c r="D494" s="5" t="s">
        <v>460</v>
      </c>
      <c r="E494" s="52">
        <f t="shared" ca="1" si="7"/>
        <v>30456</v>
      </c>
      <c r="F494" s="5">
        <v>53</v>
      </c>
      <c r="G494" s="50">
        <v>23691</v>
      </c>
      <c r="H494" s="5">
        <v>560756</v>
      </c>
      <c r="I494" s="50">
        <v>31824</v>
      </c>
      <c r="J494" s="5" t="s">
        <v>417</v>
      </c>
      <c r="BT494" s="1"/>
    </row>
    <row r="495" spans="1:72" x14ac:dyDescent="0.25">
      <c r="A495" s="5" t="s">
        <v>413</v>
      </c>
      <c r="B495" s="5" t="s">
        <v>590</v>
      </c>
      <c r="C495" s="5" t="s">
        <v>532</v>
      </c>
      <c r="D495" s="5" t="s">
        <v>442</v>
      </c>
      <c r="E495" s="52">
        <f t="shared" ca="1" si="7"/>
        <v>19392</v>
      </c>
      <c r="F495" s="5">
        <v>56</v>
      </c>
      <c r="G495" s="50">
        <v>22783</v>
      </c>
      <c r="H495" s="5">
        <v>560742</v>
      </c>
      <c r="I495" s="50">
        <v>31865</v>
      </c>
      <c r="J495" s="5" t="s">
        <v>417</v>
      </c>
      <c r="BT495" s="1"/>
    </row>
    <row r="496" spans="1:72" x14ac:dyDescent="0.25">
      <c r="A496" s="5" t="s">
        <v>413</v>
      </c>
      <c r="B496" s="5" t="s">
        <v>455</v>
      </c>
      <c r="C496" s="5" t="s">
        <v>435</v>
      </c>
      <c r="D496" s="5" t="s">
        <v>460</v>
      </c>
      <c r="E496" s="52">
        <f t="shared" ca="1" si="7"/>
        <v>20472</v>
      </c>
      <c r="F496" s="5">
        <v>58</v>
      </c>
      <c r="G496" s="50">
        <v>22114</v>
      </c>
      <c r="H496" s="5">
        <v>560745</v>
      </c>
      <c r="I496" s="50">
        <v>31872</v>
      </c>
      <c r="J496" s="5" t="s">
        <v>417</v>
      </c>
      <c r="BT496" s="1"/>
    </row>
    <row r="497" spans="1:72" x14ac:dyDescent="0.25">
      <c r="A497" s="5" t="s">
        <v>413</v>
      </c>
      <c r="B497" s="5" t="s">
        <v>426</v>
      </c>
      <c r="C497" s="5" t="s">
        <v>790</v>
      </c>
      <c r="D497" s="5" t="s">
        <v>425</v>
      </c>
      <c r="E497" s="52">
        <f t="shared" ca="1" si="7"/>
        <v>26544</v>
      </c>
      <c r="F497" s="5">
        <v>52</v>
      </c>
      <c r="G497" s="50">
        <v>24357</v>
      </c>
      <c r="H497" s="5">
        <v>560744</v>
      </c>
      <c r="I497" s="50">
        <v>31931</v>
      </c>
      <c r="J497" s="5" t="s">
        <v>417</v>
      </c>
      <c r="BT497" s="1"/>
    </row>
    <row r="498" spans="1:72" x14ac:dyDescent="0.25">
      <c r="A498" s="5" t="s">
        <v>413</v>
      </c>
      <c r="B498" s="5" t="s">
        <v>791</v>
      </c>
      <c r="C498" s="5" t="s">
        <v>792</v>
      </c>
      <c r="D498" s="5" t="s">
        <v>425</v>
      </c>
      <c r="E498" s="52">
        <f t="shared" ca="1" si="7"/>
        <v>29676</v>
      </c>
      <c r="F498" s="5">
        <v>52</v>
      </c>
      <c r="G498" s="50">
        <v>24247</v>
      </c>
      <c r="H498" s="5">
        <v>560749</v>
      </c>
      <c r="I498" s="50">
        <v>32228</v>
      </c>
      <c r="J498" s="5" t="s">
        <v>417</v>
      </c>
      <c r="BT498" s="1"/>
    </row>
    <row r="499" spans="1:72" x14ac:dyDescent="0.25">
      <c r="A499" s="5" t="s">
        <v>413</v>
      </c>
      <c r="B499" s="5" t="s">
        <v>455</v>
      </c>
      <c r="C499" s="5" t="s">
        <v>793</v>
      </c>
      <c r="D499" s="5" t="s">
        <v>416</v>
      </c>
      <c r="E499" s="52">
        <f t="shared" ca="1" si="7"/>
        <v>24180</v>
      </c>
      <c r="F499" s="5">
        <v>52</v>
      </c>
      <c r="G499" s="50">
        <v>24218</v>
      </c>
      <c r="H499" s="5">
        <v>560751</v>
      </c>
      <c r="I499" s="50">
        <v>32168</v>
      </c>
      <c r="J499" s="5" t="s">
        <v>417</v>
      </c>
      <c r="BT499" s="1"/>
    </row>
    <row r="500" spans="1:72" x14ac:dyDescent="0.25">
      <c r="A500" s="5" t="s">
        <v>413</v>
      </c>
      <c r="B500" s="5" t="s">
        <v>562</v>
      </c>
      <c r="C500" s="5" t="s">
        <v>472</v>
      </c>
      <c r="D500" s="5" t="s">
        <v>460</v>
      </c>
      <c r="E500" s="52">
        <f t="shared" ca="1" si="7"/>
        <v>25584</v>
      </c>
      <c r="F500" s="5">
        <v>59</v>
      </c>
      <c r="G500" s="50">
        <v>21797</v>
      </c>
      <c r="H500" s="5">
        <v>560690</v>
      </c>
      <c r="I500" s="50">
        <v>32423</v>
      </c>
      <c r="J500" s="5" t="s">
        <v>421</v>
      </c>
      <c r="BT500" s="1"/>
    </row>
    <row r="501" spans="1:72" x14ac:dyDescent="0.25">
      <c r="A501" s="5" t="s">
        <v>408</v>
      </c>
      <c r="B501" s="5" t="s">
        <v>568</v>
      </c>
      <c r="C501" s="5" t="s">
        <v>419</v>
      </c>
      <c r="D501" s="5" t="s">
        <v>548</v>
      </c>
      <c r="E501" s="52">
        <f t="shared" ca="1" si="7"/>
        <v>18000</v>
      </c>
      <c r="F501" s="5">
        <v>55</v>
      </c>
      <c r="G501" s="50">
        <v>22929</v>
      </c>
      <c r="H501" s="5">
        <v>561223</v>
      </c>
      <c r="I501" s="50">
        <v>32485</v>
      </c>
      <c r="J501" s="5" t="s">
        <v>421</v>
      </c>
      <c r="BT501" s="1"/>
    </row>
    <row r="502" spans="1:72" x14ac:dyDescent="0.25">
      <c r="A502" s="5" t="s">
        <v>413</v>
      </c>
      <c r="B502" s="5" t="s">
        <v>660</v>
      </c>
      <c r="C502" s="5" t="s">
        <v>794</v>
      </c>
      <c r="D502" s="5" t="s">
        <v>460</v>
      </c>
      <c r="E502" s="52">
        <f t="shared" ca="1" si="7"/>
        <v>29904</v>
      </c>
      <c r="F502" s="5">
        <v>52</v>
      </c>
      <c r="G502" s="50">
        <v>24326</v>
      </c>
      <c r="H502" s="5">
        <v>560738</v>
      </c>
      <c r="I502" s="50">
        <v>32457</v>
      </c>
      <c r="J502" s="5" t="s">
        <v>421</v>
      </c>
      <c r="BT502" s="1"/>
    </row>
    <row r="503" spans="1:72" x14ac:dyDescent="0.25">
      <c r="A503" s="5" t="s">
        <v>408</v>
      </c>
      <c r="B503" s="5" t="s">
        <v>766</v>
      </c>
      <c r="C503" s="5" t="s">
        <v>621</v>
      </c>
      <c r="D503" s="5" t="s">
        <v>658</v>
      </c>
      <c r="E503" s="52">
        <f t="shared" ca="1" si="7"/>
        <v>23580</v>
      </c>
      <c r="F503" s="5">
        <v>53</v>
      </c>
      <c r="G503" s="50">
        <v>23723</v>
      </c>
      <c r="H503" s="5">
        <v>560764</v>
      </c>
      <c r="I503" s="50">
        <v>32367</v>
      </c>
      <c r="J503" s="5" t="s">
        <v>421</v>
      </c>
      <c r="BT503" s="1"/>
    </row>
    <row r="504" spans="1:72" x14ac:dyDescent="0.25">
      <c r="A504" s="5" t="s">
        <v>408</v>
      </c>
      <c r="B504" s="5" t="s">
        <v>572</v>
      </c>
      <c r="C504" s="5" t="s">
        <v>621</v>
      </c>
      <c r="D504" s="5" t="s">
        <v>478</v>
      </c>
      <c r="E504" s="52">
        <f t="shared" ca="1" si="7"/>
        <v>23808</v>
      </c>
      <c r="F504" s="5">
        <v>58</v>
      </c>
      <c r="G504" s="50">
        <v>22107</v>
      </c>
      <c r="H504" s="5">
        <v>560770</v>
      </c>
      <c r="I504" s="50">
        <v>32292</v>
      </c>
      <c r="J504" s="5" t="s">
        <v>421</v>
      </c>
      <c r="BT504" s="1"/>
    </row>
    <row r="505" spans="1:72" x14ac:dyDescent="0.25">
      <c r="A505" s="5" t="s">
        <v>413</v>
      </c>
      <c r="B505" s="5" t="s">
        <v>660</v>
      </c>
      <c r="C505" s="5" t="s">
        <v>795</v>
      </c>
      <c r="D505" s="5" t="s">
        <v>457</v>
      </c>
      <c r="E505" s="52">
        <f t="shared" ca="1" si="7"/>
        <v>29436</v>
      </c>
      <c r="F505" s="5">
        <v>56</v>
      </c>
      <c r="G505" s="50">
        <v>22710</v>
      </c>
      <c r="H505" s="5">
        <v>560698</v>
      </c>
      <c r="I505" s="50">
        <v>32472</v>
      </c>
      <c r="J505" s="5" t="s">
        <v>421</v>
      </c>
      <c r="BT505" s="1"/>
    </row>
    <row r="506" spans="1:72" x14ac:dyDescent="0.25">
      <c r="A506" s="5" t="s">
        <v>408</v>
      </c>
      <c r="B506" s="5" t="s">
        <v>455</v>
      </c>
      <c r="C506" s="5" t="s">
        <v>776</v>
      </c>
      <c r="D506" s="5" t="s">
        <v>473</v>
      </c>
      <c r="E506" s="52">
        <f t="shared" ca="1" si="7"/>
        <v>21312</v>
      </c>
      <c r="F506" s="5">
        <v>52</v>
      </c>
      <c r="G506" s="50">
        <v>24329</v>
      </c>
      <c r="H506" s="5">
        <v>351381</v>
      </c>
      <c r="I506" s="50">
        <v>32485</v>
      </c>
      <c r="J506" s="5" t="s">
        <v>421</v>
      </c>
      <c r="BT506" s="1"/>
    </row>
    <row r="507" spans="1:72" x14ac:dyDescent="0.25">
      <c r="A507" s="5" t="s">
        <v>413</v>
      </c>
      <c r="B507" s="5" t="s">
        <v>564</v>
      </c>
      <c r="C507" s="5" t="s">
        <v>453</v>
      </c>
      <c r="D507" s="5" t="s">
        <v>416</v>
      </c>
      <c r="E507" s="52">
        <f t="shared" ca="1" si="7"/>
        <v>30828</v>
      </c>
      <c r="F507" s="5">
        <v>61</v>
      </c>
      <c r="G507" s="50">
        <v>20735</v>
      </c>
      <c r="H507" s="5">
        <v>560776</v>
      </c>
      <c r="I507" s="50">
        <v>32408</v>
      </c>
      <c r="J507" s="5" t="s">
        <v>421</v>
      </c>
      <c r="BT507" s="1"/>
    </row>
    <row r="508" spans="1:72" x14ac:dyDescent="0.25">
      <c r="A508" s="5" t="s">
        <v>413</v>
      </c>
      <c r="B508" s="5" t="s">
        <v>664</v>
      </c>
      <c r="C508" s="5" t="s">
        <v>596</v>
      </c>
      <c r="D508" s="5" t="s">
        <v>439</v>
      </c>
      <c r="E508" s="52">
        <f t="shared" ca="1" si="7"/>
        <v>22044</v>
      </c>
      <c r="F508" s="5">
        <v>54</v>
      </c>
      <c r="G508" s="50">
        <v>23353</v>
      </c>
      <c r="H508" s="5">
        <v>560735</v>
      </c>
      <c r="I508" s="50">
        <v>32183</v>
      </c>
      <c r="J508" s="5" t="s">
        <v>421</v>
      </c>
      <c r="BT508" s="1"/>
    </row>
    <row r="509" spans="1:72" x14ac:dyDescent="0.25">
      <c r="A509" s="5" t="s">
        <v>413</v>
      </c>
      <c r="B509" s="5" t="s">
        <v>431</v>
      </c>
      <c r="C509" s="5" t="s">
        <v>432</v>
      </c>
      <c r="D509" s="5" t="s">
        <v>457</v>
      </c>
      <c r="E509" s="52">
        <f t="shared" ca="1" si="7"/>
        <v>18732</v>
      </c>
      <c r="F509" s="5">
        <v>51</v>
      </c>
      <c r="G509" s="50">
        <v>24387</v>
      </c>
      <c r="H509" s="5">
        <v>560794</v>
      </c>
      <c r="I509" s="50">
        <v>32298</v>
      </c>
      <c r="J509" s="5" t="s">
        <v>421</v>
      </c>
      <c r="BT509" s="1"/>
    </row>
    <row r="510" spans="1:72" x14ac:dyDescent="0.25">
      <c r="A510" s="5" t="s">
        <v>413</v>
      </c>
      <c r="B510" s="5" t="s">
        <v>506</v>
      </c>
      <c r="C510" s="5" t="s">
        <v>576</v>
      </c>
      <c r="D510" s="5" t="s">
        <v>473</v>
      </c>
      <c r="E510" s="52">
        <f t="shared" ca="1" si="7"/>
        <v>27432</v>
      </c>
      <c r="F510" s="5">
        <v>57</v>
      </c>
      <c r="G510" s="50">
        <v>22466</v>
      </c>
      <c r="H510" s="5">
        <v>560797</v>
      </c>
      <c r="I510" s="50">
        <v>32280</v>
      </c>
      <c r="J510" s="5" t="s">
        <v>466</v>
      </c>
      <c r="BT510" s="1"/>
    </row>
    <row r="511" spans="1:72" x14ac:dyDescent="0.25">
      <c r="A511" s="5" t="s">
        <v>408</v>
      </c>
      <c r="B511" s="5" t="s">
        <v>709</v>
      </c>
      <c r="C511" s="5" t="s">
        <v>550</v>
      </c>
      <c r="D511" s="5" t="s">
        <v>482</v>
      </c>
      <c r="E511" s="52">
        <f t="shared" ca="1" si="7"/>
        <v>28944</v>
      </c>
      <c r="F511" s="5">
        <v>55</v>
      </c>
      <c r="G511" s="50">
        <v>23196</v>
      </c>
      <c r="H511" s="5">
        <v>561474</v>
      </c>
      <c r="I511" s="50">
        <v>32297</v>
      </c>
      <c r="J511" s="5" t="s">
        <v>466</v>
      </c>
      <c r="BT511" s="1"/>
    </row>
    <row r="512" spans="1:72" x14ac:dyDescent="0.25">
      <c r="A512" s="5" t="s">
        <v>413</v>
      </c>
      <c r="B512" s="5" t="s">
        <v>431</v>
      </c>
      <c r="C512" s="5" t="s">
        <v>796</v>
      </c>
      <c r="D512" s="5" t="s">
        <v>749</v>
      </c>
      <c r="E512" s="52">
        <f t="shared" ca="1" si="7"/>
        <v>25980</v>
      </c>
      <c r="F512" s="5">
        <v>53</v>
      </c>
      <c r="G512" s="50">
        <v>23830</v>
      </c>
      <c r="H512" s="5">
        <v>560801</v>
      </c>
      <c r="I512" s="50">
        <v>32268</v>
      </c>
      <c r="J512" s="5" t="s">
        <v>466</v>
      </c>
      <c r="BT512" s="1"/>
    </row>
    <row r="513" spans="1:72" x14ac:dyDescent="0.25">
      <c r="A513" s="5" t="s">
        <v>413</v>
      </c>
      <c r="B513" s="5" t="s">
        <v>652</v>
      </c>
      <c r="C513" s="5" t="s">
        <v>489</v>
      </c>
      <c r="D513" s="5" t="s">
        <v>460</v>
      </c>
      <c r="E513" s="52">
        <f t="shared" ca="1" si="7"/>
        <v>28764</v>
      </c>
      <c r="F513" s="5">
        <v>52</v>
      </c>
      <c r="G513" s="50">
        <v>24360</v>
      </c>
      <c r="H513" s="5">
        <v>560802</v>
      </c>
      <c r="I513" s="50">
        <v>32487</v>
      </c>
      <c r="J513" s="5" t="s">
        <v>466</v>
      </c>
      <c r="BT513" s="1"/>
    </row>
    <row r="514" spans="1:72" x14ac:dyDescent="0.25">
      <c r="A514" s="5" t="s">
        <v>413</v>
      </c>
      <c r="B514" s="5" t="s">
        <v>479</v>
      </c>
      <c r="C514" s="5" t="s">
        <v>563</v>
      </c>
      <c r="D514" s="5" t="s">
        <v>797</v>
      </c>
      <c r="E514" s="52">
        <f t="shared" ca="1" si="7"/>
        <v>18492</v>
      </c>
      <c r="F514" s="5">
        <v>51</v>
      </c>
      <c r="G514" s="50">
        <v>24727</v>
      </c>
      <c r="H514" s="5">
        <v>560796</v>
      </c>
      <c r="I514" s="50">
        <v>32150</v>
      </c>
      <c r="J514" s="5" t="s">
        <v>466</v>
      </c>
      <c r="BT514" s="1"/>
    </row>
    <row r="515" spans="1:72" x14ac:dyDescent="0.25">
      <c r="A515" s="5" t="s">
        <v>413</v>
      </c>
      <c r="B515" s="5" t="s">
        <v>493</v>
      </c>
      <c r="C515" s="5" t="s">
        <v>752</v>
      </c>
      <c r="D515" s="5" t="s">
        <v>536</v>
      </c>
      <c r="E515" s="52">
        <f t="shared" ref="E515:E578" ca="1" si="8">RANDBETWEEN(1500,2600)*12</f>
        <v>18348</v>
      </c>
      <c r="F515" s="5">
        <v>51</v>
      </c>
      <c r="G515" s="50">
        <v>24565</v>
      </c>
      <c r="H515" s="5">
        <v>560800</v>
      </c>
      <c r="I515" s="50">
        <v>32285</v>
      </c>
      <c r="J515" s="5" t="s">
        <v>466</v>
      </c>
      <c r="BT515" s="1"/>
    </row>
    <row r="516" spans="1:72" x14ac:dyDescent="0.25">
      <c r="A516" s="5" t="s">
        <v>413</v>
      </c>
      <c r="B516" s="5" t="s">
        <v>512</v>
      </c>
      <c r="C516" s="5" t="s">
        <v>518</v>
      </c>
      <c r="D516" s="5" t="s">
        <v>798</v>
      </c>
      <c r="E516" s="52">
        <f t="shared" ca="1" si="8"/>
        <v>22416</v>
      </c>
      <c r="F516" s="5">
        <v>58</v>
      </c>
      <c r="G516" s="50">
        <v>21865</v>
      </c>
      <c r="H516" s="5">
        <v>350116</v>
      </c>
      <c r="I516" s="50">
        <v>32306</v>
      </c>
      <c r="J516" s="5" t="s">
        <v>466</v>
      </c>
      <c r="BT516" s="1"/>
    </row>
    <row r="517" spans="1:72" x14ac:dyDescent="0.25">
      <c r="A517" s="5" t="s">
        <v>454</v>
      </c>
      <c r="B517" s="5" t="s">
        <v>660</v>
      </c>
      <c r="C517" s="5" t="s">
        <v>773</v>
      </c>
      <c r="D517" s="5" t="s">
        <v>799</v>
      </c>
      <c r="E517" s="52">
        <f t="shared" ca="1" si="8"/>
        <v>28068</v>
      </c>
      <c r="F517" s="5">
        <v>54</v>
      </c>
      <c r="G517" s="50">
        <v>23295</v>
      </c>
      <c r="H517" s="5">
        <v>351173</v>
      </c>
      <c r="I517" s="50">
        <v>32266</v>
      </c>
      <c r="J517" s="5" t="s">
        <v>466</v>
      </c>
      <c r="BT517" s="1"/>
    </row>
    <row r="518" spans="1:72" x14ac:dyDescent="0.25">
      <c r="A518" s="5" t="s">
        <v>408</v>
      </c>
      <c r="B518" s="5" t="s">
        <v>541</v>
      </c>
      <c r="C518" s="5" t="s">
        <v>550</v>
      </c>
      <c r="D518" s="5" t="s">
        <v>763</v>
      </c>
      <c r="E518" s="52">
        <f t="shared" ca="1" si="8"/>
        <v>31188</v>
      </c>
      <c r="F518" s="5">
        <v>54</v>
      </c>
      <c r="G518" s="50">
        <v>23632</v>
      </c>
      <c r="H518" s="5">
        <v>350274</v>
      </c>
      <c r="I518" s="50">
        <v>32502</v>
      </c>
      <c r="J518" s="5" t="s">
        <v>466</v>
      </c>
      <c r="BT518" s="1"/>
    </row>
    <row r="519" spans="1:72" x14ac:dyDescent="0.25">
      <c r="A519" s="5" t="s">
        <v>408</v>
      </c>
      <c r="B519" s="5" t="s">
        <v>461</v>
      </c>
      <c r="C519" s="5" t="s">
        <v>774</v>
      </c>
      <c r="D519" s="5" t="s">
        <v>800</v>
      </c>
      <c r="E519" s="52">
        <f t="shared" ca="1" si="8"/>
        <v>26400</v>
      </c>
      <c r="F519" s="5">
        <v>53</v>
      </c>
      <c r="G519" s="50">
        <v>23840</v>
      </c>
      <c r="H519" s="5">
        <v>560719</v>
      </c>
      <c r="I519" s="50">
        <v>32336</v>
      </c>
      <c r="J519" s="5" t="s">
        <v>412</v>
      </c>
      <c r="BT519" s="1"/>
    </row>
    <row r="520" spans="1:72" x14ac:dyDescent="0.25">
      <c r="A520" s="5" t="s">
        <v>413</v>
      </c>
      <c r="B520" s="5" t="s">
        <v>526</v>
      </c>
      <c r="C520" s="5" t="s">
        <v>801</v>
      </c>
      <c r="D520" s="5" t="s">
        <v>416</v>
      </c>
      <c r="E520" s="52">
        <f t="shared" ca="1" si="8"/>
        <v>25956</v>
      </c>
      <c r="F520" s="5">
        <v>53</v>
      </c>
      <c r="G520" s="50">
        <v>23927</v>
      </c>
      <c r="H520" s="5">
        <v>560806</v>
      </c>
      <c r="I520" s="50">
        <v>32205</v>
      </c>
      <c r="J520" s="5" t="s">
        <v>412</v>
      </c>
      <c r="BT520" s="1"/>
    </row>
    <row r="521" spans="1:72" x14ac:dyDescent="0.25">
      <c r="A521" s="5" t="s">
        <v>408</v>
      </c>
      <c r="B521" s="5" t="s">
        <v>667</v>
      </c>
      <c r="C521" s="5" t="s">
        <v>779</v>
      </c>
      <c r="D521" s="5" t="s">
        <v>536</v>
      </c>
      <c r="E521" s="52">
        <f t="shared" ca="1" si="8"/>
        <v>24996</v>
      </c>
      <c r="F521" s="5">
        <v>53</v>
      </c>
      <c r="G521" s="50">
        <v>23789</v>
      </c>
      <c r="H521" s="5">
        <v>560722</v>
      </c>
      <c r="I521" s="50">
        <v>32427</v>
      </c>
      <c r="J521" s="5" t="s">
        <v>412</v>
      </c>
      <c r="BT521" s="1"/>
    </row>
    <row r="522" spans="1:72" x14ac:dyDescent="0.25">
      <c r="A522" s="5" t="s">
        <v>413</v>
      </c>
      <c r="B522" s="5" t="s">
        <v>410</v>
      </c>
      <c r="C522" s="5" t="s">
        <v>721</v>
      </c>
      <c r="D522" s="5" t="s">
        <v>802</v>
      </c>
      <c r="E522" s="52">
        <f t="shared" ca="1" si="8"/>
        <v>30168</v>
      </c>
      <c r="F522" s="5">
        <v>53</v>
      </c>
      <c r="G522" s="50">
        <v>23848</v>
      </c>
      <c r="H522" s="5">
        <v>350277</v>
      </c>
      <c r="I522" s="50">
        <v>32341</v>
      </c>
      <c r="J522" s="5" t="s">
        <v>412</v>
      </c>
      <c r="BT522" s="1"/>
    </row>
    <row r="523" spans="1:72" x14ac:dyDescent="0.25">
      <c r="A523" s="5" t="s">
        <v>413</v>
      </c>
      <c r="B523" s="5" t="s">
        <v>512</v>
      </c>
      <c r="C523" s="5" t="s">
        <v>803</v>
      </c>
      <c r="D523" s="5" t="s">
        <v>622</v>
      </c>
      <c r="E523" s="52">
        <f t="shared" ca="1" si="8"/>
        <v>30768</v>
      </c>
      <c r="F523" s="5">
        <v>53</v>
      </c>
      <c r="G523" s="50">
        <v>23865</v>
      </c>
      <c r="H523" s="5">
        <v>560813</v>
      </c>
      <c r="I523" s="50">
        <v>32408</v>
      </c>
      <c r="J523" s="5" t="s">
        <v>412</v>
      </c>
      <c r="BT523" s="1"/>
    </row>
    <row r="524" spans="1:72" x14ac:dyDescent="0.25">
      <c r="A524" s="5" t="s">
        <v>413</v>
      </c>
      <c r="B524" s="5" t="s">
        <v>791</v>
      </c>
      <c r="C524" s="5" t="s">
        <v>804</v>
      </c>
      <c r="D524" s="5" t="s">
        <v>622</v>
      </c>
      <c r="E524" s="52">
        <f t="shared" ca="1" si="8"/>
        <v>18024</v>
      </c>
      <c r="F524" s="5">
        <v>52</v>
      </c>
      <c r="G524" s="50">
        <v>24115</v>
      </c>
      <c r="H524" s="5">
        <v>560815</v>
      </c>
      <c r="I524" s="50">
        <v>32236</v>
      </c>
      <c r="J524" s="5" t="s">
        <v>412</v>
      </c>
      <c r="BT524" s="1"/>
    </row>
    <row r="525" spans="1:72" x14ac:dyDescent="0.25">
      <c r="A525" s="5" t="s">
        <v>413</v>
      </c>
      <c r="B525" s="5" t="s">
        <v>648</v>
      </c>
      <c r="C525" s="5" t="s">
        <v>91</v>
      </c>
      <c r="D525" s="5" t="s">
        <v>622</v>
      </c>
      <c r="E525" s="52">
        <f t="shared" ca="1" si="8"/>
        <v>21072</v>
      </c>
      <c r="F525" s="5">
        <v>52</v>
      </c>
      <c r="G525" s="50">
        <v>24217</v>
      </c>
      <c r="H525" s="5">
        <v>560821</v>
      </c>
      <c r="I525" s="50">
        <v>32503</v>
      </c>
      <c r="J525" s="5" t="s">
        <v>412</v>
      </c>
      <c r="BT525" s="1"/>
    </row>
    <row r="526" spans="1:72" x14ac:dyDescent="0.25">
      <c r="A526" s="5" t="s">
        <v>408</v>
      </c>
      <c r="B526" s="5" t="s">
        <v>629</v>
      </c>
      <c r="C526" s="5" t="s">
        <v>444</v>
      </c>
      <c r="D526" s="5" t="s">
        <v>780</v>
      </c>
      <c r="E526" s="52">
        <f t="shared" ca="1" si="8"/>
        <v>28104</v>
      </c>
      <c r="F526" s="5">
        <v>53</v>
      </c>
      <c r="G526" s="50">
        <v>23935</v>
      </c>
      <c r="H526" s="5">
        <v>560734</v>
      </c>
      <c r="I526" s="50">
        <v>32458</v>
      </c>
      <c r="J526" s="5" t="s">
        <v>412</v>
      </c>
      <c r="BT526" s="1"/>
    </row>
    <row r="527" spans="1:72" x14ac:dyDescent="0.25">
      <c r="A527" s="5" t="s">
        <v>413</v>
      </c>
      <c r="B527" s="5" t="s">
        <v>730</v>
      </c>
      <c r="C527" s="5" t="s">
        <v>609</v>
      </c>
      <c r="D527" s="5" t="s">
        <v>805</v>
      </c>
      <c r="E527" s="52">
        <f t="shared" ca="1" si="8"/>
        <v>29208</v>
      </c>
      <c r="F527" s="5">
        <v>53</v>
      </c>
      <c r="G527" s="50">
        <v>23874</v>
      </c>
      <c r="H527" s="5">
        <v>560824</v>
      </c>
      <c r="I527" s="50">
        <v>32473</v>
      </c>
      <c r="J527" s="5" t="s">
        <v>412</v>
      </c>
      <c r="BT527" s="1"/>
    </row>
    <row r="528" spans="1:72" x14ac:dyDescent="0.25">
      <c r="A528" s="5" t="s">
        <v>454</v>
      </c>
      <c r="B528" s="5" t="s">
        <v>568</v>
      </c>
      <c r="C528" s="5" t="s">
        <v>438</v>
      </c>
      <c r="D528" s="5" t="s">
        <v>806</v>
      </c>
      <c r="E528" s="52">
        <f t="shared" ca="1" si="8"/>
        <v>30828</v>
      </c>
      <c r="F528" s="5">
        <v>52</v>
      </c>
      <c r="G528" s="50">
        <v>24280</v>
      </c>
      <c r="H528" s="5">
        <v>560825</v>
      </c>
      <c r="I528" s="50">
        <v>32606</v>
      </c>
      <c r="J528" s="5" t="s">
        <v>412</v>
      </c>
      <c r="BT528" s="1"/>
    </row>
    <row r="529" spans="1:72" x14ac:dyDescent="0.25">
      <c r="A529" s="5" t="s">
        <v>413</v>
      </c>
      <c r="B529" s="5" t="s">
        <v>568</v>
      </c>
      <c r="C529" s="5" t="s">
        <v>472</v>
      </c>
      <c r="D529" s="5" t="s">
        <v>470</v>
      </c>
      <c r="E529" s="52">
        <f t="shared" ca="1" si="8"/>
        <v>23016</v>
      </c>
      <c r="F529" s="5">
        <v>52</v>
      </c>
      <c r="G529" s="50">
        <v>24261</v>
      </c>
      <c r="H529" s="5">
        <v>560826</v>
      </c>
      <c r="I529" s="50">
        <v>32362</v>
      </c>
      <c r="J529" s="5" t="s">
        <v>412</v>
      </c>
      <c r="BT529" s="1"/>
    </row>
    <row r="530" spans="1:72" x14ac:dyDescent="0.25">
      <c r="A530" s="5" t="s">
        <v>413</v>
      </c>
      <c r="B530" s="5" t="s">
        <v>559</v>
      </c>
      <c r="C530" s="5" t="s">
        <v>91</v>
      </c>
      <c r="D530" s="5" t="s">
        <v>460</v>
      </c>
      <c r="E530" s="52">
        <f t="shared" ca="1" si="8"/>
        <v>20808</v>
      </c>
      <c r="F530" s="5">
        <v>51</v>
      </c>
      <c r="G530" s="50">
        <v>24418</v>
      </c>
      <c r="H530" s="5">
        <v>560835</v>
      </c>
      <c r="I530" s="50">
        <v>32398</v>
      </c>
      <c r="J530" s="5" t="s">
        <v>417</v>
      </c>
      <c r="BT530" s="1"/>
    </row>
    <row r="531" spans="1:72" x14ac:dyDescent="0.25">
      <c r="A531" s="5" t="s">
        <v>413</v>
      </c>
      <c r="B531" s="5" t="s">
        <v>541</v>
      </c>
      <c r="C531" s="5" t="s">
        <v>807</v>
      </c>
      <c r="D531" s="5" t="s">
        <v>508</v>
      </c>
      <c r="E531" s="52">
        <f t="shared" ca="1" si="8"/>
        <v>20004</v>
      </c>
      <c r="F531" s="5">
        <v>65</v>
      </c>
      <c r="G531" s="50">
        <v>19426</v>
      </c>
      <c r="H531" s="5">
        <v>560831</v>
      </c>
      <c r="I531" s="50">
        <v>32327</v>
      </c>
      <c r="J531" s="5" t="s">
        <v>417</v>
      </c>
      <c r="BT531" s="1"/>
    </row>
    <row r="532" spans="1:72" x14ac:dyDescent="0.25">
      <c r="A532" s="5" t="s">
        <v>413</v>
      </c>
      <c r="B532" s="5" t="s">
        <v>414</v>
      </c>
      <c r="C532" s="5" t="s">
        <v>808</v>
      </c>
      <c r="D532" s="5" t="s">
        <v>460</v>
      </c>
      <c r="E532" s="52">
        <f t="shared" ca="1" si="8"/>
        <v>27432</v>
      </c>
      <c r="F532" s="5">
        <v>52</v>
      </c>
      <c r="G532" s="50">
        <v>24338</v>
      </c>
      <c r="H532" s="5">
        <v>560827</v>
      </c>
      <c r="I532" s="50">
        <v>32223</v>
      </c>
      <c r="J532" s="5" t="s">
        <v>417</v>
      </c>
      <c r="BT532" s="1"/>
    </row>
    <row r="533" spans="1:72" x14ac:dyDescent="0.25">
      <c r="A533" s="5" t="s">
        <v>408</v>
      </c>
      <c r="B533" s="5" t="s">
        <v>784</v>
      </c>
      <c r="C533" s="5" t="s">
        <v>152</v>
      </c>
      <c r="D533" s="5" t="s">
        <v>536</v>
      </c>
      <c r="E533" s="52">
        <f t="shared" ca="1" si="8"/>
        <v>30516</v>
      </c>
      <c r="F533" s="5">
        <v>53</v>
      </c>
      <c r="G533" s="50">
        <v>23783</v>
      </c>
      <c r="H533" s="5">
        <v>560747</v>
      </c>
      <c r="I533" s="50">
        <v>32803</v>
      </c>
      <c r="J533" s="5" t="s">
        <v>417</v>
      </c>
      <c r="BT533" s="1"/>
    </row>
    <row r="534" spans="1:72" x14ac:dyDescent="0.25">
      <c r="A534" s="5" t="s">
        <v>408</v>
      </c>
      <c r="B534" s="5" t="s">
        <v>586</v>
      </c>
      <c r="C534" s="5" t="s">
        <v>535</v>
      </c>
      <c r="D534" s="5" t="s">
        <v>445</v>
      </c>
      <c r="E534" s="52">
        <f t="shared" ca="1" si="8"/>
        <v>28920</v>
      </c>
      <c r="F534" s="5">
        <v>55</v>
      </c>
      <c r="G534" s="50">
        <v>23091</v>
      </c>
      <c r="H534" s="5">
        <v>560838</v>
      </c>
      <c r="I534" s="50">
        <v>32618</v>
      </c>
      <c r="J534" s="5" t="s">
        <v>417</v>
      </c>
      <c r="BT534" s="1"/>
    </row>
    <row r="535" spans="1:72" x14ac:dyDescent="0.25">
      <c r="A535" s="5" t="s">
        <v>408</v>
      </c>
      <c r="B535" s="5" t="s">
        <v>634</v>
      </c>
      <c r="C535" s="5" t="s">
        <v>630</v>
      </c>
      <c r="D535" s="5" t="s">
        <v>473</v>
      </c>
      <c r="E535" s="52">
        <f t="shared" ca="1" si="8"/>
        <v>23604</v>
      </c>
      <c r="F535" s="5">
        <v>52</v>
      </c>
      <c r="G535" s="50">
        <v>24280</v>
      </c>
      <c r="H535" s="5">
        <v>560842</v>
      </c>
      <c r="I535" s="50">
        <v>32606</v>
      </c>
      <c r="J535" s="5" t="s">
        <v>417</v>
      </c>
      <c r="BT535" s="1"/>
    </row>
    <row r="536" spans="1:72" x14ac:dyDescent="0.25">
      <c r="A536" s="5" t="s">
        <v>413</v>
      </c>
      <c r="B536" s="5" t="s">
        <v>730</v>
      </c>
      <c r="C536" s="5" t="s">
        <v>441</v>
      </c>
      <c r="D536" s="5" t="s">
        <v>460</v>
      </c>
      <c r="E536" s="52">
        <f t="shared" ca="1" si="8"/>
        <v>29064</v>
      </c>
      <c r="F536" s="5">
        <v>51</v>
      </c>
      <c r="G536" s="50">
        <v>24570</v>
      </c>
      <c r="H536" s="5">
        <v>560837</v>
      </c>
      <c r="I536" s="50">
        <v>32631</v>
      </c>
      <c r="J536" s="5" t="s">
        <v>417</v>
      </c>
      <c r="BT536" s="1"/>
    </row>
    <row r="537" spans="1:72" x14ac:dyDescent="0.25">
      <c r="A537" s="5" t="s">
        <v>408</v>
      </c>
      <c r="B537" s="5" t="s">
        <v>719</v>
      </c>
      <c r="C537" s="5" t="s">
        <v>465</v>
      </c>
      <c r="D537" s="5" t="s">
        <v>470</v>
      </c>
      <c r="E537" s="52">
        <f t="shared" ca="1" si="8"/>
        <v>23076</v>
      </c>
      <c r="F537" s="5">
        <v>58</v>
      </c>
      <c r="G537" s="50">
        <v>22065</v>
      </c>
      <c r="H537" s="5">
        <v>350371</v>
      </c>
      <c r="I537" s="50">
        <v>32755</v>
      </c>
      <c r="J537" s="5" t="s">
        <v>417</v>
      </c>
      <c r="BT537" s="1"/>
    </row>
    <row r="538" spans="1:72" x14ac:dyDescent="0.25">
      <c r="A538" s="5" t="s">
        <v>408</v>
      </c>
      <c r="B538" s="5" t="s">
        <v>665</v>
      </c>
      <c r="C538" s="5" t="s">
        <v>155</v>
      </c>
      <c r="D538" s="5" t="s">
        <v>726</v>
      </c>
      <c r="E538" s="52">
        <f t="shared" ca="1" si="8"/>
        <v>22956</v>
      </c>
      <c r="F538" s="5">
        <v>53</v>
      </c>
      <c r="G538" s="50">
        <v>23660</v>
      </c>
      <c r="H538" s="5">
        <v>560765</v>
      </c>
      <c r="I538" s="50">
        <v>32648</v>
      </c>
      <c r="J538" s="5" t="s">
        <v>417</v>
      </c>
      <c r="BT538" s="1"/>
    </row>
    <row r="539" spans="1:72" x14ac:dyDescent="0.25">
      <c r="A539" s="5" t="s">
        <v>408</v>
      </c>
      <c r="B539" s="5" t="s">
        <v>618</v>
      </c>
      <c r="C539" s="5" t="s">
        <v>685</v>
      </c>
      <c r="D539" s="5" t="s">
        <v>442</v>
      </c>
      <c r="E539" s="52">
        <f t="shared" ca="1" si="8"/>
        <v>24420</v>
      </c>
      <c r="F539" s="5">
        <v>55</v>
      </c>
      <c r="G539" s="50">
        <v>22961</v>
      </c>
      <c r="H539" s="5">
        <v>560850</v>
      </c>
      <c r="I539" s="50">
        <v>32761</v>
      </c>
      <c r="J539" s="5" t="s">
        <v>417</v>
      </c>
      <c r="BT539" s="1"/>
    </row>
    <row r="540" spans="1:72" x14ac:dyDescent="0.25">
      <c r="A540" s="5" t="s">
        <v>408</v>
      </c>
      <c r="B540" s="5" t="s">
        <v>531</v>
      </c>
      <c r="C540" s="5" t="s">
        <v>621</v>
      </c>
      <c r="D540" s="5" t="s">
        <v>449</v>
      </c>
      <c r="E540" s="52">
        <f t="shared" ca="1" si="8"/>
        <v>31164</v>
      </c>
      <c r="F540" s="5">
        <v>54</v>
      </c>
      <c r="G540" s="50">
        <v>23562</v>
      </c>
      <c r="H540" s="5">
        <v>560851</v>
      </c>
      <c r="I540" s="50">
        <v>32513</v>
      </c>
      <c r="J540" s="5" t="s">
        <v>417</v>
      </c>
      <c r="BT540" s="1"/>
    </row>
    <row r="541" spans="1:72" x14ac:dyDescent="0.25">
      <c r="A541" s="5" t="s">
        <v>413</v>
      </c>
      <c r="B541" s="5" t="s">
        <v>497</v>
      </c>
      <c r="C541" s="5" t="s">
        <v>706</v>
      </c>
      <c r="D541" s="5" t="s">
        <v>473</v>
      </c>
      <c r="E541" s="52">
        <f t="shared" ca="1" si="8"/>
        <v>30876</v>
      </c>
      <c r="F541" s="5">
        <v>53</v>
      </c>
      <c r="G541" s="50">
        <v>23799</v>
      </c>
      <c r="H541" s="5">
        <v>351446</v>
      </c>
      <c r="I541" s="50">
        <v>33153</v>
      </c>
      <c r="J541" s="5" t="s">
        <v>417</v>
      </c>
      <c r="BT541" s="1"/>
    </row>
    <row r="542" spans="1:72" x14ac:dyDescent="0.25">
      <c r="A542" s="5" t="s">
        <v>413</v>
      </c>
      <c r="B542" s="5" t="s">
        <v>476</v>
      </c>
      <c r="C542" s="5" t="s">
        <v>583</v>
      </c>
      <c r="D542" s="5" t="s">
        <v>416</v>
      </c>
      <c r="E542" s="52">
        <f t="shared" ca="1" si="8"/>
        <v>19788</v>
      </c>
      <c r="F542" s="5">
        <v>55</v>
      </c>
      <c r="G542" s="50">
        <v>23230</v>
      </c>
      <c r="H542" s="5">
        <v>560856</v>
      </c>
      <c r="I542" s="50">
        <v>32570</v>
      </c>
      <c r="J542" s="5" t="s">
        <v>417</v>
      </c>
      <c r="BT542" s="1"/>
    </row>
    <row r="543" spans="1:72" x14ac:dyDescent="0.25">
      <c r="A543" s="5" t="s">
        <v>408</v>
      </c>
      <c r="B543" s="5" t="s">
        <v>639</v>
      </c>
      <c r="C543" s="5" t="s">
        <v>776</v>
      </c>
      <c r="D543" s="5" t="s">
        <v>425</v>
      </c>
      <c r="E543" s="52">
        <f t="shared" ca="1" si="8"/>
        <v>22080</v>
      </c>
      <c r="F543" s="5">
        <v>52</v>
      </c>
      <c r="G543" s="50">
        <v>24310</v>
      </c>
      <c r="H543" s="5">
        <v>560803</v>
      </c>
      <c r="I543" s="50">
        <v>32838</v>
      </c>
      <c r="J543" s="5" t="s">
        <v>417</v>
      </c>
      <c r="BT543" s="1"/>
    </row>
    <row r="544" spans="1:72" x14ac:dyDescent="0.25">
      <c r="A544" s="5" t="s">
        <v>408</v>
      </c>
      <c r="B544" s="5" t="s">
        <v>471</v>
      </c>
      <c r="C544" s="5" t="s">
        <v>532</v>
      </c>
      <c r="D544" s="5" t="s">
        <v>416</v>
      </c>
      <c r="E544" s="52">
        <f t="shared" ca="1" si="8"/>
        <v>26136</v>
      </c>
      <c r="F544" s="5">
        <v>52</v>
      </c>
      <c r="G544" s="50">
        <v>24202</v>
      </c>
      <c r="H544" s="5">
        <v>560795</v>
      </c>
      <c r="I544" s="50">
        <v>32852</v>
      </c>
      <c r="J544" s="5" t="s">
        <v>417</v>
      </c>
      <c r="BT544" s="1"/>
    </row>
    <row r="545" spans="1:72" x14ac:dyDescent="0.25">
      <c r="A545" s="5" t="s">
        <v>413</v>
      </c>
      <c r="B545" s="5" t="s">
        <v>570</v>
      </c>
      <c r="C545" s="5" t="s">
        <v>515</v>
      </c>
      <c r="D545" s="5" t="s">
        <v>638</v>
      </c>
      <c r="E545" s="52">
        <f t="shared" ca="1" si="8"/>
        <v>20040</v>
      </c>
      <c r="F545" s="5">
        <v>54</v>
      </c>
      <c r="G545" s="50">
        <v>23441</v>
      </c>
      <c r="H545" s="5">
        <v>351492</v>
      </c>
      <c r="I545" s="50">
        <v>32796</v>
      </c>
      <c r="J545" s="5" t="s">
        <v>417</v>
      </c>
      <c r="BT545" s="1"/>
    </row>
    <row r="546" spans="1:72" x14ac:dyDescent="0.25">
      <c r="A546" s="5" t="s">
        <v>408</v>
      </c>
      <c r="B546" s="5" t="s">
        <v>431</v>
      </c>
      <c r="C546" s="5" t="s">
        <v>155</v>
      </c>
      <c r="D546" s="5" t="s">
        <v>536</v>
      </c>
      <c r="E546" s="52">
        <f t="shared" ca="1" si="8"/>
        <v>21060</v>
      </c>
      <c r="F546" s="5">
        <v>51</v>
      </c>
      <c r="G546" s="50">
        <v>24436</v>
      </c>
      <c r="H546" s="5">
        <v>350735</v>
      </c>
      <c r="I546" s="50">
        <v>32533</v>
      </c>
      <c r="J546" s="5" t="s">
        <v>421</v>
      </c>
      <c r="BT546" s="1"/>
    </row>
    <row r="547" spans="1:72" x14ac:dyDescent="0.25">
      <c r="A547" s="5" t="s">
        <v>408</v>
      </c>
      <c r="B547" s="5" t="s">
        <v>625</v>
      </c>
      <c r="C547" s="5" t="s">
        <v>444</v>
      </c>
      <c r="D547" s="5" t="s">
        <v>619</v>
      </c>
      <c r="E547" s="52">
        <f t="shared" ca="1" si="8"/>
        <v>19524</v>
      </c>
      <c r="F547" s="5">
        <v>54</v>
      </c>
      <c r="G547" s="50">
        <v>23472</v>
      </c>
      <c r="H547" s="5">
        <v>350740</v>
      </c>
      <c r="I547" s="50">
        <v>32648</v>
      </c>
      <c r="J547" s="5" t="s">
        <v>421</v>
      </c>
      <c r="BT547" s="1"/>
    </row>
    <row r="548" spans="1:72" x14ac:dyDescent="0.25">
      <c r="A548" s="5" t="s">
        <v>413</v>
      </c>
      <c r="B548" s="5" t="s">
        <v>528</v>
      </c>
      <c r="C548" s="5" t="s">
        <v>809</v>
      </c>
      <c r="D548" s="5" t="s">
        <v>473</v>
      </c>
      <c r="E548" s="52">
        <f t="shared" ca="1" si="8"/>
        <v>23676</v>
      </c>
      <c r="F548" s="5">
        <v>52</v>
      </c>
      <c r="G548" s="50">
        <v>24159</v>
      </c>
      <c r="H548" s="5">
        <v>560856</v>
      </c>
      <c r="I548" s="50">
        <v>32763</v>
      </c>
      <c r="J548" s="5" t="s">
        <v>421</v>
      </c>
      <c r="BT548" s="1"/>
    </row>
    <row r="549" spans="1:72" x14ac:dyDescent="0.25">
      <c r="A549" s="5" t="s">
        <v>408</v>
      </c>
      <c r="B549" s="5" t="s">
        <v>506</v>
      </c>
      <c r="C549" s="5" t="s">
        <v>465</v>
      </c>
      <c r="D549" s="5" t="s">
        <v>422</v>
      </c>
      <c r="E549" s="52">
        <f t="shared" ca="1" si="8"/>
        <v>24744</v>
      </c>
      <c r="F549" s="5">
        <v>52</v>
      </c>
      <c r="G549" s="50">
        <v>24132</v>
      </c>
      <c r="H549" s="5">
        <v>350742</v>
      </c>
      <c r="I549" s="50">
        <v>32601</v>
      </c>
      <c r="J549" s="5" t="s">
        <v>421</v>
      </c>
      <c r="BT549" s="1"/>
    </row>
    <row r="550" spans="1:72" x14ac:dyDescent="0.25">
      <c r="A550" s="5" t="s">
        <v>408</v>
      </c>
      <c r="B550" s="5" t="s">
        <v>503</v>
      </c>
      <c r="C550" s="5" t="s">
        <v>810</v>
      </c>
      <c r="D550" s="5" t="s">
        <v>811</v>
      </c>
      <c r="E550" s="52">
        <f t="shared" ca="1" si="8"/>
        <v>24096</v>
      </c>
      <c r="F550" s="5">
        <v>60</v>
      </c>
      <c r="G550" s="50">
        <v>21407</v>
      </c>
      <c r="H550" s="5">
        <v>350770</v>
      </c>
      <c r="I550" s="50">
        <v>32920</v>
      </c>
      <c r="J550" s="5" t="s">
        <v>421</v>
      </c>
      <c r="BT550" s="1"/>
    </row>
    <row r="551" spans="1:72" x14ac:dyDescent="0.25">
      <c r="A551" s="5" t="s">
        <v>413</v>
      </c>
      <c r="B551" s="5" t="s">
        <v>528</v>
      </c>
      <c r="C551" s="5" t="s">
        <v>472</v>
      </c>
      <c r="D551" s="5" t="s">
        <v>457</v>
      </c>
      <c r="E551" s="52">
        <f t="shared" ca="1" si="8"/>
        <v>27156</v>
      </c>
      <c r="F551" s="5">
        <v>52</v>
      </c>
      <c r="G551" s="50">
        <v>24249</v>
      </c>
      <c r="H551" s="5">
        <v>350756</v>
      </c>
      <c r="I551" s="50">
        <v>32961</v>
      </c>
      <c r="J551" s="5" t="s">
        <v>421</v>
      </c>
      <c r="BT551" s="1"/>
    </row>
    <row r="552" spans="1:72" x14ac:dyDescent="0.25">
      <c r="A552" s="5" t="s">
        <v>413</v>
      </c>
      <c r="B552" s="5" t="s">
        <v>443</v>
      </c>
      <c r="C552" s="5" t="s">
        <v>812</v>
      </c>
      <c r="D552" s="5" t="s">
        <v>813</v>
      </c>
      <c r="E552" s="52">
        <f t="shared" ca="1" si="8"/>
        <v>26676</v>
      </c>
      <c r="F552" s="5">
        <v>56</v>
      </c>
      <c r="G552" s="50">
        <v>22693</v>
      </c>
      <c r="H552" s="5">
        <v>350561</v>
      </c>
      <c r="I552" s="50">
        <v>32968</v>
      </c>
      <c r="J552" s="5" t="s">
        <v>421</v>
      </c>
      <c r="BT552" s="1"/>
    </row>
    <row r="553" spans="1:72" x14ac:dyDescent="0.25">
      <c r="A553" s="5" t="s">
        <v>413</v>
      </c>
      <c r="B553" s="5" t="s">
        <v>521</v>
      </c>
      <c r="C553" s="5" t="s">
        <v>750</v>
      </c>
      <c r="D553" s="5" t="s">
        <v>416</v>
      </c>
      <c r="E553" s="52">
        <f t="shared" ca="1" si="8"/>
        <v>24840</v>
      </c>
      <c r="F553" s="5">
        <v>52</v>
      </c>
      <c r="G553" s="50">
        <v>24112</v>
      </c>
      <c r="H553" s="5">
        <v>351375</v>
      </c>
      <c r="I553" s="50">
        <v>33027</v>
      </c>
      <c r="J553" s="5" t="s">
        <v>421</v>
      </c>
      <c r="BT553" s="1"/>
    </row>
    <row r="554" spans="1:72" x14ac:dyDescent="0.25">
      <c r="A554" s="5" t="s">
        <v>413</v>
      </c>
      <c r="B554" s="5" t="s">
        <v>615</v>
      </c>
      <c r="C554" s="5" t="s">
        <v>764</v>
      </c>
      <c r="D554" s="5" t="s">
        <v>738</v>
      </c>
      <c r="E554" s="52">
        <f t="shared" ca="1" si="8"/>
        <v>30468</v>
      </c>
      <c r="F554" s="5">
        <v>52</v>
      </c>
      <c r="G554" s="50">
        <v>24262</v>
      </c>
      <c r="H554" s="5">
        <v>350715</v>
      </c>
      <c r="I554" s="50">
        <v>32958</v>
      </c>
      <c r="J554" s="5" t="s">
        <v>421</v>
      </c>
      <c r="BT554" s="1"/>
    </row>
    <row r="555" spans="1:72" x14ac:dyDescent="0.25">
      <c r="A555" s="5" t="s">
        <v>408</v>
      </c>
      <c r="B555" s="5" t="s">
        <v>559</v>
      </c>
      <c r="C555" s="5" t="s">
        <v>410</v>
      </c>
      <c r="D555" s="5" t="s">
        <v>442</v>
      </c>
      <c r="E555" s="52">
        <f t="shared" ca="1" si="8"/>
        <v>20916</v>
      </c>
      <c r="F555" s="5">
        <v>55</v>
      </c>
      <c r="G555" s="50">
        <v>22926</v>
      </c>
      <c r="H555" s="5">
        <v>350782</v>
      </c>
      <c r="I555" s="50">
        <v>32899</v>
      </c>
      <c r="J555" s="5" t="s">
        <v>421</v>
      </c>
      <c r="BT555" s="1"/>
    </row>
    <row r="556" spans="1:72" x14ac:dyDescent="0.25">
      <c r="A556" s="5" t="s">
        <v>413</v>
      </c>
      <c r="B556" s="5" t="s">
        <v>526</v>
      </c>
      <c r="C556" s="5" t="s">
        <v>507</v>
      </c>
      <c r="D556" s="5" t="s">
        <v>473</v>
      </c>
      <c r="E556" s="52">
        <f t="shared" ca="1" si="8"/>
        <v>19080</v>
      </c>
      <c r="F556" s="5">
        <v>53</v>
      </c>
      <c r="G556" s="50">
        <v>23799</v>
      </c>
      <c r="H556" s="5">
        <v>350535</v>
      </c>
      <c r="I556" s="50">
        <v>33153</v>
      </c>
      <c r="J556" s="5" t="s">
        <v>466</v>
      </c>
      <c r="BT556" s="1"/>
    </row>
    <row r="557" spans="1:72" x14ac:dyDescent="0.25">
      <c r="A557" s="5" t="s">
        <v>454</v>
      </c>
      <c r="B557" s="5" t="s">
        <v>471</v>
      </c>
      <c r="C557" s="5" t="s">
        <v>491</v>
      </c>
      <c r="D557" s="5" t="s">
        <v>658</v>
      </c>
      <c r="E557" s="52">
        <f t="shared" ca="1" si="8"/>
        <v>29100</v>
      </c>
      <c r="F557" s="5">
        <v>52</v>
      </c>
      <c r="G557" s="50">
        <v>24369</v>
      </c>
      <c r="H557" s="5">
        <v>350684</v>
      </c>
      <c r="I557" s="50">
        <v>33215</v>
      </c>
      <c r="J557" s="5" t="s">
        <v>466</v>
      </c>
      <c r="BT557" s="1"/>
    </row>
    <row r="558" spans="1:72" x14ac:dyDescent="0.25">
      <c r="A558" s="5" t="s">
        <v>413</v>
      </c>
      <c r="B558" s="5" t="s">
        <v>612</v>
      </c>
      <c r="C558" s="5" t="s">
        <v>737</v>
      </c>
      <c r="D558" s="5" t="s">
        <v>460</v>
      </c>
      <c r="E558" s="52">
        <f t="shared" ca="1" si="8"/>
        <v>28716</v>
      </c>
      <c r="F558" s="5">
        <v>50</v>
      </c>
      <c r="G558" s="50">
        <v>24894</v>
      </c>
      <c r="H558" s="5">
        <v>350502</v>
      </c>
      <c r="I558" s="50">
        <v>33187</v>
      </c>
      <c r="J558" s="5" t="s">
        <v>466</v>
      </c>
      <c r="BT558" s="1"/>
    </row>
    <row r="559" spans="1:72" x14ac:dyDescent="0.25">
      <c r="A559" s="5" t="s">
        <v>408</v>
      </c>
      <c r="B559" s="5" t="s">
        <v>531</v>
      </c>
      <c r="C559" s="5" t="s">
        <v>604</v>
      </c>
      <c r="D559" s="5" t="s">
        <v>814</v>
      </c>
      <c r="E559" s="52">
        <f t="shared" ca="1" si="8"/>
        <v>21540</v>
      </c>
      <c r="F559" s="5">
        <v>50</v>
      </c>
      <c r="G559" s="50">
        <v>24845</v>
      </c>
      <c r="H559" s="5">
        <v>350606</v>
      </c>
      <c r="I559" s="50">
        <v>33097</v>
      </c>
      <c r="J559" s="5" t="s">
        <v>466</v>
      </c>
      <c r="BT559" s="1"/>
    </row>
    <row r="560" spans="1:72" x14ac:dyDescent="0.25">
      <c r="A560" s="5" t="s">
        <v>413</v>
      </c>
      <c r="B560" s="5" t="s">
        <v>631</v>
      </c>
      <c r="C560" s="5" t="s">
        <v>640</v>
      </c>
      <c r="D560" s="5" t="s">
        <v>442</v>
      </c>
      <c r="E560" s="52">
        <f t="shared" ca="1" si="8"/>
        <v>26568</v>
      </c>
      <c r="F560" s="5">
        <v>48</v>
      </c>
      <c r="G560" s="50">
        <v>25625</v>
      </c>
      <c r="H560" s="5">
        <v>350648</v>
      </c>
      <c r="I560" s="50">
        <v>33022</v>
      </c>
      <c r="J560" s="5" t="s">
        <v>466</v>
      </c>
      <c r="BT560" s="1"/>
    </row>
    <row r="561" spans="1:72" x14ac:dyDescent="0.25">
      <c r="A561" s="5" t="s">
        <v>413</v>
      </c>
      <c r="B561" s="5" t="s">
        <v>476</v>
      </c>
      <c r="C561" s="5" t="s">
        <v>815</v>
      </c>
      <c r="D561" s="5" t="s">
        <v>460</v>
      </c>
      <c r="E561" s="52">
        <f t="shared" ca="1" si="8"/>
        <v>23148</v>
      </c>
      <c r="F561" s="5">
        <v>57</v>
      </c>
      <c r="G561" s="50">
        <v>22338</v>
      </c>
      <c r="H561" s="5">
        <v>560886</v>
      </c>
      <c r="I561" s="50">
        <v>33202</v>
      </c>
      <c r="J561" s="5" t="s">
        <v>466</v>
      </c>
      <c r="BT561" s="1"/>
    </row>
    <row r="562" spans="1:72" x14ac:dyDescent="0.25">
      <c r="A562" s="5" t="s">
        <v>408</v>
      </c>
      <c r="B562" s="5" t="s">
        <v>712</v>
      </c>
      <c r="C562" s="5" t="s">
        <v>453</v>
      </c>
      <c r="D562" s="5" t="s">
        <v>555</v>
      </c>
      <c r="E562" s="52">
        <f t="shared" ca="1" si="8"/>
        <v>30156</v>
      </c>
      <c r="F562" s="5">
        <v>53</v>
      </c>
      <c r="G562" s="50">
        <v>23976</v>
      </c>
      <c r="H562" s="5">
        <v>561222</v>
      </c>
      <c r="I562" s="50">
        <v>33215</v>
      </c>
      <c r="J562" s="5" t="s">
        <v>466</v>
      </c>
      <c r="BT562" s="1"/>
    </row>
    <row r="563" spans="1:72" x14ac:dyDescent="0.25">
      <c r="A563" s="5" t="s">
        <v>413</v>
      </c>
      <c r="B563" s="5" t="s">
        <v>511</v>
      </c>
      <c r="C563" s="5" t="s">
        <v>816</v>
      </c>
      <c r="D563" s="5" t="s">
        <v>457</v>
      </c>
      <c r="E563" s="52">
        <f t="shared" ca="1" si="8"/>
        <v>23388</v>
      </c>
      <c r="F563" s="5">
        <v>50</v>
      </c>
      <c r="G563" s="50">
        <v>25041</v>
      </c>
      <c r="H563" s="5">
        <v>350510</v>
      </c>
      <c r="I563" s="50">
        <v>33138</v>
      </c>
      <c r="J563" s="5" t="s">
        <v>466</v>
      </c>
      <c r="BT563" s="1"/>
    </row>
    <row r="564" spans="1:72" x14ac:dyDescent="0.25">
      <c r="A564" s="5" t="s">
        <v>413</v>
      </c>
      <c r="B564" s="5" t="s">
        <v>817</v>
      </c>
      <c r="C564" s="5" t="s">
        <v>513</v>
      </c>
      <c r="D564" s="5" t="s">
        <v>416</v>
      </c>
      <c r="E564" s="52">
        <f t="shared" ca="1" si="8"/>
        <v>21264</v>
      </c>
      <c r="F564" s="5">
        <v>56</v>
      </c>
      <c r="G564" s="50">
        <v>22731</v>
      </c>
      <c r="H564" s="5">
        <v>350389</v>
      </c>
      <c r="I564" s="50">
        <v>32914</v>
      </c>
      <c r="J564" s="5" t="s">
        <v>466</v>
      </c>
      <c r="BT564" s="1"/>
    </row>
    <row r="565" spans="1:72" x14ac:dyDescent="0.25">
      <c r="A565" s="5" t="s">
        <v>408</v>
      </c>
      <c r="B565" s="5" t="s">
        <v>673</v>
      </c>
      <c r="C565" s="5" t="s">
        <v>621</v>
      </c>
      <c r="D565" s="5" t="s">
        <v>536</v>
      </c>
      <c r="E565" s="52">
        <f t="shared" ca="1" si="8"/>
        <v>20736</v>
      </c>
      <c r="F565" s="5">
        <v>51</v>
      </c>
      <c r="G565" s="50">
        <v>24727</v>
      </c>
      <c r="H565" s="5">
        <v>560894</v>
      </c>
      <c r="I565" s="50">
        <v>33028</v>
      </c>
      <c r="J565" s="5" t="s">
        <v>412</v>
      </c>
      <c r="BT565" s="1"/>
    </row>
    <row r="566" spans="1:72" x14ac:dyDescent="0.25">
      <c r="A566" s="5" t="s">
        <v>413</v>
      </c>
      <c r="B566" s="5" t="s">
        <v>549</v>
      </c>
      <c r="C566" s="5" t="s">
        <v>707</v>
      </c>
      <c r="D566" s="5" t="s">
        <v>457</v>
      </c>
      <c r="E566" s="52">
        <f t="shared" ca="1" si="8"/>
        <v>23772</v>
      </c>
      <c r="F566" s="5">
        <v>51</v>
      </c>
      <c r="G566" s="50">
        <v>24539</v>
      </c>
      <c r="H566" s="5">
        <v>350866</v>
      </c>
      <c r="I566" s="50">
        <v>33010</v>
      </c>
      <c r="J566" s="5" t="s">
        <v>412</v>
      </c>
      <c r="BT566" s="1"/>
    </row>
    <row r="567" spans="1:72" x14ac:dyDescent="0.25">
      <c r="A567" s="5" t="s">
        <v>413</v>
      </c>
      <c r="B567" s="5" t="s">
        <v>546</v>
      </c>
      <c r="C567" s="5" t="s">
        <v>818</v>
      </c>
      <c r="D567" s="5" t="s">
        <v>416</v>
      </c>
      <c r="E567" s="52">
        <f t="shared" ca="1" si="8"/>
        <v>20268</v>
      </c>
      <c r="F567" s="5">
        <v>52</v>
      </c>
      <c r="G567" s="50">
        <v>24298</v>
      </c>
      <c r="H567" s="5">
        <v>560908</v>
      </c>
      <c r="I567" s="50">
        <v>33027</v>
      </c>
      <c r="J567" s="5" t="s">
        <v>412</v>
      </c>
      <c r="BT567" s="1"/>
    </row>
    <row r="568" spans="1:72" x14ac:dyDescent="0.25">
      <c r="A568" s="5" t="s">
        <v>408</v>
      </c>
      <c r="B568" s="5" t="s">
        <v>461</v>
      </c>
      <c r="C568" s="5" t="s">
        <v>746</v>
      </c>
      <c r="D568" s="5" t="s">
        <v>445</v>
      </c>
      <c r="E568" s="52">
        <f t="shared" ca="1" si="8"/>
        <v>25008</v>
      </c>
      <c r="F568" s="5">
        <v>55</v>
      </c>
      <c r="G568" s="50">
        <v>22992</v>
      </c>
      <c r="H568" s="5">
        <v>561090</v>
      </c>
      <c r="I568" s="50">
        <v>32998</v>
      </c>
      <c r="J568" s="5" t="s">
        <v>412</v>
      </c>
      <c r="BT568" s="1"/>
    </row>
    <row r="569" spans="1:72" x14ac:dyDescent="0.25">
      <c r="A569" s="5" t="s">
        <v>408</v>
      </c>
      <c r="B569" s="5" t="s">
        <v>547</v>
      </c>
      <c r="C569" s="5" t="s">
        <v>444</v>
      </c>
      <c r="D569" s="5" t="s">
        <v>411</v>
      </c>
      <c r="E569" s="52">
        <f t="shared" ca="1" si="8"/>
        <v>31140</v>
      </c>
      <c r="F569" s="5">
        <v>51</v>
      </c>
      <c r="G569" s="50">
        <v>24421</v>
      </c>
      <c r="H569" s="5">
        <v>560819</v>
      </c>
      <c r="I569" s="50">
        <v>33217</v>
      </c>
      <c r="J569" s="5" t="s">
        <v>412</v>
      </c>
      <c r="BT569" s="1"/>
    </row>
    <row r="570" spans="1:72" x14ac:dyDescent="0.25">
      <c r="A570" s="5" t="s">
        <v>413</v>
      </c>
      <c r="B570" s="5" t="s">
        <v>418</v>
      </c>
      <c r="C570" s="5" t="s">
        <v>453</v>
      </c>
      <c r="D570" s="5" t="s">
        <v>460</v>
      </c>
      <c r="E570" s="52">
        <f t="shared" ca="1" si="8"/>
        <v>22704</v>
      </c>
      <c r="F570" s="5">
        <v>52</v>
      </c>
      <c r="G570" s="50">
        <v>24171</v>
      </c>
      <c r="H570" s="5">
        <v>560835</v>
      </c>
      <c r="I570" s="50">
        <v>32881</v>
      </c>
      <c r="J570" s="5" t="s">
        <v>412</v>
      </c>
      <c r="BT570" s="1"/>
    </row>
    <row r="571" spans="1:72" x14ac:dyDescent="0.25">
      <c r="A571" s="5" t="s">
        <v>413</v>
      </c>
      <c r="B571" s="5" t="s">
        <v>712</v>
      </c>
      <c r="C571" s="5" t="s">
        <v>489</v>
      </c>
      <c r="D571" s="5" t="s">
        <v>622</v>
      </c>
      <c r="E571" s="52">
        <f t="shared" ca="1" si="8"/>
        <v>29676</v>
      </c>
      <c r="F571" s="5">
        <v>49</v>
      </c>
      <c r="G571" s="50">
        <v>25149</v>
      </c>
      <c r="H571" s="5">
        <v>560901</v>
      </c>
      <c r="I571" s="50">
        <v>33015</v>
      </c>
      <c r="J571" s="5" t="s">
        <v>412</v>
      </c>
      <c r="BT571" s="1"/>
    </row>
    <row r="572" spans="1:72" x14ac:dyDescent="0.25">
      <c r="A572" s="5" t="s">
        <v>408</v>
      </c>
      <c r="B572" s="5" t="s">
        <v>410</v>
      </c>
      <c r="C572" s="5" t="s">
        <v>542</v>
      </c>
      <c r="D572" s="5" t="s">
        <v>473</v>
      </c>
      <c r="E572" s="52">
        <f t="shared" ca="1" si="8"/>
        <v>20652</v>
      </c>
      <c r="F572" s="5">
        <v>52</v>
      </c>
      <c r="G572" s="50">
        <v>24232</v>
      </c>
      <c r="H572" s="5">
        <v>560907</v>
      </c>
      <c r="I572" s="50">
        <v>33036</v>
      </c>
      <c r="J572" s="5" t="s">
        <v>412</v>
      </c>
      <c r="BT572" s="1"/>
    </row>
    <row r="573" spans="1:72" x14ac:dyDescent="0.25">
      <c r="A573" s="5" t="s">
        <v>408</v>
      </c>
      <c r="B573" s="5" t="s">
        <v>431</v>
      </c>
      <c r="C573" s="5" t="s">
        <v>410</v>
      </c>
      <c r="D573" s="5" t="s">
        <v>482</v>
      </c>
      <c r="E573" s="52">
        <f t="shared" ca="1" si="8"/>
        <v>26532</v>
      </c>
      <c r="F573" s="5">
        <v>52</v>
      </c>
      <c r="G573" s="50">
        <v>24226</v>
      </c>
      <c r="H573" s="5">
        <v>560857</v>
      </c>
      <c r="I573" s="50">
        <v>32996</v>
      </c>
      <c r="J573" s="5" t="s">
        <v>412</v>
      </c>
      <c r="BT573" s="1"/>
    </row>
    <row r="574" spans="1:72" x14ac:dyDescent="0.25">
      <c r="A574" s="5" t="s">
        <v>408</v>
      </c>
      <c r="B574" s="5" t="s">
        <v>713</v>
      </c>
      <c r="C574" s="5" t="s">
        <v>155</v>
      </c>
      <c r="D574" s="5" t="s">
        <v>445</v>
      </c>
      <c r="E574" s="52">
        <f t="shared" ca="1" si="8"/>
        <v>29748</v>
      </c>
      <c r="F574" s="5">
        <v>52</v>
      </c>
      <c r="G574" s="50">
        <v>24143</v>
      </c>
      <c r="H574" s="5">
        <v>560916</v>
      </c>
      <c r="I574" s="50">
        <v>33232</v>
      </c>
      <c r="J574" s="5" t="s">
        <v>412</v>
      </c>
      <c r="BT574" s="1"/>
    </row>
    <row r="575" spans="1:72" x14ac:dyDescent="0.25">
      <c r="A575" s="5" t="s">
        <v>413</v>
      </c>
      <c r="B575" s="5" t="s">
        <v>437</v>
      </c>
      <c r="C575" s="5" t="s">
        <v>819</v>
      </c>
      <c r="D575" s="5" t="s">
        <v>457</v>
      </c>
      <c r="E575" s="52">
        <f t="shared" ca="1" si="8"/>
        <v>21456</v>
      </c>
      <c r="F575" s="5">
        <v>50</v>
      </c>
      <c r="G575" s="50">
        <v>24975</v>
      </c>
      <c r="H575" s="5">
        <v>350755</v>
      </c>
      <c r="I575" s="50">
        <v>33066</v>
      </c>
      <c r="J575" s="5" t="s">
        <v>412</v>
      </c>
      <c r="BT575" s="1"/>
    </row>
    <row r="576" spans="1:72" x14ac:dyDescent="0.25">
      <c r="A576" s="5" t="s">
        <v>408</v>
      </c>
      <c r="B576" s="5" t="s">
        <v>574</v>
      </c>
      <c r="C576" s="5" t="s">
        <v>550</v>
      </c>
      <c r="D576" s="5" t="s">
        <v>460</v>
      </c>
      <c r="E576" s="52">
        <f t="shared" ca="1" si="8"/>
        <v>23844</v>
      </c>
      <c r="F576" s="5">
        <v>50</v>
      </c>
      <c r="G576" s="50">
        <v>24786</v>
      </c>
      <c r="H576" s="5">
        <v>560927</v>
      </c>
      <c r="I576" s="50">
        <v>32935</v>
      </c>
      <c r="J576" s="5" t="s">
        <v>417</v>
      </c>
      <c r="BT576" s="1"/>
    </row>
    <row r="577" spans="1:72" x14ac:dyDescent="0.25">
      <c r="A577" s="5" t="s">
        <v>413</v>
      </c>
      <c r="B577" s="5" t="s">
        <v>469</v>
      </c>
      <c r="C577" s="5" t="s">
        <v>820</v>
      </c>
      <c r="D577" s="5" t="s">
        <v>422</v>
      </c>
      <c r="E577" s="52">
        <f t="shared" ca="1" si="8"/>
        <v>23724</v>
      </c>
      <c r="F577" s="5">
        <v>51</v>
      </c>
      <c r="G577" s="50">
        <v>24449</v>
      </c>
      <c r="H577" s="5">
        <v>560925</v>
      </c>
      <c r="I577" s="50">
        <v>33157</v>
      </c>
      <c r="J577" s="5" t="s">
        <v>417</v>
      </c>
      <c r="BT577" s="1"/>
    </row>
    <row r="578" spans="1:72" x14ac:dyDescent="0.25">
      <c r="A578" s="5" t="s">
        <v>413</v>
      </c>
      <c r="B578" s="5" t="s">
        <v>511</v>
      </c>
      <c r="C578" s="5" t="s">
        <v>682</v>
      </c>
      <c r="D578" s="5" t="s">
        <v>416</v>
      </c>
      <c r="E578" s="52">
        <f t="shared" ca="1" si="8"/>
        <v>24900</v>
      </c>
      <c r="F578" s="5">
        <v>51</v>
      </c>
      <c r="G578" s="50">
        <v>24657</v>
      </c>
      <c r="H578" s="5">
        <v>350061</v>
      </c>
      <c r="I578" s="50">
        <v>33071</v>
      </c>
      <c r="J578" s="5" t="s">
        <v>417</v>
      </c>
      <c r="BT578" s="1"/>
    </row>
    <row r="579" spans="1:72" x14ac:dyDescent="0.25">
      <c r="A579" s="5" t="s">
        <v>408</v>
      </c>
      <c r="B579" s="5" t="s">
        <v>492</v>
      </c>
      <c r="C579" s="5" t="s">
        <v>532</v>
      </c>
      <c r="D579" s="5" t="s">
        <v>821</v>
      </c>
      <c r="E579" s="52">
        <f t="shared" ref="E579:E642" ca="1" si="9">RANDBETWEEN(1500,2600)*12</f>
        <v>26832</v>
      </c>
      <c r="F579" s="5">
        <v>55</v>
      </c>
      <c r="G579" s="50">
        <v>23227</v>
      </c>
      <c r="H579" s="5">
        <v>350902</v>
      </c>
      <c r="I579" s="50">
        <v>33138</v>
      </c>
      <c r="J579" s="5" t="s">
        <v>417</v>
      </c>
      <c r="BT579" s="1"/>
    </row>
    <row r="580" spans="1:72" x14ac:dyDescent="0.25">
      <c r="A580" s="5" t="s">
        <v>408</v>
      </c>
      <c r="B580" s="5" t="s">
        <v>817</v>
      </c>
      <c r="C580" s="5" t="s">
        <v>822</v>
      </c>
      <c r="D580" s="5" t="s">
        <v>619</v>
      </c>
      <c r="E580" s="52">
        <f t="shared" ca="1" si="9"/>
        <v>23988</v>
      </c>
      <c r="F580" s="5">
        <v>52</v>
      </c>
      <c r="G580" s="50">
        <v>24278</v>
      </c>
      <c r="H580" s="5">
        <v>350903</v>
      </c>
      <c r="I580" s="50">
        <v>32966</v>
      </c>
      <c r="J580" s="5" t="s">
        <v>417</v>
      </c>
      <c r="BT580" s="1"/>
    </row>
    <row r="581" spans="1:72" x14ac:dyDescent="0.25">
      <c r="A581" s="5" t="s">
        <v>408</v>
      </c>
      <c r="B581" s="5" t="s">
        <v>521</v>
      </c>
      <c r="C581" s="5" t="s">
        <v>776</v>
      </c>
      <c r="D581" s="5" t="s">
        <v>445</v>
      </c>
      <c r="E581" s="52">
        <f t="shared" ca="1" si="9"/>
        <v>25656</v>
      </c>
      <c r="F581" s="5">
        <v>50</v>
      </c>
      <c r="G581" s="50">
        <v>25006</v>
      </c>
      <c r="H581" s="5">
        <v>350899</v>
      </c>
      <c r="I581" s="50">
        <v>33233</v>
      </c>
      <c r="J581" s="5" t="s">
        <v>417</v>
      </c>
      <c r="BT581" s="1"/>
    </row>
    <row r="582" spans="1:72" x14ac:dyDescent="0.25">
      <c r="A582" s="5" t="s">
        <v>413</v>
      </c>
      <c r="B582" s="5" t="s">
        <v>448</v>
      </c>
      <c r="C582" s="5" t="s">
        <v>633</v>
      </c>
      <c r="D582" s="5" t="s">
        <v>460</v>
      </c>
      <c r="E582" s="52">
        <f t="shared" ca="1" si="9"/>
        <v>21864</v>
      </c>
      <c r="F582" s="5">
        <v>50</v>
      </c>
      <c r="G582" s="50">
        <v>24913</v>
      </c>
      <c r="H582" s="5">
        <v>350450</v>
      </c>
      <c r="I582" s="50">
        <v>33188</v>
      </c>
      <c r="J582" s="5" t="s">
        <v>417</v>
      </c>
      <c r="BT582" s="1"/>
    </row>
    <row r="583" spans="1:72" x14ac:dyDescent="0.25">
      <c r="A583" s="5" t="s">
        <v>408</v>
      </c>
      <c r="B583" s="5" t="s">
        <v>784</v>
      </c>
      <c r="C583" s="5" t="s">
        <v>444</v>
      </c>
      <c r="D583" s="5" t="s">
        <v>445</v>
      </c>
      <c r="E583" s="52">
        <f t="shared" ca="1" si="9"/>
        <v>29556</v>
      </c>
      <c r="F583" s="5">
        <v>54</v>
      </c>
      <c r="G583" s="50">
        <v>23487</v>
      </c>
      <c r="H583" s="5">
        <v>560956</v>
      </c>
      <c r="I583" s="50">
        <v>33568</v>
      </c>
      <c r="J583" s="5" t="s">
        <v>417</v>
      </c>
      <c r="BT583" s="1"/>
    </row>
    <row r="584" spans="1:72" x14ac:dyDescent="0.25">
      <c r="A584" s="5" t="s">
        <v>413</v>
      </c>
      <c r="B584" s="5" t="s">
        <v>603</v>
      </c>
      <c r="C584" s="5" t="s">
        <v>640</v>
      </c>
      <c r="D584" s="5" t="s">
        <v>457</v>
      </c>
      <c r="E584" s="52">
        <f t="shared" ca="1" si="9"/>
        <v>22812</v>
      </c>
      <c r="F584" s="5">
        <v>48</v>
      </c>
      <c r="G584" s="50">
        <v>25691</v>
      </c>
      <c r="H584" s="5">
        <v>350219</v>
      </c>
      <c r="I584" s="50">
        <v>33326</v>
      </c>
      <c r="J584" s="5" t="s">
        <v>417</v>
      </c>
      <c r="BT584" s="1"/>
    </row>
    <row r="585" spans="1:72" x14ac:dyDescent="0.25">
      <c r="A585" s="5" t="s">
        <v>408</v>
      </c>
      <c r="B585" s="5" t="s">
        <v>569</v>
      </c>
      <c r="C585" s="5" t="s">
        <v>444</v>
      </c>
      <c r="D585" s="5" t="s">
        <v>619</v>
      </c>
      <c r="E585" s="52">
        <f t="shared" ca="1" si="9"/>
        <v>19908</v>
      </c>
      <c r="F585" s="5">
        <v>50</v>
      </c>
      <c r="G585" s="50">
        <v>24949</v>
      </c>
      <c r="H585" s="5">
        <v>350459</v>
      </c>
      <c r="I585" s="50">
        <v>33457</v>
      </c>
      <c r="J585" s="5" t="s">
        <v>417</v>
      </c>
      <c r="BT585" s="1"/>
    </row>
    <row r="586" spans="1:72" x14ac:dyDescent="0.25">
      <c r="A586" s="5" t="s">
        <v>413</v>
      </c>
      <c r="B586" s="5" t="s">
        <v>531</v>
      </c>
      <c r="C586" s="5" t="s">
        <v>510</v>
      </c>
      <c r="D586" s="5" t="s">
        <v>577</v>
      </c>
      <c r="E586" s="52">
        <f t="shared" ca="1" si="9"/>
        <v>22176</v>
      </c>
      <c r="F586" s="5">
        <v>50</v>
      </c>
      <c r="G586" s="50">
        <v>25072</v>
      </c>
      <c r="H586" s="5">
        <v>560920</v>
      </c>
      <c r="I586" s="50">
        <v>33493</v>
      </c>
      <c r="J586" s="5" t="s">
        <v>417</v>
      </c>
      <c r="BT586" s="1"/>
    </row>
    <row r="587" spans="1:72" x14ac:dyDescent="0.25">
      <c r="A587" s="5" t="s">
        <v>408</v>
      </c>
      <c r="B587" s="5" t="s">
        <v>524</v>
      </c>
      <c r="C587" s="5" t="s">
        <v>679</v>
      </c>
      <c r="D587" s="5" t="s">
        <v>619</v>
      </c>
      <c r="E587" s="52">
        <f t="shared" ca="1" si="9"/>
        <v>26928</v>
      </c>
      <c r="F587" s="5">
        <v>52</v>
      </c>
      <c r="G587" s="50">
        <v>24056</v>
      </c>
      <c r="H587" s="5">
        <v>350956</v>
      </c>
      <c r="I587" s="50">
        <v>33422</v>
      </c>
      <c r="J587" s="5" t="s">
        <v>417</v>
      </c>
      <c r="BT587" s="1"/>
    </row>
    <row r="588" spans="1:72" x14ac:dyDescent="0.25">
      <c r="A588" s="5" t="s">
        <v>413</v>
      </c>
      <c r="B588" s="5" t="s">
        <v>673</v>
      </c>
      <c r="C588" s="5" t="s">
        <v>510</v>
      </c>
      <c r="D588" s="5" t="s">
        <v>416</v>
      </c>
      <c r="E588" s="52">
        <f t="shared" ca="1" si="9"/>
        <v>28596</v>
      </c>
      <c r="F588" s="5">
        <v>59</v>
      </c>
      <c r="G588" s="50">
        <v>21645</v>
      </c>
      <c r="H588" s="5">
        <v>350949</v>
      </c>
      <c r="I588" s="50">
        <v>33318</v>
      </c>
      <c r="J588" s="5" t="s">
        <v>417</v>
      </c>
      <c r="BT588" s="1"/>
    </row>
    <row r="589" spans="1:72" x14ac:dyDescent="0.25">
      <c r="A589" s="5" t="s">
        <v>413</v>
      </c>
      <c r="B589" s="5" t="s">
        <v>549</v>
      </c>
      <c r="C589" s="5" t="s">
        <v>633</v>
      </c>
      <c r="D589" s="5" t="s">
        <v>473</v>
      </c>
      <c r="E589" s="52">
        <f t="shared" ca="1" si="9"/>
        <v>19764</v>
      </c>
      <c r="F589" s="5">
        <v>50</v>
      </c>
      <c r="G589" s="50">
        <v>25088</v>
      </c>
      <c r="H589" s="5">
        <v>560929</v>
      </c>
      <c r="I589" s="50">
        <v>33533</v>
      </c>
      <c r="J589" s="5" t="s">
        <v>417</v>
      </c>
      <c r="BT589" s="1"/>
    </row>
    <row r="590" spans="1:72" x14ac:dyDescent="0.25">
      <c r="A590" s="5" t="s">
        <v>413</v>
      </c>
      <c r="B590" s="5" t="s">
        <v>423</v>
      </c>
      <c r="C590" s="5" t="s">
        <v>823</v>
      </c>
      <c r="D590" s="5" t="s">
        <v>416</v>
      </c>
      <c r="E590" s="52">
        <f t="shared" ca="1" si="9"/>
        <v>30792</v>
      </c>
      <c r="F590" s="5">
        <v>50</v>
      </c>
      <c r="G590" s="50">
        <v>24918</v>
      </c>
      <c r="H590" s="5">
        <v>560858</v>
      </c>
      <c r="I590" s="50">
        <v>33348</v>
      </c>
      <c r="J590" s="5" t="s">
        <v>417</v>
      </c>
      <c r="BT590" s="1"/>
    </row>
    <row r="591" spans="1:72" x14ac:dyDescent="0.25">
      <c r="A591" s="5" t="s">
        <v>413</v>
      </c>
      <c r="B591" s="5" t="s">
        <v>673</v>
      </c>
      <c r="C591" s="5" t="s">
        <v>640</v>
      </c>
      <c r="D591" s="5" t="s">
        <v>508</v>
      </c>
      <c r="E591" s="52">
        <f t="shared" ca="1" si="9"/>
        <v>21408</v>
      </c>
      <c r="F591" s="5">
        <v>52</v>
      </c>
      <c r="G591" s="50">
        <v>24027</v>
      </c>
      <c r="H591" s="5">
        <v>351435</v>
      </c>
      <c r="I591" s="50">
        <v>33336</v>
      </c>
      <c r="J591" s="5" t="s">
        <v>417</v>
      </c>
      <c r="BT591" s="1"/>
    </row>
    <row r="592" spans="1:72" x14ac:dyDescent="0.25">
      <c r="A592" s="5" t="s">
        <v>413</v>
      </c>
      <c r="B592" s="5" t="s">
        <v>646</v>
      </c>
      <c r="C592" s="5" t="s">
        <v>565</v>
      </c>
      <c r="D592" s="5" t="s">
        <v>460</v>
      </c>
      <c r="E592" s="52">
        <f t="shared" ca="1" si="9"/>
        <v>24180</v>
      </c>
      <c r="F592" s="5">
        <v>53</v>
      </c>
      <c r="G592" s="50">
        <v>23989</v>
      </c>
      <c r="H592" s="5">
        <v>350977</v>
      </c>
      <c r="I592" s="50">
        <v>33361</v>
      </c>
      <c r="J592" s="5" t="s">
        <v>421</v>
      </c>
      <c r="BT592" s="1"/>
    </row>
    <row r="593" spans="1:72" x14ac:dyDescent="0.25">
      <c r="A593" s="5" t="s">
        <v>413</v>
      </c>
      <c r="B593" s="5" t="s">
        <v>503</v>
      </c>
      <c r="C593" s="5" t="s">
        <v>819</v>
      </c>
      <c r="D593" s="5" t="s">
        <v>460</v>
      </c>
      <c r="E593" s="52">
        <f t="shared" ca="1" si="9"/>
        <v>21456</v>
      </c>
      <c r="F593" s="5">
        <v>49</v>
      </c>
      <c r="G593" s="50">
        <v>25313</v>
      </c>
      <c r="H593" s="5">
        <v>350221</v>
      </c>
      <c r="I593" s="50">
        <v>33485</v>
      </c>
      <c r="J593" s="5" t="s">
        <v>421</v>
      </c>
      <c r="BT593" s="1"/>
    </row>
    <row r="594" spans="1:72" x14ac:dyDescent="0.25">
      <c r="A594" s="5" t="s">
        <v>413</v>
      </c>
      <c r="B594" s="5" t="s">
        <v>452</v>
      </c>
      <c r="C594" s="5" t="s">
        <v>781</v>
      </c>
      <c r="D594" s="5" t="s">
        <v>460</v>
      </c>
      <c r="E594" s="52">
        <f t="shared" ca="1" si="9"/>
        <v>30084</v>
      </c>
      <c r="F594" s="5">
        <v>51</v>
      </c>
      <c r="G594" s="50">
        <v>24635</v>
      </c>
      <c r="H594" s="5">
        <v>350993</v>
      </c>
      <c r="I594" s="50">
        <v>33378</v>
      </c>
      <c r="J594" s="5" t="s">
        <v>421</v>
      </c>
      <c r="BT594" s="1"/>
    </row>
    <row r="595" spans="1:72" x14ac:dyDescent="0.25">
      <c r="A595" s="5" t="s">
        <v>408</v>
      </c>
      <c r="B595" s="5" t="s">
        <v>512</v>
      </c>
      <c r="C595" s="5" t="s">
        <v>724</v>
      </c>
      <c r="D595" s="5" t="s">
        <v>686</v>
      </c>
      <c r="E595" s="52">
        <f t="shared" ca="1" si="9"/>
        <v>22836</v>
      </c>
      <c r="F595" s="5">
        <v>48</v>
      </c>
      <c r="G595" s="50">
        <v>25532</v>
      </c>
      <c r="H595" s="5">
        <v>350560</v>
      </c>
      <c r="I595" s="50">
        <v>33491</v>
      </c>
      <c r="J595" s="5" t="s">
        <v>421</v>
      </c>
      <c r="BT595" s="1"/>
    </row>
    <row r="596" spans="1:72" x14ac:dyDescent="0.25">
      <c r="A596" s="5" t="s">
        <v>413</v>
      </c>
      <c r="B596" s="5" t="s">
        <v>664</v>
      </c>
      <c r="C596" s="5" t="s">
        <v>435</v>
      </c>
      <c r="D596" s="5" t="s">
        <v>460</v>
      </c>
      <c r="E596" s="52">
        <f t="shared" ca="1" si="9"/>
        <v>26712</v>
      </c>
      <c r="F596" s="5">
        <v>48</v>
      </c>
      <c r="G596" s="50">
        <v>25517</v>
      </c>
      <c r="H596" s="5">
        <v>350666</v>
      </c>
      <c r="I596" s="50">
        <v>33243</v>
      </c>
      <c r="J596" s="5" t="s">
        <v>421</v>
      </c>
      <c r="BT596" s="1"/>
    </row>
    <row r="597" spans="1:72" x14ac:dyDescent="0.25">
      <c r="A597" s="5" t="s">
        <v>413</v>
      </c>
      <c r="B597" s="5" t="s">
        <v>634</v>
      </c>
      <c r="C597" s="5" t="s">
        <v>824</v>
      </c>
      <c r="D597" s="5" t="s">
        <v>411</v>
      </c>
      <c r="E597" s="52">
        <f t="shared" ca="1" si="9"/>
        <v>29640</v>
      </c>
      <c r="F597" s="5">
        <v>49</v>
      </c>
      <c r="G597" s="50">
        <v>25328</v>
      </c>
      <c r="H597" s="5">
        <v>561573</v>
      </c>
      <c r="I597" s="50">
        <v>33370</v>
      </c>
      <c r="J597" s="5" t="s">
        <v>421</v>
      </c>
      <c r="BT597" s="1"/>
    </row>
    <row r="598" spans="1:72" x14ac:dyDescent="0.25">
      <c r="A598" s="5" t="s">
        <v>408</v>
      </c>
      <c r="B598" s="5" t="s">
        <v>578</v>
      </c>
      <c r="C598" s="5" t="s">
        <v>155</v>
      </c>
      <c r="D598" s="5" t="s">
        <v>802</v>
      </c>
      <c r="E598" s="52">
        <f t="shared" ca="1" si="9"/>
        <v>28704</v>
      </c>
      <c r="F598" s="5">
        <v>53</v>
      </c>
      <c r="G598" s="50">
        <v>23804</v>
      </c>
      <c r="H598" s="5">
        <v>351001</v>
      </c>
      <c r="I598" s="50">
        <v>33300</v>
      </c>
      <c r="J598" s="5" t="s">
        <v>421</v>
      </c>
      <c r="BT598" s="1"/>
    </row>
    <row r="599" spans="1:72" x14ac:dyDescent="0.25">
      <c r="A599" s="5" t="s">
        <v>408</v>
      </c>
      <c r="B599" s="5" t="s">
        <v>503</v>
      </c>
      <c r="C599" s="5" t="s">
        <v>676</v>
      </c>
      <c r="D599" s="5" t="s">
        <v>445</v>
      </c>
      <c r="E599" s="52">
        <f t="shared" ca="1" si="9"/>
        <v>21996</v>
      </c>
      <c r="F599" s="5">
        <v>51</v>
      </c>
      <c r="G599" s="50">
        <v>24513</v>
      </c>
      <c r="H599" s="5">
        <v>350452</v>
      </c>
      <c r="I599" s="50">
        <v>33568</v>
      </c>
      <c r="J599" s="5" t="s">
        <v>421</v>
      </c>
      <c r="BT599" s="1"/>
    </row>
    <row r="600" spans="1:72" x14ac:dyDescent="0.25">
      <c r="A600" s="5" t="s">
        <v>413</v>
      </c>
      <c r="B600" s="5" t="s">
        <v>784</v>
      </c>
      <c r="C600" s="5" t="s">
        <v>475</v>
      </c>
      <c r="D600" s="5" t="s">
        <v>457</v>
      </c>
      <c r="E600" s="52">
        <f t="shared" ca="1" si="9"/>
        <v>26448</v>
      </c>
      <c r="F600" s="5">
        <v>50</v>
      </c>
      <c r="G600" s="50">
        <v>25011</v>
      </c>
      <c r="H600" s="5">
        <v>350460</v>
      </c>
      <c r="I600" s="50">
        <v>33582</v>
      </c>
      <c r="J600" s="5" t="s">
        <v>421</v>
      </c>
      <c r="BT600" s="1"/>
    </row>
    <row r="601" spans="1:72" x14ac:dyDescent="0.25">
      <c r="A601" s="5" t="s">
        <v>408</v>
      </c>
      <c r="B601" s="5" t="s">
        <v>446</v>
      </c>
      <c r="C601" s="5" t="s">
        <v>825</v>
      </c>
      <c r="D601" s="5" t="s">
        <v>445</v>
      </c>
      <c r="E601" s="52">
        <f t="shared" ca="1" si="9"/>
        <v>29016</v>
      </c>
      <c r="F601" s="5">
        <v>50</v>
      </c>
      <c r="G601" s="50">
        <v>24980</v>
      </c>
      <c r="H601" s="5">
        <v>568164</v>
      </c>
      <c r="I601" s="50">
        <v>33526</v>
      </c>
      <c r="J601" s="5" t="s">
        <v>421</v>
      </c>
      <c r="BT601" s="1"/>
    </row>
    <row r="602" spans="1:72" x14ac:dyDescent="0.25">
      <c r="A602" s="5" t="s">
        <v>408</v>
      </c>
      <c r="B602" s="5" t="s">
        <v>434</v>
      </c>
      <c r="C602" s="5" t="s">
        <v>826</v>
      </c>
      <c r="D602" s="5" t="s">
        <v>763</v>
      </c>
      <c r="E602" s="52">
        <f t="shared" ca="1" si="9"/>
        <v>21936</v>
      </c>
      <c r="F602" s="5">
        <v>50</v>
      </c>
      <c r="G602" s="50">
        <v>25100</v>
      </c>
      <c r="H602" s="5">
        <v>560899</v>
      </c>
      <c r="I602" s="50">
        <v>33263</v>
      </c>
      <c r="J602" s="5" t="s">
        <v>466</v>
      </c>
      <c r="BT602" s="1"/>
    </row>
    <row r="603" spans="1:72" x14ac:dyDescent="0.25">
      <c r="A603" s="5" t="s">
        <v>413</v>
      </c>
      <c r="B603" s="5" t="s">
        <v>574</v>
      </c>
      <c r="C603" s="5" t="s">
        <v>640</v>
      </c>
      <c r="D603" s="5" t="s">
        <v>457</v>
      </c>
      <c r="E603" s="52">
        <f t="shared" ca="1" si="9"/>
        <v>28008</v>
      </c>
      <c r="F603" s="5">
        <v>49</v>
      </c>
      <c r="G603" s="50">
        <v>25456</v>
      </c>
      <c r="H603" s="5">
        <v>350591</v>
      </c>
      <c r="I603" s="50">
        <v>33378</v>
      </c>
      <c r="J603" s="5" t="s">
        <v>466</v>
      </c>
      <c r="BT603" s="1"/>
    </row>
    <row r="604" spans="1:72" x14ac:dyDescent="0.25">
      <c r="A604" s="5" t="s">
        <v>413</v>
      </c>
      <c r="B604" s="5" t="s">
        <v>791</v>
      </c>
      <c r="C604" s="5" t="s">
        <v>827</v>
      </c>
      <c r="D604" s="5" t="s">
        <v>457</v>
      </c>
      <c r="E604" s="52">
        <f t="shared" ca="1" si="9"/>
        <v>20652</v>
      </c>
      <c r="F604" s="5">
        <v>48</v>
      </c>
      <c r="G604" s="50">
        <v>25486</v>
      </c>
      <c r="H604" s="5">
        <v>568168</v>
      </c>
      <c r="I604" s="50">
        <v>33859</v>
      </c>
      <c r="J604" s="5" t="s">
        <v>466</v>
      </c>
      <c r="BT604" s="1"/>
    </row>
    <row r="605" spans="1:72" x14ac:dyDescent="0.25">
      <c r="A605" s="5" t="s">
        <v>413</v>
      </c>
      <c r="B605" s="5" t="s">
        <v>578</v>
      </c>
      <c r="C605" s="5" t="s">
        <v>513</v>
      </c>
      <c r="D605" s="5" t="s">
        <v>416</v>
      </c>
      <c r="E605" s="52">
        <f t="shared" ca="1" si="9"/>
        <v>29832</v>
      </c>
      <c r="F605" s="5">
        <v>48</v>
      </c>
      <c r="G605" s="50">
        <v>25823</v>
      </c>
      <c r="H605" s="5">
        <v>350557</v>
      </c>
      <c r="I605" s="50">
        <v>33697</v>
      </c>
      <c r="J605" s="5" t="s">
        <v>466</v>
      </c>
      <c r="BT605" s="1"/>
    </row>
    <row r="606" spans="1:72" x14ac:dyDescent="0.25">
      <c r="A606" s="5" t="s">
        <v>413</v>
      </c>
      <c r="B606" s="5" t="s">
        <v>506</v>
      </c>
      <c r="C606" s="5" t="s">
        <v>539</v>
      </c>
      <c r="D606" s="5" t="s">
        <v>460</v>
      </c>
      <c r="E606" s="52">
        <f t="shared" ca="1" si="9"/>
        <v>26556</v>
      </c>
      <c r="F606" s="5">
        <v>61</v>
      </c>
      <c r="G606" s="50">
        <v>20750</v>
      </c>
      <c r="H606" s="5">
        <v>350486</v>
      </c>
      <c r="I606" s="50">
        <v>33650</v>
      </c>
      <c r="J606" s="5" t="s">
        <v>466</v>
      </c>
      <c r="BT606" s="1"/>
    </row>
    <row r="607" spans="1:72" x14ac:dyDescent="0.25">
      <c r="A607" s="5" t="s">
        <v>408</v>
      </c>
      <c r="B607" s="5" t="s">
        <v>590</v>
      </c>
      <c r="C607" s="5" t="s">
        <v>828</v>
      </c>
      <c r="D607" s="5" t="s">
        <v>460</v>
      </c>
      <c r="E607" s="52">
        <f t="shared" ca="1" si="9"/>
        <v>30336</v>
      </c>
      <c r="F607" s="5">
        <v>49</v>
      </c>
      <c r="G607" s="50">
        <v>25419</v>
      </c>
      <c r="H607" s="5">
        <v>351016</v>
      </c>
      <c r="I607" s="50">
        <v>33692</v>
      </c>
      <c r="J607" s="5" t="s">
        <v>466</v>
      </c>
      <c r="BT607" s="1"/>
    </row>
    <row r="608" spans="1:72" x14ac:dyDescent="0.25">
      <c r="A608" s="5" t="s">
        <v>408</v>
      </c>
      <c r="B608" s="5" t="s">
        <v>635</v>
      </c>
      <c r="C608" s="5" t="s">
        <v>453</v>
      </c>
      <c r="D608" s="5" t="s">
        <v>460</v>
      </c>
      <c r="E608" s="52">
        <f t="shared" ca="1" si="9"/>
        <v>18996</v>
      </c>
      <c r="F608" s="5">
        <v>48</v>
      </c>
      <c r="G608" s="50">
        <v>25488</v>
      </c>
      <c r="H608" s="5">
        <v>350853</v>
      </c>
      <c r="I608" s="50">
        <v>33699</v>
      </c>
      <c r="J608" s="5" t="s">
        <v>466</v>
      </c>
      <c r="BT608" s="1"/>
    </row>
    <row r="609" spans="1:72" x14ac:dyDescent="0.25">
      <c r="A609" s="5" t="s">
        <v>413</v>
      </c>
      <c r="B609" s="5" t="s">
        <v>464</v>
      </c>
      <c r="C609" s="5" t="s">
        <v>532</v>
      </c>
      <c r="D609" s="5" t="s">
        <v>738</v>
      </c>
      <c r="E609" s="52">
        <f t="shared" ca="1" si="9"/>
        <v>20844</v>
      </c>
      <c r="F609" s="5">
        <v>55</v>
      </c>
      <c r="G609" s="50">
        <v>23099</v>
      </c>
      <c r="H609" s="5">
        <v>560978</v>
      </c>
      <c r="I609" s="50">
        <v>33758</v>
      </c>
      <c r="J609" s="5" t="s">
        <v>466</v>
      </c>
      <c r="BT609" s="1"/>
    </row>
    <row r="610" spans="1:72" x14ac:dyDescent="0.25">
      <c r="A610" s="5" t="s">
        <v>408</v>
      </c>
      <c r="B610" s="5" t="s">
        <v>409</v>
      </c>
      <c r="C610" s="5" t="s">
        <v>155</v>
      </c>
      <c r="D610" s="5" t="s">
        <v>482</v>
      </c>
      <c r="E610" s="52">
        <f t="shared" ca="1" si="9"/>
        <v>23544</v>
      </c>
      <c r="F610" s="5">
        <v>50</v>
      </c>
      <c r="G610" s="50">
        <v>25057</v>
      </c>
      <c r="H610" s="5">
        <v>350132</v>
      </c>
      <c r="I610" s="50">
        <v>33689</v>
      </c>
      <c r="J610" s="5" t="s">
        <v>466</v>
      </c>
      <c r="BT610" s="1"/>
    </row>
    <row r="611" spans="1:72" x14ac:dyDescent="0.25">
      <c r="A611" s="5" t="s">
        <v>408</v>
      </c>
      <c r="B611" s="5" t="s">
        <v>667</v>
      </c>
      <c r="C611" s="5" t="s">
        <v>621</v>
      </c>
      <c r="D611" s="5" t="s">
        <v>473</v>
      </c>
      <c r="E611" s="52">
        <f t="shared" ca="1" si="9"/>
        <v>25680</v>
      </c>
      <c r="F611" s="5">
        <v>49</v>
      </c>
      <c r="G611" s="50">
        <v>25228</v>
      </c>
      <c r="H611" s="5">
        <v>350013</v>
      </c>
      <c r="I611" s="50">
        <v>33629</v>
      </c>
      <c r="J611" s="5" t="s">
        <v>412</v>
      </c>
      <c r="BT611" s="1"/>
    </row>
    <row r="612" spans="1:72" x14ac:dyDescent="0.25">
      <c r="A612" s="5" t="s">
        <v>408</v>
      </c>
      <c r="B612" s="5" t="s">
        <v>766</v>
      </c>
      <c r="C612" s="5" t="s">
        <v>535</v>
      </c>
      <c r="D612" s="5" t="s">
        <v>425</v>
      </c>
      <c r="E612" s="52">
        <f t="shared" ca="1" si="9"/>
        <v>31200</v>
      </c>
      <c r="F612" s="5">
        <v>53</v>
      </c>
      <c r="G612" s="50">
        <v>23835</v>
      </c>
      <c r="H612" s="5">
        <v>560992</v>
      </c>
      <c r="I612" s="50">
        <v>33884</v>
      </c>
      <c r="J612" s="5" t="s">
        <v>412</v>
      </c>
      <c r="BT612" s="1"/>
    </row>
    <row r="613" spans="1:72" x14ac:dyDescent="0.25">
      <c r="A613" s="5" t="s">
        <v>413</v>
      </c>
      <c r="B613" s="5" t="s">
        <v>458</v>
      </c>
      <c r="C613" s="5" t="s">
        <v>824</v>
      </c>
      <c r="D613" s="5" t="s">
        <v>439</v>
      </c>
      <c r="E613" s="52">
        <f t="shared" ca="1" si="9"/>
        <v>22212</v>
      </c>
      <c r="F613" s="5">
        <v>51</v>
      </c>
      <c r="G613" s="50">
        <v>24719</v>
      </c>
      <c r="H613" s="5">
        <v>560926</v>
      </c>
      <c r="I613" s="50">
        <v>33946</v>
      </c>
      <c r="J613" s="5" t="s">
        <v>412</v>
      </c>
      <c r="BT613" s="1"/>
    </row>
    <row r="614" spans="1:72" x14ac:dyDescent="0.25">
      <c r="A614" s="5" t="s">
        <v>413</v>
      </c>
      <c r="B614" s="5" t="s">
        <v>512</v>
      </c>
      <c r="C614" s="5" t="s">
        <v>90</v>
      </c>
      <c r="D614" s="5" t="s">
        <v>457</v>
      </c>
      <c r="E614" s="52">
        <f t="shared" ca="1" si="9"/>
        <v>18528</v>
      </c>
      <c r="F614" s="5">
        <v>51</v>
      </c>
      <c r="G614" s="50">
        <v>24688</v>
      </c>
      <c r="H614" s="5">
        <v>351125</v>
      </c>
      <c r="I614" s="50">
        <v>33918</v>
      </c>
      <c r="J614" s="5" t="s">
        <v>412</v>
      </c>
      <c r="BT614" s="1"/>
    </row>
    <row r="615" spans="1:72" x14ac:dyDescent="0.25">
      <c r="A615" s="5" t="s">
        <v>454</v>
      </c>
      <c r="B615" s="5" t="s">
        <v>521</v>
      </c>
      <c r="C615" s="5" t="s">
        <v>757</v>
      </c>
      <c r="D615" s="5" t="s">
        <v>457</v>
      </c>
      <c r="E615" s="52">
        <f t="shared" ca="1" si="9"/>
        <v>30312</v>
      </c>
      <c r="F615" s="5">
        <v>48</v>
      </c>
      <c r="G615" s="50">
        <v>25562</v>
      </c>
      <c r="H615" s="5">
        <v>560999</v>
      </c>
      <c r="I615" s="50">
        <v>33828</v>
      </c>
      <c r="J615" s="5" t="s">
        <v>412</v>
      </c>
      <c r="BT615" s="1"/>
    </row>
    <row r="616" spans="1:72" x14ac:dyDescent="0.25">
      <c r="A616" s="5" t="s">
        <v>413</v>
      </c>
      <c r="B616" s="5" t="s">
        <v>410</v>
      </c>
      <c r="C616" s="5" t="s">
        <v>563</v>
      </c>
      <c r="D616" s="5" t="s">
        <v>460</v>
      </c>
      <c r="E616" s="52">
        <f t="shared" ca="1" si="9"/>
        <v>31164</v>
      </c>
      <c r="F616" s="5">
        <v>58</v>
      </c>
      <c r="G616" s="50">
        <v>22178</v>
      </c>
      <c r="H616" s="5">
        <v>568219</v>
      </c>
      <c r="I616" s="50">
        <v>33753</v>
      </c>
      <c r="J616" s="5" t="s">
        <v>412</v>
      </c>
      <c r="BT616" s="1"/>
    </row>
    <row r="617" spans="1:72" x14ac:dyDescent="0.25">
      <c r="A617" s="5" t="s">
        <v>413</v>
      </c>
      <c r="B617" s="5" t="s">
        <v>474</v>
      </c>
      <c r="C617" s="5" t="s">
        <v>640</v>
      </c>
      <c r="D617" s="5" t="s">
        <v>829</v>
      </c>
      <c r="E617" s="52">
        <f t="shared" ca="1" si="9"/>
        <v>21048</v>
      </c>
      <c r="F617" s="5">
        <v>49</v>
      </c>
      <c r="G617" s="50">
        <v>25335</v>
      </c>
      <c r="H617" s="5">
        <v>350614</v>
      </c>
      <c r="I617" s="50">
        <v>33933</v>
      </c>
      <c r="J617" s="5" t="s">
        <v>412</v>
      </c>
      <c r="BT617" s="1"/>
    </row>
    <row r="618" spans="1:72" x14ac:dyDescent="0.25">
      <c r="A618" s="5" t="s">
        <v>408</v>
      </c>
      <c r="B618" s="5" t="s">
        <v>629</v>
      </c>
      <c r="C618" s="5" t="s">
        <v>444</v>
      </c>
      <c r="D618" s="5" t="s">
        <v>830</v>
      </c>
      <c r="E618" s="52">
        <f t="shared" ca="1" si="9"/>
        <v>18348</v>
      </c>
      <c r="F618" s="5">
        <v>50</v>
      </c>
      <c r="G618" s="50">
        <v>24884</v>
      </c>
      <c r="H618" s="5">
        <v>350019</v>
      </c>
      <c r="I618" s="50">
        <v>33946</v>
      </c>
      <c r="J618" s="5" t="s">
        <v>412</v>
      </c>
      <c r="BT618" s="1"/>
    </row>
    <row r="619" spans="1:72" x14ac:dyDescent="0.25">
      <c r="A619" s="5" t="s">
        <v>408</v>
      </c>
      <c r="B619" s="5" t="s">
        <v>550</v>
      </c>
      <c r="C619" s="5" t="s">
        <v>550</v>
      </c>
      <c r="D619" s="5" t="s">
        <v>749</v>
      </c>
      <c r="E619" s="52">
        <f t="shared" ca="1" si="9"/>
        <v>28968</v>
      </c>
      <c r="F619" s="5">
        <v>50</v>
      </c>
      <c r="G619" s="50">
        <v>24889</v>
      </c>
      <c r="H619" s="5">
        <v>350344</v>
      </c>
      <c r="I619" s="50">
        <v>33869</v>
      </c>
      <c r="J619" s="5" t="s">
        <v>412</v>
      </c>
      <c r="BT619" s="1"/>
    </row>
    <row r="620" spans="1:72" x14ac:dyDescent="0.25">
      <c r="A620" s="5" t="s">
        <v>413</v>
      </c>
      <c r="B620" s="5" t="s">
        <v>553</v>
      </c>
      <c r="C620" s="5" t="s">
        <v>456</v>
      </c>
      <c r="D620" s="5" t="s">
        <v>416</v>
      </c>
      <c r="E620" s="52">
        <f t="shared" ca="1" si="9"/>
        <v>26544</v>
      </c>
      <c r="F620" s="5">
        <v>49</v>
      </c>
      <c r="G620" s="50">
        <v>25239</v>
      </c>
      <c r="H620" s="5">
        <v>350703</v>
      </c>
      <c r="I620" s="50">
        <v>33644</v>
      </c>
      <c r="J620" s="5" t="s">
        <v>412</v>
      </c>
      <c r="BT620" s="1"/>
    </row>
    <row r="621" spans="1:72" x14ac:dyDescent="0.25">
      <c r="A621" s="5" t="s">
        <v>408</v>
      </c>
      <c r="B621" s="5" t="s">
        <v>561</v>
      </c>
      <c r="C621" s="5" t="s">
        <v>459</v>
      </c>
      <c r="D621" s="5" t="s">
        <v>536</v>
      </c>
      <c r="E621" s="52">
        <f t="shared" ca="1" si="9"/>
        <v>29316</v>
      </c>
      <c r="F621" s="5">
        <v>49</v>
      </c>
      <c r="G621" s="50">
        <v>25458</v>
      </c>
      <c r="H621" s="5">
        <v>350373</v>
      </c>
      <c r="I621" s="50">
        <v>33759</v>
      </c>
      <c r="J621" s="5" t="s">
        <v>412</v>
      </c>
      <c r="BT621" s="1"/>
    </row>
    <row r="622" spans="1:72" x14ac:dyDescent="0.25">
      <c r="A622" s="5" t="s">
        <v>408</v>
      </c>
      <c r="B622" s="5" t="s">
        <v>614</v>
      </c>
      <c r="C622" s="5" t="s">
        <v>831</v>
      </c>
      <c r="D622" s="5" t="s">
        <v>731</v>
      </c>
      <c r="E622" s="52">
        <f t="shared" ca="1" si="9"/>
        <v>18876</v>
      </c>
      <c r="F622" s="5">
        <v>54</v>
      </c>
      <c r="G622" s="50">
        <v>23291</v>
      </c>
      <c r="H622" s="5">
        <v>568135</v>
      </c>
      <c r="I622" s="50">
        <v>33741</v>
      </c>
      <c r="J622" s="5" t="s">
        <v>417</v>
      </c>
      <c r="BT622" s="1"/>
    </row>
    <row r="623" spans="1:72" x14ac:dyDescent="0.25">
      <c r="A623" s="5" t="s">
        <v>408</v>
      </c>
      <c r="B623" s="5" t="s">
        <v>448</v>
      </c>
      <c r="C623" s="5" t="s">
        <v>527</v>
      </c>
      <c r="D623" s="5" t="s">
        <v>473</v>
      </c>
      <c r="E623" s="52">
        <f t="shared" ca="1" si="9"/>
        <v>24996</v>
      </c>
      <c r="F623" s="5">
        <v>49</v>
      </c>
      <c r="G623" s="50">
        <v>25118</v>
      </c>
      <c r="H623" s="5">
        <v>560986</v>
      </c>
      <c r="I623" s="50">
        <v>33758</v>
      </c>
      <c r="J623" s="5" t="s">
        <v>417</v>
      </c>
      <c r="BT623" s="1"/>
    </row>
    <row r="624" spans="1:72" x14ac:dyDescent="0.25">
      <c r="A624" s="5" t="s">
        <v>413</v>
      </c>
      <c r="B624" s="5" t="s">
        <v>574</v>
      </c>
      <c r="C624" s="5" t="s">
        <v>790</v>
      </c>
      <c r="D624" s="5" t="s">
        <v>482</v>
      </c>
      <c r="E624" s="52">
        <f t="shared" ca="1" si="9"/>
        <v>29532</v>
      </c>
      <c r="F624" s="5">
        <v>48</v>
      </c>
      <c r="G624" s="50">
        <v>25753</v>
      </c>
      <c r="H624" s="5">
        <v>561396</v>
      </c>
      <c r="I624" s="50">
        <v>34094</v>
      </c>
      <c r="J624" s="5" t="s">
        <v>417</v>
      </c>
      <c r="BT624" s="1"/>
    </row>
    <row r="625" spans="1:72" x14ac:dyDescent="0.25">
      <c r="A625" s="5" t="s">
        <v>413</v>
      </c>
      <c r="B625" s="5" t="s">
        <v>429</v>
      </c>
      <c r="C625" s="5" t="s">
        <v>682</v>
      </c>
      <c r="D625" s="5" t="s">
        <v>416</v>
      </c>
      <c r="E625" s="52">
        <f t="shared" ca="1" si="9"/>
        <v>23496</v>
      </c>
      <c r="F625" s="5">
        <v>46</v>
      </c>
      <c r="G625" s="50">
        <v>26277</v>
      </c>
      <c r="H625" s="5">
        <v>350196</v>
      </c>
      <c r="I625" s="50">
        <v>34313</v>
      </c>
      <c r="J625" s="5" t="s">
        <v>417</v>
      </c>
      <c r="BT625" s="1"/>
    </row>
    <row r="626" spans="1:72" x14ac:dyDescent="0.25">
      <c r="A626" s="5" t="s">
        <v>413</v>
      </c>
      <c r="B626" s="5" t="s">
        <v>614</v>
      </c>
      <c r="C626" s="5" t="s">
        <v>545</v>
      </c>
      <c r="D626" s="5" t="s">
        <v>460</v>
      </c>
      <c r="E626" s="52">
        <f t="shared" ca="1" si="9"/>
        <v>20088</v>
      </c>
      <c r="F626" s="5">
        <v>48</v>
      </c>
      <c r="G626" s="50">
        <v>25766</v>
      </c>
      <c r="H626" s="5">
        <v>350206</v>
      </c>
      <c r="I626" s="50">
        <v>33977</v>
      </c>
      <c r="J626" s="5" t="s">
        <v>417</v>
      </c>
      <c r="BT626" s="1"/>
    </row>
    <row r="627" spans="1:72" x14ac:dyDescent="0.25">
      <c r="A627" s="5" t="s">
        <v>454</v>
      </c>
      <c r="B627" s="5" t="s">
        <v>694</v>
      </c>
      <c r="C627" s="5" t="s">
        <v>432</v>
      </c>
      <c r="D627" s="5" t="s">
        <v>628</v>
      </c>
      <c r="E627" s="52">
        <f t="shared" ca="1" si="9"/>
        <v>19356</v>
      </c>
      <c r="F627" s="5">
        <v>61</v>
      </c>
      <c r="G627" s="50">
        <v>21005</v>
      </c>
      <c r="H627" s="5">
        <v>561445</v>
      </c>
      <c r="I627" s="50">
        <v>34111</v>
      </c>
      <c r="J627" s="5" t="s">
        <v>417</v>
      </c>
      <c r="BT627" s="1"/>
    </row>
    <row r="628" spans="1:72" x14ac:dyDescent="0.25">
      <c r="A628" s="5" t="s">
        <v>413</v>
      </c>
      <c r="B628" s="5" t="s">
        <v>553</v>
      </c>
      <c r="C628" s="5" t="s">
        <v>793</v>
      </c>
      <c r="D628" s="5" t="s">
        <v>832</v>
      </c>
      <c r="E628" s="52">
        <f t="shared" ca="1" si="9"/>
        <v>28704</v>
      </c>
      <c r="F628" s="5">
        <v>50</v>
      </c>
      <c r="G628" s="50">
        <v>25103</v>
      </c>
      <c r="H628" s="5">
        <v>351465</v>
      </c>
      <c r="I628" s="50">
        <v>34234</v>
      </c>
      <c r="J628" s="5" t="s">
        <v>417</v>
      </c>
      <c r="BT628" s="1"/>
    </row>
    <row r="629" spans="1:72" x14ac:dyDescent="0.25">
      <c r="A629" s="5" t="s">
        <v>413</v>
      </c>
      <c r="B629" s="5" t="s">
        <v>526</v>
      </c>
      <c r="C629" s="5" t="s">
        <v>833</v>
      </c>
      <c r="D629" s="5" t="s">
        <v>832</v>
      </c>
      <c r="E629" s="52">
        <f t="shared" ca="1" si="9"/>
        <v>26640</v>
      </c>
      <c r="F629" s="5">
        <v>55</v>
      </c>
      <c r="G629" s="50">
        <v>23086</v>
      </c>
      <c r="H629" s="5">
        <v>350922</v>
      </c>
      <c r="I629" s="50">
        <v>34092</v>
      </c>
      <c r="J629" s="5" t="s">
        <v>417</v>
      </c>
      <c r="BT629" s="1"/>
    </row>
    <row r="630" spans="1:72" x14ac:dyDescent="0.25">
      <c r="A630" s="5" t="s">
        <v>413</v>
      </c>
      <c r="B630" s="5" t="s">
        <v>483</v>
      </c>
      <c r="C630" s="5" t="s">
        <v>510</v>
      </c>
      <c r="D630" s="5" t="s">
        <v>832</v>
      </c>
      <c r="E630" s="52">
        <f t="shared" ca="1" si="9"/>
        <v>26532</v>
      </c>
      <c r="F630" s="5">
        <v>54</v>
      </c>
      <c r="G630" s="50">
        <v>23303</v>
      </c>
      <c r="H630" s="5">
        <v>350926</v>
      </c>
      <c r="I630" s="50">
        <v>34328</v>
      </c>
      <c r="J630" s="5" t="s">
        <v>417</v>
      </c>
      <c r="BT630" s="1"/>
    </row>
    <row r="631" spans="1:72" x14ac:dyDescent="0.25">
      <c r="A631" s="5" t="s">
        <v>408</v>
      </c>
      <c r="B631" s="5" t="s">
        <v>155</v>
      </c>
      <c r="C631" s="5" t="s">
        <v>776</v>
      </c>
      <c r="D631" s="5" t="s">
        <v>548</v>
      </c>
      <c r="E631" s="52">
        <f t="shared" ca="1" si="9"/>
        <v>21108</v>
      </c>
      <c r="F631" s="5">
        <v>50</v>
      </c>
      <c r="G631" s="50">
        <v>24944</v>
      </c>
      <c r="H631" s="5">
        <v>350395</v>
      </c>
      <c r="I631" s="50">
        <v>34162</v>
      </c>
      <c r="J631" s="5" t="s">
        <v>417</v>
      </c>
      <c r="BT631" s="1"/>
    </row>
    <row r="632" spans="1:72" x14ac:dyDescent="0.25">
      <c r="A632" s="5" t="s">
        <v>413</v>
      </c>
      <c r="B632" s="5" t="s">
        <v>635</v>
      </c>
      <c r="C632" s="5" t="s">
        <v>520</v>
      </c>
      <c r="D632" s="5" t="s">
        <v>738</v>
      </c>
      <c r="E632" s="52">
        <f t="shared" ca="1" si="9"/>
        <v>26028</v>
      </c>
      <c r="F632" s="5">
        <v>50</v>
      </c>
      <c r="G632" s="50">
        <v>24863</v>
      </c>
      <c r="H632" s="5">
        <v>350393</v>
      </c>
      <c r="I632" s="50">
        <v>34031</v>
      </c>
      <c r="J632" s="5" t="s">
        <v>417</v>
      </c>
      <c r="BT632" s="1"/>
    </row>
    <row r="633" spans="1:72" x14ac:dyDescent="0.25">
      <c r="A633" s="5" t="s">
        <v>413</v>
      </c>
      <c r="B633" s="5" t="s">
        <v>634</v>
      </c>
      <c r="C633" s="5" t="s">
        <v>834</v>
      </c>
      <c r="D633" s="5" t="s">
        <v>460</v>
      </c>
      <c r="E633" s="52">
        <f t="shared" ca="1" si="9"/>
        <v>22428</v>
      </c>
      <c r="F633" s="5">
        <v>48</v>
      </c>
      <c r="G633" s="50">
        <v>25549</v>
      </c>
      <c r="H633" s="5">
        <v>350224</v>
      </c>
      <c r="I633" s="50">
        <v>34253</v>
      </c>
      <c r="J633" s="5" t="s">
        <v>417</v>
      </c>
      <c r="BT633" s="1"/>
    </row>
    <row r="634" spans="1:72" x14ac:dyDescent="0.25">
      <c r="A634" s="5" t="s">
        <v>408</v>
      </c>
      <c r="B634" s="5" t="s">
        <v>511</v>
      </c>
      <c r="C634" s="5" t="s">
        <v>735</v>
      </c>
      <c r="D634" s="5" t="s">
        <v>460</v>
      </c>
      <c r="E634" s="52">
        <f t="shared" ca="1" si="9"/>
        <v>21216</v>
      </c>
      <c r="F634" s="5">
        <v>48</v>
      </c>
      <c r="G634" s="50">
        <v>25576</v>
      </c>
      <c r="H634" s="5">
        <v>561012</v>
      </c>
      <c r="I634" s="50">
        <v>34167</v>
      </c>
      <c r="J634" s="5" t="s">
        <v>417</v>
      </c>
      <c r="BT634" s="1"/>
    </row>
    <row r="635" spans="1:72" x14ac:dyDescent="0.25">
      <c r="A635" s="5" t="s">
        <v>408</v>
      </c>
      <c r="B635" s="5" t="s">
        <v>709</v>
      </c>
      <c r="C635" s="5" t="s">
        <v>509</v>
      </c>
      <c r="D635" s="5" t="s">
        <v>536</v>
      </c>
      <c r="E635" s="52">
        <f t="shared" ca="1" si="9"/>
        <v>29100</v>
      </c>
      <c r="F635" s="5">
        <v>50</v>
      </c>
      <c r="G635" s="50">
        <v>25103</v>
      </c>
      <c r="H635" s="5">
        <v>561011</v>
      </c>
      <c r="I635" s="50">
        <v>34234</v>
      </c>
      <c r="J635" s="5" t="s">
        <v>417</v>
      </c>
      <c r="BT635" s="1"/>
    </row>
    <row r="636" spans="1:72" x14ac:dyDescent="0.25">
      <c r="A636" s="5" t="s">
        <v>408</v>
      </c>
      <c r="B636" s="5" t="s">
        <v>544</v>
      </c>
      <c r="C636" s="5" t="s">
        <v>835</v>
      </c>
      <c r="D636" s="5" t="s">
        <v>836</v>
      </c>
      <c r="E636" s="52">
        <f t="shared" ca="1" si="9"/>
        <v>29184</v>
      </c>
      <c r="F636" s="5">
        <v>51</v>
      </c>
      <c r="G636" s="50">
        <v>24626</v>
      </c>
      <c r="H636" s="5">
        <v>561401</v>
      </c>
      <c r="I636" s="50">
        <v>34062</v>
      </c>
      <c r="J636" s="5" t="s">
        <v>417</v>
      </c>
      <c r="BT636" s="1"/>
    </row>
    <row r="637" spans="1:72" x14ac:dyDescent="0.25">
      <c r="A637" s="5" t="s">
        <v>454</v>
      </c>
      <c r="B637" s="5" t="s">
        <v>547</v>
      </c>
      <c r="C637" s="5" t="s">
        <v>532</v>
      </c>
      <c r="D637" s="5" t="s">
        <v>837</v>
      </c>
      <c r="E637" s="52">
        <f t="shared" ca="1" si="9"/>
        <v>20940</v>
      </c>
      <c r="F637" s="5">
        <v>50</v>
      </c>
      <c r="G637" s="50">
        <v>24926</v>
      </c>
      <c r="H637" s="5">
        <v>351116</v>
      </c>
      <c r="I637" s="50">
        <v>34329</v>
      </c>
      <c r="J637" s="5" t="s">
        <v>417</v>
      </c>
      <c r="BT637" s="1"/>
    </row>
    <row r="638" spans="1:72" x14ac:dyDescent="0.25">
      <c r="A638" s="5" t="s">
        <v>413</v>
      </c>
      <c r="B638" s="5" t="s">
        <v>157</v>
      </c>
      <c r="C638" s="5" t="s">
        <v>707</v>
      </c>
      <c r="D638" s="5" t="s">
        <v>703</v>
      </c>
      <c r="E638" s="52">
        <f t="shared" ca="1" si="9"/>
        <v>18708</v>
      </c>
      <c r="F638" s="5">
        <v>51</v>
      </c>
      <c r="G638" s="50">
        <v>24390</v>
      </c>
      <c r="H638" s="5">
        <v>350547</v>
      </c>
      <c r="I638" s="50">
        <v>34284</v>
      </c>
      <c r="J638" s="5" t="s">
        <v>421</v>
      </c>
      <c r="BT638" s="1"/>
    </row>
    <row r="639" spans="1:72" x14ac:dyDescent="0.25">
      <c r="A639" s="5" t="s">
        <v>413</v>
      </c>
      <c r="B639" s="5" t="s">
        <v>664</v>
      </c>
      <c r="C639" s="5" t="s">
        <v>515</v>
      </c>
      <c r="D639" s="5" t="s">
        <v>416</v>
      </c>
      <c r="E639" s="52">
        <f t="shared" ca="1" si="9"/>
        <v>23220</v>
      </c>
      <c r="F639" s="5">
        <v>49</v>
      </c>
      <c r="G639" s="50">
        <v>25133</v>
      </c>
      <c r="H639" s="5">
        <v>350533</v>
      </c>
      <c r="I639" s="50">
        <v>34299</v>
      </c>
      <c r="J639" s="5" t="s">
        <v>421</v>
      </c>
      <c r="BT639" s="1"/>
    </row>
    <row r="640" spans="1:72" x14ac:dyDescent="0.25">
      <c r="A640" s="5" t="s">
        <v>408</v>
      </c>
      <c r="B640" s="5" t="s">
        <v>493</v>
      </c>
      <c r="C640" s="5" t="s">
        <v>838</v>
      </c>
      <c r="D640" s="5" t="s">
        <v>482</v>
      </c>
      <c r="E640" s="52">
        <f t="shared" ca="1" si="9"/>
        <v>24396</v>
      </c>
      <c r="F640" s="5">
        <v>49</v>
      </c>
      <c r="G640" s="50">
        <v>25198</v>
      </c>
      <c r="H640" s="5">
        <v>568026</v>
      </c>
      <c r="I640" s="50">
        <v>34057</v>
      </c>
      <c r="J640" s="5" t="s">
        <v>421</v>
      </c>
      <c r="BT640" s="1"/>
    </row>
    <row r="641" spans="1:72" x14ac:dyDescent="0.25">
      <c r="A641" s="5" t="s">
        <v>413</v>
      </c>
      <c r="B641" s="5" t="s">
        <v>608</v>
      </c>
      <c r="C641" s="5" t="s">
        <v>441</v>
      </c>
      <c r="D641" s="5" t="s">
        <v>416</v>
      </c>
      <c r="E641" s="52">
        <f t="shared" ca="1" si="9"/>
        <v>26844</v>
      </c>
      <c r="F641" s="5">
        <v>46</v>
      </c>
      <c r="G641" s="50">
        <v>26262</v>
      </c>
      <c r="H641" s="5">
        <v>351119</v>
      </c>
      <c r="I641" s="50">
        <v>34313</v>
      </c>
      <c r="J641" s="5" t="s">
        <v>421</v>
      </c>
      <c r="BT641" s="1"/>
    </row>
    <row r="642" spans="1:72" x14ac:dyDescent="0.25">
      <c r="A642" s="5" t="s">
        <v>408</v>
      </c>
      <c r="B642" s="5" t="s">
        <v>519</v>
      </c>
      <c r="C642" s="5" t="s">
        <v>459</v>
      </c>
      <c r="D642" s="5" t="s">
        <v>749</v>
      </c>
      <c r="E642" s="52">
        <f t="shared" ca="1" si="9"/>
        <v>20004</v>
      </c>
      <c r="F642" s="5">
        <v>50</v>
      </c>
      <c r="G642" s="50">
        <v>24756</v>
      </c>
      <c r="H642" s="5">
        <v>560912</v>
      </c>
      <c r="I642" s="50">
        <v>34224</v>
      </c>
      <c r="J642" s="5" t="s">
        <v>421</v>
      </c>
      <c r="BT642" s="1"/>
    </row>
    <row r="643" spans="1:72" x14ac:dyDescent="0.25">
      <c r="A643" s="5" t="s">
        <v>408</v>
      </c>
      <c r="B643" s="5" t="s">
        <v>635</v>
      </c>
      <c r="C643" s="5" t="s">
        <v>776</v>
      </c>
      <c r="D643" s="5" t="s">
        <v>470</v>
      </c>
      <c r="E643" s="52">
        <f t="shared" ref="E643:E706" ca="1" si="10">RANDBETWEEN(1500,2600)*12</f>
        <v>27984</v>
      </c>
      <c r="F643" s="5">
        <v>49</v>
      </c>
      <c r="G643" s="50">
        <v>25374</v>
      </c>
      <c r="H643" s="5">
        <v>350423</v>
      </c>
      <c r="I643" s="50">
        <v>34153</v>
      </c>
      <c r="J643" s="5" t="s">
        <v>421</v>
      </c>
      <c r="BT643" s="1"/>
    </row>
    <row r="644" spans="1:72" x14ac:dyDescent="0.25">
      <c r="A644" s="5" t="s">
        <v>413</v>
      </c>
      <c r="B644" s="5" t="s">
        <v>634</v>
      </c>
      <c r="C644" s="5" t="s">
        <v>523</v>
      </c>
      <c r="D644" s="5" t="s">
        <v>460</v>
      </c>
      <c r="E644" s="52">
        <f t="shared" ca="1" si="10"/>
        <v>22236</v>
      </c>
      <c r="F644" s="5">
        <v>47</v>
      </c>
      <c r="G644" s="50">
        <v>25958</v>
      </c>
      <c r="H644" s="5">
        <v>350381</v>
      </c>
      <c r="I644" s="50">
        <v>34049</v>
      </c>
      <c r="J644" s="5" t="s">
        <v>421</v>
      </c>
      <c r="BT644" s="1"/>
    </row>
    <row r="645" spans="1:72" x14ac:dyDescent="0.25">
      <c r="A645" s="5" t="s">
        <v>454</v>
      </c>
      <c r="B645" s="5" t="s">
        <v>594</v>
      </c>
      <c r="C645" s="5" t="s">
        <v>91</v>
      </c>
      <c r="D645" s="5" t="s">
        <v>457</v>
      </c>
      <c r="E645" s="52">
        <f t="shared" ca="1" si="10"/>
        <v>30396</v>
      </c>
      <c r="F645" s="5">
        <v>48</v>
      </c>
      <c r="G645" s="50">
        <v>25609</v>
      </c>
      <c r="H645" s="5">
        <v>351133</v>
      </c>
      <c r="I645" s="50">
        <v>34264</v>
      </c>
      <c r="J645" s="5" t="s">
        <v>421</v>
      </c>
      <c r="BT645" s="1"/>
    </row>
    <row r="646" spans="1:72" x14ac:dyDescent="0.25">
      <c r="A646" s="5" t="s">
        <v>413</v>
      </c>
      <c r="B646" s="5" t="s">
        <v>488</v>
      </c>
      <c r="C646" s="5" t="s">
        <v>796</v>
      </c>
      <c r="D646" s="5" t="s">
        <v>482</v>
      </c>
      <c r="E646" s="52">
        <f t="shared" ca="1" si="10"/>
        <v>22824</v>
      </c>
      <c r="F646" s="5">
        <v>47</v>
      </c>
      <c r="G646" s="50">
        <v>26118</v>
      </c>
      <c r="H646" s="5">
        <v>350574</v>
      </c>
      <c r="I646" s="50">
        <v>34079</v>
      </c>
      <c r="J646" s="5" t="s">
        <v>421</v>
      </c>
      <c r="BT646" s="1"/>
    </row>
    <row r="647" spans="1:72" x14ac:dyDescent="0.25">
      <c r="A647" s="5" t="s">
        <v>413</v>
      </c>
      <c r="B647" s="5" t="s">
        <v>499</v>
      </c>
      <c r="C647" s="5" t="s">
        <v>539</v>
      </c>
      <c r="D647" s="5" t="s">
        <v>802</v>
      </c>
      <c r="E647" s="52">
        <f t="shared" ca="1" si="10"/>
        <v>23688</v>
      </c>
      <c r="F647" s="5">
        <v>58</v>
      </c>
      <c r="G647" s="50">
        <v>21923</v>
      </c>
      <c r="H647" s="5">
        <v>350870</v>
      </c>
      <c r="I647" s="50">
        <v>34067</v>
      </c>
      <c r="J647" s="5" t="s">
        <v>421</v>
      </c>
      <c r="BT647" s="1"/>
    </row>
    <row r="648" spans="1:72" x14ac:dyDescent="0.25">
      <c r="A648" s="5" t="s">
        <v>413</v>
      </c>
      <c r="B648" s="5" t="s">
        <v>618</v>
      </c>
      <c r="C648" s="5" t="s">
        <v>839</v>
      </c>
      <c r="D648" s="5" t="s">
        <v>416</v>
      </c>
      <c r="E648" s="52">
        <f t="shared" ca="1" si="10"/>
        <v>23400</v>
      </c>
      <c r="F648" s="5">
        <v>46</v>
      </c>
      <c r="G648" s="50">
        <v>26216</v>
      </c>
      <c r="H648" s="5">
        <v>350610</v>
      </c>
      <c r="I648" s="50">
        <v>34092</v>
      </c>
      <c r="J648" s="5" t="s">
        <v>466</v>
      </c>
      <c r="BT648" s="1"/>
    </row>
    <row r="649" spans="1:72" x14ac:dyDescent="0.25">
      <c r="A649" s="5" t="s">
        <v>454</v>
      </c>
      <c r="B649" s="5" t="s">
        <v>437</v>
      </c>
      <c r="C649" s="5" t="s">
        <v>523</v>
      </c>
      <c r="D649" s="5" t="s">
        <v>457</v>
      </c>
      <c r="E649" s="52">
        <f t="shared" ca="1" si="10"/>
        <v>25680</v>
      </c>
      <c r="F649" s="5">
        <v>57</v>
      </c>
      <c r="G649" s="50">
        <v>22286</v>
      </c>
      <c r="H649" s="5">
        <v>351100</v>
      </c>
      <c r="I649" s="50">
        <v>34216</v>
      </c>
      <c r="J649" s="5" t="s">
        <v>466</v>
      </c>
      <c r="BT649" s="1"/>
    </row>
    <row r="650" spans="1:72" x14ac:dyDescent="0.25">
      <c r="A650" s="5" t="s">
        <v>413</v>
      </c>
      <c r="B650" s="5" t="s">
        <v>664</v>
      </c>
      <c r="C650" s="5" t="s">
        <v>840</v>
      </c>
      <c r="D650" s="5" t="s">
        <v>457</v>
      </c>
      <c r="E650" s="52">
        <f t="shared" ca="1" si="10"/>
        <v>18264</v>
      </c>
      <c r="F650" s="5">
        <v>52</v>
      </c>
      <c r="G650" s="50">
        <v>24164</v>
      </c>
      <c r="H650" s="5">
        <v>350750</v>
      </c>
      <c r="I650" s="50">
        <v>34109</v>
      </c>
      <c r="J650" s="5" t="s">
        <v>466</v>
      </c>
      <c r="BT650" s="1"/>
    </row>
    <row r="651" spans="1:72" x14ac:dyDescent="0.25">
      <c r="A651" s="5" t="s">
        <v>413</v>
      </c>
      <c r="B651" s="5" t="s">
        <v>611</v>
      </c>
      <c r="C651" s="5" t="s">
        <v>841</v>
      </c>
      <c r="D651" s="5" t="s">
        <v>416</v>
      </c>
      <c r="E651" s="52">
        <f t="shared" ca="1" si="10"/>
        <v>23304</v>
      </c>
      <c r="F651" s="5">
        <v>48</v>
      </c>
      <c r="G651" s="50">
        <v>25547</v>
      </c>
      <c r="H651" s="5">
        <v>351036</v>
      </c>
      <c r="I651" s="50">
        <v>34222</v>
      </c>
      <c r="J651" s="5" t="s">
        <v>466</v>
      </c>
      <c r="BT651" s="1"/>
    </row>
    <row r="652" spans="1:72" x14ac:dyDescent="0.25">
      <c r="A652" s="5" t="s">
        <v>413</v>
      </c>
      <c r="B652" s="5" t="s">
        <v>614</v>
      </c>
      <c r="C652" s="5" t="s">
        <v>842</v>
      </c>
      <c r="D652" s="5" t="s">
        <v>416</v>
      </c>
      <c r="E652" s="52">
        <f t="shared" ca="1" si="10"/>
        <v>18804</v>
      </c>
      <c r="F652" s="5">
        <v>46</v>
      </c>
      <c r="G652" s="50">
        <v>26397</v>
      </c>
      <c r="H652" s="5">
        <v>350637</v>
      </c>
      <c r="I652" s="50">
        <v>33974</v>
      </c>
      <c r="J652" s="5" t="s">
        <v>466</v>
      </c>
      <c r="BT652" s="1"/>
    </row>
    <row r="653" spans="1:72" x14ac:dyDescent="0.25">
      <c r="A653" s="5" t="s">
        <v>413</v>
      </c>
      <c r="B653" s="5" t="s">
        <v>791</v>
      </c>
      <c r="C653" s="5" t="s">
        <v>532</v>
      </c>
      <c r="D653" s="5" t="s">
        <v>416</v>
      </c>
      <c r="E653" s="52">
        <f t="shared" ca="1" si="10"/>
        <v>18144</v>
      </c>
      <c r="F653" s="5">
        <v>49</v>
      </c>
      <c r="G653" s="50">
        <v>25288</v>
      </c>
      <c r="H653" s="5">
        <v>561026</v>
      </c>
      <c r="I653" s="50">
        <v>34101</v>
      </c>
      <c r="J653" s="5" t="s">
        <v>466</v>
      </c>
      <c r="BT653" s="1"/>
    </row>
    <row r="654" spans="1:72" x14ac:dyDescent="0.25">
      <c r="A654" s="5" t="s">
        <v>413</v>
      </c>
      <c r="B654" s="5" t="s">
        <v>185</v>
      </c>
      <c r="C654" s="5" t="s">
        <v>843</v>
      </c>
      <c r="D654" s="5" t="s">
        <v>577</v>
      </c>
      <c r="E654" s="52">
        <f t="shared" ca="1" si="10"/>
        <v>30216</v>
      </c>
      <c r="F654" s="5">
        <v>49</v>
      </c>
      <c r="G654" s="50">
        <v>25396</v>
      </c>
      <c r="H654" s="5">
        <v>561035</v>
      </c>
      <c r="I654" s="50">
        <v>34031</v>
      </c>
      <c r="J654" s="5" t="s">
        <v>466</v>
      </c>
      <c r="BT654" s="1"/>
    </row>
    <row r="655" spans="1:72" x14ac:dyDescent="0.25">
      <c r="A655" s="5" t="s">
        <v>413</v>
      </c>
      <c r="B655" s="5" t="s">
        <v>578</v>
      </c>
      <c r="C655" s="5" t="s">
        <v>844</v>
      </c>
      <c r="D655" s="5" t="s">
        <v>845</v>
      </c>
      <c r="E655" s="52">
        <f t="shared" ca="1" si="10"/>
        <v>21108</v>
      </c>
      <c r="F655" s="5">
        <v>51</v>
      </c>
      <c r="G655" s="50">
        <v>24511</v>
      </c>
      <c r="H655" s="5">
        <v>561029</v>
      </c>
      <c r="I655" s="50">
        <v>34299</v>
      </c>
      <c r="J655" s="5" t="s">
        <v>466</v>
      </c>
      <c r="BT655" s="1"/>
    </row>
    <row r="656" spans="1:72" x14ac:dyDescent="0.25">
      <c r="A656" s="5" t="s">
        <v>413</v>
      </c>
      <c r="B656" s="5" t="s">
        <v>443</v>
      </c>
      <c r="C656" s="5" t="s">
        <v>441</v>
      </c>
      <c r="D656" s="5" t="s">
        <v>460</v>
      </c>
      <c r="E656" s="52">
        <f t="shared" ca="1" si="10"/>
        <v>24768</v>
      </c>
      <c r="F656" s="5">
        <v>46</v>
      </c>
      <c r="G656" s="50">
        <v>26262</v>
      </c>
      <c r="H656" s="5">
        <v>350751</v>
      </c>
      <c r="I656" s="50">
        <v>34313</v>
      </c>
      <c r="J656" s="5" t="s">
        <v>466</v>
      </c>
      <c r="BT656" s="1"/>
    </row>
    <row r="657" spans="1:72" x14ac:dyDescent="0.25">
      <c r="A657" s="5" t="s">
        <v>413</v>
      </c>
      <c r="B657" s="5" t="s">
        <v>623</v>
      </c>
      <c r="C657" s="5" t="s">
        <v>462</v>
      </c>
      <c r="D657" s="5" t="s">
        <v>460</v>
      </c>
      <c r="E657" s="52">
        <f t="shared" ca="1" si="10"/>
        <v>18744</v>
      </c>
      <c r="F657" s="5">
        <v>49</v>
      </c>
      <c r="G657" s="50">
        <v>25343</v>
      </c>
      <c r="H657" s="5">
        <v>350487</v>
      </c>
      <c r="I657" s="50">
        <v>34257</v>
      </c>
      <c r="J657" s="5" t="s">
        <v>412</v>
      </c>
      <c r="BT657" s="1"/>
    </row>
    <row r="658" spans="1:72" x14ac:dyDescent="0.25">
      <c r="A658" s="5" t="s">
        <v>454</v>
      </c>
      <c r="B658" s="5" t="s">
        <v>426</v>
      </c>
      <c r="C658" s="5" t="s">
        <v>472</v>
      </c>
      <c r="D658" s="5" t="s">
        <v>846</v>
      </c>
      <c r="E658" s="52">
        <f t="shared" ca="1" si="10"/>
        <v>25428</v>
      </c>
      <c r="F658" s="5">
        <v>52</v>
      </c>
      <c r="G658" s="50">
        <v>24187</v>
      </c>
      <c r="H658" s="5">
        <v>350399</v>
      </c>
      <c r="I658" s="50">
        <v>33994</v>
      </c>
      <c r="J658" s="5" t="s">
        <v>412</v>
      </c>
      <c r="BT658" s="1"/>
    </row>
    <row r="659" spans="1:72" x14ac:dyDescent="0.25">
      <c r="A659" s="5" t="s">
        <v>413</v>
      </c>
      <c r="B659" s="5" t="s">
        <v>586</v>
      </c>
      <c r="C659" s="5" t="s">
        <v>596</v>
      </c>
      <c r="D659" s="5" t="s">
        <v>411</v>
      </c>
      <c r="E659" s="52">
        <f t="shared" ca="1" si="10"/>
        <v>28764</v>
      </c>
      <c r="F659" s="5">
        <v>49</v>
      </c>
      <c r="G659" s="50">
        <v>25358</v>
      </c>
      <c r="H659" s="5">
        <v>350618</v>
      </c>
      <c r="I659" s="50">
        <v>34109</v>
      </c>
      <c r="J659" s="5" t="s">
        <v>412</v>
      </c>
      <c r="BT659" s="1"/>
    </row>
    <row r="660" spans="1:72" x14ac:dyDescent="0.25">
      <c r="A660" s="5" t="s">
        <v>413</v>
      </c>
      <c r="B660" s="5" t="s">
        <v>531</v>
      </c>
      <c r="C660" s="5" t="s">
        <v>477</v>
      </c>
      <c r="D660" s="5" t="s">
        <v>743</v>
      </c>
      <c r="E660" s="52">
        <f t="shared" ca="1" si="10"/>
        <v>26436</v>
      </c>
      <c r="F660" s="5">
        <v>48</v>
      </c>
      <c r="G660" s="50">
        <v>25752</v>
      </c>
      <c r="H660" s="5">
        <v>350590</v>
      </c>
      <c r="I660" s="50">
        <v>34224</v>
      </c>
      <c r="J660" s="5" t="s">
        <v>412</v>
      </c>
      <c r="BT660" s="1"/>
    </row>
    <row r="661" spans="1:72" x14ac:dyDescent="0.25">
      <c r="A661" s="5" t="s">
        <v>408</v>
      </c>
      <c r="B661" s="5" t="s">
        <v>511</v>
      </c>
      <c r="C661" s="5" t="s">
        <v>556</v>
      </c>
      <c r="D661" s="5" t="s">
        <v>536</v>
      </c>
      <c r="E661" s="52">
        <f t="shared" ca="1" si="10"/>
        <v>26412</v>
      </c>
      <c r="F661" s="5">
        <v>52</v>
      </c>
      <c r="G661" s="50">
        <v>24256</v>
      </c>
      <c r="H661" s="5">
        <v>350372</v>
      </c>
      <c r="I661" s="50">
        <v>34062</v>
      </c>
      <c r="J661" s="5" t="s">
        <v>412</v>
      </c>
      <c r="BT661" s="1"/>
    </row>
    <row r="662" spans="1:72" x14ac:dyDescent="0.25">
      <c r="A662" s="5" t="s">
        <v>454</v>
      </c>
      <c r="B662" s="5" t="s">
        <v>526</v>
      </c>
      <c r="C662" s="5" t="s">
        <v>752</v>
      </c>
      <c r="D662" s="5" t="s">
        <v>601</v>
      </c>
      <c r="E662" s="52">
        <f t="shared" ca="1" si="10"/>
        <v>21936</v>
      </c>
      <c r="F662" s="5">
        <v>48</v>
      </c>
      <c r="G662" s="50">
        <v>25792</v>
      </c>
      <c r="H662" s="5">
        <v>350483</v>
      </c>
      <c r="I662" s="50">
        <v>34016</v>
      </c>
      <c r="J662" s="5" t="s">
        <v>412</v>
      </c>
      <c r="BT662" s="1"/>
    </row>
    <row r="663" spans="1:72" x14ac:dyDescent="0.25">
      <c r="A663" s="5" t="s">
        <v>413</v>
      </c>
      <c r="B663" s="5" t="s">
        <v>626</v>
      </c>
      <c r="C663" s="5" t="s">
        <v>847</v>
      </c>
      <c r="D663" s="5" t="s">
        <v>473</v>
      </c>
      <c r="E663" s="52">
        <f t="shared" ca="1" si="10"/>
        <v>23544</v>
      </c>
      <c r="F663" s="5">
        <v>46</v>
      </c>
      <c r="G663" s="50">
        <v>26554</v>
      </c>
      <c r="H663" s="5">
        <v>561039</v>
      </c>
      <c r="I663" s="50">
        <v>34057</v>
      </c>
      <c r="J663" s="5" t="s">
        <v>412</v>
      </c>
      <c r="BT663" s="1"/>
    </row>
    <row r="664" spans="1:72" x14ac:dyDescent="0.25">
      <c r="A664" s="5" t="s">
        <v>413</v>
      </c>
      <c r="B664" s="5" t="s">
        <v>488</v>
      </c>
      <c r="C664" s="5" t="s">
        <v>790</v>
      </c>
      <c r="D664" s="5" t="s">
        <v>778</v>
      </c>
      <c r="E664" s="52">
        <f t="shared" ca="1" si="10"/>
        <v>26892</v>
      </c>
      <c r="F664" s="5">
        <v>46</v>
      </c>
      <c r="G664" s="50">
        <v>26422</v>
      </c>
      <c r="H664" s="5">
        <v>351051</v>
      </c>
      <c r="I664" s="50">
        <v>34064</v>
      </c>
      <c r="J664" s="5" t="s">
        <v>412</v>
      </c>
      <c r="BT664" s="1"/>
    </row>
    <row r="665" spans="1:72" x14ac:dyDescent="0.25">
      <c r="A665" s="5" t="s">
        <v>413</v>
      </c>
      <c r="B665" s="5" t="s">
        <v>503</v>
      </c>
      <c r="C665" s="5" t="s">
        <v>824</v>
      </c>
      <c r="D665" s="5" t="s">
        <v>433</v>
      </c>
      <c r="E665" s="52">
        <f t="shared" ca="1" si="10"/>
        <v>19368</v>
      </c>
      <c r="F665" s="5">
        <v>49</v>
      </c>
      <c r="G665" s="50">
        <v>25242</v>
      </c>
      <c r="H665" s="5">
        <v>561036</v>
      </c>
      <c r="I665" s="50">
        <v>34123</v>
      </c>
      <c r="J665" s="5" t="s">
        <v>412</v>
      </c>
      <c r="BT665" s="1"/>
    </row>
    <row r="666" spans="1:72" x14ac:dyDescent="0.25">
      <c r="A666" s="5" t="s">
        <v>408</v>
      </c>
      <c r="B666" s="5" t="s">
        <v>499</v>
      </c>
      <c r="C666" s="5" t="s">
        <v>630</v>
      </c>
      <c r="D666" s="5" t="s">
        <v>416</v>
      </c>
      <c r="E666" s="52">
        <f t="shared" ca="1" si="10"/>
        <v>22308</v>
      </c>
      <c r="F666" s="5">
        <v>52</v>
      </c>
      <c r="G666" s="50">
        <v>24192</v>
      </c>
      <c r="H666" s="5">
        <v>561040</v>
      </c>
      <c r="I666" s="50">
        <v>34054</v>
      </c>
      <c r="J666" s="5" t="s">
        <v>412</v>
      </c>
      <c r="BT666" s="1"/>
    </row>
    <row r="667" spans="1:72" x14ac:dyDescent="0.25">
      <c r="A667" s="5" t="s">
        <v>408</v>
      </c>
      <c r="B667" s="5" t="s">
        <v>526</v>
      </c>
      <c r="C667" s="5" t="s">
        <v>542</v>
      </c>
      <c r="D667" s="5" t="s">
        <v>747</v>
      </c>
      <c r="E667" s="52">
        <f t="shared" ca="1" si="10"/>
        <v>27396</v>
      </c>
      <c r="F667" s="5">
        <v>51</v>
      </c>
      <c r="G667" s="50">
        <v>24688</v>
      </c>
      <c r="H667" s="5">
        <v>561056</v>
      </c>
      <c r="I667" s="50">
        <v>33995</v>
      </c>
      <c r="J667" s="5" t="s">
        <v>412</v>
      </c>
      <c r="BT667" s="1"/>
    </row>
    <row r="668" spans="1:72" x14ac:dyDescent="0.25">
      <c r="A668" s="5" t="s">
        <v>413</v>
      </c>
      <c r="B668" s="5" t="s">
        <v>652</v>
      </c>
      <c r="C668" s="5" t="s">
        <v>633</v>
      </c>
      <c r="D668" s="5" t="s">
        <v>837</v>
      </c>
      <c r="E668" s="52">
        <f t="shared" ca="1" si="10"/>
        <v>25416</v>
      </c>
      <c r="F668" s="5">
        <v>49</v>
      </c>
      <c r="G668" s="50">
        <v>25270</v>
      </c>
      <c r="H668" s="5">
        <v>350121</v>
      </c>
      <c r="I668" s="50">
        <v>34249</v>
      </c>
      <c r="J668" s="5" t="s">
        <v>417</v>
      </c>
      <c r="BT668" s="1"/>
    </row>
    <row r="669" spans="1:72" x14ac:dyDescent="0.25">
      <c r="A669" s="5" t="s">
        <v>413</v>
      </c>
      <c r="B669" s="5" t="s">
        <v>694</v>
      </c>
      <c r="C669" s="5" t="s">
        <v>472</v>
      </c>
      <c r="D669" s="5" t="s">
        <v>473</v>
      </c>
      <c r="E669" s="52">
        <f t="shared" ca="1" si="10"/>
        <v>20520</v>
      </c>
      <c r="F669" s="5">
        <v>47</v>
      </c>
      <c r="G669" s="50">
        <v>26044</v>
      </c>
      <c r="H669" s="5">
        <v>350701</v>
      </c>
      <c r="I669" s="50">
        <v>34311</v>
      </c>
      <c r="J669" s="5" t="s">
        <v>417</v>
      </c>
      <c r="BT669" s="1"/>
    </row>
    <row r="670" spans="1:72" x14ac:dyDescent="0.25">
      <c r="A670" s="5" t="s">
        <v>454</v>
      </c>
      <c r="B670" s="5" t="s">
        <v>481</v>
      </c>
      <c r="C670" s="5" t="s">
        <v>844</v>
      </c>
      <c r="D670" s="5" t="s">
        <v>473</v>
      </c>
      <c r="E670" s="52">
        <f t="shared" ca="1" si="10"/>
        <v>28452</v>
      </c>
      <c r="F670" s="5">
        <v>47</v>
      </c>
      <c r="G670" s="50">
        <v>26028</v>
      </c>
      <c r="H670" s="5">
        <v>350856</v>
      </c>
      <c r="I670" s="50">
        <v>34283</v>
      </c>
      <c r="J670" s="5" t="s">
        <v>417</v>
      </c>
      <c r="BT670" s="1"/>
    </row>
    <row r="671" spans="1:72" x14ac:dyDescent="0.25">
      <c r="A671" s="5" t="s">
        <v>413</v>
      </c>
      <c r="B671" s="5" t="s">
        <v>550</v>
      </c>
      <c r="C671" s="5" t="s">
        <v>844</v>
      </c>
      <c r="D671" s="5" t="s">
        <v>457</v>
      </c>
      <c r="E671" s="52">
        <f t="shared" ca="1" si="10"/>
        <v>24552</v>
      </c>
      <c r="F671" s="5">
        <v>48</v>
      </c>
      <c r="G671" s="50">
        <v>25722</v>
      </c>
      <c r="H671" s="5">
        <v>350556</v>
      </c>
      <c r="I671" s="50">
        <v>34193</v>
      </c>
      <c r="J671" s="5" t="s">
        <v>417</v>
      </c>
      <c r="BT671" s="1"/>
    </row>
    <row r="672" spans="1:72" x14ac:dyDescent="0.25">
      <c r="A672" s="5" t="s">
        <v>413</v>
      </c>
      <c r="B672" s="5" t="s">
        <v>564</v>
      </c>
      <c r="C672" s="5" t="s">
        <v>523</v>
      </c>
      <c r="D672" s="5" t="s">
        <v>439</v>
      </c>
      <c r="E672" s="52">
        <f t="shared" ca="1" si="10"/>
        <v>24192</v>
      </c>
      <c r="F672" s="5">
        <v>47</v>
      </c>
      <c r="G672" s="50">
        <v>26136</v>
      </c>
      <c r="H672" s="5">
        <v>350558</v>
      </c>
      <c r="I672" s="50">
        <v>34118</v>
      </c>
      <c r="J672" s="5" t="s">
        <v>417</v>
      </c>
      <c r="BT672" s="1"/>
    </row>
    <row r="673" spans="1:72" x14ac:dyDescent="0.25">
      <c r="A673" s="5" t="s">
        <v>413</v>
      </c>
      <c r="B673" s="5" t="s">
        <v>705</v>
      </c>
      <c r="C673" s="5" t="s">
        <v>848</v>
      </c>
      <c r="D673" s="5" t="s">
        <v>416</v>
      </c>
      <c r="E673" s="52">
        <f t="shared" ca="1" si="10"/>
        <v>29112</v>
      </c>
      <c r="F673" s="5">
        <v>46</v>
      </c>
      <c r="G673" s="50">
        <v>26361</v>
      </c>
      <c r="H673" s="5">
        <v>350752</v>
      </c>
      <c r="I673" s="50">
        <v>34298</v>
      </c>
      <c r="J673" s="5" t="s">
        <v>417</v>
      </c>
      <c r="BT673" s="1"/>
    </row>
    <row r="674" spans="1:72" x14ac:dyDescent="0.25">
      <c r="A674" s="5" t="s">
        <v>413</v>
      </c>
      <c r="B674" s="5" t="s">
        <v>461</v>
      </c>
      <c r="C674" s="5" t="s">
        <v>472</v>
      </c>
      <c r="D674" s="5" t="s">
        <v>845</v>
      </c>
      <c r="E674" s="52">
        <f t="shared" ca="1" si="10"/>
        <v>26028</v>
      </c>
      <c r="F674" s="5">
        <v>48</v>
      </c>
      <c r="G674" s="50">
        <v>25661</v>
      </c>
      <c r="H674" s="5">
        <v>560989</v>
      </c>
      <c r="I674" s="50">
        <v>34311</v>
      </c>
      <c r="J674" s="5" t="s">
        <v>417</v>
      </c>
      <c r="BT674" s="1"/>
    </row>
    <row r="675" spans="1:72" x14ac:dyDescent="0.25">
      <c r="A675" s="5" t="s">
        <v>413</v>
      </c>
      <c r="B675" s="5" t="s">
        <v>418</v>
      </c>
      <c r="C675" s="5" t="s">
        <v>781</v>
      </c>
      <c r="D675" s="5" t="s">
        <v>622</v>
      </c>
      <c r="E675" s="52">
        <f t="shared" ca="1" si="10"/>
        <v>20136</v>
      </c>
      <c r="F675" s="5">
        <v>47</v>
      </c>
      <c r="G675" s="50">
        <v>25928</v>
      </c>
      <c r="H675" s="5">
        <v>350562</v>
      </c>
      <c r="I675" s="50">
        <v>34234</v>
      </c>
      <c r="J675" s="5" t="s">
        <v>417</v>
      </c>
      <c r="BT675" s="1"/>
    </row>
    <row r="676" spans="1:72" x14ac:dyDescent="0.25">
      <c r="A676" s="5" t="s">
        <v>413</v>
      </c>
      <c r="B676" s="5" t="s">
        <v>440</v>
      </c>
      <c r="C676" s="5" t="s">
        <v>510</v>
      </c>
      <c r="D676" s="5" t="s">
        <v>416</v>
      </c>
      <c r="E676" s="52">
        <f t="shared" ca="1" si="10"/>
        <v>19104</v>
      </c>
      <c r="F676" s="5">
        <v>50</v>
      </c>
      <c r="G676" s="50">
        <v>24757</v>
      </c>
      <c r="H676" s="5">
        <v>350230</v>
      </c>
      <c r="I676" s="50">
        <v>34010</v>
      </c>
      <c r="J676" s="5" t="s">
        <v>417</v>
      </c>
      <c r="BT676" s="1"/>
    </row>
    <row r="677" spans="1:72" x14ac:dyDescent="0.25">
      <c r="A677" s="5" t="s">
        <v>413</v>
      </c>
      <c r="B677" s="5" t="s">
        <v>615</v>
      </c>
      <c r="C677" s="5" t="s">
        <v>669</v>
      </c>
      <c r="D677" s="5" t="s">
        <v>416</v>
      </c>
      <c r="E677" s="52">
        <f t="shared" ca="1" si="10"/>
        <v>28260</v>
      </c>
      <c r="F677" s="5">
        <v>49</v>
      </c>
      <c r="G677" s="50">
        <v>25298</v>
      </c>
      <c r="H677" s="5">
        <v>350786</v>
      </c>
      <c r="I677" s="50">
        <v>34124</v>
      </c>
      <c r="J677" s="5" t="s">
        <v>417</v>
      </c>
      <c r="BT677" s="1"/>
    </row>
    <row r="678" spans="1:72" x14ac:dyDescent="0.25">
      <c r="A678" s="5" t="s">
        <v>413</v>
      </c>
      <c r="B678" s="5" t="s">
        <v>625</v>
      </c>
      <c r="C678" s="5" t="s">
        <v>475</v>
      </c>
      <c r="D678" s="5" t="s">
        <v>442</v>
      </c>
      <c r="E678" s="52">
        <f t="shared" ca="1" si="10"/>
        <v>30924</v>
      </c>
      <c r="F678" s="5">
        <v>48</v>
      </c>
      <c r="G678" s="50">
        <v>25643</v>
      </c>
      <c r="H678" s="5">
        <v>350115</v>
      </c>
      <c r="I678" s="50">
        <v>34106</v>
      </c>
      <c r="J678" s="5" t="s">
        <v>417</v>
      </c>
      <c r="BT678" s="1"/>
    </row>
    <row r="679" spans="1:72" x14ac:dyDescent="0.25">
      <c r="A679" s="5" t="s">
        <v>408</v>
      </c>
      <c r="B679" s="5" t="s">
        <v>639</v>
      </c>
      <c r="C679" s="5" t="s">
        <v>191</v>
      </c>
      <c r="D679" s="5" t="s">
        <v>470</v>
      </c>
      <c r="E679" s="52">
        <f t="shared" ca="1" si="10"/>
        <v>25260</v>
      </c>
      <c r="F679" s="5">
        <v>53</v>
      </c>
      <c r="G679" s="50">
        <v>23905</v>
      </c>
      <c r="H679" s="5">
        <v>350388</v>
      </c>
      <c r="I679" s="50">
        <v>34123</v>
      </c>
      <c r="J679" s="5" t="s">
        <v>417</v>
      </c>
      <c r="BT679" s="1"/>
    </row>
    <row r="680" spans="1:72" x14ac:dyDescent="0.25">
      <c r="A680" s="5" t="s">
        <v>413</v>
      </c>
      <c r="B680" s="5" t="s">
        <v>544</v>
      </c>
      <c r="C680" s="5" t="s">
        <v>640</v>
      </c>
      <c r="D680" s="5" t="s">
        <v>846</v>
      </c>
      <c r="E680" s="52">
        <f t="shared" ca="1" si="10"/>
        <v>23160</v>
      </c>
      <c r="F680" s="5">
        <v>48</v>
      </c>
      <c r="G680" s="50">
        <v>25594</v>
      </c>
      <c r="H680" s="5">
        <v>350816</v>
      </c>
      <c r="I680" s="50">
        <v>34094</v>
      </c>
      <c r="J680" s="5" t="s">
        <v>417</v>
      </c>
      <c r="BT680" s="1"/>
    </row>
    <row r="681" spans="1:72" x14ac:dyDescent="0.25">
      <c r="A681" s="5" t="s">
        <v>413</v>
      </c>
      <c r="B681" s="5" t="s">
        <v>483</v>
      </c>
      <c r="C681" s="5" t="s">
        <v>849</v>
      </c>
      <c r="D681" s="5" t="s">
        <v>416</v>
      </c>
      <c r="E681" s="52">
        <f t="shared" ca="1" si="10"/>
        <v>24924</v>
      </c>
      <c r="F681" s="5">
        <v>48</v>
      </c>
      <c r="G681" s="50">
        <v>25722</v>
      </c>
      <c r="H681" s="5">
        <v>350119</v>
      </c>
      <c r="I681" s="50">
        <v>34678</v>
      </c>
      <c r="J681" s="5" t="s">
        <v>417</v>
      </c>
      <c r="BT681" s="1"/>
    </row>
    <row r="682" spans="1:72" x14ac:dyDescent="0.25">
      <c r="A682" s="5" t="s">
        <v>413</v>
      </c>
      <c r="B682" s="5" t="s">
        <v>511</v>
      </c>
      <c r="C682" s="5" t="s">
        <v>588</v>
      </c>
      <c r="D682" s="5" t="s">
        <v>850</v>
      </c>
      <c r="E682" s="52">
        <f t="shared" ca="1" si="10"/>
        <v>25896</v>
      </c>
      <c r="F682" s="5">
        <v>51</v>
      </c>
      <c r="G682" s="50">
        <v>24604</v>
      </c>
      <c r="H682" s="5">
        <v>350819</v>
      </c>
      <c r="I682" s="50">
        <v>34342</v>
      </c>
      <c r="J682" s="5" t="s">
        <v>417</v>
      </c>
      <c r="BT682" s="1"/>
    </row>
    <row r="683" spans="1:72" x14ac:dyDescent="0.25">
      <c r="A683" s="5" t="s">
        <v>413</v>
      </c>
      <c r="B683" s="5" t="s">
        <v>645</v>
      </c>
      <c r="C683" s="5" t="s">
        <v>750</v>
      </c>
      <c r="D683" s="5" t="s">
        <v>433</v>
      </c>
      <c r="E683" s="52">
        <f t="shared" ca="1" si="10"/>
        <v>18924</v>
      </c>
      <c r="F683" s="5">
        <v>48</v>
      </c>
      <c r="G683" s="50">
        <v>25656</v>
      </c>
      <c r="H683" s="5">
        <v>350624</v>
      </c>
      <c r="I683" s="50">
        <v>34476</v>
      </c>
      <c r="J683" s="5" t="s">
        <v>417</v>
      </c>
      <c r="BT683" s="1"/>
    </row>
    <row r="684" spans="1:72" x14ac:dyDescent="0.25">
      <c r="A684" s="5" t="s">
        <v>413</v>
      </c>
      <c r="B684" s="5" t="s">
        <v>448</v>
      </c>
      <c r="C684" s="5" t="s">
        <v>840</v>
      </c>
      <c r="D684" s="5" t="s">
        <v>601</v>
      </c>
      <c r="E684" s="52">
        <f t="shared" ca="1" si="10"/>
        <v>18036</v>
      </c>
      <c r="F684" s="5">
        <v>44</v>
      </c>
      <c r="G684" s="50">
        <v>27024</v>
      </c>
      <c r="H684" s="5">
        <v>350823</v>
      </c>
      <c r="I684" s="50">
        <v>34497</v>
      </c>
      <c r="J684" s="5" t="s">
        <v>466</v>
      </c>
      <c r="BT684" s="1"/>
    </row>
    <row r="685" spans="1:72" x14ac:dyDescent="0.25">
      <c r="A685" s="5" t="s">
        <v>413</v>
      </c>
      <c r="B685" s="5" t="s">
        <v>490</v>
      </c>
      <c r="C685" s="5" t="s">
        <v>848</v>
      </c>
      <c r="D685" s="5" t="s">
        <v>457</v>
      </c>
      <c r="E685" s="52">
        <f t="shared" ca="1" si="10"/>
        <v>18516</v>
      </c>
      <c r="F685" s="5">
        <v>46</v>
      </c>
      <c r="G685" s="50">
        <v>26554</v>
      </c>
      <c r="H685" s="5">
        <v>351049</v>
      </c>
      <c r="I685" s="50">
        <v>34457</v>
      </c>
      <c r="J685" s="5" t="s">
        <v>466</v>
      </c>
      <c r="BT685" s="1"/>
    </row>
    <row r="686" spans="1:72" x14ac:dyDescent="0.25">
      <c r="A686" s="5" t="s">
        <v>454</v>
      </c>
      <c r="B686" s="5" t="s">
        <v>474</v>
      </c>
      <c r="C686" s="5" t="s">
        <v>640</v>
      </c>
      <c r="D686" s="5" t="s">
        <v>439</v>
      </c>
      <c r="E686" s="52">
        <f t="shared" ca="1" si="10"/>
        <v>21456</v>
      </c>
      <c r="F686" s="5">
        <v>48</v>
      </c>
      <c r="G686" s="50">
        <v>25736</v>
      </c>
      <c r="H686" s="5">
        <v>350018</v>
      </c>
      <c r="I686" s="50">
        <v>34693</v>
      </c>
      <c r="J686" s="5" t="s">
        <v>412</v>
      </c>
      <c r="BT686" s="1"/>
    </row>
    <row r="687" spans="1:72" x14ac:dyDescent="0.25">
      <c r="A687" s="5" t="s">
        <v>454</v>
      </c>
      <c r="B687" s="5" t="s">
        <v>524</v>
      </c>
      <c r="C687" s="5" t="s">
        <v>757</v>
      </c>
      <c r="D687" s="5" t="s">
        <v>851</v>
      </c>
      <c r="E687" s="52">
        <f t="shared" ca="1" si="10"/>
        <v>20232</v>
      </c>
      <c r="F687" s="5">
        <v>51</v>
      </c>
      <c r="G687" s="50">
        <v>24451</v>
      </c>
      <c r="H687" s="5">
        <v>561057</v>
      </c>
      <c r="I687" s="50">
        <v>34527</v>
      </c>
      <c r="J687" s="5" t="s">
        <v>417</v>
      </c>
      <c r="BT687" s="1"/>
    </row>
    <row r="688" spans="1:72" x14ac:dyDescent="0.25">
      <c r="A688" s="5" t="s">
        <v>413</v>
      </c>
      <c r="B688" s="5" t="s">
        <v>709</v>
      </c>
      <c r="C688" s="5" t="s">
        <v>515</v>
      </c>
      <c r="D688" s="5" t="s">
        <v>460</v>
      </c>
      <c r="E688" s="52">
        <f t="shared" ca="1" si="10"/>
        <v>22068</v>
      </c>
      <c r="F688" s="5">
        <v>48</v>
      </c>
      <c r="G688" s="50">
        <v>25787</v>
      </c>
      <c r="H688" s="5">
        <v>568140</v>
      </c>
      <c r="I688" s="50">
        <v>34396</v>
      </c>
      <c r="J688" s="5" t="s">
        <v>421</v>
      </c>
      <c r="BT688" s="1"/>
    </row>
    <row r="689" spans="1:72" x14ac:dyDescent="0.25">
      <c r="A689" s="5" t="s">
        <v>413</v>
      </c>
      <c r="B689" s="5" t="s">
        <v>524</v>
      </c>
      <c r="C689" s="5" t="s">
        <v>682</v>
      </c>
      <c r="D689" s="5" t="s">
        <v>460</v>
      </c>
      <c r="E689" s="52">
        <f t="shared" ca="1" si="10"/>
        <v>23544</v>
      </c>
      <c r="F689" s="5">
        <v>49</v>
      </c>
      <c r="G689" s="50">
        <v>25267</v>
      </c>
      <c r="H689" s="5">
        <v>351132</v>
      </c>
      <c r="I689" s="50">
        <v>34618</v>
      </c>
      <c r="J689" s="5" t="s">
        <v>412</v>
      </c>
      <c r="BT689" s="1"/>
    </row>
    <row r="690" spans="1:72" x14ac:dyDescent="0.25">
      <c r="A690" s="5" t="s">
        <v>408</v>
      </c>
      <c r="B690" s="5" t="s">
        <v>512</v>
      </c>
      <c r="C690" s="5" t="s">
        <v>527</v>
      </c>
      <c r="D690" s="5" t="s">
        <v>536</v>
      </c>
      <c r="E690" s="52">
        <f t="shared" ca="1" si="10"/>
        <v>23208</v>
      </c>
      <c r="F690" s="5">
        <v>54</v>
      </c>
      <c r="G690" s="50">
        <v>23532</v>
      </c>
      <c r="H690" s="5">
        <v>351346</v>
      </c>
      <c r="I690" s="50">
        <v>34532</v>
      </c>
      <c r="J690" s="5" t="s">
        <v>417</v>
      </c>
      <c r="BT690" s="1"/>
    </row>
    <row r="691" spans="1:72" x14ac:dyDescent="0.25">
      <c r="A691" s="5" t="s">
        <v>413</v>
      </c>
      <c r="B691" s="5" t="s">
        <v>592</v>
      </c>
      <c r="C691" s="5" t="s">
        <v>566</v>
      </c>
      <c r="D691" s="5" t="s">
        <v>416</v>
      </c>
      <c r="E691" s="52">
        <f t="shared" ca="1" si="10"/>
        <v>19464</v>
      </c>
      <c r="F691" s="5">
        <v>47</v>
      </c>
      <c r="G691" s="50">
        <v>25879</v>
      </c>
      <c r="H691" s="5">
        <v>350702</v>
      </c>
      <c r="I691" s="50">
        <v>34599</v>
      </c>
      <c r="J691" s="5" t="s">
        <v>421</v>
      </c>
      <c r="BT691" s="1"/>
    </row>
    <row r="692" spans="1:72" x14ac:dyDescent="0.25">
      <c r="A692" s="5" t="s">
        <v>413</v>
      </c>
      <c r="B692" s="5" t="s">
        <v>766</v>
      </c>
      <c r="C692" s="5" t="s">
        <v>824</v>
      </c>
      <c r="D692" s="5" t="s">
        <v>416</v>
      </c>
      <c r="E692" s="52">
        <f t="shared" ca="1" si="10"/>
        <v>23280</v>
      </c>
      <c r="F692" s="5">
        <v>45</v>
      </c>
      <c r="G692" s="50">
        <v>26645</v>
      </c>
      <c r="H692" s="5">
        <v>561065</v>
      </c>
      <c r="I692" s="50">
        <v>34427</v>
      </c>
      <c r="J692" s="5" t="s">
        <v>466</v>
      </c>
      <c r="BT692" s="1"/>
    </row>
    <row r="693" spans="1:72" x14ac:dyDescent="0.25">
      <c r="A693" s="5" t="s">
        <v>408</v>
      </c>
      <c r="B693" s="5" t="s">
        <v>574</v>
      </c>
      <c r="C693" s="5" t="s">
        <v>779</v>
      </c>
      <c r="D693" s="5" t="s">
        <v>460</v>
      </c>
      <c r="E693" s="52">
        <f t="shared" ca="1" si="10"/>
        <v>21372</v>
      </c>
      <c r="F693" s="5">
        <v>47</v>
      </c>
      <c r="G693" s="50">
        <v>26075</v>
      </c>
      <c r="H693" s="5">
        <v>350440</v>
      </c>
      <c r="I693" s="50">
        <v>34694</v>
      </c>
      <c r="J693" s="5" t="s">
        <v>466</v>
      </c>
      <c r="BT693" s="1"/>
    </row>
    <row r="694" spans="1:72" x14ac:dyDescent="0.25">
      <c r="A694" s="5" t="s">
        <v>413</v>
      </c>
      <c r="B694" s="5" t="s">
        <v>568</v>
      </c>
      <c r="C694" s="5" t="s">
        <v>475</v>
      </c>
      <c r="D694" s="5" t="s">
        <v>470</v>
      </c>
      <c r="E694" s="52">
        <f t="shared" ca="1" si="10"/>
        <v>29784</v>
      </c>
      <c r="F694" s="5">
        <v>48</v>
      </c>
      <c r="G694" s="50">
        <v>25620</v>
      </c>
      <c r="H694" s="5">
        <v>561037</v>
      </c>
      <c r="I694" s="50">
        <v>34649</v>
      </c>
      <c r="J694" s="5" t="s">
        <v>412</v>
      </c>
      <c r="BT694" s="1"/>
    </row>
    <row r="695" spans="1:72" x14ac:dyDescent="0.25">
      <c r="A695" s="5" t="s">
        <v>413</v>
      </c>
      <c r="B695" s="5" t="s">
        <v>492</v>
      </c>
      <c r="C695" s="5" t="s">
        <v>456</v>
      </c>
      <c r="D695" s="5" t="s">
        <v>619</v>
      </c>
      <c r="E695" s="52">
        <f t="shared" ca="1" si="10"/>
        <v>19236</v>
      </c>
      <c r="F695" s="5">
        <v>46</v>
      </c>
      <c r="G695" s="50">
        <v>26453</v>
      </c>
      <c r="H695" s="5">
        <v>561063</v>
      </c>
      <c r="I695" s="50">
        <v>34664</v>
      </c>
      <c r="J695" s="5" t="s">
        <v>466</v>
      </c>
      <c r="BT695" s="1"/>
    </row>
    <row r="696" spans="1:72" x14ac:dyDescent="0.25">
      <c r="A696" s="5" t="s">
        <v>413</v>
      </c>
      <c r="B696" s="5" t="s">
        <v>713</v>
      </c>
      <c r="C696" s="5" t="s">
        <v>529</v>
      </c>
      <c r="D696" s="5" t="s">
        <v>460</v>
      </c>
      <c r="E696" s="52">
        <f t="shared" ca="1" si="10"/>
        <v>20616</v>
      </c>
      <c r="F696" s="5">
        <v>59</v>
      </c>
      <c r="G696" s="50">
        <v>21469</v>
      </c>
      <c r="H696" s="5">
        <v>560957</v>
      </c>
      <c r="I696" s="50">
        <v>34422</v>
      </c>
      <c r="J696" s="5" t="s">
        <v>417</v>
      </c>
      <c r="BT696" s="1"/>
    </row>
    <row r="697" spans="1:72" x14ac:dyDescent="0.25">
      <c r="A697" s="5" t="s">
        <v>408</v>
      </c>
      <c r="B697" s="5" t="s">
        <v>499</v>
      </c>
      <c r="C697" s="5" t="s">
        <v>621</v>
      </c>
      <c r="D697" s="5" t="s">
        <v>416</v>
      </c>
      <c r="E697" s="52">
        <f t="shared" ca="1" si="10"/>
        <v>18912</v>
      </c>
      <c r="F697" s="5">
        <v>56</v>
      </c>
      <c r="G697" s="50">
        <v>22795</v>
      </c>
      <c r="H697" s="5">
        <v>561058</v>
      </c>
      <c r="I697" s="50">
        <v>34553</v>
      </c>
      <c r="J697" s="5" t="s">
        <v>417</v>
      </c>
      <c r="BT697" s="1"/>
    </row>
    <row r="698" spans="1:72" x14ac:dyDescent="0.25">
      <c r="A698" s="5" t="s">
        <v>413</v>
      </c>
      <c r="B698" s="5" t="s">
        <v>553</v>
      </c>
      <c r="C698" s="5" t="s">
        <v>750</v>
      </c>
      <c r="D698" s="5" t="s">
        <v>442</v>
      </c>
      <c r="E698" s="52">
        <f t="shared" ca="1" si="10"/>
        <v>31080</v>
      </c>
      <c r="F698" s="5">
        <v>56</v>
      </c>
      <c r="G698" s="50">
        <v>22911</v>
      </c>
      <c r="H698" s="5">
        <v>561061</v>
      </c>
      <c r="I698" s="50">
        <v>34589</v>
      </c>
      <c r="J698" s="5" t="s">
        <v>417</v>
      </c>
      <c r="BT698" s="1"/>
    </row>
    <row r="699" spans="1:72" x14ac:dyDescent="0.25">
      <c r="A699" s="5" t="s">
        <v>413</v>
      </c>
      <c r="B699" s="5" t="s">
        <v>646</v>
      </c>
      <c r="C699" s="5" t="s">
        <v>88</v>
      </c>
      <c r="D699" s="5" t="s">
        <v>460</v>
      </c>
      <c r="E699" s="52">
        <f t="shared" ca="1" si="10"/>
        <v>20028</v>
      </c>
      <c r="F699" s="5">
        <v>46</v>
      </c>
      <c r="G699" s="50">
        <v>26515</v>
      </c>
      <c r="H699" s="5">
        <v>561062</v>
      </c>
      <c r="I699" s="50">
        <v>34518</v>
      </c>
      <c r="J699" s="5" t="s">
        <v>417</v>
      </c>
      <c r="BT699" s="1"/>
    </row>
    <row r="700" spans="1:72" x14ac:dyDescent="0.25">
      <c r="A700" s="5" t="s">
        <v>413</v>
      </c>
      <c r="B700" s="5" t="s">
        <v>646</v>
      </c>
      <c r="C700" s="5" t="s">
        <v>510</v>
      </c>
      <c r="D700" s="5" t="s">
        <v>442</v>
      </c>
      <c r="E700" s="52">
        <f t="shared" ca="1" si="10"/>
        <v>30240</v>
      </c>
      <c r="F700" s="5">
        <v>57</v>
      </c>
      <c r="G700" s="50">
        <v>22317</v>
      </c>
      <c r="H700" s="5">
        <v>561068</v>
      </c>
      <c r="I700" s="50">
        <v>34414</v>
      </c>
      <c r="J700" s="5" t="s">
        <v>417</v>
      </c>
      <c r="BT700" s="1"/>
    </row>
    <row r="701" spans="1:72" x14ac:dyDescent="0.25">
      <c r="A701" s="5" t="s">
        <v>408</v>
      </c>
      <c r="B701" s="5" t="s">
        <v>645</v>
      </c>
      <c r="C701" s="5" t="s">
        <v>573</v>
      </c>
      <c r="D701" s="5" t="s">
        <v>852</v>
      </c>
      <c r="E701" s="52">
        <f t="shared" ca="1" si="10"/>
        <v>20364</v>
      </c>
      <c r="F701" s="5">
        <v>50</v>
      </c>
      <c r="G701" s="50">
        <v>24992</v>
      </c>
      <c r="H701" s="5">
        <v>350493</v>
      </c>
      <c r="I701" s="50">
        <v>34629</v>
      </c>
      <c r="J701" s="5" t="s">
        <v>417</v>
      </c>
      <c r="BT701" s="1"/>
    </row>
    <row r="702" spans="1:72" x14ac:dyDescent="0.25">
      <c r="A702" s="5" t="s">
        <v>408</v>
      </c>
      <c r="B702" s="5" t="s">
        <v>594</v>
      </c>
      <c r="C702" s="5" t="s">
        <v>552</v>
      </c>
      <c r="D702" s="5" t="s">
        <v>473</v>
      </c>
      <c r="E702" s="52">
        <f t="shared" ca="1" si="10"/>
        <v>28140</v>
      </c>
      <c r="F702" s="5">
        <v>53</v>
      </c>
      <c r="G702" s="50">
        <v>23817</v>
      </c>
      <c r="H702" s="5">
        <v>350497</v>
      </c>
      <c r="I702" s="50">
        <v>34444</v>
      </c>
      <c r="J702" s="5" t="s">
        <v>417</v>
      </c>
      <c r="BT702" s="1"/>
    </row>
    <row r="703" spans="1:72" x14ac:dyDescent="0.25">
      <c r="A703" s="5" t="s">
        <v>408</v>
      </c>
      <c r="B703" s="5" t="s">
        <v>662</v>
      </c>
      <c r="C703" s="5" t="s">
        <v>853</v>
      </c>
      <c r="D703" s="5" t="s">
        <v>473</v>
      </c>
      <c r="E703" s="52">
        <f t="shared" ca="1" si="10"/>
        <v>25872</v>
      </c>
      <c r="F703" s="5">
        <v>49</v>
      </c>
      <c r="G703" s="50">
        <v>25260</v>
      </c>
      <c r="H703" s="5">
        <v>351268</v>
      </c>
      <c r="I703" s="50">
        <v>34432</v>
      </c>
      <c r="J703" s="5" t="s">
        <v>466</v>
      </c>
      <c r="BT703" s="1"/>
    </row>
    <row r="704" spans="1:72" x14ac:dyDescent="0.25">
      <c r="A704" s="5" t="s">
        <v>413</v>
      </c>
      <c r="B704" s="5" t="s">
        <v>603</v>
      </c>
      <c r="C704" s="5" t="s">
        <v>532</v>
      </c>
      <c r="D704" s="5" t="s">
        <v>416</v>
      </c>
      <c r="E704" s="52">
        <f t="shared" ca="1" si="10"/>
        <v>20076</v>
      </c>
      <c r="F704" s="5">
        <v>49</v>
      </c>
      <c r="G704" s="50">
        <v>25301</v>
      </c>
      <c r="H704" s="5">
        <v>351221</v>
      </c>
      <c r="I704" s="50">
        <v>34457</v>
      </c>
      <c r="J704" s="5" t="s">
        <v>466</v>
      </c>
      <c r="BT704" s="1"/>
    </row>
    <row r="705" spans="1:72" x14ac:dyDescent="0.25">
      <c r="A705" s="5" t="s">
        <v>408</v>
      </c>
      <c r="B705" s="5" t="s">
        <v>681</v>
      </c>
      <c r="C705" s="5" t="s">
        <v>822</v>
      </c>
      <c r="D705" s="5" t="s">
        <v>416</v>
      </c>
      <c r="E705" s="52">
        <f t="shared" ca="1" si="10"/>
        <v>22020</v>
      </c>
      <c r="F705" s="5">
        <v>47</v>
      </c>
      <c r="G705" s="50">
        <v>26155</v>
      </c>
      <c r="H705" s="5">
        <v>351351</v>
      </c>
      <c r="I705" s="50">
        <v>34581</v>
      </c>
      <c r="J705" s="5" t="s">
        <v>466</v>
      </c>
      <c r="BT705" s="1"/>
    </row>
    <row r="706" spans="1:72" x14ac:dyDescent="0.25">
      <c r="A706" s="5" t="s">
        <v>413</v>
      </c>
      <c r="B706" s="5" t="s">
        <v>455</v>
      </c>
      <c r="C706" s="5" t="s">
        <v>91</v>
      </c>
      <c r="D706" s="5" t="s">
        <v>457</v>
      </c>
      <c r="E706" s="52">
        <f t="shared" ca="1" si="10"/>
        <v>24120</v>
      </c>
      <c r="F706" s="5">
        <v>48</v>
      </c>
      <c r="G706" s="50">
        <v>25833</v>
      </c>
      <c r="H706" s="5">
        <v>568357</v>
      </c>
      <c r="I706" s="50">
        <v>34474</v>
      </c>
      <c r="J706" s="5" t="s">
        <v>412</v>
      </c>
      <c r="BT706" s="1"/>
    </row>
    <row r="707" spans="1:72" x14ac:dyDescent="0.25">
      <c r="A707" s="5" t="s">
        <v>413</v>
      </c>
      <c r="B707" s="5" t="s">
        <v>705</v>
      </c>
      <c r="C707" s="5" t="s">
        <v>682</v>
      </c>
      <c r="D707" s="5" t="s">
        <v>457</v>
      </c>
      <c r="E707" s="52">
        <f t="shared" ref="E707:E770" ca="1" si="11">RANDBETWEEN(1500,2600)*12</f>
        <v>30036</v>
      </c>
      <c r="F707" s="5">
        <v>57</v>
      </c>
      <c r="G707" s="50">
        <v>22211</v>
      </c>
      <c r="H707" s="5">
        <v>561077</v>
      </c>
      <c r="I707" s="50">
        <v>34587</v>
      </c>
      <c r="J707" s="5" t="s">
        <v>417</v>
      </c>
      <c r="BT707" s="1"/>
    </row>
    <row r="708" spans="1:72" x14ac:dyDescent="0.25">
      <c r="A708" s="5" t="s">
        <v>408</v>
      </c>
      <c r="B708" s="5" t="s">
        <v>631</v>
      </c>
      <c r="C708" s="5" t="s">
        <v>776</v>
      </c>
      <c r="D708" s="5" t="s">
        <v>854</v>
      </c>
      <c r="E708" s="52">
        <f t="shared" ca="1" si="11"/>
        <v>28680</v>
      </c>
      <c r="F708" s="5">
        <v>55</v>
      </c>
      <c r="G708" s="50">
        <v>23005</v>
      </c>
      <c r="H708" s="5">
        <v>350503</v>
      </c>
      <c r="I708" s="50">
        <v>34339</v>
      </c>
      <c r="J708" s="5" t="s">
        <v>855</v>
      </c>
      <c r="BT708" s="1"/>
    </row>
    <row r="709" spans="1:72" x14ac:dyDescent="0.25">
      <c r="A709" s="5" t="s">
        <v>408</v>
      </c>
      <c r="B709" s="5" t="s">
        <v>528</v>
      </c>
      <c r="C709" s="5" t="s">
        <v>512</v>
      </c>
      <c r="D709" s="5" t="s">
        <v>416</v>
      </c>
      <c r="E709" s="52">
        <f t="shared" ca="1" si="11"/>
        <v>24348</v>
      </c>
      <c r="F709" s="5">
        <v>56</v>
      </c>
      <c r="G709" s="50">
        <v>22868</v>
      </c>
      <c r="H709" s="5">
        <v>561080</v>
      </c>
      <c r="I709" s="50">
        <v>34466</v>
      </c>
      <c r="J709" s="5" t="s">
        <v>417</v>
      </c>
      <c r="BT709" s="1"/>
    </row>
    <row r="710" spans="1:72" x14ac:dyDescent="0.25">
      <c r="A710" s="5" t="s">
        <v>413</v>
      </c>
      <c r="B710" s="5" t="s">
        <v>629</v>
      </c>
      <c r="C710" s="5" t="s">
        <v>91</v>
      </c>
      <c r="D710" s="5" t="s">
        <v>457</v>
      </c>
      <c r="E710" s="52">
        <f t="shared" ca="1" si="11"/>
        <v>23736</v>
      </c>
      <c r="F710" s="5">
        <v>48</v>
      </c>
      <c r="G710" s="50">
        <v>25815</v>
      </c>
      <c r="H710" s="5">
        <v>350811</v>
      </c>
      <c r="I710" s="50">
        <v>34396</v>
      </c>
      <c r="J710" s="5" t="s">
        <v>421</v>
      </c>
      <c r="BT710" s="1"/>
    </row>
    <row r="711" spans="1:72" x14ac:dyDescent="0.25">
      <c r="A711" s="5" t="s">
        <v>408</v>
      </c>
      <c r="B711" s="5" t="s">
        <v>629</v>
      </c>
      <c r="C711" s="5" t="s">
        <v>679</v>
      </c>
      <c r="D711" s="5" t="s">
        <v>856</v>
      </c>
      <c r="E711" s="52">
        <f t="shared" ca="1" si="11"/>
        <v>23340</v>
      </c>
      <c r="F711" s="5">
        <v>48</v>
      </c>
      <c r="G711" s="50">
        <v>25802</v>
      </c>
      <c r="H711" s="5">
        <v>350435</v>
      </c>
      <c r="I711" s="50">
        <v>34664</v>
      </c>
      <c r="J711" s="5" t="s">
        <v>857</v>
      </c>
      <c r="BT711" s="1"/>
    </row>
    <row r="712" spans="1:72" x14ac:dyDescent="0.25">
      <c r="A712" s="5" t="s">
        <v>408</v>
      </c>
      <c r="B712" s="5" t="s">
        <v>631</v>
      </c>
      <c r="C712" s="5" t="s">
        <v>779</v>
      </c>
      <c r="D712" s="5" t="s">
        <v>738</v>
      </c>
      <c r="E712" s="52">
        <f t="shared" ca="1" si="11"/>
        <v>23184</v>
      </c>
      <c r="F712" s="5">
        <v>47</v>
      </c>
      <c r="G712" s="50">
        <v>25898</v>
      </c>
      <c r="H712" s="5">
        <v>350424</v>
      </c>
      <c r="I712" s="50">
        <v>34678</v>
      </c>
      <c r="J712" s="5" t="s">
        <v>857</v>
      </c>
      <c r="BT712" s="1"/>
    </row>
    <row r="713" spans="1:72" x14ac:dyDescent="0.25">
      <c r="A713" s="5" t="s">
        <v>454</v>
      </c>
      <c r="B713" s="5" t="s">
        <v>704</v>
      </c>
      <c r="C713" s="5" t="s">
        <v>640</v>
      </c>
      <c r="D713" s="5" t="s">
        <v>726</v>
      </c>
      <c r="E713" s="52">
        <f t="shared" ca="1" si="11"/>
        <v>19128</v>
      </c>
      <c r="F713" s="5">
        <v>47</v>
      </c>
      <c r="G713" s="50">
        <v>26073</v>
      </c>
      <c r="H713" s="5">
        <v>350443</v>
      </c>
      <c r="I713" s="50">
        <v>34622</v>
      </c>
      <c r="J713" s="5" t="s">
        <v>466</v>
      </c>
      <c r="BT713" s="1"/>
    </row>
    <row r="714" spans="1:72" x14ac:dyDescent="0.25">
      <c r="A714" s="5" t="s">
        <v>408</v>
      </c>
      <c r="B714" s="5" t="s">
        <v>512</v>
      </c>
      <c r="C714" s="5" t="s">
        <v>444</v>
      </c>
      <c r="D714" s="5" t="s">
        <v>425</v>
      </c>
      <c r="E714" s="52">
        <f t="shared" ca="1" si="11"/>
        <v>27552</v>
      </c>
      <c r="F714" s="5">
        <v>57</v>
      </c>
      <c r="G714" s="50">
        <v>22345</v>
      </c>
      <c r="H714" s="5">
        <v>350507</v>
      </c>
      <c r="I714" s="50">
        <v>34359</v>
      </c>
      <c r="J714" s="5" t="s">
        <v>417</v>
      </c>
      <c r="BT714" s="1"/>
    </row>
    <row r="715" spans="1:72" x14ac:dyDescent="0.25">
      <c r="A715" s="5" t="s">
        <v>413</v>
      </c>
      <c r="B715" s="5" t="s">
        <v>461</v>
      </c>
      <c r="C715" s="5" t="s">
        <v>438</v>
      </c>
      <c r="D715" s="5" t="s">
        <v>638</v>
      </c>
      <c r="E715" s="52">
        <f t="shared" ca="1" si="11"/>
        <v>21600</v>
      </c>
      <c r="F715" s="5">
        <v>50</v>
      </c>
      <c r="G715" s="50">
        <v>24987</v>
      </c>
      <c r="H715" s="5">
        <v>350862</v>
      </c>
      <c r="I715" s="50">
        <v>34474</v>
      </c>
      <c r="J715" s="5" t="s">
        <v>858</v>
      </c>
      <c r="BT715" s="1"/>
    </row>
    <row r="716" spans="1:72" x14ac:dyDescent="0.25">
      <c r="A716" s="5" t="s">
        <v>454</v>
      </c>
      <c r="B716" s="5" t="s">
        <v>553</v>
      </c>
      <c r="C716" s="5" t="s">
        <v>596</v>
      </c>
      <c r="D716" s="5" t="s">
        <v>416</v>
      </c>
      <c r="E716" s="52">
        <f t="shared" ca="1" si="11"/>
        <v>23280</v>
      </c>
      <c r="F716" s="5">
        <v>47</v>
      </c>
      <c r="G716" s="50">
        <v>25997</v>
      </c>
      <c r="H716" s="5">
        <v>561010</v>
      </c>
      <c r="I716" s="50">
        <v>34589</v>
      </c>
      <c r="J716" s="5" t="s">
        <v>417</v>
      </c>
      <c r="BT716" s="1"/>
    </row>
    <row r="717" spans="1:72" x14ac:dyDescent="0.25">
      <c r="A717" s="5" t="s">
        <v>454</v>
      </c>
      <c r="B717" s="5" t="s">
        <v>409</v>
      </c>
      <c r="C717" s="5" t="s">
        <v>859</v>
      </c>
      <c r="D717" s="5" t="s">
        <v>860</v>
      </c>
      <c r="E717" s="52">
        <f t="shared" ca="1" si="11"/>
        <v>18084</v>
      </c>
      <c r="F717" s="5">
        <v>47</v>
      </c>
      <c r="G717" s="50">
        <v>26106</v>
      </c>
      <c r="H717" s="5">
        <v>561089</v>
      </c>
      <c r="I717" s="50">
        <v>34427</v>
      </c>
      <c r="J717" s="5" t="s">
        <v>858</v>
      </c>
      <c r="BT717" s="1"/>
    </row>
    <row r="718" spans="1:72" x14ac:dyDescent="0.25">
      <c r="A718" s="5" t="s">
        <v>454</v>
      </c>
      <c r="B718" s="5" t="s">
        <v>587</v>
      </c>
      <c r="C718" s="5" t="s">
        <v>510</v>
      </c>
      <c r="D718" s="5" t="s">
        <v>442</v>
      </c>
      <c r="E718" s="52">
        <f t="shared" ca="1" si="11"/>
        <v>26952</v>
      </c>
      <c r="F718" s="5">
        <v>46</v>
      </c>
      <c r="G718" s="50">
        <v>26345</v>
      </c>
      <c r="H718" s="5">
        <v>350538</v>
      </c>
      <c r="I718" s="50">
        <v>34381</v>
      </c>
      <c r="J718" s="5" t="s">
        <v>417</v>
      </c>
      <c r="BT718" s="1"/>
    </row>
    <row r="719" spans="1:72" x14ac:dyDescent="0.25">
      <c r="A719" s="5" t="s">
        <v>413</v>
      </c>
      <c r="B719" s="5" t="s">
        <v>429</v>
      </c>
      <c r="C719" s="5" t="s">
        <v>819</v>
      </c>
      <c r="D719" s="5" t="s">
        <v>622</v>
      </c>
      <c r="E719" s="52">
        <f t="shared" ca="1" si="11"/>
        <v>25968</v>
      </c>
      <c r="F719" s="5">
        <v>50</v>
      </c>
      <c r="G719" s="50">
        <v>25069</v>
      </c>
      <c r="H719" s="5">
        <v>350832</v>
      </c>
      <c r="I719" s="50">
        <v>34422</v>
      </c>
      <c r="J719" s="5" t="s">
        <v>417</v>
      </c>
      <c r="BT719" s="1"/>
    </row>
    <row r="720" spans="1:72" x14ac:dyDescent="0.25">
      <c r="A720" s="5" t="s">
        <v>413</v>
      </c>
      <c r="B720" s="5" t="s">
        <v>467</v>
      </c>
      <c r="C720" s="5" t="s">
        <v>489</v>
      </c>
      <c r="D720" s="5" t="s">
        <v>473</v>
      </c>
      <c r="E720" s="52">
        <f t="shared" ca="1" si="11"/>
        <v>30264</v>
      </c>
      <c r="F720" s="5">
        <v>48</v>
      </c>
      <c r="G720" s="50">
        <v>25818</v>
      </c>
      <c r="H720" s="5">
        <v>351234</v>
      </c>
      <c r="I720" s="50">
        <v>34429</v>
      </c>
      <c r="J720" s="5" t="s">
        <v>412</v>
      </c>
      <c r="BT720" s="1"/>
    </row>
    <row r="721" spans="1:72" x14ac:dyDescent="0.25">
      <c r="A721" s="5" t="s">
        <v>413</v>
      </c>
      <c r="B721" s="5" t="s">
        <v>503</v>
      </c>
      <c r="C721" s="5" t="s">
        <v>496</v>
      </c>
      <c r="D721" s="5" t="s">
        <v>473</v>
      </c>
      <c r="E721" s="52">
        <f t="shared" ca="1" si="11"/>
        <v>25308</v>
      </c>
      <c r="F721" s="5">
        <v>47</v>
      </c>
      <c r="G721" s="50">
        <v>26186</v>
      </c>
      <c r="H721" s="5">
        <v>351296</v>
      </c>
      <c r="I721" s="50">
        <v>34488</v>
      </c>
      <c r="J721" s="5" t="s">
        <v>858</v>
      </c>
      <c r="BT721" s="1"/>
    </row>
    <row r="722" spans="1:72" x14ac:dyDescent="0.25">
      <c r="A722" s="5" t="s">
        <v>413</v>
      </c>
      <c r="B722" s="5" t="s">
        <v>623</v>
      </c>
      <c r="C722" s="5" t="s">
        <v>861</v>
      </c>
      <c r="D722" s="5" t="s">
        <v>460</v>
      </c>
      <c r="E722" s="52">
        <f t="shared" ca="1" si="11"/>
        <v>25188</v>
      </c>
      <c r="F722" s="5">
        <v>50</v>
      </c>
      <c r="G722" s="50">
        <v>24957</v>
      </c>
      <c r="H722" s="5">
        <v>351252</v>
      </c>
      <c r="I722" s="50">
        <v>34419</v>
      </c>
      <c r="J722" s="5" t="s">
        <v>417</v>
      </c>
      <c r="BT722" s="1"/>
    </row>
    <row r="723" spans="1:72" x14ac:dyDescent="0.25">
      <c r="A723" s="5" t="s">
        <v>408</v>
      </c>
      <c r="B723" s="5" t="s">
        <v>414</v>
      </c>
      <c r="C723" s="5" t="s">
        <v>862</v>
      </c>
      <c r="D723" s="5" t="s">
        <v>607</v>
      </c>
      <c r="E723" s="52">
        <f t="shared" ca="1" si="11"/>
        <v>27012</v>
      </c>
      <c r="F723" s="5">
        <v>47</v>
      </c>
      <c r="G723" s="50">
        <v>25882</v>
      </c>
      <c r="H723" s="5">
        <v>561099</v>
      </c>
      <c r="I723" s="50">
        <v>34360</v>
      </c>
      <c r="J723" s="5" t="s">
        <v>417</v>
      </c>
      <c r="BT723" s="1"/>
    </row>
    <row r="724" spans="1:72" x14ac:dyDescent="0.25">
      <c r="A724" s="5" t="s">
        <v>408</v>
      </c>
      <c r="B724" s="5" t="s">
        <v>461</v>
      </c>
      <c r="C724" s="5" t="s">
        <v>863</v>
      </c>
      <c r="D724" s="5" t="s">
        <v>473</v>
      </c>
      <c r="E724" s="52">
        <f t="shared" ca="1" si="11"/>
        <v>24432</v>
      </c>
      <c r="F724" s="5">
        <v>47</v>
      </c>
      <c r="G724" s="50">
        <v>25852</v>
      </c>
      <c r="H724" s="5">
        <v>351053</v>
      </c>
      <c r="I724" s="50">
        <v>34614</v>
      </c>
      <c r="J724" s="5" t="s">
        <v>417</v>
      </c>
      <c r="BT724" s="1"/>
    </row>
    <row r="725" spans="1:72" x14ac:dyDescent="0.25">
      <c r="A725" s="5" t="s">
        <v>408</v>
      </c>
      <c r="B725" s="5" t="s">
        <v>662</v>
      </c>
      <c r="C725" s="5" t="s">
        <v>863</v>
      </c>
      <c r="D725" s="5" t="s">
        <v>445</v>
      </c>
      <c r="E725" s="52">
        <f t="shared" ca="1" si="11"/>
        <v>30864</v>
      </c>
      <c r="F725" s="5">
        <v>47</v>
      </c>
      <c r="G725" s="50">
        <v>25990</v>
      </c>
      <c r="H725" s="5">
        <v>351054</v>
      </c>
      <c r="I725" s="50">
        <v>34676</v>
      </c>
      <c r="J725" s="5" t="s">
        <v>417</v>
      </c>
      <c r="BT725" s="1"/>
    </row>
    <row r="726" spans="1:72" x14ac:dyDescent="0.25">
      <c r="A726" s="5" t="s">
        <v>454</v>
      </c>
      <c r="B726" s="5" t="s">
        <v>590</v>
      </c>
      <c r="C726" s="5" t="s">
        <v>513</v>
      </c>
      <c r="D726" s="5" t="s">
        <v>508</v>
      </c>
      <c r="E726" s="52">
        <f t="shared" ca="1" si="11"/>
        <v>23628</v>
      </c>
      <c r="F726" s="5">
        <v>45</v>
      </c>
      <c r="G726" s="50">
        <v>26583</v>
      </c>
      <c r="H726" s="5">
        <v>351243</v>
      </c>
      <c r="I726" s="50">
        <v>34648</v>
      </c>
      <c r="J726" s="5" t="s">
        <v>417</v>
      </c>
      <c r="BT726" s="1"/>
    </row>
    <row r="727" spans="1:72" x14ac:dyDescent="0.25">
      <c r="A727" s="5" t="s">
        <v>413</v>
      </c>
      <c r="B727" s="5" t="s">
        <v>152</v>
      </c>
      <c r="C727" s="5" t="s">
        <v>848</v>
      </c>
      <c r="D727" s="5" t="s">
        <v>416</v>
      </c>
      <c r="E727" s="52">
        <f t="shared" ca="1" si="11"/>
        <v>29748</v>
      </c>
      <c r="F727" s="5">
        <v>45</v>
      </c>
      <c r="G727" s="50">
        <v>26614</v>
      </c>
      <c r="H727" s="5">
        <v>350595</v>
      </c>
      <c r="I727" s="50">
        <v>34923</v>
      </c>
      <c r="J727" s="5" t="s">
        <v>417</v>
      </c>
      <c r="BT727" s="1"/>
    </row>
    <row r="728" spans="1:72" x14ac:dyDescent="0.25">
      <c r="A728" s="5" t="s">
        <v>408</v>
      </c>
      <c r="B728" s="5" t="s">
        <v>587</v>
      </c>
      <c r="C728" s="5" t="s">
        <v>825</v>
      </c>
      <c r="D728" s="5" t="s">
        <v>463</v>
      </c>
      <c r="E728" s="52">
        <f t="shared" ca="1" si="11"/>
        <v>26340</v>
      </c>
      <c r="F728" s="5">
        <v>46</v>
      </c>
      <c r="G728" s="50">
        <v>26515</v>
      </c>
      <c r="H728" s="5">
        <v>350466</v>
      </c>
      <c r="I728" s="50">
        <v>34853</v>
      </c>
      <c r="J728" s="5" t="s">
        <v>417</v>
      </c>
      <c r="BT728" s="1"/>
    </row>
    <row r="729" spans="1:72" x14ac:dyDescent="0.25">
      <c r="A729" s="5" t="s">
        <v>413</v>
      </c>
      <c r="B729" s="5" t="s">
        <v>623</v>
      </c>
      <c r="C729" s="5" t="s">
        <v>707</v>
      </c>
      <c r="D729" s="5" t="s">
        <v>439</v>
      </c>
      <c r="E729" s="52">
        <f t="shared" ca="1" si="11"/>
        <v>30684</v>
      </c>
      <c r="F729" s="5">
        <v>48</v>
      </c>
      <c r="G729" s="50">
        <v>25674</v>
      </c>
      <c r="H729" s="5">
        <v>350148</v>
      </c>
      <c r="I729" s="50">
        <v>35028</v>
      </c>
      <c r="J729" s="5" t="s">
        <v>417</v>
      </c>
      <c r="BT729" s="1"/>
    </row>
    <row r="730" spans="1:72" x14ac:dyDescent="0.25">
      <c r="A730" s="5" t="s">
        <v>408</v>
      </c>
      <c r="B730" s="5" t="s">
        <v>569</v>
      </c>
      <c r="C730" s="5" t="s">
        <v>191</v>
      </c>
      <c r="D730" s="5" t="s">
        <v>425</v>
      </c>
      <c r="E730" s="52">
        <f t="shared" ca="1" si="11"/>
        <v>25116</v>
      </c>
      <c r="F730" s="5">
        <v>47</v>
      </c>
      <c r="G730" s="50">
        <v>25910</v>
      </c>
      <c r="H730" s="5">
        <v>561123</v>
      </c>
      <c r="I730" s="50">
        <v>35041</v>
      </c>
      <c r="J730" s="5" t="s">
        <v>417</v>
      </c>
      <c r="BT730" s="1"/>
    </row>
    <row r="731" spans="1:72" x14ac:dyDescent="0.25">
      <c r="A731" s="5" t="s">
        <v>408</v>
      </c>
      <c r="B731" s="5" t="s">
        <v>586</v>
      </c>
      <c r="C731" s="5" t="s">
        <v>570</v>
      </c>
      <c r="D731" s="5" t="s">
        <v>536</v>
      </c>
      <c r="E731" s="52">
        <f t="shared" ca="1" si="11"/>
        <v>23220</v>
      </c>
      <c r="F731" s="5">
        <v>46</v>
      </c>
      <c r="G731" s="50">
        <v>26247</v>
      </c>
      <c r="H731" s="5">
        <v>350470</v>
      </c>
      <c r="I731" s="50">
        <v>34964</v>
      </c>
      <c r="J731" s="5" t="s">
        <v>858</v>
      </c>
      <c r="BT731" s="1"/>
    </row>
    <row r="732" spans="1:72" x14ac:dyDescent="0.25">
      <c r="A732" s="5" t="s">
        <v>408</v>
      </c>
      <c r="B732" s="5" t="s">
        <v>512</v>
      </c>
      <c r="C732" s="5" t="s">
        <v>471</v>
      </c>
      <c r="D732" s="5" t="s">
        <v>416</v>
      </c>
      <c r="E732" s="52">
        <f t="shared" ca="1" si="11"/>
        <v>23820</v>
      </c>
      <c r="F732" s="5">
        <v>55</v>
      </c>
      <c r="G732" s="50">
        <v>23104</v>
      </c>
      <c r="H732" s="5">
        <v>561115</v>
      </c>
      <c r="I732" s="50">
        <v>34740</v>
      </c>
      <c r="J732" s="5" t="s">
        <v>412</v>
      </c>
      <c r="BT732" s="1"/>
    </row>
    <row r="733" spans="1:72" x14ac:dyDescent="0.25">
      <c r="A733" s="5" t="s">
        <v>413</v>
      </c>
      <c r="B733" s="5" t="s">
        <v>579</v>
      </c>
      <c r="C733" s="5" t="s">
        <v>438</v>
      </c>
      <c r="D733" s="5" t="s">
        <v>457</v>
      </c>
      <c r="E733" s="52">
        <f t="shared" ca="1" si="11"/>
        <v>30108</v>
      </c>
      <c r="F733" s="5">
        <v>50</v>
      </c>
      <c r="G733" s="50">
        <v>24788</v>
      </c>
      <c r="H733" s="5">
        <v>561071</v>
      </c>
      <c r="I733" s="50">
        <v>34854</v>
      </c>
      <c r="J733" s="5" t="s">
        <v>412</v>
      </c>
      <c r="BT733" s="1"/>
    </row>
    <row r="734" spans="1:72" x14ac:dyDescent="0.25">
      <c r="A734" s="5" t="s">
        <v>408</v>
      </c>
      <c r="B734" s="5" t="s">
        <v>625</v>
      </c>
      <c r="C734" s="5" t="s">
        <v>862</v>
      </c>
      <c r="D734" s="5" t="s">
        <v>425</v>
      </c>
      <c r="E734" s="52">
        <f t="shared" ca="1" si="11"/>
        <v>30852</v>
      </c>
      <c r="F734" s="5">
        <v>45</v>
      </c>
      <c r="G734" s="50">
        <v>26615</v>
      </c>
      <c r="H734" s="5">
        <v>350535</v>
      </c>
      <c r="I734" s="50">
        <v>34836</v>
      </c>
      <c r="J734" s="5" t="s">
        <v>412</v>
      </c>
      <c r="BT734" s="1"/>
    </row>
    <row r="735" spans="1:72" x14ac:dyDescent="0.25">
      <c r="A735" s="5" t="s">
        <v>454</v>
      </c>
      <c r="B735" s="5" t="s">
        <v>544</v>
      </c>
      <c r="C735" s="5" t="s">
        <v>523</v>
      </c>
      <c r="D735" s="5" t="s">
        <v>601</v>
      </c>
      <c r="E735" s="52">
        <f t="shared" ca="1" si="11"/>
        <v>18192</v>
      </c>
      <c r="F735" s="5">
        <v>46</v>
      </c>
      <c r="G735" s="50">
        <v>26515</v>
      </c>
      <c r="H735" s="5">
        <v>350474</v>
      </c>
      <c r="I735" s="50">
        <v>34853</v>
      </c>
      <c r="J735" s="5" t="s">
        <v>412</v>
      </c>
      <c r="BT735" s="1"/>
    </row>
    <row r="736" spans="1:72" x14ac:dyDescent="0.25">
      <c r="A736" s="5" t="s">
        <v>413</v>
      </c>
      <c r="B736" s="5" t="s">
        <v>550</v>
      </c>
      <c r="C736" s="5" t="s">
        <v>640</v>
      </c>
      <c r="D736" s="5" t="s">
        <v>473</v>
      </c>
      <c r="E736" s="52">
        <f t="shared" ca="1" si="11"/>
        <v>24804</v>
      </c>
      <c r="F736" s="5">
        <v>48</v>
      </c>
      <c r="G736" s="50">
        <v>25495</v>
      </c>
      <c r="H736" s="5">
        <v>351253</v>
      </c>
      <c r="I736" s="50">
        <v>34824</v>
      </c>
      <c r="J736" s="5" t="s">
        <v>412</v>
      </c>
      <c r="BT736" s="1"/>
    </row>
    <row r="737" spans="1:72" x14ac:dyDescent="0.25">
      <c r="A737" s="5" t="s">
        <v>413</v>
      </c>
      <c r="B737" s="5" t="s">
        <v>639</v>
      </c>
      <c r="C737" s="5" t="s">
        <v>864</v>
      </c>
      <c r="D737" s="5" t="s">
        <v>473</v>
      </c>
      <c r="E737" s="52">
        <f t="shared" ca="1" si="11"/>
        <v>30324</v>
      </c>
      <c r="F737" s="5">
        <v>47</v>
      </c>
      <c r="G737" s="50">
        <v>25853</v>
      </c>
      <c r="H737" s="5">
        <v>561084</v>
      </c>
      <c r="I737" s="50">
        <v>35043</v>
      </c>
      <c r="J737" s="5" t="s">
        <v>412</v>
      </c>
      <c r="BT737" s="1"/>
    </row>
    <row r="738" spans="1:72" x14ac:dyDescent="0.25">
      <c r="A738" s="5" t="s">
        <v>408</v>
      </c>
      <c r="B738" s="5" t="s">
        <v>784</v>
      </c>
      <c r="C738" s="5" t="s">
        <v>556</v>
      </c>
      <c r="D738" s="5" t="s">
        <v>460</v>
      </c>
      <c r="E738" s="52">
        <f t="shared" ca="1" si="11"/>
        <v>22284</v>
      </c>
      <c r="F738" s="5">
        <v>49</v>
      </c>
      <c r="G738" s="50">
        <v>25366</v>
      </c>
      <c r="H738" s="5">
        <v>561140</v>
      </c>
      <c r="I738" s="50">
        <v>34707</v>
      </c>
      <c r="J738" s="5" t="s">
        <v>466</v>
      </c>
      <c r="BT738" s="1"/>
    </row>
    <row r="739" spans="1:72" x14ac:dyDescent="0.25">
      <c r="A739" s="5" t="s">
        <v>413</v>
      </c>
      <c r="B739" s="5" t="s">
        <v>648</v>
      </c>
      <c r="C739" s="5" t="s">
        <v>790</v>
      </c>
      <c r="D739" s="5" t="s">
        <v>622</v>
      </c>
      <c r="E739" s="52">
        <f t="shared" ca="1" si="11"/>
        <v>29748</v>
      </c>
      <c r="F739" s="5">
        <v>49</v>
      </c>
      <c r="G739" s="50">
        <v>25394</v>
      </c>
      <c r="H739" s="5">
        <v>561143</v>
      </c>
      <c r="I739" s="50">
        <v>34841</v>
      </c>
      <c r="J739" s="5" t="s">
        <v>466</v>
      </c>
      <c r="BT739" s="1"/>
    </row>
    <row r="740" spans="1:72" x14ac:dyDescent="0.25">
      <c r="A740" s="5" t="s">
        <v>413</v>
      </c>
      <c r="B740" s="5" t="s">
        <v>446</v>
      </c>
      <c r="C740" s="5" t="s">
        <v>865</v>
      </c>
      <c r="D740" s="5" t="s">
        <v>866</v>
      </c>
      <c r="E740" s="52">
        <f t="shared" ca="1" si="11"/>
        <v>24312</v>
      </c>
      <c r="F740" s="5">
        <v>47</v>
      </c>
      <c r="G740" s="50">
        <v>26124</v>
      </c>
      <c r="H740" s="5">
        <v>350479</v>
      </c>
      <c r="I740" s="50">
        <v>34862</v>
      </c>
      <c r="J740" s="5" t="s">
        <v>858</v>
      </c>
      <c r="BT740" s="1"/>
    </row>
    <row r="741" spans="1:72" x14ac:dyDescent="0.25">
      <c r="A741" s="5" t="s">
        <v>408</v>
      </c>
      <c r="B741" s="5" t="s">
        <v>434</v>
      </c>
      <c r="C741" s="5" t="s">
        <v>776</v>
      </c>
      <c r="D741" s="5" t="s">
        <v>867</v>
      </c>
      <c r="E741" s="52">
        <f t="shared" ca="1" si="11"/>
        <v>20076</v>
      </c>
      <c r="F741" s="5">
        <v>55</v>
      </c>
      <c r="G741" s="50">
        <v>23134</v>
      </c>
      <c r="H741" s="5">
        <v>350211</v>
      </c>
      <c r="I741" s="50">
        <v>35145</v>
      </c>
      <c r="J741" s="5" t="s">
        <v>858</v>
      </c>
      <c r="BT741" s="1"/>
    </row>
    <row r="742" spans="1:72" x14ac:dyDescent="0.25">
      <c r="A742" s="5" t="s">
        <v>408</v>
      </c>
      <c r="B742" s="5" t="s">
        <v>615</v>
      </c>
      <c r="C742" s="5" t="s">
        <v>459</v>
      </c>
      <c r="D742" s="5" t="s">
        <v>868</v>
      </c>
      <c r="E742" s="52">
        <f t="shared" ca="1" si="11"/>
        <v>30684</v>
      </c>
      <c r="F742" s="5">
        <v>48</v>
      </c>
      <c r="G742" s="50">
        <v>25519</v>
      </c>
      <c r="H742" s="5">
        <v>351163</v>
      </c>
      <c r="I742" s="50">
        <v>35058</v>
      </c>
      <c r="J742" s="5" t="s">
        <v>412</v>
      </c>
      <c r="BT742" s="1"/>
    </row>
    <row r="743" spans="1:72" x14ac:dyDescent="0.25">
      <c r="A743" s="5" t="s">
        <v>413</v>
      </c>
      <c r="B743" s="5" t="s">
        <v>426</v>
      </c>
      <c r="C743" s="5" t="s">
        <v>441</v>
      </c>
      <c r="D743" s="5" t="s">
        <v>731</v>
      </c>
      <c r="E743" s="52">
        <f t="shared" ca="1" si="11"/>
        <v>20316</v>
      </c>
      <c r="F743" s="5">
        <v>46</v>
      </c>
      <c r="G743" s="50">
        <v>26484</v>
      </c>
      <c r="H743" s="5">
        <v>561151</v>
      </c>
      <c r="I743" s="50">
        <v>34892</v>
      </c>
      <c r="J743" s="5" t="s">
        <v>412</v>
      </c>
      <c r="BT743" s="1"/>
    </row>
    <row r="744" spans="1:72" x14ac:dyDescent="0.25">
      <c r="A744" s="5" t="s">
        <v>408</v>
      </c>
      <c r="B744" s="5" t="s">
        <v>426</v>
      </c>
      <c r="C744" s="5" t="s">
        <v>724</v>
      </c>
      <c r="D744" s="5" t="s">
        <v>473</v>
      </c>
      <c r="E744" s="52">
        <f t="shared" ca="1" si="11"/>
        <v>26544</v>
      </c>
      <c r="F744" s="5">
        <v>54</v>
      </c>
      <c r="G744" s="50">
        <v>23462</v>
      </c>
      <c r="H744" s="5">
        <v>561159</v>
      </c>
      <c r="I744" s="50">
        <v>34761</v>
      </c>
      <c r="J744" s="5" t="s">
        <v>412</v>
      </c>
      <c r="BT744" s="1"/>
    </row>
    <row r="745" spans="1:72" x14ac:dyDescent="0.25">
      <c r="A745" s="5" t="s">
        <v>408</v>
      </c>
      <c r="B745" s="5" t="s">
        <v>458</v>
      </c>
      <c r="C745" s="5" t="s">
        <v>779</v>
      </c>
      <c r="D745" s="5" t="s">
        <v>536</v>
      </c>
      <c r="E745" s="52">
        <f t="shared" ca="1" si="11"/>
        <v>21072</v>
      </c>
      <c r="F745" s="5">
        <v>47</v>
      </c>
      <c r="G745" s="50">
        <v>26195</v>
      </c>
      <c r="H745" s="5">
        <v>568486</v>
      </c>
      <c r="I745" s="50">
        <v>34983</v>
      </c>
      <c r="J745" s="5" t="s">
        <v>412</v>
      </c>
      <c r="BT745" s="1"/>
    </row>
    <row r="746" spans="1:72" x14ac:dyDescent="0.25">
      <c r="A746" s="5" t="s">
        <v>413</v>
      </c>
      <c r="B746" s="5" t="s">
        <v>562</v>
      </c>
      <c r="C746" s="5" t="s">
        <v>848</v>
      </c>
      <c r="D746" s="5" t="s">
        <v>416</v>
      </c>
      <c r="E746" s="52">
        <f t="shared" ca="1" si="11"/>
        <v>22824</v>
      </c>
      <c r="F746" s="5">
        <v>46</v>
      </c>
      <c r="G746" s="50">
        <v>26462</v>
      </c>
      <c r="H746" s="5">
        <v>350655</v>
      </c>
      <c r="I746" s="50">
        <v>34897</v>
      </c>
      <c r="J746" s="5" t="s">
        <v>412</v>
      </c>
      <c r="BT746" s="1"/>
    </row>
    <row r="747" spans="1:72" x14ac:dyDescent="0.25">
      <c r="A747" s="5" t="s">
        <v>408</v>
      </c>
      <c r="B747" s="5" t="s">
        <v>579</v>
      </c>
      <c r="C747" s="5" t="s">
        <v>410</v>
      </c>
      <c r="D747" s="5" t="s">
        <v>869</v>
      </c>
      <c r="E747" s="52">
        <f t="shared" ca="1" si="11"/>
        <v>24024</v>
      </c>
      <c r="F747" s="5">
        <v>63</v>
      </c>
      <c r="G747" s="50">
        <v>20336</v>
      </c>
      <c r="H747" s="5">
        <v>351168</v>
      </c>
      <c r="I747" s="50">
        <v>35330</v>
      </c>
      <c r="J747" s="5" t="s">
        <v>412</v>
      </c>
      <c r="BT747" s="1"/>
    </row>
    <row r="748" spans="1:72" x14ac:dyDescent="0.25">
      <c r="A748" s="5" t="s">
        <v>408</v>
      </c>
      <c r="B748" s="5" t="s">
        <v>471</v>
      </c>
      <c r="C748" s="5" t="s">
        <v>870</v>
      </c>
      <c r="D748" s="5" t="s">
        <v>473</v>
      </c>
      <c r="E748" s="52">
        <f t="shared" ca="1" si="11"/>
        <v>18228</v>
      </c>
      <c r="F748" s="5">
        <v>47</v>
      </c>
      <c r="G748" s="50">
        <v>25969</v>
      </c>
      <c r="H748" s="5">
        <v>561166</v>
      </c>
      <c r="I748" s="50">
        <v>35158</v>
      </c>
      <c r="J748" s="5" t="s">
        <v>412</v>
      </c>
      <c r="BT748" s="1"/>
    </row>
    <row r="749" spans="1:72" x14ac:dyDescent="0.25">
      <c r="A749" s="5" t="s">
        <v>408</v>
      </c>
      <c r="B749" s="5" t="s">
        <v>748</v>
      </c>
      <c r="C749" s="5" t="s">
        <v>776</v>
      </c>
      <c r="D749" s="5" t="s">
        <v>749</v>
      </c>
      <c r="E749" s="52">
        <f t="shared" ca="1" si="11"/>
        <v>24708</v>
      </c>
      <c r="F749" s="5">
        <v>46</v>
      </c>
      <c r="G749" s="50">
        <v>26225</v>
      </c>
      <c r="H749" s="5">
        <v>561171</v>
      </c>
      <c r="I749" s="50">
        <v>35425</v>
      </c>
      <c r="J749" s="5" t="s">
        <v>412</v>
      </c>
      <c r="BT749" s="1"/>
    </row>
    <row r="750" spans="1:72" x14ac:dyDescent="0.25">
      <c r="A750" s="5" t="s">
        <v>408</v>
      </c>
      <c r="B750" s="5" t="s">
        <v>719</v>
      </c>
      <c r="C750" s="5" t="s">
        <v>471</v>
      </c>
      <c r="D750" s="5" t="s">
        <v>445</v>
      </c>
      <c r="E750" s="52">
        <f t="shared" ca="1" si="11"/>
        <v>26592</v>
      </c>
      <c r="F750" s="5">
        <v>45</v>
      </c>
      <c r="G750" s="50">
        <v>26862</v>
      </c>
      <c r="H750" s="5">
        <v>351244</v>
      </c>
      <c r="I750" s="50">
        <v>35380</v>
      </c>
      <c r="J750" s="5" t="s">
        <v>412</v>
      </c>
      <c r="BT750" s="1"/>
    </row>
    <row r="751" spans="1:72" x14ac:dyDescent="0.25">
      <c r="A751" s="5" t="s">
        <v>408</v>
      </c>
      <c r="B751" s="5" t="s">
        <v>618</v>
      </c>
      <c r="C751" s="5" t="s">
        <v>871</v>
      </c>
      <c r="D751" s="5" t="s">
        <v>872</v>
      </c>
      <c r="E751" s="52">
        <f t="shared" ca="1" si="11"/>
        <v>28692</v>
      </c>
      <c r="F751" s="5">
        <v>56</v>
      </c>
      <c r="G751" s="50">
        <v>22741</v>
      </c>
      <c r="H751" s="5">
        <v>351190</v>
      </c>
      <c r="I751" s="50">
        <v>35395</v>
      </c>
      <c r="J751" s="5" t="s">
        <v>412</v>
      </c>
      <c r="BT751" s="1"/>
    </row>
    <row r="752" spans="1:72" x14ac:dyDescent="0.25">
      <c r="A752" s="5" t="s">
        <v>408</v>
      </c>
      <c r="B752" s="5" t="s">
        <v>615</v>
      </c>
      <c r="C752" s="5" t="s">
        <v>597</v>
      </c>
      <c r="D752" s="5" t="s">
        <v>873</v>
      </c>
      <c r="E752" s="52">
        <f t="shared" ca="1" si="11"/>
        <v>20196</v>
      </c>
      <c r="F752" s="5">
        <v>52</v>
      </c>
      <c r="G752" s="50">
        <v>24026</v>
      </c>
      <c r="H752" s="5">
        <v>351315</v>
      </c>
      <c r="I752" s="50">
        <v>35153</v>
      </c>
      <c r="J752" s="5" t="s">
        <v>412</v>
      </c>
      <c r="BT752" s="1"/>
    </row>
    <row r="753" spans="1:72" x14ac:dyDescent="0.25">
      <c r="A753" s="5" t="s">
        <v>413</v>
      </c>
      <c r="B753" s="5" t="s">
        <v>517</v>
      </c>
      <c r="C753" s="5" t="s">
        <v>489</v>
      </c>
      <c r="D753" s="5" t="s">
        <v>738</v>
      </c>
      <c r="E753" s="52">
        <f t="shared" ca="1" si="11"/>
        <v>18684</v>
      </c>
      <c r="F753" s="5">
        <v>44</v>
      </c>
      <c r="G753" s="50">
        <v>26994</v>
      </c>
      <c r="H753" s="5">
        <v>351273</v>
      </c>
      <c r="I753" s="50">
        <v>35284</v>
      </c>
      <c r="J753" s="5" t="s">
        <v>412</v>
      </c>
      <c r="BT753" s="1"/>
    </row>
    <row r="754" spans="1:72" x14ac:dyDescent="0.25">
      <c r="A754" s="5" t="s">
        <v>413</v>
      </c>
      <c r="B754" s="5" t="s">
        <v>784</v>
      </c>
      <c r="C754" s="5" t="s">
        <v>91</v>
      </c>
      <c r="D754" s="5" t="s">
        <v>738</v>
      </c>
      <c r="E754" s="52">
        <f t="shared" ca="1" si="11"/>
        <v>26508</v>
      </c>
      <c r="F754" s="5">
        <v>47</v>
      </c>
      <c r="G754" s="50">
        <v>25863</v>
      </c>
      <c r="H754" s="5">
        <v>351352</v>
      </c>
      <c r="I754" s="50">
        <v>35320</v>
      </c>
      <c r="J754" s="5" t="s">
        <v>412</v>
      </c>
      <c r="BT754" s="1"/>
    </row>
    <row r="755" spans="1:72" x14ac:dyDescent="0.25">
      <c r="A755" s="5" t="s">
        <v>408</v>
      </c>
      <c r="B755" s="5" t="s">
        <v>618</v>
      </c>
      <c r="C755" s="5" t="s">
        <v>554</v>
      </c>
      <c r="D755" s="5" t="s">
        <v>874</v>
      </c>
      <c r="E755" s="52">
        <f t="shared" ca="1" si="11"/>
        <v>25728</v>
      </c>
      <c r="F755" s="5">
        <v>59</v>
      </c>
      <c r="G755" s="50">
        <v>21625</v>
      </c>
      <c r="H755" s="5">
        <v>351297</v>
      </c>
      <c r="I755" s="50">
        <v>35249</v>
      </c>
      <c r="J755" s="5" t="s">
        <v>875</v>
      </c>
      <c r="BT755" s="1"/>
    </row>
    <row r="756" spans="1:72" x14ac:dyDescent="0.25">
      <c r="A756" s="5" t="s">
        <v>408</v>
      </c>
      <c r="B756" s="5" t="s">
        <v>458</v>
      </c>
      <c r="C756" s="5" t="s">
        <v>570</v>
      </c>
      <c r="D756" s="5" t="s">
        <v>536</v>
      </c>
      <c r="E756" s="52">
        <f t="shared" ca="1" si="11"/>
        <v>24588</v>
      </c>
      <c r="F756" s="5">
        <v>55</v>
      </c>
      <c r="G756" s="50">
        <v>23134</v>
      </c>
      <c r="H756" s="5">
        <v>351293</v>
      </c>
      <c r="I756" s="50">
        <v>35145</v>
      </c>
      <c r="J756" s="5" t="s">
        <v>417</v>
      </c>
      <c r="BT756" s="1"/>
    </row>
    <row r="757" spans="1:72" x14ac:dyDescent="0.25">
      <c r="A757" s="5" t="s">
        <v>408</v>
      </c>
      <c r="B757" s="5" t="s">
        <v>614</v>
      </c>
      <c r="C757" s="5" t="s">
        <v>838</v>
      </c>
      <c r="D757" s="5" t="s">
        <v>775</v>
      </c>
      <c r="E757" s="52">
        <f t="shared" ca="1" si="11"/>
        <v>26004</v>
      </c>
      <c r="F757" s="5">
        <v>46</v>
      </c>
      <c r="G757" s="50">
        <v>26523</v>
      </c>
      <c r="H757" s="5">
        <v>561195</v>
      </c>
      <c r="I757" s="50">
        <v>35360</v>
      </c>
      <c r="J757" s="5" t="s">
        <v>417</v>
      </c>
      <c r="BT757" s="1"/>
    </row>
    <row r="758" spans="1:72" x14ac:dyDescent="0.25">
      <c r="A758" s="5" t="s">
        <v>408</v>
      </c>
      <c r="B758" s="5" t="s">
        <v>443</v>
      </c>
      <c r="C758" s="5" t="s">
        <v>597</v>
      </c>
      <c r="D758" s="5" t="s">
        <v>876</v>
      </c>
      <c r="E758" s="52">
        <f t="shared" ca="1" si="11"/>
        <v>20424</v>
      </c>
      <c r="F758" s="5">
        <v>48</v>
      </c>
      <c r="G758" s="50">
        <v>25648</v>
      </c>
      <c r="H758" s="5">
        <v>350787</v>
      </c>
      <c r="I758" s="50">
        <v>35540</v>
      </c>
      <c r="J758" s="5" t="s">
        <v>417</v>
      </c>
      <c r="BT758" s="1"/>
    </row>
    <row r="759" spans="1:72" x14ac:dyDescent="0.25">
      <c r="A759" s="5" t="s">
        <v>408</v>
      </c>
      <c r="B759" s="5" t="s">
        <v>562</v>
      </c>
      <c r="C759" s="5" t="s">
        <v>735</v>
      </c>
      <c r="D759" s="5" t="s">
        <v>622</v>
      </c>
      <c r="E759" s="52">
        <f t="shared" ca="1" si="11"/>
        <v>22464</v>
      </c>
      <c r="F759" s="5">
        <v>46</v>
      </c>
      <c r="G759" s="50">
        <v>26431</v>
      </c>
      <c r="H759" s="5">
        <v>561242</v>
      </c>
      <c r="I759" s="50">
        <v>35528</v>
      </c>
      <c r="J759" s="5" t="s">
        <v>417</v>
      </c>
      <c r="BT759" s="1"/>
    </row>
    <row r="760" spans="1:72" x14ac:dyDescent="0.25">
      <c r="A760" s="5" t="s">
        <v>408</v>
      </c>
      <c r="B760" s="5" t="s">
        <v>569</v>
      </c>
      <c r="C760" s="5" t="s">
        <v>621</v>
      </c>
      <c r="D760" s="5" t="s">
        <v>877</v>
      </c>
      <c r="E760" s="52">
        <f t="shared" ca="1" si="11"/>
        <v>18468</v>
      </c>
      <c r="F760" s="5">
        <v>55</v>
      </c>
      <c r="G760" s="50">
        <v>23117</v>
      </c>
      <c r="H760" s="5">
        <v>561184</v>
      </c>
      <c r="I760" s="50">
        <v>35553</v>
      </c>
      <c r="J760" s="5" t="s">
        <v>417</v>
      </c>
      <c r="BT760" s="1"/>
    </row>
    <row r="761" spans="1:72" x14ac:dyDescent="0.25">
      <c r="A761" s="5" t="s">
        <v>408</v>
      </c>
      <c r="B761" s="5" t="s">
        <v>440</v>
      </c>
      <c r="C761" s="5" t="s">
        <v>444</v>
      </c>
      <c r="D761" s="5" t="s">
        <v>628</v>
      </c>
      <c r="E761" s="52">
        <f t="shared" ca="1" si="11"/>
        <v>24504</v>
      </c>
      <c r="F761" s="5">
        <v>46</v>
      </c>
      <c r="G761" s="50">
        <v>26405</v>
      </c>
      <c r="H761" s="5">
        <v>561252</v>
      </c>
      <c r="I761" s="50">
        <v>35677</v>
      </c>
      <c r="J761" s="5" t="s">
        <v>417</v>
      </c>
      <c r="BT761" s="1"/>
    </row>
    <row r="762" spans="1:72" x14ac:dyDescent="0.25">
      <c r="A762" s="5" t="s">
        <v>408</v>
      </c>
      <c r="B762" s="5" t="s">
        <v>646</v>
      </c>
      <c r="C762" s="5" t="s">
        <v>471</v>
      </c>
      <c r="D762" s="5" t="s">
        <v>482</v>
      </c>
      <c r="E762" s="52">
        <f t="shared" ca="1" si="11"/>
        <v>23208</v>
      </c>
      <c r="F762" s="5">
        <v>46</v>
      </c>
      <c r="G762" s="50">
        <v>26436</v>
      </c>
      <c r="H762" s="5">
        <v>561257</v>
      </c>
      <c r="I762" s="50">
        <v>35570</v>
      </c>
      <c r="J762" s="5" t="s">
        <v>417</v>
      </c>
      <c r="BT762" s="1"/>
    </row>
    <row r="763" spans="1:72" x14ac:dyDescent="0.25">
      <c r="A763" s="5" t="s">
        <v>454</v>
      </c>
      <c r="B763" s="5" t="s">
        <v>426</v>
      </c>
      <c r="C763" s="5" t="s">
        <v>88</v>
      </c>
      <c r="D763" s="5" t="s">
        <v>802</v>
      </c>
      <c r="E763" s="52">
        <f t="shared" ca="1" si="11"/>
        <v>30960</v>
      </c>
      <c r="F763" s="5">
        <v>44</v>
      </c>
      <c r="G763" s="50">
        <v>27291</v>
      </c>
      <c r="H763" s="5">
        <v>351299</v>
      </c>
      <c r="I763" s="50">
        <v>35683</v>
      </c>
      <c r="J763" s="5" t="s">
        <v>417</v>
      </c>
      <c r="BT763" s="1"/>
    </row>
    <row r="764" spans="1:72" x14ac:dyDescent="0.25">
      <c r="A764" s="5" t="s">
        <v>408</v>
      </c>
      <c r="B764" s="5" t="s">
        <v>506</v>
      </c>
      <c r="C764" s="5" t="s">
        <v>863</v>
      </c>
      <c r="D764" s="5" t="s">
        <v>738</v>
      </c>
      <c r="E764" s="52">
        <f t="shared" ca="1" si="11"/>
        <v>20940</v>
      </c>
      <c r="F764" s="5">
        <v>49</v>
      </c>
      <c r="G764" s="50">
        <v>25168</v>
      </c>
      <c r="H764" s="5">
        <v>351318</v>
      </c>
      <c r="I764" s="50">
        <v>35435</v>
      </c>
      <c r="J764" s="5" t="s">
        <v>417</v>
      </c>
      <c r="BT764" s="1"/>
    </row>
    <row r="765" spans="1:72" x14ac:dyDescent="0.25">
      <c r="A765" s="5" t="s">
        <v>413</v>
      </c>
      <c r="B765" s="5" t="s">
        <v>612</v>
      </c>
      <c r="C765" s="5" t="s">
        <v>878</v>
      </c>
      <c r="D765" s="5" t="s">
        <v>879</v>
      </c>
      <c r="E765" s="52">
        <f t="shared" ca="1" si="11"/>
        <v>21252</v>
      </c>
      <c r="F765" s="5">
        <v>48</v>
      </c>
      <c r="G765" s="50">
        <v>25717</v>
      </c>
      <c r="H765" s="5">
        <v>561270</v>
      </c>
      <c r="I765" s="50">
        <v>35562</v>
      </c>
      <c r="J765" s="5" t="s">
        <v>417</v>
      </c>
      <c r="BT765" s="1"/>
    </row>
    <row r="766" spans="1:72" x14ac:dyDescent="0.25">
      <c r="A766" s="5" t="s">
        <v>408</v>
      </c>
      <c r="B766" s="5" t="s">
        <v>664</v>
      </c>
      <c r="C766" s="5" t="s">
        <v>774</v>
      </c>
      <c r="D766" s="5" t="s">
        <v>880</v>
      </c>
      <c r="E766" s="52">
        <f t="shared" ca="1" si="11"/>
        <v>25932</v>
      </c>
      <c r="F766" s="5">
        <v>45</v>
      </c>
      <c r="G766" s="50">
        <v>26584</v>
      </c>
      <c r="H766" s="5">
        <v>561271</v>
      </c>
      <c r="I766" s="50">
        <v>35492</v>
      </c>
      <c r="J766" s="5" t="s">
        <v>417</v>
      </c>
      <c r="BT766" s="1"/>
    </row>
    <row r="767" spans="1:72" x14ac:dyDescent="0.25">
      <c r="A767" s="5" t="s">
        <v>408</v>
      </c>
      <c r="B767" s="5" t="s">
        <v>546</v>
      </c>
      <c r="C767" s="5" t="s">
        <v>185</v>
      </c>
      <c r="D767" s="5" t="s">
        <v>881</v>
      </c>
      <c r="E767" s="52">
        <f t="shared" ca="1" si="11"/>
        <v>18660</v>
      </c>
      <c r="F767" s="5">
        <v>58</v>
      </c>
      <c r="G767" s="50">
        <v>22132</v>
      </c>
      <c r="H767" s="5">
        <v>561278</v>
      </c>
      <c r="I767" s="50">
        <v>35760</v>
      </c>
      <c r="J767" s="5" t="s">
        <v>417</v>
      </c>
      <c r="BT767" s="1"/>
    </row>
    <row r="768" spans="1:72" x14ac:dyDescent="0.25">
      <c r="A768" s="5" t="s">
        <v>408</v>
      </c>
      <c r="B768" s="5" t="s">
        <v>615</v>
      </c>
      <c r="C768" s="5" t="s">
        <v>882</v>
      </c>
      <c r="D768" s="5" t="s">
        <v>536</v>
      </c>
      <c r="E768" s="52">
        <f t="shared" ca="1" si="11"/>
        <v>30444</v>
      </c>
      <c r="F768" s="5">
        <v>48</v>
      </c>
      <c r="G768" s="50">
        <v>25630</v>
      </c>
      <c r="H768" s="5">
        <v>561350</v>
      </c>
      <c r="I768" s="50">
        <v>35774</v>
      </c>
      <c r="J768" s="5" t="s">
        <v>417</v>
      </c>
      <c r="BT768" s="1"/>
    </row>
    <row r="769" spans="1:72" x14ac:dyDescent="0.25">
      <c r="A769" s="5" t="s">
        <v>408</v>
      </c>
      <c r="B769" s="5" t="s">
        <v>440</v>
      </c>
      <c r="C769" s="5" t="s">
        <v>570</v>
      </c>
      <c r="D769" s="5" t="s">
        <v>703</v>
      </c>
      <c r="E769" s="52">
        <f t="shared" ca="1" si="11"/>
        <v>26508</v>
      </c>
      <c r="F769" s="5">
        <v>47</v>
      </c>
      <c r="G769" s="50">
        <v>26058</v>
      </c>
      <c r="H769" s="5">
        <v>561294</v>
      </c>
      <c r="I769" s="50">
        <v>35718</v>
      </c>
      <c r="J769" s="5" t="s">
        <v>417</v>
      </c>
      <c r="BT769" s="1"/>
    </row>
    <row r="770" spans="1:72" x14ac:dyDescent="0.25">
      <c r="A770" s="5" t="s">
        <v>408</v>
      </c>
      <c r="B770" s="5" t="s">
        <v>590</v>
      </c>
      <c r="C770" s="5" t="s">
        <v>154</v>
      </c>
      <c r="D770" s="5" t="s">
        <v>883</v>
      </c>
      <c r="E770" s="52">
        <f t="shared" ca="1" si="11"/>
        <v>27720</v>
      </c>
      <c r="F770" s="5">
        <v>47</v>
      </c>
      <c r="G770" s="50">
        <v>26018</v>
      </c>
      <c r="H770" s="5">
        <v>561301</v>
      </c>
      <c r="I770" s="50">
        <v>35455</v>
      </c>
      <c r="J770" s="5" t="s">
        <v>417</v>
      </c>
      <c r="BT770" s="1"/>
    </row>
    <row r="771" spans="1:72" x14ac:dyDescent="0.25">
      <c r="A771" s="5" t="s">
        <v>413</v>
      </c>
      <c r="B771" s="5" t="s">
        <v>495</v>
      </c>
      <c r="C771" s="5" t="s">
        <v>884</v>
      </c>
      <c r="D771" s="5" t="s">
        <v>885</v>
      </c>
      <c r="E771" s="52">
        <f t="shared" ref="E771:E834" ca="1" si="12">RANDBETWEEN(1500,2600)*12</f>
        <v>31044</v>
      </c>
      <c r="F771" s="5">
        <v>46</v>
      </c>
      <c r="G771" s="50">
        <v>26292</v>
      </c>
      <c r="H771" s="5">
        <v>561311</v>
      </c>
      <c r="I771" s="50">
        <v>35570</v>
      </c>
      <c r="J771" s="5" t="s">
        <v>417</v>
      </c>
      <c r="BT771" s="1"/>
    </row>
    <row r="772" spans="1:72" x14ac:dyDescent="0.25">
      <c r="A772" s="5" t="s">
        <v>408</v>
      </c>
      <c r="B772" s="5" t="s">
        <v>526</v>
      </c>
      <c r="C772" s="5" t="s">
        <v>459</v>
      </c>
      <c r="D772" s="5" t="s">
        <v>422</v>
      </c>
      <c r="E772" s="52">
        <f t="shared" ca="1" si="12"/>
        <v>21504</v>
      </c>
      <c r="F772" s="5">
        <v>44</v>
      </c>
      <c r="G772" s="50">
        <v>27037</v>
      </c>
      <c r="H772" s="5">
        <v>561310</v>
      </c>
      <c r="I772" s="50">
        <v>35685</v>
      </c>
      <c r="J772" s="5" t="s">
        <v>417</v>
      </c>
      <c r="BT772" s="1"/>
    </row>
    <row r="773" spans="1:72" x14ac:dyDescent="0.25">
      <c r="A773" s="5" t="s">
        <v>413</v>
      </c>
      <c r="B773" s="5" t="s">
        <v>817</v>
      </c>
      <c r="C773" s="5" t="s">
        <v>640</v>
      </c>
      <c r="D773" s="5" t="s">
        <v>886</v>
      </c>
      <c r="E773" s="52">
        <f t="shared" ca="1" si="12"/>
        <v>22680</v>
      </c>
      <c r="F773" s="5">
        <v>46</v>
      </c>
      <c r="G773" s="50">
        <v>26546</v>
      </c>
      <c r="H773" s="5">
        <v>561261</v>
      </c>
      <c r="I773" s="50">
        <v>35523</v>
      </c>
      <c r="J773" s="5" t="s">
        <v>417</v>
      </c>
      <c r="BT773" s="1"/>
    </row>
    <row r="774" spans="1:72" x14ac:dyDescent="0.25">
      <c r="A774" s="5" t="s">
        <v>408</v>
      </c>
      <c r="B774" s="5" t="s">
        <v>572</v>
      </c>
      <c r="C774" s="5" t="s">
        <v>556</v>
      </c>
      <c r="D774" s="5" t="s">
        <v>536</v>
      </c>
      <c r="E774" s="52">
        <f t="shared" ca="1" si="12"/>
        <v>18780</v>
      </c>
      <c r="F774" s="5">
        <v>44</v>
      </c>
      <c r="G774" s="50">
        <v>27183</v>
      </c>
      <c r="H774" s="5">
        <v>351434</v>
      </c>
      <c r="I774" s="50">
        <v>35477</v>
      </c>
      <c r="J774" s="5" t="s">
        <v>417</v>
      </c>
      <c r="BT774" s="1"/>
    </row>
    <row r="775" spans="1:72" x14ac:dyDescent="0.25">
      <c r="A775" s="5" t="s">
        <v>454</v>
      </c>
      <c r="B775" s="5" t="s">
        <v>461</v>
      </c>
      <c r="C775" s="5" t="s">
        <v>707</v>
      </c>
      <c r="D775" s="5" t="s">
        <v>473</v>
      </c>
      <c r="E775" s="52">
        <f t="shared" ca="1" si="12"/>
        <v>19908</v>
      </c>
      <c r="F775" s="5">
        <v>44</v>
      </c>
      <c r="G775" s="50">
        <v>27109</v>
      </c>
      <c r="H775" s="5">
        <v>568487</v>
      </c>
      <c r="I775" s="50">
        <v>35518</v>
      </c>
      <c r="J775" s="5" t="s">
        <v>417</v>
      </c>
      <c r="BT775" s="1"/>
    </row>
    <row r="776" spans="1:72" x14ac:dyDescent="0.25">
      <c r="A776" s="5" t="s">
        <v>413</v>
      </c>
      <c r="B776" s="5" t="s">
        <v>629</v>
      </c>
      <c r="C776" s="5" t="s">
        <v>887</v>
      </c>
      <c r="D776" s="5" t="s">
        <v>856</v>
      </c>
      <c r="E776" s="52">
        <f t="shared" ca="1" si="12"/>
        <v>30348</v>
      </c>
      <c r="F776" s="5">
        <v>50</v>
      </c>
      <c r="G776" s="50">
        <v>25022</v>
      </c>
      <c r="H776" s="5">
        <v>351322</v>
      </c>
      <c r="I776" s="50">
        <v>35525</v>
      </c>
      <c r="J776" s="5" t="s">
        <v>417</v>
      </c>
      <c r="BT776" s="1"/>
    </row>
    <row r="777" spans="1:72" x14ac:dyDescent="0.25">
      <c r="A777" s="5" t="s">
        <v>413</v>
      </c>
      <c r="B777" s="5" t="s">
        <v>709</v>
      </c>
      <c r="C777" s="5" t="s">
        <v>831</v>
      </c>
      <c r="D777" s="5" t="s">
        <v>416</v>
      </c>
      <c r="E777" s="52">
        <f t="shared" ca="1" si="12"/>
        <v>30300</v>
      </c>
      <c r="F777" s="5">
        <v>44</v>
      </c>
      <c r="G777" s="50">
        <v>27220</v>
      </c>
      <c r="H777" s="5">
        <v>561162</v>
      </c>
      <c r="I777" s="50">
        <v>35584</v>
      </c>
      <c r="J777" s="5" t="s">
        <v>417</v>
      </c>
      <c r="BT777" s="1"/>
    </row>
    <row r="778" spans="1:72" x14ac:dyDescent="0.25">
      <c r="A778" s="5" t="s">
        <v>454</v>
      </c>
      <c r="B778" s="5" t="s">
        <v>467</v>
      </c>
      <c r="C778" s="5" t="s">
        <v>90</v>
      </c>
      <c r="D778" s="5" t="s">
        <v>888</v>
      </c>
      <c r="E778" s="52">
        <f t="shared" ca="1" si="12"/>
        <v>20928</v>
      </c>
      <c r="F778" s="5">
        <v>46</v>
      </c>
      <c r="G778" s="50">
        <v>26339</v>
      </c>
      <c r="H778" s="5">
        <v>351323</v>
      </c>
      <c r="I778" s="50">
        <v>35515</v>
      </c>
      <c r="J778" s="5" t="s">
        <v>417</v>
      </c>
      <c r="BT778" s="1"/>
    </row>
    <row r="779" spans="1:72" x14ac:dyDescent="0.25">
      <c r="A779" s="5" t="s">
        <v>454</v>
      </c>
      <c r="B779" s="5" t="s">
        <v>694</v>
      </c>
      <c r="C779" s="5" t="s">
        <v>889</v>
      </c>
      <c r="D779" s="5" t="s">
        <v>628</v>
      </c>
      <c r="E779" s="52">
        <f t="shared" ca="1" si="12"/>
        <v>23700</v>
      </c>
      <c r="F779" s="5">
        <v>49</v>
      </c>
      <c r="G779" s="50">
        <v>25208</v>
      </c>
      <c r="H779" s="5">
        <v>561342</v>
      </c>
      <c r="I779" s="50">
        <v>35456</v>
      </c>
      <c r="J779" s="5" t="s">
        <v>417</v>
      </c>
      <c r="BT779" s="1"/>
    </row>
    <row r="780" spans="1:72" x14ac:dyDescent="0.25">
      <c r="A780" s="5" t="s">
        <v>454</v>
      </c>
      <c r="B780" s="5" t="s">
        <v>574</v>
      </c>
      <c r="C780" s="5" t="s">
        <v>91</v>
      </c>
      <c r="D780" s="5" t="s">
        <v>890</v>
      </c>
      <c r="E780" s="52">
        <f t="shared" ca="1" si="12"/>
        <v>19692</v>
      </c>
      <c r="F780" s="5">
        <v>44</v>
      </c>
      <c r="G780" s="50">
        <v>27178</v>
      </c>
      <c r="H780" s="5">
        <v>561356</v>
      </c>
      <c r="I780" s="50">
        <v>35710</v>
      </c>
      <c r="J780" s="5" t="s">
        <v>417</v>
      </c>
      <c r="BT780" s="1"/>
    </row>
    <row r="781" spans="1:72" x14ac:dyDescent="0.25">
      <c r="A781" s="5" t="s">
        <v>408</v>
      </c>
      <c r="B781" s="5" t="s">
        <v>592</v>
      </c>
      <c r="C781" s="5" t="s">
        <v>635</v>
      </c>
      <c r="D781" s="5" t="s">
        <v>891</v>
      </c>
      <c r="E781" s="52">
        <f t="shared" ca="1" si="12"/>
        <v>23556</v>
      </c>
      <c r="F781" s="5">
        <v>45</v>
      </c>
      <c r="G781" s="50">
        <v>26721</v>
      </c>
      <c r="H781" s="5">
        <v>351022</v>
      </c>
      <c r="I781" s="50">
        <v>35772</v>
      </c>
      <c r="J781" s="5" t="s">
        <v>417</v>
      </c>
      <c r="BT781" s="1"/>
    </row>
    <row r="782" spans="1:72" x14ac:dyDescent="0.25">
      <c r="A782" s="5" t="s">
        <v>408</v>
      </c>
      <c r="B782" s="5" t="s">
        <v>519</v>
      </c>
      <c r="C782" s="5" t="s">
        <v>892</v>
      </c>
      <c r="D782" s="5" t="s">
        <v>619</v>
      </c>
      <c r="E782" s="52">
        <f t="shared" ca="1" si="12"/>
        <v>24840</v>
      </c>
      <c r="F782" s="5">
        <v>45</v>
      </c>
      <c r="G782" s="50">
        <v>26752</v>
      </c>
      <c r="H782" s="5">
        <v>561356</v>
      </c>
      <c r="I782" s="50">
        <v>35744</v>
      </c>
      <c r="J782" s="5" t="s">
        <v>417</v>
      </c>
      <c r="BT782" s="1"/>
    </row>
    <row r="783" spans="1:72" x14ac:dyDescent="0.25">
      <c r="A783" s="5" t="s">
        <v>413</v>
      </c>
      <c r="B783" s="5" t="s">
        <v>626</v>
      </c>
      <c r="C783" s="5" t="s">
        <v>640</v>
      </c>
      <c r="D783" s="5" t="s">
        <v>749</v>
      </c>
      <c r="E783" s="52">
        <f t="shared" ca="1" si="12"/>
        <v>30336</v>
      </c>
      <c r="F783" s="5">
        <v>43</v>
      </c>
      <c r="G783" s="50">
        <v>27519</v>
      </c>
      <c r="H783" s="5">
        <v>561352</v>
      </c>
      <c r="I783" s="50">
        <v>35654</v>
      </c>
      <c r="J783" s="5" t="s">
        <v>417</v>
      </c>
      <c r="BT783" s="1"/>
    </row>
    <row r="784" spans="1:72" x14ac:dyDescent="0.25">
      <c r="A784" s="5" t="s">
        <v>408</v>
      </c>
      <c r="B784" s="5" t="s">
        <v>450</v>
      </c>
      <c r="C784" s="5" t="s">
        <v>779</v>
      </c>
      <c r="D784" s="5" t="s">
        <v>536</v>
      </c>
      <c r="E784" s="52">
        <f t="shared" ca="1" si="12"/>
        <v>23436</v>
      </c>
      <c r="F784" s="5">
        <v>45</v>
      </c>
      <c r="G784" s="50">
        <v>26690</v>
      </c>
      <c r="H784" s="5">
        <v>561363</v>
      </c>
      <c r="I784" s="50">
        <v>35579</v>
      </c>
      <c r="J784" s="5" t="s">
        <v>417</v>
      </c>
      <c r="BT784" s="1"/>
    </row>
    <row r="785" spans="1:72" x14ac:dyDescent="0.25">
      <c r="A785" s="5" t="s">
        <v>408</v>
      </c>
      <c r="B785" s="5" t="s">
        <v>817</v>
      </c>
      <c r="C785" s="5" t="s">
        <v>822</v>
      </c>
      <c r="D785" s="5" t="s">
        <v>536</v>
      </c>
      <c r="E785" s="52">
        <f t="shared" ca="1" si="12"/>
        <v>27552</v>
      </c>
      <c r="F785" s="5">
        <v>44</v>
      </c>
      <c r="G785" s="50">
        <v>27086</v>
      </c>
      <c r="H785" s="5">
        <v>561365</v>
      </c>
      <c r="I785" s="50">
        <v>35759</v>
      </c>
      <c r="J785" s="5" t="s">
        <v>417</v>
      </c>
      <c r="BT785" s="1"/>
    </row>
    <row r="786" spans="1:72" x14ac:dyDescent="0.25">
      <c r="A786" s="5" t="s">
        <v>408</v>
      </c>
      <c r="B786" s="5" t="s">
        <v>493</v>
      </c>
      <c r="C786" s="5" t="s">
        <v>410</v>
      </c>
      <c r="D786" s="5" t="s">
        <v>536</v>
      </c>
      <c r="E786" s="52">
        <f t="shared" ca="1" si="12"/>
        <v>24276</v>
      </c>
      <c r="F786" s="5">
        <v>45</v>
      </c>
      <c r="G786" s="50">
        <v>26613</v>
      </c>
      <c r="H786" s="5">
        <v>561362</v>
      </c>
      <c r="I786" s="50">
        <v>35772</v>
      </c>
      <c r="J786" s="5" t="s">
        <v>417</v>
      </c>
      <c r="BT786" s="1"/>
    </row>
    <row r="787" spans="1:72" x14ac:dyDescent="0.25">
      <c r="A787" s="5" t="s">
        <v>408</v>
      </c>
      <c r="B787" s="5" t="s">
        <v>429</v>
      </c>
      <c r="C787" s="5" t="s">
        <v>870</v>
      </c>
      <c r="D787" s="5" t="s">
        <v>738</v>
      </c>
      <c r="E787" s="52">
        <f t="shared" ca="1" si="12"/>
        <v>30660</v>
      </c>
      <c r="F787" s="5">
        <v>43</v>
      </c>
      <c r="G787" s="50">
        <v>27321</v>
      </c>
      <c r="H787" s="5">
        <v>351324</v>
      </c>
      <c r="I787" s="50">
        <v>35695</v>
      </c>
      <c r="J787" s="5" t="s">
        <v>417</v>
      </c>
      <c r="BT787" s="1"/>
    </row>
    <row r="788" spans="1:72" x14ac:dyDescent="0.25">
      <c r="A788" s="5" t="s">
        <v>413</v>
      </c>
      <c r="B788" s="5" t="s">
        <v>568</v>
      </c>
      <c r="C788" s="5" t="s">
        <v>893</v>
      </c>
      <c r="D788" s="5" t="s">
        <v>473</v>
      </c>
      <c r="E788" s="52">
        <f t="shared" ca="1" si="12"/>
        <v>20004</v>
      </c>
      <c r="F788" s="5">
        <v>42</v>
      </c>
      <c r="G788" s="50">
        <v>27984</v>
      </c>
      <c r="H788" s="5">
        <v>561384</v>
      </c>
      <c r="I788" s="50">
        <v>35836</v>
      </c>
      <c r="J788" s="5" t="s">
        <v>417</v>
      </c>
      <c r="BT788" s="1"/>
    </row>
    <row r="789" spans="1:72" x14ac:dyDescent="0.25">
      <c r="A789" s="5" t="s">
        <v>408</v>
      </c>
      <c r="B789" s="5" t="s">
        <v>568</v>
      </c>
      <c r="C789" s="5" t="s">
        <v>679</v>
      </c>
      <c r="D789" s="5" t="s">
        <v>416</v>
      </c>
      <c r="E789" s="52">
        <f t="shared" ca="1" si="12"/>
        <v>29412</v>
      </c>
      <c r="F789" s="5">
        <v>46</v>
      </c>
      <c r="G789" s="50">
        <v>26337</v>
      </c>
      <c r="H789" s="5">
        <v>561386</v>
      </c>
      <c r="I789" s="50">
        <v>35950</v>
      </c>
      <c r="J789" s="5" t="s">
        <v>417</v>
      </c>
      <c r="BT789" s="1"/>
    </row>
    <row r="790" spans="1:72" x14ac:dyDescent="0.25">
      <c r="A790" s="5" t="s">
        <v>413</v>
      </c>
      <c r="B790" s="5" t="s">
        <v>526</v>
      </c>
      <c r="C790" s="5" t="s">
        <v>596</v>
      </c>
      <c r="D790" s="5" t="s">
        <v>460</v>
      </c>
      <c r="E790" s="52">
        <f t="shared" ca="1" si="12"/>
        <v>21564</v>
      </c>
      <c r="F790" s="5">
        <v>43</v>
      </c>
      <c r="G790" s="50">
        <v>27489</v>
      </c>
      <c r="H790" s="5">
        <v>561345</v>
      </c>
      <c r="I790" s="50">
        <v>35932</v>
      </c>
      <c r="J790" s="5" t="s">
        <v>466</v>
      </c>
      <c r="BT790" s="1"/>
    </row>
    <row r="791" spans="1:72" x14ac:dyDescent="0.25">
      <c r="A791" s="5" t="s">
        <v>408</v>
      </c>
      <c r="B791" s="5" t="s">
        <v>712</v>
      </c>
      <c r="C791" s="5" t="s">
        <v>894</v>
      </c>
      <c r="D791" s="5" t="s">
        <v>778</v>
      </c>
      <c r="E791" s="52">
        <f t="shared" ca="1" si="12"/>
        <v>23436</v>
      </c>
      <c r="F791" s="5">
        <v>44</v>
      </c>
      <c r="G791" s="50">
        <v>27081</v>
      </c>
      <c r="H791" s="5">
        <v>561389</v>
      </c>
      <c r="I791" s="50">
        <v>35949</v>
      </c>
      <c r="J791" s="5" t="s">
        <v>466</v>
      </c>
      <c r="BT791" s="1"/>
    </row>
    <row r="792" spans="1:72" x14ac:dyDescent="0.25">
      <c r="A792" s="5" t="s">
        <v>408</v>
      </c>
      <c r="B792" s="5" t="s">
        <v>476</v>
      </c>
      <c r="C792" s="5" t="s">
        <v>835</v>
      </c>
      <c r="D792" s="5" t="s">
        <v>895</v>
      </c>
      <c r="E792" s="52">
        <f t="shared" ca="1" si="12"/>
        <v>18948</v>
      </c>
      <c r="F792" s="5">
        <v>44</v>
      </c>
      <c r="G792" s="50">
        <v>27232</v>
      </c>
      <c r="H792" s="5">
        <v>561393</v>
      </c>
      <c r="I792" s="50">
        <v>35920</v>
      </c>
      <c r="J792" s="5" t="s">
        <v>466</v>
      </c>
      <c r="BT792" s="1"/>
    </row>
    <row r="793" spans="1:72" x14ac:dyDescent="0.25">
      <c r="A793" s="5" t="s">
        <v>413</v>
      </c>
      <c r="B793" s="5" t="s">
        <v>618</v>
      </c>
      <c r="C793" s="5" t="s">
        <v>896</v>
      </c>
      <c r="D793" s="5" t="s">
        <v>460</v>
      </c>
      <c r="E793" s="52">
        <f t="shared" ca="1" si="12"/>
        <v>25800</v>
      </c>
      <c r="F793" s="5">
        <v>42</v>
      </c>
      <c r="G793" s="50">
        <v>27710</v>
      </c>
      <c r="H793" s="5">
        <v>561394</v>
      </c>
      <c r="I793" s="50">
        <v>36139</v>
      </c>
      <c r="J793" s="5" t="s">
        <v>466</v>
      </c>
      <c r="BT793" s="1"/>
    </row>
    <row r="794" spans="1:72" x14ac:dyDescent="0.25">
      <c r="A794" s="5" t="s">
        <v>413</v>
      </c>
      <c r="B794" s="5" t="s">
        <v>481</v>
      </c>
      <c r="C794" s="5" t="s">
        <v>472</v>
      </c>
      <c r="D794" s="5" t="s">
        <v>897</v>
      </c>
      <c r="E794" s="52">
        <f t="shared" ca="1" si="12"/>
        <v>20280</v>
      </c>
      <c r="F794" s="5">
        <v>55</v>
      </c>
      <c r="G794" s="50">
        <v>23195</v>
      </c>
      <c r="H794" s="5">
        <v>561130</v>
      </c>
      <c r="I794" s="50">
        <v>35803</v>
      </c>
      <c r="J794" s="5" t="s">
        <v>466</v>
      </c>
      <c r="BT794" s="1"/>
    </row>
    <row r="795" spans="1:72" x14ac:dyDescent="0.25">
      <c r="A795" s="5" t="s">
        <v>413</v>
      </c>
      <c r="B795" s="5" t="s">
        <v>469</v>
      </c>
      <c r="C795" s="5" t="s">
        <v>898</v>
      </c>
      <c r="D795" s="5" t="s">
        <v>473</v>
      </c>
      <c r="E795" s="52">
        <f t="shared" ca="1" si="12"/>
        <v>21480</v>
      </c>
      <c r="F795" s="5">
        <v>41</v>
      </c>
      <c r="G795" s="50">
        <v>28375</v>
      </c>
      <c r="H795" s="5">
        <v>568857</v>
      </c>
      <c r="I795" s="50">
        <v>35937</v>
      </c>
      <c r="J795" s="5" t="s">
        <v>466</v>
      </c>
      <c r="BT795" s="1"/>
    </row>
    <row r="796" spans="1:72" x14ac:dyDescent="0.25">
      <c r="A796" s="5" t="s">
        <v>408</v>
      </c>
      <c r="B796" s="5" t="s">
        <v>448</v>
      </c>
      <c r="C796" s="5" t="s">
        <v>679</v>
      </c>
      <c r="D796" s="5" t="s">
        <v>445</v>
      </c>
      <c r="E796" s="52">
        <f t="shared" ca="1" si="12"/>
        <v>22248</v>
      </c>
      <c r="F796" s="5">
        <v>56</v>
      </c>
      <c r="G796" s="50">
        <v>22880</v>
      </c>
      <c r="H796" s="5">
        <v>351331</v>
      </c>
      <c r="I796" s="50">
        <v>35958</v>
      </c>
      <c r="J796" s="5" t="s">
        <v>417</v>
      </c>
      <c r="BT796" s="1"/>
    </row>
    <row r="797" spans="1:72" x14ac:dyDescent="0.25">
      <c r="A797" s="5" t="s">
        <v>408</v>
      </c>
      <c r="B797" s="5" t="s">
        <v>559</v>
      </c>
      <c r="C797" s="5" t="s">
        <v>892</v>
      </c>
      <c r="D797" s="5" t="s">
        <v>899</v>
      </c>
      <c r="E797" s="52">
        <f t="shared" ca="1" si="12"/>
        <v>19668</v>
      </c>
      <c r="F797" s="5">
        <v>45</v>
      </c>
      <c r="G797" s="50">
        <v>26584</v>
      </c>
      <c r="H797" s="5">
        <v>351254</v>
      </c>
      <c r="I797" s="50">
        <v>35918</v>
      </c>
      <c r="J797" s="5" t="s">
        <v>900</v>
      </c>
      <c r="BT797" s="1"/>
    </row>
    <row r="798" spans="1:72" x14ac:dyDescent="0.25">
      <c r="A798" s="5" t="s">
        <v>408</v>
      </c>
      <c r="B798" s="5" t="s">
        <v>443</v>
      </c>
      <c r="C798" s="5" t="s">
        <v>863</v>
      </c>
      <c r="D798" s="5" t="s">
        <v>428</v>
      </c>
      <c r="E798" s="52">
        <f t="shared" ca="1" si="12"/>
        <v>20208</v>
      </c>
      <c r="F798" s="5">
        <v>44</v>
      </c>
      <c r="G798" s="50">
        <v>27054</v>
      </c>
      <c r="H798" s="5">
        <v>561563</v>
      </c>
      <c r="I798" s="50">
        <v>36154</v>
      </c>
      <c r="J798" s="5" t="s">
        <v>858</v>
      </c>
      <c r="BT798" s="1"/>
    </row>
    <row r="799" spans="1:72" x14ac:dyDescent="0.25">
      <c r="A799" s="5" t="s">
        <v>408</v>
      </c>
      <c r="B799" s="5" t="s">
        <v>645</v>
      </c>
      <c r="C799" s="5" t="s">
        <v>901</v>
      </c>
      <c r="D799" s="5" t="s">
        <v>902</v>
      </c>
      <c r="E799" s="52">
        <f t="shared" ca="1" si="12"/>
        <v>28056</v>
      </c>
      <c r="F799" s="5">
        <v>48</v>
      </c>
      <c r="G799" s="50">
        <v>25615</v>
      </c>
      <c r="H799" s="5">
        <v>561568</v>
      </c>
      <c r="I799" s="50">
        <v>35988</v>
      </c>
      <c r="J799" s="5" t="s">
        <v>903</v>
      </c>
      <c r="BT799" s="1"/>
    </row>
    <row r="800" spans="1:72" x14ac:dyDescent="0.25">
      <c r="A800" s="5" t="s">
        <v>408</v>
      </c>
      <c r="B800" s="5" t="s">
        <v>817</v>
      </c>
      <c r="C800" s="5" t="s">
        <v>542</v>
      </c>
      <c r="D800" s="5" t="s">
        <v>749</v>
      </c>
      <c r="E800" s="52">
        <f t="shared" ca="1" si="12"/>
        <v>26580</v>
      </c>
      <c r="F800" s="5">
        <v>42</v>
      </c>
      <c r="G800" s="50">
        <v>27923</v>
      </c>
      <c r="H800" s="5">
        <v>561420</v>
      </c>
      <c r="I800" s="50">
        <v>35857</v>
      </c>
      <c r="J800" s="5" t="s">
        <v>417</v>
      </c>
      <c r="BT800" s="1"/>
    </row>
    <row r="801" spans="1:72" x14ac:dyDescent="0.25">
      <c r="A801" s="5" t="s">
        <v>408</v>
      </c>
      <c r="B801" s="5" t="s">
        <v>709</v>
      </c>
      <c r="C801" s="5" t="s">
        <v>904</v>
      </c>
      <c r="D801" s="5" t="s">
        <v>601</v>
      </c>
      <c r="E801" s="52">
        <f t="shared" ca="1" si="12"/>
        <v>23544</v>
      </c>
      <c r="F801" s="5">
        <v>46</v>
      </c>
      <c r="G801" s="50">
        <v>26392</v>
      </c>
      <c r="H801" s="5">
        <v>561426</v>
      </c>
      <c r="I801" s="50">
        <v>36079</v>
      </c>
      <c r="J801" s="5" t="s">
        <v>417</v>
      </c>
      <c r="BT801" s="1"/>
    </row>
    <row r="802" spans="1:72" x14ac:dyDescent="0.25">
      <c r="A802" s="5" t="s">
        <v>413</v>
      </c>
      <c r="B802" s="5" t="s">
        <v>587</v>
      </c>
      <c r="C802" s="5" t="s">
        <v>475</v>
      </c>
      <c r="D802" s="5" t="s">
        <v>460</v>
      </c>
      <c r="E802" s="52">
        <f t="shared" ca="1" si="12"/>
        <v>27444</v>
      </c>
      <c r="F802" s="5">
        <v>43</v>
      </c>
      <c r="G802" s="50">
        <v>27309</v>
      </c>
      <c r="H802" s="5">
        <v>561429</v>
      </c>
      <c r="I802" s="50">
        <v>35993</v>
      </c>
      <c r="J802" s="5" t="s">
        <v>417</v>
      </c>
      <c r="BT802" s="1"/>
    </row>
    <row r="803" spans="1:72" x14ac:dyDescent="0.25">
      <c r="A803" s="5" t="s">
        <v>408</v>
      </c>
      <c r="B803" s="5" t="s">
        <v>662</v>
      </c>
      <c r="C803" s="5" t="s">
        <v>863</v>
      </c>
      <c r="D803" s="5" t="s">
        <v>749</v>
      </c>
      <c r="E803" s="52">
        <f t="shared" ca="1" si="12"/>
        <v>25164</v>
      </c>
      <c r="F803" s="5">
        <v>43</v>
      </c>
      <c r="G803" s="50">
        <v>27610</v>
      </c>
      <c r="H803" s="5">
        <v>350255</v>
      </c>
      <c r="I803" s="50">
        <v>36060</v>
      </c>
      <c r="J803" s="5" t="s">
        <v>417</v>
      </c>
      <c r="BT803" s="1"/>
    </row>
    <row r="804" spans="1:72" x14ac:dyDescent="0.25">
      <c r="A804" s="5" t="s">
        <v>408</v>
      </c>
      <c r="B804" s="5" t="s">
        <v>629</v>
      </c>
      <c r="C804" s="5" t="s">
        <v>735</v>
      </c>
      <c r="D804" s="5" t="s">
        <v>449</v>
      </c>
      <c r="E804" s="52">
        <f t="shared" ca="1" si="12"/>
        <v>25356</v>
      </c>
      <c r="F804" s="5">
        <v>48</v>
      </c>
      <c r="G804" s="50">
        <v>25705</v>
      </c>
      <c r="H804" s="5">
        <v>561434</v>
      </c>
      <c r="I804" s="50">
        <v>35888</v>
      </c>
      <c r="J804" s="5" t="s">
        <v>421</v>
      </c>
      <c r="BT804" s="1"/>
    </row>
    <row r="805" spans="1:72" x14ac:dyDescent="0.25">
      <c r="A805" s="5" t="s">
        <v>408</v>
      </c>
      <c r="B805" s="5" t="s">
        <v>648</v>
      </c>
      <c r="C805" s="5" t="s">
        <v>621</v>
      </c>
      <c r="D805" s="5" t="s">
        <v>473</v>
      </c>
      <c r="E805" s="52">
        <f t="shared" ca="1" si="12"/>
        <v>21432</v>
      </c>
      <c r="F805" s="5">
        <v>51</v>
      </c>
      <c r="G805" s="50">
        <v>24657</v>
      </c>
      <c r="H805" s="5">
        <v>561437</v>
      </c>
      <c r="I805" s="50">
        <v>36155</v>
      </c>
      <c r="J805" s="5" t="s">
        <v>466</v>
      </c>
      <c r="BT805" s="1"/>
    </row>
    <row r="806" spans="1:72" x14ac:dyDescent="0.25">
      <c r="A806" s="5" t="s">
        <v>408</v>
      </c>
      <c r="B806" s="5" t="s">
        <v>730</v>
      </c>
      <c r="C806" s="5" t="s">
        <v>905</v>
      </c>
      <c r="D806" s="5" t="s">
        <v>619</v>
      </c>
      <c r="E806" s="52">
        <f t="shared" ca="1" si="12"/>
        <v>24324</v>
      </c>
      <c r="F806" s="5">
        <v>43</v>
      </c>
      <c r="G806" s="50">
        <v>27649</v>
      </c>
      <c r="H806" s="5">
        <v>561440</v>
      </c>
      <c r="I806" s="50">
        <v>36110</v>
      </c>
      <c r="J806" s="5" t="s">
        <v>466</v>
      </c>
      <c r="BT806" s="1"/>
    </row>
    <row r="807" spans="1:72" x14ac:dyDescent="0.25">
      <c r="A807" s="5" t="s">
        <v>408</v>
      </c>
      <c r="B807" s="5" t="s">
        <v>645</v>
      </c>
      <c r="C807" s="5" t="s">
        <v>863</v>
      </c>
      <c r="D807" s="5" t="s">
        <v>778</v>
      </c>
      <c r="E807" s="52">
        <f t="shared" ca="1" si="12"/>
        <v>18852</v>
      </c>
      <c r="F807" s="5">
        <v>43</v>
      </c>
      <c r="G807" s="50">
        <v>27388</v>
      </c>
      <c r="H807" s="5">
        <v>561442</v>
      </c>
      <c r="I807" s="50">
        <v>36125</v>
      </c>
      <c r="J807" s="5" t="s">
        <v>466</v>
      </c>
      <c r="BT807" s="1"/>
    </row>
    <row r="808" spans="1:72" x14ac:dyDescent="0.25">
      <c r="A808" s="5" t="s">
        <v>408</v>
      </c>
      <c r="B808" s="5" t="s">
        <v>481</v>
      </c>
      <c r="C808" s="5" t="s">
        <v>657</v>
      </c>
      <c r="D808" s="5" t="s">
        <v>482</v>
      </c>
      <c r="E808" s="52">
        <f t="shared" ca="1" si="12"/>
        <v>19176</v>
      </c>
      <c r="F808" s="5">
        <v>43</v>
      </c>
      <c r="G808" s="50">
        <v>27579</v>
      </c>
      <c r="H808" s="5">
        <v>561453</v>
      </c>
      <c r="I808" s="50">
        <v>35883</v>
      </c>
      <c r="J808" s="5" t="s">
        <v>466</v>
      </c>
      <c r="BT808" s="1"/>
    </row>
    <row r="809" spans="1:72" x14ac:dyDescent="0.25">
      <c r="A809" s="5" t="s">
        <v>413</v>
      </c>
      <c r="B809" s="5" t="s">
        <v>155</v>
      </c>
      <c r="C809" s="5" t="s">
        <v>848</v>
      </c>
      <c r="D809" s="5" t="s">
        <v>906</v>
      </c>
      <c r="E809" s="52">
        <f t="shared" ca="1" si="12"/>
        <v>21768</v>
      </c>
      <c r="F809" s="5">
        <v>44</v>
      </c>
      <c r="G809" s="50">
        <v>27140</v>
      </c>
      <c r="H809" s="5">
        <v>561456</v>
      </c>
      <c r="I809" s="50">
        <v>36014</v>
      </c>
      <c r="J809" s="5" t="s">
        <v>466</v>
      </c>
      <c r="BT809" s="1"/>
    </row>
    <row r="810" spans="1:72" x14ac:dyDescent="0.25">
      <c r="A810" s="5" t="s">
        <v>408</v>
      </c>
      <c r="B810" s="5" t="s">
        <v>612</v>
      </c>
      <c r="C810" s="5" t="s">
        <v>451</v>
      </c>
      <c r="D810" s="5" t="s">
        <v>607</v>
      </c>
      <c r="E810" s="52">
        <f t="shared" ca="1" si="12"/>
        <v>23820</v>
      </c>
      <c r="F810" s="5">
        <v>43</v>
      </c>
      <c r="G810" s="50">
        <v>27430</v>
      </c>
      <c r="H810" s="5">
        <v>561462</v>
      </c>
      <c r="I810" s="50">
        <v>36050</v>
      </c>
      <c r="J810" s="5" t="s">
        <v>858</v>
      </c>
      <c r="BT810" s="1"/>
    </row>
    <row r="811" spans="1:72" x14ac:dyDescent="0.25">
      <c r="A811" s="5" t="s">
        <v>413</v>
      </c>
      <c r="B811" s="5" t="s">
        <v>660</v>
      </c>
      <c r="C811" s="5" t="s">
        <v>907</v>
      </c>
      <c r="D811" s="5" t="s">
        <v>416</v>
      </c>
      <c r="E811" s="52">
        <f t="shared" ca="1" si="12"/>
        <v>28572</v>
      </c>
      <c r="F811" s="5">
        <v>42</v>
      </c>
      <c r="G811" s="50">
        <v>27822</v>
      </c>
      <c r="H811" s="5">
        <v>561463</v>
      </c>
      <c r="I811" s="50">
        <v>35979</v>
      </c>
      <c r="J811" s="5" t="s">
        <v>466</v>
      </c>
      <c r="BT811" s="1"/>
    </row>
    <row r="812" spans="1:72" x14ac:dyDescent="0.25">
      <c r="A812" s="5" t="s">
        <v>454</v>
      </c>
      <c r="B812" s="5" t="s">
        <v>667</v>
      </c>
      <c r="C812" s="5" t="s">
        <v>510</v>
      </c>
      <c r="D812" s="5" t="s">
        <v>436</v>
      </c>
      <c r="E812" s="52">
        <f t="shared" ca="1" si="12"/>
        <v>19608</v>
      </c>
      <c r="F812" s="5">
        <v>44</v>
      </c>
      <c r="G812" s="50">
        <v>27114</v>
      </c>
      <c r="H812" s="5">
        <v>561368</v>
      </c>
      <c r="I812" s="50">
        <v>35875</v>
      </c>
      <c r="J812" s="5" t="s">
        <v>466</v>
      </c>
      <c r="BT812" s="1"/>
    </row>
    <row r="813" spans="1:72" x14ac:dyDescent="0.25">
      <c r="A813" s="5" t="s">
        <v>454</v>
      </c>
      <c r="B813" s="5" t="s">
        <v>152</v>
      </c>
      <c r="C813" s="5" t="s">
        <v>796</v>
      </c>
      <c r="D813" s="5" t="s">
        <v>622</v>
      </c>
      <c r="E813" s="52">
        <f t="shared" ca="1" si="12"/>
        <v>21444</v>
      </c>
      <c r="F813" s="5">
        <v>40</v>
      </c>
      <c r="G813" s="50">
        <v>28485</v>
      </c>
      <c r="H813" s="5">
        <v>561470</v>
      </c>
      <c r="I813" s="50">
        <v>36090</v>
      </c>
      <c r="J813" s="5" t="s">
        <v>466</v>
      </c>
      <c r="BT813" s="1"/>
    </row>
    <row r="814" spans="1:72" x14ac:dyDescent="0.25">
      <c r="A814" s="5" t="s">
        <v>408</v>
      </c>
      <c r="B814" s="5" t="s">
        <v>570</v>
      </c>
      <c r="C814" s="5" t="s">
        <v>621</v>
      </c>
      <c r="D814" s="5" t="s">
        <v>482</v>
      </c>
      <c r="E814" s="52">
        <f t="shared" ca="1" si="12"/>
        <v>26856</v>
      </c>
      <c r="F814" s="5">
        <v>45</v>
      </c>
      <c r="G814" s="50">
        <v>26929</v>
      </c>
      <c r="H814" s="5">
        <v>561473</v>
      </c>
      <c r="I814" s="50">
        <v>35905</v>
      </c>
      <c r="J814" s="5" t="s">
        <v>412</v>
      </c>
      <c r="BT814" s="1"/>
    </row>
    <row r="815" spans="1:72" x14ac:dyDescent="0.25">
      <c r="A815" s="5" t="s">
        <v>408</v>
      </c>
      <c r="B815" s="5" t="s">
        <v>524</v>
      </c>
      <c r="C815" s="5" t="s">
        <v>908</v>
      </c>
      <c r="D815" s="5" t="s">
        <v>482</v>
      </c>
      <c r="E815" s="52">
        <f t="shared" ca="1" si="12"/>
        <v>30804</v>
      </c>
      <c r="F815" s="5">
        <v>41</v>
      </c>
      <c r="G815" s="50">
        <v>28075</v>
      </c>
      <c r="H815" s="5">
        <v>350130</v>
      </c>
      <c r="I815" s="50">
        <v>32971</v>
      </c>
      <c r="J815" s="5" t="s">
        <v>909</v>
      </c>
      <c r="BT815" s="1"/>
    </row>
    <row r="816" spans="1:72" x14ac:dyDescent="0.25">
      <c r="A816" s="5" t="s">
        <v>408</v>
      </c>
      <c r="B816" s="5" t="s">
        <v>608</v>
      </c>
      <c r="C816" s="5" t="s">
        <v>621</v>
      </c>
      <c r="D816" s="5" t="s">
        <v>445</v>
      </c>
      <c r="E816" s="52">
        <f t="shared" ca="1" si="12"/>
        <v>24636</v>
      </c>
      <c r="F816" s="5">
        <v>45</v>
      </c>
      <c r="G816" s="50">
        <v>26898</v>
      </c>
      <c r="H816" s="5">
        <v>561478</v>
      </c>
      <c r="I816" s="50">
        <v>32996</v>
      </c>
      <c r="J816" s="5" t="s">
        <v>909</v>
      </c>
      <c r="BT816" s="1"/>
    </row>
    <row r="817" spans="1:72" x14ac:dyDescent="0.25">
      <c r="A817" s="5" t="s">
        <v>408</v>
      </c>
      <c r="B817" s="5" t="s">
        <v>541</v>
      </c>
      <c r="C817" s="5" t="s">
        <v>155</v>
      </c>
      <c r="D817" s="5" t="s">
        <v>422</v>
      </c>
      <c r="E817" s="52">
        <f t="shared" ca="1" si="12"/>
        <v>27132</v>
      </c>
      <c r="F817" s="5">
        <v>44</v>
      </c>
      <c r="G817" s="50">
        <v>27169</v>
      </c>
      <c r="H817" s="5">
        <v>351342</v>
      </c>
      <c r="I817" s="50">
        <v>33120</v>
      </c>
      <c r="J817" s="5" t="s">
        <v>909</v>
      </c>
      <c r="BT817" s="1"/>
    </row>
    <row r="818" spans="1:72" x14ac:dyDescent="0.25">
      <c r="A818" s="5" t="s">
        <v>408</v>
      </c>
      <c r="B818" s="5" t="s">
        <v>434</v>
      </c>
      <c r="C818" s="5" t="s">
        <v>776</v>
      </c>
      <c r="D818" s="5" t="s">
        <v>622</v>
      </c>
      <c r="E818" s="52">
        <f t="shared" ca="1" si="12"/>
        <v>25368</v>
      </c>
      <c r="F818" s="5">
        <v>40</v>
      </c>
      <c r="G818" s="50">
        <v>28436</v>
      </c>
      <c r="H818" s="5">
        <v>561482</v>
      </c>
      <c r="I818" s="50">
        <v>33013</v>
      </c>
      <c r="J818" s="5" t="s">
        <v>909</v>
      </c>
      <c r="BT818" s="1"/>
    </row>
    <row r="819" spans="1:72" x14ac:dyDescent="0.25">
      <c r="A819" s="5" t="s">
        <v>408</v>
      </c>
      <c r="B819" s="5" t="s">
        <v>665</v>
      </c>
      <c r="C819" s="5" t="s">
        <v>86</v>
      </c>
      <c r="D819" s="5" t="s">
        <v>910</v>
      </c>
      <c r="E819" s="52">
        <f t="shared" ca="1" si="12"/>
        <v>22332</v>
      </c>
      <c r="F819" s="5">
        <v>45</v>
      </c>
      <c r="G819" s="50">
        <v>26783</v>
      </c>
      <c r="H819" s="5">
        <v>561483</v>
      </c>
      <c r="I819" s="50">
        <v>33126</v>
      </c>
      <c r="J819" s="5" t="s">
        <v>909</v>
      </c>
      <c r="BT819" s="1"/>
    </row>
    <row r="820" spans="1:72" x14ac:dyDescent="0.25">
      <c r="A820" s="5" t="s">
        <v>408</v>
      </c>
      <c r="B820" s="5" t="s">
        <v>748</v>
      </c>
      <c r="C820" s="5" t="s">
        <v>550</v>
      </c>
      <c r="D820" s="5" t="s">
        <v>473</v>
      </c>
      <c r="E820" s="52">
        <f t="shared" ca="1" si="12"/>
        <v>22140</v>
      </c>
      <c r="F820" s="5">
        <v>42</v>
      </c>
      <c r="G820" s="50">
        <v>27827</v>
      </c>
      <c r="H820" s="5">
        <v>568812</v>
      </c>
      <c r="I820" s="50">
        <v>32878</v>
      </c>
      <c r="J820" s="5" t="s">
        <v>909</v>
      </c>
      <c r="BT820" s="1"/>
    </row>
    <row r="821" spans="1:72" x14ac:dyDescent="0.25">
      <c r="A821" s="5" t="s">
        <v>408</v>
      </c>
      <c r="B821" s="5" t="s">
        <v>562</v>
      </c>
      <c r="C821" s="5" t="s">
        <v>185</v>
      </c>
      <c r="D821" s="5" t="s">
        <v>911</v>
      </c>
      <c r="E821" s="52">
        <f t="shared" ca="1" si="12"/>
        <v>21720</v>
      </c>
      <c r="F821" s="5">
        <v>61</v>
      </c>
      <c r="G821" s="50">
        <v>20988</v>
      </c>
      <c r="H821" s="5">
        <v>351343</v>
      </c>
      <c r="I821" s="50">
        <v>33005</v>
      </c>
      <c r="J821" s="5" t="s">
        <v>909</v>
      </c>
      <c r="BT821" s="1"/>
    </row>
    <row r="822" spans="1:72" x14ac:dyDescent="0.25">
      <c r="A822" s="5" t="s">
        <v>413</v>
      </c>
      <c r="B822" s="5" t="s">
        <v>437</v>
      </c>
      <c r="C822" s="5" t="s">
        <v>781</v>
      </c>
      <c r="D822" s="5" t="s">
        <v>439</v>
      </c>
      <c r="E822" s="52">
        <f t="shared" ca="1" si="12"/>
        <v>20748</v>
      </c>
      <c r="F822" s="5">
        <v>46</v>
      </c>
      <c r="G822" s="50">
        <v>26374</v>
      </c>
      <c r="H822" s="5">
        <v>561213</v>
      </c>
      <c r="I822" s="50">
        <v>35857</v>
      </c>
      <c r="J822" s="5" t="s">
        <v>909</v>
      </c>
      <c r="BT822" s="1"/>
    </row>
    <row r="823" spans="1:72" x14ac:dyDescent="0.25">
      <c r="A823" s="5" t="s">
        <v>454</v>
      </c>
      <c r="B823" s="5" t="s">
        <v>568</v>
      </c>
      <c r="C823" s="5" t="s">
        <v>808</v>
      </c>
      <c r="D823" s="5" t="s">
        <v>577</v>
      </c>
      <c r="E823" s="52">
        <f t="shared" ca="1" si="12"/>
        <v>26700</v>
      </c>
      <c r="F823" s="5">
        <v>43</v>
      </c>
      <c r="G823" s="50">
        <v>27399</v>
      </c>
      <c r="H823" s="5">
        <v>561227</v>
      </c>
      <c r="I823" s="50">
        <v>36125</v>
      </c>
      <c r="J823" s="5" t="s">
        <v>909</v>
      </c>
      <c r="BT823" s="1"/>
    </row>
    <row r="824" spans="1:72" x14ac:dyDescent="0.25">
      <c r="A824" s="5" t="s">
        <v>408</v>
      </c>
      <c r="B824" s="5" t="s">
        <v>481</v>
      </c>
      <c r="C824" s="5" t="s">
        <v>161</v>
      </c>
      <c r="D824" s="5" t="s">
        <v>537</v>
      </c>
      <c r="E824" s="52">
        <f t="shared" ca="1" si="12"/>
        <v>27792</v>
      </c>
      <c r="F824" s="5">
        <v>41</v>
      </c>
      <c r="G824" s="50">
        <v>28106</v>
      </c>
      <c r="H824" s="5">
        <v>561491</v>
      </c>
      <c r="I824" s="50">
        <v>36139</v>
      </c>
      <c r="J824" s="5" t="s">
        <v>909</v>
      </c>
      <c r="BT824" s="1"/>
    </row>
    <row r="825" spans="1:72" x14ac:dyDescent="0.25">
      <c r="A825" s="5" t="s">
        <v>413</v>
      </c>
      <c r="B825" s="5" t="s">
        <v>564</v>
      </c>
      <c r="C825" s="5" t="s">
        <v>596</v>
      </c>
      <c r="D825" s="5" t="s">
        <v>439</v>
      </c>
      <c r="E825" s="52">
        <f t="shared" ca="1" si="12"/>
        <v>29976</v>
      </c>
      <c r="F825" s="5">
        <v>42</v>
      </c>
      <c r="G825" s="50">
        <v>27738</v>
      </c>
      <c r="H825" s="5">
        <v>561646</v>
      </c>
      <c r="I825" s="50">
        <v>36083</v>
      </c>
      <c r="J825" s="5" t="s">
        <v>909</v>
      </c>
      <c r="BT825" s="1"/>
    </row>
    <row r="826" spans="1:72" x14ac:dyDescent="0.25">
      <c r="A826" s="5" t="s">
        <v>408</v>
      </c>
      <c r="B826" s="5" t="s">
        <v>586</v>
      </c>
      <c r="C826" s="5" t="s">
        <v>713</v>
      </c>
      <c r="D826" s="5" t="s">
        <v>482</v>
      </c>
      <c r="E826" s="52">
        <f t="shared" ca="1" si="12"/>
        <v>19548</v>
      </c>
      <c r="F826" s="5">
        <v>42</v>
      </c>
      <c r="G826" s="50">
        <v>27853</v>
      </c>
      <c r="H826" s="5">
        <v>561565</v>
      </c>
      <c r="I826" s="50">
        <v>35820</v>
      </c>
      <c r="J826" s="5" t="s">
        <v>909</v>
      </c>
      <c r="BT826" s="1"/>
    </row>
    <row r="827" spans="1:72" x14ac:dyDescent="0.25">
      <c r="A827" s="5" t="s">
        <v>413</v>
      </c>
      <c r="B827" s="5" t="s">
        <v>766</v>
      </c>
      <c r="C827" s="5" t="s">
        <v>563</v>
      </c>
      <c r="D827" s="5" t="s">
        <v>439</v>
      </c>
      <c r="E827" s="52">
        <f t="shared" ca="1" si="12"/>
        <v>25836</v>
      </c>
      <c r="F827" s="5">
        <v>39</v>
      </c>
      <c r="G827" s="50">
        <v>28896</v>
      </c>
      <c r="H827" s="5">
        <v>351472</v>
      </c>
      <c r="I827" s="50">
        <v>35935</v>
      </c>
      <c r="J827" s="5" t="s">
        <v>909</v>
      </c>
      <c r="BT827" s="1"/>
    </row>
    <row r="828" spans="1:72" x14ac:dyDescent="0.25">
      <c r="A828" s="5" t="s">
        <v>408</v>
      </c>
      <c r="B828" s="5" t="s">
        <v>443</v>
      </c>
      <c r="C828" s="5" t="s">
        <v>161</v>
      </c>
      <c r="D828" s="5" t="s">
        <v>473</v>
      </c>
      <c r="E828" s="52">
        <f t="shared" ca="1" si="12"/>
        <v>18624</v>
      </c>
      <c r="F828" s="5">
        <v>53</v>
      </c>
      <c r="G828" s="50">
        <v>23721</v>
      </c>
      <c r="H828" s="5">
        <v>561496</v>
      </c>
      <c r="I828" s="50">
        <v>32899</v>
      </c>
      <c r="J828" s="5" t="s">
        <v>909</v>
      </c>
      <c r="BT828" s="1"/>
    </row>
    <row r="829" spans="1:72" x14ac:dyDescent="0.25">
      <c r="A829" s="5" t="s">
        <v>408</v>
      </c>
      <c r="B829" s="5" t="s">
        <v>503</v>
      </c>
      <c r="C829" s="5" t="s">
        <v>155</v>
      </c>
      <c r="D829" s="5" t="s">
        <v>536</v>
      </c>
      <c r="E829" s="52">
        <f t="shared" ca="1" si="12"/>
        <v>20364</v>
      </c>
      <c r="F829" s="5">
        <v>41</v>
      </c>
      <c r="G829" s="50">
        <v>28262</v>
      </c>
      <c r="H829" s="5">
        <v>561498</v>
      </c>
      <c r="I829" s="50">
        <v>36253</v>
      </c>
      <c r="J829" s="5" t="s">
        <v>909</v>
      </c>
      <c r="BT829" s="1"/>
    </row>
    <row r="830" spans="1:72" x14ac:dyDescent="0.25">
      <c r="A830" s="5" t="s">
        <v>413</v>
      </c>
      <c r="B830" s="5" t="s">
        <v>569</v>
      </c>
      <c r="C830" s="5" t="s">
        <v>523</v>
      </c>
      <c r="D830" s="5" t="s">
        <v>460</v>
      </c>
      <c r="E830" s="52">
        <f t="shared" ca="1" si="12"/>
        <v>27612</v>
      </c>
      <c r="F830" s="5">
        <v>40</v>
      </c>
      <c r="G830" s="50">
        <v>28721</v>
      </c>
      <c r="H830" s="5">
        <v>561635</v>
      </c>
      <c r="I830" s="50">
        <v>36207</v>
      </c>
      <c r="J830" s="5" t="s">
        <v>909</v>
      </c>
      <c r="BT830" s="1"/>
    </row>
    <row r="831" spans="1:72" x14ac:dyDescent="0.25">
      <c r="A831" s="5" t="s">
        <v>413</v>
      </c>
      <c r="B831" s="5" t="s">
        <v>564</v>
      </c>
      <c r="C831" s="5" t="s">
        <v>489</v>
      </c>
      <c r="D831" s="5" t="s">
        <v>869</v>
      </c>
      <c r="E831" s="52">
        <f t="shared" ca="1" si="12"/>
        <v>28632</v>
      </c>
      <c r="F831" s="5">
        <v>51</v>
      </c>
      <c r="G831" s="50">
        <v>24534</v>
      </c>
      <c r="H831" s="5">
        <v>350025</v>
      </c>
      <c r="I831" s="50">
        <v>32961</v>
      </c>
      <c r="J831" s="5" t="s">
        <v>909</v>
      </c>
      <c r="BT831" s="1"/>
    </row>
    <row r="832" spans="1:72" x14ac:dyDescent="0.25">
      <c r="A832" s="5" t="s">
        <v>408</v>
      </c>
      <c r="B832" s="5" t="s">
        <v>423</v>
      </c>
      <c r="C832" s="5" t="s">
        <v>912</v>
      </c>
      <c r="D832" s="5" t="s">
        <v>433</v>
      </c>
      <c r="E832" s="52">
        <f t="shared" ca="1" si="12"/>
        <v>19752</v>
      </c>
      <c r="F832" s="5">
        <v>48</v>
      </c>
      <c r="G832" s="50">
        <v>25784</v>
      </c>
      <c r="H832" s="5">
        <v>351351</v>
      </c>
      <c r="I832" s="50">
        <v>32968</v>
      </c>
      <c r="J832" s="5" t="s">
        <v>909</v>
      </c>
      <c r="BT832" s="1"/>
    </row>
    <row r="833" spans="1:72" x14ac:dyDescent="0.25">
      <c r="A833" s="5" t="s">
        <v>408</v>
      </c>
      <c r="B833" s="5" t="s">
        <v>569</v>
      </c>
      <c r="C833" s="5" t="s">
        <v>161</v>
      </c>
      <c r="D833" s="5" t="s">
        <v>536</v>
      </c>
      <c r="E833" s="52">
        <f t="shared" ca="1" si="12"/>
        <v>30444</v>
      </c>
      <c r="F833" s="5">
        <v>40</v>
      </c>
      <c r="G833" s="50">
        <v>28405</v>
      </c>
      <c r="H833" s="5">
        <v>351487</v>
      </c>
      <c r="I833" s="50">
        <v>33027</v>
      </c>
      <c r="J833" s="5" t="s">
        <v>858</v>
      </c>
      <c r="BT833" s="1"/>
    </row>
    <row r="834" spans="1:72" x14ac:dyDescent="0.25">
      <c r="A834" s="5" t="s">
        <v>413</v>
      </c>
      <c r="B834" s="5" t="s">
        <v>766</v>
      </c>
      <c r="C834" s="5" t="s">
        <v>515</v>
      </c>
      <c r="D834" s="5" t="s">
        <v>856</v>
      </c>
      <c r="E834" s="52">
        <f t="shared" ca="1" si="12"/>
        <v>26916</v>
      </c>
      <c r="F834" s="5">
        <v>47</v>
      </c>
      <c r="G834" s="50">
        <v>25848</v>
      </c>
      <c r="H834" s="5">
        <v>351352</v>
      </c>
      <c r="I834" s="50">
        <v>32958</v>
      </c>
      <c r="J834" s="5" t="s">
        <v>909</v>
      </c>
      <c r="BT834" s="1"/>
    </row>
    <row r="835" spans="1:72" x14ac:dyDescent="0.25">
      <c r="A835" s="5" t="s">
        <v>413</v>
      </c>
      <c r="B835" s="5" t="s">
        <v>713</v>
      </c>
      <c r="C835" s="5" t="s">
        <v>438</v>
      </c>
      <c r="D835" s="5" t="s">
        <v>802</v>
      </c>
      <c r="E835" s="52">
        <f t="shared" ref="E835:E898" ca="1" si="13">RANDBETWEEN(1500,2600)*12</f>
        <v>31152</v>
      </c>
      <c r="F835" s="5">
        <v>53</v>
      </c>
      <c r="G835" s="50">
        <v>23721</v>
      </c>
      <c r="H835" s="5">
        <v>351353</v>
      </c>
      <c r="I835" s="50">
        <v>32899</v>
      </c>
      <c r="J835" s="5" t="s">
        <v>909</v>
      </c>
      <c r="BT835" s="1"/>
    </row>
    <row r="836" spans="1:72" x14ac:dyDescent="0.25">
      <c r="A836" s="5" t="s">
        <v>408</v>
      </c>
      <c r="B836" s="5" t="s">
        <v>665</v>
      </c>
      <c r="C836" s="5" t="s">
        <v>542</v>
      </c>
      <c r="D836" s="5" t="s">
        <v>749</v>
      </c>
      <c r="E836" s="52">
        <f t="shared" ca="1" si="13"/>
        <v>24840</v>
      </c>
      <c r="F836" s="5">
        <v>42</v>
      </c>
      <c r="G836" s="50">
        <v>28007</v>
      </c>
      <c r="H836" s="5">
        <v>561521</v>
      </c>
      <c r="I836" s="50">
        <v>33153</v>
      </c>
      <c r="J836" s="5" t="s">
        <v>909</v>
      </c>
      <c r="BT836" s="1"/>
    </row>
    <row r="837" spans="1:72" x14ac:dyDescent="0.25">
      <c r="A837" s="5" t="s">
        <v>408</v>
      </c>
      <c r="B837" s="5" t="s">
        <v>791</v>
      </c>
      <c r="C837" s="5" t="s">
        <v>913</v>
      </c>
      <c r="D837" s="5" t="s">
        <v>425</v>
      </c>
      <c r="E837" s="52">
        <f t="shared" ca="1" si="13"/>
        <v>29892</v>
      </c>
      <c r="F837" s="5">
        <v>40</v>
      </c>
      <c r="G837" s="50">
        <v>28661</v>
      </c>
      <c r="H837" s="5">
        <v>561520</v>
      </c>
      <c r="I837" s="50">
        <v>33215</v>
      </c>
      <c r="J837" s="5" t="s">
        <v>909</v>
      </c>
      <c r="BT837" s="1"/>
    </row>
    <row r="838" spans="1:72" x14ac:dyDescent="0.25">
      <c r="A838" s="5" t="s">
        <v>408</v>
      </c>
      <c r="B838" s="5" t="s">
        <v>704</v>
      </c>
      <c r="C838" s="5" t="s">
        <v>679</v>
      </c>
      <c r="D838" s="5" t="s">
        <v>439</v>
      </c>
      <c r="E838" s="52">
        <f t="shared" ca="1" si="13"/>
        <v>24072</v>
      </c>
      <c r="F838" s="5">
        <v>49</v>
      </c>
      <c r="G838" s="50">
        <v>25425</v>
      </c>
      <c r="H838" s="5">
        <v>561581</v>
      </c>
      <c r="I838" s="50">
        <v>33187</v>
      </c>
      <c r="J838" s="5" t="s">
        <v>909</v>
      </c>
      <c r="BT838" s="1"/>
    </row>
    <row r="839" spans="1:72" x14ac:dyDescent="0.25">
      <c r="A839" s="5" t="s">
        <v>408</v>
      </c>
      <c r="B839" s="5" t="s">
        <v>469</v>
      </c>
      <c r="C839" s="5" t="s">
        <v>191</v>
      </c>
      <c r="D839" s="5" t="s">
        <v>560</v>
      </c>
      <c r="E839" s="52">
        <f t="shared" ca="1" si="13"/>
        <v>23784</v>
      </c>
      <c r="F839" s="5">
        <v>41</v>
      </c>
      <c r="G839" s="50">
        <v>28274</v>
      </c>
      <c r="H839" s="5">
        <v>561529</v>
      </c>
      <c r="I839" s="50">
        <v>36750</v>
      </c>
      <c r="J839" s="5" t="s">
        <v>466</v>
      </c>
      <c r="BT839" s="1"/>
    </row>
    <row r="840" spans="1:72" x14ac:dyDescent="0.25">
      <c r="A840" s="5" t="s">
        <v>408</v>
      </c>
      <c r="B840" s="5" t="s">
        <v>817</v>
      </c>
      <c r="C840" s="5" t="s">
        <v>191</v>
      </c>
      <c r="D840" s="5" t="s">
        <v>470</v>
      </c>
      <c r="E840" s="52">
        <f t="shared" ca="1" si="13"/>
        <v>18432</v>
      </c>
      <c r="F840" s="5">
        <v>40</v>
      </c>
      <c r="G840" s="50">
        <v>28693</v>
      </c>
      <c r="H840" s="5">
        <v>561527</v>
      </c>
      <c r="I840" s="50">
        <v>36675</v>
      </c>
      <c r="J840" s="5" t="s">
        <v>466</v>
      </c>
      <c r="BT840" s="1"/>
    </row>
    <row r="841" spans="1:72" x14ac:dyDescent="0.25">
      <c r="A841" s="5" t="s">
        <v>413</v>
      </c>
      <c r="B841" s="5" t="s">
        <v>603</v>
      </c>
      <c r="C841" s="5" t="s">
        <v>914</v>
      </c>
      <c r="D841" s="5" t="s">
        <v>915</v>
      </c>
      <c r="E841" s="52">
        <f t="shared" ca="1" si="13"/>
        <v>25980</v>
      </c>
      <c r="F841" s="5">
        <v>44</v>
      </c>
      <c r="G841" s="50">
        <v>27279</v>
      </c>
      <c r="H841" s="5">
        <v>561533</v>
      </c>
      <c r="I841" s="50">
        <v>36953</v>
      </c>
      <c r="J841" s="5" t="s">
        <v>466</v>
      </c>
      <c r="BT841" s="1"/>
    </row>
    <row r="842" spans="1:72" x14ac:dyDescent="0.25">
      <c r="A842" s="5" t="s">
        <v>408</v>
      </c>
      <c r="B842" s="5" t="s">
        <v>784</v>
      </c>
      <c r="C842" s="5" t="s">
        <v>169</v>
      </c>
      <c r="D842" s="5" t="s">
        <v>473</v>
      </c>
      <c r="E842" s="52">
        <f t="shared" ca="1" si="13"/>
        <v>22980</v>
      </c>
      <c r="F842" s="5">
        <v>41</v>
      </c>
      <c r="G842" s="50">
        <v>28390</v>
      </c>
      <c r="H842" s="5">
        <v>561536</v>
      </c>
      <c r="I842" s="50">
        <v>36868</v>
      </c>
      <c r="J842" s="5" t="s">
        <v>466</v>
      </c>
      <c r="BT842" s="1"/>
    </row>
    <row r="843" spans="1:72" x14ac:dyDescent="0.25">
      <c r="A843" s="5" t="s">
        <v>408</v>
      </c>
      <c r="B843" s="5" t="s">
        <v>426</v>
      </c>
      <c r="C843" s="5" t="s">
        <v>916</v>
      </c>
      <c r="D843" s="5" t="s">
        <v>658</v>
      </c>
      <c r="E843" s="52">
        <f t="shared" ca="1" si="13"/>
        <v>24084</v>
      </c>
      <c r="F843" s="5">
        <v>40</v>
      </c>
      <c r="G843" s="50">
        <v>28601</v>
      </c>
      <c r="H843" s="5">
        <v>568890</v>
      </c>
      <c r="I843" s="50">
        <v>36791</v>
      </c>
      <c r="J843" s="5" t="s">
        <v>466</v>
      </c>
      <c r="BT843" s="1"/>
    </row>
    <row r="844" spans="1:72" x14ac:dyDescent="0.25">
      <c r="A844" s="5" t="s">
        <v>408</v>
      </c>
      <c r="B844" s="5" t="s">
        <v>559</v>
      </c>
      <c r="C844" s="5" t="s">
        <v>863</v>
      </c>
      <c r="D844" s="5" t="s">
        <v>445</v>
      </c>
      <c r="E844" s="52">
        <f t="shared" ca="1" si="13"/>
        <v>23544</v>
      </c>
      <c r="F844" s="5">
        <v>46</v>
      </c>
      <c r="G844" s="50">
        <v>26366</v>
      </c>
      <c r="H844" s="5">
        <v>351357</v>
      </c>
      <c r="I844" s="50">
        <v>36566</v>
      </c>
      <c r="J844" s="5" t="s">
        <v>909</v>
      </c>
      <c r="BT844" s="1"/>
    </row>
    <row r="845" spans="1:72" x14ac:dyDescent="0.25">
      <c r="A845" s="5" t="s">
        <v>408</v>
      </c>
      <c r="B845" s="5" t="s">
        <v>474</v>
      </c>
      <c r="C845" s="5" t="s">
        <v>465</v>
      </c>
      <c r="D845" s="5" t="s">
        <v>445</v>
      </c>
      <c r="E845" s="52">
        <f t="shared" ca="1" si="13"/>
        <v>20904</v>
      </c>
      <c r="F845" s="5">
        <v>53</v>
      </c>
      <c r="G845" s="50">
        <v>23910</v>
      </c>
      <c r="H845" s="5">
        <v>351359</v>
      </c>
      <c r="I845" s="50">
        <v>33028</v>
      </c>
      <c r="J845" s="5" t="s">
        <v>909</v>
      </c>
      <c r="BT845" s="1"/>
    </row>
    <row r="846" spans="1:72" x14ac:dyDescent="0.25">
      <c r="A846" s="5" t="s">
        <v>408</v>
      </c>
      <c r="B846" s="5" t="s">
        <v>467</v>
      </c>
      <c r="C846" s="5" t="s">
        <v>870</v>
      </c>
      <c r="D846" s="5" t="s">
        <v>416</v>
      </c>
      <c r="E846" s="52">
        <f t="shared" ca="1" si="13"/>
        <v>30876</v>
      </c>
      <c r="F846" s="5">
        <v>43</v>
      </c>
      <c r="G846" s="50">
        <v>27549</v>
      </c>
      <c r="H846" s="5">
        <v>568602</v>
      </c>
      <c r="I846" s="50">
        <v>36663</v>
      </c>
      <c r="J846" s="5" t="s">
        <v>909</v>
      </c>
      <c r="BT846" s="1"/>
    </row>
    <row r="847" spans="1:72" x14ac:dyDescent="0.25">
      <c r="A847" s="5" t="s">
        <v>454</v>
      </c>
      <c r="B847" s="5" t="s">
        <v>500</v>
      </c>
      <c r="C847" s="5" t="s">
        <v>523</v>
      </c>
      <c r="D847" s="5" t="s">
        <v>416</v>
      </c>
      <c r="E847" s="52">
        <f t="shared" ca="1" si="13"/>
        <v>19872</v>
      </c>
      <c r="F847" s="5">
        <v>44</v>
      </c>
      <c r="G847" s="50">
        <v>27200</v>
      </c>
      <c r="H847" s="5">
        <v>561331</v>
      </c>
      <c r="I847" s="50">
        <v>36680</v>
      </c>
      <c r="J847" s="5" t="s">
        <v>909</v>
      </c>
      <c r="BT847" s="1"/>
    </row>
    <row r="848" spans="1:72" x14ac:dyDescent="0.25">
      <c r="A848" s="5" t="s">
        <v>408</v>
      </c>
      <c r="B848" s="5" t="s">
        <v>730</v>
      </c>
      <c r="C848" s="5" t="s">
        <v>735</v>
      </c>
      <c r="D848" s="5" t="s">
        <v>917</v>
      </c>
      <c r="E848" s="52">
        <f t="shared" ca="1" si="13"/>
        <v>23460</v>
      </c>
      <c r="F848" s="5">
        <v>52</v>
      </c>
      <c r="G848" s="50">
        <v>24037</v>
      </c>
      <c r="H848" s="5">
        <v>561590</v>
      </c>
      <c r="I848" s="50">
        <v>33363</v>
      </c>
      <c r="J848" s="5" t="s">
        <v>421</v>
      </c>
      <c r="BT848" s="1"/>
    </row>
    <row r="849" spans="1:72" x14ac:dyDescent="0.25">
      <c r="A849" s="5" t="s">
        <v>408</v>
      </c>
      <c r="B849" s="5" t="s">
        <v>572</v>
      </c>
      <c r="C849" s="5" t="s">
        <v>161</v>
      </c>
      <c r="D849" s="5" t="s">
        <v>502</v>
      </c>
      <c r="E849" s="52">
        <f t="shared" ca="1" si="13"/>
        <v>23976</v>
      </c>
      <c r="F849" s="5">
        <v>40</v>
      </c>
      <c r="G849" s="50">
        <v>28630</v>
      </c>
      <c r="H849" s="5">
        <v>561556</v>
      </c>
      <c r="I849" s="50">
        <v>37235</v>
      </c>
      <c r="J849" s="5" t="s">
        <v>918</v>
      </c>
      <c r="BT849" s="1"/>
    </row>
    <row r="850" spans="1:72" x14ac:dyDescent="0.25">
      <c r="A850" s="5" t="s">
        <v>413</v>
      </c>
      <c r="B850" s="5" t="s">
        <v>610</v>
      </c>
      <c r="C850" s="5" t="s">
        <v>844</v>
      </c>
      <c r="D850" s="5" t="s">
        <v>726</v>
      </c>
      <c r="E850" s="52">
        <f t="shared" ca="1" si="13"/>
        <v>30960</v>
      </c>
      <c r="F850" s="5">
        <v>42</v>
      </c>
      <c r="G850" s="50">
        <v>27883</v>
      </c>
      <c r="H850" s="5">
        <v>561589</v>
      </c>
      <c r="I850" s="50">
        <v>36899</v>
      </c>
      <c r="J850" s="5" t="s">
        <v>466</v>
      </c>
      <c r="BT850" s="1"/>
    </row>
    <row r="851" spans="1:72" x14ac:dyDescent="0.25">
      <c r="A851" s="5" t="s">
        <v>454</v>
      </c>
      <c r="B851" s="5" t="s">
        <v>157</v>
      </c>
      <c r="C851" s="5" t="s">
        <v>167</v>
      </c>
      <c r="D851" s="5" t="s">
        <v>919</v>
      </c>
      <c r="E851" s="52">
        <f t="shared" ca="1" si="13"/>
        <v>24072</v>
      </c>
      <c r="F851" s="5">
        <v>42</v>
      </c>
      <c r="G851" s="50">
        <v>27798</v>
      </c>
      <c r="H851" s="5">
        <v>561543</v>
      </c>
      <c r="I851" s="50">
        <v>37033</v>
      </c>
      <c r="J851" s="5" t="s">
        <v>900</v>
      </c>
      <c r="BT851" s="1"/>
    </row>
    <row r="852" spans="1:72" x14ac:dyDescent="0.25">
      <c r="A852" s="5" t="s">
        <v>413</v>
      </c>
      <c r="B852" s="5" t="s">
        <v>784</v>
      </c>
      <c r="C852" s="5" t="s">
        <v>539</v>
      </c>
      <c r="D852" s="5" t="s">
        <v>457</v>
      </c>
      <c r="E852" s="52">
        <f t="shared" ca="1" si="13"/>
        <v>19356</v>
      </c>
      <c r="F852" s="5">
        <v>43</v>
      </c>
      <c r="G852" s="50">
        <v>27647</v>
      </c>
      <c r="H852" s="5">
        <v>561549</v>
      </c>
      <c r="I852" s="50">
        <v>37054</v>
      </c>
      <c r="J852" s="5" t="s">
        <v>466</v>
      </c>
      <c r="BT852" s="1"/>
    </row>
    <row r="853" spans="1:72" x14ac:dyDescent="0.25">
      <c r="A853" s="5" t="s">
        <v>408</v>
      </c>
      <c r="B853" s="5" t="s">
        <v>579</v>
      </c>
      <c r="C853" s="5" t="s">
        <v>822</v>
      </c>
      <c r="D853" s="5" t="s">
        <v>920</v>
      </c>
      <c r="E853" s="52">
        <f t="shared" ca="1" si="13"/>
        <v>28824</v>
      </c>
      <c r="F853" s="5">
        <v>53</v>
      </c>
      <c r="G853" s="50">
        <v>23966</v>
      </c>
      <c r="H853" s="5">
        <v>351363</v>
      </c>
      <c r="I853" s="50">
        <v>37014</v>
      </c>
      <c r="J853" s="5" t="s">
        <v>858</v>
      </c>
      <c r="BT853" s="1"/>
    </row>
    <row r="854" spans="1:72" x14ac:dyDescent="0.25">
      <c r="A854" s="5" t="s">
        <v>413</v>
      </c>
      <c r="B854" s="5" t="s">
        <v>631</v>
      </c>
      <c r="C854" s="5" t="s">
        <v>480</v>
      </c>
      <c r="D854" s="5" t="s">
        <v>749</v>
      </c>
      <c r="E854" s="52">
        <f t="shared" ca="1" si="13"/>
        <v>26436</v>
      </c>
      <c r="F854" s="5">
        <v>41</v>
      </c>
      <c r="G854" s="50">
        <v>28044</v>
      </c>
      <c r="H854" s="5">
        <v>568944</v>
      </c>
      <c r="I854" s="50">
        <v>37250</v>
      </c>
      <c r="J854" s="5" t="s">
        <v>412</v>
      </c>
      <c r="BT854" s="1"/>
    </row>
    <row r="855" spans="1:72" x14ac:dyDescent="0.25">
      <c r="A855" s="5" t="s">
        <v>408</v>
      </c>
      <c r="B855" s="5" t="s">
        <v>610</v>
      </c>
      <c r="C855" s="5" t="s">
        <v>713</v>
      </c>
      <c r="D855" s="5" t="s">
        <v>425</v>
      </c>
      <c r="E855" s="52">
        <f t="shared" ca="1" si="13"/>
        <v>30324</v>
      </c>
      <c r="F855" s="5">
        <v>40</v>
      </c>
      <c r="G855" s="50">
        <v>28600</v>
      </c>
      <c r="H855" s="5">
        <v>561558</v>
      </c>
      <c r="I855" s="50">
        <v>37084</v>
      </c>
      <c r="J855" s="5" t="s">
        <v>412</v>
      </c>
      <c r="BT855" s="1"/>
    </row>
    <row r="856" spans="1:72" x14ac:dyDescent="0.25">
      <c r="A856" s="5" t="s">
        <v>408</v>
      </c>
      <c r="B856" s="5" t="s">
        <v>455</v>
      </c>
      <c r="C856" s="5" t="s">
        <v>921</v>
      </c>
      <c r="D856" s="5" t="s">
        <v>619</v>
      </c>
      <c r="E856" s="52">
        <f t="shared" ca="1" si="13"/>
        <v>21876</v>
      </c>
      <c r="F856" s="5">
        <v>44</v>
      </c>
      <c r="G856" s="50">
        <v>27279</v>
      </c>
      <c r="H856" s="5">
        <v>561560</v>
      </c>
      <c r="I856" s="50">
        <v>36953</v>
      </c>
      <c r="J856" s="5" t="s">
        <v>412</v>
      </c>
      <c r="BT856" s="1"/>
    </row>
    <row r="857" spans="1:72" x14ac:dyDescent="0.25">
      <c r="A857" s="5" t="s">
        <v>413</v>
      </c>
      <c r="B857" s="5" t="s">
        <v>645</v>
      </c>
      <c r="C857" s="5" t="s">
        <v>922</v>
      </c>
      <c r="D857" s="5" t="s">
        <v>460</v>
      </c>
      <c r="E857" s="52">
        <f t="shared" ca="1" si="13"/>
        <v>20712</v>
      </c>
      <c r="F857" s="5">
        <v>39</v>
      </c>
      <c r="G857" s="50">
        <v>28782</v>
      </c>
      <c r="H857" s="5">
        <v>561564</v>
      </c>
      <c r="I857" s="50">
        <v>37175</v>
      </c>
      <c r="J857" s="5" t="s">
        <v>412</v>
      </c>
      <c r="BT857" s="1"/>
    </row>
    <row r="858" spans="1:72" x14ac:dyDescent="0.25">
      <c r="A858" s="5" t="s">
        <v>454</v>
      </c>
      <c r="B858" s="5" t="s">
        <v>546</v>
      </c>
      <c r="C858" s="5" t="s">
        <v>801</v>
      </c>
      <c r="D858" s="5" t="s">
        <v>778</v>
      </c>
      <c r="E858" s="52">
        <f t="shared" ca="1" si="13"/>
        <v>18816</v>
      </c>
      <c r="F858" s="5">
        <v>37</v>
      </c>
      <c r="G858" s="50">
        <v>29643</v>
      </c>
      <c r="H858" s="5">
        <v>561563</v>
      </c>
      <c r="I858" s="50">
        <v>37089</v>
      </c>
      <c r="J858" s="5" t="s">
        <v>412</v>
      </c>
      <c r="BT858" s="1"/>
    </row>
    <row r="859" spans="1:72" x14ac:dyDescent="0.25">
      <c r="A859" s="5" t="s">
        <v>454</v>
      </c>
      <c r="B859" s="5" t="s">
        <v>623</v>
      </c>
      <c r="C859" s="5" t="s">
        <v>790</v>
      </c>
      <c r="D859" s="5" t="s">
        <v>741</v>
      </c>
      <c r="E859" s="52">
        <f t="shared" ca="1" si="13"/>
        <v>24960</v>
      </c>
      <c r="F859" s="5">
        <v>39</v>
      </c>
      <c r="G859" s="50">
        <v>28950</v>
      </c>
      <c r="H859" s="5">
        <v>561567</v>
      </c>
      <c r="I859" s="50">
        <v>37156</v>
      </c>
      <c r="J859" s="5" t="s">
        <v>858</v>
      </c>
      <c r="BT859" s="1"/>
    </row>
    <row r="860" spans="1:72" x14ac:dyDescent="0.25">
      <c r="A860" s="5" t="s">
        <v>408</v>
      </c>
      <c r="B860" s="5" t="s">
        <v>564</v>
      </c>
      <c r="C860" s="5" t="s">
        <v>838</v>
      </c>
      <c r="D860" s="5" t="s">
        <v>445</v>
      </c>
      <c r="E860" s="52">
        <f t="shared" ca="1" si="13"/>
        <v>29244</v>
      </c>
      <c r="F860" s="5">
        <v>41</v>
      </c>
      <c r="G860" s="50">
        <v>28323</v>
      </c>
      <c r="H860" s="5">
        <v>561572</v>
      </c>
      <c r="I860" s="50">
        <v>36984</v>
      </c>
      <c r="J860" s="5" t="s">
        <v>858</v>
      </c>
      <c r="BT860" s="1"/>
    </row>
    <row r="861" spans="1:72" x14ac:dyDescent="0.25">
      <c r="A861" s="5" t="s">
        <v>413</v>
      </c>
      <c r="B861" s="5" t="s">
        <v>426</v>
      </c>
      <c r="C861" s="5" t="s">
        <v>819</v>
      </c>
      <c r="D861" s="5" t="s">
        <v>439</v>
      </c>
      <c r="E861" s="52">
        <f t="shared" ca="1" si="13"/>
        <v>20520</v>
      </c>
      <c r="F861" s="5">
        <v>51</v>
      </c>
      <c r="G861" s="50">
        <v>24399</v>
      </c>
      <c r="H861" s="5">
        <v>561499</v>
      </c>
      <c r="I861" s="50">
        <v>33964</v>
      </c>
      <c r="J861" s="5" t="s">
        <v>412</v>
      </c>
      <c r="BT861" s="1"/>
    </row>
    <row r="862" spans="1:72" x14ac:dyDescent="0.25">
      <c r="A862" s="5" t="s">
        <v>413</v>
      </c>
      <c r="B862" s="5" t="s">
        <v>409</v>
      </c>
      <c r="C862" s="5" t="s">
        <v>91</v>
      </c>
      <c r="D862" s="5" t="s">
        <v>439</v>
      </c>
      <c r="E862" s="52">
        <f t="shared" ca="1" si="13"/>
        <v>29520</v>
      </c>
      <c r="F862" s="5">
        <v>40</v>
      </c>
      <c r="G862" s="50">
        <v>28632</v>
      </c>
      <c r="H862" s="5">
        <v>561576</v>
      </c>
      <c r="I862" s="50">
        <v>37206</v>
      </c>
      <c r="J862" s="5" t="s">
        <v>909</v>
      </c>
      <c r="BT862" s="1"/>
    </row>
    <row r="863" spans="1:72" x14ac:dyDescent="0.25">
      <c r="A863" s="5" t="s">
        <v>408</v>
      </c>
      <c r="B863" s="5" t="s">
        <v>455</v>
      </c>
      <c r="C863" s="5" t="s">
        <v>923</v>
      </c>
      <c r="D863" s="5" t="s">
        <v>460</v>
      </c>
      <c r="E863" s="52">
        <f t="shared" ca="1" si="13"/>
        <v>20772</v>
      </c>
      <c r="F863" s="5">
        <v>40</v>
      </c>
      <c r="G863" s="50">
        <v>28681</v>
      </c>
      <c r="H863" s="5">
        <v>561574</v>
      </c>
      <c r="I863" s="50">
        <v>37221</v>
      </c>
      <c r="J863" s="5" t="s">
        <v>924</v>
      </c>
      <c r="BT863" s="1"/>
    </row>
    <row r="864" spans="1:72" x14ac:dyDescent="0.25">
      <c r="A864" s="5" t="s">
        <v>408</v>
      </c>
      <c r="B864" s="5" t="s">
        <v>564</v>
      </c>
      <c r="C864" s="5" t="s">
        <v>92</v>
      </c>
      <c r="D864" s="5" t="s">
        <v>925</v>
      </c>
      <c r="E864" s="52">
        <f t="shared" ca="1" si="13"/>
        <v>29544</v>
      </c>
      <c r="F864" s="5">
        <v>49</v>
      </c>
      <c r="G864" s="50">
        <v>25180</v>
      </c>
      <c r="H864" s="5">
        <v>561578</v>
      </c>
      <c r="I864" s="50">
        <v>33692</v>
      </c>
      <c r="J864" s="5" t="s">
        <v>926</v>
      </c>
      <c r="BT864" s="1"/>
    </row>
    <row r="865" spans="1:72" x14ac:dyDescent="0.25">
      <c r="A865" s="5" t="s">
        <v>408</v>
      </c>
      <c r="B865" s="5" t="s">
        <v>418</v>
      </c>
      <c r="C865" s="5" t="s">
        <v>927</v>
      </c>
      <c r="D865" s="5" t="s">
        <v>473</v>
      </c>
      <c r="E865" s="52">
        <f t="shared" ca="1" si="13"/>
        <v>26448</v>
      </c>
      <c r="F865" s="5">
        <v>41</v>
      </c>
      <c r="G865" s="50">
        <v>28231</v>
      </c>
      <c r="H865" s="5">
        <v>561595</v>
      </c>
      <c r="I865" s="50">
        <v>37475</v>
      </c>
      <c r="J865" s="5" t="s">
        <v>858</v>
      </c>
      <c r="BT865" s="1"/>
    </row>
    <row r="866" spans="1:72" x14ac:dyDescent="0.25">
      <c r="A866" s="5" t="s">
        <v>413</v>
      </c>
      <c r="B866" s="5" t="s">
        <v>467</v>
      </c>
      <c r="C866" s="5" t="s">
        <v>523</v>
      </c>
      <c r="D866" s="5" t="s">
        <v>622</v>
      </c>
      <c r="E866" s="52">
        <f t="shared" ca="1" si="13"/>
        <v>29400</v>
      </c>
      <c r="F866" s="5">
        <v>40</v>
      </c>
      <c r="G866" s="50">
        <v>28526</v>
      </c>
      <c r="H866" s="5">
        <v>561594</v>
      </c>
      <c r="I866" s="50">
        <v>37511</v>
      </c>
      <c r="J866" s="5" t="s">
        <v>858</v>
      </c>
      <c r="BT866" s="1"/>
    </row>
    <row r="867" spans="1:72" x14ac:dyDescent="0.25">
      <c r="A867" s="5" t="s">
        <v>413</v>
      </c>
      <c r="B867" s="5" t="s">
        <v>495</v>
      </c>
      <c r="C867" s="5" t="s">
        <v>848</v>
      </c>
      <c r="D867" s="5" t="s">
        <v>473</v>
      </c>
      <c r="E867" s="52">
        <f t="shared" ca="1" si="13"/>
        <v>28716</v>
      </c>
      <c r="F867" s="5">
        <v>40</v>
      </c>
      <c r="G867" s="50">
        <v>28495</v>
      </c>
      <c r="H867" s="5">
        <v>561545</v>
      </c>
      <c r="I867" s="50">
        <v>37440</v>
      </c>
      <c r="J867" s="5" t="s">
        <v>858</v>
      </c>
      <c r="BT867" s="1"/>
    </row>
    <row r="868" spans="1:72" x14ac:dyDescent="0.25">
      <c r="A868" s="5" t="s">
        <v>454</v>
      </c>
      <c r="B868" s="5" t="s">
        <v>667</v>
      </c>
      <c r="C868" s="5" t="s">
        <v>928</v>
      </c>
      <c r="D868" s="5" t="s">
        <v>460</v>
      </c>
      <c r="E868" s="52">
        <f t="shared" ca="1" si="13"/>
        <v>19800</v>
      </c>
      <c r="F868" s="5">
        <v>42</v>
      </c>
      <c r="G868" s="50">
        <v>27976</v>
      </c>
      <c r="H868" s="5">
        <v>561577</v>
      </c>
      <c r="I868" s="50">
        <v>37336</v>
      </c>
      <c r="J868" s="5" t="s">
        <v>858</v>
      </c>
      <c r="BT868" s="1"/>
    </row>
    <row r="869" spans="1:72" x14ac:dyDescent="0.25">
      <c r="A869" s="5" t="s">
        <v>408</v>
      </c>
      <c r="B869" s="5" t="s">
        <v>635</v>
      </c>
      <c r="C869" s="5" t="s">
        <v>929</v>
      </c>
      <c r="D869" s="5" t="s">
        <v>425</v>
      </c>
      <c r="E869" s="52">
        <f t="shared" ca="1" si="13"/>
        <v>21192</v>
      </c>
      <c r="F869" s="5">
        <v>41</v>
      </c>
      <c r="G869" s="50">
        <v>28133</v>
      </c>
      <c r="H869" s="5">
        <v>568748</v>
      </c>
      <c r="I869" s="50">
        <v>37551</v>
      </c>
      <c r="J869" s="5" t="s">
        <v>858</v>
      </c>
      <c r="BT869" s="1"/>
    </row>
    <row r="870" spans="1:72" x14ac:dyDescent="0.25">
      <c r="A870" s="5" t="s">
        <v>454</v>
      </c>
      <c r="B870" s="5" t="s">
        <v>625</v>
      </c>
      <c r="C870" s="5" t="s">
        <v>930</v>
      </c>
      <c r="D870" s="5" t="s">
        <v>741</v>
      </c>
      <c r="E870" s="52">
        <f t="shared" ca="1" si="13"/>
        <v>20448</v>
      </c>
      <c r="F870" s="5">
        <v>37</v>
      </c>
      <c r="G870" s="50">
        <v>29817</v>
      </c>
      <c r="H870" s="5">
        <v>561619</v>
      </c>
      <c r="I870" s="50">
        <v>37366</v>
      </c>
      <c r="J870" s="5" t="s">
        <v>858</v>
      </c>
      <c r="BT870" s="1"/>
    </row>
    <row r="871" spans="1:72" x14ac:dyDescent="0.25">
      <c r="A871" s="5" t="s">
        <v>413</v>
      </c>
      <c r="B871" s="5" t="s">
        <v>431</v>
      </c>
      <c r="C871" s="5" t="s">
        <v>751</v>
      </c>
      <c r="D871" s="5" t="s">
        <v>473</v>
      </c>
      <c r="E871" s="52">
        <f t="shared" ca="1" si="13"/>
        <v>22320</v>
      </c>
      <c r="F871" s="5">
        <v>37</v>
      </c>
      <c r="G871" s="50">
        <v>29650</v>
      </c>
      <c r="H871" s="5">
        <v>566456</v>
      </c>
      <c r="I871" s="50">
        <v>37354</v>
      </c>
      <c r="J871" s="5" t="s">
        <v>858</v>
      </c>
      <c r="BT871" s="1"/>
    </row>
    <row r="872" spans="1:72" x14ac:dyDescent="0.25">
      <c r="A872" s="5" t="s">
        <v>413</v>
      </c>
      <c r="B872" s="5" t="s">
        <v>550</v>
      </c>
      <c r="C872" s="5" t="s">
        <v>88</v>
      </c>
      <c r="D872" s="5" t="s">
        <v>460</v>
      </c>
      <c r="E872" s="52">
        <f t="shared" ca="1" si="13"/>
        <v>18864</v>
      </c>
      <c r="F872" s="5">
        <v>39</v>
      </c>
      <c r="G872" s="50">
        <v>28804</v>
      </c>
      <c r="H872" s="5">
        <v>566077</v>
      </c>
      <c r="I872" s="50">
        <v>37379</v>
      </c>
      <c r="J872" s="5" t="s">
        <v>858</v>
      </c>
      <c r="BT872" s="1"/>
    </row>
    <row r="873" spans="1:72" x14ac:dyDescent="0.25">
      <c r="A873" s="5" t="s">
        <v>408</v>
      </c>
      <c r="B873" s="5" t="s">
        <v>648</v>
      </c>
      <c r="C873" s="5" t="s">
        <v>443</v>
      </c>
      <c r="D873" s="5" t="s">
        <v>460</v>
      </c>
      <c r="E873" s="52">
        <f t="shared" ca="1" si="13"/>
        <v>30552</v>
      </c>
      <c r="F873" s="5">
        <v>34</v>
      </c>
      <c r="G873" s="50">
        <v>30853</v>
      </c>
      <c r="H873" s="5">
        <v>566566</v>
      </c>
      <c r="I873" s="50">
        <v>37503</v>
      </c>
      <c r="J873" s="5" t="s">
        <v>858</v>
      </c>
      <c r="BT873" s="1"/>
    </row>
    <row r="874" spans="1:72" x14ac:dyDescent="0.25">
      <c r="A874" s="5" t="s">
        <v>454</v>
      </c>
      <c r="B874" s="5" t="s">
        <v>426</v>
      </c>
      <c r="C874" s="5" t="s">
        <v>931</v>
      </c>
      <c r="D874" s="5" t="s">
        <v>932</v>
      </c>
      <c r="E874" s="52">
        <f t="shared" ca="1" si="13"/>
        <v>27156</v>
      </c>
      <c r="F874" s="5">
        <v>39</v>
      </c>
      <c r="G874" s="50">
        <v>28819</v>
      </c>
      <c r="H874" s="5">
        <v>566422</v>
      </c>
      <c r="I874" s="50">
        <v>37396</v>
      </c>
      <c r="J874" s="5" t="s">
        <v>858</v>
      </c>
      <c r="BT874" s="1"/>
    </row>
    <row r="875" spans="1:72" x14ac:dyDescent="0.25">
      <c r="A875" s="5" t="s">
        <v>408</v>
      </c>
      <c r="B875" s="5" t="s">
        <v>509</v>
      </c>
      <c r="C875" s="5" t="s">
        <v>490</v>
      </c>
      <c r="D875" s="5" t="s">
        <v>439</v>
      </c>
      <c r="E875" s="52">
        <f t="shared" ca="1" si="13"/>
        <v>29496</v>
      </c>
      <c r="F875" s="5">
        <v>41</v>
      </c>
      <c r="G875" s="50">
        <v>28200</v>
      </c>
      <c r="H875" s="5">
        <v>561635</v>
      </c>
      <c r="I875" s="50">
        <v>37509</v>
      </c>
      <c r="J875" s="5" t="s">
        <v>858</v>
      </c>
      <c r="BT875" s="1"/>
    </row>
    <row r="876" spans="1:72" x14ac:dyDescent="0.25">
      <c r="A876" s="5" t="s">
        <v>413</v>
      </c>
      <c r="B876" s="5" t="s">
        <v>534</v>
      </c>
      <c r="C876" s="5" t="s">
        <v>640</v>
      </c>
      <c r="D876" s="5" t="s">
        <v>933</v>
      </c>
      <c r="E876" s="52">
        <f t="shared" ca="1" si="13"/>
        <v>28236</v>
      </c>
      <c r="F876" s="5">
        <v>41</v>
      </c>
      <c r="G876" s="50">
        <v>28177</v>
      </c>
      <c r="H876" s="5">
        <v>561631</v>
      </c>
      <c r="I876" s="50">
        <v>37261</v>
      </c>
      <c r="J876" s="5" t="s">
        <v>858</v>
      </c>
      <c r="BT876" s="1"/>
    </row>
    <row r="877" spans="1:72" x14ac:dyDescent="0.25">
      <c r="A877" s="5" t="s">
        <v>408</v>
      </c>
      <c r="B877" s="5" t="s">
        <v>629</v>
      </c>
      <c r="C877" s="5" t="s">
        <v>679</v>
      </c>
      <c r="D877" s="5" t="s">
        <v>460</v>
      </c>
      <c r="E877" s="52">
        <f t="shared" ca="1" si="13"/>
        <v>18036</v>
      </c>
      <c r="F877" s="5">
        <v>39</v>
      </c>
      <c r="G877" s="50">
        <v>28834</v>
      </c>
      <c r="H877" s="5">
        <v>561639</v>
      </c>
      <c r="I877" s="50">
        <v>37388</v>
      </c>
      <c r="J877" s="5" t="s">
        <v>858</v>
      </c>
      <c r="BT877" s="1"/>
    </row>
    <row r="878" spans="1:72" x14ac:dyDescent="0.25">
      <c r="A878" s="5" t="s">
        <v>408</v>
      </c>
      <c r="B878" s="5" t="s">
        <v>561</v>
      </c>
      <c r="C878" s="5" t="s">
        <v>934</v>
      </c>
      <c r="D878" s="5" t="s">
        <v>473</v>
      </c>
      <c r="E878" s="52">
        <f t="shared" ca="1" si="13"/>
        <v>19752</v>
      </c>
      <c r="F878" s="5">
        <v>37</v>
      </c>
      <c r="G878" s="50">
        <v>29551</v>
      </c>
      <c r="H878" s="5">
        <v>350161</v>
      </c>
      <c r="I878" s="50">
        <v>37318</v>
      </c>
      <c r="J878" s="5" t="s">
        <v>858</v>
      </c>
      <c r="BT878" s="1"/>
    </row>
    <row r="879" spans="1:72" x14ac:dyDescent="0.25">
      <c r="A879" s="5" t="s">
        <v>408</v>
      </c>
      <c r="B879" s="5" t="s">
        <v>631</v>
      </c>
      <c r="C879" s="5" t="s">
        <v>776</v>
      </c>
      <c r="D879" s="5" t="s">
        <v>473</v>
      </c>
      <c r="E879" s="52">
        <f t="shared" ca="1" si="13"/>
        <v>25752</v>
      </c>
      <c r="F879" s="5">
        <v>40</v>
      </c>
      <c r="G879" s="50">
        <v>28575</v>
      </c>
      <c r="H879" s="5">
        <v>561643</v>
      </c>
      <c r="I879" s="50">
        <v>37586</v>
      </c>
      <c r="J879" s="5" t="s">
        <v>858</v>
      </c>
      <c r="BT879" s="1"/>
    </row>
    <row r="880" spans="1:72" x14ac:dyDescent="0.25">
      <c r="A880" s="5" t="s">
        <v>408</v>
      </c>
      <c r="B880" s="5" t="s">
        <v>497</v>
      </c>
      <c r="C880" s="5" t="s">
        <v>935</v>
      </c>
      <c r="D880" s="5" t="s">
        <v>936</v>
      </c>
      <c r="E880" s="52">
        <f t="shared" ca="1" si="13"/>
        <v>25524</v>
      </c>
      <c r="F880" s="5">
        <v>39</v>
      </c>
      <c r="G880" s="50">
        <v>28980</v>
      </c>
      <c r="H880" s="5">
        <v>561592</v>
      </c>
      <c r="I880" s="50">
        <v>37600</v>
      </c>
      <c r="J880" s="5" t="s">
        <v>858</v>
      </c>
      <c r="BT880" s="1"/>
    </row>
    <row r="881" spans="1:72" x14ac:dyDescent="0.25">
      <c r="A881" s="5" t="s">
        <v>413</v>
      </c>
      <c r="B881" s="5" t="s">
        <v>559</v>
      </c>
      <c r="C881" s="5" t="s">
        <v>937</v>
      </c>
      <c r="D881" s="5" t="s">
        <v>473</v>
      </c>
      <c r="E881" s="52">
        <f t="shared" ca="1" si="13"/>
        <v>26244</v>
      </c>
      <c r="F881" s="5">
        <v>37</v>
      </c>
      <c r="G881" s="50">
        <v>29839</v>
      </c>
      <c r="H881" s="5">
        <v>561610</v>
      </c>
      <c r="I881" s="50">
        <v>37544</v>
      </c>
      <c r="J881" s="5" t="s">
        <v>858</v>
      </c>
      <c r="BT881" s="1"/>
    </row>
    <row r="882" spans="1:72" x14ac:dyDescent="0.25">
      <c r="A882" s="5" t="s">
        <v>454</v>
      </c>
      <c r="B882" s="5" t="s">
        <v>443</v>
      </c>
      <c r="C882" s="5" t="s">
        <v>884</v>
      </c>
      <c r="D882" s="5" t="s">
        <v>482</v>
      </c>
      <c r="E882" s="52">
        <f t="shared" ca="1" si="13"/>
        <v>25032</v>
      </c>
      <c r="F882" s="5">
        <v>39</v>
      </c>
      <c r="G882" s="50">
        <v>29110</v>
      </c>
      <c r="H882" s="5">
        <v>351295</v>
      </c>
      <c r="I882" s="50">
        <v>37281</v>
      </c>
      <c r="J882" s="5" t="s">
        <v>858</v>
      </c>
      <c r="BT882" s="1"/>
    </row>
    <row r="883" spans="1:72" x14ac:dyDescent="0.25">
      <c r="A883" s="5" t="s">
        <v>454</v>
      </c>
      <c r="B883" s="5" t="s">
        <v>652</v>
      </c>
      <c r="C883" s="5" t="s">
        <v>938</v>
      </c>
      <c r="D883" s="5" t="s">
        <v>939</v>
      </c>
      <c r="E883" s="52">
        <f t="shared" ca="1" si="13"/>
        <v>26604</v>
      </c>
      <c r="F883" s="5">
        <v>46</v>
      </c>
      <c r="G883" s="50">
        <v>26467</v>
      </c>
      <c r="H883" s="5">
        <v>351300</v>
      </c>
      <c r="I883" s="50">
        <v>37396</v>
      </c>
      <c r="J883" s="5" t="s">
        <v>858</v>
      </c>
      <c r="BT883" s="1"/>
    </row>
    <row r="884" spans="1:72" x14ac:dyDescent="0.25">
      <c r="A884" s="5" t="s">
        <v>454</v>
      </c>
      <c r="B884" s="5" t="s">
        <v>506</v>
      </c>
      <c r="C884" s="5" t="s">
        <v>840</v>
      </c>
      <c r="D884" s="5" t="s">
        <v>411</v>
      </c>
      <c r="E884" s="52">
        <f t="shared" ca="1" si="13"/>
        <v>23088</v>
      </c>
      <c r="F884" s="5">
        <v>40</v>
      </c>
      <c r="G884" s="50">
        <v>28743</v>
      </c>
      <c r="H884" s="5">
        <v>351312</v>
      </c>
      <c r="I884" s="50">
        <v>37876</v>
      </c>
      <c r="J884" s="5" t="s">
        <v>858</v>
      </c>
      <c r="BT884" s="1"/>
    </row>
    <row r="885" spans="1:72" x14ac:dyDescent="0.25">
      <c r="A885" s="5" t="s">
        <v>413</v>
      </c>
      <c r="B885" s="5" t="s">
        <v>458</v>
      </c>
      <c r="C885" s="5" t="s">
        <v>907</v>
      </c>
      <c r="D885" s="5" t="s">
        <v>473</v>
      </c>
      <c r="E885" s="52">
        <f t="shared" ca="1" si="13"/>
        <v>29304</v>
      </c>
      <c r="F885" s="5">
        <v>38</v>
      </c>
      <c r="G885" s="50">
        <v>29405</v>
      </c>
      <c r="H885" s="5">
        <v>561649</v>
      </c>
      <c r="I885" s="50">
        <v>37714</v>
      </c>
      <c r="J885" s="5" t="s">
        <v>858</v>
      </c>
      <c r="BT885" s="1"/>
    </row>
    <row r="886" spans="1:72" x14ac:dyDescent="0.25">
      <c r="A886" s="5" t="s">
        <v>408</v>
      </c>
      <c r="B886" s="5" t="s">
        <v>626</v>
      </c>
      <c r="C886" s="5" t="s">
        <v>713</v>
      </c>
      <c r="D886" s="5" t="s">
        <v>482</v>
      </c>
      <c r="E886" s="52">
        <f t="shared" ca="1" si="13"/>
        <v>26364</v>
      </c>
      <c r="F886" s="5">
        <v>42</v>
      </c>
      <c r="G886" s="50">
        <v>27858</v>
      </c>
      <c r="H886" s="5">
        <v>351401</v>
      </c>
      <c r="I886" s="50">
        <v>37668</v>
      </c>
      <c r="J886" s="5" t="s">
        <v>858</v>
      </c>
      <c r="BT886" s="1"/>
    </row>
    <row r="887" spans="1:72" x14ac:dyDescent="0.25">
      <c r="A887" s="5" t="s">
        <v>454</v>
      </c>
      <c r="B887" s="5" t="s">
        <v>474</v>
      </c>
      <c r="C887" s="5" t="s">
        <v>640</v>
      </c>
      <c r="D887" s="5" t="s">
        <v>482</v>
      </c>
      <c r="E887" s="52">
        <f t="shared" ca="1" si="13"/>
        <v>29160</v>
      </c>
      <c r="F887" s="5">
        <v>41</v>
      </c>
      <c r="G887" s="50">
        <v>28045</v>
      </c>
      <c r="H887" s="5">
        <v>351384</v>
      </c>
      <c r="I887" s="50">
        <v>37709</v>
      </c>
      <c r="J887" s="5" t="s">
        <v>858</v>
      </c>
      <c r="BT887" s="1"/>
    </row>
    <row r="888" spans="1:72" x14ac:dyDescent="0.25">
      <c r="A888" s="5" t="s">
        <v>413</v>
      </c>
      <c r="B888" s="5" t="s">
        <v>550</v>
      </c>
      <c r="C888" s="5" t="s">
        <v>907</v>
      </c>
      <c r="D888" s="5" t="s">
        <v>548</v>
      </c>
      <c r="E888" s="52">
        <f t="shared" ca="1" si="13"/>
        <v>31092</v>
      </c>
      <c r="F888" s="5">
        <v>38</v>
      </c>
      <c r="G888" s="50">
        <v>29169</v>
      </c>
      <c r="H888" s="5">
        <v>351560</v>
      </c>
      <c r="I888" s="50">
        <v>37716</v>
      </c>
      <c r="J888" s="5" t="s">
        <v>858</v>
      </c>
      <c r="BT888" s="1"/>
    </row>
    <row r="889" spans="1:72" x14ac:dyDescent="0.25">
      <c r="A889" s="5" t="s">
        <v>413</v>
      </c>
      <c r="B889" s="5" t="s">
        <v>534</v>
      </c>
      <c r="C889" s="5" t="s">
        <v>847</v>
      </c>
      <c r="D889" s="5" t="s">
        <v>445</v>
      </c>
      <c r="E889" s="52">
        <f t="shared" ca="1" si="13"/>
        <v>30072</v>
      </c>
      <c r="F889" s="5">
        <v>38</v>
      </c>
      <c r="G889" s="50">
        <v>29246</v>
      </c>
      <c r="H889" s="5">
        <v>351383</v>
      </c>
      <c r="I889" s="50">
        <v>37775</v>
      </c>
      <c r="J889" s="5" t="s">
        <v>858</v>
      </c>
      <c r="BT889" s="1"/>
    </row>
    <row r="890" spans="1:72" x14ac:dyDescent="0.25">
      <c r="A890" s="5" t="s">
        <v>413</v>
      </c>
      <c r="B890" s="5" t="s">
        <v>587</v>
      </c>
      <c r="C890" s="5" t="s">
        <v>801</v>
      </c>
      <c r="D890" s="5" t="s">
        <v>868</v>
      </c>
      <c r="E890" s="52">
        <f t="shared" ca="1" si="13"/>
        <v>28848</v>
      </c>
      <c r="F890" s="5">
        <v>47</v>
      </c>
      <c r="G890" s="50">
        <v>26164</v>
      </c>
      <c r="H890" s="5">
        <v>561655</v>
      </c>
      <c r="I890" s="50">
        <v>34054</v>
      </c>
      <c r="J890" s="5" t="s">
        <v>909</v>
      </c>
      <c r="BT890" s="1"/>
    </row>
    <row r="891" spans="1:72" x14ac:dyDescent="0.25">
      <c r="A891" s="5" t="s">
        <v>454</v>
      </c>
      <c r="B891" s="5" t="s">
        <v>570</v>
      </c>
      <c r="C891" s="5" t="s">
        <v>435</v>
      </c>
      <c r="D891" s="5" t="s">
        <v>940</v>
      </c>
      <c r="E891" s="52">
        <f t="shared" ca="1" si="13"/>
        <v>20292</v>
      </c>
      <c r="F891" s="5">
        <v>55</v>
      </c>
      <c r="G891" s="50">
        <v>22957</v>
      </c>
      <c r="H891" s="5">
        <v>351380</v>
      </c>
      <c r="I891" s="50">
        <v>33995</v>
      </c>
      <c r="J891" s="5" t="s">
        <v>924</v>
      </c>
      <c r="BT891" s="1"/>
    </row>
    <row r="892" spans="1:72" x14ac:dyDescent="0.25">
      <c r="A892" s="5" t="s">
        <v>413</v>
      </c>
      <c r="B892" s="5" t="s">
        <v>418</v>
      </c>
      <c r="C892" s="5" t="s">
        <v>808</v>
      </c>
      <c r="D892" s="5" t="s">
        <v>741</v>
      </c>
      <c r="E892" s="52">
        <f t="shared" ca="1" si="13"/>
        <v>19308</v>
      </c>
      <c r="F892" s="5">
        <v>38</v>
      </c>
      <c r="G892" s="50">
        <v>29201</v>
      </c>
      <c r="H892" s="5">
        <v>351420</v>
      </c>
      <c r="I892" s="50">
        <v>37901</v>
      </c>
      <c r="J892" s="5" t="s">
        <v>858</v>
      </c>
      <c r="BT892" s="1"/>
    </row>
    <row r="893" spans="1:72" x14ac:dyDescent="0.25">
      <c r="A893" s="5" t="s">
        <v>413</v>
      </c>
      <c r="B893" s="5" t="s">
        <v>626</v>
      </c>
      <c r="C893" s="5" t="s">
        <v>88</v>
      </c>
      <c r="D893" s="5" t="s">
        <v>416</v>
      </c>
      <c r="E893" s="52">
        <f t="shared" ca="1" si="13"/>
        <v>26088</v>
      </c>
      <c r="F893" s="5">
        <v>37</v>
      </c>
      <c r="G893" s="50">
        <v>29808</v>
      </c>
      <c r="H893" s="5">
        <v>351568</v>
      </c>
      <c r="I893" s="50">
        <v>37963</v>
      </c>
      <c r="J893" s="5" t="s">
        <v>858</v>
      </c>
      <c r="BT893" s="1"/>
    </row>
    <row r="894" spans="1:72" x14ac:dyDescent="0.25">
      <c r="A894" s="5" t="s">
        <v>454</v>
      </c>
      <c r="B894" s="5" t="s">
        <v>618</v>
      </c>
      <c r="C894" s="5" t="s">
        <v>710</v>
      </c>
      <c r="D894" s="5" t="s">
        <v>473</v>
      </c>
      <c r="E894" s="52">
        <f t="shared" ca="1" si="13"/>
        <v>27108</v>
      </c>
      <c r="F894" s="5">
        <v>39</v>
      </c>
      <c r="G894" s="50">
        <v>28894</v>
      </c>
      <c r="H894" s="5">
        <v>566429</v>
      </c>
      <c r="I894" s="50">
        <v>37935</v>
      </c>
      <c r="J894" s="5" t="s">
        <v>858</v>
      </c>
      <c r="BT894" s="1"/>
    </row>
    <row r="895" spans="1:72" x14ac:dyDescent="0.25">
      <c r="A895" s="5" t="s">
        <v>454</v>
      </c>
      <c r="B895" s="5" t="s">
        <v>562</v>
      </c>
      <c r="C895" s="5" t="s">
        <v>907</v>
      </c>
      <c r="D895" s="5" t="s">
        <v>473</v>
      </c>
      <c r="E895" s="52">
        <f t="shared" ca="1" si="13"/>
        <v>25044</v>
      </c>
      <c r="F895" s="5">
        <v>38</v>
      </c>
      <c r="G895" s="50">
        <v>29406</v>
      </c>
      <c r="H895" s="5">
        <v>568868</v>
      </c>
      <c r="I895" s="50">
        <v>37845</v>
      </c>
      <c r="J895" s="5" t="s">
        <v>858</v>
      </c>
      <c r="BT895" s="1"/>
    </row>
    <row r="896" spans="1:72" x14ac:dyDescent="0.25">
      <c r="A896" s="5" t="s">
        <v>413</v>
      </c>
      <c r="B896" s="5" t="s">
        <v>474</v>
      </c>
      <c r="C896" s="5" t="s">
        <v>848</v>
      </c>
      <c r="D896" s="5" t="s">
        <v>460</v>
      </c>
      <c r="E896" s="52">
        <f t="shared" ca="1" si="13"/>
        <v>23304</v>
      </c>
      <c r="F896" s="5">
        <v>38</v>
      </c>
      <c r="G896" s="50">
        <v>29171</v>
      </c>
      <c r="H896" s="5">
        <v>561662</v>
      </c>
      <c r="I896" s="50">
        <v>37770</v>
      </c>
      <c r="J896" s="5" t="s">
        <v>858</v>
      </c>
      <c r="BT896" s="1"/>
    </row>
    <row r="897" spans="1:72" x14ac:dyDescent="0.25">
      <c r="A897" s="5" t="s">
        <v>413</v>
      </c>
      <c r="B897" s="5" t="s">
        <v>623</v>
      </c>
      <c r="C897" s="5" t="s">
        <v>907</v>
      </c>
      <c r="D897" s="5" t="s">
        <v>473</v>
      </c>
      <c r="E897" s="52">
        <f t="shared" ca="1" si="13"/>
        <v>27516</v>
      </c>
      <c r="F897" s="5">
        <v>36</v>
      </c>
      <c r="G897" s="50">
        <v>29902</v>
      </c>
      <c r="H897" s="5">
        <v>566560</v>
      </c>
      <c r="I897" s="50">
        <v>37950</v>
      </c>
      <c r="J897" s="5" t="s">
        <v>858</v>
      </c>
      <c r="BT897" s="1"/>
    </row>
    <row r="898" spans="1:72" x14ac:dyDescent="0.25">
      <c r="A898" s="5" t="s">
        <v>413</v>
      </c>
      <c r="B898" s="5" t="s">
        <v>559</v>
      </c>
      <c r="C898" s="5" t="s">
        <v>941</v>
      </c>
      <c r="D898" s="5" t="s">
        <v>473</v>
      </c>
      <c r="E898" s="52">
        <f t="shared" ca="1" si="13"/>
        <v>29760</v>
      </c>
      <c r="F898" s="5">
        <v>38</v>
      </c>
      <c r="G898" s="50">
        <v>29140</v>
      </c>
      <c r="H898" s="5">
        <v>350070</v>
      </c>
      <c r="I898" s="50">
        <v>37963</v>
      </c>
      <c r="J898" s="5" t="s">
        <v>858</v>
      </c>
      <c r="BT898" s="1"/>
    </row>
    <row r="899" spans="1:72" x14ac:dyDescent="0.25">
      <c r="A899" s="5" t="s">
        <v>454</v>
      </c>
      <c r="B899" s="5" t="s">
        <v>521</v>
      </c>
      <c r="C899" s="5" t="s">
        <v>928</v>
      </c>
      <c r="D899" s="5" t="s">
        <v>473</v>
      </c>
      <c r="E899" s="52">
        <f t="shared" ref="E899:E962" ca="1" si="14">RANDBETWEEN(1500,2600)*12</f>
        <v>28632</v>
      </c>
      <c r="F899" s="5">
        <v>37</v>
      </c>
      <c r="G899" s="50">
        <v>29505</v>
      </c>
      <c r="H899" s="5">
        <v>350090</v>
      </c>
      <c r="I899" s="50">
        <v>37886</v>
      </c>
      <c r="J899" s="5" t="s">
        <v>858</v>
      </c>
      <c r="BT899" s="1"/>
    </row>
    <row r="900" spans="1:72" x14ac:dyDescent="0.25">
      <c r="A900" s="5" t="s">
        <v>413</v>
      </c>
      <c r="B900" s="5" t="s">
        <v>671</v>
      </c>
      <c r="C900" s="5" t="s">
        <v>942</v>
      </c>
      <c r="D900" s="5" t="s">
        <v>473</v>
      </c>
      <c r="E900" s="52">
        <f t="shared" ca="1" si="14"/>
        <v>23376</v>
      </c>
      <c r="F900" s="5">
        <v>38</v>
      </c>
      <c r="G900" s="50">
        <v>29370</v>
      </c>
      <c r="H900" s="5">
        <v>350088</v>
      </c>
      <c r="I900" s="50">
        <v>37662</v>
      </c>
      <c r="J900" s="5" t="s">
        <v>858</v>
      </c>
      <c r="BT900" s="1"/>
    </row>
    <row r="901" spans="1:72" x14ac:dyDescent="0.25">
      <c r="A901" s="5" t="s">
        <v>413</v>
      </c>
      <c r="B901" s="5" t="s">
        <v>594</v>
      </c>
      <c r="C901" s="5" t="s">
        <v>844</v>
      </c>
      <c r="D901" s="5" t="s">
        <v>433</v>
      </c>
      <c r="E901" s="52">
        <f t="shared" ca="1" si="14"/>
        <v>25668</v>
      </c>
      <c r="F901" s="5">
        <v>37</v>
      </c>
      <c r="G901" s="50">
        <v>29611</v>
      </c>
      <c r="H901" s="5">
        <v>351431</v>
      </c>
      <c r="I901" s="50">
        <v>37776</v>
      </c>
      <c r="J901" s="5" t="s">
        <v>858</v>
      </c>
      <c r="BT901" s="1"/>
    </row>
    <row r="902" spans="1:72" x14ac:dyDescent="0.25">
      <c r="A902" s="5" t="s">
        <v>413</v>
      </c>
      <c r="B902" s="5" t="s">
        <v>625</v>
      </c>
      <c r="C902" s="5" t="s">
        <v>943</v>
      </c>
      <c r="D902" s="5" t="s">
        <v>416</v>
      </c>
      <c r="E902" s="52">
        <f t="shared" ca="1" si="14"/>
        <v>24660</v>
      </c>
      <c r="F902" s="5">
        <v>36</v>
      </c>
      <c r="G902" s="50">
        <v>29900</v>
      </c>
      <c r="H902" s="5">
        <v>561702</v>
      </c>
      <c r="I902" s="50">
        <v>37758</v>
      </c>
      <c r="J902" s="5" t="s">
        <v>858</v>
      </c>
      <c r="BT902" s="1"/>
    </row>
    <row r="903" spans="1:72" x14ac:dyDescent="0.25">
      <c r="A903" s="5" t="s">
        <v>413</v>
      </c>
      <c r="B903" s="5" t="s">
        <v>719</v>
      </c>
      <c r="C903" s="5" t="s">
        <v>844</v>
      </c>
      <c r="D903" s="5" t="s">
        <v>846</v>
      </c>
      <c r="E903" s="52">
        <f t="shared" ca="1" si="14"/>
        <v>19152</v>
      </c>
      <c r="F903" s="5">
        <v>36</v>
      </c>
      <c r="G903" s="50">
        <v>30088</v>
      </c>
      <c r="H903" s="5">
        <v>350114</v>
      </c>
      <c r="I903" s="50">
        <v>38141</v>
      </c>
      <c r="J903" s="5" t="s">
        <v>858</v>
      </c>
      <c r="BT903" s="1"/>
    </row>
    <row r="904" spans="1:72" x14ac:dyDescent="0.25">
      <c r="A904" s="5" t="s">
        <v>413</v>
      </c>
      <c r="B904" s="5" t="s">
        <v>578</v>
      </c>
      <c r="C904" s="5" t="s">
        <v>847</v>
      </c>
      <c r="D904" s="5" t="s">
        <v>416</v>
      </c>
      <c r="E904" s="52">
        <f t="shared" ca="1" si="14"/>
        <v>19140</v>
      </c>
      <c r="F904" s="5">
        <v>36</v>
      </c>
      <c r="G904" s="50">
        <v>30149</v>
      </c>
      <c r="H904" s="5">
        <v>351429</v>
      </c>
      <c r="I904" s="50">
        <v>38112</v>
      </c>
      <c r="J904" s="5" t="s">
        <v>858</v>
      </c>
      <c r="BT904" s="1"/>
    </row>
    <row r="905" spans="1:72" x14ac:dyDescent="0.25">
      <c r="A905" s="5" t="s">
        <v>413</v>
      </c>
      <c r="B905" s="5" t="s">
        <v>719</v>
      </c>
      <c r="C905" s="5" t="s">
        <v>438</v>
      </c>
      <c r="D905" s="5" t="s">
        <v>473</v>
      </c>
      <c r="E905" s="52">
        <f t="shared" ca="1" si="14"/>
        <v>26196</v>
      </c>
      <c r="F905" s="5">
        <v>41</v>
      </c>
      <c r="G905" s="50">
        <v>28309</v>
      </c>
      <c r="H905" s="5">
        <v>350124</v>
      </c>
      <c r="I905" s="50">
        <v>38331</v>
      </c>
      <c r="J905" s="5" t="s">
        <v>858</v>
      </c>
      <c r="BT905" s="1"/>
    </row>
    <row r="906" spans="1:72" x14ac:dyDescent="0.25">
      <c r="A906" s="5" t="s">
        <v>413</v>
      </c>
      <c r="B906" s="5" t="s">
        <v>664</v>
      </c>
      <c r="C906" s="5" t="s">
        <v>944</v>
      </c>
      <c r="D906" s="5" t="s">
        <v>548</v>
      </c>
      <c r="E906" s="52">
        <f t="shared" ca="1" si="14"/>
        <v>21312</v>
      </c>
      <c r="F906" s="5">
        <v>37</v>
      </c>
      <c r="G906" s="50">
        <v>29625</v>
      </c>
      <c r="H906" s="5">
        <v>350107</v>
      </c>
      <c r="I906" s="50">
        <v>37994</v>
      </c>
      <c r="J906" s="5" t="s">
        <v>858</v>
      </c>
      <c r="BT906" s="1"/>
    </row>
    <row r="907" spans="1:72" x14ac:dyDescent="0.25">
      <c r="A907" s="5" t="s">
        <v>413</v>
      </c>
      <c r="B907" s="5" t="s">
        <v>511</v>
      </c>
      <c r="C907" s="5" t="s">
        <v>930</v>
      </c>
      <c r="D907" s="5" t="s">
        <v>416</v>
      </c>
      <c r="E907" s="52">
        <f t="shared" ca="1" si="14"/>
        <v>25668</v>
      </c>
      <c r="F907" s="5">
        <v>38</v>
      </c>
      <c r="G907" s="50">
        <v>29419</v>
      </c>
      <c r="H907" s="5">
        <v>561630</v>
      </c>
      <c r="I907" s="50">
        <v>38129</v>
      </c>
      <c r="J907" s="5" t="s">
        <v>858</v>
      </c>
      <c r="BT907" s="1"/>
    </row>
    <row r="908" spans="1:72" x14ac:dyDescent="0.25">
      <c r="A908" s="5" t="s">
        <v>408</v>
      </c>
      <c r="B908" s="5" t="s">
        <v>634</v>
      </c>
      <c r="C908" s="5" t="s">
        <v>155</v>
      </c>
      <c r="D908" s="5" t="s">
        <v>460</v>
      </c>
      <c r="E908" s="52">
        <f t="shared" ca="1" si="14"/>
        <v>19944</v>
      </c>
      <c r="F908" s="5">
        <v>41</v>
      </c>
      <c r="G908" s="50">
        <v>28293</v>
      </c>
      <c r="H908" s="5">
        <v>351427</v>
      </c>
      <c r="I908" s="50">
        <v>38150</v>
      </c>
      <c r="J908" s="5" t="s">
        <v>858</v>
      </c>
      <c r="BT908" s="1"/>
    </row>
    <row r="909" spans="1:72" x14ac:dyDescent="0.25">
      <c r="A909" s="5" t="s">
        <v>408</v>
      </c>
      <c r="B909" s="5" t="s">
        <v>586</v>
      </c>
      <c r="C909" s="5" t="s">
        <v>471</v>
      </c>
      <c r="D909" s="5" t="s">
        <v>749</v>
      </c>
      <c r="E909" s="52">
        <f t="shared" ca="1" si="14"/>
        <v>29268</v>
      </c>
      <c r="F909" s="5">
        <v>38</v>
      </c>
      <c r="G909" s="50">
        <v>29140</v>
      </c>
      <c r="H909" s="5">
        <v>561645</v>
      </c>
      <c r="I909" s="50">
        <v>38110</v>
      </c>
      <c r="J909" s="5" t="s">
        <v>858</v>
      </c>
      <c r="BT909" s="1"/>
    </row>
    <row r="910" spans="1:72" x14ac:dyDescent="0.25">
      <c r="A910" s="5" t="s">
        <v>408</v>
      </c>
      <c r="B910" s="5" t="s">
        <v>673</v>
      </c>
      <c r="C910" s="5" t="s">
        <v>86</v>
      </c>
      <c r="D910" s="5" t="s">
        <v>945</v>
      </c>
      <c r="E910" s="52">
        <f t="shared" ca="1" si="14"/>
        <v>18756</v>
      </c>
      <c r="F910" s="5">
        <v>51</v>
      </c>
      <c r="G910" s="50">
        <v>24665</v>
      </c>
      <c r="H910" s="5">
        <v>351569</v>
      </c>
      <c r="I910" s="50">
        <v>35058</v>
      </c>
      <c r="J910" s="5" t="s">
        <v>909</v>
      </c>
      <c r="BT910" s="1"/>
    </row>
    <row r="911" spans="1:72" x14ac:dyDescent="0.25">
      <c r="A911" s="5" t="s">
        <v>413</v>
      </c>
      <c r="B911" s="5" t="s">
        <v>492</v>
      </c>
      <c r="C911" s="5" t="s">
        <v>523</v>
      </c>
      <c r="D911" s="5" t="s">
        <v>416</v>
      </c>
      <c r="E911" s="52">
        <f t="shared" ca="1" si="14"/>
        <v>21228</v>
      </c>
      <c r="F911" s="5">
        <v>43</v>
      </c>
      <c r="G911" s="50">
        <v>27458</v>
      </c>
      <c r="H911" s="5">
        <v>561599</v>
      </c>
      <c r="I911" s="50">
        <v>38180</v>
      </c>
      <c r="J911" s="5" t="s">
        <v>924</v>
      </c>
      <c r="BT911" s="1"/>
    </row>
    <row r="912" spans="1:72" x14ac:dyDescent="0.25">
      <c r="A912" s="5" t="s">
        <v>413</v>
      </c>
      <c r="B912" s="5" t="s">
        <v>626</v>
      </c>
      <c r="C912" s="5" t="s">
        <v>707</v>
      </c>
      <c r="D912" s="5" t="s">
        <v>457</v>
      </c>
      <c r="E912" s="52">
        <f t="shared" ca="1" si="14"/>
        <v>23460</v>
      </c>
      <c r="F912" s="5">
        <v>52</v>
      </c>
      <c r="G912" s="50">
        <v>24072</v>
      </c>
      <c r="H912" s="5">
        <v>561598</v>
      </c>
      <c r="I912" s="50">
        <v>34761</v>
      </c>
      <c r="J912" s="5" t="s">
        <v>926</v>
      </c>
      <c r="BT912" s="1"/>
    </row>
    <row r="913" spans="1:72" x14ac:dyDescent="0.25">
      <c r="A913" s="5" t="s">
        <v>413</v>
      </c>
      <c r="B913" s="5" t="s">
        <v>730</v>
      </c>
      <c r="C913" s="5" t="s">
        <v>946</v>
      </c>
      <c r="D913" s="5" t="s">
        <v>460</v>
      </c>
      <c r="E913" s="52">
        <f t="shared" ca="1" si="14"/>
        <v>26388</v>
      </c>
      <c r="F913" s="5">
        <v>37</v>
      </c>
      <c r="G913" s="50">
        <v>29516</v>
      </c>
      <c r="H913" s="5">
        <v>561660</v>
      </c>
      <c r="I913" s="50">
        <v>38271</v>
      </c>
      <c r="J913" s="5" t="s">
        <v>858</v>
      </c>
      <c r="BT913" s="1"/>
    </row>
    <row r="914" spans="1:72" x14ac:dyDescent="0.25">
      <c r="A914" s="5" t="s">
        <v>413</v>
      </c>
      <c r="B914" s="5" t="s">
        <v>541</v>
      </c>
      <c r="C914" s="5" t="s">
        <v>523</v>
      </c>
      <c r="D914" s="5" t="s">
        <v>850</v>
      </c>
      <c r="E914" s="52">
        <f t="shared" ca="1" si="14"/>
        <v>25296</v>
      </c>
      <c r="F914" s="5">
        <v>38</v>
      </c>
      <c r="G914" s="50">
        <v>29486</v>
      </c>
      <c r="H914" s="5">
        <v>350175</v>
      </c>
      <c r="I914" s="50">
        <v>38185</v>
      </c>
      <c r="J914" s="5" t="s">
        <v>858</v>
      </c>
      <c r="BT914" s="1"/>
    </row>
    <row r="915" spans="1:72" x14ac:dyDescent="0.25">
      <c r="A915" s="5" t="s">
        <v>408</v>
      </c>
      <c r="B915" s="5" t="s">
        <v>519</v>
      </c>
      <c r="C915" s="5" t="s">
        <v>828</v>
      </c>
      <c r="D915" s="5" t="s">
        <v>473</v>
      </c>
      <c r="E915" s="52">
        <f t="shared" ca="1" si="14"/>
        <v>30804</v>
      </c>
      <c r="F915" s="5">
        <v>34</v>
      </c>
      <c r="G915" s="50">
        <v>30937</v>
      </c>
      <c r="H915" s="5">
        <v>350187</v>
      </c>
      <c r="I915" s="50">
        <v>38252</v>
      </c>
      <c r="J915" s="5" t="s">
        <v>858</v>
      </c>
      <c r="BT915" s="1"/>
    </row>
    <row r="916" spans="1:72" x14ac:dyDescent="0.25">
      <c r="A916" s="5" t="s">
        <v>454</v>
      </c>
      <c r="B916" s="5" t="s">
        <v>546</v>
      </c>
      <c r="C916" s="5" t="s">
        <v>529</v>
      </c>
      <c r="D916" s="5" t="s">
        <v>548</v>
      </c>
      <c r="E916" s="52">
        <f t="shared" ca="1" si="14"/>
        <v>19872</v>
      </c>
      <c r="F916" s="5">
        <v>39</v>
      </c>
      <c r="G916" s="50">
        <v>28953</v>
      </c>
      <c r="H916" s="5">
        <v>350192</v>
      </c>
      <c r="I916" s="50">
        <v>38080</v>
      </c>
      <c r="J916" s="5" t="s">
        <v>858</v>
      </c>
      <c r="BT916" s="1"/>
    </row>
    <row r="917" spans="1:72" x14ac:dyDescent="0.25">
      <c r="A917" s="5" t="s">
        <v>408</v>
      </c>
      <c r="B917" s="5" t="s">
        <v>705</v>
      </c>
      <c r="C917" s="5" t="s">
        <v>471</v>
      </c>
      <c r="D917" s="5" t="s">
        <v>947</v>
      </c>
      <c r="E917" s="52">
        <f t="shared" ca="1" si="14"/>
        <v>22500</v>
      </c>
      <c r="F917" s="5">
        <v>39</v>
      </c>
      <c r="G917" s="50">
        <v>29018</v>
      </c>
      <c r="H917" s="5">
        <v>566544</v>
      </c>
      <c r="I917" s="50">
        <v>38347</v>
      </c>
      <c r="J917" s="5" t="s">
        <v>858</v>
      </c>
      <c r="BT917" s="1"/>
    </row>
    <row r="918" spans="1:72" x14ac:dyDescent="0.25">
      <c r="A918" s="5" t="s">
        <v>454</v>
      </c>
      <c r="B918" s="5" t="s">
        <v>667</v>
      </c>
      <c r="C918" s="5" t="s">
        <v>928</v>
      </c>
      <c r="D918" s="5" t="s">
        <v>678</v>
      </c>
      <c r="E918" s="52">
        <f t="shared" ca="1" si="14"/>
        <v>26436</v>
      </c>
      <c r="F918" s="5">
        <v>37</v>
      </c>
      <c r="G918" s="50">
        <v>29726</v>
      </c>
      <c r="H918" s="5">
        <v>561677</v>
      </c>
      <c r="I918" s="50">
        <v>38302</v>
      </c>
      <c r="J918" s="5" t="s">
        <v>858</v>
      </c>
      <c r="BT918" s="1"/>
    </row>
    <row r="919" spans="1:72" x14ac:dyDescent="0.25">
      <c r="A919" s="5" t="s">
        <v>408</v>
      </c>
      <c r="B919" s="5" t="s">
        <v>612</v>
      </c>
      <c r="C919" s="5" t="s">
        <v>835</v>
      </c>
      <c r="D919" s="5" t="s">
        <v>628</v>
      </c>
      <c r="E919" s="52">
        <f t="shared" ca="1" si="14"/>
        <v>30108</v>
      </c>
      <c r="F919" s="5">
        <v>38</v>
      </c>
      <c r="G919" s="50">
        <v>29394</v>
      </c>
      <c r="H919" s="5">
        <v>561675</v>
      </c>
      <c r="I919" s="50">
        <v>38317</v>
      </c>
      <c r="J919" s="5" t="s">
        <v>858</v>
      </c>
      <c r="BT919" s="1"/>
    </row>
    <row r="920" spans="1:72" x14ac:dyDescent="0.25">
      <c r="A920" s="5" t="s">
        <v>408</v>
      </c>
      <c r="B920" s="5" t="s">
        <v>499</v>
      </c>
      <c r="C920" s="5" t="s">
        <v>453</v>
      </c>
      <c r="D920" s="5" t="s">
        <v>619</v>
      </c>
      <c r="E920" s="52">
        <f t="shared" ca="1" si="14"/>
        <v>24528</v>
      </c>
      <c r="F920" s="5">
        <v>40</v>
      </c>
      <c r="G920" s="50">
        <v>28515</v>
      </c>
      <c r="H920" s="5">
        <v>561679</v>
      </c>
      <c r="I920" s="50">
        <v>38075</v>
      </c>
      <c r="J920" s="5" t="s">
        <v>858</v>
      </c>
      <c r="BT920" s="1"/>
    </row>
    <row r="921" spans="1:72" x14ac:dyDescent="0.25">
      <c r="A921" s="5" t="s">
        <v>408</v>
      </c>
      <c r="B921" s="5" t="s">
        <v>664</v>
      </c>
      <c r="C921" s="5" t="s">
        <v>161</v>
      </c>
      <c r="D921" s="5" t="s">
        <v>473</v>
      </c>
      <c r="E921" s="52">
        <f t="shared" ca="1" si="14"/>
        <v>22608</v>
      </c>
      <c r="F921" s="5">
        <v>38</v>
      </c>
      <c r="G921" s="50">
        <v>29468</v>
      </c>
      <c r="H921" s="5">
        <v>561744</v>
      </c>
      <c r="I921" s="50">
        <v>38206</v>
      </c>
      <c r="J921" s="5" t="s">
        <v>858</v>
      </c>
      <c r="BT921" s="1"/>
    </row>
    <row r="922" spans="1:72" x14ac:dyDescent="0.25">
      <c r="A922" s="5" t="s">
        <v>454</v>
      </c>
      <c r="B922" s="5" t="s">
        <v>784</v>
      </c>
      <c r="C922" s="5" t="s">
        <v>489</v>
      </c>
      <c r="D922" s="5" t="s">
        <v>457</v>
      </c>
      <c r="E922" s="52">
        <f t="shared" ca="1" si="14"/>
        <v>28284</v>
      </c>
      <c r="F922" s="5">
        <v>50</v>
      </c>
      <c r="G922" s="50">
        <v>24818</v>
      </c>
      <c r="H922" s="5">
        <v>561684</v>
      </c>
      <c r="I922" s="50">
        <v>36050</v>
      </c>
      <c r="J922" s="5" t="s">
        <v>909</v>
      </c>
      <c r="BT922" s="1"/>
    </row>
    <row r="923" spans="1:72" x14ac:dyDescent="0.25">
      <c r="A923" s="5" t="s">
        <v>413</v>
      </c>
      <c r="B923" s="5" t="s">
        <v>748</v>
      </c>
      <c r="C923" s="5" t="s">
        <v>91</v>
      </c>
      <c r="D923" s="5" t="s">
        <v>457</v>
      </c>
      <c r="E923" s="52">
        <f t="shared" ca="1" si="14"/>
        <v>25452</v>
      </c>
      <c r="F923" s="5">
        <v>41</v>
      </c>
      <c r="G923" s="50">
        <v>28244</v>
      </c>
      <c r="H923" s="5">
        <v>566203</v>
      </c>
      <c r="I923" s="50">
        <v>38171</v>
      </c>
      <c r="J923" s="5" t="s">
        <v>466</v>
      </c>
      <c r="BT923" s="1"/>
    </row>
    <row r="924" spans="1:72" x14ac:dyDescent="0.25">
      <c r="A924" s="5" t="s">
        <v>413</v>
      </c>
      <c r="B924" s="5" t="s">
        <v>514</v>
      </c>
      <c r="C924" s="5" t="s">
        <v>523</v>
      </c>
      <c r="D924" s="5" t="s">
        <v>416</v>
      </c>
      <c r="E924" s="52">
        <f t="shared" ca="1" si="14"/>
        <v>27048</v>
      </c>
      <c r="F924" s="5">
        <v>35</v>
      </c>
      <c r="G924" s="50">
        <v>30246</v>
      </c>
      <c r="H924" s="5">
        <v>561666</v>
      </c>
      <c r="I924" s="50">
        <v>38067</v>
      </c>
      <c r="J924" s="5" t="s">
        <v>858</v>
      </c>
      <c r="BT924" s="1"/>
    </row>
    <row r="925" spans="1:72" x14ac:dyDescent="0.25">
      <c r="A925" s="5" t="s">
        <v>413</v>
      </c>
      <c r="B925" s="5" t="s">
        <v>561</v>
      </c>
      <c r="C925" s="5" t="s">
        <v>893</v>
      </c>
      <c r="D925" s="5" t="s">
        <v>473</v>
      </c>
      <c r="E925" s="52">
        <f t="shared" ca="1" si="14"/>
        <v>25308</v>
      </c>
      <c r="F925" s="5">
        <v>35</v>
      </c>
      <c r="G925" s="50">
        <v>30535</v>
      </c>
      <c r="H925" s="5">
        <v>561668</v>
      </c>
      <c r="I925" s="50">
        <v>38647</v>
      </c>
      <c r="J925" s="5" t="s">
        <v>909</v>
      </c>
      <c r="BT925" s="1"/>
    </row>
    <row r="926" spans="1:72" x14ac:dyDescent="0.25">
      <c r="A926" s="5" t="s">
        <v>413</v>
      </c>
      <c r="B926" s="5" t="s">
        <v>602</v>
      </c>
      <c r="C926" s="5" t="s">
        <v>896</v>
      </c>
      <c r="D926" s="5" t="s">
        <v>473</v>
      </c>
      <c r="E926" s="52">
        <f t="shared" ca="1" si="14"/>
        <v>19896</v>
      </c>
      <c r="F926" s="5">
        <v>43</v>
      </c>
      <c r="G926" s="50">
        <v>27358</v>
      </c>
      <c r="H926" s="5">
        <v>561688</v>
      </c>
      <c r="I926" s="50">
        <v>38462</v>
      </c>
      <c r="J926" s="5" t="s">
        <v>909</v>
      </c>
      <c r="BT926" s="1"/>
    </row>
    <row r="927" spans="1:72" x14ac:dyDescent="0.25">
      <c r="A927" s="5" t="s">
        <v>408</v>
      </c>
      <c r="B927" s="5" t="s">
        <v>572</v>
      </c>
      <c r="C927" s="5" t="s">
        <v>453</v>
      </c>
      <c r="D927" s="5" t="s">
        <v>642</v>
      </c>
      <c r="E927" s="52">
        <f t="shared" ca="1" si="14"/>
        <v>26148</v>
      </c>
      <c r="F927" s="5">
        <v>42</v>
      </c>
      <c r="G927" s="50">
        <v>27800</v>
      </c>
      <c r="H927" s="5">
        <v>350199</v>
      </c>
      <c r="I927" s="50">
        <v>38450</v>
      </c>
      <c r="J927" s="5" t="s">
        <v>909</v>
      </c>
      <c r="BT927" s="1"/>
    </row>
    <row r="928" spans="1:72" x14ac:dyDescent="0.25">
      <c r="A928" s="5" t="s">
        <v>408</v>
      </c>
      <c r="B928" s="5" t="s">
        <v>671</v>
      </c>
      <c r="C928" s="5" t="s">
        <v>892</v>
      </c>
      <c r="D928" s="5" t="s">
        <v>460</v>
      </c>
      <c r="E928" s="52">
        <f t="shared" ca="1" si="14"/>
        <v>28716</v>
      </c>
      <c r="F928" s="5">
        <v>64</v>
      </c>
      <c r="G928" s="50">
        <v>19948</v>
      </c>
      <c r="H928" s="5">
        <v>350257</v>
      </c>
      <c r="I928" s="50">
        <v>29916</v>
      </c>
      <c r="J928" s="5" t="s">
        <v>909</v>
      </c>
      <c r="BT928" s="1"/>
    </row>
    <row r="929" spans="1:72" x14ac:dyDescent="0.25">
      <c r="A929" s="5" t="s">
        <v>408</v>
      </c>
      <c r="B929" s="5" t="s">
        <v>574</v>
      </c>
      <c r="C929" s="5" t="s">
        <v>570</v>
      </c>
      <c r="D929" s="5" t="s">
        <v>460</v>
      </c>
      <c r="E929" s="52">
        <f t="shared" ca="1" si="14"/>
        <v>22704</v>
      </c>
      <c r="F929" s="5">
        <v>36</v>
      </c>
      <c r="G929" s="50">
        <v>29932</v>
      </c>
      <c r="H929" s="5">
        <v>561689</v>
      </c>
      <c r="I929" s="50">
        <v>38599</v>
      </c>
      <c r="J929" s="5" t="s">
        <v>858</v>
      </c>
      <c r="BT929" s="1"/>
    </row>
    <row r="930" spans="1:72" x14ac:dyDescent="0.25">
      <c r="A930" s="5" t="s">
        <v>413</v>
      </c>
      <c r="B930" s="5" t="s">
        <v>578</v>
      </c>
      <c r="C930" s="5" t="s">
        <v>840</v>
      </c>
      <c r="D930" s="5" t="s">
        <v>416</v>
      </c>
      <c r="E930" s="52">
        <f t="shared" ca="1" si="14"/>
        <v>21684</v>
      </c>
      <c r="F930" s="5">
        <v>35</v>
      </c>
      <c r="G930" s="50">
        <v>30489</v>
      </c>
      <c r="H930" s="5">
        <v>566403</v>
      </c>
      <c r="I930" s="50">
        <v>38492</v>
      </c>
      <c r="J930" s="5" t="s">
        <v>858</v>
      </c>
      <c r="BT930" s="1"/>
    </row>
    <row r="931" spans="1:72" x14ac:dyDescent="0.25">
      <c r="A931" s="5" t="s">
        <v>413</v>
      </c>
      <c r="B931" s="5" t="s">
        <v>667</v>
      </c>
      <c r="C931" s="5" t="s">
        <v>640</v>
      </c>
      <c r="D931" s="5" t="s">
        <v>457</v>
      </c>
      <c r="E931" s="52">
        <f t="shared" ca="1" si="14"/>
        <v>22416</v>
      </c>
      <c r="F931" s="5">
        <v>54</v>
      </c>
      <c r="G931" s="50">
        <v>23412</v>
      </c>
      <c r="H931" s="5">
        <v>561505</v>
      </c>
      <c r="I931" s="50">
        <v>34952</v>
      </c>
      <c r="J931" s="5" t="s">
        <v>909</v>
      </c>
      <c r="BT931" s="1"/>
    </row>
    <row r="932" spans="1:72" x14ac:dyDescent="0.25">
      <c r="A932" s="5" t="s">
        <v>454</v>
      </c>
      <c r="B932" s="5" t="s">
        <v>614</v>
      </c>
      <c r="C932" s="5" t="s">
        <v>930</v>
      </c>
      <c r="D932" s="5" t="s">
        <v>460</v>
      </c>
      <c r="E932" s="52">
        <f t="shared" ca="1" si="14"/>
        <v>25968</v>
      </c>
      <c r="F932" s="5">
        <v>35</v>
      </c>
      <c r="G932" s="50">
        <v>30373</v>
      </c>
      <c r="H932" s="5">
        <v>566546</v>
      </c>
      <c r="I932" s="50">
        <v>38357</v>
      </c>
      <c r="J932" s="5" t="s">
        <v>909</v>
      </c>
      <c r="BT932" s="1"/>
    </row>
    <row r="933" spans="1:72" x14ac:dyDescent="0.25">
      <c r="A933" s="5" t="s">
        <v>408</v>
      </c>
      <c r="B933" s="5" t="s">
        <v>485</v>
      </c>
      <c r="C933" s="5" t="s">
        <v>822</v>
      </c>
      <c r="D933" s="5" t="s">
        <v>482</v>
      </c>
      <c r="E933" s="52">
        <f t="shared" ca="1" si="14"/>
        <v>19848</v>
      </c>
      <c r="F933" s="5">
        <v>39</v>
      </c>
      <c r="G933" s="50">
        <v>29010</v>
      </c>
      <c r="H933" s="5">
        <v>350200</v>
      </c>
      <c r="I933" s="50">
        <v>38484</v>
      </c>
      <c r="J933" s="5" t="s">
        <v>858</v>
      </c>
      <c r="BT933" s="1"/>
    </row>
    <row r="934" spans="1:72" x14ac:dyDescent="0.25">
      <c r="A934" s="5" t="s">
        <v>408</v>
      </c>
      <c r="B934" s="5" t="s">
        <v>570</v>
      </c>
      <c r="C934" s="5" t="s">
        <v>948</v>
      </c>
      <c r="D934" s="5" t="s">
        <v>749</v>
      </c>
      <c r="E934" s="52">
        <f t="shared" ca="1" si="14"/>
        <v>24612</v>
      </c>
      <c r="F934" s="5">
        <v>36</v>
      </c>
      <c r="G934" s="50">
        <v>29945</v>
      </c>
      <c r="H934" s="5">
        <v>350340</v>
      </c>
      <c r="I934" s="50">
        <v>38414</v>
      </c>
      <c r="J934" s="5" t="s">
        <v>858</v>
      </c>
      <c r="BT934" s="1"/>
    </row>
    <row r="935" spans="1:72" x14ac:dyDescent="0.25">
      <c r="A935" s="5" t="s">
        <v>413</v>
      </c>
      <c r="B935" s="5" t="s">
        <v>662</v>
      </c>
      <c r="C935" s="5" t="s">
        <v>930</v>
      </c>
      <c r="D935" s="5" t="s">
        <v>439</v>
      </c>
      <c r="E935" s="52">
        <f t="shared" ca="1" si="14"/>
        <v>24564</v>
      </c>
      <c r="F935" s="5">
        <v>64</v>
      </c>
      <c r="G935" s="50">
        <v>19948</v>
      </c>
      <c r="H935" s="5">
        <v>561696</v>
      </c>
      <c r="I935" s="50">
        <v>29916</v>
      </c>
      <c r="J935" s="5" t="s">
        <v>909</v>
      </c>
      <c r="BT935" s="1"/>
    </row>
    <row r="936" spans="1:72" x14ac:dyDescent="0.25">
      <c r="A936" s="5" t="s">
        <v>408</v>
      </c>
      <c r="B936" s="5" t="s">
        <v>561</v>
      </c>
      <c r="C936" s="5" t="s">
        <v>410</v>
      </c>
      <c r="D936" s="5" t="s">
        <v>473</v>
      </c>
      <c r="E936" s="52">
        <f t="shared" ca="1" si="14"/>
        <v>26376</v>
      </c>
      <c r="F936" s="5">
        <v>39</v>
      </c>
      <c r="G936" s="50">
        <v>29040</v>
      </c>
      <c r="H936" s="5">
        <v>561697</v>
      </c>
      <c r="I936" s="50">
        <v>38696</v>
      </c>
      <c r="J936" s="5" t="s">
        <v>858</v>
      </c>
      <c r="BT936" s="1"/>
    </row>
    <row r="937" spans="1:72" x14ac:dyDescent="0.25">
      <c r="A937" s="5" t="s">
        <v>408</v>
      </c>
      <c r="B937" s="5" t="s">
        <v>631</v>
      </c>
      <c r="C937" s="5" t="s">
        <v>465</v>
      </c>
      <c r="D937" s="5" t="s">
        <v>460</v>
      </c>
      <c r="E937" s="52">
        <f t="shared" ca="1" si="14"/>
        <v>20388</v>
      </c>
      <c r="F937" s="5">
        <v>38</v>
      </c>
      <c r="G937" s="50">
        <v>29389</v>
      </c>
      <c r="H937" s="5">
        <v>350236</v>
      </c>
      <c r="I937" s="50">
        <v>38640</v>
      </c>
      <c r="J937" s="5" t="s">
        <v>858</v>
      </c>
      <c r="BT937" s="1"/>
    </row>
    <row r="938" spans="1:72" x14ac:dyDescent="0.25">
      <c r="A938" s="5" t="s">
        <v>413</v>
      </c>
      <c r="B938" s="5" t="s">
        <v>509</v>
      </c>
      <c r="C938" s="5" t="s">
        <v>949</v>
      </c>
      <c r="D938" s="5" t="s">
        <v>947</v>
      </c>
      <c r="E938" s="52">
        <f t="shared" ca="1" si="14"/>
        <v>18492</v>
      </c>
      <c r="F938" s="5">
        <v>38</v>
      </c>
      <c r="G938" s="50">
        <v>29272</v>
      </c>
      <c r="H938" s="5">
        <v>350638</v>
      </c>
      <c r="I938" s="50">
        <v>38377</v>
      </c>
      <c r="J938" s="5" t="s">
        <v>858</v>
      </c>
      <c r="BT938" s="1"/>
    </row>
    <row r="939" spans="1:72" x14ac:dyDescent="0.25">
      <c r="A939" s="5" t="s">
        <v>408</v>
      </c>
      <c r="B939" s="5" t="s">
        <v>461</v>
      </c>
      <c r="C939" s="5" t="s">
        <v>621</v>
      </c>
      <c r="D939" s="5" t="s">
        <v>416</v>
      </c>
      <c r="E939" s="52">
        <f t="shared" ca="1" si="14"/>
        <v>19164</v>
      </c>
      <c r="F939" s="5">
        <v>39</v>
      </c>
      <c r="G939" s="50">
        <v>29079</v>
      </c>
      <c r="H939" s="5">
        <v>561700</v>
      </c>
      <c r="I939" s="50">
        <v>38492</v>
      </c>
      <c r="J939" s="5" t="s">
        <v>858</v>
      </c>
      <c r="BT939" s="1"/>
    </row>
    <row r="940" spans="1:72" x14ac:dyDescent="0.25">
      <c r="A940" s="5" t="s">
        <v>408</v>
      </c>
      <c r="B940" s="5" t="s">
        <v>625</v>
      </c>
      <c r="C940" s="5" t="s">
        <v>950</v>
      </c>
      <c r="D940" s="5" t="s">
        <v>473</v>
      </c>
      <c r="E940" s="52">
        <f t="shared" ca="1" si="14"/>
        <v>20940</v>
      </c>
      <c r="F940" s="5">
        <v>39</v>
      </c>
      <c r="G940" s="50">
        <v>28773</v>
      </c>
      <c r="H940" s="5">
        <v>350705</v>
      </c>
      <c r="I940" s="50">
        <v>38607</v>
      </c>
      <c r="J940" s="5" t="s">
        <v>858</v>
      </c>
      <c r="BT940" s="1"/>
    </row>
    <row r="941" spans="1:72" x14ac:dyDescent="0.25">
      <c r="A941" s="5" t="s">
        <v>408</v>
      </c>
      <c r="B941" s="5" t="s">
        <v>665</v>
      </c>
      <c r="C941" s="5" t="s">
        <v>951</v>
      </c>
      <c r="D941" s="5" t="s">
        <v>802</v>
      </c>
      <c r="E941" s="52">
        <f t="shared" ca="1" si="14"/>
        <v>25968</v>
      </c>
      <c r="F941" s="5">
        <v>37</v>
      </c>
      <c r="G941" s="50">
        <v>29711</v>
      </c>
      <c r="H941" s="5">
        <v>350530</v>
      </c>
      <c r="I941" s="50">
        <v>38758</v>
      </c>
      <c r="J941" s="5" t="s">
        <v>858</v>
      </c>
      <c r="BT941" s="1"/>
    </row>
    <row r="942" spans="1:72" x14ac:dyDescent="0.25">
      <c r="A942" s="5" t="s">
        <v>408</v>
      </c>
      <c r="B942" s="5" t="s">
        <v>526</v>
      </c>
      <c r="C942" s="5" t="s">
        <v>835</v>
      </c>
      <c r="D942" s="5" t="s">
        <v>734</v>
      </c>
      <c r="E942" s="52">
        <f t="shared" ca="1" si="14"/>
        <v>22908</v>
      </c>
      <c r="F942" s="5">
        <v>36</v>
      </c>
      <c r="G942" s="50">
        <v>29869</v>
      </c>
      <c r="H942" s="5">
        <v>350523</v>
      </c>
      <c r="I942" s="50">
        <v>38399</v>
      </c>
      <c r="J942" s="5" t="s">
        <v>858</v>
      </c>
      <c r="BT942" s="1"/>
    </row>
    <row r="943" spans="1:72" x14ac:dyDescent="0.25">
      <c r="A943" s="5" t="s">
        <v>413</v>
      </c>
      <c r="B943" s="5" t="s">
        <v>185</v>
      </c>
      <c r="C943" s="5" t="s">
        <v>952</v>
      </c>
      <c r="D943" s="5" t="s">
        <v>473</v>
      </c>
      <c r="E943" s="52">
        <f t="shared" ca="1" si="14"/>
        <v>24996</v>
      </c>
      <c r="F943" s="5">
        <v>39</v>
      </c>
      <c r="G943" s="50">
        <v>29110</v>
      </c>
      <c r="H943" s="5">
        <v>566037</v>
      </c>
      <c r="I943" s="50">
        <v>38805</v>
      </c>
      <c r="J943" s="5" t="s">
        <v>858</v>
      </c>
      <c r="BT943" s="1"/>
    </row>
    <row r="944" spans="1:72" x14ac:dyDescent="0.25">
      <c r="A944" s="5" t="s">
        <v>454</v>
      </c>
      <c r="B944" s="5" t="s">
        <v>694</v>
      </c>
      <c r="C944" s="5" t="s">
        <v>844</v>
      </c>
      <c r="D944" s="5" t="s">
        <v>460</v>
      </c>
      <c r="E944" s="52">
        <f t="shared" ca="1" si="14"/>
        <v>24768</v>
      </c>
      <c r="F944" s="5">
        <v>36</v>
      </c>
      <c r="G944" s="50">
        <v>30057</v>
      </c>
      <c r="H944" s="5">
        <v>350869</v>
      </c>
      <c r="I944" s="50">
        <v>38812</v>
      </c>
      <c r="J944" s="5" t="s">
        <v>858</v>
      </c>
      <c r="BT944" s="1"/>
    </row>
    <row r="945" spans="1:72" x14ac:dyDescent="0.25">
      <c r="A945" s="5" t="s">
        <v>413</v>
      </c>
      <c r="B945" s="5" t="s">
        <v>490</v>
      </c>
      <c r="C945" s="5" t="s">
        <v>640</v>
      </c>
      <c r="D945" s="5" t="s">
        <v>439</v>
      </c>
      <c r="E945" s="52">
        <f t="shared" ca="1" si="14"/>
        <v>21432</v>
      </c>
      <c r="F945" s="5">
        <v>38</v>
      </c>
      <c r="G945" s="50">
        <v>29296</v>
      </c>
      <c r="H945" s="5">
        <v>566326</v>
      </c>
      <c r="I945" s="50">
        <v>38871</v>
      </c>
      <c r="J945" s="5" t="s">
        <v>858</v>
      </c>
      <c r="BT945" s="1"/>
    </row>
    <row r="946" spans="1:72" x14ac:dyDescent="0.25">
      <c r="A946" s="5" t="s">
        <v>413</v>
      </c>
      <c r="B946" s="5" t="s">
        <v>594</v>
      </c>
      <c r="C946" s="5" t="s">
        <v>596</v>
      </c>
      <c r="D946" s="5" t="s">
        <v>439</v>
      </c>
      <c r="E946" s="52">
        <f t="shared" ca="1" si="14"/>
        <v>26160</v>
      </c>
      <c r="F946" s="5">
        <v>35</v>
      </c>
      <c r="G946" s="50">
        <v>30236</v>
      </c>
      <c r="H946" s="5">
        <v>561735</v>
      </c>
      <c r="I946" s="50">
        <v>38802</v>
      </c>
      <c r="J946" s="5" t="s">
        <v>858</v>
      </c>
      <c r="BT946" s="1"/>
    </row>
    <row r="947" spans="1:72" x14ac:dyDescent="0.25">
      <c r="A947" s="5" t="s">
        <v>413</v>
      </c>
      <c r="B947" s="5" t="s">
        <v>541</v>
      </c>
      <c r="C947" s="5" t="s">
        <v>640</v>
      </c>
      <c r="D947" s="5" t="s">
        <v>953</v>
      </c>
      <c r="E947" s="52">
        <f t="shared" ca="1" si="14"/>
        <v>26856</v>
      </c>
      <c r="F947" s="5">
        <v>48</v>
      </c>
      <c r="G947" s="50">
        <v>25687</v>
      </c>
      <c r="H947" s="5">
        <v>561654</v>
      </c>
      <c r="I947" s="50">
        <v>34725</v>
      </c>
      <c r="J947" s="5" t="s">
        <v>909</v>
      </c>
      <c r="BT947" s="1"/>
    </row>
    <row r="948" spans="1:72" x14ac:dyDescent="0.25">
      <c r="A948" s="5" t="s">
        <v>408</v>
      </c>
      <c r="B948" s="5" t="s">
        <v>446</v>
      </c>
      <c r="C948" s="5" t="s">
        <v>954</v>
      </c>
      <c r="D948" s="5" t="s">
        <v>411</v>
      </c>
      <c r="E948" s="52">
        <f t="shared" ca="1" si="14"/>
        <v>20604</v>
      </c>
      <c r="F948" s="5">
        <v>41</v>
      </c>
      <c r="G948" s="50">
        <v>28359</v>
      </c>
      <c r="H948" s="5">
        <v>561757</v>
      </c>
      <c r="I948" s="50">
        <v>38997</v>
      </c>
      <c r="J948" s="5" t="s">
        <v>858</v>
      </c>
      <c r="BT948" s="1"/>
    </row>
    <row r="949" spans="1:72" x14ac:dyDescent="0.25">
      <c r="A949" s="5" t="s">
        <v>454</v>
      </c>
      <c r="B949" s="5" t="s">
        <v>493</v>
      </c>
      <c r="C949" s="5" t="s">
        <v>796</v>
      </c>
      <c r="D949" s="5" t="s">
        <v>955</v>
      </c>
      <c r="E949" s="52">
        <f t="shared" ca="1" si="14"/>
        <v>18936</v>
      </c>
      <c r="F949" s="5">
        <v>36</v>
      </c>
      <c r="G949" s="50">
        <v>29878</v>
      </c>
      <c r="H949" s="5">
        <v>351771</v>
      </c>
      <c r="I949" s="50">
        <v>39059</v>
      </c>
      <c r="J949" s="5" t="s">
        <v>858</v>
      </c>
      <c r="BT949" s="1"/>
    </row>
    <row r="950" spans="1:72" x14ac:dyDescent="0.25">
      <c r="A950" s="5" t="s">
        <v>408</v>
      </c>
      <c r="B950" s="5" t="s">
        <v>611</v>
      </c>
      <c r="C950" s="5" t="s">
        <v>629</v>
      </c>
      <c r="D950" s="5" t="s">
        <v>416</v>
      </c>
      <c r="E950" s="52">
        <f t="shared" ca="1" si="14"/>
        <v>22584</v>
      </c>
      <c r="F950" s="5">
        <v>38</v>
      </c>
      <c r="G950" s="50">
        <v>29267</v>
      </c>
      <c r="H950" s="5">
        <v>561698</v>
      </c>
      <c r="I950" s="50">
        <v>39031</v>
      </c>
      <c r="J950" s="5" t="s">
        <v>858</v>
      </c>
      <c r="BT950" s="1"/>
    </row>
    <row r="951" spans="1:72" x14ac:dyDescent="0.25">
      <c r="A951" s="5" t="s">
        <v>413</v>
      </c>
      <c r="B951" s="5" t="s">
        <v>561</v>
      </c>
      <c r="C951" s="5" t="s">
        <v>893</v>
      </c>
      <c r="D951" s="5" t="s">
        <v>416</v>
      </c>
      <c r="E951" s="52">
        <f t="shared" ca="1" si="14"/>
        <v>18552</v>
      </c>
      <c r="F951" s="5">
        <v>35</v>
      </c>
      <c r="G951" s="50">
        <v>30341</v>
      </c>
      <c r="H951" s="5">
        <v>561663</v>
      </c>
      <c r="I951" s="50">
        <v>38941</v>
      </c>
      <c r="J951" s="5" t="s">
        <v>858</v>
      </c>
      <c r="BT951" s="1"/>
    </row>
    <row r="952" spans="1:72" x14ac:dyDescent="0.25">
      <c r="A952" s="5" t="s">
        <v>408</v>
      </c>
      <c r="B952" s="5" t="s">
        <v>614</v>
      </c>
      <c r="C952" s="5" t="s">
        <v>161</v>
      </c>
      <c r="D952" s="5" t="s">
        <v>482</v>
      </c>
      <c r="E952" s="52">
        <f t="shared" ca="1" si="14"/>
        <v>22080</v>
      </c>
      <c r="F952" s="5">
        <v>36</v>
      </c>
      <c r="G952" s="50">
        <v>29871</v>
      </c>
      <c r="H952" s="5">
        <v>351787</v>
      </c>
      <c r="I952" s="50">
        <v>38866</v>
      </c>
      <c r="J952" s="5" t="s">
        <v>858</v>
      </c>
      <c r="BT952" s="1"/>
    </row>
    <row r="953" spans="1:72" x14ac:dyDescent="0.25">
      <c r="A953" s="5" t="s">
        <v>413</v>
      </c>
      <c r="B953" s="5" t="s">
        <v>471</v>
      </c>
      <c r="C953" s="5" t="s">
        <v>956</v>
      </c>
      <c r="D953" s="5" t="s">
        <v>433</v>
      </c>
      <c r="E953" s="52">
        <f t="shared" ca="1" si="14"/>
        <v>26364</v>
      </c>
      <c r="F953" s="5">
        <v>38</v>
      </c>
      <c r="G953" s="50">
        <v>29283</v>
      </c>
      <c r="H953" s="5">
        <v>561789</v>
      </c>
      <c r="I953" s="50">
        <v>39046</v>
      </c>
      <c r="J953" s="5" t="s">
        <v>858</v>
      </c>
      <c r="BT953" s="1"/>
    </row>
    <row r="954" spans="1:72" x14ac:dyDescent="0.25">
      <c r="A954" s="5" t="s">
        <v>408</v>
      </c>
      <c r="B954" s="5" t="s">
        <v>519</v>
      </c>
      <c r="C954" s="5" t="s">
        <v>490</v>
      </c>
      <c r="D954" s="5" t="s">
        <v>536</v>
      </c>
      <c r="E954" s="52">
        <f t="shared" ca="1" si="14"/>
        <v>23484</v>
      </c>
      <c r="F954" s="5">
        <v>36</v>
      </c>
      <c r="G954" s="50">
        <v>29915</v>
      </c>
      <c r="H954" s="5">
        <v>351795</v>
      </c>
      <c r="I954" s="50">
        <v>39059</v>
      </c>
      <c r="J954" s="5" t="s">
        <v>858</v>
      </c>
      <c r="BT954" s="1"/>
    </row>
    <row r="955" spans="1:72" x14ac:dyDescent="0.25">
      <c r="A955" s="5" t="s">
        <v>413</v>
      </c>
      <c r="B955" s="5" t="s">
        <v>791</v>
      </c>
      <c r="C955" s="5" t="s">
        <v>898</v>
      </c>
      <c r="D955" s="5" t="s">
        <v>460</v>
      </c>
      <c r="E955" s="52">
        <f t="shared" ca="1" si="14"/>
        <v>22032</v>
      </c>
      <c r="F955" s="5">
        <v>38</v>
      </c>
      <c r="G955" s="50">
        <v>29437</v>
      </c>
      <c r="H955" s="5">
        <v>351805</v>
      </c>
      <c r="I955" s="50">
        <v>38982</v>
      </c>
      <c r="J955" s="5" t="s">
        <v>858</v>
      </c>
      <c r="BT955" s="1"/>
    </row>
    <row r="956" spans="1:72" x14ac:dyDescent="0.25">
      <c r="A956" s="5" t="s">
        <v>413</v>
      </c>
      <c r="B956" s="5" t="s">
        <v>155</v>
      </c>
      <c r="C956" s="5" t="s">
        <v>640</v>
      </c>
      <c r="D956" s="5" t="s">
        <v>411</v>
      </c>
      <c r="E956" s="52">
        <f t="shared" ca="1" si="14"/>
        <v>22980</v>
      </c>
      <c r="F956" s="5">
        <v>37</v>
      </c>
      <c r="G956" s="50">
        <v>29711</v>
      </c>
      <c r="H956" s="5">
        <v>561808</v>
      </c>
      <c r="I956" s="50">
        <v>38758</v>
      </c>
      <c r="J956" s="5" t="s">
        <v>858</v>
      </c>
      <c r="BT956" s="1"/>
    </row>
    <row r="957" spans="1:72" x14ac:dyDescent="0.25">
      <c r="A957" s="5" t="s">
        <v>408</v>
      </c>
      <c r="B957" s="5" t="s">
        <v>476</v>
      </c>
      <c r="C957" s="5" t="s">
        <v>901</v>
      </c>
      <c r="D957" s="5" t="s">
        <v>734</v>
      </c>
      <c r="E957" s="52">
        <f t="shared" ca="1" si="14"/>
        <v>23616</v>
      </c>
      <c r="F957" s="5">
        <v>38</v>
      </c>
      <c r="G957" s="50">
        <v>29424</v>
      </c>
      <c r="H957" s="5">
        <v>561812</v>
      </c>
      <c r="I957" s="50">
        <v>38872</v>
      </c>
      <c r="J957" s="5" t="s">
        <v>858</v>
      </c>
      <c r="BT957" s="1"/>
    </row>
    <row r="958" spans="1:72" x14ac:dyDescent="0.25">
      <c r="A958" s="5" t="s">
        <v>413</v>
      </c>
      <c r="B958" s="5" t="s">
        <v>673</v>
      </c>
      <c r="C958" s="5" t="s">
        <v>824</v>
      </c>
      <c r="D958" s="5" t="s">
        <v>617</v>
      </c>
      <c r="E958" s="52">
        <f t="shared" ca="1" si="14"/>
        <v>22692</v>
      </c>
      <c r="F958" s="5">
        <v>38</v>
      </c>
      <c r="G958" s="50">
        <v>29314</v>
      </c>
      <c r="H958" s="5">
        <v>561810</v>
      </c>
      <c r="I958" s="50">
        <v>38854</v>
      </c>
      <c r="J958" s="5" t="s">
        <v>858</v>
      </c>
      <c r="BT958" s="1"/>
    </row>
    <row r="959" spans="1:72" x14ac:dyDescent="0.25">
      <c r="A959" s="5" t="s">
        <v>413</v>
      </c>
      <c r="B959" s="5" t="s">
        <v>490</v>
      </c>
      <c r="C959" s="5" t="s">
        <v>640</v>
      </c>
      <c r="D959" s="5" t="s">
        <v>416</v>
      </c>
      <c r="E959" s="52">
        <f t="shared" ca="1" si="14"/>
        <v>30384</v>
      </c>
      <c r="F959" s="5">
        <v>38</v>
      </c>
      <c r="G959" s="50">
        <v>29344</v>
      </c>
      <c r="H959" s="5">
        <v>561629</v>
      </c>
      <c r="I959" s="50">
        <v>38871</v>
      </c>
      <c r="J959" s="5" t="s">
        <v>858</v>
      </c>
      <c r="BT959" s="1"/>
    </row>
    <row r="960" spans="1:72" x14ac:dyDescent="0.25">
      <c r="A960" s="5" t="s">
        <v>408</v>
      </c>
      <c r="B960" s="5" t="s">
        <v>603</v>
      </c>
      <c r="C960" s="5" t="s">
        <v>957</v>
      </c>
      <c r="D960" s="5" t="s">
        <v>958</v>
      </c>
      <c r="E960" s="52">
        <f t="shared" ca="1" si="14"/>
        <v>31140</v>
      </c>
      <c r="F960" s="5">
        <v>36</v>
      </c>
      <c r="G960" s="50">
        <v>30136</v>
      </c>
      <c r="H960" s="5">
        <v>561817</v>
      </c>
      <c r="I960" s="50">
        <v>38842</v>
      </c>
      <c r="J960" s="5" t="s">
        <v>858</v>
      </c>
      <c r="BT960" s="1"/>
    </row>
    <row r="961" spans="1:72" x14ac:dyDescent="0.25">
      <c r="A961" s="5" t="s">
        <v>413</v>
      </c>
      <c r="B961" s="5" t="s">
        <v>517</v>
      </c>
      <c r="C961" s="5" t="s">
        <v>91</v>
      </c>
      <c r="D961" s="5" t="s">
        <v>416</v>
      </c>
      <c r="E961" s="52">
        <f t="shared" ca="1" si="14"/>
        <v>19728</v>
      </c>
      <c r="F961" s="5">
        <v>36</v>
      </c>
      <c r="G961" s="50">
        <v>30114</v>
      </c>
      <c r="H961" s="5">
        <v>351844</v>
      </c>
      <c r="I961" s="50">
        <v>39061</v>
      </c>
      <c r="J961" s="5" t="s">
        <v>858</v>
      </c>
      <c r="BT961" s="1"/>
    </row>
    <row r="962" spans="1:72" x14ac:dyDescent="0.25">
      <c r="A962" s="5" t="s">
        <v>408</v>
      </c>
      <c r="B962" s="5" t="s">
        <v>511</v>
      </c>
      <c r="C962" s="5" t="s">
        <v>959</v>
      </c>
      <c r="D962" s="5" t="s">
        <v>428</v>
      </c>
      <c r="E962" s="52">
        <f t="shared" ca="1" si="14"/>
        <v>28596</v>
      </c>
      <c r="F962" s="5">
        <v>40</v>
      </c>
      <c r="G962" s="50">
        <v>28712</v>
      </c>
      <c r="H962" s="5">
        <v>561830</v>
      </c>
      <c r="I962" s="50">
        <v>38725</v>
      </c>
      <c r="J962" s="5" t="s">
        <v>858</v>
      </c>
      <c r="BT962" s="1"/>
    </row>
    <row r="963" spans="1:72" x14ac:dyDescent="0.25">
      <c r="A963" s="5" t="s">
        <v>454</v>
      </c>
      <c r="B963" s="5" t="s">
        <v>500</v>
      </c>
      <c r="C963" s="5" t="s">
        <v>88</v>
      </c>
      <c r="D963" s="5" t="s">
        <v>439</v>
      </c>
      <c r="E963" s="52">
        <f t="shared" ref="E963:E1026" ca="1" si="15">RANDBETWEEN(1500,2600)*12</f>
        <v>23448</v>
      </c>
      <c r="F963" s="5">
        <v>36</v>
      </c>
      <c r="G963" s="50">
        <v>30175</v>
      </c>
      <c r="H963" s="5">
        <v>356663</v>
      </c>
      <c r="I963" s="50">
        <v>38859</v>
      </c>
      <c r="J963" s="5" t="s">
        <v>858</v>
      </c>
      <c r="BT963" s="1"/>
    </row>
    <row r="964" spans="1:72" x14ac:dyDescent="0.25">
      <c r="A964" s="5" t="s">
        <v>454</v>
      </c>
      <c r="B964" s="5" t="s">
        <v>464</v>
      </c>
      <c r="C964" s="5" t="s">
        <v>893</v>
      </c>
      <c r="D964" s="5" t="s">
        <v>460</v>
      </c>
      <c r="E964" s="52">
        <f t="shared" ca="1" si="15"/>
        <v>27792</v>
      </c>
      <c r="F964" s="5">
        <v>33</v>
      </c>
      <c r="G964" s="50">
        <v>31170</v>
      </c>
      <c r="H964" s="5">
        <v>356715</v>
      </c>
      <c r="I964" s="50">
        <v>38880</v>
      </c>
      <c r="J964" s="5" t="s">
        <v>858</v>
      </c>
      <c r="BT964" s="1"/>
    </row>
    <row r="965" spans="1:72" x14ac:dyDescent="0.25">
      <c r="A965" s="5" t="s">
        <v>408</v>
      </c>
      <c r="B965" s="5" t="s">
        <v>713</v>
      </c>
      <c r="C965" s="5" t="s">
        <v>471</v>
      </c>
      <c r="D965" s="5" t="s">
        <v>749</v>
      </c>
      <c r="E965" s="52">
        <f t="shared" ca="1" si="15"/>
        <v>26880</v>
      </c>
      <c r="F965" s="5">
        <v>39</v>
      </c>
      <c r="G965" s="50">
        <v>28922</v>
      </c>
      <c r="H965" s="5">
        <v>351857</v>
      </c>
      <c r="I965" s="50">
        <v>38840</v>
      </c>
      <c r="J965" s="5" t="s">
        <v>858</v>
      </c>
      <c r="BT965" s="1"/>
    </row>
    <row r="966" spans="1:72" x14ac:dyDescent="0.25">
      <c r="A966" s="5" t="s">
        <v>413</v>
      </c>
      <c r="B966" s="5" t="s">
        <v>610</v>
      </c>
      <c r="C966" s="5" t="s">
        <v>960</v>
      </c>
      <c r="D966" s="5" t="s">
        <v>460</v>
      </c>
      <c r="E966" s="52">
        <f t="shared" ca="1" si="15"/>
        <v>29472</v>
      </c>
      <c r="F966" s="5">
        <v>32</v>
      </c>
      <c r="G966" s="50">
        <v>31362</v>
      </c>
      <c r="H966" s="5">
        <v>566646</v>
      </c>
      <c r="I966" s="50">
        <v>39076</v>
      </c>
      <c r="J966" s="5" t="s">
        <v>858</v>
      </c>
      <c r="BT966" s="1"/>
    </row>
    <row r="967" spans="1:72" x14ac:dyDescent="0.25">
      <c r="A967" s="5" t="s">
        <v>454</v>
      </c>
      <c r="B967" s="5" t="s">
        <v>524</v>
      </c>
      <c r="C967" s="5" t="s">
        <v>796</v>
      </c>
      <c r="D967" s="5" t="s">
        <v>536</v>
      </c>
      <c r="E967" s="52">
        <f t="shared" ca="1" si="15"/>
        <v>20088</v>
      </c>
      <c r="F967" s="5">
        <v>36</v>
      </c>
      <c r="G967" s="50">
        <v>29992</v>
      </c>
      <c r="H967" s="5">
        <v>351859</v>
      </c>
      <c r="I967" s="50">
        <v>38910</v>
      </c>
      <c r="J967" s="5" t="s">
        <v>858</v>
      </c>
      <c r="BT967" s="1"/>
    </row>
    <row r="968" spans="1:72" x14ac:dyDescent="0.25">
      <c r="A968" s="5" t="s">
        <v>408</v>
      </c>
      <c r="B968" s="5" t="s">
        <v>493</v>
      </c>
      <c r="C968" s="5" t="s">
        <v>961</v>
      </c>
      <c r="D968" s="5" t="s">
        <v>457</v>
      </c>
      <c r="E968" s="52">
        <f t="shared" ca="1" si="15"/>
        <v>27648</v>
      </c>
      <c r="F968" s="5">
        <v>41</v>
      </c>
      <c r="G968" s="50">
        <v>28344</v>
      </c>
      <c r="H968" s="5">
        <v>350490</v>
      </c>
      <c r="I968" s="50">
        <v>38779</v>
      </c>
      <c r="J968" s="5" t="s">
        <v>858</v>
      </c>
      <c r="BT968" s="1"/>
    </row>
    <row r="969" spans="1:72" x14ac:dyDescent="0.25">
      <c r="A969" s="5" t="s">
        <v>413</v>
      </c>
      <c r="B969" s="5" t="s">
        <v>534</v>
      </c>
      <c r="C969" s="5" t="s">
        <v>930</v>
      </c>
      <c r="D969" s="5" t="s">
        <v>678</v>
      </c>
      <c r="E969" s="52">
        <f t="shared" ca="1" si="15"/>
        <v>20628</v>
      </c>
      <c r="F969" s="5">
        <v>35</v>
      </c>
      <c r="G969" s="50">
        <v>30519</v>
      </c>
      <c r="H969" s="5">
        <v>566476</v>
      </c>
      <c r="I969" s="50">
        <v>39001</v>
      </c>
      <c r="J969" s="5" t="s">
        <v>858</v>
      </c>
      <c r="BT969" s="1"/>
    </row>
    <row r="970" spans="1:72" x14ac:dyDescent="0.25">
      <c r="A970" s="5" t="s">
        <v>413</v>
      </c>
      <c r="B970" s="5" t="s">
        <v>603</v>
      </c>
      <c r="C970" s="5" t="s">
        <v>523</v>
      </c>
      <c r="D970" s="5" t="s">
        <v>962</v>
      </c>
      <c r="E970" s="52">
        <f t="shared" ca="1" si="15"/>
        <v>18888</v>
      </c>
      <c r="F970" s="5">
        <v>38</v>
      </c>
      <c r="G970" s="50">
        <v>29228</v>
      </c>
      <c r="H970" s="5">
        <v>351871</v>
      </c>
      <c r="I970" s="50">
        <v>38915</v>
      </c>
      <c r="J970" s="5" t="s">
        <v>858</v>
      </c>
      <c r="BT970" s="1"/>
    </row>
    <row r="971" spans="1:72" x14ac:dyDescent="0.25">
      <c r="A971" s="5" t="s">
        <v>413</v>
      </c>
      <c r="B971" s="5" t="s">
        <v>499</v>
      </c>
      <c r="C971" s="5" t="s">
        <v>928</v>
      </c>
      <c r="D971" s="5" t="s">
        <v>416</v>
      </c>
      <c r="E971" s="52">
        <f t="shared" ca="1" si="15"/>
        <v>23220</v>
      </c>
      <c r="F971" s="5">
        <v>38</v>
      </c>
      <c r="G971" s="50">
        <v>29301</v>
      </c>
      <c r="H971" s="5">
        <v>561882</v>
      </c>
      <c r="I971" s="50">
        <v>38982</v>
      </c>
      <c r="J971" s="5" t="s">
        <v>858</v>
      </c>
      <c r="BT971" s="1"/>
    </row>
    <row r="972" spans="1:72" x14ac:dyDescent="0.25">
      <c r="A972" s="5" t="s">
        <v>454</v>
      </c>
      <c r="B972" s="5" t="s">
        <v>506</v>
      </c>
      <c r="C972" s="5" t="s">
        <v>710</v>
      </c>
      <c r="D972" s="5" t="s">
        <v>460</v>
      </c>
      <c r="E972" s="52">
        <f t="shared" ca="1" si="15"/>
        <v>24180</v>
      </c>
      <c r="F972" s="5">
        <v>36</v>
      </c>
      <c r="G972" s="50">
        <v>30105</v>
      </c>
      <c r="H972" s="5">
        <v>351897</v>
      </c>
      <c r="I972" s="50">
        <v>38810</v>
      </c>
      <c r="J972" s="5" t="s">
        <v>858</v>
      </c>
      <c r="BT972" s="1"/>
    </row>
    <row r="973" spans="1:72" x14ac:dyDescent="0.25">
      <c r="A973" s="5" t="s">
        <v>454</v>
      </c>
      <c r="B973" s="5" t="s">
        <v>514</v>
      </c>
      <c r="C973" s="5" t="s">
        <v>893</v>
      </c>
      <c r="D973" s="5" t="s">
        <v>460</v>
      </c>
      <c r="E973" s="52">
        <f t="shared" ca="1" si="15"/>
        <v>23028</v>
      </c>
      <c r="F973" s="5">
        <v>36</v>
      </c>
      <c r="G973" s="50">
        <v>30119</v>
      </c>
      <c r="H973" s="5">
        <v>351886</v>
      </c>
      <c r="I973" s="50">
        <v>39077</v>
      </c>
      <c r="J973" s="5" t="s">
        <v>858</v>
      </c>
      <c r="BT973" s="1"/>
    </row>
    <row r="974" spans="1:72" x14ac:dyDescent="0.25">
      <c r="A974" s="5" t="s">
        <v>413</v>
      </c>
      <c r="B974" s="5" t="s">
        <v>483</v>
      </c>
      <c r="C974" s="5" t="s">
        <v>801</v>
      </c>
      <c r="D974" s="5" t="s">
        <v>460</v>
      </c>
      <c r="E974" s="52">
        <f t="shared" ca="1" si="15"/>
        <v>24552</v>
      </c>
      <c r="F974" s="5">
        <v>35</v>
      </c>
      <c r="G974" s="50">
        <v>30342</v>
      </c>
      <c r="H974" s="5">
        <v>561883</v>
      </c>
      <c r="I974" s="50">
        <v>39032</v>
      </c>
      <c r="J974" s="5" t="s">
        <v>858</v>
      </c>
      <c r="BT974" s="1"/>
    </row>
    <row r="975" spans="1:72" x14ac:dyDescent="0.25">
      <c r="A975" s="5" t="s">
        <v>413</v>
      </c>
      <c r="B975" s="5" t="s">
        <v>547</v>
      </c>
      <c r="C975" s="5" t="s">
        <v>928</v>
      </c>
      <c r="D975" s="5" t="s">
        <v>460</v>
      </c>
      <c r="E975" s="52">
        <f t="shared" ca="1" si="15"/>
        <v>21528</v>
      </c>
      <c r="F975" s="5">
        <v>35</v>
      </c>
      <c r="G975" s="50">
        <v>30404</v>
      </c>
      <c r="H975" s="5">
        <v>350455</v>
      </c>
      <c r="I975" s="50">
        <v>39047</v>
      </c>
      <c r="J975" s="5" t="s">
        <v>858</v>
      </c>
      <c r="BT975" s="1"/>
    </row>
    <row r="976" spans="1:72" x14ac:dyDescent="0.25">
      <c r="A976" s="5" t="s">
        <v>454</v>
      </c>
      <c r="B976" s="5" t="s">
        <v>446</v>
      </c>
      <c r="C976" s="5" t="s">
        <v>963</v>
      </c>
      <c r="D976" s="5" t="s">
        <v>416</v>
      </c>
      <c r="E976" s="52">
        <f t="shared" ca="1" si="15"/>
        <v>19596</v>
      </c>
      <c r="F976" s="5">
        <v>33</v>
      </c>
      <c r="G976" s="50">
        <v>31263</v>
      </c>
      <c r="H976" s="5">
        <v>351890</v>
      </c>
      <c r="I976" s="50">
        <v>38805</v>
      </c>
      <c r="J976" s="5" t="s">
        <v>858</v>
      </c>
      <c r="BT976" s="1"/>
    </row>
    <row r="977" spans="1:72" x14ac:dyDescent="0.25">
      <c r="A977" s="5" t="s">
        <v>408</v>
      </c>
      <c r="B977" s="5" t="s">
        <v>635</v>
      </c>
      <c r="C977" s="5" t="s">
        <v>964</v>
      </c>
      <c r="D977" s="5" t="s">
        <v>747</v>
      </c>
      <c r="E977" s="52">
        <f t="shared" ca="1" si="15"/>
        <v>30588</v>
      </c>
      <c r="F977" s="5">
        <v>44</v>
      </c>
      <c r="G977" s="50">
        <v>27213</v>
      </c>
      <c r="H977" s="5">
        <v>351879</v>
      </c>
      <c r="I977" s="50">
        <v>38936</v>
      </c>
      <c r="J977" s="5" t="s">
        <v>900</v>
      </c>
      <c r="BT977" s="1"/>
    </row>
    <row r="978" spans="1:72" x14ac:dyDescent="0.25">
      <c r="A978" s="5" t="s">
        <v>454</v>
      </c>
      <c r="B978" s="5" t="s">
        <v>594</v>
      </c>
      <c r="C978" s="5" t="s">
        <v>965</v>
      </c>
      <c r="D978" s="5" t="s">
        <v>749</v>
      </c>
      <c r="E978" s="52">
        <f t="shared" ca="1" si="15"/>
        <v>22548</v>
      </c>
      <c r="F978" s="5">
        <v>36</v>
      </c>
      <c r="G978" s="50">
        <v>30049</v>
      </c>
      <c r="H978" s="5">
        <v>561885</v>
      </c>
      <c r="I978" s="50">
        <v>38972</v>
      </c>
      <c r="J978" s="5" t="s">
        <v>858</v>
      </c>
      <c r="BT978" s="1"/>
    </row>
    <row r="979" spans="1:72" x14ac:dyDescent="0.25">
      <c r="A979" s="5" t="s">
        <v>454</v>
      </c>
      <c r="B979" s="5" t="s">
        <v>469</v>
      </c>
      <c r="C979" s="5" t="s">
        <v>88</v>
      </c>
      <c r="D979" s="5" t="s">
        <v>460</v>
      </c>
      <c r="E979" s="52">
        <f t="shared" ca="1" si="15"/>
        <v>29868</v>
      </c>
      <c r="F979" s="5">
        <v>38</v>
      </c>
      <c r="G979" s="50">
        <v>29363</v>
      </c>
      <c r="H979" s="5">
        <v>352012</v>
      </c>
      <c r="I979" s="50">
        <v>38901</v>
      </c>
      <c r="J979" s="5" t="s">
        <v>858</v>
      </c>
      <c r="BT979" s="1"/>
    </row>
    <row r="980" spans="1:72" x14ac:dyDescent="0.25">
      <c r="A980" s="5" t="s">
        <v>408</v>
      </c>
      <c r="B980" s="5" t="s">
        <v>452</v>
      </c>
      <c r="C980" s="5" t="s">
        <v>954</v>
      </c>
      <c r="D980" s="5" t="s">
        <v>622</v>
      </c>
      <c r="E980" s="52">
        <f t="shared" ca="1" si="15"/>
        <v>26712</v>
      </c>
      <c r="F980" s="5">
        <v>38</v>
      </c>
      <c r="G980" s="50">
        <v>29340</v>
      </c>
      <c r="H980" s="5">
        <v>352017</v>
      </c>
      <c r="I980" s="50">
        <v>38797</v>
      </c>
      <c r="J980" s="5" t="s">
        <v>858</v>
      </c>
      <c r="BT980" s="1"/>
    </row>
    <row r="981" spans="1:72" x14ac:dyDescent="0.25">
      <c r="A981" s="5" t="s">
        <v>454</v>
      </c>
      <c r="B981" s="5" t="s">
        <v>587</v>
      </c>
      <c r="C981" s="5" t="s">
        <v>907</v>
      </c>
      <c r="D981" s="5" t="s">
        <v>741</v>
      </c>
      <c r="E981" s="52">
        <f t="shared" ca="1" si="15"/>
        <v>24324</v>
      </c>
      <c r="F981" s="5">
        <v>34</v>
      </c>
      <c r="G981" s="50">
        <v>30898</v>
      </c>
      <c r="H981" s="5">
        <v>351869</v>
      </c>
      <c r="I981" s="50">
        <v>39012</v>
      </c>
      <c r="J981" s="5" t="s">
        <v>858</v>
      </c>
      <c r="BT981" s="1"/>
    </row>
    <row r="982" spans="1:72" x14ac:dyDescent="0.25">
      <c r="A982" s="5" t="s">
        <v>408</v>
      </c>
      <c r="B982" s="5" t="s">
        <v>719</v>
      </c>
      <c r="C982" s="5" t="s">
        <v>966</v>
      </c>
      <c r="D982" s="5" t="s">
        <v>457</v>
      </c>
      <c r="E982" s="52">
        <f t="shared" ca="1" si="15"/>
        <v>28644</v>
      </c>
      <c r="F982" s="5">
        <v>37</v>
      </c>
      <c r="G982" s="50">
        <v>29671</v>
      </c>
      <c r="H982" s="5">
        <v>352053</v>
      </c>
      <c r="I982" s="50">
        <v>38827</v>
      </c>
      <c r="J982" s="5" t="s">
        <v>858</v>
      </c>
      <c r="BT982" s="1"/>
    </row>
    <row r="983" spans="1:72" x14ac:dyDescent="0.25">
      <c r="A983" s="5" t="s">
        <v>454</v>
      </c>
      <c r="B983" s="5" t="s">
        <v>587</v>
      </c>
      <c r="C983" s="5" t="s">
        <v>808</v>
      </c>
      <c r="D983" s="5" t="s">
        <v>460</v>
      </c>
      <c r="E983" s="52">
        <f t="shared" ca="1" si="15"/>
        <v>19812</v>
      </c>
      <c r="F983" s="5">
        <v>33</v>
      </c>
      <c r="G983" s="50">
        <v>30967</v>
      </c>
      <c r="H983" s="5">
        <v>352051</v>
      </c>
      <c r="I983" s="50">
        <v>38815</v>
      </c>
      <c r="J983" s="5" t="s">
        <v>858</v>
      </c>
      <c r="BT983" s="1"/>
    </row>
    <row r="984" spans="1:72" x14ac:dyDescent="0.25">
      <c r="A984" s="5" t="s">
        <v>408</v>
      </c>
      <c r="B984" s="5" t="s">
        <v>469</v>
      </c>
      <c r="C984" s="5" t="s">
        <v>967</v>
      </c>
      <c r="D984" s="5" t="s">
        <v>460</v>
      </c>
      <c r="E984" s="52">
        <f t="shared" ca="1" si="15"/>
        <v>22032</v>
      </c>
      <c r="F984" s="5">
        <v>36</v>
      </c>
      <c r="G984" s="50">
        <v>30083</v>
      </c>
      <c r="H984" s="5">
        <v>561797</v>
      </c>
      <c r="I984" s="50">
        <v>39205</v>
      </c>
      <c r="J984" s="5" t="s">
        <v>858</v>
      </c>
      <c r="BT984" s="1"/>
    </row>
    <row r="985" spans="1:72" x14ac:dyDescent="0.25">
      <c r="A985" s="5" t="s">
        <v>454</v>
      </c>
      <c r="B985" s="5" t="s">
        <v>665</v>
      </c>
      <c r="C985" s="5" t="s">
        <v>847</v>
      </c>
      <c r="D985" s="5" t="s">
        <v>622</v>
      </c>
      <c r="E985" s="52">
        <f t="shared" ca="1" si="15"/>
        <v>27708</v>
      </c>
      <c r="F985" s="5">
        <v>35</v>
      </c>
      <c r="G985" s="50">
        <v>30266</v>
      </c>
      <c r="H985" s="5">
        <v>352068</v>
      </c>
      <c r="I985" s="50">
        <v>39329</v>
      </c>
      <c r="J985" s="5" t="s">
        <v>858</v>
      </c>
      <c r="BT985" s="1"/>
    </row>
    <row r="986" spans="1:72" x14ac:dyDescent="0.25">
      <c r="A986" s="5" t="s">
        <v>408</v>
      </c>
      <c r="B986" s="5" t="s">
        <v>626</v>
      </c>
      <c r="C986" s="5" t="s">
        <v>512</v>
      </c>
      <c r="D986" s="5" t="s">
        <v>738</v>
      </c>
      <c r="E986" s="52">
        <f t="shared" ca="1" si="15"/>
        <v>19368</v>
      </c>
      <c r="F986" s="5">
        <v>46</v>
      </c>
      <c r="G986" s="50">
        <v>26492</v>
      </c>
      <c r="H986" s="5">
        <v>352073</v>
      </c>
      <c r="I986" s="50">
        <v>34109</v>
      </c>
      <c r="J986" s="5" t="s">
        <v>918</v>
      </c>
      <c r="BT986" s="1"/>
    </row>
    <row r="987" spans="1:72" x14ac:dyDescent="0.25">
      <c r="A987" s="5" t="s">
        <v>413</v>
      </c>
      <c r="B987" s="5" t="s">
        <v>526</v>
      </c>
      <c r="C987" s="5" t="s">
        <v>149</v>
      </c>
      <c r="D987" s="5" t="s">
        <v>460</v>
      </c>
      <c r="E987" s="52">
        <f t="shared" ca="1" si="15"/>
        <v>20928</v>
      </c>
      <c r="F987" s="5">
        <v>32</v>
      </c>
      <c r="G987" s="50">
        <v>31566</v>
      </c>
      <c r="H987" s="5">
        <v>356686</v>
      </c>
      <c r="I987" s="50">
        <v>39335</v>
      </c>
      <c r="J987" s="5" t="s">
        <v>858</v>
      </c>
      <c r="BT987" s="1"/>
    </row>
    <row r="988" spans="1:72" x14ac:dyDescent="0.25">
      <c r="A988" s="5" t="s">
        <v>408</v>
      </c>
      <c r="B988" s="5" t="s">
        <v>766</v>
      </c>
      <c r="C988" s="5" t="s">
        <v>838</v>
      </c>
      <c r="D988" s="5" t="s">
        <v>726</v>
      </c>
      <c r="E988" s="52">
        <f t="shared" ca="1" si="15"/>
        <v>30348</v>
      </c>
      <c r="F988" s="5">
        <v>49</v>
      </c>
      <c r="G988" s="50">
        <v>25388</v>
      </c>
      <c r="H988" s="5">
        <v>562092</v>
      </c>
      <c r="I988" s="50">
        <v>34704</v>
      </c>
      <c r="J988" s="5" t="s">
        <v>412</v>
      </c>
      <c r="BT988" s="1"/>
    </row>
    <row r="989" spans="1:72" x14ac:dyDescent="0.25">
      <c r="A989" s="5" t="s">
        <v>454</v>
      </c>
      <c r="B989" s="5" t="s">
        <v>608</v>
      </c>
      <c r="C989" s="5" t="s">
        <v>968</v>
      </c>
      <c r="D989" s="5" t="s">
        <v>460</v>
      </c>
      <c r="E989" s="52">
        <f t="shared" ca="1" si="15"/>
        <v>20424</v>
      </c>
      <c r="F989" s="5">
        <v>36</v>
      </c>
      <c r="G989" s="50">
        <v>30026</v>
      </c>
      <c r="H989" s="5">
        <v>562097</v>
      </c>
      <c r="I989" s="50">
        <v>39214</v>
      </c>
      <c r="J989" s="5" t="s">
        <v>858</v>
      </c>
      <c r="BT989" s="1"/>
    </row>
    <row r="990" spans="1:72" x14ac:dyDescent="0.25">
      <c r="A990" s="5" t="s">
        <v>408</v>
      </c>
      <c r="B990" s="5" t="s">
        <v>791</v>
      </c>
      <c r="C990" s="5" t="s">
        <v>835</v>
      </c>
      <c r="D990" s="5" t="s">
        <v>473</v>
      </c>
      <c r="E990" s="52">
        <f t="shared" ca="1" si="15"/>
        <v>27672</v>
      </c>
      <c r="F990" s="5">
        <v>37</v>
      </c>
      <c r="G990" s="50">
        <v>29848</v>
      </c>
      <c r="H990" s="5">
        <v>352098</v>
      </c>
      <c r="I990" s="50">
        <v>34031</v>
      </c>
      <c r="J990" s="5" t="s">
        <v>858</v>
      </c>
      <c r="BT990" s="1"/>
    </row>
    <row r="991" spans="1:72" x14ac:dyDescent="0.25">
      <c r="A991" s="5" t="s">
        <v>413</v>
      </c>
      <c r="B991" s="5" t="s">
        <v>625</v>
      </c>
      <c r="C991" s="5" t="s">
        <v>969</v>
      </c>
      <c r="D991" s="5" t="s">
        <v>460</v>
      </c>
      <c r="E991" s="52">
        <f t="shared" ca="1" si="15"/>
        <v>28308</v>
      </c>
      <c r="F991" s="5">
        <v>35</v>
      </c>
      <c r="G991" s="50">
        <v>30235</v>
      </c>
      <c r="H991" s="5">
        <v>350009</v>
      </c>
      <c r="I991" s="50">
        <v>39412</v>
      </c>
      <c r="J991" s="5" t="s">
        <v>858</v>
      </c>
      <c r="BT991" s="1"/>
    </row>
    <row r="992" spans="1:72" x14ac:dyDescent="0.25">
      <c r="A992" s="5" t="s">
        <v>454</v>
      </c>
      <c r="B992" s="5" t="s">
        <v>694</v>
      </c>
      <c r="C992" s="5" t="s">
        <v>896</v>
      </c>
      <c r="D992" s="5" t="s">
        <v>439</v>
      </c>
      <c r="E992" s="52">
        <f t="shared" ca="1" si="15"/>
        <v>29088</v>
      </c>
      <c r="F992" s="5">
        <v>30</v>
      </c>
      <c r="G992" s="50">
        <v>32060</v>
      </c>
      <c r="H992" s="5">
        <v>356743</v>
      </c>
      <c r="I992" s="50">
        <v>39426</v>
      </c>
      <c r="J992" s="5" t="s">
        <v>858</v>
      </c>
      <c r="BT992" s="1"/>
    </row>
    <row r="993" spans="1:72" x14ac:dyDescent="0.25">
      <c r="A993" s="5" t="s">
        <v>408</v>
      </c>
      <c r="B993" s="5" t="s">
        <v>579</v>
      </c>
      <c r="C993" s="5" t="s">
        <v>641</v>
      </c>
      <c r="D993" s="5" t="s">
        <v>738</v>
      </c>
      <c r="E993" s="52">
        <f t="shared" ca="1" si="15"/>
        <v>20316</v>
      </c>
      <c r="F993" s="5">
        <v>44</v>
      </c>
      <c r="G993" s="50">
        <v>27139</v>
      </c>
      <c r="H993" s="5">
        <v>352090</v>
      </c>
      <c r="I993" s="50">
        <v>39370</v>
      </c>
      <c r="J993" s="5" t="s">
        <v>918</v>
      </c>
      <c r="BT993" s="1"/>
    </row>
    <row r="994" spans="1:72" x14ac:dyDescent="0.25">
      <c r="A994" s="5" t="s">
        <v>413</v>
      </c>
      <c r="B994" s="5" t="s">
        <v>681</v>
      </c>
      <c r="C994" s="5" t="s">
        <v>949</v>
      </c>
      <c r="D994" s="5" t="s">
        <v>416</v>
      </c>
      <c r="E994" s="52">
        <f t="shared" ca="1" si="15"/>
        <v>28608</v>
      </c>
      <c r="F994" s="5">
        <v>31</v>
      </c>
      <c r="G994" s="50">
        <v>31707</v>
      </c>
      <c r="H994" s="5">
        <v>356780</v>
      </c>
      <c r="I994" s="50">
        <v>39107</v>
      </c>
      <c r="J994" s="5" t="s">
        <v>858</v>
      </c>
      <c r="BT994" s="1"/>
    </row>
    <row r="995" spans="1:72" x14ac:dyDescent="0.25">
      <c r="A995" s="5" t="s">
        <v>454</v>
      </c>
      <c r="B995" s="5" t="s">
        <v>635</v>
      </c>
      <c r="C995" s="5" t="s">
        <v>970</v>
      </c>
      <c r="D995" s="5" t="s">
        <v>460</v>
      </c>
      <c r="E995" s="52">
        <f t="shared" ca="1" si="15"/>
        <v>25188</v>
      </c>
      <c r="F995" s="5">
        <v>33</v>
      </c>
      <c r="G995" s="50">
        <v>31028</v>
      </c>
      <c r="H995" s="5">
        <v>352336</v>
      </c>
      <c r="I995" s="50">
        <v>39222</v>
      </c>
      <c r="J995" s="5" t="s">
        <v>858</v>
      </c>
      <c r="BT995" s="1"/>
    </row>
    <row r="996" spans="1:72" x14ac:dyDescent="0.25">
      <c r="A996" s="5" t="s">
        <v>454</v>
      </c>
      <c r="B996" s="5" t="s">
        <v>618</v>
      </c>
      <c r="C996" s="5" t="s">
        <v>971</v>
      </c>
      <c r="D996" s="5" t="s">
        <v>439</v>
      </c>
      <c r="E996" s="52">
        <f t="shared" ca="1" si="15"/>
        <v>26280</v>
      </c>
      <c r="F996" s="5">
        <v>30</v>
      </c>
      <c r="G996" s="50">
        <v>32205</v>
      </c>
      <c r="H996" s="5">
        <v>566787</v>
      </c>
      <c r="I996" s="50">
        <v>39337</v>
      </c>
      <c r="J996" s="5" t="s">
        <v>858</v>
      </c>
      <c r="BT996" s="1"/>
    </row>
    <row r="997" spans="1:72" x14ac:dyDescent="0.25">
      <c r="A997" s="5" t="s">
        <v>454</v>
      </c>
      <c r="B997" s="5" t="s">
        <v>561</v>
      </c>
      <c r="C997" s="5" t="s">
        <v>640</v>
      </c>
      <c r="D997" s="5" t="s">
        <v>868</v>
      </c>
      <c r="E997" s="52">
        <f t="shared" ca="1" si="15"/>
        <v>28704</v>
      </c>
      <c r="F997" s="5">
        <v>38</v>
      </c>
      <c r="G997" s="50">
        <v>29455</v>
      </c>
      <c r="H997" s="5">
        <v>352335</v>
      </c>
      <c r="I997" s="50">
        <v>39175</v>
      </c>
      <c r="J997" s="5" t="s">
        <v>858</v>
      </c>
      <c r="BT997" s="1"/>
    </row>
    <row r="998" spans="1:72" x14ac:dyDescent="0.25">
      <c r="A998" s="5" t="s">
        <v>413</v>
      </c>
      <c r="B998" s="5" t="s">
        <v>713</v>
      </c>
      <c r="C998" s="5" t="s">
        <v>972</v>
      </c>
      <c r="D998" s="5" t="s">
        <v>457</v>
      </c>
      <c r="E998" s="52">
        <f t="shared" ca="1" si="15"/>
        <v>31188</v>
      </c>
      <c r="F998" s="5">
        <v>34</v>
      </c>
      <c r="G998" s="50">
        <v>30627</v>
      </c>
      <c r="H998" s="5">
        <v>562356</v>
      </c>
      <c r="I998" s="50">
        <v>39129</v>
      </c>
      <c r="J998" s="5" t="s">
        <v>858</v>
      </c>
      <c r="BT998" s="1"/>
    </row>
    <row r="999" spans="1:72" x14ac:dyDescent="0.25">
      <c r="A999" s="5" t="s">
        <v>413</v>
      </c>
      <c r="B999" s="5" t="s">
        <v>495</v>
      </c>
      <c r="C999" s="5" t="s">
        <v>914</v>
      </c>
      <c r="D999" s="5" t="s">
        <v>460</v>
      </c>
      <c r="E999" s="52">
        <f t="shared" ca="1" si="15"/>
        <v>22332</v>
      </c>
      <c r="F999" s="5">
        <v>35</v>
      </c>
      <c r="G999" s="50">
        <v>30396</v>
      </c>
      <c r="H999" s="5">
        <v>352072</v>
      </c>
      <c r="I999" s="50">
        <v>39170</v>
      </c>
      <c r="J999" s="5" t="s">
        <v>858</v>
      </c>
      <c r="BT999" s="1"/>
    </row>
    <row r="1000" spans="1:72" x14ac:dyDescent="0.25">
      <c r="A1000" s="5" t="s">
        <v>454</v>
      </c>
      <c r="B1000" s="5" t="s">
        <v>681</v>
      </c>
      <c r="C1000" s="5" t="s">
        <v>973</v>
      </c>
      <c r="D1000" s="5" t="s">
        <v>416</v>
      </c>
      <c r="E1000" s="52">
        <f t="shared" ca="1" si="15"/>
        <v>30444</v>
      </c>
      <c r="F1000" s="5">
        <v>33</v>
      </c>
      <c r="G1000" s="50">
        <v>30965</v>
      </c>
      <c r="H1000" s="5">
        <v>562340</v>
      </c>
      <c r="I1000" s="50">
        <v>39177</v>
      </c>
      <c r="J1000" s="5" t="s">
        <v>858</v>
      </c>
      <c r="BT1000" s="1"/>
    </row>
    <row r="1001" spans="1:72" x14ac:dyDescent="0.25">
      <c r="A1001" s="5" t="s">
        <v>413</v>
      </c>
      <c r="B1001" s="5" t="s">
        <v>544</v>
      </c>
      <c r="C1001" s="5" t="s">
        <v>974</v>
      </c>
      <c r="D1001" s="5" t="s">
        <v>416</v>
      </c>
      <c r="E1001" s="52">
        <f t="shared" ca="1" si="15"/>
        <v>21216</v>
      </c>
      <c r="F1001" s="5">
        <v>32</v>
      </c>
      <c r="G1001" s="50">
        <v>31677</v>
      </c>
      <c r="H1001" s="5">
        <v>352344</v>
      </c>
      <c r="I1001" s="50">
        <v>39236</v>
      </c>
      <c r="J1001" s="5" t="s">
        <v>858</v>
      </c>
      <c r="BT1001" s="1"/>
    </row>
    <row r="1002" spans="1:72" x14ac:dyDescent="0.25">
      <c r="A1002" s="5" t="s">
        <v>413</v>
      </c>
      <c r="B1002" s="5" t="s">
        <v>455</v>
      </c>
      <c r="C1002" s="5" t="s">
        <v>975</v>
      </c>
      <c r="D1002" s="5" t="s">
        <v>460</v>
      </c>
      <c r="E1002" s="52">
        <f t="shared" ca="1" si="15"/>
        <v>26328</v>
      </c>
      <c r="F1002" s="5">
        <v>34</v>
      </c>
      <c r="G1002" s="50">
        <v>30646</v>
      </c>
      <c r="H1002" s="5">
        <v>562346</v>
      </c>
      <c r="I1002" s="50">
        <v>39167</v>
      </c>
      <c r="J1002" s="5" t="s">
        <v>858</v>
      </c>
      <c r="BT1002" s="1"/>
    </row>
    <row r="1003" spans="1:72" x14ac:dyDescent="0.25">
      <c r="A1003" s="5" t="s">
        <v>413</v>
      </c>
      <c r="B1003" s="5" t="s">
        <v>524</v>
      </c>
      <c r="C1003" s="5" t="s">
        <v>523</v>
      </c>
      <c r="D1003" s="5" t="s">
        <v>622</v>
      </c>
      <c r="E1003" s="52">
        <f t="shared" ca="1" si="15"/>
        <v>30012</v>
      </c>
      <c r="F1003" s="5">
        <v>42</v>
      </c>
      <c r="G1003" s="50">
        <v>27914</v>
      </c>
      <c r="H1003" s="5">
        <v>562352</v>
      </c>
      <c r="I1003" s="50">
        <v>39108</v>
      </c>
      <c r="J1003" s="5" t="s">
        <v>858</v>
      </c>
      <c r="BT1003" s="1"/>
    </row>
    <row r="1004" spans="1:72" x14ac:dyDescent="0.25">
      <c r="A1004" s="5" t="s">
        <v>454</v>
      </c>
      <c r="B1004" s="5" t="s">
        <v>662</v>
      </c>
      <c r="C1004" s="5" t="s">
        <v>976</v>
      </c>
      <c r="D1004" s="5" t="s">
        <v>622</v>
      </c>
      <c r="E1004" s="52">
        <f t="shared" ca="1" si="15"/>
        <v>22116</v>
      </c>
      <c r="F1004" s="5">
        <v>34</v>
      </c>
      <c r="G1004" s="50">
        <v>30777</v>
      </c>
      <c r="H1004" s="5">
        <v>562347</v>
      </c>
      <c r="I1004" s="50">
        <v>39362</v>
      </c>
      <c r="J1004" s="5" t="s">
        <v>858</v>
      </c>
      <c r="BT1004" s="1"/>
    </row>
    <row r="1005" spans="1:72" x14ac:dyDescent="0.25">
      <c r="A1005" s="5" t="s">
        <v>454</v>
      </c>
      <c r="B1005" s="5" t="s">
        <v>458</v>
      </c>
      <c r="C1005" s="5" t="s">
        <v>848</v>
      </c>
      <c r="D1005" s="5" t="s">
        <v>439</v>
      </c>
      <c r="E1005" s="52">
        <f t="shared" ca="1" si="15"/>
        <v>18564</v>
      </c>
      <c r="F1005" s="5">
        <v>34</v>
      </c>
      <c r="G1005" s="50">
        <v>30596</v>
      </c>
      <c r="H1005" s="5">
        <v>562349</v>
      </c>
      <c r="I1005" s="50">
        <v>39424</v>
      </c>
      <c r="J1005" s="5" t="s">
        <v>858</v>
      </c>
      <c r="BT1005" s="1"/>
    </row>
    <row r="1006" spans="1:72" x14ac:dyDescent="0.25">
      <c r="A1006" s="5" t="s">
        <v>408</v>
      </c>
      <c r="B1006" s="5" t="s">
        <v>608</v>
      </c>
      <c r="C1006" s="5" t="s">
        <v>608</v>
      </c>
      <c r="D1006" s="5" t="s">
        <v>460</v>
      </c>
      <c r="E1006" s="52">
        <f t="shared" ca="1" si="15"/>
        <v>18384</v>
      </c>
      <c r="F1006" s="5">
        <v>37</v>
      </c>
      <c r="G1006" s="50">
        <v>29536</v>
      </c>
      <c r="H1006" s="5">
        <v>562355</v>
      </c>
      <c r="I1006" s="50">
        <v>39396</v>
      </c>
      <c r="J1006" s="5" t="s">
        <v>858</v>
      </c>
      <c r="BT1006" s="1"/>
    </row>
    <row r="1007" spans="1:72" x14ac:dyDescent="0.25">
      <c r="A1007" s="5" t="s">
        <v>408</v>
      </c>
      <c r="B1007" s="5" t="s">
        <v>662</v>
      </c>
      <c r="C1007" s="5" t="s">
        <v>977</v>
      </c>
      <c r="D1007" s="5" t="s">
        <v>619</v>
      </c>
      <c r="E1007" s="52">
        <f t="shared" ca="1" si="15"/>
        <v>28968</v>
      </c>
      <c r="F1007" s="5">
        <v>37</v>
      </c>
      <c r="G1007" s="50">
        <v>29757</v>
      </c>
      <c r="H1007" s="5">
        <v>352358</v>
      </c>
      <c r="I1007" s="50">
        <v>39306</v>
      </c>
      <c r="J1007" s="5" t="s">
        <v>858</v>
      </c>
      <c r="BT1007" s="1"/>
    </row>
    <row r="1008" spans="1:72" x14ac:dyDescent="0.25">
      <c r="A1008" s="5" t="s">
        <v>413</v>
      </c>
      <c r="B1008" s="5" t="s">
        <v>429</v>
      </c>
      <c r="C1008" s="5" t="s">
        <v>796</v>
      </c>
      <c r="D1008" s="5" t="s">
        <v>439</v>
      </c>
      <c r="E1008" s="52">
        <f t="shared" ca="1" si="15"/>
        <v>24708</v>
      </c>
      <c r="F1008" s="5">
        <v>40</v>
      </c>
      <c r="G1008" s="50">
        <v>28752</v>
      </c>
      <c r="H1008" s="5">
        <v>352060</v>
      </c>
      <c r="I1008" s="50">
        <v>39231</v>
      </c>
      <c r="J1008" s="5" t="s">
        <v>858</v>
      </c>
      <c r="BT1008" s="1"/>
    </row>
    <row r="1009" spans="1:72" x14ac:dyDescent="0.25">
      <c r="A1009" s="5" t="s">
        <v>413</v>
      </c>
      <c r="B1009" s="5" t="s">
        <v>452</v>
      </c>
      <c r="C1009" s="5" t="s">
        <v>978</v>
      </c>
      <c r="D1009" s="5" t="s">
        <v>416</v>
      </c>
      <c r="E1009" s="52">
        <f t="shared" ca="1" si="15"/>
        <v>22500</v>
      </c>
      <c r="F1009" s="5">
        <v>36</v>
      </c>
      <c r="G1009" s="50">
        <v>30167</v>
      </c>
      <c r="H1009" s="5">
        <v>562365</v>
      </c>
      <c r="I1009" s="50">
        <v>39411</v>
      </c>
      <c r="J1009" s="5" t="s">
        <v>858</v>
      </c>
      <c r="BT1009" s="1"/>
    </row>
    <row r="1010" spans="1:72" x14ac:dyDescent="0.25">
      <c r="A1010" s="5" t="s">
        <v>408</v>
      </c>
      <c r="B1010" s="5" t="s">
        <v>185</v>
      </c>
      <c r="C1010" s="5" t="s">
        <v>191</v>
      </c>
      <c r="D1010" s="5" t="s">
        <v>979</v>
      </c>
      <c r="E1010" s="52">
        <f t="shared" ca="1" si="15"/>
        <v>29160</v>
      </c>
      <c r="F1010" s="5">
        <v>55</v>
      </c>
      <c r="G1010" s="50">
        <v>23130</v>
      </c>
      <c r="H1010" s="5">
        <v>562366</v>
      </c>
      <c r="I1010" s="50">
        <v>36137</v>
      </c>
      <c r="J1010" s="5" t="s">
        <v>466</v>
      </c>
      <c r="BT1010" s="1"/>
    </row>
    <row r="1011" spans="1:72" x14ac:dyDescent="0.25">
      <c r="A1011" s="5" t="s">
        <v>408</v>
      </c>
      <c r="B1011" s="5" t="s">
        <v>694</v>
      </c>
      <c r="C1011" s="5" t="s">
        <v>451</v>
      </c>
      <c r="D1011" s="5" t="s">
        <v>980</v>
      </c>
      <c r="E1011" s="52">
        <f t="shared" ca="1" si="15"/>
        <v>28200</v>
      </c>
      <c r="F1011" s="5">
        <v>55</v>
      </c>
      <c r="G1011" s="50">
        <v>22960</v>
      </c>
      <c r="H1011" s="5">
        <v>352371</v>
      </c>
      <c r="I1011" s="50">
        <v>36060</v>
      </c>
      <c r="J1011" s="5" t="s">
        <v>466</v>
      </c>
      <c r="BT1011" s="1"/>
    </row>
    <row r="1012" spans="1:72" x14ac:dyDescent="0.25">
      <c r="A1012" s="5" t="s">
        <v>413</v>
      </c>
      <c r="B1012" s="5" t="s">
        <v>578</v>
      </c>
      <c r="C1012" s="5" t="s">
        <v>632</v>
      </c>
      <c r="D1012" s="5" t="s">
        <v>439</v>
      </c>
      <c r="E1012" s="52">
        <f t="shared" ca="1" si="15"/>
        <v>29244</v>
      </c>
      <c r="F1012" s="5">
        <v>56</v>
      </c>
      <c r="G1012" s="50">
        <v>22839</v>
      </c>
      <c r="H1012" s="5">
        <v>352369</v>
      </c>
      <c r="I1012" s="50">
        <v>35836</v>
      </c>
      <c r="J1012" s="5" t="s">
        <v>417</v>
      </c>
      <c r="BT1012" s="1"/>
    </row>
    <row r="1013" spans="1:72" x14ac:dyDescent="0.25">
      <c r="A1013" s="5" t="s">
        <v>408</v>
      </c>
      <c r="B1013" s="5" t="s">
        <v>608</v>
      </c>
      <c r="C1013" s="5" t="s">
        <v>629</v>
      </c>
      <c r="D1013" s="5" t="s">
        <v>460</v>
      </c>
      <c r="E1013" s="52">
        <f t="shared" ca="1" si="15"/>
        <v>26880</v>
      </c>
      <c r="F1013" s="5">
        <v>34</v>
      </c>
      <c r="G1013" s="50">
        <v>30686</v>
      </c>
      <c r="H1013" s="5">
        <v>352375</v>
      </c>
      <c r="I1013" s="50">
        <v>39237</v>
      </c>
      <c r="J1013" s="5" t="s">
        <v>858</v>
      </c>
      <c r="BT1013" s="1"/>
    </row>
    <row r="1014" spans="1:72" x14ac:dyDescent="0.25">
      <c r="A1014" s="5" t="s">
        <v>408</v>
      </c>
      <c r="B1014" s="5" t="s">
        <v>497</v>
      </c>
      <c r="C1014" s="5" t="s">
        <v>786</v>
      </c>
      <c r="D1014" s="5" t="s">
        <v>460</v>
      </c>
      <c r="E1014" s="52">
        <f t="shared" ca="1" si="15"/>
        <v>28980</v>
      </c>
      <c r="F1014" s="5">
        <v>42</v>
      </c>
      <c r="G1014" s="50">
        <v>27892</v>
      </c>
      <c r="H1014" s="5">
        <v>352379</v>
      </c>
      <c r="I1014" s="50">
        <v>39219</v>
      </c>
      <c r="J1014" s="5" t="s">
        <v>858</v>
      </c>
      <c r="BT1014" s="1"/>
    </row>
    <row r="1015" spans="1:72" x14ac:dyDescent="0.25">
      <c r="A1015" s="5" t="s">
        <v>413</v>
      </c>
      <c r="B1015" s="5" t="s">
        <v>547</v>
      </c>
      <c r="C1015" s="5" t="s">
        <v>981</v>
      </c>
      <c r="D1015" s="5" t="s">
        <v>982</v>
      </c>
      <c r="E1015" s="52">
        <f t="shared" ca="1" si="15"/>
        <v>29736</v>
      </c>
      <c r="F1015" s="5">
        <v>36</v>
      </c>
      <c r="G1015" s="50">
        <v>30216</v>
      </c>
      <c r="H1015" s="5">
        <v>352383</v>
      </c>
      <c r="I1015" s="50">
        <v>39236</v>
      </c>
      <c r="J1015" s="5" t="s">
        <v>903</v>
      </c>
      <c r="BT1015" s="1"/>
    </row>
    <row r="1016" spans="1:72" x14ac:dyDescent="0.25">
      <c r="A1016" s="5" t="s">
        <v>454</v>
      </c>
      <c r="B1016" s="5" t="s">
        <v>594</v>
      </c>
      <c r="C1016" s="5" t="s">
        <v>983</v>
      </c>
      <c r="D1016" s="5" t="s">
        <v>460</v>
      </c>
      <c r="E1016" s="52">
        <f t="shared" ca="1" si="15"/>
        <v>24060</v>
      </c>
      <c r="F1016" s="5">
        <v>37</v>
      </c>
      <c r="G1016" s="50">
        <v>29622</v>
      </c>
      <c r="H1016" s="5">
        <v>562400</v>
      </c>
      <c r="I1016" s="50">
        <v>39207</v>
      </c>
      <c r="J1016" s="5" t="s">
        <v>858</v>
      </c>
      <c r="BT1016" s="1"/>
    </row>
    <row r="1017" spans="1:72" x14ac:dyDescent="0.25">
      <c r="A1017" s="5" t="s">
        <v>454</v>
      </c>
      <c r="B1017" s="5" t="s">
        <v>719</v>
      </c>
      <c r="C1017" s="5" t="s">
        <v>930</v>
      </c>
      <c r="D1017" s="5" t="s">
        <v>416</v>
      </c>
      <c r="E1017" s="52">
        <f t="shared" ca="1" si="15"/>
        <v>30756</v>
      </c>
      <c r="F1017" s="5">
        <v>33</v>
      </c>
      <c r="G1017" s="50">
        <v>31094</v>
      </c>
      <c r="H1017" s="5">
        <v>566961</v>
      </c>
      <c r="I1017" s="50">
        <v>39426</v>
      </c>
      <c r="J1017" s="5" t="s">
        <v>858</v>
      </c>
      <c r="BT1017" s="1"/>
    </row>
    <row r="1018" spans="1:72" x14ac:dyDescent="0.25">
      <c r="A1018" s="5" t="s">
        <v>454</v>
      </c>
      <c r="B1018" s="5" t="s">
        <v>509</v>
      </c>
      <c r="C1018" s="5" t="s">
        <v>984</v>
      </c>
      <c r="D1018" s="5" t="s">
        <v>439</v>
      </c>
      <c r="E1018" s="52">
        <f t="shared" ca="1" si="15"/>
        <v>23868</v>
      </c>
      <c r="F1018" s="5">
        <v>28</v>
      </c>
      <c r="G1018" s="50">
        <v>32819</v>
      </c>
      <c r="H1018" s="5">
        <v>566900</v>
      </c>
      <c r="I1018" s="50">
        <v>39090</v>
      </c>
      <c r="J1018" s="5" t="s">
        <v>858</v>
      </c>
      <c r="BT1018" s="1"/>
    </row>
    <row r="1019" spans="1:72" x14ac:dyDescent="0.25">
      <c r="A1019" s="5" t="s">
        <v>454</v>
      </c>
      <c r="B1019" s="5" t="s">
        <v>570</v>
      </c>
      <c r="C1019" s="5" t="s">
        <v>985</v>
      </c>
      <c r="D1019" s="5" t="s">
        <v>457</v>
      </c>
      <c r="E1019" s="52">
        <f t="shared" ca="1" si="15"/>
        <v>30216</v>
      </c>
      <c r="F1019" s="5">
        <v>34</v>
      </c>
      <c r="G1019" s="50">
        <v>30749</v>
      </c>
      <c r="H1019" s="5">
        <v>562409</v>
      </c>
      <c r="I1019" s="50">
        <v>39224</v>
      </c>
      <c r="J1019" s="5" t="s">
        <v>858</v>
      </c>
      <c r="BT1019" s="1"/>
    </row>
    <row r="1020" spans="1:72" x14ac:dyDescent="0.25">
      <c r="A1020" s="5" t="s">
        <v>413</v>
      </c>
      <c r="B1020" s="5" t="s">
        <v>517</v>
      </c>
      <c r="C1020" s="5" t="s">
        <v>986</v>
      </c>
      <c r="D1020" s="5" t="s">
        <v>416</v>
      </c>
      <c r="E1020" s="52">
        <f t="shared" ca="1" si="15"/>
        <v>18696</v>
      </c>
      <c r="F1020" s="5">
        <v>36</v>
      </c>
      <c r="G1020" s="50">
        <v>30185</v>
      </c>
      <c r="H1020" s="5">
        <v>356905</v>
      </c>
      <c r="I1020" s="50">
        <v>39245</v>
      </c>
      <c r="J1020" s="5" t="s">
        <v>858</v>
      </c>
      <c r="BT1020" s="1"/>
    </row>
    <row r="1021" spans="1:72" x14ac:dyDescent="0.25">
      <c r="A1021" s="5" t="s">
        <v>454</v>
      </c>
      <c r="B1021" s="5" t="s">
        <v>579</v>
      </c>
      <c r="C1021" s="5" t="s">
        <v>987</v>
      </c>
      <c r="D1021" s="5" t="s">
        <v>460</v>
      </c>
      <c r="E1021" s="52">
        <f t="shared" ca="1" si="15"/>
        <v>21864</v>
      </c>
      <c r="F1021" s="5">
        <v>31</v>
      </c>
      <c r="G1021" s="50">
        <v>31813</v>
      </c>
      <c r="H1021" s="5">
        <v>356943</v>
      </c>
      <c r="I1021" s="50">
        <v>39205</v>
      </c>
      <c r="J1021" s="5" t="s">
        <v>858</v>
      </c>
      <c r="BT1021" s="1"/>
    </row>
    <row r="1022" spans="1:72" x14ac:dyDescent="0.25">
      <c r="A1022" s="5" t="s">
        <v>454</v>
      </c>
      <c r="B1022" s="5" t="s">
        <v>446</v>
      </c>
      <c r="C1022" s="5" t="s">
        <v>988</v>
      </c>
      <c r="D1022" s="5" t="s">
        <v>439</v>
      </c>
      <c r="E1022" s="52">
        <f t="shared" ca="1" si="15"/>
        <v>30408</v>
      </c>
      <c r="F1022" s="5">
        <v>31</v>
      </c>
      <c r="G1022" s="50">
        <v>31902</v>
      </c>
      <c r="H1022" s="5">
        <v>566906</v>
      </c>
      <c r="I1022" s="50">
        <v>39441</v>
      </c>
      <c r="J1022" s="5" t="s">
        <v>858</v>
      </c>
      <c r="BT1022" s="1"/>
    </row>
    <row r="1023" spans="1:72" x14ac:dyDescent="0.25">
      <c r="A1023" s="5" t="s">
        <v>413</v>
      </c>
      <c r="B1023" s="5" t="s">
        <v>648</v>
      </c>
      <c r="C1023" s="5" t="s">
        <v>984</v>
      </c>
      <c r="D1023" s="5" t="s">
        <v>460</v>
      </c>
      <c r="E1023" s="52">
        <f t="shared" ca="1" si="15"/>
        <v>23064</v>
      </c>
      <c r="F1023" s="5">
        <v>32</v>
      </c>
      <c r="G1023" s="50">
        <v>31331</v>
      </c>
      <c r="H1023" s="5">
        <v>562424</v>
      </c>
      <c r="I1023" s="50">
        <v>39275</v>
      </c>
      <c r="J1023" s="5" t="s">
        <v>858</v>
      </c>
      <c r="BT1023" s="1"/>
    </row>
    <row r="1024" spans="1:72" x14ac:dyDescent="0.25">
      <c r="A1024" s="5" t="s">
        <v>408</v>
      </c>
      <c r="B1024" s="5" t="s">
        <v>492</v>
      </c>
      <c r="C1024" s="5" t="s">
        <v>989</v>
      </c>
      <c r="D1024" s="5" t="s">
        <v>460</v>
      </c>
      <c r="E1024" s="52">
        <f t="shared" ca="1" si="15"/>
        <v>29988</v>
      </c>
      <c r="F1024" s="5">
        <v>29</v>
      </c>
      <c r="G1024" s="50">
        <v>32627</v>
      </c>
      <c r="H1024" s="5">
        <v>352569</v>
      </c>
      <c r="I1024" s="50">
        <v>39144</v>
      </c>
      <c r="J1024" s="5" t="s">
        <v>858</v>
      </c>
      <c r="BT1024" s="1"/>
    </row>
    <row r="1025" spans="1:72" x14ac:dyDescent="0.25">
      <c r="A1025" s="5" t="s">
        <v>454</v>
      </c>
      <c r="B1025" s="5" t="s">
        <v>629</v>
      </c>
      <c r="C1025" s="5" t="s">
        <v>990</v>
      </c>
      <c r="D1025" s="5" t="s">
        <v>460</v>
      </c>
      <c r="E1025" s="52">
        <f t="shared" ca="1" si="15"/>
        <v>24456</v>
      </c>
      <c r="F1025" s="5">
        <v>29</v>
      </c>
      <c r="G1025" s="50">
        <v>32739</v>
      </c>
      <c r="H1025" s="5">
        <v>562566</v>
      </c>
      <c r="I1025" s="50">
        <v>39366</v>
      </c>
      <c r="J1025" s="5" t="s">
        <v>858</v>
      </c>
      <c r="BT1025" s="1"/>
    </row>
    <row r="1026" spans="1:72" x14ac:dyDescent="0.25">
      <c r="A1026" s="5" t="s">
        <v>454</v>
      </c>
      <c r="B1026" s="5" t="s">
        <v>483</v>
      </c>
      <c r="C1026" s="5" t="s">
        <v>956</v>
      </c>
      <c r="D1026" s="5" t="s">
        <v>502</v>
      </c>
      <c r="E1026" s="52">
        <f t="shared" ca="1" si="15"/>
        <v>23136</v>
      </c>
      <c r="F1026" s="5">
        <v>34</v>
      </c>
      <c r="G1026" s="50">
        <v>30780</v>
      </c>
      <c r="H1026" s="5">
        <v>562439</v>
      </c>
      <c r="I1026" s="50">
        <v>39280</v>
      </c>
      <c r="J1026" s="5" t="s">
        <v>858</v>
      </c>
      <c r="BT1026" s="1"/>
    </row>
    <row r="1027" spans="1:72" x14ac:dyDescent="0.25">
      <c r="A1027" s="5" t="s">
        <v>408</v>
      </c>
      <c r="B1027" s="5" t="s">
        <v>157</v>
      </c>
      <c r="C1027" s="5" t="s">
        <v>991</v>
      </c>
      <c r="D1027" s="5" t="s">
        <v>473</v>
      </c>
      <c r="E1027" s="52">
        <f t="shared" ref="E1027:E1090" ca="1" si="16">RANDBETWEEN(1500,2600)*12</f>
        <v>23568</v>
      </c>
      <c r="F1027" s="5">
        <v>37</v>
      </c>
      <c r="G1027" s="50">
        <v>29741</v>
      </c>
      <c r="H1027" s="5">
        <v>562440</v>
      </c>
      <c r="I1027" s="50">
        <v>39347</v>
      </c>
      <c r="J1027" s="5" t="s">
        <v>858</v>
      </c>
      <c r="BT1027" s="1"/>
    </row>
    <row r="1028" spans="1:72" x14ac:dyDescent="0.25">
      <c r="A1028" s="5" t="s">
        <v>408</v>
      </c>
      <c r="B1028" s="5" t="s">
        <v>495</v>
      </c>
      <c r="C1028" s="5" t="s">
        <v>992</v>
      </c>
      <c r="D1028" s="5" t="s">
        <v>473</v>
      </c>
      <c r="E1028" s="52">
        <f t="shared" ca="1" si="16"/>
        <v>29616</v>
      </c>
      <c r="F1028" s="5">
        <v>31</v>
      </c>
      <c r="G1028" s="50">
        <v>31917</v>
      </c>
      <c r="H1028" s="5">
        <v>562447</v>
      </c>
      <c r="I1028" s="50">
        <v>39266</v>
      </c>
      <c r="J1028" s="5" t="s">
        <v>858</v>
      </c>
      <c r="BT1028" s="1"/>
    </row>
    <row r="1029" spans="1:72" x14ac:dyDescent="0.25">
      <c r="A1029" s="5" t="s">
        <v>413</v>
      </c>
      <c r="B1029" s="5" t="s">
        <v>409</v>
      </c>
      <c r="C1029" s="5" t="s">
        <v>993</v>
      </c>
      <c r="D1029" s="5" t="s">
        <v>460</v>
      </c>
      <c r="E1029" s="52">
        <f t="shared" ca="1" si="16"/>
        <v>30612</v>
      </c>
      <c r="F1029" s="5">
        <v>32</v>
      </c>
      <c r="G1029" s="50">
        <v>31662</v>
      </c>
      <c r="H1029" s="5">
        <v>562446</v>
      </c>
      <c r="I1029" s="50">
        <v>39442</v>
      </c>
      <c r="J1029" s="5" t="s">
        <v>858</v>
      </c>
      <c r="BT1029" s="1"/>
    </row>
    <row r="1030" spans="1:72" x14ac:dyDescent="0.25">
      <c r="A1030" s="5" t="s">
        <v>454</v>
      </c>
      <c r="B1030" s="5" t="s">
        <v>485</v>
      </c>
      <c r="C1030" s="5" t="s">
        <v>523</v>
      </c>
      <c r="D1030" s="5" t="s">
        <v>416</v>
      </c>
      <c r="E1030" s="52">
        <f t="shared" ca="1" si="16"/>
        <v>22488</v>
      </c>
      <c r="F1030" s="5">
        <v>35</v>
      </c>
      <c r="G1030" s="50">
        <v>30324</v>
      </c>
      <c r="H1030" s="5">
        <v>352451</v>
      </c>
      <c r="I1030" s="50">
        <v>39397</v>
      </c>
      <c r="J1030" s="5" t="s">
        <v>858</v>
      </c>
      <c r="BT1030" s="1"/>
    </row>
    <row r="1031" spans="1:72" x14ac:dyDescent="0.25">
      <c r="A1031" s="5" t="s">
        <v>408</v>
      </c>
      <c r="B1031" s="5" t="s">
        <v>572</v>
      </c>
      <c r="C1031" s="5" t="s">
        <v>679</v>
      </c>
      <c r="D1031" s="5" t="s">
        <v>741</v>
      </c>
      <c r="E1031" s="52">
        <f t="shared" ca="1" si="16"/>
        <v>26208</v>
      </c>
      <c r="F1031" s="5">
        <v>40</v>
      </c>
      <c r="G1031" s="50">
        <v>28554</v>
      </c>
      <c r="H1031" s="5">
        <v>562453</v>
      </c>
      <c r="I1031" s="50">
        <v>39412</v>
      </c>
      <c r="J1031" s="5" t="s">
        <v>858</v>
      </c>
      <c r="BT1031" s="1"/>
    </row>
    <row r="1032" spans="1:72" x14ac:dyDescent="0.25">
      <c r="A1032" s="5" t="s">
        <v>408</v>
      </c>
      <c r="B1032" s="5" t="s">
        <v>625</v>
      </c>
      <c r="C1032" s="5" t="s">
        <v>161</v>
      </c>
      <c r="D1032" s="5" t="s">
        <v>749</v>
      </c>
      <c r="E1032" s="52">
        <f t="shared" ca="1" si="16"/>
        <v>28896</v>
      </c>
      <c r="F1032" s="5">
        <v>37</v>
      </c>
      <c r="G1032" s="50">
        <v>29501</v>
      </c>
      <c r="H1032" s="5">
        <v>352454</v>
      </c>
      <c r="I1032" s="50">
        <v>39170</v>
      </c>
      <c r="J1032" s="5" t="s">
        <v>858</v>
      </c>
      <c r="BT1032" s="1"/>
    </row>
    <row r="1033" spans="1:72" x14ac:dyDescent="0.25">
      <c r="A1033" s="5" t="s">
        <v>454</v>
      </c>
      <c r="B1033" s="5" t="s">
        <v>665</v>
      </c>
      <c r="C1033" s="5" t="s">
        <v>994</v>
      </c>
      <c r="D1033" s="5" t="s">
        <v>473</v>
      </c>
      <c r="E1033" s="52">
        <f t="shared" ca="1" si="16"/>
        <v>26676</v>
      </c>
      <c r="F1033" s="5">
        <v>36</v>
      </c>
      <c r="G1033" s="50">
        <v>30013</v>
      </c>
      <c r="H1033" s="5">
        <v>562456</v>
      </c>
      <c r="I1033" s="50">
        <v>39301</v>
      </c>
      <c r="J1033" s="5" t="s">
        <v>858</v>
      </c>
      <c r="BT1033" s="1"/>
    </row>
    <row r="1034" spans="1:72" x14ac:dyDescent="0.25">
      <c r="A1034" s="5" t="s">
        <v>454</v>
      </c>
      <c r="B1034" s="5" t="s">
        <v>437</v>
      </c>
      <c r="C1034" s="5" t="s">
        <v>596</v>
      </c>
      <c r="D1034" s="5" t="s">
        <v>473</v>
      </c>
      <c r="E1034" s="52">
        <f t="shared" ca="1" si="16"/>
        <v>25128</v>
      </c>
      <c r="F1034" s="5">
        <v>35</v>
      </c>
      <c r="G1034" s="50">
        <v>30500</v>
      </c>
      <c r="H1034" s="5">
        <v>352461</v>
      </c>
      <c r="I1034" s="50">
        <v>39337</v>
      </c>
      <c r="J1034" s="5" t="s">
        <v>858</v>
      </c>
      <c r="BT1034" s="1"/>
    </row>
    <row r="1035" spans="1:72" x14ac:dyDescent="0.25">
      <c r="A1035" s="5" t="s">
        <v>454</v>
      </c>
      <c r="B1035" s="5" t="s">
        <v>452</v>
      </c>
      <c r="C1035" s="5" t="s">
        <v>844</v>
      </c>
      <c r="D1035" s="5" t="s">
        <v>460</v>
      </c>
      <c r="E1035" s="52">
        <f t="shared" ca="1" si="16"/>
        <v>21540</v>
      </c>
      <c r="F1035" s="5">
        <v>31</v>
      </c>
      <c r="G1035" s="50">
        <v>31917</v>
      </c>
      <c r="H1035" s="5">
        <v>352464</v>
      </c>
      <c r="I1035" s="50">
        <v>39266</v>
      </c>
      <c r="J1035" s="5" t="s">
        <v>858</v>
      </c>
      <c r="BT1035" s="1"/>
    </row>
    <row r="1036" spans="1:72" x14ac:dyDescent="0.25">
      <c r="A1036" s="5" t="s">
        <v>413</v>
      </c>
      <c r="B1036" s="5" t="s">
        <v>485</v>
      </c>
      <c r="C1036" s="5" t="s">
        <v>640</v>
      </c>
      <c r="D1036" s="5" t="s">
        <v>439</v>
      </c>
      <c r="E1036" s="52">
        <f t="shared" ca="1" si="16"/>
        <v>25716</v>
      </c>
      <c r="F1036" s="5">
        <v>42</v>
      </c>
      <c r="G1036" s="50">
        <v>27708</v>
      </c>
      <c r="H1036" s="5">
        <v>562467</v>
      </c>
      <c r="I1036" s="50">
        <v>39162</v>
      </c>
      <c r="J1036" s="5" t="s">
        <v>858</v>
      </c>
      <c r="BT1036" s="1"/>
    </row>
    <row r="1037" spans="1:72" x14ac:dyDescent="0.25">
      <c r="A1037" s="5" t="s">
        <v>413</v>
      </c>
      <c r="B1037" s="5" t="s">
        <v>455</v>
      </c>
      <c r="C1037" s="5" t="s">
        <v>995</v>
      </c>
      <c r="D1037" s="5" t="s">
        <v>996</v>
      </c>
      <c r="E1037" s="52">
        <f t="shared" ca="1" si="16"/>
        <v>27972</v>
      </c>
      <c r="F1037" s="5">
        <v>35</v>
      </c>
      <c r="G1037" s="50">
        <v>30265</v>
      </c>
      <c r="H1037" s="5">
        <v>352468</v>
      </c>
      <c r="I1037" s="50">
        <v>39377</v>
      </c>
      <c r="J1037" s="5" t="s">
        <v>903</v>
      </c>
      <c r="BT1037" s="1"/>
    </row>
    <row r="1038" spans="1:72" x14ac:dyDescent="0.25">
      <c r="A1038" s="5" t="s">
        <v>413</v>
      </c>
      <c r="B1038" s="5" t="s">
        <v>570</v>
      </c>
      <c r="C1038" s="5" t="s">
        <v>847</v>
      </c>
      <c r="D1038" s="5" t="s">
        <v>439</v>
      </c>
      <c r="E1038" s="52">
        <f t="shared" ca="1" si="16"/>
        <v>28284</v>
      </c>
      <c r="F1038" s="5">
        <v>44</v>
      </c>
      <c r="G1038" s="50">
        <v>26959</v>
      </c>
      <c r="H1038" s="5">
        <v>352488</v>
      </c>
      <c r="I1038" s="50">
        <v>35175</v>
      </c>
      <c r="J1038" s="5" t="s">
        <v>417</v>
      </c>
      <c r="BT1038" s="1"/>
    </row>
    <row r="1039" spans="1:72" x14ac:dyDescent="0.25">
      <c r="A1039" s="5" t="s">
        <v>454</v>
      </c>
      <c r="B1039" s="5" t="s">
        <v>570</v>
      </c>
      <c r="C1039" s="5" t="s">
        <v>942</v>
      </c>
      <c r="D1039" s="5" t="s">
        <v>460</v>
      </c>
      <c r="E1039" s="52">
        <f t="shared" ca="1" si="16"/>
        <v>25620</v>
      </c>
      <c r="F1039" s="5">
        <v>38</v>
      </c>
      <c r="G1039" s="50">
        <v>29309</v>
      </c>
      <c r="H1039" s="5">
        <v>352493</v>
      </c>
      <c r="I1039" s="50">
        <v>39180</v>
      </c>
      <c r="J1039" s="5" t="s">
        <v>858</v>
      </c>
      <c r="BT1039" s="1"/>
    </row>
    <row r="1040" spans="1:72" x14ac:dyDescent="0.25">
      <c r="A1040" s="5" t="s">
        <v>454</v>
      </c>
      <c r="B1040" s="5" t="s">
        <v>568</v>
      </c>
      <c r="C1040" s="5" t="s">
        <v>722</v>
      </c>
      <c r="D1040" s="5" t="s">
        <v>460</v>
      </c>
      <c r="E1040" s="52">
        <f t="shared" ca="1" si="16"/>
        <v>21636</v>
      </c>
      <c r="F1040" s="5">
        <v>35</v>
      </c>
      <c r="G1040" s="50">
        <v>30547</v>
      </c>
      <c r="H1040" s="5">
        <v>562491</v>
      </c>
      <c r="I1040" s="50">
        <v>39205</v>
      </c>
      <c r="J1040" s="5" t="s">
        <v>858</v>
      </c>
      <c r="BT1040" s="1"/>
    </row>
    <row r="1041" spans="1:72" x14ac:dyDescent="0.25">
      <c r="A1041" s="5" t="s">
        <v>454</v>
      </c>
      <c r="B1041" s="5" t="s">
        <v>464</v>
      </c>
      <c r="C1041" s="5" t="s">
        <v>943</v>
      </c>
      <c r="D1041" s="5" t="s">
        <v>622</v>
      </c>
      <c r="E1041" s="52">
        <f t="shared" ca="1" si="16"/>
        <v>28608</v>
      </c>
      <c r="F1041" s="5">
        <v>44</v>
      </c>
      <c r="G1041" s="50">
        <v>27171</v>
      </c>
      <c r="H1041" s="5">
        <v>562497</v>
      </c>
      <c r="I1041" s="50">
        <v>35160</v>
      </c>
      <c r="J1041" s="5" t="s">
        <v>858</v>
      </c>
      <c r="BT1041" s="1"/>
    </row>
    <row r="1042" spans="1:72" x14ac:dyDescent="0.25">
      <c r="A1042" s="5" t="s">
        <v>454</v>
      </c>
      <c r="B1042" s="5" t="s">
        <v>561</v>
      </c>
      <c r="C1042" s="5" t="s">
        <v>969</v>
      </c>
      <c r="D1042" s="5" t="s">
        <v>439</v>
      </c>
      <c r="E1042" s="52">
        <f t="shared" ca="1" si="16"/>
        <v>21408</v>
      </c>
      <c r="F1042" s="5">
        <v>34</v>
      </c>
      <c r="G1042" s="50">
        <v>30875</v>
      </c>
      <c r="H1042" s="5">
        <v>562505</v>
      </c>
      <c r="I1042" s="50">
        <v>39222</v>
      </c>
      <c r="J1042" s="5" t="s">
        <v>858</v>
      </c>
      <c r="BT1042" s="1"/>
    </row>
    <row r="1043" spans="1:72" x14ac:dyDescent="0.25">
      <c r="A1043" s="5" t="s">
        <v>413</v>
      </c>
      <c r="B1043" s="5" t="s">
        <v>592</v>
      </c>
      <c r="C1043" s="5" t="s">
        <v>942</v>
      </c>
      <c r="D1043" s="5" t="s">
        <v>439</v>
      </c>
      <c r="E1043" s="52">
        <f t="shared" ca="1" si="16"/>
        <v>27252</v>
      </c>
      <c r="F1043" s="5">
        <v>37</v>
      </c>
      <c r="G1043" s="50">
        <v>29581</v>
      </c>
      <c r="H1043" s="5">
        <v>352507</v>
      </c>
      <c r="I1043" s="50">
        <v>39335</v>
      </c>
      <c r="J1043" s="5" t="s">
        <v>858</v>
      </c>
      <c r="BT1043" s="1"/>
    </row>
    <row r="1044" spans="1:72" x14ac:dyDescent="0.25">
      <c r="A1044" s="5" t="s">
        <v>454</v>
      </c>
      <c r="B1044" s="5" t="s">
        <v>490</v>
      </c>
      <c r="C1044" s="5" t="s">
        <v>984</v>
      </c>
      <c r="D1044" s="5" t="s">
        <v>439</v>
      </c>
      <c r="E1044" s="52">
        <f t="shared" ca="1" si="16"/>
        <v>30420</v>
      </c>
      <c r="F1044" s="5">
        <v>32</v>
      </c>
      <c r="G1044" s="50">
        <v>31361</v>
      </c>
      <c r="H1044" s="5">
        <v>352512</v>
      </c>
      <c r="I1044" s="50">
        <v>39087</v>
      </c>
      <c r="J1044" s="5" t="s">
        <v>858</v>
      </c>
      <c r="BT1044" s="1"/>
    </row>
    <row r="1045" spans="1:72" x14ac:dyDescent="0.25">
      <c r="A1045" s="5" t="s">
        <v>413</v>
      </c>
      <c r="B1045" s="5" t="s">
        <v>429</v>
      </c>
      <c r="C1045" s="5" t="s">
        <v>893</v>
      </c>
      <c r="D1045" s="5" t="s">
        <v>749</v>
      </c>
      <c r="E1045" s="52">
        <f t="shared" ca="1" si="16"/>
        <v>30972</v>
      </c>
      <c r="F1045" s="5">
        <v>34</v>
      </c>
      <c r="G1045" s="50">
        <v>30645</v>
      </c>
      <c r="H1045" s="5">
        <v>350930</v>
      </c>
      <c r="I1045" s="50">
        <v>39214</v>
      </c>
      <c r="J1045" s="5" t="s">
        <v>858</v>
      </c>
      <c r="BT1045" s="1"/>
    </row>
    <row r="1046" spans="1:72" x14ac:dyDescent="0.25">
      <c r="A1046" s="5" t="s">
        <v>408</v>
      </c>
      <c r="B1046" s="5" t="s">
        <v>434</v>
      </c>
      <c r="C1046" s="5" t="s">
        <v>901</v>
      </c>
      <c r="D1046" s="5" t="s">
        <v>482</v>
      </c>
      <c r="E1046" s="52">
        <f t="shared" ca="1" si="16"/>
        <v>25944</v>
      </c>
      <c r="F1046" s="5">
        <v>38</v>
      </c>
      <c r="G1046" s="50">
        <v>29327</v>
      </c>
      <c r="H1046" s="5">
        <v>352618</v>
      </c>
      <c r="I1046" s="50">
        <v>36222</v>
      </c>
      <c r="J1046" s="5" t="s">
        <v>858</v>
      </c>
      <c r="BT1046" s="1"/>
    </row>
    <row r="1047" spans="1:72" x14ac:dyDescent="0.25">
      <c r="A1047" s="5" t="s">
        <v>413</v>
      </c>
      <c r="B1047" s="5" t="s">
        <v>546</v>
      </c>
      <c r="C1047" s="5" t="s">
        <v>907</v>
      </c>
      <c r="D1047" s="5" t="s">
        <v>460</v>
      </c>
      <c r="E1047" s="52">
        <f t="shared" ca="1" si="16"/>
        <v>25452</v>
      </c>
      <c r="F1047" s="5">
        <v>31</v>
      </c>
      <c r="G1047" s="50">
        <v>31948</v>
      </c>
      <c r="H1047" s="5">
        <v>352613</v>
      </c>
      <c r="I1047" s="50">
        <v>39412</v>
      </c>
      <c r="J1047" s="5" t="s">
        <v>858</v>
      </c>
      <c r="BT1047" s="1"/>
    </row>
    <row r="1048" spans="1:72" x14ac:dyDescent="0.25">
      <c r="A1048" s="5" t="s">
        <v>454</v>
      </c>
      <c r="B1048" s="5" t="s">
        <v>471</v>
      </c>
      <c r="C1048" s="5" t="s">
        <v>922</v>
      </c>
      <c r="D1048" s="5" t="s">
        <v>460</v>
      </c>
      <c r="E1048" s="52">
        <f t="shared" ca="1" si="16"/>
        <v>27660</v>
      </c>
      <c r="F1048" s="5">
        <v>32</v>
      </c>
      <c r="G1048" s="50">
        <v>31332</v>
      </c>
      <c r="H1048" s="5">
        <v>562627</v>
      </c>
      <c r="I1048" s="50">
        <v>39426</v>
      </c>
      <c r="J1048" s="5" t="s">
        <v>858</v>
      </c>
      <c r="BT1048" s="1"/>
    </row>
    <row r="1049" spans="1:72" x14ac:dyDescent="0.25">
      <c r="A1049" s="5" t="s">
        <v>408</v>
      </c>
      <c r="B1049" s="5" t="s">
        <v>458</v>
      </c>
      <c r="C1049" s="5" t="s">
        <v>997</v>
      </c>
      <c r="D1049" s="5" t="s">
        <v>460</v>
      </c>
      <c r="E1049" s="52">
        <f t="shared" ca="1" si="16"/>
        <v>20892</v>
      </c>
      <c r="F1049" s="5">
        <v>31</v>
      </c>
      <c r="G1049" s="50">
        <v>31844</v>
      </c>
      <c r="H1049" s="5">
        <v>562630</v>
      </c>
      <c r="I1049" s="50">
        <v>39370</v>
      </c>
      <c r="J1049" s="5" t="s">
        <v>858</v>
      </c>
      <c r="BT1049" s="1"/>
    </row>
    <row r="1050" spans="1:72" x14ac:dyDescent="0.25">
      <c r="A1050" s="5" t="s">
        <v>408</v>
      </c>
      <c r="B1050" s="5" t="s">
        <v>500</v>
      </c>
      <c r="C1050" s="5" t="s">
        <v>913</v>
      </c>
      <c r="D1050" s="5" t="s">
        <v>460</v>
      </c>
      <c r="E1050" s="52">
        <f t="shared" ca="1" si="16"/>
        <v>20100</v>
      </c>
      <c r="F1050" s="5">
        <v>37</v>
      </c>
      <c r="G1050" s="50">
        <v>29777</v>
      </c>
      <c r="H1050" s="5">
        <v>352501</v>
      </c>
      <c r="I1050" s="50">
        <v>39107</v>
      </c>
      <c r="J1050" s="5" t="s">
        <v>858</v>
      </c>
      <c r="BT1050" s="1"/>
    </row>
    <row r="1051" spans="1:72" x14ac:dyDescent="0.25">
      <c r="A1051" s="5" t="s">
        <v>454</v>
      </c>
      <c r="B1051" s="5" t="s">
        <v>671</v>
      </c>
      <c r="C1051" s="5" t="s">
        <v>998</v>
      </c>
      <c r="D1051" s="5" t="s">
        <v>439</v>
      </c>
      <c r="E1051" s="52">
        <f t="shared" ca="1" si="16"/>
        <v>21576</v>
      </c>
      <c r="F1051" s="5">
        <v>30</v>
      </c>
      <c r="G1051" s="50">
        <v>32341</v>
      </c>
      <c r="H1051" s="5">
        <v>562648</v>
      </c>
      <c r="I1051" s="50">
        <v>39222</v>
      </c>
      <c r="J1051" s="5" t="s">
        <v>858</v>
      </c>
      <c r="BT1051" s="1"/>
    </row>
    <row r="1052" spans="1:72" x14ac:dyDescent="0.25">
      <c r="A1052" s="5" t="s">
        <v>408</v>
      </c>
      <c r="B1052" s="5" t="s">
        <v>614</v>
      </c>
      <c r="C1052" s="5" t="s">
        <v>835</v>
      </c>
      <c r="D1052" s="5" t="s">
        <v>470</v>
      </c>
      <c r="E1052" s="52">
        <f t="shared" ca="1" si="16"/>
        <v>28512</v>
      </c>
      <c r="F1052" s="5">
        <v>38</v>
      </c>
      <c r="G1052" s="50">
        <v>29277</v>
      </c>
      <c r="H1052" s="5">
        <v>562626</v>
      </c>
      <c r="I1052" s="50">
        <v>39337</v>
      </c>
      <c r="J1052" s="5" t="s">
        <v>858</v>
      </c>
      <c r="BT1052" s="1"/>
    </row>
    <row r="1053" spans="1:72" x14ac:dyDescent="0.25">
      <c r="A1053" s="5" t="s">
        <v>413</v>
      </c>
      <c r="B1053" s="5" t="s">
        <v>748</v>
      </c>
      <c r="C1053" s="5" t="s">
        <v>600</v>
      </c>
      <c r="D1053" s="5" t="s">
        <v>416</v>
      </c>
      <c r="E1053" s="52">
        <f t="shared" ca="1" si="16"/>
        <v>25344</v>
      </c>
      <c r="F1053" s="5">
        <v>40</v>
      </c>
      <c r="G1053" s="50">
        <v>28455</v>
      </c>
      <c r="H1053" s="5">
        <v>352642</v>
      </c>
      <c r="I1053" s="50">
        <v>39175</v>
      </c>
      <c r="J1053" s="5" t="s">
        <v>858</v>
      </c>
      <c r="BT1053" s="1"/>
    </row>
    <row r="1054" spans="1:72" x14ac:dyDescent="0.25">
      <c r="A1054" s="5" t="s">
        <v>413</v>
      </c>
      <c r="B1054" s="5" t="s">
        <v>185</v>
      </c>
      <c r="C1054" s="5" t="s">
        <v>907</v>
      </c>
      <c r="D1054" s="5" t="s">
        <v>416</v>
      </c>
      <c r="E1054" s="52">
        <f t="shared" ca="1" si="16"/>
        <v>19524</v>
      </c>
      <c r="F1054" s="5">
        <v>33</v>
      </c>
      <c r="G1054" s="50">
        <v>31215</v>
      </c>
      <c r="H1054" s="5">
        <v>352660</v>
      </c>
      <c r="I1054" s="50">
        <v>39129</v>
      </c>
      <c r="J1054" s="5" t="s">
        <v>858</v>
      </c>
      <c r="BT1054" s="1"/>
    </row>
    <row r="1055" spans="1:72" x14ac:dyDescent="0.25">
      <c r="A1055" s="5" t="s">
        <v>454</v>
      </c>
      <c r="B1055" s="5" t="s">
        <v>521</v>
      </c>
      <c r="C1055" s="5" t="s">
        <v>983</v>
      </c>
      <c r="D1055" s="5" t="s">
        <v>460</v>
      </c>
      <c r="E1055" s="52">
        <f t="shared" ca="1" si="16"/>
        <v>23568</v>
      </c>
      <c r="F1055" s="5">
        <v>31</v>
      </c>
      <c r="G1055" s="50">
        <v>31782</v>
      </c>
      <c r="H1055" s="5">
        <v>352667</v>
      </c>
      <c r="I1055" s="50">
        <v>39170</v>
      </c>
      <c r="J1055" s="5" t="s">
        <v>858</v>
      </c>
      <c r="BT1055" s="1"/>
    </row>
    <row r="1056" spans="1:72" x14ac:dyDescent="0.25">
      <c r="A1056" s="5" t="s">
        <v>408</v>
      </c>
      <c r="B1056" s="5" t="s">
        <v>625</v>
      </c>
      <c r="C1056" s="5" t="s">
        <v>542</v>
      </c>
      <c r="D1056" s="5" t="s">
        <v>868</v>
      </c>
      <c r="E1056" s="52">
        <f t="shared" ca="1" si="16"/>
        <v>31044</v>
      </c>
      <c r="F1056" s="5">
        <v>44</v>
      </c>
      <c r="G1056" s="50">
        <v>27171</v>
      </c>
      <c r="H1056" s="5">
        <v>562656</v>
      </c>
      <c r="I1056" s="50">
        <v>35160</v>
      </c>
      <c r="J1056" s="5" t="s">
        <v>858</v>
      </c>
      <c r="BT1056" s="1"/>
    </row>
    <row r="1057" spans="1:72" x14ac:dyDescent="0.25">
      <c r="A1057" s="5" t="s">
        <v>408</v>
      </c>
      <c r="B1057" s="5" t="s">
        <v>446</v>
      </c>
      <c r="C1057" s="5" t="s">
        <v>999</v>
      </c>
      <c r="D1057" s="5" t="s">
        <v>445</v>
      </c>
      <c r="E1057" s="52">
        <f t="shared" ca="1" si="16"/>
        <v>18456</v>
      </c>
      <c r="F1057" s="5">
        <v>42</v>
      </c>
      <c r="G1057" s="50">
        <v>27679</v>
      </c>
      <c r="H1057" s="5">
        <v>352650</v>
      </c>
      <c r="I1057" s="50">
        <v>35219</v>
      </c>
      <c r="J1057" s="5" t="s">
        <v>858</v>
      </c>
      <c r="BT1057" s="1"/>
    </row>
    <row r="1058" spans="1:72" x14ac:dyDescent="0.25">
      <c r="A1058" s="5" t="s">
        <v>413</v>
      </c>
      <c r="B1058" s="5" t="s">
        <v>730</v>
      </c>
      <c r="C1058" s="5" t="s">
        <v>175</v>
      </c>
      <c r="D1058" s="5" t="s">
        <v>460</v>
      </c>
      <c r="E1058" s="52">
        <f t="shared" ca="1" si="16"/>
        <v>21912</v>
      </c>
      <c r="F1058" s="5">
        <v>40</v>
      </c>
      <c r="G1058" s="50">
        <v>28663</v>
      </c>
      <c r="H1058" s="5">
        <v>562635</v>
      </c>
      <c r="I1058" s="50">
        <v>39167</v>
      </c>
      <c r="J1058" s="5" t="s">
        <v>858</v>
      </c>
      <c r="BT1058" s="1"/>
    </row>
    <row r="1059" spans="1:72" x14ac:dyDescent="0.25">
      <c r="A1059" s="5" t="s">
        <v>408</v>
      </c>
      <c r="B1059" s="5" t="s">
        <v>578</v>
      </c>
      <c r="C1059" s="5" t="s">
        <v>629</v>
      </c>
      <c r="D1059" s="5" t="s">
        <v>473</v>
      </c>
      <c r="E1059" s="52">
        <f t="shared" ca="1" si="16"/>
        <v>29016</v>
      </c>
      <c r="F1059" s="5">
        <v>35</v>
      </c>
      <c r="G1059" s="50">
        <v>30566</v>
      </c>
      <c r="H1059" s="5">
        <v>562658</v>
      </c>
      <c r="I1059" s="50">
        <v>39108</v>
      </c>
      <c r="J1059" s="5" t="s">
        <v>858</v>
      </c>
      <c r="BT1059" s="1"/>
    </row>
    <row r="1060" spans="1:72" x14ac:dyDescent="0.25">
      <c r="A1060" s="5" t="s">
        <v>413</v>
      </c>
      <c r="B1060" s="5" t="s">
        <v>817</v>
      </c>
      <c r="C1060" s="5" t="s">
        <v>1000</v>
      </c>
      <c r="D1060" s="5" t="s">
        <v>473</v>
      </c>
      <c r="E1060" s="52">
        <f t="shared" ca="1" si="16"/>
        <v>26472</v>
      </c>
      <c r="F1060" s="5">
        <v>34</v>
      </c>
      <c r="G1060" s="50">
        <v>30822</v>
      </c>
      <c r="H1060" s="5">
        <v>562657</v>
      </c>
      <c r="I1060" s="50">
        <v>39362</v>
      </c>
      <c r="J1060" s="5" t="s">
        <v>858</v>
      </c>
      <c r="BT1060" s="1"/>
    </row>
    <row r="1061" spans="1:72" x14ac:dyDescent="0.25">
      <c r="A1061" s="5" t="s">
        <v>454</v>
      </c>
      <c r="B1061" s="5" t="s">
        <v>479</v>
      </c>
      <c r="C1061" s="5" t="s">
        <v>523</v>
      </c>
      <c r="D1061" s="5" t="s">
        <v>460</v>
      </c>
      <c r="E1061" s="52">
        <f t="shared" ca="1" si="16"/>
        <v>20724</v>
      </c>
      <c r="F1061" s="5">
        <v>34</v>
      </c>
      <c r="G1061" s="50">
        <v>30867</v>
      </c>
      <c r="H1061" s="5">
        <v>352679</v>
      </c>
      <c r="I1061" s="50">
        <v>39424</v>
      </c>
      <c r="J1061" s="5" t="s">
        <v>858</v>
      </c>
      <c r="BT1061" s="1"/>
    </row>
    <row r="1062" spans="1:72" x14ac:dyDescent="0.25">
      <c r="A1062" s="5" t="s">
        <v>413</v>
      </c>
      <c r="B1062" s="5" t="s">
        <v>667</v>
      </c>
      <c r="C1062" s="5" t="s">
        <v>993</v>
      </c>
      <c r="D1062" s="5" t="s">
        <v>460</v>
      </c>
      <c r="E1062" s="52">
        <f t="shared" ca="1" si="16"/>
        <v>27540</v>
      </c>
      <c r="F1062" s="5">
        <v>33</v>
      </c>
      <c r="G1062" s="50">
        <v>31109</v>
      </c>
      <c r="H1062" s="5">
        <v>562665</v>
      </c>
      <c r="I1062" s="50">
        <v>39396</v>
      </c>
      <c r="J1062" s="5" t="s">
        <v>858</v>
      </c>
      <c r="BT1062" s="1"/>
    </row>
    <row r="1063" spans="1:72" x14ac:dyDescent="0.25">
      <c r="A1063" s="5" t="s">
        <v>408</v>
      </c>
      <c r="B1063" s="5" t="s">
        <v>521</v>
      </c>
      <c r="C1063" s="5" t="s">
        <v>1001</v>
      </c>
      <c r="D1063" s="5" t="s">
        <v>460</v>
      </c>
      <c r="E1063" s="52">
        <f t="shared" ca="1" si="16"/>
        <v>27732</v>
      </c>
      <c r="F1063" s="5">
        <v>37</v>
      </c>
      <c r="G1063" s="50">
        <v>29681</v>
      </c>
      <c r="H1063" s="5">
        <v>562654</v>
      </c>
      <c r="I1063" s="50">
        <v>39306</v>
      </c>
      <c r="J1063" s="5" t="s">
        <v>858</v>
      </c>
      <c r="BT1063" s="1"/>
    </row>
    <row r="1064" spans="1:72" x14ac:dyDescent="0.25">
      <c r="A1064" s="5" t="s">
        <v>413</v>
      </c>
      <c r="B1064" s="5" t="s">
        <v>476</v>
      </c>
      <c r="C1064" s="5" t="s">
        <v>1002</v>
      </c>
      <c r="D1064" s="5" t="s">
        <v>411</v>
      </c>
      <c r="E1064" s="52">
        <f t="shared" ca="1" si="16"/>
        <v>26736</v>
      </c>
      <c r="F1064" s="5">
        <v>47</v>
      </c>
      <c r="G1064" s="50">
        <v>26104</v>
      </c>
      <c r="H1064" s="5">
        <v>352637</v>
      </c>
      <c r="I1064" s="50">
        <v>35214</v>
      </c>
      <c r="J1064" s="5" t="s">
        <v>918</v>
      </c>
      <c r="BT1064" s="1"/>
    </row>
    <row r="1065" spans="1:72" x14ac:dyDescent="0.25">
      <c r="A1065" s="5" t="s">
        <v>413</v>
      </c>
      <c r="B1065" s="5" t="s">
        <v>648</v>
      </c>
      <c r="C1065" s="5" t="s">
        <v>849</v>
      </c>
      <c r="D1065" s="5" t="s">
        <v>416</v>
      </c>
      <c r="E1065" s="52">
        <f t="shared" ca="1" si="16"/>
        <v>18048</v>
      </c>
      <c r="F1065" s="5">
        <v>32</v>
      </c>
      <c r="G1065" s="50">
        <v>31561</v>
      </c>
      <c r="H1065" s="5">
        <v>352690</v>
      </c>
      <c r="I1065" s="50">
        <v>39411</v>
      </c>
      <c r="J1065" s="5" t="s">
        <v>858</v>
      </c>
      <c r="BT1065" s="1"/>
    </row>
    <row r="1066" spans="1:72" x14ac:dyDescent="0.25">
      <c r="A1066" s="5" t="s">
        <v>413</v>
      </c>
      <c r="B1066" s="5" t="s">
        <v>534</v>
      </c>
      <c r="C1066" s="5" t="s">
        <v>896</v>
      </c>
      <c r="D1066" s="5" t="s">
        <v>416</v>
      </c>
      <c r="E1066" s="52">
        <f t="shared" ca="1" si="16"/>
        <v>27672</v>
      </c>
      <c r="F1066" s="5">
        <v>44</v>
      </c>
      <c r="G1066" s="50">
        <v>27248</v>
      </c>
      <c r="H1066" s="5">
        <v>562692</v>
      </c>
      <c r="I1066" s="50">
        <v>39424</v>
      </c>
      <c r="J1066" s="5" t="s">
        <v>858</v>
      </c>
      <c r="BT1066" s="1"/>
    </row>
    <row r="1067" spans="1:72" x14ac:dyDescent="0.25">
      <c r="A1067" s="5" t="s">
        <v>408</v>
      </c>
      <c r="B1067" s="5" t="s">
        <v>681</v>
      </c>
      <c r="C1067" s="5" t="s">
        <v>862</v>
      </c>
      <c r="D1067" s="5" t="s">
        <v>439</v>
      </c>
      <c r="E1067" s="52">
        <f t="shared" ca="1" si="16"/>
        <v>29772</v>
      </c>
      <c r="F1067" s="5">
        <v>34</v>
      </c>
      <c r="G1067" s="50">
        <v>30792</v>
      </c>
      <c r="H1067" s="5">
        <v>352670</v>
      </c>
      <c r="I1067" s="50">
        <v>39347</v>
      </c>
      <c r="J1067" s="5" t="s">
        <v>858</v>
      </c>
      <c r="BT1067" s="1"/>
    </row>
    <row r="1068" spans="1:72" x14ac:dyDescent="0.25">
      <c r="A1068" s="5" t="s">
        <v>454</v>
      </c>
      <c r="B1068" s="5" t="s">
        <v>517</v>
      </c>
      <c r="C1068" s="5" t="s">
        <v>984</v>
      </c>
      <c r="D1068" s="5" t="s">
        <v>460</v>
      </c>
      <c r="E1068" s="52">
        <f t="shared" ca="1" si="16"/>
        <v>30600</v>
      </c>
      <c r="F1068" s="5">
        <v>32</v>
      </c>
      <c r="G1068" s="50">
        <v>31531</v>
      </c>
      <c r="H1068" s="5">
        <v>352671</v>
      </c>
      <c r="I1068" s="50">
        <v>39123</v>
      </c>
      <c r="J1068" s="5" t="s">
        <v>858</v>
      </c>
      <c r="BT1068" s="1"/>
    </row>
    <row r="1069" spans="1:72" x14ac:dyDescent="0.25">
      <c r="A1069" s="5" t="s">
        <v>454</v>
      </c>
      <c r="B1069" s="5" t="s">
        <v>479</v>
      </c>
      <c r="C1069" s="5" t="s">
        <v>1003</v>
      </c>
      <c r="D1069" s="5" t="s">
        <v>460</v>
      </c>
      <c r="E1069" s="52">
        <f t="shared" ca="1" si="16"/>
        <v>26484</v>
      </c>
      <c r="F1069" s="5">
        <v>30</v>
      </c>
      <c r="G1069" s="50">
        <v>32091</v>
      </c>
      <c r="H1069" s="5">
        <v>352704</v>
      </c>
      <c r="I1069" s="50">
        <v>39237</v>
      </c>
      <c r="J1069" s="5" t="s">
        <v>858</v>
      </c>
      <c r="BT1069" s="1"/>
    </row>
    <row r="1070" spans="1:72" x14ac:dyDescent="0.25">
      <c r="A1070" s="5" t="s">
        <v>454</v>
      </c>
      <c r="B1070" s="5" t="s">
        <v>550</v>
      </c>
      <c r="C1070" s="5" t="s">
        <v>893</v>
      </c>
      <c r="D1070" s="5" t="s">
        <v>416</v>
      </c>
      <c r="E1070" s="52">
        <f t="shared" ca="1" si="16"/>
        <v>29412</v>
      </c>
      <c r="F1070" s="5">
        <v>32</v>
      </c>
      <c r="G1070" s="50">
        <v>31646</v>
      </c>
      <c r="H1070" s="5">
        <v>352683</v>
      </c>
      <c r="I1070" s="50">
        <v>39219</v>
      </c>
      <c r="J1070" s="5" t="s">
        <v>858</v>
      </c>
      <c r="BT1070" s="1"/>
    </row>
    <row r="1071" spans="1:72" x14ac:dyDescent="0.25">
      <c r="A1071" s="5" t="s">
        <v>413</v>
      </c>
      <c r="B1071" s="5" t="s">
        <v>483</v>
      </c>
      <c r="C1071" s="5" t="s">
        <v>640</v>
      </c>
      <c r="D1071" s="5" t="s">
        <v>411</v>
      </c>
      <c r="E1071" s="52">
        <f t="shared" ca="1" si="16"/>
        <v>21900</v>
      </c>
      <c r="F1071" s="5">
        <v>39</v>
      </c>
      <c r="G1071" s="50">
        <v>28849</v>
      </c>
      <c r="H1071" s="5">
        <v>562647</v>
      </c>
      <c r="I1071" s="50">
        <v>39236</v>
      </c>
      <c r="J1071" s="5" t="s">
        <v>858</v>
      </c>
      <c r="BT1071" s="1"/>
    </row>
    <row r="1072" spans="1:72" x14ac:dyDescent="0.25">
      <c r="A1072" s="5" t="s">
        <v>413</v>
      </c>
      <c r="B1072" s="5" t="s">
        <v>481</v>
      </c>
      <c r="C1072" s="5" t="s">
        <v>986</v>
      </c>
      <c r="D1072" s="5" t="s">
        <v>439</v>
      </c>
      <c r="E1072" s="52">
        <f t="shared" ca="1" si="16"/>
        <v>29556</v>
      </c>
      <c r="F1072" s="5">
        <v>31</v>
      </c>
      <c r="G1072" s="50">
        <v>31754</v>
      </c>
      <c r="H1072" s="5">
        <v>562720</v>
      </c>
      <c r="I1072" s="50">
        <v>39207</v>
      </c>
      <c r="J1072" s="5" t="s">
        <v>858</v>
      </c>
      <c r="BT1072" s="1"/>
    </row>
    <row r="1073" spans="1:72" x14ac:dyDescent="0.25">
      <c r="A1073" s="5" t="s">
        <v>408</v>
      </c>
      <c r="B1073" s="5" t="s">
        <v>452</v>
      </c>
      <c r="C1073" s="5" t="s">
        <v>870</v>
      </c>
      <c r="D1073" s="5" t="s">
        <v>416</v>
      </c>
      <c r="E1073" s="52">
        <f t="shared" ca="1" si="16"/>
        <v>18168</v>
      </c>
      <c r="F1073" s="5">
        <v>37</v>
      </c>
      <c r="G1073" s="50">
        <v>29802</v>
      </c>
      <c r="H1073" s="5">
        <v>352731</v>
      </c>
      <c r="I1073" s="50">
        <v>39426</v>
      </c>
      <c r="J1073" s="5" t="s">
        <v>858</v>
      </c>
      <c r="BT1073" s="1"/>
    </row>
    <row r="1074" spans="1:72" x14ac:dyDescent="0.25">
      <c r="A1074" s="5" t="s">
        <v>454</v>
      </c>
      <c r="B1074" s="5" t="s">
        <v>766</v>
      </c>
      <c r="C1074" s="5" t="s">
        <v>847</v>
      </c>
      <c r="D1074" s="5" t="s">
        <v>416</v>
      </c>
      <c r="E1074" s="52">
        <f t="shared" ca="1" si="16"/>
        <v>24060</v>
      </c>
      <c r="F1074" s="5">
        <v>33</v>
      </c>
      <c r="G1074" s="50">
        <v>31302</v>
      </c>
      <c r="H1074" s="5">
        <v>562732</v>
      </c>
      <c r="I1074" s="50">
        <v>39090</v>
      </c>
      <c r="J1074" s="5" t="s">
        <v>858</v>
      </c>
      <c r="BT1074" s="1"/>
    </row>
    <row r="1075" spans="1:72" x14ac:dyDescent="0.25">
      <c r="A1075" s="5" t="s">
        <v>454</v>
      </c>
      <c r="B1075" s="5" t="s">
        <v>517</v>
      </c>
      <c r="C1075" s="5" t="s">
        <v>847</v>
      </c>
      <c r="D1075" s="5" t="s">
        <v>958</v>
      </c>
      <c r="E1075" s="52">
        <f t="shared" ca="1" si="16"/>
        <v>27864</v>
      </c>
      <c r="F1075" s="5">
        <v>34</v>
      </c>
      <c r="G1075" s="50">
        <v>30807</v>
      </c>
      <c r="H1075" s="5">
        <v>562737</v>
      </c>
      <c r="I1075" s="50">
        <v>36668</v>
      </c>
      <c r="J1075" s="5" t="s">
        <v>858</v>
      </c>
      <c r="BT1075" s="1"/>
    </row>
    <row r="1076" spans="1:72" x14ac:dyDescent="0.25">
      <c r="A1076" s="5" t="s">
        <v>408</v>
      </c>
      <c r="B1076" s="5" t="s">
        <v>748</v>
      </c>
      <c r="C1076" s="5" t="s">
        <v>1004</v>
      </c>
      <c r="D1076" s="5" t="s">
        <v>416</v>
      </c>
      <c r="E1076" s="52">
        <f t="shared" ca="1" si="16"/>
        <v>19344</v>
      </c>
      <c r="F1076" s="5">
        <v>31</v>
      </c>
      <c r="G1076" s="50">
        <v>31723</v>
      </c>
      <c r="H1076" s="5">
        <v>352738</v>
      </c>
      <c r="I1076" s="50">
        <v>36689</v>
      </c>
      <c r="J1076" s="5" t="s">
        <v>858</v>
      </c>
      <c r="BT1076" s="1"/>
    </row>
    <row r="1077" spans="1:72" x14ac:dyDescent="0.25">
      <c r="A1077" s="5" t="s">
        <v>454</v>
      </c>
      <c r="B1077" s="5" t="s">
        <v>667</v>
      </c>
      <c r="C1077" s="5" t="s">
        <v>1005</v>
      </c>
      <c r="D1077" s="5" t="s">
        <v>439</v>
      </c>
      <c r="E1077" s="52">
        <f t="shared" ca="1" si="16"/>
        <v>22764</v>
      </c>
      <c r="F1077" s="5">
        <v>31</v>
      </c>
      <c r="G1077" s="50">
        <v>31875</v>
      </c>
      <c r="H1077" s="5">
        <v>352744</v>
      </c>
      <c r="I1077" s="50">
        <v>36649</v>
      </c>
      <c r="J1077" s="5" t="s">
        <v>858</v>
      </c>
      <c r="BT1077" s="1"/>
    </row>
    <row r="1078" spans="1:72" x14ac:dyDescent="0.25">
      <c r="A1078" s="5" t="s">
        <v>408</v>
      </c>
      <c r="B1078" s="5" t="s">
        <v>646</v>
      </c>
      <c r="C1078" s="5" t="s">
        <v>715</v>
      </c>
      <c r="D1078" s="5" t="s">
        <v>668</v>
      </c>
      <c r="E1078" s="52">
        <f t="shared" ca="1" si="16"/>
        <v>26484</v>
      </c>
      <c r="F1078" s="5">
        <v>43</v>
      </c>
      <c r="G1078" s="50">
        <v>27371</v>
      </c>
      <c r="H1078" s="5">
        <v>352747</v>
      </c>
      <c r="I1078" s="50">
        <v>36885</v>
      </c>
      <c r="J1078" s="5" t="s">
        <v>858</v>
      </c>
      <c r="BT1078" s="1"/>
    </row>
    <row r="1079" spans="1:72" x14ac:dyDescent="0.25">
      <c r="A1079" s="5" t="s">
        <v>408</v>
      </c>
      <c r="B1079" s="5" t="s">
        <v>467</v>
      </c>
      <c r="C1079" s="5" t="s">
        <v>1006</v>
      </c>
      <c r="D1079" s="5" t="s">
        <v>416</v>
      </c>
      <c r="E1079" s="52">
        <f t="shared" ca="1" si="16"/>
        <v>27396</v>
      </c>
      <c r="F1079" s="5">
        <v>30</v>
      </c>
      <c r="G1079" s="50">
        <v>32328</v>
      </c>
      <c r="H1079" s="5">
        <v>562748</v>
      </c>
      <c r="I1079" s="50">
        <v>36719</v>
      </c>
      <c r="J1079" s="5" t="s">
        <v>858</v>
      </c>
      <c r="BT1079" s="1"/>
    </row>
    <row r="1080" spans="1:72" x14ac:dyDescent="0.25">
      <c r="A1080" s="5" t="s">
        <v>454</v>
      </c>
      <c r="B1080" s="5" t="s">
        <v>712</v>
      </c>
      <c r="C1080" s="5" t="s">
        <v>596</v>
      </c>
      <c r="D1080" s="5" t="s">
        <v>749</v>
      </c>
      <c r="E1080" s="52">
        <f t="shared" ca="1" si="16"/>
        <v>26028</v>
      </c>
      <c r="F1080" s="5">
        <v>34</v>
      </c>
      <c r="G1080" s="50">
        <v>30717</v>
      </c>
      <c r="H1080" s="5">
        <v>352739</v>
      </c>
      <c r="I1080" s="50">
        <v>36588</v>
      </c>
      <c r="J1080" s="5" t="s">
        <v>858</v>
      </c>
      <c r="BT1080" s="1"/>
    </row>
    <row r="1081" spans="1:72" x14ac:dyDescent="0.25">
      <c r="A1081" s="5" t="s">
        <v>454</v>
      </c>
      <c r="B1081" s="5" t="s">
        <v>512</v>
      </c>
      <c r="C1081" s="5" t="s">
        <v>973</v>
      </c>
      <c r="D1081" s="5" t="s">
        <v>416</v>
      </c>
      <c r="E1081" s="52">
        <f t="shared" ca="1" si="16"/>
        <v>25260</v>
      </c>
      <c r="F1081" s="5">
        <v>34</v>
      </c>
      <c r="G1081" s="50">
        <v>30935</v>
      </c>
      <c r="H1081" s="5">
        <v>352750</v>
      </c>
      <c r="I1081" s="50">
        <v>36810</v>
      </c>
      <c r="J1081" s="5" t="s">
        <v>858</v>
      </c>
      <c r="BT1081" s="1"/>
    </row>
    <row r="1082" spans="1:72" x14ac:dyDescent="0.25">
      <c r="A1082" s="5" t="s">
        <v>408</v>
      </c>
      <c r="B1082" s="5" t="s">
        <v>434</v>
      </c>
      <c r="C1082" s="5" t="s">
        <v>535</v>
      </c>
      <c r="D1082" s="5" t="s">
        <v>460</v>
      </c>
      <c r="E1082" s="52">
        <f t="shared" ca="1" si="16"/>
        <v>23760</v>
      </c>
      <c r="F1082" s="5">
        <v>36</v>
      </c>
      <c r="G1082" s="50">
        <v>29930</v>
      </c>
      <c r="H1082" s="5">
        <v>352752</v>
      </c>
      <c r="I1082" s="50">
        <v>36724</v>
      </c>
      <c r="J1082" s="5" t="s">
        <v>858</v>
      </c>
      <c r="BT1082" s="1"/>
    </row>
    <row r="1083" spans="1:72" x14ac:dyDescent="0.25">
      <c r="A1083" s="5" t="s">
        <v>408</v>
      </c>
      <c r="B1083" s="5" t="s">
        <v>500</v>
      </c>
      <c r="C1083" s="5" t="s">
        <v>954</v>
      </c>
      <c r="D1083" s="5" t="s">
        <v>416</v>
      </c>
      <c r="E1083" s="52">
        <f t="shared" ca="1" si="16"/>
        <v>19920</v>
      </c>
      <c r="F1083" s="5">
        <v>37</v>
      </c>
      <c r="G1083" s="50">
        <v>29653</v>
      </c>
      <c r="H1083" s="5">
        <v>352757</v>
      </c>
      <c r="I1083" s="50">
        <v>36791</v>
      </c>
      <c r="J1083" s="5" t="s">
        <v>858</v>
      </c>
      <c r="BT1083" s="1"/>
    </row>
    <row r="1084" spans="1:72" x14ac:dyDescent="0.25">
      <c r="A1084" s="5" t="s">
        <v>408</v>
      </c>
      <c r="B1084" s="5" t="s">
        <v>547</v>
      </c>
      <c r="C1084" s="5" t="s">
        <v>870</v>
      </c>
      <c r="D1084" s="5" t="s">
        <v>416</v>
      </c>
      <c r="E1084" s="52">
        <f t="shared" ca="1" si="16"/>
        <v>18648</v>
      </c>
      <c r="F1084" s="5">
        <v>35</v>
      </c>
      <c r="G1084" s="50">
        <v>30427</v>
      </c>
      <c r="H1084" s="5">
        <v>352751</v>
      </c>
      <c r="I1084" s="50">
        <v>36619</v>
      </c>
      <c r="J1084" s="5" t="s">
        <v>858</v>
      </c>
      <c r="BT1084" s="1"/>
    </row>
    <row r="1085" spans="1:72" x14ac:dyDescent="0.25">
      <c r="A1085" s="5" t="s">
        <v>454</v>
      </c>
      <c r="B1085" s="5" t="s">
        <v>503</v>
      </c>
      <c r="C1085" s="5" t="s">
        <v>893</v>
      </c>
      <c r="D1085" s="5" t="s">
        <v>460</v>
      </c>
      <c r="E1085" s="52">
        <f t="shared" ca="1" si="16"/>
        <v>22284</v>
      </c>
      <c r="F1085" s="5">
        <v>33</v>
      </c>
      <c r="G1085" s="50">
        <v>31026</v>
      </c>
      <c r="H1085" s="5">
        <v>566506</v>
      </c>
      <c r="I1085" s="50">
        <v>36886</v>
      </c>
      <c r="J1085" s="5" t="s">
        <v>858</v>
      </c>
      <c r="BT1085" s="1"/>
    </row>
    <row r="1086" spans="1:72" x14ac:dyDescent="0.25">
      <c r="A1086" s="5" t="s">
        <v>413</v>
      </c>
      <c r="B1086" s="5" t="s">
        <v>586</v>
      </c>
      <c r="C1086" s="5" t="s">
        <v>600</v>
      </c>
      <c r="D1086" s="5" t="s">
        <v>439</v>
      </c>
      <c r="E1086" s="52">
        <f t="shared" ca="1" si="16"/>
        <v>29688</v>
      </c>
      <c r="F1086" s="5">
        <v>37</v>
      </c>
      <c r="G1086" s="50">
        <v>29841</v>
      </c>
      <c r="H1086" s="5">
        <v>352767</v>
      </c>
      <c r="I1086" s="50">
        <v>36110</v>
      </c>
      <c r="J1086" s="5" t="s">
        <v>858</v>
      </c>
      <c r="BT1086" s="1"/>
    </row>
    <row r="1087" spans="1:72" x14ac:dyDescent="0.25">
      <c r="A1087" s="5" t="s">
        <v>413</v>
      </c>
      <c r="B1087" s="5" t="s">
        <v>673</v>
      </c>
      <c r="C1087" s="5" t="s">
        <v>498</v>
      </c>
      <c r="D1087" s="5" t="s">
        <v>442</v>
      </c>
      <c r="E1087" s="52">
        <f t="shared" ca="1" si="16"/>
        <v>25032</v>
      </c>
      <c r="F1087" s="5">
        <v>58</v>
      </c>
      <c r="G1087" s="50">
        <v>22109</v>
      </c>
      <c r="H1087" s="5">
        <v>562749</v>
      </c>
      <c r="I1087" s="50">
        <v>32838</v>
      </c>
      <c r="J1087" s="5" t="s">
        <v>421</v>
      </c>
      <c r="BT1087" s="1"/>
    </row>
    <row r="1088" spans="1:72" x14ac:dyDescent="0.25">
      <c r="A1088" s="5" t="s">
        <v>413</v>
      </c>
      <c r="B1088" s="5" t="s">
        <v>791</v>
      </c>
      <c r="C1088" s="5" t="s">
        <v>889</v>
      </c>
      <c r="D1088" s="5" t="s">
        <v>473</v>
      </c>
      <c r="E1088" s="52">
        <f t="shared" ca="1" si="16"/>
        <v>22704</v>
      </c>
      <c r="F1088" s="5">
        <v>33</v>
      </c>
      <c r="G1088" s="50">
        <v>31184</v>
      </c>
      <c r="H1088" s="5">
        <v>352756</v>
      </c>
      <c r="I1088" s="50">
        <v>36979</v>
      </c>
      <c r="J1088" s="5" t="s">
        <v>858</v>
      </c>
      <c r="BT1088" s="1"/>
    </row>
    <row r="1089" spans="1:72" x14ac:dyDescent="0.25">
      <c r="A1089" s="5" t="s">
        <v>408</v>
      </c>
      <c r="B1089" s="5" t="s">
        <v>497</v>
      </c>
      <c r="C1089" s="5" t="s">
        <v>870</v>
      </c>
      <c r="D1089" s="5" t="s">
        <v>749</v>
      </c>
      <c r="E1089" s="52">
        <f t="shared" ca="1" si="16"/>
        <v>18444</v>
      </c>
      <c r="F1089" s="5">
        <v>44</v>
      </c>
      <c r="G1089" s="50">
        <v>27251</v>
      </c>
      <c r="H1089" s="5">
        <v>562740</v>
      </c>
      <c r="I1089" s="50">
        <v>37110</v>
      </c>
      <c r="J1089" s="5" t="s">
        <v>417</v>
      </c>
      <c r="BT1089" s="1"/>
    </row>
    <row r="1090" spans="1:72" x14ac:dyDescent="0.25">
      <c r="A1090" s="5" t="s">
        <v>454</v>
      </c>
      <c r="B1090" s="5" t="s">
        <v>429</v>
      </c>
      <c r="C1090" s="5" t="s">
        <v>1007</v>
      </c>
      <c r="D1090" s="5" t="s">
        <v>439</v>
      </c>
      <c r="E1090" s="52">
        <f t="shared" ca="1" si="16"/>
        <v>19428</v>
      </c>
      <c r="F1090" s="5">
        <v>30</v>
      </c>
      <c r="G1090" s="50">
        <v>32069</v>
      </c>
      <c r="H1090" s="5">
        <v>562773</v>
      </c>
      <c r="I1090" s="50">
        <v>37146</v>
      </c>
      <c r="J1090" s="5" t="s">
        <v>858</v>
      </c>
      <c r="BT1090" s="1"/>
    </row>
    <row r="1091" spans="1:72" x14ac:dyDescent="0.25">
      <c r="A1091" s="5" t="s">
        <v>408</v>
      </c>
      <c r="B1091" s="5" t="s">
        <v>155</v>
      </c>
      <c r="C1091" s="5" t="s">
        <v>1008</v>
      </c>
      <c r="D1091" s="5" t="s">
        <v>668</v>
      </c>
      <c r="E1091" s="52">
        <f t="shared" ref="E1091:E1154" ca="1" si="17">RANDBETWEEN(1500,2600)*12</f>
        <v>24240</v>
      </c>
      <c r="F1091" s="5">
        <v>47</v>
      </c>
      <c r="G1091" s="50">
        <v>26088</v>
      </c>
      <c r="H1091" s="5">
        <v>562772</v>
      </c>
      <c r="I1091" s="50">
        <v>37075</v>
      </c>
      <c r="J1091" s="5" t="s">
        <v>858</v>
      </c>
      <c r="BT1091" s="1"/>
    </row>
    <row r="1092" spans="1:72" x14ac:dyDescent="0.25">
      <c r="A1092" s="5" t="s">
        <v>408</v>
      </c>
      <c r="B1092" s="5" t="s">
        <v>549</v>
      </c>
      <c r="C1092" s="5" t="s">
        <v>870</v>
      </c>
      <c r="D1092" s="5" t="s">
        <v>460</v>
      </c>
      <c r="E1092" s="52">
        <f t="shared" ca="1" si="17"/>
        <v>24420</v>
      </c>
      <c r="F1092" s="5">
        <v>35</v>
      </c>
      <c r="G1092" s="50">
        <v>30401</v>
      </c>
      <c r="H1092" s="5">
        <v>562762</v>
      </c>
      <c r="I1092" s="50">
        <v>36971</v>
      </c>
      <c r="J1092" s="5" t="s">
        <v>858</v>
      </c>
      <c r="BT1092" s="1"/>
    </row>
    <row r="1093" spans="1:72" x14ac:dyDescent="0.25">
      <c r="A1093" s="5" t="s">
        <v>454</v>
      </c>
      <c r="B1093" s="5" t="s">
        <v>610</v>
      </c>
      <c r="C1093" s="5" t="s">
        <v>827</v>
      </c>
      <c r="D1093" s="5" t="s">
        <v>460</v>
      </c>
      <c r="E1093" s="52">
        <f t="shared" ca="1" si="17"/>
        <v>18552</v>
      </c>
      <c r="F1093" s="5">
        <v>31</v>
      </c>
      <c r="G1093" s="50">
        <v>31999</v>
      </c>
      <c r="H1093" s="5">
        <v>562761</v>
      </c>
      <c r="I1093" s="50">
        <v>37186</v>
      </c>
      <c r="J1093" s="5" t="s">
        <v>858</v>
      </c>
      <c r="BT1093" s="1"/>
    </row>
    <row r="1094" spans="1:72" x14ac:dyDescent="0.25">
      <c r="A1094" s="5" t="s">
        <v>454</v>
      </c>
      <c r="B1094" s="5" t="s">
        <v>506</v>
      </c>
      <c r="C1094" s="5" t="s">
        <v>930</v>
      </c>
      <c r="D1094" s="5" t="s">
        <v>622</v>
      </c>
      <c r="E1094" s="52">
        <f t="shared" ca="1" si="17"/>
        <v>26448</v>
      </c>
      <c r="F1094" s="5">
        <v>34</v>
      </c>
      <c r="G1094" s="50">
        <v>30675</v>
      </c>
      <c r="H1094" s="5">
        <v>562754</v>
      </c>
      <c r="I1094" s="50">
        <v>37001</v>
      </c>
      <c r="J1094" s="5" t="s">
        <v>858</v>
      </c>
      <c r="BT1094" s="1"/>
    </row>
    <row r="1095" spans="1:72" x14ac:dyDescent="0.25">
      <c r="A1095" s="5" t="s">
        <v>408</v>
      </c>
      <c r="B1095" s="5" t="s">
        <v>471</v>
      </c>
      <c r="C1095" s="5" t="s">
        <v>608</v>
      </c>
      <c r="D1095" s="5" t="s">
        <v>439</v>
      </c>
      <c r="E1095" s="52">
        <f t="shared" ca="1" si="17"/>
        <v>20100</v>
      </c>
      <c r="F1095" s="5">
        <v>31</v>
      </c>
      <c r="G1095" s="50">
        <v>31834</v>
      </c>
      <c r="H1095" s="5">
        <v>352785</v>
      </c>
      <c r="I1095" s="50">
        <v>36989</v>
      </c>
      <c r="J1095" s="5" t="s">
        <v>858</v>
      </c>
      <c r="BT1095" s="1"/>
    </row>
    <row r="1096" spans="1:72" x14ac:dyDescent="0.25">
      <c r="A1096" s="5" t="s">
        <v>454</v>
      </c>
      <c r="B1096" s="5" t="s">
        <v>506</v>
      </c>
      <c r="C1096" s="5" t="s">
        <v>983</v>
      </c>
      <c r="D1096" s="5" t="s">
        <v>439</v>
      </c>
      <c r="E1096" s="52">
        <f t="shared" ca="1" si="17"/>
        <v>30756</v>
      </c>
      <c r="F1096" s="5">
        <v>31</v>
      </c>
      <c r="G1096" s="50">
        <v>31887</v>
      </c>
      <c r="H1096" s="5">
        <v>562787</v>
      </c>
      <c r="I1096" s="50">
        <v>37379</v>
      </c>
      <c r="J1096" s="5" t="s">
        <v>858</v>
      </c>
      <c r="BT1096" s="1"/>
    </row>
    <row r="1097" spans="1:72" x14ac:dyDescent="0.25">
      <c r="A1097" s="5" t="s">
        <v>408</v>
      </c>
      <c r="B1097" s="5" t="s">
        <v>452</v>
      </c>
      <c r="C1097" s="5" t="s">
        <v>934</v>
      </c>
      <c r="D1097" s="5" t="s">
        <v>1009</v>
      </c>
      <c r="E1097" s="52">
        <f t="shared" ca="1" si="17"/>
        <v>30972</v>
      </c>
      <c r="F1097" s="5">
        <v>41</v>
      </c>
      <c r="G1097" s="50">
        <v>28172</v>
      </c>
      <c r="H1097" s="5">
        <v>562766</v>
      </c>
      <c r="I1097" s="50">
        <v>37503</v>
      </c>
      <c r="J1097" s="5" t="s">
        <v>858</v>
      </c>
      <c r="BT1097" s="1"/>
    </row>
    <row r="1098" spans="1:72" x14ac:dyDescent="0.25">
      <c r="A1098" s="5" t="s">
        <v>454</v>
      </c>
      <c r="B1098" s="5" t="s">
        <v>528</v>
      </c>
      <c r="C1098" s="5" t="s">
        <v>984</v>
      </c>
      <c r="D1098" s="5" t="s">
        <v>439</v>
      </c>
      <c r="E1098" s="52">
        <f t="shared" ca="1" si="17"/>
        <v>23808</v>
      </c>
      <c r="F1098" s="5">
        <v>32</v>
      </c>
      <c r="G1098" s="50">
        <v>31492</v>
      </c>
      <c r="H1098" s="5">
        <v>353507</v>
      </c>
      <c r="I1098" s="50">
        <v>37396</v>
      </c>
      <c r="J1098" s="5" t="s">
        <v>858</v>
      </c>
      <c r="BT1098" s="1"/>
    </row>
    <row r="1099" spans="1:72" x14ac:dyDescent="0.25">
      <c r="A1099" s="5" t="s">
        <v>454</v>
      </c>
      <c r="B1099" s="5" t="s">
        <v>590</v>
      </c>
      <c r="C1099" s="5" t="s">
        <v>984</v>
      </c>
      <c r="D1099" s="5" t="s">
        <v>439</v>
      </c>
      <c r="E1099" s="52">
        <f t="shared" ca="1" si="17"/>
        <v>30240</v>
      </c>
      <c r="F1099" s="5">
        <v>28</v>
      </c>
      <c r="G1099" s="50">
        <v>32838</v>
      </c>
      <c r="H1099" s="5">
        <v>352792</v>
      </c>
      <c r="I1099" s="50">
        <v>37509</v>
      </c>
      <c r="J1099" s="5" t="s">
        <v>858</v>
      </c>
      <c r="BT1099" s="1"/>
    </row>
    <row r="1100" spans="1:72" x14ac:dyDescent="0.25">
      <c r="A1100" s="5" t="s">
        <v>454</v>
      </c>
      <c r="B1100" s="5" t="s">
        <v>748</v>
      </c>
      <c r="C1100" s="5" t="s">
        <v>163</v>
      </c>
      <c r="D1100" s="5" t="s">
        <v>439</v>
      </c>
      <c r="E1100" s="52">
        <f t="shared" ca="1" si="17"/>
        <v>30252</v>
      </c>
      <c r="F1100" s="5">
        <v>28</v>
      </c>
      <c r="G1100" s="50">
        <v>32868</v>
      </c>
      <c r="H1100" s="5">
        <v>562797</v>
      </c>
      <c r="I1100" s="50">
        <v>37261</v>
      </c>
      <c r="J1100" s="5" t="s">
        <v>858</v>
      </c>
      <c r="BT1100" s="1"/>
    </row>
    <row r="1101" spans="1:72" x14ac:dyDescent="0.25">
      <c r="A1101" s="5" t="s">
        <v>408</v>
      </c>
      <c r="B1101" s="5" t="s">
        <v>817</v>
      </c>
      <c r="C1101" s="5" t="s">
        <v>1010</v>
      </c>
      <c r="D1101" s="5" t="s">
        <v>439</v>
      </c>
      <c r="E1101" s="52">
        <f t="shared" ca="1" si="17"/>
        <v>20556</v>
      </c>
      <c r="F1101" s="5">
        <v>29</v>
      </c>
      <c r="G1101" s="50">
        <v>32516</v>
      </c>
      <c r="H1101" s="5">
        <v>353501</v>
      </c>
      <c r="I1101" s="50">
        <v>37388</v>
      </c>
      <c r="J1101" s="5" t="s">
        <v>858</v>
      </c>
      <c r="BT1101" s="1"/>
    </row>
    <row r="1102" spans="1:72" x14ac:dyDescent="0.25">
      <c r="A1102" s="5" t="s">
        <v>408</v>
      </c>
      <c r="B1102" s="5" t="s">
        <v>499</v>
      </c>
      <c r="C1102" s="5" t="s">
        <v>999</v>
      </c>
      <c r="D1102" s="5" t="s">
        <v>439</v>
      </c>
      <c r="E1102" s="52">
        <f t="shared" ca="1" si="17"/>
        <v>28248</v>
      </c>
      <c r="F1102" s="5">
        <v>28</v>
      </c>
      <c r="G1102" s="50">
        <v>32878</v>
      </c>
      <c r="H1102" s="5">
        <v>563505</v>
      </c>
      <c r="I1102" s="50">
        <v>37318</v>
      </c>
      <c r="J1102" s="5" t="s">
        <v>858</v>
      </c>
      <c r="BT1102" s="1"/>
    </row>
    <row r="1103" spans="1:72" x14ac:dyDescent="0.25">
      <c r="A1103" s="5" t="s">
        <v>408</v>
      </c>
      <c r="B1103" s="5" t="s">
        <v>694</v>
      </c>
      <c r="C1103" s="5" t="s">
        <v>490</v>
      </c>
      <c r="D1103" s="5" t="s">
        <v>439</v>
      </c>
      <c r="E1103" s="52">
        <f t="shared" ca="1" si="17"/>
        <v>29652</v>
      </c>
      <c r="F1103" s="5">
        <v>29</v>
      </c>
      <c r="G1103" s="50">
        <v>32596</v>
      </c>
      <c r="H1103" s="5">
        <v>563511</v>
      </c>
      <c r="I1103" s="50">
        <v>37586</v>
      </c>
      <c r="J1103" s="5" t="s">
        <v>858</v>
      </c>
      <c r="BT1103" s="1"/>
    </row>
    <row r="1104" spans="1:72" x14ac:dyDescent="0.25">
      <c r="A1104" s="5" t="s">
        <v>413</v>
      </c>
      <c r="B1104" s="5" t="s">
        <v>464</v>
      </c>
      <c r="C1104" s="5" t="s">
        <v>985</v>
      </c>
      <c r="D1104" s="5" t="s">
        <v>439</v>
      </c>
      <c r="E1104" s="52">
        <f t="shared" ca="1" si="17"/>
        <v>21228</v>
      </c>
      <c r="F1104" s="5">
        <v>31</v>
      </c>
      <c r="G1104" s="50">
        <v>31962</v>
      </c>
      <c r="H1104" s="5">
        <v>353512</v>
      </c>
      <c r="I1104" s="50">
        <v>37600</v>
      </c>
      <c r="J1104" s="5" t="s">
        <v>858</v>
      </c>
      <c r="BT1104" s="1"/>
    </row>
    <row r="1105" spans="1:72" x14ac:dyDescent="0.25">
      <c r="A1105" s="5" t="s">
        <v>408</v>
      </c>
      <c r="B1105" s="5" t="s">
        <v>671</v>
      </c>
      <c r="C1105" s="5" t="s">
        <v>950</v>
      </c>
      <c r="D1105" s="5" t="s">
        <v>416</v>
      </c>
      <c r="E1105" s="52">
        <f t="shared" ca="1" si="17"/>
        <v>24780</v>
      </c>
      <c r="F1105" s="5">
        <v>31</v>
      </c>
      <c r="G1105" s="50">
        <v>32008</v>
      </c>
      <c r="H1105" s="5">
        <v>352791</v>
      </c>
      <c r="I1105" s="50">
        <v>37544</v>
      </c>
      <c r="J1105" s="5" t="s">
        <v>858</v>
      </c>
      <c r="BT1105" s="1"/>
    </row>
    <row r="1106" spans="1:72" x14ac:dyDescent="0.25">
      <c r="A1106" s="5" t="s">
        <v>408</v>
      </c>
      <c r="B1106" s="5" t="s">
        <v>614</v>
      </c>
      <c r="C1106" s="5" t="s">
        <v>471</v>
      </c>
      <c r="D1106" s="5" t="s">
        <v>411</v>
      </c>
      <c r="E1106" s="52">
        <f t="shared" ca="1" si="17"/>
        <v>30708</v>
      </c>
      <c r="F1106" s="5">
        <v>33</v>
      </c>
      <c r="G1106" s="50">
        <v>30996</v>
      </c>
      <c r="H1106" s="5">
        <v>563520</v>
      </c>
      <c r="I1106" s="50">
        <v>37281</v>
      </c>
      <c r="J1106" s="5" t="s">
        <v>858</v>
      </c>
      <c r="BT1106" s="1"/>
    </row>
    <row r="1107" spans="1:72" x14ac:dyDescent="0.25">
      <c r="A1107" s="5" t="s">
        <v>413</v>
      </c>
      <c r="B1107" s="5" t="s">
        <v>488</v>
      </c>
      <c r="C1107" s="5" t="s">
        <v>1011</v>
      </c>
      <c r="D1107" s="5" t="s">
        <v>439</v>
      </c>
      <c r="E1107" s="52">
        <f t="shared" ca="1" si="17"/>
        <v>28980</v>
      </c>
      <c r="F1107" s="5">
        <v>31</v>
      </c>
      <c r="G1107" s="50">
        <v>31802</v>
      </c>
      <c r="H1107" s="5">
        <v>563532</v>
      </c>
      <c r="I1107" s="50">
        <v>37396</v>
      </c>
      <c r="J1107" s="5" t="s">
        <v>858</v>
      </c>
      <c r="BT1107" s="1"/>
    </row>
    <row r="1108" spans="1:72" x14ac:dyDescent="0.25">
      <c r="A1108" s="5" t="s">
        <v>413</v>
      </c>
      <c r="B1108" s="5" t="s">
        <v>423</v>
      </c>
      <c r="C1108" s="5" t="s">
        <v>893</v>
      </c>
      <c r="D1108" s="5" t="s">
        <v>439</v>
      </c>
      <c r="E1108" s="52">
        <f t="shared" ca="1" si="17"/>
        <v>23712</v>
      </c>
      <c r="F1108" s="5">
        <v>30</v>
      </c>
      <c r="G1108" s="50">
        <v>32377</v>
      </c>
      <c r="H1108" s="5">
        <v>353534</v>
      </c>
      <c r="I1108" s="50">
        <v>37511</v>
      </c>
      <c r="J1108" s="5" t="s">
        <v>858</v>
      </c>
      <c r="BT1108" s="1"/>
    </row>
    <row r="1109" spans="1:72" x14ac:dyDescent="0.25">
      <c r="A1109" s="5" t="s">
        <v>408</v>
      </c>
      <c r="B1109" s="5" t="s">
        <v>791</v>
      </c>
      <c r="C1109" s="5" t="s">
        <v>161</v>
      </c>
      <c r="D1109" s="5" t="s">
        <v>460</v>
      </c>
      <c r="E1109" s="52">
        <f t="shared" ca="1" si="17"/>
        <v>31176</v>
      </c>
      <c r="F1109" s="5">
        <v>41</v>
      </c>
      <c r="G1109" s="50">
        <v>28205</v>
      </c>
      <c r="H1109" s="5">
        <v>563556</v>
      </c>
      <c r="I1109" s="50">
        <v>37349</v>
      </c>
      <c r="J1109" s="5" t="s">
        <v>858</v>
      </c>
      <c r="BT1109" s="1"/>
    </row>
    <row r="1110" spans="1:72" x14ac:dyDescent="0.25">
      <c r="A1110" s="5" t="s">
        <v>454</v>
      </c>
      <c r="B1110" s="5" t="s">
        <v>423</v>
      </c>
      <c r="C1110" s="5" t="s">
        <v>930</v>
      </c>
      <c r="D1110" s="5" t="s">
        <v>439</v>
      </c>
      <c r="E1110" s="52">
        <f t="shared" ca="1" si="17"/>
        <v>30120</v>
      </c>
      <c r="F1110" s="5">
        <v>32</v>
      </c>
      <c r="G1110" s="50">
        <v>31523</v>
      </c>
      <c r="H1110" s="5">
        <v>353547</v>
      </c>
      <c r="I1110" s="50">
        <v>37303</v>
      </c>
      <c r="J1110" s="5" t="s">
        <v>858</v>
      </c>
      <c r="BT1110" s="1"/>
    </row>
    <row r="1111" spans="1:72" x14ac:dyDescent="0.25">
      <c r="A1111" s="5" t="s">
        <v>454</v>
      </c>
      <c r="B1111" s="5" t="s">
        <v>665</v>
      </c>
      <c r="C1111" s="5" t="s">
        <v>1012</v>
      </c>
      <c r="D1111" s="5" t="s">
        <v>577</v>
      </c>
      <c r="E1111" s="52">
        <f t="shared" ca="1" si="17"/>
        <v>30840</v>
      </c>
      <c r="F1111" s="5">
        <v>33</v>
      </c>
      <c r="G1111" s="50">
        <v>31153</v>
      </c>
      <c r="H1111" s="5">
        <v>563545</v>
      </c>
      <c r="I1111" s="50">
        <v>37344</v>
      </c>
      <c r="J1111" s="5" t="s">
        <v>858</v>
      </c>
      <c r="BT1111" s="1"/>
    </row>
    <row r="1112" spans="1:72" x14ac:dyDescent="0.25">
      <c r="A1112" s="5" t="s">
        <v>413</v>
      </c>
      <c r="B1112" s="5" t="s">
        <v>590</v>
      </c>
      <c r="C1112" s="5" t="s">
        <v>523</v>
      </c>
      <c r="D1112" s="5" t="s">
        <v>473</v>
      </c>
      <c r="E1112" s="52">
        <f t="shared" ca="1" si="17"/>
        <v>23316</v>
      </c>
      <c r="F1112" s="5">
        <v>41</v>
      </c>
      <c r="G1112" s="50">
        <v>28074</v>
      </c>
      <c r="H1112" s="5">
        <v>353544</v>
      </c>
      <c r="I1112" s="50">
        <v>37351</v>
      </c>
      <c r="J1112" s="5" t="s">
        <v>858</v>
      </c>
      <c r="BT1112" s="1"/>
    </row>
    <row r="1113" spans="1:72" x14ac:dyDescent="0.25">
      <c r="A1113" s="5" t="s">
        <v>454</v>
      </c>
      <c r="B1113" s="5" t="s">
        <v>500</v>
      </c>
      <c r="C1113" s="5" t="s">
        <v>973</v>
      </c>
      <c r="D1113" s="5" t="s">
        <v>416</v>
      </c>
      <c r="E1113" s="52">
        <f t="shared" ca="1" si="17"/>
        <v>18576</v>
      </c>
      <c r="F1113" s="5">
        <v>35</v>
      </c>
      <c r="G1113" s="50">
        <v>30458</v>
      </c>
      <c r="H1113" s="5">
        <v>563560</v>
      </c>
      <c r="I1113" s="50">
        <v>37410</v>
      </c>
      <c r="J1113" s="5" t="s">
        <v>858</v>
      </c>
      <c r="BT1113" s="1"/>
    </row>
    <row r="1114" spans="1:72" x14ac:dyDescent="0.25">
      <c r="A1114" s="5" t="s">
        <v>408</v>
      </c>
      <c r="B1114" s="5" t="s">
        <v>592</v>
      </c>
      <c r="C1114" s="5" t="s">
        <v>828</v>
      </c>
      <c r="D1114" s="5" t="s">
        <v>439</v>
      </c>
      <c r="E1114" s="52">
        <f t="shared" ca="1" si="17"/>
        <v>18996</v>
      </c>
      <c r="F1114" s="5">
        <v>34</v>
      </c>
      <c r="G1114" s="50">
        <v>30720</v>
      </c>
      <c r="H1114" s="5">
        <v>563559</v>
      </c>
      <c r="I1114" s="50">
        <v>37341</v>
      </c>
      <c r="J1114" s="5" t="s">
        <v>858</v>
      </c>
      <c r="BT1114" s="1"/>
    </row>
    <row r="1115" spans="1:72" x14ac:dyDescent="0.25">
      <c r="A1115" s="5" t="s">
        <v>454</v>
      </c>
      <c r="B1115" s="5" t="s">
        <v>450</v>
      </c>
      <c r="C1115" s="5" t="s">
        <v>1013</v>
      </c>
      <c r="D1115" s="5" t="s">
        <v>439</v>
      </c>
      <c r="E1115" s="52">
        <f t="shared" ca="1" si="17"/>
        <v>28488</v>
      </c>
      <c r="F1115" s="5">
        <v>31</v>
      </c>
      <c r="G1115" s="50">
        <v>31742</v>
      </c>
      <c r="H1115" s="5">
        <v>353556</v>
      </c>
      <c r="I1115" s="50">
        <v>37282</v>
      </c>
      <c r="J1115" s="5" t="s">
        <v>858</v>
      </c>
      <c r="BT1115" s="1"/>
    </row>
    <row r="1116" spans="1:72" x14ac:dyDescent="0.25">
      <c r="A1116" s="5" t="s">
        <v>408</v>
      </c>
      <c r="B1116" s="5" t="s">
        <v>414</v>
      </c>
      <c r="C1116" s="5" t="s">
        <v>863</v>
      </c>
      <c r="D1116" s="5" t="s">
        <v>536</v>
      </c>
      <c r="E1116" s="52">
        <f t="shared" ca="1" si="17"/>
        <v>31104</v>
      </c>
      <c r="F1116" s="5">
        <v>44</v>
      </c>
      <c r="G1116" s="50">
        <v>27260</v>
      </c>
      <c r="H1116" s="5">
        <v>353557</v>
      </c>
      <c r="I1116" s="50">
        <v>37536</v>
      </c>
      <c r="J1116" s="5" t="s">
        <v>858</v>
      </c>
      <c r="BT1116" s="1"/>
    </row>
    <row r="1117" spans="1:72" x14ac:dyDescent="0.25">
      <c r="A1117" s="5" t="s">
        <v>413</v>
      </c>
      <c r="B1117" s="5" t="s">
        <v>615</v>
      </c>
      <c r="C1117" s="5" t="s">
        <v>680</v>
      </c>
      <c r="D1117" s="5" t="s">
        <v>439</v>
      </c>
      <c r="E1117" s="52">
        <f t="shared" ca="1" si="17"/>
        <v>18360</v>
      </c>
      <c r="F1117" s="5">
        <v>40</v>
      </c>
      <c r="G1117" s="50">
        <v>28547</v>
      </c>
      <c r="H1117" s="5">
        <v>353572</v>
      </c>
      <c r="I1117" s="50">
        <v>37598</v>
      </c>
      <c r="J1117" s="5" t="s">
        <v>858</v>
      </c>
      <c r="BT1117" s="1"/>
    </row>
    <row r="1118" spans="1:72" x14ac:dyDescent="0.25">
      <c r="A1118" s="5" t="s">
        <v>408</v>
      </c>
      <c r="B1118" s="5" t="s">
        <v>639</v>
      </c>
      <c r="C1118" s="5" t="s">
        <v>410</v>
      </c>
      <c r="D1118" s="5" t="s">
        <v>702</v>
      </c>
      <c r="E1118" s="52">
        <f t="shared" ca="1" si="17"/>
        <v>20748</v>
      </c>
      <c r="F1118" s="5">
        <v>54</v>
      </c>
      <c r="G1118" s="50">
        <v>23593</v>
      </c>
      <c r="H1118" s="5">
        <v>563548</v>
      </c>
      <c r="I1118" s="50">
        <v>37205</v>
      </c>
      <c r="J1118" s="5" t="s">
        <v>858</v>
      </c>
      <c r="BT1118" s="1"/>
    </row>
    <row r="1119" spans="1:72" x14ac:dyDescent="0.25">
      <c r="A1119" s="5" t="s">
        <v>413</v>
      </c>
      <c r="B1119" s="5" t="s">
        <v>705</v>
      </c>
      <c r="C1119" s="5" t="s">
        <v>596</v>
      </c>
      <c r="D1119" s="5" t="s">
        <v>445</v>
      </c>
      <c r="E1119" s="52">
        <f t="shared" ca="1" si="17"/>
        <v>22464</v>
      </c>
      <c r="F1119" s="5">
        <v>44</v>
      </c>
      <c r="G1119" s="50">
        <v>27202</v>
      </c>
      <c r="H1119" s="5">
        <v>353550</v>
      </c>
      <c r="I1119" s="50">
        <v>37115</v>
      </c>
      <c r="J1119" s="5" t="s">
        <v>858</v>
      </c>
      <c r="BT1119" s="1"/>
    </row>
    <row r="1120" spans="1:72" x14ac:dyDescent="0.25">
      <c r="A1120" s="5" t="s">
        <v>408</v>
      </c>
      <c r="B1120" s="5" t="s">
        <v>469</v>
      </c>
      <c r="C1120" s="5" t="s">
        <v>863</v>
      </c>
      <c r="D1120" s="5" t="s">
        <v>658</v>
      </c>
      <c r="E1120" s="52">
        <f t="shared" ca="1" si="17"/>
        <v>23124</v>
      </c>
      <c r="F1120" s="5">
        <v>41</v>
      </c>
      <c r="G1120" s="50">
        <v>28182</v>
      </c>
      <c r="H1120" s="5">
        <v>353568</v>
      </c>
      <c r="I1120" s="50">
        <v>37040</v>
      </c>
      <c r="J1120" s="5" t="s">
        <v>858</v>
      </c>
      <c r="BT1120" s="1"/>
    </row>
    <row r="1121" spans="1:72" x14ac:dyDescent="0.25">
      <c r="A1121" s="5" t="s">
        <v>408</v>
      </c>
      <c r="B1121" s="5" t="s">
        <v>766</v>
      </c>
      <c r="C1121" s="5" t="s">
        <v>954</v>
      </c>
      <c r="D1121" s="5" t="s">
        <v>416</v>
      </c>
      <c r="E1121" s="52">
        <f t="shared" ca="1" si="17"/>
        <v>29376</v>
      </c>
      <c r="F1121" s="5">
        <v>33</v>
      </c>
      <c r="G1121" s="50">
        <v>31294</v>
      </c>
      <c r="H1121" s="5">
        <v>563573</v>
      </c>
      <c r="I1121" s="50">
        <v>37220</v>
      </c>
      <c r="J1121" s="5" t="s">
        <v>858</v>
      </c>
      <c r="BT1121" s="1"/>
    </row>
    <row r="1122" spans="1:72" x14ac:dyDescent="0.25">
      <c r="A1122" s="5" t="s">
        <v>454</v>
      </c>
      <c r="B1122" s="5" t="s">
        <v>434</v>
      </c>
      <c r="C1122" s="5" t="s">
        <v>995</v>
      </c>
      <c r="D1122" s="5" t="s">
        <v>416</v>
      </c>
      <c r="E1122" s="52">
        <f t="shared" ca="1" si="17"/>
        <v>28704</v>
      </c>
      <c r="F1122" s="5">
        <v>35</v>
      </c>
      <c r="G1122" s="50">
        <v>30435</v>
      </c>
      <c r="H1122" s="5">
        <v>563575</v>
      </c>
      <c r="I1122" s="50">
        <v>37233</v>
      </c>
      <c r="J1122" s="5" t="s">
        <v>858</v>
      </c>
      <c r="BT1122" s="1"/>
    </row>
    <row r="1123" spans="1:72" x14ac:dyDescent="0.25">
      <c r="A1123" s="5" t="s">
        <v>408</v>
      </c>
      <c r="B1123" s="5" t="s">
        <v>615</v>
      </c>
      <c r="C1123" s="5" t="s">
        <v>713</v>
      </c>
      <c r="D1123" s="5" t="s">
        <v>439</v>
      </c>
      <c r="E1123" s="52">
        <f t="shared" ca="1" si="17"/>
        <v>28296</v>
      </c>
      <c r="F1123" s="5">
        <v>40</v>
      </c>
      <c r="G1123" s="50">
        <v>28467</v>
      </c>
      <c r="H1123" s="5">
        <v>353578</v>
      </c>
      <c r="I1123" s="50">
        <v>37156</v>
      </c>
      <c r="J1123" s="5" t="s">
        <v>858</v>
      </c>
      <c r="BT1123" s="1"/>
    </row>
    <row r="1124" spans="1:72" x14ac:dyDescent="0.25">
      <c r="A1124" s="5" t="s">
        <v>413</v>
      </c>
      <c r="B1124" s="5" t="s">
        <v>611</v>
      </c>
      <c r="C1124" s="5" t="s">
        <v>896</v>
      </c>
      <c r="D1124" s="5" t="s">
        <v>460</v>
      </c>
      <c r="E1124" s="52">
        <f t="shared" ca="1" si="17"/>
        <v>20292</v>
      </c>
      <c r="F1124" s="5">
        <v>39</v>
      </c>
      <c r="G1124" s="50">
        <v>29071</v>
      </c>
      <c r="H1124" s="5">
        <v>563577</v>
      </c>
      <c r="I1124" s="50">
        <v>36932</v>
      </c>
      <c r="J1124" s="5" t="s">
        <v>858</v>
      </c>
      <c r="BT1124" s="1"/>
    </row>
    <row r="1125" spans="1:72" x14ac:dyDescent="0.25">
      <c r="A1125" s="5" t="s">
        <v>413</v>
      </c>
      <c r="B1125" s="5" t="s">
        <v>514</v>
      </c>
      <c r="C1125" s="5" t="s">
        <v>844</v>
      </c>
      <c r="D1125" s="5" t="s">
        <v>439</v>
      </c>
      <c r="E1125" s="52">
        <f t="shared" ca="1" si="17"/>
        <v>20988</v>
      </c>
      <c r="F1125" s="5">
        <v>36</v>
      </c>
      <c r="G1125" s="50">
        <v>30074</v>
      </c>
      <c r="H1125" s="5">
        <v>353583</v>
      </c>
      <c r="I1125" s="50">
        <v>37046</v>
      </c>
      <c r="J1125" s="5" t="s">
        <v>858</v>
      </c>
      <c r="BT1125" s="1"/>
    </row>
    <row r="1126" spans="1:72" x14ac:dyDescent="0.25">
      <c r="A1126" s="5" t="s">
        <v>454</v>
      </c>
      <c r="B1126" s="5" t="s">
        <v>152</v>
      </c>
      <c r="C1126" s="5" t="s">
        <v>1014</v>
      </c>
      <c r="D1126" s="5" t="s">
        <v>416</v>
      </c>
      <c r="E1126" s="52">
        <f t="shared" ca="1" si="17"/>
        <v>19152</v>
      </c>
      <c r="F1126" s="5">
        <v>34</v>
      </c>
      <c r="G1126" s="50">
        <v>30904</v>
      </c>
      <c r="H1126" s="5">
        <v>563582</v>
      </c>
      <c r="I1126" s="50">
        <v>37028</v>
      </c>
      <c r="J1126" s="5" t="s">
        <v>858</v>
      </c>
      <c r="BT1126" s="1"/>
    </row>
    <row r="1127" spans="1:72" x14ac:dyDescent="0.25">
      <c r="A1127" s="5" t="s">
        <v>454</v>
      </c>
      <c r="B1127" s="5" t="s">
        <v>712</v>
      </c>
      <c r="C1127" s="5" t="s">
        <v>984</v>
      </c>
      <c r="D1127" s="5" t="s">
        <v>439</v>
      </c>
      <c r="E1127" s="52">
        <f t="shared" ca="1" si="17"/>
        <v>19836</v>
      </c>
      <c r="F1127" s="5">
        <v>28</v>
      </c>
      <c r="G1127" s="50">
        <v>32850</v>
      </c>
      <c r="H1127" s="5">
        <v>563588</v>
      </c>
      <c r="I1127" s="50">
        <v>37045</v>
      </c>
      <c r="J1127" s="5" t="s">
        <v>858</v>
      </c>
      <c r="BT1127" s="1"/>
    </row>
    <row r="1128" spans="1:72" x14ac:dyDescent="0.25">
      <c r="A1128" s="5" t="s">
        <v>413</v>
      </c>
      <c r="B1128" s="5" t="s">
        <v>483</v>
      </c>
      <c r="C1128" s="5" t="s">
        <v>90</v>
      </c>
      <c r="D1128" s="5" t="s">
        <v>439</v>
      </c>
      <c r="E1128" s="52">
        <f t="shared" ca="1" si="17"/>
        <v>23508</v>
      </c>
      <c r="F1128" s="5">
        <v>30</v>
      </c>
      <c r="G1128" s="50">
        <v>32367</v>
      </c>
      <c r="H1128" s="5">
        <v>563591</v>
      </c>
      <c r="I1128" s="50">
        <v>38545</v>
      </c>
      <c r="J1128" s="5" t="s">
        <v>858</v>
      </c>
      <c r="BT1128" s="1"/>
    </row>
    <row r="1129" spans="1:72" x14ac:dyDescent="0.25">
      <c r="A1129" s="5" t="s">
        <v>408</v>
      </c>
      <c r="B1129" s="5" t="s">
        <v>705</v>
      </c>
      <c r="C1129" s="5" t="s">
        <v>892</v>
      </c>
      <c r="D1129" s="5" t="s">
        <v>829</v>
      </c>
      <c r="E1129" s="52">
        <f t="shared" ca="1" si="17"/>
        <v>18384</v>
      </c>
      <c r="F1129" s="5">
        <v>35</v>
      </c>
      <c r="G1129" s="50">
        <v>30373</v>
      </c>
      <c r="H1129" s="5">
        <v>353558</v>
      </c>
      <c r="I1129" s="50">
        <v>37235</v>
      </c>
      <c r="J1129" s="5" t="s">
        <v>858</v>
      </c>
      <c r="BT1129" s="1"/>
    </row>
    <row r="1130" spans="1:72" x14ac:dyDescent="0.25">
      <c r="A1130" s="5" t="s">
        <v>413</v>
      </c>
      <c r="B1130" s="5" t="s">
        <v>495</v>
      </c>
      <c r="C1130" s="5" t="s">
        <v>1015</v>
      </c>
      <c r="D1130" s="5" t="s">
        <v>416</v>
      </c>
      <c r="E1130" s="52">
        <f t="shared" ca="1" si="17"/>
        <v>28296</v>
      </c>
      <c r="F1130" s="5">
        <v>34</v>
      </c>
      <c r="G1130" s="50">
        <v>30814</v>
      </c>
      <c r="H1130" s="5">
        <v>563592</v>
      </c>
      <c r="I1130" s="50">
        <v>36899</v>
      </c>
      <c r="J1130" s="5" t="s">
        <v>858</v>
      </c>
      <c r="BT1130" s="1"/>
    </row>
    <row r="1131" spans="1:72" x14ac:dyDescent="0.25">
      <c r="A1131" s="5" t="s">
        <v>413</v>
      </c>
      <c r="B1131" s="5" t="s">
        <v>704</v>
      </c>
      <c r="C1131" s="5" t="s">
        <v>707</v>
      </c>
      <c r="D1131" s="5" t="s">
        <v>439</v>
      </c>
      <c r="E1131" s="52">
        <f t="shared" ca="1" si="17"/>
        <v>28788</v>
      </c>
      <c r="F1131" s="5">
        <v>29</v>
      </c>
      <c r="G1131" s="50">
        <v>32458</v>
      </c>
      <c r="H1131" s="5">
        <v>563596</v>
      </c>
      <c r="I1131" s="50">
        <v>38494</v>
      </c>
      <c r="J1131" s="5" t="s">
        <v>858</v>
      </c>
      <c r="BT1131" s="1"/>
    </row>
    <row r="1132" spans="1:72" x14ac:dyDescent="0.25">
      <c r="A1132" s="5" t="s">
        <v>408</v>
      </c>
      <c r="B1132" s="5" t="s">
        <v>594</v>
      </c>
      <c r="C1132" s="5" t="s">
        <v>999</v>
      </c>
      <c r="D1132" s="5" t="s">
        <v>439</v>
      </c>
      <c r="E1132" s="52">
        <f t="shared" ca="1" si="17"/>
        <v>21984</v>
      </c>
      <c r="F1132" s="5">
        <v>28</v>
      </c>
      <c r="G1132" s="50">
        <v>32788</v>
      </c>
      <c r="H1132" s="5">
        <v>562901</v>
      </c>
      <c r="I1132" s="50">
        <v>38515</v>
      </c>
      <c r="J1132" s="5" t="s">
        <v>858</v>
      </c>
      <c r="BT1132" s="1"/>
    </row>
    <row r="1133" spans="1:72" x14ac:dyDescent="0.25">
      <c r="A1133" s="5" t="s">
        <v>408</v>
      </c>
      <c r="B1133" s="5" t="s">
        <v>671</v>
      </c>
      <c r="C1133" s="5" t="s">
        <v>443</v>
      </c>
      <c r="D1133" s="5" t="s">
        <v>460</v>
      </c>
      <c r="E1133" s="52">
        <f t="shared" ca="1" si="17"/>
        <v>24600</v>
      </c>
      <c r="F1133" s="5">
        <v>35</v>
      </c>
      <c r="G1133" s="50">
        <v>30470</v>
      </c>
      <c r="H1133" s="5">
        <v>352908</v>
      </c>
      <c r="I1133" s="50">
        <v>38475</v>
      </c>
      <c r="J1133" s="5" t="s">
        <v>858</v>
      </c>
      <c r="BT1133" s="1"/>
    </row>
    <row r="1134" spans="1:72" x14ac:dyDescent="0.25">
      <c r="A1134" s="5" t="s">
        <v>454</v>
      </c>
      <c r="B1134" s="5" t="s">
        <v>528</v>
      </c>
      <c r="C1134" s="5" t="s">
        <v>88</v>
      </c>
      <c r="D1134" s="5" t="s">
        <v>439</v>
      </c>
      <c r="E1134" s="52">
        <f t="shared" ca="1" si="17"/>
        <v>18156</v>
      </c>
      <c r="F1134" s="5">
        <v>29</v>
      </c>
      <c r="G1134" s="50">
        <v>32534</v>
      </c>
      <c r="H1134" s="5">
        <v>562905</v>
      </c>
      <c r="I1134" s="50">
        <v>38711</v>
      </c>
      <c r="J1134" s="5" t="s">
        <v>858</v>
      </c>
      <c r="BT1134" s="1"/>
    </row>
    <row r="1135" spans="1:72" x14ac:dyDescent="0.25">
      <c r="A1135" s="5" t="s">
        <v>408</v>
      </c>
      <c r="B1135" s="5" t="s">
        <v>705</v>
      </c>
      <c r="C1135" s="5" t="s">
        <v>1016</v>
      </c>
      <c r="D1135" s="5" t="s">
        <v>749</v>
      </c>
      <c r="E1135" s="52">
        <f t="shared" ca="1" si="17"/>
        <v>28884</v>
      </c>
      <c r="F1135" s="5">
        <v>30</v>
      </c>
      <c r="G1135" s="50">
        <v>32367</v>
      </c>
      <c r="H1135" s="5">
        <v>352904</v>
      </c>
      <c r="I1135" s="50">
        <v>38545</v>
      </c>
      <c r="J1135" s="5" t="s">
        <v>858</v>
      </c>
      <c r="BT1135" s="1"/>
    </row>
    <row r="1136" spans="1:72" x14ac:dyDescent="0.25">
      <c r="A1136" s="5" t="s">
        <v>454</v>
      </c>
      <c r="B1136" s="5" t="s">
        <v>671</v>
      </c>
      <c r="C1136" s="5" t="s">
        <v>968</v>
      </c>
      <c r="D1136" s="5" t="s">
        <v>439</v>
      </c>
      <c r="E1136" s="52">
        <f t="shared" ca="1" si="17"/>
        <v>29400</v>
      </c>
      <c r="F1136" s="5">
        <v>28</v>
      </c>
      <c r="G1136" s="50">
        <v>33064</v>
      </c>
      <c r="H1136" s="5">
        <v>562911</v>
      </c>
      <c r="I1136" s="50">
        <v>38414</v>
      </c>
      <c r="J1136" s="5" t="s">
        <v>858</v>
      </c>
      <c r="BT1136" s="1"/>
    </row>
    <row r="1137" spans="1:72" x14ac:dyDescent="0.25">
      <c r="A1137" s="5" t="s">
        <v>408</v>
      </c>
      <c r="B1137" s="5" t="s">
        <v>524</v>
      </c>
      <c r="C1137" s="5" t="s">
        <v>1017</v>
      </c>
      <c r="D1137" s="5" t="s">
        <v>416</v>
      </c>
      <c r="E1137" s="52">
        <f t="shared" ca="1" si="17"/>
        <v>20652</v>
      </c>
      <c r="F1137" s="5">
        <v>30</v>
      </c>
      <c r="G1137" s="50">
        <v>32266</v>
      </c>
      <c r="H1137" s="5">
        <v>562910</v>
      </c>
      <c r="I1137" s="50">
        <v>38636</v>
      </c>
      <c r="J1137" s="5" t="s">
        <v>858</v>
      </c>
      <c r="BT1137" s="1"/>
    </row>
    <row r="1138" spans="1:72" x14ac:dyDescent="0.25">
      <c r="A1138" s="5" t="s">
        <v>408</v>
      </c>
      <c r="B1138" s="5" t="s">
        <v>712</v>
      </c>
      <c r="C1138" s="5" t="s">
        <v>992</v>
      </c>
      <c r="D1138" s="5" t="s">
        <v>439</v>
      </c>
      <c r="E1138" s="52">
        <f t="shared" ca="1" si="17"/>
        <v>22908</v>
      </c>
      <c r="F1138" s="5">
        <v>28</v>
      </c>
      <c r="G1138" s="50">
        <v>32958</v>
      </c>
      <c r="H1138" s="5">
        <v>357191</v>
      </c>
      <c r="I1138" s="50">
        <v>38550</v>
      </c>
      <c r="J1138" s="5" t="s">
        <v>858</v>
      </c>
      <c r="BT1138" s="1"/>
    </row>
    <row r="1139" spans="1:72" x14ac:dyDescent="0.25">
      <c r="A1139" s="5" t="s">
        <v>454</v>
      </c>
      <c r="B1139" s="5" t="s">
        <v>440</v>
      </c>
      <c r="C1139" s="5" t="s">
        <v>1018</v>
      </c>
      <c r="D1139" s="5" t="s">
        <v>439</v>
      </c>
      <c r="E1139" s="52">
        <f t="shared" ca="1" si="17"/>
        <v>27144</v>
      </c>
      <c r="F1139" s="5">
        <v>27</v>
      </c>
      <c r="G1139" s="50">
        <v>33493</v>
      </c>
      <c r="H1139" s="5">
        <v>567254</v>
      </c>
      <c r="I1139" s="50">
        <v>38617</v>
      </c>
      <c r="J1139" s="5" t="s">
        <v>858</v>
      </c>
      <c r="BT1139" s="1"/>
    </row>
    <row r="1140" spans="1:72" x14ac:dyDescent="0.25">
      <c r="A1140" s="5" t="s">
        <v>454</v>
      </c>
      <c r="B1140" s="5" t="s">
        <v>660</v>
      </c>
      <c r="C1140" s="5" t="s">
        <v>930</v>
      </c>
      <c r="D1140" s="5" t="s">
        <v>439</v>
      </c>
      <c r="E1140" s="52">
        <f t="shared" ca="1" si="17"/>
        <v>19668</v>
      </c>
      <c r="F1140" s="5">
        <v>27</v>
      </c>
      <c r="G1140" s="50">
        <v>33333</v>
      </c>
      <c r="H1140" s="5">
        <v>357190</v>
      </c>
      <c r="I1140" s="50">
        <v>38445</v>
      </c>
      <c r="J1140" s="5" t="s">
        <v>858</v>
      </c>
      <c r="BT1140" s="1"/>
    </row>
    <row r="1141" spans="1:72" x14ac:dyDescent="0.25">
      <c r="A1141" s="5" t="s">
        <v>413</v>
      </c>
      <c r="B1141" s="5" t="s">
        <v>612</v>
      </c>
      <c r="C1141" s="5" t="s">
        <v>849</v>
      </c>
      <c r="D1141" s="5" t="s">
        <v>1019</v>
      </c>
      <c r="E1141" s="52">
        <f t="shared" ca="1" si="17"/>
        <v>30060</v>
      </c>
      <c r="F1141" s="5">
        <v>30</v>
      </c>
      <c r="G1141" s="50">
        <v>32306</v>
      </c>
      <c r="H1141" s="5">
        <v>353598</v>
      </c>
      <c r="I1141" s="50">
        <v>38722</v>
      </c>
      <c r="J1141" s="5" t="s">
        <v>417</v>
      </c>
      <c r="BT1141" s="1"/>
    </row>
    <row r="1142" spans="1:72" x14ac:dyDescent="0.25">
      <c r="A1142" s="5" t="s">
        <v>413</v>
      </c>
      <c r="B1142" s="5" t="s">
        <v>594</v>
      </c>
      <c r="C1142" s="5" t="s">
        <v>435</v>
      </c>
      <c r="D1142" s="5" t="s">
        <v>877</v>
      </c>
      <c r="E1142" s="52">
        <f t="shared" ca="1" si="17"/>
        <v>23604</v>
      </c>
      <c r="F1142" s="5">
        <v>42</v>
      </c>
      <c r="G1142" s="50">
        <v>27953</v>
      </c>
      <c r="H1142" s="5">
        <v>563599</v>
      </c>
      <c r="I1142" s="50">
        <v>38667</v>
      </c>
      <c r="J1142" s="5" t="s">
        <v>858</v>
      </c>
      <c r="BT1142" s="1"/>
    </row>
    <row r="1143" spans="1:72" x14ac:dyDescent="0.25">
      <c r="A1143" s="5" t="s">
        <v>408</v>
      </c>
      <c r="B1143" s="5" t="s">
        <v>547</v>
      </c>
      <c r="C1143" s="5" t="s">
        <v>645</v>
      </c>
      <c r="D1143" s="5" t="s">
        <v>1020</v>
      </c>
      <c r="E1143" s="52">
        <f t="shared" ca="1" si="17"/>
        <v>23976</v>
      </c>
      <c r="F1143" s="5">
        <v>28</v>
      </c>
      <c r="G1143" s="50">
        <v>33126</v>
      </c>
      <c r="H1143" s="5">
        <v>352915</v>
      </c>
      <c r="I1143" s="50">
        <v>38682</v>
      </c>
      <c r="J1143" s="5" t="s">
        <v>858</v>
      </c>
      <c r="BT1143" s="1"/>
    </row>
    <row r="1144" spans="1:72" x14ac:dyDescent="0.25">
      <c r="A1144" s="5" t="s">
        <v>408</v>
      </c>
      <c r="B1144" s="5" t="s">
        <v>506</v>
      </c>
      <c r="C1144" s="5" t="s">
        <v>892</v>
      </c>
      <c r="D1144" s="5" t="s">
        <v>1021</v>
      </c>
      <c r="E1144" s="52">
        <f t="shared" ca="1" si="17"/>
        <v>27576</v>
      </c>
      <c r="F1144" s="5">
        <v>41</v>
      </c>
      <c r="G1144" s="50">
        <v>28213</v>
      </c>
      <c r="H1144" s="5">
        <v>353589</v>
      </c>
      <c r="I1144" s="50">
        <v>38440</v>
      </c>
      <c r="J1144" s="5" t="s">
        <v>858</v>
      </c>
      <c r="BT1144" s="1"/>
    </row>
    <row r="1145" spans="1:72" x14ac:dyDescent="0.25">
      <c r="A1145" s="5" t="s">
        <v>413</v>
      </c>
      <c r="B1145" s="5" t="s">
        <v>152</v>
      </c>
      <c r="C1145" s="5" t="s">
        <v>847</v>
      </c>
      <c r="D1145" s="5" t="s">
        <v>714</v>
      </c>
      <c r="E1145" s="52">
        <f t="shared" ca="1" si="17"/>
        <v>30636</v>
      </c>
      <c r="F1145" s="5">
        <v>38</v>
      </c>
      <c r="G1145" s="50">
        <v>29440</v>
      </c>
      <c r="H1145" s="5">
        <v>352900</v>
      </c>
      <c r="I1145" s="50">
        <v>38571</v>
      </c>
      <c r="J1145" s="5" t="s">
        <v>858</v>
      </c>
      <c r="BT1145" s="1"/>
    </row>
    <row r="1146" spans="1:72" x14ac:dyDescent="0.25">
      <c r="A1146" s="5" t="s">
        <v>408</v>
      </c>
      <c r="B1146" s="5" t="s">
        <v>664</v>
      </c>
      <c r="C1146" s="5" t="s">
        <v>1022</v>
      </c>
      <c r="D1146" s="5" t="s">
        <v>439</v>
      </c>
      <c r="E1146" s="52">
        <f t="shared" ca="1" si="17"/>
        <v>25080</v>
      </c>
      <c r="F1146" s="5">
        <v>31</v>
      </c>
      <c r="G1146" s="50">
        <v>31862</v>
      </c>
      <c r="H1146" s="5">
        <v>562916</v>
      </c>
      <c r="I1146" s="50">
        <v>38972</v>
      </c>
      <c r="J1146" s="5" t="s">
        <v>858</v>
      </c>
      <c r="BT1146" s="1"/>
    </row>
    <row r="1147" spans="1:72" x14ac:dyDescent="0.25">
      <c r="A1147" s="5" t="s">
        <v>454</v>
      </c>
      <c r="B1147" s="5" t="s">
        <v>660</v>
      </c>
      <c r="C1147" s="5" t="s">
        <v>1023</v>
      </c>
      <c r="D1147" s="5" t="s">
        <v>439</v>
      </c>
      <c r="E1147" s="52">
        <f t="shared" ca="1" si="17"/>
        <v>24828</v>
      </c>
      <c r="F1147" s="5">
        <v>29</v>
      </c>
      <c r="G1147" s="50">
        <v>32770</v>
      </c>
      <c r="H1147" s="5">
        <v>562914</v>
      </c>
      <c r="I1147" s="50">
        <v>38901</v>
      </c>
      <c r="J1147" s="5" t="s">
        <v>858</v>
      </c>
      <c r="BT1147" s="1"/>
    </row>
    <row r="1148" spans="1:72" x14ac:dyDescent="0.25">
      <c r="A1148" s="5" t="s">
        <v>454</v>
      </c>
      <c r="B1148" s="5" t="s">
        <v>586</v>
      </c>
      <c r="C1148" s="5" t="s">
        <v>973</v>
      </c>
      <c r="D1148" s="5" t="s">
        <v>439</v>
      </c>
      <c r="E1148" s="52">
        <f t="shared" ca="1" si="17"/>
        <v>26208</v>
      </c>
      <c r="F1148" s="5">
        <v>28</v>
      </c>
      <c r="G1148" s="50">
        <v>33013</v>
      </c>
      <c r="H1148" s="5">
        <v>562919</v>
      </c>
      <c r="I1148" s="50">
        <v>38797</v>
      </c>
      <c r="J1148" s="5" t="s">
        <v>858</v>
      </c>
      <c r="BT1148" s="1"/>
    </row>
    <row r="1149" spans="1:72" x14ac:dyDescent="0.25">
      <c r="A1149" s="5" t="s">
        <v>408</v>
      </c>
      <c r="B1149" s="5" t="s">
        <v>157</v>
      </c>
      <c r="C1149" s="5" t="s">
        <v>1024</v>
      </c>
      <c r="D1149" s="5" t="s">
        <v>439</v>
      </c>
      <c r="E1149" s="52">
        <f t="shared" ca="1" si="17"/>
        <v>21756</v>
      </c>
      <c r="F1149" s="5">
        <v>29</v>
      </c>
      <c r="G1149" s="50">
        <v>32560</v>
      </c>
      <c r="H1149" s="5">
        <v>352921</v>
      </c>
      <c r="I1149" s="50">
        <v>39012</v>
      </c>
      <c r="J1149" s="5" t="s">
        <v>858</v>
      </c>
      <c r="BT1149" s="1"/>
    </row>
    <row r="1150" spans="1:72" x14ac:dyDescent="0.25">
      <c r="A1150" s="5" t="s">
        <v>454</v>
      </c>
      <c r="B1150" s="5" t="s">
        <v>564</v>
      </c>
      <c r="C1150" s="5" t="s">
        <v>1025</v>
      </c>
      <c r="D1150" s="5" t="s">
        <v>439</v>
      </c>
      <c r="E1150" s="52">
        <f t="shared" ca="1" si="17"/>
        <v>29940</v>
      </c>
      <c r="F1150" s="5">
        <v>29</v>
      </c>
      <c r="G1150" s="50">
        <v>32711</v>
      </c>
      <c r="H1150" s="5">
        <v>562920</v>
      </c>
      <c r="I1150" s="50">
        <v>38827</v>
      </c>
      <c r="J1150" s="5" t="s">
        <v>858</v>
      </c>
      <c r="BT1150" s="1"/>
    </row>
    <row r="1151" spans="1:72" x14ac:dyDescent="0.25">
      <c r="A1151" s="5" t="s">
        <v>408</v>
      </c>
      <c r="B1151" s="5" t="s">
        <v>634</v>
      </c>
      <c r="C1151" s="5" t="s">
        <v>1026</v>
      </c>
      <c r="D1151" s="5" t="s">
        <v>439</v>
      </c>
      <c r="E1151" s="52">
        <f t="shared" ca="1" si="17"/>
        <v>26232</v>
      </c>
      <c r="F1151" s="5">
        <v>30</v>
      </c>
      <c r="G1151" s="50">
        <v>32106</v>
      </c>
      <c r="H1151" s="5">
        <v>562925</v>
      </c>
      <c r="I1151" s="50">
        <v>38815</v>
      </c>
      <c r="J1151" s="5" t="s">
        <v>858</v>
      </c>
      <c r="BT1151" s="1"/>
    </row>
    <row r="1152" spans="1:72" x14ac:dyDescent="0.25">
      <c r="A1152" s="5" t="s">
        <v>454</v>
      </c>
      <c r="B1152" s="5" t="s">
        <v>485</v>
      </c>
      <c r="C1152" s="5" t="s">
        <v>1027</v>
      </c>
      <c r="D1152" s="5" t="s">
        <v>416</v>
      </c>
      <c r="E1152" s="52">
        <f t="shared" ca="1" si="17"/>
        <v>28368</v>
      </c>
      <c r="F1152" s="5">
        <v>31</v>
      </c>
      <c r="G1152" s="50">
        <v>31816</v>
      </c>
      <c r="H1152" s="5">
        <v>562926</v>
      </c>
      <c r="I1152" s="50">
        <v>38840</v>
      </c>
      <c r="J1152" s="5" t="s">
        <v>858</v>
      </c>
      <c r="BT1152" s="1"/>
    </row>
    <row r="1153" spans="1:72" x14ac:dyDescent="0.25">
      <c r="A1153" s="5" t="s">
        <v>408</v>
      </c>
      <c r="B1153" s="5" t="s">
        <v>612</v>
      </c>
      <c r="C1153" s="5" t="s">
        <v>1028</v>
      </c>
      <c r="D1153" s="5" t="s">
        <v>460</v>
      </c>
      <c r="E1153" s="52">
        <f t="shared" ca="1" si="17"/>
        <v>24948</v>
      </c>
      <c r="F1153" s="5">
        <v>34</v>
      </c>
      <c r="G1153" s="50">
        <v>30873</v>
      </c>
      <c r="H1153" s="5">
        <v>562931</v>
      </c>
      <c r="I1153" s="50">
        <v>38964</v>
      </c>
      <c r="J1153" s="5" t="s">
        <v>858</v>
      </c>
      <c r="BT1153" s="1"/>
    </row>
    <row r="1154" spans="1:72" x14ac:dyDescent="0.25">
      <c r="A1154" s="5" t="s">
        <v>454</v>
      </c>
      <c r="B1154" s="5" t="s">
        <v>652</v>
      </c>
      <c r="C1154" s="5" t="s">
        <v>1029</v>
      </c>
      <c r="D1154" s="5" t="s">
        <v>439</v>
      </c>
      <c r="E1154" s="52">
        <f t="shared" ca="1" si="17"/>
        <v>19404</v>
      </c>
      <c r="F1154" s="5">
        <v>33</v>
      </c>
      <c r="G1154" s="50">
        <v>31201</v>
      </c>
      <c r="H1154" s="5">
        <v>352930</v>
      </c>
      <c r="I1154" s="50">
        <v>38857</v>
      </c>
      <c r="J1154" s="5" t="s">
        <v>858</v>
      </c>
      <c r="BT1154" s="1"/>
    </row>
    <row r="1155" spans="1:72" x14ac:dyDescent="0.25">
      <c r="A1155" s="5" t="s">
        <v>454</v>
      </c>
      <c r="B1155" s="5" t="s">
        <v>766</v>
      </c>
      <c r="C1155" s="5" t="s">
        <v>896</v>
      </c>
      <c r="D1155" s="5" t="s">
        <v>439</v>
      </c>
      <c r="E1155" s="52">
        <f t="shared" ref="E1155:E1218" ca="1" si="18">RANDBETWEEN(1500,2600)*12</f>
        <v>26556</v>
      </c>
      <c r="F1155" s="5">
        <v>32</v>
      </c>
      <c r="G1155" s="50">
        <v>31420</v>
      </c>
      <c r="H1155" s="5">
        <v>562932</v>
      </c>
      <c r="I1155" s="50">
        <v>38970</v>
      </c>
      <c r="J1155" s="5" t="s">
        <v>858</v>
      </c>
      <c r="BT1155" s="1"/>
    </row>
    <row r="1156" spans="1:72" x14ac:dyDescent="0.25">
      <c r="A1156" s="5" t="s">
        <v>454</v>
      </c>
      <c r="B1156" s="5" t="s">
        <v>152</v>
      </c>
      <c r="C1156" s="5" t="s">
        <v>943</v>
      </c>
      <c r="D1156" s="5" t="s">
        <v>416</v>
      </c>
      <c r="E1156" s="52">
        <f t="shared" ca="1" si="18"/>
        <v>21600</v>
      </c>
      <c r="F1156" s="5">
        <v>30</v>
      </c>
      <c r="G1156" s="50">
        <v>32306</v>
      </c>
      <c r="H1156" s="5">
        <v>562927</v>
      </c>
      <c r="I1156" s="50">
        <v>38722</v>
      </c>
      <c r="J1156" s="5" t="s">
        <v>858</v>
      </c>
      <c r="BT1156" s="1"/>
    </row>
    <row r="1157" spans="1:72" x14ac:dyDescent="0.25">
      <c r="A1157" s="5" t="s">
        <v>408</v>
      </c>
      <c r="B1157" s="5" t="s">
        <v>681</v>
      </c>
      <c r="C1157" s="5" t="s">
        <v>950</v>
      </c>
      <c r="D1157" s="5" t="s">
        <v>439</v>
      </c>
      <c r="E1157" s="52">
        <f t="shared" ca="1" si="18"/>
        <v>30420</v>
      </c>
      <c r="F1157" s="5">
        <v>29</v>
      </c>
      <c r="G1157" s="50">
        <v>32727</v>
      </c>
      <c r="H1157" s="5">
        <v>352936</v>
      </c>
      <c r="I1157" s="50">
        <v>38849</v>
      </c>
      <c r="J1157" s="5" t="s">
        <v>858</v>
      </c>
      <c r="BT1157" s="1"/>
    </row>
    <row r="1158" spans="1:72" x14ac:dyDescent="0.25">
      <c r="A1158" s="5" t="s">
        <v>408</v>
      </c>
      <c r="B1158" s="5" t="s">
        <v>704</v>
      </c>
      <c r="C1158" s="5" t="s">
        <v>959</v>
      </c>
      <c r="D1158" s="5" t="s">
        <v>439</v>
      </c>
      <c r="E1158" s="52">
        <f t="shared" ca="1" si="18"/>
        <v>28452</v>
      </c>
      <c r="F1158" s="5">
        <v>31</v>
      </c>
      <c r="G1158" s="50">
        <v>32032</v>
      </c>
      <c r="H1158" s="5">
        <v>352935</v>
      </c>
      <c r="I1158" s="50">
        <v>38779</v>
      </c>
      <c r="J1158" s="5" t="s">
        <v>858</v>
      </c>
      <c r="BT1158" s="1"/>
    </row>
    <row r="1159" spans="1:72" x14ac:dyDescent="0.25">
      <c r="A1159" s="5" t="s">
        <v>408</v>
      </c>
      <c r="B1159" s="5" t="s">
        <v>709</v>
      </c>
      <c r="C1159" s="5" t="s">
        <v>948</v>
      </c>
      <c r="D1159" s="5" t="s">
        <v>439</v>
      </c>
      <c r="E1159" s="52">
        <f t="shared" ca="1" si="18"/>
        <v>31008</v>
      </c>
      <c r="F1159" s="5">
        <v>30</v>
      </c>
      <c r="G1159" s="50">
        <v>32236</v>
      </c>
      <c r="H1159" s="5">
        <v>352934</v>
      </c>
      <c r="I1159" s="50">
        <v>39047</v>
      </c>
      <c r="J1159" s="5" t="s">
        <v>858</v>
      </c>
      <c r="BT1159" s="1"/>
    </row>
    <row r="1160" spans="1:72" x14ac:dyDescent="0.25">
      <c r="A1160" s="5" t="s">
        <v>454</v>
      </c>
      <c r="B1160" s="5" t="s">
        <v>817</v>
      </c>
      <c r="C1160" s="5" t="s">
        <v>1030</v>
      </c>
      <c r="D1160" s="5" t="s">
        <v>442</v>
      </c>
      <c r="E1160" s="52">
        <f t="shared" ca="1" si="18"/>
        <v>26436</v>
      </c>
      <c r="F1160" s="5">
        <v>29</v>
      </c>
      <c r="G1160" s="50">
        <v>32662</v>
      </c>
      <c r="H1160" s="5">
        <v>352938</v>
      </c>
      <c r="I1160" s="50">
        <v>39061</v>
      </c>
      <c r="J1160" s="5" t="s">
        <v>858</v>
      </c>
      <c r="BT1160" s="1"/>
    </row>
    <row r="1161" spans="1:72" x14ac:dyDescent="0.25">
      <c r="A1161" s="5" t="s">
        <v>454</v>
      </c>
      <c r="B1161" s="5" t="s">
        <v>440</v>
      </c>
      <c r="C1161" s="5" t="s">
        <v>1031</v>
      </c>
      <c r="D1161" s="5" t="s">
        <v>416</v>
      </c>
      <c r="E1161" s="52">
        <f t="shared" ca="1" si="18"/>
        <v>24324</v>
      </c>
      <c r="F1161" s="5">
        <v>30</v>
      </c>
      <c r="G1161" s="50">
        <v>32123</v>
      </c>
      <c r="H1161" s="5">
        <v>352956</v>
      </c>
      <c r="I1161" s="50">
        <v>39005</v>
      </c>
      <c r="J1161" s="5" t="s">
        <v>858</v>
      </c>
      <c r="BT1161" s="1"/>
    </row>
    <row r="1162" spans="1:72" x14ac:dyDescent="0.25">
      <c r="A1162" s="5" t="s">
        <v>454</v>
      </c>
      <c r="B1162" s="5" t="s">
        <v>553</v>
      </c>
      <c r="C1162" s="5" t="s">
        <v>90</v>
      </c>
      <c r="D1162" s="5" t="s">
        <v>439</v>
      </c>
      <c r="E1162" s="52">
        <f t="shared" ca="1" si="18"/>
        <v>30444</v>
      </c>
      <c r="F1162" s="5">
        <v>28</v>
      </c>
      <c r="G1162" s="50">
        <v>32898</v>
      </c>
      <c r="H1162" s="5">
        <v>562939</v>
      </c>
      <c r="I1162" s="50">
        <v>38742</v>
      </c>
      <c r="J1162" s="5" t="s">
        <v>858</v>
      </c>
      <c r="BT1162" s="1"/>
    </row>
    <row r="1163" spans="1:72" x14ac:dyDescent="0.25">
      <c r="A1163" s="5" t="s">
        <v>413</v>
      </c>
      <c r="B1163" s="5" t="s">
        <v>562</v>
      </c>
      <c r="C1163" s="5" t="s">
        <v>942</v>
      </c>
      <c r="D1163" s="5" t="s">
        <v>741</v>
      </c>
      <c r="E1163" s="52">
        <f t="shared" ca="1" si="18"/>
        <v>29688</v>
      </c>
      <c r="F1163" s="5">
        <v>34</v>
      </c>
      <c r="G1163" s="50">
        <v>30676</v>
      </c>
      <c r="H1163" s="5">
        <v>562940</v>
      </c>
      <c r="I1163" s="50">
        <v>38857</v>
      </c>
      <c r="J1163" s="5" t="s">
        <v>858</v>
      </c>
      <c r="BT1163" s="1"/>
    </row>
    <row r="1164" spans="1:72" x14ac:dyDescent="0.25">
      <c r="A1164" s="5" t="s">
        <v>408</v>
      </c>
      <c r="B1164" s="5" t="s">
        <v>497</v>
      </c>
      <c r="C1164" s="5" t="s">
        <v>784</v>
      </c>
      <c r="D1164" s="5" t="s">
        <v>439</v>
      </c>
      <c r="E1164" s="52">
        <f t="shared" ca="1" si="18"/>
        <v>28248</v>
      </c>
      <c r="F1164" s="5">
        <v>33</v>
      </c>
      <c r="G1164" s="50">
        <v>30998</v>
      </c>
      <c r="H1164" s="5">
        <v>352942</v>
      </c>
      <c r="I1164" s="50">
        <v>38972</v>
      </c>
      <c r="J1164" s="5" t="s">
        <v>858</v>
      </c>
      <c r="BT1164" s="1"/>
    </row>
    <row r="1165" spans="1:72" x14ac:dyDescent="0.25">
      <c r="A1165" s="5" t="s">
        <v>413</v>
      </c>
      <c r="B1165" s="5" t="s">
        <v>531</v>
      </c>
      <c r="C1165" s="5" t="s">
        <v>720</v>
      </c>
      <c r="D1165" s="5" t="s">
        <v>457</v>
      </c>
      <c r="E1165" s="52">
        <f t="shared" ca="1" si="18"/>
        <v>24084</v>
      </c>
      <c r="F1165" s="5">
        <v>36</v>
      </c>
      <c r="G1165" s="50">
        <v>30206</v>
      </c>
      <c r="H1165" s="5">
        <v>562933</v>
      </c>
      <c r="I1165" s="50">
        <v>38810</v>
      </c>
      <c r="J1165" s="5" t="s">
        <v>858</v>
      </c>
      <c r="BT1165" s="1"/>
    </row>
    <row r="1166" spans="1:72" x14ac:dyDescent="0.25">
      <c r="A1166" s="5" t="s">
        <v>413</v>
      </c>
      <c r="B1166" s="5" t="s">
        <v>561</v>
      </c>
      <c r="C1166" s="5" t="s">
        <v>1032</v>
      </c>
      <c r="D1166" s="5" t="s">
        <v>850</v>
      </c>
      <c r="E1166" s="52">
        <f t="shared" ca="1" si="18"/>
        <v>18372</v>
      </c>
      <c r="F1166" s="5">
        <v>39</v>
      </c>
      <c r="G1166" s="50">
        <v>28987</v>
      </c>
      <c r="H1166" s="5">
        <v>352948</v>
      </c>
      <c r="I1166" s="50">
        <v>38764</v>
      </c>
      <c r="J1166" s="5" t="s">
        <v>858</v>
      </c>
      <c r="BT1166" s="1"/>
    </row>
    <row r="1167" spans="1:72" x14ac:dyDescent="0.25">
      <c r="A1167" s="5" t="s">
        <v>408</v>
      </c>
      <c r="B1167" s="5" t="s">
        <v>646</v>
      </c>
      <c r="C1167" s="5" t="s">
        <v>1033</v>
      </c>
      <c r="D1167" s="5" t="s">
        <v>439</v>
      </c>
      <c r="E1167" s="52">
        <f t="shared" ca="1" si="18"/>
        <v>28380</v>
      </c>
      <c r="F1167" s="5">
        <v>29</v>
      </c>
      <c r="G1167" s="50">
        <v>32428</v>
      </c>
      <c r="H1167" s="5">
        <v>352947</v>
      </c>
      <c r="I1167" s="50">
        <v>38805</v>
      </c>
      <c r="J1167" s="5" t="s">
        <v>858</v>
      </c>
      <c r="BT1167" s="1"/>
    </row>
    <row r="1168" spans="1:72" x14ac:dyDescent="0.25">
      <c r="A1168" s="5" t="s">
        <v>408</v>
      </c>
      <c r="B1168" s="5" t="s">
        <v>652</v>
      </c>
      <c r="C1168" s="5" t="s">
        <v>155</v>
      </c>
      <c r="D1168" s="5" t="s">
        <v>439</v>
      </c>
      <c r="E1168" s="52">
        <f t="shared" ca="1" si="18"/>
        <v>21072</v>
      </c>
      <c r="F1168" s="5">
        <v>29</v>
      </c>
      <c r="G1168" s="50">
        <v>32457</v>
      </c>
      <c r="H1168" s="5">
        <v>352950</v>
      </c>
      <c r="I1168" s="50">
        <v>38812</v>
      </c>
      <c r="J1168" s="5" t="s">
        <v>858</v>
      </c>
      <c r="BT1168" s="1"/>
    </row>
    <row r="1169" spans="1:72" x14ac:dyDescent="0.25">
      <c r="A1169" s="5" t="s">
        <v>413</v>
      </c>
      <c r="B1169" s="5" t="s">
        <v>503</v>
      </c>
      <c r="C1169" s="5" t="s">
        <v>475</v>
      </c>
      <c r="D1169" s="5" t="s">
        <v>439</v>
      </c>
      <c r="E1169" s="52">
        <f t="shared" ca="1" si="18"/>
        <v>26604</v>
      </c>
      <c r="F1169" s="5">
        <v>41</v>
      </c>
      <c r="G1169" s="50">
        <v>28151</v>
      </c>
      <c r="H1169" s="5">
        <v>352952</v>
      </c>
      <c r="I1169" s="50">
        <v>38871</v>
      </c>
      <c r="J1169" s="5" t="s">
        <v>858</v>
      </c>
      <c r="BT1169" s="1"/>
    </row>
    <row r="1170" spans="1:72" x14ac:dyDescent="0.25">
      <c r="A1170" s="5" t="s">
        <v>454</v>
      </c>
      <c r="B1170" s="5" t="s">
        <v>546</v>
      </c>
      <c r="C1170" s="5" t="s">
        <v>914</v>
      </c>
      <c r="D1170" s="5" t="s">
        <v>439</v>
      </c>
      <c r="E1170" s="52">
        <f t="shared" ca="1" si="18"/>
        <v>27672</v>
      </c>
      <c r="F1170" s="5">
        <v>30</v>
      </c>
      <c r="G1170" s="50">
        <v>32136</v>
      </c>
      <c r="H1170" s="5">
        <v>352958</v>
      </c>
      <c r="I1170" s="50">
        <v>38802</v>
      </c>
      <c r="J1170" s="5" t="s">
        <v>858</v>
      </c>
      <c r="BT1170" s="1"/>
    </row>
    <row r="1171" spans="1:72" x14ac:dyDescent="0.25">
      <c r="A1171" s="5" t="s">
        <v>408</v>
      </c>
      <c r="B1171" s="5" t="s">
        <v>569</v>
      </c>
      <c r="C1171" s="5" t="s">
        <v>713</v>
      </c>
      <c r="D1171" s="5" t="s">
        <v>749</v>
      </c>
      <c r="E1171" s="52">
        <f t="shared" ca="1" si="18"/>
        <v>28284</v>
      </c>
      <c r="F1171" s="5">
        <v>30</v>
      </c>
      <c r="G1171" s="50">
        <v>32121</v>
      </c>
      <c r="H1171" s="5">
        <v>562955</v>
      </c>
      <c r="I1171" s="50">
        <v>38743</v>
      </c>
      <c r="J1171" s="5" t="s">
        <v>858</v>
      </c>
      <c r="BT1171" s="1"/>
    </row>
    <row r="1172" spans="1:72" x14ac:dyDescent="0.25">
      <c r="A1172" s="5" t="s">
        <v>408</v>
      </c>
      <c r="B1172" s="5" t="s">
        <v>497</v>
      </c>
      <c r="C1172" s="5" t="s">
        <v>1034</v>
      </c>
      <c r="D1172" s="5" t="s">
        <v>1020</v>
      </c>
      <c r="E1172" s="52">
        <f t="shared" ca="1" si="18"/>
        <v>18252</v>
      </c>
      <c r="F1172" s="5">
        <v>31</v>
      </c>
      <c r="G1172" s="50">
        <v>31872</v>
      </c>
      <c r="H1172" s="5">
        <v>562964</v>
      </c>
      <c r="I1172" s="50">
        <v>38997</v>
      </c>
      <c r="J1172" s="5" t="s">
        <v>858</v>
      </c>
      <c r="BT1172" s="1"/>
    </row>
    <row r="1173" spans="1:72" x14ac:dyDescent="0.25">
      <c r="A1173" s="5" t="s">
        <v>454</v>
      </c>
      <c r="B1173" s="5" t="s">
        <v>791</v>
      </c>
      <c r="C1173" s="5" t="s">
        <v>1035</v>
      </c>
      <c r="D1173" s="5" t="s">
        <v>1020</v>
      </c>
      <c r="E1173" s="52">
        <f t="shared" ca="1" si="18"/>
        <v>24072</v>
      </c>
      <c r="F1173" s="5">
        <v>30</v>
      </c>
      <c r="G1173" s="50">
        <v>32359</v>
      </c>
      <c r="H1173" s="5">
        <v>352962</v>
      </c>
      <c r="I1173" s="50">
        <v>39059</v>
      </c>
      <c r="J1173" s="5" t="s">
        <v>858</v>
      </c>
      <c r="BT1173" s="1"/>
    </row>
    <row r="1174" spans="1:72" x14ac:dyDescent="0.25">
      <c r="A1174" s="5" t="s">
        <v>454</v>
      </c>
      <c r="B1174" s="5" t="s">
        <v>414</v>
      </c>
      <c r="C1174" s="5" t="s">
        <v>984</v>
      </c>
      <c r="D1174" s="5" t="s">
        <v>1020</v>
      </c>
      <c r="E1174" s="52">
        <f t="shared" ca="1" si="18"/>
        <v>22056</v>
      </c>
      <c r="F1174" s="5">
        <v>30</v>
      </c>
      <c r="G1174" s="50">
        <v>32311</v>
      </c>
      <c r="H1174" s="5">
        <v>352961</v>
      </c>
      <c r="I1174" s="50">
        <v>39031</v>
      </c>
      <c r="J1174" s="5" t="s">
        <v>858</v>
      </c>
      <c r="BT1174" s="1"/>
    </row>
    <row r="1175" spans="1:72" x14ac:dyDescent="0.25">
      <c r="A1175" s="5" t="s">
        <v>408</v>
      </c>
      <c r="B1175" s="5" t="s">
        <v>610</v>
      </c>
      <c r="C1175" s="5" t="s">
        <v>1026</v>
      </c>
      <c r="D1175" s="5" t="s">
        <v>1020</v>
      </c>
      <c r="E1175" s="52">
        <f t="shared" ca="1" si="18"/>
        <v>29028</v>
      </c>
      <c r="F1175" s="5">
        <v>29</v>
      </c>
      <c r="G1175" s="50">
        <v>32681</v>
      </c>
      <c r="H1175" s="5">
        <v>562963</v>
      </c>
      <c r="I1175" s="50">
        <v>38941</v>
      </c>
      <c r="J1175" s="5" t="s">
        <v>858</v>
      </c>
      <c r="BT1175" s="1"/>
    </row>
    <row r="1176" spans="1:72" x14ac:dyDescent="0.25">
      <c r="A1176" s="5" t="s">
        <v>454</v>
      </c>
      <c r="B1176" s="5" t="s">
        <v>500</v>
      </c>
      <c r="C1176" s="5" t="s">
        <v>985</v>
      </c>
      <c r="D1176" s="5" t="s">
        <v>1020</v>
      </c>
      <c r="E1176" s="52">
        <f t="shared" ca="1" si="18"/>
        <v>29784</v>
      </c>
      <c r="F1176" s="5">
        <v>28</v>
      </c>
      <c r="G1176" s="50">
        <v>32909</v>
      </c>
      <c r="H1176" s="5">
        <v>562965</v>
      </c>
      <c r="I1176" s="50">
        <v>38866</v>
      </c>
      <c r="J1176" s="5" t="s">
        <v>858</v>
      </c>
      <c r="BT1176" s="1"/>
    </row>
    <row r="1177" spans="1:72" x14ac:dyDescent="0.25">
      <c r="A1177" s="5" t="s">
        <v>454</v>
      </c>
      <c r="B1177" s="5" t="s">
        <v>481</v>
      </c>
      <c r="C1177" s="5" t="s">
        <v>942</v>
      </c>
      <c r="D1177" s="5" t="s">
        <v>749</v>
      </c>
      <c r="E1177" s="52">
        <f t="shared" ca="1" si="18"/>
        <v>26760</v>
      </c>
      <c r="F1177" s="5">
        <v>32</v>
      </c>
      <c r="G1177" s="50">
        <v>31585</v>
      </c>
      <c r="H1177" s="5">
        <v>352960</v>
      </c>
      <c r="I1177" s="50">
        <v>39046</v>
      </c>
      <c r="J1177" s="5" t="s">
        <v>858</v>
      </c>
      <c r="BT1177" s="1"/>
    </row>
    <row r="1178" spans="1:72" x14ac:dyDescent="0.25">
      <c r="A1178" s="5" t="s">
        <v>408</v>
      </c>
      <c r="B1178" s="5" t="s">
        <v>712</v>
      </c>
      <c r="C1178" s="5" t="s">
        <v>959</v>
      </c>
      <c r="D1178" s="5" t="s">
        <v>622</v>
      </c>
      <c r="E1178" s="52">
        <f t="shared" ca="1" si="18"/>
        <v>18672</v>
      </c>
      <c r="F1178" s="5">
        <v>32</v>
      </c>
      <c r="G1178" s="50">
        <v>31554</v>
      </c>
      <c r="H1178" s="5">
        <v>562966</v>
      </c>
      <c r="I1178" s="50">
        <v>39059</v>
      </c>
      <c r="J1178" s="5" t="s">
        <v>858</v>
      </c>
      <c r="BT1178" s="1"/>
    </row>
    <row r="1179" spans="1:72" x14ac:dyDescent="0.25">
      <c r="A1179" s="5" t="s">
        <v>413</v>
      </c>
      <c r="B1179" s="5" t="s">
        <v>157</v>
      </c>
      <c r="C1179" s="5" t="s">
        <v>896</v>
      </c>
      <c r="D1179" s="5" t="s">
        <v>460</v>
      </c>
      <c r="E1179" s="52">
        <f t="shared" ca="1" si="18"/>
        <v>26880</v>
      </c>
      <c r="F1179" s="5">
        <v>42</v>
      </c>
      <c r="G1179" s="50">
        <v>28015</v>
      </c>
      <c r="H1179" s="5">
        <v>352956</v>
      </c>
      <c r="I1179" s="50">
        <v>38982</v>
      </c>
      <c r="J1179" s="5" t="s">
        <v>858</v>
      </c>
      <c r="BT1179" s="1"/>
    </row>
    <row r="1180" spans="1:72" x14ac:dyDescent="0.25">
      <c r="A1180" s="5" t="s">
        <v>454</v>
      </c>
      <c r="B1180" s="5" t="s">
        <v>497</v>
      </c>
      <c r="C1180" s="5" t="s">
        <v>1036</v>
      </c>
      <c r="D1180" s="5" t="s">
        <v>460</v>
      </c>
      <c r="E1180" s="52">
        <f t="shared" ca="1" si="18"/>
        <v>19320</v>
      </c>
      <c r="F1180" s="5">
        <v>30</v>
      </c>
      <c r="G1180" s="50">
        <v>32398</v>
      </c>
      <c r="H1180" s="5">
        <v>352954</v>
      </c>
      <c r="I1180" s="50">
        <v>38758</v>
      </c>
      <c r="J1180" s="5" t="s">
        <v>858</v>
      </c>
      <c r="BT1180" s="1"/>
    </row>
    <row r="1181" spans="1:72" x14ac:dyDescent="0.25">
      <c r="A1181" s="5" t="s">
        <v>454</v>
      </c>
      <c r="B1181" s="5" t="s">
        <v>155</v>
      </c>
      <c r="C1181" s="5" t="s">
        <v>796</v>
      </c>
      <c r="D1181" s="5" t="s">
        <v>1037</v>
      </c>
      <c r="E1181" s="52">
        <f t="shared" ca="1" si="18"/>
        <v>26520</v>
      </c>
      <c r="F1181" s="5">
        <v>42</v>
      </c>
      <c r="G1181" s="50">
        <v>27677</v>
      </c>
      <c r="H1181" s="5">
        <v>562967</v>
      </c>
      <c r="I1181" s="50">
        <v>38872</v>
      </c>
      <c r="J1181" s="5" t="s">
        <v>858</v>
      </c>
      <c r="BT1181" s="1"/>
    </row>
    <row r="1182" spans="1:72" x14ac:dyDescent="0.25">
      <c r="A1182" s="5" t="s">
        <v>413</v>
      </c>
      <c r="B1182" s="5" t="s">
        <v>534</v>
      </c>
      <c r="C1182" s="5" t="s">
        <v>942</v>
      </c>
      <c r="D1182" s="5" t="s">
        <v>416</v>
      </c>
      <c r="E1182" s="52">
        <f t="shared" ca="1" si="18"/>
        <v>25116</v>
      </c>
      <c r="F1182" s="5">
        <v>32</v>
      </c>
      <c r="G1182" s="50">
        <v>31631</v>
      </c>
      <c r="H1182" s="5">
        <v>562968</v>
      </c>
      <c r="I1182" s="50">
        <v>38854</v>
      </c>
      <c r="J1182" s="5" t="s">
        <v>858</v>
      </c>
      <c r="BT1182" s="1"/>
    </row>
    <row r="1183" spans="1:72" x14ac:dyDescent="0.25">
      <c r="A1183" s="5" t="s">
        <v>454</v>
      </c>
      <c r="B1183" s="5" t="s">
        <v>559</v>
      </c>
      <c r="C1183" s="5" t="s">
        <v>942</v>
      </c>
      <c r="D1183" s="5" t="s">
        <v>439</v>
      </c>
      <c r="E1183" s="52">
        <f t="shared" ca="1" si="18"/>
        <v>25392</v>
      </c>
      <c r="F1183" s="5">
        <v>29</v>
      </c>
      <c r="G1183" s="50">
        <v>32427</v>
      </c>
      <c r="H1183" s="5">
        <v>562969</v>
      </c>
      <c r="I1183" s="50">
        <v>38871</v>
      </c>
      <c r="J1183" s="5" t="s">
        <v>858</v>
      </c>
      <c r="BT1183" s="1"/>
    </row>
    <row r="1184" spans="1:72" x14ac:dyDescent="0.25">
      <c r="A1184" s="5" t="s">
        <v>413</v>
      </c>
      <c r="B1184" s="5" t="s">
        <v>662</v>
      </c>
      <c r="C1184" s="5" t="s">
        <v>1038</v>
      </c>
      <c r="D1184" s="5" t="s">
        <v>439</v>
      </c>
      <c r="E1184" s="52">
        <f t="shared" ca="1" si="18"/>
        <v>22992</v>
      </c>
      <c r="F1184" s="5">
        <v>37</v>
      </c>
      <c r="G1184" s="50">
        <v>29771</v>
      </c>
      <c r="H1184" s="5">
        <v>562970</v>
      </c>
      <c r="I1184" s="50">
        <v>38842</v>
      </c>
      <c r="J1184" s="5" t="s">
        <v>858</v>
      </c>
      <c r="BT1184" s="1"/>
    </row>
    <row r="1185" spans="1:72" x14ac:dyDescent="0.25">
      <c r="A1185" s="5" t="s">
        <v>454</v>
      </c>
      <c r="B1185" s="5" t="s">
        <v>152</v>
      </c>
      <c r="C1185" s="5" t="s">
        <v>175</v>
      </c>
      <c r="D1185" s="5" t="s">
        <v>416</v>
      </c>
      <c r="E1185" s="52">
        <f t="shared" ca="1" si="18"/>
        <v>18204</v>
      </c>
      <c r="F1185" s="5">
        <v>33</v>
      </c>
      <c r="G1185" s="50">
        <v>31122</v>
      </c>
      <c r="H1185" s="5">
        <v>562985</v>
      </c>
      <c r="I1185" s="50">
        <v>39061</v>
      </c>
      <c r="J1185" s="5" t="s">
        <v>858</v>
      </c>
      <c r="BT1185" s="1"/>
    </row>
    <row r="1186" spans="1:72" x14ac:dyDescent="0.25">
      <c r="A1186" s="5" t="s">
        <v>413</v>
      </c>
      <c r="B1186" s="5" t="s">
        <v>817</v>
      </c>
      <c r="C1186" s="5" t="s">
        <v>937</v>
      </c>
      <c r="D1186" s="5" t="s">
        <v>749</v>
      </c>
      <c r="E1186" s="52">
        <f t="shared" ca="1" si="18"/>
        <v>24456</v>
      </c>
      <c r="F1186" s="5">
        <v>34</v>
      </c>
      <c r="G1186" s="50">
        <v>30845</v>
      </c>
      <c r="H1186" s="5">
        <v>352981</v>
      </c>
      <c r="I1186" s="50">
        <v>38725</v>
      </c>
      <c r="J1186" s="5" t="s">
        <v>858</v>
      </c>
      <c r="BT1186" s="1"/>
    </row>
    <row r="1187" spans="1:72" x14ac:dyDescent="0.25">
      <c r="A1187" s="5" t="s">
        <v>408</v>
      </c>
      <c r="B1187" s="5" t="s">
        <v>528</v>
      </c>
      <c r="C1187" s="5" t="s">
        <v>1039</v>
      </c>
      <c r="D1187" s="5" t="s">
        <v>439</v>
      </c>
      <c r="E1187" s="52">
        <f t="shared" ca="1" si="18"/>
        <v>20268</v>
      </c>
      <c r="F1187" s="5">
        <v>32</v>
      </c>
      <c r="G1187" s="50">
        <v>31610</v>
      </c>
      <c r="H1187" s="5">
        <v>562990</v>
      </c>
      <c r="I1187" s="50">
        <v>38859</v>
      </c>
      <c r="J1187" s="5" t="s">
        <v>858</v>
      </c>
      <c r="BT1187" s="1"/>
    </row>
    <row r="1188" spans="1:72" x14ac:dyDescent="0.25">
      <c r="A1188" s="5" t="s">
        <v>454</v>
      </c>
      <c r="B1188" s="5" t="s">
        <v>766</v>
      </c>
      <c r="C1188" s="5" t="s">
        <v>969</v>
      </c>
      <c r="D1188" s="5" t="s">
        <v>439</v>
      </c>
      <c r="E1188" s="52">
        <f t="shared" ca="1" si="18"/>
        <v>25068</v>
      </c>
      <c r="F1188" s="5">
        <v>31</v>
      </c>
      <c r="G1188" s="50">
        <v>31968</v>
      </c>
      <c r="H1188" s="5">
        <v>562992</v>
      </c>
      <c r="I1188" s="50">
        <v>38880</v>
      </c>
      <c r="J1188" s="5" t="s">
        <v>858</v>
      </c>
      <c r="BT1188" s="1"/>
    </row>
    <row r="1189" spans="1:72" x14ac:dyDescent="0.25">
      <c r="A1189" s="5" t="s">
        <v>408</v>
      </c>
      <c r="B1189" s="5" t="s">
        <v>511</v>
      </c>
      <c r="C1189" s="5" t="s">
        <v>779</v>
      </c>
      <c r="D1189" s="5" t="s">
        <v>439</v>
      </c>
      <c r="E1189" s="52">
        <f t="shared" ca="1" si="18"/>
        <v>19836</v>
      </c>
      <c r="F1189" s="5">
        <v>29</v>
      </c>
      <c r="G1189" s="50">
        <v>32619</v>
      </c>
      <c r="H1189" s="5">
        <v>352999</v>
      </c>
      <c r="I1189" s="50">
        <v>39205</v>
      </c>
      <c r="J1189" s="5" t="s">
        <v>858</v>
      </c>
      <c r="BT1189" s="1"/>
    </row>
    <row r="1190" spans="1:72" x14ac:dyDescent="0.25">
      <c r="A1190" s="5" t="s">
        <v>413</v>
      </c>
      <c r="B1190" s="5" t="s">
        <v>528</v>
      </c>
      <c r="C1190" s="5" t="s">
        <v>984</v>
      </c>
      <c r="D1190" s="5" t="s">
        <v>439</v>
      </c>
      <c r="E1190" s="52">
        <f t="shared" ca="1" si="18"/>
        <v>21228</v>
      </c>
      <c r="F1190" s="5">
        <v>32</v>
      </c>
      <c r="G1190" s="50">
        <v>31615</v>
      </c>
      <c r="H1190" s="5">
        <v>352991</v>
      </c>
      <c r="I1190" s="50">
        <v>39441</v>
      </c>
      <c r="J1190" s="5" t="s">
        <v>858</v>
      </c>
      <c r="BT1190" s="1"/>
    </row>
    <row r="1191" spans="1:72" x14ac:dyDescent="0.25">
      <c r="A1191" s="5" t="s">
        <v>454</v>
      </c>
      <c r="B1191" s="5" t="s">
        <v>434</v>
      </c>
      <c r="C1191" s="5" t="s">
        <v>1040</v>
      </c>
      <c r="D1191" s="5" t="s">
        <v>439</v>
      </c>
      <c r="E1191" s="52">
        <f t="shared" ca="1" si="18"/>
        <v>29700</v>
      </c>
      <c r="F1191" s="5">
        <v>32</v>
      </c>
      <c r="G1191" s="50">
        <v>31469</v>
      </c>
      <c r="H1191" s="5">
        <v>563003</v>
      </c>
      <c r="I1191" s="50">
        <v>39275</v>
      </c>
      <c r="J1191" s="5" t="s">
        <v>858</v>
      </c>
      <c r="BT1191" s="1"/>
    </row>
    <row r="1192" spans="1:72" x14ac:dyDescent="0.25">
      <c r="A1192" s="5" t="s">
        <v>413</v>
      </c>
      <c r="B1192" s="5" t="s">
        <v>519</v>
      </c>
      <c r="C1192" s="5" t="s">
        <v>914</v>
      </c>
      <c r="D1192" s="5" t="s">
        <v>416</v>
      </c>
      <c r="E1192" s="52">
        <f t="shared" ca="1" si="18"/>
        <v>22536</v>
      </c>
      <c r="F1192" s="5">
        <v>36</v>
      </c>
      <c r="G1192" s="50">
        <v>30144</v>
      </c>
      <c r="H1192" s="5">
        <v>353002</v>
      </c>
      <c r="I1192" s="50">
        <v>39144</v>
      </c>
      <c r="J1192" s="5" t="s">
        <v>858</v>
      </c>
      <c r="BT1192" s="1"/>
    </row>
    <row r="1193" spans="1:72" x14ac:dyDescent="0.25">
      <c r="A1193" s="5" t="s">
        <v>454</v>
      </c>
      <c r="B1193" s="5" t="s">
        <v>448</v>
      </c>
      <c r="C1193" s="5" t="s">
        <v>1041</v>
      </c>
      <c r="D1193" s="5" t="s">
        <v>439</v>
      </c>
      <c r="E1193" s="52">
        <f t="shared" ca="1" si="18"/>
        <v>30120</v>
      </c>
      <c r="F1193" s="5">
        <v>37</v>
      </c>
      <c r="G1193" s="50">
        <v>29532</v>
      </c>
      <c r="H1193" s="5">
        <v>562971</v>
      </c>
      <c r="I1193" s="50">
        <v>39366</v>
      </c>
      <c r="J1193" s="5" t="s">
        <v>858</v>
      </c>
      <c r="BT1193" s="1"/>
    </row>
    <row r="1194" spans="1:72" x14ac:dyDescent="0.25">
      <c r="A1194" s="5" t="s">
        <v>408</v>
      </c>
      <c r="B1194" s="5" t="s">
        <v>590</v>
      </c>
      <c r="C1194" s="5" t="s">
        <v>828</v>
      </c>
      <c r="D1194" s="5" t="s">
        <v>439</v>
      </c>
      <c r="E1194" s="52">
        <f t="shared" ca="1" si="18"/>
        <v>26232</v>
      </c>
      <c r="F1194" s="5">
        <v>34</v>
      </c>
      <c r="G1194" s="50">
        <v>30608</v>
      </c>
      <c r="H1194" s="5">
        <v>353000</v>
      </c>
      <c r="I1194" s="50">
        <v>39280</v>
      </c>
      <c r="J1194" s="5" t="s">
        <v>858</v>
      </c>
      <c r="BT1194" s="1"/>
    </row>
    <row r="1195" spans="1:72" x14ac:dyDescent="0.25">
      <c r="A1195" s="5" t="s">
        <v>454</v>
      </c>
      <c r="B1195" s="5" t="s">
        <v>553</v>
      </c>
      <c r="C1195" s="5" t="s">
        <v>928</v>
      </c>
      <c r="D1195" s="5" t="s">
        <v>416</v>
      </c>
      <c r="E1195" s="52">
        <f t="shared" ca="1" si="18"/>
        <v>27552</v>
      </c>
      <c r="F1195" s="5">
        <v>32</v>
      </c>
      <c r="G1195" s="50">
        <v>31438</v>
      </c>
      <c r="H1195" s="5">
        <v>352988</v>
      </c>
      <c r="I1195" s="50">
        <v>39347</v>
      </c>
      <c r="J1195" s="5" t="s">
        <v>858</v>
      </c>
      <c r="BT1195" s="1"/>
    </row>
    <row r="1196" spans="1:72" x14ac:dyDescent="0.25">
      <c r="A1196" s="5" t="s">
        <v>454</v>
      </c>
      <c r="B1196" s="5" t="s">
        <v>553</v>
      </c>
      <c r="C1196" s="5" t="s">
        <v>907</v>
      </c>
      <c r="D1196" s="5" t="s">
        <v>439</v>
      </c>
      <c r="E1196" s="52">
        <f t="shared" ca="1" si="18"/>
        <v>25068</v>
      </c>
      <c r="F1196" s="5">
        <v>30</v>
      </c>
      <c r="G1196" s="50">
        <v>32093</v>
      </c>
      <c r="H1196" s="5">
        <v>563007</v>
      </c>
      <c r="I1196" s="50">
        <v>39175</v>
      </c>
      <c r="J1196" s="5" t="s">
        <v>858</v>
      </c>
      <c r="BT1196" s="1"/>
    </row>
    <row r="1197" spans="1:72" x14ac:dyDescent="0.25">
      <c r="A1197" s="5" t="s">
        <v>454</v>
      </c>
      <c r="B1197" s="5" t="s">
        <v>623</v>
      </c>
      <c r="C1197" s="5" t="s">
        <v>928</v>
      </c>
      <c r="D1197" s="5" t="s">
        <v>439</v>
      </c>
      <c r="E1197" s="52">
        <f t="shared" ca="1" si="18"/>
        <v>21360</v>
      </c>
      <c r="F1197" s="5">
        <v>31</v>
      </c>
      <c r="G1197" s="50">
        <v>31932</v>
      </c>
      <c r="H1197" s="5">
        <v>563009</v>
      </c>
      <c r="I1197" s="50">
        <v>39442</v>
      </c>
      <c r="J1197" s="5" t="s">
        <v>858</v>
      </c>
      <c r="BT1197" s="1"/>
    </row>
    <row r="1198" spans="1:72" x14ac:dyDescent="0.25">
      <c r="A1198" s="5" t="s">
        <v>408</v>
      </c>
      <c r="B1198" s="5" t="s">
        <v>414</v>
      </c>
      <c r="C1198" s="5" t="s">
        <v>950</v>
      </c>
      <c r="D1198" s="5" t="s">
        <v>1042</v>
      </c>
      <c r="E1198" s="52">
        <f t="shared" ca="1" si="18"/>
        <v>20016</v>
      </c>
      <c r="F1198" s="5">
        <v>32</v>
      </c>
      <c r="G1198" s="50">
        <v>31464</v>
      </c>
      <c r="H1198" s="5">
        <v>352980</v>
      </c>
      <c r="I1198" s="50">
        <v>39397</v>
      </c>
      <c r="J1198" s="5" t="s">
        <v>858</v>
      </c>
      <c r="BT1198" s="1"/>
    </row>
    <row r="1199" spans="1:72" x14ac:dyDescent="0.25">
      <c r="A1199" s="5" t="s">
        <v>408</v>
      </c>
      <c r="B1199" s="5" t="s">
        <v>464</v>
      </c>
      <c r="C1199" s="5" t="s">
        <v>828</v>
      </c>
      <c r="D1199" s="5" t="s">
        <v>868</v>
      </c>
      <c r="E1199" s="52">
        <f t="shared" ca="1" si="18"/>
        <v>25308</v>
      </c>
      <c r="F1199" s="5">
        <v>43</v>
      </c>
      <c r="G1199" s="50">
        <v>27340</v>
      </c>
      <c r="H1199" s="5">
        <v>353013</v>
      </c>
      <c r="I1199" s="50">
        <v>39412</v>
      </c>
      <c r="J1199" s="5" t="s">
        <v>858</v>
      </c>
      <c r="BT1199" s="1"/>
    </row>
    <row r="1200" spans="1:72" x14ac:dyDescent="0.25">
      <c r="A1200" s="5" t="s">
        <v>413</v>
      </c>
      <c r="B1200" s="5" t="s">
        <v>704</v>
      </c>
      <c r="C1200" s="5" t="s">
        <v>539</v>
      </c>
      <c r="D1200" s="5" t="s">
        <v>442</v>
      </c>
      <c r="E1200" s="52">
        <f t="shared" ca="1" si="18"/>
        <v>29496</v>
      </c>
      <c r="F1200" s="5">
        <v>47</v>
      </c>
      <c r="G1200" s="50">
        <v>25883</v>
      </c>
      <c r="H1200" s="5">
        <v>353018</v>
      </c>
      <c r="I1200" s="50">
        <v>39170</v>
      </c>
      <c r="J1200" s="5" t="s">
        <v>858</v>
      </c>
      <c r="BT1200" s="1"/>
    </row>
    <row r="1201" spans="1:72" x14ac:dyDescent="0.25">
      <c r="A1201" s="5" t="s">
        <v>408</v>
      </c>
      <c r="B1201" s="5" t="s">
        <v>157</v>
      </c>
      <c r="C1201" s="5" t="s">
        <v>913</v>
      </c>
      <c r="D1201" s="5" t="s">
        <v>439</v>
      </c>
      <c r="E1201" s="52">
        <f t="shared" ca="1" si="18"/>
        <v>24648</v>
      </c>
      <c r="F1201" s="5">
        <v>38</v>
      </c>
      <c r="G1201" s="50">
        <v>29358</v>
      </c>
      <c r="H1201" s="5">
        <v>353015</v>
      </c>
      <c r="I1201" s="50">
        <v>39301</v>
      </c>
      <c r="J1201" s="5" t="s">
        <v>858</v>
      </c>
      <c r="BT1201" s="1"/>
    </row>
    <row r="1202" spans="1:72" x14ac:dyDescent="0.25">
      <c r="A1202" s="5" t="s">
        <v>454</v>
      </c>
      <c r="B1202" s="5" t="s">
        <v>157</v>
      </c>
      <c r="C1202" s="5" t="s">
        <v>922</v>
      </c>
      <c r="D1202" s="5" t="s">
        <v>958</v>
      </c>
      <c r="E1202" s="52">
        <f t="shared" ca="1" si="18"/>
        <v>21624</v>
      </c>
      <c r="F1202" s="5">
        <v>34</v>
      </c>
      <c r="G1202" s="50">
        <v>30746</v>
      </c>
      <c r="H1202" s="5">
        <v>562994</v>
      </c>
      <c r="I1202" s="50">
        <v>39337</v>
      </c>
      <c r="J1202" s="5" t="s">
        <v>858</v>
      </c>
      <c r="BT1202" s="1"/>
    </row>
    <row r="1203" spans="1:72" x14ac:dyDescent="0.25">
      <c r="A1203" s="5" t="s">
        <v>454</v>
      </c>
      <c r="B1203" s="5" t="s">
        <v>719</v>
      </c>
      <c r="C1203" s="5" t="s">
        <v>973</v>
      </c>
      <c r="D1203" s="5" t="s">
        <v>439</v>
      </c>
      <c r="E1203" s="52">
        <f t="shared" ca="1" si="18"/>
        <v>21852</v>
      </c>
      <c r="F1203" s="5">
        <v>31</v>
      </c>
      <c r="G1203" s="50">
        <v>31909</v>
      </c>
      <c r="H1203" s="5">
        <v>563019</v>
      </c>
      <c r="I1203" s="50">
        <v>39266</v>
      </c>
      <c r="J1203" s="5" t="s">
        <v>858</v>
      </c>
      <c r="BT1203" s="1"/>
    </row>
    <row r="1204" spans="1:72" x14ac:dyDescent="0.25">
      <c r="A1204" s="5" t="s">
        <v>413</v>
      </c>
      <c r="B1204" s="5" t="s">
        <v>437</v>
      </c>
      <c r="C1204" s="5" t="s">
        <v>510</v>
      </c>
      <c r="D1204" s="5" t="s">
        <v>678</v>
      </c>
      <c r="E1204" s="52">
        <f t="shared" ca="1" si="18"/>
        <v>22452</v>
      </c>
      <c r="F1204" s="5">
        <v>47</v>
      </c>
      <c r="G1204" s="50">
        <v>25938</v>
      </c>
      <c r="H1204" s="5">
        <v>563012</v>
      </c>
      <c r="I1204" s="50">
        <v>39162</v>
      </c>
      <c r="J1204" s="5" t="s">
        <v>466</v>
      </c>
      <c r="BT1204" s="1"/>
    </row>
    <row r="1205" spans="1:72" x14ac:dyDescent="0.25">
      <c r="A1205" s="5" t="s">
        <v>413</v>
      </c>
      <c r="B1205" s="5" t="s">
        <v>485</v>
      </c>
      <c r="C1205" s="5" t="s">
        <v>1043</v>
      </c>
      <c r="D1205" s="5" t="s">
        <v>447</v>
      </c>
      <c r="E1205" s="52">
        <f t="shared" ca="1" si="18"/>
        <v>19872</v>
      </c>
      <c r="F1205" s="5">
        <v>50</v>
      </c>
      <c r="G1205" s="50">
        <v>24787</v>
      </c>
      <c r="H1205" s="5">
        <v>562995</v>
      </c>
      <c r="I1205" s="50">
        <v>39377</v>
      </c>
      <c r="J1205" s="5" t="s">
        <v>466</v>
      </c>
      <c r="BT1205" s="1"/>
    </row>
    <row r="1206" spans="1:72" x14ac:dyDescent="0.25">
      <c r="A1206" s="5" t="s">
        <v>408</v>
      </c>
      <c r="B1206" s="5" t="s">
        <v>784</v>
      </c>
      <c r="C1206" s="5" t="s">
        <v>870</v>
      </c>
      <c r="D1206" s="5" t="s">
        <v>560</v>
      </c>
      <c r="E1206" s="52">
        <f t="shared" ca="1" si="18"/>
        <v>26760</v>
      </c>
      <c r="F1206" s="5">
        <v>39</v>
      </c>
      <c r="G1206" s="50">
        <v>29048</v>
      </c>
      <c r="H1206" s="5">
        <v>353005</v>
      </c>
      <c r="I1206" s="50">
        <v>39192</v>
      </c>
      <c r="J1206" s="5" t="s">
        <v>858</v>
      </c>
      <c r="BT1206" s="1"/>
    </row>
    <row r="1207" spans="1:72" x14ac:dyDescent="0.25">
      <c r="A1207" s="5" t="s">
        <v>454</v>
      </c>
      <c r="B1207" s="5" t="s">
        <v>541</v>
      </c>
      <c r="C1207" s="5" t="s">
        <v>1044</v>
      </c>
      <c r="D1207" s="5" t="s">
        <v>439</v>
      </c>
      <c r="E1207" s="52">
        <f t="shared" ca="1" si="18"/>
        <v>21744</v>
      </c>
      <c r="F1207" s="5">
        <v>26</v>
      </c>
      <c r="G1207" s="50">
        <v>33523</v>
      </c>
      <c r="H1207" s="5">
        <v>563021</v>
      </c>
      <c r="I1207" s="50">
        <v>39180</v>
      </c>
      <c r="J1207" s="5" t="s">
        <v>858</v>
      </c>
      <c r="BT1207" s="1"/>
    </row>
    <row r="1208" spans="1:72" x14ac:dyDescent="0.25">
      <c r="A1208" s="5" t="s">
        <v>454</v>
      </c>
      <c r="B1208" s="5" t="s">
        <v>719</v>
      </c>
      <c r="C1208" s="5" t="s">
        <v>847</v>
      </c>
      <c r="D1208" s="5" t="s">
        <v>439</v>
      </c>
      <c r="E1208" s="52">
        <f t="shared" ca="1" si="18"/>
        <v>18912</v>
      </c>
      <c r="F1208" s="5">
        <v>38</v>
      </c>
      <c r="G1208" s="50">
        <v>29375</v>
      </c>
      <c r="H1208" s="5">
        <v>563026</v>
      </c>
      <c r="I1208" s="50">
        <v>39205</v>
      </c>
      <c r="J1208" s="5" t="s">
        <v>858</v>
      </c>
      <c r="BT1208" s="1"/>
    </row>
    <row r="1209" spans="1:72" x14ac:dyDescent="0.25">
      <c r="A1209" s="5" t="s">
        <v>454</v>
      </c>
      <c r="B1209" s="5" t="s">
        <v>712</v>
      </c>
      <c r="C1209" s="5" t="s">
        <v>970</v>
      </c>
      <c r="D1209" s="5" t="s">
        <v>622</v>
      </c>
      <c r="E1209" s="52">
        <f t="shared" ca="1" si="18"/>
        <v>23580</v>
      </c>
      <c r="F1209" s="5">
        <v>31</v>
      </c>
      <c r="G1209" s="50">
        <v>32039</v>
      </c>
      <c r="H1209" s="5">
        <v>563024</v>
      </c>
      <c r="I1209" s="50">
        <v>39329</v>
      </c>
      <c r="J1209" s="5" t="s">
        <v>858</v>
      </c>
      <c r="BT1209" s="1"/>
    </row>
    <row r="1210" spans="1:72" x14ac:dyDescent="0.25">
      <c r="A1210" s="5" t="s">
        <v>408</v>
      </c>
      <c r="B1210" s="5" t="s">
        <v>713</v>
      </c>
      <c r="C1210" s="5" t="s">
        <v>1026</v>
      </c>
      <c r="D1210" s="5" t="s">
        <v>577</v>
      </c>
      <c r="E1210" s="52">
        <f t="shared" ca="1" si="18"/>
        <v>30756</v>
      </c>
      <c r="F1210" s="5">
        <v>30</v>
      </c>
      <c r="G1210" s="50">
        <v>32183</v>
      </c>
      <c r="H1210" s="5">
        <v>353035</v>
      </c>
      <c r="I1210" s="50">
        <v>39588</v>
      </c>
      <c r="J1210" s="5" t="s">
        <v>858</v>
      </c>
      <c r="BT1210" s="1"/>
    </row>
    <row r="1211" spans="1:72" x14ac:dyDescent="0.25">
      <c r="A1211" s="5" t="s">
        <v>408</v>
      </c>
      <c r="B1211" s="5" t="s">
        <v>590</v>
      </c>
      <c r="C1211" s="5" t="s">
        <v>608</v>
      </c>
      <c r="D1211" s="5" t="s">
        <v>439</v>
      </c>
      <c r="E1211" s="52">
        <f t="shared" ca="1" si="18"/>
        <v>25272</v>
      </c>
      <c r="F1211" s="5">
        <v>26</v>
      </c>
      <c r="G1211" s="50">
        <v>33584</v>
      </c>
      <c r="H1211" s="5">
        <v>567331</v>
      </c>
      <c r="I1211" s="50">
        <v>39701</v>
      </c>
      <c r="J1211" s="5" t="s">
        <v>858</v>
      </c>
      <c r="BT1211" s="1"/>
    </row>
    <row r="1212" spans="1:72" x14ac:dyDescent="0.25">
      <c r="A1212" s="5" t="s">
        <v>408</v>
      </c>
      <c r="B1212" s="5" t="s">
        <v>488</v>
      </c>
      <c r="C1212" s="5" t="s">
        <v>459</v>
      </c>
      <c r="D1212" s="5" t="s">
        <v>548</v>
      </c>
      <c r="E1212" s="52">
        <f t="shared" ca="1" si="18"/>
        <v>18864</v>
      </c>
      <c r="F1212" s="5">
        <v>35</v>
      </c>
      <c r="G1212" s="50">
        <v>30368</v>
      </c>
      <c r="H1212" s="5">
        <v>563029</v>
      </c>
      <c r="I1212" s="50">
        <v>39452</v>
      </c>
      <c r="J1212" s="5" t="s">
        <v>858</v>
      </c>
      <c r="BT1212" s="1"/>
    </row>
    <row r="1213" spans="1:72" x14ac:dyDescent="0.25">
      <c r="A1213" s="5" t="s">
        <v>408</v>
      </c>
      <c r="B1213" s="5" t="s">
        <v>665</v>
      </c>
      <c r="C1213" s="5" t="s">
        <v>490</v>
      </c>
      <c r="D1213" s="5" t="s">
        <v>439</v>
      </c>
      <c r="E1213" s="52">
        <f t="shared" ca="1" si="18"/>
        <v>29328</v>
      </c>
      <c r="F1213" s="5">
        <v>28</v>
      </c>
      <c r="G1213" s="50">
        <v>33095</v>
      </c>
      <c r="H1213" s="5">
        <v>357336</v>
      </c>
      <c r="I1213" s="50">
        <v>39580</v>
      </c>
      <c r="J1213" s="5" t="s">
        <v>858</v>
      </c>
      <c r="BT1213" s="1"/>
    </row>
    <row r="1214" spans="1:72" x14ac:dyDescent="0.25">
      <c r="A1214" s="5" t="s">
        <v>408</v>
      </c>
      <c r="B1214" s="5" t="s">
        <v>645</v>
      </c>
      <c r="C1214" s="5" t="s">
        <v>471</v>
      </c>
      <c r="D1214" s="5" t="s">
        <v>439</v>
      </c>
      <c r="E1214" s="52">
        <f t="shared" ca="1" si="18"/>
        <v>23640</v>
      </c>
      <c r="F1214" s="5">
        <v>26</v>
      </c>
      <c r="G1214" s="50">
        <v>33554</v>
      </c>
      <c r="H1214" s="5">
        <v>563030</v>
      </c>
      <c r="I1214" s="50">
        <v>39510</v>
      </c>
      <c r="J1214" s="5" t="s">
        <v>858</v>
      </c>
      <c r="BT1214" s="1"/>
    </row>
    <row r="1215" spans="1:72" x14ac:dyDescent="0.25">
      <c r="A1215" s="5" t="s">
        <v>408</v>
      </c>
      <c r="B1215" s="5" t="s">
        <v>660</v>
      </c>
      <c r="C1215" s="5" t="s">
        <v>679</v>
      </c>
      <c r="D1215" s="5" t="s">
        <v>536</v>
      </c>
      <c r="E1215" s="52">
        <f t="shared" ca="1" si="18"/>
        <v>25464</v>
      </c>
      <c r="F1215" s="5">
        <v>42</v>
      </c>
      <c r="G1215" s="50">
        <v>27945</v>
      </c>
      <c r="H1215" s="5">
        <v>353008</v>
      </c>
      <c r="I1215" s="50">
        <v>39778</v>
      </c>
      <c r="J1215" s="5" t="s">
        <v>858</v>
      </c>
      <c r="BT1215" s="1"/>
    </row>
    <row r="1216" spans="1:72" x14ac:dyDescent="0.25">
      <c r="A1216" s="5" t="s">
        <v>413</v>
      </c>
      <c r="B1216" s="5" t="s">
        <v>719</v>
      </c>
      <c r="C1216" s="5" t="s">
        <v>1045</v>
      </c>
      <c r="D1216" s="5" t="s">
        <v>428</v>
      </c>
      <c r="E1216" s="52">
        <f t="shared" ca="1" si="18"/>
        <v>20232</v>
      </c>
      <c r="F1216" s="5">
        <v>33</v>
      </c>
      <c r="G1216" s="50">
        <v>31140</v>
      </c>
      <c r="H1216" s="5">
        <v>563023</v>
      </c>
      <c r="I1216" s="50">
        <v>39792</v>
      </c>
      <c r="J1216" s="5" t="s">
        <v>858</v>
      </c>
      <c r="BT1216" s="1"/>
    </row>
    <row r="1217" spans="1:72" x14ac:dyDescent="0.25">
      <c r="A1217" s="5" t="s">
        <v>454</v>
      </c>
      <c r="B1217" s="5" t="s">
        <v>509</v>
      </c>
      <c r="C1217" s="5" t="s">
        <v>640</v>
      </c>
      <c r="D1217" s="5" t="s">
        <v>1046</v>
      </c>
      <c r="E1217" s="52">
        <f t="shared" ca="1" si="18"/>
        <v>30252</v>
      </c>
      <c r="F1217" s="5">
        <v>50</v>
      </c>
      <c r="G1217" s="50">
        <v>25036</v>
      </c>
      <c r="H1217" s="5">
        <v>563031</v>
      </c>
      <c r="I1217" s="50">
        <v>39736</v>
      </c>
      <c r="J1217" s="5" t="s">
        <v>858</v>
      </c>
      <c r="BT1217" s="1"/>
    </row>
    <row r="1218" spans="1:72" x14ac:dyDescent="0.25">
      <c r="A1218" s="5" t="s">
        <v>408</v>
      </c>
      <c r="B1218" s="5" t="s">
        <v>488</v>
      </c>
      <c r="C1218" s="5" t="s">
        <v>1034</v>
      </c>
      <c r="D1218" s="5" t="s">
        <v>1046</v>
      </c>
      <c r="E1218" s="52">
        <f t="shared" ca="1" si="18"/>
        <v>19416</v>
      </c>
      <c r="F1218" s="5">
        <v>34</v>
      </c>
      <c r="G1218" s="50">
        <v>30658</v>
      </c>
      <c r="H1218" s="5">
        <v>353033</v>
      </c>
      <c r="I1218" s="50">
        <v>39472</v>
      </c>
      <c r="J1218" s="5" t="s">
        <v>858</v>
      </c>
      <c r="BT1218" s="1"/>
    </row>
    <row r="1219" spans="1:72" x14ac:dyDescent="0.25">
      <c r="A1219" s="5" t="s">
        <v>408</v>
      </c>
      <c r="B1219" s="5" t="s">
        <v>185</v>
      </c>
      <c r="C1219" s="5" t="s">
        <v>155</v>
      </c>
      <c r="D1219" s="5" t="s">
        <v>478</v>
      </c>
      <c r="E1219" s="52">
        <f t="shared" ref="E1219:E1282" ca="1" si="19">RANDBETWEEN(1500,2600)*12</f>
        <v>21096</v>
      </c>
      <c r="F1219" s="5">
        <v>37</v>
      </c>
      <c r="G1219" s="50">
        <v>29591</v>
      </c>
      <c r="H1219" s="5">
        <v>353020</v>
      </c>
      <c r="I1219" s="50">
        <v>39588</v>
      </c>
      <c r="J1219" s="5" t="s">
        <v>858</v>
      </c>
      <c r="BT1219" s="1"/>
    </row>
    <row r="1220" spans="1:72" x14ac:dyDescent="0.25">
      <c r="A1220" s="5" t="s">
        <v>454</v>
      </c>
      <c r="B1220" s="5" t="s">
        <v>547</v>
      </c>
      <c r="C1220" s="5" t="s">
        <v>1047</v>
      </c>
      <c r="D1220" s="5" t="s">
        <v>1048</v>
      </c>
      <c r="E1220" s="52">
        <f t="shared" ca="1" si="19"/>
        <v>24648</v>
      </c>
      <c r="F1220" s="5">
        <v>33</v>
      </c>
      <c r="G1220" s="50">
        <v>31271</v>
      </c>
      <c r="H1220" s="5">
        <v>353032</v>
      </c>
      <c r="I1220" s="50">
        <v>40068</v>
      </c>
      <c r="J1220" s="5" t="s">
        <v>858</v>
      </c>
      <c r="BT1220" s="1"/>
    </row>
    <row r="1221" spans="1:72" x14ac:dyDescent="0.25">
      <c r="A1221" s="5" t="s">
        <v>454</v>
      </c>
      <c r="B1221" s="5" t="s">
        <v>572</v>
      </c>
      <c r="C1221" s="5" t="s">
        <v>976</v>
      </c>
      <c r="D1221" s="5" t="s">
        <v>442</v>
      </c>
      <c r="E1221" s="52">
        <f t="shared" ca="1" si="19"/>
        <v>23676</v>
      </c>
      <c r="F1221" s="5">
        <v>28</v>
      </c>
      <c r="G1221" s="50">
        <v>33044</v>
      </c>
      <c r="H1221" s="5">
        <v>563039</v>
      </c>
      <c r="I1221" s="50">
        <v>39906</v>
      </c>
      <c r="J1221" s="5" t="s">
        <v>858</v>
      </c>
      <c r="BT1221" s="1"/>
    </row>
    <row r="1222" spans="1:72" x14ac:dyDescent="0.25">
      <c r="A1222" s="5" t="s">
        <v>454</v>
      </c>
      <c r="B1222" s="5" t="s">
        <v>564</v>
      </c>
      <c r="C1222" s="5" t="s">
        <v>893</v>
      </c>
      <c r="D1222" s="5" t="s">
        <v>439</v>
      </c>
      <c r="E1222" s="52">
        <f t="shared" ca="1" si="19"/>
        <v>22548</v>
      </c>
      <c r="F1222" s="5">
        <v>32</v>
      </c>
      <c r="G1222" s="50">
        <v>31596</v>
      </c>
      <c r="H1222" s="5">
        <v>563047</v>
      </c>
      <c r="I1222" s="50">
        <v>39860</v>
      </c>
      <c r="J1222" s="5" t="s">
        <v>858</v>
      </c>
      <c r="BT1222" s="1"/>
    </row>
    <row r="1223" spans="1:72" x14ac:dyDescent="0.25">
      <c r="A1223" s="5" t="s">
        <v>408</v>
      </c>
      <c r="B1223" s="5" t="s">
        <v>660</v>
      </c>
      <c r="C1223" s="5" t="s">
        <v>784</v>
      </c>
      <c r="D1223" s="5" t="s">
        <v>439</v>
      </c>
      <c r="E1223" s="52">
        <f t="shared" ca="1" si="19"/>
        <v>30156</v>
      </c>
      <c r="F1223" s="5">
        <v>29</v>
      </c>
      <c r="G1223" s="50">
        <v>32657</v>
      </c>
      <c r="H1223" s="5">
        <v>563049</v>
      </c>
      <c r="I1223" s="50">
        <v>39901</v>
      </c>
      <c r="J1223" s="5" t="s">
        <v>858</v>
      </c>
      <c r="BT1223" s="1"/>
    </row>
    <row r="1224" spans="1:72" x14ac:dyDescent="0.25">
      <c r="A1224" s="5" t="s">
        <v>408</v>
      </c>
      <c r="B1224" s="5" t="s">
        <v>514</v>
      </c>
      <c r="C1224" s="5" t="s">
        <v>870</v>
      </c>
      <c r="D1224" s="5" t="s">
        <v>439</v>
      </c>
      <c r="E1224" s="52">
        <f t="shared" ca="1" si="19"/>
        <v>23268</v>
      </c>
      <c r="F1224" s="5">
        <v>29</v>
      </c>
      <c r="G1224" s="50">
        <v>32588</v>
      </c>
      <c r="H1224" s="5">
        <v>353053</v>
      </c>
      <c r="I1224" s="50">
        <v>39908</v>
      </c>
      <c r="J1224" s="5" t="s">
        <v>858</v>
      </c>
      <c r="BT1224" s="1"/>
    </row>
    <row r="1225" spans="1:72" x14ac:dyDescent="0.25">
      <c r="A1225" s="5" t="s">
        <v>454</v>
      </c>
      <c r="B1225" s="5" t="s">
        <v>664</v>
      </c>
      <c r="C1225" s="5" t="s">
        <v>1049</v>
      </c>
      <c r="D1225" s="5" t="s">
        <v>439</v>
      </c>
      <c r="E1225" s="52">
        <f t="shared" ca="1" si="19"/>
        <v>22200</v>
      </c>
      <c r="F1225" s="5">
        <v>27</v>
      </c>
      <c r="G1225" s="50">
        <v>33202</v>
      </c>
      <c r="H1225" s="5">
        <v>563073</v>
      </c>
      <c r="I1225" s="50">
        <v>39967</v>
      </c>
      <c r="J1225" s="5" t="s">
        <v>858</v>
      </c>
      <c r="BT1225" s="1"/>
    </row>
    <row r="1226" spans="1:72" x14ac:dyDescent="0.25">
      <c r="A1226" s="5" t="s">
        <v>408</v>
      </c>
      <c r="B1226" s="5" t="s">
        <v>652</v>
      </c>
      <c r="C1226" s="5" t="s">
        <v>645</v>
      </c>
      <c r="D1226" s="5" t="s">
        <v>439</v>
      </c>
      <c r="E1226" s="52">
        <f t="shared" ca="1" si="19"/>
        <v>27600</v>
      </c>
      <c r="F1226" s="5">
        <v>28</v>
      </c>
      <c r="G1226" s="50">
        <v>32930</v>
      </c>
      <c r="H1226" s="5">
        <v>353051</v>
      </c>
      <c r="I1226" s="50">
        <v>39898</v>
      </c>
      <c r="J1226" s="5" t="s">
        <v>858</v>
      </c>
      <c r="BT1226" s="1"/>
    </row>
    <row r="1227" spans="1:72" x14ac:dyDescent="0.25">
      <c r="A1227" s="5" t="s">
        <v>454</v>
      </c>
      <c r="B1227" s="5" t="s">
        <v>429</v>
      </c>
      <c r="C1227" s="5" t="s">
        <v>139</v>
      </c>
      <c r="D1227" s="5" t="s">
        <v>439</v>
      </c>
      <c r="E1227" s="52">
        <f t="shared" ca="1" si="19"/>
        <v>20292</v>
      </c>
      <c r="F1227" s="5">
        <v>28</v>
      </c>
      <c r="G1227" s="50">
        <v>32983</v>
      </c>
      <c r="H1227" s="5">
        <v>563044</v>
      </c>
      <c r="I1227" s="50">
        <v>40204</v>
      </c>
      <c r="J1227" s="5" t="s">
        <v>858</v>
      </c>
      <c r="BT1227" s="1"/>
    </row>
    <row r="1228" spans="1:72" x14ac:dyDescent="0.25">
      <c r="A1228" s="5" t="s">
        <v>454</v>
      </c>
      <c r="B1228" s="5" t="s">
        <v>564</v>
      </c>
      <c r="C1228" s="5" t="s">
        <v>677</v>
      </c>
      <c r="D1228" s="5" t="s">
        <v>439</v>
      </c>
      <c r="E1228" s="52">
        <f t="shared" ca="1" si="19"/>
        <v>29112</v>
      </c>
      <c r="F1228" s="5">
        <v>27</v>
      </c>
      <c r="G1228" s="50">
        <v>33336</v>
      </c>
      <c r="H1228" s="5">
        <v>563045</v>
      </c>
      <c r="I1228" s="50">
        <v>40443</v>
      </c>
      <c r="J1228" s="5" t="s">
        <v>858</v>
      </c>
      <c r="BT1228" s="1"/>
    </row>
    <row r="1229" spans="1:72" x14ac:dyDescent="0.25">
      <c r="A1229" s="5" t="s">
        <v>454</v>
      </c>
      <c r="B1229" s="5" t="s">
        <v>615</v>
      </c>
      <c r="C1229" s="5" t="s">
        <v>1050</v>
      </c>
      <c r="D1229" s="5" t="s">
        <v>439</v>
      </c>
      <c r="E1229" s="52">
        <f t="shared" ca="1" si="19"/>
        <v>28224</v>
      </c>
      <c r="F1229" s="5">
        <v>27</v>
      </c>
      <c r="G1229" s="50">
        <v>33363</v>
      </c>
      <c r="H1229" s="5">
        <v>353052</v>
      </c>
      <c r="I1229" s="50">
        <v>40520</v>
      </c>
      <c r="J1229" s="5" t="s">
        <v>858</v>
      </c>
      <c r="BT1229" s="1"/>
    </row>
    <row r="1230" spans="1:72" x14ac:dyDescent="0.25">
      <c r="A1230" s="5" t="s">
        <v>454</v>
      </c>
      <c r="B1230" s="5" t="s">
        <v>517</v>
      </c>
      <c r="C1230" s="5" t="s">
        <v>163</v>
      </c>
      <c r="D1230" s="5" t="s">
        <v>439</v>
      </c>
      <c r="E1230" s="52">
        <f t="shared" ca="1" si="19"/>
        <v>23880</v>
      </c>
      <c r="F1230" s="5">
        <v>27</v>
      </c>
      <c r="G1230" s="50">
        <v>33393</v>
      </c>
      <c r="H1230" s="5">
        <v>353054</v>
      </c>
      <c r="I1230" s="50">
        <v>40492</v>
      </c>
      <c r="J1230" s="5" t="s">
        <v>858</v>
      </c>
      <c r="BT1230" s="1"/>
    </row>
    <row r="1231" spans="1:72" x14ac:dyDescent="0.25">
      <c r="A1231" s="5" t="s">
        <v>454</v>
      </c>
      <c r="B1231" s="5" t="s">
        <v>572</v>
      </c>
      <c r="C1231" s="5" t="s">
        <v>1051</v>
      </c>
      <c r="D1231" s="5" t="s">
        <v>439</v>
      </c>
      <c r="E1231" s="52">
        <f t="shared" ca="1" si="19"/>
        <v>20760</v>
      </c>
      <c r="F1231" s="5">
        <v>27</v>
      </c>
      <c r="G1231" s="50">
        <v>33423</v>
      </c>
      <c r="H1231" s="5">
        <v>353067</v>
      </c>
      <c r="I1231" s="50">
        <v>40402</v>
      </c>
      <c r="J1231" s="5" t="s">
        <v>858</v>
      </c>
      <c r="BT1231" s="1"/>
    </row>
    <row r="1232" spans="1:72" x14ac:dyDescent="0.25">
      <c r="A1232" s="5" t="s">
        <v>408</v>
      </c>
      <c r="B1232" s="5" t="s">
        <v>602</v>
      </c>
      <c r="C1232" s="5" t="s">
        <v>870</v>
      </c>
      <c r="D1232" s="5" t="s">
        <v>416</v>
      </c>
      <c r="E1232" s="52">
        <f t="shared" ca="1" si="19"/>
        <v>22740</v>
      </c>
      <c r="F1232" s="5">
        <v>27</v>
      </c>
      <c r="G1232" s="50">
        <v>33454</v>
      </c>
      <c r="H1232" s="5">
        <v>353070</v>
      </c>
      <c r="I1232" s="50">
        <v>40327</v>
      </c>
      <c r="J1232" s="5" t="s">
        <v>858</v>
      </c>
      <c r="BT1232" s="1"/>
    </row>
    <row r="1233" spans="1:72" x14ac:dyDescent="0.25">
      <c r="A1233" s="5" t="s">
        <v>454</v>
      </c>
      <c r="B1233" s="5" t="s">
        <v>626</v>
      </c>
      <c r="C1233" s="5" t="s">
        <v>1052</v>
      </c>
      <c r="D1233" s="5" t="s">
        <v>439</v>
      </c>
      <c r="E1233" s="52">
        <f t="shared" ca="1" si="19"/>
        <v>23892</v>
      </c>
      <c r="F1233" s="5">
        <v>27</v>
      </c>
      <c r="G1233" s="50">
        <v>33277</v>
      </c>
      <c r="H1233" s="5">
        <v>563040</v>
      </c>
      <c r="I1233" s="50">
        <v>40507</v>
      </c>
      <c r="J1233" s="5" t="s">
        <v>858</v>
      </c>
      <c r="BT1233" s="1"/>
    </row>
    <row r="1234" spans="1:72" x14ac:dyDescent="0.25">
      <c r="A1234" s="5" t="s">
        <v>454</v>
      </c>
      <c r="B1234" s="5" t="s">
        <v>618</v>
      </c>
      <c r="C1234" s="5" t="s">
        <v>1053</v>
      </c>
      <c r="D1234" s="5" t="s">
        <v>439</v>
      </c>
      <c r="E1234" s="52">
        <f t="shared" ca="1" si="19"/>
        <v>18804</v>
      </c>
      <c r="F1234" s="5">
        <v>27</v>
      </c>
      <c r="G1234" s="50">
        <v>33305</v>
      </c>
      <c r="H1234" s="5">
        <v>353058</v>
      </c>
      <c r="I1234" s="50">
        <v>40520</v>
      </c>
      <c r="J1234" s="5" t="s">
        <v>858</v>
      </c>
      <c r="BT1234" s="1"/>
    </row>
    <row r="1235" spans="1:72" x14ac:dyDescent="0.25">
      <c r="A1235" s="5" t="s">
        <v>408</v>
      </c>
      <c r="B1235" s="5" t="s">
        <v>713</v>
      </c>
      <c r="C1235" s="5" t="s">
        <v>964</v>
      </c>
      <c r="D1235" s="5" t="s">
        <v>439</v>
      </c>
      <c r="E1235" s="52">
        <f t="shared" ca="1" si="19"/>
        <v>29916</v>
      </c>
      <c r="F1235" s="5">
        <v>27</v>
      </c>
      <c r="G1235" s="50">
        <v>33336</v>
      </c>
      <c r="H1235" s="5">
        <v>353059</v>
      </c>
      <c r="I1235" s="50">
        <v>40443</v>
      </c>
      <c r="J1235" s="5" t="s">
        <v>858</v>
      </c>
      <c r="BT1235" s="1"/>
    </row>
    <row r="1236" spans="1:72" x14ac:dyDescent="0.25">
      <c r="A1236" s="5" t="s">
        <v>454</v>
      </c>
      <c r="B1236" s="5" t="s">
        <v>791</v>
      </c>
      <c r="C1236" s="5" t="s">
        <v>983</v>
      </c>
      <c r="D1236" s="5" t="s">
        <v>439</v>
      </c>
      <c r="E1236" s="52">
        <f t="shared" ca="1" si="19"/>
        <v>23856</v>
      </c>
      <c r="F1236" s="5">
        <v>27</v>
      </c>
      <c r="G1236" s="50">
        <v>33370</v>
      </c>
      <c r="H1236" s="5">
        <v>563063</v>
      </c>
      <c r="I1236" s="50">
        <v>40949</v>
      </c>
      <c r="J1236" s="5" t="s">
        <v>858</v>
      </c>
      <c r="BT1236" s="1"/>
    </row>
    <row r="1237" spans="1:72" x14ac:dyDescent="0.25">
      <c r="A1237" s="5" t="s">
        <v>408</v>
      </c>
      <c r="B1237" s="5" t="s">
        <v>426</v>
      </c>
      <c r="C1237" s="5" t="s">
        <v>490</v>
      </c>
      <c r="D1237" s="5" t="s">
        <v>439</v>
      </c>
      <c r="E1237" s="52">
        <f t="shared" ca="1" si="19"/>
        <v>30192</v>
      </c>
      <c r="F1237" s="5">
        <v>27</v>
      </c>
      <c r="G1237" s="50">
        <v>33431</v>
      </c>
      <c r="H1237" s="5">
        <v>353064</v>
      </c>
      <c r="I1237" s="50">
        <v>41064</v>
      </c>
      <c r="J1237" s="5" t="s">
        <v>858</v>
      </c>
      <c r="BT1237" s="1"/>
    </row>
    <row r="1238" spans="1:72" x14ac:dyDescent="0.25">
      <c r="A1238" s="5" t="s">
        <v>454</v>
      </c>
      <c r="B1238" s="5" t="s">
        <v>664</v>
      </c>
      <c r="C1238" s="5" t="s">
        <v>984</v>
      </c>
      <c r="D1238" s="5" t="s">
        <v>439</v>
      </c>
      <c r="E1238" s="52">
        <f t="shared" ca="1" si="19"/>
        <v>31176</v>
      </c>
      <c r="F1238" s="5">
        <v>27</v>
      </c>
      <c r="G1238" s="50">
        <v>33462</v>
      </c>
      <c r="H1238" s="5">
        <v>353061</v>
      </c>
      <c r="I1238" s="50">
        <v>41046</v>
      </c>
      <c r="J1238" s="5" t="s">
        <v>858</v>
      </c>
      <c r="BT1238" s="1"/>
    </row>
    <row r="1239" spans="1:72" x14ac:dyDescent="0.25">
      <c r="A1239" s="5" t="s">
        <v>408</v>
      </c>
      <c r="B1239" s="5" t="s">
        <v>709</v>
      </c>
      <c r="C1239" s="5" t="s">
        <v>1054</v>
      </c>
      <c r="D1239" s="5" t="s">
        <v>439</v>
      </c>
      <c r="E1239" s="52">
        <f t="shared" ca="1" si="19"/>
        <v>30528</v>
      </c>
      <c r="F1239" s="5">
        <v>26</v>
      </c>
      <c r="G1239" s="50">
        <v>33859</v>
      </c>
      <c r="H1239" s="5">
        <v>563043</v>
      </c>
      <c r="I1239" s="50">
        <v>41063</v>
      </c>
      <c r="J1239" s="5" t="s">
        <v>466</v>
      </c>
      <c r="BT1239" s="1"/>
    </row>
    <row r="1240" spans="1:72" x14ac:dyDescent="0.25">
      <c r="A1240" s="5" t="s">
        <v>454</v>
      </c>
      <c r="B1240" s="5" t="s">
        <v>623</v>
      </c>
      <c r="C1240" s="5" t="s">
        <v>632</v>
      </c>
      <c r="D1240" s="5" t="s">
        <v>439</v>
      </c>
      <c r="E1240" s="52">
        <f t="shared" ca="1" si="19"/>
        <v>27708</v>
      </c>
      <c r="F1240" s="5">
        <v>25</v>
      </c>
      <c r="G1240" s="50">
        <v>33889</v>
      </c>
      <c r="H1240" s="5">
        <v>353069</v>
      </c>
      <c r="I1240" s="50">
        <v>41034</v>
      </c>
      <c r="J1240" s="5" t="s">
        <v>466</v>
      </c>
      <c r="BT1240" s="1"/>
    </row>
    <row r="1241" spans="1:72" x14ac:dyDescent="0.25">
      <c r="A1241" s="5" t="s">
        <v>454</v>
      </c>
      <c r="B1241" s="5" t="s">
        <v>474</v>
      </c>
      <c r="C1241" s="5" t="s">
        <v>710</v>
      </c>
      <c r="D1241" s="5" t="s">
        <v>439</v>
      </c>
      <c r="E1241" s="52">
        <f t="shared" ca="1" si="19"/>
        <v>30036</v>
      </c>
      <c r="F1241" s="5">
        <v>31</v>
      </c>
      <c r="G1241" s="50">
        <v>31772</v>
      </c>
      <c r="H1241" s="5">
        <v>353055</v>
      </c>
      <c r="I1241" s="50">
        <v>40631</v>
      </c>
      <c r="J1241" s="5" t="s">
        <v>466</v>
      </c>
      <c r="BT1241" s="1"/>
    </row>
    <row r="1242" spans="1:72" x14ac:dyDescent="0.25">
      <c r="A1242" s="5" t="s">
        <v>454</v>
      </c>
      <c r="B1242" s="5" t="s">
        <v>534</v>
      </c>
      <c r="C1242" s="5" t="s">
        <v>884</v>
      </c>
      <c r="D1242" s="5" t="s">
        <v>439</v>
      </c>
      <c r="E1242" s="52">
        <f t="shared" ca="1" si="19"/>
        <v>28200</v>
      </c>
      <c r="F1242" s="5">
        <v>26</v>
      </c>
      <c r="G1242" s="50">
        <v>33644</v>
      </c>
      <c r="H1242" s="5">
        <v>353056</v>
      </c>
      <c r="I1242" s="50">
        <v>40916</v>
      </c>
      <c r="J1242" s="5" t="s">
        <v>466</v>
      </c>
      <c r="BT1242" s="1"/>
    </row>
    <row r="1243" spans="1:72" x14ac:dyDescent="0.25">
      <c r="A1243" s="5" t="s">
        <v>454</v>
      </c>
      <c r="B1243" s="5" t="s">
        <v>531</v>
      </c>
      <c r="C1243" s="5" t="s">
        <v>1055</v>
      </c>
      <c r="D1243" s="5" t="s">
        <v>439</v>
      </c>
      <c r="E1243" s="52">
        <f t="shared" ca="1" si="19"/>
        <v>20760</v>
      </c>
      <c r="F1243" s="5">
        <v>26</v>
      </c>
      <c r="G1243" s="50">
        <v>33666</v>
      </c>
      <c r="H1243" s="5">
        <v>353057</v>
      </c>
      <c r="I1243" s="50">
        <v>41051</v>
      </c>
      <c r="J1243" s="5" t="s">
        <v>466</v>
      </c>
      <c r="BT1243" s="1"/>
    </row>
    <row r="1244" spans="1:72" x14ac:dyDescent="0.25">
      <c r="A1244" s="5" t="s">
        <v>454</v>
      </c>
      <c r="B1244" s="5" t="s">
        <v>574</v>
      </c>
      <c r="C1244" s="5" t="s">
        <v>922</v>
      </c>
      <c r="D1244" s="5" t="s">
        <v>439</v>
      </c>
      <c r="E1244" s="52">
        <f t="shared" ca="1" si="19"/>
        <v>22368</v>
      </c>
      <c r="F1244" s="5">
        <v>26</v>
      </c>
      <c r="G1244" s="50">
        <v>33697</v>
      </c>
      <c r="H1244" s="5">
        <v>563056</v>
      </c>
      <c r="I1244" s="50">
        <v>41072</v>
      </c>
      <c r="J1244" s="5" t="s">
        <v>466</v>
      </c>
      <c r="BT1244" s="1"/>
    </row>
    <row r="1245" spans="1:72" x14ac:dyDescent="0.25">
      <c r="A1245" s="5" t="s">
        <v>454</v>
      </c>
      <c r="B1245" s="5" t="s">
        <v>550</v>
      </c>
      <c r="C1245" s="5" t="s">
        <v>1056</v>
      </c>
      <c r="D1245" s="5" t="s">
        <v>439</v>
      </c>
      <c r="E1245" s="52">
        <f t="shared" ca="1" si="19"/>
        <v>26616</v>
      </c>
      <c r="F1245" s="5">
        <v>26</v>
      </c>
      <c r="G1245" s="50">
        <v>33727</v>
      </c>
      <c r="H1245" s="5">
        <v>563042</v>
      </c>
      <c r="I1245" s="50">
        <v>41032</v>
      </c>
      <c r="J1245" s="5" t="s">
        <v>466</v>
      </c>
      <c r="BT1245" s="1"/>
    </row>
    <row r="1246" spans="1:72" x14ac:dyDescent="0.25">
      <c r="A1246" s="5" t="s">
        <v>454</v>
      </c>
      <c r="B1246" s="5" t="s">
        <v>562</v>
      </c>
      <c r="C1246" s="5" t="s">
        <v>972</v>
      </c>
      <c r="D1246" s="5" t="s">
        <v>439</v>
      </c>
      <c r="E1246" s="52">
        <f t="shared" ca="1" si="19"/>
        <v>20676</v>
      </c>
      <c r="F1246" s="5">
        <v>26</v>
      </c>
      <c r="G1246" s="50">
        <v>33789</v>
      </c>
      <c r="H1246" s="5">
        <v>353060</v>
      </c>
      <c r="I1246" s="50">
        <v>41268</v>
      </c>
      <c r="J1246" s="5" t="s">
        <v>466</v>
      </c>
      <c r="BT1246" s="1"/>
    </row>
    <row r="1247" spans="1:72" x14ac:dyDescent="0.25">
      <c r="A1247" s="5" t="s">
        <v>454</v>
      </c>
      <c r="B1247" s="5" t="s">
        <v>594</v>
      </c>
      <c r="C1247" s="5" t="s">
        <v>1057</v>
      </c>
      <c r="D1247" s="5" t="s">
        <v>439</v>
      </c>
      <c r="E1247" s="52">
        <f t="shared" ca="1" si="19"/>
        <v>26784</v>
      </c>
      <c r="F1247" s="5">
        <v>26</v>
      </c>
      <c r="G1247" s="50">
        <v>33820</v>
      </c>
      <c r="H1247" s="5">
        <v>353062</v>
      </c>
      <c r="I1247" s="50">
        <v>41102</v>
      </c>
      <c r="J1247" s="5" t="s">
        <v>466</v>
      </c>
      <c r="BT1247" s="1"/>
    </row>
    <row r="1248" spans="1:72" x14ac:dyDescent="0.25">
      <c r="A1248" s="5" t="s">
        <v>454</v>
      </c>
      <c r="B1248" s="5" t="s">
        <v>467</v>
      </c>
      <c r="C1248" s="5" t="s">
        <v>563</v>
      </c>
      <c r="D1248" s="5" t="s">
        <v>439</v>
      </c>
      <c r="E1248" s="52">
        <f t="shared" ca="1" si="19"/>
        <v>21420</v>
      </c>
      <c r="F1248" s="5">
        <v>25</v>
      </c>
      <c r="G1248" s="50">
        <v>34216</v>
      </c>
      <c r="H1248" s="5">
        <v>353068</v>
      </c>
      <c r="I1248" s="50">
        <v>40971</v>
      </c>
      <c r="J1248" s="5" t="s">
        <v>466</v>
      </c>
      <c r="BT1248" s="1"/>
    </row>
    <row r="1249" spans="1:72" x14ac:dyDescent="0.25">
      <c r="A1249" s="5" t="s">
        <v>454</v>
      </c>
      <c r="B1249" s="5" t="s">
        <v>185</v>
      </c>
      <c r="C1249" s="5" t="s">
        <v>1058</v>
      </c>
      <c r="D1249" s="5" t="s">
        <v>439</v>
      </c>
      <c r="E1249" s="52">
        <f t="shared" ca="1" si="19"/>
        <v>18876</v>
      </c>
      <c r="F1249" s="5">
        <v>24</v>
      </c>
      <c r="G1249" s="50">
        <v>34253</v>
      </c>
      <c r="H1249" s="5">
        <v>563046</v>
      </c>
      <c r="I1249" s="50">
        <v>40797</v>
      </c>
      <c r="J1249" s="5" t="s">
        <v>466</v>
      </c>
      <c r="BT1249" s="1"/>
    </row>
    <row r="1250" spans="1:72" x14ac:dyDescent="0.25">
      <c r="A1250" s="5" t="s">
        <v>454</v>
      </c>
      <c r="B1250" s="5" t="s">
        <v>155</v>
      </c>
      <c r="C1250" s="5" t="s">
        <v>523</v>
      </c>
      <c r="D1250" s="5" t="s">
        <v>439</v>
      </c>
      <c r="E1250" s="52">
        <f t="shared" ca="1" si="19"/>
        <v>25392</v>
      </c>
      <c r="F1250" s="5">
        <v>24</v>
      </c>
      <c r="G1250" s="50">
        <v>34284</v>
      </c>
      <c r="H1250" s="5">
        <v>353066</v>
      </c>
      <c r="I1250" s="50">
        <v>40741</v>
      </c>
      <c r="J1250" s="5" t="s">
        <v>466</v>
      </c>
      <c r="BT1250" s="1"/>
    </row>
    <row r="1251" spans="1:72" x14ac:dyDescent="0.25">
      <c r="A1251" s="5" t="s">
        <v>454</v>
      </c>
      <c r="B1251" s="5" t="s">
        <v>409</v>
      </c>
      <c r="C1251" s="5" t="s">
        <v>943</v>
      </c>
      <c r="D1251" s="5" t="s">
        <v>439</v>
      </c>
      <c r="E1251" s="52">
        <f t="shared" ca="1" si="19"/>
        <v>26496</v>
      </c>
      <c r="F1251" s="5">
        <v>26</v>
      </c>
      <c r="G1251" s="50">
        <v>33758</v>
      </c>
      <c r="H1251" s="5">
        <v>353074</v>
      </c>
      <c r="I1251" s="50">
        <v>40808</v>
      </c>
      <c r="J1251" s="5" t="s">
        <v>466</v>
      </c>
      <c r="BT1251" s="1"/>
    </row>
    <row r="1252" spans="1:72" x14ac:dyDescent="0.25">
      <c r="A1252" s="5" t="s">
        <v>408</v>
      </c>
      <c r="B1252" s="5" t="s">
        <v>673</v>
      </c>
      <c r="C1252" s="5" t="s">
        <v>997</v>
      </c>
      <c r="D1252" s="5" t="s">
        <v>850</v>
      </c>
      <c r="E1252" s="52">
        <f t="shared" ca="1" si="19"/>
        <v>31116</v>
      </c>
      <c r="F1252" s="5">
        <v>30</v>
      </c>
      <c r="G1252" s="50">
        <v>32408</v>
      </c>
      <c r="H1252" s="5">
        <v>563034</v>
      </c>
      <c r="I1252" s="50">
        <v>40636</v>
      </c>
      <c r="J1252" s="5" t="s">
        <v>858</v>
      </c>
      <c r="BT1252" s="1"/>
    </row>
    <row r="1253" spans="1:72" x14ac:dyDescent="0.25">
      <c r="A1253" s="5" t="s">
        <v>408</v>
      </c>
      <c r="B1253" s="5" t="s">
        <v>467</v>
      </c>
      <c r="C1253" s="5" t="s">
        <v>901</v>
      </c>
      <c r="D1253" s="5" t="s">
        <v>439</v>
      </c>
      <c r="E1253" s="52">
        <f t="shared" ca="1" si="19"/>
        <v>22800</v>
      </c>
      <c r="F1253" s="5">
        <v>27</v>
      </c>
      <c r="G1253" s="50">
        <v>33165</v>
      </c>
      <c r="H1253" s="5">
        <v>353076</v>
      </c>
      <c r="I1253" s="50">
        <v>40903</v>
      </c>
      <c r="J1253" s="5" t="s">
        <v>466</v>
      </c>
      <c r="BT1253" s="1"/>
    </row>
    <row r="1254" spans="1:72" x14ac:dyDescent="0.25">
      <c r="A1254" s="5" t="s">
        <v>454</v>
      </c>
      <c r="B1254" s="5" t="s">
        <v>464</v>
      </c>
      <c r="C1254" s="5" t="s">
        <v>680</v>
      </c>
      <c r="D1254" s="5" t="s">
        <v>439</v>
      </c>
      <c r="E1254" s="52">
        <f t="shared" ca="1" si="19"/>
        <v>22320</v>
      </c>
      <c r="F1254" s="5">
        <v>27</v>
      </c>
      <c r="G1254" s="50">
        <v>33232</v>
      </c>
      <c r="H1254" s="5">
        <v>353075</v>
      </c>
      <c r="I1254" s="50">
        <v>40858</v>
      </c>
      <c r="J1254" s="5" t="s">
        <v>466</v>
      </c>
      <c r="BT1254" s="1"/>
    </row>
    <row r="1255" spans="1:72" x14ac:dyDescent="0.25">
      <c r="A1255" s="5" t="s">
        <v>454</v>
      </c>
      <c r="B1255" s="5" t="s">
        <v>559</v>
      </c>
      <c r="C1255" s="5" t="s">
        <v>984</v>
      </c>
      <c r="D1255" s="5" t="s">
        <v>439</v>
      </c>
      <c r="E1255" s="52">
        <f t="shared" ca="1" si="19"/>
        <v>30768</v>
      </c>
      <c r="F1255" s="5">
        <v>31</v>
      </c>
      <c r="G1255" s="50">
        <v>31993</v>
      </c>
      <c r="H1255" s="5">
        <v>353079</v>
      </c>
      <c r="I1255" s="50">
        <v>40873</v>
      </c>
      <c r="J1255" s="5" t="s">
        <v>858</v>
      </c>
      <c r="BT1255" s="1"/>
    </row>
    <row r="1256" spans="1:72" x14ac:dyDescent="0.25">
      <c r="A1256" s="5" t="s">
        <v>408</v>
      </c>
      <c r="B1256" s="5" t="s">
        <v>500</v>
      </c>
      <c r="C1256" s="5" t="s">
        <v>950</v>
      </c>
      <c r="D1256" s="5" t="s">
        <v>460</v>
      </c>
      <c r="E1256" s="52">
        <f t="shared" ca="1" si="19"/>
        <v>22464</v>
      </c>
      <c r="F1256" s="5">
        <v>31</v>
      </c>
      <c r="G1256" s="50">
        <v>31772</v>
      </c>
      <c r="H1256" s="5">
        <v>563078</v>
      </c>
      <c r="I1256" s="50">
        <v>40631</v>
      </c>
      <c r="J1256" s="5" t="s">
        <v>858</v>
      </c>
      <c r="BT1256" s="1"/>
    </row>
    <row r="1257" spans="1:72" x14ac:dyDescent="0.25">
      <c r="A1257" s="5" t="s">
        <v>454</v>
      </c>
      <c r="B1257" s="5" t="s">
        <v>185</v>
      </c>
      <c r="C1257" s="5" t="s">
        <v>1014</v>
      </c>
      <c r="D1257" s="5" t="s">
        <v>439</v>
      </c>
      <c r="E1257" s="52">
        <f t="shared" ca="1" si="19"/>
        <v>28320</v>
      </c>
      <c r="F1257" s="5">
        <v>32</v>
      </c>
      <c r="G1257" s="50">
        <v>31500</v>
      </c>
      <c r="H1257" s="5">
        <v>563084</v>
      </c>
      <c r="I1257" s="50">
        <v>40762</v>
      </c>
      <c r="J1257" s="5" t="s">
        <v>858</v>
      </c>
      <c r="BT1257" s="1"/>
    </row>
    <row r="1258" spans="1:72" x14ac:dyDescent="0.25">
      <c r="A1258" s="5" t="s">
        <v>408</v>
      </c>
      <c r="B1258" s="5" t="s">
        <v>452</v>
      </c>
      <c r="C1258" s="5" t="s">
        <v>1059</v>
      </c>
      <c r="D1258" s="5" t="s">
        <v>439</v>
      </c>
      <c r="E1258" s="52">
        <f t="shared" ca="1" si="19"/>
        <v>27300</v>
      </c>
      <c r="F1258" s="5">
        <v>30</v>
      </c>
      <c r="G1258" s="50">
        <v>32280</v>
      </c>
      <c r="H1258" s="5">
        <v>563081</v>
      </c>
      <c r="I1258" s="50">
        <v>40798</v>
      </c>
      <c r="J1258" s="5" t="s">
        <v>858</v>
      </c>
      <c r="BT1258" s="1"/>
    </row>
    <row r="1259" spans="1:72" x14ac:dyDescent="0.25">
      <c r="A1259" s="5" t="s">
        <v>408</v>
      </c>
      <c r="B1259" s="5" t="s">
        <v>476</v>
      </c>
      <c r="C1259" s="5" t="s">
        <v>822</v>
      </c>
      <c r="D1259" s="5" t="s">
        <v>439</v>
      </c>
      <c r="E1259" s="52">
        <f t="shared" ca="1" si="19"/>
        <v>22032</v>
      </c>
      <c r="F1259" s="5">
        <v>27</v>
      </c>
      <c r="G1259" s="50">
        <v>33217</v>
      </c>
      <c r="H1259" s="5">
        <v>353082</v>
      </c>
      <c r="I1259" s="50">
        <v>40727</v>
      </c>
      <c r="J1259" s="5" t="s">
        <v>858</v>
      </c>
      <c r="BT1259" s="1"/>
    </row>
    <row r="1260" spans="1:72" x14ac:dyDescent="0.25">
      <c r="A1260" s="5" t="s">
        <v>408</v>
      </c>
      <c r="B1260" s="5" t="s">
        <v>645</v>
      </c>
      <c r="C1260" s="5" t="s">
        <v>527</v>
      </c>
      <c r="D1260" s="5" t="s">
        <v>433</v>
      </c>
      <c r="E1260" s="52">
        <f t="shared" ca="1" si="19"/>
        <v>28500</v>
      </c>
      <c r="F1260" s="5">
        <v>35</v>
      </c>
      <c r="G1260" s="50">
        <v>30578</v>
      </c>
      <c r="H1260" s="5">
        <v>563036</v>
      </c>
      <c r="I1260" s="50">
        <v>41354</v>
      </c>
      <c r="J1260" s="5" t="s">
        <v>858</v>
      </c>
      <c r="BT1260" s="1"/>
    </row>
    <row r="1261" spans="1:72" x14ac:dyDescent="0.25">
      <c r="A1261" s="5" t="s">
        <v>454</v>
      </c>
      <c r="B1261" s="5" t="s">
        <v>471</v>
      </c>
      <c r="C1261" s="5" t="s">
        <v>922</v>
      </c>
      <c r="D1261" s="5" t="s">
        <v>460</v>
      </c>
      <c r="E1261" s="52">
        <f t="shared" ca="1" si="19"/>
        <v>22980</v>
      </c>
      <c r="F1261" s="5">
        <v>31</v>
      </c>
      <c r="G1261" s="50">
        <v>32030</v>
      </c>
      <c r="H1261" s="5">
        <v>563085</v>
      </c>
      <c r="I1261" s="50">
        <v>41569</v>
      </c>
      <c r="J1261" s="5" t="s">
        <v>858</v>
      </c>
      <c r="BT1261" s="1"/>
    </row>
    <row r="1262" spans="1:72" x14ac:dyDescent="0.25">
      <c r="A1262" s="5" t="s">
        <v>454</v>
      </c>
      <c r="B1262" s="5" t="s">
        <v>784</v>
      </c>
      <c r="C1262" s="5" t="s">
        <v>1060</v>
      </c>
      <c r="D1262" s="5" t="s">
        <v>416</v>
      </c>
      <c r="E1262" s="52">
        <f t="shared" ca="1" si="19"/>
        <v>29088</v>
      </c>
      <c r="F1262" s="5">
        <v>30</v>
      </c>
      <c r="G1262" s="50">
        <v>32218</v>
      </c>
      <c r="H1262" s="5">
        <v>353087</v>
      </c>
      <c r="I1262" s="50">
        <v>41384</v>
      </c>
      <c r="J1262" s="5" t="s">
        <v>858</v>
      </c>
      <c r="BT1262" s="1"/>
    </row>
    <row r="1263" spans="1:72" x14ac:dyDescent="0.25">
      <c r="A1263" s="5" t="s">
        <v>454</v>
      </c>
      <c r="B1263" s="5" t="s">
        <v>817</v>
      </c>
      <c r="C1263" s="5" t="s">
        <v>640</v>
      </c>
      <c r="D1263" s="5" t="s">
        <v>439</v>
      </c>
      <c r="E1263" s="52">
        <f t="shared" ca="1" si="19"/>
        <v>24384</v>
      </c>
      <c r="F1263" s="5">
        <v>33</v>
      </c>
      <c r="G1263" s="50">
        <v>31088</v>
      </c>
      <c r="H1263" s="5">
        <v>563091</v>
      </c>
      <c r="I1263" s="50">
        <v>41372</v>
      </c>
      <c r="J1263" s="5" t="s">
        <v>858</v>
      </c>
      <c r="BT1263" s="1"/>
    </row>
    <row r="1264" spans="1:72" x14ac:dyDescent="0.25">
      <c r="A1264" s="5" t="s">
        <v>413</v>
      </c>
      <c r="B1264" s="5" t="s">
        <v>509</v>
      </c>
      <c r="C1264" s="5" t="s">
        <v>848</v>
      </c>
      <c r="D1264" s="5" t="s">
        <v>411</v>
      </c>
      <c r="E1264" s="52">
        <f t="shared" ca="1" si="19"/>
        <v>29316</v>
      </c>
      <c r="F1264" s="5">
        <v>34</v>
      </c>
      <c r="G1264" s="50">
        <v>30837</v>
      </c>
      <c r="H1264" s="5">
        <v>563096</v>
      </c>
      <c r="I1264" s="50">
        <v>41397</v>
      </c>
      <c r="J1264" s="5" t="s">
        <v>858</v>
      </c>
      <c r="BT1264" s="1"/>
    </row>
    <row r="1265" spans="1:72" x14ac:dyDescent="0.25">
      <c r="A1265" s="5" t="s">
        <v>408</v>
      </c>
      <c r="B1265" s="5" t="s">
        <v>410</v>
      </c>
      <c r="C1265" s="5" t="s">
        <v>86</v>
      </c>
      <c r="D1265" s="5" t="s">
        <v>439</v>
      </c>
      <c r="E1265" s="52">
        <f t="shared" ca="1" si="19"/>
        <v>19908</v>
      </c>
      <c r="F1265" s="5">
        <v>31</v>
      </c>
      <c r="G1265" s="50">
        <v>31841</v>
      </c>
      <c r="H1265" s="5">
        <v>563095</v>
      </c>
      <c r="I1265" s="50">
        <v>41521</v>
      </c>
      <c r="J1265" s="5" t="s">
        <v>858</v>
      </c>
      <c r="BT1265" s="1"/>
    </row>
    <row r="1266" spans="1:72" x14ac:dyDescent="0.25">
      <c r="A1266" s="5" t="s">
        <v>454</v>
      </c>
      <c r="B1266" s="5" t="s">
        <v>635</v>
      </c>
      <c r="C1266" s="5" t="s">
        <v>975</v>
      </c>
      <c r="D1266" s="5" t="s">
        <v>416</v>
      </c>
      <c r="E1266" s="52">
        <f t="shared" ca="1" si="19"/>
        <v>18876</v>
      </c>
      <c r="F1266" s="5">
        <v>30</v>
      </c>
      <c r="G1266" s="50">
        <v>32189</v>
      </c>
      <c r="H1266" s="5">
        <v>353098</v>
      </c>
      <c r="I1266" s="50">
        <v>41414</v>
      </c>
      <c r="J1266" s="5" t="s">
        <v>858</v>
      </c>
      <c r="BT1266" s="1"/>
    </row>
    <row r="1267" spans="1:72" x14ac:dyDescent="0.25">
      <c r="A1267" s="5" t="s">
        <v>454</v>
      </c>
      <c r="B1267" s="5" t="s">
        <v>528</v>
      </c>
      <c r="C1267" s="5" t="s">
        <v>90</v>
      </c>
      <c r="D1267" s="5" t="s">
        <v>442</v>
      </c>
      <c r="E1267" s="52">
        <f t="shared" ca="1" si="19"/>
        <v>19860</v>
      </c>
      <c r="F1267" s="5">
        <v>27</v>
      </c>
      <c r="G1267" s="50">
        <v>33187</v>
      </c>
      <c r="H1267" s="5">
        <v>353100</v>
      </c>
      <c r="I1267" s="50">
        <v>41527</v>
      </c>
      <c r="J1267" s="5" t="s">
        <v>858</v>
      </c>
      <c r="BT1267" s="1"/>
    </row>
    <row r="1268" spans="1:72" x14ac:dyDescent="0.25">
      <c r="A1268" s="5" t="s">
        <v>413</v>
      </c>
      <c r="B1268" s="5" t="s">
        <v>476</v>
      </c>
      <c r="C1268" s="5" t="s">
        <v>928</v>
      </c>
      <c r="D1268" s="5" t="s">
        <v>439</v>
      </c>
      <c r="E1268" s="52">
        <f t="shared" ca="1" si="19"/>
        <v>28248</v>
      </c>
      <c r="F1268" s="5">
        <v>36</v>
      </c>
      <c r="G1268" s="50">
        <v>30044</v>
      </c>
      <c r="H1268" s="5">
        <v>353089</v>
      </c>
      <c r="I1268" s="50">
        <v>41279</v>
      </c>
      <c r="J1268" s="5" t="s">
        <v>858</v>
      </c>
      <c r="BT1268" s="1"/>
    </row>
    <row r="1269" spans="1:72" x14ac:dyDescent="0.25">
      <c r="A1269" s="5" t="s">
        <v>408</v>
      </c>
      <c r="B1269" s="5" t="s">
        <v>748</v>
      </c>
      <c r="C1269" s="5" t="s">
        <v>552</v>
      </c>
      <c r="D1269" s="5" t="s">
        <v>439</v>
      </c>
      <c r="E1269" s="52">
        <f t="shared" ca="1" si="19"/>
        <v>29724</v>
      </c>
      <c r="F1269" s="5">
        <v>29</v>
      </c>
      <c r="G1269" s="50">
        <v>32650</v>
      </c>
      <c r="H1269" s="5">
        <v>563093</v>
      </c>
      <c r="I1269" s="50">
        <v>41406</v>
      </c>
      <c r="J1269" s="5" t="s">
        <v>858</v>
      </c>
      <c r="BT1269" s="1"/>
    </row>
    <row r="1270" spans="1:72" x14ac:dyDescent="0.25">
      <c r="A1270" s="5" t="s">
        <v>408</v>
      </c>
      <c r="B1270" s="5" t="s">
        <v>639</v>
      </c>
      <c r="C1270" s="5" t="s">
        <v>1061</v>
      </c>
      <c r="D1270" s="5" t="s">
        <v>1062</v>
      </c>
      <c r="E1270" s="52">
        <f t="shared" ca="1" si="19"/>
        <v>26064</v>
      </c>
      <c r="F1270" s="5">
        <v>36</v>
      </c>
      <c r="G1270" s="50">
        <v>30198</v>
      </c>
      <c r="H1270" s="5">
        <v>563077</v>
      </c>
      <c r="I1270" s="50">
        <v>41336</v>
      </c>
      <c r="J1270" s="5" t="s">
        <v>858</v>
      </c>
      <c r="BT1270" s="1"/>
    </row>
    <row r="1271" spans="1:72" x14ac:dyDescent="0.25">
      <c r="A1271" s="5" t="s">
        <v>408</v>
      </c>
      <c r="B1271" s="5" t="s">
        <v>626</v>
      </c>
      <c r="C1271" s="5" t="s">
        <v>828</v>
      </c>
      <c r="D1271" s="5" t="s">
        <v>460</v>
      </c>
      <c r="E1271" s="52">
        <f t="shared" ca="1" si="19"/>
        <v>29520</v>
      </c>
      <c r="F1271" s="5">
        <v>30</v>
      </c>
      <c r="G1271" s="50">
        <v>32336</v>
      </c>
      <c r="H1271" s="5">
        <v>353099</v>
      </c>
      <c r="I1271" s="50">
        <v>41969</v>
      </c>
      <c r="J1271" s="5" t="s">
        <v>858</v>
      </c>
      <c r="BT1271" s="1"/>
    </row>
    <row r="1272" spans="1:72" x14ac:dyDescent="0.25">
      <c r="A1272" s="5" t="s">
        <v>413</v>
      </c>
      <c r="B1272" s="5" t="s">
        <v>667</v>
      </c>
      <c r="C1272" s="5" t="s">
        <v>984</v>
      </c>
      <c r="D1272" s="5" t="s">
        <v>439</v>
      </c>
      <c r="E1272" s="52">
        <f t="shared" ca="1" si="19"/>
        <v>26064</v>
      </c>
      <c r="F1272" s="5">
        <v>29</v>
      </c>
      <c r="G1272" s="50">
        <v>32692</v>
      </c>
      <c r="H1272" s="5">
        <v>563088</v>
      </c>
      <c r="I1272" s="50">
        <v>41983</v>
      </c>
      <c r="J1272" s="5" t="s">
        <v>858</v>
      </c>
      <c r="BT1272" s="1"/>
    </row>
    <row r="1273" spans="1:72" x14ac:dyDescent="0.25">
      <c r="A1273" s="5" t="s">
        <v>454</v>
      </c>
      <c r="B1273" s="5" t="s">
        <v>704</v>
      </c>
      <c r="C1273" s="5" t="s">
        <v>1063</v>
      </c>
      <c r="D1273" s="5" t="s">
        <v>439</v>
      </c>
      <c r="E1273" s="52">
        <f t="shared" ca="1" si="19"/>
        <v>24096</v>
      </c>
      <c r="F1273" s="5">
        <v>30</v>
      </c>
      <c r="G1273" s="50">
        <v>32249</v>
      </c>
      <c r="H1273" s="5">
        <v>563105</v>
      </c>
      <c r="I1273" s="50">
        <v>41927</v>
      </c>
      <c r="J1273" s="5" t="s">
        <v>858</v>
      </c>
      <c r="BT1273" s="1"/>
    </row>
    <row r="1274" spans="1:72" x14ac:dyDescent="0.25">
      <c r="A1274" s="5" t="s">
        <v>454</v>
      </c>
      <c r="B1274" s="5" t="s">
        <v>671</v>
      </c>
      <c r="C1274" s="5" t="s">
        <v>1058</v>
      </c>
      <c r="D1274" s="5" t="s">
        <v>416</v>
      </c>
      <c r="E1274" s="52">
        <f t="shared" ca="1" si="19"/>
        <v>21468</v>
      </c>
      <c r="F1274" s="5">
        <v>30</v>
      </c>
      <c r="G1274" s="50">
        <v>32297</v>
      </c>
      <c r="H1274" s="5">
        <v>353094</v>
      </c>
      <c r="I1274" s="50">
        <v>41664</v>
      </c>
      <c r="J1274" s="5" t="s">
        <v>858</v>
      </c>
      <c r="BT1274" s="1"/>
    </row>
    <row r="1275" spans="1:72" x14ac:dyDescent="0.25">
      <c r="A1275" s="5" t="s">
        <v>454</v>
      </c>
      <c r="B1275" s="5" t="s">
        <v>635</v>
      </c>
      <c r="C1275" s="5" t="s">
        <v>995</v>
      </c>
      <c r="D1275" s="5" t="s">
        <v>442</v>
      </c>
      <c r="E1275" s="52">
        <f t="shared" ca="1" si="19"/>
        <v>21864</v>
      </c>
      <c r="F1275" s="5">
        <v>29</v>
      </c>
      <c r="G1275" s="50">
        <v>32565</v>
      </c>
      <c r="H1275" s="5">
        <v>563106</v>
      </c>
      <c r="I1275" s="50">
        <v>41779</v>
      </c>
      <c r="J1275" s="5" t="s">
        <v>858</v>
      </c>
      <c r="BT1275" s="1"/>
    </row>
    <row r="1276" spans="1:72" x14ac:dyDescent="0.25">
      <c r="A1276" s="5" t="s">
        <v>454</v>
      </c>
      <c r="B1276" s="5" t="s">
        <v>495</v>
      </c>
      <c r="C1276" s="5" t="s">
        <v>922</v>
      </c>
      <c r="D1276" s="5" t="s">
        <v>439</v>
      </c>
      <c r="E1276" s="52">
        <f t="shared" ca="1" si="19"/>
        <v>28524</v>
      </c>
      <c r="F1276" s="5">
        <v>27</v>
      </c>
      <c r="G1276" s="50">
        <v>33401</v>
      </c>
      <c r="H1276" s="5">
        <v>353108</v>
      </c>
      <c r="I1276" s="50">
        <v>41894</v>
      </c>
      <c r="J1276" s="5" t="s">
        <v>858</v>
      </c>
      <c r="BT1276" s="1"/>
    </row>
    <row r="1277" spans="1:72" x14ac:dyDescent="0.25">
      <c r="A1277" s="5" t="s">
        <v>454</v>
      </c>
      <c r="B1277" s="5" t="s">
        <v>660</v>
      </c>
      <c r="C1277" s="5" t="s">
        <v>1064</v>
      </c>
      <c r="D1277" s="5" t="s">
        <v>439</v>
      </c>
      <c r="E1277" s="52">
        <f t="shared" ca="1" si="19"/>
        <v>30396</v>
      </c>
      <c r="F1277" s="5">
        <v>27</v>
      </c>
      <c r="G1277" s="50">
        <v>33156</v>
      </c>
      <c r="H1277" s="5">
        <v>563107</v>
      </c>
      <c r="I1277" s="50">
        <v>41732</v>
      </c>
      <c r="J1277" s="5" t="s">
        <v>858</v>
      </c>
      <c r="BT1277" s="1"/>
    </row>
    <row r="1278" spans="1:72" x14ac:dyDescent="0.25">
      <c r="A1278" s="5" t="s">
        <v>454</v>
      </c>
      <c r="B1278" s="5" t="s">
        <v>509</v>
      </c>
      <c r="C1278" s="5" t="s">
        <v>975</v>
      </c>
      <c r="D1278" s="5" t="s">
        <v>442</v>
      </c>
      <c r="E1278" s="52">
        <f t="shared" ca="1" si="19"/>
        <v>30912</v>
      </c>
      <c r="F1278" s="5">
        <v>30</v>
      </c>
      <c r="G1278" s="50">
        <v>32062</v>
      </c>
      <c r="H1278" s="5">
        <v>563113</v>
      </c>
      <c r="I1278" s="50">
        <v>41686</v>
      </c>
      <c r="J1278" s="5" t="s">
        <v>858</v>
      </c>
      <c r="BT1278" s="1"/>
    </row>
    <row r="1279" spans="1:72" x14ac:dyDescent="0.25">
      <c r="A1279" s="5" t="s">
        <v>454</v>
      </c>
      <c r="B1279" s="5" t="s">
        <v>694</v>
      </c>
      <c r="C1279" s="5" t="s">
        <v>840</v>
      </c>
      <c r="D1279" s="5" t="s">
        <v>460</v>
      </c>
      <c r="E1279" s="52">
        <f t="shared" ca="1" si="19"/>
        <v>28980</v>
      </c>
      <c r="F1279" s="5">
        <v>36</v>
      </c>
      <c r="G1279" s="50">
        <v>29998</v>
      </c>
      <c r="H1279" s="5">
        <v>563110</v>
      </c>
      <c r="I1279" s="50">
        <v>41727</v>
      </c>
      <c r="J1279" s="5" t="s">
        <v>858</v>
      </c>
      <c r="BT1279" s="1"/>
    </row>
    <row r="1280" spans="1:72" x14ac:dyDescent="0.25">
      <c r="A1280" s="5" t="s">
        <v>454</v>
      </c>
      <c r="B1280" s="5" t="s">
        <v>437</v>
      </c>
      <c r="C1280" s="5" t="s">
        <v>1065</v>
      </c>
      <c r="D1280" s="5" t="s">
        <v>439</v>
      </c>
      <c r="E1280" s="52">
        <f t="shared" ca="1" si="19"/>
        <v>28284</v>
      </c>
      <c r="F1280" s="5">
        <v>33</v>
      </c>
      <c r="G1280" s="50">
        <v>31232</v>
      </c>
      <c r="H1280" s="5">
        <v>563124</v>
      </c>
      <c r="I1280" s="50">
        <v>41734</v>
      </c>
      <c r="J1280" s="5" t="s">
        <v>858</v>
      </c>
      <c r="BT1280" s="1"/>
    </row>
    <row r="1281" spans="1:72" x14ac:dyDescent="0.25">
      <c r="A1281" s="5" t="s">
        <v>413</v>
      </c>
      <c r="B1281" s="5" t="s">
        <v>646</v>
      </c>
      <c r="C1281" s="5" t="s">
        <v>896</v>
      </c>
      <c r="D1281" s="5" t="s">
        <v>442</v>
      </c>
      <c r="E1281" s="52">
        <f t="shared" ca="1" si="19"/>
        <v>25512</v>
      </c>
      <c r="F1281" s="5">
        <v>38</v>
      </c>
      <c r="G1281" s="50">
        <v>29332</v>
      </c>
      <c r="H1281" s="5">
        <v>563112</v>
      </c>
      <c r="I1281" s="50">
        <v>41793</v>
      </c>
      <c r="J1281" s="5" t="s">
        <v>858</v>
      </c>
      <c r="BT1281" s="1"/>
    </row>
    <row r="1282" spans="1:72" x14ac:dyDescent="0.25">
      <c r="A1282" s="5" t="s">
        <v>454</v>
      </c>
      <c r="B1282" s="5" t="s">
        <v>448</v>
      </c>
      <c r="C1282" s="5" t="s">
        <v>1066</v>
      </c>
      <c r="D1282" s="5" t="s">
        <v>439</v>
      </c>
      <c r="E1282" s="52">
        <f t="shared" ca="1" si="19"/>
        <v>28956</v>
      </c>
      <c r="F1282" s="5">
        <v>30</v>
      </c>
      <c r="G1282" s="50">
        <v>32390</v>
      </c>
      <c r="H1282" s="5">
        <v>563121</v>
      </c>
      <c r="I1282" s="50">
        <v>42089</v>
      </c>
      <c r="J1282" s="5" t="s">
        <v>858</v>
      </c>
      <c r="BT1282" s="1"/>
    </row>
    <row r="1283" spans="1:72" x14ac:dyDescent="0.25">
      <c r="A1283" s="5" t="s">
        <v>454</v>
      </c>
      <c r="B1283" s="5" t="s">
        <v>569</v>
      </c>
      <c r="C1283" s="5" t="s">
        <v>90</v>
      </c>
      <c r="D1283" s="5" t="s">
        <v>439</v>
      </c>
      <c r="E1283" s="52">
        <f t="shared" ref="E1283:E1285" ca="1" si="20">RANDBETWEEN(1500,2600)*12</f>
        <v>19344</v>
      </c>
      <c r="F1283" s="5">
        <v>31</v>
      </c>
      <c r="G1283" s="50">
        <v>31692</v>
      </c>
      <c r="H1283" s="5">
        <v>563130</v>
      </c>
      <c r="I1283" s="50">
        <v>42030</v>
      </c>
      <c r="J1283" s="5" t="s">
        <v>858</v>
      </c>
      <c r="BT1283" s="1"/>
    </row>
    <row r="1284" spans="1:72" x14ac:dyDescent="0.25">
      <c r="A1284" s="5" t="s">
        <v>408</v>
      </c>
      <c r="B1284" s="5" t="s">
        <v>748</v>
      </c>
      <c r="C1284" s="5" t="s">
        <v>1067</v>
      </c>
      <c r="D1284" s="5" t="s">
        <v>439</v>
      </c>
      <c r="E1284" s="52">
        <f t="shared" ca="1" si="20"/>
        <v>27636</v>
      </c>
      <c r="F1284" s="5">
        <v>29</v>
      </c>
      <c r="G1284" s="50">
        <v>32758</v>
      </c>
      <c r="H1284" s="5">
        <v>353109</v>
      </c>
      <c r="I1284" s="50">
        <v>42284</v>
      </c>
      <c r="J1284" s="5" t="s">
        <v>858</v>
      </c>
      <c r="BT1284" s="1"/>
    </row>
    <row r="1285" spans="1:72" x14ac:dyDescent="0.25">
      <c r="A1285" s="5" t="s">
        <v>454</v>
      </c>
      <c r="B1285" s="5" t="s">
        <v>730</v>
      </c>
      <c r="C1285" s="5" t="s">
        <v>942</v>
      </c>
      <c r="D1285" s="5" t="s">
        <v>442</v>
      </c>
      <c r="E1285" s="52">
        <f t="shared" ca="1" si="20"/>
        <v>23292</v>
      </c>
      <c r="F1285" s="5">
        <v>29</v>
      </c>
      <c r="G1285" s="50">
        <v>32438</v>
      </c>
      <c r="H1285" s="5">
        <v>563134</v>
      </c>
      <c r="I1285" s="50">
        <v>42346</v>
      </c>
      <c r="J1285" s="5" t="s">
        <v>858</v>
      </c>
      <c r="BT1285" s="1"/>
    </row>
  </sheetData>
  <mergeCells count="10">
    <mergeCell ref="Z118:AC136"/>
    <mergeCell ref="Z139:AF139"/>
    <mergeCell ref="Z143:AA143"/>
    <mergeCell ref="Z174:AJ177"/>
    <mergeCell ref="X1:AK1"/>
    <mergeCell ref="Y32:AE32"/>
    <mergeCell ref="Z46:AF48"/>
    <mergeCell ref="Z51:AF54"/>
    <mergeCell ref="Z87:AF87"/>
    <mergeCell ref="Z90:AC109"/>
  </mergeCells>
  <conditionalFormatting sqref="A1:D1285 J1286:V1048576 K2:V7 F2 F3:J1285 F1:K1 P1:V1 K15:V1285 K8:K14 M8:V14 AL1:BT1285 AL1286:BS1048576">
    <cfRule type="expression" dxfId="404" priority="12">
      <formula>A1&lt;&gt;""</formula>
    </cfRule>
  </conditionalFormatting>
  <conditionalFormatting sqref="H2:J2">
    <cfRule type="expression" dxfId="403" priority="11">
      <formula>H2&lt;&gt;""</formula>
    </cfRule>
  </conditionalFormatting>
  <conditionalFormatting sqref="G2">
    <cfRule type="expression" dxfId="402" priority="10">
      <formula>G2&lt;&gt;""</formula>
    </cfRule>
  </conditionalFormatting>
  <conditionalFormatting sqref="L1">
    <cfRule type="expression" dxfId="401" priority="6">
      <formula>L1&lt;&gt;""</formula>
    </cfRule>
  </conditionalFormatting>
  <conditionalFormatting sqref="L1">
    <cfRule type="expression" dxfId="400" priority="7">
      <formula>L1&lt;&gt;""</formula>
    </cfRule>
  </conditionalFormatting>
  <conditionalFormatting sqref="L8:L14">
    <cfRule type="expression" dxfId="399" priority="4">
      <formula>L8&lt;&gt;""</formula>
    </cfRule>
  </conditionalFormatting>
  <conditionalFormatting sqref="W1:X1 W2:AK31 W33:AK45 W32:Y32 AF32:AK32 W49:AK50 W46:Z46 W47:Y48 AK46:AK48 W55:AK86 W51:Z51 W52:Y54 AG51:AK54 W88:AK89 AG87:AK87 W87:Z87 W110:AK117 W90:Z90 W91:Y109 AF90:AK109 W137:AK138 W118:Z118 W119:Y136 AD118:AK136 W140:AK142 AG139:AK139 W139:Z139 W144:AK173 W143:Z143 AB143:AK143 W178:AK1048576 W174:Z174 W175:Y177 AK174:AK177">
    <cfRule type="expression" dxfId="398" priority="3">
      <formula>W1&lt;&gt;""</formula>
    </cfRule>
  </conditionalFormatting>
  <conditionalFormatting sqref="AD90:AE109">
    <cfRule type="expression" dxfId="397" priority="2">
      <formula>AD90&lt;&gt;""</formula>
    </cfRule>
  </conditionalFormatting>
  <conditionalFormatting sqref="O1">
    <cfRule type="expression" dxfId="396" priority="1">
      <formula>O1&lt;&gt;""</formula>
    </cfRule>
  </conditionalFormatting>
  <conditionalFormatting sqref="E1:E1285">
    <cfRule type="expression" dxfId="395" priority="8">
      <formula>#REF!&lt;&gt;""</formula>
    </cfRule>
  </conditionalFormatting>
  <hyperlinks>
    <hyperlink ref="L1" location="ACCUEIL!A1" display="ACCUEIL" xr:uid="{09A4411D-8CFA-42A5-9045-5B4E3FCF4D50}"/>
    <hyperlink ref="M1" location="SEGMENTS!A1" display="SUJET" xr:uid="{43C0BBF0-990C-4D04-86CE-5CD7E23457F6}"/>
    <hyperlink ref="N1" location="'SEGMENTS Corr'!AC1" display="Aide" xr:uid="{03C93B2C-4DAC-40A4-AF44-83A82D318DAD}"/>
    <hyperlink ref="W1" location="'SEGMENTS Corr'!A1" display="Retour sujet" xr:uid="{038DA208-150E-4405-9012-517B49CEDFCC}"/>
    <hyperlink ref="O1" r:id="rId1" xr:uid="{844E06E4-5204-4DA0-A60A-418E4E41BD08}"/>
  </hyperlinks>
  <pageMargins left="0.7" right="0.7" top="0.75" bottom="0.75" header="0.3" footer="0.3"/>
  <pageSetup paperSize="9" orientation="portrait" verticalDpi="0" r:id="rId2"/>
  <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B07A-5838-4F45-9AB7-A677939E50C0}">
  <sheetPr>
    <tabColor theme="9"/>
  </sheetPr>
  <dimension ref="A1:AO103"/>
  <sheetViews>
    <sheetView showGridLines="0" workbookViewId="0">
      <selection activeCell="G1" sqref="G1"/>
    </sheetView>
  </sheetViews>
  <sheetFormatPr baseColWidth="10" defaultColWidth="11.42578125" defaultRowHeight="15" x14ac:dyDescent="0.25"/>
  <cols>
    <col min="1" max="1" width="17.28515625" customWidth="1"/>
    <col min="2" max="2" width="13.7109375" customWidth="1"/>
    <col min="3" max="3" width="13.5703125" customWidth="1"/>
    <col min="4" max="4" width="13" customWidth="1"/>
    <col min="5" max="5" width="23.85546875" customWidth="1"/>
    <col min="10" max="10" width="14" customWidth="1"/>
    <col min="21" max="41" width="11.42578125" style="139"/>
  </cols>
  <sheetData>
    <row r="1" spans="1:30" ht="38.25" customHeight="1" x14ac:dyDescent="0.25">
      <c r="B1" s="18" t="s">
        <v>1313</v>
      </c>
      <c r="C1" s="18" t="s">
        <v>1314</v>
      </c>
      <c r="D1" s="18" t="s">
        <v>1315</v>
      </c>
      <c r="E1" s="18" t="s">
        <v>24</v>
      </c>
      <c r="G1" s="136" t="s">
        <v>16</v>
      </c>
      <c r="H1" s="141" t="s">
        <v>2</v>
      </c>
      <c r="I1" s="152" t="s">
        <v>1474</v>
      </c>
      <c r="J1" s="175" t="s">
        <v>1719</v>
      </c>
      <c r="K1" s="152" t="s">
        <v>1725</v>
      </c>
      <c r="U1" s="474" t="s">
        <v>1565</v>
      </c>
      <c r="V1" s="474"/>
      <c r="W1" s="474"/>
      <c r="X1" s="474"/>
      <c r="Y1" s="474"/>
      <c r="Z1" s="474"/>
      <c r="AA1" s="474"/>
      <c r="AB1" s="474"/>
      <c r="AC1" s="474"/>
      <c r="AD1" s="474"/>
    </row>
    <row r="2" spans="1:30" ht="39" customHeight="1" x14ac:dyDescent="0.25">
      <c r="A2" s="5" t="s">
        <v>1316</v>
      </c>
      <c r="B2" s="98"/>
      <c r="C2" s="98"/>
      <c r="D2" s="98"/>
      <c r="E2" s="97"/>
      <c r="H2" s="5" t="s">
        <v>1317</v>
      </c>
    </row>
    <row r="3" spans="1:30" ht="39" customHeight="1" x14ac:dyDescent="0.25">
      <c r="A3" s="5" t="s">
        <v>1318</v>
      </c>
      <c r="B3" s="98"/>
      <c r="C3" s="98"/>
      <c r="D3" s="98"/>
      <c r="E3" s="97"/>
      <c r="I3" s="5" t="s">
        <v>1319</v>
      </c>
      <c r="V3" s="473" t="s">
        <v>1596</v>
      </c>
      <c r="W3" s="473"/>
      <c r="X3" s="473"/>
      <c r="Y3" s="473"/>
      <c r="Z3" s="473"/>
      <c r="AA3" s="473"/>
    </row>
    <row r="4" spans="1:30" ht="39" customHeight="1" x14ac:dyDescent="0.25">
      <c r="A4" s="5" t="s">
        <v>1320</v>
      </c>
      <c r="B4" s="98"/>
      <c r="C4" s="98"/>
      <c r="D4" s="98"/>
      <c r="E4" s="97"/>
      <c r="I4" s="5" t="s">
        <v>1321</v>
      </c>
      <c r="W4" s="388" t="s">
        <v>1597</v>
      </c>
      <c r="X4" s="388"/>
      <c r="Y4" s="388"/>
      <c r="Z4" s="388"/>
      <c r="AA4" s="388"/>
      <c r="AB4" s="388"/>
      <c r="AC4" s="388"/>
      <c r="AD4" s="388"/>
    </row>
    <row r="5" spans="1:30" ht="39" customHeight="1" x14ac:dyDescent="0.25">
      <c r="A5" s="5" t="s">
        <v>1322</v>
      </c>
      <c r="B5" s="98"/>
      <c r="C5" s="98"/>
      <c r="D5" s="98"/>
      <c r="E5" s="97"/>
      <c r="I5" s="5" t="s">
        <v>1323</v>
      </c>
      <c r="W5" s="388"/>
      <c r="X5" s="388"/>
      <c r="Y5" s="388"/>
      <c r="Z5" s="388"/>
      <c r="AA5" s="388"/>
      <c r="AB5" s="388"/>
      <c r="AC5" s="388"/>
      <c r="AD5" s="388"/>
    </row>
    <row r="6" spans="1:30" ht="39" customHeight="1" x14ac:dyDescent="0.25">
      <c r="A6" s="5" t="s">
        <v>1324</v>
      </c>
      <c r="B6" s="98"/>
      <c r="C6" s="98"/>
      <c r="D6" s="98"/>
      <c r="E6" s="97"/>
      <c r="I6" s="5" t="s">
        <v>1325</v>
      </c>
    </row>
    <row r="7" spans="1:30" ht="39" customHeight="1" x14ac:dyDescent="0.25">
      <c r="A7" s="5" t="s">
        <v>1326</v>
      </c>
      <c r="B7" s="98"/>
      <c r="C7" s="98"/>
      <c r="D7" s="98"/>
      <c r="E7" s="97"/>
      <c r="I7" s="5"/>
      <c r="W7" s="5" t="s">
        <v>1598</v>
      </c>
      <c r="X7" s="161"/>
      <c r="Y7" s="161"/>
      <c r="Z7" s="161"/>
      <c r="AA7" s="161"/>
      <c r="AB7" s="161"/>
    </row>
    <row r="8" spans="1:30" ht="39" customHeight="1" x14ac:dyDescent="0.25">
      <c r="A8" s="5" t="s">
        <v>1327</v>
      </c>
      <c r="B8" s="98"/>
      <c r="C8" s="98"/>
      <c r="D8" s="98"/>
      <c r="E8" s="97"/>
      <c r="X8" s="381" t="s">
        <v>1599</v>
      </c>
      <c r="Y8" s="381"/>
      <c r="Z8" s="381"/>
      <c r="AA8" s="381"/>
      <c r="AB8" s="381"/>
    </row>
    <row r="9" spans="1:30" ht="39" customHeight="1" x14ac:dyDescent="0.25">
      <c r="A9" s="5" t="s">
        <v>1328</v>
      </c>
      <c r="B9" s="98"/>
      <c r="C9" s="98"/>
      <c r="D9" s="98"/>
      <c r="E9" s="97"/>
      <c r="X9" s="381" t="s">
        <v>1600</v>
      </c>
      <c r="Y9" s="381"/>
      <c r="Z9" s="381"/>
      <c r="AA9" s="381"/>
      <c r="AB9" s="381"/>
    </row>
    <row r="10" spans="1:30" ht="39" customHeight="1" x14ac:dyDescent="0.25">
      <c r="A10" s="5" t="s">
        <v>1329</v>
      </c>
      <c r="B10" s="98"/>
      <c r="C10" s="98"/>
      <c r="D10" s="98"/>
      <c r="E10" s="97"/>
    </row>
    <row r="11" spans="1:30" ht="29.25" customHeight="1" x14ac:dyDescent="0.25">
      <c r="A11" s="99" t="s">
        <v>1330</v>
      </c>
      <c r="B11" s="97"/>
      <c r="C11" s="97"/>
      <c r="D11" s="97"/>
    </row>
    <row r="12" spans="1:30" ht="29.25" customHeight="1" x14ac:dyDescent="0.25">
      <c r="A12" s="99" t="s">
        <v>1331</v>
      </c>
      <c r="B12" s="97"/>
      <c r="C12" s="97"/>
      <c r="D12" s="97"/>
    </row>
    <row r="13" spans="1:30" ht="29.25" customHeight="1" x14ac:dyDescent="0.25">
      <c r="A13" s="99" t="s">
        <v>1332</v>
      </c>
      <c r="B13" s="97"/>
      <c r="C13" s="97"/>
      <c r="D13" s="97"/>
    </row>
    <row r="14" spans="1:30" ht="29.25" customHeight="1" x14ac:dyDescent="0.25">
      <c r="A14" s="99" t="s">
        <v>1333</v>
      </c>
      <c r="B14" s="97"/>
      <c r="C14" s="97"/>
      <c r="D14" s="97"/>
      <c r="X14" s="382" t="s">
        <v>1601</v>
      </c>
      <c r="Y14" s="382"/>
      <c r="Z14" s="382"/>
      <c r="AA14" s="382"/>
      <c r="AB14" s="382"/>
    </row>
    <row r="15" spans="1:30" ht="13.5" customHeight="1" x14ac:dyDescent="0.25">
      <c r="X15" s="382"/>
      <c r="Y15" s="382"/>
      <c r="Z15" s="382"/>
      <c r="AA15" s="382"/>
      <c r="AB15" s="382"/>
    </row>
    <row r="17" spans="24:28" x14ac:dyDescent="0.25">
      <c r="X17" s="382" t="s">
        <v>1602</v>
      </c>
      <c r="Y17" s="382"/>
      <c r="Z17" s="382"/>
      <c r="AA17" s="382"/>
      <c r="AB17" s="382"/>
    </row>
    <row r="18" spans="24:28" x14ac:dyDescent="0.25">
      <c r="X18" s="382"/>
      <c r="Y18" s="382"/>
      <c r="Z18" s="382"/>
      <c r="AA18" s="382"/>
      <c r="AB18" s="382"/>
    </row>
    <row r="20" spans="24:28" x14ac:dyDescent="0.25">
      <c r="X20" s="382" t="s">
        <v>1603</v>
      </c>
      <c r="Y20" s="382"/>
      <c r="Z20" s="382"/>
      <c r="AA20" s="382"/>
      <c r="AB20" s="382"/>
    </row>
    <row r="21" spans="24:28" x14ac:dyDescent="0.25">
      <c r="X21" s="382"/>
      <c r="Y21" s="382"/>
      <c r="Z21" s="382"/>
      <c r="AA21" s="382"/>
      <c r="AB21" s="382"/>
    </row>
    <row r="40" spans="23:27" x14ac:dyDescent="0.25">
      <c r="W40" s="382" t="s">
        <v>1604</v>
      </c>
      <c r="X40" s="382"/>
      <c r="Y40" s="382"/>
      <c r="Z40" s="382"/>
      <c r="AA40" s="382"/>
    </row>
    <row r="41" spans="23:27" x14ac:dyDescent="0.25">
      <c r="W41" s="382"/>
      <c r="X41" s="382"/>
      <c r="Y41" s="382"/>
      <c r="Z41" s="382"/>
      <c r="AA41" s="382"/>
    </row>
    <row r="43" spans="23:27" x14ac:dyDescent="0.25">
      <c r="W43" s="382" t="s">
        <v>1605</v>
      </c>
      <c r="X43" s="382"/>
      <c r="Y43" s="382"/>
      <c r="Z43" s="382"/>
      <c r="AA43" s="382"/>
    </row>
    <row r="44" spans="23:27" x14ac:dyDescent="0.25">
      <c r="W44" s="382"/>
      <c r="X44" s="382"/>
      <c r="Y44" s="382"/>
      <c r="Z44" s="382"/>
      <c r="AA44" s="382"/>
    </row>
    <row r="64" spans="23:28" ht="23.25" x14ac:dyDescent="0.25">
      <c r="W64" s="473" t="s">
        <v>1606</v>
      </c>
      <c r="X64" s="473"/>
      <c r="Y64" s="473"/>
      <c r="Z64" s="473"/>
      <c r="AA64" s="473"/>
      <c r="AB64" s="473"/>
    </row>
    <row r="65" spans="24:37" x14ac:dyDescent="0.25">
      <c r="X65" s="388" t="s">
        <v>1607</v>
      </c>
      <c r="Y65" s="388"/>
      <c r="Z65" s="388"/>
      <c r="AA65" s="388"/>
      <c r="AB65" s="388"/>
      <c r="AC65" s="388"/>
      <c r="AD65" s="388"/>
      <c r="AE65" s="388"/>
    </row>
    <row r="66" spans="24:37" x14ac:dyDescent="0.25">
      <c r="X66" s="388"/>
      <c r="Y66" s="388"/>
      <c r="Z66" s="388"/>
      <c r="AA66" s="388"/>
      <c r="AB66" s="388"/>
      <c r="AC66" s="388"/>
      <c r="AD66" s="388"/>
      <c r="AE66" s="388"/>
    </row>
    <row r="69" spans="24:37" x14ac:dyDescent="0.25">
      <c r="X69" s="388" t="s">
        <v>1608</v>
      </c>
      <c r="Y69" s="388"/>
      <c r="Z69" s="388"/>
      <c r="AA69" s="388"/>
      <c r="AB69" s="388"/>
      <c r="AC69" s="388"/>
      <c r="AD69" s="388"/>
      <c r="AE69" s="388"/>
    </row>
    <row r="70" spans="24:37" x14ac:dyDescent="0.25">
      <c r="X70" s="388"/>
      <c r="Y70" s="388"/>
      <c r="Z70" s="388"/>
      <c r="AA70" s="388"/>
      <c r="AB70" s="388"/>
      <c r="AC70" s="388"/>
      <c r="AD70" s="388"/>
      <c r="AE70" s="388"/>
    </row>
    <row r="72" spans="24:37" ht="15" customHeight="1" x14ac:dyDescent="0.25">
      <c r="X72" s="382" t="s">
        <v>1609</v>
      </c>
      <c r="Y72" s="382"/>
      <c r="Z72" s="382"/>
      <c r="AA72" s="382"/>
      <c r="AB72" s="470" t="s">
        <v>1611</v>
      </c>
      <c r="AC72" s="382" t="s">
        <v>1610</v>
      </c>
      <c r="AD72" s="382"/>
      <c r="AE72" s="382"/>
      <c r="AF72" s="382"/>
      <c r="AG72" s="470" t="s">
        <v>1611</v>
      </c>
      <c r="AH72" s="382" t="s">
        <v>1610</v>
      </c>
      <c r="AI72" s="382"/>
      <c r="AJ72" s="382"/>
      <c r="AK72" s="382"/>
    </row>
    <row r="73" spans="24:37" x14ac:dyDescent="0.25">
      <c r="X73" s="382"/>
      <c r="Y73" s="382"/>
      <c r="Z73" s="382"/>
      <c r="AA73" s="382"/>
      <c r="AB73" s="471"/>
      <c r="AC73" s="382"/>
      <c r="AD73" s="382"/>
      <c r="AE73" s="382"/>
      <c r="AF73" s="382"/>
      <c r="AG73" s="471"/>
      <c r="AH73" s="382"/>
      <c r="AI73" s="382"/>
      <c r="AJ73" s="382"/>
      <c r="AK73" s="382"/>
    </row>
    <row r="99" spans="24:36" ht="15" customHeight="1" x14ac:dyDescent="0.25">
      <c r="X99" s="382" t="s">
        <v>1612</v>
      </c>
      <c r="Y99" s="382"/>
      <c r="Z99" s="382"/>
      <c r="AA99" s="382"/>
      <c r="AB99" s="382"/>
      <c r="AC99" s="382"/>
      <c r="AD99" s="382"/>
      <c r="AE99" s="382"/>
    </row>
    <row r="100" spans="24:36" x14ac:dyDescent="0.25">
      <c r="X100" s="382"/>
      <c r="Y100" s="382"/>
      <c r="Z100" s="382"/>
      <c r="AA100" s="382"/>
      <c r="AB100" s="382"/>
      <c r="AC100" s="382"/>
      <c r="AD100" s="382"/>
      <c r="AE100" s="382"/>
    </row>
    <row r="101" spans="24:36" x14ac:dyDescent="0.25">
      <c r="X101" s="382"/>
      <c r="Y101" s="382"/>
      <c r="Z101" s="382"/>
      <c r="AA101" s="382"/>
      <c r="AB101" s="382"/>
      <c r="AC101" s="382"/>
      <c r="AD101" s="382"/>
      <c r="AE101" s="382"/>
      <c r="AF101" s="470" t="s">
        <v>1611</v>
      </c>
      <c r="AG101" s="472" t="s">
        <v>1613</v>
      </c>
      <c r="AH101" s="472"/>
      <c r="AI101" s="472"/>
      <c r="AJ101" s="472"/>
    </row>
    <row r="102" spans="24:36" ht="15" customHeight="1" x14ac:dyDescent="0.25">
      <c r="X102" s="382"/>
      <c r="Y102" s="382"/>
      <c r="Z102" s="382"/>
      <c r="AA102" s="382"/>
      <c r="AB102" s="382"/>
      <c r="AC102" s="382"/>
      <c r="AD102" s="382"/>
      <c r="AE102" s="382"/>
      <c r="AF102" s="470"/>
      <c r="AG102" s="472"/>
      <c r="AH102" s="472"/>
      <c r="AI102" s="472"/>
      <c r="AJ102" s="472"/>
    </row>
    <row r="103" spans="24:36" ht="15" customHeight="1" x14ac:dyDescent="0.25">
      <c r="X103" s="382"/>
      <c r="Y103" s="382"/>
      <c r="Z103" s="382"/>
      <c r="AA103" s="382"/>
      <c r="AB103" s="382"/>
      <c r="AC103" s="382"/>
      <c r="AD103" s="382"/>
      <c r="AE103" s="382"/>
      <c r="AF103" s="162"/>
    </row>
  </sheetData>
  <mergeCells count="21">
    <mergeCell ref="X14:AB15"/>
    <mergeCell ref="X17:AB18"/>
    <mergeCell ref="X20:AB21"/>
    <mergeCell ref="W40:AA41"/>
    <mergeCell ref="U1:AD1"/>
    <mergeCell ref="V3:AA3"/>
    <mergeCell ref="W4:AD5"/>
    <mergeCell ref="X9:AB9"/>
    <mergeCell ref="X8:AB8"/>
    <mergeCell ref="W43:AA44"/>
    <mergeCell ref="W64:AB64"/>
    <mergeCell ref="X65:AE66"/>
    <mergeCell ref="X69:AE70"/>
    <mergeCell ref="X72:AA73"/>
    <mergeCell ref="AC72:AF73"/>
    <mergeCell ref="AH72:AK73"/>
    <mergeCell ref="AB72:AB73"/>
    <mergeCell ref="AG72:AG73"/>
    <mergeCell ref="X99:AE103"/>
    <mergeCell ref="AG101:AJ102"/>
    <mergeCell ref="AF101:AF102"/>
  </mergeCells>
  <conditionalFormatting sqref="B1:E1">
    <cfRule type="expression" dxfId="382" priority="40">
      <formula>B1&lt;&gt;""</formula>
    </cfRule>
  </conditionalFormatting>
  <conditionalFormatting sqref="A2:A14">
    <cfRule type="expression" dxfId="381" priority="39">
      <formula>A2&lt;&gt;""</formula>
    </cfRule>
  </conditionalFormatting>
  <conditionalFormatting sqref="B11:D14">
    <cfRule type="expression" dxfId="380" priority="32">
      <formula>B11&lt;&gt;""</formula>
    </cfRule>
  </conditionalFormatting>
  <conditionalFormatting sqref="E2:E10">
    <cfRule type="expression" dxfId="379" priority="30">
      <formula>E2&lt;&gt;""</formula>
    </cfRule>
  </conditionalFormatting>
  <conditionalFormatting sqref="H2">
    <cfRule type="expression" dxfId="378" priority="29">
      <formula>H2&lt;&gt;""</formula>
    </cfRule>
  </conditionalFormatting>
  <conditionalFormatting sqref="I3:I7">
    <cfRule type="expression" dxfId="377" priority="28">
      <formula>I3&lt;&gt;""</formula>
    </cfRule>
  </conditionalFormatting>
  <conditionalFormatting sqref="G1">
    <cfRule type="expression" dxfId="376" priority="22">
      <formula>G1&lt;&gt;""</formula>
    </cfRule>
  </conditionalFormatting>
  <conditionalFormatting sqref="G1">
    <cfRule type="expression" dxfId="375" priority="23">
      <formula>G1&lt;&gt;""</formula>
    </cfRule>
  </conditionalFormatting>
  <conditionalFormatting sqref="J1">
    <cfRule type="expression" dxfId="374" priority="21">
      <formula>J1&lt;&gt;""</formula>
    </cfRule>
  </conditionalFormatting>
  <conditionalFormatting sqref="V3">
    <cfRule type="expression" dxfId="373" priority="20">
      <formula>V3&lt;&gt;""</formula>
    </cfRule>
  </conditionalFormatting>
  <conditionalFormatting sqref="W4">
    <cfRule type="expression" dxfId="372" priority="19">
      <formula>W4&lt;&gt;""</formula>
    </cfRule>
  </conditionalFormatting>
  <conditionalFormatting sqref="W7">
    <cfRule type="expression" dxfId="371" priority="18">
      <formula>W7&lt;&gt;""</formula>
    </cfRule>
  </conditionalFormatting>
  <conditionalFormatting sqref="X8">
    <cfRule type="expression" dxfId="370" priority="17">
      <formula>X8&lt;&gt;""</formula>
    </cfRule>
  </conditionalFormatting>
  <conditionalFormatting sqref="X9">
    <cfRule type="expression" dxfId="369" priority="16">
      <formula>X9&lt;&gt;""</formula>
    </cfRule>
  </conditionalFormatting>
  <conditionalFormatting sqref="X14">
    <cfRule type="expression" dxfId="368" priority="15">
      <formula>X14&lt;&gt;""</formula>
    </cfRule>
  </conditionalFormatting>
  <conditionalFormatting sqref="X17">
    <cfRule type="expression" dxfId="367" priority="14">
      <formula>X17&lt;&gt;""</formula>
    </cfRule>
  </conditionalFormatting>
  <conditionalFormatting sqref="X20">
    <cfRule type="expression" dxfId="366" priority="13">
      <formula>X20&lt;&gt;""</formula>
    </cfRule>
  </conditionalFormatting>
  <conditionalFormatting sqref="W40">
    <cfRule type="expression" dxfId="365" priority="12">
      <formula>W40&lt;&gt;""</formula>
    </cfRule>
  </conditionalFormatting>
  <conditionalFormatting sqref="W43">
    <cfRule type="expression" dxfId="364" priority="11">
      <formula>W43&lt;&gt;""</formula>
    </cfRule>
  </conditionalFormatting>
  <conditionalFormatting sqref="W64">
    <cfRule type="expression" dxfId="363" priority="10">
      <formula>W64&lt;&gt;""</formula>
    </cfRule>
  </conditionalFormatting>
  <conditionalFormatting sqref="X65">
    <cfRule type="expression" dxfId="362" priority="9">
      <formula>X65&lt;&gt;""</formula>
    </cfRule>
  </conditionalFormatting>
  <conditionalFormatting sqref="X69">
    <cfRule type="expression" dxfId="361" priority="8">
      <formula>X69&lt;&gt;""</formula>
    </cfRule>
  </conditionalFormatting>
  <conditionalFormatting sqref="X72">
    <cfRule type="expression" dxfId="360" priority="7">
      <formula>X72&lt;&gt;""</formula>
    </cfRule>
  </conditionalFormatting>
  <conditionalFormatting sqref="AC72">
    <cfRule type="expression" dxfId="359" priority="6">
      <formula>AC72&lt;&gt;""</formula>
    </cfRule>
  </conditionalFormatting>
  <conditionalFormatting sqref="AH72">
    <cfRule type="expression" dxfId="358" priority="5">
      <formula>AH72&lt;&gt;""</formula>
    </cfRule>
  </conditionalFormatting>
  <conditionalFormatting sqref="X99">
    <cfRule type="expression" dxfId="357" priority="4">
      <formula>X99&lt;&gt;""</formula>
    </cfRule>
  </conditionalFormatting>
  <conditionalFormatting sqref="AG101">
    <cfRule type="expression" dxfId="356" priority="2">
      <formula>AG101&lt;&gt;""</formula>
    </cfRule>
  </conditionalFormatting>
  <hyperlinks>
    <hyperlink ref="G1" location="ACCUEIL!A1" display="ACCUEIL" xr:uid="{8E4840A0-4508-427A-853E-06B40EEA0A61}"/>
    <hyperlink ref="H1" location="'MFC Corr'!A1" display="Corrigé" xr:uid="{A097D854-3167-4EE8-BF72-7B57D0061A8C}"/>
    <hyperlink ref="I1" location="MFC!U1" display="Aide" xr:uid="{F56C5F56-5EF4-40F9-93D4-CD1A6562138C}"/>
    <hyperlink ref="K1" r:id="rId1" xr:uid="{2314983A-06CF-4730-9AE5-81078BAC355C}"/>
    <hyperlink ref="J1" r:id="rId2" xr:uid="{A6FBCF82-61E3-4D45-81EA-F2A3605D618E}"/>
  </hyperlinks>
  <pageMargins left="0.7" right="0.7" top="0.75" bottom="0.75" header="0.3" footer="0.3"/>
  <pageSetup paperSize="9" orientation="portrait" verticalDpi="0" r:id="rId3"/>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24A7A-BC28-F741-A09E-5C7AEB64484D}">
  <sheetPr>
    <tabColor theme="5"/>
  </sheetPr>
  <dimension ref="A1:AO103"/>
  <sheetViews>
    <sheetView showGridLines="0" workbookViewId="0">
      <selection activeCell="H1" sqref="H1"/>
    </sheetView>
  </sheetViews>
  <sheetFormatPr baseColWidth="10" defaultColWidth="11.42578125" defaultRowHeight="15" x14ac:dyDescent="0.25"/>
  <cols>
    <col min="1" max="1" width="17.28515625" customWidth="1"/>
    <col min="2" max="2" width="13.7109375" customWidth="1"/>
    <col min="3" max="3" width="13.5703125" customWidth="1"/>
    <col min="4" max="4" width="13" customWidth="1"/>
    <col min="5" max="5" width="23.85546875" customWidth="1"/>
    <col min="10" max="10" width="12.28515625" customWidth="1"/>
    <col min="21" max="41" width="11.42578125" style="139"/>
  </cols>
  <sheetData>
    <row r="1" spans="1:30" ht="33.75" customHeight="1" x14ac:dyDescent="0.25">
      <c r="B1" s="18" t="s">
        <v>1313</v>
      </c>
      <c r="C1" s="18" t="s">
        <v>1314</v>
      </c>
      <c r="D1" s="18" t="s">
        <v>1315</v>
      </c>
      <c r="E1" s="18" t="s">
        <v>24</v>
      </c>
      <c r="G1" s="136" t="s">
        <v>16</v>
      </c>
      <c r="H1" s="141" t="s">
        <v>1687</v>
      </c>
      <c r="I1" s="152" t="s">
        <v>1474</v>
      </c>
      <c r="J1" s="175" t="s">
        <v>1719</v>
      </c>
      <c r="K1" s="152" t="s">
        <v>1725</v>
      </c>
      <c r="U1" s="474" t="s">
        <v>1565</v>
      </c>
      <c r="V1" s="474"/>
      <c r="W1" s="474"/>
      <c r="X1" s="474"/>
      <c r="Y1" s="474"/>
      <c r="Z1" s="474"/>
      <c r="AA1" s="474"/>
      <c r="AB1" s="474"/>
      <c r="AC1" s="474"/>
      <c r="AD1" s="474"/>
    </row>
    <row r="2" spans="1:30" ht="39" customHeight="1" x14ac:dyDescent="0.25">
      <c r="A2" s="5" t="s">
        <v>1316</v>
      </c>
      <c r="B2" s="98">
        <v>1</v>
      </c>
      <c r="C2" s="98">
        <v>3</v>
      </c>
      <c r="D2" s="98">
        <v>2</v>
      </c>
      <c r="E2" s="97"/>
      <c r="H2" s="5" t="s">
        <v>1317</v>
      </c>
    </row>
    <row r="3" spans="1:30" ht="39" customHeight="1" x14ac:dyDescent="0.25">
      <c r="A3" s="5" t="s">
        <v>1318</v>
      </c>
      <c r="B3" s="98">
        <v>3</v>
      </c>
      <c r="C3" s="98">
        <v>4</v>
      </c>
      <c r="D3" s="98">
        <v>4</v>
      </c>
      <c r="E3" s="97"/>
      <c r="I3" s="5" t="s">
        <v>1319</v>
      </c>
      <c r="V3" s="473" t="s">
        <v>1596</v>
      </c>
      <c r="W3" s="473"/>
      <c r="X3" s="473"/>
      <c r="Y3" s="473"/>
      <c r="Z3" s="473"/>
      <c r="AA3" s="473"/>
    </row>
    <row r="4" spans="1:30" ht="39" customHeight="1" x14ac:dyDescent="0.25">
      <c r="A4" s="5" t="s">
        <v>1320</v>
      </c>
      <c r="B4" s="98">
        <v>1</v>
      </c>
      <c r="C4" s="98">
        <v>2</v>
      </c>
      <c r="D4" s="98">
        <v>2</v>
      </c>
      <c r="E4" s="97"/>
      <c r="I4" s="5" t="s">
        <v>1614</v>
      </c>
      <c r="W4" s="388" t="s">
        <v>1597</v>
      </c>
      <c r="X4" s="388"/>
      <c r="Y4" s="388"/>
      <c r="Z4" s="388"/>
      <c r="AA4" s="388"/>
      <c r="AB4" s="388"/>
      <c r="AC4" s="388"/>
      <c r="AD4" s="388"/>
    </row>
    <row r="5" spans="1:30" ht="39" customHeight="1" x14ac:dyDescent="0.25">
      <c r="A5" s="5" t="s">
        <v>1322</v>
      </c>
      <c r="B5" s="98">
        <v>1</v>
      </c>
      <c r="C5" s="98">
        <v>3</v>
      </c>
      <c r="D5" s="98">
        <v>3</v>
      </c>
      <c r="E5" s="97"/>
      <c r="I5" s="5" t="s">
        <v>1323</v>
      </c>
      <c r="W5" s="388"/>
      <c r="X5" s="388"/>
      <c r="Y5" s="388"/>
      <c r="Z5" s="388"/>
      <c r="AA5" s="388"/>
      <c r="AB5" s="388"/>
      <c r="AC5" s="388"/>
      <c r="AD5" s="388"/>
    </row>
    <row r="6" spans="1:30" ht="39" customHeight="1" x14ac:dyDescent="0.25">
      <c r="A6" s="5" t="s">
        <v>1324</v>
      </c>
      <c r="B6" s="98">
        <v>1</v>
      </c>
      <c r="C6" s="98">
        <v>2</v>
      </c>
      <c r="D6" s="98">
        <v>2</v>
      </c>
      <c r="E6" s="97"/>
      <c r="I6" s="5" t="s">
        <v>1325</v>
      </c>
    </row>
    <row r="7" spans="1:30" ht="39" customHeight="1" x14ac:dyDescent="0.25">
      <c r="A7" s="5" t="s">
        <v>1326</v>
      </c>
      <c r="B7" s="98">
        <v>1</v>
      </c>
      <c r="C7" s="98">
        <v>4</v>
      </c>
      <c r="D7" s="98">
        <v>2</v>
      </c>
      <c r="E7" s="97"/>
      <c r="I7" s="5"/>
      <c r="W7" s="5" t="s">
        <v>1598</v>
      </c>
      <c r="X7" s="161"/>
      <c r="Y7" s="161"/>
      <c r="Z7" s="161"/>
      <c r="AA7" s="161"/>
      <c r="AB7" s="161"/>
    </row>
    <row r="8" spans="1:30" ht="39" customHeight="1" x14ac:dyDescent="0.25">
      <c r="A8" s="5" t="s">
        <v>1327</v>
      </c>
      <c r="B8" s="98">
        <v>2</v>
      </c>
      <c r="C8" s="98">
        <v>3</v>
      </c>
      <c r="D8" s="98">
        <v>1</v>
      </c>
      <c r="E8" s="97"/>
      <c r="X8" s="381" t="s">
        <v>1599</v>
      </c>
      <c r="Y8" s="381"/>
      <c r="Z8" s="381"/>
      <c r="AA8" s="381"/>
      <c r="AB8" s="381"/>
    </row>
    <row r="9" spans="1:30" ht="39" customHeight="1" x14ac:dyDescent="0.25">
      <c r="A9" s="5" t="s">
        <v>1328</v>
      </c>
      <c r="B9" s="98">
        <v>4</v>
      </c>
      <c r="C9" s="98">
        <v>2</v>
      </c>
      <c r="D9" s="98">
        <v>3</v>
      </c>
      <c r="E9" s="97"/>
      <c r="X9" s="381" t="s">
        <v>1600</v>
      </c>
      <c r="Y9" s="381"/>
      <c r="Z9" s="381"/>
      <c r="AA9" s="381"/>
      <c r="AB9" s="381"/>
    </row>
    <row r="10" spans="1:30" ht="39" customHeight="1" x14ac:dyDescent="0.25">
      <c r="A10" s="5" t="s">
        <v>1329</v>
      </c>
      <c r="B10" s="98">
        <v>2</v>
      </c>
      <c r="C10" s="98">
        <v>3</v>
      </c>
      <c r="D10" s="98">
        <v>2</v>
      </c>
      <c r="E10" s="97"/>
    </row>
    <row r="11" spans="1:30" ht="29.25" customHeight="1" x14ac:dyDescent="0.25">
      <c r="A11" s="99" t="s">
        <v>1330</v>
      </c>
      <c r="B11" s="97">
        <f>AVERAGE(B2:B10)</f>
        <v>1.7777777777777777</v>
      </c>
      <c r="C11" s="97">
        <f t="shared" ref="C11:D11" si="0">AVERAGE(C2:C10)</f>
        <v>2.8888888888888888</v>
      </c>
      <c r="D11" s="97">
        <f t="shared" si="0"/>
        <v>2.3333333333333335</v>
      </c>
    </row>
    <row r="12" spans="1:30" ht="29.25" customHeight="1" x14ac:dyDescent="0.25">
      <c r="A12" s="99" t="s">
        <v>1331</v>
      </c>
      <c r="B12" s="97">
        <f>MAX(B2:B10)</f>
        <v>4</v>
      </c>
      <c r="C12" s="97">
        <f t="shared" ref="C12:D12" si="1">MAX(C2:C10)</f>
        <v>4</v>
      </c>
      <c r="D12" s="97">
        <f t="shared" si="1"/>
        <v>4</v>
      </c>
    </row>
    <row r="13" spans="1:30" ht="29.25" customHeight="1" x14ac:dyDescent="0.25">
      <c r="A13" s="99" t="s">
        <v>1332</v>
      </c>
      <c r="B13" s="97">
        <f>MIN(B2:B10)</f>
        <v>1</v>
      </c>
      <c r="C13" s="97">
        <f t="shared" ref="C13:D13" si="2">MIN(C2:C10)</f>
        <v>2</v>
      </c>
      <c r="D13" s="97">
        <f t="shared" si="2"/>
        <v>1</v>
      </c>
    </row>
    <row r="14" spans="1:30" ht="29.25" customHeight="1" x14ac:dyDescent="0.25">
      <c r="A14" s="99" t="s">
        <v>1333</v>
      </c>
      <c r="B14" s="97">
        <f>STDEVP(B2:B10)</f>
        <v>1.0304020550550783</v>
      </c>
      <c r="C14" s="97">
        <f t="shared" ref="C14:D14" si="3">STDEVP(C2:C10)</f>
        <v>0.7370277311900888</v>
      </c>
      <c r="D14" s="97">
        <f t="shared" si="3"/>
        <v>0.81649658092772603</v>
      </c>
      <c r="X14" s="382" t="s">
        <v>1601</v>
      </c>
      <c r="Y14" s="382"/>
      <c r="Z14" s="382"/>
      <c r="AA14" s="382"/>
      <c r="AB14" s="382"/>
    </row>
    <row r="15" spans="1:30" ht="13.5" customHeight="1" x14ac:dyDescent="0.25">
      <c r="X15" s="382"/>
      <c r="Y15" s="382"/>
      <c r="Z15" s="382"/>
      <c r="AA15" s="382"/>
      <c r="AB15" s="382"/>
    </row>
    <row r="17" spans="24:28" x14ac:dyDescent="0.25">
      <c r="X17" s="382" t="s">
        <v>1602</v>
      </c>
      <c r="Y17" s="382"/>
      <c r="Z17" s="382"/>
      <c r="AA17" s="382"/>
      <c r="AB17" s="382"/>
    </row>
    <row r="18" spans="24:28" x14ac:dyDescent="0.25">
      <c r="X18" s="382"/>
      <c r="Y18" s="382"/>
      <c r="Z18" s="382"/>
      <c r="AA18" s="382"/>
      <c r="AB18" s="382"/>
    </row>
    <row r="20" spans="24:28" x14ac:dyDescent="0.25">
      <c r="X20" s="382" t="s">
        <v>1603</v>
      </c>
      <c r="Y20" s="382"/>
      <c r="Z20" s="382"/>
      <c r="AA20" s="382"/>
      <c r="AB20" s="382"/>
    </row>
    <row r="21" spans="24:28" x14ac:dyDescent="0.25">
      <c r="X21" s="382"/>
      <c r="Y21" s="382"/>
      <c r="Z21" s="382"/>
      <c r="AA21" s="382"/>
      <c r="AB21" s="382"/>
    </row>
    <row r="40" spans="23:27" x14ac:dyDescent="0.25">
      <c r="W40" s="382" t="s">
        <v>1604</v>
      </c>
      <c r="X40" s="382"/>
      <c r="Y40" s="382"/>
      <c r="Z40" s="382"/>
      <c r="AA40" s="382"/>
    </row>
    <row r="41" spans="23:27" x14ac:dyDescent="0.25">
      <c r="W41" s="382"/>
      <c r="X41" s="382"/>
      <c r="Y41" s="382"/>
      <c r="Z41" s="382"/>
      <c r="AA41" s="382"/>
    </row>
    <row r="43" spans="23:27" x14ac:dyDescent="0.25">
      <c r="W43" s="382" t="s">
        <v>1605</v>
      </c>
      <c r="X43" s="382"/>
      <c r="Y43" s="382"/>
      <c r="Z43" s="382"/>
      <c r="AA43" s="382"/>
    </row>
    <row r="44" spans="23:27" x14ac:dyDescent="0.25">
      <c r="W44" s="382"/>
      <c r="X44" s="382"/>
      <c r="Y44" s="382"/>
      <c r="Z44" s="382"/>
      <c r="AA44" s="382"/>
    </row>
    <row r="64" spans="23:28" ht="23.25" x14ac:dyDescent="0.25">
      <c r="W64" s="473" t="s">
        <v>1606</v>
      </c>
      <c r="X64" s="473"/>
      <c r="Y64" s="473"/>
      <c r="Z64" s="473"/>
      <c r="AA64" s="473"/>
      <c r="AB64" s="473"/>
    </row>
    <row r="65" spans="24:37" x14ac:dyDescent="0.25">
      <c r="X65" s="388" t="s">
        <v>1607</v>
      </c>
      <c r="Y65" s="388"/>
      <c r="Z65" s="388"/>
      <c r="AA65" s="388"/>
      <c r="AB65" s="388"/>
      <c r="AC65" s="388"/>
      <c r="AD65" s="388"/>
      <c r="AE65" s="388"/>
    </row>
    <row r="66" spans="24:37" x14ac:dyDescent="0.25">
      <c r="X66" s="388"/>
      <c r="Y66" s="388"/>
      <c r="Z66" s="388"/>
      <c r="AA66" s="388"/>
      <c r="AB66" s="388"/>
      <c r="AC66" s="388"/>
      <c r="AD66" s="388"/>
      <c r="AE66" s="388"/>
    </row>
    <row r="69" spans="24:37" x14ac:dyDescent="0.25">
      <c r="X69" s="388" t="s">
        <v>1608</v>
      </c>
      <c r="Y69" s="388"/>
      <c r="Z69" s="388"/>
      <c r="AA69" s="388"/>
      <c r="AB69" s="388"/>
      <c r="AC69" s="388"/>
      <c r="AD69" s="388"/>
      <c r="AE69" s="388"/>
    </row>
    <row r="70" spans="24:37" x14ac:dyDescent="0.25">
      <c r="X70" s="388"/>
      <c r="Y70" s="388"/>
      <c r="Z70" s="388"/>
      <c r="AA70" s="388"/>
      <c r="AB70" s="388"/>
      <c r="AC70" s="388"/>
      <c r="AD70" s="388"/>
      <c r="AE70" s="388"/>
    </row>
    <row r="72" spans="24:37" x14ac:dyDescent="0.25">
      <c r="X72" s="382" t="s">
        <v>1609</v>
      </c>
      <c r="Y72" s="382"/>
      <c r="Z72" s="382"/>
      <c r="AA72" s="382"/>
      <c r="AB72" s="470" t="s">
        <v>1611</v>
      </c>
      <c r="AC72" s="382" t="s">
        <v>1610</v>
      </c>
      <c r="AD72" s="382"/>
      <c r="AE72" s="382"/>
      <c r="AF72" s="382"/>
      <c r="AG72" s="470" t="s">
        <v>1611</v>
      </c>
      <c r="AH72" s="382" t="s">
        <v>1610</v>
      </c>
      <c r="AI72" s="382"/>
      <c r="AJ72" s="382"/>
      <c r="AK72" s="382"/>
    </row>
    <row r="73" spans="24:37" x14ac:dyDescent="0.25">
      <c r="X73" s="382"/>
      <c r="Y73" s="382"/>
      <c r="Z73" s="382"/>
      <c r="AA73" s="382"/>
      <c r="AB73" s="471"/>
      <c r="AC73" s="382"/>
      <c r="AD73" s="382"/>
      <c r="AE73" s="382"/>
      <c r="AF73" s="382"/>
      <c r="AG73" s="471"/>
      <c r="AH73" s="382"/>
      <c r="AI73" s="382"/>
      <c r="AJ73" s="382"/>
      <c r="AK73" s="382"/>
    </row>
    <row r="99" spans="24:36" x14ac:dyDescent="0.25">
      <c r="X99" s="382" t="s">
        <v>1612</v>
      </c>
      <c r="Y99" s="382"/>
      <c r="Z99" s="382"/>
      <c r="AA99" s="382"/>
      <c r="AB99" s="382"/>
      <c r="AC99" s="382"/>
      <c r="AD99" s="382"/>
      <c r="AE99" s="382"/>
    </row>
    <row r="100" spans="24:36" x14ac:dyDescent="0.25">
      <c r="X100" s="382"/>
      <c r="Y100" s="382"/>
      <c r="Z100" s="382"/>
      <c r="AA100" s="382"/>
      <c r="AB100" s="382"/>
      <c r="AC100" s="382"/>
      <c r="AD100" s="382"/>
      <c r="AE100" s="382"/>
    </row>
    <row r="101" spans="24:36" x14ac:dyDescent="0.25">
      <c r="X101" s="382"/>
      <c r="Y101" s="382"/>
      <c r="Z101" s="382"/>
      <c r="AA101" s="382"/>
      <c r="AB101" s="382"/>
      <c r="AC101" s="382"/>
      <c r="AD101" s="382"/>
      <c r="AE101" s="382"/>
      <c r="AF101" s="470" t="s">
        <v>1611</v>
      </c>
      <c r="AG101" s="472" t="s">
        <v>1613</v>
      </c>
      <c r="AH101" s="472"/>
      <c r="AI101" s="472"/>
      <c r="AJ101" s="472"/>
    </row>
    <row r="102" spans="24:36" x14ac:dyDescent="0.25">
      <c r="X102" s="382"/>
      <c r="Y102" s="382"/>
      <c r="Z102" s="382"/>
      <c r="AA102" s="382"/>
      <c r="AB102" s="382"/>
      <c r="AC102" s="382"/>
      <c r="AD102" s="382"/>
      <c r="AE102" s="382"/>
      <c r="AF102" s="470"/>
      <c r="AG102" s="472"/>
      <c r="AH102" s="472"/>
      <c r="AI102" s="472"/>
      <c r="AJ102" s="472"/>
    </row>
    <row r="103" spans="24:36" ht="36" x14ac:dyDescent="0.25">
      <c r="X103" s="382"/>
      <c r="Y103" s="382"/>
      <c r="Z103" s="382"/>
      <c r="AA103" s="382"/>
      <c r="AB103" s="382"/>
      <c r="AC103" s="382"/>
      <c r="AD103" s="382"/>
      <c r="AE103" s="382"/>
      <c r="AF103" s="162"/>
    </row>
  </sheetData>
  <mergeCells count="21">
    <mergeCell ref="X65:AE66"/>
    <mergeCell ref="U1:AD1"/>
    <mergeCell ref="V3:AA3"/>
    <mergeCell ref="W4:AD5"/>
    <mergeCell ref="X8:AB8"/>
    <mergeCell ref="X9:AB9"/>
    <mergeCell ref="X14:AB15"/>
    <mergeCell ref="X17:AB18"/>
    <mergeCell ref="X20:AB21"/>
    <mergeCell ref="W40:AA41"/>
    <mergeCell ref="W43:AA44"/>
    <mergeCell ref="W64:AB64"/>
    <mergeCell ref="X99:AE103"/>
    <mergeCell ref="AF101:AF102"/>
    <mergeCell ref="AG101:AJ102"/>
    <mergeCell ref="X69:AE70"/>
    <mergeCell ref="X72:AA73"/>
    <mergeCell ref="AB72:AB73"/>
    <mergeCell ref="AC72:AF73"/>
    <mergeCell ref="AG72:AG73"/>
    <mergeCell ref="AH72:AK73"/>
  </mergeCells>
  <phoneticPr fontId="20" type="noConversion"/>
  <conditionalFormatting sqref="B2:C2">
    <cfRule type="expression" dxfId="355" priority="38">
      <formula>B2&lt;&gt;""</formula>
    </cfRule>
  </conditionalFormatting>
  <conditionalFormatting sqref="B1:E1">
    <cfRule type="expression" dxfId="354" priority="37">
      <formula>B1&lt;&gt;""</formula>
    </cfRule>
  </conditionalFormatting>
  <conditionalFormatting sqref="A2:A14">
    <cfRule type="expression" dxfId="353" priority="36">
      <formula>A2&lt;&gt;""</formula>
    </cfRule>
  </conditionalFormatting>
  <conditionalFormatting sqref="B3:D10">
    <cfRule type="expression" dxfId="352" priority="35">
      <formula>B3&lt;&gt;""</formula>
    </cfRule>
  </conditionalFormatting>
  <conditionalFormatting sqref="D2">
    <cfRule type="expression" dxfId="351" priority="34">
      <formula>D2&lt;&gt;""</formula>
    </cfRule>
  </conditionalFormatting>
  <conditionalFormatting sqref="B11:D14">
    <cfRule type="expression" dxfId="350" priority="29">
      <formula>B11&lt;&gt;""</formula>
    </cfRule>
  </conditionalFormatting>
  <conditionalFormatting sqref="B2:D10">
    <cfRule type="iconSet" priority="28">
      <iconSet iconSet="4TrafficLights">
        <cfvo type="percent" val="0"/>
        <cfvo type="num" val="1"/>
        <cfvo type="num" val="2"/>
        <cfvo type="num" val="3"/>
      </iconSet>
    </cfRule>
  </conditionalFormatting>
  <conditionalFormatting sqref="E2:E10">
    <cfRule type="expression" dxfId="349" priority="27">
      <formula>E2&lt;&gt;""</formula>
    </cfRule>
  </conditionalFormatting>
  <conditionalFormatting sqref="H2">
    <cfRule type="expression" dxfId="348" priority="26">
      <formula>H2&lt;&gt;""</formula>
    </cfRule>
  </conditionalFormatting>
  <conditionalFormatting sqref="I3:I7">
    <cfRule type="expression" dxfId="347" priority="25">
      <formula>I3&lt;&gt;""</formula>
    </cfRule>
  </conditionalFormatting>
  <conditionalFormatting sqref="G1">
    <cfRule type="expression" dxfId="346" priority="21">
      <formula>G1&lt;&gt;""</formula>
    </cfRule>
  </conditionalFormatting>
  <conditionalFormatting sqref="G1">
    <cfRule type="expression" dxfId="345" priority="22">
      <formula>G1&lt;&gt;""</formula>
    </cfRule>
  </conditionalFormatting>
  <conditionalFormatting sqref="V3">
    <cfRule type="expression" dxfId="344" priority="19">
      <formula>V3&lt;&gt;""</formula>
    </cfRule>
  </conditionalFormatting>
  <conditionalFormatting sqref="W4">
    <cfRule type="expression" dxfId="343" priority="18">
      <formula>W4&lt;&gt;""</formula>
    </cfRule>
  </conditionalFormatting>
  <conditionalFormatting sqref="W7">
    <cfRule type="expression" dxfId="342" priority="17">
      <formula>W7&lt;&gt;""</formula>
    </cfRule>
  </conditionalFormatting>
  <conditionalFormatting sqref="X8">
    <cfRule type="expression" dxfId="341" priority="16">
      <formula>X8&lt;&gt;""</formula>
    </cfRule>
  </conditionalFormatting>
  <conditionalFormatting sqref="X9">
    <cfRule type="expression" dxfId="340" priority="15">
      <formula>X9&lt;&gt;""</formula>
    </cfRule>
  </conditionalFormatting>
  <conditionalFormatting sqref="X14">
    <cfRule type="expression" dxfId="339" priority="14">
      <formula>X14&lt;&gt;""</formula>
    </cfRule>
  </conditionalFormatting>
  <conditionalFormatting sqref="X17">
    <cfRule type="expression" dxfId="338" priority="13">
      <formula>X17&lt;&gt;""</formula>
    </cfRule>
  </conditionalFormatting>
  <conditionalFormatting sqref="X20">
    <cfRule type="expression" dxfId="337" priority="12">
      <formula>X20&lt;&gt;""</formula>
    </cfRule>
  </conditionalFormatting>
  <conditionalFormatting sqref="W40">
    <cfRule type="expression" dxfId="336" priority="11">
      <formula>W40&lt;&gt;""</formula>
    </cfRule>
  </conditionalFormatting>
  <conditionalFormatting sqref="W43">
    <cfRule type="expression" dxfId="335" priority="10">
      <formula>W43&lt;&gt;""</formula>
    </cfRule>
  </conditionalFormatting>
  <conditionalFormatting sqref="W64">
    <cfRule type="expression" dxfId="334" priority="9">
      <formula>W64&lt;&gt;""</formula>
    </cfRule>
  </conditionalFormatting>
  <conditionalFormatting sqref="X65">
    <cfRule type="expression" dxfId="333" priority="8">
      <formula>X65&lt;&gt;""</formula>
    </cfRule>
  </conditionalFormatting>
  <conditionalFormatting sqref="X69">
    <cfRule type="expression" dxfId="332" priority="7">
      <formula>X69&lt;&gt;""</formula>
    </cfRule>
  </conditionalFormatting>
  <conditionalFormatting sqref="X72">
    <cfRule type="expression" dxfId="331" priority="6">
      <formula>X72&lt;&gt;""</formula>
    </cfRule>
  </conditionalFormatting>
  <conditionalFormatting sqref="AC72">
    <cfRule type="expression" dxfId="330" priority="5">
      <formula>AC72&lt;&gt;""</formula>
    </cfRule>
  </conditionalFormatting>
  <conditionalFormatting sqref="AH72">
    <cfRule type="expression" dxfId="329" priority="4">
      <formula>AH72&lt;&gt;""</formula>
    </cfRule>
  </conditionalFormatting>
  <conditionalFormatting sqref="X99">
    <cfRule type="expression" dxfId="328" priority="3">
      <formula>X99&lt;&gt;""</formula>
    </cfRule>
  </conditionalFormatting>
  <conditionalFormatting sqref="AG101">
    <cfRule type="expression" dxfId="327" priority="2">
      <formula>AG101&lt;&gt;""</formula>
    </cfRule>
  </conditionalFormatting>
  <conditionalFormatting sqref="J1">
    <cfRule type="expression" dxfId="326" priority="1">
      <formula>J1&lt;&gt;""</formula>
    </cfRule>
  </conditionalFormatting>
  <hyperlinks>
    <hyperlink ref="G1" location="ACCUEIL!A1" display="ACCUEIL" xr:uid="{3D1551E0-620B-4FC0-B3C0-1491350E0DBD}"/>
    <hyperlink ref="H1" location="MFC!A1" display="SUJET" xr:uid="{073CF014-43B7-47EF-A2F5-F101A520B892}"/>
    <hyperlink ref="I1" location="'MFC Corr'!X1" display="Aide" xr:uid="{89F13A98-7D51-467A-9CF8-B78A008CC1EA}"/>
    <hyperlink ref="K1" r:id="rId1" xr:uid="{FAA381BC-AB25-4528-BCA4-4EA1F6E8DC14}"/>
    <hyperlink ref="J1" r:id="rId2" xr:uid="{C8E5EB66-2504-4E21-9E84-57CDB784C447}"/>
  </hyperlinks>
  <pageMargins left="0.7" right="0.7" top="0.75" bottom="0.75" header="0.3" footer="0.3"/>
  <pageSetup paperSize="9" orientation="portrait" verticalDpi="0" r:id="rId3"/>
  <drawing r:id="rId4"/>
  <extLst>
    <ext xmlns:x14="http://schemas.microsoft.com/office/spreadsheetml/2009/9/main" uri="{05C60535-1F16-4fd2-B633-F4F36F0B64E0}">
      <x14:sparklineGroups xmlns:xm="http://schemas.microsoft.com/office/excel/2006/main">
        <x14:sparklineGroup displayEmptyCellsAs="gap" high="1" xr2:uid="{21958F93-3885-4ADE-813A-9542D9000972}">
          <x14:colorSeries rgb="FF323232"/>
          <x14:colorNegative rgb="FFD00000"/>
          <x14:colorAxis rgb="FF000000"/>
          <x14:colorMarkers rgb="FFD00000"/>
          <x14:colorFirst rgb="FFD00000"/>
          <x14:colorLast rgb="FFD00000"/>
          <x14:colorHigh rgb="FFD00000"/>
          <x14:colorLow rgb="FFD00000"/>
          <x14:sparklines>
            <x14:sparkline>
              <xm:f>'MFC Corr'!B2:D2</xm:f>
              <xm:sqref>E2</xm:sqref>
            </x14:sparkline>
            <x14:sparkline>
              <xm:f>'MFC Corr'!B3:D3</xm:f>
              <xm:sqref>E3</xm:sqref>
            </x14:sparkline>
            <x14:sparkline>
              <xm:f>'MFC Corr'!B4:D4</xm:f>
              <xm:sqref>E4</xm:sqref>
            </x14:sparkline>
            <x14:sparkline>
              <xm:f>'MFC Corr'!B5:D5</xm:f>
              <xm:sqref>E5</xm:sqref>
            </x14:sparkline>
            <x14:sparkline>
              <xm:f>'MFC Corr'!B6:D6</xm:f>
              <xm:sqref>E6</xm:sqref>
            </x14:sparkline>
            <x14:sparkline>
              <xm:f>'MFC Corr'!B7:D7</xm:f>
              <xm:sqref>E7</xm:sqref>
            </x14:sparkline>
            <x14:sparkline>
              <xm:f>'MFC Corr'!B8:D8</xm:f>
              <xm:sqref>E8</xm:sqref>
            </x14:sparkline>
            <x14:sparkline>
              <xm:f>'MFC Corr'!B9:D9</xm:f>
              <xm:sqref>E9</xm:sqref>
            </x14:sparkline>
            <x14:sparkline>
              <xm:f>'MFC Corr'!B10:D10</xm:f>
              <xm:sqref>E10</xm:sqref>
            </x14:sparkline>
          </x14:sparklines>
        </x14:sparklineGroup>
      </x14:sparklineGroup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77E06-7B8A-46A4-BE50-FD23F841EE38}">
  <sheetPr>
    <tabColor theme="9"/>
  </sheetPr>
  <dimension ref="A1:S182"/>
  <sheetViews>
    <sheetView showGridLines="0" workbookViewId="0">
      <pane ySplit="1" topLeftCell="A2" activePane="bottomLeft" state="frozen"/>
      <selection pane="bottomLeft" activeCell="J1" sqref="J1"/>
    </sheetView>
  </sheetViews>
  <sheetFormatPr baseColWidth="10" defaultColWidth="11.42578125" defaultRowHeight="15" x14ac:dyDescent="0.25"/>
  <cols>
    <col min="1" max="1" width="17.28515625" customWidth="1"/>
    <col min="2" max="2" width="13.7109375" customWidth="1"/>
    <col min="3" max="3" width="13.5703125" customWidth="1"/>
    <col min="4" max="4" width="13" customWidth="1"/>
    <col min="5" max="6" width="5.7109375" customWidth="1"/>
  </cols>
  <sheetData>
    <row r="1" spans="1:19" ht="27" customHeight="1" x14ac:dyDescent="0.25">
      <c r="J1" s="136" t="s">
        <v>16</v>
      </c>
      <c r="K1" s="141" t="s">
        <v>2</v>
      </c>
      <c r="L1" s="138" t="s">
        <v>1474</v>
      </c>
      <c r="M1" s="143" t="s">
        <v>1521</v>
      </c>
    </row>
    <row r="2" spans="1:19" ht="45" x14ac:dyDescent="0.25">
      <c r="B2" s="96" t="s">
        <v>1334</v>
      </c>
      <c r="C2" s="96" t="s">
        <v>1335</v>
      </c>
      <c r="D2" s="96" t="s">
        <v>1336</v>
      </c>
    </row>
    <row r="3" spans="1:19" ht="24.75" customHeight="1" x14ac:dyDescent="0.25">
      <c r="A3" s="5" t="s">
        <v>1337</v>
      </c>
      <c r="B3" s="15">
        <v>10</v>
      </c>
      <c r="C3" s="15">
        <v>3</v>
      </c>
      <c r="D3" s="15">
        <f>B3-C3</f>
        <v>7</v>
      </c>
      <c r="E3" s="100">
        <f>C3/B3</f>
        <v>0.3</v>
      </c>
      <c r="F3" s="100"/>
      <c r="H3" s="5"/>
    </row>
    <row r="4" spans="1:19" ht="24.75" customHeight="1" x14ac:dyDescent="0.25">
      <c r="A4" s="5" t="s">
        <v>1338</v>
      </c>
      <c r="B4" s="15">
        <v>12</v>
      </c>
      <c r="C4" s="15">
        <v>6</v>
      </c>
      <c r="D4" s="15">
        <f t="shared" ref="D4:D5" si="0">B4-C4</f>
        <v>6</v>
      </c>
      <c r="E4" s="100">
        <f t="shared" ref="E4:E5" si="1">C4/B4</f>
        <v>0.5</v>
      </c>
      <c r="F4" s="100"/>
      <c r="I4" s="5"/>
      <c r="J4" s="5"/>
      <c r="K4" s="5"/>
      <c r="L4" s="5"/>
      <c r="M4" s="5"/>
      <c r="N4" s="5"/>
      <c r="O4" s="5"/>
    </row>
    <row r="5" spans="1:19" ht="24.75" customHeight="1" x14ac:dyDescent="0.25">
      <c r="A5" s="5" t="s">
        <v>1339</v>
      </c>
      <c r="B5" s="15">
        <v>10</v>
      </c>
      <c r="C5" s="15">
        <v>9</v>
      </c>
      <c r="D5" s="15">
        <f t="shared" si="0"/>
        <v>1</v>
      </c>
      <c r="E5" s="100">
        <f t="shared" si="1"/>
        <v>0.9</v>
      </c>
      <c r="F5" s="100"/>
      <c r="H5" s="5"/>
      <c r="I5" s="5"/>
      <c r="J5" s="5"/>
      <c r="K5" s="5"/>
      <c r="L5" s="5"/>
      <c r="M5" s="5"/>
      <c r="N5" s="5"/>
      <c r="O5" s="5"/>
    </row>
    <row r="6" spans="1:19" ht="24.75" customHeight="1" x14ac:dyDescent="0.25">
      <c r="A6" s="5" t="s">
        <v>1341</v>
      </c>
      <c r="H6" s="5"/>
      <c r="I6" s="5"/>
      <c r="J6" s="5"/>
      <c r="K6" s="5"/>
      <c r="L6" s="5"/>
      <c r="M6" s="5"/>
      <c r="N6" s="5"/>
      <c r="O6" s="5"/>
    </row>
    <row r="7" spans="1:19" ht="24.75" customHeight="1" x14ac:dyDescent="0.25">
      <c r="H7" s="5"/>
      <c r="I7" s="5"/>
      <c r="J7" s="5"/>
      <c r="K7" s="5"/>
      <c r="L7" s="5"/>
      <c r="M7" s="5"/>
      <c r="N7" s="5"/>
      <c r="O7" s="5"/>
    </row>
    <row r="8" spans="1:19" ht="24.75" customHeight="1" x14ac:dyDescent="0.25">
      <c r="H8" s="5"/>
      <c r="J8" s="5"/>
      <c r="K8" s="5"/>
      <c r="L8" s="5"/>
      <c r="M8" s="5"/>
      <c r="N8" s="5"/>
      <c r="O8" s="5"/>
    </row>
    <row r="9" spans="1:19" ht="24.75" customHeight="1" x14ac:dyDescent="0.25">
      <c r="H9" s="5"/>
      <c r="I9" s="5"/>
      <c r="J9" s="5"/>
      <c r="K9" s="5"/>
      <c r="L9" s="5"/>
      <c r="M9" s="5"/>
      <c r="N9" s="5"/>
      <c r="O9" s="5"/>
    </row>
    <row r="10" spans="1:19" ht="24.75" customHeight="1" x14ac:dyDescent="0.25">
      <c r="H10" s="5"/>
      <c r="I10" s="5"/>
      <c r="J10" s="5"/>
      <c r="K10" s="5"/>
      <c r="L10" s="5"/>
      <c r="M10" s="5"/>
      <c r="N10" s="5"/>
      <c r="O10" s="5"/>
    </row>
    <row r="11" spans="1:19" ht="24.75" customHeight="1" x14ac:dyDescent="0.25">
      <c r="J11" s="5"/>
      <c r="K11" s="5"/>
      <c r="L11" s="5"/>
      <c r="M11" s="5"/>
      <c r="N11" s="5"/>
      <c r="O11" s="5"/>
    </row>
    <row r="12" spans="1:19" ht="24.75" customHeight="1" x14ac:dyDescent="0.25">
      <c r="A12" s="163" t="s">
        <v>1634</v>
      </c>
      <c r="B12" s="164"/>
      <c r="C12" s="164"/>
      <c r="D12" s="164"/>
      <c r="G12" s="101" t="s">
        <v>1340</v>
      </c>
    </row>
    <row r="13" spans="1:19" ht="27" customHeight="1" x14ac:dyDescent="0.25">
      <c r="H13" s="5" t="s">
        <v>1343</v>
      </c>
      <c r="I13" s="5"/>
    </row>
    <row r="14" spans="1:19" ht="27" customHeight="1" x14ac:dyDescent="0.25">
      <c r="I14" s="388" t="s">
        <v>1618</v>
      </c>
      <c r="J14" s="388"/>
      <c r="K14" s="388"/>
      <c r="L14" s="388"/>
      <c r="M14" s="388"/>
      <c r="N14" s="388"/>
      <c r="O14" s="388"/>
      <c r="P14" s="42"/>
      <c r="Q14" s="42"/>
      <c r="R14" s="42"/>
      <c r="S14" s="42"/>
    </row>
    <row r="15" spans="1:19" ht="27" customHeight="1" x14ac:dyDescent="0.25">
      <c r="I15" s="388"/>
      <c r="J15" s="388"/>
      <c r="K15" s="388"/>
      <c r="L15" s="388"/>
      <c r="M15" s="388"/>
      <c r="N15" s="388"/>
      <c r="O15" s="388"/>
      <c r="P15" s="42"/>
      <c r="Q15" s="42"/>
      <c r="R15" s="42"/>
      <c r="S15" s="42"/>
    </row>
    <row r="16" spans="1:19" ht="27" customHeight="1" x14ac:dyDescent="0.25">
      <c r="I16" s="5"/>
      <c r="J16" s="5" t="s">
        <v>1635</v>
      </c>
    </row>
    <row r="17" spans="9:13" ht="27" customHeight="1" x14ac:dyDescent="0.25">
      <c r="I17" s="5"/>
      <c r="J17" s="5" t="s">
        <v>1636</v>
      </c>
    </row>
    <row r="18" spans="9:13" ht="27" customHeight="1" x14ac:dyDescent="0.25">
      <c r="J18" s="5"/>
      <c r="K18" s="5" t="s">
        <v>1615</v>
      </c>
    </row>
    <row r="19" spans="9:13" ht="27" customHeight="1" x14ac:dyDescent="0.25">
      <c r="J19" s="5"/>
      <c r="K19" s="5" t="s">
        <v>1616</v>
      </c>
    </row>
    <row r="20" spans="9:13" ht="27" customHeight="1" x14ac:dyDescent="0.25">
      <c r="J20" s="5"/>
    </row>
    <row r="21" spans="9:13" x14ac:dyDescent="0.25">
      <c r="J21" s="5"/>
    </row>
    <row r="22" spans="9:13" x14ac:dyDescent="0.25">
      <c r="J22" s="5"/>
    </row>
    <row r="23" spans="9:13" x14ac:dyDescent="0.25">
      <c r="J23" s="5"/>
    </row>
    <row r="24" spans="9:13" x14ac:dyDescent="0.25">
      <c r="J24" s="5"/>
    </row>
    <row r="25" spans="9:13" x14ac:dyDescent="0.25">
      <c r="J25" s="5"/>
    </row>
    <row r="26" spans="9:13" x14ac:dyDescent="0.25">
      <c r="J26" s="5"/>
    </row>
    <row r="27" spans="9:13" x14ac:dyDescent="0.25">
      <c r="J27" s="5"/>
    </row>
    <row r="28" spans="9:13" x14ac:dyDescent="0.25">
      <c r="J28" s="5"/>
    </row>
    <row r="29" spans="9:13" x14ac:dyDescent="0.25">
      <c r="J29" s="5"/>
    </row>
    <row r="30" spans="9:13" x14ac:dyDescent="0.25">
      <c r="J30" s="5"/>
      <c r="K30" s="5" t="s">
        <v>1617</v>
      </c>
    </row>
    <row r="31" spans="9:13" ht="15" customHeight="1" x14ac:dyDescent="0.25">
      <c r="J31" s="5"/>
    </row>
    <row r="32" spans="9:13" x14ac:dyDescent="0.25">
      <c r="J32" s="5"/>
      <c r="K32" s="382" t="s">
        <v>1620</v>
      </c>
      <c r="L32" s="382"/>
      <c r="M32" s="382"/>
    </row>
    <row r="33" spans="11:13" x14ac:dyDescent="0.25">
      <c r="K33" s="382"/>
      <c r="L33" s="382"/>
      <c r="M33" s="382"/>
    </row>
    <row r="43" spans="11:13" x14ac:dyDescent="0.25">
      <c r="K43" s="382" t="s">
        <v>1621</v>
      </c>
      <c r="L43" s="382"/>
      <c r="M43" s="382"/>
    </row>
    <row r="44" spans="11:13" x14ac:dyDescent="0.25">
      <c r="K44" s="382"/>
      <c r="L44" s="382"/>
      <c r="M44" s="382"/>
    </row>
    <row r="45" spans="11:13" x14ac:dyDescent="0.25">
      <c r="K45" s="382"/>
      <c r="L45" s="382"/>
      <c r="M45" s="382"/>
    </row>
    <row r="59" spans="11:13" x14ac:dyDescent="0.25">
      <c r="K59" s="382" t="s">
        <v>1622</v>
      </c>
      <c r="L59" s="382"/>
      <c r="M59" s="382"/>
    </row>
    <row r="60" spans="11:13" x14ac:dyDescent="0.25">
      <c r="K60" s="382"/>
      <c r="L60" s="382"/>
      <c r="M60" s="382"/>
    </row>
    <row r="72" spans="11:13" x14ac:dyDescent="0.25">
      <c r="K72" s="382" t="s">
        <v>1619</v>
      </c>
      <c r="L72" s="382"/>
      <c r="M72" s="382"/>
    </row>
    <row r="73" spans="11:13" x14ac:dyDescent="0.25">
      <c r="K73" s="382"/>
      <c r="L73" s="382"/>
      <c r="M73" s="382"/>
    </row>
    <row r="74" spans="11:13" x14ac:dyDescent="0.25">
      <c r="K74" s="382"/>
      <c r="L74" s="382"/>
      <c r="M74" s="382"/>
    </row>
    <row r="88" spans="11:13" x14ac:dyDescent="0.25">
      <c r="K88" s="382" t="s">
        <v>1623</v>
      </c>
      <c r="L88" s="382"/>
      <c r="M88" s="382"/>
    </row>
    <row r="89" spans="11:13" x14ac:dyDescent="0.25">
      <c r="K89" s="382"/>
      <c r="L89" s="382"/>
      <c r="M89" s="382"/>
    </row>
    <row r="103" spans="11:13" x14ac:dyDescent="0.25">
      <c r="K103" s="382" t="s">
        <v>1624</v>
      </c>
      <c r="L103" s="382"/>
      <c r="M103" s="382"/>
    </row>
    <row r="104" spans="11:13" x14ac:dyDescent="0.25">
      <c r="K104" s="382"/>
      <c r="L104" s="382"/>
      <c r="M104" s="382"/>
    </row>
    <row r="106" spans="11:13" x14ac:dyDescent="0.25">
      <c r="K106" s="382" t="s">
        <v>1625</v>
      </c>
      <c r="L106" s="382"/>
      <c r="M106" s="382"/>
    </row>
    <row r="107" spans="11:13" x14ac:dyDescent="0.25">
      <c r="K107" s="382"/>
      <c r="L107" s="382"/>
      <c r="M107" s="382"/>
    </row>
    <row r="116" spans="11:13" x14ac:dyDescent="0.25">
      <c r="K116" s="382" t="s">
        <v>1626</v>
      </c>
      <c r="L116" s="382"/>
      <c r="M116" s="382"/>
    </row>
    <row r="117" spans="11:13" x14ac:dyDescent="0.25">
      <c r="K117" s="382"/>
      <c r="L117" s="382"/>
      <c r="M117" s="382"/>
    </row>
    <row r="118" spans="11:13" ht="15" customHeight="1" x14ac:dyDescent="0.25">
      <c r="L118" s="42"/>
      <c r="M118" s="42"/>
    </row>
    <row r="119" spans="11:13" x14ac:dyDescent="0.25">
      <c r="K119" s="382" t="s">
        <v>1627</v>
      </c>
      <c r="L119" s="382"/>
      <c r="M119" s="382"/>
    </row>
    <row r="120" spans="11:13" x14ac:dyDescent="0.25">
      <c r="K120" s="382"/>
      <c r="L120" s="382"/>
      <c r="M120" s="382"/>
    </row>
    <row r="129" spans="11:14" x14ac:dyDescent="0.25">
      <c r="K129" s="382" t="s">
        <v>1628</v>
      </c>
      <c r="L129" s="382"/>
      <c r="M129" s="382"/>
      <c r="N129" s="382"/>
    </row>
    <row r="130" spans="11:14" x14ac:dyDescent="0.25">
      <c r="K130" s="382"/>
      <c r="L130" s="382"/>
      <c r="M130" s="382"/>
      <c r="N130" s="382"/>
    </row>
    <row r="132" spans="11:14" x14ac:dyDescent="0.25">
      <c r="K132" s="382" t="s">
        <v>1629</v>
      </c>
      <c r="L132" s="382"/>
      <c r="M132" s="382"/>
      <c r="N132" s="382"/>
    </row>
    <row r="133" spans="11:14" x14ac:dyDescent="0.25">
      <c r="K133" s="382"/>
      <c r="L133" s="382"/>
      <c r="M133" s="382"/>
      <c r="N133" s="382"/>
    </row>
    <row r="134" spans="11:14" x14ac:dyDescent="0.25">
      <c r="K134" s="382"/>
      <c r="L134" s="382"/>
      <c r="M134" s="382"/>
      <c r="N134" s="129"/>
    </row>
    <row r="145" spans="11:14" ht="15" customHeight="1" x14ac:dyDescent="0.25">
      <c r="K145" s="382" t="s">
        <v>1630</v>
      </c>
      <c r="L145" s="382"/>
      <c r="M145" s="382"/>
    </row>
    <row r="146" spans="11:14" x14ac:dyDescent="0.25">
      <c r="K146" s="382"/>
      <c r="L146" s="382"/>
      <c r="M146" s="382"/>
    </row>
    <row r="147" spans="11:14" x14ac:dyDescent="0.25">
      <c r="K147" s="382"/>
      <c r="L147" s="382"/>
      <c r="M147" s="382"/>
    </row>
    <row r="148" spans="11:14" x14ac:dyDescent="0.25">
      <c r="K148" s="382"/>
      <c r="L148" s="382"/>
      <c r="M148" s="382"/>
    </row>
    <row r="150" spans="11:14" x14ac:dyDescent="0.25">
      <c r="L150" s="382" t="s">
        <v>1631</v>
      </c>
      <c r="M150" s="382"/>
      <c r="N150" s="382"/>
    </row>
    <row r="151" spans="11:14" x14ac:dyDescent="0.25">
      <c r="L151" s="382"/>
      <c r="M151" s="382"/>
      <c r="N151" s="382"/>
    </row>
    <row r="152" spans="11:14" x14ac:dyDescent="0.25">
      <c r="L152" s="382" t="s">
        <v>1632</v>
      </c>
      <c r="M152" s="382"/>
    </row>
    <row r="153" spans="11:14" x14ac:dyDescent="0.25">
      <c r="L153" s="382"/>
      <c r="M153" s="382"/>
    </row>
    <row r="154" spans="11:14" x14ac:dyDescent="0.25">
      <c r="L154" s="382"/>
      <c r="M154" s="382"/>
    </row>
    <row r="161" spans="12:14" ht="15" customHeight="1" x14ac:dyDescent="0.25">
      <c r="L161" s="388" t="s">
        <v>1633</v>
      </c>
      <c r="M161" s="388"/>
      <c r="N161" s="388"/>
    </row>
    <row r="162" spans="12:14" x14ac:dyDescent="0.25">
      <c r="L162" s="388"/>
      <c r="M162" s="388"/>
      <c r="N162" s="388"/>
    </row>
    <row r="163" spans="12:14" x14ac:dyDescent="0.25">
      <c r="L163" s="388"/>
      <c r="M163" s="388"/>
      <c r="N163" s="388"/>
    </row>
    <row r="164" spans="12:14" x14ac:dyDescent="0.25">
      <c r="L164" s="388"/>
      <c r="M164" s="388"/>
      <c r="N164" s="388"/>
    </row>
    <row r="165" spans="12:14" x14ac:dyDescent="0.25">
      <c r="L165" s="388"/>
      <c r="M165" s="388"/>
      <c r="N165" s="388"/>
    </row>
    <row r="166" spans="12:14" x14ac:dyDescent="0.25">
      <c r="L166" s="388"/>
      <c r="M166" s="388"/>
      <c r="N166" s="388"/>
    </row>
    <row r="167" spans="12:14" x14ac:dyDescent="0.25">
      <c r="L167" s="388"/>
      <c r="M167" s="388"/>
      <c r="N167" s="388"/>
    </row>
    <row r="168" spans="12:14" x14ac:dyDescent="0.25">
      <c r="L168" s="388"/>
      <c r="M168" s="388"/>
      <c r="N168" s="388"/>
    </row>
    <row r="169" spans="12:14" x14ac:dyDescent="0.25">
      <c r="L169" s="388"/>
      <c r="M169" s="388"/>
      <c r="N169" s="388"/>
    </row>
    <row r="170" spans="12:14" x14ac:dyDescent="0.25">
      <c r="L170" s="388"/>
      <c r="M170" s="388"/>
      <c r="N170" s="388"/>
    </row>
    <row r="171" spans="12:14" x14ac:dyDescent="0.25">
      <c r="L171" s="388"/>
      <c r="M171" s="388"/>
      <c r="N171" s="388"/>
    </row>
    <row r="172" spans="12:14" x14ac:dyDescent="0.25">
      <c r="L172" s="388"/>
      <c r="M172" s="388"/>
      <c r="N172" s="388"/>
    </row>
    <row r="173" spans="12:14" x14ac:dyDescent="0.25">
      <c r="L173" s="388"/>
      <c r="M173" s="388"/>
      <c r="N173" s="388"/>
    </row>
    <row r="174" spans="12:14" x14ac:dyDescent="0.25">
      <c r="L174" s="388"/>
      <c r="M174" s="388"/>
      <c r="N174" s="388"/>
    </row>
    <row r="175" spans="12:14" x14ac:dyDescent="0.25">
      <c r="L175" s="388"/>
      <c r="M175" s="388"/>
      <c r="N175" s="388"/>
    </row>
    <row r="176" spans="12:14" x14ac:dyDescent="0.25">
      <c r="L176" s="388"/>
      <c r="M176" s="388"/>
      <c r="N176" s="388"/>
    </row>
    <row r="177" spans="12:14" x14ac:dyDescent="0.25">
      <c r="L177" s="388"/>
      <c r="M177" s="388"/>
      <c r="N177" s="388"/>
    </row>
    <row r="178" spans="12:14" x14ac:dyDescent="0.25">
      <c r="L178" s="388"/>
      <c r="M178" s="388"/>
      <c r="N178" s="388"/>
    </row>
    <row r="179" spans="12:14" x14ac:dyDescent="0.25">
      <c r="L179" s="388"/>
      <c r="M179" s="388"/>
      <c r="N179" s="388"/>
    </row>
    <row r="180" spans="12:14" x14ac:dyDescent="0.25">
      <c r="L180" s="388"/>
      <c r="M180" s="388"/>
      <c r="N180" s="388"/>
    </row>
    <row r="181" spans="12:14" x14ac:dyDescent="0.25">
      <c r="L181" s="388"/>
      <c r="M181" s="388"/>
      <c r="N181" s="388"/>
    </row>
    <row r="182" spans="12:14" x14ac:dyDescent="0.25">
      <c r="L182" s="388"/>
      <c r="M182" s="388"/>
      <c r="N182" s="388"/>
    </row>
  </sheetData>
  <mergeCells count="20">
    <mergeCell ref="K43:M45"/>
    <mergeCell ref="K88:M89"/>
    <mergeCell ref="K103:M104"/>
    <mergeCell ref="I14:O15"/>
    <mergeCell ref="K32:M33"/>
    <mergeCell ref="K59:M60"/>
    <mergeCell ref="K106:M107"/>
    <mergeCell ref="K116:M117"/>
    <mergeCell ref="K119:M120"/>
    <mergeCell ref="K129:M130"/>
    <mergeCell ref="K72:M73"/>
    <mergeCell ref="K74:M74"/>
    <mergeCell ref="K145:M148"/>
    <mergeCell ref="L152:M154"/>
    <mergeCell ref="L150:N151"/>
    <mergeCell ref="L161:N182"/>
    <mergeCell ref="N129:N130"/>
    <mergeCell ref="K132:M133"/>
    <mergeCell ref="N132:N133"/>
    <mergeCell ref="K134:M134"/>
  </mergeCells>
  <conditionalFormatting sqref="B3:D3 D4:D5 I4:O5 J6:O8 I7 H5:H8 H9:O10 J11:O11 H13:I13 K18:K19 K30 K32">
    <cfRule type="expression" dxfId="325" priority="30">
      <formula>B3&lt;&gt;""</formula>
    </cfRule>
  </conditionalFormatting>
  <conditionalFormatting sqref="B2:D2">
    <cfRule type="expression" dxfId="324" priority="29">
      <formula>B2&lt;&gt;""</formula>
    </cfRule>
  </conditionalFormatting>
  <conditionalFormatting sqref="A3:A6">
    <cfRule type="expression" dxfId="323" priority="28">
      <formula>A3&lt;&gt;""</formula>
    </cfRule>
  </conditionalFormatting>
  <conditionalFormatting sqref="B4:C5">
    <cfRule type="expression" dxfId="322" priority="27">
      <formula>B4&lt;&gt;""</formula>
    </cfRule>
  </conditionalFormatting>
  <conditionalFormatting sqref="H3">
    <cfRule type="expression" dxfId="321" priority="26">
      <formula>H3&lt;&gt;""</formula>
    </cfRule>
  </conditionalFormatting>
  <conditionalFormatting sqref="I6">
    <cfRule type="expression" dxfId="320" priority="25">
      <formula>I6&lt;&gt;""</formula>
    </cfRule>
  </conditionalFormatting>
  <conditionalFormatting sqref="A12">
    <cfRule type="expression" dxfId="319" priority="24">
      <formula>A12&lt;&gt;""</formula>
    </cfRule>
  </conditionalFormatting>
  <conditionalFormatting sqref="G12">
    <cfRule type="expression" dxfId="318" priority="23">
      <formula>G12&lt;&gt;""</formula>
    </cfRule>
  </conditionalFormatting>
  <conditionalFormatting sqref="I14 I16:I17">
    <cfRule type="expression" dxfId="317" priority="22">
      <formula>I14&lt;&gt;""</formula>
    </cfRule>
  </conditionalFormatting>
  <conditionalFormatting sqref="J1">
    <cfRule type="expression" dxfId="316" priority="18">
      <formula>J1&lt;&gt;""</formula>
    </cfRule>
  </conditionalFormatting>
  <conditionalFormatting sqref="J1">
    <cfRule type="expression" dxfId="315" priority="19">
      <formula>J1&lt;&gt;""</formula>
    </cfRule>
  </conditionalFormatting>
  <conditionalFormatting sqref="J16:J32">
    <cfRule type="expression" dxfId="314" priority="17">
      <formula>J16&lt;&gt;""</formula>
    </cfRule>
  </conditionalFormatting>
  <conditionalFormatting sqref="K43">
    <cfRule type="expression" dxfId="313" priority="15">
      <formula>K43&lt;&gt;""</formula>
    </cfRule>
  </conditionalFormatting>
  <conditionalFormatting sqref="K59">
    <cfRule type="expression" dxfId="312" priority="14">
      <formula>K59&lt;&gt;""</formula>
    </cfRule>
  </conditionalFormatting>
  <conditionalFormatting sqref="K72 K74">
    <cfRule type="expression" dxfId="311" priority="13">
      <formula>K72&lt;&gt;""</formula>
    </cfRule>
  </conditionalFormatting>
  <conditionalFormatting sqref="K88">
    <cfRule type="expression" dxfId="310" priority="12">
      <formula>K88&lt;&gt;""</formula>
    </cfRule>
  </conditionalFormatting>
  <conditionalFormatting sqref="K103">
    <cfRule type="expression" dxfId="309" priority="11">
      <formula>K103&lt;&gt;""</formula>
    </cfRule>
  </conditionalFormatting>
  <conditionalFormatting sqref="K106">
    <cfRule type="expression" dxfId="308" priority="10">
      <formula>K106&lt;&gt;""</formula>
    </cfRule>
  </conditionalFormatting>
  <conditionalFormatting sqref="K116">
    <cfRule type="expression" dxfId="307" priority="9">
      <formula>K116&lt;&gt;""</formula>
    </cfRule>
  </conditionalFormatting>
  <conditionalFormatting sqref="K119">
    <cfRule type="expression" dxfId="306" priority="8">
      <formula>K119&lt;&gt;""</formula>
    </cfRule>
  </conditionalFormatting>
  <conditionalFormatting sqref="K129 N129">
    <cfRule type="expression" dxfId="305" priority="7">
      <formula>K129&lt;&gt;""</formula>
    </cfRule>
  </conditionalFormatting>
  <conditionalFormatting sqref="K132 K134 N132 N134">
    <cfRule type="expression" dxfId="304" priority="6">
      <formula>K132&lt;&gt;""</formula>
    </cfRule>
  </conditionalFormatting>
  <conditionalFormatting sqref="K145">
    <cfRule type="expression" dxfId="303" priority="5">
      <formula>K145&lt;&gt;""</formula>
    </cfRule>
  </conditionalFormatting>
  <conditionalFormatting sqref="L152">
    <cfRule type="expression" dxfId="302" priority="4">
      <formula>L152&lt;&gt;""</formula>
    </cfRule>
  </conditionalFormatting>
  <conditionalFormatting sqref="L150">
    <cfRule type="expression" dxfId="301" priority="3">
      <formula>L150&lt;&gt;""</formula>
    </cfRule>
  </conditionalFormatting>
  <conditionalFormatting sqref="L161">
    <cfRule type="expression" dxfId="300" priority="2">
      <formula>L161&lt;&gt;""</formula>
    </cfRule>
  </conditionalFormatting>
  <conditionalFormatting sqref="M1">
    <cfRule type="expression" dxfId="299" priority="1">
      <formula>M1&lt;&gt;""</formula>
    </cfRule>
  </conditionalFormatting>
  <hyperlinks>
    <hyperlink ref="J1" location="ACCUEIL!A1" display="ACCUEIL" xr:uid="{C76A91F5-D39B-44ED-8C21-5A9A1C1C78C8}"/>
    <hyperlink ref="L1" location="'Mise en forme'!W1" display="Aide" xr:uid="{D99C0889-68F8-48F5-938A-96805C946F2A}"/>
    <hyperlink ref="K1" location="'GRAPHIK PERSO 1 Corr'!A1" display="Corrigé" xr:uid="{329C4538-8C85-4976-B17E-CA38FF332514}"/>
  </hyperlinks>
  <pageMargins left="0.7" right="0.7" top="0.75" bottom="0.75" header="0.3" footer="0.3"/>
  <pageSetup paperSize="9" orientation="portrait" verticalDpi="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2933-7108-44DF-98E2-8356A7DFD004}">
  <sheetPr>
    <tabColor theme="5"/>
  </sheetPr>
  <dimension ref="A1:S182"/>
  <sheetViews>
    <sheetView showGridLines="0" workbookViewId="0">
      <pane ySplit="1" topLeftCell="A4" activePane="bottomLeft" state="frozen"/>
      <selection pane="bottomLeft" activeCell="J1" sqref="J1:M1"/>
    </sheetView>
  </sheetViews>
  <sheetFormatPr baseColWidth="10" defaultColWidth="11.42578125" defaultRowHeight="15" x14ac:dyDescent="0.25"/>
  <cols>
    <col min="1" max="1" width="17.28515625" customWidth="1"/>
    <col min="2" max="2" width="13.7109375" customWidth="1"/>
    <col min="3" max="3" width="13.5703125" customWidth="1"/>
    <col min="4" max="4" width="13" customWidth="1"/>
    <col min="5" max="6" width="5.7109375" customWidth="1"/>
  </cols>
  <sheetData>
    <row r="1" spans="1:19" ht="27" customHeight="1" x14ac:dyDescent="0.25">
      <c r="J1" s="136" t="s">
        <v>16</v>
      </c>
      <c r="K1" s="137" t="s">
        <v>2</v>
      </c>
      <c r="L1" s="138" t="s">
        <v>1474</v>
      </c>
      <c r="M1" s="143" t="s">
        <v>1521</v>
      </c>
    </row>
    <row r="2" spans="1:19" ht="45" x14ac:dyDescent="0.25">
      <c r="B2" s="96" t="s">
        <v>1334</v>
      </c>
      <c r="C2" s="96" t="s">
        <v>1335</v>
      </c>
      <c r="D2" s="96" t="s">
        <v>1336</v>
      </c>
    </row>
    <row r="3" spans="1:19" ht="24.75" customHeight="1" x14ac:dyDescent="0.25">
      <c r="A3" s="5" t="s">
        <v>1337</v>
      </c>
      <c r="B3" s="15">
        <v>10</v>
      </c>
      <c r="C3" s="15">
        <v>3</v>
      </c>
      <c r="D3" s="15">
        <f>B3-C3</f>
        <v>7</v>
      </c>
      <c r="E3" s="100">
        <f>C3/B3</f>
        <v>0.3</v>
      </c>
      <c r="F3" s="100"/>
      <c r="H3" s="5"/>
    </row>
    <row r="4" spans="1:19" ht="24.75" customHeight="1" x14ac:dyDescent="0.25">
      <c r="A4" s="5" t="s">
        <v>1338</v>
      </c>
      <c r="B4" s="15">
        <v>12</v>
      </c>
      <c r="C4" s="15">
        <v>6</v>
      </c>
      <c r="D4" s="15">
        <f t="shared" ref="D4:D5" si="0">B4-C4</f>
        <v>6</v>
      </c>
      <c r="E4" s="100">
        <f t="shared" ref="E4:E5" si="1">C4/B4</f>
        <v>0.5</v>
      </c>
      <c r="F4" s="100"/>
      <c r="I4" s="5"/>
      <c r="J4" s="5"/>
      <c r="K4" s="5"/>
      <c r="L4" s="5"/>
      <c r="M4" s="5"/>
      <c r="N4" s="5"/>
      <c r="O4" s="5"/>
    </row>
    <row r="5" spans="1:19" ht="24.75" customHeight="1" x14ac:dyDescent="0.25">
      <c r="A5" s="5" t="s">
        <v>1339</v>
      </c>
      <c r="B5" s="15">
        <v>10</v>
      </c>
      <c r="C5" s="15">
        <v>9</v>
      </c>
      <c r="D5" s="15">
        <f t="shared" si="0"/>
        <v>1</v>
      </c>
      <c r="E5" s="100">
        <f t="shared" si="1"/>
        <v>0.9</v>
      </c>
      <c r="F5" s="100"/>
      <c r="H5" s="5"/>
      <c r="I5" s="5"/>
      <c r="J5" s="5"/>
      <c r="K5" s="5"/>
      <c r="L5" s="5"/>
      <c r="M5" s="5"/>
      <c r="N5" s="5"/>
      <c r="O5" s="5"/>
    </row>
    <row r="6" spans="1:19" ht="24.75" customHeight="1" x14ac:dyDescent="0.25">
      <c r="A6" s="5" t="s">
        <v>1341</v>
      </c>
      <c r="H6" s="5"/>
      <c r="I6" s="5"/>
      <c r="J6" s="5"/>
      <c r="K6" s="5"/>
      <c r="L6" s="5"/>
      <c r="M6" s="5"/>
      <c r="N6" s="5"/>
      <c r="O6" s="5"/>
    </row>
    <row r="7" spans="1:19" ht="24.75" customHeight="1" x14ac:dyDescent="0.25">
      <c r="H7" s="5"/>
      <c r="I7" s="5"/>
      <c r="J7" s="5"/>
      <c r="K7" s="5"/>
      <c r="L7" s="5"/>
      <c r="M7" s="5"/>
      <c r="N7" s="5"/>
      <c r="O7" s="5"/>
    </row>
    <row r="8" spans="1:19" ht="24.75" customHeight="1" x14ac:dyDescent="0.25">
      <c r="H8" s="5"/>
      <c r="J8" s="5"/>
      <c r="K8" s="5"/>
      <c r="L8" s="5"/>
      <c r="M8" s="5"/>
      <c r="N8" s="5"/>
      <c r="O8" s="5"/>
    </row>
    <row r="9" spans="1:19" ht="24.75" customHeight="1" x14ac:dyDescent="0.25">
      <c r="H9" s="5"/>
      <c r="I9" s="5"/>
      <c r="J9" s="5"/>
      <c r="K9" s="5"/>
      <c r="L9" s="5"/>
      <c r="M9" s="5"/>
      <c r="N9" s="5"/>
      <c r="O9" s="5"/>
    </row>
    <row r="10" spans="1:19" ht="24.75" customHeight="1" x14ac:dyDescent="0.25">
      <c r="H10" s="5"/>
      <c r="I10" s="5"/>
      <c r="J10" s="5"/>
      <c r="K10" s="5"/>
      <c r="L10" s="5"/>
      <c r="M10" s="5"/>
      <c r="N10" s="5"/>
      <c r="O10" s="5"/>
    </row>
    <row r="11" spans="1:19" ht="24.75" customHeight="1" x14ac:dyDescent="0.25">
      <c r="J11" s="5"/>
      <c r="K11" s="5"/>
      <c r="L11" s="5"/>
      <c r="M11" s="5"/>
      <c r="N11" s="5"/>
      <c r="O11" s="5"/>
    </row>
    <row r="12" spans="1:19" ht="24.75" customHeight="1" x14ac:dyDescent="0.25">
      <c r="A12" s="163" t="s">
        <v>1634</v>
      </c>
      <c r="B12" s="164"/>
      <c r="C12" s="164"/>
      <c r="D12" s="164"/>
      <c r="G12" s="101" t="s">
        <v>1340</v>
      </c>
    </row>
    <row r="13" spans="1:19" ht="27" customHeight="1" x14ac:dyDescent="0.25">
      <c r="H13" s="5" t="s">
        <v>1343</v>
      </c>
      <c r="I13" s="5"/>
    </row>
    <row r="14" spans="1:19" ht="27" customHeight="1" x14ac:dyDescent="0.25">
      <c r="I14" s="388" t="s">
        <v>1618</v>
      </c>
      <c r="J14" s="388"/>
      <c r="K14" s="388"/>
      <c r="L14" s="388"/>
      <c r="M14" s="388"/>
      <c r="N14" s="388"/>
      <c r="O14" s="388"/>
      <c r="P14" s="42"/>
      <c r="Q14" s="42"/>
      <c r="R14" s="42"/>
      <c r="S14" s="42"/>
    </row>
    <row r="15" spans="1:19" ht="27" customHeight="1" x14ac:dyDescent="0.25">
      <c r="I15" s="388"/>
      <c r="J15" s="388"/>
      <c r="K15" s="388"/>
      <c r="L15" s="388"/>
      <c r="M15" s="388"/>
      <c r="N15" s="388"/>
      <c r="O15" s="388"/>
      <c r="P15" s="42"/>
      <c r="Q15" s="42"/>
      <c r="R15" s="42"/>
      <c r="S15" s="42"/>
    </row>
    <row r="16" spans="1:19" ht="27" customHeight="1" x14ac:dyDescent="0.25">
      <c r="I16" s="5"/>
      <c r="J16" s="5" t="s">
        <v>1635</v>
      </c>
    </row>
    <row r="17" spans="9:13" ht="27" customHeight="1" x14ac:dyDescent="0.25">
      <c r="I17" s="5"/>
      <c r="J17" s="5" t="s">
        <v>1636</v>
      </c>
    </row>
    <row r="18" spans="9:13" ht="27" customHeight="1" x14ac:dyDescent="0.25">
      <c r="J18" s="5"/>
      <c r="K18" s="5" t="s">
        <v>1615</v>
      </c>
    </row>
    <row r="19" spans="9:13" ht="27" customHeight="1" x14ac:dyDescent="0.25">
      <c r="J19" s="5"/>
      <c r="K19" s="5" t="s">
        <v>1616</v>
      </c>
    </row>
    <row r="20" spans="9:13" ht="27" customHeight="1" x14ac:dyDescent="0.25">
      <c r="J20" s="5"/>
    </row>
    <row r="21" spans="9:13" x14ac:dyDescent="0.25">
      <c r="J21" s="5"/>
    </row>
    <row r="22" spans="9:13" x14ac:dyDescent="0.25">
      <c r="J22" s="5"/>
    </row>
    <row r="23" spans="9:13" x14ac:dyDescent="0.25">
      <c r="J23" s="5"/>
    </row>
    <row r="24" spans="9:13" x14ac:dyDescent="0.25">
      <c r="J24" s="5"/>
    </row>
    <row r="25" spans="9:13" x14ac:dyDescent="0.25">
      <c r="J25" s="5"/>
    </row>
    <row r="26" spans="9:13" x14ac:dyDescent="0.25">
      <c r="J26" s="5"/>
    </row>
    <row r="27" spans="9:13" x14ac:dyDescent="0.25">
      <c r="J27" s="5"/>
    </row>
    <row r="28" spans="9:13" x14ac:dyDescent="0.25">
      <c r="J28" s="5"/>
    </row>
    <row r="29" spans="9:13" x14ac:dyDescent="0.25">
      <c r="J29" s="5"/>
    </row>
    <row r="30" spans="9:13" x14ac:dyDescent="0.25">
      <c r="J30" s="5"/>
      <c r="K30" s="5" t="s">
        <v>1617</v>
      </c>
    </row>
    <row r="31" spans="9:13" ht="15" customHeight="1" x14ac:dyDescent="0.25">
      <c r="J31" s="5"/>
    </row>
    <row r="32" spans="9:13" x14ac:dyDescent="0.25">
      <c r="J32" s="5"/>
      <c r="K32" s="382" t="s">
        <v>1620</v>
      </c>
      <c r="L32" s="382"/>
      <c r="M32" s="382"/>
    </row>
    <row r="33" spans="11:13" x14ac:dyDescent="0.25">
      <c r="K33" s="382"/>
      <c r="L33" s="382"/>
      <c r="M33" s="382"/>
    </row>
    <row r="43" spans="11:13" x14ac:dyDescent="0.25">
      <c r="K43" s="382" t="s">
        <v>1621</v>
      </c>
      <c r="L43" s="382"/>
      <c r="M43" s="382"/>
    </row>
    <row r="44" spans="11:13" x14ac:dyDescent="0.25">
      <c r="K44" s="382"/>
      <c r="L44" s="382"/>
      <c r="M44" s="382"/>
    </row>
    <row r="45" spans="11:13" x14ac:dyDescent="0.25">
      <c r="K45" s="382"/>
      <c r="L45" s="382"/>
      <c r="M45" s="382"/>
    </row>
    <row r="59" spans="11:13" x14ac:dyDescent="0.25">
      <c r="K59" s="382" t="s">
        <v>1622</v>
      </c>
      <c r="L59" s="382"/>
      <c r="M59" s="382"/>
    </row>
    <row r="60" spans="11:13" x14ac:dyDescent="0.25">
      <c r="K60" s="382"/>
      <c r="L60" s="382"/>
      <c r="M60" s="382"/>
    </row>
    <row r="72" spans="11:13" x14ac:dyDescent="0.25">
      <c r="K72" s="382" t="s">
        <v>1619</v>
      </c>
      <c r="L72" s="382"/>
      <c r="M72" s="382"/>
    </row>
    <row r="73" spans="11:13" x14ac:dyDescent="0.25">
      <c r="K73" s="382"/>
      <c r="L73" s="382"/>
      <c r="M73" s="382"/>
    </row>
    <row r="74" spans="11:13" x14ac:dyDescent="0.25">
      <c r="K74" s="382"/>
      <c r="L74" s="382"/>
      <c r="M74" s="382"/>
    </row>
    <row r="88" spans="11:13" x14ac:dyDescent="0.25">
      <c r="K88" s="382" t="s">
        <v>1623</v>
      </c>
      <c r="L88" s="382"/>
      <c r="M88" s="382"/>
    </row>
    <row r="89" spans="11:13" x14ac:dyDescent="0.25">
      <c r="K89" s="382"/>
      <c r="L89" s="382"/>
      <c r="M89" s="382"/>
    </row>
    <row r="103" spans="11:13" x14ac:dyDescent="0.25">
      <c r="K103" s="382" t="s">
        <v>1624</v>
      </c>
      <c r="L103" s="382"/>
      <c r="M103" s="382"/>
    </row>
    <row r="104" spans="11:13" x14ac:dyDescent="0.25">
      <c r="K104" s="382"/>
      <c r="L104" s="382"/>
      <c r="M104" s="382"/>
    </row>
    <row r="106" spans="11:13" x14ac:dyDescent="0.25">
      <c r="K106" s="382" t="s">
        <v>1625</v>
      </c>
      <c r="L106" s="382"/>
      <c r="M106" s="382"/>
    </row>
    <row r="107" spans="11:13" x14ac:dyDescent="0.25">
      <c r="K107" s="382"/>
      <c r="L107" s="382"/>
      <c r="M107" s="382"/>
    </row>
    <row r="116" spans="11:13" x14ac:dyDescent="0.25">
      <c r="K116" s="382" t="s">
        <v>1626</v>
      </c>
      <c r="L116" s="382"/>
      <c r="M116" s="382"/>
    </row>
    <row r="117" spans="11:13" x14ac:dyDescent="0.25">
      <c r="K117" s="382"/>
      <c r="L117" s="382"/>
      <c r="M117" s="382"/>
    </row>
    <row r="118" spans="11:13" ht="15" customHeight="1" x14ac:dyDescent="0.25">
      <c r="L118" s="42"/>
      <c r="M118" s="42"/>
    </row>
    <row r="119" spans="11:13" x14ac:dyDescent="0.25">
      <c r="K119" s="382" t="s">
        <v>1627</v>
      </c>
      <c r="L119" s="382"/>
      <c r="M119" s="382"/>
    </row>
    <row r="120" spans="11:13" x14ac:dyDescent="0.25">
      <c r="K120" s="382"/>
      <c r="L120" s="382"/>
      <c r="M120" s="382"/>
    </row>
    <row r="129" spans="11:14" x14ac:dyDescent="0.25">
      <c r="K129" s="382" t="s">
        <v>1628</v>
      </c>
      <c r="L129" s="382"/>
      <c r="M129" s="382"/>
      <c r="N129" s="382"/>
    </row>
    <row r="130" spans="11:14" x14ac:dyDescent="0.25">
      <c r="K130" s="382"/>
      <c r="L130" s="382"/>
      <c r="M130" s="382"/>
      <c r="N130" s="382"/>
    </row>
    <row r="132" spans="11:14" x14ac:dyDescent="0.25">
      <c r="K132" s="382" t="s">
        <v>1629</v>
      </c>
      <c r="L132" s="382"/>
      <c r="M132" s="382"/>
      <c r="N132" s="382"/>
    </row>
    <row r="133" spans="11:14" x14ac:dyDescent="0.25">
      <c r="K133" s="382"/>
      <c r="L133" s="382"/>
      <c r="M133" s="382"/>
      <c r="N133" s="382"/>
    </row>
    <row r="134" spans="11:14" x14ac:dyDescent="0.25">
      <c r="K134" s="382"/>
      <c r="L134" s="382"/>
      <c r="M134" s="382"/>
      <c r="N134" s="129"/>
    </row>
    <row r="145" spans="11:14" ht="15" customHeight="1" x14ac:dyDescent="0.25">
      <c r="K145" s="382" t="s">
        <v>1630</v>
      </c>
      <c r="L145" s="382"/>
      <c r="M145" s="382"/>
    </row>
    <row r="146" spans="11:14" x14ac:dyDescent="0.25">
      <c r="K146" s="382"/>
      <c r="L146" s="382"/>
      <c r="M146" s="382"/>
    </row>
    <row r="147" spans="11:14" x14ac:dyDescent="0.25">
      <c r="K147" s="382"/>
      <c r="L147" s="382"/>
      <c r="M147" s="382"/>
    </row>
    <row r="148" spans="11:14" x14ac:dyDescent="0.25">
      <c r="K148" s="382"/>
      <c r="L148" s="382"/>
      <c r="M148" s="382"/>
    </row>
    <row r="150" spans="11:14" x14ac:dyDescent="0.25">
      <c r="L150" s="382" t="s">
        <v>1631</v>
      </c>
      <c r="M150" s="382"/>
      <c r="N150" s="382"/>
    </row>
    <row r="151" spans="11:14" x14ac:dyDescent="0.25">
      <c r="L151" s="382"/>
      <c r="M151" s="382"/>
      <c r="N151" s="382"/>
    </row>
    <row r="152" spans="11:14" x14ac:dyDescent="0.25">
      <c r="L152" s="382" t="s">
        <v>1632</v>
      </c>
      <c r="M152" s="382"/>
    </row>
    <row r="153" spans="11:14" x14ac:dyDescent="0.25">
      <c r="L153" s="382"/>
      <c r="M153" s="382"/>
    </row>
    <row r="154" spans="11:14" x14ac:dyDescent="0.25">
      <c r="L154" s="382"/>
      <c r="M154" s="382"/>
    </row>
    <row r="161" spans="12:14" ht="15" customHeight="1" x14ac:dyDescent="0.25">
      <c r="L161" s="388" t="s">
        <v>1633</v>
      </c>
      <c r="M161" s="388"/>
      <c r="N161" s="388"/>
    </row>
    <row r="162" spans="12:14" x14ac:dyDescent="0.25">
      <c r="L162" s="388"/>
      <c r="M162" s="388"/>
      <c r="N162" s="388"/>
    </row>
    <row r="163" spans="12:14" x14ac:dyDescent="0.25">
      <c r="L163" s="388"/>
      <c r="M163" s="388"/>
      <c r="N163" s="388"/>
    </row>
    <row r="164" spans="12:14" x14ac:dyDescent="0.25">
      <c r="L164" s="388"/>
      <c r="M164" s="388"/>
      <c r="N164" s="388"/>
    </row>
    <row r="165" spans="12:14" x14ac:dyDescent="0.25">
      <c r="L165" s="388"/>
      <c r="M165" s="388"/>
      <c r="N165" s="388"/>
    </row>
    <row r="166" spans="12:14" x14ac:dyDescent="0.25">
      <c r="L166" s="388"/>
      <c r="M166" s="388"/>
      <c r="N166" s="388"/>
    </row>
    <row r="167" spans="12:14" x14ac:dyDescent="0.25">
      <c r="L167" s="388"/>
      <c r="M167" s="388"/>
      <c r="N167" s="388"/>
    </row>
    <row r="168" spans="12:14" x14ac:dyDescent="0.25">
      <c r="L168" s="388"/>
      <c r="M168" s="388"/>
      <c r="N168" s="388"/>
    </row>
    <row r="169" spans="12:14" x14ac:dyDescent="0.25">
      <c r="L169" s="388"/>
      <c r="M169" s="388"/>
      <c r="N169" s="388"/>
    </row>
    <row r="170" spans="12:14" x14ac:dyDescent="0.25">
      <c r="L170" s="388"/>
      <c r="M170" s="388"/>
      <c r="N170" s="388"/>
    </row>
    <row r="171" spans="12:14" x14ac:dyDescent="0.25">
      <c r="L171" s="388"/>
      <c r="M171" s="388"/>
      <c r="N171" s="388"/>
    </row>
    <row r="172" spans="12:14" x14ac:dyDescent="0.25">
      <c r="L172" s="388"/>
      <c r="M172" s="388"/>
      <c r="N172" s="388"/>
    </row>
    <row r="173" spans="12:14" x14ac:dyDescent="0.25">
      <c r="L173" s="388"/>
      <c r="M173" s="388"/>
      <c r="N173" s="388"/>
    </row>
    <row r="174" spans="12:14" x14ac:dyDescent="0.25">
      <c r="L174" s="388"/>
      <c r="M174" s="388"/>
      <c r="N174" s="388"/>
    </row>
    <row r="175" spans="12:14" x14ac:dyDescent="0.25">
      <c r="L175" s="388"/>
      <c r="M175" s="388"/>
      <c r="N175" s="388"/>
    </row>
    <row r="176" spans="12:14" x14ac:dyDescent="0.25">
      <c r="L176" s="388"/>
      <c r="M176" s="388"/>
      <c r="N176" s="388"/>
    </row>
    <row r="177" spans="12:14" x14ac:dyDescent="0.25">
      <c r="L177" s="388"/>
      <c r="M177" s="388"/>
      <c r="N177" s="388"/>
    </row>
    <row r="178" spans="12:14" x14ac:dyDescent="0.25">
      <c r="L178" s="388"/>
      <c r="M178" s="388"/>
      <c r="N178" s="388"/>
    </row>
    <row r="179" spans="12:14" x14ac:dyDescent="0.25">
      <c r="L179" s="388"/>
      <c r="M179" s="388"/>
      <c r="N179" s="388"/>
    </row>
    <row r="180" spans="12:14" x14ac:dyDescent="0.25">
      <c r="L180" s="388"/>
      <c r="M180" s="388"/>
      <c r="N180" s="388"/>
    </row>
    <row r="181" spans="12:14" x14ac:dyDescent="0.25">
      <c r="L181" s="388"/>
      <c r="M181" s="388"/>
      <c r="N181" s="388"/>
    </row>
    <row r="182" spans="12:14" x14ac:dyDescent="0.25">
      <c r="L182" s="388"/>
      <c r="M182" s="388"/>
      <c r="N182" s="388"/>
    </row>
  </sheetData>
  <mergeCells count="20">
    <mergeCell ref="L152:M154"/>
    <mergeCell ref="L161:N182"/>
    <mergeCell ref="N129:N130"/>
    <mergeCell ref="K132:M133"/>
    <mergeCell ref="N132:N133"/>
    <mergeCell ref="K134:M134"/>
    <mergeCell ref="K145:M148"/>
    <mergeCell ref="L150:N151"/>
    <mergeCell ref="K129:M130"/>
    <mergeCell ref="K88:M89"/>
    <mergeCell ref="K103:M104"/>
    <mergeCell ref="K106:M107"/>
    <mergeCell ref="K116:M117"/>
    <mergeCell ref="K119:M120"/>
    <mergeCell ref="K74:M74"/>
    <mergeCell ref="I14:O15"/>
    <mergeCell ref="K32:M33"/>
    <mergeCell ref="K43:M45"/>
    <mergeCell ref="K59:M60"/>
    <mergeCell ref="K72:M73"/>
  </mergeCells>
  <conditionalFormatting sqref="B3:D3 D4:D5 I4:O5 J6:O8 I7 H5:H8 H9:O10 J11:O11 H13:I13 K18:K19 K30 K32">
    <cfRule type="expression" dxfId="298" priority="27">
      <formula>B3&lt;&gt;""</formula>
    </cfRule>
  </conditionalFormatting>
  <conditionalFormatting sqref="B2:D2">
    <cfRule type="expression" dxfId="297" priority="26">
      <formula>B2&lt;&gt;""</formula>
    </cfRule>
  </conditionalFormatting>
  <conditionalFormatting sqref="A3:A6">
    <cfRule type="expression" dxfId="296" priority="25">
      <formula>A3&lt;&gt;""</formula>
    </cfRule>
  </conditionalFormatting>
  <conditionalFormatting sqref="B4:C5">
    <cfRule type="expression" dxfId="295" priority="24">
      <formula>B4&lt;&gt;""</formula>
    </cfRule>
  </conditionalFormatting>
  <conditionalFormatting sqref="H3">
    <cfRule type="expression" dxfId="294" priority="23">
      <formula>H3&lt;&gt;""</formula>
    </cfRule>
  </conditionalFormatting>
  <conditionalFormatting sqref="I6">
    <cfRule type="expression" dxfId="293" priority="22">
      <formula>I6&lt;&gt;""</formula>
    </cfRule>
  </conditionalFormatting>
  <conditionalFormatting sqref="A12">
    <cfRule type="expression" dxfId="292" priority="21">
      <formula>A12&lt;&gt;""</formula>
    </cfRule>
  </conditionalFormatting>
  <conditionalFormatting sqref="G12">
    <cfRule type="expression" dxfId="291" priority="20">
      <formula>G12&lt;&gt;""</formula>
    </cfRule>
  </conditionalFormatting>
  <conditionalFormatting sqref="I14 I16:I17">
    <cfRule type="expression" dxfId="290" priority="19">
      <formula>I14&lt;&gt;""</formula>
    </cfRule>
  </conditionalFormatting>
  <conditionalFormatting sqref="J1">
    <cfRule type="expression" dxfId="289" priority="17">
      <formula>J1&lt;&gt;""</formula>
    </cfRule>
  </conditionalFormatting>
  <conditionalFormatting sqref="J1">
    <cfRule type="expression" dxfId="288" priority="18">
      <formula>J1&lt;&gt;""</formula>
    </cfRule>
  </conditionalFormatting>
  <conditionalFormatting sqref="J16:J32">
    <cfRule type="expression" dxfId="287" priority="16">
      <formula>J16&lt;&gt;""</formula>
    </cfRule>
  </conditionalFormatting>
  <conditionalFormatting sqref="K43">
    <cfRule type="expression" dxfId="286" priority="15">
      <formula>K43&lt;&gt;""</formula>
    </cfRule>
  </conditionalFormatting>
  <conditionalFormatting sqref="K59">
    <cfRule type="expression" dxfId="285" priority="14">
      <formula>K59&lt;&gt;""</formula>
    </cfRule>
  </conditionalFormatting>
  <conditionalFormatting sqref="K72 K74">
    <cfRule type="expression" dxfId="284" priority="13">
      <formula>K72&lt;&gt;""</formula>
    </cfRule>
  </conditionalFormatting>
  <conditionalFormatting sqref="K88">
    <cfRule type="expression" dxfId="283" priority="12">
      <formula>K88&lt;&gt;""</formula>
    </cfRule>
  </conditionalFormatting>
  <conditionalFormatting sqref="K103">
    <cfRule type="expression" dxfId="282" priority="11">
      <formula>K103&lt;&gt;""</formula>
    </cfRule>
  </conditionalFormatting>
  <conditionalFormatting sqref="K106">
    <cfRule type="expression" dxfId="281" priority="10">
      <formula>K106&lt;&gt;""</formula>
    </cfRule>
  </conditionalFormatting>
  <conditionalFormatting sqref="K116">
    <cfRule type="expression" dxfId="280" priority="9">
      <formula>K116&lt;&gt;""</formula>
    </cfRule>
  </conditionalFormatting>
  <conditionalFormatting sqref="K119">
    <cfRule type="expression" dxfId="279" priority="8">
      <formula>K119&lt;&gt;""</formula>
    </cfRule>
  </conditionalFormatting>
  <conditionalFormatting sqref="K129 N129">
    <cfRule type="expression" dxfId="278" priority="7">
      <formula>K129&lt;&gt;""</formula>
    </cfRule>
  </conditionalFormatting>
  <conditionalFormatting sqref="K132 K134 N132 N134">
    <cfRule type="expression" dxfId="277" priority="6">
      <formula>K132&lt;&gt;""</formula>
    </cfRule>
  </conditionalFormatting>
  <conditionalFormatting sqref="K145">
    <cfRule type="expression" dxfId="276" priority="5">
      <formula>K145&lt;&gt;""</formula>
    </cfRule>
  </conditionalFormatting>
  <conditionalFormatting sqref="L152">
    <cfRule type="expression" dxfId="275" priority="4">
      <formula>L152&lt;&gt;""</formula>
    </cfRule>
  </conditionalFormatting>
  <conditionalFormatting sqref="L150">
    <cfRule type="expression" dxfId="274" priority="3">
      <formula>L150&lt;&gt;""</formula>
    </cfRule>
  </conditionalFormatting>
  <conditionalFormatting sqref="L161">
    <cfRule type="expression" dxfId="273" priority="2">
      <formula>L161&lt;&gt;""</formula>
    </cfRule>
  </conditionalFormatting>
  <conditionalFormatting sqref="M1">
    <cfRule type="expression" dxfId="272" priority="1">
      <formula>M1&lt;&gt;""</formula>
    </cfRule>
  </conditionalFormatting>
  <hyperlinks>
    <hyperlink ref="J1" location="ACCUEIL!A1" display="ACCUEIL" xr:uid="{4C2DDF21-7300-45FE-A2BF-B04DE5799FA8}"/>
    <hyperlink ref="L1" location="'Mise en forme'!W1" display="Aide" xr:uid="{C333DC62-1E9C-43D7-AE97-489C74D851C4}"/>
    <hyperlink ref="K1" location="'Mise en forme Corr'!A1" display="Corrigé" xr:uid="{1C794B98-B47E-4270-BF0D-FB1C79CA3869}"/>
  </hyperlink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6AEE-1CF2-4EC2-B552-128156EEE5FA}">
  <sheetPr>
    <tabColor theme="9"/>
  </sheetPr>
  <dimension ref="A1:N225"/>
  <sheetViews>
    <sheetView showGridLines="0" workbookViewId="0">
      <selection activeCell="I1" sqref="I1"/>
    </sheetView>
  </sheetViews>
  <sheetFormatPr baseColWidth="10" defaultColWidth="11.42578125" defaultRowHeight="15" x14ac:dyDescent="0.25"/>
  <cols>
    <col min="1" max="1" width="17.28515625" customWidth="1"/>
    <col min="2" max="2" width="13.7109375" customWidth="1"/>
    <col min="3" max="3" width="13.5703125" customWidth="1"/>
    <col min="4" max="4" width="13" customWidth="1"/>
    <col min="5" max="5" width="23.85546875" customWidth="1"/>
  </cols>
  <sheetData>
    <row r="1" spans="1:14" ht="30.75" customHeight="1" x14ac:dyDescent="0.25">
      <c r="I1" s="136" t="s">
        <v>16</v>
      </c>
      <c r="J1" s="137" t="s">
        <v>2</v>
      </c>
      <c r="K1" s="138" t="s">
        <v>1474</v>
      </c>
      <c r="L1" s="143" t="s">
        <v>1521</v>
      </c>
    </row>
    <row r="2" spans="1:14" ht="45" x14ac:dyDescent="0.25">
      <c r="B2" s="96" t="s">
        <v>1334</v>
      </c>
      <c r="C2" s="96" t="s">
        <v>1335</v>
      </c>
      <c r="D2" s="96" t="s">
        <v>1336</v>
      </c>
    </row>
    <row r="3" spans="1:14" ht="24.75" customHeight="1" x14ac:dyDescent="0.25">
      <c r="A3" s="5" t="s">
        <v>1337</v>
      </c>
      <c r="B3" s="15">
        <v>10</v>
      </c>
      <c r="C3" s="15">
        <v>2</v>
      </c>
      <c r="D3" s="15">
        <f>B3-C3</f>
        <v>8</v>
      </c>
      <c r="E3" s="100">
        <f>C3/B3</f>
        <v>0.2</v>
      </c>
      <c r="G3" s="5"/>
    </row>
    <row r="4" spans="1:14" ht="24.75" customHeight="1" x14ac:dyDescent="0.25">
      <c r="A4" s="5" t="s">
        <v>1338</v>
      </c>
      <c r="B4" s="15">
        <v>12</v>
      </c>
      <c r="C4" s="15">
        <v>6</v>
      </c>
      <c r="D4" s="15">
        <f t="shared" ref="D4:D5" si="0">B4-C4</f>
        <v>6</v>
      </c>
      <c r="E4" s="100">
        <f t="shared" ref="E4:E5" si="1">C4/B4</f>
        <v>0.5</v>
      </c>
      <c r="H4" s="5"/>
      <c r="I4" s="5"/>
      <c r="J4" s="5"/>
      <c r="K4" s="5"/>
      <c r="L4" s="5"/>
      <c r="M4" s="5"/>
      <c r="N4" s="5"/>
    </row>
    <row r="5" spans="1:14" ht="24.75" customHeight="1" x14ac:dyDescent="0.25">
      <c r="A5" s="5" t="s">
        <v>1339</v>
      </c>
      <c r="B5" s="15">
        <v>10</v>
      </c>
      <c r="C5" s="15">
        <v>9</v>
      </c>
      <c r="D5" s="15">
        <f t="shared" si="0"/>
        <v>1</v>
      </c>
      <c r="E5" s="100">
        <f t="shared" si="1"/>
        <v>0.9</v>
      </c>
      <c r="G5" s="5"/>
      <c r="H5" s="5"/>
      <c r="I5" s="5"/>
      <c r="J5" s="5"/>
      <c r="K5" s="5"/>
      <c r="L5" s="5"/>
      <c r="M5" s="5"/>
      <c r="N5" s="5"/>
    </row>
    <row r="6" spans="1:14" ht="24.75" customHeight="1" x14ac:dyDescent="0.25">
      <c r="A6" s="5"/>
      <c r="G6" s="5"/>
      <c r="H6" s="5"/>
      <c r="I6" s="5"/>
      <c r="J6" s="5"/>
      <c r="K6" s="5"/>
      <c r="L6" s="5"/>
      <c r="M6" s="5"/>
      <c r="N6" s="5"/>
    </row>
    <row r="7" spans="1:14" ht="24.75" customHeight="1" x14ac:dyDescent="0.25">
      <c r="G7" s="5"/>
      <c r="H7" s="5"/>
      <c r="I7" s="5"/>
      <c r="J7" s="5"/>
      <c r="K7" s="5"/>
      <c r="L7" s="5"/>
      <c r="M7" s="5"/>
      <c r="N7" s="5"/>
    </row>
    <row r="8" spans="1:14" ht="24.75" customHeight="1" x14ac:dyDescent="0.25">
      <c r="G8" s="5"/>
      <c r="I8" s="5"/>
      <c r="J8" s="5"/>
      <c r="K8" s="5"/>
      <c r="L8" s="5"/>
      <c r="M8" s="5"/>
      <c r="N8" s="5"/>
    </row>
    <row r="9" spans="1:14" ht="24.75" customHeight="1" x14ac:dyDescent="0.25">
      <c r="G9" s="5"/>
      <c r="H9" s="5"/>
      <c r="I9" s="5"/>
      <c r="J9" s="5"/>
      <c r="K9" s="5"/>
      <c r="L9" s="5"/>
      <c r="M9" s="5"/>
      <c r="N9" s="5"/>
    </row>
    <row r="10" spans="1:14" ht="24.75" customHeight="1" x14ac:dyDescent="0.25">
      <c r="G10" s="5"/>
      <c r="H10" s="5"/>
      <c r="I10" s="5"/>
      <c r="J10" s="5"/>
      <c r="K10" s="5"/>
      <c r="L10" s="5"/>
      <c r="M10" s="5"/>
      <c r="N10" s="5"/>
    </row>
    <row r="11" spans="1:14" ht="24.75" customHeight="1" x14ac:dyDescent="0.25">
      <c r="I11" s="5"/>
      <c r="J11" s="5"/>
      <c r="K11" s="5"/>
      <c r="L11" s="5"/>
      <c r="M11" s="5"/>
      <c r="N11" s="5"/>
    </row>
    <row r="12" spans="1:14" ht="24.75" customHeight="1" x14ac:dyDescent="0.25">
      <c r="A12" s="5" t="s">
        <v>1342</v>
      </c>
      <c r="F12" s="101" t="s">
        <v>1342</v>
      </c>
    </row>
    <row r="13" spans="1:14" ht="27" customHeight="1" x14ac:dyDescent="0.25">
      <c r="G13" s="5" t="s">
        <v>1652</v>
      </c>
      <c r="H13" s="5"/>
    </row>
    <row r="14" spans="1:14" ht="27" customHeight="1" x14ac:dyDescent="0.25">
      <c r="H14" s="5" t="s">
        <v>1653</v>
      </c>
    </row>
    <row r="15" spans="1:14" ht="27" customHeight="1" x14ac:dyDescent="0.25">
      <c r="H15" s="5" t="s">
        <v>1654</v>
      </c>
    </row>
    <row r="16" spans="1:14" ht="27" customHeight="1" x14ac:dyDescent="0.25">
      <c r="H16" s="5" t="s">
        <v>1655</v>
      </c>
    </row>
    <row r="17" spans="8:8" ht="27" customHeight="1" x14ac:dyDescent="0.25">
      <c r="H17" s="5" t="s">
        <v>1656</v>
      </c>
    </row>
    <row r="18" spans="8:8" ht="27" customHeight="1" x14ac:dyDescent="0.25"/>
    <row r="19" spans="8:8" ht="27" customHeight="1" x14ac:dyDescent="0.25"/>
    <row r="20" spans="8:8" ht="27" customHeight="1" x14ac:dyDescent="0.25"/>
    <row r="24" spans="8:8" x14ac:dyDescent="0.25">
      <c r="H24" s="5" t="s">
        <v>1657</v>
      </c>
    </row>
    <row r="37" spans="8:8" x14ac:dyDescent="0.25">
      <c r="H37" s="5" t="s">
        <v>1659</v>
      </c>
    </row>
    <row r="39" spans="8:8" x14ac:dyDescent="0.25">
      <c r="H39" s="5" t="s">
        <v>1658</v>
      </c>
    </row>
    <row r="51" spans="8:9" x14ac:dyDescent="0.25">
      <c r="H51" s="5" t="s">
        <v>1660</v>
      </c>
    </row>
    <row r="54" spans="8:9" x14ac:dyDescent="0.25">
      <c r="H54" s="5" t="s">
        <v>1661</v>
      </c>
    </row>
    <row r="55" spans="8:9" x14ac:dyDescent="0.25">
      <c r="H55" s="5"/>
    </row>
    <row r="56" spans="8:9" x14ac:dyDescent="0.25">
      <c r="H56" s="5" t="s">
        <v>1662</v>
      </c>
    </row>
    <row r="57" spans="8:9" x14ac:dyDescent="0.25">
      <c r="H57" s="5"/>
    </row>
    <row r="58" spans="8:9" x14ac:dyDescent="0.25">
      <c r="H58" s="5" t="s">
        <v>1663</v>
      </c>
    </row>
    <row r="59" spans="8:9" x14ac:dyDescent="0.25">
      <c r="H59" s="5"/>
      <c r="I59" s="5"/>
    </row>
    <row r="60" spans="8:9" x14ac:dyDescent="0.25">
      <c r="H60" s="5" t="s">
        <v>1664</v>
      </c>
    </row>
    <row r="61" spans="8:9" x14ac:dyDescent="0.25">
      <c r="H61" s="5"/>
    </row>
    <row r="62" spans="8:9" x14ac:dyDescent="0.25">
      <c r="H62" s="5" t="s">
        <v>1665</v>
      </c>
    </row>
    <row r="67" spans="8:8" x14ac:dyDescent="0.25">
      <c r="H67" s="5" t="s">
        <v>1666</v>
      </c>
    </row>
    <row r="87" spans="8:8" x14ac:dyDescent="0.25">
      <c r="H87" s="5" t="s">
        <v>1667</v>
      </c>
    </row>
    <row r="89" spans="8:8" x14ac:dyDescent="0.25">
      <c r="H89" s="5" t="s">
        <v>1668</v>
      </c>
    </row>
    <row r="109" spans="8:8" x14ac:dyDescent="0.25">
      <c r="H109" s="5" t="s">
        <v>1669</v>
      </c>
    </row>
    <row r="121" spans="8:8" x14ac:dyDescent="0.25">
      <c r="H121" s="5" t="s">
        <v>1670</v>
      </c>
    </row>
    <row r="143" spans="8:8" x14ac:dyDescent="0.25">
      <c r="H143" s="5" t="s">
        <v>1671</v>
      </c>
    </row>
    <row r="145" spans="8:8" x14ac:dyDescent="0.25">
      <c r="H145" s="5" t="s">
        <v>1672</v>
      </c>
    </row>
    <row r="161" spans="8:8" x14ac:dyDescent="0.25">
      <c r="H161" s="5" t="s">
        <v>1673</v>
      </c>
    </row>
    <row r="163" spans="8:8" x14ac:dyDescent="0.25">
      <c r="H163" s="5" t="s">
        <v>1674</v>
      </c>
    </row>
    <row r="181" spans="7:8" x14ac:dyDescent="0.25">
      <c r="H181" s="5" t="s">
        <v>1675</v>
      </c>
    </row>
    <row r="182" spans="7:8" x14ac:dyDescent="0.25">
      <c r="H182" s="5"/>
    </row>
    <row r="183" spans="7:8" x14ac:dyDescent="0.25">
      <c r="H183" s="5" t="s">
        <v>1676</v>
      </c>
    </row>
    <row r="184" spans="7:8" x14ac:dyDescent="0.25">
      <c r="H184" s="5"/>
    </row>
    <row r="185" spans="7:8" x14ac:dyDescent="0.25">
      <c r="H185" s="5"/>
    </row>
    <row r="186" spans="7:8" x14ac:dyDescent="0.25">
      <c r="H186" s="5"/>
    </row>
    <row r="187" spans="7:8" x14ac:dyDescent="0.25">
      <c r="H187" s="5"/>
    </row>
    <row r="188" spans="7:8" x14ac:dyDescent="0.25">
      <c r="H188" s="5" t="s">
        <v>1677</v>
      </c>
    </row>
    <row r="189" spans="7:8" x14ac:dyDescent="0.25">
      <c r="H189" s="5"/>
    </row>
    <row r="190" spans="7:8" x14ac:dyDescent="0.25">
      <c r="H190" s="5" t="s">
        <v>1678</v>
      </c>
    </row>
    <row r="191" spans="7:8" x14ac:dyDescent="0.25">
      <c r="G191" s="5"/>
      <c r="H191" s="5"/>
    </row>
    <row r="192" spans="7:8" x14ac:dyDescent="0.25">
      <c r="H192" s="5" t="s">
        <v>1679</v>
      </c>
    </row>
    <row r="198" spans="8:11" x14ac:dyDescent="0.25">
      <c r="H198" s="5" t="s">
        <v>1680</v>
      </c>
    </row>
    <row r="199" spans="8:11" x14ac:dyDescent="0.25">
      <c r="H199" s="5"/>
    </row>
    <row r="200" spans="8:11" x14ac:dyDescent="0.25">
      <c r="H200" s="382" t="s">
        <v>1681</v>
      </c>
      <c r="I200" s="382"/>
      <c r="J200" s="382"/>
      <c r="K200" s="382"/>
    </row>
    <row r="201" spans="8:11" x14ac:dyDescent="0.25">
      <c r="H201" s="382"/>
      <c r="I201" s="382"/>
      <c r="J201" s="382"/>
      <c r="K201" s="382"/>
    </row>
    <row r="202" spans="8:11" x14ac:dyDescent="0.25">
      <c r="H202" s="382"/>
      <c r="I202" s="382"/>
      <c r="J202" s="382"/>
      <c r="K202" s="382"/>
    </row>
    <row r="203" spans="8:11" x14ac:dyDescent="0.25">
      <c r="H203" s="382"/>
      <c r="I203" s="382"/>
      <c r="J203" s="382"/>
      <c r="K203" s="382"/>
    </row>
    <row r="204" spans="8:11" x14ac:dyDescent="0.25">
      <c r="H204" s="382"/>
      <c r="I204" s="382"/>
      <c r="J204" s="382"/>
      <c r="K204" s="382"/>
    </row>
    <row r="205" spans="8:11" x14ac:dyDescent="0.25">
      <c r="H205" s="382"/>
      <c r="I205" s="382"/>
      <c r="J205" s="382"/>
      <c r="K205" s="382"/>
    </row>
    <row r="206" spans="8:11" x14ac:dyDescent="0.25">
      <c r="H206" s="382"/>
      <c r="I206" s="382"/>
      <c r="J206" s="382"/>
      <c r="K206" s="382"/>
    </row>
    <row r="207" spans="8:11" x14ac:dyDescent="0.25">
      <c r="H207" s="382"/>
      <c r="I207" s="382"/>
      <c r="J207" s="382"/>
      <c r="K207" s="382"/>
    </row>
    <row r="218" spans="8:11" x14ac:dyDescent="0.25">
      <c r="H218" s="382" t="s">
        <v>1682</v>
      </c>
      <c r="I218" s="382"/>
      <c r="J218" s="382"/>
      <c r="K218" s="382"/>
    </row>
    <row r="219" spans="8:11" x14ac:dyDescent="0.25">
      <c r="H219" s="382"/>
      <c r="I219" s="382"/>
      <c r="J219" s="382"/>
      <c r="K219" s="382"/>
    </row>
    <row r="220" spans="8:11" x14ac:dyDescent="0.25">
      <c r="H220" s="382"/>
      <c r="I220" s="382"/>
      <c r="J220" s="382"/>
      <c r="K220" s="382"/>
    </row>
    <row r="221" spans="8:11" x14ac:dyDescent="0.25">
      <c r="H221" s="382"/>
      <c r="I221" s="382"/>
      <c r="J221" s="382"/>
      <c r="K221" s="382"/>
    </row>
    <row r="222" spans="8:11" x14ac:dyDescent="0.25">
      <c r="H222" s="382"/>
      <c r="I222" s="382"/>
      <c r="J222" s="382"/>
      <c r="K222" s="382"/>
    </row>
    <row r="223" spans="8:11" x14ac:dyDescent="0.25">
      <c r="H223" s="382"/>
      <c r="I223" s="382"/>
      <c r="J223" s="382"/>
      <c r="K223" s="382"/>
    </row>
    <row r="224" spans="8:11" x14ac:dyDescent="0.25">
      <c r="H224" s="382"/>
      <c r="I224" s="382"/>
      <c r="J224" s="382"/>
      <c r="K224" s="382"/>
    </row>
    <row r="225" spans="8:11" x14ac:dyDescent="0.25">
      <c r="H225" s="382"/>
      <c r="I225" s="382"/>
      <c r="J225" s="382"/>
      <c r="K225" s="382"/>
    </row>
  </sheetData>
  <mergeCells count="2">
    <mergeCell ref="H200:K207"/>
    <mergeCell ref="H218:K225"/>
  </mergeCells>
  <conditionalFormatting sqref="B3:D3 D4:D5 H4:N5 I6:N8 H7 G5:G8 G9:N10 I11:N11 G13:H13 H37 H39">
    <cfRule type="expression" dxfId="271" priority="32">
      <formula>B3&lt;&gt;""</formula>
    </cfRule>
  </conditionalFormatting>
  <conditionalFormatting sqref="B2:D2">
    <cfRule type="expression" dxfId="270" priority="31">
      <formula>B2&lt;&gt;""</formula>
    </cfRule>
  </conditionalFormatting>
  <conditionalFormatting sqref="A3:A6">
    <cfRule type="expression" dxfId="269" priority="30">
      <formula>A3&lt;&gt;""</formula>
    </cfRule>
  </conditionalFormatting>
  <conditionalFormatting sqref="B4:C5">
    <cfRule type="expression" dxfId="268" priority="29">
      <formula>B4&lt;&gt;""</formula>
    </cfRule>
  </conditionalFormatting>
  <conditionalFormatting sqref="G3">
    <cfRule type="expression" dxfId="267" priority="28">
      <formula>G3&lt;&gt;""</formula>
    </cfRule>
  </conditionalFormatting>
  <conditionalFormatting sqref="H6">
    <cfRule type="expression" dxfId="266" priority="27">
      <formula>H6&lt;&gt;""</formula>
    </cfRule>
  </conditionalFormatting>
  <conditionalFormatting sqref="A12">
    <cfRule type="expression" dxfId="265" priority="26">
      <formula>A12&lt;&gt;""</formula>
    </cfRule>
  </conditionalFormatting>
  <conditionalFormatting sqref="F12">
    <cfRule type="expression" dxfId="264" priority="25">
      <formula>F12&lt;&gt;""</formula>
    </cfRule>
  </conditionalFormatting>
  <conditionalFormatting sqref="H14:H17">
    <cfRule type="expression" dxfId="263" priority="24">
      <formula>H14&lt;&gt;""</formula>
    </cfRule>
  </conditionalFormatting>
  <conditionalFormatting sqref="I1">
    <cfRule type="expression" dxfId="262" priority="20">
      <formula>I1&lt;&gt;""</formula>
    </cfRule>
  </conditionalFormatting>
  <conditionalFormatting sqref="I1">
    <cfRule type="expression" dxfId="261" priority="21">
      <formula>I1&lt;&gt;""</formula>
    </cfRule>
  </conditionalFormatting>
  <conditionalFormatting sqref="L1">
    <cfRule type="expression" dxfId="260" priority="19">
      <formula>L1&lt;&gt;""</formula>
    </cfRule>
  </conditionalFormatting>
  <conditionalFormatting sqref="H24">
    <cfRule type="expression" dxfId="259" priority="18">
      <formula>H24&lt;&gt;""</formula>
    </cfRule>
  </conditionalFormatting>
  <conditionalFormatting sqref="H51">
    <cfRule type="expression" dxfId="258" priority="16">
      <formula>H51&lt;&gt;""</formula>
    </cfRule>
  </conditionalFormatting>
  <conditionalFormatting sqref="H54:H62">
    <cfRule type="expression" dxfId="257" priority="15">
      <formula>H54&lt;&gt;""</formula>
    </cfRule>
  </conditionalFormatting>
  <conditionalFormatting sqref="I59">
    <cfRule type="expression" dxfId="256" priority="14">
      <formula>I59&lt;&gt;""</formula>
    </cfRule>
  </conditionalFormatting>
  <conditionalFormatting sqref="H67">
    <cfRule type="expression" dxfId="255" priority="13">
      <formula>H67&lt;&gt;""</formula>
    </cfRule>
  </conditionalFormatting>
  <conditionalFormatting sqref="H87">
    <cfRule type="expression" dxfId="254" priority="12">
      <formula>H87&lt;&gt;""</formula>
    </cfRule>
  </conditionalFormatting>
  <conditionalFormatting sqref="H109">
    <cfRule type="expression" dxfId="253" priority="11">
      <formula>H109&lt;&gt;""</formula>
    </cfRule>
  </conditionalFormatting>
  <conditionalFormatting sqref="H121">
    <cfRule type="expression" dxfId="252" priority="10">
      <formula>H121&lt;&gt;""</formula>
    </cfRule>
  </conditionalFormatting>
  <conditionalFormatting sqref="H89">
    <cfRule type="expression" dxfId="251" priority="9">
      <formula>H89&lt;&gt;""</formula>
    </cfRule>
  </conditionalFormatting>
  <conditionalFormatting sqref="H143">
    <cfRule type="expression" dxfId="250" priority="8">
      <formula>H143&lt;&gt;""</formula>
    </cfRule>
  </conditionalFormatting>
  <conditionalFormatting sqref="H145">
    <cfRule type="expression" dxfId="249" priority="7">
      <formula>H145&lt;&gt;""</formula>
    </cfRule>
  </conditionalFormatting>
  <conditionalFormatting sqref="H161">
    <cfRule type="expression" dxfId="248" priority="6">
      <formula>H161&lt;&gt;""</formula>
    </cfRule>
  </conditionalFormatting>
  <conditionalFormatting sqref="H163">
    <cfRule type="expression" dxfId="247" priority="5">
      <formula>H163&lt;&gt;""</formula>
    </cfRule>
  </conditionalFormatting>
  <conditionalFormatting sqref="H181:H192">
    <cfRule type="expression" dxfId="246" priority="4">
      <formula>H181&lt;&gt;""</formula>
    </cfRule>
  </conditionalFormatting>
  <conditionalFormatting sqref="G191">
    <cfRule type="expression" dxfId="245" priority="3">
      <formula>G191&lt;&gt;""</formula>
    </cfRule>
  </conditionalFormatting>
  <conditionalFormatting sqref="H198:H200">
    <cfRule type="expression" dxfId="244" priority="2">
      <formula>H198&lt;&gt;""</formula>
    </cfRule>
  </conditionalFormatting>
  <conditionalFormatting sqref="H218">
    <cfRule type="expression" dxfId="243" priority="1">
      <formula>H218&lt;&gt;""</formula>
    </cfRule>
  </conditionalFormatting>
  <hyperlinks>
    <hyperlink ref="I1" location="ACCUEIL!A1" display="ACCUEIL" xr:uid="{C4787ADA-1F7C-463C-A694-B8923D4D7CAE}"/>
    <hyperlink ref="K1" location="'Mise en forme'!W1" display="Aide" xr:uid="{AE3D9635-1845-46D6-AA3C-16106E135C14}"/>
    <hyperlink ref="J1" location="'Mise en forme Corr'!A1" display="Corrigé" xr:uid="{B4D88561-43E1-49B7-99BC-D7608853EEE7}"/>
  </hyperlinks>
  <pageMargins left="0.7" right="0.7" top="0.75" bottom="0.75" header="0.3" footer="0.3"/>
  <pageSetup paperSize="9" orientation="portrait"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33185-959A-4017-8362-C94222013DD8}">
  <sheetPr>
    <tabColor theme="5"/>
  </sheetPr>
  <dimension ref="A1:N225"/>
  <sheetViews>
    <sheetView showGridLines="0" workbookViewId="0">
      <selection activeCell="A6" sqref="A6"/>
    </sheetView>
  </sheetViews>
  <sheetFormatPr baseColWidth="10" defaultColWidth="11.42578125" defaultRowHeight="15" x14ac:dyDescent="0.25"/>
  <cols>
    <col min="1" max="1" width="17.28515625" customWidth="1"/>
    <col min="2" max="2" width="13.7109375" customWidth="1"/>
    <col min="3" max="3" width="13.5703125" customWidth="1"/>
    <col min="4" max="4" width="13" customWidth="1"/>
    <col min="5" max="5" width="23.85546875" customWidth="1"/>
  </cols>
  <sheetData>
    <row r="1" spans="1:14" ht="30.75" customHeight="1" x14ac:dyDescent="0.25">
      <c r="I1" s="136" t="s">
        <v>16</v>
      </c>
      <c r="J1" s="137" t="s">
        <v>2</v>
      </c>
      <c r="K1" s="138" t="s">
        <v>1474</v>
      </c>
      <c r="L1" s="143" t="s">
        <v>1521</v>
      </c>
    </row>
    <row r="2" spans="1:14" ht="45" x14ac:dyDescent="0.25">
      <c r="B2" s="96" t="s">
        <v>1334</v>
      </c>
      <c r="C2" s="96" t="s">
        <v>1335</v>
      </c>
      <c r="D2" s="96" t="s">
        <v>1336</v>
      </c>
    </row>
    <row r="3" spans="1:14" ht="24.75" customHeight="1" x14ac:dyDescent="0.25">
      <c r="A3" s="5" t="s">
        <v>1337</v>
      </c>
      <c r="B3" s="15">
        <v>10</v>
      </c>
      <c r="C3" s="15">
        <v>2</v>
      </c>
      <c r="D3" s="15">
        <f>B3-C3</f>
        <v>8</v>
      </c>
      <c r="E3" s="100">
        <f>C3/B3</f>
        <v>0.2</v>
      </c>
      <c r="G3" s="5"/>
    </row>
    <row r="4" spans="1:14" ht="24.75" customHeight="1" x14ac:dyDescent="0.25">
      <c r="A4" s="5" t="s">
        <v>1338</v>
      </c>
      <c r="B4" s="15">
        <v>12</v>
      </c>
      <c r="C4" s="15">
        <v>6</v>
      </c>
      <c r="D4" s="15">
        <f t="shared" ref="D4:D5" si="0">B4-C4</f>
        <v>6</v>
      </c>
      <c r="E4" s="100">
        <f t="shared" ref="E4:E5" si="1">C4/B4</f>
        <v>0.5</v>
      </c>
      <c r="H4" s="5"/>
      <c r="I4" s="5"/>
      <c r="J4" s="5"/>
      <c r="K4" s="5"/>
      <c r="L4" s="5"/>
      <c r="M4" s="5"/>
      <c r="N4" s="5"/>
    </row>
    <row r="5" spans="1:14" ht="24.75" customHeight="1" x14ac:dyDescent="0.25">
      <c r="A5" s="5" t="s">
        <v>1339</v>
      </c>
      <c r="B5" s="15">
        <v>10</v>
      </c>
      <c r="C5" s="15">
        <v>9</v>
      </c>
      <c r="D5" s="15">
        <f t="shared" si="0"/>
        <v>1</v>
      </c>
      <c r="E5" s="100">
        <f t="shared" si="1"/>
        <v>0.9</v>
      </c>
      <c r="G5" s="5"/>
      <c r="H5" s="5"/>
      <c r="I5" s="5"/>
      <c r="J5" s="5"/>
      <c r="K5" s="5"/>
      <c r="L5" s="5"/>
      <c r="M5" s="5"/>
      <c r="N5" s="5"/>
    </row>
    <row r="6" spans="1:14" ht="24.75" customHeight="1" x14ac:dyDescent="0.25">
      <c r="A6" s="5"/>
      <c r="G6" s="5"/>
      <c r="H6" s="5"/>
      <c r="I6" s="5"/>
      <c r="J6" s="5"/>
      <c r="K6" s="5"/>
      <c r="L6" s="5"/>
      <c r="M6" s="5"/>
      <c r="N6" s="5"/>
    </row>
    <row r="7" spans="1:14" ht="24.75" customHeight="1" x14ac:dyDescent="0.25">
      <c r="G7" s="5"/>
      <c r="H7" s="5"/>
      <c r="I7" s="5"/>
      <c r="J7" s="5"/>
      <c r="K7" s="5"/>
      <c r="L7" s="5"/>
      <c r="M7" s="5"/>
      <c r="N7" s="5"/>
    </row>
    <row r="8" spans="1:14" ht="24.75" customHeight="1" x14ac:dyDescent="0.25">
      <c r="G8" s="5"/>
      <c r="I8" s="5"/>
      <c r="J8" s="5"/>
      <c r="K8" s="5"/>
      <c r="L8" s="5"/>
      <c r="M8" s="5"/>
      <c r="N8" s="5"/>
    </row>
    <row r="9" spans="1:14" ht="24.75" customHeight="1" x14ac:dyDescent="0.25">
      <c r="G9" s="5"/>
      <c r="H9" s="5"/>
      <c r="I9" s="5"/>
      <c r="J9" s="5"/>
      <c r="K9" s="5"/>
      <c r="L9" s="5"/>
      <c r="M9" s="5"/>
      <c r="N9" s="5"/>
    </row>
    <row r="10" spans="1:14" ht="24.75" customHeight="1" x14ac:dyDescent="0.25">
      <c r="G10" s="5"/>
      <c r="H10" s="5"/>
      <c r="I10" s="5"/>
      <c r="J10" s="5"/>
      <c r="K10" s="5"/>
      <c r="L10" s="5"/>
      <c r="M10" s="5"/>
      <c r="N10" s="5"/>
    </row>
    <row r="11" spans="1:14" ht="24.75" customHeight="1" x14ac:dyDescent="0.25">
      <c r="I11" s="5"/>
      <c r="J11" s="5"/>
      <c r="K11" s="5"/>
      <c r="L11" s="5"/>
      <c r="M11" s="5"/>
      <c r="N11" s="5"/>
    </row>
    <row r="12" spans="1:14" ht="24.75" customHeight="1" x14ac:dyDescent="0.25">
      <c r="A12" s="5" t="s">
        <v>1342</v>
      </c>
      <c r="F12" s="101" t="s">
        <v>1342</v>
      </c>
    </row>
    <row r="13" spans="1:14" ht="27" customHeight="1" x14ac:dyDescent="0.25">
      <c r="G13" s="5" t="s">
        <v>1652</v>
      </c>
      <c r="H13" s="5"/>
    </row>
    <row r="14" spans="1:14" ht="27" customHeight="1" x14ac:dyDescent="0.25">
      <c r="H14" s="5" t="s">
        <v>1653</v>
      </c>
    </row>
    <row r="15" spans="1:14" ht="27" customHeight="1" x14ac:dyDescent="0.25">
      <c r="H15" s="5" t="s">
        <v>1654</v>
      </c>
    </row>
    <row r="16" spans="1:14" ht="27" customHeight="1" x14ac:dyDescent="0.25">
      <c r="H16" s="5" t="s">
        <v>1655</v>
      </c>
    </row>
    <row r="17" spans="8:8" ht="27" customHeight="1" x14ac:dyDescent="0.25">
      <c r="H17" s="5" t="s">
        <v>1656</v>
      </c>
    </row>
    <row r="18" spans="8:8" ht="27" customHeight="1" x14ac:dyDescent="0.25"/>
    <row r="19" spans="8:8" ht="27" customHeight="1" x14ac:dyDescent="0.25"/>
    <row r="20" spans="8:8" ht="27" customHeight="1" x14ac:dyDescent="0.25"/>
    <row r="24" spans="8:8" x14ac:dyDescent="0.25">
      <c r="H24" s="5" t="s">
        <v>1657</v>
      </c>
    </row>
    <row r="37" spans="8:8" x14ac:dyDescent="0.25">
      <c r="H37" s="5" t="s">
        <v>1659</v>
      </c>
    </row>
    <row r="39" spans="8:8" x14ac:dyDescent="0.25">
      <c r="H39" s="5" t="s">
        <v>1658</v>
      </c>
    </row>
    <row r="51" spans="8:9" x14ac:dyDescent="0.25">
      <c r="H51" s="5" t="s">
        <v>1660</v>
      </c>
    </row>
    <row r="54" spans="8:9" x14ac:dyDescent="0.25">
      <c r="H54" s="5" t="s">
        <v>1661</v>
      </c>
    </row>
    <row r="55" spans="8:9" x14ac:dyDescent="0.25">
      <c r="H55" s="5"/>
    </row>
    <row r="56" spans="8:9" x14ac:dyDescent="0.25">
      <c r="H56" s="5" t="s">
        <v>1662</v>
      </c>
    </row>
    <row r="57" spans="8:9" x14ac:dyDescent="0.25">
      <c r="H57" s="5"/>
    </row>
    <row r="58" spans="8:9" x14ac:dyDescent="0.25">
      <c r="H58" s="5" t="s">
        <v>1663</v>
      </c>
    </row>
    <row r="59" spans="8:9" x14ac:dyDescent="0.25">
      <c r="H59" s="5"/>
      <c r="I59" s="5"/>
    </row>
    <row r="60" spans="8:9" x14ac:dyDescent="0.25">
      <c r="H60" s="5" t="s">
        <v>1664</v>
      </c>
    </row>
    <row r="61" spans="8:9" x14ac:dyDescent="0.25">
      <c r="H61" s="5"/>
    </row>
    <row r="62" spans="8:9" x14ac:dyDescent="0.25">
      <c r="H62" s="5" t="s">
        <v>1665</v>
      </c>
    </row>
    <row r="67" spans="8:8" x14ac:dyDescent="0.25">
      <c r="H67" s="5" t="s">
        <v>1666</v>
      </c>
    </row>
    <row r="87" spans="8:8" x14ac:dyDescent="0.25">
      <c r="H87" s="5" t="s">
        <v>1667</v>
      </c>
    </row>
    <row r="89" spans="8:8" x14ac:dyDescent="0.25">
      <c r="H89" s="5" t="s">
        <v>1668</v>
      </c>
    </row>
    <row r="109" spans="8:8" x14ac:dyDescent="0.25">
      <c r="H109" s="5" t="s">
        <v>1669</v>
      </c>
    </row>
    <row r="121" spans="8:8" x14ac:dyDescent="0.25">
      <c r="H121" s="5" t="s">
        <v>1670</v>
      </c>
    </row>
    <row r="143" spans="8:8" x14ac:dyDescent="0.25">
      <c r="H143" s="5" t="s">
        <v>1671</v>
      </c>
    </row>
    <row r="145" spans="8:8" x14ac:dyDescent="0.25">
      <c r="H145" s="5" t="s">
        <v>1672</v>
      </c>
    </row>
    <row r="161" spans="8:8" x14ac:dyDescent="0.25">
      <c r="H161" s="5" t="s">
        <v>1673</v>
      </c>
    </row>
    <row r="163" spans="8:8" x14ac:dyDescent="0.25">
      <c r="H163" s="5" t="s">
        <v>1674</v>
      </c>
    </row>
    <row r="181" spans="7:8" x14ac:dyDescent="0.25">
      <c r="H181" s="5" t="s">
        <v>1675</v>
      </c>
    </row>
    <row r="182" spans="7:8" x14ac:dyDescent="0.25">
      <c r="H182" s="5"/>
    </row>
    <row r="183" spans="7:8" x14ac:dyDescent="0.25">
      <c r="H183" s="5" t="s">
        <v>1676</v>
      </c>
    </row>
    <row r="184" spans="7:8" x14ac:dyDescent="0.25">
      <c r="H184" s="5"/>
    </row>
    <row r="185" spans="7:8" x14ac:dyDescent="0.25">
      <c r="H185" s="5"/>
    </row>
    <row r="186" spans="7:8" x14ac:dyDescent="0.25">
      <c r="H186" s="5"/>
    </row>
    <row r="187" spans="7:8" x14ac:dyDescent="0.25">
      <c r="H187" s="5"/>
    </row>
    <row r="188" spans="7:8" x14ac:dyDescent="0.25">
      <c r="H188" s="5" t="s">
        <v>1677</v>
      </c>
    </row>
    <row r="189" spans="7:8" x14ac:dyDescent="0.25">
      <c r="H189" s="5"/>
    </row>
    <row r="190" spans="7:8" x14ac:dyDescent="0.25">
      <c r="H190" s="5" t="s">
        <v>1678</v>
      </c>
    </row>
    <row r="191" spans="7:8" x14ac:dyDescent="0.25">
      <c r="G191" s="5"/>
      <c r="H191" s="5"/>
    </row>
    <row r="192" spans="7:8" x14ac:dyDescent="0.25">
      <c r="H192" s="5" t="s">
        <v>1679</v>
      </c>
    </row>
    <row r="198" spans="8:11" x14ac:dyDescent="0.25">
      <c r="H198" s="5" t="s">
        <v>1680</v>
      </c>
    </row>
    <row r="199" spans="8:11" x14ac:dyDescent="0.25">
      <c r="H199" s="5"/>
    </row>
    <row r="200" spans="8:11" x14ac:dyDescent="0.25">
      <c r="H200" s="382" t="s">
        <v>1681</v>
      </c>
      <c r="I200" s="382"/>
      <c r="J200" s="382"/>
      <c r="K200" s="382"/>
    </row>
    <row r="201" spans="8:11" x14ac:dyDescent="0.25">
      <c r="H201" s="382"/>
      <c r="I201" s="382"/>
      <c r="J201" s="382"/>
      <c r="K201" s="382"/>
    </row>
    <row r="202" spans="8:11" x14ac:dyDescent="0.25">
      <c r="H202" s="382"/>
      <c r="I202" s="382"/>
      <c r="J202" s="382"/>
      <c r="K202" s="382"/>
    </row>
    <row r="203" spans="8:11" x14ac:dyDescent="0.25">
      <c r="H203" s="382"/>
      <c r="I203" s="382"/>
      <c r="J203" s="382"/>
      <c r="K203" s="382"/>
    </row>
    <row r="204" spans="8:11" x14ac:dyDescent="0.25">
      <c r="H204" s="382"/>
      <c r="I204" s="382"/>
      <c r="J204" s="382"/>
      <c r="K204" s="382"/>
    </row>
    <row r="205" spans="8:11" x14ac:dyDescent="0.25">
      <c r="H205" s="382"/>
      <c r="I205" s="382"/>
      <c r="J205" s="382"/>
      <c r="K205" s="382"/>
    </row>
    <row r="206" spans="8:11" x14ac:dyDescent="0.25">
      <c r="H206" s="382"/>
      <c r="I206" s="382"/>
      <c r="J206" s="382"/>
      <c r="K206" s="382"/>
    </row>
    <row r="207" spans="8:11" x14ac:dyDescent="0.25">
      <c r="H207" s="382"/>
      <c r="I207" s="382"/>
      <c r="J207" s="382"/>
      <c r="K207" s="382"/>
    </row>
    <row r="218" spans="8:11" x14ac:dyDescent="0.25">
      <c r="H218" s="382" t="s">
        <v>1682</v>
      </c>
      <c r="I218" s="382"/>
      <c r="J218" s="382"/>
      <c r="K218" s="382"/>
    </row>
    <row r="219" spans="8:11" x14ac:dyDescent="0.25">
      <c r="H219" s="382"/>
      <c r="I219" s="382"/>
      <c r="J219" s="382"/>
      <c r="K219" s="382"/>
    </row>
    <row r="220" spans="8:11" x14ac:dyDescent="0.25">
      <c r="H220" s="382"/>
      <c r="I220" s="382"/>
      <c r="J220" s="382"/>
      <c r="K220" s="382"/>
    </row>
    <row r="221" spans="8:11" x14ac:dyDescent="0.25">
      <c r="H221" s="382"/>
      <c r="I221" s="382"/>
      <c r="J221" s="382"/>
      <c r="K221" s="382"/>
    </row>
    <row r="222" spans="8:11" x14ac:dyDescent="0.25">
      <c r="H222" s="382"/>
      <c r="I222" s="382"/>
      <c r="J222" s="382"/>
      <c r="K222" s="382"/>
    </row>
    <row r="223" spans="8:11" x14ac:dyDescent="0.25">
      <c r="H223" s="382"/>
      <c r="I223" s="382"/>
      <c r="J223" s="382"/>
      <c r="K223" s="382"/>
    </row>
    <row r="224" spans="8:11" x14ac:dyDescent="0.25">
      <c r="H224" s="382"/>
      <c r="I224" s="382"/>
      <c r="J224" s="382"/>
      <c r="K224" s="382"/>
    </row>
    <row r="225" spans="8:11" x14ac:dyDescent="0.25">
      <c r="H225" s="382"/>
      <c r="I225" s="382"/>
      <c r="J225" s="382"/>
      <c r="K225" s="382"/>
    </row>
  </sheetData>
  <mergeCells count="2">
    <mergeCell ref="H200:K207"/>
    <mergeCell ref="H218:K225"/>
  </mergeCells>
  <conditionalFormatting sqref="B3:D3 D4:D5 H4:N5 I6:N8 H7 G5:G8 G9:N10 I11:N11 G13:H13 H37 H39">
    <cfRule type="expression" dxfId="242" priority="29">
      <formula>B3&lt;&gt;""</formula>
    </cfRule>
  </conditionalFormatting>
  <conditionalFormatting sqref="B2:D2">
    <cfRule type="expression" dxfId="241" priority="28">
      <formula>B2&lt;&gt;""</formula>
    </cfRule>
  </conditionalFormatting>
  <conditionalFormatting sqref="A3:A6">
    <cfRule type="expression" dxfId="240" priority="27">
      <formula>A3&lt;&gt;""</formula>
    </cfRule>
  </conditionalFormatting>
  <conditionalFormatting sqref="B4:C5">
    <cfRule type="expression" dxfId="239" priority="26">
      <formula>B4&lt;&gt;""</formula>
    </cfRule>
  </conditionalFormatting>
  <conditionalFormatting sqref="G3">
    <cfRule type="expression" dxfId="238" priority="25">
      <formula>G3&lt;&gt;""</formula>
    </cfRule>
  </conditionalFormatting>
  <conditionalFormatting sqref="H6">
    <cfRule type="expression" dxfId="237" priority="24">
      <formula>H6&lt;&gt;""</formula>
    </cfRule>
  </conditionalFormatting>
  <conditionalFormatting sqref="A12">
    <cfRule type="expression" dxfId="236" priority="23">
      <formula>A12&lt;&gt;""</formula>
    </cfRule>
  </conditionalFormatting>
  <conditionalFormatting sqref="F12">
    <cfRule type="expression" dxfId="235" priority="22">
      <formula>F12&lt;&gt;""</formula>
    </cfRule>
  </conditionalFormatting>
  <conditionalFormatting sqref="H14:H17">
    <cfRule type="expression" dxfId="234" priority="21">
      <formula>H14&lt;&gt;""</formula>
    </cfRule>
  </conditionalFormatting>
  <conditionalFormatting sqref="I1">
    <cfRule type="expression" dxfId="233" priority="19">
      <formula>I1&lt;&gt;""</formula>
    </cfRule>
  </conditionalFormatting>
  <conditionalFormatting sqref="I1">
    <cfRule type="expression" dxfId="232" priority="20">
      <formula>I1&lt;&gt;""</formula>
    </cfRule>
  </conditionalFormatting>
  <conditionalFormatting sqref="L1">
    <cfRule type="expression" dxfId="231" priority="18">
      <formula>L1&lt;&gt;""</formula>
    </cfRule>
  </conditionalFormatting>
  <conditionalFormatting sqref="H24">
    <cfRule type="expression" dxfId="230" priority="17">
      <formula>H24&lt;&gt;""</formula>
    </cfRule>
  </conditionalFormatting>
  <conditionalFormatting sqref="H51">
    <cfRule type="expression" dxfId="229" priority="16">
      <formula>H51&lt;&gt;""</formula>
    </cfRule>
  </conditionalFormatting>
  <conditionalFormatting sqref="H54:H62">
    <cfRule type="expression" dxfId="228" priority="15">
      <formula>H54&lt;&gt;""</formula>
    </cfRule>
  </conditionalFormatting>
  <conditionalFormatting sqref="I59">
    <cfRule type="expression" dxfId="227" priority="14">
      <formula>I59&lt;&gt;""</formula>
    </cfRule>
  </conditionalFormatting>
  <conditionalFormatting sqref="H67">
    <cfRule type="expression" dxfId="226" priority="13">
      <formula>H67&lt;&gt;""</formula>
    </cfRule>
  </conditionalFormatting>
  <conditionalFormatting sqref="H87">
    <cfRule type="expression" dxfId="225" priority="12">
      <formula>H87&lt;&gt;""</formula>
    </cfRule>
  </conditionalFormatting>
  <conditionalFormatting sqref="H109">
    <cfRule type="expression" dxfId="224" priority="11">
      <formula>H109&lt;&gt;""</formula>
    </cfRule>
  </conditionalFormatting>
  <conditionalFormatting sqref="H121">
    <cfRule type="expression" dxfId="223" priority="10">
      <formula>H121&lt;&gt;""</formula>
    </cfRule>
  </conditionalFormatting>
  <conditionalFormatting sqref="H89">
    <cfRule type="expression" dxfId="222" priority="9">
      <formula>H89&lt;&gt;""</formula>
    </cfRule>
  </conditionalFormatting>
  <conditionalFormatting sqref="H143">
    <cfRule type="expression" dxfId="221" priority="8">
      <formula>H143&lt;&gt;""</formula>
    </cfRule>
  </conditionalFormatting>
  <conditionalFormatting sqref="H145">
    <cfRule type="expression" dxfId="220" priority="7">
      <formula>H145&lt;&gt;""</formula>
    </cfRule>
  </conditionalFormatting>
  <conditionalFormatting sqref="H161">
    <cfRule type="expression" dxfId="219" priority="6">
      <formula>H161&lt;&gt;""</formula>
    </cfRule>
  </conditionalFormatting>
  <conditionalFormatting sqref="H163">
    <cfRule type="expression" dxfId="218" priority="5">
      <formula>H163&lt;&gt;""</formula>
    </cfRule>
  </conditionalFormatting>
  <conditionalFormatting sqref="H181:H192">
    <cfRule type="expression" dxfId="217" priority="4">
      <formula>H181&lt;&gt;""</formula>
    </cfRule>
  </conditionalFormatting>
  <conditionalFormatting sqref="G191">
    <cfRule type="expression" dxfId="216" priority="3">
      <formula>G191&lt;&gt;""</formula>
    </cfRule>
  </conditionalFormatting>
  <conditionalFormatting sqref="H198:H200">
    <cfRule type="expression" dxfId="215" priority="2">
      <formula>H198&lt;&gt;""</formula>
    </cfRule>
  </conditionalFormatting>
  <conditionalFormatting sqref="H218">
    <cfRule type="expression" dxfId="214" priority="1">
      <formula>H218&lt;&gt;""</formula>
    </cfRule>
  </conditionalFormatting>
  <hyperlinks>
    <hyperlink ref="I1" location="ACCUEIL!A1" display="ACCUEIL" xr:uid="{B58959AA-A1D5-4EC5-A64C-DFF9297A0237}"/>
    <hyperlink ref="K1" location="'Mise en forme'!W1" display="Aide" xr:uid="{1E3CAF17-FFDB-4842-BA7D-C2DB65BEF968}"/>
    <hyperlink ref="J1" location="'Mise en forme Corr'!A1" display="Corrigé" xr:uid="{223AB2BC-D985-4B87-A823-56154CB4725F}"/>
  </hyperlinks>
  <pageMargins left="0.7" right="0.7" top="0.75" bottom="0.75" header="0.3" footer="0.3"/>
  <pageSetup paperSize="9" orientation="portrait" verticalDpi="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0CDD-D78C-4EFF-8B3B-58194B2C5ED3}">
  <sheetPr>
    <tabColor theme="9"/>
  </sheetPr>
  <dimension ref="B1:K16"/>
  <sheetViews>
    <sheetView showGridLines="0" workbookViewId="0">
      <selection activeCell="H1" sqref="H1"/>
    </sheetView>
  </sheetViews>
  <sheetFormatPr baseColWidth="10" defaultColWidth="9.140625" defaultRowHeight="15" x14ac:dyDescent="0.25"/>
  <cols>
    <col min="2" max="2" width="19.42578125" customWidth="1"/>
    <col min="3" max="3" width="2.28515625" customWidth="1"/>
    <col min="4" max="4" width="19.42578125" customWidth="1"/>
    <col min="8" max="11" width="14" customWidth="1"/>
  </cols>
  <sheetData>
    <row r="1" spans="2:11" ht="36.75" customHeight="1" x14ac:dyDescent="0.25">
      <c r="H1" s="136" t="s">
        <v>16</v>
      </c>
      <c r="I1" s="141" t="s">
        <v>2</v>
      </c>
      <c r="J1" s="152" t="s">
        <v>1474</v>
      </c>
      <c r="K1" s="175" t="s">
        <v>1719</v>
      </c>
    </row>
    <row r="2" spans="2:11" ht="27.75" customHeight="1" x14ac:dyDescent="0.25"/>
    <row r="5" spans="2:11" ht="21" x14ac:dyDescent="0.25">
      <c r="D5" s="112" t="s">
        <v>1345</v>
      </c>
    </row>
    <row r="8" spans="2:11" ht="45" customHeight="1" x14ac:dyDescent="0.25">
      <c r="B8" s="117" t="s">
        <v>1346</v>
      </c>
      <c r="C8" s="113"/>
      <c r="D8" s="114"/>
    </row>
    <row r="9" spans="2:11" x14ac:dyDescent="0.25">
      <c r="B9" s="118"/>
    </row>
    <row r="10" spans="2:11" ht="45" customHeight="1" x14ac:dyDescent="0.25">
      <c r="B10" s="117" t="s">
        <v>1347</v>
      </c>
      <c r="C10" s="113"/>
      <c r="D10" s="115"/>
      <c r="F10" s="5" t="s">
        <v>1348</v>
      </c>
    </row>
    <row r="11" spans="2:11" x14ac:dyDescent="0.25">
      <c r="B11" s="118"/>
    </row>
    <row r="12" spans="2:11" ht="45" customHeight="1" x14ac:dyDescent="0.25">
      <c r="B12" s="117" t="s">
        <v>1349</v>
      </c>
      <c r="C12" s="113"/>
      <c r="D12" s="116"/>
      <c r="F12" s="5" t="s">
        <v>1350</v>
      </c>
    </row>
    <row r="13" spans="2:11" x14ac:dyDescent="0.25">
      <c r="B13" s="118"/>
    </row>
    <row r="14" spans="2:11" ht="45" customHeight="1" x14ac:dyDescent="0.25">
      <c r="B14" s="117" t="s">
        <v>1351</v>
      </c>
      <c r="C14" s="113"/>
      <c r="D14" s="116"/>
      <c r="F14" s="5" t="s">
        <v>1352</v>
      </c>
    </row>
    <row r="15" spans="2:11" x14ac:dyDescent="0.25">
      <c r="B15" s="118"/>
    </row>
    <row r="16" spans="2:11" ht="45" customHeight="1" x14ac:dyDescent="0.25">
      <c r="B16" s="117" t="s">
        <v>1353</v>
      </c>
      <c r="C16" s="113"/>
      <c r="D16" s="116"/>
      <c r="F16" s="5" t="s">
        <v>1354</v>
      </c>
    </row>
  </sheetData>
  <conditionalFormatting sqref="F10">
    <cfRule type="expression" dxfId="213" priority="10">
      <formula>F10&lt;&gt;""</formula>
    </cfRule>
  </conditionalFormatting>
  <conditionalFormatting sqref="F12">
    <cfRule type="expression" dxfId="212" priority="9">
      <formula>F12&lt;&gt;""</formula>
    </cfRule>
  </conditionalFormatting>
  <conditionalFormatting sqref="F14">
    <cfRule type="expression" dxfId="211" priority="8">
      <formula>F14&lt;&gt;""</formula>
    </cfRule>
  </conditionalFormatting>
  <conditionalFormatting sqref="F16">
    <cfRule type="expression" dxfId="210" priority="7">
      <formula>F16&lt;&gt;""</formula>
    </cfRule>
  </conditionalFormatting>
  <conditionalFormatting sqref="H1">
    <cfRule type="expression" dxfId="209" priority="3">
      <formula>H1&lt;&gt;""</formula>
    </cfRule>
  </conditionalFormatting>
  <conditionalFormatting sqref="H1">
    <cfRule type="expression" dxfId="208" priority="4">
      <formula>H1&lt;&gt;""</formula>
    </cfRule>
  </conditionalFormatting>
  <conditionalFormatting sqref="K1">
    <cfRule type="expression" dxfId="207" priority="1">
      <formula>K1&lt;&gt;""</formula>
    </cfRule>
  </conditionalFormatting>
  <hyperlinks>
    <hyperlink ref="H1" location="ACCUEIL!A1" display="ACCUEIL" xr:uid="{6CED65C2-EC2C-4D7F-B661-BD74D49217E2}"/>
    <hyperlink ref="J1" r:id="rId1" xr:uid="{C2170CD2-6F7E-4A45-B54C-802808F85951}"/>
    <hyperlink ref="I1" location="'SAISIE CONTRÔLÉE Corr'!A1" display="Corrigé" xr:uid="{A228139E-185E-47D9-8168-5C2193652342}"/>
    <hyperlink ref="K1" r:id="rId2" xr:uid="{C5AB43A2-9DE1-4775-BDC2-A3ADE38CA3F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BB44-91C1-460B-9A6C-1764210CDA7C}">
  <sheetPr>
    <tabColor theme="5"/>
  </sheetPr>
  <dimension ref="B1:K16"/>
  <sheetViews>
    <sheetView showGridLines="0" workbookViewId="0">
      <selection activeCell="K1" sqref="K1"/>
    </sheetView>
  </sheetViews>
  <sheetFormatPr baseColWidth="10" defaultColWidth="9.140625" defaultRowHeight="15" x14ac:dyDescent="0.25"/>
  <cols>
    <col min="2" max="2" width="19.42578125" customWidth="1"/>
    <col min="3" max="3" width="2.28515625" customWidth="1"/>
    <col min="4" max="4" width="19.42578125" customWidth="1"/>
    <col min="8" max="11" width="14.28515625" customWidth="1"/>
  </cols>
  <sheetData>
    <row r="1" spans="2:11" ht="46.5" customHeight="1" x14ac:dyDescent="0.25">
      <c r="H1" s="136" t="s">
        <v>16</v>
      </c>
      <c r="I1" s="141" t="s">
        <v>1687</v>
      </c>
      <c r="J1" s="152" t="s">
        <v>1474</v>
      </c>
      <c r="K1" s="175" t="s">
        <v>1719</v>
      </c>
    </row>
    <row r="2" spans="2:11" x14ac:dyDescent="0.25">
      <c r="H2" s="119"/>
    </row>
    <row r="5" spans="2:11" ht="21" x14ac:dyDescent="0.25">
      <c r="D5" s="112" t="s">
        <v>1345</v>
      </c>
    </row>
    <row r="8" spans="2:11" ht="45" customHeight="1" x14ac:dyDescent="0.25">
      <c r="B8" s="117" t="s">
        <v>1346</v>
      </c>
      <c r="C8" s="113"/>
      <c r="D8" s="114"/>
    </row>
    <row r="9" spans="2:11" x14ac:dyDescent="0.25">
      <c r="B9" s="118"/>
    </row>
    <row r="10" spans="2:11" ht="45" customHeight="1" x14ac:dyDescent="0.25">
      <c r="B10" s="117" t="s">
        <v>1347</v>
      </c>
      <c r="C10" s="113"/>
      <c r="D10" s="226">
        <v>44958</v>
      </c>
      <c r="F10" s="5" t="s">
        <v>1348</v>
      </c>
    </row>
    <row r="11" spans="2:11" x14ac:dyDescent="0.25">
      <c r="B11" s="118"/>
    </row>
    <row r="12" spans="2:11" ht="45" customHeight="1" x14ac:dyDescent="0.25">
      <c r="B12" s="117" t="s">
        <v>1349</v>
      </c>
      <c r="C12" s="113"/>
      <c r="D12" s="227">
        <v>50</v>
      </c>
      <c r="F12" s="5" t="s">
        <v>1350</v>
      </c>
    </row>
    <row r="13" spans="2:11" x14ac:dyDescent="0.25">
      <c r="B13" s="118"/>
    </row>
    <row r="14" spans="2:11" ht="45" customHeight="1" x14ac:dyDescent="0.25">
      <c r="B14" s="117" t="s">
        <v>1351</v>
      </c>
      <c r="C14" s="113"/>
      <c r="D14" s="227">
        <v>50</v>
      </c>
      <c r="F14" s="5" t="s">
        <v>1352</v>
      </c>
    </row>
    <row r="15" spans="2:11" x14ac:dyDescent="0.25">
      <c r="B15" s="118"/>
    </row>
    <row r="16" spans="2:11" ht="45" customHeight="1" x14ac:dyDescent="0.25">
      <c r="B16" s="117" t="s">
        <v>1353</v>
      </c>
      <c r="C16" s="113"/>
      <c r="D16" s="227">
        <v>25</v>
      </c>
      <c r="F16" s="5" t="s">
        <v>1354</v>
      </c>
    </row>
  </sheetData>
  <conditionalFormatting sqref="F10">
    <cfRule type="expression" dxfId="206" priority="7">
      <formula>F10&lt;&gt;""</formula>
    </cfRule>
  </conditionalFormatting>
  <conditionalFormatting sqref="F12">
    <cfRule type="expression" dxfId="205" priority="6">
      <formula>F12&lt;&gt;""</formula>
    </cfRule>
  </conditionalFormatting>
  <conditionalFormatting sqref="F14">
    <cfRule type="expression" dxfId="204" priority="5">
      <formula>F14&lt;&gt;""</formula>
    </cfRule>
  </conditionalFormatting>
  <conditionalFormatting sqref="F16">
    <cfRule type="expression" dxfId="203" priority="4">
      <formula>F16&lt;&gt;""</formula>
    </cfRule>
  </conditionalFormatting>
  <conditionalFormatting sqref="H1">
    <cfRule type="expression" dxfId="202" priority="2">
      <formula>H1&lt;&gt;""</formula>
    </cfRule>
  </conditionalFormatting>
  <conditionalFormatting sqref="H1">
    <cfRule type="expression" dxfId="201" priority="3">
      <formula>H1&lt;&gt;""</formula>
    </cfRule>
  </conditionalFormatting>
  <conditionalFormatting sqref="K1">
    <cfRule type="expression" dxfId="200" priority="1">
      <formula>K1&lt;&gt;""</formula>
    </cfRule>
  </conditionalFormatting>
  <dataValidations count="4">
    <dataValidation type="date" errorStyle="warning" allowBlank="1" showInputMessage="1" showErrorMessage="1" errorTitle="Erreur de date" error="Attention, la date doit être comprise entre le 1er janvier de cette année et le 31 décembre de cette année." sqref="D10" xr:uid="{B111DD84-D9EF-4F38-A5EF-8839E14D83F4}">
      <formula1>44927</formula1>
      <formula2>45291</formula2>
    </dataValidation>
    <dataValidation type="decimal" operator="lessThan" allowBlank="1" showInputMessage="1" showErrorMessage="1" errorTitle="Erreur montant déplacement" error="Attention le montant des frais de déplacement doit être inférieur à 150 €." sqref="D12" xr:uid="{0E930014-DE13-4F8C-8F03-C0F20B843B4B}">
      <formula1>150</formula1>
    </dataValidation>
    <dataValidation type="decimal" errorStyle="information" operator="lessThan" allowBlank="1" showInputMessage="1" showErrorMessage="1" errorTitle="Erreur montant restauration" error="Le montant des frais de restauration doit être inférieur à 100 €." sqref="D14" xr:uid="{E9B32CC8-C284-4D37-BF35-161E99913A6B}">
      <formula1>100</formula1>
    </dataValidation>
    <dataValidation type="decimal" operator="lessThan" allowBlank="1" showInputMessage="1" showErrorMessage="1" sqref="D16" xr:uid="{58DA49FA-A321-4D3A-AE37-D2B9EA2BB68A}">
      <formula1>100</formula1>
    </dataValidation>
  </dataValidations>
  <hyperlinks>
    <hyperlink ref="H1" location="ACCUEIL!A1" display="ACCUEIL" xr:uid="{41E7677D-F662-4F5B-B63A-03524181F3F0}"/>
    <hyperlink ref="J1" r:id="rId1" xr:uid="{1789B49C-2FCF-4997-A331-7FD6232DD263}"/>
    <hyperlink ref="I1" location="'SAISIE CONTRÔLÉE'!A1" display="SUJET" xr:uid="{1FF2A5EA-53A6-4011-BEF8-D66E829FA178}"/>
    <hyperlink ref="K1" r:id="rId2" xr:uid="{B72C1E78-9D79-473A-B1CD-E47B1A8B3FE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C4E29-E9F5-4693-84F7-6DF70FD0D8A5}">
  <sheetPr>
    <tabColor theme="9"/>
  </sheetPr>
  <dimension ref="A1:P34"/>
  <sheetViews>
    <sheetView showGridLines="0" workbookViewId="0">
      <selection activeCell="J1" sqref="J1"/>
    </sheetView>
  </sheetViews>
  <sheetFormatPr baseColWidth="10" defaultRowHeight="15" x14ac:dyDescent="0.25"/>
  <cols>
    <col min="4" max="4" width="12.85546875" customWidth="1"/>
    <col min="5" max="5" width="14.42578125" customWidth="1"/>
    <col min="6" max="6" width="13.42578125" customWidth="1"/>
    <col min="7" max="7" width="13.85546875" customWidth="1"/>
    <col min="10" max="10" width="16.28515625" customWidth="1"/>
  </cols>
  <sheetData>
    <row r="1" spans="1:16" s="266" customFormat="1" ht="39.75" customHeight="1" x14ac:dyDescent="0.25">
      <c r="A1" s="266" t="s">
        <v>400</v>
      </c>
      <c r="B1" s="266" t="s">
        <v>1894</v>
      </c>
      <c r="C1" s="266" t="s">
        <v>1895</v>
      </c>
      <c r="D1" s="266" t="s">
        <v>1896</v>
      </c>
      <c r="E1" s="266" t="s">
        <v>1897</v>
      </c>
      <c r="F1" s="266" t="s">
        <v>1951</v>
      </c>
      <c r="G1" s="266" t="s">
        <v>1953</v>
      </c>
      <c r="J1" s="136" t="s">
        <v>16</v>
      </c>
      <c r="K1" s="141" t="s">
        <v>1880</v>
      </c>
      <c r="L1" s="152" t="s">
        <v>1474</v>
      </c>
      <c r="M1" s="173" t="s">
        <v>1716</v>
      </c>
    </row>
    <row r="2" spans="1:16" x14ac:dyDescent="0.25">
      <c r="A2" t="s">
        <v>1898</v>
      </c>
      <c r="B2" t="s">
        <v>1899</v>
      </c>
      <c r="C2" t="s">
        <v>1900</v>
      </c>
      <c r="D2">
        <v>3</v>
      </c>
      <c r="E2">
        <v>7</v>
      </c>
    </row>
    <row r="3" spans="1:16" x14ac:dyDescent="0.25">
      <c r="A3" t="s">
        <v>1901</v>
      </c>
      <c r="B3" t="s">
        <v>1902</v>
      </c>
      <c r="C3" t="s">
        <v>1900</v>
      </c>
      <c r="D3">
        <v>2</v>
      </c>
      <c r="E3">
        <v>17</v>
      </c>
    </row>
    <row r="4" spans="1:16" x14ac:dyDescent="0.25">
      <c r="A4" t="s">
        <v>1903</v>
      </c>
      <c r="B4" t="s">
        <v>1904</v>
      </c>
      <c r="C4" t="s">
        <v>1900</v>
      </c>
      <c r="D4">
        <v>4</v>
      </c>
      <c r="E4">
        <v>21</v>
      </c>
    </row>
    <row r="5" spans="1:16" x14ac:dyDescent="0.25">
      <c r="A5" t="s">
        <v>1905</v>
      </c>
      <c r="B5" t="s">
        <v>453</v>
      </c>
      <c r="C5" t="s">
        <v>1900</v>
      </c>
      <c r="D5">
        <v>4</v>
      </c>
      <c r="E5">
        <v>32</v>
      </c>
    </row>
    <row r="6" spans="1:16" ht="15.75" x14ac:dyDescent="0.25">
      <c r="A6" t="s">
        <v>1906</v>
      </c>
      <c r="B6" t="s">
        <v>512</v>
      </c>
      <c r="C6" t="s">
        <v>1900</v>
      </c>
      <c r="D6">
        <v>4</v>
      </c>
      <c r="E6">
        <v>33</v>
      </c>
      <c r="J6" s="378" t="s">
        <v>1952</v>
      </c>
      <c r="K6" s="378"/>
      <c r="L6" s="378"/>
      <c r="M6" s="378"/>
      <c r="N6" s="378"/>
      <c r="O6" s="378"/>
      <c r="P6" s="378"/>
    </row>
    <row r="7" spans="1:16" x14ac:dyDescent="0.25">
      <c r="A7" t="s">
        <v>1907</v>
      </c>
      <c r="B7" t="s">
        <v>621</v>
      </c>
      <c r="C7" t="s">
        <v>1900</v>
      </c>
      <c r="D7">
        <v>4</v>
      </c>
      <c r="E7">
        <v>35</v>
      </c>
    </row>
    <row r="8" spans="1:16" x14ac:dyDescent="0.25">
      <c r="A8" t="s">
        <v>1908</v>
      </c>
      <c r="B8" t="s">
        <v>554</v>
      </c>
      <c r="C8" t="s">
        <v>1900</v>
      </c>
      <c r="D8">
        <v>1</v>
      </c>
      <c r="E8">
        <v>33</v>
      </c>
      <c r="K8" s="377" t="s">
        <v>1944</v>
      </c>
      <c r="L8" s="377"/>
      <c r="M8" s="377"/>
      <c r="N8" s="377"/>
      <c r="O8" s="377"/>
      <c r="P8" s="377"/>
    </row>
    <row r="9" spans="1:16" x14ac:dyDescent="0.25">
      <c r="A9" t="s">
        <v>1909</v>
      </c>
      <c r="B9" t="s">
        <v>1910</v>
      </c>
      <c r="C9" t="s">
        <v>1900</v>
      </c>
      <c r="D9">
        <v>4</v>
      </c>
      <c r="E9">
        <v>20</v>
      </c>
      <c r="K9" t="s">
        <v>1945</v>
      </c>
    </row>
    <row r="10" spans="1:16" x14ac:dyDescent="0.25">
      <c r="A10" t="s">
        <v>1911</v>
      </c>
      <c r="B10" t="s">
        <v>710</v>
      </c>
      <c r="C10" t="s">
        <v>1912</v>
      </c>
      <c r="D10">
        <v>4</v>
      </c>
      <c r="E10">
        <v>11</v>
      </c>
      <c r="K10" t="s">
        <v>1946</v>
      </c>
    </row>
    <row r="11" spans="1:16" x14ac:dyDescent="0.25">
      <c r="A11" t="s">
        <v>1913</v>
      </c>
      <c r="B11" t="s">
        <v>715</v>
      </c>
      <c r="C11" t="s">
        <v>1900</v>
      </c>
      <c r="D11">
        <v>0</v>
      </c>
      <c r="E11">
        <v>17</v>
      </c>
      <c r="K11" t="s">
        <v>1947</v>
      </c>
    </row>
    <row r="12" spans="1:16" x14ac:dyDescent="0.25">
      <c r="A12" t="s">
        <v>1914</v>
      </c>
      <c r="B12" t="s">
        <v>1915</v>
      </c>
      <c r="C12" t="s">
        <v>1900</v>
      </c>
      <c r="D12">
        <v>0</v>
      </c>
      <c r="E12">
        <v>34</v>
      </c>
      <c r="K12" t="s">
        <v>1948</v>
      </c>
    </row>
    <row r="13" spans="1:16" x14ac:dyDescent="0.25">
      <c r="A13" t="s">
        <v>1916</v>
      </c>
      <c r="B13" t="s">
        <v>152</v>
      </c>
      <c r="C13" t="s">
        <v>1900</v>
      </c>
      <c r="D13">
        <v>4</v>
      </c>
      <c r="E13">
        <v>31</v>
      </c>
    </row>
    <row r="14" spans="1:16" x14ac:dyDescent="0.25">
      <c r="A14" t="s">
        <v>1917</v>
      </c>
      <c r="B14" t="s">
        <v>550</v>
      </c>
      <c r="C14" t="s">
        <v>1900</v>
      </c>
      <c r="D14">
        <v>0</v>
      </c>
      <c r="E14">
        <v>31</v>
      </c>
    </row>
    <row r="15" spans="1:16" x14ac:dyDescent="0.25">
      <c r="A15" t="s">
        <v>1918</v>
      </c>
      <c r="B15" t="s">
        <v>512</v>
      </c>
      <c r="C15" t="s">
        <v>1900</v>
      </c>
      <c r="D15">
        <v>1</v>
      </c>
      <c r="E15">
        <v>8</v>
      </c>
    </row>
    <row r="16" spans="1:16" x14ac:dyDescent="0.25">
      <c r="A16" t="s">
        <v>1919</v>
      </c>
      <c r="B16" t="s">
        <v>629</v>
      </c>
      <c r="C16" t="s">
        <v>1900</v>
      </c>
      <c r="D16">
        <v>4</v>
      </c>
      <c r="E16">
        <v>26</v>
      </c>
      <c r="K16" t="s">
        <v>1949</v>
      </c>
    </row>
    <row r="17" spans="1:16" ht="18.75" x14ac:dyDescent="0.3">
      <c r="A17" t="s">
        <v>1920</v>
      </c>
      <c r="B17" t="s">
        <v>1921</v>
      </c>
      <c r="C17" t="s">
        <v>1900</v>
      </c>
      <c r="D17">
        <v>2</v>
      </c>
      <c r="E17">
        <v>18</v>
      </c>
      <c r="K17" s="267" t="s">
        <v>1950</v>
      </c>
    </row>
    <row r="18" spans="1:16" x14ac:dyDescent="0.25">
      <c r="A18" t="s">
        <v>1922</v>
      </c>
      <c r="B18" t="s">
        <v>1923</v>
      </c>
      <c r="C18" t="s">
        <v>1900</v>
      </c>
      <c r="D18">
        <v>0</v>
      </c>
      <c r="E18">
        <v>43</v>
      </c>
    </row>
    <row r="19" spans="1:16" ht="15.75" x14ac:dyDescent="0.25">
      <c r="A19" t="s">
        <v>1924</v>
      </c>
      <c r="B19" t="s">
        <v>954</v>
      </c>
      <c r="C19" t="s">
        <v>1900</v>
      </c>
      <c r="D19">
        <v>2</v>
      </c>
      <c r="E19">
        <v>7</v>
      </c>
      <c r="J19" s="378" t="s">
        <v>1954</v>
      </c>
      <c r="K19" s="378"/>
      <c r="L19" s="378"/>
      <c r="M19" s="378"/>
      <c r="N19" s="378"/>
      <c r="O19" s="378"/>
      <c r="P19" s="378"/>
    </row>
    <row r="20" spans="1:16" ht="15" customHeight="1" x14ac:dyDescent="0.25">
      <c r="A20" t="s">
        <v>1925</v>
      </c>
      <c r="B20" t="s">
        <v>1915</v>
      </c>
      <c r="C20" t="s">
        <v>1900</v>
      </c>
      <c r="D20">
        <v>3</v>
      </c>
      <c r="E20">
        <v>37</v>
      </c>
    </row>
    <row r="21" spans="1:16" x14ac:dyDescent="0.25">
      <c r="A21" t="s">
        <v>1926</v>
      </c>
      <c r="B21" t="s">
        <v>997</v>
      </c>
      <c r="C21" t="s">
        <v>1900</v>
      </c>
      <c r="D21">
        <v>4</v>
      </c>
      <c r="E21">
        <v>8</v>
      </c>
      <c r="K21" s="377" t="s">
        <v>1944</v>
      </c>
      <c r="L21" s="377"/>
      <c r="M21" s="377"/>
      <c r="N21" s="377"/>
      <c r="O21" s="377"/>
      <c r="P21" s="377"/>
    </row>
    <row r="22" spans="1:16" x14ac:dyDescent="0.25">
      <c r="A22" t="s">
        <v>1927</v>
      </c>
      <c r="B22" t="s">
        <v>935</v>
      </c>
      <c r="C22" t="s">
        <v>1900</v>
      </c>
      <c r="D22">
        <v>1</v>
      </c>
      <c r="E22">
        <v>20</v>
      </c>
      <c r="K22" t="s">
        <v>1955</v>
      </c>
    </row>
    <row r="23" spans="1:16" x14ac:dyDescent="0.25">
      <c r="A23" t="s">
        <v>1928</v>
      </c>
      <c r="B23" t="s">
        <v>512</v>
      </c>
      <c r="C23" t="s">
        <v>1900</v>
      </c>
      <c r="D23">
        <v>2</v>
      </c>
      <c r="E23">
        <v>10</v>
      </c>
      <c r="K23" t="s">
        <v>1956</v>
      </c>
    </row>
    <row r="24" spans="1:16" x14ac:dyDescent="0.25">
      <c r="A24" t="s">
        <v>1929</v>
      </c>
      <c r="B24" t="s">
        <v>1930</v>
      </c>
      <c r="C24" t="s">
        <v>1900</v>
      </c>
      <c r="D24">
        <v>2</v>
      </c>
      <c r="E24">
        <v>23</v>
      </c>
      <c r="K24" t="s">
        <v>1957</v>
      </c>
    </row>
    <row r="25" spans="1:16" x14ac:dyDescent="0.25">
      <c r="A25" t="s">
        <v>1931</v>
      </c>
      <c r="B25" t="s">
        <v>183</v>
      </c>
      <c r="C25" t="s">
        <v>1900</v>
      </c>
      <c r="D25">
        <v>1</v>
      </c>
      <c r="E25">
        <v>34</v>
      </c>
      <c r="K25" t="s">
        <v>1958</v>
      </c>
    </row>
    <row r="26" spans="1:16" x14ac:dyDescent="0.25">
      <c r="A26" t="s">
        <v>1932</v>
      </c>
      <c r="B26" t="s">
        <v>1933</v>
      </c>
      <c r="C26" t="s">
        <v>1900</v>
      </c>
      <c r="D26">
        <v>4</v>
      </c>
      <c r="E26">
        <v>17</v>
      </c>
    </row>
    <row r="27" spans="1:16" x14ac:dyDescent="0.25">
      <c r="A27" t="s">
        <v>1934</v>
      </c>
      <c r="B27" t="s">
        <v>419</v>
      </c>
      <c r="C27" t="s">
        <v>1900</v>
      </c>
      <c r="D27">
        <v>2</v>
      </c>
      <c r="E27">
        <v>22</v>
      </c>
    </row>
    <row r="28" spans="1:16" x14ac:dyDescent="0.25">
      <c r="A28" t="s">
        <v>1935</v>
      </c>
      <c r="B28" t="s">
        <v>95</v>
      </c>
      <c r="C28" t="s">
        <v>1900</v>
      </c>
      <c r="D28">
        <v>2</v>
      </c>
      <c r="E28">
        <v>25</v>
      </c>
    </row>
    <row r="29" spans="1:16" x14ac:dyDescent="0.25">
      <c r="A29" t="s">
        <v>1936</v>
      </c>
      <c r="B29" t="s">
        <v>510</v>
      </c>
      <c r="C29" t="s">
        <v>1912</v>
      </c>
      <c r="D29">
        <v>3</v>
      </c>
      <c r="E29">
        <v>42</v>
      </c>
      <c r="K29" t="s">
        <v>1949</v>
      </c>
    </row>
    <row r="30" spans="1:16" ht="18.75" x14ac:dyDescent="0.3">
      <c r="A30" t="s">
        <v>1937</v>
      </c>
      <c r="B30" t="s">
        <v>154</v>
      </c>
      <c r="C30" t="s">
        <v>1900</v>
      </c>
      <c r="D30">
        <v>3</v>
      </c>
      <c r="E30">
        <v>39</v>
      </c>
      <c r="K30" s="267" t="s">
        <v>1950</v>
      </c>
    </row>
    <row r="31" spans="1:16" x14ac:dyDescent="0.25">
      <c r="A31" t="s">
        <v>1938</v>
      </c>
      <c r="B31" t="s">
        <v>882</v>
      </c>
      <c r="C31" t="s">
        <v>1900</v>
      </c>
      <c r="D31">
        <v>1</v>
      </c>
      <c r="E31">
        <v>6</v>
      </c>
    </row>
    <row r="32" spans="1:16" x14ac:dyDescent="0.25">
      <c r="A32" t="s">
        <v>1939</v>
      </c>
      <c r="B32" t="s">
        <v>1940</v>
      </c>
      <c r="C32" t="s">
        <v>1900</v>
      </c>
      <c r="D32">
        <v>0</v>
      </c>
      <c r="E32">
        <v>7</v>
      </c>
    </row>
    <row r="33" spans="1:5" x14ac:dyDescent="0.25">
      <c r="A33" t="s">
        <v>1941</v>
      </c>
      <c r="B33" t="s">
        <v>459</v>
      </c>
      <c r="C33" t="s">
        <v>1900</v>
      </c>
      <c r="D33">
        <v>2</v>
      </c>
      <c r="E33">
        <v>23</v>
      </c>
    </row>
    <row r="34" spans="1:5" x14ac:dyDescent="0.25">
      <c r="A34" t="s">
        <v>1942</v>
      </c>
      <c r="B34" t="s">
        <v>1943</v>
      </c>
      <c r="C34" t="s">
        <v>1900</v>
      </c>
      <c r="D34">
        <v>3</v>
      </c>
      <c r="E34">
        <v>9</v>
      </c>
    </row>
  </sheetData>
  <mergeCells count="4">
    <mergeCell ref="K8:P8"/>
    <mergeCell ref="J6:P6"/>
    <mergeCell ref="J19:P19"/>
    <mergeCell ref="K21:P21"/>
  </mergeCells>
  <phoneticPr fontId="20" type="noConversion"/>
  <conditionalFormatting sqref="J1">
    <cfRule type="expression" dxfId="912" priority="2">
      <formula>J1&lt;&gt;""</formula>
    </cfRule>
  </conditionalFormatting>
  <conditionalFormatting sqref="J1">
    <cfRule type="expression" dxfId="911" priority="3">
      <formula>J1&lt;&gt;""</formula>
    </cfRule>
  </conditionalFormatting>
  <conditionalFormatting sqref="M1">
    <cfRule type="expression" dxfId="910" priority="1">
      <formula>M1&lt;&gt;""</formula>
    </cfRule>
  </conditionalFormatting>
  <hyperlinks>
    <hyperlink ref="J1" location="ACCUEIL!A1" display="ACCUEIL" xr:uid="{489F3796-5E14-449F-977E-8E2697FF8309}"/>
    <hyperlink ref="K1" location="'SI.COND ET SI.MULTIPLE Corr'!A1" display="CORRIGE" xr:uid="{3B8E2C4E-1497-4D66-97D7-D8CDDD0B08DA}"/>
    <hyperlink ref="L1" r:id="rId1" xr:uid="{AF7B7A12-34D1-4F80-9BD1-88ABF4859329}"/>
    <hyperlink ref="M1" r:id="rId2" xr:uid="{9DA7C345-1F78-438C-8844-AE4082B40556}"/>
  </hyperlinks>
  <pageMargins left="0.7" right="0.7" top="0.75" bottom="0.75" header="0.3" footer="0.3"/>
  <tableParts count="1">
    <tablePart r:id="rId3"/>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2CEF3-6453-4974-8C7A-428C30CB6B0F}">
  <sheetPr>
    <tabColor theme="9"/>
  </sheetPr>
  <dimension ref="A1:M21"/>
  <sheetViews>
    <sheetView showGridLines="0" workbookViewId="0">
      <selection activeCell="J1" sqref="J1"/>
    </sheetView>
  </sheetViews>
  <sheetFormatPr baseColWidth="10" defaultColWidth="9.140625" defaultRowHeight="15" x14ac:dyDescent="0.25"/>
  <cols>
    <col min="4" max="9" width="9.140625" style="5"/>
    <col min="10" max="12" width="11.85546875" style="5" customWidth="1"/>
    <col min="13" max="13" width="9.140625" style="5"/>
  </cols>
  <sheetData>
    <row r="1" spans="1:12" ht="33.75" customHeight="1" x14ac:dyDescent="0.25">
      <c r="J1" s="142" t="s">
        <v>16</v>
      </c>
      <c r="K1" s="137" t="s">
        <v>2</v>
      </c>
      <c r="L1" s="138" t="s">
        <v>1474</v>
      </c>
    </row>
    <row r="2" spans="1:12" x14ac:dyDescent="0.25">
      <c r="A2" t="s">
        <v>1355</v>
      </c>
      <c r="J2" s="121"/>
    </row>
    <row r="3" spans="1:12" x14ac:dyDescent="0.25">
      <c r="A3" t="s">
        <v>1356</v>
      </c>
    </row>
    <row r="4" spans="1:12" x14ac:dyDescent="0.25">
      <c r="A4" t="s">
        <v>1357</v>
      </c>
    </row>
    <row r="5" spans="1:12" x14ac:dyDescent="0.25">
      <c r="A5" t="s">
        <v>1358</v>
      </c>
    </row>
    <row r="6" spans="1:12" x14ac:dyDescent="0.25">
      <c r="A6" t="s">
        <v>1359</v>
      </c>
      <c r="D6" s="475" t="s">
        <v>1360</v>
      </c>
      <c r="E6" s="475"/>
      <c r="H6" s="5" t="s">
        <v>1361</v>
      </c>
    </row>
    <row r="7" spans="1:12" x14ac:dyDescent="0.25">
      <c r="A7" t="s">
        <v>1362</v>
      </c>
      <c r="D7" s="475"/>
      <c r="E7" s="475"/>
      <c r="I7" s="5" t="s">
        <v>1363</v>
      </c>
    </row>
    <row r="8" spans="1:12" x14ac:dyDescent="0.25">
      <c r="A8" t="s">
        <v>1364</v>
      </c>
      <c r="D8" s="120"/>
      <c r="H8" s="5" t="s">
        <v>1365</v>
      </c>
    </row>
    <row r="9" spans="1:12" x14ac:dyDescent="0.25">
      <c r="A9" t="s">
        <v>1366</v>
      </c>
    </row>
    <row r="10" spans="1:12" x14ac:dyDescent="0.25">
      <c r="A10" t="s">
        <v>1367</v>
      </c>
    </row>
    <row r="11" spans="1:12" x14ac:dyDescent="0.25">
      <c r="A11" t="s">
        <v>1368</v>
      </c>
    </row>
    <row r="12" spans="1:12" x14ac:dyDescent="0.25">
      <c r="A12" t="s">
        <v>1369</v>
      </c>
    </row>
    <row r="13" spans="1:12" x14ac:dyDescent="0.25">
      <c r="A13" t="s">
        <v>1370</v>
      </c>
    </row>
    <row r="14" spans="1:12" x14ac:dyDescent="0.25">
      <c r="A14" t="s">
        <v>1371</v>
      </c>
    </row>
    <row r="15" spans="1:12" x14ac:dyDescent="0.25">
      <c r="A15" t="s">
        <v>1372</v>
      </c>
    </row>
    <row r="16" spans="1:12" x14ac:dyDescent="0.25">
      <c r="A16" t="s">
        <v>1373</v>
      </c>
    </row>
    <row r="17" spans="1:1" x14ac:dyDescent="0.25">
      <c r="A17" t="s">
        <v>1374</v>
      </c>
    </row>
    <row r="18" spans="1:1" x14ac:dyDescent="0.25">
      <c r="A18" t="s">
        <v>1375</v>
      </c>
    </row>
    <row r="19" spans="1:1" x14ac:dyDescent="0.25">
      <c r="A19" t="s">
        <v>1376</v>
      </c>
    </row>
    <row r="20" spans="1:1" x14ac:dyDescent="0.25">
      <c r="A20" t="s">
        <v>1377</v>
      </c>
    </row>
    <row r="21" spans="1:1" x14ac:dyDescent="0.25">
      <c r="A21" t="s">
        <v>1378</v>
      </c>
    </row>
  </sheetData>
  <mergeCells count="1">
    <mergeCell ref="D6:E7"/>
  </mergeCells>
  <conditionalFormatting sqref="D2:M5 D6 F6:M7 D8:M1048576 D1:I1 M1">
    <cfRule type="expression" dxfId="199" priority="3">
      <formula>D1&lt;&gt;""</formula>
    </cfRule>
  </conditionalFormatting>
  <conditionalFormatting sqref="J1">
    <cfRule type="expression" dxfId="198" priority="1">
      <formula>J1&lt;&gt;""</formula>
    </cfRule>
  </conditionalFormatting>
  <conditionalFormatting sqref="J1">
    <cfRule type="expression" dxfId="197" priority="2">
      <formula>J1&lt;&gt;""</formula>
    </cfRule>
  </conditionalFormatting>
  <hyperlinks>
    <hyperlink ref="J1" location="ACCUEIL!A1" display="ACCUEIL" xr:uid="{56874F7C-6111-46BE-83DB-4988785F1C37}"/>
    <hyperlink ref="L1" location="'Mise en forme'!W1" display="Aide" xr:uid="{CDF1A3E9-A1E6-4D53-9785-1038BF252B70}"/>
    <hyperlink ref="K1" location="'Mise en forme Corr'!A1" display="Corrigé" xr:uid="{1A1963E1-DF94-4D93-87CD-95B772606B9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40D8-741D-4C3D-A772-A449B497922E}">
  <sheetPr>
    <tabColor theme="9"/>
  </sheetPr>
  <dimension ref="A1:BT141"/>
  <sheetViews>
    <sheetView showGridLines="0" workbookViewId="0">
      <selection activeCell="M1" sqref="M1"/>
    </sheetView>
  </sheetViews>
  <sheetFormatPr baseColWidth="10" defaultColWidth="11.42578125" defaultRowHeight="15" x14ac:dyDescent="0.25"/>
  <cols>
    <col min="1" max="1" width="32.28515625" bestFit="1" customWidth="1"/>
    <col min="2" max="2" width="7" bestFit="1" customWidth="1"/>
    <col min="3" max="3" width="12.85546875" bestFit="1" customWidth="1"/>
    <col min="4" max="4" width="18.140625" bestFit="1" customWidth="1"/>
    <col min="5" max="5" width="14.42578125" bestFit="1" customWidth="1"/>
    <col min="6" max="6" width="5.7109375" bestFit="1" customWidth="1"/>
    <col min="7" max="7" width="12.7109375" bestFit="1" customWidth="1"/>
    <col min="8" max="8" width="12.28515625" bestFit="1" customWidth="1"/>
    <col min="9" max="9" width="15.28515625" bestFit="1" customWidth="1"/>
    <col min="10" max="10" width="23" style="1" bestFit="1" customWidth="1"/>
    <col min="11" max="16" width="11.42578125" style="1"/>
    <col min="17" max="17" width="14.42578125" style="1" customWidth="1"/>
    <col min="18" max="71" width="11.42578125" style="1"/>
  </cols>
  <sheetData>
    <row r="1" spans="1:72" ht="33" customHeight="1" x14ac:dyDescent="0.25">
      <c r="A1" s="214" t="s">
        <v>402</v>
      </c>
      <c r="B1" s="214" t="s">
        <v>399</v>
      </c>
      <c r="C1" s="214" t="s">
        <v>400</v>
      </c>
      <c r="D1" s="183" t="s">
        <v>401</v>
      </c>
      <c r="E1" s="183" t="s">
        <v>1068</v>
      </c>
      <c r="F1" s="214" t="s">
        <v>403</v>
      </c>
      <c r="G1" s="183" t="s">
        <v>404</v>
      </c>
      <c r="H1" s="214" t="s">
        <v>405</v>
      </c>
      <c r="I1" s="214" t="s">
        <v>406</v>
      </c>
      <c r="J1" s="183" t="s">
        <v>407</v>
      </c>
      <c r="M1" s="142" t="s">
        <v>16</v>
      </c>
      <c r="N1" s="141" t="s">
        <v>2</v>
      </c>
      <c r="O1" s="152" t="s">
        <v>1474</v>
      </c>
      <c r="P1" s="152" t="s">
        <v>1474</v>
      </c>
      <c r="Q1" s="175" t="s">
        <v>1719</v>
      </c>
      <c r="BT1" s="1"/>
    </row>
    <row r="2" spans="1:72" x14ac:dyDescent="0.25">
      <c r="A2" s="215" t="s">
        <v>436</v>
      </c>
      <c r="B2" s="215" t="s">
        <v>413</v>
      </c>
      <c r="C2" s="215" t="s">
        <v>434</v>
      </c>
      <c r="D2" s="215" t="s">
        <v>435</v>
      </c>
      <c r="E2" s="184">
        <f t="shared" ref="E2:E33" ca="1" si="0">RANDBETWEEN(1500,2600)*12</f>
        <v>28596</v>
      </c>
      <c r="F2" s="215">
        <v>62</v>
      </c>
      <c r="G2" s="216">
        <v>20720</v>
      </c>
      <c r="H2" s="215">
        <v>560194</v>
      </c>
      <c r="I2" s="216">
        <v>27767</v>
      </c>
      <c r="J2" s="215" t="s">
        <v>421</v>
      </c>
      <c r="BT2" s="1"/>
    </row>
    <row r="3" spans="1:72" x14ac:dyDescent="0.25">
      <c r="A3" s="215" t="s">
        <v>420</v>
      </c>
      <c r="B3" s="215" t="s">
        <v>408</v>
      </c>
      <c r="C3" s="215" t="s">
        <v>418</v>
      </c>
      <c r="D3" s="215" t="s">
        <v>419</v>
      </c>
      <c r="E3" s="184">
        <f t="shared" ca="1" si="0"/>
        <v>29052</v>
      </c>
      <c r="F3" s="215">
        <v>63</v>
      </c>
      <c r="G3" s="216">
        <v>20212</v>
      </c>
      <c r="H3" s="215">
        <v>351350</v>
      </c>
      <c r="I3" s="216">
        <v>27800</v>
      </c>
      <c r="J3" s="215" t="s">
        <v>421</v>
      </c>
      <c r="BT3" s="1"/>
    </row>
    <row r="4" spans="1:72" ht="15" customHeight="1" x14ac:dyDescent="0.25">
      <c r="A4" s="215" t="s">
        <v>445</v>
      </c>
      <c r="B4" s="215" t="s">
        <v>408</v>
      </c>
      <c r="C4" s="215" t="s">
        <v>443</v>
      </c>
      <c r="D4" s="215" t="s">
        <v>444</v>
      </c>
      <c r="E4" s="184">
        <f t="shared" ca="1" si="0"/>
        <v>25008</v>
      </c>
      <c r="F4" s="215">
        <v>62</v>
      </c>
      <c r="G4" s="216">
        <v>20404</v>
      </c>
      <c r="H4" s="215">
        <v>350695</v>
      </c>
      <c r="I4" s="216">
        <v>27883</v>
      </c>
      <c r="J4" s="215" t="s">
        <v>421</v>
      </c>
      <c r="O4" s="42"/>
      <c r="P4" s="42"/>
      <c r="Q4" s="42"/>
      <c r="R4" s="42"/>
      <c r="S4" s="42"/>
      <c r="T4" s="42"/>
      <c r="BT4" s="1"/>
    </row>
    <row r="5" spans="1:72" x14ac:dyDescent="0.25">
      <c r="A5" s="215" t="s">
        <v>416</v>
      </c>
      <c r="B5" s="215" t="s">
        <v>413</v>
      </c>
      <c r="C5" s="215" t="s">
        <v>429</v>
      </c>
      <c r="D5" s="215" t="s">
        <v>430</v>
      </c>
      <c r="E5" s="184">
        <f t="shared" ca="1" si="0"/>
        <v>18588</v>
      </c>
      <c r="F5" s="215">
        <v>62</v>
      </c>
      <c r="G5" s="216">
        <v>20373</v>
      </c>
      <c r="H5" s="215">
        <v>350521</v>
      </c>
      <c r="I5" s="216">
        <v>27885</v>
      </c>
      <c r="J5" s="215" t="s">
        <v>412</v>
      </c>
      <c r="N5" s="382" t="s">
        <v>1873</v>
      </c>
      <c r="O5" s="382"/>
      <c r="P5" s="382"/>
      <c r="Q5" s="382"/>
      <c r="R5" s="382"/>
      <c r="S5" s="382"/>
      <c r="T5" s="42"/>
      <c r="BT5" s="1"/>
    </row>
    <row r="6" spans="1:72" ht="15" customHeight="1" x14ac:dyDescent="0.25">
      <c r="A6" s="215" t="s">
        <v>425</v>
      </c>
      <c r="B6" s="215" t="s">
        <v>413</v>
      </c>
      <c r="C6" s="215" t="s">
        <v>423</v>
      </c>
      <c r="D6" s="215" t="s">
        <v>424</v>
      </c>
      <c r="E6" s="184">
        <f t="shared" ca="1" si="0"/>
        <v>27432</v>
      </c>
      <c r="F6" s="215">
        <v>64</v>
      </c>
      <c r="G6" s="216">
        <v>19917</v>
      </c>
      <c r="H6" s="215">
        <v>350127</v>
      </c>
      <c r="I6" s="216">
        <v>27897</v>
      </c>
      <c r="J6" s="215" t="s">
        <v>417</v>
      </c>
      <c r="N6" s="382"/>
      <c r="O6" s="382"/>
      <c r="P6" s="382"/>
      <c r="Q6" s="382"/>
      <c r="R6" s="382"/>
      <c r="S6" s="382"/>
      <c r="BT6" s="1"/>
    </row>
    <row r="7" spans="1:72" x14ac:dyDescent="0.25">
      <c r="A7" s="215" t="s">
        <v>439</v>
      </c>
      <c r="B7" s="215" t="s">
        <v>413</v>
      </c>
      <c r="C7" s="215" t="s">
        <v>437</v>
      </c>
      <c r="D7" s="215" t="s">
        <v>438</v>
      </c>
      <c r="E7" s="184">
        <f t="shared" ca="1" si="0"/>
        <v>24732</v>
      </c>
      <c r="F7" s="215">
        <v>63</v>
      </c>
      <c r="G7" s="216">
        <v>20182</v>
      </c>
      <c r="H7" s="215">
        <v>350060</v>
      </c>
      <c r="I7" s="216">
        <v>27902</v>
      </c>
      <c r="J7" s="215" t="s">
        <v>412</v>
      </c>
      <c r="BT7" s="1"/>
    </row>
    <row r="8" spans="1:72" x14ac:dyDescent="0.25">
      <c r="A8" s="215" t="s">
        <v>428</v>
      </c>
      <c r="B8" s="215" t="s">
        <v>413</v>
      </c>
      <c r="C8" s="215" t="s">
        <v>426</v>
      </c>
      <c r="D8" s="215" t="s">
        <v>427</v>
      </c>
      <c r="E8" s="184">
        <f t="shared" ca="1" si="0"/>
        <v>29436</v>
      </c>
      <c r="F8" s="215">
        <v>64</v>
      </c>
      <c r="G8" s="216">
        <v>19786</v>
      </c>
      <c r="H8" s="215">
        <v>560195</v>
      </c>
      <c r="I8" s="216">
        <v>27914</v>
      </c>
      <c r="J8" s="215" t="s">
        <v>421</v>
      </c>
      <c r="N8" s="382" t="s">
        <v>1871</v>
      </c>
      <c r="O8" s="382"/>
      <c r="P8" s="382"/>
      <c r="Q8" s="382"/>
      <c r="R8" s="382"/>
      <c r="S8" s="2"/>
      <c r="BT8" s="1"/>
    </row>
    <row r="9" spans="1:72" x14ac:dyDescent="0.25">
      <c r="A9" s="215" t="s">
        <v>422</v>
      </c>
      <c r="B9" s="215" t="s">
        <v>408</v>
      </c>
      <c r="C9" s="215" t="s">
        <v>185</v>
      </c>
      <c r="D9" s="215" t="s">
        <v>185</v>
      </c>
      <c r="E9" s="184">
        <f t="shared" ca="1" si="0"/>
        <v>23892</v>
      </c>
      <c r="F9" s="215">
        <v>60</v>
      </c>
      <c r="G9" s="216">
        <v>21179</v>
      </c>
      <c r="H9" s="215">
        <v>350054</v>
      </c>
      <c r="I9" s="216">
        <v>27915</v>
      </c>
      <c r="J9" s="215" t="s">
        <v>412</v>
      </c>
      <c r="N9" s="382"/>
      <c r="O9" s="382"/>
      <c r="P9" s="382"/>
      <c r="Q9" s="382"/>
      <c r="R9" s="382"/>
      <c r="S9" s="2"/>
      <c r="BT9" s="1"/>
    </row>
    <row r="10" spans="1:72" x14ac:dyDescent="0.25">
      <c r="A10" s="215" t="s">
        <v>442</v>
      </c>
      <c r="B10" s="215" t="s">
        <v>413</v>
      </c>
      <c r="C10" s="215" t="s">
        <v>440</v>
      </c>
      <c r="D10" s="215" t="s">
        <v>441</v>
      </c>
      <c r="E10" s="184">
        <f t="shared" ca="1" si="0"/>
        <v>27492</v>
      </c>
      <c r="F10" s="215">
        <v>61</v>
      </c>
      <c r="G10" s="216">
        <v>20815</v>
      </c>
      <c r="H10" s="215">
        <v>350165</v>
      </c>
      <c r="I10" s="216">
        <v>27923</v>
      </c>
      <c r="J10" s="215" t="s">
        <v>417</v>
      </c>
      <c r="N10" s="381" t="s">
        <v>1872</v>
      </c>
      <c r="O10" s="381"/>
      <c r="P10" s="381"/>
      <c r="Q10" s="381"/>
      <c r="R10" s="381"/>
      <c r="BT10" s="1"/>
    </row>
    <row r="11" spans="1:72" x14ac:dyDescent="0.25">
      <c r="A11" s="215" t="s">
        <v>416</v>
      </c>
      <c r="B11" s="215" t="s">
        <v>413</v>
      </c>
      <c r="C11" s="215" t="s">
        <v>414</v>
      </c>
      <c r="D11" s="215" t="s">
        <v>415</v>
      </c>
      <c r="E11" s="184">
        <f t="shared" ca="1" si="0"/>
        <v>22656</v>
      </c>
      <c r="F11" s="215">
        <v>65</v>
      </c>
      <c r="G11" s="216">
        <v>19522</v>
      </c>
      <c r="H11" s="215">
        <v>350855</v>
      </c>
      <c r="I11" s="216">
        <v>28025</v>
      </c>
      <c r="J11" s="215" t="s">
        <v>417</v>
      </c>
      <c r="N11" s="381"/>
      <c r="O11" s="381"/>
      <c r="P11" s="381"/>
      <c r="Q11" s="381"/>
      <c r="R11" s="381"/>
      <c r="BT11" s="1"/>
    </row>
    <row r="12" spans="1:72" x14ac:dyDescent="0.25">
      <c r="A12" s="215" t="s">
        <v>411</v>
      </c>
      <c r="B12" s="215" t="s">
        <v>408</v>
      </c>
      <c r="C12" s="215" t="s">
        <v>409</v>
      </c>
      <c r="D12" s="215" t="s">
        <v>410</v>
      </c>
      <c r="E12" s="184">
        <f t="shared" ca="1" si="0"/>
        <v>22788</v>
      </c>
      <c r="F12" s="215">
        <v>62</v>
      </c>
      <c r="G12" s="216">
        <v>20658</v>
      </c>
      <c r="H12" s="215">
        <v>351222</v>
      </c>
      <c r="I12" s="216">
        <v>28102</v>
      </c>
      <c r="J12" s="215" t="s">
        <v>412</v>
      </c>
      <c r="BT12" s="1"/>
    </row>
    <row r="13" spans="1:72" x14ac:dyDescent="0.25">
      <c r="A13" s="215" t="s">
        <v>767</v>
      </c>
      <c r="B13" s="215" t="s">
        <v>408</v>
      </c>
      <c r="C13" s="215" t="s">
        <v>766</v>
      </c>
      <c r="D13" s="215" t="s">
        <v>556</v>
      </c>
      <c r="E13" s="184">
        <f t="shared" ca="1" si="0"/>
        <v>27624</v>
      </c>
      <c r="F13" s="215">
        <v>56</v>
      </c>
      <c r="G13" s="216">
        <v>22573</v>
      </c>
      <c r="H13" s="215">
        <v>560540</v>
      </c>
      <c r="I13" s="216">
        <v>31157</v>
      </c>
      <c r="J13" s="215" t="s">
        <v>466</v>
      </c>
      <c r="BT13" s="1"/>
    </row>
    <row r="14" spans="1:72" x14ac:dyDescent="0.25">
      <c r="A14" s="215" t="s">
        <v>439</v>
      </c>
      <c r="B14" s="215" t="s">
        <v>413</v>
      </c>
      <c r="C14" s="215" t="s">
        <v>730</v>
      </c>
      <c r="D14" s="215" t="s">
        <v>520</v>
      </c>
      <c r="E14" s="184">
        <f t="shared" ca="1" si="0"/>
        <v>21912</v>
      </c>
      <c r="F14" s="215">
        <v>59</v>
      </c>
      <c r="G14" s="216">
        <v>21499</v>
      </c>
      <c r="H14" s="215">
        <v>560566</v>
      </c>
      <c r="I14" s="216">
        <v>31170</v>
      </c>
      <c r="J14" s="215" t="s">
        <v>417</v>
      </c>
      <c r="BT14" s="1"/>
    </row>
    <row r="15" spans="1:72" x14ac:dyDescent="0.25">
      <c r="A15" s="215" t="s">
        <v>619</v>
      </c>
      <c r="B15" s="215" t="s">
        <v>408</v>
      </c>
      <c r="C15" s="215" t="s">
        <v>694</v>
      </c>
      <c r="D15" s="215" t="s">
        <v>527</v>
      </c>
      <c r="E15" s="184">
        <f t="shared" ca="1" si="0"/>
        <v>21144</v>
      </c>
      <c r="F15" s="215">
        <v>57</v>
      </c>
      <c r="G15" s="216">
        <v>22374</v>
      </c>
      <c r="H15" s="215">
        <v>560612</v>
      </c>
      <c r="I15" s="216">
        <v>31170</v>
      </c>
      <c r="J15" s="215" t="s">
        <v>466</v>
      </c>
      <c r="BT15" s="1"/>
    </row>
    <row r="16" spans="1:72" x14ac:dyDescent="0.25">
      <c r="A16" s="215" t="s">
        <v>416</v>
      </c>
      <c r="B16" s="215" t="s">
        <v>408</v>
      </c>
      <c r="C16" s="215" t="s">
        <v>550</v>
      </c>
      <c r="D16" s="215" t="s">
        <v>625</v>
      </c>
      <c r="E16" s="184">
        <f t="shared" ca="1" si="0"/>
        <v>19740</v>
      </c>
      <c r="F16" s="215">
        <v>63</v>
      </c>
      <c r="G16" s="216">
        <v>20164</v>
      </c>
      <c r="H16" s="215">
        <v>560557</v>
      </c>
      <c r="I16" s="216">
        <v>31172</v>
      </c>
      <c r="J16" s="215" t="s">
        <v>417</v>
      </c>
      <c r="BT16" s="1"/>
    </row>
    <row r="17" spans="1:72" x14ac:dyDescent="0.25">
      <c r="A17" s="215" t="s">
        <v>460</v>
      </c>
      <c r="B17" s="215" t="s">
        <v>408</v>
      </c>
      <c r="C17" s="215" t="s">
        <v>712</v>
      </c>
      <c r="D17" s="215" t="s">
        <v>776</v>
      </c>
      <c r="E17" s="184">
        <f t="shared" ca="1" si="0"/>
        <v>19128</v>
      </c>
      <c r="F17" s="215">
        <v>54</v>
      </c>
      <c r="G17" s="216">
        <v>23630</v>
      </c>
      <c r="H17" s="215">
        <v>560650</v>
      </c>
      <c r="I17" s="216">
        <v>31561</v>
      </c>
      <c r="J17" s="215" t="s">
        <v>417</v>
      </c>
      <c r="BT17" s="1"/>
    </row>
    <row r="18" spans="1:72" x14ac:dyDescent="0.25">
      <c r="A18" s="215" t="s">
        <v>778</v>
      </c>
      <c r="B18" s="215" t="s">
        <v>408</v>
      </c>
      <c r="C18" s="215" t="s">
        <v>152</v>
      </c>
      <c r="D18" s="215" t="s">
        <v>774</v>
      </c>
      <c r="E18" s="184">
        <f t="shared" ca="1" si="0"/>
        <v>20712</v>
      </c>
      <c r="F18" s="215">
        <v>55</v>
      </c>
      <c r="G18" s="216">
        <v>22988</v>
      </c>
      <c r="H18" s="215">
        <v>560672</v>
      </c>
      <c r="I18" s="216">
        <v>31566</v>
      </c>
      <c r="J18" s="215" t="s">
        <v>421</v>
      </c>
      <c r="BT18" s="1"/>
    </row>
    <row r="19" spans="1:72" x14ac:dyDescent="0.25">
      <c r="A19" s="215" t="s">
        <v>741</v>
      </c>
      <c r="B19" s="215" t="s">
        <v>408</v>
      </c>
      <c r="C19" s="215" t="s">
        <v>544</v>
      </c>
      <c r="D19" s="215" t="s">
        <v>95</v>
      </c>
      <c r="E19" s="184">
        <f t="shared" ca="1" si="0"/>
        <v>24636</v>
      </c>
      <c r="F19" s="215">
        <v>57</v>
      </c>
      <c r="G19" s="216">
        <v>22503</v>
      </c>
      <c r="H19" s="215">
        <v>560666</v>
      </c>
      <c r="I19" s="216">
        <v>31567</v>
      </c>
      <c r="J19" s="215" t="s">
        <v>417</v>
      </c>
      <c r="BT19" s="1"/>
    </row>
    <row r="20" spans="1:72" x14ac:dyDescent="0.25">
      <c r="A20" s="215" t="s">
        <v>442</v>
      </c>
      <c r="B20" s="215" t="s">
        <v>408</v>
      </c>
      <c r="C20" s="215" t="s">
        <v>450</v>
      </c>
      <c r="D20" s="215" t="s">
        <v>779</v>
      </c>
      <c r="E20" s="184">
        <f t="shared" ca="1" si="0"/>
        <v>18216</v>
      </c>
      <c r="F20" s="215">
        <v>60</v>
      </c>
      <c r="G20" s="216">
        <v>21237</v>
      </c>
      <c r="H20" s="215">
        <v>350172</v>
      </c>
      <c r="I20" s="216">
        <v>31575</v>
      </c>
      <c r="J20" s="215" t="s">
        <v>421</v>
      </c>
      <c r="BT20" s="1"/>
    </row>
    <row r="21" spans="1:72" x14ac:dyDescent="0.25">
      <c r="A21" s="215" t="s">
        <v>470</v>
      </c>
      <c r="B21" s="215" t="s">
        <v>408</v>
      </c>
      <c r="C21" s="215" t="s">
        <v>574</v>
      </c>
      <c r="D21" s="215" t="s">
        <v>746</v>
      </c>
      <c r="E21" s="184">
        <f t="shared" ca="1" si="0"/>
        <v>26784</v>
      </c>
      <c r="F21" s="215">
        <v>55</v>
      </c>
      <c r="G21" s="216">
        <v>23165</v>
      </c>
      <c r="H21" s="215">
        <v>560711</v>
      </c>
      <c r="I21" s="216">
        <v>31900</v>
      </c>
      <c r="J21" s="215" t="s">
        <v>412</v>
      </c>
      <c r="BT21" s="1"/>
    </row>
    <row r="22" spans="1:72" x14ac:dyDescent="0.25">
      <c r="A22" s="215" t="s">
        <v>457</v>
      </c>
      <c r="B22" s="215" t="s">
        <v>413</v>
      </c>
      <c r="C22" s="215" t="s">
        <v>639</v>
      </c>
      <c r="D22" s="215" t="s">
        <v>787</v>
      </c>
      <c r="E22" s="184">
        <f t="shared" ca="1" si="0"/>
        <v>26424</v>
      </c>
      <c r="F22" s="215">
        <v>55</v>
      </c>
      <c r="G22" s="216">
        <v>23242</v>
      </c>
      <c r="H22" s="215">
        <v>560715</v>
      </c>
      <c r="I22" s="216">
        <v>31909</v>
      </c>
      <c r="J22" s="215" t="s">
        <v>417</v>
      </c>
      <c r="BT22" s="1"/>
    </row>
    <row r="23" spans="1:72" x14ac:dyDescent="0.25">
      <c r="A23" s="215" t="s">
        <v>416</v>
      </c>
      <c r="B23" s="215" t="s">
        <v>413</v>
      </c>
      <c r="C23" s="215" t="s">
        <v>618</v>
      </c>
      <c r="D23" s="215" t="s">
        <v>682</v>
      </c>
      <c r="E23" s="184">
        <f t="shared" ca="1" si="0"/>
        <v>26124</v>
      </c>
      <c r="F23" s="215">
        <v>50</v>
      </c>
      <c r="G23" s="216">
        <v>24757</v>
      </c>
      <c r="H23" s="215">
        <v>560714</v>
      </c>
      <c r="I23" s="216">
        <v>31917</v>
      </c>
      <c r="J23" s="215" t="s">
        <v>412</v>
      </c>
      <c r="BT23" s="1"/>
    </row>
    <row r="24" spans="1:72" x14ac:dyDescent="0.25">
      <c r="A24" s="215" t="s">
        <v>416</v>
      </c>
      <c r="B24" s="215" t="s">
        <v>413</v>
      </c>
      <c r="C24" s="215" t="s">
        <v>631</v>
      </c>
      <c r="D24" s="215" t="s">
        <v>529</v>
      </c>
      <c r="E24" s="184">
        <f t="shared" ca="1" si="0"/>
        <v>23196</v>
      </c>
      <c r="F24" s="215">
        <v>54</v>
      </c>
      <c r="G24" s="216">
        <v>23568</v>
      </c>
      <c r="H24" s="215">
        <v>560733</v>
      </c>
      <c r="I24" s="216">
        <v>31917</v>
      </c>
      <c r="J24" s="215" t="s">
        <v>417</v>
      </c>
      <c r="BT24" s="1"/>
    </row>
    <row r="25" spans="1:72" x14ac:dyDescent="0.25">
      <c r="A25" s="215" t="s">
        <v>425</v>
      </c>
      <c r="B25" s="215" t="s">
        <v>413</v>
      </c>
      <c r="C25" s="215" t="s">
        <v>426</v>
      </c>
      <c r="D25" s="215" t="s">
        <v>790</v>
      </c>
      <c r="E25" s="184">
        <f t="shared" ca="1" si="0"/>
        <v>19428</v>
      </c>
      <c r="F25" s="215">
        <v>52</v>
      </c>
      <c r="G25" s="216">
        <v>24357</v>
      </c>
      <c r="H25" s="215">
        <v>560744</v>
      </c>
      <c r="I25" s="216">
        <v>31931</v>
      </c>
      <c r="J25" s="215" t="s">
        <v>417</v>
      </c>
      <c r="BT25" s="1"/>
    </row>
    <row r="26" spans="1:72" x14ac:dyDescent="0.25">
      <c r="A26" s="215" t="s">
        <v>577</v>
      </c>
      <c r="B26" s="215" t="s">
        <v>413</v>
      </c>
      <c r="C26" s="215" t="s">
        <v>646</v>
      </c>
      <c r="D26" s="215" t="s">
        <v>783</v>
      </c>
      <c r="E26" s="184">
        <f t="shared" ca="1" si="0"/>
        <v>20148</v>
      </c>
      <c r="F26" s="215">
        <v>54</v>
      </c>
      <c r="G26" s="216">
        <v>23325</v>
      </c>
      <c r="H26" s="215">
        <v>560704</v>
      </c>
      <c r="I26" s="216">
        <v>31961</v>
      </c>
      <c r="J26" s="215" t="s">
        <v>412</v>
      </c>
      <c r="BT26" s="1"/>
    </row>
    <row r="27" spans="1:72" x14ac:dyDescent="0.25">
      <c r="A27" s="215" t="s">
        <v>457</v>
      </c>
      <c r="B27" s="215" t="s">
        <v>413</v>
      </c>
      <c r="C27" s="215" t="s">
        <v>559</v>
      </c>
      <c r="D27" s="215" t="s">
        <v>633</v>
      </c>
      <c r="E27" s="184">
        <f t="shared" ca="1" si="0"/>
        <v>23220</v>
      </c>
      <c r="F27" s="215">
        <v>55</v>
      </c>
      <c r="G27" s="216">
        <v>23214</v>
      </c>
      <c r="H27" s="215">
        <v>560685</v>
      </c>
      <c r="I27" s="216">
        <v>31975</v>
      </c>
      <c r="J27" s="215" t="s">
        <v>466</v>
      </c>
      <c r="BT27" s="1"/>
    </row>
    <row r="28" spans="1:72" x14ac:dyDescent="0.25">
      <c r="A28" s="215" t="s">
        <v>445</v>
      </c>
      <c r="B28" s="215" t="s">
        <v>413</v>
      </c>
      <c r="C28" s="215" t="s">
        <v>611</v>
      </c>
      <c r="D28" s="215" t="s">
        <v>139</v>
      </c>
      <c r="E28" s="184">
        <f t="shared" ca="1" si="0"/>
        <v>23940</v>
      </c>
      <c r="F28" s="215">
        <v>55</v>
      </c>
      <c r="G28" s="216">
        <v>23068</v>
      </c>
      <c r="H28" s="215">
        <v>560699</v>
      </c>
      <c r="I28" s="216">
        <v>31996</v>
      </c>
      <c r="J28" s="215" t="s">
        <v>412</v>
      </c>
      <c r="BT28" s="1"/>
    </row>
    <row r="29" spans="1:72" x14ac:dyDescent="0.25">
      <c r="A29" s="215" t="s">
        <v>636</v>
      </c>
      <c r="B29" s="215" t="s">
        <v>408</v>
      </c>
      <c r="C29" s="215" t="s">
        <v>611</v>
      </c>
      <c r="D29" s="215" t="s">
        <v>465</v>
      </c>
      <c r="E29" s="184">
        <f t="shared" ca="1" si="0"/>
        <v>24756</v>
      </c>
      <c r="F29" s="215">
        <v>56</v>
      </c>
      <c r="G29" s="216">
        <v>22862</v>
      </c>
      <c r="H29" s="215">
        <v>350201</v>
      </c>
      <c r="I29" s="216">
        <v>32024</v>
      </c>
      <c r="J29" s="215" t="s">
        <v>412</v>
      </c>
      <c r="BT29" s="1"/>
    </row>
    <row r="30" spans="1:72" x14ac:dyDescent="0.25">
      <c r="A30" s="215" t="s">
        <v>536</v>
      </c>
      <c r="B30" s="215" t="s">
        <v>408</v>
      </c>
      <c r="C30" s="215" t="s">
        <v>602</v>
      </c>
      <c r="D30" s="215" t="s">
        <v>786</v>
      </c>
      <c r="E30" s="184">
        <f t="shared" ca="1" si="0"/>
        <v>21156</v>
      </c>
      <c r="F30" s="215">
        <v>52</v>
      </c>
      <c r="G30" s="216">
        <v>24102</v>
      </c>
      <c r="H30" s="215">
        <v>560639</v>
      </c>
      <c r="I30" s="216">
        <v>32030</v>
      </c>
      <c r="J30" s="215" t="s">
        <v>412</v>
      </c>
      <c r="BT30" s="1"/>
    </row>
    <row r="31" spans="1:72" x14ac:dyDescent="0.25">
      <c r="A31" s="215" t="s">
        <v>416</v>
      </c>
      <c r="B31" s="215" t="s">
        <v>413</v>
      </c>
      <c r="C31" s="215" t="s">
        <v>506</v>
      </c>
      <c r="D31" s="215" t="s">
        <v>563</v>
      </c>
      <c r="E31" s="184">
        <f t="shared" ca="1" si="0"/>
        <v>24048</v>
      </c>
      <c r="F31" s="215">
        <v>55</v>
      </c>
      <c r="G31" s="216">
        <v>23258</v>
      </c>
      <c r="H31" s="215">
        <v>560739</v>
      </c>
      <c r="I31" s="216">
        <v>32032</v>
      </c>
      <c r="J31" s="215" t="s">
        <v>417</v>
      </c>
      <c r="BT31" s="1"/>
    </row>
    <row r="32" spans="1:72" x14ac:dyDescent="0.25">
      <c r="A32" s="215" t="s">
        <v>473</v>
      </c>
      <c r="B32" s="215" t="s">
        <v>413</v>
      </c>
      <c r="C32" s="215" t="s">
        <v>709</v>
      </c>
      <c r="D32" s="215" t="s">
        <v>468</v>
      </c>
      <c r="E32" s="184">
        <f t="shared" ca="1" si="0"/>
        <v>24000</v>
      </c>
      <c r="F32" s="215">
        <v>54</v>
      </c>
      <c r="G32" s="216">
        <v>23322</v>
      </c>
      <c r="H32" s="215">
        <v>560702</v>
      </c>
      <c r="I32" s="216">
        <v>32032</v>
      </c>
      <c r="J32" s="215" t="s">
        <v>412</v>
      </c>
      <c r="BT32" s="1"/>
    </row>
    <row r="33" spans="1:72" x14ac:dyDescent="0.25">
      <c r="A33" s="215" t="s">
        <v>416</v>
      </c>
      <c r="B33" s="215" t="s">
        <v>413</v>
      </c>
      <c r="C33" s="215" t="s">
        <v>562</v>
      </c>
      <c r="D33" s="215" t="s">
        <v>782</v>
      </c>
      <c r="E33" s="184">
        <f t="shared" ca="1" si="0"/>
        <v>18492</v>
      </c>
      <c r="F33" s="215">
        <v>54</v>
      </c>
      <c r="G33" s="216">
        <v>23502</v>
      </c>
      <c r="H33" s="215">
        <v>560659</v>
      </c>
      <c r="I33" s="216">
        <v>32042</v>
      </c>
      <c r="J33" s="215" t="s">
        <v>466</v>
      </c>
      <c r="BT33" s="1"/>
    </row>
    <row r="34" spans="1:72" x14ac:dyDescent="0.25">
      <c r="A34" s="215" t="s">
        <v>678</v>
      </c>
      <c r="B34" s="215" t="s">
        <v>413</v>
      </c>
      <c r="C34" s="215" t="s">
        <v>673</v>
      </c>
      <c r="D34" s="215" t="s">
        <v>781</v>
      </c>
      <c r="E34" s="184">
        <f t="shared" ref="E34:E65" ca="1" si="1">RANDBETWEEN(1500,2600)*12</f>
        <v>20196</v>
      </c>
      <c r="F34" s="215">
        <v>51</v>
      </c>
      <c r="G34" s="216">
        <v>24466</v>
      </c>
      <c r="H34" s="215">
        <v>560684</v>
      </c>
      <c r="I34" s="216">
        <v>32061</v>
      </c>
      <c r="J34" s="215" t="s">
        <v>466</v>
      </c>
      <c r="BT34" s="1"/>
    </row>
    <row r="35" spans="1:72" x14ac:dyDescent="0.25">
      <c r="A35" s="215" t="s">
        <v>731</v>
      </c>
      <c r="B35" s="215" t="s">
        <v>413</v>
      </c>
      <c r="C35" s="215" t="s">
        <v>521</v>
      </c>
      <c r="D35" s="215" t="s">
        <v>633</v>
      </c>
      <c r="E35" s="184">
        <f t="shared" ca="1" si="1"/>
        <v>24024</v>
      </c>
      <c r="F35" s="215">
        <v>54</v>
      </c>
      <c r="G35" s="216">
        <v>23370</v>
      </c>
      <c r="H35" s="215">
        <v>560725</v>
      </c>
      <c r="I35" s="216">
        <v>32065</v>
      </c>
      <c r="J35" s="215" t="s">
        <v>417</v>
      </c>
      <c r="BT35" s="1"/>
    </row>
    <row r="36" spans="1:72" x14ac:dyDescent="0.25">
      <c r="A36" s="215" t="s">
        <v>642</v>
      </c>
      <c r="B36" s="215" t="s">
        <v>408</v>
      </c>
      <c r="C36" s="215" t="s">
        <v>497</v>
      </c>
      <c r="D36" s="215" t="s">
        <v>735</v>
      </c>
      <c r="E36" s="184">
        <f t="shared" ca="1" si="1"/>
        <v>19224</v>
      </c>
      <c r="F36" s="215">
        <v>60</v>
      </c>
      <c r="G36" s="216">
        <v>21339</v>
      </c>
      <c r="H36" s="215">
        <v>560707</v>
      </c>
      <c r="I36" s="216">
        <v>32072</v>
      </c>
      <c r="J36" s="215" t="s">
        <v>412</v>
      </c>
      <c r="BT36" s="1"/>
    </row>
    <row r="37" spans="1:72" x14ac:dyDescent="0.25">
      <c r="A37" s="215" t="s">
        <v>425</v>
      </c>
      <c r="B37" s="215" t="s">
        <v>413</v>
      </c>
      <c r="C37" s="215" t="s">
        <v>534</v>
      </c>
      <c r="D37" s="215" t="s">
        <v>596</v>
      </c>
      <c r="E37" s="184">
        <f t="shared" ca="1" si="1"/>
        <v>18888</v>
      </c>
      <c r="F37" s="215">
        <v>55</v>
      </c>
      <c r="G37" s="216">
        <v>23122</v>
      </c>
      <c r="H37" s="215">
        <v>560691</v>
      </c>
      <c r="I37" s="216">
        <v>32092</v>
      </c>
      <c r="J37" s="215" t="s">
        <v>466</v>
      </c>
      <c r="BT37" s="1"/>
    </row>
    <row r="38" spans="1:72" x14ac:dyDescent="0.25">
      <c r="A38" s="215" t="s">
        <v>416</v>
      </c>
      <c r="B38" s="215" t="s">
        <v>413</v>
      </c>
      <c r="C38" s="215" t="s">
        <v>547</v>
      </c>
      <c r="D38" s="215" t="s">
        <v>489</v>
      </c>
      <c r="E38" s="184">
        <f t="shared" ca="1" si="1"/>
        <v>25272</v>
      </c>
      <c r="F38" s="215">
        <v>53</v>
      </c>
      <c r="G38" s="216">
        <v>23940</v>
      </c>
      <c r="H38" s="215">
        <v>560717</v>
      </c>
      <c r="I38" s="216">
        <v>32107</v>
      </c>
      <c r="J38" s="215" t="s">
        <v>417</v>
      </c>
      <c r="BT38" s="1"/>
    </row>
    <row r="39" spans="1:72" x14ac:dyDescent="0.25">
      <c r="A39" s="215" t="s">
        <v>658</v>
      </c>
      <c r="B39" s="215" t="s">
        <v>408</v>
      </c>
      <c r="C39" s="215" t="s">
        <v>458</v>
      </c>
      <c r="D39" s="215" t="s">
        <v>608</v>
      </c>
      <c r="E39" s="184">
        <f t="shared" ca="1" si="1"/>
        <v>26556</v>
      </c>
      <c r="F39" s="215">
        <v>56</v>
      </c>
      <c r="G39" s="216">
        <v>22865</v>
      </c>
      <c r="H39" s="215">
        <v>560693</v>
      </c>
      <c r="I39" s="216">
        <v>32107</v>
      </c>
      <c r="J39" s="215" t="s">
        <v>466</v>
      </c>
      <c r="BT39" s="1"/>
    </row>
    <row r="40" spans="1:72" x14ac:dyDescent="0.25">
      <c r="A40" s="215" t="s">
        <v>460</v>
      </c>
      <c r="B40" s="215" t="s">
        <v>413</v>
      </c>
      <c r="C40" s="215" t="s">
        <v>681</v>
      </c>
      <c r="D40" s="215" t="s">
        <v>640</v>
      </c>
      <c r="E40" s="184">
        <f t="shared" ca="1" si="1"/>
        <v>22404</v>
      </c>
      <c r="F40" s="215">
        <v>53</v>
      </c>
      <c r="G40" s="216">
        <v>23768</v>
      </c>
      <c r="H40" s="215">
        <v>560820</v>
      </c>
      <c r="I40" s="216">
        <v>32121</v>
      </c>
      <c r="J40" s="215" t="s">
        <v>417</v>
      </c>
      <c r="BT40" s="1"/>
    </row>
    <row r="41" spans="1:72" x14ac:dyDescent="0.25">
      <c r="A41" s="215" t="s">
        <v>460</v>
      </c>
      <c r="B41" s="215" t="s">
        <v>408</v>
      </c>
      <c r="C41" s="215" t="s">
        <v>410</v>
      </c>
      <c r="D41" s="215" t="s">
        <v>556</v>
      </c>
      <c r="E41" s="184">
        <f t="shared" ca="1" si="1"/>
        <v>18864</v>
      </c>
      <c r="F41" s="215">
        <v>56</v>
      </c>
      <c r="G41" s="216">
        <v>22877</v>
      </c>
      <c r="H41" s="215">
        <v>560688</v>
      </c>
      <c r="I41" s="216">
        <v>32137</v>
      </c>
      <c r="J41" s="215" t="s">
        <v>466</v>
      </c>
      <c r="BT41" s="1"/>
    </row>
    <row r="42" spans="1:72" x14ac:dyDescent="0.25">
      <c r="A42" s="215" t="s">
        <v>797</v>
      </c>
      <c r="B42" s="215" t="s">
        <v>413</v>
      </c>
      <c r="C42" s="215" t="s">
        <v>479</v>
      </c>
      <c r="D42" s="215" t="s">
        <v>563</v>
      </c>
      <c r="E42" s="184">
        <f t="shared" ca="1" si="1"/>
        <v>19080</v>
      </c>
      <c r="F42" s="215">
        <v>51</v>
      </c>
      <c r="G42" s="216">
        <v>24727</v>
      </c>
      <c r="H42" s="215">
        <v>560796</v>
      </c>
      <c r="I42" s="216">
        <v>32150</v>
      </c>
      <c r="J42" s="215" t="s">
        <v>466</v>
      </c>
      <c r="BT42" s="1"/>
    </row>
    <row r="43" spans="1:72" x14ac:dyDescent="0.25">
      <c r="A43" s="215" t="s">
        <v>416</v>
      </c>
      <c r="B43" s="215" t="s">
        <v>413</v>
      </c>
      <c r="C43" s="215" t="s">
        <v>455</v>
      </c>
      <c r="D43" s="215" t="s">
        <v>793</v>
      </c>
      <c r="E43" s="184">
        <f t="shared" ca="1" si="1"/>
        <v>23580</v>
      </c>
      <c r="F43" s="215">
        <v>52</v>
      </c>
      <c r="G43" s="216">
        <v>24218</v>
      </c>
      <c r="H43" s="215">
        <v>560751</v>
      </c>
      <c r="I43" s="216">
        <v>32168</v>
      </c>
      <c r="J43" s="215" t="s">
        <v>417</v>
      </c>
      <c r="BT43" s="1"/>
    </row>
    <row r="44" spans="1:72" x14ac:dyDescent="0.25">
      <c r="A44" s="215" t="s">
        <v>439</v>
      </c>
      <c r="B44" s="215" t="s">
        <v>413</v>
      </c>
      <c r="C44" s="215" t="s">
        <v>664</v>
      </c>
      <c r="D44" s="215" t="s">
        <v>596</v>
      </c>
      <c r="E44" s="184">
        <f t="shared" ca="1" si="1"/>
        <v>29376</v>
      </c>
      <c r="F44" s="215">
        <v>54</v>
      </c>
      <c r="G44" s="216">
        <v>23353</v>
      </c>
      <c r="H44" s="215">
        <v>560735</v>
      </c>
      <c r="I44" s="216">
        <v>32183</v>
      </c>
      <c r="J44" s="215" t="s">
        <v>421</v>
      </c>
      <c r="BT44" s="1"/>
    </row>
    <row r="45" spans="1:72" x14ac:dyDescent="0.25">
      <c r="A45" s="215" t="s">
        <v>416</v>
      </c>
      <c r="B45" s="215" t="s">
        <v>413</v>
      </c>
      <c r="C45" s="215" t="s">
        <v>526</v>
      </c>
      <c r="D45" s="215" t="s">
        <v>801</v>
      </c>
      <c r="E45" s="184">
        <f t="shared" ca="1" si="1"/>
        <v>20388</v>
      </c>
      <c r="F45" s="215">
        <v>53</v>
      </c>
      <c r="G45" s="216">
        <v>23927</v>
      </c>
      <c r="H45" s="215">
        <v>560806</v>
      </c>
      <c r="I45" s="216">
        <v>32205</v>
      </c>
      <c r="J45" s="215" t="s">
        <v>412</v>
      </c>
      <c r="BT45" s="1"/>
    </row>
    <row r="46" spans="1:72" x14ac:dyDescent="0.25">
      <c r="A46" s="215" t="s">
        <v>460</v>
      </c>
      <c r="B46" s="215" t="s">
        <v>413</v>
      </c>
      <c r="C46" s="215" t="s">
        <v>414</v>
      </c>
      <c r="D46" s="215" t="s">
        <v>808</v>
      </c>
      <c r="E46" s="184">
        <f t="shared" ca="1" si="1"/>
        <v>23088</v>
      </c>
      <c r="F46" s="215">
        <v>52</v>
      </c>
      <c r="G46" s="216">
        <v>24338</v>
      </c>
      <c r="H46" s="215">
        <v>560827</v>
      </c>
      <c r="I46" s="216">
        <v>32223</v>
      </c>
      <c r="J46" s="215" t="s">
        <v>417</v>
      </c>
      <c r="BT46" s="1"/>
    </row>
    <row r="47" spans="1:72" x14ac:dyDescent="0.25">
      <c r="A47" s="215" t="s">
        <v>425</v>
      </c>
      <c r="B47" s="215" t="s">
        <v>413</v>
      </c>
      <c r="C47" s="215" t="s">
        <v>791</v>
      </c>
      <c r="D47" s="215" t="s">
        <v>792</v>
      </c>
      <c r="E47" s="184">
        <f t="shared" ca="1" si="1"/>
        <v>27240</v>
      </c>
      <c r="F47" s="215">
        <v>52</v>
      </c>
      <c r="G47" s="216">
        <v>24247</v>
      </c>
      <c r="H47" s="215">
        <v>560749</v>
      </c>
      <c r="I47" s="216">
        <v>32228</v>
      </c>
      <c r="J47" s="215" t="s">
        <v>417</v>
      </c>
      <c r="BT47" s="1"/>
    </row>
    <row r="48" spans="1:72" x14ac:dyDescent="0.25">
      <c r="A48" s="215" t="s">
        <v>622</v>
      </c>
      <c r="B48" s="215" t="s">
        <v>413</v>
      </c>
      <c r="C48" s="215" t="s">
        <v>791</v>
      </c>
      <c r="D48" s="215" t="s">
        <v>804</v>
      </c>
      <c r="E48" s="184">
        <f t="shared" ca="1" si="1"/>
        <v>28200</v>
      </c>
      <c r="F48" s="215">
        <v>52</v>
      </c>
      <c r="G48" s="216">
        <v>24115</v>
      </c>
      <c r="H48" s="215">
        <v>560815</v>
      </c>
      <c r="I48" s="216">
        <v>32236</v>
      </c>
      <c r="J48" s="215" t="s">
        <v>412</v>
      </c>
      <c r="BT48" s="1"/>
    </row>
    <row r="49" spans="1:72" x14ac:dyDescent="0.25">
      <c r="A49" s="215" t="s">
        <v>799</v>
      </c>
      <c r="B49" s="215" t="s">
        <v>454</v>
      </c>
      <c r="C49" s="215" t="s">
        <v>660</v>
      </c>
      <c r="D49" s="215" t="s">
        <v>773</v>
      </c>
      <c r="E49" s="184">
        <f t="shared" ca="1" si="1"/>
        <v>27480</v>
      </c>
      <c r="F49" s="215">
        <v>54</v>
      </c>
      <c r="G49" s="216">
        <v>23295</v>
      </c>
      <c r="H49" s="215">
        <v>351173</v>
      </c>
      <c r="I49" s="216">
        <v>32266</v>
      </c>
      <c r="J49" s="215" t="s">
        <v>466</v>
      </c>
      <c r="BT49" s="1"/>
    </row>
    <row r="50" spans="1:72" x14ac:dyDescent="0.25">
      <c r="A50" s="215" t="s">
        <v>749</v>
      </c>
      <c r="B50" s="215" t="s">
        <v>413</v>
      </c>
      <c r="C50" s="215" t="s">
        <v>431</v>
      </c>
      <c r="D50" s="215" t="s">
        <v>796</v>
      </c>
      <c r="E50" s="184">
        <f t="shared" ca="1" si="1"/>
        <v>23856</v>
      </c>
      <c r="F50" s="215">
        <v>53</v>
      </c>
      <c r="G50" s="216">
        <v>23830</v>
      </c>
      <c r="H50" s="215">
        <v>560801</v>
      </c>
      <c r="I50" s="216">
        <v>32268</v>
      </c>
      <c r="J50" s="215" t="s">
        <v>466</v>
      </c>
      <c r="BT50" s="1"/>
    </row>
    <row r="51" spans="1:72" x14ac:dyDescent="0.25">
      <c r="A51" s="215" t="s">
        <v>473</v>
      </c>
      <c r="B51" s="215" t="s">
        <v>413</v>
      </c>
      <c r="C51" s="215" t="s">
        <v>506</v>
      </c>
      <c r="D51" s="215" t="s">
        <v>576</v>
      </c>
      <c r="E51" s="184">
        <f t="shared" ca="1" si="1"/>
        <v>24408</v>
      </c>
      <c r="F51" s="215">
        <v>57</v>
      </c>
      <c r="G51" s="216">
        <v>22466</v>
      </c>
      <c r="H51" s="215">
        <v>560797</v>
      </c>
      <c r="I51" s="216">
        <v>32280</v>
      </c>
      <c r="J51" s="215" t="s">
        <v>466</v>
      </c>
      <c r="BT51" s="1"/>
    </row>
    <row r="52" spans="1:72" x14ac:dyDescent="0.25">
      <c r="A52" s="215" t="s">
        <v>536</v>
      </c>
      <c r="B52" s="215" t="s">
        <v>413</v>
      </c>
      <c r="C52" s="215" t="s">
        <v>493</v>
      </c>
      <c r="D52" s="215" t="s">
        <v>752</v>
      </c>
      <c r="E52" s="184">
        <f t="shared" ca="1" si="1"/>
        <v>30684</v>
      </c>
      <c r="F52" s="215">
        <v>51</v>
      </c>
      <c r="G52" s="216">
        <v>24565</v>
      </c>
      <c r="H52" s="215">
        <v>560800</v>
      </c>
      <c r="I52" s="216">
        <v>32285</v>
      </c>
      <c r="J52" s="215" t="s">
        <v>466</v>
      </c>
      <c r="BT52" s="1"/>
    </row>
    <row r="53" spans="1:72" x14ac:dyDescent="0.25">
      <c r="A53" s="215" t="s">
        <v>478</v>
      </c>
      <c r="B53" s="215" t="s">
        <v>408</v>
      </c>
      <c r="C53" s="215" t="s">
        <v>572</v>
      </c>
      <c r="D53" s="215" t="s">
        <v>621</v>
      </c>
      <c r="E53" s="184">
        <f t="shared" ca="1" si="1"/>
        <v>29784</v>
      </c>
      <c r="F53" s="215">
        <v>58</v>
      </c>
      <c r="G53" s="216">
        <v>22107</v>
      </c>
      <c r="H53" s="215">
        <v>560770</v>
      </c>
      <c r="I53" s="216">
        <v>32292</v>
      </c>
      <c r="J53" s="215" t="s">
        <v>421</v>
      </c>
      <c r="BT53" s="1"/>
    </row>
    <row r="54" spans="1:72" x14ac:dyDescent="0.25">
      <c r="A54" s="215" t="s">
        <v>482</v>
      </c>
      <c r="B54" s="215" t="s">
        <v>408</v>
      </c>
      <c r="C54" s="215" t="s">
        <v>709</v>
      </c>
      <c r="D54" s="215" t="s">
        <v>550</v>
      </c>
      <c r="E54" s="184">
        <f t="shared" ca="1" si="1"/>
        <v>26760</v>
      </c>
      <c r="F54" s="215">
        <v>55</v>
      </c>
      <c r="G54" s="216">
        <v>23196</v>
      </c>
      <c r="H54" s="215">
        <v>561474</v>
      </c>
      <c r="I54" s="216">
        <v>32297</v>
      </c>
      <c r="J54" s="215" t="s">
        <v>466</v>
      </c>
      <c r="BT54" s="1"/>
    </row>
    <row r="55" spans="1:72" x14ac:dyDescent="0.25">
      <c r="A55" s="215" t="s">
        <v>457</v>
      </c>
      <c r="B55" s="215" t="s">
        <v>413</v>
      </c>
      <c r="C55" s="215" t="s">
        <v>431</v>
      </c>
      <c r="D55" s="215" t="s">
        <v>432</v>
      </c>
      <c r="E55" s="184">
        <f t="shared" ca="1" si="1"/>
        <v>27840</v>
      </c>
      <c r="F55" s="215">
        <v>51</v>
      </c>
      <c r="G55" s="216">
        <v>24387</v>
      </c>
      <c r="H55" s="215">
        <v>560794</v>
      </c>
      <c r="I55" s="216">
        <v>32298</v>
      </c>
      <c r="J55" s="215" t="s">
        <v>421</v>
      </c>
      <c r="BT55" s="1"/>
    </row>
    <row r="56" spans="1:72" x14ac:dyDescent="0.25">
      <c r="A56" s="215" t="s">
        <v>798</v>
      </c>
      <c r="B56" s="215" t="s">
        <v>413</v>
      </c>
      <c r="C56" s="215" t="s">
        <v>512</v>
      </c>
      <c r="D56" s="215" t="s">
        <v>518</v>
      </c>
      <c r="E56" s="184">
        <f t="shared" ca="1" si="1"/>
        <v>29700</v>
      </c>
      <c r="F56" s="215">
        <v>58</v>
      </c>
      <c r="G56" s="216">
        <v>21865</v>
      </c>
      <c r="H56" s="215">
        <v>350116</v>
      </c>
      <c r="I56" s="216">
        <v>32306</v>
      </c>
      <c r="J56" s="215" t="s">
        <v>466</v>
      </c>
      <c r="BT56" s="1"/>
    </row>
    <row r="57" spans="1:72" x14ac:dyDescent="0.25">
      <c r="A57" s="215" t="s">
        <v>508</v>
      </c>
      <c r="B57" s="215" t="s">
        <v>413</v>
      </c>
      <c r="C57" s="215" t="s">
        <v>541</v>
      </c>
      <c r="D57" s="215" t="s">
        <v>807</v>
      </c>
      <c r="E57" s="184">
        <f t="shared" ca="1" si="1"/>
        <v>23472</v>
      </c>
      <c r="F57" s="215">
        <v>65</v>
      </c>
      <c r="G57" s="216">
        <v>19426</v>
      </c>
      <c r="H57" s="215">
        <v>560831</v>
      </c>
      <c r="I57" s="216">
        <v>32327</v>
      </c>
      <c r="J57" s="215" t="s">
        <v>417</v>
      </c>
      <c r="BT57" s="1"/>
    </row>
    <row r="58" spans="1:72" x14ac:dyDescent="0.25">
      <c r="A58" s="215" t="s">
        <v>800</v>
      </c>
      <c r="B58" s="215" t="s">
        <v>408</v>
      </c>
      <c r="C58" s="215" t="s">
        <v>461</v>
      </c>
      <c r="D58" s="215" t="s">
        <v>774</v>
      </c>
      <c r="E58" s="184">
        <f t="shared" ca="1" si="1"/>
        <v>25620</v>
      </c>
      <c r="F58" s="215">
        <v>53</v>
      </c>
      <c r="G58" s="216">
        <v>23840</v>
      </c>
      <c r="H58" s="215">
        <v>560719</v>
      </c>
      <c r="I58" s="216">
        <v>32336</v>
      </c>
      <c r="J58" s="215" t="s">
        <v>412</v>
      </c>
      <c r="BT58" s="1"/>
    </row>
    <row r="59" spans="1:72" x14ac:dyDescent="0.25">
      <c r="A59" s="215" t="s">
        <v>955</v>
      </c>
      <c r="B59" s="215" t="s">
        <v>454</v>
      </c>
      <c r="C59" s="215" t="s">
        <v>493</v>
      </c>
      <c r="D59" s="215" t="s">
        <v>796</v>
      </c>
      <c r="E59" s="184">
        <f t="shared" ca="1" si="1"/>
        <v>27516</v>
      </c>
      <c r="F59" s="215">
        <v>36</v>
      </c>
      <c r="G59" s="216">
        <v>29878</v>
      </c>
      <c r="H59" s="215">
        <v>351771</v>
      </c>
      <c r="I59" s="216">
        <v>39059</v>
      </c>
      <c r="J59" s="215" t="s">
        <v>858</v>
      </c>
      <c r="BT59" s="1"/>
    </row>
    <row r="60" spans="1:72" x14ac:dyDescent="0.25">
      <c r="A60" s="215" t="s">
        <v>622</v>
      </c>
      <c r="B60" s="215" t="s">
        <v>408</v>
      </c>
      <c r="C60" s="215" t="s">
        <v>712</v>
      </c>
      <c r="D60" s="215" t="s">
        <v>959</v>
      </c>
      <c r="E60" s="184">
        <f t="shared" ca="1" si="1"/>
        <v>24312</v>
      </c>
      <c r="F60" s="215">
        <v>32</v>
      </c>
      <c r="G60" s="216">
        <v>31554</v>
      </c>
      <c r="H60" s="215">
        <v>562966</v>
      </c>
      <c r="I60" s="216">
        <v>39059</v>
      </c>
      <c r="J60" s="215" t="s">
        <v>858</v>
      </c>
      <c r="BT60" s="1"/>
    </row>
    <row r="61" spans="1:72" x14ac:dyDescent="0.25">
      <c r="A61" s="215" t="s">
        <v>442</v>
      </c>
      <c r="B61" s="215" t="s">
        <v>454</v>
      </c>
      <c r="C61" s="215" t="s">
        <v>817</v>
      </c>
      <c r="D61" s="215" t="s">
        <v>1030</v>
      </c>
      <c r="E61" s="184">
        <f t="shared" ca="1" si="1"/>
        <v>25536</v>
      </c>
      <c r="F61" s="215">
        <v>29</v>
      </c>
      <c r="G61" s="216">
        <v>32662</v>
      </c>
      <c r="H61" s="215">
        <v>352938</v>
      </c>
      <c r="I61" s="216">
        <v>39061</v>
      </c>
      <c r="J61" s="215" t="s">
        <v>858</v>
      </c>
      <c r="BT61" s="1"/>
    </row>
    <row r="62" spans="1:72" x14ac:dyDescent="0.25">
      <c r="A62" s="215" t="s">
        <v>416</v>
      </c>
      <c r="B62" s="215" t="s">
        <v>413</v>
      </c>
      <c r="C62" s="215" t="s">
        <v>517</v>
      </c>
      <c r="D62" s="215" t="s">
        <v>91</v>
      </c>
      <c r="E62" s="184">
        <f t="shared" ca="1" si="1"/>
        <v>23004</v>
      </c>
      <c r="F62" s="215">
        <v>36</v>
      </c>
      <c r="G62" s="216">
        <v>30114</v>
      </c>
      <c r="H62" s="215">
        <v>351844</v>
      </c>
      <c r="I62" s="216">
        <v>39061</v>
      </c>
      <c r="J62" s="215" t="s">
        <v>858</v>
      </c>
      <c r="BT62" s="1"/>
    </row>
    <row r="63" spans="1:72" x14ac:dyDescent="0.25">
      <c r="A63" s="215" t="s">
        <v>416</v>
      </c>
      <c r="B63" s="215" t="s">
        <v>454</v>
      </c>
      <c r="C63" s="215" t="s">
        <v>152</v>
      </c>
      <c r="D63" s="215" t="s">
        <v>175</v>
      </c>
      <c r="E63" s="184">
        <f t="shared" ca="1" si="1"/>
        <v>25692</v>
      </c>
      <c r="F63" s="215">
        <v>33</v>
      </c>
      <c r="G63" s="216">
        <v>31122</v>
      </c>
      <c r="H63" s="215">
        <v>562985</v>
      </c>
      <c r="I63" s="216">
        <v>39061</v>
      </c>
      <c r="J63" s="215" t="s">
        <v>858</v>
      </c>
      <c r="BT63" s="1"/>
    </row>
    <row r="64" spans="1:72" x14ac:dyDescent="0.25">
      <c r="A64" s="215" t="s">
        <v>460</v>
      </c>
      <c r="B64" s="215" t="s">
        <v>413</v>
      </c>
      <c r="C64" s="215" t="s">
        <v>610</v>
      </c>
      <c r="D64" s="215" t="s">
        <v>960</v>
      </c>
      <c r="E64" s="184">
        <f t="shared" ca="1" si="1"/>
        <v>30576</v>
      </c>
      <c r="F64" s="215">
        <v>32</v>
      </c>
      <c r="G64" s="216">
        <v>31362</v>
      </c>
      <c r="H64" s="215">
        <v>566646</v>
      </c>
      <c r="I64" s="216">
        <v>39076</v>
      </c>
      <c r="J64" s="215" t="s">
        <v>858</v>
      </c>
      <c r="BT64" s="1"/>
    </row>
    <row r="65" spans="1:72" x14ac:dyDescent="0.25">
      <c r="A65" s="215" t="s">
        <v>460</v>
      </c>
      <c r="B65" s="215" t="s">
        <v>454</v>
      </c>
      <c r="C65" s="215" t="s">
        <v>514</v>
      </c>
      <c r="D65" s="215" t="s">
        <v>893</v>
      </c>
      <c r="E65" s="184">
        <f t="shared" ca="1" si="1"/>
        <v>23640</v>
      </c>
      <c r="F65" s="215">
        <v>36</v>
      </c>
      <c r="G65" s="216">
        <v>30119</v>
      </c>
      <c r="H65" s="215">
        <v>351886</v>
      </c>
      <c r="I65" s="216">
        <v>39077</v>
      </c>
      <c r="J65" s="215" t="s">
        <v>858</v>
      </c>
      <c r="BT65" s="1"/>
    </row>
    <row r="66" spans="1:72" x14ac:dyDescent="0.25">
      <c r="A66" s="215" t="s">
        <v>439</v>
      </c>
      <c r="B66" s="215" t="s">
        <v>454</v>
      </c>
      <c r="C66" s="215" t="s">
        <v>490</v>
      </c>
      <c r="D66" s="215" t="s">
        <v>984</v>
      </c>
      <c r="E66" s="184">
        <f t="shared" ref="E66:E97" ca="1" si="2">RANDBETWEEN(1500,2600)*12</f>
        <v>19788</v>
      </c>
      <c r="F66" s="215">
        <v>32</v>
      </c>
      <c r="G66" s="216">
        <v>31361</v>
      </c>
      <c r="H66" s="215">
        <v>352512</v>
      </c>
      <c r="I66" s="216">
        <v>39087</v>
      </c>
      <c r="J66" s="215" t="s">
        <v>858</v>
      </c>
      <c r="BT66" s="1"/>
    </row>
    <row r="67" spans="1:72" x14ac:dyDescent="0.25">
      <c r="A67" s="215" t="s">
        <v>416</v>
      </c>
      <c r="B67" s="215" t="s">
        <v>454</v>
      </c>
      <c r="C67" s="215" t="s">
        <v>766</v>
      </c>
      <c r="D67" s="215" t="s">
        <v>847</v>
      </c>
      <c r="E67" s="184">
        <f t="shared" ca="1" si="2"/>
        <v>22908</v>
      </c>
      <c r="F67" s="215">
        <v>33</v>
      </c>
      <c r="G67" s="216">
        <v>31302</v>
      </c>
      <c r="H67" s="215">
        <v>562732</v>
      </c>
      <c r="I67" s="216">
        <v>39090</v>
      </c>
      <c r="J67" s="215" t="s">
        <v>858</v>
      </c>
      <c r="BT67" s="1"/>
    </row>
    <row r="68" spans="1:72" x14ac:dyDescent="0.25">
      <c r="A68" s="215" t="s">
        <v>439</v>
      </c>
      <c r="B68" s="215" t="s">
        <v>454</v>
      </c>
      <c r="C68" s="215" t="s">
        <v>509</v>
      </c>
      <c r="D68" s="215" t="s">
        <v>984</v>
      </c>
      <c r="E68" s="184">
        <f t="shared" ca="1" si="2"/>
        <v>25740</v>
      </c>
      <c r="F68" s="215">
        <v>28</v>
      </c>
      <c r="G68" s="216">
        <v>32819</v>
      </c>
      <c r="H68" s="215">
        <v>566900</v>
      </c>
      <c r="I68" s="216">
        <v>39090</v>
      </c>
      <c r="J68" s="215" t="s">
        <v>858</v>
      </c>
      <c r="BT68" s="1"/>
    </row>
    <row r="69" spans="1:72" x14ac:dyDescent="0.25">
      <c r="A69" s="215" t="s">
        <v>416</v>
      </c>
      <c r="B69" s="215" t="s">
        <v>413</v>
      </c>
      <c r="C69" s="215" t="s">
        <v>681</v>
      </c>
      <c r="D69" s="215" t="s">
        <v>949</v>
      </c>
      <c r="E69" s="184">
        <f t="shared" ca="1" si="2"/>
        <v>27996</v>
      </c>
      <c r="F69" s="215">
        <v>31</v>
      </c>
      <c r="G69" s="216">
        <v>31707</v>
      </c>
      <c r="H69" s="215">
        <v>356780</v>
      </c>
      <c r="I69" s="216">
        <v>39107</v>
      </c>
      <c r="J69" s="215" t="s">
        <v>858</v>
      </c>
      <c r="BT69" s="1"/>
    </row>
    <row r="70" spans="1:72" x14ac:dyDescent="0.25">
      <c r="A70" s="215" t="s">
        <v>460</v>
      </c>
      <c r="B70" s="215" t="s">
        <v>408</v>
      </c>
      <c r="C70" s="215" t="s">
        <v>500</v>
      </c>
      <c r="D70" s="215" t="s">
        <v>913</v>
      </c>
      <c r="E70" s="184">
        <f t="shared" ca="1" si="2"/>
        <v>19368</v>
      </c>
      <c r="F70" s="215">
        <v>37</v>
      </c>
      <c r="G70" s="216">
        <v>29777</v>
      </c>
      <c r="H70" s="215">
        <v>352501</v>
      </c>
      <c r="I70" s="216">
        <v>39107</v>
      </c>
      <c r="J70" s="215" t="s">
        <v>858</v>
      </c>
      <c r="BT70" s="1"/>
    </row>
    <row r="71" spans="1:72" x14ac:dyDescent="0.25">
      <c r="A71" s="215" t="s">
        <v>473</v>
      </c>
      <c r="B71" s="215" t="s">
        <v>408</v>
      </c>
      <c r="C71" s="215" t="s">
        <v>578</v>
      </c>
      <c r="D71" s="215" t="s">
        <v>629</v>
      </c>
      <c r="E71" s="184">
        <f t="shared" ca="1" si="2"/>
        <v>28236</v>
      </c>
      <c r="F71" s="215">
        <v>35</v>
      </c>
      <c r="G71" s="216">
        <v>30566</v>
      </c>
      <c r="H71" s="215">
        <v>562658</v>
      </c>
      <c r="I71" s="216">
        <v>39108</v>
      </c>
      <c r="J71" s="215" t="s">
        <v>858</v>
      </c>
      <c r="BT71" s="1"/>
    </row>
    <row r="72" spans="1:72" x14ac:dyDescent="0.25">
      <c r="A72" s="215" t="s">
        <v>622</v>
      </c>
      <c r="B72" s="215" t="s">
        <v>413</v>
      </c>
      <c r="C72" s="215" t="s">
        <v>524</v>
      </c>
      <c r="D72" s="215" t="s">
        <v>523</v>
      </c>
      <c r="E72" s="184">
        <f t="shared" ca="1" si="2"/>
        <v>27852</v>
      </c>
      <c r="F72" s="215">
        <v>42</v>
      </c>
      <c r="G72" s="216">
        <v>27914</v>
      </c>
      <c r="H72" s="215">
        <v>562352</v>
      </c>
      <c r="I72" s="216">
        <v>39108</v>
      </c>
      <c r="J72" s="215" t="s">
        <v>858</v>
      </c>
      <c r="BT72" s="1"/>
    </row>
    <row r="73" spans="1:72" x14ac:dyDescent="0.25">
      <c r="A73" s="215" t="s">
        <v>460</v>
      </c>
      <c r="B73" s="215" t="s">
        <v>454</v>
      </c>
      <c r="C73" s="215" t="s">
        <v>517</v>
      </c>
      <c r="D73" s="215" t="s">
        <v>984</v>
      </c>
      <c r="E73" s="184">
        <f t="shared" ca="1" si="2"/>
        <v>28452</v>
      </c>
      <c r="F73" s="215">
        <v>32</v>
      </c>
      <c r="G73" s="216">
        <v>31531</v>
      </c>
      <c r="H73" s="215">
        <v>352671</v>
      </c>
      <c r="I73" s="216">
        <v>39123</v>
      </c>
      <c r="J73" s="215" t="s">
        <v>858</v>
      </c>
      <c r="BT73" s="1"/>
    </row>
    <row r="74" spans="1:72" x14ac:dyDescent="0.25">
      <c r="A74" s="215" t="s">
        <v>457</v>
      </c>
      <c r="B74" s="215" t="s">
        <v>413</v>
      </c>
      <c r="C74" s="215" t="s">
        <v>713</v>
      </c>
      <c r="D74" s="215" t="s">
        <v>972</v>
      </c>
      <c r="E74" s="184">
        <f t="shared" ca="1" si="2"/>
        <v>30432</v>
      </c>
      <c r="F74" s="215">
        <v>34</v>
      </c>
      <c r="G74" s="216">
        <v>30627</v>
      </c>
      <c r="H74" s="215">
        <v>562356</v>
      </c>
      <c r="I74" s="216">
        <v>39129</v>
      </c>
      <c r="J74" s="215" t="s">
        <v>858</v>
      </c>
      <c r="BT74" s="1"/>
    </row>
    <row r="75" spans="1:72" x14ac:dyDescent="0.25">
      <c r="A75" s="215" t="s">
        <v>416</v>
      </c>
      <c r="B75" s="215" t="s">
        <v>413</v>
      </c>
      <c r="C75" s="215" t="s">
        <v>185</v>
      </c>
      <c r="D75" s="215" t="s">
        <v>907</v>
      </c>
      <c r="E75" s="184">
        <f t="shared" ca="1" si="2"/>
        <v>20808</v>
      </c>
      <c r="F75" s="215">
        <v>33</v>
      </c>
      <c r="G75" s="216">
        <v>31215</v>
      </c>
      <c r="H75" s="215">
        <v>352660</v>
      </c>
      <c r="I75" s="216">
        <v>39129</v>
      </c>
      <c r="J75" s="215" t="s">
        <v>858</v>
      </c>
      <c r="BT75" s="1"/>
    </row>
    <row r="76" spans="1:72" x14ac:dyDescent="0.25">
      <c r="A76" s="215" t="s">
        <v>416</v>
      </c>
      <c r="B76" s="215" t="s">
        <v>413</v>
      </c>
      <c r="C76" s="215" t="s">
        <v>519</v>
      </c>
      <c r="D76" s="215" t="s">
        <v>914</v>
      </c>
      <c r="E76" s="184">
        <f t="shared" ca="1" si="2"/>
        <v>27360</v>
      </c>
      <c r="F76" s="215">
        <v>36</v>
      </c>
      <c r="G76" s="216">
        <v>30144</v>
      </c>
      <c r="H76" s="215">
        <v>353002</v>
      </c>
      <c r="I76" s="216">
        <v>39144</v>
      </c>
      <c r="J76" s="215" t="s">
        <v>858</v>
      </c>
      <c r="BT76" s="1"/>
    </row>
    <row r="77" spans="1:72" x14ac:dyDescent="0.25">
      <c r="A77" s="215" t="s">
        <v>460</v>
      </c>
      <c r="B77" s="215" t="s">
        <v>408</v>
      </c>
      <c r="C77" s="215" t="s">
        <v>492</v>
      </c>
      <c r="D77" s="215" t="s">
        <v>989</v>
      </c>
      <c r="E77" s="184">
        <f t="shared" ca="1" si="2"/>
        <v>26760</v>
      </c>
      <c r="F77" s="215">
        <v>29</v>
      </c>
      <c r="G77" s="216">
        <v>32627</v>
      </c>
      <c r="H77" s="215">
        <v>352569</v>
      </c>
      <c r="I77" s="216">
        <v>39144</v>
      </c>
      <c r="J77" s="215" t="s">
        <v>858</v>
      </c>
      <c r="BT77" s="1"/>
    </row>
    <row r="78" spans="1:72" x14ac:dyDescent="0.25">
      <c r="A78" s="215" t="s">
        <v>460</v>
      </c>
      <c r="B78" s="215" t="s">
        <v>408</v>
      </c>
      <c r="C78" s="215" t="s">
        <v>497</v>
      </c>
      <c r="D78" s="215" t="s">
        <v>786</v>
      </c>
      <c r="E78" s="184">
        <f t="shared" ca="1" si="2"/>
        <v>25164</v>
      </c>
      <c r="F78" s="215">
        <v>42</v>
      </c>
      <c r="G78" s="216">
        <v>27892</v>
      </c>
      <c r="H78" s="215">
        <v>352379</v>
      </c>
      <c r="I78" s="216">
        <v>39219</v>
      </c>
      <c r="J78" s="215" t="s">
        <v>858</v>
      </c>
      <c r="BT78" s="1"/>
    </row>
    <row r="79" spans="1:72" x14ac:dyDescent="0.25">
      <c r="A79" s="215" t="s">
        <v>439</v>
      </c>
      <c r="B79" s="215" t="s">
        <v>454</v>
      </c>
      <c r="C79" s="215" t="s">
        <v>561</v>
      </c>
      <c r="D79" s="215" t="s">
        <v>969</v>
      </c>
      <c r="E79" s="184">
        <f t="shared" ca="1" si="2"/>
        <v>25500</v>
      </c>
      <c r="F79" s="215">
        <v>34</v>
      </c>
      <c r="G79" s="216">
        <v>30875</v>
      </c>
      <c r="H79" s="215">
        <v>562505</v>
      </c>
      <c r="I79" s="216">
        <v>39222</v>
      </c>
      <c r="J79" s="215" t="s">
        <v>858</v>
      </c>
      <c r="BT79" s="1"/>
    </row>
    <row r="80" spans="1:72" x14ac:dyDescent="0.25">
      <c r="A80" s="215" t="s">
        <v>439</v>
      </c>
      <c r="B80" s="215" t="s">
        <v>454</v>
      </c>
      <c r="C80" s="215" t="s">
        <v>671</v>
      </c>
      <c r="D80" s="215" t="s">
        <v>998</v>
      </c>
      <c r="E80" s="184">
        <f t="shared" ca="1" si="2"/>
        <v>27300</v>
      </c>
      <c r="F80" s="215">
        <v>30</v>
      </c>
      <c r="G80" s="216">
        <v>32341</v>
      </c>
      <c r="H80" s="215">
        <v>562648</v>
      </c>
      <c r="I80" s="216">
        <v>39222</v>
      </c>
      <c r="J80" s="215" t="s">
        <v>858</v>
      </c>
      <c r="BT80" s="1"/>
    </row>
    <row r="81" spans="1:72" x14ac:dyDescent="0.25">
      <c r="A81" s="215" t="s">
        <v>460</v>
      </c>
      <c r="B81" s="215" t="s">
        <v>454</v>
      </c>
      <c r="C81" s="215" t="s">
        <v>635</v>
      </c>
      <c r="D81" s="215" t="s">
        <v>970</v>
      </c>
      <c r="E81" s="184">
        <f t="shared" ca="1" si="2"/>
        <v>30744</v>
      </c>
      <c r="F81" s="215">
        <v>33</v>
      </c>
      <c r="G81" s="216">
        <v>31028</v>
      </c>
      <c r="H81" s="215">
        <v>352336</v>
      </c>
      <c r="I81" s="216">
        <v>39222</v>
      </c>
      <c r="J81" s="215" t="s">
        <v>858</v>
      </c>
      <c r="BT81" s="1"/>
    </row>
    <row r="82" spans="1:72" x14ac:dyDescent="0.25">
      <c r="A82" s="215" t="s">
        <v>457</v>
      </c>
      <c r="B82" s="215" t="s">
        <v>454</v>
      </c>
      <c r="C82" s="215" t="s">
        <v>570</v>
      </c>
      <c r="D82" s="215" t="s">
        <v>985</v>
      </c>
      <c r="E82" s="184">
        <f t="shared" ca="1" si="2"/>
        <v>22872</v>
      </c>
      <c r="F82" s="215">
        <v>34</v>
      </c>
      <c r="G82" s="216">
        <v>30749</v>
      </c>
      <c r="H82" s="215">
        <v>562409</v>
      </c>
      <c r="I82" s="216">
        <v>39224</v>
      </c>
      <c r="J82" s="215" t="s">
        <v>858</v>
      </c>
      <c r="BT82" s="1"/>
    </row>
    <row r="83" spans="1:72" x14ac:dyDescent="0.25">
      <c r="A83" s="215" t="s">
        <v>439</v>
      </c>
      <c r="B83" s="215" t="s">
        <v>413</v>
      </c>
      <c r="C83" s="215" t="s">
        <v>429</v>
      </c>
      <c r="D83" s="215" t="s">
        <v>796</v>
      </c>
      <c r="E83" s="184">
        <f t="shared" ca="1" si="2"/>
        <v>25140</v>
      </c>
      <c r="F83" s="215">
        <v>40</v>
      </c>
      <c r="G83" s="216">
        <v>28752</v>
      </c>
      <c r="H83" s="215">
        <v>352060</v>
      </c>
      <c r="I83" s="216">
        <v>39231</v>
      </c>
      <c r="J83" s="215" t="s">
        <v>858</v>
      </c>
      <c r="BT83" s="1"/>
    </row>
    <row r="84" spans="1:72" x14ac:dyDescent="0.25">
      <c r="A84" s="215" t="s">
        <v>416</v>
      </c>
      <c r="B84" s="215" t="s">
        <v>413</v>
      </c>
      <c r="C84" s="215" t="s">
        <v>544</v>
      </c>
      <c r="D84" s="215" t="s">
        <v>974</v>
      </c>
      <c r="E84" s="184">
        <f t="shared" ca="1" si="2"/>
        <v>25296</v>
      </c>
      <c r="F84" s="215">
        <v>32</v>
      </c>
      <c r="G84" s="216">
        <v>31677</v>
      </c>
      <c r="H84" s="215">
        <v>352344</v>
      </c>
      <c r="I84" s="216">
        <v>39236</v>
      </c>
      <c r="J84" s="215" t="s">
        <v>858</v>
      </c>
      <c r="BT84" s="1"/>
    </row>
    <row r="85" spans="1:72" x14ac:dyDescent="0.25">
      <c r="A85" s="215" t="s">
        <v>411</v>
      </c>
      <c r="B85" s="215" t="s">
        <v>413</v>
      </c>
      <c r="C85" s="215" t="s">
        <v>483</v>
      </c>
      <c r="D85" s="215" t="s">
        <v>640</v>
      </c>
      <c r="E85" s="184">
        <f t="shared" ca="1" si="2"/>
        <v>18168</v>
      </c>
      <c r="F85" s="215">
        <v>39</v>
      </c>
      <c r="G85" s="216">
        <v>28849</v>
      </c>
      <c r="H85" s="215">
        <v>562647</v>
      </c>
      <c r="I85" s="216">
        <v>39236</v>
      </c>
      <c r="J85" s="215" t="s">
        <v>858</v>
      </c>
      <c r="BT85" s="1"/>
    </row>
    <row r="86" spans="1:72" x14ac:dyDescent="0.25">
      <c r="A86" s="215" t="s">
        <v>982</v>
      </c>
      <c r="B86" s="215" t="s">
        <v>413</v>
      </c>
      <c r="C86" s="215" t="s">
        <v>547</v>
      </c>
      <c r="D86" s="215" t="s">
        <v>981</v>
      </c>
      <c r="E86" s="184">
        <f t="shared" ca="1" si="2"/>
        <v>23364</v>
      </c>
      <c r="F86" s="215">
        <v>36</v>
      </c>
      <c r="G86" s="216">
        <v>30216</v>
      </c>
      <c r="H86" s="215">
        <v>352383</v>
      </c>
      <c r="I86" s="216">
        <v>39236</v>
      </c>
      <c r="J86" s="215" t="s">
        <v>903</v>
      </c>
      <c r="BT86" s="1"/>
    </row>
    <row r="87" spans="1:72" x14ac:dyDescent="0.25">
      <c r="A87" s="215" t="s">
        <v>460</v>
      </c>
      <c r="B87" s="215" t="s">
        <v>408</v>
      </c>
      <c r="C87" s="215" t="s">
        <v>608</v>
      </c>
      <c r="D87" s="215" t="s">
        <v>629</v>
      </c>
      <c r="E87" s="184">
        <f t="shared" ca="1" si="2"/>
        <v>19680</v>
      </c>
      <c r="F87" s="215">
        <v>34</v>
      </c>
      <c r="G87" s="216">
        <v>30686</v>
      </c>
      <c r="H87" s="215">
        <v>352375</v>
      </c>
      <c r="I87" s="216">
        <v>39237</v>
      </c>
      <c r="J87" s="215" t="s">
        <v>858</v>
      </c>
      <c r="BT87" s="1"/>
    </row>
    <row r="88" spans="1:72" x14ac:dyDescent="0.25">
      <c r="A88" s="215" t="s">
        <v>460</v>
      </c>
      <c r="B88" s="215" t="s">
        <v>454</v>
      </c>
      <c r="C88" s="215" t="s">
        <v>479</v>
      </c>
      <c r="D88" s="215" t="s">
        <v>1003</v>
      </c>
      <c r="E88" s="184">
        <f t="shared" ca="1" si="2"/>
        <v>20940</v>
      </c>
      <c r="F88" s="215">
        <v>30</v>
      </c>
      <c r="G88" s="216">
        <v>32091</v>
      </c>
      <c r="H88" s="215">
        <v>352704</v>
      </c>
      <c r="I88" s="216">
        <v>39237</v>
      </c>
      <c r="J88" s="215" t="s">
        <v>858</v>
      </c>
      <c r="BT88" s="1"/>
    </row>
    <row r="89" spans="1:72" x14ac:dyDescent="0.25">
      <c r="A89" s="215" t="s">
        <v>416</v>
      </c>
      <c r="B89" s="215" t="s">
        <v>413</v>
      </c>
      <c r="C89" s="215" t="s">
        <v>517</v>
      </c>
      <c r="D89" s="215" t="s">
        <v>986</v>
      </c>
      <c r="E89" s="184">
        <f t="shared" ca="1" si="2"/>
        <v>28020</v>
      </c>
      <c r="F89" s="215">
        <v>36</v>
      </c>
      <c r="G89" s="216">
        <v>30185</v>
      </c>
      <c r="H89" s="215">
        <v>356905</v>
      </c>
      <c r="I89" s="216">
        <v>39245</v>
      </c>
      <c r="J89" s="215" t="s">
        <v>858</v>
      </c>
      <c r="BT89" s="1"/>
    </row>
    <row r="90" spans="1:72" x14ac:dyDescent="0.25">
      <c r="A90" s="215" t="s">
        <v>439</v>
      </c>
      <c r="B90" s="215" t="s">
        <v>454</v>
      </c>
      <c r="C90" s="215" t="s">
        <v>719</v>
      </c>
      <c r="D90" s="215" t="s">
        <v>973</v>
      </c>
      <c r="E90" s="184">
        <f t="shared" ca="1" si="2"/>
        <v>22680</v>
      </c>
      <c r="F90" s="215">
        <v>31</v>
      </c>
      <c r="G90" s="216">
        <v>31909</v>
      </c>
      <c r="H90" s="215">
        <v>563019</v>
      </c>
      <c r="I90" s="216">
        <v>39266</v>
      </c>
      <c r="J90" s="215" t="s">
        <v>858</v>
      </c>
      <c r="BT90" s="1"/>
    </row>
    <row r="91" spans="1:72" x14ac:dyDescent="0.25">
      <c r="A91" s="215" t="s">
        <v>473</v>
      </c>
      <c r="B91" s="215" t="s">
        <v>408</v>
      </c>
      <c r="C91" s="215" t="s">
        <v>495</v>
      </c>
      <c r="D91" s="215" t="s">
        <v>992</v>
      </c>
      <c r="E91" s="184">
        <f t="shared" ca="1" si="2"/>
        <v>28464</v>
      </c>
      <c r="F91" s="215">
        <v>31</v>
      </c>
      <c r="G91" s="216">
        <v>31917</v>
      </c>
      <c r="H91" s="215">
        <v>562447</v>
      </c>
      <c r="I91" s="216">
        <v>39266</v>
      </c>
      <c r="J91" s="215" t="s">
        <v>858</v>
      </c>
      <c r="BT91" s="1"/>
    </row>
    <row r="92" spans="1:72" x14ac:dyDescent="0.25">
      <c r="A92" s="215" t="s">
        <v>460</v>
      </c>
      <c r="B92" s="215" t="s">
        <v>454</v>
      </c>
      <c r="C92" s="215" t="s">
        <v>452</v>
      </c>
      <c r="D92" s="215" t="s">
        <v>844</v>
      </c>
      <c r="E92" s="184">
        <f t="shared" ca="1" si="2"/>
        <v>28020</v>
      </c>
      <c r="F92" s="215">
        <v>31</v>
      </c>
      <c r="G92" s="216">
        <v>31917</v>
      </c>
      <c r="H92" s="215">
        <v>352464</v>
      </c>
      <c r="I92" s="216">
        <v>39266</v>
      </c>
      <c r="J92" s="215" t="s">
        <v>858</v>
      </c>
      <c r="BT92" s="1"/>
    </row>
    <row r="93" spans="1:72" x14ac:dyDescent="0.25">
      <c r="A93" s="215" t="s">
        <v>439</v>
      </c>
      <c r="B93" s="215" t="s">
        <v>454</v>
      </c>
      <c r="C93" s="215" t="s">
        <v>434</v>
      </c>
      <c r="D93" s="215" t="s">
        <v>1040</v>
      </c>
      <c r="E93" s="184">
        <f t="shared" ca="1" si="2"/>
        <v>20160</v>
      </c>
      <c r="F93" s="215">
        <v>32</v>
      </c>
      <c r="G93" s="216">
        <v>31469</v>
      </c>
      <c r="H93" s="215">
        <v>563003</v>
      </c>
      <c r="I93" s="216">
        <v>39275</v>
      </c>
      <c r="J93" s="215" t="s">
        <v>858</v>
      </c>
      <c r="BT93" s="1"/>
    </row>
    <row r="94" spans="1:72" x14ac:dyDescent="0.25">
      <c r="A94" s="215" t="s">
        <v>460</v>
      </c>
      <c r="B94" s="215" t="s">
        <v>413</v>
      </c>
      <c r="C94" s="215" t="s">
        <v>648</v>
      </c>
      <c r="D94" s="215" t="s">
        <v>984</v>
      </c>
      <c r="E94" s="184">
        <f t="shared" ca="1" si="2"/>
        <v>26016</v>
      </c>
      <c r="F94" s="215">
        <v>32</v>
      </c>
      <c r="G94" s="216">
        <v>31331</v>
      </c>
      <c r="H94" s="215">
        <v>562424</v>
      </c>
      <c r="I94" s="216">
        <v>39275</v>
      </c>
      <c r="J94" s="215" t="s">
        <v>858</v>
      </c>
      <c r="BT94" s="1"/>
    </row>
    <row r="95" spans="1:72" x14ac:dyDescent="0.25">
      <c r="A95" s="215" t="s">
        <v>439</v>
      </c>
      <c r="B95" s="215" t="s">
        <v>408</v>
      </c>
      <c r="C95" s="215" t="s">
        <v>590</v>
      </c>
      <c r="D95" s="215" t="s">
        <v>828</v>
      </c>
      <c r="E95" s="184">
        <f t="shared" ca="1" si="2"/>
        <v>25248</v>
      </c>
      <c r="F95" s="215">
        <v>34</v>
      </c>
      <c r="G95" s="216">
        <v>30608</v>
      </c>
      <c r="H95" s="215">
        <v>353000</v>
      </c>
      <c r="I95" s="216">
        <v>39280</v>
      </c>
      <c r="J95" s="215" t="s">
        <v>858</v>
      </c>
      <c r="BT95" s="1"/>
    </row>
    <row r="96" spans="1:72" x14ac:dyDescent="0.25">
      <c r="A96" s="215" t="s">
        <v>502</v>
      </c>
      <c r="B96" s="215" t="s">
        <v>454</v>
      </c>
      <c r="C96" s="215" t="s">
        <v>483</v>
      </c>
      <c r="D96" s="215" t="s">
        <v>956</v>
      </c>
      <c r="E96" s="184">
        <f t="shared" ca="1" si="2"/>
        <v>30612</v>
      </c>
      <c r="F96" s="215">
        <v>34</v>
      </c>
      <c r="G96" s="216">
        <v>30780</v>
      </c>
      <c r="H96" s="215">
        <v>562439</v>
      </c>
      <c r="I96" s="216">
        <v>39280</v>
      </c>
      <c r="J96" s="215" t="s">
        <v>858</v>
      </c>
      <c r="BT96" s="1"/>
    </row>
    <row r="97" spans="1:72" x14ac:dyDescent="0.25">
      <c r="A97" s="215" t="s">
        <v>439</v>
      </c>
      <c r="B97" s="215" t="s">
        <v>408</v>
      </c>
      <c r="C97" s="215" t="s">
        <v>157</v>
      </c>
      <c r="D97" s="215" t="s">
        <v>913</v>
      </c>
      <c r="E97" s="184">
        <f t="shared" ca="1" si="2"/>
        <v>27984</v>
      </c>
      <c r="F97" s="215">
        <v>38</v>
      </c>
      <c r="G97" s="216">
        <v>29358</v>
      </c>
      <c r="H97" s="215">
        <v>353015</v>
      </c>
      <c r="I97" s="216">
        <v>39301</v>
      </c>
      <c r="J97" s="215" t="s">
        <v>858</v>
      </c>
      <c r="BT97" s="1"/>
    </row>
    <row r="98" spans="1:72" x14ac:dyDescent="0.25">
      <c r="A98" s="215" t="s">
        <v>473</v>
      </c>
      <c r="B98" s="215" t="s">
        <v>454</v>
      </c>
      <c r="C98" s="215" t="s">
        <v>665</v>
      </c>
      <c r="D98" s="215" t="s">
        <v>994</v>
      </c>
      <c r="E98" s="184">
        <f t="shared" ref="E98:E129" ca="1" si="3">RANDBETWEEN(1500,2600)*12</f>
        <v>27828</v>
      </c>
      <c r="F98" s="215">
        <v>36</v>
      </c>
      <c r="G98" s="216">
        <v>30013</v>
      </c>
      <c r="H98" s="215">
        <v>562456</v>
      </c>
      <c r="I98" s="216">
        <v>39301</v>
      </c>
      <c r="J98" s="215" t="s">
        <v>858</v>
      </c>
      <c r="BT98" s="1"/>
    </row>
    <row r="99" spans="1:72" x14ac:dyDescent="0.25">
      <c r="A99" s="215" t="s">
        <v>619</v>
      </c>
      <c r="B99" s="215" t="s">
        <v>408</v>
      </c>
      <c r="C99" s="215" t="s">
        <v>662</v>
      </c>
      <c r="D99" s="215" t="s">
        <v>977</v>
      </c>
      <c r="E99" s="184">
        <f t="shared" ca="1" si="3"/>
        <v>28680</v>
      </c>
      <c r="F99" s="215">
        <v>37</v>
      </c>
      <c r="G99" s="216">
        <v>29757</v>
      </c>
      <c r="H99" s="215">
        <v>352358</v>
      </c>
      <c r="I99" s="216">
        <v>39306</v>
      </c>
      <c r="J99" s="215" t="s">
        <v>858</v>
      </c>
      <c r="BT99" s="1"/>
    </row>
    <row r="100" spans="1:72" x14ac:dyDescent="0.25">
      <c r="A100" s="215" t="s">
        <v>460</v>
      </c>
      <c r="B100" s="215" t="s">
        <v>408</v>
      </c>
      <c r="C100" s="215" t="s">
        <v>521</v>
      </c>
      <c r="D100" s="215" t="s">
        <v>1001</v>
      </c>
      <c r="E100" s="184">
        <f t="shared" ca="1" si="3"/>
        <v>29196</v>
      </c>
      <c r="F100" s="215">
        <v>37</v>
      </c>
      <c r="G100" s="216">
        <v>29681</v>
      </c>
      <c r="H100" s="215">
        <v>562654</v>
      </c>
      <c r="I100" s="216">
        <v>39306</v>
      </c>
      <c r="J100" s="215" t="s">
        <v>858</v>
      </c>
      <c r="BT100" s="1"/>
    </row>
    <row r="101" spans="1:72" x14ac:dyDescent="0.25">
      <c r="A101" s="215" t="s">
        <v>622</v>
      </c>
      <c r="B101" s="215" t="s">
        <v>454</v>
      </c>
      <c r="C101" s="215" t="s">
        <v>665</v>
      </c>
      <c r="D101" s="215" t="s">
        <v>847</v>
      </c>
      <c r="E101" s="184">
        <f t="shared" ca="1" si="3"/>
        <v>27372</v>
      </c>
      <c r="F101" s="215">
        <v>35</v>
      </c>
      <c r="G101" s="216">
        <v>30266</v>
      </c>
      <c r="H101" s="215">
        <v>352068</v>
      </c>
      <c r="I101" s="216">
        <v>39329</v>
      </c>
      <c r="J101" s="215" t="s">
        <v>858</v>
      </c>
      <c r="BT101" s="1"/>
    </row>
    <row r="102" spans="1:72" x14ac:dyDescent="0.25">
      <c r="A102" s="215" t="s">
        <v>622</v>
      </c>
      <c r="B102" s="215" t="s">
        <v>454</v>
      </c>
      <c r="C102" s="215" t="s">
        <v>712</v>
      </c>
      <c r="D102" s="215" t="s">
        <v>970</v>
      </c>
      <c r="E102" s="184">
        <f t="shared" ca="1" si="3"/>
        <v>24792</v>
      </c>
      <c r="F102" s="215">
        <v>31</v>
      </c>
      <c r="G102" s="216">
        <v>32039</v>
      </c>
      <c r="H102" s="215">
        <v>563024</v>
      </c>
      <c r="I102" s="216">
        <v>39329</v>
      </c>
      <c r="J102" s="215" t="s">
        <v>858</v>
      </c>
      <c r="BT102" s="1"/>
    </row>
    <row r="103" spans="1:72" x14ac:dyDescent="0.25">
      <c r="A103" s="215" t="s">
        <v>439</v>
      </c>
      <c r="B103" s="215" t="s">
        <v>413</v>
      </c>
      <c r="C103" s="215" t="s">
        <v>592</v>
      </c>
      <c r="D103" s="215" t="s">
        <v>942</v>
      </c>
      <c r="E103" s="184">
        <f t="shared" ca="1" si="3"/>
        <v>25776</v>
      </c>
      <c r="F103" s="215">
        <v>37</v>
      </c>
      <c r="G103" s="216">
        <v>29581</v>
      </c>
      <c r="H103" s="215">
        <v>352507</v>
      </c>
      <c r="I103" s="216">
        <v>39335</v>
      </c>
      <c r="J103" s="215" t="s">
        <v>858</v>
      </c>
      <c r="BT103" s="1"/>
    </row>
    <row r="104" spans="1:72" x14ac:dyDescent="0.25">
      <c r="A104" s="215" t="s">
        <v>460</v>
      </c>
      <c r="B104" s="215" t="s">
        <v>413</v>
      </c>
      <c r="C104" s="215" t="s">
        <v>526</v>
      </c>
      <c r="D104" s="215" t="s">
        <v>149</v>
      </c>
      <c r="E104" s="184">
        <f t="shared" ca="1" si="3"/>
        <v>29244</v>
      </c>
      <c r="F104" s="215">
        <v>32</v>
      </c>
      <c r="G104" s="216">
        <v>31566</v>
      </c>
      <c r="H104" s="215">
        <v>356686</v>
      </c>
      <c r="I104" s="216">
        <v>39335</v>
      </c>
      <c r="J104" s="215" t="s">
        <v>858</v>
      </c>
      <c r="BT104" s="1"/>
    </row>
    <row r="105" spans="1:72" x14ac:dyDescent="0.25">
      <c r="A105" s="215" t="s">
        <v>460</v>
      </c>
      <c r="B105" s="215" t="s">
        <v>454</v>
      </c>
      <c r="C105" s="215" t="s">
        <v>479</v>
      </c>
      <c r="D105" s="215" t="s">
        <v>523</v>
      </c>
      <c r="E105" s="184">
        <f t="shared" ca="1" si="3"/>
        <v>26604</v>
      </c>
      <c r="F105" s="215">
        <v>34</v>
      </c>
      <c r="G105" s="216">
        <v>30867</v>
      </c>
      <c r="H105" s="215">
        <v>352679</v>
      </c>
      <c r="I105" s="216">
        <v>39424</v>
      </c>
      <c r="J105" s="215" t="s">
        <v>858</v>
      </c>
      <c r="BT105" s="1"/>
    </row>
    <row r="106" spans="1:72" x14ac:dyDescent="0.25">
      <c r="A106" s="215" t="s">
        <v>416</v>
      </c>
      <c r="B106" s="215" t="s">
        <v>454</v>
      </c>
      <c r="C106" s="215" t="s">
        <v>719</v>
      </c>
      <c r="D106" s="215" t="s">
        <v>930</v>
      </c>
      <c r="E106" s="184">
        <f t="shared" ca="1" si="3"/>
        <v>23184</v>
      </c>
      <c r="F106" s="215">
        <v>33</v>
      </c>
      <c r="G106" s="216">
        <v>31094</v>
      </c>
      <c r="H106" s="215">
        <v>566961</v>
      </c>
      <c r="I106" s="216">
        <v>39426</v>
      </c>
      <c r="J106" s="215" t="s">
        <v>858</v>
      </c>
      <c r="BT106" s="1"/>
    </row>
    <row r="107" spans="1:72" x14ac:dyDescent="0.25">
      <c r="A107" s="215" t="s">
        <v>460</v>
      </c>
      <c r="B107" s="215" t="s">
        <v>408</v>
      </c>
      <c r="C107" s="215" t="s">
        <v>500</v>
      </c>
      <c r="D107" s="215" t="s">
        <v>950</v>
      </c>
      <c r="E107" s="184">
        <f t="shared" ca="1" si="3"/>
        <v>24864</v>
      </c>
      <c r="F107" s="215">
        <v>31</v>
      </c>
      <c r="G107" s="216">
        <v>31772</v>
      </c>
      <c r="H107" s="215">
        <v>563078</v>
      </c>
      <c r="I107" s="216">
        <v>40631</v>
      </c>
      <c r="J107" s="215" t="s">
        <v>858</v>
      </c>
      <c r="BT107" s="1"/>
    </row>
    <row r="108" spans="1:72" x14ac:dyDescent="0.25">
      <c r="A108" s="215" t="s">
        <v>850</v>
      </c>
      <c r="B108" s="215" t="s">
        <v>408</v>
      </c>
      <c r="C108" s="215" t="s">
        <v>673</v>
      </c>
      <c r="D108" s="215" t="s">
        <v>997</v>
      </c>
      <c r="E108" s="184">
        <f t="shared" ca="1" si="3"/>
        <v>26496</v>
      </c>
      <c r="F108" s="215">
        <v>30</v>
      </c>
      <c r="G108" s="216">
        <v>32408</v>
      </c>
      <c r="H108" s="215">
        <v>563034</v>
      </c>
      <c r="I108" s="216">
        <v>40636</v>
      </c>
      <c r="J108" s="215" t="s">
        <v>858</v>
      </c>
      <c r="BT108" s="1"/>
    </row>
    <row r="109" spans="1:72" x14ac:dyDescent="0.25">
      <c r="A109" s="215" t="s">
        <v>439</v>
      </c>
      <c r="B109" s="215" t="s">
        <v>408</v>
      </c>
      <c r="C109" s="215" t="s">
        <v>476</v>
      </c>
      <c r="D109" s="215" t="s">
        <v>822</v>
      </c>
      <c r="E109" s="184">
        <f t="shared" ca="1" si="3"/>
        <v>18624</v>
      </c>
      <c r="F109" s="215">
        <v>27</v>
      </c>
      <c r="G109" s="216">
        <v>33217</v>
      </c>
      <c r="H109" s="215">
        <v>353082</v>
      </c>
      <c r="I109" s="216">
        <v>40727</v>
      </c>
      <c r="J109" s="215" t="s">
        <v>858</v>
      </c>
      <c r="BT109" s="1"/>
    </row>
    <row r="110" spans="1:72" x14ac:dyDescent="0.25">
      <c r="A110" s="215" t="s">
        <v>439</v>
      </c>
      <c r="B110" s="215" t="s">
        <v>454</v>
      </c>
      <c r="C110" s="215" t="s">
        <v>531</v>
      </c>
      <c r="D110" s="215" t="s">
        <v>1055</v>
      </c>
      <c r="E110" s="184">
        <f t="shared" ca="1" si="3"/>
        <v>27228</v>
      </c>
      <c r="F110" s="215">
        <v>26</v>
      </c>
      <c r="G110" s="216">
        <v>33666</v>
      </c>
      <c r="H110" s="215">
        <v>353057</v>
      </c>
      <c r="I110" s="216">
        <v>41051</v>
      </c>
      <c r="J110" s="215" t="s">
        <v>466</v>
      </c>
      <c r="BT110" s="1"/>
    </row>
    <row r="111" spans="1:72" x14ac:dyDescent="0.25">
      <c r="A111" s="215" t="s">
        <v>439</v>
      </c>
      <c r="B111" s="215" t="s">
        <v>408</v>
      </c>
      <c r="C111" s="215" t="s">
        <v>709</v>
      </c>
      <c r="D111" s="215" t="s">
        <v>1054</v>
      </c>
      <c r="E111" s="184">
        <f t="shared" ca="1" si="3"/>
        <v>24360</v>
      </c>
      <c r="F111" s="215">
        <v>26</v>
      </c>
      <c r="G111" s="216">
        <v>33859</v>
      </c>
      <c r="H111" s="215">
        <v>563043</v>
      </c>
      <c r="I111" s="216">
        <v>41063</v>
      </c>
      <c r="J111" s="215" t="s">
        <v>466</v>
      </c>
      <c r="BT111" s="1"/>
    </row>
    <row r="112" spans="1:72" x14ac:dyDescent="0.25">
      <c r="A112" s="215" t="s">
        <v>439</v>
      </c>
      <c r="B112" s="215" t="s">
        <v>408</v>
      </c>
      <c r="C112" s="215" t="s">
        <v>426</v>
      </c>
      <c r="D112" s="215" t="s">
        <v>490</v>
      </c>
      <c r="E112" s="184">
        <f t="shared" ca="1" si="3"/>
        <v>23424</v>
      </c>
      <c r="F112" s="215">
        <v>27</v>
      </c>
      <c r="G112" s="216">
        <v>33431</v>
      </c>
      <c r="H112" s="215">
        <v>353064</v>
      </c>
      <c r="I112" s="216">
        <v>41064</v>
      </c>
      <c r="J112" s="215" t="s">
        <v>858</v>
      </c>
      <c r="BT112" s="1"/>
    </row>
    <row r="113" spans="1:72" x14ac:dyDescent="0.25">
      <c r="A113" s="215" t="s">
        <v>439</v>
      </c>
      <c r="B113" s="215" t="s">
        <v>454</v>
      </c>
      <c r="C113" s="215" t="s">
        <v>574</v>
      </c>
      <c r="D113" s="215" t="s">
        <v>922</v>
      </c>
      <c r="E113" s="184">
        <f t="shared" ca="1" si="3"/>
        <v>30492</v>
      </c>
      <c r="F113" s="215">
        <v>26</v>
      </c>
      <c r="G113" s="216">
        <v>33697</v>
      </c>
      <c r="H113" s="215">
        <v>563056</v>
      </c>
      <c r="I113" s="216">
        <v>41072</v>
      </c>
      <c r="J113" s="215" t="s">
        <v>466</v>
      </c>
      <c r="BT113" s="1"/>
    </row>
    <row r="114" spans="1:72" x14ac:dyDescent="0.25">
      <c r="A114" s="215" t="s">
        <v>439</v>
      </c>
      <c r="B114" s="215" t="s">
        <v>454</v>
      </c>
      <c r="C114" s="215" t="s">
        <v>594</v>
      </c>
      <c r="D114" s="215" t="s">
        <v>1057</v>
      </c>
      <c r="E114" s="184">
        <f t="shared" ca="1" si="3"/>
        <v>23904</v>
      </c>
      <c r="F114" s="215">
        <v>26</v>
      </c>
      <c r="G114" s="216">
        <v>33820</v>
      </c>
      <c r="H114" s="215">
        <v>353062</v>
      </c>
      <c r="I114" s="216">
        <v>41102</v>
      </c>
      <c r="J114" s="215" t="s">
        <v>466</v>
      </c>
      <c r="BT114" s="1"/>
    </row>
    <row r="115" spans="1:72" x14ac:dyDescent="0.25">
      <c r="A115" s="215" t="s">
        <v>439</v>
      </c>
      <c r="B115" s="215" t="s">
        <v>454</v>
      </c>
      <c r="C115" s="215" t="s">
        <v>562</v>
      </c>
      <c r="D115" s="215" t="s">
        <v>972</v>
      </c>
      <c r="E115" s="184">
        <f t="shared" ca="1" si="3"/>
        <v>28968</v>
      </c>
      <c r="F115" s="215">
        <v>26</v>
      </c>
      <c r="G115" s="216">
        <v>33789</v>
      </c>
      <c r="H115" s="215">
        <v>353060</v>
      </c>
      <c r="I115" s="216">
        <v>41268</v>
      </c>
      <c r="J115" s="215" t="s">
        <v>466</v>
      </c>
      <c r="BT115" s="1"/>
    </row>
    <row r="116" spans="1:72" x14ac:dyDescent="0.25">
      <c r="A116" s="215" t="s">
        <v>439</v>
      </c>
      <c r="B116" s="215" t="s">
        <v>413</v>
      </c>
      <c r="C116" s="215" t="s">
        <v>476</v>
      </c>
      <c r="D116" s="215" t="s">
        <v>928</v>
      </c>
      <c r="E116" s="184">
        <f t="shared" ca="1" si="3"/>
        <v>28740</v>
      </c>
      <c r="F116" s="215">
        <v>36</v>
      </c>
      <c r="G116" s="216">
        <v>30044</v>
      </c>
      <c r="H116" s="215">
        <v>353089</v>
      </c>
      <c r="I116" s="216">
        <v>41279</v>
      </c>
      <c r="J116" s="215" t="s">
        <v>858</v>
      </c>
      <c r="BT116" s="1"/>
    </row>
    <row r="117" spans="1:72" x14ac:dyDescent="0.25">
      <c r="A117" s="215" t="s">
        <v>1062</v>
      </c>
      <c r="B117" s="215" t="s">
        <v>408</v>
      </c>
      <c r="C117" s="215" t="s">
        <v>639</v>
      </c>
      <c r="D117" s="215" t="s">
        <v>1061</v>
      </c>
      <c r="E117" s="184">
        <f t="shared" ca="1" si="3"/>
        <v>27156</v>
      </c>
      <c r="F117" s="215">
        <v>36</v>
      </c>
      <c r="G117" s="216">
        <v>30198</v>
      </c>
      <c r="H117" s="215">
        <v>563077</v>
      </c>
      <c r="I117" s="216">
        <v>41336</v>
      </c>
      <c r="J117" s="215" t="s">
        <v>858</v>
      </c>
      <c r="BT117" s="1"/>
    </row>
    <row r="118" spans="1:72" x14ac:dyDescent="0.25">
      <c r="A118" s="215" t="s">
        <v>433</v>
      </c>
      <c r="B118" s="215" t="s">
        <v>408</v>
      </c>
      <c r="C118" s="215" t="s">
        <v>645</v>
      </c>
      <c r="D118" s="215" t="s">
        <v>527</v>
      </c>
      <c r="E118" s="184">
        <f t="shared" ca="1" si="3"/>
        <v>25788</v>
      </c>
      <c r="F118" s="215">
        <v>35</v>
      </c>
      <c r="G118" s="216">
        <v>30578</v>
      </c>
      <c r="H118" s="215">
        <v>563036</v>
      </c>
      <c r="I118" s="216">
        <v>41354</v>
      </c>
      <c r="J118" s="215" t="s">
        <v>858</v>
      </c>
      <c r="BT118" s="1"/>
    </row>
    <row r="119" spans="1:72" x14ac:dyDescent="0.25">
      <c r="A119" s="215" t="s">
        <v>439</v>
      </c>
      <c r="B119" s="215" t="s">
        <v>454</v>
      </c>
      <c r="C119" s="215" t="s">
        <v>817</v>
      </c>
      <c r="D119" s="215" t="s">
        <v>640</v>
      </c>
      <c r="E119" s="184">
        <f t="shared" ca="1" si="3"/>
        <v>25116</v>
      </c>
      <c r="F119" s="215">
        <v>33</v>
      </c>
      <c r="G119" s="216">
        <v>31088</v>
      </c>
      <c r="H119" s="215">
        <v>563091</v>
      </c>
      <c r="I119" s="216">
        <v>41372</v>
      </c>
      <c r="J119" s="215" t="s">
        <v>858</v>
      </c>
      <c r="BT119" s="1"/>
    </row>
    <row r="120" spans="1:72" x14ac:dyDescent="0.25">
      <c r="A120" s="215" t="s">
        <v>416</v>
      </c>
      <c r="B120" s="215" t="s">
        <v>454</v>
      </c>
      <c r="C120" s="215" t="s">
        <v>784</v>
      </c>
      <c r="D120" s="215" t="s">
        <v>1060</v>
      </c>
      <c r="E120" s="184">
        <f t="shared" ca="1" si="3"/>
        <v>28332</v>
      </c>
      <c r="F120" s="215">
        <v>30</v>
      </c>
      <c r="G120" s="216">
        <v>32218</v>
      </c>
      <c r="H120" s="215">
        <v>353087</v>
      </c>
      <c r="I120" s="216">
        <v>41384</v>
      </c>
      <c r="J120" s="215" t="s">
        <v>858</v>
      </c>
      <c r="BT120" s="1"/>
    </row>
    <row r="121" spans="1:72" x14ac:dyDescent="0.25">
      <c r="A121" s="215" t="s">
        <v>411</v>
      </c>
      <c r="B121" s="215" t="s">
        <v>413</v>
      </c>
      <c r="C121" s="215" t="s">
        <v>509</v>
      </c>
      <c r="D121" s="215" t="s">
        <v>848</v>
      </c>
      <c r="E121" s="184">
        <f t="shared" ca="1" si="3"/>
        <v>28728</v>
      </c>
      <c r="F121" s="215">
        <v>34</v>
      </c>
      <c r="G121" s="216">
        <v>30837</v>
      </c>
      <c r="H121" s="215">
        <v>563096</v>
      </c>
      <c r="I121" s="216">
        <v>41397</v>
      </c>
      <c r="J121" s="215" t="s">
        <v>858</v>
      </c>
      <c r="BT121" s="1"/>
    </row>
    <row r="122" spans="1:72" x14ac:dyDescent="0.25">
      <c r="A122" s="215" t="s">
        <v>439</v>
      </c>
      <c r="B122" s="215" t="s">
        <v>408</v>
      </c>
      <c r="C122" s="215" t="s">
        <v>748</v>
      </c>
      <c r="D122" s="215" t="s">
        <v>552</v>
      </c>
      <c r="E122" s="184">
        <f t="shared" ca="1" si="3"/>
        <v>21588</v>
      </c>
      <c r="F122" s="215">
        <v>29</v>
      </c>
      <c r="G122" s="216">
        <v>32650</v>
      </c>
      <c r="H122" s="215">
        <v>563093</v>
      </c>
      <c r="I122" s="216">
        <v>41406</v>
      </c>
      <c r="J122" s="215" t="s">
        <v>858</v>
      </c>
      <c r="BT122" s="1"/>
    </row>
    <row r="123" spans="1:72" x14ac:dyDescent="0.25">
      <c r="A123" s="215" t="s">
        <v>416</v>
      </c>
      <c r="B123" s="215" t="s">
        <v>454</v>
      </c>
      <c r="C123" s="215" t="s">
        <v>635</v>
      </c>
      <c r="D123" s="215" t="s">
        <v>975</v>
      </c>
      <c r="E123" s="184">
        <f t="shared" ca="1" si="3"/>
        <v>30288</v>
      </c>
      <c r="F123" s="215">
        <v>30</v>
      </c>
      <c r="G123" s="216">
        <v>32189</v>
      </c>
      <c r="H123" s="215">
        <v>353098</v>
      </c>
      <c r="I123" s="216">
        <v>41414</v>
      </c>
      <c r="J123" s="215" t="s">
        <v>858</v>
      </c>
      <c r="BT123" s="1"/>
    </row>
    <row r="124" spans="1:72" x14ac:dyDescent="0.25">
      <c r="A124" s="215" t="s">
        <v>439</v>
      </c>
      <c r="B124" s="215" t="s">
        <v>408</v>
      </c>
      <c r="C124" s="215" t="s">
        <v>410</v>
      </c>
      <c r="D124" s="215" t="s">
        <v>86</v>
      </c>
      <c r="E124" s="184">
        <f t="shared" ca="1" si="3"/>
        <v>18444</v>
      </c>
      <c r="F124" s="215">
        <v>31</v>
      </c>
      <c r="G124" s="216">
        <v>31841</v>
      </c>
      <c r="H124" s="215">
        <v>563095</v>
      </c>
      <c r="I124" s="216">
        <v>41521</v>
      </c>
      <c r="J124" s="215" t="s">
        <v>858</v>
      </c>
      <c r="BT124" s="1"/>
    </row>
    <row r="125" spans="1:72" x14ac:dyDescent="0.25">
      <c r="A125" s="215" t="s">
        <v>442</v>
      </c>
      <c r="B125" s="215" t="s">
        <v>454</v>
      </c>
      <c r="C125" s="215" t="s">
        <v>528</v>
      </c>
      <c r="D125" s="215" t="s">
        <v>90</v>
      </c>
      <c r="E125" s="184">
        <f t="shared" ca="1" si="3"/>
        <v>18192</v>
      </c>
      <c r="F125" s="215">
        <v>27</v>
      </c>
      <c r="G125" s="216">
        <v>33187</v>
      </c>
      <c r="H125" s="215">
        <v>353100</v>
      </c>
      <c r="I125" s="216">
        <v>41527</v>
      </c>
      <c r="J125" s="215" t="s">
        <v>858</v>
      </c>
      <c r="BT125" s="1"/>
    </row>
    <row r="126" spans="1:72" x14ac:dyDescent="0.25">
      <c r="A126" s="215" t="s">
        <v>460</v>
      </c>
      <c r="B126" s="215" t="s">
        <v>454</v>
      </c>
      <c r="C126" s="215" t="s">
        <v>471</v>
      </c>
      <c r="D126" s="215" t="s">
        <v>922</v>
      </c>
      <c r="E126" s="184">
        <f t="shared" ca="1" si="3"/>
        <v>23976</v>
      </c>
      <c r="F126" s="215">
        <v>31</v>
      </c>
      <c r="G126" s="216">
        <v>32030</v>
      </c>
      <c r="H126" s="215">
        <v>563085</v>
      </c>
      <c r="I126" s="216">
        <v>41569</v>
      </c>
      <c r="J126" s="215" t="s">
        <v>858</v>
      </c>
      <c r="BT126" s="1"/>
    </row>
    <row r="127" spans="1:72" x14ac:dyDescent="0.25">
      <c r="A127" s="215" t="s">
        <v>416</v>
      </c>
      <c r="B127" s="215" t="s">
        <v>454</v>
      </c>
      <c r="C127" s="215" t="s">
        <v>671</v>
      </c>
      <c r="D127" s="215" t="s">
        <v>1058</v>
      </c>
      <c r="E127" s="184">
        <f t="shared" ca="1" si="3"/>
        <v>30360</v>
      </c>
      <c r="F127" s="215">
        <v>30</v>
      </c>
      <c r="G127" s="216">
        <v>32297</v>
      </c>
      <c r="H127" s="215">
        <v>353094</v>
      </c>
      <c r="I127" s="216">
        <v>41664</v>
      </c>
      <c r="J127" s="215" t="s">
        <v>858</v>
      </c>
      <c r="BT127" s="1"/>
    </row>
    <row r="128" spans="1:72" x14ac:dyDescent="0.25">
      <c r="A128" s="215" t="s">
        <v>442</v>
      </c>
      <c r="B128" s="215" t="s">
        <v>454</v>
      </c>
      <c r="C128" s="215" t="s">
        <v>509</v>
      </c>
      <c r="D128" s="215" t="s">
        <v>975</v>
      </c>
      <c r="E128" s="184">
        <f t="shared" ca="1" si="3"/>
        <v>18456</v>
      </c>
      <c r="F128" s="215">
        <v>30</v>
      </c>
      <c r="G128" s="216">
        <v>32062</v>
      </c>
      <c r="H128" s="215">
        <v>563113</v>
      </c>
      <c r="I128" s="216">
        <v>41686</v>
      </c>
      <c r="J128" s="215" t="s">
        <v>858</v>
      </c>
      <c r="BT128" s="1"/>
    </row>
    <row r="129" spans="1:72" x14ac:dyDescent="0.25">
      <c r="A129" s="215" t="s">
        <v>460</v>
      </c>
      <c r="B129" s="215" t="s">
        <v>454</v>
      </c>
      <c r="C129" s="215" t="s">
        <v>694</v>
      </c>
      <c r="D129" s="215" t="s">
        <v>840</v>
      </c>
      <c r="E129" s="184">
        <f t="shared" ca="1" si="3"/>
        <v>18876</v>
      </c>
      <c r="F129" s="215">
        <v>36</v>
      </c>
      <c r="G129" s="216">
        <v>29998</v>
      </c>
      <c r="H129" s="215">
        <v>563110</v>
      </c>
      <c r="I129" s="216">
        <v>41727</v>
      </c>
      <c r="J129" s="215" t="s">
        <v>858</v>
      </c>
      <c r="BT129" s="1"/>
    </row>
    <row r="130" spans="1:72" x14ac:dyDescent="0.25">
      <c r="A130" s="215" t="s">
        <v>439</v>
      </c>
      <c r="B130" s="215" t="s">
        <v>454</v>
      </c>
      <c r="C130" s="215" t="s">
        <v>660</v>
      </c>
      <c r="D130" s="215" t="s">
        <v>1064</v>
      </c>
      <c r="E130" s="184">
        <f t="shared" ref="E130:E141" ca="1" si="4">RANDBETWEEN(1500,2600)*12</f>
        <v>29856</v>
      </c>
      <c r="F130" s="215">
        <v>27</v>
      </c>
      <c r="G130" s="216">
        <v>33156</v>
      </c>
      <c r="H130" s="215">
        <v>563107</v>
      </c>
      <c r="I130" s="216">
        <v>41732</v>
      </c>
      <c r="J130" s="215" t="s">
        <v>858</v>
      </c>
      <c r="BT130" s="1"/>
    </row>
    <row r="131" spans="1:72" x14ac:dyDescent="0.25">
      <c r="A131" s="215" t="s">
        <v>439</v>
      </c>
      <c r="B131" s="215" t="s">
        <v>454</v>
      </c>
      <c r="C131" s="215" t="s">
        <v>437</v>
      </c>
      <c r="D131" s="215" t="s">
        <v>1065</v>
      </c>
      <c r="E131" s="184">
        <f t="shared" ca="1" si="4"/>
        <v>22896</v>
      </c>
      <c r="F131" s="215">
        <v>33</v>
      </c>
      <c r="G131" s="216">
        <v>31232</v>
      </c>
      <c r="H131" s="215">
        <v>563124</v>
      </c>
      <c r="I131" s="216">
        <v>41734</v>
      </c>
      <c r="J131" s="215" t="s">
        <v>858</v>
      </c>
      <c r="BT131" s="1"/>
    </row>
    <row r="132" spans="1:72" x14ac:dyDescent="0.25">
      <c r="A132" s="215" t="s">
        <v>442</v>
      </c>
      <c r="B132" s="215" t="s">
        <v>454</v>
      </c>
      <c r="C132" s="215" t="s">
        <v>635</v>
      </c>
      <c r="D132" s="215" t="s">
        <v>995</v>
      </c>
      <c r="E132" s="184">
        <f t="shared" ca="1" si="4"/>
        <v>23208</v>
      </c>
      <c r="F132" s="215">
        <v>29</v>
      </c>
      <c r="G132" s="216">
        <v>32565</v>
      </c>
      <c r="H132" s="215">
        <v>563106</v>
      </c>
      <c r="I132" s="216">
        <v>41779</v>
      </c>
      <c r="J132" s="215" t="s">
        <v>858</v>
      </c>
      <c r="BT132" s="1"/>
    </row>
    <row r="133" spans="1:72" x14ac:dyDescent="0.25">
      <c r="A133" s="215" t="s">
        <v>442</v>
      </c>
      <c r="B133" s="215" t="s">
        <v>413</v>
      </c>
      <c r="C133" s="215" t="s">
        <v>646</v>
      </c>
      <c r="D133" s="215" t="s">
        <v>896</v>
      </c>
      <c r="E133" s="184">
        <f t="shared" ca="1" si="4"/>
        <v>30000</v>
      </c>
      <c r="F133" s="215">
        <v>38</v>
      </c>
      <c r="G133" s="216">
        <v>29332</v>
      </c>
      <c r="H133" s="215">
        <v>563112</v>
      </c>
      <c r="I133" s="216">
        <v>41793</v>
      </c>
      <c r="J133" s="215" t="s">
        <v>858</v>
      </c>
      <c r="BT133" s="1"/>
    </row>
    <row r="134" spans="1:72" x14ac:dyDescent="0.25">
      <c r="A134" s="215" t="s">
        <v>439</v>
      </c>
      <c r="B134" s="215" t="s">
        <v>454</v>
      </c>
      <c r="C134" s="215" t="s">
        <v>495</v>
      </c>
      <c r="D134" s="215" t="s">
        <v>922</v>
      </c>
      <c r="E134" s="184">
        <f t="shared" ca="1" si="4"/>
        <v>30012</v>
      </c>
      <c r="F134" s="215">
        <v>27</v>
      </c>
      <c r="G134" s="216">
        <v>33401</v>
      </c>
      <c r="H134" s="215">
        <v>353108</v>
      </c>
      <c r="I134" s="216">
        <v>41894</v>
      </c>
      <c r="J134" s="215" t="s">
        <v>858</v>
      </c>
      <c r="BT134" s="1"/>
    </row>
    <row r="135" spans="1:72" x14ac:dyDescent="0.25">
      <c r="A135" s="215" t="s">
        <v>439</v>
      </c>
      <c r="B135" s="215" t="s">
        <v>454</v>
      </c>
      <c r="C135" s="215" t="s">
        <v>704</v>
      </c>
      <c r="D135" s="215" t="s">
        <v>1063</v>
      </c>
      <c r="E135" s="184">
        <f t="shared" ca="1" si="4"/>
        <v>30672</v>
      </c>
      <c r="F135" s="215">
        <v>30</v>
      </c>
      <c r="G135" s="216">
        <v>32249</v>
      </c>
      <c r="H135" s="215">
        <v>563105</v>
      </c>
      <c r="I135" s="216">
        <v>41927</v>
      </c>
      <c r="J135" s="215" t="s">
        <v>858</v>
      </c>
      <c r="BT135" s="1"/>
    </row>
    <row r="136" spans="1:72" x14ac:dyDescent="0.25">
      <c r="A136" s="215" t="s">
        <v>460</v>
      </c>
      <c r="B136" s="215" t="s">
        <v>408</v>
      </c>
      <c r="C136" s="215" t="s">
        <v>626</v>
      </c>
      <c r="D136" s="215" t="s">
        <v>828</v>
      </c>
      <c r="E136" s="184">
        <f t="shared" ca="1" si="4"/>
        <v>27108</v>
      </c>
      <c r="F136" s="215">
        <v>30</v>
      </c>
      <c r="G136" s="216">
        <v>32336</v>
      </c>
      <c r="H136" s="215">
        <v>353099</v>
      </c>
      <c r="I136" s="216">
        <v>41969</v>
      </c>
      <c r="J136" s="215" t="s">
        <v>858</v>
      </c>
      <c r="BT136" s="1"/>
    </row>
    <row r="137" spans="1:72" x14ac:dyDescent="0.25">
      <c r="A137" s="215" t="s">
        <v>439</v>
      </c>
      <c r="B137" s="215" t="s">
        <v>413</v>
      </c>
      <c r="C137" s="215" t="s">
        <v>667</v>
      </c>
      <c r="D137" s="215" t="s">
        <v>984</v>
      </c>
      <c r="E137" s="184">
        <f t="shared" ca="1" si="4"/>
        <v>20100</v>
      </c>
      <c r="F137" s="215">
        <v>29</v>
      </c>
      <c r="G137" s="216">
        <v>32692</v>
      </c>
      <c r="H137" s="215">
        <v>563088</v>
      </c>
      <c r="I137" s="216">
        <v>41983</v>
      </c>
      <c r="J137" s="215" t="s">
        <v>858</v>
      </c>
      <c r="BT137" s="1"/>
    </row>
    <row r="138" spans="1:72" x14ac:dyDescent="0.25">
      <c r="A138" s="215" t="s">
        <v>439</v>
      </c>
      <c r="B138" s="215" t="s">
        <v>454</v>
      </c>
      <c r="C138" s="215" t="s">
        <v>569</v>
      </c>
      <c r="D138" s="215" t="s">
        <v>90</v>
      </c>
      <c r="E138" s="184">
        <f t="shared" ca="1" si="4"/>
        <v>20448</v>
      </c>
      <c r="F138" s="215">
        <v>31</v>
      </c>
      <c r="G138" s="216">
        <v>31692</v>
      </c>
      <c r="H138" s="215">
        <v>563130</v>
      </c>
      <c r="I138" s="216">
        <v>42030</v>
      </c>
      <c r="J138" s="215" t="s">
        <v>858</v>
      </c>
      <c r="BT138" s="1"/>
    </row>
    <row r="139" spans="1:72" x14ac:dyDescent="0.25">
      <c r="A139" s="215" t="s">
        <v>439</v>
      </c>
      <c r="B139" s="215" t="s">
        <v>454</v>
      </c>
      <c r="C139" s="215" t="s">
        <v>448</v>
      </c>
      <c r="D139" s="215" t="s">
        <v>1066</v>
      </c>
      <c r="E139" s="184">
        <f t="shared" ca="1" si="4"/>
        <v>30192</v>
      </c>
      <c r="F139" s="215">
        <v>30</v>
      </c>
      <c r="G139" s="216">
        <v>32390</v>
      </c>
      <c r="H139" s="215">
        <v>563121</v>
      </c>
      <c r="I139" s="216">
        <v>42089</v>
      </c>
      <c r="J139" s="215" t="s">
        <v>858</v>
      </c>
      <c r="BT139" s="1"/>
    </row>
    <row r="140" spans="1:72" x14ac:dyDescent="0.25">
      <c r="A140" s="215" t="s">
        <v>439</v>
      </c>
      <c r="B140" s="215" t="s">
        <v>408</v>
      </c>
      <c r="C140" s="215" t="s">
        <v>748</v>
      </c>
      <c r="D140" s="215" t="s">
        <v>1067</v>
      </c>
      <c r="E140" s="184">
        <f t="shared" ca="1" si="4"/>
        <v>28380</v>
      </c>
      <c r="F140" s="215">
        <v>29</v>
      </c>
      <c r="G140" s="216">
        <v>32758</v>
      </c>
      <c r="H140" s="215">
        <v>353109</v>
      </c>
      <c r="I140" s="216">
        <v>42284</v>
      </c>
      <c r="J140" s="215" t="s">
        <v>858</v>
      </c>
      <c r="BT140" s="1"/>
    </row>
    <row r="141" spans="1:72" x14ac:dyDescent="0.25">
      <c r="A141" s="215" t="s">
        <v>442</v>
      </c>
      <c r="B141" s="215" t="s">
        <v>454</v>
      </c>
      <c r="C141" s="215" t="s">
        <v>730</v>
      </c>
      <c r="D141" s="215" t="s">
        <v>942</v>
      </c>
      <c r="E141" s="184">
        <f t="shared" ca="1" si="4"/>
        <v>28560</v>
      </c>
      <c r="F141" s="215">
        <v>29</v>
      </c>
      <c r="G141" s="216">
        <v>32438</v>
      </c>
      <c r="H141" s="215">
        <v>563134</v>
      </c>
      <c r="I141" s="216">
        <v>42346</v>
      </c>
      <c r="J141" s="215" t="s">
        <v>858</v>
      </c>
      <c r="BT141" s="1"/>
    </row>
  </sheetData>
  <sortState xmlns:xlrd2="http://schemas.microsoft.com/office/spreadsheetml/2017/richdata2" ref="A2:J141">
    <sortCondition ref="I2:I141"/>
  </sortState>
  <mergeCells count="3">
    <mergeCell ref="N8:R9"/>
    <mergeCell ref="N10:R11"/>
    <mergeCell ref="N5:S6"/>
  </mergeCells>
  <conditionalFormatting sqref="J142:BS1048576 K2:BT3 F2 F1:L1 R1:BT1 F3:J141 A1:D141 S7:BT9 U4:BT5 K10:BT141 K4:M9 N8 T6:BT6">
    <cfRule type="expression" dxfId="196" priority="10">
      <formula>A1&lt;&gt;""</formula>
    </cfRule>
  </conditionalFormatting>
  <conditionalFormatting sqref="H2:J2">
    <cfRule type="expression" dxfId="195" priority="9">
      <formula>H2&lt;&gt;""</formula>
    </cfRule>
  </conditionalFormatting>
  <conditionalFormatting sqref="G2">
    <cfRule type="expression" dxfId="194" priority="8">
      <formula>G2&lt;&gt;""</formula>
    </cfRule>
  </conditionalFormatting>
  <conditionalFormatting sqref="M1">
    <cfRule type="expression" dxfId="193" priority="3">
      <formula>M1&lt;&gt;""</formula>
    </cfRule>
  </conditionalFormatting>
  <conditionalFormatting sqref="M1">
    <cfRule type="expression" dxfId="192" priority="4">
      <formula>M1&lt;&gt;""</formula>
    </cfRule>
  </conditionalFormatting>
  <conditionalFormatting sqref="P1">
    <cfRule type="expression" dxfId="191" priority="2">
      <formula>P1&lt;&gt;""</formula>
    </cfRule>
  </conditionalFormatting>
  <conditionalFormatting sqref="Q1">
    <cfRule type="expression" dxfId="190" priority="1">
      <formula>Q1&lt;&gt;""</formula>
    </cfRule>
  </conditionalFormatting>
  <conditionalFormatting sqref="E1:E141">
    <cfRule type="expression" dxfId="189" priority="5">
      <formula>#REF!&lt;&gt;""</formula>
    </cfRule>
  </conditionalFormatting>
  <hyperlinks>
    <hyperlink ref="M1" location="ACCUEIL!A1" display="ACCUEIL" xr:uid="{19785DBE-1439-43D6-8D6E-FEC64891C1D9}"/>
    <hyperlink ref="N1" location="'GROUPER Corr'!A1" display="Corrigé" xr:uid="{2DF32B0C-657D-4B65-B267-C504A59DEE0D}"/>
    <hyperlink ref="O1" r:id="rId1" xr:uid="{BD846EF6-CD8C-4709-824F-E82C4AF7A1FD}"/>
    <hyperlink ref="P1" r:id="rId2" xr:uid="{1B22084D-C1C2-4DB2-91F6-EAD555159BE0}"/>
    <hyperlink ref="Q1" r:id="rId3" xr:uid="{791A204E-2CCE-4137-809C-DF109408EA03}"/>
  </hyperlinks>
  <pageMargins left="0.7" right="0.7" top="0.75" bottom="0.75" header="0.3" footer="0.3"/>
  <pageSetup paperSize="9" orientation="portrait" verticalDpi="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91A6-B6E6-44CA-8286-ADB1662F9CAA}">
  <sheetPr>
    <tabColor theme="5"/>
  </sheetPr>
  <dimension ref="A1:BU182"/>
  <sheetViews>
    <sheetView showGridLines="0" workbookViewId="0">
      <selection activeCell="P1" sqref="P1:R1"/>
    </sheetView>
  </sheetViews>
  <sheetFormatPr baseColWidth="10" defaultColWidth="11.42578125" defaultRowHeight="15" outlineLevelRow="2" x14ac:dyDescent="0.25"/>
  <cols>
    <col min="1" max="1" width="18" style="233" customWidth="1"/>
    <col min="2" max="2" width="32.28515625" bestFit="1" customWidth="1"/>
    <col min="3" max="3" width="7" bestFit="1" customWidth="1"/>
    <col min="4" max="4" width="12.85546875" bestFit="1" customWidth="1"/>
    <col min="5" max="5" width="18.140625" bestFit="1" customWidth="1"/>
    <col min="6" max="6" width="14.42578125" bestFit="1" customWidth="1"/>
    <col min="7" max="7" width="5.7109375" bestFit="1" customWidth="1"/>
    <col min="8" max="8" width="12.7109375" bestFit="1" customWidth="1"/>
    <col min="9" max="9" width="12.28515625" bestFit="1" customWidth="1"/>
    <col min="10" max="10" width="15.28515625" bestFit="1" customWidth="1"/>
    <col min="11" max="11" width="23" style="1" bestFit="1" customWidth="1"/>
    <col min="12" max="17" width="11.42578125" style="1"/>
    <col min="18" max="18" width="14.28515625" style="1" customWidth="1"/>
    <col min="19" max="72" width="11.42578125" style="1"/>
  </cols>
  <sheetData>
    <row r="1" spans="1:73" ht="43.5" customHeight="1" x14ac:dyDescent="0.25">
      <c r="B1" s="214" t="s">
        <v>402</v>
      </c>
      <c r="C1" s="214" t="s">
        <v>399</v>
      </c>
      <c r="D1" s="214" t="s">
        <v>400</v>
      </c>
      <c r="E1" s="183" t="s">
        <v>401</v>
      </c>
      <c r="F1" s="183" t="s">
        <v>1068</v>
      </c>
      <c r="G1" s="214" t="s">
        <v>403</v>
      </c>
      <c r="H1" s="183" t="s">
        <v>404</v>
      </c>
      <c r="I1" s="214" t="s">
        <v>405</v>
      </c>
      <c r="J1" s="214" t="s">
        <v>406</v>
      </c>
      <c r="K1" s="183" t="s">
        <v>407</v>
      </c>
      <c r="N1" s="142" t="s">
        <v>16</v>
      </c>
      <c r="O1" s="141" t="s">
        <v>1687</v>
      </c>
      <c r="P1" s="152" t="s">
        <v>1474</v>
      </c>
      <c r="Q1" s="152" t="s">
        <v>1474</v>
      </c>
      <c r="R1" s="175" t="s">
        <v>1719</v>
      </c>
      <c r="BU1" s="1"/>
    </row>
    <row r="2" spans="1:73" outlineLevel="2" x14ac:dyDescent="0.25">
      <c r="B2" s="215" t="s">
        <v>482</v>
      </c>
      <c r="C2" s="215" t="s">
        <v>408</v>
      </c>
      <c r="D2" s="215" t="s">
        <v>709</v>
      </c>
      <c r="E2" s="215" t="s">
        <v>550</v>
      </c>
      <c r="F2" s="184">
        <f ca="1">RANDBETWEEN(1500,2600)*12</f>
        <v>26436</v>
      </c>
      <c r="G2" s="215">
        <v>55</v>
      </c>
      <c r="H2" s="216">
        <v>23196</v>
      </c>
      <c r="I2" s="215">
        <v>561474</v>
      </c>
      <c r="J2" s="216">
        <v>32297</v>
      </c>
      <c r="K2" s="215" t="s">
        <v>466</v>
      </c>
      <c r="BU2" s="1"/>
    </row>
    <row r="3" spans="1:73" ht="30" outlineLevel="1" x14ac:dyDescent="0.25">
      <c r="A3" s="242" t="s">
        <v>1830</v>
      </c>
      <c r="B3" s="215">
        <f>SUBTOTAL(3,B2:B2)</f>
        <v>1</v>
      </c>
      <c r="C3" s="215"/>
      <c r="D3" s="215"/>
      <c r="E3" s="215"/>
      <c r="F3" s="184"/>
      <c r="G3" s="215"/>
      <c r="H3" s="216"/>
      <c r="I3" s="215"/>
      <c r="J3" s="216"/>
      <c r="K3" s="215"/>
      <c r="BU3" s="1"/>
    </row>
    <row r="4" spans="1:73" outlineLevel="2" x14ac:dyDescent="0.25">
      <c r="B4" s="215" t="s">
        <v>508</v>
      </c>
      <c r="C4" s="215" t="s">
        <v>413</v>
      </c>
      <c r="D4" s="215" t="s">
        <v>541</v>
      </c>
      <c r="E4" s="215" t="s">
        <v>807</v>
      </c>
      <c r="F4" s="184">
        <f ca="1">RANDBETWEEN(1500,2600)*12</f>
        <v>28068</v>
      </c>
      <c r="G4" s="215">
        <v>65</v>
      </c>
      <c r="H4" s="216">
        <v>19426</v>
      </c>
      <c r="I4" s="215">
        <v>560831</v>
      </c>
      <c r="J4" s="216">
        <v>32327</v>
      </c>
      <c r="K4" s="215" t="s">
        <v>417</v>
      </c>
      <c r="BU4" s="1"/>
    </row>
    <row r="5" spans="1:73" ht="30" outlineLevel="1" x14ac:dyDescent="0.25">
      <c r="A5" s="242" t="s">
        <v>1831</v>
      </c>
      <c r="B5" s="215">
        <f>SUBTOTAL(3,B4:B4)</f>
        <v>1</v>
      </c>
      <c r="C5" s="215"/>
      <c r="D5" s="215"/>
      <c r="E5" s="215"/>
      <c r="F5" s="184"/>
      <c r="G5" s="215"/>
      <c r="H5" s="216"/>
      <c r="I5" s="215"/>
      <c r="J5" s="216"/>
      <c r="K5" s="215"/>
      <c r="BU5" s="1"/>
    </row>
    <row r="6" spans="1:73" outlineLevel="2" x14ac:dyDescent="0.25">
      <c r="B6" s="215" t="s">
        <v>457</v>
      </c>
      <c r="C6" s="215" t="s">
        <v>413</v>
      </c>
      <c r="D6" s="215" t="s">
        <v>639</v>
      </c>
      <c r="E6" s="215" t="s">
        <v>787</v>
      </c>
      <c r="F6" s="184">
        <f ca="1">RANDBETWEEN(1500,2600)*12</f>
        <v>23508</v>
      </c>
      <c r="G6" s="215">
        <v>55</v>
      </c>
      <c r="H6" s="216">
        <v>23242</v>
      </c>
      <c r="I6" s="215">
        <v>560715</v>
      </c>
      <c r="J6" s="216">
        <v>31909</v>
      </c>
      <c r="K6" s="215" t="s">
        <v>417</v>
      </c>
      <c r="P6" s="42"/>
      <c r="Q6" s="42"/>
      <c r="R6" s="42"/>
      <c r="S6" s="42"/>
      <c r="T6" s="42"/>
      <c r="U6" s="42"/>
      <c r="BU6" s="1"/>
    </row>
    <row r="7" spans="1:73" outlineLevel="2" x14ac:dyDescent="0.25">
      <c r="B7" s="215" t="s">
        <v>457</v>
      </c>
      <c r="C7" s="215" t="s">
        <v>413</v>
      </c>
      <c r="D7" s="215" t="s">
        <v>559</v>
      </c>
      <c r="E7" s="215" t="s">
        <v>633</v>
      </c>
      <c r="F7" s="184">
        <f ca="1">RANDBETWEEN(1500,2600)*12</f>
        <v>27036</v>
      </c>
      <c r="G7" s="215">
        <v>55</v>
      </c>
      <c r="H7" s="216">
        <v>23214</v>
      </c>
      <c r="I7" s="215">
        <v>560685</v>
      </c>
      <c r="J7" s="216">
        <v>31975</v>
      </c>
      <c r="K7" s="215" t="s">
        <v>466</v>
      </c>
      <c r="O7" s="382" t="s">
        <v>1873</v>
      </c>
      <c r="P7" s="382"/>
      <c r="Q7" s="382"/>
      <c r="R7" s="382"/>
      <c r="S7" s="382"/>
      <c r="T7" s="382"/>
      <c r="U7" s="42"/>
      <c r="BU7" s="1"/>
    </row>
    <row r="8" spans="1:73" outlineLevel="2" x14ac:dyDescent="0.25">
      <c r="B8" s="215" t="s">
        <v>457</v>
      </c>
      <c r="C8" s="215" t="s">
        <v>413</v>
      </c>
      <c r="D8" s="215" t="s">
        <v>431</v>
      </c>
      <c r="E8" s="215" t="s">
        <v>432</v>
      </c>
      <c r="F8" s="184">
        <f ca="1">RANDBETWEEN(1500,2600)*12</f>
        <v>19332</v>
      </c>
      <c r="G8" s="215">
        <v>51</v>
      </c>
      <c r="H8" s="216">
        <v>24387</v>
      </c>
      <c r="I8" s="215">
        <v>560794</v>
      </c>
      <c r="J8" s="216">
        <v>32298</v>
      </c>
      <c r="K8" s="215" t="s">
        <v>421</v>
      </c>
      <c r="O8" s="382"/>
      <c r="P8" s="382"/>
      <c r="Q8" s="382"/>
      <c r="R8" s="382"/>
      <c r="S8" s="382"/>
      <c r="T8" s="382"/>
      <c r="BU8" s="1"/>
    </row>
    <row r="9" spans="1:73" outlineLevel="2" x14ac:dyDescent="0.25">
      <c r="B9" s="215" t="s">
        <v>457</v>
      </c>
      <c r="C9" s="215" t="s">
        <v>413</v>
      </c>
      <c r="D9" s="215" t="s">
        <v>713</v>
      </c>
      <c r="E9" s="215" t="s">
        <v>972</v>
      </c>
      <c r="F9" s="184">
        <f ca="1">RANDBETWEEN(1500,2600)*12</f>
        <v>23676</v>
      </c>
      <c r="G9" s="215">
        <v>34</v>
      </c>
      <c r="H9" s="216">
        <v>30627</v>
      </c>
      <c r="I9" s="215">
        <v>562356</v>
      </c>
      <c r="J9" s="216">
        <v>39129</v>
      </c>
      <c r="K9" s="215" t="s">
        <v>858</v>
      </c>
      <c r="BU9" s="1"/>
    </row>
    <row r="10" spans="1:73" outlineLevel="2" x14ac:dyDescent="0.25">
      <c r="B10" s="215" t="s">
        <v>457</v>
      </c>
      <c r="C10" s="215" t="s">
        <v>454</v>
      </c>
      <c r="D10" s="215" t="s">
        <v>570</v>
      </c>
      <c r="E10" s="215" t="s">
        <v>985</v>
      </c>
      <c r="F10" s="184">
        <f ca="1">RANDBETWEEN(1500,2600)*12</f>
        <v>30984</v>
      </c>
      <c r="G10" s="215">
        <v>34</v>
      </c>
      <c r="H10" s="216">
        <v>30749</v>
      </c>
      <c r="I10" s="215">
        <v>562409</v>
      </c>
      <c r="J10" s="216">
        <v>39224</v>
      </c>
      <c r="K10" s="215" t="s">
        <v>858</v>
      </c>
      <c r="O10" s="382" t="s">
        <v>1871</v>
      </c>
      <c r="P10" s="382"/>
      <c r="Q10" s="382"/>
      <c r="R10" s="382"/>
      <c r="S10" s="382"/>
      <c r="T10" s="2"/>
      <c r="BU10" s="1"/>
    </row>
    <row r="11" spans="1:73" ht="30" outlineLevel="1" x14ac:dyDescent="0.25">
      <c r="A11" s="242" t="s">
        <v>1832</v>
      </c>
      <c r="B11" s="215">
        <f>SUBTOTAL(3,B6:B10)</f>
        <v>5</v>
      </c>
      <c r="C11" s="215"/>
      <c r="D11" s="215"/>
      <c r="E11" s="215"/>
      <c r="F11" s="184"/>
      <c r="G11" s="215"/>
      <c r="H11" s="216"/>
      <c r="I11" s="215"/>
      <c r="J11" s="216"/>
      <c r="K11" s="215"/>
      <c r="O11" s="382"/>
      <c r="P11" s="382"/>
      <c r="Q11" s="382"/>
      <c r="R11" s="382"/>
      <c r="S11" s="382"/>
      <c r="T11" s="2"/>
      <c r="BU11" s="1"/>
    </row>
    <row r="12" spans="1:73" outlineLevel="2" x14ac:dyDescent="0.25">
      <c r="B12" s="215" t="s">
        <v>442</v>
      </c>
      <c r="C12" s="215" t="s">
        <v>413</v>
      </c>
      <c r="D12" s="215" t="s">
        <v>440</v>
      </c>
      <c r="E12" s="215" t="s">
        <v>441</v>
      </c>
      <c r="F12" s="184">
        <f t="shared" ref="F12:F19" ca="1" si="0">RANDBETWEEN(1500,2600)*12</f>
        <v>18636</v>
      </c>
      <c r="G12" s="215">
        <v>61</v>
      </c>
      <c r="H12" s="216">
        <v>20815</v>
      </c>
      <c r="I12" s="215">
        <v>350165</v>
      </c>
      <c r="J12" s="216">
        <v>27923</v>
      </c>
      <c r="K12" s="215" t="s">
        <v>417</v>
      </c>
      <c r="O12" s="382"/>
      <c r="P12" s="382"/>
      <c r="Q12" s="382"/>
      <c r="R12" s="382"/>
      <c r="S12" s="382"/>
      <c r="T12" s="2"/>
      <c r="BU12" s="1"/>
    </row>
    <row r="13" spans="1:73" outlineLevel="2" x14ac:dyDescent="0.25">
      <c r="B13" s="215" t="s">
        <v>442</v>
      </c>
      <c r="C13" s="215" t="s">
        <v>408</v>
      </c>
      <c r="D13" s="215" t="s">
        <v>450</v>
      </c>
      <c r="E13" s="215" t="s">
        <v>779</v>
      </c>
      <c r="F13" s="184">
        <f t="shared" ca="1" si="0"/>
        <v>23316</v>
      </c>
      <c r="G13" s="215">
        <v>60</v>
      </c>
      <c r="H13" s="216">
        <v>21237</v>
      </c>
      <c r="I13" s="215">
        <v>350172</v>
      </c>
      <c r="J13" s="216">
        <v>31575</v>
      </c>
      <c r="K13" s="215" t="s">
        <v>421</v>
      </c>
      <c r="O13" s="381" t="s">
        <v>1872</v>
      </c>
      <c r="P13" s="381"/>
      <c r="Q13" s="381"/>
      <c r="R13" s="381"/>
      <c r="S13" s="381"/>
      <c r="BU13" s="1"/>
    </row>
    <row r="14" spans="1:73" outlineLevel="2" x14ac:dyDescent="0.25">
      <c r="B14" s="215" t="s">
        <v>442</v>
      </c>
      <c r="C14" s="215" t="s">
        <v>454</v>
      </c>
      <c r="D14" s="215" t="s">
        <v>817</v>
      </c>
      <c r="E14" s="215" t="s">
        <v>1030</v>
      </c>
      <c r="F14" s="184">
        <f t="shared" ca="1" si="0"/>
        <v>21276</v>
      </c>
      <c r="G14" s="215">
        <v>29</v>
      </c>
      <c r="H14" s="216">
        <v>32662</v>
      </c>
      <c r="I14" s="215">
        <v>352938</v>
      </c>
      <c r="J14" s="216">
        <v>39061</v>
      </c>
      <c r="K14" s="215" t="s">
        <v>858</v>
      </c>
      <c r="O14" s="381"/>
      <c r="P14" s="381"/>
      <c r="Q14" s="381"/>
      <c r="R14" s="381"/>
      <c r="S14" s="381"/>
      <c r="BU14" s="1"/>
    </row>
    <row r="15" spans="1:73" outlineLevel="2" x14ac:dyDescent="0.25">
      <c r="B15" s="215" t="s">
        <v>442</v>
      </c>
      <c r="C15" s="215" t="s">
        <v>454</v>
      </c>
      <c r="D15" s="215" t="s">
        <v>528</v>
      </c>
      <c r="E15" s="215" t="s">
        <v>90</v>
      </c>
      <c r="F15" s="184">
        <f t="shared" ca="1" si="0"/>
        <v>29508</v>
      </c>
      <c r="G15" s="215">
        <v>27</v>
      </c>
      <c r="H15" s="216">
        <v>33187</v>
      </c>
      <c r="I15" s="215">
        <v>353100</v>
      </c>
      <c r="J15" s="216">
        <v>41527</v>
      </c>
      <c r="K15" s="215" t="s">
        <v>858</v>
      </c>
      <c r="BU15" s="1"/>
    </row>
    <row r="16" spans="1:73" outlineLevel="2" x14ac:dyDescent="0.25">
      <c r="B16" s="215" t="s">
        <v>442</v>
      </c>
      <c r="C16" s="215" t="s">
        <v>454</v>
      </c>
      <c r="D16" s="215" t="s">
        <v>509</v>
      </c>
      <c r="E16" s="215" t="s">
        <v>975</v>
      </c>
      <c r="F16" s="184">
        <f t="shared" ca="1" si="0"/>
        <v>25080</v>
      </c>
      <c r="G16" s="215">
        <v>30</v>
      </c>
      <c r="H16" s="216">
        <v>32062</v>
      </c>
      <c r="I16" s="215">
        <v>563113</v>
      </c>
      <c r="J16" s="216">
        <v>41686</v>
      </c>
      <c r="K16" s="215" t="s">
        <v>858</v>
      </c>
      <c r="BU16" s="1"/>
    </row>
    <row r="17" spans="1:73" outlineLevel="2" x14ac:dyDescent="0.25">
      <c r="B17" s="215" t="s">
        <v>442</v>
      </c>
      <c r="C17" s="215" t="s">
        <v>454</v>
      </c>
      <c r="D17" s="215" t="s">
        <v>635</v>
      </c>
      <c r="E17" s="215" t="s">
        <v>995</v>
      </c>
      <c r="F17" s="184">
        <f t="shared" ca="1" si="0"/>
        <v>22776</v>
      </c>
      <c r="G17" s="215">
        <v>29</v>
      </c>
      <c r="H17" s="216">
        <v>32565</v>
      </c>
      <c r="I17" s="215">
        <v>563106</v>
      </c>
      <c r="J17" s="216">
        <v>41779</v>
      </c>
      <c r="K17" s="215" t="s">
        <v>858</v>
      </c>
      <c r="BU17" s="1"/>
    </row>
    <row r="18" spans="1:73" outlineLevel="2" x14ac:dyDescent="0.25">
      <c r="B18" s="215" t="s">
        <v>442</v>
      </c>
      <c r="C18" s="215" t="s">
        <v>413</v>
      </c>
      <c r="D18" s="215" t="s">
        <v>646</v>
      </c>
      <c r="E18" s="215" t="s">
        <v>896</v>
      </c>
      <c r="F18" s="184">
        <f t="shared" ca="1" si="0"/>
        <v>19116</v>
      </c>
      <c r="G18" s="215">
        <v>38</v>
      </c>
      <c r="H18" s="216">
        <v>29332</v>
      </c>
      <c r="I18" s="215">
        <v>563112</v>
      </c>
      <c r="J18" s="216">
        <v>41793</v>
      </c>
      <c r="K18" s="215" t="s">
        <v>858</v>
      </c>
      <c r="BU18" s="1"/>
    </row>
    <row r="19" spans="1:73" outlineLevel="2" x14ac:dyDescent="0.25">
      <c r="B19" s="215" t="s">
        <v>442</v>
      </c>
      <c r="C19" s="215" t="s">
        <v>454</v>
      </c>
      <c r="D19" s="215" t="s">
        <v>730</v>
      </c>
      <c r="E19" s="215" t="s">
        <v>942</v>
      </c>
      <c r="F19" s="184">
        <f t="shared" ca="1" si="0"/>
        <v>30912</v>
      </c>
      <c r="G19" s="215">
        <v>29</v>
      </c>
      <c r="H19" s="216">
        <v>32438</v>
      </c>
      <c r="I19" s="215">
        <v>563134</v>
      </c>
      <c r="J19" s="216">
        <v>42346</v>
      </c>
      <c r="K19" s="215" t="s">
        <v>858</v>
      </c>
      <c r="BU19" s="1"/>
    </row>
    <row r="20" spans="1:73" ht="30" outlineLevel="1" x14ac:dyDescent="0.25">
      <c r="A20" s="242" t="s">
        <v>1833</v>
      </c>
      <c r="B20" s="215">
        <f>SUBTOTAL(3,B12:B19)</f>
        <v>8</v>
      </c>
      <c r="C20" s="215"/>
      <c r="D20" s="215"/>
      <c r="E20" s="215"/>
      <c r="F20" s="184"/>
      <c r="G20" s="215"/>
      <c r="H20" s="216"/>
      <c r="I20" s="215"/>
      <c r="J20" s="216"/>
      <c r="K20" s="215"/>
      <c r="BU20" s="1"/>
    </row>
    <row r="21" spans="1:73" outlineLevel="2" x14ac:dyDescent="0.25">
      <c r="B21" s="215" t="s">
        <v>416</v>
      </c>
      <c r="C21" s="215" t="s">
        <v>413</v>
      </c>
      <c r="D21" s="215" t="s">
        <v>429</v>
      </c>
      <c r="E21" s="215" t="s">
        <v>430</v>
      </c>
      <c r="F21" s="184">
        <f t="shared" ref="F21:F42" ca="1" si="1">RANDBETWEEN(1500,2600)*12</f>
        <v>22788</v>
      </c>
      <c r="G21" s="215">
        <v>62</v>
      </c>
      <c r="H21" s="216">
        <v>20373</v>
      </c>
      <c r="I21" s="215">
        <v>350521</v>
      </c>
      <c r="J21" s="216">
        <v>27885</v>
      </c>
      <c r="K21" s="215" t="s">
        <v>412</v>
      </c>
      <c r="BU21" s="1"/>
    </row>
    <row r="22" spans="1:73" outlineLevel="2" x14ac:dyDescent="0.25">
      <c r="B22" s="215" t="s">
        <v>416</v>
      </c>
      <c r="C22" s="215" t="s">
        <v>413</v>
      </c>
      <c r="D22" s="215" t="s">
        <v>414</v>
      </c>
      <c r="E22" s="215" t="s">
        <v>415</v>
      </c>
      <c r="F22" s="184">
        <f t="shared" ca="1" si="1"/>
        <v>19740</v>
      </c>
      <c r="G22" s="215">
        <v>65</v>
      </c>
      <c r="H22" s="216">
        <v>19522</v>
      </c>
      <c r="I22" s="215">
        <v>350855</v>
      </c>
      <c r="J22" s="216">
        <v>28025</v>
      </c>
      <c r="K22" s="215" t="s">
        <v>417</v>
      </c>
      <c r="BU22" s="1"/>
    </row>
    <row r="23" spans="1:73" outlineLevel="2" x14ac:dyDescent="0.25">
      <c r="B23" s="215" t="s">
        <v>416</v>
      </c>
      <c r="C23" s="215" t="s">
        <v>408</v>
      </c>
      <c r="D23" s="215" t="s">
        <v>550</v>
      </c>
      <c r="E23" s="215" t="s">
        <v>625</v>
      </c>
      <c r="F23" s="184">
        <f t="shared" ca="1" si="1"/>
        <v>19404</v>
      </c>
      <c r="G23" s="215">
        <v>63</v>
      </c>
      <c r="H23" s="216">
        <v>20164</v>
      </c>
      <c r="I23" s="215">
        <v>560557</v>
      </c>
      <c r="J23" s="216">
        <v>31172</v>
      </c>
      <c r="K23" s="215" t="s">
        <v>417</v>
      </c>
      <c r="BU23" s="1"/>
    </row>
    <row r="24" spans="1:73" outlineLevel="2" x14ac:dyDescent="0.25">
      <c r="B24" s="215" t="s">
        <v>416</v>
      </c>
      <c r="C24" s="215" t="s">
        <v>413</v>
      </c>
      <c r="D24" s="215" t="s">
        <v>618</v>
      </c>
      <c r="E24" s="215" t="s">
        <v>682</v>
      </c>
      <c r="F24" s="184">
        <f t="shared" ca="1" si="1"/>
        <v>28860</v>
      </c>
      <c r="G24" s="215">
        <v>50</v>
      </c>
      <c r="H24" s="216">
        <v>24757</v>
      </c>
      <c r="I24" s="215">
        <v>560714</v>
      </c>
      <c r="J24" s="216">
        <v>31917</v>
      </c>
      <c r="K24" s="215" t="s">
        <v>412</v>
      </c>
      <c r="BU24" s="1"/>
    </row>
    <row r="25" spans="1:73" outlineLevel="2" x14ac:dyDescent="0.25">
      <c r="B25" s="215" t="s">
        <v>416</v>
      </c>
      <c r="C25" s="215" t="s">
        <v>413</v>
      </c>
      <c r="D25" s="215" t="s">
        <v>631</v>
      </c>
      <c r="E25" s="215" t="s">
        <v>529</v>
      </c>
      <c r="F25" s="184">
        <f t="shared" ca="1" si="1"/>
        <v>21864</v>
      </c>
      <c r="G25" s="215">
        <v>54</v>
      </c>
      <c r="H25" s="216">
        <v>23568</v>
      </c>
      <c r="I25" s="215">
        <v>560733</v>
      </c>
      <c r="J25" s="216">
        <v>31917</v>
      </c>
      <c r="K25" s="215" t="s">
        <v>417</v>
      </c>
      <c r="BU25" s="1"/>
    </row>
    <row r="26" spans="1:73" outlineLevel="2" x14ac:dyDescent="0.25">
      <c r="B26" s="215" t="s">
        <v>416</v>
      </c>
      <c r="C26" s="215" t="s">
        <v>413</v>
      </c>
      <c r="D26" s="215" t="s">
        <v>506</v>
      </c>
      <c r="E26" s="215" t="s">
        <v>563</v>
      </c>
      <c r="F26" s="184">
        <f t="shared" ca="1" si="1"/>
        <v>18612</v>
      </c>
      <c r="G26" s="215">
        <v>55</v>
      </c>
      <c r="H26" s="216">
        <v>23258</v>
      </c>
      <c r="I26" s="215">
        <v>560739</v>
      </c>
      <c r="J26" s="216">
        <v>32032</v>
      </c>
      <c r="K26" s="215" t="s">
        <v>417</v>
      </c>
      <c r="BU26" s="1"/>
    </row>
    <row r="27" spans="1:73" outlineLevel="2" x14ac:dyDescent="0.25">
      <c r="B27" s="215" t="s">
        <v>416</v>
      </c>
      <c r="C27" s="215" t="s">
        <v>413</v>
      </c>
      <c r="D27" s="215" t="s">
        <v>562</v>
      </c>
      <c r="E27" s="215" t="s">
        <v>782</v>
      </c>
      <c r="F27" s="184">
        <f t="shared" ca="1" si="1"/>
        <v>26304</v>
      </c>
      <c r="G27" s="215">
        <v>54</v>
      </c>
      <c r="H27" s="216">
        <v>23502</v>
      </c>
      <c r="I27" s="215">
        <v>560659</v>
      </c>
      <c r="J27" s="216">
        <v>32042</v>
      </c>
      <c r="K27" s="215" t="s">
        <v>466</v>
      </c>
      <c r="BU27" s="1"/>
    </row>
    <row r="28" spans="1:73" outlineLevel="2" x14ac:dyDescent="0.25">
      <c r="B28" s="215" t="s">
        <v>416</v>
      </c>
      <c r="C28" s="215" t="s">
        <v>413</v>
      </c>
      <c r="D28" s="215" t="s">
        <v>547</v>
      </c>
      <c r="E28" s="215" t="s">
        <v>489</v>
      </c>
      <c r="F28" s="184">
        <f t="shared" ca="1" si="1"/>
        <v>20400</v>
      </c>
      <c r="G28" s="215">
        <v>53</v>
      </c>
      <c r="H28" s="216">
        <v>23940</v>
      </c>
      <c r="I28" s="215">
        <v>560717</v>
      </c>
      <c r="J28" s="216">
        <v>32107</v>
      </c>
      <c r="K28" s="215" t="s">
        <v>417</v>
      </c>
      <c r="BU28" s="1"/>
    </row>
    <row r="29" spans="1:73" outlineLevel="2" x14ac:dyDescent="0.25">
      <c r="B29" s="215" t="s">
        <v>416</v>
      </c>
      <c r="C29" s="215" t="s">
        <v>413</v>
      </c>
      <c r="D29" s="215" t="s">
        <v>455</v>
      </c>
      <c r="E29" s="215" t="s">
        <v>793</v>
      </c>
      <c r="F29" s="184">
        <f t="shared" ca="1" si="1"/>
        <v>24348</v>
      </c>
      <c r="G29" s="215">
        <v>52</v>
      </c>
      <c r="H29" s="216">
        <v>24218</v>
      </c>
      <c r="I29" s="215">
        <v>560751</v>
      </c>
      <c r="J29" s="216">
        <v>32168</v>
      </c>
      <c r="K29" s="215" t="s">
        <v>417</v>
      </c>
      <c r="BU29" s="1"/>
    </row>
    <row r="30" spans="1:73" outlineLevel="2" x14ac:dyDescent="0.25">
      <c r="B30" s="215" t="s">
        <v>416</v>
      </c>
      <c r="C30" s="215" t="s">
        <v>413</v>
      </c>
      <c r="D30" s="215" t="s">
        <v>526</v>
      </c>
      <c r="E30" s="215" t="s">
        <v>801</v>
      </c>
      <c r="F30" s="184">
        <f t="shared" ca="1" si="1"/>
        <v>26880</v>
      </c>
      <c r="G30" s="215">
        <v>53</v>
      </c>
      <c r="H30" s="216">
        <v>23927</v>
      </c>
      <c r="I30" s="215">
        <v>560806</v>
      </c>
      <c r="J30" s="216">
        <v>32205</v>
      </c>
      <c r="K30" s="215" t="s">
        <v>412</v>
      </c>
      <c r="BU30" s="1"/>
    </row>
    <row r="31" spans="1:73" outlineLevel="2" x14ac:dyDescent="0.25">
      <c r="B31" s="215" t="s">
        <v>416</v>
      </c>
      <c r="C31" s="215" t="s">
        <v>413</v>
      </c>
      <c r="D31" s="215" t="s">
        <v>517</v>
      </c>
      <c r="E31" s="215" t="s">
        <v>91</v>
      </c>
      <c r="F31" s="184">
        <f t="shared" ca="1" si="1"/>
        <v>19284</v>
      </c>
      <c r="G31" s="215">
        <v>36</v>
      </c>
      <c r="H31" s="216">
        <v>30114</v>
      </c>
      <c r="I31" s="215">
        <v>351844</v>
      </c>
      <c r="J31" s="216">
        <v>39061</v>
      </c>
      <c r="K31" s="215" t="s">
        <v>858</v>
      </c>
      <c r="BU31" s="1"/>
    </row>
    <row r="32" spans="1:73" outlineLevel="2" x14ac:dyDescent="0.25">
      <c r="B32" s="215" t="s">
        <v>416</v>
      </c>
      <c r="C32" s="215" t="s">
        <v>454</v>
      </c>
      <c r="D32" s="215" t="s">
        <v>152</v>
      </c>
      <c r="E32" s="215" t="s">
        <v>175</v>
      </c>
      <c r="F32" s="184">
        <f t="shared" ca="1" si="1"/>
        <v>28836</v>
      </c>
      <c r="G32" s="215">
        <v>33</v>
      </c>
      <c r="H32" s="216">
        <v>31122</v>
      </c>
      <c r="I32" s="215">
        <v>562985</v>
      </c>
      <c r="J32" s="216">
        <v>39061</v>
      </c>
      <c r="K32" s="215" t="s">
        <v>858</v>
      </c>
      <c r="BU32" s="1"/>
    </row>
    <row r="33" spans="1:73" outlineLevel="2" x14ac:dyDescent="0.25">
      <c r="B33" s="215" t="s">
        <v>416</v>
      </c>
      <c r="C33" s="215" t="s">
        <v>454</v>
      </c>
      <c r="D33" s="215" t="s">
        <v>766</v>
      </c>
      <c r="E33" s="215" t="s">
        <v>847</v>
      </c>
      <c r="F33" s="184">
        <f t="shared" ca="1" si="1"/>
        <v>27228</v>
      </c>
      <c r="G33" s="215">
        <v>33</v>
      </c>
      <c r="H33" s="216">
        <v>31302</v>
      </c>
      <c r="I33" s="215">
        <v>562732</v>
      </c>
      <c r="J33" s="216">
        <v>39090</v>
      </c>
      <c r="K33" s="215" t="s">
        <v>858</v>
      </c>
      <c r="BU33" s="1"/>
    </row>
    <row r="34" spans="1:73" outlineLevel="2" x14ac:dyDescent="0.25">
      <c r="B34" s="215" t="s">
        <v>416</v>
      </c>
      <c r="C34" s="215" t="s">
        <v>413</v>
      </c>
      <c r="D34" s="215" t="s">
        <v>681</v>
      </c>
      <c r="E34" s="215" t="s">
        <v>949</v>
      </c>
      <c r="F34" s="184">
        <f t="shared" ca="1" si="1"/>
        <v>31164</v>
      </c>
      <c r="G34" s="215">
        <v>31</v>
      </c>
      <c r="H34" s="216">
        <v>31707</v>
      </c>
      <c r="I34" s="215">
        <v>356780</v>
      </c>
      <c r="J34" s="216">
        <v>39107</v>
      </c>
      <c r="K34" s="215" t="s">
        <v>858</v>
      </c>
      <c r="BU34" s="1"/>
    </row>
    <row r="35" spans="1:73" outlineLevel="2" x14ac:dyDescent="0.25">
      <c r="B35" s="215" t="s">
        <v>416</v>
      </c>
      <c r="C35" s="215" t="s">
        <v>413</v>
      </c>
      <c r="D35" s="215" t="s">
        <v>185</v>
      </c>
      <c r="E35" s="215" t="s">
        <v>907</v>
      </c>
      <c r="F35" s="184">
        <f t="shared" ca="1" si="1"/>
        <v>29748</v>
      </c>
      <c r="G35" s="215">
        <v>33</v>
      </c>
      <c r="H35" s="216">
        <v>31215</v>
      </c>
      <c r="I35" s="215">
        <v>352660</v>
      </c>
      <c r="J35" s="216">
        <v>39129</v>
      </c>
      <c r="K35" s="215" t="s">
        <v>858</v>
      </c>
      <c r="BU35" s="1"/>
    </row>
    <row r="36" spans="1:73" outlineLevel="2" x14ac:dyDescent="0.25">
      <c r="B36" s="215" t="s">
        <v>416</v>
      </c>
      <c r="C36" s="215" t="s">
        <v>413</v>
      </c>
      <c r="D36" s="215" t="s">
        <v>519</v>
      </c>
      <c r="E36" s="215" t="s">
        <v>914</v>
      </c>
      <c r="F36" s="184">
        <f t="shared" ca="1" si="1"/>
        <v>20676</v>
      </c>
      <c r="G36" s="215">
        <v>36</v>
      </c>
      <c r="H36" s="216">
        <v>30144</v>
      </c>
      <c r="I36" s="215">
        <v>353002</v>
      </c>
      <c r="J36" s="216">
        <v>39144</v>
      </c>
      <c r="K36" s="215" t="s">
        <v>858</v>
      </c>
      <c r="BU36" s="1"/>
    </row>
    <row r="37" spans="1:73" outlineLevel="2" x14ac:dyDescent="0.25">
      <c r="B37" s="215" t="s">
        <v>416</v>
      </c>
      <c r="C37" s="215" t="s">
        <v>413</v>
      </c>
      <c r="D37" s="215" t="s">
        <v>544</v>
      </c>
      <c r="E37" s="215" t="s">
        <v>974</v>
      </c>
      <c r="F37" s="184">
        <f t="shared" ca="1" si="1"/>
        <v>31152</v>
      </c>
      <c r="G37" s="215">
        <v>32</v>
      </c>
      <c r="H37" s="216">
        <v>31677</v>
      </c>
      <c r="I37" s="215">
        <v>352344</v>
      </c>
      <c r="J37" s="216">
        <v>39236</v>
      </c>
      <c r="K37" s="215" t="s">
        <v>858</v>
      </c>
      <c r="BU37" s="1"/>
    </row>
    <row r="38" spans="1:73" outlineLevel="2" x14ac:dyDescent="0.25">
      <c r="B38" s="215" t="s">
        <v>416</v>
      </c>
      <c r="C38" s="215" t="s">
        <v>413</v>
      </c>
      <c r="D38" s="215" t="s">
        <v>517</v>
      </c>
      <c r="E38" s="215" t="s">
        <v>986</v>
      </c>
      <c r="F38" s="184">
        <f t="shared" ca="1" si="1"/>
        <v>20988</v>
      </c>
      <c r="G38" s="215">
        <v>36</v>
      </c>
      <c r="H38" s="216">
        <v>30185</v>
      </c>
      <c r="I38" s="215">
        <v>356905</v>
      </c>
      <c r="J38" s="216">
        <v>39245</v>
      </c>
      <c r="K38" s="215" t="s">
        <v>858</v>
      </c>
      <c r="BU38" s="1"/>
    </row>
    <row r="39" spans="1:73" outlineLevel="2" x14ac:dyDescent="0.25">
      <c r="B39" s="215" t="s">
        <v>416</v>
      </c>
      <c r="C39" s="215" t="s">
        <v>454</v>
      </c>
      <c r="D39" s="215" t="s">
        <v>719</v>
      </c>
      <c r="E39" s="215" t="s">
        <v>930</v>
      </c>
      <c r="F39" s="184">
        <f t="shared" ca="1" si="1"/>
        <v>29340</v>
      </c>
      <c r="G39" s="215">
        <v>33</v>
      </c>
      <c r="H39" s="216">
        <v>31094</v>
      </c>
      <c r="I39" s="215">
        <v>566961</v>
      </c>
      <c r="J39" s="216">
        <v>39426</v>
      </c>
      <c r="K39" s="215" t="s">
        <v>858</v>
      </c>
      <c r="BU39" s="1"/>
    </row>
    <row r="40" spans="1:73" outlineLevel="2" x14ac:dyDescent="0.25">
      <c r="B40" s="215" t="s">
        <v>416</v>
      </c>
      <c r="C40" s="215" t="s">
        <v>454</v>
      </c>
      <c r="D40" s="215" t="s">
        <v>784</v>
      </c>
      <c r="E40" s="215" t="s">
        <v>1060</v>
      </c>
      <c r="F40" s="184">
        <f t="shared" ca="1" si="1"/>
        <v>23796</v>
      </c>
      <c r="G40" s="215">
        <v>30</v>
      </c>
      <c r="H40" s="216">
        <v>32218</v>
      </c>
      <c r="I40" s="215">
        <v>353087</v>
      </c>
      <c r="J40" s="216">
        <v>41384</v>
      </c>
      <c r="K40" s="215" t="s">
        <v>858</v>
      </c>
      <c r="BU40" s="1"/>
    </row>
    <row r="41" spans="1:73" outlineLevel="2" x14ac:dyDescent="0.25">
      <c r="B41" s="215" t="s">
        <v>416</v>
      </c>
      <c r="C41" s="215" t="s">
        <v>454</v>
      </c>
      <c r="D41" s="215" t="s">
        <v>635</v>
      </c>
      <c r="E41" s="215" t="s">
        <v>975</v>
      </c>
      <c r="F41" s="184">
        <f t="shared" ca="1" si="1"/>
        <v>22452</v>
      </c>
      <c r="G41" s="215">
        <v>30</v>
      </c>
      <c r="H41" s="216">
        <v>32189</v>
      </c>
      <c r="I41" s="215">
        <v>353098</v>
      </c>
      <c r="J41" s="216">
        <v>41414</v>
      </c>
      <c r="K41" s="215" t="s">
        <v>858</v>
      </c>
      <c r="BU41" s="1"/>
    </row>
    <row r="42" spans="1:73" outlineLevel="2" x14ac:dyDescent="0.25">
      <c r="B42" s="215" t="s">
        <v>416</v>
      </c>
      <c r="C42" s="215" t="s">
        <v>454</v>
      </c>
      <c r="D42" s="215" t="s">
        <v>671</v>
      </c>
      <c r="E42" s="215" t="s">
        <v>1058</v>
      </c>
      <c r="F42" s="184">
        <f t="shared" ca="1" si="1"/>
        <v>25068</v>
      </c>
      <c r="G42" s="215">
        <v>30</v>
      </c>
      <c r="H42" s="216">
        <v>32297</v>
      </c>
      <c r="I42" s="215">
        <v>353094</v>
      </c>
      <c r="J42" s="216">
        <v>41664</v>
      </c>
      <c r="K42" s="215" t="s">
        <v>858</v>
      </c>
      <c r="BU42" s="1"/>
    </row>
    <row r="43" spans="1:73" ht="45" outlineLevel="1" x14ac:dyDescent="0.25">
      <c r="A43" s="242" t="s">
        <v>1834</v>
      </c>
      <c r="B43" s="215">
        <f>SUBTOTAL(3,B21:B42)</f>
        <v>22</v>
      </c>
      <c r="C43" s="215"/>
      <c r="D43" s="215"/>
      <c r="E43" s="215"/>
      <c r="F43" s="184"/>
      <c r="G43" s="215"/>
      <c r="H43" s="216"/>
      <c r="I43" s="215"/>
      <c r="J43" s="216"/>
      <c r="K43" s="215"/>
      <c r="BU43" s="1"/>
    </row>
    <row r="44" spans="1:73" outlineLevel="2" x14ac:dyDescent="0.25">
      <c r="B44" s="215" t="s">
        <v>798</v>
      </c>
      <c r="C44" s="215" t="s">
        <v>413</v>
      </c>
      <c r="D44" s="215" t="s">
        <v>512</v>
      </c>
      <c r="E44" s="215" t="s">
        <v>518</v>
      </c>
      <c r="F44" s="184">
        <f ca="1">RANDBETWEEN(1500,2600)*12</f>
        <v>27792</v>
      </c>
      <c r="G44" s="215">
        <v>58</v>
      </c>
      <c r="H44" s="216">
        <v>21865</v>
      </c>
      <c r="I44" s="215">
        <v>350116</v>
      </c>
      <c r="J44" s="216">
        <v>32306</v>
      </c>
      <c r="K44" s="215" t="s">
        <v>466</v>
      </c>
      <c r="BU44" s="1"/>
    </row>
    <row r="45" spans="1:73" ht="60" outlineLevel="1" x14ac:dyDescent="0.25">
      <c r="A45" s="242" t="s">
        <v>1835</v>
      </c>
      <c r="B45" s="215">
        <f>SUBTOTAL(3,B44:B44)</f>
        <v>1</v>
      </c>
      <c r="C45" s="215"/>
      <c r="D45" s="215"/>
      <c r="E45" s="215"/>
      <c r="F45" s="184"/>
      <c r="G45" s="215"/>
      <c r="H45" s="216"/>
      <c r="I45" s="215"/>
      <c r="J45" s="216"/>
      <c r="K45" s="215"/>
      <c r="BU45" s="1"/>
    </row>
    <row r="46" spans="1:73" outlineLevel="2" x14ac:dyDescent="0.25">
      <c r="B46" s="215" t="s">
        <v>797</v>
      </c>
      <c r="C46" s="215" t="s">
        <v>413</v>
      </c>
      <c r="D46" s="215" t="s">
        <v>479</v>
      </c>
      <c r="E46" s="215" t="s">
        <v>563</v>
      </c>
      <c r="F46" s="184">
        <f ca="1">RANDBETWEEN(1500,2600)*12</f>
        <v>25968</v>
      </c>
      <c r="G46" s="215">
        <v>51</v>
      </c>
      <c r="H46" s="216">
        <v>24727</v>
      </c>
      <c r="I46" s="215">
        <v>560796</v>
      </c>
      <c r="J46" s="216">
        <v>32150</v>
      </c>
      <c r="K46" s="215" t="s">
        <v>466</v>
      </c>
      <c r="BU46" s="1"/>
    </row>
    <row r="47" spans="1:73" ht="30" outlineLevel="1" x14ac:dyDescent="0.25">
      <c r="A47" s="242" t="s">
        <v>1836</v>
      </c>
      <c r="B47" s="215">
        <f>SUBTOTAL(3,B46:B46)</f>
        <v>1</v>
      </c>
      <c r="C47" s="215"/>
      <c r="D47" s="215"/>
      <c r="E47" s="215"/>
      <c r="F47" s="184"/>
      <c r="G47" s="215"/>
      <c r="H47" s="216"/>
      <c r="I47" s="215"/>
      <c r="J47" s="216"/>
      <c r="K47" s="215"/>
      <c r="BU47" s="1"/>
    </row>
    <row r="48" spans="1:73" outlineLevel="2" x14ac:dyDescent="0.25">
      <c r="B48" s="215" t="s">
        <v>439</v>
      </c>
      <c r="C48" s="215" t="s">
        <v>413</v>
      </c>
      <c r="D48" s="215" t="s">
        <v>437</v>
      </c>
      <c r="E48" s="215" t="s">
        <v>438</v>
      </c>
      <c r="F48" s="184">
        <f t="shared" ref="F48:F79" ca="1" si="2">RANDBETWEEN(1500,2600)*12</f>
        <v>28512</v>
      </c>
      <c r="G48" s="215">
        <v>63</v>
      </c>
      <c r="H48" s="216">
        <v>20182</v>
      </c>
      <c r="I48" s="215">
        <v>350060</v>
      </c>
      <c r="J48" s="216">
        <v>27902</v>
      </c>
      <c r="K48" s="215" t="s">
        <v>412</v>
      </c>
      <c r="BU48" s="1"/>
    </row>
    <row r="49" spans="2:73" outlineLevel="2" x14ac:dyDescent="0.25">
      <c r="B49" s="215" t="s">
        <v>439</v>
      </c>
      <c r="C49" s="215" t="s">
        <v>413</v>
      </c>
      <c r="D49" s="215" t="s">
        <v>730</v>
      </c>
      <c r="E49" s="215" t="s">
        <v>520</v>
      </c>
      <c r="F49" s="184">
        <f t="shared" ca="1" si="2"/>
        <v>18096</v>
      </c>
      <c r="G49" s="215">
        <v>59</v>
      </c>
      <c r="H49" s="216">
        <v>21499</v>
      </c>
      <c r="I49" s="215">
        <v>560566</v>
      </c>
      <c r="J49" s="216">
        <v>31170</v>
      </c>
      <c r="K49" s="215" t="s">
        <v>417</v>
      </c>
      <c r="BU49" s="1"/>
    </row>
    <row r="50" spans="2:73" outlineLevel="2" x14ac:dyDescent="0.25">
      <c r="B50" s="215" t="s">
        <v>439</v>
      </c>
      <c r="C50" s="215" t="s">
        <v>413</v>
      </c>
      <c r="D50" s="215" t="s">
        <v>664</v>
      </c>
      <c r="E50" s="215" t="s">
        <v>596</v>
      </c>
      <c r="F50" s="184">
        <f t="shared" ca="1" si="2"/>
        <v>22848</v>
      </c>
      <c r="G50" s="215">
        <v>54</v>
      </c>
      <c r="H50" s="216">
        <v>23353</v>
      </c>
      <c r="I50" s="215">
        <v>560735</v>
      </c>
      <c r="J50" s="216">
        <v>32183</v>
      </c>
      <c r="K50" s="215" t="s">
        <v>421</v>
      </c>
      <c r="BU50" s="1"/>
    </row>
    <row r="51" spans="2:73" outlineLevel="2" x14ac:dyDescent="0.25">
      <c r="B51" s="215" t="s">
        <v>439</v>
      </c>
      <c r="C51" s="215" t="s">
        <v>454</v>
      </c>
      <c r="D51" s="215" t="s">
        <v>490</v>
      </c>
      <c r="E51" s="215" t="s">
        <v>984</v>
      </c>
      <c r="F51" s="184">
        <f t="shared" ca="1" si="2"/>
        <v>20772</v>
      </c>
      <c r="G51" s="215">
        <v>32</v>
      </c>
      <c r="H51" s="216">
        <v>31361</v>
      </c>
      <c r="I51" s="215">
        <v>352512</v>
      </c>
      <c r="J51" s="216">
        <v>39087</v>
      </c>
      <c r="K51" s="215" t="s">
        <v>858</v>
      </c>
      <c r="BU51" s="1"/>
    </row>
    <row r="52" spans="2:73" outlineLevel="2" x14ac:dyDescent="0.25">
      <c r="B52" s="215" t="s">
        <v>439</v>
      </c>
      <c r="C52" s="215" t="s">
        <v>454</v>
      </c>
      <c r="D52" s="215" t="s">
        <v>509</v>
      </c>
      <c r="E52" s="215" t="s">
        <v>984</v>
      </c>
      <c r="F52" s="184">
        <f t="shared" ca="1" si="2"/>
        <v>25212</v>
      </c>
      <c r="G52" s="215">
        <v>28</v>
      </c>
      <c r="H52" s="216">
        <v>32819</v>
      </c>
      <c r="I52" s="215">
        <v>566900</v>
      </c>
      <c r="J52" s="216">
        <v>39090</v>
      </c>
      <c r="K52" s="215" t="s">
        <v>858</v>
      </c>
      <c r="BU52" s="1"/>
    </row>
    <row r="53" spans="2:73" outlineLevel="2" x14ac:dyDescent="0.25">
      <c r="B53" s="215" t="s">
        <v>439</v>
      </c>
      <c r="C53" s="215" t="s">
        <v>454</v>
      </c>
      <c r="D53" s="215" t="s">
        <v>561</v>
      </c>
      <c r="E53" s="215" t="s">
        <v>969</v>
      </c>
      <c r="F53" s="184">
        <f t="shared" ca="1" si="2"/>
        <v>28380</v>
      </c>
      <c r="G53" s="215">
        <v>34</v>
      </c>
      <c r="H53" s="216">
        <v>30875</v>
      </c>
      <c r="I53" s="215">
        <v>562505</v>
      </c>
      <c r="J53" s="216">
        <v>39222</v>
      </c>
      <c r="K53" s="215" t="s">
        <v>858</v>
      </c>
      <c r="BU53" s="1"/>
    </row>
    <row r="54" spans="2:73" outlineLevel="2" x14ac:dyDescent="0.25">
      <c r="B54" s="215" t="s">
        <v>439</v>
      </c>
      <c r="C54" s="215" t="s">
        <v>454</v>
      </c>
      <c r="D54" s="215" t="s">
        <v>671</v>
      </c>
      <c r="E54" s="215" t="s">
        <v>998</v>
      </c>
      <c r="F54" s="184">
        <f t="shared" ca="1" si="2"/>
        <v>20544</v>
      </c>
      <c r="G54" s="215">
        <v>30</v>
      </c>
      <c r="H54" s="216">
        <v>32341</v>
      </c>
      <c r="I54" s="215">
        <v>562648</v>
      </c>
      <c r="J54" s="216">
        <v>39222</v>
      </c>
      <c r="K54" s="215" t="s">
        <v>858</v>
      </c>
      <c r="BU54" s="1"/>
    </row>
    <row r="55" spans="2:73" outlineLevel="2" x14ac:dyDescent="0.25">
      <c r="B55" s="215" t="s">
        <v>439</v>
      </c>
      <c r="C55" s="215" t="s">
        <v>413</v>
      </c>
      <c r="D55" s="215" t="s">
        <v>429</v>
      </c>
      <c r="E55" s="215" t="s">
        <v>796</v>
      </c>
      <c r="F55" s="184">
        <f t="shared" ca="1" si="2"/>
        <v>25944</v>
      </c>
      <c r="G55" s="215">
        <v>40</v>
      </c>
      <c r="H55" s="216">
        <v>28752</v>
      </c>
      <c r="I55" s="215">
        <v>352060</v>
      </c>
      <c r="J55" s="216">
        <v>39231</v>
      </c>
      <c r="K55" s="215" t="s">
        <v>858</v>
      </c>
      <c r="BU55" s="1"/>
    </row>
    <row r="56" spans="2:73" outlineLevel="2" x14ac:dyDescent="0.25">
      <c r="B56" s="215" t="s">
        <v>439</v>
      </c>
      <c r="C56" s="215" t="s">
        <v>454</v>
      </c>
      <c r="D56" s="215" t="s">
        <v>719</v>
      </c>
      <c r="E56" s="215" t="s">
        <v>973</v>
      </c>
      <c r="F56" s="184">
        <f t="shared" ca="1" si="2"/>
        <v>23904</v>
      </c>
      <c r="G56" s="215">
        <v>31</v>
      </c>
      <c r="H56" s="216">
        <v>31909</v>
      </c>
      <c r="I56" s="215">
        <v>563019</v>
      </c>
      <c r="J56" s="216">
        <v>39266</v>
      </c>
      <c r="K56" s="215" t="s">
        <v>858</v>
      </c>
      <c r="BU56" s="1"/>
    </row>
    <row r="57" spans="2:73" outlineLevel="2" x14ac:dyDescent="0.25">
      <c r="B57" s="215" t="s">
        <v>439</v>
      </c>
      <c r="C57" s="215" t="s">
        <v>454</v>
      </c>
      <c r="D57" s="215" t="s">
        <v>434</v>
      </c>
      <c r="E57" s="215" t="s">
        <v>1040</v>
      </c>
      <c r="F57" s="184">
        <f t="shared" ca="1" si="2"/>
        <v>22884</v>
      </c>
      <c r="G57" s="215">
        <v>32</v>
      </c>
      <c r="H57" s="216">
        <v>31469</v>
      </c>
      <c r="I57" s="215">
        <v>563003</v>
      </c>
      <c r="J57" s="216">
        <v>39275</v>
      </c>
      <c r="K57" s="215" t="s">
        <v>858</v>
      </c>
      <c r="BU57" s="1"/>
    </row>
    <row r="58" spans="2:73" outlineLevel="2" x14ac:dyDescent="0.25">
      <c r="B58" s="215" t="s">
        <v>439</v>
      </c>
      <c r="C58" s="215" t="s">
        <v>408</v>
      </c>
      <c r="D58" s="215" t="s">
        <v>590</v>
      </c>
      <c r="E58" s="215" t="s">
        <v>828</v>
      </c>
      <c r="F58" s="184">
        <f t="shared" ca="1" si="2"/>
        <v>18948</v>
      </c>
      <c r="G58" s="215">
        <v>34</v>
      </c>
      <c r="H58" s="216">
        <v>30608</v>
      </c>
      <c r="I58" s="215">
        <v>353000</v>
      </c>
      <c r="J58" s="216">
        <v>39280</v>
      </c>
      <c r="K58" s="215" t="s">
        <v>858</v>
      </c>
      <c r="BU58" s="1"/>
    </row>
    <row r="59" spans="2:73" outlineLevel="2" x14ac:dyDescent="0.25">
      <c r="B59" s="215" t="s">
        <v>439</v>
      </c>
      <c r="C59" s="215" t="s">
        <v>408</v>
      </c>
      <c r="D59" s="215" t="s">
        <v>157</v>
      </c>
      <c r="E59" s="215" t="s">
        <v>913</v>
      </c>
      <c r="F59" s="184">
        <f t="shared" ca="1" si="2"/>
        <v>18432</v>
      </c>
      <c r="G59" s="215">
        <v>38</v>
      </c>
      <c r="H59" s="216">
        <v>29358</v>
      </c>
      <c r="I59" s="215">
        <v>353015</v>
      </c>
      <c r="J59" s="216">
        <v>39301</v>
      </c>
      <c r="K59" s="215" t="s">
        <v>858</v>
      </c>
      <c r="BU59" s="1"/>
    </row>
    <row r="60" spans="2:73" outlineLevel="2" x14ac:dyDescent="0.25">
      <c r="B60" s="215" t="s">
        <v>439</v>
      </c>
      <c r="C60" s="215" t="s">
        <v>413</v>
      </c>
      <c r="D60" s="215" t="s">
        <v>592</v>
      </c>
      <c r="E60" s="215" t="s">
        <v>942</v>
      </c>
      <c r="F60" s="184">
        <f t="shared" ca="1" si="2"/>
        <v>23268</v>
      </c>
      <c r="G60" s="215">
        <v>37</v>
      </c>
      <c r="H60" s="216">
        <v>29581</v>
      </c>
      <c r="I60" s="215">
        <v>352507</v>
      </c>
      <c r="J60" s="216">
        <v>39335</v>
      </c>
      <c r="K60" s="215" t="s">
        <v>858</v>
      </c>
      <c r="BU60" s="1"/>
    </row>
    <row r="61" spans="2:73" outlineLevel="2" x14ac:dyDescent="0.25">
      <c r="B61" s="215" t="s">
        <v>439</v>
      </c>
      <c r="C61" s="215" t="s">
        <v>408</v>
      </c>
      <c r="D61" s="215" t="s">
        <v>476</v>
      </c>
      <c r="E61" s="215" t="s">
        <v>822</v>
      </c>
      <c r="F61" s="184">
        <f t="shared" ca="1" si="2"/>
        <v>20160</v>
      </c>
      <c r="G61" s="215">
        <v>27</v>
      </c>
      <c r="H61" s="216">
        <v>33217</v>
      </c>
      <c r="I61" s="215">
        <v>353082</v>
      </c>
      <c r="J61" s="216">
        <v>40727</v>
      </c>
      <c r="K61" s="215" t="s">
        <v>858</v>
      </c>
      <c r="BU61" s="1"/>
    </row>
    <row r="62" spans="2:73" outlineLevel="2" x14ac:dyDescent="0.25">
      <c r="B62" s="215" t="s">
        <v>439</v>
      </c>
      <c r="C62" s="215" t="s">
        <v>454</v>
      </c>
      <c r="D62" s="215" t="s">
        <v>531</v>
      </c>
      <c r="E62" s="215" t="s">
        <v>1055</v>
      </c>
      <c r="F62" s="184">
        <f t="shared" ca="1" si="2"/>
        <v>21576</v>
      </c>
      <c r="G62" s="215">
        <v>26</v>
      </c>
      <c r="H62" s="216">
        <v>33666</v>
      </c>
      <c r="I62" s="215">
        <v>353057</v>
      </c>
      <c r="J62" s="216">
        <v>41051</v>
      </c>
      <c r="K62" s="215" t="s">
        <v>466</v>
      </c>
      <c r="BU62" s="1"/>
    </row>
    <row r="63" spans="2:73" outlineLevel="2" x14ac:dyDescent="0.25">
      <c r="B63" s="215" t="s">
        <v>439</v>
      </c>
      <c r="C63" s="215" t="s">
        <v>408</v>
      </c>
      <c r="D63" s="215" t="s">
        <v>709</v>
      </c>
      <c r="E63" s="215" t="s">
        <v>1054</v>
      </c>
      <c r="F63" s="184">
        <f t="shared" ca="1" si="2"/>
        <v>27468</v>
      </c>
      <c r="G63" s="215">
        <v>26</v>
      </c>
      <c r="H63" s="216">
        <v>33859</v>
      </c>
      <c r="I63" s="215">
        <v>563043</v>
      </c>
      <c r="J63" s="216">
        <v>41063</v>
      </c>
      <c r="K63" s="215" t="s">
        <v>466</v>
      </c>
      <c r="BU63" s="1"/>
    </row>
    <row r="64" spans="2:73" outlineLevel="2" x14ac:dyDescent="0.25">
      <c r="B64" s="215" t="s">
        <v>439</v>
      </c>
      <c r="C64" s="215" t="s">
        <v>408</v>
      </c>
      <c r="D64" s="215" t="s">
        <v>426</v>
      </c>
      <c r="E64" s="215" t="s">
        <v>490</v>
      </c>
      <c r="F64" s="184">
        <f t="shared" ca="1" si="2"/>
        <v>25920</v>
      </c>
      <c r="G64" s="215">
        <v>27</v>
      </c>
      <c r="H64" s="216">
        <v>33431</v>
      </c>
      <c r="I64" s="215">
        <v>353064</v>
      </c>
      <c r="J64" s="216">
        <v>41064</v>
      </c>
      <c r="K64" s="215" t="s">
        <v>858</v>
      </c>
      <c r="BU64" s="1"/>
    </row>
    <row r="65" spans="1:73" outlineLevel="2" x14ac:dyDescent="0.25">
      <c r="B65" s="215" t="s">
        <v>439</v>
      </c>
      <c r="C65" s="215" t="s">
        <v>454</v>
      </c>
      <c r="D65" s="215" t="s">
        <v>574</v>
      </c>
      <c r="E65" s="215" t="s">
        <v>922</v>
      </c>
      <c r="F65" s="184">
        <f t="shared" ca="1" si="2"/>
        <v>20652</v>
      </c>
      <c r="G65" s="215">
        <v>26</v>
      </c>
      <c r="H65" s="216">
        <v>33697</v>
      </c>
      <c r="I65" s="215">
        <v>563056</v>
      </c>
      <c r="J65" s="216">
        <v>41072</v>
      </c>
      <c r="K65" s="215" t="s">
        <v>466</v>
      </c>
      <c r="BU65" s="1"/>
    </row>
    <row r="66" spans="1:73" outlineLevel="2" x14ac:dyDescent="0.25">
      <c r="B66" s="215" t="s">
        <v>439</v>
      </c>
      <c r="C66" s="215" t="s">
        <v>454</v>
      </c>
      <c r="D66" s="215" t="s">
        <v>594</v>
      </c>
      <c r="E66" s="215" t="s">
        <v>1057</v>
      </c>
      <c r="F66" s="184">
        <f t="shared" ca="1" si="2"/>
        <v>27576</v>
      </c>
      <c r="G66" s="215">
        <v>26</v>
      </c>
      <c r="H66" s="216">
        <v>33820</v>
      </c>
      <c r="I66" s="215">
        <v>353062</v>
      </c>
      <c r="J66" s="216">
        <v>41102</v>
      </c>
      <c r="K66" s="215" t="s">
        <v>466</v>
      </c>
      <c r="BU66" s="1"/>
    </row>
    <row r="67" spans="1:73" outlineLevel="2" x14ac:dyDescent="0.25">
      <c r="B67" s="215" t="s">
        <v>439</v>
      </c>
      <c r="C67" s="215" t="s">
        <v>454</v>
      </c>
      <c r="D67" s="215" t="s">
        <v>562</v>
      </c>
      <c r="E67" s="215" t="s">
        <v>972</v>
      </c>
      <c r="F67" s="184">
        <f t="shared" ca="1" si="2"/>
        <v>30792</v>
      </c>
      <c r="G67" s="215">
        <v>26</v>
      </c>
      <c r="H67" s="216">
        <v>33789</v>
      </c>
      <c r="I67" s="215">
        <v>353060</v>
      </c>
      <c r="J67" s="216">
        <v>41268</v>
      </c>
      <c r="K67" s="215" t="s">
        <v>466</v>
      </c>
      <c r="BU67" s="1"/>
    </row>
    <row r="68" spans="1:73" outlineLevel="2" x14ac:dyDescent="0.25">
      <c r="B68" s="215" t="s">
        <v>439</v>
      </c>
      <c r="C68" s="215" t="s">
        <v>413</v>
      </c>
      <c r="D68" s="215" t="s">
        <v>476</v>
      </c>
      <c r="E68" s="215" t="s">
        <v>928</v>
      </c>
      <c r="F68" s="184">
        <f t="shared" ca="1" si="2"/>
        <v>23736</v>
      </c>
      <c r="G68" s="215">
        <v>36</v>
      </c>
      <c r="H68" s="216">
        <v>30044</v>
      </c>
      <c r="I68" s="215">
        <v>353089</v>
      </c>
      <c r="J68" s="216">
        <v>41279</v>
      </c>
      <c r="K68" s="215" t="s">
        <v>858</v>
      </c>
      <c r="BU68" s="1"/>
    </row>
    <row r="69" spans="1:73" outlineLevel="2" x14ac:dyDescent="0.25">
      <c r="B69" s="215" t="s">
        <v>439</v>
      </c>
      <c r="C69" s="215" t="s">
        <v>454</v>
      </c>
      <c r="D69" s="215" t="s">
        <v>817</v>
      </c>
      <c r="E69" s="215" t="s">
        <v>640</v>
      </c>
      <c r="F69" s="184">
        <f t="shared" ca="1" si="2"/>
        <v>25392</v>
      </c>
      <c r="G69" s="215">
        <v>33</v>
      </c>
      <c r="H69" s="216">
        <v>31088</v>
      </c>
      <c r="I69" s="215">
        <v>563091</v>
      </c>
      <c r="J69" s="216">
        <v>41372</v>
      </c>
      <c r="K69" s="215" t="s">
        <v>858</v>
      </c>
      <c r="BU69" s="1"/>
    </row>
    <row r="70" spans="1:73" outlineLevel="2" x14ac:dyDescent="0.25">
      <c r="B70" s="215" t="s">
        <v>439</v>
      </c>
      <c r="C70" s="215" t="s">
        <v>408</v>
      </c>
      <c r="D70" s="215" t="s">
        <v>748</v>
      </c>
      <c r="E70" s="215" t="s">
        <v>552</v>
      </c>
      <c r="F70" s="184">
        <f t="shared" ca="1" si="2"/>
        <v>25356</v>
      </c>
      <c r="G70" s="215">
        <v>29</v>
      </c>
      <c r="H70" s="216">
        <v>32650</v>
      </c>
      <c r="I70" s="215">
        <v>563093</v>
      </c>
      <c r="J70" s="216">
        <v>41406</v>
      </c>
      <c r="K70" s="215" t="s">
        <v>858</v>
      </c>
      <c r="BU70" s="1"/>
    </row>
    <row r="71" spans="1:73" outlineLevel="2" x14ac:dyDescent="0.25">
      <c r="B71" s="215" t="s">
        <v>439</v>
      </c>
      <c r="C71" s="215" t="s">
        <v>408</v>
      </c>
      <c r="D71" s="215" t="s">
        <v>410</v>
      </c>
      <c r="E71" s="215" t="s">
        <v>86</v>
      </c>
      <c r="F71" s="184">
        <f t="shared" ca="1" si="2"/>
        <v>25752</v>
      </c>
      <c r="G71" s="215">
        <v>31</v>
      </c>
      <c r="H71" s="216">
        <v>31841</v>
      </c>
      <c r="I71" s="215">
        <v>563095</v>
      </c>
      <c r="J71" s="216">
        <v>41521</v>
      </c>
      <c r="K71" s="215" t="s">
        <v>858</v>
      </c>
      <c r="BU71" s="1"/>
    </row>
    <row r="72" spans="1:73" outlineLevel="2" x14ac:dyDescent="0.25">
      <c r="B72" s="215" t="s">
        <v>439</v>
      </c>
      <c r="C72" s="215" t="s">
        <v>454</v>
      </c>
      <c r="D72" s="215" t="s">
        <v>660</v>
      </c>
      <c r="E72" s="215" t="s">
        <v>1064</v>
      </c>
      <c r="F72" s="184">
        <f t="shared" ca="1" si="2"/>
        <v>25296</v>
      </c>
      <c r="G72" s="215">
        <v>27</v>
      </c>
      <c r="H72" s="216">
        <v>33156</v>
      </c>
      <c r="I72" s="215">
        <v>563107</v>
      </c>
      <c r="J72" s="216">
        <v>41732</v>
      </c>
      <c r="K72" s="215" t="s">
        <v>858</v>
      </c>
      <c r="BU72" s="1"/>
    </row>
    <row r="73" spans="1:73" outlineLevel="2" x14ac:dyDescent="0.25">
      <c r="B73" s="215" t="s">
        <v>439</v>
      </c>
      <c r="C73" s="215" t="s">
        <v>454</v>
      </c>
      <c r="D73" s="215" t="s">
        <v>437</v>
      </c>
      <c r="E73" s="215" t="s">
        <v>1065</v>
      </c>
      <c r="F73" s="184">
        <f t="shared" ca="1" si="2"/>
        <v>28332</v>
      </c>
      <c r="G73" s="215">
        <v>33</v>
      </c>
      <c r="H73" s="216">
        <v>31232</v>
      </c>
      <c r="I73" s="215">
        <v>563124</v>
      </c>
      <c r="J73" s="216">
        <v>41734</v>
      </c>
      <c r="K73" s="215" t="s">
        <v>858</v>
      </c>
      <c r="BU73" s="1"/>
    </row>
    <row r="74" spans="1:73" outlineLevel="2" x14ac:dyDescent="0.25">
      <c r="B74" s="215" t="s">
        <v>439</v>
      </c>
      <c r="C74" s="215" t="s">
        <v>454</v>
      </c>
      <c r="D74" s="215" t="s">
        <v>495</v>
      </c>
      <c r="E74" s="215" t="s">
        <v>922</v>
      </c>
      <c r="F74" s="184">
        <f t="shared" ca="1" si="2"/>
        <v>29124</v>
      </c>
      <c r="G74" s="215">
        <v>27</v>
      </c>
      <c r="H74" s="216">
        <v>33401</v>
      </c>
      <c r="I74" s="215">
        <v>353108</v>
      </c>
      <c r="J74" s="216">
        <v>41894</v>
      </c>
      <c r="K74" s="215" t="s">
        <v>858</v>
      </c>
      <c r="BU74" s="1"/>
    </row>
    <row r="75" spans="1:73" outlineLevel="2" x14ac:dyDescent="0.25">
      <c r="B75" s="215" t="s">
        <v>439</v>
      </c>
      <c r="C75" s="215" t="s">
        <v>454</v>
      </c>
      <c r="D75" s="215" t="s">
        <v>704</v>
      </c>
      <c r="E75" s="215" t="s">
        <v>1063</v>
      </c>
      <c r="F75" s="184">
        <f t="shared" ca="1" si="2"/>
        <v>24552</v>
      </c>
      <c r="G75" s="215">
        <v>30</v>
      </c>
      <c r="H75" s="216">
        <v>32249</v>
      </c>
      <c r="I75" s="215">
        <v>563105</v>
      </c>
      <c r="J75" s="216">
        <v>41927</v>
      </c>
      <c r="K75" s="215" t="s">
        <v>858</v>
      </c>
      <c r="BU75" s="1"/>
    </row>
    <row r="76" spans="1:73" outlineLevel="2" x14ac:dyDescent="0.25">
      <c r="B76" s="215" t="s">
        <v>439</v>
      </c>
      <c r="C76" s="215" t="s">
        <v>413</v>
      </c>
      <c r="D76" s="215" t="s">
        <v>667</v>
      </c>
      <c r="E76" s="215" t="s">
        <v>984</v>
      </c>
      <c r="F76" s="184">
        <f t="shared" ca="1" si="2"/>
        <v>20160</v>
      </c>
      <c r="G76" s="215">
        <v>29</v>
      </c>
      <c r="H76" s="216">
        <v>32692</v>
      </c>
      <c r="I76" s="215">
        <v>563088</v>
      </c>
      <c r="J76" s="216">
        <v>41983</v>
      </c>
      <c r="K76" s="215" t="s">
        <v>858</v>
      </c>
      <c r="BU76" s="1"/>
    </row>
    <row r="77" spans="1:73" outlineLevel="2" x14ac:dyDescent="0.25">
      <c r="B77" s="215" t="s">
        <v>439</v>
      </c>
      <c r="C77" s="215" t="s">
        <v>454</v>
      </c>
      <c r="D77" s="215" t="s">
        <v>569</v>
      </c>
      <c r="E77" s="215" t="s">
        <v>90</v>
      </c>
      <c r="F77" s="184">
        <f t="shared" ca="1" si="2"/>
        <v>30252</v>
      </c>
      <c r="G77" s="215">
        <v>31</v>
      </c>
      <c r="H77" s="216">
        <v>31692</v>
      </c>
      <c r="I77" s="215">
        <v>563130</v>
      </c>
      <c r="J77" s="216">
        <v>42030</v>
      </c>
      <c r="K77" s="215" t="s">
        <v>858</v>
      </c>
      <c r="BU77" s="1"/>
    </row>
    <row r="78" spans="1:73" outlineLevel="2" x14ac:dyDescent="0.25">
      <c r="B78" s="215" t="s">
        <v>439</v>
      </c>
      <c r="C78" s="215" t="s">
        <v>454</v>
      </c>
      <c r="D78" s="215" t="s">
        <v>448</v>
      </c>
      <c r="E78" s="215" t="s">
        <v>1066</v>
      </c>
      <c r="F78" s="184">
        <f t="shared" ca="1" si="2"/>
        <v>24540</v>
      </c>
      <c r="G78" s="215">
        <v>30</v>
      </c>
      <c r="H78" s="216">
        <v>32390</v>
      </c>
      <c r="I78" s="215">
        <v>563121</v>
      </c>
      <c r="J78" s="216">
        <v>42089</v>
      </c>
      <c r="K78" s="215" t="s">
        <v>858</v>
      </c>
      <c r="BU78" s="1"/>
    </row>
    <row r="79" spans="1:73" outlineLevel="2" x14ac:dyDescent="0.25">
      <c r="B79" s="215" t="s">
        <v>439</v>
      </c>
      <c r="C79" s="215" t="s">
        <v>408</v>
      </c>
      <c r="D79" s="215" t="s">
        <v>748</v>
      </c>
      <c r="E79" s="215" t="s">
        <v>1067</v>
      </c>
      <c r="F79" s="184">
        <f t="shared" ca="1" si="2"/>
        <v>30324</v>
      </c>
      <c r="G79" s="215">
        <v>29</v>
      </c>
      <c r="H79" s="216">
        <v>32758</v>
      </c>
      <c r="I79" s="215">
        <v>353109</v>
      </c>
      <c r="J79" s="216">
        <v>42284</v>
      </c>
      <c r="K79" s="215" t="s">
        <v>858</v>
      </c>
      <c r="BU79" s="1"/>
    </row>
    <row r="80" spans="1:73" ht="45" outlineLevel="1" x14ac:dyDescent="0.25">
      <c r="A80" s="242" t="s">
        <v>1837</v>
      </c>
      <c r="B80" s="215">
        <f>SUBTOTAL(3,B48:B79)</f>
        <v>32</v>
      </c>
      <c r="C80" s="215"/>
      <c r="D80" s="215"/>
      <c r="E80" s="215"/>
      <c r="F80" s="184"/>
      <c r="G80" s="215"/>
      <c r="H80" s="216"/>
      <c r="I80" s="215"/>
      <c r="J80" s="216"/>
      <c r="K80" s="215"/>
      <c r="BU80" s="1"/>
    </row>
    <row r="81" spans="1:73" outlineLevel="2" x14ac:dyDescent="0.25">
      <c r="B81" s="215" t="s">
        <v>436</v>
      </c>
      <c r="C81" s="215" t="s">
        <v>413</v>
      </c>
      <c r="D81" s="215" t="s">
        <v>434</v>
      </c>
      <c r="E81" s="215" t="s">
        <v>435</v>
      </c>
      <c r="F81" s="184">
        <f ca="1">RANDBETWEEN(1500,2600)*12</f>
        <v>22848</v>
      </c>
      <c r="G81" s="215">
        <v>62</v>
      </c>
      <c r="H81" s="216">
        <v>20720</v>
      </c>
      <c r="I81" s="215">
        <v>560194</v>
      </c>
      <c r="J81" s="216">
        <v>27767</v>
      </c>
      <c r="K81" s="215" t="s">
        <v>421</v>
      </c>
      <c r="BU81" s="1"/>
    </row>
    <row r="82" spans="1:73" ht="45" outlineLevel="1" x14ac:dyDescent="0.25">
      <c r="A82" s="242" t="s">
        <v>1838</v>
      </c>
      <c r="B82" s="215">
        <f>SUBTOTAL(3,B81:B81)</f>
        <v>1</v>
      </c>
      <c r="C82" s="215"/>
      <c r="D82" s="215"/>
      <c r="E82" s="215"/>
      <c r="F82" s="184"/>
      <c r="G82" s="215"/>
      <c r="H82" s="216"/>
      <c r="I82" s="215"/>
      <c r="J82" s="216"/>
      <c r="K82" s="215"/>
      <c r="BU82" s="1"/>
    </row>
    <row r="83" spans="1:73" outlineLevel="2" x14ac:dyDescent="0.25">
      <c r="B83" s="215" t="s">
        <v>411</v>
      </c>
      <c r="C83" s="215" t="s">
        <v>408</v>
      </c>
      <c r="D83" s="215" t="s">
        <v>409</v>
      </c>
      <c r="E83" s="215" t="s">
        <v>410</v>
      </c>
      <c r="F83" s="184">
        <f ca="1">RANDBETWEEN(1500,2600)*12</f>
        <v>27888</v>
      </c>
      <c r="G83" s="215">
        <v>62</v>
      </c>
      <c r="H83" s="216">
        <v>20658</v>
      </c>
      <c r="I83" s="215">
        <v>351222</v>
      </c>
      <c r="J83" s="216">
        <v>28102</v>
      </c>
      <c r="K83" s="215" t="s">
        <v>412</v>
      </c>
      <c r="BU83" s="1"/>
    </row>
    <row r="84" spans="1:73" outlineLevel="2" x14ac:dyDescent="0.25">
      <c r="B84" s="215" t="s">
        <v>411</v>
      </c>
      <c r="C84" s="215" t="s">
        <v>413</v>
      </c>
      <c r="D84" s="215" t="s">
        <v>483</v>
      </c>
      <c r="E84" s="215" t="s">
        <v>640</v>
      </c>
      <c r="F84" s="184">
        <f ca="1">RANDBETWEEN(1500,2600)*12</f>
        <v>27072</v>
      </c>
      <c r="G84" s="215">
        <v>39</v>
      </c>
      <c r="H84" s="216">
        <v>28849</v>
      </c>
      <c r="I84" s="215">
        <v>562647</v>
      </c>
      <c r="J84" s="216">
        <v>39236</v>
      </c>
      <c r="K84" s="215" t="s">
        <v>858</v>
      </c>
      <c r="BU84" s="1"/>
    </row>
    <row r="85" spans="1:73" outlineLevel="2" x14ac:dyDescent="0.25">
      <c r="B85" s="215" t="s">
        <v>411</v>
      </c>
      <c r="C85" s="215" t="s">
        <v>413</v>
      </c>
      <c r="D85" s="215" t="s">
        <v>509</v>
      </c>
      <c r="E85" s="215" t="s">
        <v>848</v>
      </c>
      <c r="F85" s="184">
        <f ca="1">RANDBETWEEN(1500,2600)*12</f>
        <v>23364</v>
      </c>
      <c r="G85" s="215">
        <v>34</v>
      </c>
      <c r="H85" s="216">
        <v>30837</v>
      </c>
      <c r="I85" s="215">
        <v>563096</v>
      </c>
      <c r="J85" s="216">
        <v>41397</v>
      </c>
      <c r="K85" s="215" t="s">
        <v>858</v>
      </c>
      <c r="BU85" s="1"/>
    </row>
    <row r="86" spans="1:73" ht="30" outlineLevel="1" x14ac:dyDescent="0.25">
      <c r="A86" s="242" t="s">
        <v>1839</v>
      </c>
      <c r="B86" s="215">
        <f>SUBTOTAL(3,B83:B85)</f>
        <v>3</v>
      </c>
      <c r="C86" s="215"/>
      <c r="D86" s="215"/>
      <c r="E86" s="215"/>
      <c r="F86" s="184"/>
      <c r="G86" s="215"/>
      <c r="H86" s="216"/>
      <c r="I86" s="215"/>
      <c r="J86" s="216"/>
      <c r="K86" s="215"/>
      <c r="BU86" s="1"/>
    </row>
    <row r="87" spans="1:73" outlineLevel="2" x14ac:dyDescent="0.25">
      <c r="B87" s="215" t="s">
        <v>642</v>
      </c>
      <c r="C87" s="215" t="s">
        <v>408</v>
      </c>
      <c r="D87" s="215" t="s">
        <v>497</v>
      </c>
      <c r="E87" s="215" t="s">
        <v>735</v>
      </c>
      <c r="F87" s="184">
        <f ca="1">RANDBETWEEN(1500,2600)*12</f>
        <v>25776</v>
      </c>
      <c r="G87" s="215">
        <v>60</v>
      </c>
      <c r="H87" s="216">
        <v>21339</v>
      </c>
      <c r="I87" s="215">
        <v>560707</v>
      </c>
      <c r="J87" s="216">
        <v>32072</v>
      </c>
      <c r="K87" s="215" t="s">
        <v>412</v>
      </c>
      <c r="BU87" s="1"/>
    </row>
    <row r="88" spans="1:73" ht="30" outlineLevel="1" x14ac:dyDescent="0.25">
      <c r="A88" s="242" t="s">
        <v>1840</v>
      </c>
      <c r="B88" s="215">
        <f>SUBTOTAL(3,B87:B87)</f>
        <v>1</v>
      </c>
      <c r="C88" s="215"/>
      <c r="D88" s="215"/>
      <c r="E88" s="215"/>
      <c r="F88" s="184"/>
      <c r="G88" s="215"/>
      <c r="H88" s="216"/>
      <c r="I88" s="215"/>
      <c r="J88" s="216"/>
      <c r="K88" s="215"/>
      <c r="BU88" s="1"/>
    </row>
    <row r="89" spans="1:73" outlineLevel="2" x14ac:dyDescent="0.25">
      <c r="B89" s="215" t="s">
        <v>478</v>
      </c>
      <c r="C89" s="215" t="s">
        <v>408</v>
      </c>
      <c r="D89" s="215" t="s">
        <v>572</v>
      </c>
      <c r="E89" s="215" t="s">
        <v>621</v>
      </c>
      <c r="F89" s="184">
        <f ca="1">RANDBETWEEN(1500,2600)*12</f>
        <v>20856</v>
      </c>
      <c r="G89" s="215">
        <v>58</v>
      </c>
      <c r="H89" s="216">
        <v>22107</v>
      </c>
      <c r="I89" s="215">
        <v>560770</v>
      </c>
      <c r="J89" s="216">
        <v>32292</v>
      </c>
      <c r="K89" s="215" t="s">
        <v>421</v>
      </c>
      <c r="BU89" s="1"/>
    </row>
    <row r="90" spans="1:73" ht="45" outlineLevel="1" x14ac:dyDescent="0.25">
      <c r="A90" s="242" t="s">
        <v>1841</v>
      </c>
      <c r="B90" s="215">
        <f>SUBTOTAL(3,B89:B89)</f>
        <v>1</v>
      </c>
      <c r="C90" s="215"/>
      <c r="D90" s="215"/>
      <c r="E90" s="215"/>
      <c r="F90" s="184"/>
      <c r="G90" s="215"/>
      <c r="H90" s="216"/>
      <c r="I90" s="215"/>
      <c r="J90" s="216"/>
      <c r="K90" s="215"/>
      <c r="BU90" s="1"/>
    </row>
    <row r="91" spans="1:73" outlineLevel="2" x14ac:dyDescent="0.25">
      <c r="B91" s="215" t="s">
        <v>422</v>
      </c>
      <c r="C91" s="215" t="s">
        <v>408</v>
      </c>
      <c r="D91" s="215" t="s">
        <v>185</v>
      </c>
      <c r="E91" s="215" t="s">
        <v>185</v>
      </c>
      <c r="F91" s="184">
        <f ca="1">RANDBETWEEN(1500,2600)*12</f>
        <v>26388</v>
      </c>
      <c r="G91" s="215">
        <v>60</v>
      </c>
      <c r="H91" s="216">
        <v>21179</v>
      </c>
      <c r="I91" s="215">
        <v>350054</v>
      </c>
      <c r="J91" s="216">
        <v>27915</v>
      </c>
      <c r="K91" s="215" t="s">
        <v>412</v>
      </c>
      <c r="BU91" s="1"/>
    </row>
    <row r="92" spans="1:73" ht="30" outlineLevel="1" x14ac:dyDescent="0.25">
      <c r="A92" s="242" t="s">
        <v>1842</v>
      </c>
      <c r="B92" s="215">
        <f>SUBTOTAL(3,B91:B91)</f>
        <v>1</v>
      </c>
      <c r="C92" s="215"/>
      <c r="D92" s="215"/>
      <c r="E92" s="215"/>
      <c r="F92" s="184"/>
      <c r="G92" s="215"/>
      <c r="H92" s="216"/>
      <c r="I92" s="215"/>
      <c r="J92" s="216"/>
      <c r="K92" s="215"/>
      <c r="BU92" s="1"/>
    </row>
    <row r="93" spans="1:73" outlineLevel="2" x14ac:dyDescent="0.25">
      <c r="B93" s="215" t="s">
        <v>473</v>
      </c>
      <c r="C93" s="215" t="s">
        <v>413</v>
      </c>
      <c r="D93" s="215" t="s">
        <v>709</v>
      </c>
      <c r="E93" s="215" t="s">
        <v>468</v>
      </c>
      <c r="F93" s="184">
        <f ca="1">RANDBETWEEN(1500,2600)*12</f>
        <v>19788</v>
      </c>
      <c r="G93" s="215">
        <v>54</v>
      </c>
      <c r="H93" s="216">
        <v>23322</v>
      </c>
      <c r="I93" s="215">
        <v>560702</v>
      </c>
      <c r="J93" s="216">
        <v>32032</v>
      </c>
      <c r="K93" s="215" t="s">
        <v>412</v>
      </c>
      <c r="BU93" s="1"/>
    </row>
    <row r="94" spans="1:73" outlineLevel="2" x14ac:dyDescent="0.25">
      <c r="B94" s="215" t="s">
        <v>473</v>
      </c>
      <c r="C94" s="215" t="s">
        <v>413</v>
      </c>
      <c r="D94" s="215" t="s">
        <v>506</v>
      </c>
      <c r="E94" s="215" t="s">
        <v>576</v>
      </c>
      <c r="F94" s="184">
        <f ca="1">RANDBETWEEN(1500,2600)*12</f>
        <v>20484</v>
      </c>
      <c r="G94" s="215">
        <v>57</v>
      </c>
      <c r="H94" s="216">
        <v>22466</v>
      </c>
      <c r="I94" s="215">
        <v>560797</v>
      </c>
      <c r="J94" s="216">
        <v>32280</v>
      </c>
      <c r="K94" s="215" t="s">
        <v>466</v>
      </c>
      <c r="BU94" s="1"/>
    </row>
    <row r="95" spans="1:73" outlineLevel="2" x14ac:dyDescent="0.25">
      <c r="B95" s="215" t="s">
        <v>473</v>
      </c>
      <c r="C95" s="215" t="s">
        <v>408</v>
      </c>
      <c r="D95" s="215" t="s">
        <v>578</v>
      </c>
      <c r="E95" s="215" t="s">
        <v>629</v>
      </c>
      <c r="F95" s="184">
        <f ca="1">RANDBETWEEN(1500,2600)*12</f>
        <v>22440</v>
      </c>
      <c r="G95" s="215">
        <v>35</v>
      </c>
      <c r="H95" s="216">
        <v>30566</v>
      </c>
      <c r="I95" s="215">
        <v>562658</v>
      </c>
      <c r="J95" s="216">
        <v>39108</v>
      </c>
      <c r="K95" s="215" t="s">
        <v>858</v>
      </c>
      <c r="BU95" s="1"/>
    </row>
    <row r="96" spans="1:73" outlineLevel="2" x14ac:dyDescent="0.25">
      <c r="B96" s="215" t="s">
        <v>473</v>
      </c>
      <c r="C96" s="215" t="s">
        <v>408</v>
      </c>
      <c r="D96" s="215" t="s">
        <v>495</v>
      </c>
      <c r="E96" s="215" t="s">
        <v>992</v>
      </c>
      <c r="F96" s="184">
        <f ca="1">RANDBETWEEN(1500,2600)*12</f>
        <v>23052</v>
      </c>
      <c r="G96" s="215">
        <v>31</v>
      </c>
      <c r="H96" s="216">
        <v>31917</v>
      </c>
      <c r="I96" s="215">
        <v>562447</v>
      </c>
      <c r="J96" s="216">
        <v>39266</v>
      </c>
      <c r="K96" s="215" t="s">
        <v>858</v>
      </c>
      <c r="BU96" s="1"/>
    </row>
    <row r="97" spans="1:73" outlineLevel="2" x14ac:dyDescent="0.25">
      <c r="B97" s="215" t="s">
        <v>473</v>
      </c>
      <c r="C97" s="215" t="s">
        <v>454</v>
      </c>
      <c r="D97" s="215" t="s">
        <v>665</v>
      </c>
      <c r="E97" s="215" t="s">
        <v>994</v>
      </c>
      <c r="F97" s="184">
        <f ca="1">RANDBETWEEN(1500,2600)*12</f>
        <v>30420</v>
      </c>
      <c r="G97" s="215">
        <v>36</v>
      </c>
      <c r="H97" s="216">
        <v>30013</v>
      </c>
      <c r="I97" s="215">
        <v>562456</v>
      </c>
      <c r="J97" s="216">
        <v>39301</v>
      </c>
      <c r="K97" s="215" t="s">
        <v>858</v>
      </c>
      <c r="BU97" s="1"/>
    </row>
    <row r="98" spans="1:73" ht="45" outlineLevel="1" x14ac:dyDescent="0.25">
      <c r="A98" s="242" t="s">
        <v>1843</v>
      </c>
      <c r="B98" s="215">
        <f>SUBTOTAL(3,B93:B97)</f>
        <v>5</v>
      </c>
      <c r="C98" s="215"/>
      <c r="D98" s="215"/>
      <c r="E98" s="215"/>
      <c r="F98" s="184"/>
      <c r="G98" s="215"/>
      <c r="H98" s="216"/>
      <c r="I98" s="215"/>
      <c r="J98" s="216"/>
      <c r="K98" s="215"/>
      <c r="BU98" s="1"/>
    </row>
    <row r="99" spans="1:73" outlineLevel="2" x14ac:dyDescent="0.25">
      <c r="B99" s="215" t="s">
        <v>749</v>
      </c>
      <c r="C99" s="215" t="s">
        <v>413</v>
      </c>
      <c r="D99" s="215" t="s">
        <v>431</v>
      </c>
      <c r="E99" s="215" t="s">
        <v>796</v>
      </c>
      <c r="F99" s="184">
        <f ca="1">RANDBETWEEN(1500,2600)*12</f>
        <v>19128</v>
      </c>
      <c r="G99" s="215">
        <v>53</v>
      </c>
      <c r="H99" s="216">
        <v>23830</v>
      </c>
      <c r="I99" s="215">
        <v>560801</v>
      </c>
      <c r="J99" s="216">
        <v>32268</v>
      </c>
      <c r="K99" s="215" t="s">
        <v>466</v>
      </c>
      <c r="BU99" s="1"/>
    </row>
    <row r="100" spans="1:73" ht="30" outlineLevel="1" x14ac:dyDescent="0.25">
      <c r="A100" s="242" t="s">
        <v>1844</v>
      </c>
      <c r="B100" s="215">
        <f>SUBTOTAL(3,B99:B99)</f>
        <v>1</v>
      </c>
      <c r="C100" s="215"/>
      <c r="D100" s="215"/>
      <c r="E100" s="215"/>
      <c r="F100" s="184"/>
      <c r="G100" s="215"/>
      <c r="H100" s="216"/>
      <c r="I100" s="215"/>
      <c r="J100" s="216"/>
      <c r="K100" s="215"/>
      <c r="BU100" s="1"/>
    </row>
    <row r="101" spans="1:73" outlineLevel="2" x14ac:dyDescent="0.25">
      <c r="B101" s="215" t="s">
        <v>778</v>
      </c>
      <c r="C101" s="215" t="s">
        <v>408</v>
      </c>
      <c r="D101" s="215" t="s">
        <v>152</v>
      </c>
      <c r="E101" s="215" t="s">
        <v>774</v>
      </c>
      <c r="F101" s="184">
        <f ca="1">RANDBETWEEN(1500,2600)*12</f>
        <v>27828</v>
      </c>
      <c r="G101" s="215">
        <v>55</v>
      </c>
      <c r="H101" s="216">
        <v>22988</v>
      </c>
      <c r="I101" s="215">
        <v>560672</v>
      </c>
      <c r="J101" s="216">
        <v>31566</v>
      </c>
      <c r="K101" s="215" t="s">
        <v>421</v>
      </c>
      <c r="BU101" s="1"/>
    </row>
    <row r="102" spans="1:73" ht="45" outlineLevel="1" x14ac:dyDescent="0.25">
      <c r="A102" s="242" t="s">
        <v>1845</v>
      </c>
      <c r="B102" s="215">
        <f>SUBTOTAL(3,B101:B101)</f>
        <v>1</v>
      </c>
      <c r="C102" s="215"/>
      <c r="D102" s="215"/>
      <c r="E102" s="215"/>
      <c r="F102" s="184"/>
      <c r="G102" s="215"/>
      <c r="H102" s="216"/>
      <c r="I102" s="215"/>
      <c r="J102" s="216"/>
      <c r="K102" s="215"/>
      <c r="BU102" s="1"/>
    </row>
    <row r="103" spans="1:73" outlineLevel="2" x14ac:dyDescent="0.25">
      <c r="B103" s="215" t="s">
        <v>850</v>
      </c>
      <c r="C103" s="215" t="s">
        <v>408</v>
      </c>
      <c r="D103" s="215" t="s">
        <v>673</v>
      </c>
      <c r="E103" s="215" t="s">
        <v>997</v>
      </c>
      <c r="F103" s="184">
        <f ca="1">RANDBETWEEN(1500,2600)*12</f>
        <v>28656</v>
      </c>
      <c r="G103" s="215">
        <v>30</v>
      </c>
      <c r="H103" s="216">
        <v>32408</v>
      </c>
      <c r="I103" s="215">
        <v>563034</v>
      </c>
      <c r="J103" s="216">
        <v>40636</v>
      </c>
      <c r="K103" s="215" t="s">
        <v>858</v>
      </c>
      <c r="BU103" s="1"/>
    </row>
    <row r="104" spans="1:73" ht="30" outlineLevel="1" x14ac:dyDescent="0.25">
      <c r="A104" s="242" t="s">
        <v>1846</v>
      </c>
      <c r="B104" s="215">
        <f>SUBTOTAL(3,B103:B103)</f>
        <v>1</v>
      </c>
      <c r="C104" s="215"/>
      <c r="D104" s="215"/>
      <c r="E104" s="215"/>
      <c r="F104" s="184"/>
      <c r="G104" s="215"/>
      <c r="H104" s="216"/>
      <c r="I104" s="215"/>
      <c r="J104" s="216"/>
      <c r="K104" s="215"/>
      <c r="BU104" s="1"/>
    </row>
    <row r="105" spans="1:73" outlineLevel="2" x14ac:dyDescent="0.25">
      <c r="B105" s="215" t="s">
        <v>425</v>
      </c>
      <c r="C105" s="215" t="s">
        <v>413</v>
      </c>
      <c r="D105" s="215" t="s">
        <v>423</v>
      </c>
      <c r="E105" s="215" t="s">
        <v>424</v>
      </c>
      <c r="F105" s="184">
        <f ca="1">RANDBETWEEN(1500,2600)*12</f>
        <v>30816</v>
      </c>
      <c r="G105" s="215">
        <v>64</v>
      </c>
      <c r="H105" s="216">
        <v>19917</v>
      </c>
      <c r="I105" s="215">
        <v>350127</v>
      </c>
      <c r="J105" s="216">
        <v>27897</v>
      </c>
      <c r="K105" s="215" t="s">
        <v>417</v>
      </c>
      <c r="BU105" s="1"/>
    </row>
    <row r="106" spans="1:73" outlineLevel="2" x14ac:dyDescent="0.25">
      <c r="B106" s="215" t="s">
        <v>425</v>
      </c>
      <c r="C106" s="215" t="s">
        <v>413</v>
      </c>
      <c r="D106" s="215" t="s">
        <v>426</v>
      </c>
      <c r="E106" s="215" t="s">
        <v>790</v>
      </c>
      <c r="F106" s="184">
        <f ca="1">RANDBETWEEN(1500,2600)*12</f>
        <v>26064</v>
      </c>
      <c r="G106" s="215">
        <v>52</v>
      </c>
      <c r="H106" s="216">
        <v>24357</v>
      </c>
      <c r="I106" s="215">
        <v>560744</v>
      </c>
      <c r="J106" s="216">
        <v>31931</v>
      </c>
      <c r="K106" s="215" t="s">
        <v>417</v>
      </c>
      <c r="BU106" s="1"/>
    </row>
    <row r="107" spans="1:73" outlineLevel="2" x14ac:dyDescent="0.25">
      <c r="B107" s="215" t="s">
        <v>425</v>
      </c>
      <c r="C107" s="215" t="s">
        <v>413</v>
      </c>
      <c r="D107" s="215" t="s">
        <v>534</v>
      </c>
      <c r="E107" s="215" t="s">
        <v>596</v>
      </c>
      <c r="F107" s="184">
        <f ca="1">RANDBETWEEN(1500,2600)*12</f>
        <v>29616</v>
      </c>
      <c r="G107" s="215">
        <v>55</v>
      </c>
      <c r="H107" s="216">
        <v>23122</v>
      </c>
      <c r="I107" s="215">
        <v>560691</v>
      </c>
      <c r="J107" s="216">
        <v>32092</v>
      </c>
      <c r="K107" s="215" t="s">
        <v>466</v>
      </c>
      <c r="BU107" s="1"/>
    </row>
    <row r="108" spans="1:73" outlineLevel="2" x14ac:dyDescent="0.25">
      <c r="B108" s="215" t="s">
        <v>425</v>
      </c>
      <c r="C108" s="215" t="s">
        <v>413</v>
      </c>
      <c r="D108" s="215" t="s">
        <v>791</v>
      </c>
      <c r="E108" s="215" t="s">
        <v>792</v>
      </c>
      <c r="F108" s="184">
        <f ca="1">RANDBETWEEN(1500,2600)*12</f>
        <v>23340</v>
      </c>
      <c r="G108" s="215">
        <v>52</v>
      </c>
      <c r="H108" s="216">
        <v>24247</v>
      </c>
      <c r="I108" s="215">
        <v>560749</v>
      </c>
      <c r="J108" s="216">
        <v>32228</v>
      </c>
      <c r="K108" s="215" t="s">
        <v>417</v>
      </c>
      <c r="BU108" s="1"/>
    </row>
    <row r="109" spans="1:73" ht="30" outlineLevel="1" x14ac:dyDescent="0.25">
      <c r="A109" s="242" t="s">
        <v>1847</v>
      </c>
      <c r="B109" s="215">
        <f>SUBTOTAL(3,B105:B108)</f>
        <v>4</v>
      </c>
      <c r="C109" s="215"/>
      <c r="D109" s="215"/>
      <c r="E109" s="215"/>
      <c r="F109" s="184"/>
      <c r="G109" s="215"/>
      <c r="H109" s="216"/>
      <c r="I109" s="215"/>
      <c r="J109" s="216"/>
      <c r="K109" s="215"/>
      <c r="BU109" s="1"/>
    </row>
    <row r="110" spans="1:73" outlineLevel="2" x14ac:dyDescent="0.25">
      <c r="B110" s="215" t="s">
        <v>1062</v>
      </c>
      <c r="C110" s="215" t="s">
        <v>408</v>
      </c>
      <c r="D110" s="215" t="s">
        <v>639</v>
      </c>
      <c r="E110" s="215" t="s">
        <v>1061</v>
      </c>
      <c r="F110" s="184">
        <f ca="1">RANDBETWEEN(1500,2600)*12</f>
        <v>20280</v>
      </c>
      <c r="G110" s="215">
        <v>36</v>
      </c>
      <c r="H110" s="216">
        <v>30198</v>
      </c>
      <c r="I110" s="215">
        <v>563077</v>
      </c>
      <c r="J110" s="216">
        <v>41336</v>
      </c>
      <c r="K110" s="215" t="s">
        <v>858</v>
      </c>
      <c r="BU110" s="1"/>
    </row>
    <row r="111" spans="1:73" ht="60" outlineLevel="1" x14ac:dyDescent="0.25">
      <c r="A111" s="242" t="s">
        <v>1848</v>
      </c>
      <c r="B111" s="215">
        <f>SUBTOTAL(3,B110:B110)</f>
        <v>1</v>
      </c>
      <c r="C111" s="215"/>
      <c r="D111" s="215"/>
      <c r="E111" s="215"/>
      <c r="F111" s="184"/>
      <c r="G111" s="215"/>
      <c r="H111" s="216"/>
      <c r="I111" s="215"/>
      <c r="J111" s="216"/>
      <c r="K111" s="215"/>
      <c r="BU111" s="1"/>
    </row>
    <row r="112" spans="1:73" outlineLevel="2" x14ac:dyDescent="0.25">
      <c r="B112" s="215" t="s">
        <v>428</v>
      </c>
      <c r="C112" s="215" t="s">
        <v>413</v>
      </c>
      <c r="D112" s="215" t="s">
        <v>426</v>
      </c>
      <c r="E112" s="215" t="s">
        <v>427</v>
      </c>
      <c r="F112" s="184">
        <f ca="1">RANDBETWEEN(1500,2600)*12</f>
        <v>19632</v>
      </c>
      <c r="G112" s="215">
        <v>64</v>
      </c>
      <c r="H112" s="216">
        <v>19786</v>
      </c>
      <c r="I112" s="215">
        <v>560195</v>
      </c>
      <c r="J112" s="216">
        <v>27914</v>
      </c>
      <c r="K112" s="215" t="s">
        <v>421</v>
      </c>
      <c r="BU112" s="1"/>
    </row>
    <row r="113" spans="1:73" ht="45" outlineLevel="1" x14ac:dyDescent="0.25">
      <c r="A113" s="242" t="s">
        <v>1849</v>
      </c>
      <c r="B113" s="215">
        <f>SUBTOTAL(3,B112:B112)</f>
        <v>1</v>
      </c>
      <c r="C113" s="215"/>
      <c r="D113" s="215"/>
      <c r="E113" s="215"/>
      <c r="F113" s="184"/>
      <c r="G113" s="215"/>
      <c r="H113" s="216"/>
      <c r="I113" s="215"/>
      <c r="J113" s="216"/>
      <c r="K113" s="215"/>
      <c r="BU113" s="1"/>
    </row>
    <row r="114" spans="1:73" outlineLevel="2" x14ac:dyDescent="0.25">
      <c r="B114" s="215" t="s">
        <v>502</v>
      </c>
      <c r="C114" s="215" t="s">
        <v>454</v>
      </c>
      <c r="D114" s="215" t="s">
        <v>483</v>
      </c>
      <c r="E114" s="215" t="s">
        <v>956</v>
      </c>
      <c r="F114" s="184">
        <f ca="1">RANDBETWEEN(1500,2600)*12</f>
        <v>22584</v>
      </c>
      <c r="G114" s="215">
        <v>34</v>
      </c>
      <c r="H114" s="216">
        <v>30780</v>
      </c>
      <c r="I114" s="215">
        <v>562439</v>
      </c>
      <c r="J114" s="216">
        <v>39280</v>
      </c>
      <c r="K114" s="215" t="s">
        <v>858</v>
      </c>
      <c r="BU114" s="1"/>
    </row>
    <row r="115" spans="1:73" ht="30" outlineLevel="1" x14ac:dyDescent="0.25">
      <c r="A115" s="242" t="s">
        <v>1850</v>
      </c>
      <c r="B115" s="215">
        <f>SUBTOTAL(3,B114:B114)</f>
        <v>1</v>
      </c>
      <c r="C115" s="215"/>
      <c r="D115" s="215"/>
      <c r="E115" s="215"/>
      <c r="F115" s="184"/>
      <c r="G115" s="215"/>
      <c r="H115" s="216"/>
      <c r="I115" s="215"/>
      <c r="J115" s="216"/>
      <c r="K115" s="215"/>
      <c r="BU115" s="1"/>
    </row>
    <row r="116" spans="1:73" outlineLevel="2" x14ac:dyDescent="0.25">
      <c r="B116" s="215" t="s">
        <v>445</v>
      </c>
      <c r="C116" s="215" t="s">
        <v>408</v>
      </c>
      <c r="D116" s="215" t="s">
        <v>443</v>
      </c>
      <c r="E116" s="215" t="s">
        <v>444</v>
      </c>
      <c r="F116" s="184">
        <f ca="1">RANDBETWEEN(1500,2600)*12</f>
        <v>25116</v>
      </c>
      <c r="G116" s="215">
        <v>62</v>
      </c>
      <c r="H116" s="216">
        <v>20404</v>
      </c>
      <c r="I116" s="215">
        <v>350695</v>
      </c>
      <c r="J116" s="216">
        <v>27883</v>
      </c>
      <c r="K116" s="215" t="s">
        <v>421</v>
      </c>
      <c r="BU116" s="1"/>
    </row>
    <row r="117" spans="1:73" outlineLevel="2" x14ac:dyDescent="0.25">
      <c r="B117" s="215" t="s">
        <v>445</v>
      </c>
      <c r="C117" s="215" t="s">
        <v>413</v>
      </c>
      <c r="D117" s="215" t="s">
        <v>611</v>
      </c>
      <c r="E117" s="215" t="s">
        <v>139</v>
      </c>
      <c r="F117" s="184">
        <f ca="1">RANDBETWEEN(1500,2600)*12</f>
        <v>25968</v>
      </c>
      <c r="G117" s="215">
        <v>55</v>
      </c>
      <c r="H117" s="216">
        <v>23068</v>
      </c>
      <c r="I117" s="215">
        <v>560699</v>
      </c>
      <c r="J117" s="216">
        <v>31996</v>
      </c>
      <c r="K117" s="215" t="s">
        <v>412</v>
      </c>
      <c r="BU117" s="1"/>
    </row>
    <row r="118" spans="1:73" ht="30" outlineLevel="1" x14ac:dyDescent="0.25">
      <c r="A118" s="242" t="s">
        <v>1851</v>
      </c>
      <c r="B118" s="215">
        <f>SUBTOTAL(3,B116:B117)</f>
        <v>2</v>
      </c>
      <c r="C118" s="215"/>
      <c r="D118" s="215"/>
      <c r="E118" s="215"/>
      <c r="F118" s="184"/>
      <c r="G118" s="215"/>
      <c r="H118" s="216"/>
      <c r="I118" s="215"/>
      <c r="J118" s="216"/>
      <c r="K118" s="215"/>
      <c r="BU118" s="1"/>
    </row>
    <row r="119" spans="1:73" outlineLevel="2" x14ac:dyDescent="0.25">
      <c r="B119" s="215" t="s">
        <v>619</v>
      </c>
      <c r="C119" s="215" t="s">
        <v>408</v>
      </c>
      <c r="D119" s="215" t="s">
        <v>694</v>
      </c>
      <c r="E119" s="215" t="s">
        <v>527</v>
      </c>
      <c r="F119" s="184">
        <f ca="1">RANDBETWEEN(1500,2600)*12</f>
        <v>19764</v>
      </c>
      <c r="G119" s="215">
        <v>57</v>
      </c>
      <c r="H119" s="216">
        <v>22374</v>
      </c>
      <c r="I119" s="215">
        <v>560612</v>
      </c>
      <c r="J119" s="216">
        <v>31170</v>
      </c>
      <c r="K119" s="215" t="s">
        <v>466</v>
      </c>
      <c r="BU119" s="1"/>
    </row>
    <row r="120" spans="1:73" outlineLevel="2" x14ac:dyDescent="0.25">
      <c r="B120" s="215" t="s">
        <v>619</v>
      </c>
      <c r="C120" s="215" t="s">
        <v>408</v>
      </c>
      <c r="D120" s="215" t="s">
        <v>662</v>
      </c>
      <c r="E120" s="215" t="s">
        <v>977</v>
      </c>
      <c r="F120" s="184">
        <f ca="1">RANDBETWEEN(1500,2600)*12</f>
        <v>21312</v>
      </c>
      <c r="G120" s="215">
        <v>37</v>
      </c>
      <c r="H120" s="216">
        <v>29757</v>
      </c>
      <c r="I120" s="215">
        <v>352358</v>
      </c>
      <c r="J120" s="216">
        <v>39306</v>
      </c>
      <c r="K120" s="215" t="s">
        <v>858</v>
      </c>
      <c r="BU120" s="1"/>
    </row>
    <row r="121" spans="1:73" ht="30" outlineLevel="1" x14ac:dyDescent="0.25">
      <c r="A121" s="242" t="s">
        <v>1852</v>
      </c>
      <c r="B121" s="215">
        <f>SUBTOTAL(3,B119:B120)</f>
        <v>2</v>
      </c>
      <c r="C121" s="215"/>
      <c r="D121" s="215"/>
      <c r="E121" s="215"/>
      <c r="F121" s="184"/>
      <c r="G121" s="215"/>
      <c r="H121" s="216"/>
      <c r="I121" s="215"/>
      <c r="J121" s="216"/>
      <c r="K121" s="215"/>
      <c r="BU121" s="1"/>
    </row>
    <row r="122" spans="1:73" outlineLevel="2" x14ac:dyDescent="0.25">
      <c r="B122" s="215" t="s">
        <v>460</v>
      </c>
      <c r="C122" s="215" t="s">
        <v>408</v>
      </c>
      <c r="D122" s="215" t="s">
        <v>712</v>
      </c>
      <c r="E122" s="215" t="s">
        <v>776</v>
      </c>
      <c r="F122" s="184">
        <f t="shared" ref="F122:F143" ca="1" si="3">RANDBETWEEN(1500,2600)*12</f>
        <v>22764</v>
      </c>
      <c r="G122" s="215">
        <v>54</v>
      </c>
      <c r="H122" s="216">
        <v>23630</v>
      </c>
      <c r="I122" s="215">
        <v>560650</v>
      </c>
      <c r="J122" s="216">
        <v>31561</v>
      </c>
      <c r="K122" s="215" t="s">
        <v>417</v>
      </c>
      <c r="BU122" s="1"/>
    </row>
    <row r="123" spans="1:73" outlineLevel="2" x14ac:dyDescent="0.25">
      <c r="B123" s="215" t="s">
        <v>460</v>
      </c>
      <c r="C123" s="215" t="s">
        <v>413</v>
      </c>
      <c r="D123" s="215" t="s">
        <v>681</v>
      </c>
      <c r="E123" s="215" t="s">
        <v>640</v>
      </c>
      <c r="F123" s="184">
        <f t="shared" ca="1" si="3"/>
        <v>23844</v>
      </c>
      <c r="G123" s="215">
        <v>53</v>
      </c>
      <c r="H123" s="216">
        <v>23768</v>
      </c>
      <c r="I123" s="215">
        <v>560820</v>
      </c>
      <c r="J123" s="216">
        <v>32121</v>
      </c>
      <c r="K123" s="215" t="s">
        <v>417</v>
      </c>
      <c r="BU123" s="1"/>
    </row>
    <row r="124" spans="1:73" outlineLevel="2" x14ac:dyDescent="0.25">
      <c r="B124" s="215" t="s">
        <v>460</v>
      </c>
      <c r="C124" s="215" t="s">
        <v>408</v>
      </c>
      <c r="D124" s="215" t="s">
        <v>410</v>
      </c>
      <c r="E124" s="215" t="s">
        <v>556</v>
      </c>
      <c r="F124" s="184">
        <f t="shared" ca="1" si="3"/>
        <v>18744</v>
      </c>
      <c r="G124" s="215">
        <v>56</v>
      </c>
      <c r="H124" s="216">
        <v>22877</v>
      </c>
      <c r="I124" s="215">
        <v>560688</v>
      </c>
      <c r="J124" s="216">
        <v>32137</v>
      </c>
      <c r="K124" s="215" t="s">
        <v>466</v>
      </c>
      <c r="BU124" s="1"/>
    </row>
    <row r="125" spans="1:73" outlineLevel="2" x14ac:dyDescent="0.25">
      <c r="B125" s="215" t="s">
        <v>460</v>
      </c>
      <c r="C125" s="215" t="s">
        <v>413</v>
      </c>
      <c r="D125" s="215" t="s">
        <v>414</v>
      </c>
      <c r="E125" s="215" t="s">
        <v>808</v>
      </c>
      <c r="F125" s="184">
        <f t="shared" ca="1" si="3"/>
        <v>29304</v>
      </c>
      <c r="G125" s="215">
        <v>52</v>
      </c>
      <c r="H125" s="216">
        <v>24338</v>
      </c>
      <c r="I125" s="215">
        <v>560827</v>
      </c>
      <c r="J125" s="216">
        <v>32223</v>
      </c>
      <c r="K125" s="215" t="s">
        <v>417</v>
      </c>
      <c r="BU125" s="1"/>
    </row>
    <row r="126" spans="1:73" outlineLevel="2" x14ac:dyDescent="0.25">
      <c r="B126" s="215" t="s">
        <v>460</v>
      </c>
      <c r="C126" s="215" t="s">
        <v>413</v>
      </c>
      <c r="D126" s="215" t="s">
        <v>610</v>
      </c>
      <c r="E126" s="215" t="s">
        <v>960</v>
      </c>
      <c r="F126" s="184">
        <f t="shared" ca="1" si="3"/>
        <v>18036</v>
      </c>
      <c r="G126" s="215">
        <v>32</v>
      </c>
      <c r="H126" s="216">
        <v>31362</v>
      </c>
      <c r="I126" s="215">
        <v>566646</v>
      </c>
      <c r="J126" s="216">
        <v>39076</v>
      </c>
      <c r="K126" s="215" t="s">
        <v>858</v>
      </c>
      <c r="BU126" s="1"/>
    </row>
    <row r="127" spans="1:73" outlineLevel="2" x14ac:dyDescent="0.25">
      <c r="B127" s="215" t="s">
        <v>460</v>
      </c>
      <c r="C127" s="215" t="s">
        <v>454</v>
      </c>
      <c r="D127" s="215" t="s">
        <v>514</v>
      </c>
      <c r="E127" s="215" t="s">
        <v>893</v>
      </c>
      <c r="F127" s="184">
        <f t="shared" ca="1" si="3"/>
        <v>27024</v>
      </c>
      <c r="G127" s="215">
        <v>36</v>
      </c>
      <c r="H127" s="216">
        <v>30119</v>
      </c>
      <c r="I127" s="215">
        <v>351886</v>
      </c>
      <c r="J127" s="216">
        <v>39077</v>
      </c>
      <c r="K127" s="215" t="s">
        <v>858</v>
      </c>
      <c r="BU127" s="1"/>
    </row>
    <row r="128" spans="1:73" outlineLevel="2" x14ac:dyDescent="0.25">
      <c r="B128" s="215" t="s">
        <v>460</v>
      </c>
      <c r="C128" s="215" t="s">
        <v>408</v>
      </c>
      <c r="D128" s="215" t="s">
        <v>500</v>
      </c>
      <c r="E128" s="215" t="s">
        <v>913</v>
      </c>
      <c r="F128" s="184">
        <f t="shared" ca="1" si="3"/>
        <v>20196</v>
      </c>
      <c r="G128" s="215">
        <v>37</v>
      </c>
      <c r="H128" s="216">
        <v>29777</v>
      </c>
      <c r="I128" s="215">
        <v>352501</v>
      </c>
      <c r="J128" s="216">
        <v>39107</v>
      </c>
      <c r="K128" s="215" t="s">
        <v>858</v>
      </c>
      <c r="BU128" s="1"/>
    </row>
    <row r="129" spans="1:73" outlineLevel="2" x14ac:dyDescent="0.25">
      <c r="B129" s="215" t="s">
        <v>460</v>
      </c>
      <c r="C129" s="215" t="s">
        <v>454</v>
      </c>
      <c r="D129" s="215" t="s">
        <v>517</v>
      </c>
      <c r="E129" s="215" t="s">
        <v>984</v>
      </c>
      <c r="F129" s="184">
        <f t="shared" ca="1" si="3"/>
        <v>19776</v>
      </c>
      <c r="G129" s="215">
        <v>32</v>
      </c>
      <c r="H129" s="216">
        <v>31531</v>
      </c>
      <c r="I129" s="215">
        <v>352671</v>
      </c>
      <c r="J129" s="216">
        <v>39123</v>
      </c>
      <c r="K129" s="215" t="s">
        <v>858</v>
      </c>
      <c r="BU129" s="1"/>
    </row>
    <row r="130" spans="1:73" outlineLevel="2" x14ac:dyDescent="0.25">
      <c r="B130" s="215" t="s">
        <v>460</v>
      </c>
      <c r="C130" s="215" t="s">
        <v>408</v>
      </c>
      <c r="D130" s="215" t="s">
        <v>492</v>
      </c>
      <c r="E130" s="215" t="s">
        <v>989</v>
      </c>
      <c r="F130" s="184">
        <f t="shared" ca="1" si="3"/>
        <v>29220</v>
      </c>
      <c r="G130" s="215">
        <v>29</v>
      </c>
      <c r="H130" s="216">
        <v>32627</v>
      </c>
      <c r="I130" s="215">
        <v>352569</v>
      </c>
      <c r="J130" s="216">
        <v>39144</v>
      </c>
      <c r="K130" s="215" t="s">
        <v>858</v>
      </c>
      <c r="BU130" s="1"/>
    </row>
    <row r="131" spans="1:73" outlineLevel="2" x14ac:dyDescent="0.25">
      <c r="B131" s="215" t="s">
        <v>460</v>
      </c>
      <c r="C131" s="215" t="s">
        <v>408</v>
      </c>
      <c r="D131" s="215" t="s">
        <v>497</v>
      </c>
      <c r="E131" s="215" t="s">
        <v>786</v>
      </c>
      <c r="F131" s="184">
        <f t="shared" ca="1" si="3"/>
        <v>27024</v>
      </c>
      <c r="G131" s="215">
        <v>42</v>
      </c>
      <c r="H131" s="216">
        <v>27892</v>
      </c>
      <c r="I131" s="215">
        <v>352379</v>
      </c>
      <c r="J131" s="216">
        <v>39219</v>
      </c>
      <c r="K131" s="215" t="s">
        <v>858</v>
      </c>
      <c r="BU131" s="1"/>
    </row>
    <row r="132" spans="1:73" outlineLevel="2" x14ac:dyDescent="0.25">
      <c r="B132" s="215" t="s">
        <v>460</v>
      </c>
      <c r="C132" s="215" t="s">
        <v>454</v>
      </c>
      <c r="D132" s="215" t="s">
        <v>635</v>
      </c>
      <c r="E132" s="215" t="s">
        <v>970</v>
      </c>
      <c r="F132" s="184">
        <f t="shared" ca="1" si="3"/>
        <v>26844</v>
      </c>
      <c r="G132" s="215">
        <v>33</v>
      </c>
      <c r="H132" s="216">
        <v>31028</v>
      </c>
      <c r="I132" s="215">
        <v>352336</v>
      </c>
      <c r="J132" s="216">
        <v>39222</v>
      </c>
      <c r="K132" s="215" t="s">
        <v>858</v>
      </c>
      <c r="BU132" s="1"/>
    </row>
    <row r="133" spans="1:73" outlineLevel="2" x14ac:dyDescent="0.25">
      <c r="B133" s="215" t="s">
        <v>460</v>
      </c>
      <c r="C133" s="215" t="s">
        <v>408</v>
      </c>
      <c r="D133" s="215" t="s">
        <v>608</v>
      </c>
      <c r="E133" s="215" t="s">
        <v>629</v>
      </c>
      <c r="F133" s="184">
        <f t="shared" ca="1" si="3"/>
        <v>21252</v>
      </c>
      <c r="G133" s="215">
        <v>34</v>
      </c>
      <c r="H133" s="216">
        <v>30686</v>
      </c>
      <c r="I133" s="215">
        <v>352375</v>
      </c>
      <c r="J133" s="216">
        <v>39237</v>
      </c>
      <c r="K133" s="215" t="s">
        <v>858</v>
      </c>
      <c r="BU133" s="1"/>
    </row>
    <row r="134" spans="1:73" outlineLevel="2" x14ac:dyDescent="0.25">
      <c r="B134" s="215" t="s">
        <v>460</v>
      </c>
      <c r="C134" s="215" t="s">
        <v>454</v>
      </c>
      <c r="D134" s="215" t="s">
        <v>479</v>
      </c>
      <c r="E134" s="215" t="s">
        <v>1003</v>
      </c>
      <c r="F134" s="184">
        <f t="shared" ca="1" si="3"/>
        <v>25152</v>
      </c>
      <c r="G134" s="215">
        <v>30</v>
      </c>
      <c r="H134" s="216">
        <v>32091</v>
      </c>
      <c r="I134" s="215">
        <v>352704</v>
      </c>
      <c r="J134" s="216">
        <v>39237</v>
      </c>
      <c r="K134" s="215" t="s">
        <v>858</v>
      </c>
      <c r="BU134" s="1"/>
    </row>
    <row r="135" spans="1:73" outlineLevel="2" x14ac:dyDescent="0.25">
      <c r="B135" s="215" t="s">
        <v>460</v>
      </c>
      <c r="C135" s="215" t="s">
        <v>454</v>
      </c>
      <c r="D135" s="215" t="s">
        <v>452</v>
      </c>
      <c r="E135" s="215" t="s">
        <v>844</v>
      </c>
      <c r="F135" s="184">
        <f t="shared" ca="1" si="3"/>
        <v>22968</v>
      </c>
      <c r="G135" s="215">
        <v>31</v>
      </c>
      <c r="H135" s="216">
        <v>31917</v>
      </c>
      <c r="I135" s="215">
        <v>352464</v>
      </c>
      <c r="J135" s="216">
        <v>39266</v>
      </c>
      <c r="K135" s="215" t="s">
        <v>858</v>
      </c>
      <c r="BU135" s="1"/>
    </row>
    <row r="136" spans="1:73" outlineLevel="2" x14ac:dyDescent="0.25">
      <c r="B136" s="215" t="s">
        <v>460</v>
      </c>
      <c r="C136" s="215" t="s">
        <v>413</v>
      </c>
      <c r="D136" s="215" t="s">
        <v>648</v>
      </c>
      <c r="E136" s="215" t="s">
        <v>984</v>
      </c>
      <c r="F136" s="184">
        <f t="shared" ca="1" si="3"/>
        <v>26004</v>
      </c>
      <c r="G136" s="215">
        <v>32</v>
      </c>
      <c r="H136" s="216">
        <v>31331</v>
      </c>
      <c r="I136" s="215">
        <v>562424</v>
      </c>
      <c r="J136" s="216">
        <v>39275</v>
      </c>
      <c r="K136" s="215" t="s">
        <v>858</v>
      </c>
      <c r="BU136" s="1"/>
    </row>
    <row r="137" spans="1:73" outlineLevel="2" x14ac:dyDescent="0.25">
      <c r="B137" s="215" t="s">
        <v>460</v>
      </c>
      <c r="C137" s="215" t="s">
        <v>408</v>
      </c>
      <c r="D137" s="215" t="s">
        <v>521</v>
      </c>
      <c r="E137" s="215" t="s">
        <v>1001</v>
      </c>
      <c r="F137" s="184">
        <f t="shared" ca="1" si="3"/>
        <v>24636</v>
      </c>
      <c r="G137" s="215">
        <v>37</v>
      </c>
      <c r="H137" s="216">
        <v>29681</v>
      </c>
      <c r="I137" s="215">
        <v>562654</v>
      </c>
      <c r="J137" s="216">
        <v>39306</v>
      </c>
      <c r="K137" s="215" t="s">
        <v>858</v>
      </c>
      <c r="BU137" s="1"/>
    </row>
    <row r="138" spans="1:73" outlineLevel="2" x14ac:dyDescent="0.25">
      <c r="B138" s="215" t="s">
        <v>460</v>
      </c>
      <c r="C138" s="215" t="s">
        <v>413</v>
      </c>
      <c r="D138" s="215" t="s">
        <v>526</v>
      </c>
      <c r="E138" s="215" t="s">
        <v>149</v>
      </c>
      <c r="F138" s="184">
        <f t="shared" ca="1" si="3"/>
        <v>27984</v>
      </c>
      <c r="G138" s="215">
        <v>32</v>
      </c>
      <c r="H138" s="216">
        <v>31566</v>
      </c>
      <c r="I138" s="215">
        <v>356686</v>
      </c>
      <c r="J138" s="216">
        <v>39335</v>
      </c>
      <c r="K138" s="215" t="s">
        <v>858</v>
      </c>
      <c r="BU138" s="1"/>
    </row>
    <row r="139" spans="1:73" outlineLevel="2" x14ac:dyDescent="0.25">
      <c r="B139" s="215" t="s">
        <v>460</v>
      </c>
      <c r="C139" s="215" t="s">
        <v>454</v>
      </c>
      <c r="D139" s="215" t="s">
        <v>479</v>
      </c>
      <c r="E139" s="215" t="s">
        <v>523</v>
      </c>
      <c r="F139" s="184">
        <f t="shared" ca="1" si="3"/>
        <v>27288</v>
      </c>
      <c r="G139" s="215">
        <v>34</v>
      </c>
      <c r="H139" s="216">
        <v>30867</v>
      </c>
      <c r="I139" s="215">
        <v>352679</v>
      </c>
      <c r="J139" s="216">
        <v>39424</v>
      </c>
      <c r="K139" s="215" t="s">
        <v>858</v>
      </c>
      <c r="BU139" s="1"/>
    </row>
    <row r="140" spans="1:73" outlineLevel="2" x14ac:dyDescent="0.25">
      <c r="B140" s="215" t="s">
        <v>460</v>
      </c>
      <c r="C140" s="215" t="s">
        <v>408</v>
      </c>
      <c r="D140" s="215" t="s">
        <v>500</v>
      </c>
      <c r="E140" s="215" t="s">
        <v>950</v>
      </c>
      <c r="F140" s="184">
        <f t="shared" ca="1" si="3"/>
        <v>25680</v>
      </c>
      <c r="G140" s="215">
        <v>31</v>
      </c>
      <c r="H140" s="216">
        <v>31772</v>
      </c>
      <c r="I140" s="215">
        <v>563078</v>
      </c>
      <c r="J140" s="216">
        <v>40631</v>
      </c>
      <c r="K140" s="215" t="s">
        <v>858</v>
      </c>
      <c r="BU140" s="1"/>
    </row>
    <row r="141" spans="1:73" outlineLevel="2" x14ac:dyDescent="0.25">
      <c r="B141" s="215" t="s">
        <v>460</v>
      </c>
      <c r="C141" s="215" t="s">
        <v>454</v>
      </c>
      <c r="D141" s="215" t="s">
        <v>471</v>
      </c>
      <c r="E141" s="215" t="s">
        <v>922</v>
      </c>
      <c r="F141" s="184">
        <f t="shared" ca="1" si="3"/>
        <v>27876</v>
      </c>
      <c r="G141" s="215">
        <v>31</v>
      </c>
      <c r="H141" s="216">
        <v>32030</v>
      </c>
      <c r="I141" s="215">
        <v>563085</v>
      </c>
      <c r="J141" s="216">
        <v>41569</v>
      </c>
      <c r="K141" s="215" t="s">
        <v>858</v>
      </c>
      <c r="BU141" s="1"/>
    </row>
    <row r="142" spans="1:73" outlineLevel="2" x14ac:dyDescent="0.25">
      <c r="B142" s="215" t="s">
        <v>460</v>
      </c>
      <c r="C142" s="215" t="s">
        <v>454</v>
      </c>
      <c r="D142" s="215" t="s">
        <v>694</v>
      </c>
      <c r="E142" s="215" t="s">
        <v>840</v>
      </c>
      <c r="F142" s="184">
        <f t="shared" ca="1" si="3"/>
        <v>28152</v>
      </c>
      <c r="G142" s="215">
        <v>36</v>
      </c>
      <c r="H142" s="216">
        <v>29998</v>
      </c>
      <c r="I142" s="215">
        <v>563110</v>
      </c>
      <c r="J142" s="216">
        <v>41727</v>
      </c>
      <c r="K142" s="215" t="s">
        <v>858</v>
      </c>
      <c r="BU142" s="1"/>
    </row>
    <row r="143" spans="1:73" outlineLevel="2" x14ac:dyDescent="0.25">
      <c r="B143" s="215" t="s">
        <v>460</v>
      </c>
      <c r="C143" s="215" t="s">
        <v>408</v>
      </c>
      <c r="D143" s="215" t="s">
        <v>626</v>
      </c>
      <c r="E143" s="215" t="s">
        <v>828</v>
      </c>
      <c r="F143" s="184">
        <f t="shared" ca="1" si="3"/>
        <v>29892</v>
      </c>
      <c r="G143" s="215">
        <v>30</v>
      </c>
      <c r="H143" s="216">
        <v>32336</v>
      </c>
      <c r="I143" s="215">
        <v>353099</v>
      </c>
      <c r="J143" s="216">
        <v>41969</v>
      </c>
      <c r="K143" s="215" t="s">
        <v>858</v>
      </c>
      <c r="BU143" s="1"/>
    </row>
    <row r="144" spans="1:73" ht="45" outlineLevel="1" x14ac:dyDescent="0.25">
      <c r="A144" s="242" t="s">
        <v>1853</v>
      </c>
      <c r="B144" s="215">
        <f>SUBTOTAL(3,B122:B143)</f>
        <v>22</v>
      </c>
      <c r="C144" s="215"/>
      <c r="D144" s="215"/>
      <c r="E144" s="215"/>
      <c r="F144" s="184"/>
      <c r="G144" s="215"/>
      <c r="H144" s="216"/>
      <c r="I144" s="215"/>
      <c r="J144" s="216"/>
      <c r="K144" s="215"/>
      <c r="BU144" s="1"/>
    </row>
    <row r="145" spans="1:73" outlineLevel="2" x14ac:dyDescent="0.25">
      <c r="B145" s="215" t="s">
        <v>470</v>
      </c>
      <c r="C145" s="215" t="s">
        <v>408</v>
      </c>
      <c r="D145" s="215" t="s">
        <v>574</v>
      </c>
      <c r="E145" s="215" t="s">
        <v>746</v>
      </c>
      <c r="F145" s="184">
        <f ca="1">RANDBETWEEN(1500,2600)*12</f>
        <v>19140</v>
      </c>
      <c r="G145" s="215">
        <v>55</v>
      </c>
      <c r="H145" s="216">
        <v>23165</v>
      </c>
      <c r="I145" s="215">
        <v>560711</v>
      </c>
      <c r="J145" s="216">
        <v>31900</v>
      </c>
      <c r="K145" s="215" t="s">
        <v>412</v>
      </c>
      <c r="BU145" s="1"/>
    </row>
    <row r="146" spans="1:73" ht="30" outlineLevel="1" x14ac:dyDescent="0.25">
      <c r="A146" s="242" t="s">
        <v>1854</v>
      </c>
      <c r="B146" s="215">
        <f>SUBTOTAL(3,B145:B145)</f>
        <v>1</v>
      </c>
      <c r="C146" s="215"/>
      <c r="D146" s="215"/>
      <c r="E146" s="215"/>
      <c r="F146" s="184"/>
      <c r="G146" s="215"/>
      <c r="H146" s="216"/>
      <c r="I146" s="215"/>
      <c r="J146" s="216"/>
      <c r="K146" s="215"/>
      <c r="BU146" s="1"/>
    </row>
    <row r="147" spans="1:73" outlineLevel="2" x14ac:dyDescent="0.25">
      <c r="B147" s="215" t="s">
        <v>767</v>
      </c>
      <c r="C147" s="215" t="s">
        <v>408</v>
      </c>
      <c r="D147" s="215" t="s">
        <v>766</v>
      </c>
      <c r="E147" s="215" t="s">
        <v>556</v>
      </c>
      <c r="F147" s="184">
        <f ca="1">RANDBETWEEN(1500,2600)*12</f>
        <v>24528</v>
      </c>
      <c r="G147" s="215">
        <v>56</v>
      </c>
      <c r="H147" s="216">
        <v>22573</v>
      </c>
      <c r="I147" s="215">
        <v>560540</v>
      </c>
      <c r="J147" s="216">
        <v>31157</v>
      </c>
      <c r="K147" s="215" t="s">
        <v>466</v>
      </c>
      <c r="BU147" s="1"/>
    </row>
    <row r="148" spans="1:73" ht="45" outlineLevel="1" x14ac:dyDescent="0.25">
      <c r="A148" s="242" t="s">
        <v>1855</v>
      </c>
      <c r="B148" s="215">
        <f>SUBTOTAL(3,B147:B147)</f>
        <v>1</v>
      </c>
      <c r="C148" s="215"/>
      <c r="D148" s="215"/>
      <c r="E148" s="215"/>
      <c r="F148" s="184"/>
      <c r="G148" s="215"/>
      <c r="H148" s="216"/>
      <c r="I148" s="215"/>
      <c r="J148" s="216"/>
      <c r="K148" s="215"/>
      <c r="BU148" s="1"/>
    </row>
    <row r="149" spans="1:73" outlineLevel="2" x14ac:dyDescent="0.25">
      <c r="B149" s="215" t="s">
        <v>536</v>
      </c>
      <c r="C149" s="215" t="s">
        <v>408</v>
      </c>
      <c r="D149" s="215" t="s">
        <v>602</v>
      </c>
      <c r="E149" s="215" t="s">
        <v>786</v>
      </c>
      <c r="F149" s="184">
        <f ca="1">RANDBETWEEN(1500,2600)*12</f>
        <v>22776</v>
      </c>
      <c r="G149" s="215">
        <v>52</v>
      </c>
      <c r="H149" s="216">
        <v>24102</v>
      </c>
      <c r="I149" s="215">
        <v>560639</v>
      </c>
      <c r="J149" s="216">
        <v>32030</v>
      </c>
      <c r="K149" s="215" t="s">
        <v>412</v>
      </c>
      <c r="BU149" s="1"/>
    </row>
    <row r="150" spans="1:73" outlineLevel="2" x14ac:dyDescent="0.25">
      <c r="B150" s="215" t="s">
        <v>536</v>
      </c>
      <c r="C150" s="215" t="s">
        <v>413</v>
      </c>
      <c r="D150" s="215" t="s">
        <v>493</v>
      </c>
      <c r="E150" s="215" t="s">
        <v>752</v>
      </c>
      <c r="F150" s="184">
        <f ca="1">RANDBETWEEN(1500,2600)*12</f>
        <v>31176</v>
      </c>
      <c r="G150" s="215">
        <v>51</v>
      </c>
      <c r="H150" s="216">
        <v>24565</v>
      </c>
      <c r="I150" s="215">
        <v>560800</v>
      </c>
      <c r="J150" s="216">
        <v>32285</v>
      </c>
      <c r="K150" s="215" t="s">
        <v>466</v>
      </c>
      <c r="BU150" s="1"/>
    </row>
    <row r="151" spans="1:73" ht="45" outlineLevel="1" x14ac:dyDescent="0.25">
      <c r="A151" s="242" t="s">
        <v>1856</v>
      </c>
      <c r="B151" s="215">
        <f>SUBTOTAL(3,B149:B150)</f>
        <v>2</v>
      </c>
      <c r="C151" s="215"/>
      <c r="D151" s="215"/>
      <c r="E151" s="215"/>
      <c r="F151" s="184"/>
      <c r="G151" s="215"/>
      <c r="H151" s="216"/>
      <c r="I151" s="215"/>
      <c r="J151" s="216"/>
      <c r="K151" s="215"/>
      <c r="BU151" s="1"/>
    </row>
    <row r="152" spans="1:73" outlineLevel="2" x14ac:dyDescent="0.25">
      <c r="B152" s="215" t="s">
        <v>741</v>
      </c>
      <c r="C152" s="215" t="s">
        <v>408</v>
      </c>
      <c r="D152" s="215" t="s">
        <v>544</v>
      </c>
      <c r="E152" s="215" t="s">
        <v>95</v>
      </c>
      <c r="F152" s="184">
        <f ca="1">RANDBETWEEN(1500,2600)*12</f>
        <v>21072</v>
      </c>
      <c r="G152" s="215">
        <v>57</v>
      </c>
      <c r="H152" s="216">
        <v>22503</v>
      </c>
      <c r="I152" s="215">
        <v>560666</v>
      </c>
      <c r="J152" s="216">
        <v>31567</v>
      </c>
      <c r="K152" s="215" t="s">
        <v>417</v>
      </c>
      <c r="BU152" s="1"/>
    </row>
    <row r="153" spans="1:73" ht="45" outlineLevel="1" x14ac:dyDescent="0.25">
      <c r="A153" s="242" t="s">
        <v>1857</v>
      </c>
      <c r="B153" s="215">
        <f>SUBTOTAL(3,B152:B152)</f>
        <v>1</v>
      </c>
      <c r="C153" s="215"/>
      <c r="D153" s="215"/>
      <c r="E153" s="215"/>
      <c r="F153" s="184"/>
      <c r="G153" s="215"/>
      <c r="H153" s="216"/>
      <c r="I153" s="215"/>
      <c r="J153" s="216"/>
      <c r="K153" s="215"/>
      <c r="BU153" s="1"/>
    </row>
    <row r="154" spans="1:73" outlineLevel="2" x14ac:dyDescent="0.25">
      <c r="B154" s="215" t="s">
        <v>731</v>
      </c>
      <c r="C154" s="215" t="s">
        <v>413</v>
      </c>
      <c r="D154" s="215" t="s">
        <v>521</v>
      </c>
      <c r="E154" s="215" t="s">
        <v>633</v>
      </c>
      <c r="F154" s="184">
        <f ca="1">RANDBETWEEN(1500,2600)*12</f>
        <v>20400</v>
      </c>
      <c r="G154" s="215">
        <v>54</v>
      </c>
      <c r="H154" s="216">
        <v>23370</v>
      </c>
      <c r="I154" s="215">
        <v>560725</v>
      </c>
      <c r="J154" s="216">
        <v>32065</v>
      </c>
      <c r="K154" s="215" t="s">
        <v>417</v>
      </c>
      <c r="BU154" s="1"/>
    </row>
    <row r="155" spans="1:73" ht="45" outlineLevel="1" x14ac:dyDescent="0.25">
      <c r="A155" s="242" t="s">
        <v>1858</v>
      </c>
      <c r="B155" s="215">
        <f>SUBTOTAL(3,B154:B154)</f>
        <v>1</v>
      </c>
      <c r="C155" s="215"/>
      <c r="D155" s="215"/>
      <c r="E155" s="215"/>
      <c r="F155" s="184"/>
      <c r="G155" s="215"/>
      <c r="H155" s="216"/>
      <c r="I155" s="215"/>
      <c r="J155" s="216"/>
      <c r="K155" s="215"/>
      <c r="BU155" s="1"/>
    </row>
    <row r="156" spans="1:73" outlineLevel="2" x14ac:dyDescent="0.25">
      <c r="B156" s="215" t="s">
        <v>955</v>
      </c>
      <c r="C156" s="215" t="s">
        <v>454</v>
      </c>
      <c r="D156" s="215" t="s">
        <v>493</v>
      </c>
      <c r="E156" s="215" t="s">
        <v>796</v>
      </c>
      <c r="F156" s="184">
        <f ca="1">RANDBETWEEN(1500,2600)*12</f>
        <v>25584</v>
      </c>
      <c r="G156" s="215">
        <v>36</v>
      </c>
      <c r="H156" s="216">
        <v>29878</v>
      </c>
      <c r="I156" s="215">
        <v>351771</v>
      </c>
      <c r="J156" s="216">
        <v>39059</v>
      </c>
      <c r="K156" s="215" t="s">
        <v>858</v>
      </c>
      <c r="BU156" s="1"/>
    </row>
    <row r="157" spans="1:73" ht="60" outlineLevel="1" x14ac:dyDescent="0.25">
      <c r="A157" s="242" t="s">
        <v>1859</v>
      </c>
      <c r="B157" s="215">
        <f>SUBTOTAL(3,B156:B156)</f>
        <v>1</v>
      </c>
      <c r="C157" s="215"/>
      <c r="D157" s="215"/>
      <c r="E157" s="215"/>
      <c r="F157" s="184"/>
      <c r="G157" s="215"/>
      <c r="H157" s="216"/>
      <c r="I157" s="215"/>
      <c r="J157" s="216"/>
      <c r="K157" s="215"/>
      <c r="BU157" s="1"/>
    </row>
    <row r="158" spans="1:73" outlineLevel="2" x14ac:dyDescent="0.25">
      <c r="B158" s="215" t="s">
        <v>799</v>
      </c>
      <c r="C158" s="215" t="s">
        <v>454</v>
      </c>
      <c r="D158" s="215" t="s">
        <v>660</v>
      </c>
      <c r="E158" s="215" t="s">
        <v>773</v>
      </c>
      <c r="F158" s="184">
        <f ca="1">RANDBETWEEN(1500,2600)*12</f>
        <v>21216</v>
      </c>
      <c r="G158" s="215">
        <v>54</v>
      </c>
      <c r="H158" s="216">
        <v>23295</v>
      </c>
      <c r="I158" s="215">
        <v>351173</v>
      </c>
      <c r="J158" s="216">
        <v>32266</v>
      </c>
      <c r="K158" s="215" t="s">
        <v>466</v>
      </c>
      <c r="BU158" s="1"/>
    </row>
    <row r="159" spans="1:73" ht="45" outlineLevel="1" x14ac:dyDescent="0.25">
      <c r="A159" s="242" t="s">
        <v>1860</v>
      </c>
      <c r="B159" s="215">
        <f>SUBTOTAL(3,B158:B158)</f>
        <v>1</v>
      </c>
      <c r="C159" s="215"/>
      <c r="D159" s="215"/>
      <c r="E159" s="215"/>
      <c r="F159" s="184"/>
      <c r="G159" s="215"/>
      <c r="H159" s="216"/>
      <c r="I159" s="215"/>
      <c r="J159" s="216"/>
      <c r="K159" s="215"/>
      <c r="BU159" s="1"/>
    </row>
    <row r="160" spans="1:73" outlineLevel="2" x14ac:dyDescent="0.25">
      <c r="B160" s="215" t="s">
        <v>420</v>
      </c>
      <c r="C160" s="215" t="s">
        <v>408</v>
      </c>
      <c r="D160" s="215" t="s">
        <v>418</v>
      </c>
      <c r="E160" s="215" t="s">
        <v>419</v>
      </c>
      <c r="F160" s="184">
        <f ca="1">RANDBETWEEN(1500,2600)*12</f>
        <v>20436</v>
      </c>
      <c r="G160" s="215">
        <v>63</v>
      </c>
      <c r="H160" s="216">
        <v>20212</v>
      </c>
      <c r="I160" s="215">
        <v>351350</v>
      </c>
      <c r="J160" s="216">
        <v>27800</v>
      </c>
      <c r="K160" s="215" t="s">
        <v>421</v>
      </c>
      <c r="BU160" s="1"/>
    </row>
    <row r="161" spans="1:73" ht="45" outlineLevel="1" x14ac:dyDescent="0.25">
      <c r="A161" s="242" t="s">
        <v>1861</v>
      </c>
      <c r="B161" s="215">
        <f>SUBTOTAL(3,B160:B160)</f>
        <v>1</v>
      </c>
      <c r="C161" s="215"/>
      <c r="D161" s="215"/>
      <c r="E161" s="215"/>
      <c r="F161" s="184"/>
      <c r="G161" s="215"/>
      <c r="H161" s="216"/>
      <c r="I161" s="215"/>
      <c r="J161" s="216"/>
      <c r="K161" s="215"/>
      <c r="BU161" s="1"/>
    </row>
    <row r="162" spans="1:73" outlineLevel="2" x14ac:dyDescent="0.25">
      <c r="B162" s="215" t="s">
        <v>678</v>
      </c>
      <c r="C162" s="215" t="s">
        <v>413</v>
      </c>
      <c r="D162" s="215" t="s">
        <v>673</v>
      </c>
      <c r="E162" s="215" t="s">
        <v>781</v>
      </c>
      <c r="F162" s="184">
        <f ca="1">RANDBETWEEN(1500,2600)*12</f>
        <v>23904</v>
      </c>
      <c r="G162" s="215">
        <v>51</v>
      </c>
      <c r="H162" s="216">
        <v>24466</v>
      </c>
      <c r="I162" s="215">
        <v>560684</v>
      </c>
      <c r="J162" s="216">
        <v>32061</v>
      </c>
      <c r="K162" s="215" t="s">
        <v>466</v>
      </c>
      <c r="BU162" s="1"/>
    </row>
    <row r="163" spans="1:73" ht="45" outlineLevel="1" x14ac:dyDescent="0.25">
      <c r="A163" s="242" t="s">
        <v>1862</v>
      </c>
      <c r="B163" s="215">
        <f>SUBTOTAL(3,B162:B162)</f>
        <v>1</v>
      </c>
      <c r="C163" s="215"/>
      <c r="D163" s="215"/>
      <c r="E163" s="215"/>
      <c r="F163" s="184"/>
      <c r="G163" s="215"/>
      <c r="H163" s="216"/>
      <c r="I163" s="215"/>
      <c r="J163" s="216"/>
      <c r="K163" s="215"/>
      <c r="BU163" s="1"/>
    </row>
    <row r="164" spans="1:73" outlineLevel="2" x14ac:dyDescent="0.25">
      <c r="B164" s="215" t="s">
        <v>658</v>
      </c>
      <c r="C164" s="215" t="s">
        <v>408</v>
      </c>
      <c r="D164" s="215" t="s">
        <v>458</v>
      </c>
      <c r="E164" s="215" t="s">
        <v>608</v>
      </c>
      <c r="F164" s="184">
        <f ca="1">RANDBETWEEN(1500,2600)*12</f>
        <v>28548</v>
      </c>
      <c r="G164" s="215">
        <v>56</v>
      </c>
      <c r="H164" s="216">
        <v>22865</v>
      </c>
      <c r="I164" s="215">
        <v>560693</v>
      </c>
      <c r="J164" s="216">
        <v>32107</v>
      </c>
      <c r="K164" s="215" t="s">
        <v>466</v>
      </c>
      <c r="BU164" s="1"/>
    </row>
    <row r="165" spans="1:73" ht="30" outlineLevel="1" x14ac:dyDescent="0.25">
      <c r="A165" s="242" t="s">
        <v>1863</v>
      </c>
      <c r="B165" s="215">
        <f>SUBTOTAL(3,B164:B164)</f>
        <v>1</v>
      </c>
      <c r="C165" s="215"/>
      <c r="D165" s="215"/>
      <c r="E165" s="215"/>
      <c r="F165" s="184"/>
      <c r="G165" s="215"/>
      <c r="H165" s="216"/>
      <c r="I165" s="215"/>
      <c r="J165" s="216"/>
      <c r="K165" s="215"/>
      <c r="BU165" s="1"/>
    </row>
    <row r="166" spans="1:73" outlineLevel="2" x14ac:dyDescent="0.25">
      <c r="B166" s="215" t="s">
        <v>800</v>
      </c>
      <c r="C166" s="215" t="s">
        <v>408</v>
      </c>
      <c r="D166" s="215" t="s">
        <v>461</v>
      </c>
      <c r="E166" s="215" t="s">
        <v>774</v>
      </c>
      <c r="F166" s="184">
        <f ca="1">RANDBETWEEN(1500,2600)*12</f>
        <v>25512</v>
      </c>
      <c r="G166" s="215">
        <v>53</v>
      </c>
      <c r="H166" s="216">
        <v>23840</v>
      </c>
      <c r="I166" s="215">
        <v>560719</v>
      </c>
      <c r="J166" s="216">
        <v>32336</v>
      </c>
      <c r="K166" s="215" t="s">
        <v>412</v>
      </c>
      <c r="BU166" s="1"/>
    </row>
    <row r="167" spans="1:73" ht="45" outlineLevel="1" x14ac:dyDescent="0.25">
      <c r="A167" s="242" t="s">
        <v>1864</v>
      </c>
      <c r="B167" s="215">
        <f>SUBTOTAL(3,B166:B166)</f>
        <v>1</v>
      </c>
      <c r="C167" s="215"/>
      <c r="D167" s="215"/>
      <c r="E167" s="215"/>
      <c r="F167" s="184"/>
      <c r="G167" s="215"/>
      <c r="H167" s="216"/>
      <c r="I167" s="215"/>
      <c r="J167" s="216"/>
      <c r="K167" s="215"/>
      <c r="BU167" s="1"/>
    </row>
    <row r="168" spans="1:73" outlineLevel="2" x14ac:dyDescent="0.25">
      <c r="B168" s="215" t="s">
        <v>982</v>
      </c>
      <c r="C168" s="215" t="s">
        <v>413</v>
      </c>
      <c r="D168" s="215" t="s">
        <v>547</v>
      </c>
      <c r="E168" s="215" t="s">
        <v>981</v>
      </c>
      <c r="F168" s="184">
        <f ca="1">RANDBETWEEN(1500,2600)*12</f>
        <v>23040</v>
      </c>
      <c r="G168" s="215">
        <v>36</v>
      </c>
      <c r="H168" s="216">
        <v>30216</v>
      </c>
      <c r="I168" s="215">
        <v>352383</v>
      </c>
      <c r="J168" s="216">
        <v>39236</v>
      </c>
      <c r="K168" s="215" t="s">
        <v>903</v>
      </c>
      <c r="BU168" s="1"/>
    </row>
    <row r="169" spans="1:73" ht="30" outlineLevel="1" x14ac:dyDescent="0.25">
      <c r="A169" s="242" t="s">
        <v>1865</v>
      </c>
      <c r="B169" s="215">
        <f>SUBTOTAL(3,B168:B168)</f>
        <v>1</v>
      </c>
      <c r="C169" s="215"/>
      <c r="D169" s="215"/>
      <c r="E169" s="215"/>
      <c r="F169" s="184"/>
      <c r="G169" s="215"/>
      <c r="H169" s="216"/>
      <c r="I169" s="215"/>
      <c r="J169" s="216"/>
      <c r="K169" s="215"/>
      <c r="BU169" s="1"/>
    </row>
    <row r="170" spans="1:73" outlineLevel="2" x14ac:dyDescent="0.25">
      <c r="B170" s="215" t="s">
        <v>433</v>
      </c>
      <c r="C170" s="215" t="s">
        <v>408</v>
      </c>
      <c r="D170" s="215" t="s">
        <v>645</v>
      </c>
      <c r="E170" s="215" t="s">
        <v>527</v>
      </c>
      <c r="F170" s="184">
        <f ca="1">RANDBETWEEN(1500,2600)*12</f>
        <v>28476</v>
      </c>
      <c r="G170" s="215">
        <v>35</v>
      </c>
      <c r="H170" s="216">
        <v>30578</v>
      </c>
      <c r="I170" s="215">
        <v>563036</v>
      </c>
      <c r="J170" s="216">
        <v>41354</v>
      </c>
      <c r="K170" s="215" t="s">
        <v>858</v>
      </c>
      <c r="BU170" s="1"/>
    </row>
    <row r="171" spans="1:73" ht="45" outlineLevel="1" x14ac:dyDescent="0.25">
      <c r="A171" s="242" t="s">
        <v>1866</v>
      </c>
      <c r="B171" s="215">
        <f>SUBTOTAL(3,B170:B170)</f>
        <v>1</v>
      </c>
      <c r="C171" s="215"/>
      <c r="D171" s="215"/>
      <c r="E171" s="215"/>
      <c r="F171" s="184"/>
      <c r="G171" s="215"/>
      <c r="H171" s="216"/>
      <c r="I171" s="215"/>
      <c r="J171" s="216"/>
      <c r="K171" s="215"/>
      <c r="BU171" s="1"/>
    </row>
    <row r="172" spans="1:73" outlineLevel="2" x14ac:dyDescent="0.25">
      <c r="B172" s="215" t="s">
        <v>622</v>
      </c>
      <c r="C172" s="215" t="s">
        <v>413</v>
      </c>
      <c r="D172" s="215" t="s">
        <v>791</v>
      </c>
      <c r="E172" s="215" t="s">
        <v>804</v>
      </c>
      <c r="F172" s="184">
        <f ca="1">RANDBETWEEN(1500,2600)*12</f>
        <v>20400</v>
      </c>
      <c r="G172" s="215">
        <v>52</v>
      </c>
      <c r="H172" s="216">
        <v>24115</v>
      </c>
      <c r="I172" s="215">
        <v>560815</v>
      </c>
      <c r="J172" s="216">
        <v>32236</v>
      </c>
      <c r="K172" s="215" t="s">
        <v>412</v>
      </c>
      <c r="BU172" s="1"/>
    </row>
    <row r="173" spans="1:73" outlineLevel="2" x14ac:dyDescent="0.25">
      <c r="B173" s="215" t="s">
        <v>622</v>
      </c>
      <c r="C173" s="215" t="s">
        <v>408</v>
      </c>
      <c r="D173" s="215" t="s">
        <v>712</v>
      </c>
      <c r="E173" s="215" t="s">
        <v>959</v>
      </c>
      <c r="F173" s="184">
        <f ca="1">RANDBETWEEN(1500,2600)*12</f>
        <v>27804</v>
      </c>
      <c r="G173" s="215">
        <v>32</v>
      </c>
      <c r="H173" s="216">
        <v>31554</v>
      </c>
      <c r="I173" s="215">
        <v>562966</v>
      </c>
      <c r="J173" s="216">
        <v>39059</v>
      </c>
      <c r="K173" s="215" t="s">
        <v>858</v>
      </c>
      <c r="BU173" s="1"/>
    </row>
    <row r="174" spans="1:73" outlineLevel="2" x14ac:dyDescent="0.25">
      <c r="B174" s="215" t="s">
        <v>622</v>
      </c>
      <c r="C174" s="215" t="s">
        <v>413</v>
      </c>
      <c r="D174" s="215" t="s">
        <v>524</v>
      </c>
      <c r="E174" s="215" t="s">
        <v>523</v>
      </c>
      <c r="F174" s="184">
        <f ca="1">RANDBETWEEN(1500,2600)*12</f>
        <v>28896</v>
      </c>
      <c r="G174" s="215">
        <v>42</v>
      </c>
      <c r="H174" s="216">
        <v>27914</v>
      </c>
      <c r="I174" s="215">
        <v>562352</v>
      </c>
      <c r="J174" s="216">
        <v>39108</v>
      </c>
      <c r="K174" s="215" t="s">
        <v>858</v>
      </c>
      <c r="BU174" s="1"/>
    </row>
    <row r="175" spans="1:73" outlineLevel="2" x14ac:dyDescent="0.25">
      <c r="B175" s="215" t="s">
        <v>622</v>
      </c>
      <c r="C175" s="215" t="s">
        <v>454</v>
      </c>
      <c r="D175" s="215" t="s">
        <v>665</v>
      </c>
      <c r="E175" s="215" t="s">
        <v>847</v>
      </c>
      <c r="F175" s="184">
        <f ca="1">RANDBETWEEN(1500,2600)*12</f>
        <v>28488</v>
      </c>
      <c r="G175" s="215">
        <v>35</v>
      </c>
      <c r="H175" s="216">
        <v>30266</v>
      </c>
      <c r="I175" s="215">
        <v>352068</v>
      </c>
      <c r="J175" s="216">
        <v>39329</v>
      </c>
      <c r="K175" s="215" t="s">
        <v>858</v>
      </c>
      <c r="BU175" s="1"/>
    </row>
    <row r="176" spans="1:73" outlineLevel="2" x14ac:dyDescent="0.25">
      <c r="B176" s="215" t="s">
        <v>622</v>
      </c>
      <c r="C176" s="215" t="s">
        <v>454</v>
      </c>
      <c r="D176" s="215" t="s">
        <v>712</v>
      </c>
      <c r="E176" s="215" t="s">
        <v>970</v>
      </c>
      <c r="F176" s="184">
        <f ca="1">RANDBETWEEN(1500,2600)*12</f>
        <v>24396</v>
      </c>
      <c r="G176" s="215">
        <v>31</v>
      </c>
      <c r="H176" s="216">
        <v>32039</v>
      </c>
      <c r="I176" s="215">
        <v>563024</v>
      </c>
      <c r="J176" s="216">
        <v>39329</v>
      </c>
      <c r="K176" s="215" t="s">
        <v>858</v>
      </c>
      <c r="BU176" s="1"/>
    </row>
    <row r="177" spans="1:73" ht="45" outlineLevel="1" x14ac:dyDescent="0.25">
      <c r="A177" s="242" t="s">
        <v>1867</v>
      </c>
      <c r="B177" s="215">
        <f>SUBTOTAL(3,B172:B176)</f>
        <v>5</v>
      </c>
      <c r="C177" s="215"/>
      <c r="D177" s="215"/>
      <c r="E177" s="215"/>
      <c r="F177" s="184"/>
      <c r="G177" s="215"/>
      <c r="H177" s="216"/>
      <c r="I177" s="215"/>
      <c r="J177" s="216"/>
      <c r="K177" s="215"/>
      <c r="BU177" s="1"/>
    </row>
    <row r="178" spans="1:73" outlineLevel="2" x14ac:dyDescent="0.25">
      <c r="B178" s="215" t="s">
        <v>577</v>
      </c>
      <c r="C178" s="215" t="s">
        <v>413</v>
      </c>
      <c r="D178" s="215" t="s">
        <v>646</v>
      </c>
      <c r="E178" s="215" t="s">
        <v>783</v>
      </c>
      <c r="F178" s="184">
        <f ca="1">RANDBETWEEN(1500,2600)*12</f>
        <v>19968</v>
      </c>
      <c r="G178" s="215">
        <v>54</v>
      </c>
      <c r="H178" s="216">
        <v>23325</v>
      </c>
      <c r="I178" s="215">
        <v>560704</v>
      </c>
      <c r="J178" s="216">
        <v>31961</v>
      </c>
      <c r="K178" s="215" t="s">
        <v>412</v>
      </c>
      <c r="BU178" s="1"/>
    </row>
    <row r="179" spans="1:73" ht="45" outlineLevel="1" x14ac:dyDescent="0.25">
      <c r="A179" s="242" t="s">
        <v>1868</v>
      </c>
      <c r="B179" s="215">
        <f>SUBTOTAL(3,B178:B178)</f>
        <v>1</v>
      </c>
      <c r="C179" s="215"/>
      <c r="D179" s="215"/>
      <c r="E179" s="215"/>
      <c r="F179" s="184"/>
      <c r="G179" s="215"/>
      <c r="H179" s="216"/>
      <c r="I179" s="215"/>
      <c r="J179" s="216"/>
      <c r="K179" s="215"/>
      <c r="BU179" s="1"/>
    </row>
    <row r="180" spans="1:73" outlineLevel="2" x14ac:dyDescent="0.25">
      <c r="B180" s="215" t="s">
        <v>636</v>
      </c>
      <c r="C180" s="215" t="s">
        <v>408</v>
      </c>
      <c r="D180" s="215" t="s">
        <v>611</v>
      </c>
      <c r="E180" s="215" t="s">
        <v>465</v>
      </c>
      <c r="F180" s="184">
        <f ca="1">RANDBETWEEN(1500,2600)*12</f>
        <v>19284</v>
      </c>
      <c r="G180" s="215">
        <v>56</v>
      </c>
      <c r="H180" s="216">
        <v>22862</v>
      </c>
      <c r="I180" s="215">
        <v>350201</v>
      </c>
      <c r="J180" s="216">
        <v>32024</v>
      </c>
      <c r="K180" s="215" t="s">
        <v>412</v>
      </c>
      <c r="BU180" s="1"/>
    </row>
    <row r="181" spans="1:73" ht="60" outlineLevel="1" x14ac:dyDescent="0.25">
      <c r="A181" s="242" t="s">
        <v>1869</v>
      </c>
      <c r="B181" s="5">
        <f>SUBTOTAL(3,B180:B180)</f>
        <v>1</v>
      </c>
      <c r="C181" s="5"/>
      <c r="D181" s="5"/>
      <c r="E181" s="5"/>
      <c r="F181" s="52"/>
      <c r="G181" s="5"/>
      <c r="H181" s="50"/>
      <c r="I181" s="5"/>
      <c r="J181" s="50"/>
      <c r="K181" s="5"/>
      <c r="BU181" s="1"/>
    </row>
    <row r="182" spans="1:73" x14ac:dyDescent="0.25">
      <c r="A182" s="242" t="s">
        <v>1870</v>
      </c>
      <c r="B182" s="5">
        <f>SUBTOTAL(3,B2:B180)</f>
        <v>140</v>
      </c>
      <c r="C182" s="5"/>
      <c r="D182" s="5"/>
      <c r="E182" s="5"/>
      <c r="F182" s="52"/>
      <c r="G182" s="5"/>
      <c r="H182" s="50"/>
      <c r="I182" s="5"/>
      <c r="J182" s="50"/>
      <c r="K182" s="5"/>
      <c r="BU182" s="1"/>
    </row>
  </sheetData>
  <sortState xmlns:xlrd2="http://schemas.microsoft.com/office/spreadsheetml/2017/richdata2" ref="B2:K180">
    <sortCondition ref="B4:B180"/>
  </sortState>
  <mergeCells count="3">
    <mergeCell ref="O7:T8"/>
    <mergeCell ref="O10:S12"/>
    <mergeCell ref="O13:S14"/>
  </mergeCells>
  <conditionalFormatting sqref="K183:BT1048576 L3:BU5 G2:G3 G1:M1 G4:K182 B1:E182 T9:BU12 V6:BU7 L13:BU182 L6:N12 O10:O11 U8:BU8 L2:O2 Q2:BU2 Q1 S1:BU1">
    <cfRule type="expression" dxfId="188" priority="7">
      <formula>B1&lt;&gt;""</formula>
    </cfRule>
  </conditionalFormatting>
  <conditionalFormatting sqref="I2:K3">
    <cfRule type="expression" dxfId="187" priority="6">
      <formula>I2&lt;&gt;""</formula>
    </cfRule>
  </conditionalFormatting>
  <conditionalFormatting sqref="H2:H3">
    <cfRule type="expression" dxfId="186" priority="5">
      <formula>H2&lt;&gt;""</formula>
    </cfRule>
  </conditionalFormatting>
  <conditionalFormatting sqref="N1">
    <cfRule type="expression" dxfId="185" priority="2">
      <formula>N1&lt;&gt;""</formula>
    </cfRule>
  </conditionalFormatting>
  <conditionalFormatting sqref="N1">
    <cfRule type="expression" dxfId="184" priority="3">
      <formula>N1&lt;&gt;""</formula>
    </cfRule>
  </conditionalFormatting>
  <conditionalFormatting sqref="R1">
    <cfRule type="expression" dxfId="183" priority="1">
      <formula>R1&lt;&gt;""</formula>
    </cfRule>
  </conditionalFormatting>
  <conditionalFormatting sqref="F1:F182">
    <cfRule type="expression" dxfId="182" priority="4">
      <formula>#REF!&lt;&gt;""</formula>
    </cfRule>
  </conditionalFormatting>
  <hyperlinks>
    <hyperlink ref="N1" location="ACCUEIL!A1" display="ACCUEIL" xr:uid="{B4E71782-1ECE-46D7-8248-0C2AF03538AC}"/>
    <hyperlink ref="O1" location="GROUPER!A1" display="SUJET" xr:uid="{A477500F-C577-485E-B542-7CEF823180B4}"/>
    <hyperlink ref="P1" r:id="rId1" xr:uid="{B3C10225-23C7-44B6-89C0-A4A230224906}"/>
    <hyperlink ref="Q1" r:id="rId2" xr:uid="{E970668F-43A7-4119-A1BA-5BD44EE61E0C}"/>
    <hyperlink ref="R1" r:id="rId3" xr:uid="{12623066-73BB-4B8E-952A-F795E2937DA6}"/>
  </hyperlinks>
  <pageMargins left="0.7" right="0.7" top="0.75" bottom="0.75" header="0.3" footer="0.3"/>
  <pageSetup paperSize="9" orientation="portrait" verticalDpi="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65E5-FFD6-4556-8099-BC353028A1EA}">
  <sheetPr>
    <tabColor theme="9"/>
  </sheetPr>
  <dimension ref="A1:R77"/>
  <sheetViews>
    <sheetView workbookViewId="0">
      <selection activeCell="F1" sqref="F1"/>
    </sheetView>
  </sheetViews>
  <sheetFormatPr baseColWidth="10" defaultColWidth="11" defaultRowHeight="15" x14ac:dyDescent="0.25"/>
  <cols>
    <col min="1" max="1" width="11" style="1"/>
    <col min="2" max="3" width="18" style="1" customWidth="1"/>
    <col min="4" max="4" width="14.42578125" style="1" customWidth="1"/>
    <col min="5" max="16384" width="11" style="1"/>
  </cols>
  <sheetData>
    <row r="1" spans="1:16" ht="28.5" customHeight="1" x14ac:dyDescent="0.25">
      <c r="E1" s="136" t="s">
        <v>16</v>
      </c>
      <c r="F1" s="141" t="s">
        <v>2</v>
      </c>
      <c r="G1" s="152" t="s">
        <v>1474</v>
      </c>
      <c r="H1" s="175" t="s">
        <v>1717</v>
      </c>
      <c r="I1" s="174" t="s">
        <v>1715</v>
      </c>
    </row>
    <row r="2" spans="1:16" s="5" customFormat="1" ht="25.5" customHeight="1" x14ac:dyDescent="0.25">
      <c r="A2" s="5" t="s">
        <v>1703</v>
      </c>
      <c r="B2" s="379" t="s">
        <v>104</v>
      </c>
      <c r="C2" s="379"/>
      <c r="D2" s="379"/>
    </row>
    <row r="3" spans="1:16" s="5" customFormat="1" ht="19.350000000000001" customHeight="1" x14ac:dyDescent="0.25">
      <c r="B3" s="476" t="s">
        <v>1704</v>
      </c>
      <c r="C3" s="476"/>
      <c r="D3" s="476"/>
    </row>
    <row r="4" spans="1:16" s="5" customFormat="1" ht="32.1" customHeight="1" x14ac:dyDescent="0.25">
      <c r="B4" s="6" t="s">
        <v>109</v>
      </c>
      <c r="C4" s="17" t="s">
        <v>1684</v>
      </c>
      <c r="D4" s="17" t="s">
        <v>1685</v>
      </c>
      <c r="F4" s="421" t="s">
        <v>1688</v>
      </c>
      <c r="G4" s="421"/>
      <c r="H4" s="140" t="s">
        <v>90</v>
      </c>
      <c r="J4" s="388" t="str">
        <f>"Trouver les notes de "&amp;H4</f>
        <v>Trouver les notes de Anne</v>
      </c>
      <c r="K4" s="388"/>
    </row>
    <row r="5" spans="1:16" s="5" customFormat="1" ht="19.350000000000001" customHeight="1" x14ac:dyDescent="0.25">
      <c r="B5" s="5" t="s">
        <v>86</v>
      </c>
      <c r="C5" s="169">
        <v>0.85</v>
      </c>
      <c r="D5" s="169">
        <v>0.94</v>
      </c>
      <c r="J5" s="5" t="s">
        <v>1684</v>
      </c>
      <c r="K5" s="5" t="s">
        <v>1685</v>
      </c>
    </row>
    <row r="6" spans="1:16" s="5" customFormat="1" ht="19.350000000000001" customHeight="1" x14ac:dyDescent="0.25">
      <c r="B6" s="5" t="s">
        <v>88</v>
      </c>
      <c r="C6" s="169">
        <v>0.78</v>
      </c>
      <c r="D6" s="169">
        <v>0.63</v>
      </c>
      <c r="J6" s="170"/>
      <c r="K6" s="170"/>
      <c r="L6" s="479" t="s">
        <v>1714</v>
      </c>
      <c r="M6" s="479"/>
      <c r="N6" s="479"/>
      <c r="O6" s="479"/>
    </row>
    <row r="7" spans="1:16" s="5" customFormat="1" ht="19.350000000000001" customHeight="1" x14ac:dyDescent="0.25">
      <c r="B7" s="5" t="s">
        <v>89</v>
      </c>
      <c r="C7" s="169">
        <v>0.91</v>
      </c>
      <c r="D7" s="169">
        <v>0.55000000000000004</v>
      </c>
    </row>
    <row r="8" spans="1:16" s="5" customFormat="1" ht="19.350000000000001" customHeight="1" x14ac:dyDescent="0.25">
      <c r="B8" s="5" t="s">
        <v>90</v>
      </c>
      <c r="C8" s="169">
        <v>0.8</v>
      </c>
      <c r="D8" s="169">
        <v>0.5</v>
      </c>
      <c r="H8" s="154" t="s">
        <v>1711</v>
      </c>
    </row>
    <row r="9" spans="1:16" s="5" customFormat="1" ht="19.350000000000001" customHeight="1" x14ac:dyDescent="0.25">
      <c r="B9" s="5" t="s">
        <v>91</v>
      </c>
      <c r="C9" s="169">
        <v>0.77</v>
      </c>
      <c r="D9" s="169">
        <v>0.75</v>
      </c>
      <c r="I9" s="478" t="s">
        <v>1689</v>
      </c>
      <c r="J9" s="478"/>
    </row>
    <row r="10" spans="1:16" s="5" customFormat="1" ht="19.350000000000001" customHeight="1" x14ac:dyDescent="0.25">
      <c r="B10" s="5" t="s">
        <v>92</v>
      </c>
      <c r="C10" s="169">
        <v>0.65</v>
      </c>
      <c r="D10" s="169">
        <v>0.75</v>
      </c>
      <c r="J10" s="5" t="s">
        <v>1690</v>
      </c>
      <c r="P10" s="140" t="s">
        <v>1696</v>
      </c>
    </row>
    <row r="11" spans="1:16" s="5" customFormat="1" ht="19.350000000000001" customHeight="1" x14ac:dyDescent="0.25">
      <c r="B11" s="5" t="s">
        <v>93</v>
      </c>
      <c r="C11" s="169">
        <v>0.36</v>
      </c>
      <c r="D11" s="169">
        <v>0.7</v>
      </c>
    </row>
    <row r="12" spans="1:16" s="5" customFormat="1" ht="19.350000000000001" customHeight="1" x14ac:dyDescent="0.25">
      <c r="B12" s="5" t="s">
        <v>94</v>
      </c>
      <c r="C12" s="169">
        <v>0.45</v>
      </c>
      <c r="D12" s="169">
        <v>0.55000000000000004</v>
      </c>
      <c r="J12" s="5" t="s">
        <v>1691</v>
      </c>
      <c r="P12" s="140" t="s">
        <v>1697</v>
      </c>
    </row>
    <row r="13" spans="1:16" s="5" customFormat="1" ht="19.350000000000001" customHeight="1" x14ac:dyDescent="0.25">
      <c r="B13" s="5" t="s">
        <v>95</v>
      </c>
      <c r="C13" s="169">
        <v>0.95</v>
      </c>
      <c r="D13" s="169">
        <v>0.98</v>
      </c>
    </row>
    <row r="14" spans="1:16" s="5" customFormat="1" ht="19.350000000000001" customHeight="1" x14ac:dyDescent="0.25">
      <c r="J14" s="5" t="s">
        <v>1692</v>
      </c>
      <c r="P14" s="140" t="s">
        <v>1698</v>
      </c>
    </row>
    <row r="15" spans="1:16" s="5" customFormat="1" ht="19.350000000000001" customHeight="1" x14ac:dyDescent="0.25"/>
    <row r="16" spans="1:16" x14ac:dyDescent="0.25">
      <c r="J16" s="1" t="s">
        <v>1693</v>
      </c>
      <c r="P16" s="126" t="s">
        <v>1699</v>
      </c>
    </row>
    <row r="18" spans="9:16" x14ac:dyDescent="0.25">
      <c r="J18" s="1" t="s">
        <v>1694</v>
      </c>
      <c r="P18" s="126" t="s">
        <v>1700</v>
      </c>
    </row>
    <row r="20" spans="9:16" x14ac:dyDescent="0.25">
      <c r="J20" s="1" t="s">
        <v>1695</v>
      </c>
      <c r="P20" s="126" t="s">
        <v>1701</v>
      </c>
    </row>
    <row r="23" spans="9:16" x14ac:dyDescent="0.25">
      <c r="I23" s="99" t="s">
        <v>1713</v>
      </c>
      <c r="J23" s="5"/>
    </row>
    <row r="24" spans="9:16" x14ac:dyDescent="0.25">
      <c r="I24" s="5"/>
      <c r="J24" s="5" t="s">
        <v>1690</v>
      </c>
      <c r="P24" s="140" t="s">
        <v>1696</v>
      </c>
    </row>
    <row r="25" spans="9:16" x14ac:dyDescent="0.25">
      <c r="I25" s="5"/>
      <c r="J25" s="5"/>
      <c r="P25" s="5"/>
    </row>
    <row r="26" spans="9:16" x14ac:dyDescent="0.25">
      <c r="I26" s="5"/>
      <c r="J26" s="5" t="s">
        <v>1691</v>
      </c>
      <c r="P26" s="140" t="s">
        <v>1697</v>
      </c>
    </row>
    <row r="27" spans="9:16" x14ac:dyDescent="0.25">
      <c r="I27" s="5"/>
      <c r="J27" s="5"/>
      <c r="P27" s="5"/>
    </row>
    <row r="28" spans="9:16" x14ac:dyDescent="0.25">
      <c r="I28" s="5"/>
      <c r="J28" s="5" t="s">
        <v>1692</v>
      </c>
      <c r="P28" s="140" t="s">
        <v>1702</v>
      </c>
    </row>
    <row r="29" spans="9:16" x14ac:dyDescent="0.25">
      <c r="I29" s="5"/>
      <c r="J29" s="5"/>
      <c r="P29" s="5"/>
    </row>
    <row r="30" spans="9:16" x14ac:dyDescent="0.25">
      <c r="J30" s="1" t="s">
        <v>1693</v>
      </c>
      <c r="P30" s="126" t="s">
        <v>1699</v>
      </c>
    </row>
    <row r="32" spans="9:16" x14ac:dyDescent="0.25">
      <c r="J32" s="1" t="s">
        <v>1694</v>
      </c>
      <c r="P32" s="126" t="s">
        <v>1700</v>
      </c>
    </row>
    <row r="34" spans="1:18" x14ac:dyDescent="0.25">
      <c r="J34" s="1" t="s">
        <v>1695</v>
      </c>
      <c r="P34" s="126" t="s">
        <v>1701</v>
      </c>
    </row>
    <row r="38" spans="1:18" ht="18.75" x14ac:dyDescent="0.25">
      <c r="A38" s="15" t="s">
        <v>1705</v>
      </c>
      <c r="B38" s="379" t="s">
        <v>104</v>
      </c>
      <c r="C38" s="379"/>
      <c r="D38" s="379"/>
    </row>
    <row r="39" spans="1:18" x14ac:dyDescent="0.25">
      <c r="B39" s="1" t="s">
        <v>1706</v>
      </c>
    </row>
    <row r="40" spans="1:18" x14ac:dyDescent="0.25">
      <c r="B40" s="6" t="s">
        <v>109</v>
      </c>
      <c r="C40" s="5" t="s">
        <v>86</v>
      </c>
      <c r="D40" s="5" t="s">
        <v>88</v>
      </c>
      <c r="E40" s="5" t="s">
        <v>89</v>
      </c>
      <c r="F40" s="5" t="s">
        <v>90</v>
      </c>
      <c r="G40" s="5" t="s">
        <v>91</v>
      </c>
      <c r="H40" s="5" t="s">
        <v>92</v>
      </c>
      <c r="I40" s="5" t="s">
        <v>93</v>
      </c>
      <c r="J40" s="5" t="s">
        <v>94</v>
      </c>
      <c r="K40" s="5" t="s">
        <v>95</v>
      </c>
    </row>
    <row r="41" spans="1:18" x14ac:dyDescent="0.25">
      <c r="B41" s="17" t="s">
        <v>1684</v>
      </c>
      <c r="C41" s="169">
        <v>0.85</v>
      </c>
      <c r="D41" s="169">
        <v>0.78</v>
      </c>
      <c r="E41" s="169">
        <v>0.91</v>
      </c>
      <c r="F41" s="169">
        <v>0.8</v>
      </c>
      <c r="G41" s="169">
        <v>0.77</v>
      </c>
      <c r="H41" s="169">
        <v>0.65</v>
      </c>
      <c r="I41" s="169">
        <v>0.36</v>
      </c>
      <c r="J41" s="169">
        <v>0.45</v>
      </c>
      <c r="K41" s="169">
        <v>0.95</v>
      </c>
    </row>
    <row r="42" spans="1:18" x14ac:dyDescent="0.25">
      <c r="B42" s="17" t="s">
        <v>1685</v>
      </c>
      <c r="C42" s="169">
        <v>0.94</v>
      </c>
      <c r="D42" s="169">
        <v>0.63</v>
      </c>
      <c r="E42" s="169">
        <v>0.55000000000000004</v>
      </c>
      <c r="F42" s="169">
        <v>0.5</v>
      </c>
      <c r="G42" s="169">
        <v>0.75</v>
      </c>
      <c r="H42" s="169">
        <v>0.75</v>
      </c>
      <c r="I42" s="169">
        <v>0.7</v>
      </c>
      <c r="J42" s="169">
        <v>0.55000000000000004</v>
      </c>
      <c r="K42" s="169">
        <v>0.98</v>
      </c>
    </row>
    <row r="44" spans="1:18" ht="27" customHeight="1" x14ac:dyDescent="0.25">
      <c r="M44" s="421" t="s">
        <v>1688</v>
      </c>
      <c r="N44" s="421"/>
      <c r="O44" s="140" t="s">
        <v>95</v>
      </c>
      <c r="P44" s="5"/>
      <c r="R44" s="5"/>
    </row>
    <row r="45" spans="1:18" ht="15" customHeight="1" x14ac:dyDescent="0.25">
      <c r="M45" s="5"/>
      <c r="O45" s="42"/>
      <c r="P45" s="5"/>
    </row>
    <row r="46" spans="1:18" ht="21" customHeight="1" x14ac:dyDescent="0.25">
      <c r="M46" s="388" t="str">
        <f>"Trouver les notes de " &amp;O44</f>
        <v>Trouver les notes de Paul</v>
      </c>
      <c r="N46" s="388"/>
      <c r="O46" s="42"/>
    </row>
    <row r="47" spans="1:18" x14ac:dyDescent="0.25">
      <c r="M47" s="388"/>
      <c r="N47" s="388"/>
    </row>
    <row r="48" spans="1:18" x14ac:dyDescent="0.25">
      <c r="M48" s="5" t="s">
        <v>1684</v>
      </c>
      <c r="N48" s="170"/>
      <c r="O48" s="477" t="s">
        <v>1714</v>
      </c>
      <c r="P48" s="477"/>
      <c r="Q48" s="477"/>
      <c r="R48" s="171"/>
    </row>
    <row r="49" spans="9:17" x14ac:dyDescent="0.25">
      <c r="M49" s="5" t="s">
        <v>1685</v>
      </c>
      <c r="N49" s="172"/>
      <c r="O49" s="477"/>
      <c r="P49" s="477"/>
      <c r="Q49" s="477"/>
    </row>
    <row r="51" spans="9:17" ht="18.75" x14ac:dyDescent="0.25">
      <c r="I51" s="154" t="s">
        <v>1712</v>
      </c>
      <c r="J51" s="5"/>
      <c r="K51" s="5"/>
      <c r="L51" s="5"/>
      <c r="M51" s="5"/>
      <c r="N51" s="5"/>
      <c r="O51" s="5"/>
      <c r="P51" s="5"/>
      <c r="Q51" s="5"/>
    </row>
    <row r="52" spans="9:17" x14ac:dyDescent="0.25">
      <c r="I52" s="5"/>
      <c r="J52" s="99" t="s">
        <v>1689</v>
      </c>
      <c r="K52" s="5"/>
      <c r="L52" s="5"/>
      <c r="M52" s="5"/>
      <c r="N52" s="5"/>
      <c r="O52" s="5"/>
      <c r="P52" s="5"/>
      <c r="Q52" s="5"/>
    </row>
    <row r="53" spans="9:17" x14ac:dyDescent="0.25">
      <c r="I53" s="5"/>
      <c r="J53" s="5"/>
      <c r="K53" s="5" t="s">
        <v>1690</v>
      </c>
      <c r="L53" s="5"/>
      <c r="M53" s="5"/>
      <c r="N53" s="5"/>
      <c r="O53" s="5"/>
      <c r="P53" s="5"/>
      <c r="Q53" s="140" t="s">
        <v>1707</v>
      </c>
    </row>
    <row r="54" spans="9:17" x14ac:dyDescent="0.25">
      <c r="I54" s="5"/>
      <c r="J54" s="5"/>
      <c r="K54" s="5"/>
      <c r="L54" s="5"/>
      <c r="M54" s="5"/>
      <c r="N54" s="5"/>
      <c r="O54" s="5"/>
      <c r="P54" s="5"/>
      <c r="Q54" s="5"/>
    </row>
    <row r="55" spans="9:17" x14ac:dyDescent="0.25">
      <c r="I55" s="5"/>
      <c r="J55" s="5"/>
      <c r="K55" s="5" t="s">
        <v>1691</v>
      </c>
      <c r="L55" s="5"/>
      <c r="M55" s="5"/>
      <c r="N55" s="5"/>
      <c r="O55" s="5"/>
      <c r="P55" s="5"/>
      <c r="Q55" s="140" t="s">
        <v>1708</v>
      </c>
    </row>
    <row r="56" spans="9:17" x14ac:dyDescent="0.25">
      <c r="I56" s="5"/>
      <c r="J56" s="5"/>
      <c r="K56" s="5"/>
      <c r="L56" s="5"/>
      <c r="M56" s="5"/>
      <c r="N56" s="5"/>
      <c r="O56" s="5"/>
      <c r="P56" s="5"/>
      <c r="Q56" s="5"/>
    </row>
    <row r="57" spans="9:17" x14ac:dyDescent="0.25">
      <c r="I57" s="5"/>
      <c r="J57" s="5"/>
      <c r="K57" s="5" t="s">
        <v>1692</v>
      </c>
      <c r="L57" s="5"/>
      <c r="M57" s="5"/>
      <c r="N57" s="5"/>
      <c r="O57" s="5"/>
      <c r="P57" s="5"/>
      <c r="Q57" s="140" t="s">
        <v>1709</v>
      </c>
    </row>
    <row r="58" spans="9:17" x14ac:dyDescent="0.25">
      <c r="I58" s="5"/>
      <c r="J58" s="5"/>
      <c r="K58" s="5"/>
      <c r="L58" s="5"/>
      <c r="M58" s="5"/>
      <c r="N58" s="5"/>
      <c r="O58" s="5"/>
      <c r="P58" s="5"/>
      <c r="Q58" s="5"/>
    </row>
    <row r="59" spans="9:17" x14ac:dyDescent="0.25">
      <c r="K59" s="1" t="s">
        <v>1693</v>
      </c>
      <c r="Q59" s="126" t="s">
        <v>1699</v>
      </c>
    </row>
    <row r="61" spans="9:17" x14ac:dyDescent="0.25">
      <c r="K61" s="1" t="s">
        <v>1694</v>
      </c>
      <c r="Q61" s="126" t="s">
        <v>1700</v>
      </c>
    </row>
    <row r="63" spans="9:17" x14ac:dyDescent="0.25">
      <c r="K63" s="1" t="s">
        <v>1695</v>
      </c>
      <c r="Q63" s="126" t="s">
        <v>1701</v>
      </c>
    </row>
    <row r="66" spans="10:17" x14ac:dyDescent="0.25">
      <c r="J66" s="99" t="s">
        <v>1713</v>
      </c>
      <c r="K66" s="5"/>
    </row>
    <row r="67" spans="10:17" x14ac:dyDescent="0.25">
      <c r="J67" s="5"/>
      <c r="K67" s="5" t="s">
        <v>1690</v>
      </c>
      <c r="Q67" s="140" t="s">
        <v>1707</v>
      </c>
    </row>
    <row r="68" spans="10:17" x14ac:dyDescent="0.25">
      <c r="J68" s="5"/>
      <c r="K68" s="5"/>
      <c r="Q68" s="5"/>
    </row>
    <row r="69" spans="10:17" x14ac:dyDescent="0.25">
      <c r="J69" s="5"/>
      <c r="K69" s="5" t="s">
        <v>1691</v>
      </c>
      <c r="Q69" s="140" t="s">
        <v>1710</v>
      </c>
    </row>
    <row r="70" spans="10:17" x14ac:dyDescent="0.25">
      <c r="J70" s="5"/>
      <c r="K70" s="5"/>
      <c r="Q70" s="5"/>
    </row>
    <row r="71" spans="10:17" x14ac:dyDescent="0.25">
      <c r="J71" s="5"/>
      <c r="K71" s="5" t="s">
        <v>1692</v>
      </c>
      <c r="Q71" s="140" t="s">
        <v>1702</v>
      </c>
    </row>
    <row r="72" spans="10:17" x14ac:dyDescent="0.25">
      <c r="J72" s="5"/>
      <c r="K72" s="5"/>
      <c r="Q72" s="5"/>
    </row>
    <row r="73" spans="10:17" x14ac:dyDescent="0.25">
      <c r="K73" s="1" t="s">
        <v>1693</v>
      </c>
      <c r="Q73" s="126" t="s">
        <v>1699</v>
      </c>
    </row>
    <row r="75" spans="10:17" x14ac:dyDescent="0.25">
      <c r="K75" s="1" t="s">
        <v>1694</v>
      </c>
      <c r="Q75" s="126" t="s">
        <v>1700</v>
      </c>
    </row>
    <row r="77" spans="10:17" x14ac:dyDescent="0.25">
      <c r="K77" s="1" t="s">
        <v>1695</v>
      </c>
      <c r="Q77" s="126" t="s">
        <v>1701</v>
      </c>
    </row>
  </sheetData>
  <mergeCells count="10">
    <mergeCell ref="B2:D2"/>
    <mergeCell ref="F4:G4"/>
    <mergeCell ref="B38:D38"/>
    <mergeCell ref="B3:D3"/>
    <mergeCell ref="O48:Q49"/>
    <mergeCell ref="M46:N47"/>
    <mergeCell ref="M44:N44"/>
    <mergeCell ref="I9:J9"/>
    <mergeCell ref="J4:K4"/>
    <mergeCell ref="L6:O6"/>
  </mergeCells>
  <conditionalFormatting sqref="A1:D1 A2 I1:XFD1 A3:B3 A4:C13 E5:XFD5 E4:F4 A14:XFD37 A40:A42 L40:XFD42 B40:K41 A43:XFD43 A39:XFD39 A38 E38:XFD38 E2:XFD3 A44:L45 S44:XFD45 O44:P44 R44 P45 E7:XFD8 E6:I6 L6 E10:XFD13 E9:I9 K9:XFD9 H4:J4 L4:XFD4 P6:XFD6 T48:XFD48 A46:M46 P46:XFD47 A50:XFD1048576 A48:O48 A49:N49 R49:XFD49 M44:M46 A47:L47">
    <cfRule type="expression" dxfId="181" priority="8">
      <formula>A1&lt;&gt;""</formula>
    </cfRule>
  </conditionalFormatting>
  <conditionalFormatting sqref="E1">
    <cfRule type="expression" dxfId="180" priority="5">
      <formula>E1&lt;&gt;""</formula>
    </cfRule>
  </conditionalFormatting>
  <conditionalFormatting sqref="E1">
    <cfRule type="expression" dxfId="179" priority="6">
      <formula>E1&lt;&gt;""</formula>
    </cfRule>
  </conditionalFormatting>
  <conditionalFormatting sqref="H1">
    <cfRule type="expression" dxfId="178" priority="4">
      <formula>H1&lt;&gt;""</formula>
    </cfRule>
  </conditionalFormatting>
  <conditionalFormatting sqref="D4:D13">
    <cfRule type="expression" dxfId="177" priority="3">
      <formula>D4&lt;&gt;""</formula>
    </cfRule>
  </conditionalFormatting>
  <conditionalFormatting sqref="B42:K42">
    <cfRule type="expression" dxfId="176" priority="2">
      <formula>B42&lt;&gt;""</formula>
    </cfRule>
  </conditionalFormatting>
  <conditionalFormatting sqref="J6:K6">
    <cfRule type="expression" dxfId="175" priority="1">
      <formula>J6&lt;&gt;""</formula>
    </cfRule>
  </conditionalFormatting>
  <dataValidations count="1">
    <dataValidation type="list" allowBlank="1" showInputMessage="1" showErrorMessage="1" sqref="H4 O44" xr:uid="{81ED4E0C-D82E-43B2-9C3F-625CCD8F0F9D}">
      <formula1>$B$5:$B$13</formula1>
    </dataValidation>
  </dataValidations>
  <hyperlinks>
    <hyperlink ref="E1" location="ACCUEIL!A1" display="ACCUEIL" xr:uid="{5C8FC6D2-B312-4732-A59C-1C75642B51F5}"/>
    <hyperlink ref="G1" r:id="rId1" xr:uid="{B9C90FAB-435B-4FAE-B82F-889DF37D332B}"/>
    <hyperlink ref="F1" location="'RECHERCHEX Corr'!A1" display="Corrigé" xr:uid="{5F5A809A-FD7C-48E4-BB7E-798E3398E1EF}"/>
    <hyperlink ref="H1" r:id="rId2" xr:uid="{E4D96FC6-52FD-468A-86E2-3ED5D8022221}"/>
    <hyperlink ref="I1" r:id="rId3" xr:uid="{F96EFA03-B5BD-456F-9634-9DAFD41DDE1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EF48-7EF3-46C4-85FD-EA731AFB0B88}">
  <sheetPr>
    <tabColor theme="5"/>
  </sheetPr>
  <dimension ref="A1:R77"/>
  <sheetViews>
    <sheetView workbookViewId="0">
      <selection activeCell="E1" sqref="E1"/>
    </sheetView>
  </sheetViews>
  <sheetFormatPr baseColWidth="10" defaultColWidth="11" defaultRowHeight="15" x14ac:dyDescent="0.25"/>
  <cols>
    <col min="1" max="1" width="11" style="1"/>
    <col min="2" max="3" width="18" style="1" customWidth="1"/>
    <col min="4" max="4" width="14.42578125" style="1" customWidth="1"/>
    <col min="5" max="16384" width="11" style="1"/>
  </cols>
  <sheetData>
    <row r="1" spans="1:16" ht="28.5" customHeight="1" x14ac:dyDescent="0.25">
      <c r="E1" s="136" t="s">
        <v>16</v>
      </c>
      <c r="F1" s="141" t="s">
        <v>1687</v>
      </c>
      <c r="G1" s="152" t="s">
        <v>1474</v>
      </c>
      <c r="H1" s="175" t="s">
        <v>1717</v>
      </c>
      <c r="I1" s="174" t="s">
        <v>1715</v>
      </c>
    </row>
    <row r="2" spans="1:16" s="5" customFormat="1" ht="25.5" customHeight="1" x14ac:dyDescent="0.25">
      <c r="A2" s="5" t="s">
        <v>1703</v>
      </c>
      <c r="B2" s="379" t="s">
        <v>104</v>
      </c>
      <c r="C2" s="379"/>
      <c r="D2" s="379"/>
    </row>
    <row r="3" spans="1:16" s="5" customFormat="1" ht="19.350000000000001" customHeight="1" x14ac:dyDescent="0.25">
      <c r="B3" s="476" t="s">
        <v>1704</v>
      </c>
      <c r="C3" s="476"/>
      <c r="D3" s="476"/>
    </row>
    <row r="4" spans="1:16" s="5" customFormat="1" ht="32.1" customHeight="1" x14ac:dyDescent="0.25">
      <c r="B4" s="6" t="s">
        <v>109</v>
      </c>
      <c r="C4" s="17" t="s">
        <v>1684</v>
      </c>
      <c r="D4" s="17" t="s">
        <v>1685</v>
      </c>
      <c r="F4" s="421" t="s">
        <v>1688</v>
      </c>
      <c r="G4" s="421"/>
      <c r="H4" s="140" t="s">
        <v>92</v>
      </c>
      <c r="J4" s="5" t="s">
        <v>1686</v>
      </c>
    </row>
    <row r="5" spans="1:16" s="5" customFormat="1" ht="19.350000000000001" customHeight="1" x14ac:dyDescent="0.25">
      <c r="B5" s="5" t="s">
        <v>86</v>
      </c>
      <c r="C5" s="169">
        <v>0.85</v>
      </c>
      <c r="D5" s="169">
        <v>0.94</v>
      </c>
      <c r="J5" s="5" t="s">
        <v>1684</v>
      </c>
      <c r="K5" s="5" t="s">
        <v>1685</v>
      </c>
    </row>
    <row r="6" spans="1:16" s="5" customFormat="1" ht="19.350000000000001" customHeight="1" x14ac:dyDescent="0.25">
      <c r="B6" s="5" t="s">
        <v>88</v>
      </c>
      <c r="C6" s="169">
        <v>0.78</v>
      </c>
      <c r="D6" s="169">
        <v>0.63</v>
      </c>
      <c r="J6" s="170" cm="1">
        <f t="array" ref="J6:K6">_xlfn.XLOOKUP(H4,B5:B13,C5:D13,"",0,1)</f>
        <v>0.65</v>
      </c>
      <c r="K6" s="170">
        <v>0.75</v>
      </c>
    </row>
    <row r="7" spans="1:16" s="5" customFormat="1" ht="19.350000000000001" customHeight="1" x14ac:dyDescent="0.25">
      <c r="B7" s="5" t="s">
        <v>89</v>
      </c>
      <c r="C7" s="169">
        <v>0.91</v>
      </c>
      <c r="D7" s="169">
        <v>0.55000000000000004</v>
      </c>
    </row>
    <row r="8" spans="1:16" s="5" customFormat="1" ht="19.350000000000001" customHeight="1" x14ac:dyDescent="0.25">
      <c r="B8" s="5" t="s">
        <v>90</v>
      </c>
      <c r="C8" s="169">
        <v>0.8</v>
      </c>
      <c r="D8" s="169">
        <v>0.5</v>
      </c>
      <c r="H8" s="154" t="s">
        <v>1711</v>
      </c>
    </row>
    <row r="9" spans="1:16" s="5" customFormat="1" ht="19.350000000000001" customHeight="1" x14ac:dyDescent="0.25">
      <c r="B9" s="5" t="s">
        <v>91</v>
      </c>
      <c r="C9" s="169">
        <v>0.77</v>
      </c>
      <c r="D9" s="169">
        <v>0.75</v>
      </c>
      <c r="I9" s="478" t="s">
        <v>1689</v>
      </c>
      <c r="J9" s="478"/>
    </row>
    <row r="10" spans="1:16" s="5" customFormat="1" ht="19.350000000000001" customHeight="1" x14ac:dyDescent="0.25">
      <c r="B10" s="5" t="s">
        <v>92</v>
      </c>
      <c r="C10" s="169">
        <v>0.65</v>
      </c>
      <c r="D10" s="169">
        <v>0.75</v>
      </c>
      <c r="J10" s="5" t="s">
        <v>1690</v>
      </c>
      <c r="P10" s="140" t="s">
        <v>1696</v>
      </c>
    </row>
    <row r="11" spans="1:16" s="5" customFormat="1" ht="19.350000000000001" customHeight="1" x14ac:dyDescent="0.25">
      <c r="B11" s="5" t="s">
        <v>93</v>
      </c>
      <c r="C11" s="169">
        <v>0.36</v>
      </c>
      <c r="D11" s="169">
        <v>0.7</v>
      </c>
    </row>
    <row r="12" spans="1:16" s="5" customFormat="1" ht="19.350000000000001" customHeight="1" x14ac:dyDescent="0.25">
      <c r="B12" s="5" t="s">
        <v>94</v>
      </c>
      <c r="C12" s="169">
        <v>0.45</v>
      </c>
      <c r="D12" s="169">
        <v>0.55000000000000004</v>
      </c>
      <c r="J12" s="5" t="s">
        <v>1691</v>
      </c>
      <c r="P12" s="140" t="s">
        <v>1697</v>
      </c>
    </row>
    <row r="13" spans="1:16" s="5" customFormat="1" ht="19.350000000000001" customHeight="1" x14ac:dyDescent="0.25">
      <c r="B13" s="5" t="s">
        <v>95</v>
      </c>
      <c r="C13" s="169">
        <v>0.95</v>
      </c>
      <c r="D13" s="169">
        <v>0.98</v>
      </c>
    </row>
    <row r="14" spans="1:16" s="5" customFormat="1" ht="19.350000000000001" customHeight="1" x14ac:dyDescent="0.25">
      <c r="J14" s="5" t="s">
        <v>1692</v>
      </c>
      <c r="P14" s="140" t="s">
        <v>1698</v>
      </c>
    </row>
    <row r="15" spans="1:16" s="5" customFormat="1" ht="19.350000000000001" customHeight="1" x14ac:dyDescent="0.25"/>
    <row r="16" spans="1:16" x14ac:dyDescent="0.25">
      <c r="J16" s="1" t="s">
        <v>1693</v>
      </c>
      <c r="P16" s="126" t="s">
        <v>1699</v>
      </c>
    </row>
    <row r="18" spans="9:16" x14ac:dyDescent="0.25">
      <c r="J18" s="1" t="s">
        <v>1694</v>
      </c>
      <c r="P18" s="126" t="s">
        <v>1700</v>
      </c>
    </row>
    <row r="20" spans="9:16" x14ac:dyDescent="0.25">
      <c r="J20" s="1" t="s">
        <v>1695</v>
      </c>
      <c r="P20" s="126" t="s">
        <v>1701</v>
      </c>
    </row>
    <row r="23" spans="9:16" x14ac:dyDescent="0.25">
      <c r="I23" s="99" t="s">
        <v>1713</v>
      </c>
      <c r="J23" s="5"/>
    </row>
    <row r="24" spans="9:16" x14ac:dyDescent="0.25">
      <c r="I24" s="5"/>
      <c r="J24" s="5" t="s">
        <v>1690</v>
      </c>
      <c r="P24" s="140" t="s">
        <v>1696</v>
      </c>
    </row>
    <row r="25" spans="9:16" x14ac:dyDescent="0.25">
      <c r="I25" s="5"/>
      <c r="J25" s="5"/>
      <c r="P25" s="5"/>
    </row>
    <row r="26" spans="9:16" x14ac:dyDescent="0.25">
      <c r="I26" s="5"/>
      <c r="J26" s="5" t="s">
        <v>1691</v>
      </c>
      <c r="P26" s="140" t="s">
        <v>1697</v>
      </c>
    </row>
    <row r="27" spans="9:16" x14ac:dyDescent="0.25">
      <c r="I27" s="5"/>
      <c r="J27" s="5"/>
      <c r="P27" s="5"/>
    </row>
    <row r="28" spans="9:16" x14ac:dyDescent="0.25">
      <c r="I28" s="5"/>
      <c r="J28" s="5" t="s">
        <v>1692</v>
      </c>
      <c r="P28" s="140" t="s">
        <v>1702</v>
      </c>
    </row>
    <row r="29" spans="9:16" x14ac:dyDescent="0.25">
      <c r="I29" s="5"/>
      <c r="J29" s="5"/>
      <c r="P29" s="5"/>
    </row>
    <row r="30" spans="9:16" x14ac:dyDescent="0.25">
      <c r="J30" s="1" t="s">
        <v>1693</v>
      </c>
      <c r="P30" s="126" t="s">
        <v>1699</v>
      </c>
    </row>
    <row r="32" spans="9:16" x14ac:dyDescent="0.25">
      <c r="J32" s="1" t="s">
        <v>1694</v>
      </c>
      <c r="P32" s="126" t="s">
        <v>1700</v>
      </c>
    </row>
    <row r="34" spans="1:18" x14ac:dyDescent="0.25">
      <c r="J34" s="1" t="s">
        <v>1695</v>
      </c>
      <c r="P34" s="126" t="s">
        <v>1701</v>
      </c>
    </row>
    <row r="38" spans="1:18" ht="18.75" x14ac:dyDescent="0.25">
      <c r="A38" s="15" t="s">
        <v>1705</v>
      </c>
      <c r="B38" s="379" t="s">
        <v>104</v>
      </c>
      <c r="C38" s="379"/>
      <c r="D38" s="379"/>
    </row>
    <row r="39" spans="1:18" x14ac:dyDescent="0.25">
      <c r="B39" s="1" t="s">
        <v>1706</v>
      </c>
    </row>
    <row r="40" spans="1:18" x14ac:dyDescent="0.25">
      <c r="B40" s="6" t="s">
        <v>109</v>
      </c>
      <c r="C40" s="5" t="s">
        <v>86</v>
      </c>
      <c r="D40" s="5" t="s">
        <v>88</v>
      </c>
      <c r="E40" s="5" t="s">
        <v>89</v>
      </c>
      <c r="F40" s="5" t="s">
        <v>90</v>
      </c>
      <c r="G40" s="5" t="s">
        <v>91</v>
      </c>
      <c r="H40" s="5" t="s">
        <v>92</v>
      </c>
      <c r="I40" s="5" t="s">
        <v>93</v>
      </c>
      <c r="J40" s="5" t="s">
        <v>94</v>
      </c>
      <c r="K40" s="5" t="s">
        <v>95</v>
      </c>
    </row>
    <row r="41" spans="1:18" x14ac:dyDescent="0.25">
      <c r="B41" s="17" t="s">
        <v>1684</v>
      </c>
      <c r="C41" s="169">
        <v>0.85</v>
      </c>
      <c r="D41" s="169">
        <v>0.78</v>
      </c>
      <c r="E41" s="169">
        <v>0.91</v>
      </c>
      <c r="F41" s="169">
        <v>0.8</v>
      </c>
      <c r="G41" s="169">
        <v>0.77</v>
      </c>
      <c r="H41" s="169">
        <v>0.65</v>
      </c>
      <c r="I41" s="169">
        <v>0.36</v>
      </c>
      <c r="J41" s="169">
        <v>0.45</v>
      </c>
      <c r="K41" s="169">
        <v>0.95</v>
      </c>
    </row>
    <row r="42" spans="1:18" x14ac:dyDescent="0.25">
      <c r="B42" s="17" t="s">
        <v>1685</v>
      </c>
      <c r="C42" s="169">
        <v>0.94</v>
      </c>
      <c r="D42" s="169">
        <v>0.63</v>
      </c>
      <c r="E42" s="169">
        <v>0.55000000000000004</v>
      </c>
      <c r="F42" s="169">
        <v>0.5</v>
      </c>
      <c r="G42" s="169">
        <v>0.75</v>
      </c>
      <c r="H42" s="169">
        <v>0.75</v>
      </c>
      <c r="I42" s="169">
        <v>0.7</v>
      </c>
      <c r="J42" s="169">
        <v>0.55000000000000004</v>
      </c>
      <c r="K42" s="169">
        <v>0.98</v>
      </c>
    </row>
    <row r="44" spans="1:18" ht="27" customHeight="1" x14ac:dyDescent="0.25">
      <c r="M44" s="421" t="s">
        <v>1688</v>
      </c>
      <c r="N44" s="421"/>
      <c r="O44" s="140" t="s">
        <v>89</v>
      </c>
      <c r="P44" s="5"/>
      <c r="R44" s="5"/>
    </row>
    <row r="45" spans="1:18" x14ac:dyDescent="0.25">
      <c r="M45" s="5"/>
      <c r="N45" s="388" t="str">
        <f>"Trouver les notes de " &amp;O44</f>
        <v>Trouver les notes de Fred</v>
      </c>
      <c r="O45" s="388"/>
      <c r="P45" s="5"/>
    </row>
    <row r="46" spans="1:18" x14ac:dyDescent="0.25">
      <c r="N46" s="388"/>
      <c r="O46" s="388"/>
    </row>
    <row r="47" spans="1:18" x14ac:dyDescent="0.25">
      <c r="N47" s="5" t="s">
        <v>1684</v>
      </c>
      <c r="O47" s="170" cm="1">
        <f t="array" ref="O47:O48">_xlfn.XLOOKUP(O44,C40:K40,C41:K42,"",0,1)</f>
        <v>0.91</v>
      </c>
      <c r="P47" s="477" t="s">
        <v>1714</v>
      </c>
      <c r="Q47" s="477"/>
      <c r="R47" s="477"/>
    </row>
    <row r="48" spans="1:18" x14ac:dyDescent="0.25">
      <c r="N48" s="5" t="s">
        <v>1685</v>
      </c>
      <c r="O48" s="172">
        <v>0.55000000000000004</v>
      </c>
      <c r="P48" s="477"/>
      <c r="Q48" s="477"/>
      <c r="R48" s="477"/>
    </row>
    <row r="51" spans="9:17" ht="18.75" x14ac:dyDescent="0.25">
      <c r="I51" s="154" t="s">
        <v>1712</v>
      </c>
      <c r="J51" s="5"/>
      <c r="K51" s="5"/>
      <c r="L51" s="5"/>
      <c r="M51" s="5"/>
      <c r="N51" s="5"/>
      <c r="O51" s="5"/>
      <c r="P51" s="5"/>
      <c r="Q51" s="5"/>
    </row>
    <row r="52" spans="9:17" x14ac:dyDescent="0.25">
      <c r="I52" s="5"/>
      <c r="J52" s="99" t="s">
        <v>1689</v>
      </c>
      <c r="K52" s="5"/>
      <c r="L52" s="5"/>
      <c r="M52" s="5"/>
      <c r="N52" s="5"/>
      <c r="O52" s="5"/>
      <c r="P52" s="5"/>
      <c r="Q52" s="5"/>
    </row>
    <row r="53" spans="9:17" x14ac:dyDescent="0.25">
      <c r="I53" s="5"/>
      <c r="J53" s="5"/>
      <c r="K53" s="5" t="s">
        <v>1690</v>
      </c>
      <c r="L53" s="5"/>
      <c r="M53" s="5"/>
      <c r="N53" s="5"/>
      <c r="O53" s="5"/>
      <c r="P53" s="5"/>
      <c r="Q53" s="140" t="s">
        <v>1707</v>
      </c>
    </row>
    <row r="54" spans="9:17" x14ac:dyDescent="0.25">
      <c r="I54" s="5"/>
      <c r="J54" s="5"/>
      <c r="K54" s="5"/>
      <c r="L54" s="5"/>
      <c r="M54" s="5"/>
      <c r="N54" s="5"/>
      <c r="O54" s="5"/>
      <c r="P54" s="5"/>
      <c r="Q54" s="5"/>
    </row>
    <row r="55" spans="9:17" x14ac:dyDescent="0.25">
      <c r="I55" s="5"/>
      <c r="J55" s="5"/>
      <c r="K55" s="5" t="s">
        <v>1691</v>
      </c>
      <c r="L55" s="5"/>
      <c r="M55" s="5"/>
      <c r="N55" s="5"/>
      <c r="O55" s="5"/>
      <c r="P55" s="5"/>
      <c r="Q55" s="140" t="s">
        <v>1708</v>
      </c>
    </row>
    <row r="56" spans="9:17" x14ac:dyDescent="0.25">
      <c r="I56" s="5"/>
      <c r="J56" s="5"/>
      <c r="K56" s="5"/>
      <c r="L56" s="5"/>
      <c r="M56" s="5"/>
      <c r="N56" s="5"/>
      <c r="O56" s="5"/>
      <c r="P56" s="5"/>
      <c r="Q56" s="5"/>
    </row>
    <row r="57" spans="9:17" x14ac:dyDescent="0.25">
      <c r="I57" s="5"/>
      <c r="J57" s="5"/>
      <c r="K57" s="5" t="s">
        <v>1692</v>
      </c>
      <c r="L57" s="5"/>
      <c r="M57" s="5"/>
      <c r="N57" s="5"/>
      <c r="O57" s="5"/>
      <c r="P57" s="5"/>
      <c r="Q57" s="140" t="s">
        <v>1709</v>
      </c>
    </row>
    <row r="58" spans="9:17" x14ac:dyDescent="0.25">
      <c r="I58" s="5"/>
      <c r="J58" s="5"/>
      <c r="K58" s="5"/>
      <c r="L58" s="5"/>
      <c r="M58" s="5"/>
      <c r="N58" s="5"/>
      <c r="O58" s="5"/>
      <c r="P58" s="5"/>
      <c r="Q58" s="5"/>
    </row>
    <row r="59" spans="9:17" x14ac:dyDescent="0.25">
      <c r="K59" s="1" t="s">
        <v>1693</v>
      </c>
      <c r="Q59" s="126" t="s">
        <v>1699</v>
      </c>
    </row>
    <row r="61" spans="9:17" x14ac:dyDescent="0.25">
      <c r="K61" s="1" t="s">
        <v>1694</v>
      </c>
      <c r="Q61" s="126" t="s">
        <v>1700</v>
      </c>
    </row>
    <row r="63" spans="9:17" x14ac:dyDescent="0.25">
      <c r="K63" s="1" t="s">
        <v>1695</v>
      </c>
      <c r="Q63" s="126" t="s">
        <v>1701</v>
      </c>
    </row>
    <row r="66" spans="10:17" x14ac:dyDescent="0.25">
      <c r="J66" s="99" t="s">
        <v>1713</v>
      </c>
      <c r="K66" s="5"/>
    </row>
    <row r="67" spans="10:17" x14ac:dyDescent="0.25">
      <c r="J67" s="5"/>
      <c r="K67" s="5" t="s">
        <v>1690</v>
      </c>
      <c r="Q67" s="140" t="s">
        <v>1707</v>
      </c>
    </row>
    <row r="68" spans="10:17" x14ac:dyDescent="0.25">
      <c r="J68" s="5"/>
      <c r="K68" s="5"/>
      <c r="Q68" s="5"/>
    </row>
    <row r="69" spans="10:17" x14ac:dyDescent="0.25">
      <c r="J69" s="5"/>
      <c r="K69" s="5" t="s">
        <v>1691</v>
      </c>
      <c r="Q69" s="140" t="s">
        <v>1710</v>
      </c>
    </row>
    <row r="70" spans="10:17" x14ac:dyDescent="0.25">
      <c r="J70" s="5"/>
      <c r="K70" s="5"/>
      <c r="Q70" s="5"/>
    </row>
    <row r="71" spans="10:17" x14ac:dyDescent="0.25">
      <c r="J71" s="5"/>
      <c r="K71" s="5" t="s">
        <v>1692</v>
      </c>
      <c r="Q71" s="140" t="s">
        <v>1702</v>
      </c>
    </row>
    <row r="72" spans="10:17" x14ac:dyDescent="0.25">
      <c r="J72" s="5"/>
      <c r="K72" s="5"/>
      <c r="Q72" s="5"/>
    </row>
    <row r="73" spans="10:17" x14ac:dyDescent="0.25">
      <c r="K73" s="1" t="s">
        <v>1693</v>
      </c>
      <c r="Q73" s="126" t="s">
        <v>1699</v>
      </c>
    </row>
    <row r="75" spans="10:17" x14ac:dyDescent="0.25">
      <c r="K75" s="1" t="s">
        <v>1694</v>
      </c>
      <c r="Q75" s="126" t="s">
        <v>1700</v>
      </c>
    </row>
    <row r="77" spans="10:17" x14ac:dyDescent="0.25">
      <c r="K77" s="1" t="s">
        <v>1695</v>
      </c>
      <c r="Q77" s="126" t="s">
        <v>1701</v>
      </c>
    </row>
  </sheetData>
  <mergeCells count="8">
    <mergeCell ref="N45:O46"/>
    <mergeCell ref="P47:R48"/>
    <mergeCell ref="B2:D2"/>
    <mergeCell ref="B3:D3"/>
    <mergeCell ref="F4:G4"/>
    <mergeCell ref="I9:J9"/>
    <mergeCell ref="B38:D38"/>
    <mergeCell ref="M44:N44"/>
  </mergeCells>
  <conditionalFormatting sqref="A1:D1 A2 K1:XFD1 A3:B3 A4:C13 E5:XFD5 H4:XFD4 E4:F4 A14:XFD37 A40:A42 L40:XFD42 B40:K41 A43:XFD43 A39:XFD39 A38 E38:XFD38 E2:XFD3 A44:L45 S44:XFD45 M44 O44:P44 R44 P46:XFD46 M45:N45 P45 E7:XFD8 E6:I6 L6:XFD6 A49:XFD1048576 E10:XFD13 E9:I9 K9:XFD9 A46:M48 S47:XFD48">
    <cfRule type="expression" dxfId="174" priority="12">
      <formula>A1&lt;&gt;""</formula>
    </cfRule>
  </conditionalFormatting>
  <conditionalFormatting sqref="E1">
    <cfRule type="expression" dxfId="173" priority="10">
      <formula>E1&lt;&gt;""</formula>
    </cfRule>
  </conditionalFormatting>
  <conditionalFormatting sqref="E1">
    <cfRule type="expression" dxfId="172" priority="11">
      <formula>E1&lt;&gt;""</formula>
    </cfRule>
  </conditionalFormatting>
  <conditionalFormatting sqref="D4:D13">
    <cfRule type="expression" dxfId="171" priority="8">
      <formula>D4&lt;&gt;""</formula>
    </cfRule>
  </conditionalFormatting>
  <conditionalFormatting sqref="B42:K42">
    <cfRule type="expression" dxfId="170" priority="7">
      <formula>B42&lt;&gt;""</formula>
    </cfRule>
  </conditionalFormatting>
  <conditionalFormatting sqref="J6:K6">
    <cfRule type="expression" dxfId="169" priority="5">
      <formula>J6&lt;&gt;""</formula>
    </cfRule>
  </conditionalFormatting>
  <conditionalFormatting sqref="N47:P47 N48:O48">
    <cfRule type="expression" dxfId="168" priority="4">
      <formula>N47&lt;&gt;""</formula>
    </cfRule>
  </conditionalFormatting>
  <conditionalFormatting sqref="I1:J1">
    <cfRule type="expression" dxfId="167" priority="2">
      <formula>I1&lt;&gt;""</formula>
    </cfRule>
  </conditionalFormatting>
  <conditionalFormatting sqref="H1">
    <cfRule type="expression" dxfId="166" priority="1">
      <formula>H1&lt;&gt;""</formula>
    </cfRule>
  </conditionalFormatting>
  <dataValidations count="1">
    <dataValidation type="list" allowBlank="1" showInputMessage="1" showErrorMessage="1" sqref="H4 O44" xr:uid="{D3BBB129-0345-407B-93EA-0B2644ECBF33}">
      <formula1>$B$5:$B$13</formula1>
    </dataValidation>
  </dataValidations>
  <hyperlinks>
    <hyperlink ref="E1" location="ACCUEIL!A1" display="ACCUEIL" xr:uid="{2DE245B9-8662-41C0-9342-05ED4043F5A9}"/>
    <hyperlink ref="F1" location="RECHERCHEX!A1" display="SUJET" xr:uid="{9141A841-4EF7-40C7-8B6E-DBD94A7458AD}"/>
    <hyperlink ref="G1" r:id="rId1" xr:uid="{2BFE116D-CEE1-4319-808B-682360EE3449}"/>
    <hyperlink ref="H1" r:id="rId2" xr:uid="{17E18179-105D-413C-A87E-90B19A587A81}"/>
    <hyperlink ref="I1" r:id="rId3" xr:uid="{BDBB9AB4-1D9D-4329-AD88-E1A19F04E78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28E41-5C15-4021-A70A-0055FBD9E39C}">
  <sheetPr>
    <tabColor theme="9"/>
  </sheetPr>
  <dimension ref="A1:BS1287"/>
  <sheetViews>
    <sheetView showGridLines="0" workbookViewId="0">
      <selection activeCell="H1" sqref="H1"/>
    </sheetView>
  </sheetViews>
  <sheetFormatPr baseColWidth="10" defaultColWidth="11.42578125" defaultRowHeight="15" x14ac:dyDescent="0.25"/>
  <cols>
    <col min="1" max="1" width="9.140625" customWidth="1"/>
    <col min="2" max="2" width="10.42578125" bestFit="1" customWidth="1"/>
    <col min="3" max="3" width="15.28515625" bestFit="1" customWidth="1"/>
    <col min="4" max="4" width="32.28515625" bestFit="1" customWidth="1"/>
    <col min="5" max="5" width="8.140625" customWidth="1"/>
    <col min="6" max="7" width="17.7109375" customWidth="1"/>
    <col min="8" max="8" width="17.85546875" customWidth="1"/>
    <col min="9" max="9" width="22.85546875" bestFit="1" customWidth="1"/>
    <col min="10" max="10" width="11.42578125" style="1"/>
    <col min="11" max="11" width="17.85546875" style="1" customWidth="1"/>
    <col min="12" max="53" width="11.42578125" style="1"/>
  </cols>
  <sheetData>
    <row r="1" spans="1:71" s="1" customFormat="1" ht="28.5" customHeight="1" x14ac:dyDescent="0.25">
      <c r="H1" s="136" t="s">
        <v>16</v>
      </c>
      <c r="I1" s="141"/>
      <c r="J1"/>
      <c r="K1" s="175" t="s">
        <v>1719</v>
      </c>
    </row>
    <row r="2" spans="1:71" s="1" customFormat="1" ht="15.75" thickBot="1" x14ac:dyDescent="0.3"/>
    <row r="3" spans="1:71" s="1" customFormat="1" x14ac:dyDescent="0.25">
      <c r="A3" s="25" t="s">
        <v>399</v>
      </c>
      <c r="B3" s="202" t="s">
        <v>400</v>
      </c>
      <c r="C3" s="203" t="s">
        <v>401</v>
      </c>
      <c r="D3" s="25" t="s">
        <v>402</v>
      </c>
      <c r="E3" s="202" t="s">
        <v>403</v>
      </c>
      <c r="F3" s="203" t="s">
        <v>404</v>
      </c>
      <c r="G3" s="25" t="s">
        <v>405</v>
      </c>
      <c r="H3" s="202" t="s">
        <v>406</v>
      </c>
      <c r="I3" s="204" t="s">
        <v>407</v>
      </c>
      <c r="BB3"/>
      <c r="BC3"/>
      <c r="BD3"/>
      <c r="BE3"/>
      <c r="BF3"/>
      <c r="BG3"/>
      <c r="BH3"/>
      <c r="BI3"/>
      <c r="BJ3"/>
      <c r="BK3"/>
      <c r="BL3"/>
      <c r="BM3"/>
      <c r="BN3"/>
      <c r="BO3"/>
      <c r="BP3"/>
      <c r="BQ3"/>
      <c r="BR3"/>
      <c r="BS3"/>
    </row>
    <row r="4" spans="1:71" s="1" customFormat="1" x14ac:dyDescent="0.25">
      <c r="A4" s="205" t="s">
        <v>408</v>
      </c>
      <c r="B4" s="205" t="s">
        <v>409</v>
      </c>
      <c r="C4" s="205" t="s">
        <v>410</v>
      </c>
      <c r="D4" s="205" t="s">
        <v>411</v>
      </c>
      <c r="E4" s="205">
        <v>62</v>
      </c>
      <c r="F4" s="206">
        <v>20658</v>
      </c>
      <c r="G4" s="205">
        <v>351222</v>
      </c>
      <c r="H4" s="206">
        <v>28102</v>
      </c>
      <c r="I4" s="207" t="s">
        <v>412</v>
      </c>
      <c r="L4" s="382" t="s">
        <v>1731</v>
      </c>
      <c r="M4" s="382"/>
      <c r="N4" s="382"/>
      <c r="O4" s="382"/>
      <c r="P4" s="382"/>
      <c r="Q4" s="382"/>
      <c r="BB4"/>
      <c r="BC4"/>
      <c r="BD4"/>
      <c r="BE4"/>
      <c r="BF4"/>
      <c r="BG4"/>
      <c r="BH4"/>
      <c r="BI4"/>
      <c r="BJ4"/>
      <c r="BK4"/>
      <c r="BL4"/>
      <c r="BM4"/>
      <c r="BN4"/>
      <c r="BO4"/>
      <c r="BP4"/>
      <c r="BQ4"/>
      <c r="BR4"/>
      <c r="BS4"/>
    </row>
    <row r="5" spans="1:71" s="1" customFormat="1" x14ac:dyDescent="0.25">
      <c r="A5" s="188" t="s">
        <v>413</v>
      </c>
      <c r="B5" s="188" t="s">
        <v>414</v>
      </c>
      <c r="C5" s="188" t="s">
        <v>415</v>
      </c>
      <c r="D5" s="188" t="s">
        <v>416</v>
      </c>
      <c r="E5" s="188">
        <v>65</v>
      </c>
      <c r="F5" s="208">
        <v>19522</v>
      </c>
      <c r="G5" s="188">
        <v>350855</v>
      </c>
      <c r="H5" s="208">
        <v>28025</v>
      </c>
      <c r="I5" s="209" t="s">
        <v>417</v>
      </c>
      <c r="L5" s="382"/>
      <c r="M5" s="382"/>
      <c r="N5" s="382"/>
      <c r="O5" s="382"/>
      <c r="P5" s="382"/>
      <c r="Q5" s="382"/>
      <c r="BB5"/>
      <c r="BC5"/>
      <c r="BD5"/>
      <c r="BE5"/>
      <c r="BF5"/>
      <c r="BG5"/>
      <c r="BH5"/>
      <c r="BI5"/>
      <c r="BJ5"/>
      <c r="BK5"/>
      <c r="BL5"/>
      <c r="BM5"/>
      <c r="BN5"/>
      <c r="BO5"/>
      <c r="BP5"/>
      <c r="BQ5"/>
      <c r="BR5"/>
      <c r="BS5"/>
    </row>
    <row r="6" spans="1:71" s="1" customFormat="1" x14ac:dyDescent="0.25">
      <c r="A6" s="188" t="s">
        <v>408</v>
      </c>
      <c r="B6" s="188" t="s">
        <v>418</v>
      </c>
      <c r="C6" s="188" t="s">
        <v>419</v>
      </c>
      <c r="D6" s="188" t="s">
        <v>420</v>
      </c>
      <c r="E6" s="188">
        <v>63</v>
      </c>
      <c r="F6" s="208">
        <v>20212</v>
      </c>
      <c r="G6" s="188">
        <v>351350</v>
      </c>
      <c r="H6" s="208">
        <v>27800</v>
      </c>
      <c r="I6" s="209" t="s">
        <v>421</v>
      </c>
      <c r="L6" s="382"/>
      <c r="M6" s="382"/>
      <c r="N6" s="382"/>
      <c r="O6" s="382"/>
      <c r="P6" s="382"/>
      <c r="Q6" s="382"/>
      <c r="BB6"/>
      <c r="BC6"/>
      <c r="BD6"/>
      <c r="BE6"/>
      <c r="BF6"/>
      <c r="BG6"/>
      <c r="BH6"/>
      <c r="BI6"/>
      <c r="BJ6"/>
      <c r="BK6"/>
      <c r="BL6"/>
      <c r="BM6"/>
      <c r="BN6"/>
      <c r="BO6"/>
      <c r="BP6"/>
      <c r="BQ6"/>
      <c r="BR6"/>
      <c r="BS6"/>
    </row>
    <row r="7" spans="1:71" s="1" customFormat="1" x14ac:dyDescent="0.25">
      <c r="A7" s="188" t="s">
        <v>408</v>
      </c>
      <c r="B7" s="188" t="s">
        <v>185</v>
      </c>
      <c r="C7" s="188" t="s">
        <v>185</v>
      </c>
      <c r="D7" s="188" t="s">
        <v>422</v>
      </c>
      <c r="E7" s="188">
        <v>60</v>
      </c>
      <c r="F7" s="208">
        <v>21179</v>
      </c>
      <c r="G7" s="188">
        <v>350054</v>
      </c>
      <c r="H7" s="208">
        <v>27915</v>
      </c>
      <c r="I7" s="209" t="s">
        <v>412</v>
      </c>
      <c r="L7" s="382" t="s">
        <v>1732</v>
      </c>
      <c r="M7" s="382"/>
      <c r="N7" s="382"/>
      <c r="O7" s="382"/>
      <c r="P7" s="382"/>
      <c r="Q7" s="382"/>
      <c r="BB7"/>
      <c r="BC7"/>
      <c r="BD7"/>
      <c r="BE7"/>
      <c r="BF7"/>
      <c r="BG7"/>
      <c r="BH7"/>
      <c r="BI7"/>
      <c r="BJ7"/>
      <c r="BK7"/>
      <c r="BL7"/>
      <c r="BM7"/>
      <c r="BN7"/>
      <c r="BO7"/>
      <c r="BP7"/>
      <c r="BQ7"/>
      <c r="BR7"/>
      <c r="BS7"/>
    </row>
    <row r="8" spans="1:71" s="1" customFormat="1" x14ac:dyDescent="0.25">
      <c r="A8" s="188" t="s">
        <v>413</v>
      </c>
      <c r="B8" s="188" t="s">
        <v>423</v>
      </c>
      <c r="C8" s="188" t="s">
        <v>424</v>
      </c>
      <c r="D8" s="188" t="s">
        <v>425</v>
      </c>
      <c r="E8" s="188">
        <v>64</v>
      </c>
      <c r="F8" s="208">
        <v>19917</v>
      </c>
      <c r="G8" s="188">
        <v>350127</v>
      </c>
      <c r="H8" s="208">
        <v>27897</v>
      </c>
      <c r="I8" s="209" t="s">
        <v>417</v>
      </c>
      <c r="L8" s="382"/>
      <c r="M8" s="382"/>
      <c r="N8" s="382"/>
      <c r="O8" s="382"/>
      <c r="P8" s="382"/>
      <c r="Q8" s="382"/>
      <c r="BB8"/>
      <c r="BC8"/>
      <c r="BD8"/>
      <c r="BE8"/>
      <c r="BF8"/>
      <c r="BG8"/>
      <c r="BH8"/>
      <c r="BI8"/>
      <c r="BJ8"/>
      <c r="BK8"/>
      <c r="BL8"/>
      <c r="BM8"/>
      <c r="BN8"/>
      <c r="BO8"/>
      <c r="BP8"/>
      <c r="BQ8"/>
      <c r="BR8"/>
      <c r="BS8"/>
    </row>
    <row r="9" spans="1:71" s="1" customFormat="1" x14ac:dyDescent="0.25">
      <c r="A9" s="188" t="s">
        <v>413</v>
      </c>
      <c r="B9" s="188" t="s">
        <v>426</v>
      </c>
      <c r="C9" s="188" t="s">
        <v>427</v>
      </c>
      <c r="D9" s="188" t="s">
        <v>428</v>
      </c>
      <c r="E9" s="188">
        <v>64</v>
      </c>
      <c r="F9" s="208">
        <v>19786</v>
      </c>
      <c r="G9" s="188">
        <v>560195</v>
      </c>
      <c r="H9" s="208">
        <v>27914</v>
      </c>
      <c r="I9" s="209" t="s">
        <v>421</v>
      </c>
      <c r="L9" s="382" t="s">
        <v>1733</v>
      </c>
      <c r="M9" s="382"/>
      <c r="N9" s="382"/>
      <c r="O9" s="382"/>
      <c r="P9" s="382"/>
      <c r="Q9" s="382"/>
      <c r="R9" s="382"/>
      <c r="BB9"/>
      <c r="BC9"/>
      <c r="BD9"/>
      <c r="BE9"/>
      <c r="BF9"/>
      <c r="BG9"/>
      <c r="BH9"/>
      <c r="BI9"/>
      <c r="BJ9"/>
      <c r="BK9"/>
      <c r="BL9"/>
      <c r="BM9"/>
      <c r="BN9"/>
      <c r="BO9"/>
      <c r="BP9"/>
      <c r="BQ9"/>
      <c r="BR9"/>
      <c r="BS9"/>
    </row>
    <row r="10" spans="1:71" s="1" customFormat="1" x14ac:dyDescent="0.25">
      <c r="A10" s="188" t="s">
        <v>413</v>
      </c>
      <c r="B10" s="188" t="s">
        <v>429</v>
      </c>
      <c r="C10" s="188" t="s">
        <v>430</v>
      </c>
      <c r="D10" s="188" t="s">
        <v>416</v>
      </c>
      <c r="E10" s="188">
        <v>62</v>
      </c>
      <c r="F10" s="208">
        <v>20373</v>
      </c>
      <c r="G10" s="188">
        <v>350521</v>
      </c>
      <c r="H10" s="208">
        <v>27885</v>
      </c>
      <c r="I10" s="209" t="s">
        <v>412</v>
      </c>
      <c r="L10" s="382"/>
      <c r="M10" s="382"/>
      <c r="N10" s="382"/>
      <c r="O10" s="382"/>
      <c r="P10" s="382"/>
      <c r="Q10" s="382"/>
      <c r="R10" s="382"/>
      <c r="BB10"/>
      <c r="BC10"/>
      <c r="BD10"/>
      <c r="BE10"/>
      <c r="BF10"/>
      <c r="BG10"/>
      <c r="BH10"/>
      <c r="BI10"/>
      <c r="BJ10"/>
      <c r="BK10"/>
      <c r="BL10"/>
      <c r="BM10"/>
      <c r="BN10"/>
      <c r="BO10"/>
      <c r="BP10"/>
      <c r="BQ10"/>
      <c r="BR10"/>
      <c r="BS10"/>
    </row>
    <row r="11" spans="1:71" s="1" customFormat="1" x14ac:dyDescent="0.25">
      <c r="A11" s="188" t="s">
        <v>413</v>
      </c>
      <c r="B11" s="188" t="s">
        <v>431</v>
      </c>
      <c r="C11" s="188" t="s">
        <v>432</v>
      </c>
      <c r="D11" s="188" t="s">
        <v>433</v>
      </c>
      <c r="E11" s="188">
        <v>63</v>
      </c>
      <c r="F11" s="208">
        <v>20287</v>
      </c>
      <c r="G11" s="188">
        <v>560196</v>
      </c>
      <c r="H11" s="208">
        <v>28104</v>
      </c>
      <c r="I11" s="209" t="s">
        <v>417</v>
      </c>
      <c r="L11" s="382"/>
      <c r="M11" s="382"/>
      <c r="N11" s="382"/>
      <c r="O11" s="382"/>
      <c r="P11" s="382"/>
      <c r="Q11" s="382"/>
      <c r="R11" s="382"/>
      <c r="BB11"/>
      <c r="BC11"/>
      <c r="BD11"/>
      <c r="BE11"/>
      <c r="BF11"/>
      <c r="BG11"/>
      <c r="BH11"/>
      <c r="BI11"/>
      <c r="BJ11"/>
      <c r="BK11"/>
      <c r="BL11"/>
      <c r="BM11"/>
      <c r="BN11"/>
      <c r="BO11"/>
      <c r="BP11"/>
      <c r="BQ11"/>
      <c r="BR11"/>
      <c r="BS11"/>
    </row>
    <row r="12" spans="1:71" s="1" customFormat="1" x14ac:dyDescent="0.25">
      <c r="A12" s="188" t="s">
        <v>413</v>
      </c>
      <c r="B12" s="188" t="s">
        <v>434</v>
      </c>
      <c r="C12" s="188" t="s">
        <v>435</v>
      </c>
      <c r="D12" s="188" t="s">
        <v>436</v>
      </c>
      <c r="E12" s="188">
        <v>62</v>
      </c>
      <c r="F12" s="208">
        <v>20720</v>
      </c>
      <c r="G12" s="188">
        <v>560194</v>
      </c>
      <c r="H12" s="208">
        <v>27767</v>
      </c>
      <c r="I12" s="209" t="s">
        <v>421</v>
      </c>
      <c r="BB12"/>
      <c r="BC12"/>
      <c r="BD12"/>
      <c r="BE12"/>
      <c r="BF12"/>
      <c r="BG12"/>
      <c r="BH12"/>
      <c r="BI12"/>
      <c r="BJ12"/>
      <c r="BK12"/>
      <c r="BL12"/>
      <c r="BM12"/>
      <c r="BN12"/>
      <c r="BO12"/>
      <c r="BP12"/>
      <c r="BQ12"/>
      <c r="BR12"/>
      <c r="BS12"/>
    </row>
    <row r="13" spans="1:71" s="1" customFormat="1" x14ac:dyDescent="0.25">
      <c r="A13" s="188" t="s">
        <v>413</v>
      </c>
      <c r="B13" s="188" t="s">
        <v>437</v>
      </c>
      <c r="C13" s="188" t="s">
        <v>438</v>
      </c>
      <c r="D13" s="188" t="s">
        <v>439</v>
      </c>
      <c r="E13" s="188">
        <v>63</v>
      </c>
      <c r="F13" s="208">
        <v>20182</v>
      </c>
      <c r="G13" s="188">
        <v>350060</v>
      </c>
      <c r="H13" s="208">
        <v>27902</v>
      </c>
      <c r="I13" s="209" t="s">
        <v>412</v>
      </c>
      <c r="BB13"/>
      <c r="BC13"/>
      <c r="BD13"/>
      <c r="BE13"/>
      <c r="BF13"/>
      <c r="BG13"/>
      <c r="BH13"/>
      <c r="BI13"/>
      <c r="BJ13"/>
      <c r="BK13"/>
      <c r="BL13"/>
      <c r="BM13"/>
      <c r="BN13"/>
      <c r="BO13"/>
      <c r="BP13"/>
      <c r="BQ13"/>
      <c r="BR13"/>
      <c r="BS13"/>
    </row>
    <row r="14" spans="1:71" s="1" customFormat="1" x14ac:dyDescent="0.25">
      <c r="A14" s="188" t="s">
        <v>413</v>
      </c>
      <c r="B14" s="188" t="s">
        <v>440</v>
      </c>
      <c r="C14" s="188" t="s">
        <v>441</v>
      </c>
      <c r="D14" s="188" t="s">
        <v>442</v>
      </c>
      <c r="E14" s="188">
        <v>61</v>
      </c>
      <c r="F14" s="208">
        <v>20815</v>
      </c>
      <c r="G14" s="188">
        <v>350165</v>
      </c>
      <c r="H14" s="208">
        <v>27923</v>
      </c>
      <c r="I14" s="209" t="s">
        <v>417</v>
      </c>
      <c r="BB14"/>
      <c r="BC14"/>
      <c r="BD14"/>
      <c r="BE14"/>
      <c r="BF14"/>
      <c r="BG14"/>
      <c r="BH14"/>
      <c r="BI14"/>
      <c r="BJ14"/>
      <c r="BK14"/>
      <c r="BL14"/>
      <c r="BM14"/>
      <c r="BN14"/>
      <c r="BO14"/>
      <c r="BP14"/>
      <c r="BQ14"/>
      <c r="BR14"/>
      <c r="BS14"/>
    </row>
    <row r="15" spans="1:71" s="1" customFormat="1" x14ac:dyDescent="0.25">
      <c r="A15" s="188" t="s">
        <v>408</v>
      </c>
      <c r="B15" s="188" t="s">
        <v>443</v>
      </c>
      <c r="C15" s="188" t="s">
        <v>444</v>
      </c>
      <c r="D15" s="188" t="s">
        <v>445</v>
      </c>
      <c r="E15" s="188">
        <v>62</v>
      </c>
      <c r="F15" s="208">
        <v>20404</v>
      </c>
      <c r="G15" s="188">
        <v>350695</v>
      </c>
      <c r="H15" s="208">
        <v>27883</v>
      </c>
      <c r="I15" s="209" t="s">
        <v>421</v>
      </c>
      <c r="BB15"/>
      <c r="BC15"/>
      <c r="BD15"/>
      <c r="BE15"/>
      <c r="BF15"/>
      <c r="BG15"/>
      <c r="BH15"/>
      <c r="BI15"/>
      <c r="BJ15"/>
      <c r="BK15"/>
      <c r="BL15"/>
      <c r="BM15"/>
      <c r="BN15"/>
      <c r="BO15"/>
      <c r="BP15"/>
      <c r="BQ15"/>
      <c r="BR15"/>
      <c r="BS15"/>
    </row>
    <row r="16" spans="1:71" s="1" customFormat="1" x14ac:dyDescent="0.25">
      <c r="A16" s="188" t="s">
        <v>413</v>
      </c>
      <c r="B16" s="188" t="s">
        <v>446</v>
      </c>
      <c r="C16" s="188" t="s">
        <v>432</v>
      </c>
      <c r="D16" s="188" t="s">
        <v>447</v>
      </c>
      <c r="E16" s="188">
        <v>61</v>
      </c>
      <c r="F16" s="208">
        <v>20785</v>
      </c>
      <c r="G16" s="188">
        <v>350635</v>
      </c>
      <c r="H16" s="208">
        <v>28119</v>
      </c>
      <c r="I16" s="209" t="s">
        <v>412</v>
      </c>
      <c r="BB16"/>
      <c r="BC16"/>
      <c r="BD16"/>
      <c r="BE16"/>
      <c r="BF16"/>
      <c r="BG16"/>
      <c r="BH16"/>
      <c r="BI16"/>
      <c r="BJ16"/>
      <c r="BK16"/>
      <c r="BL16"/>
      <c r="BM16"/>
      <c r="BN16"/>
      <c r="BO16"/>
      <c r="BP16"/>
      <c r="BQ16"/>
      <c r="BR16"/>
      <c r="BS16"/>
    </row>
    <row r="17" spans="1:71" s="1" customFormat="1" x14ac:dyDescent="0.25">
      <c r="A17" s="188" t="s">
        <v>408</v>
      </c>
      <c r="B17" s="188" t="s">
        <v>448</v>
      </c>
      <c r="C17" s="188" t="s">
        <v>419</v>
      </c>
      <c r="D17" s="188" t="s">
        <v>449</v>
      </c>
      <c r="E17" s="188">
        <v>62</v>
      </c>
      <c r="F17" s="208">
        <v>20543</v>
      </c>
      <c r="G17" s="188">
        <v>350355</v>
      </c>
      <c r="H17" s="208">
        <v>28318</v>
      </c>
      <c r="I17" s="209" t="s">
        <v>412</v>
      </c>
      <c r="BB17"/>
      <c r="BC17"/>
      <c r="BD17"/>
      <c r="BE17"/>
      <c r="BF17"/>
      <c r="BG17"/>
      <c r="BH17"/>
      <c r="BI17"/>
      <c r="BJ17"/>
      <c r="BK17"/>
      <c r="BL17"/>
      <c r="BM17"/>
      <c r="BN17"/>
      <c r="BO17"/>
      <c r="BP17"/>
      <c r="BQ17"/>
      <c r="BR17"/>
      <c r="BS17"/>
    </row>
    <row r="18" spans="1:71" s="1" customFormat="1" ht="15" customHeight="1" x14ac:dyDescent="0.25">
      <c r="A18" s="188" t="s">
        <v>408</v>
      </c>
      <c r="B18" s="188" t="s">
        <v>450</v>
      </c>
      <c r="C18" s="188" t="s">
        <v>451</v>
      </c>
      <c r="D18" s="188" t="s">
        <v>445</v>
      </c>
      <c r="E18" s="188">
        <v>61</v>
      </c>
      <c r="F18" s="208">
        <v>20797</v>
      </c>
      <c r="G18" s="188">
        <v>560225</v>
      </c>
      <c r="H18" s="208">
        <v>28187</v>
      </c>
      <c r="I18" s="209" t="s">
        <v>417</v>
      </c>
      <c r="BB18"/>
      <c r="BC18"/>
      <c r="BD18"/>
      <c r="BE18"/>
      <c r="BF18"/>
      <c r="BG18"/>
      <c r="BH18"/>
      <c r="BI18"/>
      <c r="BJ18"/>
      <c r="BK18"/>
      <c r="BL18"/>
      <c r="BM18"/>
      <c r="BN18"/>
      <c r="BO18"/>
      <c r="BP18"/>
      <c r="BQ18"/>
      <c r="BR18"/>
      <c r="BS18"/>
    </row>
    <row r="19" spans="1:71" s="1" customFormat="1" x14ac:dyDescent="0.25">
      <c r="A19" s="188" t="s">
        <v>408</v>
      </c>
      <c r="B19" s="188" t="s">
        <v>452</v>
      </c>
      <c r="C19" s="188" t="s">
        <v>453</v>
      </c>
      <c r="D19" s="188" t="s">
        <v>439</v>
      </c>
      <c r="E19" s="188">
        <v>61</v>
      </c>
      <c r="F19" s="208">
        <v>21085</v>
      </c>
      <c r="G19" s="188">
        <v>350955</v>
      </c>
      <c r="H19" s="208">
        <v>28409</v>
      </c>
      <c r="I19" s="209" t="s">
        <v>421</v>
      </c>
      <c r="BB19"/>
      <c r="BC19"/>
      <c r="BD19"/>
      <c r="BE19"/>
      <c r="BF19"/>
      <c r="BG19"/>
      <c r="BH19"/>
      <c r="BI19"/>
      <c r="BJ19"/>
      <c r="BK19"/>
      <c r="BL19"/>
      <c r="BM19"/>
      <c r="BN19"/>
      <c r="BO19"/>
      <c r="BP19"/>
      <c r="BQ19"/>
      <c r="BR19"/>
      <c r="BS19"/>
    </row>
    <row r="20" spans="1:71" s="1" customFormat="1" x14ac:dyDescent="0.25">
      <c r="A20" s="188" t="s">
        <v>454</v>
      </c>
      <c r="B20" s="188" t="s">
        <v>455</v>
      </c>
      <c r="C20" s="188" t="s">
        <v>456</v>
      </c>
      <c r="D20" s="188" t="s">
        <v>457</v>
      </c>
      <c r="E20" s="188">
        <v>60</v>
      </c>
      <c r="F20" s="208">
        <v>21226</v>
      </c>
      <c r="G20" s="188">
        <v>350871</v>
      </c>
      <c r="H20" s="208">
        <v>28323</v>
      </c>
      <c r="I20" s="209" t="s">
        <v>412</v>
      </c>
      <c r="BB20"/>
      <c r="BC20"/>
      <c r="BD20"/>
      <c r="BE20"/>
      <c r="BF20"/>
      <c r="BG20"/>
      <c r="BH20"/>
      <c r="BI20"/>
      <c r="BJ20"/>
      <c r="BK20"/>
      <c r="BL20"/>
      <c r="BM20"/>
      <c r="BN20"/>
      <c r="BO20"/>
      <c r="BP20"/>
      <c r="BQ20"/>
      <c r="BR20"/>
      <c r="BS20"/>
    </row>
    <row r="21" spans="1:71" s="1" customFormat="1" x14ac:dyDescent="0.25">
      <c r="A21" s="188" t="s">
        <v>408</v>
      </c>
      <c r="B21" s="188" t="s">
        <v>458</v>
      </c>
      <c r="C21" s="188" t="s">
        <v>459</v>
      </c>
      <c r="D21" s="188" t="s">
        <v>460</v>
      </c>
      <c r="E21" s="188">
        <v>60</v>
      </c>
      <c r="F21" s="208">
        <v>21340</v>
      </c>
      <c r="G21" s="188">
        <v>350689</v>
      </c>
      <c r="H21" s="208">
        <v>28390</v>
      </c>
      <c r="I21" s="209" t="s">
        <v>417</v>
      </c>
      <c r="BB21"/>
      <c r="BC21"/>
      <c r="BD21"/>
      <c r="BE21"/>
      <c r="BF21"/>
      <c r="BG21"/>
      <c r="BH21"/>
      <c r="BI21"/>
      <c r="BJ21"/>
      <c r="BK21"/>
      <c r="BL21"/>
      <c r="BM21"/>
      <c r="BN21"/>
      <c r="BO21"/>
      <c r="BP21"/>
      <c r="BQ21"/>
      <c r="BR21"/>
      <c r="BS21"/>
    </row>
    <row r="22" spans="1:71" s="1" customFormat="1" x14ac:dyDescent="0.25">
      <c r="A22" s="188" t="s">
        <v>413</v>
      </c>
      <c r="B22" s="188" t="s">
        <v>461</v>
      </c>
      <c r="C22" s="188" t="s">
        <v>462</v>
      </c>
      <c r="D22" s="188" t="s">
        <v>463</v>
      </c>
      <c r="E22" s="188">
        <v>63</v>
      </c>
      <c r="F22" s="208">
        <v>20226</v>
      </c>
      <c r="G22" s="188">
        <v>350807</v>
      </c>
      <c r="H22" s="208">
        <v>28218</v>
      </c>
      <c r="I22" s="209" t="s">
        <v>421</v>
      </c>
      <c r="BB22"/>
      <c r="BC22"/>
      <c r="BD22"/>
      <c r="BE22"/>
      <c r="BF22"/>
      <c r="BG22"/>
      <c r="BH22"/>
      <c r="BI22"/>
      <c r="BJ22"/>
      <c r="BK22"/>
      <c r="BL22"/>
      <c r="BM22"/>
      <c r="BN22"/>
      <c r="BO22"/>
      <c r="BP22"/>
      <c r="BQ22"/>
      <c r="BR22"/>
      <c r="BS22"/>
    </row>
    <row r="23" spans="1:71" s="1" customFormat="1" x14ac:dyDescent="0.25">
      <c r="A23" s="188" t="s">
        <v>408</v>
      </c>
      <c r="B23" s="188" t="s">
        <v>464</v>
      </c>
      <c r="C23" s="188" t="s">
        <v>465</v>
      </c>
      <c r="D23" s="188" t="s">
        <v>457</v>
      </c>
      <c r="E23" s="188">
        <v>61</v>
      </c>
      <c r="F23" s="208">
        <v>20974</v>
      </c>
      <c r="G23" s="188">
        <v>351146</v>
      </c>
      <c r="H23" s="208">
        <v>28485</v>
      </c>
      <c r="I23" s="209" t="s">
        <v>466</v>
      </c>
      <c r="BB23"/>
      <c r="BC23"/>
      <c r="BD23"/>
      <c r="BE23"/>
      <c r="BF23"/>
      <c r="BG23"/>
      <c r="BH23"/>
      <c r="BI23"/>
      <c r="BJ23"/>
      <c r="BK23"/>
      <c r="BL23"/>
      <c r="BM23"/>
      <c r="BN23"/>
      <c r="BO23"/>
      <c r="BP23"/>
      <c r="BQ23"/>
      <c r="BR23"/>
      <c r="BS23"/>
    </row>
    <row r="24" spans="1:71" s="1" customFormat="1" x14ac:dyDescent="0.25">
      <c r="A24" s="188" t="s">
        <v>413</v>
      </c>
      <c r="B24" s="188" t="s">
        <v>467</v>
      </c>
      <c r="C24" s="188" t="s">
        <v>468</v>
      </c>
      <c r="D24" s="188" t="s">
        <v>416</v>
      </c>
      <c r="E24" s="188">
        <v>61</v>
      </c>
      <c r="F24" s="208">
        <v>20945</v>
      </c>
      <c r="G24" s="188">
        <v>350711</v>
      </c>
      <c r="H24" s="208">
        <v>28440</v>
      </c>
      <c r="I24" s="209" t="s">
        <v>412</v>
      </c>
      <c r="BB24"/>
      <c r="BC24"/>
      <c r="BD24"/>
      <c r="BE24"/>
      <c r="BF24"/>
      <c r="BG24"/>
      <c r="BH24"/>
      <c r="BI24"/>
      <c r="BJ24"/>
      <c r="BK24"/>
      <c r="BL24"/>
      <c r="BM24"/>
      <c r="BN24"/>
      <c r="BO24"/>
      <c r="BP24"/>
      <c r="BQ24"/>
      <c r="BR24"/>
      <c r="BS24"/>
    </row>
    <row r="25" spans="1:71" s="1" customFormat="1" x14ac:dyDescent="0.25">
      <c r="A25" s="188" t="s">
        <v>408</v>
      </c>
      <c r="B25" s="188" t="s">
        <v>469</v>
      </c>
      <c r="C25" s="188" t="s">
        <v>459</v>
      </c>
      <c r="D25" s="188" t="s">
        <v>470</v>
      </c>
      <c r="E25" s="188">
        <v>60</v>
      </c>
      <c r="F25" s="208">
        <v>21164</v>
      </c>
      <c r="G25" s="188">
        <v>350204</v>
      </c>
      <c r="H25" s="208">
        <v>28455</v>
      </c>
      <c r="I25" s="209" t="s">
        <v>417</v>
      </c>
      <c r="BB25"/>
      <c r="BC25"/>
      <c r="BD25"/>
      <c r="BE25"/>
      <c r="BF25"/>
      <c r="BG25"/>
      <c r="BH25"/>
      <c r="BI25"/>
      <c r="BJ25"/>
      <c r="BK25"/>
      <c r="BL25"/>
      <c r="BM25"/>
      <c r="BN25"/>
      <c r="BO25"/>
      <c r="BP25"/>
      <c r="BQ25"/>
      <c r="BR25"/>
      <c r="BS25"/>
    </row>
    <row r="26" spans="1:71" s="1" customFormat="1" x14ac:dyDescent="0.25">
      <c r="A26" s="188" t="s">
        <v>454</v>
      </c>
      <c r="B26" s="188" t="s">
        <v>471</v>
      </c>
      <c r="C26" s="188" t="s">
        <v>472</v>
      </c>
      <c r="D26" s="188" t="s">
        <v>473</v>
      </c>
      <c r="E26" s="188">
        <v>62</v>
      </c>
      <c r="F26" s="208">
        <v>20462</v>
      </c>
      <c r="G26" s="188">
        <v>350739</v>
      </c>
      <c r="H26" s="208">
        <v>28213</v>
      </c>
      <c r="I26" s="209" t="s">
        <v>421</v>
      </c>
      <c r="BB26"/>
      <c r="BC26"/>
      <c r="BD26"/>
      <c r="BE26"/>
      <c r="BF26"/>
      <c r="BG26"/>
      <c r="BH26"/>
      <c r="BI26"/>
      <c r="BJ26"/>
      <c r="BK26"/>
      <c r="BL26"/>
      <c r="BM26"/>
      <c r="BN26"/>
      <c r="BO26"/>
      <c r="BP26"/>
      <c r="BQ26"/>
      <c r="BR26"/>
      <c r="BS26"/>
    </row>
    <row r="27" spans="1:71" s="1" customFormat="1" x14ac:dyDescent="0.25">
      <c r="A27" s="188" t="s">
        <v>454</v>
      </c>
      <c r="B27" s="188" t="s">
        <v>474</v>
      </c>
      <c r="C27" s="188" t="s">
        <v>475</v>
      </c>
      <c r="D27" s="188" t="s">
        <v>425</v>
      </c>
      <c r="E27" s="188">
        <v>62</v>
      </c>
      <c r="F27" s="208">
        <v>20597</v>
      </c>
      <c r="G27" s="188">
        <v>351106</v>
      </c>
      <c r="H27" s="208">
        <v>28344</v>
      </c>
      <c r="I27" s="209" t="s">
        <v>412</v>
      </c>
      <c r="BB27"/>
      <c r="BC27"/>
      <c r="BD27"/>
      <c r="BE27"/>
      <c r="BF27"/>
      <c r="BG27"/>
      <c r="BH27"/>
      <c r="BI27"/>
      <c r="BJ27"/>
      <c r="BK27"/>
      <c r="BL27"/>
      <c r="BM27"/>
      <c r="BN27"/>
      <c r="BO27"/>
      <c r="BP27"/>
      <c r="BQ27"/>
      <c r="BR27"/>
      <c r="BS27"/>
    </row>
    <row r="28" spans="1:71" s="1" customFormat="1" x14ac:dyDescent="0.25">
      <c r="A28" s="188" t="s">
        <v>413</v>
      </c>
      <c r="B28" s="188" t="s">
        <v>476</v>
      </c>
      <c r="C28" s="188" t="s">
        <v>477</v>
      </c>
      <c r="D28" s="188" t="s">
        <v>478</v>
      </c>
      <c r="E28" s="188">
        <v>61</v>
      </c>
      <c r="F28" s="208">
        <v>20845</v>
      </c>
      <c r="G28" s="188">
        <v>350562</v>
      </c>
      <c r="H28" s="208">
        <v>28380</v>
      </c>
      <c r="I28" s="209" t="s">
        <v>417</v>
      </c>
      <c r="BB28"/>
      <c r="BC28"/>
      <c r="BD28"/>
      <c r="BE28"/>
      <c r="BF28"/>
      <c r="BG28"/>
      <c r="BH28"/>
      <c r="BI28"/>
      <c r="BJ28"/>
      <c r="BK28"/>
      <c r="BL28"/>
      <c r="BM28"/>
      <c r="BN28"/>
      <c r="BO28"/>
      <c r="BP28"/>
      <c r="BQ28"/>
      <c r="BR28"/>
      <c r="BS28"/>
    </row>
    <row r="29" spans="1:71" s="1" customFormat="1" x14ac:dyDescent="0.25">
      <c r="A29" s="188" t="s">
        <v>413</v>
      </c>
      <c r="B29" s="188" t="s">
        <v>479</v>
      </c>
      <c r="C29" s="188" t="s">
        <v>480</v>
      </c>
      <c r="D29" s="188" t="s">
        <v>425</v>
      </c>
      <c r="E29" s="188">
        <v>61</v>
      </c>
      <c r="F29" s="208">
        <v>20960</v>
      </c>
      <c r="G29" s="188">
        <v>350129</v>
      </c>
      <c r="H29" s="208">
        <v>28309</v>
      </c>
      <c r="I29" s="209" t="s">
        <v>421</v>
      </c>
      <c r="BB29"/>
      <c r="BC29"/>
      <c r="BD29"/>
      <c r="BE29"/>
      <c r="BF29"/>
      <c r="BG29"/>
      <c r="BH29"/>
      <c r="BI29"/>
      <c r="BJ29"/>
      <c r="BK29"/>
      <c r="BL29"/>
      <c r="BM29"/>
      <c r="BN29"/>
      <c r="BO29"/>
      <c r="BP29"/>
      <c r="BQ29"/>
      <c r="BR29"/>
      <c r="BS29"/>
    </row>
    <row r="30" spans="1:71" s="1" customFormat="1" x14ac:dyDescent="0.25">
      <c r="A30" s="188" t="s">
        <v>413</v>
      </c>
      <c r="B30" s="188" t="s">
        <v>481</v>
      </c>
      <c r="C30" s="188" t="s">
        <v>427</v>
      </c>
      <c r="D30" s="188" t="s">
        <v>482</v>
      </c>
      <c r="E30" s="188">
        <v>61</v>
      </c>
      <c r="F30" s="208">
        <v>20846</v>
      </c>
      <c r="G30" s="188">
        <v>560242</v>
      </c>
      <c r="H30" s="208">
        <v>28378</v>
      </c>
      <c r="I30" s="209" t="s">
        <v>412</v>
      </c>
      <c r="BB30"/>
      <c r="BC30"/>
      <c r="BD30"/>
      <c r="BE30"/>
      <c r="BF30"/>
      <c r="BG30"/>
      <c r="BH30"/>
      <c r="BI30"/>
      <c r="BJ30"/>
      <c r="BK30"/>
      <c r="BL30"/>
      <c r="BM30"/>
      <c r="BN30"/>
      <c r="BO30"/>
      <c r="BP30"/>
      <c r="BQ30"/>
      <c r="BR30"/>
      <c r="BS30"/>
    </row>
    <row r="31" spans="1:71" s="1" customFormat="1" x14ac:dyDescent="0.25">
      <c r="A31" s="188" t="s">
        <v>413</v>
      </c>
      <c r="B31" s="188" t="s">
        <v>483</v>
      </c>
      <c r="C31" s="188" t="s">
        <v>484</v>
      </c>
      <c r="D31" s="188" t="s">
        <v>473</v>
      </c>
      <c r="E31" s="188">
        <v>61</v>
      </c>
      <c r="F31" s="208">
        <v>20913</v>
      </c>
      <c r="G31" s="188">
        <v>350101</v>
      </c>
      <c r="H31" s="208">
        <v>28420</v>
      </c>
      <c r="I31" s="209" t="s">
        <v>417</v>
      </c>
      <c r="BB31"/>
      <c r="BC31"/>
      <c r="BD31"/>
      <c r="BE31"/>
      <c r="BF31"/>
      <c r="BG31"/>
      <c r="BH31"/>
      <c r="BI31"/>
      <c r="BJ31"/>
      <c r="BK31"/>
      <c r="BL31"/>
      <c r="BM31"/>
      <c r="BN31"/>
      <c r="BO31"/>
      <c r="BP31"/>
      <c r="BQ31"/>
      <c r="BR31"/>
      <c r="BS31"/>
    </row>
    <row r="32" spans="1:71" s="1" customFormat="1" x14ac:dyDescent="0.25">
      <c r="A32" s="188" t="s">
        <v>413</v>
      </c>
      <c r="B32" s="188" t="s">
        <v>485</v>
      </c>
      <c r="C32" s="188" t="s">
        <v>486</v>
      </c>
      <c r="D32" s="188" t="s">
        <v>487</v>
      </c>
      <c r="E32" s="188">
        <v>61</v>
      </c>
      <c r="F32" s="208">
        <v>20867</v>
      </c>
      <c r="G32" s="188">
        <v>350783</v>
      </c>
      <c r="H32" s="208">
        <v>28235</v>
      </c>
      <c r="I32" s="209" t="s">
        <v>421</v>
      </c>
      <c r="BB32"/>
      <c r="BC32"/>
      <c r="BD32"/>
      <c r="BE32"/>
      <c r="BF32"/>
      <c r="BG32"/>
      <c r="BH32"/>
      <c r="BI32"/>
      <c r="BJ32"/>
      <c r="BK32"/>
      <c r="BL32"/>
      <c r="BM32"/>
      <c r="BN32"/>
      <c r="BO32"/>
      <c r="BP32"/>
      <c r="BQ32"/>
      <c r="BR32"/>
      <c r="BS32"/>
    </row>
    <row r="33" spans="1:71" s="1" customFormat="1" x14ac:dyDescent="0.25">
      <c r="A33" s="188" t="s">
        <v>413</v>
      </c>
      <c r="B33" s="188" t="s">
        <v>488</v>
      </c>
      <c r="C33" s="188" t="s">
        <v>489</v>
      </c>
      <c r="D33" s="188" t="s">
        <v>460</v>
      </c>
      <c r="E33" s="188">
        <v>61</v>
      </c>
      <c r="F33" s="208">
        <v>20908</v>
      </c>
      <c r="G33" s="188">
        <v>350095</v>
      </c>
      <c r="H33" s="208">
        <v>28223</v>
      </c>
      <c r="I33" s="209" t="s">
        <v>412</v>
      </c>
      <c r="BB33"/>
      <c r="BC33"/>
      <c r="BD33"/>
      <c r="BE33"/>
      <c r="BF33"/>
      <c r="BG33"/>
      <c r="BH33"/>
      <c r="BI33"/>
      <c r="BJ33"/>
      <c r="BK33"/>
      <c r="BL33"/>
      <c r="BM33"/>
      <c r="BN33"/>
      <c r="BO33"/>
      <c r="BP33"/>
      <c r="BQ33"/>
      <c r="BR33"/>
      <c r="BS33"/>
    </row>
    <row r="34" spans="1:71" s="1" customFormat="1" x14ac:dyDescent="0.25">
      <c r="A34" s="188" t="s">
        <v>413</v>
      </c>
      <c r="B34" s="188" t="s">
        <v>490</v>
      </c>
      <c r="C34" s="188" t="s">
        <v>468</v>
      </c>
      <c r="D34" s="188" t="s">
        <v>460</v>
      </c>
      <c r="E34" s="188">
        <v>60</v>
      </c>
      <c r="F34" s="208">
        <v>21280</v>
      </c>
      <c r="G34" s="188">
        <v>351094</v>
      </c>
      <c r="H34" s="208">
        <v>28248</v>
      </c>
      <c r="I34" s="209" t="s">
        <v>417</v>
      </c>
      <c r="BB34"/>
      <c r="BC34"/>
      <c r="BD34"/>
      <c r="BE34"/>
      <c r="BF34"/>
      <c r="BG34"/>
      <c r="BH34"/>
      <c r="BI34"/>
      <c r="BJ34"/>
      <c r="BK34"/>
      <c r="BL34"/>
      <c r="BM34"/>
      <c r="BN34"/>
      <c r="BO34"/>
      <c r="BP34"/>
      <c r="BQ34"/>
      <c r="BR34"/>
      <c r="BS34"/>
    </row>
    <row r="35" spans="1:71" s="1" customFormat="1" x14ac:dyDescent="0.25">
      <c r="A35" s="188" t="s">
        <v>413</v>
      </c>
      <c r="B35" s="188" t="s">
        <v>481</v>
      </c>
      <c r="C35" s="188" t="s">
        <v>491</v>
      </c>
      <c r="D35" s="188" t="s">
        <v>416</v>
      </c>
      <c r="E35" s="188">
        <v>62</v>
      </c>
      <c r="F35" s="208">
        <v>20609</v>
      </c>
      <c r="G35" s="188">
        <v>350526</v>
      </c>
      <c r="H35" s="208">
        <v>28372</v>
      </c>
      <c r="I35" s="209" t="s">
        <v>421</v>
      </c>
      <c r="BB35"/>
      <c r="BC35"/>
      <c r="BD35"/>
      <c r="BE35"/>
      <c r="BF35"/>
      <c r="BG35"/>
      <c r="BH35"/>
      <c r="BI35"/>
      <c r="BJ35"/>
      <c r="BK35"/>
      <c r="BL35"/>
      <c r="BM35"/>
      <c r="BN35"/>
      <c r="BO35"/>
      <c r="BP35"/>
      <c r="BQ35"/>
      <c r="BR35"/>
      <c r="BS35"/>
    </row>
    <row r="36" spans="1:71" s="1" customFormat="1" x14ac:dyDescent="0.25">
      <c r="A36" s="188" t="s">
        <v>413</v>
      </c>
      <c r="B36" s="188" t="s">
        <v>492</v>
      </c>
      <c r="C36" s="188" t="s">
        <v>432</v>
      </c>
      <c r="D36" s="188" t="s">
        <v>457</v>
      </c>
      <c r="E36" s="188">
        <v>61</v>
      </c>
      <c r="F36" s="208">
        <v>20905</v>
      </c>
      <c r="G36" s="188">
        <v>350122</v>
      </c>
      <c r="H36" s="208">
        <v>28265</v>
      </c>
      <c r="I36" s="209" t="s">
        <v>412</v>
      </c>
      <c r="BB36"/>
      <c r="BC36"/>
      <c r="BD36"/>
      <c r="BE36"/>
      <c r="BF36"/>
      <c r="BG36"/>
      <c r="BH36"/>
      <c r="BI36"/>
      <c r="BJ36"/>
      <c r="BK36"/>
      <c r="BL36"/>
      <c r="BM36"/>
      <c r="BN36"/>
      <c r="BO36"/>
      <c r="BP36"/>
      <c r="BQ36"/>
      <c r="BR36"/>
      <c r="BS36"/>
    </row>
    <row r="37" spans="1:71" s="1" customFormat="1" x14ac:dyDescent="0.25">
      <c r="A37" s="188" t="s">
        <v>454</v>
      </c>
      <c r="B37" s="188" t="s">
        <v>185</v>
      </c>
      <c r="C37" s="188" t="s">
        <v>438</v>
      </c>
      <c r="D37" s="188" t="s">
        <v>457</v>
      </c>
      <c r="E37" s="188">
        <v>61</v>
      </c>
      <c r="F37" s="208">
        <v>20846</v>
      </c>
      <c r="G37" s="188">
        <v>351043</v>
      </c>
      <c r="H37" s="208">
        <v>28378</v>
      </c>
      <c r="I37" s="209" t="s">
        <v>412</v>
      </c>
      <c r="BB37"/>
      <c r="BC37"/>
      <c r="BD37"/>
      <c r="BE37"/>
      <c r="BF37"/>
      <c r="BG37"/>
      <c r="BH37"/>
      <c r="BI37"/>
      <c r="BJ37"/>
      <c r="BK37"/>
      <c r="BL37"/>
      <c r="BM37"/>
      <c r="BN37"/>
      <c r="BO37"/>
      <c r="BP37"/>
      <c r="BQ37"/>
      <c r="BR37"/>
      <c r="BS37"/>
    </row>
    <row r="38" spans="1:71" s="1" customFormat="1" x14ac:dyDescent="0.25">
      <c r="A38" s="188" t="s">
        <v>413</v>
      </c>
      <c r="B38" s="188" t="s">
        <v>493</v>
      </c>
      <c r="C38" s="188" t="s">
        <v>494</v>
      </c>
      <c r="D38" s="188" t="s">
        <v>457</v>
      </c>
      <c r="E38" s="188">
        <v>60</v>
      </c>
      <c r="F38" s="208">
        <v>21100</v>
      </c>
      <c r="G38" s="188">
        <v>351265</v>
      </c>
      <c r="H38" s="208">
        <v>28130</v>
      </c>
      <c r="I38" s="209" t="s">
        <v>417</v>
      </c>
      <c r="BB38"/>
      <c r="BC38"/>
      <c r="BD38"/>
      <c r="BE38"/>
      <c r="BF38"/>
      <c r="BG38"/>
      <c r="BH38"/>
      <c r="BI38"/>
      <c r="BJ38"/>
      <c r="BK38"/>
      <c r="BL38"/>
      <c r="BM38"/>
      <c r="BN38"/>
      <c r="BO38"/>
      <c r="BP38"/>
      <c r="BQ38"/>
      <c r="BR38"/>
      <c r="BS38"/>
    </row>
    <row r="39" spans="1:71" s="1" customFormat="1" x14ac:dyDescent="0.25">
      <c r="A39" s="188" t="s">
        <v>413</v>
      </c>
      <c r="B39" s="188" t="s">
        <v>479</v>
      </c>
      <c r="C39" s="188" t="s">
        <v>472</v>
      </c>
      <c r="D39" s="188" t="s">
        <v>460</v>
      </c>
      <c r="E39" s="188">
        <v>59</v>
      </c>
      <c r="F39" s="208">
        <v>21527</v>
      </c>
      <c r="G39" s="188">
        <v>350024</v>
      </c>
      <c r="H39" s="208">
        <v>28257</v>
      </c>
      <c r="I39" s="209" t="s">
        <v>421</v>
      </c>
      <c r="BB39"/>
      <c r="BC39"/>
      <c r="BD39"/>
      <c r="BE39"/>
      <c r="BF39"/>
      <c r="BG39"/>
      <c r="BH39"/>
      <c r="BI39"/>
      <c r="BJ39"/>
      <c r="BK39"/>
      <c r="BL39"/>
      <c r="BM39"/>
      <c r="BN39"/>
      <c r="BO39"/>
      <c r="BP39"/>
      <c r="BQ39"/>
      <c r="BR39"/>
      <c r="BS39"/>
    </row>
    <row r="40" spans="1:71" s="1" customFormat="1" x14ac:dyDescent="0.25">
      <c r="A40" s="188" t="s">
        <v>413</v>
      </c>
      <c r="B40" s="188" t="s">
        <v>495</v>
      </c>
      <c r="C40" s="188" t="s">
        <v>496</v>
      </c>
      <c r="D40" s="188" t="s">
        <v>457</v>
      </c>
      <c r="E40" s="188">
        <v>60</v>
      </c>
      <c r="F40" s="208">
        <v>21134</v>
      </c>
      <c r="G40" s="188">
        <v>350193</v>
      </c>
      <c r="H40" s="208">
        <v>28187</v>
      </c>
      <c r="I40" s="209" t="s">
        <v>412</v>
      </c>
      <c r="BB40"/>
      <c r="BC40"/>
      <c r="BD40"/>
      <c r="BE40"/>
      <c r="BF40"/>
      <c r="BG40"/>
      <c r="BH40"/>
      <c r="BI40"/>
      <c r="BJ40"/>
      <c r="BK40"/>
      <c r="BL40"/>
      <c r="BM40"/>
      <c r="BN40"/>
      <c r="BO40"/>
      <c r="BP40"/>
      <c r="BQ40"/>
      <c r="BR40"/>
      <c r="BS40"/>
    </row>
    <row r="41" spans="1:71" s="1" customFormat="1" x14ac:dyDescent="0.25">
      <c r="A41" s="188" t="s">
        <v>413</v>
      </c>
      <c r="B41" s="188" t="s">
        <v>497</v>
      </c>
      <c r="C41" s="188" t="s">
        <v>498</v>
      </c>
      <c r="D41" s="188" t="s">
        <v>473</v>
      </c>
      <c r="E41" s="188">
        <v>61</v>
      </c>
      <c r="F41" s="208">
        <v>21044</v>
      </c>
      <c r="G41" s="188">
        <v>350514</v>
      </c>
      <c r="H41" s="208">
        <v>28455</v>
      </c>
      <c r="I41" s="209" t="s">
        <v>417</v>
      </c>
      <c r="BB41"/>
      <c r="BC41"/>
      <c r="BD41"/>
      <c r="BE41"/>
      <c r="BF41"/>
      <c r="BG41"/>
      <c r="BH41"/>
      <c r="BI41"/>
      <c r="BJ41"/>
      <c r="BK41"/>
      <c r="BL41"/>
      <c r="BM41"/>
      <c r="BN41"/>
      <c r="BO41"/>
      <c r="BP41"/>
      <c r="BQ41"/>
      <c r="BR41"/>
      <c r="BS41"/>
    </row>
    <row r="42" spans="1:71" s="1" customFormat="1" x14ac:dyDescent="0.25">
      <c r="A42" s="188" t="s">
        <v>413</v>
      </c>
      <c r="B42" s="188" t="s">
        <v>499</v>
      </c>
      <c r="C42" s="188" t="s">
        <v>435</v>
      </c>
      <c r="D42" s="188" t="s">
        <v>416</v>
      </c>
      <c r="E42" s="188">
        <v>60</v>
      </c>
      <c r="F42" s="208">
        <v>21334</v>
      </c>
      <c r="G42" s="188">
        <v>351238</v>
      </c>
      <c r="H42" s="208">
        <v>28469</v>
      </c>
      <c r="I42" s="209" t="s">
        <v>421</v>
      </c>
      <c r="BB42"/>
      <c r="BC42"/>
      <c r="BD42"/>
      <c r="BE42"/>
      <c r="BF42"/>
      <c r="BG42"/>
      <c r="BH42"/>
      <c r="BI42"/>
      <c r="BJ42"/>
      <c r="BK42"/>
      <c r="BL42"/>
      <c r="BM42"/>
      <c r="BN42"/>
      <c r="BO42"/>
      <c r="BP42"/>
      <c r="BQ42"/>
      <c r="BR42"/>
      <c r="BS42"/>
    </row>
    <row r="43" spans="1:71" s="1" customFormat="1" x14ac:dyDescent="0.25">
      <c r="A43" s="188" t="s">
        <v>413</v>
      </c>
      <c r="B43" s="188" t="s">
        <v>500</v>
      </c>
      <c r="C43" s="188" t="s">
        <v>501</v>
      </c>
      <c r="D43" s="188" t="s">
        <v>502</v>
      </c>
      <c r="E43" s="188">
        <v>59</v>
      </c>
      <c r="F43" s="208">
        <v>21515</v>
      </c>
      <c r="G43" s="188">
        <v>350036</v>
      </c>
      <c r="H43" s="208">
        <v>28639</v>
      </c>
      <c r="I43" s="209" t="s">
        <v>421</v>
      </c>
      <c r="BB43"/>
      <c r="BC43"/>
      <c r="BD43"/>
      <c r="BE43"/>
      <c r="BF43"/>
      <c r="BG43"/>
      <c r="BH43"/>
      <c r="BI43"/>
      <c r="BJ43"/>
      <c r="BK43"/>
      <c r="BL43"/>
      <c r="BM43"/>
      <c r="BN43"/>
      <c r="BO43"/>
      <c r="BP43"/>
      <c r="BQ43"/>
      <c r="BR43"/>
      <c r="BS43"/>
    </row>
    <row r="44" spans="1:71" s="1" customFormat="1" x14ac:dyDescent="0.25">
      <c r="A44" s="188" t="s">
        <v>408</v>
      </c>
      <c r="B44" s="188" t="s">
        <v>503</v>
      </c>
      <c r="C44" s="188" t="s">
        <v>504</v>
      </c>
      <c r="D44" s="188" t="s">
        <v>422</v>
      </c>
      <c r="E44" s="188">
        <v>61</v>
      </c>
      <c r="F44" s="208">
        <v>21039</v>
      </c>
      <c r="G44" s="188">
        <v>351231</v>
      </c>
      <c r="H44" s="208">
        <v>28150</v>
      </c>
      <c r="I44" s="209" t="s">
        <v>421</v>
      </c>
      <c r="BB44"/>
      <c r="BC44"/>
      <c r="BD44"/>
      <c r="BE44"/>
      <c r="BF44"/>
      <c r="BG44"/>
      <c r="BH44"/>
      <c r="BI44"/>
      <c r="BJ44"/>
      <c r="BK44"/>
      <c r="BL44"/>
      <c r="BM44"/>
      <c r="BN44"/>
      <c r="BO44"/>
      <c r="BP44"/>
      <c r="BQ44"/>
      <c r="BR44"/>
      <c r="BS44"/>
    </row>
    <row r="45" spans="1:71" s="1" customFormat="1" x14ac:dyDescent="0.25">
      <c r="A45" s="188" t="s">
        <v>408</v>
      </c>
      <c r="B45" s="188" t="s">
        <v>492</v>
      </c>
      <c r="C45" s="188" t="s">
        <v>157</v>
      </c>
      <c r="D45" s="188" t="s">
        <v>473</v>
      </c>
      <c r="E45" s="188">
        <v>60</v>
      </c>
      <c r="F45" s="208">
        <v>21440</v>
      </c>
      <c r="G45" s="188">
        <v>350857</v>
      </c>
      <c r="H45" s="208">
        <v>28630</v>
      </c>
      <c r="I45" s="209" t="s">
        <v>421</v>
      </c>
      <c r="BB45"/>
      <c r="BC45"/>
      <c r="BD45"/>
      <c r="BE45"/>
      <c r="BF45"/>
      <c r="BG45"/>
      <c r="BH45"/>
      <c r="BI45"/>
      <c r="BJ45"/>
      <c r="BK45"/>
      <c r="BL45"/>
      <c r="BM45"/>
      <c r="BN45"/>
      <c r="BO45"/>
      <c r="BP45"/>
      <c r="BQ45"/>
      <c r="BR45"/>
      <c r="BS45"/>
    </row>
    <row r="46" spans="1:71" s="1" customFormat="1" x14ac:dyDescent="0.25">
      <c r="A46" s="188" t="s">
        <v>408</v>
      </c>
      <c r="B46" s="188" t="s">
        <v>418</v>
      </c>
      <c r="C46" s="188" t="s">
        <v>444</v>
      </c>
      <c r="D46" s="188" t="s">
        <v>505</v>
      </c>
      <c r="E46" s="188">
        <v>62</v>
      </c>
      <c r="F46" s="208">
        <v>20639</v>
      </c>
      <c r="G46" s="188">
        <v>350604</v>
      </c>
      <c r="H46" s="208">
        <v>28745</v>
      </c>
      <c r="I46" s="209" t="s">
        <v>421</v>
      </c>
      <c r="BB46"/>
      <c r="BC46"/>
      <c r="BD46"/>
      <c r="BE46"/>
      <c r="BF46"/>
      <c r="BG46"/>
      <c r="BH46"/>
      <c r="BI46"/>
      <c r="BJ46"/>
      <c r="BK46"/>
      <c r="BL46"/>
      <c r="BM46"/>
      <c r="BN46"/>
      <c r="BO46"/>
      <c r="BP46"/>
      <c r="BQ46"/>
      <c r="BR46"/>
      <c r="BS46"/>
    </row>
    <row r="47" spans="1:71" s="1" customFormat="1" x14ac:dyDescent="0.25">
      <c r="A47" s="188" t="s">
        <v>413</v>
      </c>
      <c r="B47" s="188" t="s">
        <v>506</v>
      </c>
      <c r="C47" s="188" t="s">
        <v>507</v>
      </c>
      <c r="D47" s="188" t="s">
        <v>416</v>
      </c>
      <c r="E47" s="188">
        <v>62</v>
      </c>
      <c r="F47" s="208">
        <v>20535</v>
      </c>
      <c r="G47" s="188">
        <v>350925</v>
      </c>
      <c r="H47" s="208">
        <v>28583</v>
      </c>
      <c r="I47" s="209" t="s">
        <v>421</v>
      </c>
      <c r="BB47"/>
      <c r="BC47"/>
      <c r="BD47"/>
      <c r="BE47"/>
      <c r="BF47"/>
      <c r="BG47"/>
      <c r="BH47"/>
      <c r="BI47"/>
      <c r="BJ47"/>
      <c r="BK47"/>
      <c r="BL47"/>
      <c r="BM47"/>
      <c r="BN47"/>
      <c r="BO47"/>
      <c r="BP47"/>
      <c r="BQ47"/>
      <c r="BR47"/>
      <c r="BS47"/>
    </row>
    <row r="48" spans="1:71" s="1" customFormat="1" x14ac:dyDescent="0.25">
      <c r="A48" s="188" t="s">
        <v>413</v>
      </c>
      <c r="B48" s="188" t="s">
        <v>471</v>
      </c>
      <c r="C48" s="188" t="s">
        <v>486</v>
      </c>
      <c r="D48" s="188" t="s">
        <v>508</v>
      </c>
      <c r="E48" s="188">
        <v>60</v>
      </c>
      <c r="F48" s="208">
        <v>21115</v>
      </c>
      <c r="G48" s="188">
        <v>350990</v>
      </c>
      <c r="H48" s="208">
        <v>28537</v>
      </c>
      <c r="I48" s="209" t="s">
        <v>421</v>
      </c>
      <c r="BB48"/>
      <c r="BC48"/>
      <c r="BD48"/>
      <c r="BE48"/>
      <c r="BF48"/>
      <c r="BG48"/>
      <c r="BH48"/>
      <c r="BI48"/>
      <c r="BJ48"/>
      <c r="BK48"/>
      <c r="BL48"/>
      <c r="BM48"/>
      <c r="BN48"/>
      <c r="BO48"/>
      <c r="BP48"/>
      <c r="BQ48"/>
      <c r="BR48"/>
      <c r="BS48"/>
    </row>
    <row r="49" spans="1:71" s="1" customFormat="1" x14ac:dyDescent="0.25">
      <c r="A49" s="188" t="s">
        <v>413</v>
      </c>
      <c r="B49" s="188" t="s">
        <v>509</v>
      </c>
      <c r="C49" s="188" t="s">
        <v>510</v>
      </c>
      <c r="D49" s="188" t="s">
        <v>460</v>
      </c>
      <c r="E49" s="188">
        <v>60</v>
      </c>
      <c r="F49" s="208">
        <v>21295</v>
      </c>
      <c r="G49" s="188">
        <v>350110</v>
      </c>
      <c r="H49" s="208">
        <v>28578</v>
      </c>
      <c r="I49" s="209" t="s">
        <v>421</v>
      </c>
      <c r="BB49"/>
      <c r="BC49"/>
      <c r="BD49"/>
      <c r="BE49"/>
      <c r="BF49"/>
      <c r="BG49"/>
      <c r="BH49"/>
      <c r="BI49"/>
      <c r="BJ49"/>
      <c r="BK49"/>
      <c r="BL49"/>
      <c r="BM49"/>
      <c r="BN49"/>
      <c r="BO49"/>
      <c r="BP49"/>
      <c r="BQ49"/>
      <c r="BR49"/>
      <c r="BS49"/>
    </row>
    <row r="50" spans="1:71" s="1" customFormat="1" x14ac:dyDescent="0.25">
      <c r="A50" s="188" t="s">
        <v>413</v>
      </c>
      <c r="B50" s="188" t="s">
        <v>488</v>
      </c>
      <c r="C50" s="188" t="s">
        <v>489</v>
      </c>
      <c r="D50" s="188" t="s">
        <v>473</v>
      </c>
      <c r="E50" s="188">
        <v>61</v>
      </c>
      <c r="F50" s="208">
        <v>20918</v>
      </c>
      <c r="G50" s="188">
        <v>350442</v>
      </c>
      <c r="H50" s="208">
        <v>28585</v>
      </c>
      <c r="I50" s="209" t="s">
        <v>421</v>
      </c>
      <c r="BB50"/>
      <c r="BC50"/>
      <c r="BD50"/>
      <c r="BE50"/>
      <c r="BF50"/>
      <c r="BG50"/>
      <c r="BH50"/>
      <c r="BI50"/>
      <c r="BJ50"/>
      <c r="BK50"/>
      <c r="BL50"/>
      <c r="BM50"/>
      <c r="BN50"/>
      <c r="BO50"/>
      <c r="BP50"/>
      <c r="BQ50"/>
      <c r="BR50"/>
      <c r="BS50"/>
    </row>
    <row r="51" spans="1:71" s="1" customFormat="1" x14ac:dyDescent="0.25">
      <c r="A51" s="188" t="s">
        <v>408</v>
      </c>
      <c r="B51" s="188" t="s">
        <v>511</v>
      </c>
      <c r="C51" s="188" t="s">
        <v>444</v>
      </c>
      <c r="D51" s="188" t="s">
        <v>460</v>
      </c>
      <c r="E51" s="188">
        <v>61</v>
      </c>
      <c r="F51" s="208">
        <v>20943</v>
      </c>
      <c r="G51" s="188">
        <v>350678</v>
      </c>
      <c r="H51" s="208">
        <v>28644</v>
      </c>
      <c r="I51" s="209" t="s">
        <v>421</v>
      </c>
      <c r="BB51"/>
      <c r="BC51"/>
      <c r="BD51"/>
      <c r="BE51"/>
      <c r="BF51"/>
      <c r="BG51"/>
      <c r="BH51"/>
      <c r="BI51"/>
      <c r="BJ51"/>
      <c r="BK51"/>
      <c r="BL51"/>
      <c r="BM51"/>
      <c r="BN51"/>
      <c r="BO51"/>
      <c r="BP51"/>
      <c r="BQ51"/>
      <c r="BR51"/>
      <c r="BS51"/>
    </row>
    <row r="52" spans="1:71" s="1" customFormat="1" x14ac:dyDescent="0.25">
      <c r="A52" s="188" t="s">
        <v>413</v>
      </c>
      <c r="B52" s="188" t="s">
        <v>431</v>
      </c>
      <c r="C52" s="188" t="s">
        <v>510</v>
      </c>
      <c r="D52" s="188" t="s">
        <v>457</v>
      </c>
      <c r="E52" s="188">
        <v>61</v>
      </c>
      <c r="F52" s="208">
        <v>21067</v>
      </c>
      <c r="G52" s="188">
        <v>350748</v>
      </c>
      <c r="H52" s="208">
        <v>28575</v>
      </c>
      <c r="I52" s="209" t="s">
        <v>466</v>
      </c>
      <c r="BB52"/>
      <c r="BC52"/>
      <c r="BD52"/>
      <c r="BE52"/>
      <c r="BF52"/>
      <c r="BG52"/>
      <c r="BH52"/>
      <c r="BI52"/>
      <c r="BJ52"/>
      <c r="BK52"/>
      <c r="BL52"/>
      <c r="BM52"/>
      <c r="BN52"/>
      <c r="BO52"/>
      <c r="BP52"/>
      <c r="BQ52"/>
      <c r="BR52"/>
      <c r="BS52"/>
    </row>
    <row r="53" spans="1:71" s="1" customFormat="1" x14ac:dyDescent="0.25">
      <c r="A53" s="188" t="s">
        <v>413</v>
      </c>
      <c r="B53" s="188" t="s">
        <v>512</v>
      </c>
      <c r="C53" s="188" t="s">
        <v>510</v>
      </c>
      <c r="D53" s="188" t="s">
        <v>460</v>
      </c>
      <c r="E53" s="188">
        <v>60</v>
      </c>
      <c r="F53" s="208">
        <v>21325</v>
      </c>
      <c r="G53" s="188">
        <v>350402</v>
      </c>
      <c r="H53" s="208">
        <v>28516</v>
      </c>
      <c r="I53" s="209" t="s">
        <v>466</v>
      </c>
      <c r="BB53"/>
      <c r="BC53"/>
      <c r="BD53"/>
      <c r="BE53"/>
      <c r="BF53"/>
      <c r="BG53"/>
      <c r="BH53"/>
      <c r="BI53"/>
      <c r="BJ53"/>
      <c r="BK53"/>
      <c r="BL53"/>
      <c r="BM53"/>
      <c r="BN53"/>
      <c r="BO53"/>
      <c r="BP53"/>
      <c r="BQ53"/>
      <c r="BR53"/>
      <c r="BS53"/>
    </row>
    <row r="54" spans="1:71" s="1" customFormat="1" x14ac:dyDescent="0.25">
      <c r="A54" s="188" t="s">
        <v>413</v>
      </c>
      <c r="B54" s="188" t="s">
        <v>483</v>
      </c>
      <c r="C54" s="188" t="s">
        <v>513</v>
      </c>
      <c r="D54" s="188" t="s">
        <v>457</v>
      </c>
      <c r="E54" s="188">
        <v>60</v>
      </c>
      <c r="F54" s="208">
        <v>21438</v>
      </c>
      <c r="G54" s="188">
        <v>350536</v>
      </c>
      <c r="H54" s="208">
        <v>28770</v>
      </c>
      <c r="I54" s="209" t="s">
        <v>466</v>
      </c>
      <c r="BB54"/>
      <c r="BC54"/>
      <c r="BD54"/>
      <c r="BE54"/>
      <c r="BF54"/>
      <c r="BG54"/>
      <c r="BH54"/>
      <c r="BI54"/>
      <c r="BJ54"/>
      <c r="BK54"/>
      <c r="BL54"/>
      <c r="BM54"/>
      <c r="BN54"/>
      <c r="BO54"/>
      <c r="BP54"/>
      <c r="BQ54"/>
      <c r="BR54"/>
      <c r="BS54"/>
    </row>
    <row r="55" spans="1:71" s="1" customFormat="1" x14ac:dyDescent="0.25">
      <c r="A55" s="188" t="s">
        <v>413</v>
      </c>
      <c r="B55" s="188" t="s">
        <v>514</v>
      </c>
      <c r="C55" s="188" t="s">
        <v>515</v>
      </c>
      <c r="D55" s="188" t="s">
        <v>516</v>
      </c>
      <c r="E55" s="188">
        <v>60</v>
      </c>
      <c r="F55" s="208">
        <v>21190</v>
      </c>
      <c r="G55" s="188">
        <v>350643</v>
      </c>
      <c r="H55" s="208">
        <v>28832</v>
      </c>
      <c r="I55" s="209" t="s">
        <v>466</v>
      </c>
      <c r="BB55"/>
      <c r="BC55"/>
      <c r="BD55"/>
      <c r="BE55"/>
      <c r="BF55"/>
      <c r="BG55"/>
      <c r="BH55"/>
      <c r="BI55"/>
      <c r="BJ55"/>
      <c r="BK55"/>
      <c r="BL55"/>
      <c r="BM55"/>
      <c r="BN55"/>
      <c r="BO55"/>
      <c r="BP55"/>
      <c r="BQ55"/>
      <c r="BR55"/>
      <c r="BS55"/>
    </row>
    <row r="56" spans="1:71" s="1" customFormat="1" x14ac:dyDescent="0.25">
      <c r="A56" s="188" t="s">
        <v>413</v>
      </c>
      <c r="B56" s="188" t="s">
        <v>517</v>
      </c>
      <c r="C56" s="188" t="s">
        <v>441</v>
      </c>
      <c r="D56" s="188" t="s">
        <v>447</v>
      </c>
      <c r="E56" s="188">
        <v>60</v>
      </c>
      <c r="F56" s="208">
        <v>21317</v>
      </c>
      <c r="G56" s="188">
        <v>350191</v>
      </c>
      <c r="H56" s="208">
        <v>28804</v>
      </c>
      <c r="I56" s="209" t="s">
        <v>466</v>
      </c>
      <c r="BB56"/>
      <c r="BC56"/>
      <c r="BD56"/>
      <c r="BE56"/>
      <c r="BF56"/>
      <c r="BG56"/>
      <c r="BH56"/>
      <c r="BI56"/>
      <c r="BJ56"/>
      <c r="BK56"/>
      <c r="BL56"/>
      <c r="BM56"/>
      <c r="BN56"/>
      <c r="BO56"/>
      <c r="BP56"/>
      <c r="BQ56"/>
      <c r="BR56"/>
      <c r="BS56"/>
    </row>
    <row r="57" spans="1:71" s="1" customFormat="1" x14ac:dyDescent="0.25">
      <c r="A57" s="188" t="s">
        <v>413</v>
      </c>
      <c r="B57" s="188" t="s">
        <v>479</v>
      </c>
      <c r="C57" s="188" t="s">
        <v>518</v>
      </c>
      <c r="D57" s="188" t="s">
        <v>425</v>
      </c>
      <c r="E57" s="188">
        <v>60</v>
      </c>
      <c r="F57" s="208">
        <v>21247</v>
      </c>
      <c r="G57" s="188">
        <v>350874</v>
      </c>
      <c r="H57" s="208">
        <v>28714</v>
      </c>
      <c r="I57" s="209" t="s">
        <v>466</v>
      </c>
      <c r="BB57"/>
      <c r="BC57"/>
      <c r="BD57"/>
      <c r="BE57"/>
      <c r="BF57"/>
      <c r="BG57"/>
      <c r="BH57"/>
      <c r="BI57"/>
      <c r="BJ57"/>
      <c r="BK57"/>
      <c r="BL57"/>
      <c r="BM57"/>
      <c r="BN57"/>
      <c r="BO57"/>
      <c r="BP57"/>
      <c r="BQ57"/>
      <c r="BR57"/>
      <c r="BS57"/>
    </row>
    <row r="58" spans="1:71" s="1" customFormat="1" x14ac:dyDescent="0.25">
      <c r="A58" s="188" t="s">
        <v>454</v>
      </c>
      <c r="B58" s="188" t="s">
        <v>519</v>
      </c>
      <c r="C58" s="188" t="s">
        <v>520</v>
      </c>
      <c r="D58" s="188" t="s">
        <v>416</v>
      </c>
      <c r="E58" s="188">
        <v>59</v>
      </c>
      <c r="F58" s="208">
        <v>21515</v>
      </c>
      <c r="G58" s="188">
        <v>351111</v>
      </c>
      <c r="H58" s="208">
        <v>28639</v>
      </c>
      <c r="I58" s="209" t="s">
        <v>466</v>
      </c>
      <c r="BB58"/>
      <c r="BC58"/>
      <c r="BD58"/>
      <c r="BE58"/>
      <c r="BF58"/>
      <c r="BG58"/>
      <c r="BH58"/>
      <c r="BI58"/>
      <c r="BJ58"/>
      <c r="BK58"/>
      <c r="BL58"/>
      <c r="BM58"/>
      <c r="BN58"/>
      <c r="BO58"/>
      <c r="BP58"/>
      <c r="BQ58"/>
      <c r="BR58"/>
      <c r="BS58"/>
    </row>
    <row r="59" spans="1:71" s="1" customFormat="1" x14ac:dyDescent="0.25">
      <c r="A59" s="188" t="s">
        <v>413</v>
      </c>
      <c r="B59" s="188" t="s">
        <v>521</v>
      </c>
      <c r="C59" s="188" t="s">
        <v>438</v>
      </c>
      <c r="D59" s="188" t="s">
        <v>522</v>
      </c>
      <c r="E59" s="188">
        <v>58</v>
      </c>
      <c r="F59" s="208">
        <v>21894</v>
      </c>
      <c r="G59" s="188">
        <v>350945</v>
      </c>
      <c r="H59" s="208">
        <v>28819</v>
      </c>
      <c r="I59" s="209" t="s">
        <v>466</v>
      </c>
      <c r="BB59"/>
      <c r="BC59"/>
      <c r="BD59"/>
      <c r="BE59"/>
      <c r="BF59"/>
      <c r="BG59"/>
      <c r="BH59"/>
      <c r="BI59"/>
      <c r="BJ59"/>
      <c r="BK59"/>
      <c r="BL59"/>
      <c r="BM59"/>
      <c r="BN59"/>
      <c r="BO59"/>
      <c r="BP59"/>
      <c r="BQ59"/>
      <c r="BR59"/>
      <c r="BS59"/>
    </row>
    <row r="60" spans="1:71" s="1" customFormat="1" x14ac:dyDescent="0.25">
      <c r="A60" s="188" t="s">
        <v>413</v>
      </c>
      <c r="B60" s="188" t="s">
        <v>450</v>
      </c>
      <c r="C60" s="188" t="s">
        <v>523</v>
      </c>
      <c r="D60" s="188" t="s">
        <v>502</v>
      </c>
      <c r="E60" s="188">
        <v>58</v>
      </c>
      <c r="F60" s="208">
        <v>22058</v>
      </c>
      <c r="G60" s="188">
        <v>351126</v>
      </c>
      <c r="H60" s="208">
        <v>28832</v>
      </c>
      <c r="I60" s="209" t="s">
        <v>466</v>
      </c>
      <c r="BB60"/>
      <c r="BC60"/>
      <c r="BD60"/>
      <c r="BE60"/>
      <c r="BF60"/>
      <c r="BG60"/>
      <c r="BH60"/>
      <c r="BI60"/>
      <c r="BJ60"/>
      <c r="BK60"/>
      <c r="BL60"/>
      <c r="BM60"/>
      <c r="BN60"/>
      <c r="BO60"/>
      <c r="BP60"/>
      <c r="BQ60"/>
      <c r="BR60"/>
      <c r="BS60"/>
    </row>
    <row r="61" spans="1:71" s="1" customFormat="1" x14ac:dyDescent="0.25">
      <c r="A61" s="188" t="s">
        <v>408</v>
      </c>
      <c r="B61" s="188" t="s">
        <v>524</v>
      </c>
      <c r="C61" s="188" t="s">
        <v>459</v>
      </c>
      <c r="D61" s="188" t="s">
        <v>470</v>
      </c>
      <c r="E61" s="188">
        <v>60</v>
      </c>
      <c r="F61" s="208">
        <v>21150</v>
      </c>
      <c r="G61" s="188">
        <v>351025</v>
      </c>
      <c r="H61" s="208">
        <v>28755</v>
      </c>
      <c r="I61" s="209" t="s">
        <v>412</v>
      </c>
      <c r="BB61"/>
      <c r="BC61"/>
      <c r="BD61"/>
      <c r="BE61"/>
      <c r="BF61"/>
      <c r="BG61"/>
      <c r="BH61"/>
      <c r="BI61"/>
      <c r="BJ61"/>
      <c r="BK61"/>
      <c r="BL61"/>
      <c r="BM61"/>
      <c r="BN61"/>
      <c r="BO61"/>
      <c r="BP61"/>
      <c r="BQ61"/>
      <c r="BR61"/>
      <c r="BS61"/>
    </row>
    <row r="62" spans="1:71" s="1" customFormat="1" x14ac:dyDescent="0.25">
      <c r="A62" s="188" t="s">
        <v>413</v>
      </c>
      <c r="B62" s="188" t="s">
        <v>458</v>
      </c>
      <c r="C62" s="188" t="s">
        <v>438</v>
      </c>
      <c r="D62" s="188" t="s">
        <v>525</v>
      </c>
      <c r="E62" s="188">
        <v>60</v>
      </c>
      <c r="F62" s="208">
        <v>21131</v>
      </c>
      <c r="G62" s="188">
        <v>351270</v>
      </c>
      <c r="H62" s="208">
        <v>28531</v>
      </c>
      <c r="I62" s="209" t="s">
        <v>412</v>
      </c>
      <c r="BB62"/>
      <c r="BC62"/>
      <c r="BD62"/>
      <c r="BE62"/>
      <c r="BF62"/>
      <c r="BG62"/>
      <c r="BH62"/>
      <c r="BI62"/>
      <c r="BJ62"/>
      <c r="BK62"/>
      <c r="BL62"/>
      <c r="BM62"/>
      <c r="BN62"/>
      <c r="BO62"/>
      <c r="BP62"/>
      <c r="BQ62"/>
      <c r="BR62"/>
      <c r="BS62"/>
    </row>
    <row r="63" spans="1:71" s="1" customFormat="1" x14ac:dyDescent="0.25">
      <c r="A63" s="188" t="s">
        <v>408</v>
      </c>
      <c r="B63" s="188" t="s">
        <v>526</v>
      </c>
      <c r="C63" s="188" t="s">
        <v>527</v>
      </c>
      <c r="D63" s="188" t="s">
        <v>473</v>
      </c>
      <c r="E63" s="188">
        <v>60</v>
      </c>
      <c r="F63" s="208">
        <v>21291</v>
      </c>
      <c r="G63" s="188">
        <v>350984</v>
      </c>
      <c r="H63" s="208">
        <v>28645</v>
      </c>
      <c r="I63" s="209" t="s">
        <v>412</v>
      </c>
      <c r="BB63"/>
      <c r="BC63"/>
      <c r="BD63"/>
      <c r="BE63"/>
      <c r="BF63"/>
      <c r="BG63"/>
      <c r="BH63"/>
      <c r="BI63"/>
      <c r="BJ63"/>
      <c r="BK63"/>
      <c r="BL63"/>
      <c r="BM63"/>
      <c r="BN63"/>
      <c r="BO63"/>
      <c r="BP63"/>
      <c r="BQ63"/>
      <c r="BR63"/>
      <c r="BS63"/>
    </row>
    <row r="64" spans="1:71" s="1" customFormat="1" x14ac:dyDescent="0.25">
      <c r="A64" s="188" t="s">
        <v>413</v>
      </c>
      <c r="B64" s="188" t="s">
        <v>450</v>
      </c>
      <c r="C64" s="188" t="s">
        <v>441</v>
      </c>
      <c r="D64" s="188" t="s">
        <v>416</v>
      </c>
      <c r="E64" s="188">
        <v>59</v>
      </c>
      <c r="F64" s="208">
        <v>21480</v>
      </c>
      <c r="G64" s="188">
        <v>351006</v>
      </c>
      <c r="H64" s="208">
        <v>28627</v>
      </c>
      <c r="I64" s="209" t="s">
        <v>412</v>
      </c>
      <c r="BB64"/>
      <c r="BC64"/>
      <c r="BD64"/>
      <c r="BE64"/>
      <c r="BF64"/>
      <c r="BG64"/>
      <c r="BH64"/>
      <c r="BI64"/>
      <c r="BJ64"/>
      <c r="BK64"/>
      <c r="BL64"/>
      <c r="BM64"/>
      <c r="BN64"/>
      <c r="BO64"/>
      <c r="BP64"/>
      <c r="BQ64"/>
      <c r="BR64"/>
      <c r="BS64"/>
    </row>
    <row r="65" spans="1:71" s="1" customFormat="1" x14ac:dyDescent="0.25">
      <c r="A65" s="188" t="s">
        <v>413</v>
      </c>
      <c r="B65" s="188" t="s">
        <v>528</v>
      </c>
      <c r="C65" s="188" t="s">
        <v>529</v>
      </c>
      <c r="D65" s="188" t="s">
        <v>439</v>
      </c>
      <c r="E65" s="188">
        <v>60</v>
      </c>
      <c r="F65" s="208">
        <v>21242</v>
      </c>
      <c r="G65" s="188">
        <v>351202</v>
      </c>
      <c r="H65" s="208">
        <v>28644</v>
      </c>
      <c r="I65" s="209" t="s">
        <v>412</v>
      </c>
      <c r="BB65"/>
      <c r="BC65"/>
      <c r="BD65"/>
      <c r="BE65"/>
      <c r="BF65"/>
      <c r="BG65"/>
      <c r="BH65"/>
      <c r="BI65"/>
      <c r="BJ65"/>
      <c r="BK65"/>
      <c r="BL65"/>
      <c r="BM65"/>
      <c r="BN65"/>
      <c r="BO65"/>
      <c r="BP65"/>
      <c r="BQ65"/>
      <c r="BR65"/>
      <c r="BS65"/>
    </row>
    <row r="66" spans="1:71" s="1" customFormat="1" x14ac:dyDescent="0.25">
      <c r="A66" s="188" t="s">
        <v>408</v>
      </c>
      <c r="B66" s="188" t="s">
        <v>521</v>
      </c>
      <c r="C66" s="188" t="s">
        <v>95</v>
      </c>
      <c r="D66" s="188" t="s">
        <v>530</v>
      </c>
      <c r="E66" s="188">
        <v>59</v>
      </c>
      <c r="F66" s="208">
        <v>21743</v>
      </c>
      <c r="G66" s="188">
        <v>350944</v>
      </c>
      <c r="H66" s="208">
        <v>28615</v>
      </c>
      <c r="I66" s="209" t="s">
        <v>412</v>
      </c>
      <c r="BB66"/>
      <c r="BC66"/>
      <c r="BD66"/>
      <c r="BE66"/>
      <c r="BF66"/>
      <c r="BG66"/>
      <c r="BH66"/>
      <c r="BI66"/>
      <c r="BJ66"/>
      <c r="BK66"/>
      <c r="BL66"/>
      <c r="BM66"/>
      <c r="BN66"/>
      <c r="BO66"/>
      <c r="BP66"/>
      <c r="BQ66"/>
      <c r="BR66"/>
      <c r="BS66"/>
    </row>
    <row r="67" spans="1:71" s="1" customFormat="1" x14ac:dyDescent="0.25">
      <c r="A67" s="188" t="s">
        <v>413</v>
      </c>
      <c r="B67" s="188" t="s">
        <v>531</v>
      </c>
      <c r="C67" s="188" t="s">
        <v>532</v>
      </c>
      <c r="D67" s="188" t="s">
        <v>416</v>
      </c>
      <c r="E67" s="188">
        <v>60</v>
      </c>
      <c r="F67" s="208">
        <v>21265</v>
      </c>
      <c r="G67" s="188">
        <v>350923</v>
      </c>
      <c r="H67" s="208">
        <v>28834</v>
      </c>
      <c r="I67" s="209" t="s">
        <v>412</v>
      </c>
      <c r="BB67"/>
      <c r="BC67"/>
      <c r="BD67"/>
      <c r="BE67"/>
      <c r="BF67"/>
      <c r="BG67"/>
      <c r="BH67"/>
      <c r="BI67"/>
      <c r="BJ67"/>
      <c r="BK67"/>
      <c r="BL67"/>
      <c r="BM67"/>
      <c r="BN67"/>
      <c r="BO67"/>
      <c r="BP67"/>
      <c r="BQ67"/>
      <c r="BR67"/>
      <c r="BS67"/>
    </row>
    <row r="68" spans="1:71" s="1" customFormat="1" x14ac:dyDescent="0.25">
      <c r="A68" s="188" t="s">
        <v>408</v>
      </c>
      <c r="B68" s="188" t="s">
        <v>514</v>
      </c>
      <c r="C68" s="188" t="s">
        <v>533</v>
      </c>
      <c r="D68" s="188" t="s">
        <v>439</v>
      </c>
      <c r="E68" s="188">
        <v>59</v>
      </c>
      <c r="F68" s="208">
        <v>21501</v>
      </c>
      <c r="G68" s="188">
        <v>350761</v>
      </c>
      <c r="H68" s="208">
        <v>28498</v>
      </c>
      <c r="I68" s="209" t="s">
        <v>412</v>
      </c>
      <c r="BB68"/>
      <c r="BC68"/>
      <c r="BD68"/>
      <c r="BE68"/>
      <c r="BF68"/>
      <c r="BG68"/>
      <c r="BH68"/>
      <c r="BI68"/>
      <c r="BJ68"/>
      <c r="BK68"/>
      <c r="BL68"/>
      <c r="BM68"/>
      <c r="BN68"/>
      <c r="BO68"/>
      <c r="BP68"/>
      <c r="BQ68"/>
      <c r="BR68"/>
      <c r="BS68"/>
    </row>
    <row r="69" spans="1:71" s="1" customFormat="1" x14ac:dyDescent="0.25">
      <c r="A69" s="188" t="s">
        <v>408</v>
      </c>
      <c r="B69" s="188" t="s">
        <v>534</v>
      </c>
      <c r="C69" s="188" t="s">
        <v>535</v>
      </c>
      <c r="D69" s="188" t="s">
        <v>536</v>
      </c>
      <c r="E69" s="188">
        <v>58</v>
      </c>
      <c r="F69" s="208">
        <v>21879</v>
      </c>
      <c r="G69" s="188">
        <v>350456</v>
      </c>
      <c r="H69" s="208">
        <v>28632</v>
      </c>
      <c r="I69" s="209" t="s">
        <v>412</v>
      </c>
      <c r="BB69"/>
      <c r="BC69"/>
      <c r="BD69"/>
      <c r="BE69"/>
      <c r="BF69"/>
      <c r="BG69"/>
      <c r="BH69"/>
      <c r="BI69"/>
      <c r="BJ69"/>
      <c r="BK69"/>
      <c r="BL69"/>
      <c r="BM69"/>
      <c r="BN69"/>
      <c r="BO69"/>
      <c r="BP69"/>
      <c r="BQ69"/>
      <c r="BR69"/>
      <c r="BS69"/>
    </row>
    <row r="70" spans="1:71" s="1" customFormat="1" x14ac:dyDescent="0.25">
      <c r="A70" s="188" t="s">
        <v>408</v>
      </c>
      <c r="B70" s="188" t="s">
        <v>490</v>
      </c>
      <c r="C70" s="188" t="s">
        <v>185</v>
      </c>
      <c r="D70" s="188" t="s">
        <v>537</v>
      </c>
      <c r="E70" s="188">
        <v>60</v>
      </c>
      <c r="F70" s="208">
        <v>21104</v>
      </c>
      <c r="G70" s="188">
        <v>350774</v>
      </c>
      <c r="H70" s="208">
        <v>28653</v>
      </c>
      <c r="I70" s="209" t="s">
        <v>412</v>
      </c>
      <c r="BB70"/>
      <c r="BC70"/>
      <c r="BD70"/>
      <c r="BE70"/>
      <c r="BF70"/>
      <c r="BG70"/>
      <c r="BH70"/>
      <c r="BI70"/>
      <c r="BJ70"/>
      <c r="BK70"/>
      <c r="BL70"/>
      <c r="BM70"/>
      <c r="BN70"/>
      <c r="BO70"/>
      <c r="BP70"/>
      <c r="BQ70"/>
      <c r="BR70"/>
      <c r="BS70"/>
    </row>
    <row r="71" spans="1:71" s="1" customFormat="1" x14ac:dyDescent="0.25">
      <c r="A71" s="188" t="s">
        <v>408</v>
      </c>
      <c r="B71" s="188" t="s">
        <v>499</v>
      </c>
      <c r="C71" s="188" t="s">
        <v>538</v>
      </c>
      <c r="D71" s="188" t="s">
        <v>473</v>
      </c>
      <c r="E71" s="188">
        <v>60</v>
      </c>
      <c r="F71" s="208">
        <v>21249</v>
      </c>
      <c r="G71" s="188">
        <v>350660</v>
      </c>
      <c r="H71" s="208">
        <v>28613</v>
      </c>
      <c r="I71" s="209" t="s">
        <v>412</v>
      </c>
      <c r="BB71"/>
      <c r="BC71"/>
      <c r="BD71"/>
      <c r="BE71"/>
      <c r="BF71"/>
      <c r="BG71"/>
      <c r="BH71"/>
      <c r="BI71"/>
      <c r="BJ71"/>
      <c r="BK71"/>
      <c r="BL71"/>
      <c r="BM71"/>
      <c r="BN71"/>
      <c r="BO71"/>
      <c r="BP71"/>
      <c r="BQ71"/>
      <c r="BR71"/>
      <c r="BS71"/>
    </row>
    <row r="72" spans="1:71" s="1" customFormat="1" x14ac:dyDescent="0.25">
      <c r="A72" s="188" t="s">
        <v>413</v>
      </c>
      <c r="B72" s="188" t="s">
        <v>514</v>
      </c>
      <c r="C72" s="188" t="s">
        <v>539</v>
      </c>
      <c r="D72" s="188" t="s">
        <v>460</v>
      </c>
      <c r="E72" s="188">
        <v>61</v>
      </c>
      <c r="F72" s="208">
        <v>21011</v>
      </c>
      <c r="G72" s="188">
        <v>351071</v>
      </c>
      <c r="H72" s="208">
        <v>28849</v>
      </c>
      <c r="I72" s="209" t="s">
        <v>417</v>
      </c>
      <c r="BB72"/>
      <c r="BC72"/>
      <c r="BD72"/>
      <c r="BE72"/>
      <c r="BF72"/>
      <c r="BG72"/>
      <c r="BH72"/>
      <c r="BI72"/>
      <c r="BJ72"/>
      <c r="BK72"/>
      <c r="BL72"/>
      <c r="BM72"/>
      <c r="BN72"/>
      <c r="BO72"/>
      <c r="BP72"/>
      <c r="BQ72"/>
      <c r="BR72"/>
      <c r="BS72"/>
    </row>
    <row r="73" spans="1:71" s="1" customFormat="1" x14ac:dyDescent="0.25">
      <c r="A73" s="188" t="s">
        <v>408</v>
      </c>
      <c r="B73" s="188" t="s">
        <v>519</v>
      </c>
      <c r="C73" s="188" t="s">
        <v>540</v>
      </c>
      <c r="D73" s="188" t="s">
        <v>470</v>
      </c>
      <c r="E73" s="188">
        <v>61</v>
      </c>
      <c r="F73" s="208">
        <v>21036</v>
      </c>
      <c r="G73" s="188">
        <v>350721</v>
      </c>
      <c r="H73" s="208">
        <v>28683</v>
      </c>
      <c r="I73" s="209" t="s">
        <v>417</v>
      </c>
      <c r="BB73"/>
      <c r="BC73"/>
      <c r="BD73"/>
      <c r="BE73"/>
      <c r="BF73"/>
      <c r="BG73"/>
      <c r="BH73"/>
      <c r="BI73"/>
      <c r="BJ73"/>
      <c r="BK73"/>
      <c r="BL73"/>
      <c r="BM73"/>
      <c r="BN73"/>
      <c r="BO73"/>
      <c r="BP73"/>
      <c r="BQ73"/>
      <c r="BR73"/>
      <c r="BS73"/>
    </row>
    <row r="74" spans="1:71" s="1" customFormat="1" x14ac:dyDescent="0.25">
      <c r="A74" s="188" t="s">
        <v>408</v>
      </c>
      <c r="B74" s="188" t="s">
        <v>541</v>
      </c>
      <c r="C74" s="188" t="s">
        <v>542</v>
      </c>
      <c r="D74" s="188" t="s">
        <v>543</v>
      </c>
      <c r="E74" s="188">
        <v>60</v>
      </c>
      <c r="F74" s="208">
        <v>21304</v>
      </c>
      <c r="G74" s="188">
        <v>351199</v>
      </c>
      <c r="H74" s="208">
        <v>28552</v>
      </c>
      <c r="I74" s="209" t="s">
        <v>417</v>
      </c>
      <c r="BB74"/>
      <c r="BC74"/>
      <c r="BD74"/>
      <c r="BE74"/>
      <c r="BF74"/>
      <c r="BG74"/>
      <c r="BH74"/>
      <c r="BI74"/>
      <c r="BJ74"/>
      <c r="BK74"/>
      <c r="BL74"/>
      <c r="BM74"/>
      <c r="BN74"/>
      <c r="BO74"/>
      <c r="BP74"/>
      <c r="BQ74"/>
      <c r="BR74"/>
      <c r="BS74"/>
    </row>
    <row r="75" spans="1:71" s="1" customFormat="1" x14ac:dyDescent="0.25">
      <c r="A75" s="188" t="s">
        <v>413</v>
      </c>
      <c r="B75" s="188" t="s">
        <v>544</v>
      </c>
      <c r="C75" s="188" t="s">
        <v>545</v>
      </c>
      <c r="D75" s="188" t="s">
        <v>460</v>
      </c>
      <c r="E75" s="188">
        <v>59</v>
      </c>
      <c r="F75" s="208">
        <v>21690</v>
      </c>
      <c r="G75" s="188">
        <v>350511</v>
      </c>
      <c r="H75" s="208">
        <v>28774</v>
      </c>
      <c r="I75" s="209" t="s">
        <v>417</v>
      </c>
      <c r="BB75"/>
      <c r="BC75"/>
      <c r="BD75"/>
      <c r="BE75"/>
      <c r="BF75"/>
      <c r="BG75"/>
      <c r="BH75"/>
      <c r="BI75"/>
      <c r="BJ75"/>
      <c r="BK75"/>
      <c r="BL75"/>
      <c r="BM75"/>
      <c r="BN75"/>
      <c r="BO75"/>
      <c r="BP75"/>
      <c r="BQ75"/>
      <c r="BR75"/>
      <c r="BS75"/>
    </row>
    <row r="76" spans="1:71" s="1" customFormat="1" x14ac:dyDescent="0.25">
      <c r="A76" s="188" t="s">
        <v>413</v>
      </c>
      <c r="B76" s="188" t="s">
        <v>546</v>
      </c>
      <c r="C76" s="188" t="s">
        <v>441</v>
      </c>
      <c r="D76" s="188" t="s">
        <v>473</v>
      </c>
      <c r="E76" s="188">
        <v>59</v>
      </c>
      <c r="F76" s="208">
        <v>21718</v>
      </c>
      <c r="G76" s="188">
        <v>351194</v>
      </c>
      <c r="H76" s="208">
        <v>28688</v>
      </c>
      <c r="I76" s="209" t="s">
        <v>417</v>
      </c>
      <c r="BB76"/>
      <c r="BC76"/>
      <c r="BD76"/>
      <c r="BE76"/>
      <c r="BF76"/>
      <c r="BG76"/>
      <c r="BH76"/>
      <c r="BI76"/>
      <c r="BJ76"/>
      <c r="BK76"/>
      <c r="BL76"/>
      <c r="BM76"/>
      <c r="BN76"/>
      <c r="BO76"/>
      <c r="BP76"/>
      <c r="BQ76"/>
      <c r="BR76"/>
      <c r="BS76"/>
    </row>
    <row r="77" spans="1:71" s="1" customFormat="1" x14ac:dyDescent="0.25">
      <c r="A77" s="188" t="s">
        <v>408</v>
      </c>
      <c r="B77" s="188" t="s">
        <v>519</v>
      </c>
      <c r="C77" s="188" t="s">
        <v>547</v>
      </c>
      <c r="D77" s="188" t="s">
        <v>548</v>
      </c>
      <c r="E77" s="188">
        <v>63</v>
      </c>
      <c r="F77" s="208">
        <v>20305</v>
      </c>
      <c r="G77" s="188">
        <v>350335</v>
      </c>
      <c r="H77" s="208">
        <v>28755</v>
      </c>
      <c r="I77" s="209" t="s">
        <v>417</v>
      </c>
      <c r="BB77"/>
      <c r="BC77"/>
      <c r="BD77"/>
      <c r="BE77"/>
      <c r="BF77"/>
      <c r="BG77"/>
      <c r="BH77"/>
      <c r="BI77"/>
      <c r="BJ77"/>
      <c r="BK77"/>
      <c r="BL77"/>
      <c r="BM77"/>
      <c r="BN77"/>
      <c r="BO77"/>
      <c r="BP77"/>
      <c r="BQ77"/>
      <c r="BR77"/>
      <c r="BS77"/>
    </row>
    <row r="78" spans="1:71" s="1" customFormat="1" x14ac:dyDescent="0.25">
      <c r="A78" s="188" t="s">
        <v>408</v>
      </c>
      <c r="B78" s="188" t="s">
        <v>549</v>
      </c>
      <c r="C78" s="188" t="s">
        <v>550</v>
      </c>
      <c r="D78" s="188" t="s">
        <v>416</v>
      </c>
      <c r="E78" s="188">
        <v>61</v>
      </c>
      <c r="F78" s="208">
        <v>21073</v>
      </c>
      <c r="G78" s="188">
        <v>350167</v>
      </c>
      <c r="H78" s="208">
        <v>28583</v>
      </c>
      <c r="I78" s="209" t="s">
        <v>417</v>
      </c>
      <c r="BB78"/>
      <c r="BC78"/>
      <c r="BD78"/>
      <c r="BE78"/>
      <c r="BF78"/>
      <c r="BG78"/>
      <c r="BH78"/>
      <c r="BI78"/>
      <c r="BJ78"/>
      <c r="BK78"/>
      <c r="BL78"/>
      <c r="BM78"/>
      <c r="BN78"/>
      <c r="BO78"/>
      <c r="BP78"/>
      <c r="BQ78"/>
      <c r="BR78"/>
      <c r="BS78"/>
    </row>
    <row r="79" spans="1:71" s="1" customFormat="1" x14ac:dyDescent="0.25">
      <c r="A79" s="188" t="s">
        <v>408</v>
      </c>
      <c r="B79" s="188" t="s">
        <v>551</v>
      </c>
      <c r="C79" s="188" t="s">
        <v>552</v>
      </c>
      <c r="D79" s="188" t="s">
        <v>460</v>
      </c>
      <c r="E79" s="188">
        <v>61</v>
      </c>
      <c r="F79" s="208">
        <v>20884</v>
      </c>
      <c r="G79" s="188">
        <v>350227</v>
      </c>
      <c r="H79" s="208">
        <v>28850</v>
      </c>
      <c r="I79" s="209" t="s">
        <v>417</v>
      </c>
      <c r="BB79"/>
      <c r="BC79"/>
      <c r="BD79"/>
      <c r="BE79"/>
      <c r="BF79"/>
      <c r="BG79"/>
      <c r="BH79"/>
      <c r="BI79"/>
      <c r="BJ79"/>
      <c r="BK79"/>
      <c r="BL79"/>
      <c r="BM79"/>
      <c r="BN79"/>
      <c r="BO79"/>
      <c r="BP79"/>
      <c r="BQ79"/>
      <c r="BR79"/>
      <c r="BS79"/>
    </row>
    <row r="80" spans="1:71" s="1" customFormat="1" x14ac:dyDescent="0.25">
      <c r="A80" s="188" t="s">
        <v>408</v>
      </c>
      <c r="B80" s="188" t="s">
        <v>426</v>
      </c>
      <c r="C80" s="188" t="s">
        <v>550</v>
      </c>
      <c r="D80" s="188" t="s">
        <v>411</v>
      </c>
      <c r="E80" s="188">
        <v>61</v>
      </c>
      <c r="F80" s="208">
        <v>20926</v>
      </c>
      <c r="G80" s="188">
        <v>350873</v>
      </c>
      <c r="H80" s="208">
        <v>28805</v>
      </c>
      <c r="I80" s="209" t="s">
        <v>417</v>
      </c>
      <c r="BB80"/>
      <c r="BC80"/>
      <c r="BD80"/>
      <c r="BE80"/>
      <c r="BF80"/>
      <c r="BG80"/>
      <c r="BH80"/>
      <c r="BI80"/>
      <c r="BJ80"/>
      <c r="BK80"/>
      <c r="BL80"/>
      <c r="BM80"/>
      <c r="BN80"/>
      <c r="BO80"/>
      <c r="BP80"/>
      <c r="BQ80"/>
      <c r="BR80"/>
      <c r="BS80"/>
    </row>
    <row r="81" spans="1:71" s="1" customFormat="1" x14ac:dyDescent="0.25">
      <c r="A81" s="188" t="s">
        <v>408</v>
      </c>
      <c r="B81" s="188" t="s">
        <v>553</v>
      </c>
      <c r="C81" s="188" t="s">
        <v>554</v>
      </c>
      <c r="D81" s="188" t="s">
        <v>555</v>
      </c>
      <c r="E81" s="188">
        <v>62</v>
      </c>
      <c r="F81" s="208">
        <v>20604</v>
      </c>
      <c r="G81" s="188">
        <v>350506</v>
      </c>
      <c r="H81" s="208">
        <v>29185</v>
      </c>
      <c r="I81" s="209" t="s">
        <v>417</v>
      </c>
      <c r="BB81"/>
      <c r="BC81"/>
      <c r="BD81"/>
      <c r="BE81"/>
      <c r="BF81"/>
      <c r="BG81"/>
      <c r="BH81"/>
      <c r="BI81"/>
      <c r="BJ81"/>
      <c r="BK81"/>
      <c r="BL81"/>
      <c r="BM81"/>
      <c r="BN81"/>
      <c r="BO81"/>
      <c r="BP81"/>
      <c r="BQ81"/>
      <c r="BR81"/>
      <c r="BS81"/>
    </row>
    <row r="82" spans="1:71" s="1" customFormat="1" x14ac:dyDescent="0.25">
      <c r="A82" s="188" t="s">
        <v>408</v>
      </c>
      <c r="B82" s="188" t="s">
        <v>443</v>
      </c>
      <c r="C82" s="188" t="s">
        <v>556</v>
      </c>
      <c r="D82" s="188" t="s">
        <v>557</v>
      </c>
      <c r="E82" s="188">
        <v>66</v>
      </c>
      <c r="F82" s="208">
        <v>19032</v>
      </c>
      <c r="G82" s="188">
        <v>560261</v>
      </c>
      <c r="H82" s="208">
        <v>28943</v>
      </c>
      <c r="I82" s="209" t="s">
        <v>417</v>
      </c>
      <c r="BB82"/>
      <c r="BC82"/>
      <c r="BD82"/>
      <c r="BE82"/>
      <c r="BF82"/>
      <c r="BG82"/>
      <c r="BH82"/>
      <c r="BI82"/>
      <c r="BJ82"/>
      <c r="BK82"/>
      <c r="BL82"/>
      <c r="BM82"/>
      <c r="BN82"/>
      <c r="BO82"/>
      <c r="BP82"/>
      <c r="BQ82"/>
      <c r="BR82"/>
      <c r="BS82"/>
    </row>
    <row r="83" spans="1:71" s="1" customFormat="1" x14ac:dyDescent="0.25">
      <c r="A83" s="188" t="s">
        <v>454</v>
      </c>
      <c r="B83" s="188" t="s">
        <v>455</v>
      </c>
      <c r="C83" s="188" t="s">
        <v>558</v>
      </c>
      <c r="D83" s="188" t="s">
        <v>457</v>
      </c>
      <c r="E83" s="188">
        <v>59</v>
      </c>
      <c r="F83" s="208">
        <v>21704</v>
      </c>
      <c r="G83" s="188">
        <v>351137</v>
      </c>
      <c r="H83" s="208">
        <v>29074</v>
      </c>
      <c r="I83" s="209" t="s">
        <v>417</v>
      </c>
      <c r="BB83"/>
      <c r="BC83"/>
      <c r="BD83"/>
      <c r="BE83"/>
      <c r="BF83"/>
      <c r="BG83"/>
      <c r="BH83"/>
      <c r="BI83"/>
      <c r="BJ83"/>
      <c r="BK83"/>
      <c r="BL83"/>
      <c r="BM83"/>
      <c r="BN83"/>
      <c r="BO83"/>
      <c r="BP83"/>
      <c r="BQ83"/>
      <c r="BR83"/>
      <c r="BS83"/>
    </row>
    <row r="84" spans="1:71" s="1" customFormat="1" x14ac:dyDescent="0.25">
      <c r="A84" s="188" t="s">
        <v>413</v>
      </c>
      <c r="B84" s="188" t="s">
        <v>559</v>
      </c>
      <c r="C84" s="188" t="s">
        <v>441</v>
      </c>
      <c r="D84" s="188" t="s">
        <v>560</v>
      </c>
      <c r="E84" s="188">
        <v>59</v>
      </c>
      <c r="F84" s="208">
        <v>21529</v>
      </c>
      <c r="G84" s="188">
        <v>350883</v>
      </c>
      <c r="H84" s="208">
        <v>29110</v>
      </c>
      <c r="I84" s="209" t="s">
        <v>417</v>
      </c>
      <c r="BB84"/>
      <c r="BC84"/>
      <c r="BD84"/>
      <c r="BE84"/>
      <c r="BF84"/>
      <c r="BG84"/>
      <c r="BH84"/>
      <c r="BI84"/>
      <c r="BJ84"/>
      <c r="BK84"/>
      <c r="BL84"/>
      <c r="BM84"/>
      <c r="BN84"/>
      <c r="BO84"/>
      <c r="BP84"/>
      <c r="BQ84"/>
      <c r="BR84"/>
      <c r="BS84"/>
    </row>
    <row r="85" spans="1:71" s="1" customFormat="1" x14ac:dyDescent="0.25">
      <c r="A85" s="188" t="s">
        <v>408</v>
      </c>
      <c r="B85" s="188" t="s">
        <v>561</v>
      </c>
      <c r="C85" s="188" t="s">
        <v>444</v>
      </c>
      <c r="D85" s="188" t="s">
        <v>536</v>
      </c>
      <c r="E85" s="188">
        <v>62</v>
      </c>
      <c r="F85" s="208">
        <v>20480</v>
      </c>
      <c r="G85" s="188">
        <v>350197</v>
      </c>
      <c r="H85" s="208">
        <v>29039</v>
      </c>
      <c r="I85" s="209" t="s">
        <v>417</v>
      </c>
      <c r="BB85"/>
      <c r="BC85"/>
      <c r="BD85"/>
      <c r="BE85"/>
      <c r="BF85"/>
      <c r="BG85"/>
      <c r="BH85"/>
      <c r="BI85"/>
      <c r="BJ85"/>
      <c r="BK85"/>
      <c r="BL85"/>
      <c r="BM85"/>
      <c r="BN85"/>
      <c r="BO85"/>
      <c r="BP85"/>
      <c r="BQ85"/>
      <c r="BR85"/>
      <c r="BS85"/>
    </row>
    <row r="86" spans="1:71" s="1" customFormat="1" x14ac:dyDescent="0.25">
      <c r="A86" s="188" t="s">
        <v>413</v>
      </c>
      <c r="B86" s="188" t="s">
        <v>152</v>
      </c>
      <c r="C86" s="188" t="s">
        <v>496</v>
      </c>
      <c r="D86" s="188" t="s">
        <v>416</v>
      </c>
      <c r="E86" s="188">
        <v>61</v>
      </c>
      <c r="F86" s="208">
        <v>21051</v>
      </c>
      <c r="G86" s="188">
        <v>351027</v>
      </c>
      <c r="H86" s="208">
        <v>28935</v>
      </c>
      <c r="I86" s="209" t="s">
        <v>417</v>
      </c>
      <c r="BB86"/>
      <c r="BC86"/>
      <c r="BD86"/>
      <c r="BE86"/>
      <c r="BF86"/>
      <c r="BG86"/>
      <c r="BH86"/>
      <c r="BI86"/>
      <c r="BJ86"/>
      <c r="BK86"/>
      <c r="BL86"/>
      <c r="BM86"/>
      <c r="BN86"/>
      <c r="BO86"/>
      <c r="BP86"/>
      <c r="BQ86"/>
      <c r="BR86"/>
      <c r="BS86"/>
    </row>
    <row r="87" spans="1:71" s="1" customFormat="1" x14ac:dyDescent="0.25">
      <c r="A87" s="188" t="s">
        <v>413</v>
      </c>
      <c r="B87" s="188" t="s">
        <v>562</v>
      </c>
      <c r="C87" s="188" t="s">
        <v>563</v>
      </c>
      <c r="D87" s="188" t="s">
        <v>416</v>
      </c>
      <c r="E87" s="188">
        <v>59</v>
      </c>
      <c r="F87" s="208">
        <v>21531</v>
      </c>
      <c r="G87" s="188">
        <v>350766</v>
      </c>
      <c r="H87" s="208">
        <v>29150</v>
      </c>
      <c r="I87" s="209" t="s">
        <v>417</v>
      </c>
      <c r="BB87"/>
      <c r="BC87"/>
      <c r="BD87"/>
      <c r="BE87"/>
      <c r="BF87"/>
      <c r="BG87"/>
      <c r="BH87"/>
      <c r="BI87"/>
      <c r="BJ87"/>
      <c r="BK87"/>
      <c r="BL87"/>
      <c r="BM87"/>
      <c r="BN87"/>
      <c r="BO87"/>
      <c r="BP87"/>
      <c r="BQ87"/>
      <c r="BR87"/>
      <c r="BS87"/>
    </row>
    <row r="88" spans="1:71" s="1" customFormat="1" x14ac:dyDescent="0.25">
      <c r="A88" s="188" t="s">
        <v>408</v>
      </c>
      <c r="B88" s="188" t="s">
        <v>509</v>
      </c>
      <c r="C88" s="188" t="s">
        <v>410</v>
      </c>
      <c r="D88" s="188" t="s">
        <v>425</v>
      </c>
      <c r="E88" s="188">
        <v>59</v>
      </c>
      <c r="F88" s="208">
        <v>21470</v>
      </c>
      <c r="G88" s="188">
        <v>560270</v>
      </c>
      <c r="H88" s="208">
        <v>28965</v>
      </c>
      <c r="I88" s="209" t="s">
        <v>421</v>
      </c>
      <c r="BB88"/>
      <c r="BC88"/>
      <c r="BD88"/>
      <c r="BE88"/>
      <c r="BF88"/>
      <c r="BG88"/>
      <c r="BH88"/>
      <c r="BI88"/>
      <c r="BJ88"/>
      <c r="BK88"/>
      <c r="BL88"/>
      <c r="BM88"/>
      <c r="BN88"/>
      <c r="BO88"/>
      <c r="BP88"/>
      <c r="BQ88"/>
      <c r="BR88"/>
      <c r="BS88"/>
    </row>
    <row r="89" spans="1:71" s="1" customFormat="1" x14ac:dyDescent="0.25">
      <c r="A89" s="188" t="s">
        <v>408</v>
      </c>
      <c r="B89" s="188" t="s">
        <v>479</v>
      </c>
      <c r="C89" s="188" t="s">
        <v>453</v>
      </c>
      <c r="D89" s="188" t="s">
        <v>470</v>
      </c>
      <c r="E89" s="188">
        <v>60</v>
      </c>
      <c r="F89" s="208">
        <v>21353</v>
      </c>
      <c r="G89" s="188">
        <v>560271</v>
      </c>
      <c r="H89" s="208">
        <v>28953</v>
      </c>
      <c r="I89" s="209" t="s">
        <v>421</v>
      </c>
      <c r="BB89"/>
      <c r="BC89"/>
      <c r="BD89"/>
      <c r="BE89"/>
      <c r="BF89"/>
      <c r="BG89"/>
      <c r="BH89"/>
      <c r="BI89"/>
      <c r="BJ89"/>
      <c r="BK89"/>
      <c r="BL89"/>
      <c r="BM89"/>
      <c r="BN89"/>
      <c r="BO89"/>
      <c r="BP89"/>
      <c r="BQ89"/>
      <c r="BR89"/>
      <c r="BS89"/>
    </row>
    <row r="90" spans="1:71" s="1" customFormat="1" x14ac:dyDescent="0.25">
      <c r="A90" s="188" t="s">
        <v>413</v>
      </c>
      <c r="B90" s="188" t="s">
        <v>564</v>
      </c>
      <c r="C90" s="188" t="s">
        <v>565</v>
      </c>
      <c r="D90" s="188" t="s">
        <v>416</v>
      </c>
      <c r="E90" s="188">
        <v>60</v>
      </c>
      <c r="F90" s="208">
        <v>21419</v>
      </c>
      <c r="G90" s="188">
        <v>351139</v>
      </c>
      <c r="H90" s="208">
        <v>28978</v>
      </c>
      <c r="I90" s="209" t="s">
        <v>421</v>
      </c>
      <c r="BB90"/>
      <c r="BC90"/>
      <c r="BD90"/>
      <c r="BE90"/>
      <c r="BF90"/>
      <c r="BG90"/>
      <c r="BH90"/>
      <c r="BI90"/>
      <c r="BJ90"/>
      <c r="BK90"/>
      <c r="BL90"/>
      <c r="BM90"/>
      <c r="BN90"/>
      <c r="BO90"/>
      <c r="BP90"/>
      <c r="BQ90"/>
      <c r="BR90"/>
      <c r="BS90"/>
    </row>
    <row r="91" spans="1:71" s="1" customFormat="1" x14ac:dyDescent="0.25">
      <c r="A91" s="188" t="s">
        <v>413</v>
      </c>
      <c r="B91" s="188" t="s">
        <v>410</v>
      </c>
      <c r="C91" s="188" t="s">
        <v>566</v>
      </c>
      <c r="D91" s="188" t="s">
        <v>439</v>
      </c>
      <c r="E91" s="188">
        <v>59</v>
      </c>
      <c r="F91" s="208">
        <v>21800</v>
      </c>
      <c r="G91" s="188">
        <v>350030</v>
      </c>
      <c r="H91" s="208">
        <v>29102</v>
      </c>
      <c r="I91" s="209" t="s">
        <v>421</v>
      </c>
      <c r="BB91"/>
      <c r="BC91"/>
      <c r="BD91"/>
      <c r="BE91"/>
      <c r="BF91"/>
      <c r="BG91"/>
      <c r="BH91"/>
      <c r="BI91"/>
      <c r="BJ91"/>
      <c r="BK91"/>
      <c r="BL91"/>
      <c r="BM91"/>
      <c r="BN91"/>
      <c r="BO91"/>
      <c r="BP91"/>
      <c r="BQ91"/>
      <c r="BR91"/>
      <c r="BS91"/>
    </row>
    <row r="92" spans="1:71" s="1" customFormat="1" x14ac:dyDescent="0.25">
      <c r="A92" s="188" t="s">
        <v>413</v>
      </c>
      <c r="B92" s="188" t="s">
        <v>490</v>
      </c>
      <c r="C92" s="188" t="s">
        <v>539</v>
      </c>
      <c r="D92" s="188" t="s">
        <v>567</v>
      </c>
      <c r="E92" s="188">
        <v>59</v>
      </c>
      <c r="F92" s="208">
        <v>21589</v>
      </c>
      <c r="G92" s="188">
        <v>351040</v>
      </c>
      <c r="H92" s="208">
        <v>28995</v>
      </c>
      <c r="I92" s="209" t="s">
        <v>421</v>
      </c>
      <c r="BB92"/>
      <c r="BC92"/>
      <c r="BD92"/>
      <c r="BE92"/>
      <c r="BF92"/>
      <c r="BG92"/>
      <c r="BH92"/>
      <c r="BI92"/>
      <c r="BJ92"/>
      <c r="BK92"/>
      <c r="BL92"/>
      <c r="BM92"/>
      <c r="BN92"/>
      <c r="BO92"/>
      <c r="BP92"/>
      <c r="BQ92"/>
      <c r="BR92"/>
      <c r="BS92"/>
    </row>
    <row r="93" spans="1:71" s="1" customFormat="1" x14ac:dyDescent="0.25">
      <c r="A93" s="188" t="s">
        <v>413</v>
      </c>
      <c r="B93" s="188" t="s">
        <v>461</v>
      </c>
      <c r="C93" s="188" t="s">
        <v>167</v>
      </c>
      <c r="D93" s="188" t="s">
        <v>473</v>
      </c>
      <c r="E93" s="188">
        <v>59</v>
      </c>
      <c r="F93" s="208">
        <v>21713</v>
      </c>
      <c r="G93" s="188">
        <v>350940</v>
      </c>
      <c r="H93" s="208">
        <v>29108</v>
      </c>
      <c r="I93" s="209" t="s">
        <v>421</v>
      </c>
      <c r="BB93"/>
      <c r="BC93"/>
      <c r="BD93"/>
      <c r="BE93"/>
      <c r="BF93"/>
      <c r="BG93"/>
      <c r="BH93"/>
      <c r="BI93"/>
      <c r="BJ93"/>
      <c r="BK93"/>
      <c r="BL93"/>
      <c r="BM93"/>
      <c r="BN93"/>
      <c r="BO93"/>
      <c r="BP93"/>
      <c r="BQ93"/>
      <c r="BR93"/>
      <c r="BS93"/>
    </row>
    <row r="94" spans="1:71" s="1" customFormat="1" x14ac:dyDescent="0.25">
      <c r="A94" s="188" t="s">
        <v>408</v>
      </c>
      <c r="B94" s="188" t="s">
        <v>568</v>
      </c>
      <c r="C94" s="188" t="s">
        <v>419</v>
      </c>
      <c r="D94" s="188" t="s">
        <v>473</v>
      </c>
      <c r="E94" s="188">
        <v>59</v>
      </c>
      <c r="F94" s="208">
        <v>21735</v>
      </c>
      <c r="G94" s="188">
        <v>350804</v>
      </c>
      <c r="H94" s="208">
        <v>28860</v>
      </c>
      <c r="I94" s="209" t="s">
        <v>421</v>
      </c>
      <c r="BB94"/>
      <c r="BC94"/>
      <c r="BD94"/>
      <c r="BE94"/>
      <c r="BF94"/>
      <c r="BG94"/>
      <c r="BH94"/>
      <c r="BI94"/>
      <c r="BJ94"/>
      <c r="BK94"/>
      <c r="BL94"/>
      <c r="BM94"/>
      <c r="BN94"/>
      <c r="BO94"/>
      <c r="BP94"/>
      <c r="BQ94"/>
      <c r="BR94"/>
      <c r="BS94"/>
    </row>
    <row r="95" spans="1:71" s="1" customFormat="1" x14ac:dyDescent="0.25">
      <c r="A95" s="188" t="s">
        <v>408</v>
      </c>
      <c r="B95" s="188" t="s">
        <v>569</v>
      </c>
      <c r="C95" s="188" t="s">
        <v>410</v>
      </c>
      <c r="D95" s="188" t="s">
        <v>536</v>
      </c>
      <c r="E95" s="188">
        <v>58</v>
      </c>
      <c r="F95" s="208">
        <v>21896</v>
      </c>
      <c r="G95" s="188">
        <v>350905</v>
      </c>
      <c r="H95" s="208">
        <v>28987</v>
      </c>
      <c r="I95" s="209" t="s">
        <v>421</v>
      </c>
      <c r="BB95"/>
      <c r="BC95"/>
      <c r="BD95"/>
      <c r="BE95"/>
      <c r="BF95"/>
      <c r="BG95"/>
      <c r="BH95"/>
      <c r="BI95"/>
      <c r="BJ95"/>
      <c r="BK95"/>
      <c r="BL95"/>
      <c r="BM95"/>
      <c r="BN95"/>
      <c r="BO95"/>
      <c r="BP95"/>
      <c r="BQ95"/>
      <c r="BR95"/>
      <c r="BS95"/>
    </row>
    <row r="96" spans="1:71" s="1" customFormat="1" x14ac:dyDescent="0.25">
      <c r="A96" s="188" t="s">
        <v>413</v>
      </c>
      <c r="B96" s="188" t="s">
        <v>570</v>
      </c>
      <c r="C96" s="188" t="s">
        <v>571</v>
      </c>
      <c r="D96" s="188" t="s">
        <v>457</v>
      </c>
      <c r="E96" s="188">
        <v>58</v>
      </c>
      <c r="F96" s="208">
        <v>22084</v>
      </c>
      <c r="G96" s="188">
        <v>351209</v>
      </c>
      <c r="H96" s="208">
        <v>28917</v>
      </c>
      <c r="I96" s="209" t="s">
        <v>421</v>
      </c>
      <c r="BB96"/>
      <c r="BC96"/>
      <c r="BD96"/>
      <c r="BE96"/>
      <c r="BF96"/>
      <c r="BG96"/>
      <c r="BH96"/>
      <c r="BI96"/>
      <c r="BJ96"/>
      <c r="BK96"/>
      <c r="BL96"/>
      <c r="BM96"/>
      <c r="BN96"/>
      <c r="BO96"/>
      <c r="BP96"/>
      <c r="BQ96"/>
      <c r="BR96"/>
      <c r="BS96"/>
    </row>
    <row r="97" spans="1:71" s="1" customFormat="1" x14ac:dyDescent="0.25">
      <c r="A97" s="188" t="s">
        <v>408</v>
      </c>
      <c r="B97" s="188" t="s">
        <v>541</v>
      </c>
      <c r="C97" s="188" t="s">
        <v>542</v>
      </c>
      <c r="D97" s="188" t="s">
        <v>416</v>
      </c>
      <c r="E97" s="188">
        <v>61</v>
      </c>
      <c r="F97" s="208">
        <v>20952</v>
      </c>
      <c r="G97" s="188">
        <v>350447</v>
      </c>
      <c r="H97" s="208">
        <v>29185</v>
      </c>
      <c r="I97" s="209" t="s">
        <v>421</v>
      </c>
      <c r="BB97"/>
      <c r="BC97"/>
      <c r="BD97"/>
      <c r="BE97"/>
      <c r="BF97"/>
      <c r="BG97"/>
      <c r="BH97"/>
      <c r="BI97"/>
      <c r="BJ97"/>
      <c r="BK97"/>
      <c r="BL97"/>
      <c r="BM97"/>
      <c r="BN97"/>
      <c r="BO97"/>
      <c r="BP97"/>
      <c r="BQ97"/>
      <c r="BR97"/>
      <c r="BS97"/>
    </row>
    <row r="98" spans="1:71" s="1" customFormat="1" x14ac:dyDescent="0.25">
      <c r="A98" s="188" t="s">
        <v>408</v>
      </c>
      <c r="B98" s="188" t="s">
        <v>549</v>
      </c>
      <c r="C98" s="188" t="s">
        <v>86</v>
      </c>
      <c r="D98" s="188" t="s">
        <v>473</v>
      </c>
      <c r="E98" s="188">
        <v>61</v>
      </c>
      <c r="F98" s="208">
        <v>20877</v>
      </c>
      <c r="G98" s="188">
        <v>351048</v>
      </c>
      <c r="H98" s="208">
        <v>29199</v>
      </c>
      <c r="I98" s="209" t="s">
        <v>466</v>
      </c>
      <c r="BB98"/>
      <c r="BC98"/>
      <c r="BD98"/>
      <c r="BE98"/>
      <c r="BF98"/>
      <c r="BG98"/>
      <c r="BH98"/>
      <c r="BI98"/>
      <c r="BJ98"/>
      <c r="BK98"/>
      <c r="BL98"/>
      <c r="BM98"/>
      <c r="BN98"/>
      <c r="BO98"/>
      <c r="BP98"/>
      <c r="BQ98"/>
      <c r="BR98"/>
      <c r="BS98"/>
    </row>
    <row r="99" spans="1:71" s="1" customFormat="1" x14ac:dyDescent="0.25">
      <c r="A99" s="188" t="s">
        <v>408</v>
      </c>
      <c r="B99" s="188" t="s">
        <v>572</v>
      </c>
      <c r="C99" s="188" t="s">
        <v>157</v>
      </c>
      <c r="D99" s="188" t="s">
        <v>473</v>
      </c>
      <c r="E99" s="188">
        <v>61</v>
      </c>
      <c r="F99" s="208">
        <v>21004</v>
      </c>
      <c r="G99" s="188">
        <v>351149</v>
      </c>
      <c r="H99" s="208">
        <v>29143</v>
      </c>
      <c r="I99" s="209" t="s">
        <v>466</v>
      </c>
      <c r="BB99"/>
      <c r="BC99"/>
      <c r="BD99"/>
      <c r="BE99"/>
      <c r="BF99"/>
      <c r="BG99"/>
      <c r="BH99"/>
      <c r="BI99"/>
      <c r="BJ99"/>
      <c r="BK99"/>
      <c r="BL99"/>
      <c r="BM99"/>
      <c r="BN99"/>
      <c r="BO99"/>
      <c r="BP99"/>
      <c r="BQ99"/>
      <c r="BR99"/>
      <c r="BS99"/>
    </row>
    <row r="100" spans="1:71" s="1" customFormat="1" x14ac:dyDescent="0.25">
      <c r="A100" s="188" t="s">
        <v>408</v>
      </c>
      <c r="B100" s="188" t="s">
        <v>474</v>
      </c>
      <c r="C100" s="188" t="s">
        <v>451</v>
      </c>
      <c r="D100" s="188" t="s">
        <v>473</v>
      </c>
      <c r="E100" s="188">
        <v>60</v>
      </c>
      <c r="F100" s="208">
        <v>21210</v>
      </c>
      <c r="G100" s="188">
        <v>350317</v>
      </c>
      <c r="H100" s="208">
        <v>28880</v>
      </c>
      <c r="I100" s="209" t="s">
        <v>466</v>
      </c>
      <c r="BB100"/>
      <c r="BC100"/>
      <c r="BD100"/>
      <c r="BE100"/>
      <c r="BF100"/>
      <c r="BG100"/>
      <c r="BH100"/>
      <c r="BI100"/>
      <c r="BJ100"/>
      <c r="BK100"/>
      <c r="BL100"/>
      <c r="BM100"/>
      <c r="BN100"/>
      <c r="BO100"/>
      <c r="BP100"/>
      <c r="BQ100"/>
      <c r="BR100"/>
      <c r="BS100"/>
    </row>
    <row r="101" spans="1:71" s="1" customFormat="1" x14ac:dyDescent="0.25">
      <c r="A101" s="188" t="s">
        <v>413</v>
      </c>
      <c r="B101" s="188" t="s">
        <v>570</v>
      </c>
      <c r="C101" s="188" t="s">
        <v>472</v>
      </c>
      <c r="D101" s="188" t="s">
        <v>416</v>
      </c>
      <c r="E101" s="188">
        <v>60</v>
      </c>
      <c r="F101" s="208">
        <v>21409</v>
      </c>
      <c r="G101" s="188">
        <v>350220</v>
      </c>
      <c r="H101" s="208">
        <v>28995</v>
      </c>
      <c r="I101" s="209" t="s">
        <v>466</v>
      </c>
      <c r="BB101"/>
      <c r="BC101"/>
      <c r="BD101"/>
      <c r="BE101"/>
      <c r="BF101"/>
      <c r="BG101"/>
      <c r="BH101"/>
      <c r="BI101"/>
      <c r="BJ101"/>
      <c r="BK101"/>
      <c r="BL101"/>
      <c r="BM101"/>
      <c r="BN101"/>
      <c r="BO101"/>
      <c r="BP101"/>
      <c r="BQ101"/>
      <c r="BR101"/>
      <c r="BS101"/>
    </row>
    <row r="102" spans="1:71" s="1" customFormat="1" x14ac:dyDescent="0.25">
      <c r="A102" s="188" t="s">
        <v>408</v>
      </c>
      <c r="B102" s="188" t="s">
        <v>431</v>
      </c>
      <c r="C102" s="188" t="s">
        <v>573</v>
      </c>
      <c r="D102" s="188" t="s">
        <v>473</v>
      </c>
      <c r="E102" s="188">
        <v>59</v>
      </c>
      <c r="F102" s="208">
        <v>21635</v>
      </c>
      <c r="G102" s="188">
        <v>350484</v>
      </c>
      <c r="H102" s="208">
        <v>29110</v>
      </c>
      <c r="I102" s="209" t="s">
        <v>466</v>
      </c>
      <c r="BB102"/>
      <c r="BC102"/>
      <c r="BD102"/>
      <c r="BE102"/>
      <c r="BF102"/>
      <c r="BG102"/>
      <c r="BH102"/>
      <c r="BI102"/>
      <c r="BJ102"/>
      <c r="BK102"/>
      <c r="BL102"/>
      <c r="BM102"/>
      <c r="BN102"/>
      <c r="BO102"/>
      <c r="BP102"/>
      <c r="BQ102"/>
      <c r="BR102"/>
      <c r="BS102"/>
    </row>
    <row r="103" spans="1:71" s="1" customFormat="1" x14ac:dyDescent="0.25">
      <c r="A103" s="188" t="s">
        <v>408</v>
      </c>
      <c r="B103" s="188" t="s">
        <v>574</v>
      </c>
      <c r="C103" s="188" t="s">
        <v>575</v>
      </c>
      <c r="D103" s="188" t="s">
        <v>416</v>
      </c>
      <c r="E103" s="188">
        <v>60</v>
      </c>
      <c r="F103" s="208">
        <v>21322</v>
      </c>
      <c r="G103" s="188">
        <v>560277</v>
      </c>
      <c r="H103" s="208">
        <v>28948</v>
      </c>
      <c r="I103" s="209" t="s">
        <v>466</v>
      </c>
      <c r="BB103"/>
      <c r="BC103"/>
      <c r="BD103"/>
      <c r="BE103"/>
      <c r="BF103"/>
      <c r="BG103"/>
      <c r="BH103"/>
      <c r="BI103"/>
      <c r="BJ103"/>
      <c r="BK103"/>
      <c r="BL103"/>
      <c r="BM103"/>
      <c r="BN103"/>
      <c r="BO103"/>
      <c r="BP103"/>
      <c r="BQ103"/>
      <c r="BR103"/>
      <c r="BS103"/>
    </row>
    <row r="104" spans="1:71" s="1" customFormat="1" x14ac:dyDescent="0.25">
      <c r="A104" s="188" t="s">
        <v>408</v>
      </c>
      <c r="B104" s="188" t="s">
        <v>524</v>
      </c>
      <c r="C104" s="188" t="s">
        <v>93</v>
      </c>
      <c r="D104" s="188" t="s">
        <v>439</v>
      </c>
      <c r="E104" s="188">
        <v>61</v>
      </c>
      <c r="F104" s="208">
        <v>21042</v>
      </c>
      <c r="G104" s="188">
        <v>350149</v>
      </c>
      <c r="H104" s="208">
        <v>28902</v>
      </c>
      <c r="I104" s="209" t="s">
        <v>466</v>
      </c>
      <c r="BB104"/>
      <c r="BC104"/>
      <c r="BD104"/>
      <c r="BE104"/>
      <c r="BF104"/>
      <c r="BG104"/>
      <c r="BH104"/>
      <c r="BI104"/>
      <c r="BJ104"/>
      <c r="BK104"/>
      <c r="BL104"/>
      <c r="BM104"/>
      <c r="BN104"/>
      <c r="BO104"/>
      <c r="BP104"/>
      <c r="BQ104"/>
      <c r="BR104"/>
      <c r="BS104"/>
    </row>
    <row r="105" spans="1:71" s="1" customFormat="1" x14ac:dyDescent="0.25">
      <c r="A105" s="188" t="s">
        <v>413</v>
      </c>
      <c r="B105" s="188" t="s">
        <v>409</v>
      </c>
      <c r="C105" s="188" t="s">
        <v>576</v>
      </c>
      <c r="D105" s="188" t="s">
        <v>577</v>
      </c>
      <c r="E105" s="188">
        <v>61</v>
      </c>
      <c r="F105" s="208">
        <v>21005</v>
      </c>
      <c r="G105" s="188">
        <v>350663</v>
      </c>
      <c r="H105" s="208">
        <v>28943</v>
      </c>
      <c r="I105" s="209" t="s">
        <v>466</v>
      </c>
      <c r="BB105"/>
      <c r="BC105"/>
      <c r="BD105"/>
      <c r="BE105"/>
      <c r="BF105"/>
      <c r="BG105"/>
      <c r="BH105"/>
      <c r="BI105"/>
      <c r="BJ105"/>
      <c r="BK105"/>
      <c r="BL105"/>
      <c r="BM105"/>
      <c r="BN105"/>
      <c r="BO105"/>
      <c r="BP105"/>
      <c r="BQ105"/>
      <c r="BR105"/>
      <c r="BS105"/>
    </row>
    <row r="106" spans="1:71" s="1" customFormat="1" x14ac:dyDescent="0.25">
      <c r="A106" s="188" t="s">
        <v>408</v>
      </c>
      <c r="B106" s="188" t="s">
        <v>578</v>
      </c>
      <c r="C106" s="188" t="s">
        <v>419</v>
      </c>
      <c r="D106" s="188" t="s">
        <v>416</v>
      </c>
      <c r="E106" s="188">
        <v>59</v>
      </c>
      <c r="F106" s="208">
        <v>21705</v>
      </c>
      <c r="G106" s="188">
        <v>350784</v>
      </c>
      <c r="H106" s="208">
        <v>28950</v>
      </c>
      <c r="I106" s="209" t="s">
        <v>466</v>
      </c>
      <c r="BB106"/>
      <c r="BC106"/>
      <c r="BD106"/>
      <c r="BE106"/>
      <c r="BF106"/>
      <c r="BG106"/>
      <c r="BH106"/>
      <c r="BI106"/>
      <c r="BJ106"/>
      <c r="BK106"/>
      <c r="BL106"/>
      <c r="BM106"/>
      <c r="BN106"/>
      <c r="BO106"/>
      <c r="BP106"/>
      <c r="BQ106"/>
      <c r="BR106"/>
      <c r="BS106"/>
    </row>
    <row r="107" spans="1:71" s="1" customFormat="1" x14ac:dyDescent="0.25">
      <c r="A107" s="188" t="s">
        <v>413</v>
      </c>
      <c r="B107" s="188" t="s">
        <v>579</v>
      </c>
      <c r="C107" s="188" t="s">
        <v>580</v>
      </c>
      <c r="D107" s="188" t="s">
        <v>457</v>
      </c>
      <c r="E107" s="188">
        <v>62</v>
      </c>
      <c r="F107" s="208">
        <v>20506</v>
      </c>
      <c r="G107" s="188">
        <v>560356</v>
      </c>
      <c r="H107" s="208">
        <v>29009</v>
      </c>
      <c r="I107" s="209" t="s">
        <v>412</v>
      </c>
      <c r="BB107"/>
      <c r="BC107"/>
      <c r="BD107"/>
      <c r="BE107"/>
      <c r="BF107"/>
      <c r="BG107"/>
      <c r="BH107"/>
      <c r="BI107"/>
      <c r="BJ107"/>
      <c r="BK107"/>
      <c r="BL107"/>
      <c r="BM107"/>
      <c r="BN107"/>
      <c r="BO107"/>
      <c r="BP107"/>
      <c r="BQ107"/>
      <c r="BR107"/>
      <c r="BS107"/>
    </row>
    <row r="108" spans="1:71" s="1" customFormat="1" x14ac:dyDescent="0.25">
      <c r="A108" s="188" t="s">
        <v>413</v>
      </c>
      <c r="B108" s="188" t="s">
        <v>495</v>
      </c>
      <c r="C108" s="188" t="s">
        <v>581</v>
      </c>
      <c r="D108" s="188" t="s">
        <v>416</v>
      </c>
      <c r="E108" s="188">
        <v>59</v>
      </c>
      <c r="F108" s="208">
        <v>21544</v>
      </c>
      <c r="G108" s="188">
        <v>560357</v>
      </c>
      <c r="H108" s="208">
        <v>28940</v>
      </c>
      <c r="I108" s="209" t="s">
        <v>412</v>
      </c>
      <c r="BB108"/>
      <c r="BC108"/>
      <c r="BD108"/>
      <c r="BE108"/>
      <c r="BF108"/>
      <c r="BG108"/>
      <c r="BH108"/>
      <c r="BI108"/>
      <c r="BJ108"/>
      <c r="BK108"/>
      <c r="BL108"/>
      <c r="BM108"/>
      <c r="BN108"/>
      <c r="BO108"/>
      <c r="BP108"/>
      <c r="BQ108"/>
      <c r="BR108"/>
      <c r="BS108"/>
    </row>
    <row r="109" spans="1:71" s="1" customFormat="1" x14ac:dyDescent="0.25">
      <c r="A109" s="188" t="s">
        <v>408</v>
      </c>
      <c r="B109" s="188" t="s">
        <v>437</v>
      </c>
      <c r="C109" s="188" t="s">
        <v>535</v>
      </c>
      <c r="D109" s="188" t="s">
        <v>416</v>
      </c>
      <c r="E109" s="188">
        <v>60</v>
      </c>
      <c r="F109" s="208">
        <v>21310</v>
      </c>
      <c r="G109" s="188">
        <v>350677</v>
      </c>
      <c r="H109" s="208">
        <v>28881</v>
      </c>
      <c r="I109" s="209" t="s">
        <v>412</v>
      </c>
      <c r="BB109"/>
      <c r="BC109"/>
      <c r="BD109"/>
      <c r="BE109"/>
      <c r="BF109"/>
      <c r="BG109"/>
      <c r="BH109"/>
      <c r="BI109"/>
      <c r="BJ109"/>
      <c r="BK109"/>
      <c r="BL109"/>
      <c r="BM109"/>
      <c r="BN109"/>
      <c r="BO109"/>
      <c r="BP109"/>
      <c r="BQ109"/>
      <c r="BR109"/>
      <c r="BS109"/>
    </row>
    <row r="110" spans="1:71" s="1" customFormat="1" x14ac:dyDescent="0.25">
      <c r="A110" s="188" t="s">
        <v>408</v>
      </c>
      <c r="B110" s="188" t="s">
        <v>483</v>
      </c>
      <c r="C110" s="188" t="s">
        <v>547</v>
      </c>
      <c r="D110" s="188" t="s">
        <v>482</v>
      </c>
      <c r="E110" s="188">
        <v>63</v>
      </c>
      <c r="F110" s="208">
        <v>20195</v>
      </c>
      <c r="G110" s="188">
        <v>560358</v>
      </c>
      <c r="H110" s="208">
        <v>29501</v>
      </c>
      <c r="I110" s="209" t="s">
        <v>412</v>
      </c>
      <c r="BB110"/>
      <c r="BC110"/>
      <c r="BD110"/>
      <c r="BE110"/>
      <c r="BF110"/>
      <c r="BG110"/>
      <c r="BH110"/>
      <c r="BI110"/>
      <c r="BJ110"/>
      <c r="BK110"/>
      <c r="BL110"/>
      <c r="BM110"/>
      <c r="BN110"/>
      <c r="BO110"/>
      <c r="BP110"/>
      <c r="BQ110"/>
      <c r="BR110"/>
      <c r="BS110"/>
    </row>
    <row r="111" spans="1:71" s="1" customFormat="1" x14ac:dyDescent="0.25">
      <c r="A111" s="188" t="s">
        <v>413</v>
      </c>
      <c r="B111" s="188" t="s">
        <v>455</v>
      </c>
      <c r="C111" s="188" t="s">
        <v>582</v>
      </c>
      <c r="D111" s="188" t="s">
        <v>457</v>
      </c>
      <c r="E111" s="188">
        <v>59</v>
      </c>
      <c r="F111" s="208">
        <v>21723</v>
      </c>
      <c r="G111" s="188">
        <v>351037</v>
      </c>
      <c r="H111" s="208">
        <v>29563</v>
      </c>
      <c r="I111" s="209" t="s">
        <v>412</v>
      </c>
      <c r="BB111"/>
      <c r="BC111"/>
      <c r="BD111"/>
      <c r="BE111"/>
      <c r="BF111"/>
      <c r="BG111"/>
      <c r="BH111"/>
      <c r="BI111"/>
      <c r="BJ111"/>
      <c r="BK111"/>
      <c r="BL111"/>
      <c r="BM111"/>
      <c r="BN111"/>
      <c r="BO111"/>
      <c r="BP111"/>
      <c r="BQ111"/>
      <c r="BR111"/>
      <c r="BS111"/>
    </row>
    <row r="112" spans="1:71" s="1" customFormat="1" x14ac:dyDescent="0.25">
      <c r="A112" s="188" t="s">
        <v>413</v>
      </c>
      <c r="B112" s="188" t="s">
        <v>479</v>
      </c>
      <c r="C112" s="188" t="s">
        <v>583</v>
      </c>
      <c r="D112" s="188" t="s">
        <v>457</v>
      </c>
      <c r="E112" s="188">
        <v>59</v>
      </c>
      <c r="F112" s="208">
        <v>21735</v>
      </c>
      <c r="G112" s="188">
        <v>351170</v>
      </c>
      <c r="H112" s="208">
        <v>29535</v>
      </c>
      <c r="I112" s="209" t="s">
        <v>412</v>
      </c>
      <c r="BB112"/>
      <c r="BC112"/>
      <c r="BD112"/>
      <c r="BE112"/>
      <c r="BF112"/>
      <c r="BG112"/>
      <c r="BH112"/>
      <c r="BI112"/>
      <c r="BJ112"/>
      <c r="BK112"/>
      <c r="BL112"/>
      <c r="BM112"/>
      <c r="BN112"/>
      <c r="BO112"/>
      <c r="BP112"/>
      <c r="BQ112"/>
      <c r="BR112"/>
      <c r="BS112"/>
    </row>
    <row r="113" spans="1:71" s="1" customFormat="1" x14ac:dyDescent="0.25">
      <c r="A113" s="188" t="s">
        <v>408</v>
      </c>
      <c r="B113" s="188" t="s">
        <v>514</v>
      </c>
      <c r="C113" s="188" t="s">
        <v>157</v>
      </c>
      <c r="D113" s="188" t="s">
        <v>584</v>
      </c>
      <c r="E113" s="188">
        <v>62</v>
      </c>
      <c r="F113" s="208">
        <v>20574</v>
      </c>
      <c r="G113" s="188">
        <v>560293</v>
      </c>
      <c r="H113" s="208">
        <v>29445</v>
      </c>
      <c r="I113" s="209" t="s">
        <v>412</v>
      </c>
      <c r="BB113"/>
      <c r="BC113"/>
      <c r="BD113"/>
      <c r="BE113"/>
      <c r="BF113"/>
      <c r="BG113"/>
      <c r="BH113"/>
      <c r="BI113"/>
      <c r="BJ113"/>
      <c r="BK113"/>
      <c r="BL113"/>
      <c r="BM113"/>
      <c r="BN113"/>
      <c r="BO113"/>
      <c r="BP113"/>
      <c r="BQ113"/>
      <c r="BR113"/>
      <c r="BS113"/>
    </row>
    <row r="114" spans="1:71" s="1" customFormat="1" x14ac:dyDescent="0.25">
      <c r="A114" s="188" t="s">
        <v>413</v>
      </c>
      <c r="B114" s="188" t="s">
        <v>440</v>
      </c>
      <c r="C114" s="188" t="s">
        <v>585</v>
      </c>
      <c r="D114" s="188" t="s">
        <v>460</v>
      </c>
      <c r="E114" s="188">
        <v>61</v>
      </c>
      <c r="F114" s="208">
        <v>21075</v>
      </c>
      <c r="G114" s="188">
        <v>350435</v>
      </c>
      <c r="H114" s="208">
        <v>29370</v>
      </c>
      <c r="I114" s="209" t="s">
        <v>412</v>
      </c>
      <c r="BB114"/>
      <c r="BC114"/>
      <c r="BD114"/>
      <c r="BE114"/>
      <c r="BF114"/>
      <c r="BG114"/>
      <c r="BH114"/>
      <c r="BI114"/>
      <c r="BJ114"/>
      <c r="BK114"/>
      <c r="BL114"/>
      <c r="BM114"/>
      <c r="BN114"/>
      <c r="BO114"/>
      <c r="BP114"/>
      <c r="BQ114"/>
      <c r="BR114"/>
      <c r="BS114"/>
    </row>
    <row r="115" spans="1:71" s="1" customFormat="1" x14ac:dyDescent="0.25">
      <c r="A115" s="188" t="s">
        <v>413</v>
      </c>
      <c r="B115" s="188" t="s">
        <v>586</v>
      </c>
      <c r="C115" s="188" t="s">
        <v>565</v>
      </c>
      <c r="D115" s="188" t="s">
        <v>457</v>
      </c>
      <c r="E115" s="188">
        <v>60</v>
      </c>
      <c r="F115" s="208">
        <v>21105</v>
      </c>
      <c r="G115" s="188">
        <v>350594</v>
      </c>
      <c r="H115" s="208">
        <v>29550</v>
      </c>
      <c r="I115" s="209" t="s">
        <v>412</v>
      </c>
      <c r="BB115"/>
      <c r="BC115"/>
      <c r="BD115"/>
      <c r="BE115"/>
      <c r="BF115"/>
      <c r="BG115"/>
      <c r="BH115"/>
      <c r="BI115"/>
      <c r="BJ115"/>
      <c r="BK115"/>
      <c r="BL115"/>
      <c r="BM115"/>
      <c r="BN115"/>
      <c r="BO115"/>
      <c r="BP115"/>
      <c r="BQ115"/>
      <c r="BR115"/>
      <c r="BS115"/>
    </row>
    <row r="116" spans="1:71" s="1" customFormat="1" x14ac:dyDescent="0.25">
      <c r="A116" s="188" t="s">
        <v>413</v>
      </c>
      <c r="B116" s="188" t="s">
        <v>587</v>
      </c>
      <c r="C116" s="188" t="s">
        <v>435</v>
      </c>
      <c r="D116" s="188" t="s">
        <v>457</v>
      </c>
      <c r="E116" s="188">
        <v>60</v>
      </c>
      <c r="F116" s="208">
        <v>21221</v>
      </c>
      <c r="G116" s="188">
        <v>350649</v>
      </c>
      <c r="H116" s="208">
        <v>29563</v>
      </c>
      <c r="I116" s="209" t="s">
        <v>412</v>
      </c>
      <c r="BB116"/>
      <c r="BC116"/>
      <c r="BD116"/>
      <c r="BE116"/>
      <c r="BF116"/>
      <c r="BG116"/>
      <c r="BH116"/>
      <c r="BI116"/>
      <c r="BJ116"/>
      <c r="BK116"/>
      <c r="BL116"/>
      <c r="BM116"/>
      <c r="BN116"/>
      <c r="BO116"/>
      <c r="BP116"/>
      <c r="BQ116"/>
      <c r="BR116"/>
      <c r="BS116"/>
    </row>
    <row r="117" spans="1:71" s="1" customFormat="1" x14ac:dyDescent="0.25">
      <c r="A117" s="188" t="s">
        <v>413</v>
      </c>
      <c r="B117" s="188" t="s">
        <v>547</v>
      </c>
      <c r="C117" s="188" t="s">
        <v>588</v>
      </c>
      <c r="D117" s="188" t="s">
        <v>589</v>
      </c>
      <c r="E117" s="188">
        <v>59</v>
      </c>
      <c r="F117" s="208">
        <v>21630</v>
      </c>
      <c r="G117" s="188">
        <v>350246</v>
      </c>
      <c r="H117" s="208">
        <v>29486</v>
      </c>
      <c r="I117" s="209" t="s">
        <v>412</v>
      </c>
      <c r="BB117"/>
      <c r="BC117"/>
      <c r="BD117"/>
      <c r="BE117"/>
      <c r="BF117"/>
      <c r="BG117"/>
      <c r="BH117"/>
      <c r="BI117"/>
      <c r="BJ117"/>
      <c r="BK117"/>
      <c r="BL117"/>
      <c r="BM117"/>
      <c r="BN117"/>
      <c r="BO117"/>
      <c r="BP117"/>
      <c r="BQ117"/>
      <c r="BR117"/>
      <c r="BS117"/>
    </row>
    <row r="118" spans="1:71" s="1" customFormat="1" x14ac:dyDescent="0.25">
      <c r="A118" s="188" t="s">
        <v>413</v>
      </c>
      <c r="B118" s="188" t="s">
        <v>590</v>
      </c>
      <c r="C118" s="188" t="s">
        <v>591</v>
      </c>
      <c r="D118" s="188" t="s">
        <v>416</v>
      </c>
      <c r="E118" s="188">
        <v>58</v>
      </c>
      <c r="F118" s="208">
        <v>21864</v>
      </c>
      <c r="G118" s="188">
        <v>350978</v>
      </c>
      <c r="H118" s="208">
        <v>29261</v>
      </c>
      <c r="I118" s="209" t="s">
        <v>417</v>
      </c>
      <c r="BB118"/>
      <c r="BC118"/>
      <c r="BD118"/>
      <c r="BE118"/>
      <c r="BF118"/>
      <c r="BG118"/>
      <c r="BH118"/>
      <c r="BI118"/>
      <c r="BJ118"/>
      <c r="BK118"/>
      <c r="BL118"/>
      <c r="BM118"/>
      <c r="BN118"/>
      <c r="BO118"/>
      <c r="BP118"/>
      <c r="BQ118"/>
      <c r="BR118"/>
      <c r="BS118"/>
    </row>
    <row r="119" spans="1:71" s="1" customFormat="1" x14ac:dyDescent="0.25">
      <c r="A119" s="188" t="s">
        <v>454</v>
      </c>
      <c r="B119" s="188" t="s">
        <v>592</v>
      </c>
      <c r="C119" s="188" t="s">
        <v>563</v>
      </c>
      <c r="D119" s="188" t="s">
        <v>439</v>
      </c>
      <c r="E119" s="188">
        <v>60</v>
      </c>
      <c r="F119" s="208">
        <v>21348</v>
      </c>
      <c r="G119" s="188">
        <v>350835</v>
      </c>
      <c r="H119" s="208">
        <v>29376</v>
      </c>
      <c r="I119" s="209" t="s">
        <v>417</v>
      </c>
      <c r="BB119"/>
      <c r="BC119"/>
      <c r="BD119"/>
      <c r="BE119"/>
      <c r="BF119"/>
      <c r="BG119"/>
      <c r="BH119"/>
      <c r="BI119"/>
      <c r="BJ119"/>
      <c r="BK119"/>
      <c r="BL119"/>
      <c r="BM119"/>
      <c r="BN119"/>
      <c r="BO119"/>
      <c r="BP119"/>
      <c r="BQ119"/>
      <c r="BR119"/>
      <c r="BS119"/>
    </row>
    <row r="120" spans="1:71" s="1" customFormat="1" x14ac:dyDescent="0.25">
      <c r="A120" s="188" t="s">
        <v>413</v>
      </c>
      <c r="B120" s="188" t="s">
        <v>157</v>
      </c>
      <c r="C120" s="188" t="s">
        <v>593</v>
      </c>
      <c r="D120" s="188" t="s">
        <v>416</v>
      </c>
      <c r="E120" s="188">
        <v>59</v>
      </c>
      <c r="F120" s="208">
        <v>21514</v>
      </c>
      <c r="G120" s="188">
        <v>560307</v>
      </c>
      <c r="H120" s="208">
        <v>29358</v>
      </c>
      <c r="I120" s="209" t="s">
        <v>417</v>
      </c>
      <c r="BB120"/>
      <c r="BC120"/>
      <c r="BD120"/>
      <c r="BE120"/>
      <c r="BF120"/>
      <c r="BG120"/>
      <c r="BH120"/>
      <c r="BI120"/>
      <c r="BJ120"/>
      <c r="BK120"/>
      <c r="BL120"/>
      <c r="BM120"/>
      <c r="BN120"/>
      <c r="BO120"/>
      <c r="BP120"/>
      <c r="BQ120"/>
      <c r="BR120"/>
      <c r="BS120"/>
    </row>
    <row r="121" spans="1:71" s="1" customFormat="1" x14ac:dyDescent="0.25">
      <c r="A121" s="188" t="s">
        <v>413</v>
      </c>
      <c r="B121" s="188" t="s">
        <v>458</v>
      </c>
      <c r="C121" s="188" t="s">
        <v>565</v>
      </c>
      <c r="D121" s="188" t="s">
        <v>439</v>
      </c>
      <c r="E121" s="188">
        <v>58</v>
      </c>
      <c r="F121" s="208">
        <v>21861</v>
      </c>
      <c r="G121" s="188">
        <v>350359</v>
      </c>
      <c r="H121" s="208">
        <v>29375</v>
      </c>
      <c r="I121" s="209" t="s">
        <v>417</v>
      </c>
      <c r="BB121"/>
      <c r="BC121"/>
      <c r="BD121"/>
      <c r="BE121"/>
      <c r="BF121"/>
      <c r="BG121"/>
      <c r="BH121"/>
      <c r="BI121"/>
      <c r="BJ121"/>
      <c r="BK121"/>
      <c r="BL121"/>
      <c r="BM121"/>
      <c r="BN121"/>
      <c r="BO121"/>
      <c r="BP121"/>
      <c r="BQ121"/>
      <c r="BR121"/>
      <c r="BS121"/>
    </row>
    <row r="122" spans="1:71" s="1" customFormat="1" x14ac:dyDescent="0.25">
      <c r="A122" s="188" t="s">
        <v>408</v>
      </c>
      <c r="B122" s="188" t="s">
        <v>594</v>
      </c>
      <c r="C122" s="188" t="s">
        <v>550</v>
      </c>
      <c r="D122" s="188" t="s">
        <v>595</v>
      </c>
      <c r="E122" s="188">
        <v>65</v>
      </c>
      <c r="F122" s="208">
        <v>19491</v>
      </c>
      <c r="G122" s="188">
        <v>560310</v>
      </c>
      <c r="H122" s="208">
        <v>29346</v>
      </c>
      <c r="I122" s="209" t="s">
        <v>417</v>
      </c>
      <c r="BB122"/>
      <c r="BC122"/>
      <c r="BD122"/>
      <c r="BE122"/>
      <c r="BF122"/>
      <c r="BG122"/>
      <c r="BH122"/>
      <c r="BI122"/>
      <c r="BJ122"/>
      <c r="BK122"/>
      <c r="BL122"/>
      <c r="BM122"/>
      <c r="BN122"/>
      <c r="BO122"/>
      <c r="BP122"/>
      <c r="BQ122"/>
      <c r="BR122"/>
      <c r="BS122"/>
    </row>
    <row r="123" spans="1:71" s="1" customFormat="1" x14ac:dyDescent="0.25">
      <c r="A123" s="188" t="s">
        <v>413</v>
      </c>
      <c r="B123" s="188" t="s">
        <v>549</v>
      </c>
      <c r="C123" s="188" t="s">
        <v>596</v>
      </c>
      <c r="D123" s="188" t="s">
        <v>457</v>
      </c>
      <c r="E123" s="188">
        <v>61</v>
      </c>
      <c r="F123" s="208">
        <v>20974</v>
      </c>
      <c r="G123" s="188">
        <v>351075</v>
      </c>
      <c r="H123" s="208">
        <v>29565</v>
      </c>
      <c r="I123" s="209" t="s">
        <v>417</v>
      </c>
      <c r="BB123"/>
      <c r="BC123"/>
      <c r="BD123"/>
      <c r="BE123"/>
      <c r="BF123"/>
      <c r="BG123"/>
      <c r="BH123"/>
      <c r="BI123"/>
      <c r="BJ123"/>
      <c r="BK123"/>
      <c r="BL123"/>
      <c r="BM123"/>
      <c r="BN123"/>
      <c r="BO123"/>
      <c r="BP123"/>
      <c r="BQ123"/>
      <c r="BR123"/>
      <c r="BS123"/>
    </row>
    <row r="124" spans="1:71" s="1" customFormat="1" x14ac:dyDescent="0.25">
      <c r="A124" s="188" t="s">
        <v>408</v>
      </c>
      <c r="B124" s="188" t="s">
        <v>519</v>
      </c>
      <c r="C124" s="188" t="s">
        <v>527</v>
      </c>
      <c r="D124" s="188" t="s">
        <v>473</v>
      </c>
      <c r="E124" s="188">
        <v>60</v>
      </c>
      <c r="F124" s="208">
        <v>21376</v>
      </c>
      <c r="G124" s="188">
        <v>350448</v>
      </c>
      <c r="H124" s="208">
        <v>29228</v>
      </c>
      <c r="I124" s="209" t="s">
        <v>417</v>
      </c>
      <c r="BB124"/>
      <c r="BC124"/>
      <c r="BD124"/>
      <c r="BE124"/>
      <c r="BF124"/>
      <c r="BG124"/>
      <c r="BH124"/>
      <c r="BI124"/>
      <c r="BJ124"/>
      <c r="BK124"/>
      <c r="BL124"/>
      <c r="BM124"/>
      <c r="BN124"/>
      <c r="BO124"/>
      <c r="BP124"/>
      <c r="BQ124"/>
      <c r="BR124"/>
      <c r="BS124"/>
    </row>
    <row r="125" spans="1:71" s="1" customFormat="1" x14ac:dyDescent="0.25">
      <c r="A125" s="188" t="s">
        <v>408</v>
      </c>
      <c r="B125" s="188" t="s">
        <v>534</v>
      </c>
      <c r="C125" s="188" t="s">
        <v>597</v>
      </c>
      <c r="D125" s="188" t="s">
        <v>598</v>
      </c>
      <c r="E125" s="188">
        <v>60</v>
      </c>
      <c r="F125" s="208">
        <v>21378</v>
      </c>
      <c r="G125" s="188">
        <v>350844</v>
      </c>
      <c r="H125" s="208">
        <v>29363</v>
      </c>
      <c r="I125" s="209" t="s">
        <v>417</v>
      </c>
      <c r="BB125"/>
      <c r="BC125"/>
      <c r="BD125"/>
      <c r="BE125"/>
      <c r="BF125"/>
      <c r="BG125"/>
      <c r="BH125"/>
      <c r="BI125"/>
      <c r="BJ125"/>
      <c r="BK125"/>
      <c r="BL125"/>
      <c r="BM125"/>
      <c r="BN125"/>
      <c r="BO125"/>
      <c r="BP125"/>
      <c r="BQ125"/>
      <c r="BR125"/>
      <c r="BS125"/>
    </row>
    <row r="126" spans="1:71" s="1" customFormat="1" x14ac:dyDescent="0.25">
      <c r="A126" s="188" t="s">
        <v>413</v>
      </c>
      <c r="B126" s="188" t="s">
        <v>423</v>
      </c>
      <c r="C126" s="188" t="s">
        <v>438</v>
      </c>
      <c r="D126" s="188" t="s">
        <v>416</v>
      </c>
      <c r="E126" s="188">
        <v>60</v>
      </c>
      <c r="F126" s="208">
        <v>21440</v>
      </c>
      <c r="G126" s="188">
        <v>350756</v>
      </c>
      <c r="H126" s="208">
        <v>29384</v>
      </c>
      <c r="I126" s="209" t="s">
        <v>417</v>
      </c>
      <c r="BB126"/>
      <c r="BC126"/>
      <c r="BD126"/>
      <c r="BE126"/>
      <c r="BF126"/>
      <c r="BG126"/>
      <c r="BH126"/>
      <c r="BI126"/>
      <c r="BJ126"/>
      <c r="BK126"/>
      <c r="BL126"/>
      <c r="BM126"/>
      <c r="BN126"/>
      <c r="BO126"/>
      <c r="BP126"/>
      <c r="BQ126"/>
      <c r="BR126"/>
      <c r="BS126"/>
    </row>
    <row r="127" spans="1:71" s="1" customFormat="1" x14ac:dyDescent="0.25">
      <c r="A127" s="188" t="s">
        <v>408</v>
      </c>
      <c r="B127" s="188" t="s">
        <v>493</v>
      </c>
      <c r="C127" s="188" t="s">
        <v>599</v>
      </c>
      <c r="D127" s="188" t="s">
        <v>548</v>
      </c>
      <c r="E127" s="188">
        <v>59</v>
      </c>
      <c r="F127" s="208">
        <v>21558</v>
      </c>
      <c r="G127" s="188">
        <v>350182</v>
      </c>
      <c r="H127" s="208">
        <v>29344</v>
      </c>
      <c r="I127" s="209" t="s">
        <v>417</v>
      </c>
      <c r="BB127"/>
      <c r="BC127"/>
      <c r="BD127"/>
      <c r="BE127"/>
      <c r="BF127"/>
      <c r="BG127"/>
      <c r="BH127"/>
      <c r="BI127"/>
      <c r="BJ127"/>
      <c r="BK127"/>
      <c r="BL127"/>
      <c r="BM127"/>
      <c r="BN127"/>
      <c r="BO127"/>
      <c r="BP127"/>
      <c r="BQ127"/>
      <c r="BR127"/>
      <c r="BS127"/>
    </row>
    <row r="128" spans="1:71" s="1" customFormat="1" x14ac:dyDescent="0.25">
      <c r="A128" s="188" t="s">
        <v>413</v>
      </c>
      <c r="B128" s="188" t="s">
        <v>429</v>
      </c>
      <c r="C128" s="188" t="s">
        <v>600</v>
      </c>
      <c r="D128" s="188" t="s">
        <v>601</v>
      </c>
      <c r="E128" s="188">
        <v>57</v>
      </c>
      <c r="F128" s="208">
        <v>22534</v>
      </c>
      <c r="G128" s="188">
        <v>350850</v>
      </c>
      <c r="H128" s="208">
        <v>29580</v>
      </c>
      <c r="I128" s="209" t="s">
        <v>417</v>
      </c>
      <c r="BB128"/>
      <c r="BC128"/>
      <c r="BD128"/>
      <c r="BE128"/>
      <c r="BF128"/>
      <c r="BG128"/>
      <c r="BH128"/>
      <c r="BI128"/>
      <c r="BJ128"/>
      <c r="BK128"/>
      <c r="BL128"/>
      <c r="BM128"/>
      <c r="BN128"/>
      <c r="BO128"/>
      <c r="BP128"/>
      <c r="BQ128"/>
      <c r="BR128"/>
      <c r="BS128"/>
    </row>
    <row r="129" spans="1:71" s="1" customFormat="1" x14ac:dyDescent="0.25">
      <c r="A129" s="188" t="s">
        <v>413</v>
      </c>
      <c r="B129" s="188" t="s">
        <v>602</v>
      </c>
      <c r="C129" s="188" t="s">
        <v>600</v>
      </c>
      <c r="D129" s="188" t="s">
        <v>457</v>
      </c>
      <c r="E129" s="188">
        <v>57</v>
      </c>
      <c r="F129" s="208">
        <v>22275</v>
      </c>
      <c r="G129" s="188">
        <v>350112</v>
      </c>
      <c r="H129" s="208">
        <v>29414</v>
      </c>
      <c r="I129" s="209" t="s">
        <v>417</v>
      </c>
      <c r="BB129"/>
      <c r="BC129"/>
      <c r="BD129"/>
      <c r="BE129"/>
      <c r="BF129"/>
      <c r="BG129"/>
      <c r="BH129"/>
      <c r="BI129"/>
      <c r="BJ129"/>
      <c r="BK129"/>
      <c r="BL129"/>
      <c r="BM129"/>
      <c r="BN129"/>
      <c r="BO129"/>
      <c r="BP129"/>
      <c r="BQ129"/>
      <c r="BR129"/>
      <c r="BS129"/>
    </row>
    <row r="130" spans="1:71" s="1" customFormat="1" x14ac:dyDescent="0.25">
      <c r="A130" s="188" t="s">
        <v>413</v>
      </c>
      <c r="B130" s="188" t="s">
        <v>493</v>
      </c>
      <c r="C130" s="188" t="s">
        <v>529</v>
      </c>
      <c r="D130" s="188" t="s">
        <v>442</v>
      </c>
      <c r="E130" s="188">
        <v>60</v>
      </c>
      <c r="F130" s="208">
        <v>21232</v>
      </c>
      <c r="G130" s="188">
        <v>560317</v>
      </c>
      <c r="H130" s="208">
        <v>29551</v>
      </c>
      <c r="I130" s="209" t="s">
        <v>417</v>
      </c>
      <c r="BB130"/>
      <c r="BC130"/>
      <c r="BD130"/>
      <c r="BE130"/>
      <c r="BF130"/>
      <c r="BG130"/>
      <c r="BH130"/>
      <c r="BI130"/>
      <c r="BJ130"/>
      <c r="BK130"/>
      <c r="BL130"/>
      <c r="BM130"/>
      <c r="BN130"/>
      <c r="BO130"/>
      <c r="BP130"/>
      <c r="BQ130"/>
      <c r="BR130"/>
      <c r="BS130"/>
    </row>
    <row r="131" spans="1:71" s="1" customFormat="1" x14ac:dyDescent="0.25">
      <c r="A131" s="188" t="s">
        <v>413</v>
      </c>
      <c r="B131" s="188" t="s">
        <v>549</v>
      </c>
      <c r="C131" s="188" t="s">
        <v>486</v>
      </c>
      <c r="D131" s="188" t="s">
        <v>422</v>
      </c>
      <c r="E131" s="188">
        <v>58</v>
      </c>
      <c r="F131" s="208">
        <v>21830</v>
      </c>
      <c r="G131" s="188">
        <v>560314</v>
      </c>
      <c r="H131" s="208">
        <v>29505</v>
      </c>
      <c r="I131" s="209" t="s">
        <v>417</v>
      </c>
      <c r="BB131"/>
      <c r="BC131"/>
      <c r="BD131"/>
      <c r="BE131"/>
      <c r="BF131"/>
      <c r="BG131"/>
      <c r="BH131"/>
      <c r="BI131"/>
      <c r="BJ131"/>
      <c r="BK131"/>
      <c r="BL131"/>
      <c r="BM131"/>
      <c r="BN131"/>
      <c r="BO131"/>
      <c r="BP131"/>
      <c r="BQ131"/>
      <c r="BR131"/>
      <c r="BS131"/>
    </row>
    <row r="132" spans="1:71" s="1" customFormat="1" x14ac:dyDescent="0.25">
      <c r="A132" s="188" t="s">
        <v>408</v>
      </c>
      <c r="B132" s="188" t="s">
        <v>483</v>
      </c>
      <c r="C132" s="188" t="s">
        <v>533</v>
      </c>
      <c r="D132" s="188" t="s">
        <v>460</v>
      </c>
      <c r="E132" s="188">
        <v>59</v>
      </c>
      <c r="F132" s="208">
        <v>21692</v>
      </c>
      <c r="G132" s="188">
        <v>350350</v>
      </c>
      <c r="H132" s="208">
        <v>29419</v>
      </c>
      <c r="I132" s="209" t="s">
        <v>417</v>
      </c>
      <c r="BB132"/>
      <c r="BC132"/>
      <c r="BD132"/>
      <c r="BE132"/>
      <c r="BF132"/>
      <c r="BG132"/>
      <c r="BH132"/>
      <c r="BI132"/>
      <c r="BJ132"/>
      <c r="BK132"/>
      <c r="BL132"/>
      <c r="BM132"/>
      <c r="BN132"/>
      <c r="BO132"/>
      <c r="BP132"/>
      <c r="BQ132"/>
      <c r="BR132"/>
      <c r="BS132"/>
    </row>
    <row r="133" spans="1:71" s="1" customFormat="1" x14ac:dyDescent="0.25">
      <c r="A133" s="188" t="s">
        <v>408</v>
      </c>
      <c r="B133" s="188" t="s">
        <v>603</v>
      </c>
      <c r="C133" s="188" t="s">
        <v>604</v>
      </c>
      <c r="D133" s="188" t="s">
        <v>536</v>
      </c>
      <c r="E133" s="188">
        <v>59</v>
      </c>
      <c r="F133" s="208">
        <v>21812</v>
      </c>
      <c r="G133" s="188">
        <v>350421</v>
      </c>
      <c r="H133" s="208">
        <v>29486</v>
      </c>
      <c r="I133" s="209" t="s">
        <v>417</v>
      </c>
      <c r="BB133"/>
      <c r="BC133"/>
      <c r="BD133"/>
      <c r="BE133"/>
      <c r="BF133"/>
      <c r="BG133"/>
      <c r="BH133"/>
      <c r="BI133"/>
      <c r="BJ133"/>
      <c r="BK133"/>
      <c r="BL133"/>
      <c r="BM133"/>
      <c r="BN133"/>
      <c r="BO133"/>
      <c r="BP133"/>
      <c r="BQ133"/>
      <c r="BR133"/>
      <c r="BS133"/>
    </row>
    <row r="134" spans="1:71" s="1" customFormat="1" x14ac:dyDescent="0.25">
      <c r="A134" s="188" t="s">
        <v>413</v>
      </c>
      <c r="B134" s="188" t="s">
        <v>410</v>
      </c>
      <c r="C134" s="188" t="s">
        <v>456</v>
      </c>
      <c r="D134" s="188" t="s">
        <v>605</v>
      </c>
      <c r="E134" s="188">
        <v>59</v>
      </c>
      <c r="F134" s="208">
        <v>21660</v>
      </c>
      <c r="G134" s="188">
        <v>350394</v>
      </c>
      <c r="H134" s="208">
        <v>29314</v>
      </c>
      <c r="I134" s="209" t="s">
        <v>421</v>
      </c>
      <c r="BB134"/>
      <c r="BC134"/>
      <c r="BD134"/>
      <c r="BE134"/>
      <c r="BF134"/>
      <c r="BG134"/>
      <c r="BH134"/>
      <c r="BI134"/>
      <c r="BJ134"/>
      <c r="BK134"/>
      <c r="BL134"/>
      <c r="BM134"/>
      <c r="BN134"/>
      <c r="BO134"/>
      <c r="BP134"/>
      <c r="BQ134"/>
      <c r="BR134"/>
      <c r="BS134"/>
    </row>
    <row r="135" spans="1:71" s="1" customFormat="1" x14ac:dyDescent="0.25">
      <c r="A135" s="188" t="s">
        <v>413</v>
      </c>
      <c r="B135" s="188" t="s">
        <v>592</v>
      </c>
      <c r="C135" s="188" t="s">
        <v>432</v>
      </c>
      <c r="D135" s="188" t="s">
        <v>439</v>
      </c>
      <c r="E135" s="188">
        <v>59</v>
      </c>
      <c r="F135" s="208">
        <v>21803</v>
      </c>
      <c r="G135" s="188">
        <v>350661</v>
      </c>
      <c r="H135" s="208">
        <v>29581</v>
      </c>
      <c r="I135" s="209" t="s">
        <v>421</v>
      </c>
      <c r="BB135"/>
      <c r="BC135"/>
      <c r="BD135"/>
      <c r="BE135"/>
      <c r="BF135"/>
      <c r="BG135"/>
      <c r="BH135"/>
      <c r="BI135"/>
      <c r="BJ135"/>
      <c r="BK135"/>
      <c r="BL135"/>
      <c r="BM135"/>
      <c r="BN135"/>
      <c r="BO135"/>
      <c r="BP135"/>
      <c r="BQ135"/>
      <c r="BR135"/>
      <c r="BS135"/>
    </row>
    <row r="136" spans="1:71" s="1" customFormat="1" x14ac:dyDescent="0.25">
      <c r="A136" s="188" t="s">
        <v>413</v>
      </c>
      <c r="B136" s="188" t="s">
        <v>603</v>
      </c>
      <c r="C136" s="188" t="s">
        <v>606</v>
      </c>
      <c r="D136" s="188" t="s">
        <v>607</v>
      </c>
      <c r="E136" s="188">
        <v>59</v>
      </c>
      <c r="F136" s="208">
        <v>21805</v>
      </c>
      <c r="G136" s="188">
        <v>560316</v>
      </c>
      <c r="H136" s="208">
        <v>29536</v>
      </c>
      <c r="I136" s="209" t="s">
        <v>421</v>
      </c>
      <c r="BB136"/>
      <c r="BC136"/>
      <c r="BD136"/>
      <c r="BE136"/>
      <c r="BF136"/>
      <c r="BG136"/>
      <c r="BH136"/>
      <c r="BI136"/>
      <c r="BJ136"/>
      <c r="BK136"/>
      <c r="BL136"/>
      <c r="BM136"/>
      <c r="BN136"/>
      <c r="BO136"/>
      <c r="BP136"/>
      <c r="BQ136"/>
      <c r="BR136"/>
      <c r="BS136"/>
    </row>
    <row r="137" spans="1:71" s="1" customFormat="1" x14ac:dyDescent="0.25">
      <c r="A137" s="188" t="s">
        <v>413</v>
      </c>
      <c r="B137" s="188" t="s">
        <v>446</v>
      </c>
      <c r="C137" s="188" t="s">
        <v>510</v>
      </c>
      <c r="D137" s="188" t="s">
        <v>416</v>
      </c>
      <c r="E137" s="188">
        <v>60</v>
      </c>
      <c r="F137" s="208">
        <v>21232</v>
      </c>
      <c r="G137" s="188">
        <v>350957</v>
      </c>
      <c r="H137" s="208">
        <v>29551</v>
      </c>
      <c r="I137" s="209" t="s">
        <v>421</v>
      </c>
      <c r="BB137"/>
      <c r="BC137"/>
      <c r="BD137"/>
      <c r="BE137"/>
      <c r="BF137"/>
      <c r="BG137"/>
      <c r="BH137"/>
      <c r="BI137"/>
      <c r="BJ137"/>
      <c r="BK137"/>
      <c r="BL137"/>
      <c r="BM137"/>
      <c r="BN137"/>
      <c r="BO137"/>
      <c r="BP137"/>
      <c r="BQ137"/>
      <c r="BR137"/>
      <c r="BS137"/>
    </row>
    <row r="138" spans="1:71" s="1" customFormat="1" x14ac:dyDescent="0.25">
      <c r="A138" s="188" t="s">
        <v>413</v>
      </c>
      <c r="B138" s="188" t="s">
        <v>608</v>
      </c>
      <c r="C138" s="188" t="s">
        <v>609</v>
      </c>
      <c r="D138" s="188" t="s">
        <v>439</v>
      </c>
      <c r="E138" s="188">
        <v>59</v>
      </c>
      <c r="F138" s="208">
        <v>21602</v>
      </c>
      <c r="G138" s="188">
        <v>350208</v>
      </c>
      <c r="H138" s="208">
        <v>29309</v>
      </c>
      <c r="I138" s="209" t="s">
        <v>421</v>
      </c>
      <c r="BB138"/>
      <c r="BC138"/>
      <c r="BD138"/>
      <c r="BE138"/>
      <c r="BF138"/>
      <c r="BG138"/>
      <c r="BH138"/>
      <c r="BI138"/>
      <c r="BJ138"/>
      <c r="BK138"/>
      <c r="BL138"/>
      <c r="BM138"/>
      <c r="BN138"/>
      <c r="BO138"/>
      <c r="BP138"/>
      <c r="BQ138"/>
      <c r="BR138"/>
      <c r="BS138"/>
    </row>
    <row r="139" spans="1:71" s="1" customFormat="1" x14ac:dyDescent="0.25">
      <c r="A139" s="188" t="s">
        <v>408</v>
      </c>
      <c r="B139" s="188" t="s">
        <v>610</v>
      </c>
      <c r="C139" s="188" t="s">
        <v>86</v>
      </c>
      <c r="D139" s="188" t="s">
        <v>536</v>
      </c>
      <c r="E139" s="188">
        <v>58</v>
      </c>
      <c r="F139" s="208">
        <v>21835</v>
      </c>
      <c r="G139" s="188">
        <v>350967</v>
      </c>
      <c r="H139" s="208">
        <v>29440</v>
      </c>
      <c r="I139" s="209" t="s">
        <v>421</v>
      </c>
      <c r="BB139"/>
      <c r="BC139"/>
      <c r="BD139"/>
      <c r="BE139"/>
      <c r="BF139"/>
      <c r="BG139"/>
      <c r="BH139"/>
      <c r="BI139"/>
      <c r="BJ139"/>
      <c r="BK139"/>
      <c r="BL139"/>
      <c r="BM139"/>
      <c r="BN139"/>
      <c r="BO139"/>
      <c r="BP139"/>
      <c r="BQ139"/>
      <c r="BR139"/>
      <c r="BS139"/>
    </row>
    <row r="140" spans="1:71" s="1" customFormat="1" x14ac:dyDescent="0.25">
      <c r="A140" s="188" t="s">
        <v>413</v>
      </c>
      <c r="B140" s="188" t="s">
        <v>611</v>
      </c>
      <c r="C140" s="188" t="s">
        <v>489</v>
      </c>
      <c r="D140" s="188" t="s">
        <v>457</v>
      </c>
      <c r="E140" s="188">
        <v>60</v>
      </c>
      <c r="F140" s="208">
        <v>21112</v>
      </c>
      <c r="G140" s="188">
        <v>350938</v>
      </c>
      <c r="H140" s="208">
        <v>29841</v>
      </c>
      <c r="I140" s="209" t="s">
        <v>421</v>
      </c>
      <c r="BB140"/>
      <c r="BC140"/>
      <c r="BD140"/>
      <c r="BE140"/>
      <c r="BF140"/>
      <c r="BG140"/>
      <c r="BH140"/>
      <c r="BI140"/>
      <c r="BJ140"/>
      <c r="BK140"/>
      <c r="BL140"/>
      <c r="BM140"/>
      <c r="BN140"/>
      <c r="BO140"/>
      <c r="BP140"/>
      <c r="BQ140"/>
      <c r="BR140"/>
      <c r="BS140"/>
    </row>
    <row r="141" spans="1:71" s="1" customFormat="1" x14ac:dyDescent="0.25">
      <c r="A141" s="188" t="s">
        <v>413</v>
      </c>
      <c r="B141" s="188" t="s">
        <v>612</v>
      </c>
      <c r="C141" s="188" t="s">
        <v>613</v>
      </c>
      <c r="D141" s="188" t="s">
        <v>416</v>
      </c>
      <c r="E141" s="188">
        <v>58</v>
      </c>
      <c r="F141" s="208">
        <v>22101</v>
      </c>
      <c r="G141" s="188">
        <v>350254</v>
      </c>
      <c r="H141" s="208">
        <v>29770</v>
      </c>
      <c r="I141" s="209" t="s">
        <v>421</v>
      </c>
      <c r="BB141"/>
      <c r="BC141"/>
      <c r="BD141"/>
      <c r="BE141"/>
      <c r="BF141"/>
      <c r="BG141"/>
      <c r="BH141"/>
      <c r="BI141"/>
      <c r="BJ141"/>
      <c r="BK141"/>
      <c r="BL141"/>
      <c r="BM141"/>
      <c r="BN141"/>
      <c r="BO141"/>
      <c r="BP141"/>
      <c r="BQ141"/>
      <c r="BR141"/>
      <c r="BS141"/>
    </row>
    <row r="142" spans="1:71" s="1" customFormat="1" x14ac:dyDescent="0.25">
      <c r="A142" s="188" t="s">
        <v>408</v>
      </c>
      <c r="B142" s="188" t="s">
        <v>602</v>
      </c>
      <c r="C142" s="188" t="s">
        <v>185</v>
      </c>
      <c r="D142" s="188" t="s">
        <v>473</v>
      </c>
      <c r="E142" s="188">
        <v>60</v>
      </c>
      <c r="F142" s="208">
        <v>21193</v>
      </c>
      <c r="G142" s="188">
        <v>350043</v>
      </c>
      <c r="H142" s="208">
        <v>29666</v>
      </c>
      <c r="I142" s="209" t="s">
        <v>421</v>
      </c>
      <c r="BB142"/>
      <c r="BC142"/>
      <c r="BD142"/>
      <c r="BE142"/>
      <c r="BF142"/>
      <c r="BG142"/>
      <c r="BH142"/>
      <c r="BI142"/>
      <c r="BJ142"/>
      <c r="BK142"/>
      <c r="BL142"/>
      <c r="BM142"/>
      <c r="BN142"/>
      <c r="BO142"/>
      <c r="BP142"/>
      <c r="BQ142"/>
      <c r="BR142"/>
      <c r="BS142"/>
    </row>
    <row r="143" spans="1:71" s="1" customFormat="1" x14ac:dyDescent="0.25">
      <c r="A143" s="188" t="s">
        <v>408</v>
      </c>
      <c r="B143" s="188" t="s">
        <v>614</v>
      </c>
      <c r="C143" s="188" t="s">
        <v>533</v>
      </c>
      <c r="D143" s="188" t="s">
        <v>536</v>
      </c>
      <c r="E143" s="188">
        <v>57</v>
      </c>
      <c r="F143" s="208">
        <v>22199</v>
      </c>
      <c r="G143" s="188">
        <v>560329</v>
      </c>
      <c r="H143" s="208">
        <v>29841</v>
      </c>
      <c r="I143" s="209" t="s">
        <v>421</v>
      </c>
      <c r="BB143"/>
      <c r="BC143"/>
      <c r="BD143"/>
      <c r="BE143"/>
      <c r="BF143"/>
      <c r="BG143"/>
      <c r="BH143"/>
      <c r="BI143"/>
      <c r="BJ143"/>
      <c r="BK143"/>
      <c r="BL143"/>
      <c r="BM143"/>
      <c r="BN143"/>
      <c r="BO143"/>
      <c r="BP143"/>
      <c r="BQ143"/>
      <c r="BR143"/>
      <c r="BS143"/>
    </row>
    <row r="144" spans="1:71" s="1" customFormat="1" x14ac:dyDescent="0.25">
      <c r="A144" s="188" t="s">
        <v>408</v>
      </c>
      <c r="B144" s="188" t="s">
        <v>517</v>
      </c>
      <c r="C144" s="188" t="s">
        <v>527</v>
      </c>
      <c r="D144" s="188" t="s">
        <v>439</v>
      </c>
      <c r="E144" s="188">
        <v>63</v>
      </c>
      <c r="F144" s="208">
        <v>20136</v>
      </c>
      <c r="G144" s="188">
        <v>560335</v>
      </c>
      <c r="H144" s="208">
        <v>29696</v>
      </c>
      <c r="I144" s="209" t="s">
        <v>466</v>
      </c>
      <c r="BB144"/>
      <c r="BC144"/>
      <c r="BD144"/>
      <c r="BE144"/>
      <c r="BF144"/>
      <c r="BG144"/>
      <c r="BH144"/>
      <c r="BI144"/>
      <c r="BJ144"/>
      <c r="BK144"/>
      <c r="BL144"/>
      <c r="BM144"/>
      <c r="BN144"/>
      <c r="BO144"/>
      <c r="BP144"/>
      <c r="BQ144"/>
      <c r="BR144"/>
      <c r="BS144"/>
    </row>
    <row r="145" spans="1:71" s="1" customFormat="1" x14ac:dyDescent="0.25">
      <c r="A145" s="188" t="s">
        <v>413</v>
      </c>
      <c r="B145" s="188" t="s">
        <v>615</v>
      </c>
      <c r="C145" s="188" t="s">
        <v>616</v>
      </c>
      <c r="D145" s="188" t="s">
        <v>617</v>
      </c>
      <c r="E145" s="188">
        <v>61</v>
      </c>
      <c r="F145" s="208">
        <v>21054</v>
      </c>
      <c r="G145" s="188">
        <v>560356</v>
      </c>
      <c r="H145" s="208">
        <v>29684</v>
      </c>
      <c r="I145" s="209" t="s">
        <v>466</v>
      </c>
      <c r="BB145"/>
      <c r="BC145"/>
      <c r="BD145"/>
      <c r="BE145"/>
      <c r="BF145"/>
      <c r="BG145"/>
      <c r="BH145"/>
      <c r="BI145"/>
      <c r="BJ145"/>
      <c r="BK145"/>
      <c r="BL145"/>
      <c r="BM145"/>
      <c r="BN145"/>
      <c r="BO145"/>
      <c r="BP145"/>
      <c r="BQ145"/>
      <c r="BR145"/>
      <c r="BS145"/>
    </row>
    <row r="146" spans="1:71" s="1" customFormat="1" x14ac:dyDescent="0.25">
      <c r="A146" s="188" t="s">
        <v>408</v>
      </c>
      <c r="B146" s="188" t="s">
        <v>618</v>
      </c>
      <c r="C146" s="188" t="s">
        <v>410</v>
      </c>
      <c r="D146" s="188" t="s">
        <v>619</v>
      </c>
      <c r="E146" s="188">
        <v>58</v>
      </c>
      <c r="F146" s="208">
        <v>21864</v>
      </c>
      <c r="G146" s="188">
        <v>560340</v>
      </c>
      <c r="H146" s="208">
        <v>29709</v>
      </c>
      <c r="I146" s="209" t="s">
        <v>466</v>
      </c>
      <c r="BB146"/>
      <c r="BC146"/>
      <c r="BD146"/>
      <c r="BE146"/>
      <c r="BF146"/>
      <c r="BG146"/>
      <c r="BH146"/>
      <c r="BI146"/>
      <c r="BJ146"/>
      <c r="BK146"/>
      <c r="BL146"/>
      <c r="BM146"/>
      <c r="BN146"/>
      <c r="BO146"/>
      <c r="BP146"/>
      <c r="BQ146"/>
      <c r="BR146"/>
      <c r="BS146"/>
    </row>
    <row r="147" spans="1:71" s="1" customFormat="1" x14ac:dyDescent="0.25">
      <c r="A147" s="188" t="s">
        <v>413</v>
      </c>
      <c r="B147" s="188" t="s">
        <v>495</v>
      </c>
      <c r="C147" s="188" t="s">
        <v>489</v>
      </c>
      <c r="D147" s="188" t="s">
        <v>416</v>
      </c>
      <c r="E147" s="188">
        <v>59</v>
      </c>
      <c r="F147" s="208">
        <v>21774</v>
      </c>
      <c r="G147" s="188">
        <v>560336</v>
      </c>
      <c r="H147" s="208">
        <v>29833</v>
      </c>
      <c r="I147" s="209" t="s">
        <v>466</v>
      </c>
      <c r="BB147"/>
      <c r="BC147"/>
      <c r="BD147"/>
      <c r="BE147"/>
      <c r="BF147"/>
      <c r="BG147"/>
      <c r="BH147"/>
      <c r="BI147"/>
      <c r="BJ147"/>
      <c r="BK147"/>
      <c r="BL147"/>
      <c r="BM147"/>
      <c r="BN147"/>
      <c r="BO147"/>
      <c r="BP147"/>
      <c r="BQ147"/>
      <c r="BR147"/>
      <c r="BS147"/>
    </row>
    <row r="148" spans="1:71" s="1" customFormat="1" x14ac:dyDescent="0.25">
      <c r="A148" s="188" t="s">
        <v>413</v>
      </c>
      <c r="B148" s="188" t="s">
        <v>610</v>
      </c>
      <c r="C148" s="188" t="s">
        <v>620</v>
      </c>
      <c r="D148" s="188" t="s">
        <v>457</v>
      </c>
      <c r="E148" s="188">
        <v>58</v>
      </c>
      <c r="F148" s="208">
        <v>22035</v>
      </c>
      <c r="G148" s="188">
        <v>351083</v>
      </c>
      <c r="H148" s="208">
        <v>29726</v>
      </c>
      <c r="I148" s="209" t="s">
        <v>466</v>
      </c>
      <c r="BB148"/>
      <c r="BC148"/>
      <c r="BD148"/>
      <c r="BE148"/>
      <c r="BF148"/>
      <c r="BG148"/>
      <c r="BH148"/>
      <c r="BI148"/>
      <c r="BJ148"/>
      <c r="BK148"/>
      <c r="BL148"/>
      <c r="BM148"/>
      <c r="BN148"/>
      <c r="BO148"/>
      <c r="BP148"/>
      <c r="BQ148"/>
      <c r="BR148"/>
      <c r="BS148"/>
    </row>
    <row r="149" spans="1:71" s="1" customFormat="1" x14ac:dyDescent="0.25">
      <c r="A149" s="188" t="s">
        <v>408</v>
      </c>
      <c r="B149" s="188" t="s">
        <v>524</v>
      </c>
      <c r="C149" s="188" t="s">
        <v>621</v>
      </c>
      <c r="D149" s="188" t="s">
        <v>470</v>
      </c>
      <c r="E149" s="188">
        <v>57</v>
      </c>
      <c r="F149" s="208">
        <v>22201</v>
      </c>
      <c r="G149" s="188">
        <v>560339</v>
      </c>
      <c r="H149" s="208">
        <v>29839</v>
      </c>
      <c r="I149" s="209" t="s">
        <v>466</v>
      </c>
      <c r="BB149"/>
      <c r="BC149"/>
      <c r="BD149"/>
      <c r="BE149"/>
      <c r="BF149"/>
      <c r="BG149"/>
      <c r="BH149"/>
      <c r="BI149"/>
      <c r="BJ149"/>
      <c r="BK149"/>
      <c r="BL149"/>
      <c r="BM149"/>
      <c r="BN149"/>
      <c r="BO149"/>
      <c r="BP149"/>
      <c r="BQ149"/>
      <c r="BR149"/>
      <c r="BS149"/>
    </row>
    <row r="150" spans="1:71" s="1" customFormat="1" x14ac:dyDescent="0.25">
      <c r="A150" s="188" t="s">
        <v>413</v>
      </c>
      <c r="B150" s="188" t="s">
        <v>464</v>
      </c>
      <c r="C150" s="188" t="s">
        <v>441</v>
      </c>
      <c r="D150" s="188" t="s">
        <v>622</v>
      </c>
      <c r="E150" s="188">
        <v>61</v>
      </c>
      <c r="F150" s="208">
        <v>20983</v>
      </c>
      <c r="G150" s="188">
        <v>560346</v>
      </c>
      <c r="H150" s="208">
        <v>29591</v>
      </c>
      <c r="I150" s="209" t="s">
        <v>466</v>
      </c>
      <c r="BB150"/>
      <c r="BC150"/>
      <c r="BD150"/>
      <c r="BE150"/>
      <c r="BF150"/>
      <c r="BG150"/>
      <c r="BH150"/>
      <c r="BI150"/>
      <c r="BJ150"/>
      <c r="BK150"/>
      <c r="BL150"/>
      <c r="BM150"/>
      <c r="BN150"/>
      <c r="BO150"/>
      <c r="BP150"/>
      <c r="BQ150"/>
      <c r="BR150"/>
      <c r="BS150"/>
    </row>
    <row r="151" spans="1:71" s="1" customFormat="1" x14ac:dyDescent="0.25">
      <c r="A151" s="188" t="s">
        <v>413</v>
      </c>
      <c r="B151" s="188" t="s">
        <v>474</v>
      </c>
      <c r="C151" s="188" t="s">
        <v>472</v>
      </c>
      <c r="D151" s="188" t="s">
        <v>460</v>
      </c>
      <c r="E151" s="188">
        <v>61</v>
      </c>
      <c r="F151" s="208">
        <v>20895</v>
      </c>
      <c r="G151" s="188">
        <v>350444</v>
      </c>
      <c r="H151" s="208">
        <v>29718</v>
      </c>
      <c r="I151" s="209" t="s">
        <v>466</v>
      </c>
      <c r="BB151"/>
      <c r="BC151"/>
      <c r="BD151"/>
      <c r="BE151"/>
      <c r="BF151"/>
      <c r="BG151"/>
      <c r="BH151"/>
      <c r="BI151"/>
      <c r="BJ151"/>
      <c r="BK151"/>
      <c r="BL151"/>
      <c r="BM151"/>
      <c r="BN151"/>
      <c r="BO151"/>
      <c r="BP151"/>
      <c r="BQ151"/>
      <c r="BR151"/>
      <c r="BS151"/>
    </row>
    <row r="152" spans="1:71" s="1" customFormat="1" x14ac:dyDescent="0.25">
      <c r="A152" s="188" t="s">
        <v>408</v>
      </c>
      <c r="B152" s="188" t="s">
        <v>623</v>
      </c>
      <c r="C152" s="188" t="s">
        <v>570</v>
      </c>
      <c r="D152" s="188" t="s">
        <v>460</v>
      </c>
      <c r="E152" s="188">
        <v>61</v>
      </c>
      <c r="F152" s="208">
        <v>20969</v>
      </c>
      <c r="G152" s="188">
        <v>560342</v>
      </c>
      <c r="H152" s="208">
        <v>29648</v>
      </c>
      <c r="I152" s="209" t="s">
        <v>466</v>
      </c>
      <c r="BB152"/>
      <c r="BC152"/>
      <c r="BD152"/>
      <c r="BE152"/>
      <c r="BF152"/>
      <c r="BG152"/>
      <c r="BH152"/>
      <c r="BI152"/>
      <c r="BJ152"/>
      <c r="BK152"/>
      <c r="BL152"/>
      <c r="BM152"/>
      <c r="BN152"/>
      <c r="BO152"/>
      <c r="BP152"/>
      <c r="BQ152"/>
      <c r="BR152"/>
      <c r="BS152"/>
    </row>
    <row r="153" spans="1:71" s="1" customFormat="1" x14ac:dyDescent="0.25">
      <c r="A153" s="188" t="s">
        <v>454</v>
      </c>
      <c r="B153" s="188" t="s">
        <v>414</v>
      </c>
      <c r="C153" s="188" t="s">
        <v>583</v>
      </c>
      <c r="D153" s="188" t="s">
        <v>442</v>
      </c>
      <c r="E153" s="188">
        <v>60</v>
      </c>
      <c r="F153" s="208">
        <v>21242</v>
      </c>
      <c r="G153" s="188">
        <v>350334</v>
      </c>
      <c r="H153" s="208">
        <v>29916</v>
      </c>
      <c r="I153" s="209" t="s">
        <v>412</v>
      </c>
      <c r="BB153"/>
      <c r="BC153"/>
      <c r="BD153"/>
      <c r="BE153"/>
      <c r="BF153"/>
      <c r="BG153"/>
      <c r="BH153"/>
      <c r="BI153"/>
      <c r="BJ153"/>
      <c r="BK153"/>
      <c r="BL153"/>
      <c r="BM153"/>
      <c r="BN153"/>
      <c r="BO153"/>
      <c r="BP153"/>
      <c r="BQ153"/>
      <c r="BR153"/>
      <c r="BS153"/>
    </row>
    <row r="154" spans="1:71" s="1" customFormat="1" x14ac:dyDescent="0.25">
      <c r="A154" s="188" t="s">
        <v>454</v>
      </c>
      <c r="B154" s="188" t="s">
        <v>586</v>
      </c>
      <c r="C154" s="188" t="s">
        <v>624</v>
      </c>
      <c r="D154" s="188" t="s">
        <v>460</v>
      </c>
      <c r="E154" s="188">
        <v>58</v>
      </c>
      <c r="F154" s="208">
        <v>21842</v>
      </c>
      <c r="G154" s="188">
        <v>350438</v>
      </c>
      <c r="H154" s="208">
        <v>29930</v>
      </c>
      <c r="I154" s="209" t="s">
        <v>412</v>
      </c>
      <c r="BB154"/>
      <c r="BC154"/>
      <c r="BD154"/>
      <c r="BE154"/>
      <c r="BF154"/>
      <c r="BG154"/>
      <c r="BH154"/>
      <c r="BI154"/>
      <c r="BJ154"/>
      <c r="BK154"/>
      <c r="BL154"/>
      <c r="BM154"/>
      <c r="BN154"/>
      <c r="BO154"/>
      <c r="BP154"/>
      <c r="BQ154"/>
      <c r="BR154"/>
      <c r="BS154"/>
    </row>
    <row r="155" spans="1:71" s="1" customFormat="1" x14ac:dyDescent="0.25">
      <c r="A155" s="188" t="s">
        <v>413</v>
      </c>
      <c r="B155" s="188" t="s">
        <v>493</v>
      </c>
      <c r="C155" s="188" t="s">
        <v>438</v>
      </c>
      <c r="D155" s="188" t="s">
        <v>473</v>
      </c>
      <c r="E155" s="188">
        <v>59</v>
      </c>
      <c r="F155" s="208">
        <v>21597</v>
      </c>
      <c r="G155" s="188">
        <v>351167</v>
      </c>
      <c r="H155" s="208">
        <v>29874</v>
      </c>
      <c r="I155" s="209" t="s">
        <v>412</v>
      </c>
      <c r="BB155"/>
      <c r="BC155"/>
      <c r="BD155"/>
      <c r="BE155"/>
      <c r="BF155"/>
      <c r="BG155"/>
      <c r="BH155"/>
      <c r="BI155"/>
      <c r="BJ155"/>
      <c r="BK155"/>
      <c r="BL155"/>
      <c r="BM155"/>
      <c r="BN155"/>
      <c r="BO155"/>
      <c r="BP155"/>
      <c r="BQ155"/>
      <c r="BR155"/>
      <c r="BS155"/>
    </row>
    <row r="156" spans="1:71" s="1" customFormat="1" x14ac:dyDescent="0.25">
      <c r="A156" s="188" t="s">
        <v>408</v>
      </c>
      <c r="B156" s="188" t="s">
        <v>603</v>
      </c>
      <c r="C156" s="188" t="s">
        <v>444</v>
      </c>
      <c r="D156" s="188" t="s">
        <v>442</v>
      </c>
      <c r="E156" s="188">
        <v>59</v>
      </c>
      <c r="F156" s="208">
        <v>21586</v>
      </c>
      <c r="G156" s="188">
        <v>560351</v>
      </c>
      <c r="H156" s="208">
        <v>29611</v>
      </c>
      <c r="I156" s="209" t="s">
        <v>412</v>
      </c>
      <c r="BB156"/>
      <c r="BC156"/>
      <c r="BD156"/>
      <c r="BE156"/>
      <c r="BF156"/>
      <c r="BG156"/>
      <c r="BH156"/>
      <c r="BI156"/>
      <c r="BJ156"/>
      <c r="BK156"/>
      <c r="BL156"/>
      <c r="BM156"/>
      <c r="BN156"/>
      <c r="BO156"/>
      <c r="BP156"/>
      <c r="BQ156"/>
      <c r="BR156"/>
      <c r="BS156"/>
    </row>
    <row r="157" spans="1:71" s="1" customFormat="1" x14ac:dyDescent="0.25">
      <c r="A157" s="188" t="s">
        <v>413</v>
      </c>
      <c r="B157" s="188" t="s">
        <v>625</v>
      </c>
      <c r="C157" s="188" t="s">
        <v>489</v>
      </c>
      <c r="D157" s="188" t="s">
        <v>457</v>
      </c>
      <c r="E157" s="188">
        <v>59</v>
      </c>
      <c r="F157" s="208">
        <v>21748</v>
      </c>
      <c r="G157" s="188">
        <v>350872</v>
      </c>
      <c r="H157" s="208">
        <v>29726</v>
      </c>
      <c r="I157" s="209" t="s">
        <v>412</v>
      </c>
      <c r="BB157"/>
      <c r="BC157"/>
      <c r="BD157"/>
      <c r="BE157"/>
      <c r="BF157"/>
      <c r="BG157"/>
      <c r="BH157"/>
      <c r="BI157"/>
      <c r="BJ157"/>
      <c r="BK157"/>
      <c r="BL157"/>
      <c r="BM157"/>
      <c r="BN157"/>
      <c r="BO157"/>
      <c r="BP157"/>
      <c r="BQ157"/>
      <c r="BR157"/>
      <c r="BS157"/>
    </row>
    <row r="158" spans="1:71" s="1" customFormat="1" x14ac:dyDescent="0.25">
      <c r="A158" s="188" t="s">
        <v>413</v>
      </c>
      <c r="B158" s="188" t="s">
        <v>626</v>
      </c>
      <c r="C158" s="188" t="s">
        <v>510</v>
      </c>
      <c r="D158" s="188" t="s">
        <v>622</v>
      </c>
      <c r="E158" s="188">
        <v>57</v>
      </c>
      <c r="F158" s="208">
        <v>22199</v>
      </c>
      <c r="G158" s="188">
        <v>560348</v>
      </c>
      <c r="H158" s="208">
        <v>29841</v>
      </c>
      <c r="I158" s="209" t="s">
        <v>412</v>
      </c>
      <c r="BB158"/>
      <c r="BC158"/>
      <c r="BD158"/>
      <c r="BE158"/>
      <c r="BF158"/>
      <c r="BG158"/>
      <c r="BH158"/>
      <c r="BI158"/>
      <c r="BJ158"/>
      <c r="BK158"/>
      <c r="BL158"/>
      <c r="BM158"/>
      <c r="BN158"/>
      <c r="BO158"/>
      <c r="BP158"/>
      <c r="BQ158"/>
      <c r="BR158"/>
      <c r="BS158"/>
    </row>
    <row r="159" spans="1:71" s="1" customFormat="1" x14ac:dyDescent="0.25">
      <c r="A159" s="188" t="s">
        <v>413</v>
      </c>
      <c r="B159" s="188" t="s">
        <v>611</v>
      </c>
      <c r="C159" s="188" t="s">
        <v>627</v>
      </c>
      <c r="D159" s="188" t="s">
        <v>628</v>
      </c>
      <c r="E159" s="188">
        <v>62</v>
      </c>
      <c r="F159" s="208">
        <v>20674</v>
      </c>
      <c r="G159" s="188">
        <v>350981</v>
      </c>
      <c r="H159" s="208">
        <v>29679</v>
      </c>
      <c r="I159" s="209" t="s">
        <v>412</v>
      </c>
      <c r="BB159"/>
      <c r="BC159"/>
      <c r="BD159"/>
      <c r="BE159"/>
      <c r="BF159"/>
      <c r="BG159"/>
      <c r="BH159"/>
      <c r="BI159"/>
      <c r="BJ159"/>
      <c r="BK159"/>
      <c r="BL159"/>
      <c r="BM159"/>
      <c r="BN159"/>
      <c r="BO159"/>
      <c r="BP159"/>
      <c r="BQ159"/>
      <c r="BR159"/>
      <c r="BS159"/>
    </row>
    <row r="160" spans="1:71" s="1" customFormat="1" x14ac:dyDescent="0.25">
      <c r="A160" s="188" t="s">
        <v>408</v>
      </c>
      <c r="B160" s="188" t="s">
        <v>629</v>
      </c>
      <c r="C160" s="188" t="s">
        <v>630</v>
      </c>
      <c r="D160" s="188" t="s">
        <v>619</v>
      </c>
      <c r="E160" s="188">
        <v>61</v>
      </c>
      <c r="F160" s="208">
        <v>20930</v>
      </c>
      <c r="G160" s="188">
        <v>560360</v>
      </c>
      <c r="H160" s="208">
        <v>29633</v>
      </c>
      <c r="I160" s="209" t="s">
        <v>412</v>
      </c>
      <c r="BB160"/>
      <c r="BC160"/>
      <c r="BD160"/>
      <c r="BE160"/>
      <c r="BF160"/>
      <c r="BG160"/>
      <c r="BH160"/>
      <c r="BI160"/>
      <c r="BJ160"/>
      <c r="BK160"/>
      <c r="BL160"/>
      <c r="BM160"/>
      <c r="BN160"/>
      <c r="BO160"/>
      <c r="BP160"/>
      <c r="BQ160"/>
      <c r="BR160"/>
      <c r="BS160"/>
    </row>
    <row r="161" spans="1:71" s="1" customFormat="1" x14ac:dyDescent="0.25">
      <c r="A161" s="188" t="s">
        <v>454</v>
      </c>
      <c r="B161" s="188" t="s">
        <v>602</v>
      </c>
      <c r="C161" s="188" t="s">
        <v>435</v>
      </c>
      <c r="D161" s="188" t="s">
        <v>457</v>
      </c>
      <c r="E161" s="188">
        <v>60</v>
      </c>
      <c r="F161" s="208">
        <v>21180</v>
      </c>
      <c r="G161" s="188">
        <v>560363</v>
      </c>
      <c r="H161" s="208">
        <v>29674</v>
      </c>
      <c r="I161" s="209" t="s">
        <v>412</v>
      </c>
      <c r="BB161"/>
      <c r="BC161"/>
      <c r="BD161"/>
      <c r="BE161"/>
      <c r="BF161"/>
      <c r="BG161"/>
      <c r="BH161"/>
      <c r="BI161"/>
      <c r="BJ161"/>
      <c r="BK161"/>
      <c r="BL161"/>
      <c r="BM161"/>
      <c r="BN161"/>
      <c r="BO161"/>
      <c r="BP161"/>
      <c r="BQ161"/>
      <c r="BR161"/>
      <c r="BS161"/>
    </row>
    <row r="162" spans="1:71" s="1" customFormat="1" x14ac:dyDescent="0.25">
      <c r="A162" s="188" t="s">
        <v>413</v>
      </c>
      <c r="B162" s="188" t="s">
        <v>469</v>
      </c>
      <c r="C162" s="188" t="s">
        <v>415</v>
      </c>
      <c r="D162" s="188" t="s">
        <v>416</v>
      </c>
      <c r="E162" s="188">
        <v>59</v>
      </c>
      <c r="F162" s="208">
        <v>21741</v>
      </c>
      <c r="G162" s="188">
        <v>560368</v>
      </c>
      <c r="H162" s="208">
        <v>29681</v>
      </c>
      <c r="I162" s="209" t="s">
        <v>412</v>
      </c>
      <c r="BB162"/>
      <c r="BC162"/>
      <c r="BD162"/>
      <c r="BE162"/>
      <c r="BF162"/>
      <c r="BG162"/>
      <c r="BH162"/>
      <c r="BI162"/>
      <c r="BJ162"/>
      <c r="BK162"/>
      <c r="BL162"/>
      <c r="BM162"/>
      <c r="BN162"/>
      <c r="BO162"/>
      <c r="BP162"/>
      <c r="BQ162"/>
      <c r="BR162"/>
      <c r="BS162"/>
    </row>
    <row r="163" spans="1:71" s="1" customFormat="1" x14ac:dyDescent="0.25">
      <c r="A163" s="188" t="s">
        <v>413</v>
      </c>
      <c r="B163" s="188" t="s">
        <v>631</v>
      </c>
      <c r="C163" s="188" t="s">
        <v>632</v>
      </c>
      <c r="D163" s="188" t="s">
        <v>460</v>
      </c>
      <c r="E163" s="188">
        <v>59</v>
      </c>
      <c r="F163" s="208">
        <v>21612</v>
      </c>
      <c r="G163" s="188">
        <v>350969</v>
      </c>
      <c r="H163" s="208">
        <v>29740</v>
      </c>
      <c r="I163" s="209" t="s">
        <v>412</v>
      </c>
      <c r="BB163"/>
      <c r="BC163"/>
      <c r="BD163"/>
      <c r="BE163"/>
      <c r="BF163"/>
      <c r="BG163"/>
      <c r="BH163"/>
      <c r="BI163"/>
      <c r="BJ163"/>
      <c r="BK163"/>
      <c r="BL163"/>
      <c r="BM163"/>
      <c r="BN163"/>
      <c r="BO163"/>
      <c r="BP163"/>
      <c r="BQ163"/>
      <c r="BR163"/>
      <c r="BS163"/>
    </row>
    <row r="164" spans="1:71" s="1" customFormat="1" x14ac:dyDescent="0.25">
      <c r="A164" s="188" t="s">
        <v>408</v>
      </c>
      <c r="B164" s="188" t="s">
        <v>568</v>
      </c>
      <c r="C164" s="188" t="s">
        <v>185</v>
      </c>
      <c r="D164" s="188" t="s">
        <v>536</v>
      </c>
      <c r="E164" s="188">
        <v>59</v>
      </c>
      <c r="F164" s="208">
        <v>21656</v>
      </c>
      <c r="G164" s="188">
        <v>351175</v>
      </c>
      <c r="H164" s="208">
        <v>29671</v>
      </c>
      <c r="I164" s="209" t="s">
        <v>417</v>
      </c>
      <c r="BB164"/>
      <c r="BC164"/>
      <c r="BD164"/>
      <c r="BE164"/>
      <c r="BF164"/>
      <c r="BG164"/>
      <c r="BH164"/>
      <c r="BI164"/>
      <c r="BJ164"/>
      <c r="BK164"/>
      <c r="BL164"/>
      <c r="BM164"/>
      <c r="BN164"/>
      <c r="BO164"/>
      <c r="BP164"/>
      <c r="BQ164"/>
      <c r="BR164"/>
      <c r="BS164"/>
    </row>
    <row r="165" spans="1:71" s="1" customFormat="1" x14ac:dyDescent="0.25">
      <c r="A165" s="188" t="s">
        <v>413</v>
      </c>
      <c r="B165" s="188" t="s">
        <v>490</v>
      </c>
      <c r="C165" s="188" t="s">
        <v>456</v>
      </c>
      <c r="D165" s="188" t="s">
        <v>416</v>
      </c>
      <c r="E165" s="188">
        <v>59</v>
      </c>
      <c r="F165" s="208">
        <v>21784</v>
      </c>
      <c r="G165" s="188">
        <v>560345</v>
      </c>
      <c r="H165" s="208">
        <v>29612</v>
      </c>
      <c r="I165" s="209" t="s">
        <v>417</v>
      </c>
      <c r="BB165"/>
      <c r="BC165"/>
      <c r="BD165"/>
      <c r="BE165"/>
      <c r="BF165"/>
      <c r="BG165"/>
      <c r="BH165"/>
      <c r="BI165"/>
      <c r="BJ165"/>
      <c r="BK165"/>
      <c r="BL165"/>
      <c r="BM165"/>
      <c r="BN165"/>
      <c r="BO165"/>
      <c r="BP165"/>
      <c r="BQ165"/>
      <c r="BR165"/>
      <c r="BS165"/>
    </row>
    <row r="166" spans="1:71" s="1" customFormat="1" x14ac:dyDescent="0.25">
      <c r="A166" s="188" t="s">
        <v>408</v>
      </c>
      <c r="B166" s="188" t="s">
        <v>618</v>
      </c>
      <c r="C166" s="188" t="s">
        <v>444</v>
      </c>
      <c r="D166" s="188" t="s">
        <v>416</v>
      </c>
      <c r="E166" s="188">
        <v>58</v>
      </c>
      <c r="F166" s="208">
        <v>21996</v>
      </c>
      <c r="G166" s="188">
        <v>350291</v>
      </c>
      <c r="H166" s="208">
        <v>29866</v>
      </c>
      <c r="I166" s="209" t="s">
        <v>417</v>
      </c>
      <c r="BB166"/>
      <c r="BC166"/>
      <c r="BD166"/>
      <c r="BE166"/>
      <c r="BF166"/>
      <c r="BG166"/>
      <c r="BH166"/>
      <c r="BI166"/>
      <c r="BJ166"/>
      <c r="BK166"/>
      <c r="BL166"/>
      <c r="BM166"/>
      <c r="BN166"/>
      <c r="BO166"/>
      <c r="BP166"/>
      <c r="BQ166"/>
      <c r="BR166"/>
      <c r="BS166"/>
    </row>
    <row r="167" spans="1:71" s="1" customFormat="1" x14ac:dyDescent="0.25">
      <c r="A167" s="188" t="s">
        <v>413</v>
      </c>
      <c r="B167" s="188" t="s">
        <v>550</v>
      </c>
      <c r="C167" s="188" t="s">
        <v>571</v>
      </c>
      <c r="D167" s="188" t="s">
        <v>416</v>
      </c>
      <c r="E167" s="188">
        <v>58</v>
      </c>
      <c r="F167" s="208">
        <v>22119</v>
      </c>
      <c r="G167" s="188">
        <v>350854</v>
      </c>
      <c r="H167" s="208">
        <v>29928</v>
      </c>
      <c r="I167" s="209" t="s">
        <v>417</v>
      </c>
      <c r="BB167"/>
      <c r="BC167"/>
      <c r="BD167"/>
      <c r="BE167"/>
      <c r="BF167"/>
      <c r="BG167"/>
      <c r="BH167"/>
      <c r="BI167"/>
      <c r="BJ167"/>
      <c r="BK167"/>
      <c r="BL167"/>
      <c r="BM167"/>
      <c r="BN167"/>
      <c r="BO167"/>
      <c r="BP167"/>
      <c r="BQ167"/>
      <c r="BR167"/>
      <c r="BS167"/>
    </row>
    <row r="168" spans="1:71" s="1" customFormat="1" x14ac:dyDescent="0.25">
      <c r="A168" s="188" t="s">
        <v>413</v>
      </c>
      <c r="B168" s="188" t="s">
        <v>440</v>
      </c>
      <c r="C168" s="188" t="s">
        <v>435</v>
      </c>
      <c r="D168" s="188" t="s">
        <v>416</v>
      </c>
      <c r="E168" s="188">
        <v>57</v>
      </c>
      <c r="F168" s="208">
        <v>22262</v>
      </c>
      <c r="G168" s="188">
        <v>350920</v>
      </c>
      <c r="H168" s="208">
        <v>29900</v>
      </c>
      <c r="I168" s="209" t="s">
        <v>417</v>
      </c>
      <c r="BB168"/>
      <c r="BC168"/>
      <c r="BD168"/>
      <c r="BE168"/>
      <c r="BF168"/>
      <c r="BG168"/>
      <c r="BH168"/>
      <c r="BI168"/>
      <c r="BJ168"/>
      <c r="BK168"/>
      <c r="BL168"/>
      <c r="BM168"/>
      <c r="BN168"/>
      <c r="BO168"/>
      <c r="BP168"/>
      <c r="BQ168"/>
      <c r="BR168"/>
      <c r="BS168"/>
    </row>
    <row r="169" spans="1:71" s="1" customFormat="1" x14ac:dyDescent="0.25">
      <c r="A169" s="188" t="s">
        <v>413</v>
      </c>
      <c r="B169" s="188" t="s">
        <v>579</v>
      </c>
      <c r="C169" s="188" t="s">
        <v>633</v>
      </c>
      <c r="D169" s="188" t="s">
        <v>416</v>
      </c>
      <c r="E169" s="188">
        <v>58</v>
      </c>
      <c r="F169" s="208">
        <v>21956</v>
      </c>
      <c r="G169" s="188">
        <v>350953</v>
      </c>
      <c r="H169" s="208">
        <v>29810</v>
      </c>
      <c r="I169" s="209" t="s">
        <v>417</v>
      </c>
      <c r="BB169"/>
      <c r="BC169"/>
      <c r="BD169"/>
      <c r="BE169"/>
      <c r="BF169"/>
      <c r="BG169"/>
      <c r="BH169"/>
      <c r="BI169"/>
      <c r="BJ169"/>
      <c r="BK169"/>
      <c r="BL169"/>
      <c r="BM169"/>
      <c r="BN169"/>
      <c r="BO169"/>
      <c r="BP169"/>
      <c r="BQ169"/>
      <c r="BR169"/>
      <c r="BS169"/>
    </row>
    <row r="170" spans="1:71" s="1" customFormat="1" x14ac:dyDescent="0.25">
      <c r="A170" s="188" t="s">
        <v>454</v>
      </c>
      <c r="B170" s="188" t="s">
        <v>626</v>
      </c>
      <c r="C170" s="188" t="s">
        <v>565</v>
      </c>
      <c r="D170" s="188" t="s">
        <v>473</v>
      </c>
      <c r="E170" s="188">
        <v>58</v>
      </c>
      <c r="F170" s="208">
        <v>21962</v>
      </c>
      <c r="G170" s="188">
        <v>351176</v>
      </c>
      <c r="H170" s="208">
        <v>29735</v>
      </c>
      <c r="I170" s="209" t="s">
        <v>417</v>
      </c>
      <c r="BB170"/>
      <c r="BC170"/>
      <c r="BD170"/>
      <c r="BE170"/>
      <c r="BF170"/>
      <c r="BG170"/>
      <c r="BH170"/>
      <c r="BI170"/>
      <c r="BJ170"/>
      <c r="BK170"/>
      <c r="BL170"/>
      <c r="BM170"/>
      <c r="BN170"/>
      <c r="BO170"/>
      <c r="BP170"/>
      <c r="BQ170"/>
      <c r="BR170"/>
      <c r="BS170"/>
    </row>
    <row r="171" spans="1:71" s="1" customFormat="1" x14ac:dyDescent="0.25">
      <c r="A171" s="188" t="s">
        <v>413</v>
      </c>
      <c r="B171" s="188" t="s">
        <v>634</v>
      </c>
      <c r="C171" s="188" t="s">
        <v>432</v>
      </c>
      <c r="D171" s="188" t="s">
        <v>460</v>
      </c>
      <c r="E171" s="188">
        <v>58</v>
      </c>
      <c r="F171" s="208">
        <v>21991</v>
      </c>
      <c r="G171" s="188">
        <v>351180</v>
      </c>
      <c r="H171" s="208">
        <v>29915</v>
      </c>
      <c r="I171" s="209" t="s">
        <v>417</v>
      </c>
      <c r="BB171"/>
      <c r="BC171"/>
      <c r="BD171"/>
      <c r="BE171"/>
      <c r="BF171"/>
      <c r="BG171"/>
      <c r="BH171"/>
      <c r="BI171"/>
      <c r="BJ171"/>
      <c r="BK171"/>
      <c r="BL171"/>
      <c r="BM171"/>
      <c r="BN171"/>
      <c r="BO171"/>
      <c r="BP171"/>
      <c r="BQ171"/>
      <c r="BR171"/>
      <c r="BS171"/>
    </row>
    <row r="172" spans="1:71" s="1" customFormat="1" x14ac:dyDescent="0.25">
      <c r="A172" s="188" t="s">
        <v>408</v>
      </c>
      <c r="B172" s="188" t="s">
        <v>635</v>
      </c>
      <c r="C172" s="188" t="s">
        <v>527</v>
      </c>
      <c r="D172" s="188" t="s">
        <v>636</v>
      </c>
      <c r="E172" s="188">
        <v>57</v>
      </c>
      <c r="F172" s="208">
        <v>22211</v>
      </c>
      <c r="G172" s="188">
        <v>560358</v>
      </c>
      <c r="H172" s="208">
        <v>29928</v>
      </c>
      <c r="I172" s="209" t="s">
        <v>417</v>
      </c>
      <c r="BB172"/>
      <c r="BC172"/>
      <c r="BD172"/>
      <c r="BE172"/>
      <c r="BF172"/>
      <c r="BG172"/>
      <c r="BH172"/>
      <c r="BI172"/>
      <c r="BJ172"/>
      <c r="BK172"/>
      <c r="BL172"/>
      <c r="BM172"/>
      <c r="BN172"/>
      <c r="BO172"/>
      <c r="BP172"/>
      <c r="BQ172"/>
      <c r="BR172"/>
      <c r="BS172"/>
    </row>
    <row r="173" spans="1:71" s="1" customFormat="1" x14ac:dyDescent="0.25">
      <c r="A173" s="188" t="s">
        <v>413</v>
      </c>
      <c r="B173" s="188" t="s">
        <v>418</v>
      </c>
      <c r="C173" s="188" t="s">
        <v>489</v>
      </c>
      <c r="D173" s="188" t="s">
        <v>460</v>
      </c>
      <c r="E173" s="188">
        <v>57</v>
      </c>
      <c r="F173" s="208">
        <v>22392</v>
      </c>
      <c r="G173" s="188">
        <v>350615</v>
      </c>
      <c r="H173" s="208">
        <v>29851</v>
      </c>
      <c r="I173" s="209" t="s">
        <v>417</v>
      </c>
      <c r="BB173"/>
      <c r="BC173"/>
      <c r="BD173"/>
      <c r="BE173"/>
      <c r="BF173"/>
      <c r="BG173"/>
      <c r="BH173"/>
      <c r="BI173"/>
      <c r="BJ173"/>
      <c r="BK173"/>
      <c r="BL173"/>
      <c r="BM173"/>
      <c r="BN173"/>
      <c r="BO173"/>
      <c r="BP173"/>
      <c r="BQ173"/>
      <c r="BR173"/>
      <c r="BS173"/>
    </row>
    <row r="174" spans="1:71" s="1" customFormat="1" x14ac:dyDescent="0.25">
      <c r="A174" s="188" t="s">
        <v>413</v>
      </c>
      <c r="B174" s="188" t="s">
        <v>550</v>
      </c>
      <c r="C174" s="188" t="s">
        <v>637</v>
      </c>
      <c r="D174" s="188" t="s">
        <v>638</v>
      </c>
      <c r="E174" s="188">
        <v>57</v>
      </c>
      <c r="F174" s="208">
        <v>22421</v>
      </c>
      <c r="G174" s="188">
        <v>350358</v>
      </c>
      <c r="H174" s="208">
        <v>29627</v>
      </c>
      <c r="I174" s="209" t="s">
        <v>417</v>
      </c>
      <c r="BB174"/>
      <c r="BC174"/>
      <c r="BD174"/>
      <c r="BE174"/>
      <c r="BF174"/>
      <c r="BG174"/>
      <c r="BH174"/>
      <c r="BI174"/>
      <c r="BJ174"/>
      <c r="BK174"/>
      <c r="BL174"/>
      <c r="BM174"/>
      <c r="BN174"/>
      <c r="BO174"/>
      <c r="BP174"/>
      <c r="BQ174"/>
      <c r="BR174"/>
      <c r="BS174"/>
    </row>
    <row r="175" spans="1:71" s="1" customFormat="1" x14ac:dyDescent="0.25">
      <c r="A175" s="188" t="s">
        <v>413</v>
      </c>
      <c r="B175" s="188" t="s">
        <v>639</v>
      </c>
      <c r="C175" s="188" t="s">
        <v>515</v>
      </c>
      <c r="D175" s="188" t="s">
        <v>416</v>
      </c>
      <c r="E175" s="188">
        <v>57</v>
      </c>
      <c r="F175" s="208">
        <v>22444</v>
      </c>
      <c r="G175" s="188">
        <v>350194</v>
      </c>
      <c r="H175" s="208">
        <v>29741</v>
      </c>
      <c r="I175" s="209" t="s">
        <v>417</v>
      </c>
      <c r="BB175"/>
      <c r="BC175"/>
      <c r="BD175"/>
      <c r="BE175"/>
      <c r="BF175"/>
      <c r="BG175"/>
      <c r="BH175"/>
      <c r="BI175"/>
      <c r="BJ175"/>
      <c r="BK175"/>
      <c r="BL175"/>
      <c r="BM175"/>
      <c r="BN175"/>
      <c r="BO175"/>
      <c r="BP175"/>
      <c r="BQ175"/>
      <c r="BR175"/>
      <c r="BS175"/>
    </row>
    <row r="176" spans="1:71" s="1" customFormat="1" x14ac:dyDescent="0.25">
      <c r="A176" s="188" t="s">
        <v>413</v>
      </c>
      <c r="B176" s="188" t="s">
        <v>610</v>
      </c>
      <c r="C176" s="188" t="s">
        <v>640</v>
      </c>
      <c r="D176" s="188" t="s">
        <v>416</v>
      </c>
      <c r="E176" s="188">
        <v>57</v>
      </c>
      <c r="F176" s="208">
        <v>22404</v>
      </c>
      <c r="G176" s="188">
        <v>351084</v>
      </c>
      <c r="H176" s="208">
        <v>29723</v>
      </c>
      <c r="I176" s="209" t="s">
        <v>417</v>
      </c>
      <c r="BB176"/>
      <c r="BC176"/>
      <c r="BD176"/>
      <c r="BE176"/>
      <c r="BF176"/>
      <c r="BG176"/>
      <c r="BH176"/>
      <c r="BI176"/>
      <c r="BJ176"/>
      <c r="BK176"/>
      <c r="BL176"/>
      <c r="BM176"/>
      <c r="BN176"/>
      <c r="BO176"/>
      <c r="BP176"/>
      <c r="BQ176"/>
      <c r="BR176"/>
      <c r="BS176"/>
    </row>
    <row r="177" spans="1:71" s="1" customFormat="1" x14ac:dyDescent="0.25">
      <c r="A177" s="188" t="s">
        <v>413</v>
      </c>
      <c r="B177" s="188" t="s">
        <v>541</v>
      </c>
      <c r="C177" s="188" t="s">
        <v>596</v>
      </c>
      <c r="D177" s="188" t="s">
        <v>622</v>
      </c>
      <c r="E177" s="188">
        <v>59</v>
      </c>
      <c r="F177" s="208">
        <v>21614</v>
      </c>
      <c r="G177" s="188">
        <v>560366</v>
      </c>
      <c r="H177" s="208">
        <v>29740</v>
      </c>
      <c r="I177" s="209" t="s">
        <v>417</v>
      </c>
      <c r="BB177"/>
      <c r="BC177"/>
      <c r="BD177"/>
      <c r="BE177"/>
      <c r="BF177"/>
      <c r="BG177"/>
      <c r="BH177"/>
      <c r="BI177"/>
      <c r="BJ177"/>
      <c r="BK177"/>
      <c r="BL177"/>
      <c r="BM177"/>
      <c r="BN177"/>
      <c r="BO177"/>
      <c r="BP177"/>
      <c r="BQ177"/>
      <c r="BR177"/>
      <c r="BS177"/>
    </row>
    <row r="178" spans="1:71" s="1" customFormat="1" x14ac:dyDescent="0.25">
      <c r="A178" s="188" t="s">
        <v>408</v>
      </c>
      <c r="B178" s="188" t="s">
        <v>152</v>
      </c>
      <c r="C178" s="188" t="s">
        <v>527</v>
      </c>
      <c r="D178" s="188" t="s">
        <v>422</v>
      </c>
      <c r="E178" s="188">
        <v>59</v>
      </c>
      <c r="F178" s="208">
        <v>21673</v>
      </c>
      <c r="G178" s="188">
        <v>351121</v>
      </c>
      <c r="H178" s="208">
        <v>29711</v>
      </c>
      <c r="I178" s="209" t="s">
        <v>417</v>
      </c>
      <c r="BB178"/>
      <c r="BC178"/>
      <c r="BD178"/>
      <c r="BE178"/>
      <c r="BF178"/>
      <c r="BG178"/>
      <c r="BH178"/>
      <c r="BI178"/>
      <c r="BJ178"/>
      <c r="BK178"/>
      <c r="BL178"/>
      <c r="BM178"/>
      <c r="BN178"/>
      <c r="BO178"/>
      <c r="BP178"/>
      <c r="BQ178"/>
      <c r="BR178"/>
      <c r="BS178"/>
    </row>
    <row r="179" spans="1:71" s="1" customFormat="1" x14ac:dyDescent="0.25">
      <c r="A179" s="188" t="s">
        <v>408</v>
      </c>
      <c r="B179" s="188" t="s">
        <v>569</v>
      </c>
      <c r="C179" s="188" t="s">
        <v>641</v>
      </c>
      <c r="D179" s="188" t="s">
        <v>642</v>
      </c>
      <c r="E179" s="188">
        <v>57</v>
      </c>
      <c r="F179" s="208">
        <v>22232</v>
      </c>
      <c r="G179" s="188">
        <v>350768</v>
      </c>
      <c r="H179" s="208">
        <v>29930</v>
      </c>
      <c r="I179" s="209" t="s">
        <v>417</v>
      </c>
      <c r="BB179"/>
      <c r="BC179"/>
      <c r="BD179"/>
      <c r="BE179"/>
      <c r="BF179"/>
      <c r="BG179"/>
      <c r="BH179"/>
      <c r="BI179"/>
      <c r="BJ179"/>
      <c r="BK179"/>
      <c r="BL179"/>
      <c r="BM179"/>
      <c r="BN179"/>
      <c r="BO179"/>
      <c r="BP179"/>
      <c r="BQ179"/>
      <c r="BR179"/>
      <c r="BS179"/>
    </row>
    <row r="180" spans="1:71" s="1" customFormat="1" x14ac:dyDescent="0.25">
      <c r="A180" s="188" t="s">
        <v>413</v>
      </c>
      <c r="B180" s="188" t="s">
        <v>531</v>
      </c>
      <c r="C180" s="188" t="s">
        <v>435</v>
      </c>
      <c r="D180" s="188" t="s">
        <v>457</v>
      </c>
      <c r="E180" s="188">
        <v>58</v>
      </c>
      <c r="F180" s="208">
        <v>22053</v>
      </c>
      <c r="G180" s="188">
        <v>350155</v>
      </c>
      <c r="H180" s="208">
        <v>29594</v>
      </c>
      <c r="I180" s="209" t="s">
        <v>421</v>
      </c>
      <c r="BB180"/>
      <c r="BC180"/>
      <c r="BD180"/>
      <c r="BE180"/>
      <c r="BF180"/>
      <c r="BG180"/>
      <c r="BH180"/>
      <c r="BI180"/>
      <c r="BJ180"/>
      <c r="BK180"/>
      <c r="BL180"/>
      <c r="BM180"/>
      <c r="BN180"/>
      <c r="BO180"/>
      <c r="BP180"/>
      <c r="BQ180"/>
      <c r="BR180"/>
      <c r="BS180"/>
    </row>
    <row r="181" spans="1:71" s="1" customFormat="1" x14ac:dyDescent="0.25">
      <c r="A181" s="188" t="s">
        <v>413</v>
      </c>
      <c r="B181" s="188" t="s">
        <v>461</v>
      </c>
      <c r="C181" s="188" t="s">
        <v>435</v>
      </c>
      <c r="D181" s="188" t="s">
        <v>643</v>
      </c>
      <c r="E181" s="188">
        <v>57</v>
      </c>
      <c r="F181" s="208">
        <v>22366</v>
      </c>
      <c r="G181" s="188">
        <v>350554</v>
      </c>
      <c r="H181" s="208">
        <v>29728</v>
      </c>
      <c r="I181" s="209" t="s">
        <v>421</v>
      </c>
      <c r="BB181"/>
      <c r="BC181"/>
      <c r="BD181"/>
      <c r="BE181"/>
      <c r="BF181"/>
      <c r="BG181"/>
      <c r="BH181"/>
      <c r="BI181"/>
      <c r="BJ181"/>
      <c r="BK181"/>
      <c r="BL181"/>
      <c r="BM181"/>
      <c r="BN181"/>
      <c r="BO181"/>
      <c r="BP181"/>
      <c r="BQ181"/>
      <c r="BR181"/>
      <c r="BS181"/>
    </row>
    <row r="182" spans="1:71" s="1" customFormat="1" x14ac:dyDescent="0.25">
      <c r="A182" s="188" t="s">
        <v>413</v>
      </c>
      <c r="B182" s="188" t="s">
        <v>450</v>
      </c>
      <c r="C182" s="188" t="s">
        <v>585</v>
      </c>
      <c r="D182" s="188" t="s">
        <v>416</v>
      </c>
      <c r="E182" s="188">
        <v>57</v>
      </c>
      <c r="F182" s="208">
        <v>22391</v>
      </c>
      <c r="G182" s="188">
        <v>350299</v>
      </c>
      <c r="H182" s="208">
        <v>29749</v>
      </c>
      <c r="I182" s="209" t="s">
        <v>421</v>
      </c>
      <c r="BB182"/>
      <c r="BC182"/>
      <c r="BD182"/>
      <c r="BE182"/>
      <c r="BF182"/>
      <c r="BG182"/>
      <c r="BH182"/>
      <c r="BI182"/>
      <c r="BJ182"/>
      <c r="BK182"/>
      <c r="BL182"/>
      <c r="BM182"/>
      <c r="BN182"/>
      <c r="BO182"/>
      <c r="BP182"/>
      <c r="BQ182"/>
      <c r="BR182"/>
      <c r="BS182"/>
    </row>
    <row r="183" spans="1:71" s="1" customFormat="1" x14ac:dyDescent="0.25">
      <c r="A183" s="188" t="s">
        <v>413</v>
      </c>
      <c r="B183" s="188" t="s">
        <v>410</v>
      </c>
      <c r="C183" s="188" t="s">
        <v>644</v>
      </c>
      <c r="D183" s="188" t="s">
        <v>422</v>
      </c>
      <c r="E183" s="188">
        <v>57</v>
      </c>
      <c r="F183" s="208">
        <v>22497</v>
      </c>
      <c r="G183" s="188">
        <v>351064</v>
      </c>
      <c r="H183" s="208">
        <v>29709</v>
      </c>
      <c r="I183" s="209" t="s">
        <v>421</v>
      </c>
      <c r="BB183"/>
      <c r="BC183"/>
      <c r="BD183"/>
      <c r="BE183"/>
      <c r="BF183"/>
      <c r="BG183"/>
      <c r="BH183"/>
      <c r="BI183"/>
      <c r="BJ183"/>
      <c r="BK183"/>
      <c r="BL183"/>
      <c r="BM183"/>
      <c r="BN183"/>
      <c r="BO183"/>
      <c r="BP183"/>
      <c r="BQ183"/>
      <c r="BR183"/>
      <c r="BS183"/>
    </row>
    <row r="184" spans="1:71" s="1" customFormat="1" x14ac:dyDescent="0.25">
      <c r="A184" s="188" t="s">
        <v>413</v>
      </c>
      <c r="B184" s="188" t="s">
        <v>645</v>
      </c>
      <c r="C184" s="188" t="s">
        <v>489</v>
      </c>
      <c r="D184" s="188" t="s">
        <v>457</v>
      </c>
      <c r="E184" s="188">
        <v>57</v>
      </c>
      <c r="F184" s="208">
        <v>22343</v>
      </c>
      <c r="G184" s="188">
        <v>350987</v>
      </c>
      <c r="H184" s="208">
        <v>29945</v>
      </c>
      <c r="I184" s="209" t="s">
        <v>421</v>
      </c>
      <c r="BB184"/>
      <c r="BC184"/>
      <c r="BD184"/>
      <c r="BE184"/>
      <c r="BF184"/>
      <c r="BG184"/>
      <c r="BH184"/>
      <c r="BI184"/>
      <c r="BJ184"/>
      <c r="BK184"/>
      <c r="BL184"/>
      <c r="BM184"/>
      <c r="BN184"/>
      <c r="BO184"/>
      <c r="BP184"/>
      <c r="BQ184"/>
      <c r="BR184"/>
      <c r="BS184"/>
    </row>
    <row r="185" spans="1:71" s="1" customFormat="1" x14ac:dyDescent="0.25">
      <c r="A185" s="188" t="s">
        <v>408</v>
      </c>
      <c r="B185" s="188" t="s">
        <v>423</v>
      </c>
      <c r="C185" s="188" t="s">
        <v>169</v>
      </c>
      <c r="D185" s="188" t="s">
        <v>619</v>
      </c>
      <c r="E185" s="188">
        <v>61</v>
      </c>
      <c r="F185" s="208">
        <v>21082</v>
      </c>
      <c r="G185" s="188">
        <v>350021</v>
      </c>
      <c r="H185" s="208">
        <v>29779</v>
      </c>
      <c r="I185" s="209" t="s">
        <v>421</v>
      </c>
      <c r="BB185"/>
      <c r="BC185"/>
      <c r="BD185"/>
      <c r="BE185"/>
      <c r="BF185"/>
      <c r="BG185"/>
      <c r="BH185"/>
      <c r="BI185"/>
      <c r="BJ185"/>
      <c r="BK185"/>
      <c r="BL185"/>
      <c r="BM185"/>
      <c r="BN185"/>
      <c r="BO185"/>
      <c r="BP185"/>
      <c r="BQ185"/>
      <c r="BR185"/>
      <c r="BS185"/>
    </row>
    <row r="186" spans="1:71" s="1" customFormat="1" x14ac:dyDescent="0.25">
      <c r="A186" s="188" t="s">
        <v>408</v>
      </c>
      <c r="B186" s="188" t="s">
        <v>646</v>
      </c>
      <c r="C186" s="188" t="s">
        <v>152</v>
      </c>
      <c r="D186" s="188" t="s">
        <v>470</v>
      </c>
      <c r="E186" s="188">
        <v>60</v>
      </c>
      <c r="F186" s="208">
        <v>21370</v>
      </c>
      <c r="G186" s="188">
        <v>350933</v>
      </c>
      <c r="H186" s="208">
        <v>29648</v>
      </c>
      <c r="I186" s="209" t="s">
        <v>421</v>
      </c>
      <c r="BB186"/>
      <c r="BC186"/>
      <c r="BD186"/>
      <c r="BE186"/>
      <c r="BF186"/>
      <c r="BG186"/>
      <c r="BH186"/>
      <c r="BI186"/>
      <c r="BJ186"/>
      <c r="BK186"/>
      <c r="BL186"/>
      <c r="BM186"/>
      <c r="BN186"/>
      <c r="BO186"/>
      <c r="BP186"/>
      <c r="BQ186"/>
      <c r="BR186"/>
      <c r="BS186"/>
    </row>
    <row r="187" spans="1:71" s="1" customFormat="1" x14ac:dyDescent="0.25">
      <c r="A187" s="188" t="s">
        <v>408</v>
      </c>
      <c r="B187" s="188" t="s">
        <v>564</v>
      </c>
      <c r="C187" s="188" t="s">
        <v>535</v>
      </c>
      <c r="D187" s="188" t="s">
        <v>463</v>
      </c>
      <c r="E187" s="188">
        <v>60</v>
      </c>
      <c r="F187" s="208">
        <v>21339</v>
      </c>
      <c r="G187" s="188">
        <v>351247</v>
      </c>
      <c r="H187" s="208">
        <v>29870</v>
      </c>
      <c r="I187" s="209" t="s">
        <v>421</v>
      </c>
      <c r="BB187"/>
      <c r="BC187"/>
      <c r="BD187"/>
      <c r="BE187"/>
      <c r="BF187"/>
      <c r="BG187"/>
      <c r="BH187"/>
      <c r="BI187"/>
      <c r="BJ187"/>
      <c r="BK187"/>
      <c r="BL187"/>
      <c r="BM187"/>
      <c r="BN187"/>
      <c r="BO187"/>
      <c r="BP187"/>
      <c r="BQ187"/>
      <c r="BR187"/>
      <c r="BS187"/>
    </row>
    <row r="188" spans="1:71" s="1" customFormat="1" x14ac:dyDescent="0.25">
      <c r="A188" s="188" t="s">
        <v>408</v>
      </c>
      <c r="B188" s="188" t="s">
        <v>423</v>
      </c>
      <c r="C188" s="188" t="s">
        <v>527</v>
      </c>
      <c r="D188" s="188" t="s">
        <v>536</v>
      </c>
      <c r="E188" s="188">
        <v>59</v>
      </c>
      <c r="F188" s="208">
        <v>21607</v>
      </c>
      <c r="G188" s="188">
        <v>350463</v>
      </c>
      <c r="H188" s="208">
        <v>29784</v>
      </c>
      <c r="I188" s="209" t="s">
        <v>421</v>
      </c>
      <c r="BB188"/>
      <c r="BC188"/>
      <c r="BD188"/>
      <c r="BE188"/>
      <c r="BF188"/>
      <c r="BG188"/>
      <c r="BH188"/>
      <c r="BI188"/>
      <c r="BJ188"/>
      <c r="BK188"/>
      <c r="BL188"/>
      <c r="BM188"/>
      <c r="BN188"/>
      <c r="BO188"/>
      <c r="BP188"/>
      <c r="BQ188"/>
      <c r="BR188"/>
      <c r="BS188"/>
    </row>
    <row r="189" spans="1:71" s="1" customFormat="1" x14ac:dyDescent="0.25">
      <c r="A189" s="188" t="s">
        <v>413</v>
      </c>
      <c r="B189" s="188" t="s">
        <v>464</v>
      </c>
      <c r="C189" s="188" t="s">
        <v>600</v>
      </c>
      <c r="D189" s="188" t="s">
        <v>416</v>
      </c>
      <c r="E189" s="188">
        <v>57</v>
      </c>
      <c r="F189" s="208">
        <v>22258</v>
      </c>
      <c r="G189" s="188">
        <v>350405</v>
      </c>
      <c r="H189" s="208">
        <v>29851</v>
      </c>
      <c r="I189" s="209" t="s">
        <v>421</v>
      </c>
      <c r="BB189"/>
      <c r="BC189"/>
      <c r="BD189"/>
      <c r="BE189"/>
      <c r="BF189"/>
      <c r="BG189"/>
      <c r="BH189"/>
      <c r="BI189"/>
      <c r="BJ189"/>
      <c r="BK189"/>
      <c r="BL189"/>
      <c r="BM189"/>
      <c r="BN189"/>
      <c r="BO189"/>
      <c r="BP189"/>
      <c r="BQ189"/>
      <c r="BR189"/>
      <c r="BS189"/>
    </row>
    <row r="190" spans="1:71" s="1" customFormat="1" x14ac:dyDescent="0.25">
      <c r="A190" s="188" t="s">
        <v>408</v>
      </c>
      <c r="B190" s="188" t="s">
        <v>499</v>
      </c>
      <c r="C190" s="188" t="s">
        <v>527</v>
      </c>
      <c r="D190" s="188" t="s">
        <v>445</v>
      </c>
      <c r="E190" s="188">
        <v>58</v>
      </c>
      <c r="F190" s="208">
        <v>22101</v>
      </c>
      <c r="G190" s="188">
        <v>351009</v>
      </c>
      <c r="H190" s="208">
        <v>29679</v>
      </c>
      <c r="I190" s="209" t="s">
        <v>466</v>
      </c>
      <c r="BB190"/>
      <c r="BC190"/>
      <c r="BD190"/>
      <c r="BE190"/>
      <c r="BF190"/>
      <c r="BG190"/>
      <c r="BH190"/>
      <c r="BI190"/>
      <c r="BJ190"/>
      <c r="BK190"/>
      <c r="BL190"/>
      <c r="BM190"/>
      <c r="BN190"/>
      <c r="BO190"/>
      <c r="BP190"/>
      <c r="BQ190"/>
      <c r="BR190"/>
      <c r="BS190"/>
    </row>
    <row r="191" spans="1:71" s="1" customFormat="1" x14ac:dyDescent="0.25">
      <c r="A191" s="188" t="s">
        <v>413</v>
      </c>
      <c r="B191" s="188" t="s">
        <v>568</v>
      </c>
      <c r="C191" s="188" t="s">
        <v>496</v>
      </c>
      <c r="D191" s="188" t="s">
        <v>460</v>
      </c>
      <c r="E191" s="188">
        <v>56</v>
      </c>
      <c r="F191" s="208">
        <v>22610</v>
      </c>
      <c r="G191" s="188">
        <v>350983</v>
      </c>
      <c r="H191" s="208">
        <v>29946</v>
      </c>
      <c r="I191" s="209" t="s">
        <v>466</v>
      </c>
      <c r="BB191"/>
      <c r="BC191"/>
      <c r="BD191"/>
      <c r="BE191"/>
      <c r="BF191"/>
      <c r="BG191"/>
      <c r="BH191"/>
      <c r="BI191"/>
      <c r="BJ191"/>
      <c r="BK191"/>
      <c r="BL191"/>
      <c r="BM191"/>
      <c r="BN191"/>
      <c r="BO191"/>
      <c r="BP191"/>
      <c r="BQ191"/>
      <c r="BR191"/>
      <c r="BS191"/>
    </row>
    <row r="192" spans="1:71" s="1" customFormat="1" x14ac:dyDescent="0.25">
      <c r="A192" s="188" t="s">
        <v>413</v>
      </c>
      <c r="B192" s="188" t="s">
        <v>500</v>
      </c>
      <c r="C192" s="188" t="s">
        <v>647</v>
      </c>
      <c r="D192" s="188" t="s">
        <v>508</v>
      </c>
      <c r="E192" s="188">
        <v>56</v>
      </c>
      <c r="F192" s="208">
        <v>22640</v>
      </c>
      <c r="G192" s="188">
        <v>350006</v>
      </c>
      <c r="H192" s="208">
        <v>29901</v>
      </c>
      <c r="I192" s="209" t="s">
        <v>466</v>
      </c>
      <c r="BB192"/>
      <c r="BC192"/>
      <c r="BD192"/>
      <c r="BE192"/>
      <c r="BF192"/>
      <c r="BG192"/>
      <c r="BH192"/>
      <c r="BI192"/>
      <c r="BJ192"/>
      <c r="BK192"/>
      <c r="BL192"/>
      <c r="BM192"/>
      <c r="BN192"/>
      <c r="BO192"/>
      <c r="BP192"/>
      <c r="BQ192"/>
      <c r="BR192"/>
      <c r="BS192"/>
    </row>
    <row r="193" spans="1:71" s="1" customFormat="1" x14ac:dyDescent="0.25">
      <c r="A193" s="188" t="s">
        <v>413</v>
      </c>
      <c r="B193" s="188" t="s">
        <v>512</v>
      </c>
      <c r="C193" s="188" t="s">
        <v>91</v>
      </c>
      <c r="D193" s="188" t="s">
        <v>530</v>
      </c>
      <c r="E193" s="188">
        <v>56</v>
      </c>
      <c r="F193" s="208">
        <v>22901</v>
      </c>
      <c r="G193" s="188">
        <v>350727</v>
      </c>
      <c r="H193" s="208">
        <v>29916</v>
      </c>
      <c r="I193" s="209" t="s">
        <v>466</v>
      </c>
      <c r="BB193"/>
      <c r="BC193"/>
      <c r="BD193"/>
      <c r="BE193"/>
      <c r="BF193"/>
      <c r="BG193"/>
      <c r="BH193"/>
      <c r="BI193"/>
      <c r="BJ193"/>
      <c r="BK193"/>
      <c r="BL193"/>
      <c r="BM193"/>
      <c r="BN193"/>
      <c r="BO193"/>
      <c r="BP193"/>
      <c r="BQ193"/>
      <c r="BR193"/>
      <c r="BS193"/>
    </row>
    <row r="194" spans="1:71" s="1" customFormat="1" x14ac:dyDescent="0.25">
      <c r="A194" s="188" t="s">
        <v>408</v>
      </c>
      <c r="B194" s="188" t="s">
        <v>549</v>
      </c>
      <c r="C194" s="188" t="s">
        <v>459</v>
      </c>
      <c r="D194" s="188" t="s">
        <v>445</v>
      </c>
      <c r="E194" s="188">
        <v>59</v>
      </c>
      <c r="F194" s="208">
        <v>21617</v>
      </c>
      <c r="G194" s="188">
        <v>350931</v>
      </c>
      <c r="H194" s="208">
        <v>29674</v>
      </c>
      <c r="I194" s="209" t="s">
        <v>466</v>
      </c>
      <c r="BB194"/>
      <c r="BC194"/>
      <c r="BD194"/>
      <c r="BE194"/>
      <c r="BF194"/>
      <c r="BG194"/>
      <c r="BH194"/>
      <c r="BI194"/>
      <c r="BJ194"/>
      <c r="BK194"/>
      <c r="BL194"/>
      <c r="BM194"/>
      <c r="BN194"/>
      <c r="BO194"/>
      <c r="BP194"/>
      <c r="BQ194"/>
      <c r="BR194"/>
      <c r="BS194"/>
    </row>
    <row r="195" spans="1:71" s="1" customFormat="1" x14ac:dyDescent="0.25">
      <c r="A195" s="188" t="s">
        <v>408</v>
      </c>
      <c r="B195" s="188" t="s">
        <v>648</v>
      </c>
      <c r="C195" s="188" t="s">
        <v>649</v>
      </c>
      <c r="D195" s="188" t="s">
        <v>449</v>
      </c>
      <c r="E195" s="188">
        <v>57</v>
      </c>
      <c r="F195" s="208">
        <v>22230</v>
      </c>
      <c r="G195" s="188">
        <v>560375</v>
      </c>
      <c r="H195" s="208">
        <v>29805</v>
      </c>
      <c r="I195" s="209" t="s">
        <v>466</v>
      </c>
      <c r="BB195"/>
      <c r="BC195"/>
      <c r="BD195"/>
      <c r="BE195"/>
      <c r="BF195"/>
      <c r="BG195"/>
      <c r="BH195"/>
      <c r="BI195"/>
      <c r="BJ195"/>
      <c r="BK195"/>
      <c r="BL195"/>
      <c r="BM195"/>
      <c r="BN195"/>
      <c r="BO195"/>
      <c r="BP195"/>
      <c r="BQ195"/>
      <c r="BR195"/>
      <c r="BS195"/>
    </row>
    <row r="196" spans="1:71" s="1" customFormat="1" x14ac:dyDescent="0.25">
      <c r="A196" s="188" t="s">
        <v>408</v>
      </c>
      <c r="B196" s="188" t="s">
        <v>546</v>
      </c>
      <c r="C196" s="188" t="s">
        <v>547</v>
      </c>
      <c r="D196" s="188" t="s">
        <v>650</v>
      </c>
      <c r="E196" s="188">
        <v>58</v>
      </c>
      <c r="F196" s="208">
        <v>21920</v>
      </c>
      <c r="G196" s="188">
        <v>350586</v>
      </c>
      <c r="H196" s="208">
        <v>29841</v>
      </c>
      <c r="I196" s="209" t="s">
        <v>466</v>
      </c>
      <c r="BB196"/>
      <c r="BC196"/>
      <c r="BD196"/>
      <c r="BE196"/>
      <c r="BF196"/>
      <c r="BG196"/>
      <c r="BH196"/>
      <c r="BI196"/>
      <c r="BJ196"/>
      <c r="BK196"/>
      <c r="BL196"/>
      <c r="BM196"/>
      <c r="BN196"/>
      <c r="BO196"/>
      <c r="BP196"/>
      <c r="BQ196"/>
      <c r="BR196"/>
      <c r="BS196"/>
    </row>
    <row r="197" spans="1:71" s="1" customFormat="1" x14ac:dyDescent="0.25">
      <c r="A197" s="188" t="s">
        <v>413</v>
      </c>
      <c r="B197" s="188" t="s">
        <v>531</v>
      </c>
      <c r="C197" s="188" t="s">
        <v>539</v>
      </c>
      <c r="D197" s="188" t="s">
        <v>460</v>
      </c>
      <c r="E197" s="188">
        <v>58</v>
      </c>
      <c r="F197" s="208">
        <v>21951</v>
      </c>
      <c r="G197" s="188">
        <v>560376</v>
      </c>
      <c r="H197" s="208">
        <v>29770</v>
      </c>
      <c r="I197" s="209" t="s">
        <v>466</v>
      </c>
      <c r="BB197"/>
      <c r="BC197"/>
      <c r="BD197"/>
      <c r="BE197"/>
      <c r="BF197"/>
      <c r="BG197"/>
      <c r="BH197"/>
      <c r="BI197"/>
      <c r="BJ197"/>
      <c r="BK197"/>
      <c r="BL197"/>
      <c r="BM197"/>
      <c r="BN197"/>
      <c r="BO197"/>
      <c r="BP197"/>
      <c r="BQ197"/>
      <c r="BR197"/>
      <c r="BS197"/>
    </row>
    <row r="198" spans="1:71" s="1" customFormat="1" x14ac:dyDescent="0.25">
      <c r="A198" s="188" t="s">
        <v>413</v>
      </c>
      <c r="B198" s="188" t="s">
        <v>479</v>
      </c>
      <c r="C198" s="188" t="s">
        <v>472</v>
      </c>
      <c r="D198" s="188" t="s">
        <v>651</v>
      </c>
      <c r="E198" s="188">
        <v>58</v>
      </c>
      <c r="F198" s="208">
        <v>22150</v>
      </c>
      <c r="G198" s="188">
        <v>351156</v>
      </c>
      <c r="H198" s="208">
        <v>29666</v>
      </c>
      <c r="I198" s="209" t="s">
        <v>466</v>
      </c>
      <c r="BB198"/>
      <c r="BC198"/>
      <c r="BD198"/>
      <c r="BE198"/>
      <c r="BF198"/>
      <c r="BG198"/>
      <c r="BH198"/>
      <c r="BI198"/>
      <c r="BJ198"/>
      <c r="BK198"/>
      <c r="BL198"/>
      <c r="BM198"/>
      <c r="BN198"/>
      <c r="BO198"/>
      <c r="BP198"/>
      <c r="BQ198"/>
      <c r="BR198"/>
      <c r="BS198"/>
    </row>
    <row r="199" spans="1:71" s="1" customFormat="1" x14ac:dyDescent="0.25">
      <c r="A199" s="188" t="s">
        <v>408</v>
      </c>
      <c r="B199" s="188" t="s">
        <v>652</v>
      </c>
      <c r="C199" s="188" t="s">
        <v>155</v>
      </c>
      <c r="D199" s="188" t="s">
        <v>653</v>
      </c>
      <c r="E199" s="188">
        <v>60</v>
      </c>
      <c r="F199" s="208">
        <v>21103</v>
      </c>
      <c r="G199" s="188">
        <v>350174</v>
      </c>
      <c r="H199" s="208">
        <v>29881</v>
      </c>
      <c r="I199" s="209" t="s">
        <v>412</v>
      </c>
      <c r="BB199"/>
      <c r="BC199"/>
      <c r="BD199"/>
      <c r="BE199"/>
      <c r="BF199"/>
      <c r="BG199"/>
      <c r="BH199"/>
      <c r="BI199"/>
      <c r="BJ199"/>
      <c r="BK199"/>
      <c r="BL199"/>
      <c r="BM199"/>
      <c r="BN199"/>
      <c r="BO199"/>
      <c r="BP199"/>
      <c r="BQ199"/>
      <c r="BR199"/>
      <c r="BS199"/>
    </row>
    <row r="200" spans="1:71" s="1" customFormat="1" x14ac:dyDescent="0.25">
      <c r="A200" s="188" t="s">
        <v>413</v>
      </c>
      <c r="B200" s="188" t="s">
        <v>544</v>
      </c>
      <c r="C200" s="188" t="s">
        <v>654</v>
      </c>
      <c r="D200" s="188" t="s">
        <v>436</v>
      </c>
      <c r="E200" s="188">
        <v>58</v>
      </c>
      <c r="F200" s="208">
        <v>22171</v>
      </c>
      <c r="G200" s="188">
        <v>560380</v>
      </c>
      <c r="H200" s="208">
        <v>29696</v>
      </c>
      <c r="I200" s="209" t="s">
        <v>412</v>
      </c>
      <c r="BB200"/>
      <c r="BC200"/>
      <c r="BD200"/>
      <c r="BE200"/>
      <c r="BF200"/>
      <c r="BG200"/>
      <c r="BH200"/>
      <c r="BI200"/>
      <c r="BJ200"/>
      <c r="BK200"/>
      <c r="BL200"/>
      <c r="BM200"/>
      <c r="BN200"/>
      <c r="BO200"/>
      <c r="BP200"/>
      <c r="BQ200"/>
      <c r="BR200"/>
      <c r="BS200"/>
    </row>
    <row r="201" spans="1:71" s="1" customFormat="1" x14ac:dyDescent="0.25">
      <c r="A201" s="188" t="s">
        <v>413</v>
      </c>
      <c r="B201" s="188" t="s">
        <v>569</v>
      </c>
      <c r="C201" s="188" t="s">
        <v>432</v>
      </c>
      <c r="D201" s="188" t="s">
        <v>416</v>
      </c>
      <c r="E201" s="188">
        <v>55</v>
      </c>
      <c r="F201" s="208">
        <v>22941</v>
      </c>
      <c r="G201" s="188">
        <v>350309</v>
      </c>
      <c r="H201" s="208">
        <v>29684</v>
      </c>
      <c r="I201" s="209" t="s">
        <v>412</v>
      </c>
      <c r="BB201"/>
      <c r="BC201"/>
      <c r="BD201"/>
      <c r="BE201"/>
      <c r="BF201"/>
      <c r="BG201"/>
      <c r="BH201"/>
      <c r="BI201"/>
      <c r="BJ201"/>
      <c r="BK201"/>
      <c r="BL201"/>
      <c r="BM201"/>
      <c r="BN201"/>
      <c r="BO201"/>
      <c r="BP201"/>
      <c r="BQ201"/>
      <c r="BR201"/>
      <c r="BS201"/>
    </row>
    <row r="202" spans="1:71" s="1" customFormat="1" x14ac:dyDescent="0.25">
      <c r="A202" s="188" t="s">
        <v>408</v>
      </c>
      <c r="B202" s="188" t="s">
        <v>479</v>
      </c>
      <c r="C202" s="188" t="s">
        <v>459</v>
      </c>
      <c r="D202" s="188" t="s">
        <v>655</v>
      </c>
      <c r="E202" s="188">
        <v>58</v>
      </c>
      <c r="F202" s="208">
        <v>22147</v>
      </c>
      <c r="G202" s="188">
        <v>350342</v>
      </c>
      <c r="H202" s="208">
        <v>29709</v>
      </c>
      <c r="I202" s="209" t="s">
        <v>412</v>
      </c>
      <c r="BB202"/>
      <c r="BC202"/>
      <c r="BD202"/>
      <c r="BE202"/>
      <c r="BF202"/>
      <c r="BG202"/>
      <c r="BH202"/>
      <c r="BI202"/>
      <c r="BJ202"/>
      <c r="BK202"/>
      <c r="BL202"/>
      <c r="BM202"/>
      <c r="BN202"/>
      <c r="BO202"/>
      <c r="BP202"/>
      <c r="BQ202"/>
      <c r="BR202"/>
      <c r="BS202"/>
    </row>
    <row r="203" spans="1:71" s="1" customFormat="1" x14ac:dyDescent="0.25">
      <c r="A203" s="188" t="s">
        <v>413</v>
      </c>
      <c r="B203" s="188" t="s">
        <v>572</v>
      </c>
      <c r="C203" s="188" t="s">
        <v>656</v>
      </c>
      <c r="D203" s="188" t="s">
        <v>457</v>
      </c>
      <c r="E203" s="188">
        <v>56</v>
      </c>
      <c r="F203" s="208">
        <v>22597</v>
      </c>
      <c r="G203" s="188">
        <v>350351</v>
      </c>
      <c r="H203" s="208">
        <v>29833</v>
      </c>
      <c r="I203" s="209" t="s">
        <v>412</v>
      </c>
      <c r="BB203"/>
      <c r="BC203"/>
      <c r="BD203"/>
      <c r="BE203"/>
      <c r="BF203"/>
      <c r="BG203"/>
      <c r="BH203"/>
      <c r="BI203"/>
      <c r="BJ203"/>
      <c r="BK203"/>
      <c r="BL203"/>
      <c r="BM203"/>
      <c r="BN203"/>
      <c r="BO203"/>
      <c r="BP203"/>
      <c r="BQ203"/>
      <c r="BR203"/>
      <c r="BS203"/>
    </row>
    <row r="204" spans="1:71" s="1" customFormat="1" x14ac:dyDescent="0.25">
      <c r="A204" s="188" t="s">
        <v>408</v>
      </c>
      <c r="B204" s="188" t="s">
        <v>485</v>
      </c>
      <c r="C204" s="188" t="s">
        <v>657</v>
      </c>
      <c r="D204" s="188" t="s">
        <v>658</v>
      </c>
      <c r="E204" s="188">
        <v>61</v>
      </c>
      <c r="F204" s="208">
        <v>21018</v>
      </c>
      <c r="G204" s="188">
        <v>560383</v>
      </c>
      <c r="H204" s="208">
        <v>30091</v>
      </c>
      <c r="I204" s="209" t="s">
        <v>412</v>
      </c>
      <c r="BB204"/>
      <c r="BC204"/>
      <c r="BD204"/>
      <c r="BE204"/>
      <c r="BF204"/>
      <c r="BG204"/>
      <c r="BH204"/>
      <c r="BI204"/>
      <c r="BJ204"/>
      <c r="BK204"/>
      <c r="BL204"/>
      <c r="BM204"/>
      <c r="BN204"/>
      <c r="BO204"/>
      <c r="BP204"/>
      <c r="BQ204"/>
      <c r="BR204"/>
      <c r="BS204"/>
    </row>
    <row r="205" spans="1:71" s="1" customFormat="1" x14ac:dyDescent="0.25">
      <c r="A205" s="188" t="s">
        <v>413</v>
      </c>
      <c r="B205" s="188" t="s">
        <v>485</v>
      </c>
      <c r="C205" s="188" t="s">
        <v>596</v>
      </c>
      <c r="D205" s="188" t="s">
        <v>442</v>
      </c>
      <c r="E205" s="188">
        <v>60</v>
      </c>
      <c r="F205" s="208">
        <v>21327</v>
      </c>
      <c r="G205" s="188">
        <v>560378</v>
      </c>
      <c r="H205" s="208">
        <v>30204</v>
      </c>
      <c r="I205" s="209" t="s">
        <v>412</v>
      </c>
      <c r="BB205"/>
      <c r="BC205"/>
      <c r="BD205"/>
      <c r="BE205"/>
      <c r="BF205"/>
      <c r="BG205"/>
      <c r="BH205"/>
      <c r="BI205"/>
      <c r="BJ205"/>
      <c r="BK205"/>
      <c r="BL205"/>
      <c r="BM205"/>
      <c r="BN205"/>
      <c r="BO205"/>
      <c r="BP205"/>
      <c r="BQ205"/>
      <c r="BR205"/>
      <c r="BS205"/>
    </row>
    <row r="206" spans="1:71" s="1" customFormat="1" x14ac:dyDescent="0.25">
      <c r="A206" s="188" t="s">
        <v>413</v>
      </c>
      <c r="B206" s="188" t="s">
        <v>519</v>
      </c>
      <c r="C206" s="188" t="s">
        <v>659</v>
      </c>
      <c r="D206" s="188" t="s">
        <v>473</v>
      </c>
      <c r="E206" s="188">
        <v>58</v>
      </c>
      <c r="F206" s="208">
        <v>21833</v>
      </c>
      <c r="G206" s="188">
        <v>350491</v>
      </c>
      <c r="H206" s="208">
        <v>29956</v>
      </c>
      <c r="I206" s="209" t="s">
        <v>412</v>
      </c>
      <c r="BB206"/>
      <c r="BC206"/>
      <c r="BD206"/>
      <c r="BE206"/>
      <c r="BF206"/>
      <c r="BG206"/>
      <c r="BH206"/>
      <c r="BI206"/>
      <c r="BJ206"/>
      <c r="BK206"/>
      <c r="BL206"/>
      <c r="BM206"/>
      <c r="BN206"/>
      <c r="BO206"/>
      <c r="BP206"/>
      <c r="BQ206"/>
      <c r="BR206"/>
      <c r="BS206"/>
    </row>
    <row r="207" spans="1:71" s="1" customFormat="1" x14ac:dyDescent="0.25">
      <c r="A207" s="188" t="s">
        <v>413</v>
      </c>
      <c r="B207" s="188" t="s">
        <v>660</v>
      </c>
      <c r="C207" s="188" t="s">
        <v>661</v>
      </c>
      <c r="D207" s="188" t="s">
        <v>416</v>
      </c>
      <c r="E207" s="188">
        <v>56</v>
      </c>
      <c r="F207" s="208">
        <v>22566</v>
      </c>
      <c r="G207" s="188">
        <v>350889</v>
      </c>
      <c r="H207" s="208">
        <v>30083</v>
      </c>
      <c r="I207" s="209" t="s">
        <v>412</v>
      </c>
      <c r="BB207"/>
      <c r="BC207"/>
      <c r="BD207"/>
      <c r="BE207"/>
      <c r="BF207"/>
      <c r="BG207"/>
      <c r="BH207"/>
      <c r="BI207"/>
      <c r="BJ207"/>
      <c r="BK207"/>
      <c r="BL207"/>
      <c r="BM207"/>
      <c r="BN207"/>
      <c r="BO207"/>
      <c r="BP207"/>
      <c r="BQ207"/>
      <c r="BR207"/>
      <c r="BS207"/>
    </row>
    <row r="208" spans="1:71" s="1" customFormat="1" x14ac:dyDescent="0.25">
      <c r="A208" s="188" t="s">
        <v>413</v>
      </c>
      <c r="B208" s="188" t="s">
        <v>662</v>
      </c>
      <c r="C208" s="188" t="s">
        <v>462</v>
      </c>
      <c r="D208" s="188" t="s">
        <v>663</v>
      </c>
      <c r="E208" s="188">
        <v>61</v>
      </c>
      <c r="F208" s="208">
        <v>20825</v>
      </c>
      <c r="G208" s="188">
        <v>560392</v>
      </c>
      <c r="H208" s="208">
        <v>30013</v>
      </c>
      <c r="I208" s="209" t="s">
        <v>412</v>
      </c>
      <c r="BB208"/>
      <c r="BC208"/>
      <c r="BD208"/>
      <c r="BE208"/>
      <c r="BF208"/>
      <c r="BG208"/>
      <c r="BH208"/>
      <c r="BI208"/>
      <c r="BJ208"/>
      <c r="BK208"/>
      <c r="BL208"/>
      <c r="BM208"/>
      <c r="BN208"/>
      <c r="BO208"/>
      <c r="BP208"/>
      <c r="BQ208"/>
      <c r="BR208"/>
      <c r="BS208"/>
    </row>
    <row r="209" spans="1:71" s="1" customFormat="1" x14ac:dyDescent="0.25">
      <c r="A209" s="188" t="s">
        <v>408</v>
      </c>
      <c r="B209" s="188" t="s">
        <v>664</v>
      </c>
      <c r="C209" s="188" t="s">
        <v>453</v>
      </c>
      <c r="D209" s="188" t="s">
        <v>416</v>
      </c>
      <c r="E209" s="188">
        <v>61</v>
      </c>
      <c r="F209" s="208">
        <v>20957</v>
      </c>
      <c r="G209" s="188">
        <v>560388</v>
      </c>
      <c r="H209" s="208">
        <v>30281</v>
      </c>
      <c r="I209" s="209" t="s">
        <v>412</v>
      </c>
      <c r="BB209"/>
      <c r="BC209"/>
      <c r="BD209"/>
      <c r="BE209"/>
      <c r="BF209"/>
      <c r="BG209"/>
      <c r="BH209"/>
      <c r="BI209"/>
      <c r="BJ209"/>
      <c r="BK209"/>
      <c r="BL209"/>
      <c r="BM209"/>
      <c r="BN209"/>
      <c r="BO209"/>
      <c r="BP209"/>
      <c r="BQ209"/>
      <c r="BR209"/>
      <c r="BS209"/>
    </row>
    <row r="210" spans="1:71" s="1" customFormat="1" x14ac:dyDescent="0.25">
      <c r="A210" s="188" t="s">
        <v>413</v>
      </c>
      <c r="B210" s="188" t="s">
        <v>665</v>
      </c>
      <c r="C210" s="188" t="s">
        <v>563</v>
      </c>
      <c r="D210" s="188" t="s">
        <v>666</v>
      </c>
      <c r="E210" s="188">
        <v>57</v>
      </c>
      <c r="F210" s="208">
        <v>22246</v>
      </c>
      <c r="G210" s="188">
        <v>560384</v>
      </c>
      <c r="H210" s="208">
        <v>30295</v>
      </c>
      <c r="I210" s="209" t="s">
        <v>417</v>
      </c>
      <c r="BB210"/>
      <c r="BC210"/>
      <c r="BD210"/>
      <c r="BE210"/>
      <c r="BF210"/>
      <c r="BG210"/>
      <c r="BH210"/>
      <c r="BI210"/>
      <c r="BJ210"/>
      <c r="BK210"/>
      <c r="BL210"/>
      <c r="BM210"/>
      <c r="BN210"/>
      <c r="BO210"/>
      <c r="BP210"/>
      <c r="BQ210"/>
      <c r="BR210"/>
      <c r="BS210"/>
    </row>
    <row r="211" spans="1:71" s="1" customFormat="1" x14ac:dyDescent="0.25">
      <c r="A211" s="188" t="s">
        <v>413</v>
      </c>
      <c r="B211" s="188" t="s">
        <v>639</v>
      </c>
      <c r="C211" s="188" t="s">
        <v>462</v>
      </c>
      <c r="D211" s="188" t="s">
        <v>416</v>
      </c>
      <c r="E211" s="188">
        <v>58</v>
      </c>
      <c r="F211" s="208">
        <v>22026</v>
      </c>
      <c r="G211" s="188">
        <v>350813</v>
      </c>
      <c r="H211" s="208">
        <v>30239</v>
      </c>
      <c r="I211" s="209" t="s">
        <v>417</v>
      </c>
      <c r="BB211"/>
      <c r="BC211"/>
      <c r="BD211"/>
      <c r="BE211"/>
      <c r="BF211"/>
      <c r="BG211"/>
      <c r="BH211"/>
      <c r="BI211"/>
      <c r="BJ211"/>
      <c r="BK211"/>
      <c r="BL211"/>
      <c r="BM211"/>
      <c r="BN211"/>
      <c r="BO211"/>
      <c r="BP211"/>
      <c r="BQ211"/>
      <c r="BR211"/>
      <c r="BS211"/>
    </row>
    <row r="212" spans="1:71" s="1" customFormat="1" x14ac:dyDescent="0.25">
      <c r="A212" s="188" t="s">
        <v>408</v>
      </c>
      <c r="B212" s="188" t="s">
        <v>667</v>
      </c>
      <c r="C212" s="188" t="s">
        <v>410</v>
      </c>
      <c r="D212" s="188" t="s">
        <v>668</v>
      </c>
      <c r="E212" s="188">
        <v>63</v>
      </c>
      <c r="F212" s="208">
        <v>20243</v>
      </c>
      <c r="G212" s="188">
        <v>351336</v>
      </c>
      <c r="H212" s="208">
        <v>29976</v>
      </c>
      <c r="I212" s="209" t="s">
        <v>417</v>
      </c>
      <c r="BB212"/>
      <c r="BC212"/>
      <c r="BD212"/>
      <c r="BE212"/>
      <c r="BF212"/>
      <c r="BG212"/>
      <c r="BH212"/>
      <c r="BI212"/>
      <c r="BJ212"/>
      <c r="BK212"/>
      <c r="BL212"/>
      <c r="BM212"/>
      <c r="BN212"/>
      <c r="BO212"/>
      <c r="BP212"/>
      <c r="BQ212"/>
      <c r="BR212"/>
      <c r="BS212"/>
    </row>
    <row r="213" spans="1:71" s="1" customFormat="1" x14ac:dyDescent="0.25">
      <c r="A213" s="188" t="s">
        <v>413</v>
      </c>
      <c r="B213" s="188" t="s">
        <v>481</v>
      </c>
      <c r="C213" s="188" t="s">
        <v>669</v>
      </c>
      <c r="D213" s="188" t="s">
        <v>670</v>
      </c>
      <c r="E213" s="188">
        <v>57</v>
      </c>
      <c r="F213" s="208">
        <v>22543</v>
      </c>
      <c r="G213" s="188">
        <v>350809</v>
      </c>
      <c r="H213" s="208">
        <v>30091</v>
      </c>
      <c r="I213" s="209" t="s">
        <v>417</v>
      </c>
      <c r="BB213"/>
      <c r="BC213"/>
      <c r="BD213"/>
      <c r="BE213"/>
      <c r="BF213"/>
      <c r="BG213"/>
      <c r="BH213"/>
      <c r="BI213"/>
      <c r="BJ213"/>
      <c r="BK213"/>
      <c r="BL213"/>
      <c r="BM213"/>
      <c r="BN213"/>
      <c r="BO213"/>
      <c r="BP213"/>
      <c r="BQ213"/>
      <c r="BR213"/>
      <c r="BS213"/>
    </row>
    <row r="214" spans="1:71" s="1" customFormat="1" x14ac:dyDescent="0.25">
      <c r="A214" s="188" t="s">
        <v>413</v>
      </c>
      <c r="B214" s="188" t="s">
        <v>671</v>
      </c>
      <c r="C214" s="188" t="s">
        <v>672</v>
      </c>
      <c r="D214" s="188" t="s">
        <v>416</v>
      </c>
      <c r="E214" s="188">
        <v>56</v>
      </c>
      <c r="F214" s="208">
        <v>22814</v>
      </c>
      <c r="G214" s="188">
        <v>350995</v>
      </c>
      <c r="H214" s="208">
        <v>30206</v>
      </c>
      <c r="I214" s="209" t="s">
        <v>417</v>
      </c>
      <c r="BB214"/>
      <c r="BC214"/>
      <c r="BD214"/>
      <c r="BE214"/>
      <c r="BF214"/>
      <c r="BG214"/>
      <c r="BH214"/>
      <c r="BI214"/>
      <c r="BJ214"/>
      <c r="BK214"/>
      <c r="BL214"/>
      <c r="BM214"/>
      <c r="BN214"/>
      <c r="BO214"/>
      <c r="BP214"/>
      <c r="BQ214"/>
      <c r="BR214"/>
      <c r="BS214"/>
    </row>
    <row r="215" spans="1:71" s="1" customFormat="1" x14ac:dyDescent="0.25">
      <c r="A215" s="188" t="s">
        <v>413</v>
      </c>
      <c r="B215" s="188" t="s">
        <v>418</v>
      </c>
      <c r="C215" s="188" t="s">
        <v>468</v>
      </c>
      <c r="D215" s="188" t="s">
        <v>416</v>
      </c>
      <c r="E215" s="188">
        <v>62</v>
      </c>
      <c r="F215" s="208">
        <v>20628</v>
      </c>
      <c r="G215" s="188">
        <v>560400</v>
      </c>
      <c r="H215" s="208">
        <v>30044</v>
      </c>
      <c r="I215" s="209" t="s">
        <v>417</v>
      </c>
      <c r="BB215"/>
      <c r="BC215"/>
      <c r="BD215"/>
      <c r="BE215"/>
      <c r="BF215"/>
      <c r="BG215"/>
      <c r="BH215"/>
      <c r="BI215"/>
      <c r="BJ215"/>
      <c r="BK215"/>
      <c r="BL215"/>
      <c r="BM215"/>
      <c r="BN215"/>
      <c r="BO215"/>
      <c r="BP215"/>
      <c r="BQ215"/>
      <c r="BR215"/>
      <c r="BS215"/>
    </row>
    <row r="216" spans="1:71" s="1" customFormat="1" x14ac:dyDescent="0.25">
      <c r="A216" s="188" t="s">
        <v>413</v>
      </c>
      <c r="B216" s="188" t="s">
        <v>155</v>
      </c>
      <c r="C216" s="188" t="s">
        <v>438</v>
      </c>
      <c r="D216" s="188" t="s">
        <v>457</v>
      </c>
      <c r="E216" s="188">
        <v>59</v>
      </c>
      <c r="F216" s="208">
        <v>21766</v>
      </c>
      <c r="G216" s="188">
        <v>560404</v>
      </c>
      <c r="H216" s="208">
        <v>29998</v>
      </c>
      <c r="I216" s="209" t="s">
        <v>417</v>
      </c>
      <c r="BB216"/>
      <c r="BC216"/>
      <c r="BD216"/>
      <c r="BE216"/>
      <c r="BF216"/>
      <c r="BG216"/>
      <c r="BH216"/>
      <c r="BI216"/>
      <c r="BJ216"/>
      <c r="BK216"/>
      <c r="BL216"/>
      <c r="BM216"/>
      <c r="BN216"/>
      <c r="BO216"/>
      <c r="BP216"/>
      <c r="BQ216"/>
      <c r="BR216"/>
      <c r="BS216"/>
    </row>
    <row r="217" spans="1:71" s="1" customFormat="1" x14ac:dyDescent="0.25">
      <c r="A217" s="188" t="s">
        <v>454</v>
      </c>
      <c r="B217" s="188" t="s">
        <v>514</v>
      </c>
      <c r="C217" s="188" t="s">
        <v>438</v>
      </c>
      <c r="D217" s="188" t="s">
        <v>416</v>
      </c>
      <c r="E217" s="188">
        <v>58</v>
      </c>
      <c r="F217" s="208">
        <v>22181</v>
      </c>
      <c r="G217" s="188">
        <v>350029</v>
      </c>
      <c r="H217" s="208">
        <v>30039</v>
      </c>
      <c r="I217" s="209" t="s">
        <v>417</v>
      </c>
      <c r="BB217"/>
      <c r="BC217"/>
      <c r="BD217"/>
      <c r="BE217"/>
      <c r="BF217"/>
      <c r="BG217"/>
      <c r="BH217"/>
      <c r="BI217"/>
      <c r="BJ217"/>
      <c r="BK217"/>
      <c r="BL217"/>
      <c r="BM217"/>
      <c r="BN217"/>
      <c r="BO217"/>
      <c r="BP217"/>
      <c r="BQ217"/>
      <c r="BR217"/>
      <c r="BS217"/>
    </row>
    <row r="218" spans="1:71" s="1" customFormat="1" x14ac:dyDescent="0.25">
      <c r="A218" s="188" t="s">
        <v>413</v>
      </c>
      <c r="B218" s="188" t="s">
        <v>443</v>
      </c>
      <c r="C218" s="188" t="s">
        <v>515</v>
      </c>
      <c r="D218" s="188" t="s">
        <v>457</v>
      </c>
      <c r="E218" s="188">
        <v>58</v>
      </c>
      <c r="F218" s="208">
        <v>22027</v>
      </c>
      <c r="G218" s="188">
        <v>350251</v>
      </c>
      <c r="H218" s="208">
        <v>30046</v>
      </c>
      <c r="I218" s="209" t="s">
        <v>417</v>
      </c>
      <c r="BB218"/>
      <c r="BC218"/>
      <c r="BD218"/>
      <c r="BE218"/>
      <c r="BF218"/>
      <c r="BG218"/>
      <c r="BH218"/>
      <c r="BI218"/>
      <c r="BJ218"/>
      <c r="BK218"/>
      <c r="BL218"/>
      <c r="BM218"/>
      <c r="BN218"/>
      <c r="BO218"/>
      <c r="BP218"/>
      <c r="BQ218"/>
      <c r="BR218"/>
      <c r="BS218"/>
    </row>
    <row r="219" spans="1:71" s="1" customFormat="1" x14ac:dyDescent="0.25">
      <c r="A219" s="188" t="s">
        <v>408</v>
      </c>
      <c r="B219" s="188" t="s">
        <v>673</v>
      </c>
      <c r="C219" s="188" t="s">
        <v>157</v>
      </c>
      <c r="D219" s="188" t="s">
        <v>674</v>
      </c>
      <c r="E219" s="188">
        <v>58</v>
      </c>
      <c r="F219" s="208">
        <v>22039</v>
      </c>
      <c r="G219" s="188">
        <v>560406</v>
      </c>
      <c r="H219" s="208">
        <v>30105</v>
      </c>
      <c r="I219" s="209" t="s">
        <v>417</v>
      </c>
      <c r="BB219"/>
      <c r="BC219"/>
      <c r="BD219"/>
      <c r="BE219"/>
      <c r="BF219"/>
      <c r="BG219"/>
      <c r="BH219"/>
      <c r="BI219"/>
      <c r="BJ219"/>
      <c r="BK219"/>
      <c r="BL219"/>
      <c r="BM219"/>
      <c r="BN219"/>
      <c r="BO219"/>
      <c r="BP219"/>
      <c r="BQ219"/>
      <c r="BR219"/>
      <c r="BS219"/>
    </row>
    <row r="220" spans="1:71" s="1" customFormat="1" x14ac:dyDescent="0.25">
      <c r="A220" s="188" t="s">
        <v>413</v>
      </c>
      <c r="B220" s="188" t="s">
        <v>614</v>
      </c>
      <c r="C220" s="188" t="s">
        <v>661</v>
      </c>
      <c r="D220" s="188" t="s">
        <v>425</v>
      </c>
      <c r="E220" s="188">
        <v>59</v>
      </c>
      <c r="F220" s="208">
        <v>21643</v>
      </c>
      <c r="G220" s="188">
        <v>351108</v>
      </c>
      <c r="H220" s="208">
        <v>30036</v>
      </c>
      <c r="I220" s="209" t="s">
        <v>417</v>
      </c>
      <c r="BB220"/>
      <c r="BC220"/>
      <c r="BD220"/>
      <c r="BE220"/>
      <c r="BF220"/>
      <c r="BG220"/>
      <c r="BH220"/>
      <c r="BI220"/>
      <c r="BJ220"/>
      <c r="BK220"/>
      <c r="BL220"/>
      <c r="BM220"/>
      <c r="BN220"/>
      <c r="BO220"/>
      <c r="BP220"/>
      <c r="BQ220"/>
      <c r="BR220"/>
      <c r="BS220"/>
    </row>
    <row r="221" spans="1:71" s="1" customFormat="1" x14ac:dyDescent="0.25">
      <c r="A221" s="188" t="s">
        <v>413</v>
      </c>
      <c r="B221" s="188" t="s">
        <v>612</v>
      </c>
      <c r="C221" s="188" t="s">
        <v>491</v>
      </c>
      <c r="D221" s="188" t="s">
        <v>460</v>
      </c>
      <c r="E221" s="188">
        <v>58</v>
      </c>
      <c r="F221" s="208">
        <v>22089</v>
      </c>
      <c r="G221" s="188">
        <v>560407</v>
      </c>
      <c r="H221" s="208">
        <v>29977</v>
      </c>
      <c r="I221" s="209" t="s">
        <v>417</v>
      </c>
      <c r="BB221"/>
      <c r="BC221"/>
      <c r="BD221"/>
      <c r="BE221"/>
      <c r="BF221"/>
      <c r="BG221"/>
      <c r="BH221"/>
      <c r="BI221"/>
      <c r="BJ221"/>
      <c r="BK221"/>
      <c r="BL221"/>
      <c r="BM221"/>
      <c r="BN221"/>
      <c r="BO221"/>
      <c r="BP221"/>
      <c r="BQ221"/>
      <c r="BR221"/>
      <c r="BS221"/>
    </row>
    <row r="222" spans="1:71" s="1" customFormat="1" x14ac:dyDescent="0.25">
      <c r="A222" s="188" t="s">
        <v>413</v>
      </c>
      <c r="B222" s="188" t="s">
        <v>549</v>
      </c>
      <c r="C222" s="188" t="s">
        <v>675</v>
      </c>
      <c r="D222" s="188" t="s">
        <v>457</v>
      </c>
      <c r="E222" s="188">
        <v>58</v>
      </c>
      <c r="F222" s="208">
        <v>22138</v>
      </c>
      <c r="G222" s="188">
        <v>350798</v>
      </c>
      <c r="H222" s="208">
        <v>30231</v>
      </c>
      <c r="I222" s="209" t="s">
        <v>417</v>
      </c>
      <c r="BB222"/>
      <c r="BC222"/>
      <c r="BD222"/>
      <c r="BE222"/>
      <c r="BF222"/>
      <c r="BG222"/>
      <c r="BH222"/>
      <c r="BI222"/>
      <c r="BJ222"/>
      <c r="BK222"/>
      <c r="BL222"/>
      <c r="BM222"/>
      <c r="BN222"/>
      <c r="BO222"/>
      <c r="BP222"/>
      <c r="BQ222"/>
      <c r="BR222"/>
      <c r="BS222"/>
    </row>
    <row r="223" spans="1:71" s="1" customFormat="1" x14ac:dyDescent="0.25">
      <c r="A223" s="188" t="s">
        <v>413</v>
      </c>
      <c r="B223" s="188" t="s">
        <v>409</v>
      </c>
      <c r="C223" s="188" t="s">
        <v>632</v>
      </c>
      <c r="D223" s="188" t="s">
        <v>622</v>
      </c>
      <c r="E223" s="188">
        <v>58</v>
      </c>
      <c r="F223" s="208">
        <v>22056</v>
      </c>
      <c r="G223" s="188">
        <v>350482</v>
      </c>
      <c r="H223" s="208">
        <v>30293</v>
      </c>
      <c r="I223" s="209" t="s">
        <v>417</v>
      </c>
      <c r="BB223"/>
      <c r="BC223"/>
      <c r="BD223"/>
      <c r="BE223"/>
      <c r="BF223"/>
      <c r="BG223"/>
      <c r="BH223"/>
      <c r="BI223"/>
      <c r="BJ223"/>
      <c r="BK223"/>
      <c r="BL223"/>
      <c r="BM223"/>
      <c r="BN223"/>
      <c r="BO223"/>
      <c r="BP223"/>
      <c r="BQ223"/>
      <c r="BR223"/>
      <c r="BS223"/>
    </row>
    <row r="224" spans="1:71" s="1" customFormat="1" x14ac:dyDescent="0.25">
      <c r="A224" s="188" t="s">
        <v>408</v>
      </c>
      <c r="B224" s="188" t="s">
        <v>497</v>
      </c>
      <c r="C224" s="188" t="s">
        <v>676</v>
      </c>
      <c r="D224" s="188" t="s">
        <v>445</v>
      </c>
      <c r="E224" s="188">
        <v>58</v>
      </c>
      <c r="F224" s="208">
        <v>21980</v>
      </c>
      <c r="G224" s="188">
        <v>350662</v>
      </c>
      <c r="H224" s="208">
        <v>30265</v>
      </c>
      <c r="I224" s="209" t="s">
        <v>417</v>
      </c>
      <c r="BB224"/>
      <c r="BC224"/>
      <c r="BD224"/>
      <c r="BE224"/>
      <c r="BF224"/>
      <c r="BG224"/>
      <c r="BH224"/>
      <c r="BI224"/>
      <c r="BJ224"/>
      <c r="BK224"/>
      <c r="BL224"/>
      <c r="BM224"/>
      <c r="BN224"/>
      <c r="BO224"/>
      <c r="BP224"/>
      <c r="BQ224"/>
      <c r="BR224"/>
      <c r="BS224"/>
    </row>
    <row r="225" spans="1:71" s="1" customFormat="1" x14ac:dyDescent="0.25">
      <c r="A225" s="188" t="s">
        <v>413</v>
      </c>
      <c r="B225" s="188" t="s">
        <v>509</v>
      </c>
      <c r="C225" s="188" t="s">
        <v>677</v>
      </c>
      <c r="D225" s="188" t="s">
        <v>678</v>
      </c>
      <c r="E225" s="188">
        <v>56</v>
      </c>
      <c r="F225" s="208">
        <v>22611</v>
      </c>
      <c r="G225" s="188">
        <v>350022</v>
      </c>
      <c r="H225" s="208">
        <v>30175</v>
      </c>
      <c r="I225" s="209" t="s">
        <v>417</v>
      </c>
      <c r="BB225"/>
      <c r="BC225"/>
      <c r="BD225"/>
      <c r="BE225"/>
      <c r="BF225"/>
      <c r="BG225"/>
      <c r="BH225"/>
      <c r="BI225"/>
      <c r="BJ225"/>
      <c r="BK225"/>
      <c r="BL225"/>
      <c r="BM225"/>
      <c r="BN225"/>
      <c r="BO225"/>
      <c r="BP225"/>
      <c r="BQ225"/>
      <c r="BR225"/>
      <c r="BS225"/>
    </row>
    <row r="226" spans="1:71" s="1" customFormat="1" x14ac:dyDescent="0.25">
      <c r="A226" s="188" t="s">
        <v>408</v>
      </c>
      <c r="B226" s="188" t="s">
        <v>476</v>
      </c>
      <c r="C226" s="188" t="s">
        <v>679</v>
      </c>
      <c r="D226" s="188" t="s">
        <v>473</v>
      </c>
      <c r="E226" s="188">
        <v>57</v>
      </c>
      <c r="F226" s="208">
        <v>22320</v>
      </c>
      <c r="G226" s="188">
        <v>351047</v>
      </c>
      <c r="H226" s="208">
        <v>30100</v>
      </c>
      <c r="I226" s="209" t="s">
        <v>421</v>
      </c>
      <c r="BB226"/>
      <c r="BC226"/>
      <c r="BD226"/>
      <c r="BE226"/>
      <c r="BF226"/>
      <c r="BG226"/>
      <c r="BH226"/>
      <c r="BI226"/>
      <c r="BJ226"/>
      <c r="BK226"/>
      <c r="BL226"/>
      <c r="BM226"/>
      <c r="BN226"/>
      <c r="BO226"/>
      <c r="BP226"/>
      <c r="BQ226"/>
      <c r="BR226"/>
      <c r="BS226"/>
    </row>
    <row r="227" spans="1:71" s="1" customFormat="1" x14ac:dyDescent="0.25">
      <c r="A227" s="188" t="s">
        <v>413</v>
      </c>
      <c r="B227" s="188" t="s">
        <v>646</v>
      </c>
      <c r="C227" s="188" t="s">
        <v>583</v>
      </c>
      <c r="D227" s="188" t="s">
        <v>457</v>
      </c>
      <c r="E227" s="188">
        <v>56</v>
      </c>
      <c r="F227" s="208">
        <v>22800</v>
      </c>
      <c r="G227" s="188">
        <v>351073</v>
      </c>
      <c r="H227" s="208">
        <v>30280</v>
      </c>
      <c r="I227" s="209" t="s">
        <v>421</v>
      </c>
      <c r="BB227"/>
      <c r="BC227"/>
      <c r="BD227"/>
      <c r="BE227"/>
      <c r="BF227"/>
      <c r="BG227"/>
      <c r="BH227"/>
      <c r="BI227"/>
      <c r="BJ227"/>
      <c r="BK227"/>
      <c r="BL227"/>
      <c r="BM227"/>
      <c r="BN227"/>
      <c r="BO227"/>
      <c r="BP227"/>
      <c r="BQ227"/>
      <c r="BR227"/>
      <c r="BS227"/>
    </row>
    <row r="228" spans="1:71" s="1" customFormat="1" x14ac:dyDescent="0.25">
      <c r="A228" s="188" t="s">
        <v>413</v>
      </c>
      <c r="B228" s="188" t="s">
        <v>485</v>
      </c>
      <c r="C228" s="188" t="s">
        <v>680</v>
      </c>
      <c r="D228" s="188" t="s">
        <v>473</v>
      </c>
      <c r="E228" s="188">
        <v>56</v>
      </c>
      <c r="F228" s="208">
        <v>22698</v>
      </c>
      <c r="G228" s="188">
        <v>351203</v>
      </c>
      <c r="H228" s="208">
        <v>30293</v>
      </c>
      <c r="I228" s="209" t="s">
        <v>421</v>
      </c>
      <c r="BB228"/>
      <c r="BC228"/>
      <c r="BD228"/>
      <c r="BE228"/>
      <c r="BF228"/>
      <c r="BG228"/>
      <c r="BH228"/>
      <c r="BI228"/>
      <c r="BJ228"/>
      <c r="BK228"/>
      <c r="BL228"/>
      <c r="BM228"/>
      <c r="BN228"/>
      <c r="BO228"/>
      <c r="BP228"/>
      <c r="BQ228"/>
      <c r="BR228"/>
      <c r="BS228"/>
    </row>
    <row r="229" spans="1:71" s="1" customFormat="1" x14ac:dyDescent="0.25">
      <c r="A229" s="188" t="s">
        <v>413</v>
      </c>
      <c r="B229" s="188" t="s">
        <v>681</v>
      </c>
      <c r="C229" s="188" t="s">
        <v>510</v>
      </c>
      <c r="D229" s="188" t="s">
        <v>416</v>
      </c>
      <c r="E229" s="188">
        <v>56</v>
      </c>
      <c r="F229" s="208">
        <v>22819</v>
      </c>
      <c r="G229" s="188">
        <v>350518</v>
      </c>
      <c r="H229" s="208">
        <v>30216</v>
      </c>
      <c r="I229" s="209" t="s">
        <v>421</v>
      </c>
      <c r="BB229"/>
      <c r="BC229"/>
      <c r="BD229"/>
      <c r="BE229"/>
      <c r="BF229"/>
      <c r="BG229"/>
      <c r="BH229"/>
      <c r="BI229"/>
      <c r="BJ229"/>
      <c r="BK229"/>
      <c r="BL229"/>
      <c r="BM229"/>
      <c r="BN229"/>
      <c r="BO229"/>
      <c r="BP229"/>
      <c r="BQ229"/>
      <c r="BR229"/>
      <c r="BS229"/>
    </row>
    <row r="230" spans="1:71" s="1" customFormat="1" x14ac:dyDescent="0.25">
      <c r="A230" s="188" t="s">
        <v>413</v>
      </c>
      <c r="B230" s="188" t="s">
        <v>635</v>
      </c>
      <c r="C230" s="188" t="s">
        <v>682</v>
      </c>
      <c r="D230" s="188" t="s">
        <v>442</v>
      </c>
      <c r="E230" s="188">
        <v>58</v>
      </c>
      <c r="F230" s="208">
        <v>22079</v>
      </c>
      <c r="G230" s="188">
        <v>351204</v>
      </c>
      <c r="H230" s="208">
        <v>30093</v>
      </c>
      <c r="I230" s="209" t="s">
        <v>421</v>
      </c>
      <c r="BB230"/>
      <c r="BC230"/>
      <c r="BD230"/>
      <c r="BE230"/>
      <c r="BF230"/>
      <c r="BG230"/>
      <c r="BH230"/>
      <c r="BI230"/>
      <c r="BJ230"/>
      <c r="BK230"/>
      <c r="BL230"/>
      <c r="BM230"/>
      <c r="BN230"/>
      <c r="BO230"/>
      <c r="BP230"/>
      <c r="BQ230"/>
      <c r="BR230"/>
      <c r="BS230"/>
    </row>
    <row r="231" spans="1:71" s="1" customFormat="1" x14ac:dyDescent="0.25">
      <c r="A231" s="188" t="s">
        <v>408</v>
      </c>
      <c r="B231" s="188" t="s">
        <v>409</v>
      </c>
      <c r="C231" s="188" t="s">
        <v>676</v>
      </c>
      <c r="D231" s="188" t="s">
        <v>683</v>
      </c>
      <c r="E231" s="188">
        <v>56</v>
      </c>
      <c r="F231" s="208">
        <v>22817</v>
      </c>
      <c r="G231" s="188">
        <v>350877</v>
      </c>
      <c r="H231" s="208">
        <v>30106</v>
      </c>
      <c r="I231" s="209" t="s">
        <v>421</v>
      </c>
      <c r="BB231"/>
      <c r="BC231"/>
      <c r="BD231"/>
      <c r="BE231"/>
      <c r="BF231"/>
      <c r="BG231"/>
      <c r="BH231"/>
      <c r="BI231"/>
      <c r="BJ231"/>
      <c r="BK231"/>
      <c r="BL231"/>
      <c r="BM231"/>
      <c r="BN231"/>
      <c r="BO231"/>
      <c r="BP231"/>
      <c r="BQ231"/>
      <c r="BR231"/>
      <c r="BS231"/>
    </row>
    <row r="232" spans="1:71" s="1" customFormat="1" x14ac:dyDescent="0.25">
      <c r="A232" s="188" t="s">
        <v>413</v>
      </c>
      <c r="B232" s="188" t="s">
        <v>665</v>
      </c>
      <c r="C232" s="188" t="s">
        <v>515</v>
      </c>
      <c r="D232" s="188" t="s">
        <v>684</v>
      </c>
      <c r="E232" s="188">
        <v>56</v>
      </c>
      <c r="F232" s="208">
        <v>22682</v>
      </c>
      <c r="G232" s="188">
        <v>350968</v>
      </c>
      <c r="H232" s="208">
        <v>30088</v>
      </c>
      <c r="I232" s="209" t="s">
        <v>421</v>
      </c>
      <c r="BB232"/>
      <c r="BC232"/>
      <c r="BD232"/>
      <c r="BE232"/>
      <c r="BF232"/>
      <c r="BG232"/>
      <c r="BH232"/>
      <c r="BI232"/>
      <c r="BJ232"/>
      <c r="BK232"/>
      <c r="BL232"/>
      <c r="BM232"/>
      <c r="BN232"/>
      <c r="BO232"/>
      <c r="BP232"/>
      <c r="BQ232"/>
      <c r="BR232"/>
      <c r="BS232"/>
    </row>
    <row r="233" spans="1:71" s="1" customFormat="1" x14ac:dyDescent="0.25">
      <c r="A233" s="188" t="s">
        <v>408</v>
      </c>
      <c r="B233" s="188" t="s">
        <v>476</v>
      </c>
      <c r="C233" s="188" t="s">
        <v>685</v>
      </c>
      <c r="D233" s="188" t="s">
        <v>686</v>
      </c>
      <c r="E233" s="188">
        <v>55</v>
      </c>
      <c r="F233" s="208">
        <v>22962</v>
      </c>
      <c r="G233" s="188">
        <v>351161</v>
      </c>
      <c r="H233" s="208">
        <v>30105</v>
      </c>
      <c r="I233" s="209" t="s">
        <v>421</v>
      </c>
      <c r="BB233"/>
      <c r="BC233"/>
      <c r="BD233"/>
      <c r="BE233"/>
      <c r="BF233"/>
      <c r="BG233"/>
      <c r="BH233"/>
      <c r="BI233"/>
      <c r="BJ233"/>
      <c r="BK233"/>
      <c r="BL233"/>
      <c r="BM233"/>
      <c r="BN233"/>
      <c r="BO233"/>
      <c r="BP233"/>
      <c r="BQ233"/>
      <c r="BR233"/>
      <c r="BS233"/>
    </row>
    <row r="234" spans="1:71" s="1" customFormat="1" x14ac:dyDescent="0.25">
      <c r="A234" s="188" t="s">
        <v>413</v>
      </c>
      <c r="B234" s="188" t="s">
        <v>414</v>
      </c>
      <c r="C234" s="188" t="s">
        <v>510</v>
      </c>
      <c r="D234" s="188" t="s">
        <v>457</v>
      </c>
      <c r="E234" s="188">
        <v>59</v>
      </c>
      <c r="F234" s="208">
        <v>21545</v>
      </c>
      <c r="G234" s="188">
        <v>560560</v>
      </c>
      <c r="H234" s="208">
        <v>30076</v>
      </c>
      <c r="I234" s="209" t="s">
        <v>421</v>
      </c>
      <c r="BB234"/>
      <c r="BC234"/>
      <c r="BD234"/>
      <c r="BE234"/>
      <c r="BF234"/>
      <c r="BG234"/>
      <c r="BH234"/>
      <c r="BI234"/>
      <c r="BJ234"/>
      <c r="BK234"/>
      <c r="BL234"/>
      <c r="BM234"/>
      <c r="BN234"/>
      <c r="BO234"/>
      <c r="BP234"/>
      <c r="BQ234"/>
      <c r="BR234"/>
      <c r="BS234"/>
    </row>
    <row r="235" spans="1:71" s="1" customFormat="1" x14ac:dyDescent="0.25">
      <c r="A235" s="188" t="s">
        <v>413</v>
      </c>
      <c r="B235" s="188" t="s">
        <v>440</v>
      </c>
      <c r="C235" s="188" t="s">
        <v>510</v>
      </c>
      <c r="D235" s="188" t="s">
        <v>428</v>
      </c>
      <c r="E235" s="188">
        <v>58</v>
      </c>
      <c r="F235" s="208">
        <v>21940</v>
      </c>
      <c r="G235" s="188">
        <v>350913</v>
      </c>
      <c r="H235" s="208">
        <v>30295</v>
      </c>
      <c r="I235" s="209" t="s">
        <v>421</v>
      </c>
      <c r="BB235"/>
      <c r="BC235"/>
      <c r="BD235"/>
      <c r="BE235"/>
      <c r="BF235"/>
      <c r="BG235"/>
      <c r="BH235"/>
      <c r="BI235"/>
      <c r="BJ235"/>
      <c r="BK235"/>
      <c r="BL235"/>
      <c r="BM235"/>
      <c r="BN235"/>
      <c r="BO235"/>
      <c r="BP235"/>
      <c r="BQ235"/>
      <c r="BR235"/>
      <c r="BS235"/>
    </row>
    <row r="236" spans="1:71" s="1" customFormat="1" x14ac:dyDescent="0.25">
      <c r="A236" s="188" t="s">
        <v>413</v>
      </c>
      <c r="B236" s="188" t="s">
        <v>634</v>
      </c>
      <c r="C236" s="188" t="s">
        <v>687</v>
      </c>
      <c r="D236" s="188" t="s">
        <v>425</v>
      </c>
      <c r="E236" s="188">
        <v>58</v>
      </c>
      <c r="F236" s="208">
        <v>21954</v>
      </c>
      <c r="G236" s="188">
        <v>351182</v>
      </c>
      <c r="H236" s="208">
        <v>29959</v>
      </c>
      <c r="I236" s="209" t="s">
        <v>466</v>
      </c>
      <c r="BB236"/>
      <c r="BC236"/>
      <c r="BD236"/>
      <c r="BE236"/>
      <c r="BF236"/>
      <c r="BG236"/>
      <c r="BH236"/>
      <c r="BI236"/>
      <c r="BJ236"/>
      <c r="BK236"/>
      <c r="BL236"/>
      <c r="BM236"/>
      <c r="BN236"/>
      <c r="BO236"/>
      <c r="BP236"/>
      <c r="BQ236"/>
      <c r="BR236"/>
      <c r="BS236"/>
    </row>
    <row r="237" spans="1:71" s="1" customFormat="1" x14ac:dyDescent="0.25">
      <c r="A237" s="188" t="s">
        <v>413</v>
      </c>
      <c r="B237" s="188" t="s">
        <v>423</v>
      </c>
      <c r="C237" s="188" t="s">
        <v>583</v>
      </c>
      <c r="D237" s="188" t="s">
        <v>416</v>
      </c>
      <c r="E237" s="188">
        <v>58</v>
      </c>
      <c r="F237" s="208">
        <v>22079</v>
      </c>
      <c r="G237" s="188">
        <v>351246</v>
      </c>
      <c r="H237" s="208">
        <v>30093</v>
      </c>
      <c r="I237" s="209" t="s">
        <v>466</v>
      </c>
      <c r="BB237"/>
      <c r="BC237"/>
      <c r="BD237"/>
      <c r="BE237"/>
      <c r="BF237"/>
      <c r="BG237"/>
      <c r="BH237"/>
      <c r="BI237"/>
      <c r="BJ237"/>
      <c r="BK237"/>
      <c r="BL237"/>
      <c r="BM237"/>
      <c r="BN237"/>
      <c r="BO237"/>
      <c r="BP237"/>
      <c r="BQ237"/>
      <c r="BR237"/>
      <c r="BS237"/>
    </row>
    <row r="238" spans="1:71" s="1" customFormat="1" x14ac:dyDescent="0.25">
      <c r="A238" s="188" t="s">
        <v>454</v>
      </c>
      <c r="B238" s="188" t="s">
        <v>608</v>
      </c>
      <c r="C238" s="188" t="s">
        <v>558</v>
      </c>
      <c r="D238" s="188" t="s">
        <v>688</v>
      </c>
      <c r="E238" s="188">
        <v>58</v>
      </c>
      <c r="F238" s="208">
        <v>22022</v>
      </c>
      <c r="G238" s="188">
        <v>351179</v>
      </c>
      <c r="H238" s="208">
        <v>30114</v>
      </c>
      <c r="I238" s="209" t="s">
        <v>466</v>
      </c>
      <c r="BB238"/>
      <c r="BC238"/>
      <c r="BD238"/>
      <c r="BE238"/>
      <c r="BF238"/>
      <c r="BG238"/>
      <c r="BH238"/>
      <c r="BI238"/>
      <c r="BJ238"/>
      <c r="BK238"/>
      <c r="BL238"/>
      <c r="BM238"/>
      <c r="BN238"/>
      <c r="BO238"/>
      <c r="BP238"/>
      <c r="BQ238"/>
      <c r="BR238"/>
      <c r="BS238"/>
    </row>
    <row r="239" spans="1:71" s="1" customFormat="1" x14ac:dyDescent="0.25">
      <c r="A239" s="188" t="s">
        <v>413</v>
      </c>
      <c r="B239" s="188" t="s">
        <v>625</v>
      </c>
      <c r="C239" s="188" t="s">
        <v>430</v>
      </c>
      <c r="D239" s="188" t="s">
        <v>416</v>
      </c>
      <c r="E239" s="188">
        <v>56</v>
      </c>
      <c r="F239" s="208">
        <v>22561</v>
      </c>
      <c r="G239" s="188">
        <v>351181</v>
      </c>
      <c r="H239" s="208">
        <v>30074</v>
      </c>
      <c r="I239" s="209" t="s">
        <v>466</v>
      </c>
      <c r="BB239"/>
      <c r="BC239"/>
      <c r="BD239"/>
      <c r="BE239"/>
      <c r="BF239"/>
      <c r="BG239"/>
      <c r="BH239"/>
      <c r="BI239"/>
      <c r="BJ239"/>
      <c r="BK239"/>
      <c r="BL239"/>
      <c r="BM239"/>
      <c r="BN239"/>
      <c r="BO239"/>
      <c r="BP239"/>
      <c r="BQ239"/>
      <c r="BR239"/>
      <c r="BS239"/>
    </row>
    <row r="240" spans="1:71" s="1" customFormat="1" x14ac:dyDescent="0.25">
      <c r="A240" s="188" t="s">
        <v>454</v>
      </c>
      <c r="B240" s="188" t="s">
        <v>509</v>
      </c>
      <c r="C240" s="188" t="s">
        <v>609</v>
      </c>
      <c r="D240" s="188" t="s">
        <v>683</v>
      </c>
      <c r="E240" s="188">
        <v>57</v>
      </c>
      <c r="F240" s="208">
        <v>22452</v>
      </c>
      <c r="G240" s="188">
        <v>350635</v>
      </c>
      <c r="H240" s="208">
        <v>30310</v>
      </c>
      <c r="I240" s="209" t="s">
        <v>466</v>
      </c>
      <c r="BB240"/>
      <c r="BC240"/>
      <c r="BD240"/>
      <c r="BE240"/>
      <c r="BF240"/>
      <c r="BG240"/>
      <c r="BH240"/>
      <c r="BI240"/>
      <c r="BJ240"/>
      <c r="BK240"/>
      <c r="BL240"/>
      <c r="BM240"/>
      <c r="BN240"/>
      <c r="BO240"/>
      <c r="BP240"/>
      <c r="BQ240"/>
      <c r="BR240"/>
      <c r="BS240"/>
    </row>
    <row r="241" spans="1:71" s="1" customFormat="1" x14ac:dyDescent="0.25">
      <c r="A241" s="188" t="s">
        <v>454</v>
      </c>
      <c r="B241" s="188" t="s">
        <v>574</v>
      </c>
      <c r="C241" s="188" t="s">
        <v>438</v>
      </c>
      <c r="D241" s="188" t="s">
        <v>689</v>
      </c>
      <c r="E241" s="188">
        <v>57</v>
      </c>
      <c r="F241" s="208">
        <v>22472</v>
      </c>
      <c r="G241" s="188">
        <v>350629</v>
      </c>
      <c r="H241" s="208">
        <v>30144</v>
      </c>
      <c r="I241" s="209" t="s">
        <v>466</v>
      </c>
      <c r="BB241"/>
      <c r="BC241"/>
      <c r="BD241"/>
      <c r="BE241"/>
      <c r="BF241"/>
      <c r="BG241"/>
      <c r="BH241"/>
      <c r="BI241"/>
      <c r="BJ241"/>
      <c r="BK241"/>
      <c r="BL241"/>
      <c r="BM241"/>
      <c r="BN241"/>
      <c r="BO241"/>
      <c r="BP241"/>
      <c r="BQ241"/>
      <c r="BR241"/>
      <c r="BS241"/>
    </row>
    <row r="242" spans="1:71" s="1" customFormat="1" x14ac:dyDescent="0.25">
      <c r="A242" s="188" t="s">
        <v>413</v>
      </c>
      <c r="B242" s="188" t="s">
        <v>578</v>
      </c>
      <c r="C242" s="188" t="s">
        <v>462</v>
      </c>
      <c r="D242" s="188" t="s">
        <v>457</v>
      </c>
      <c r="E242" s="188">
        <v>56</v>
      </c>
      <c r="F242" s="208">
        <v>22564</v>
      </c>
      <c r="G242" s="188">
        <v>350427</v>
      </c>
      <c r="H242" s="208">
        <v>30013</v>
      </c>
      <c r="I242" s="209" t="s">
        <v>466</v>
      </c>
      <c r="BB242"/>
      <c r="BC242"/>
      <c r="BD242"/>
      <c r="BE242"/>
      <c r="BF242"/>
      <c r="BG242"/>
      <c r="BH242"/>
      <c r="BI242"/>
      <c r="BJ242"/>
      <c r="BK242"/>
      <c r="BL242"/>
      <c r="BM242"/>
      <c r="BN242"/>
      <c r="BO242"/>
      <c r="BP242"/>
      <c r="BQ242"/>
      <c r="BR242"/>
      <c r="BS242"/>
    </row>
    <row r="243" spans="1:71" s="1" customFormat="1" x14ac:dyDescent="0.25">
      <c r="A243" s="188" t="s">
        <v>413</v>
      </c>
      <c r="B243" s="188" t="s">
        <v>671</v>
      </c>
      <c r="C243" s="188" t="s">
        <v>475</v>
      </c>
      <c r="D243" s="188" t="s">
        <v>416</v>
      </c>
      <c r="E243" s="188">
        <v>57</v>
      </c>
      <c r="F243" s="208">
        <v>22196</v>
      </c>
      <c r="G243" s="188">
        <v>351033</v>
      </c>
      <c r="H243" s="208">
        <v>30074</v>
      </c>
      <c r="I243" s="209" t="s">
        <v>466</v>
      </c>
      <c r="BB243"/>
      <c r="BC243"/>
      <c r="BD243"/>
      <c r="BE243"/>
      <c r="BF243"/>
      <c r="BG243"/>
      <c r="BH243"/>
      <c r="BI243"/>
      <c r="BJ243"/>
      <c r="BK243"/>
      <c r="BL243"/>
      <c r="BM243"/>
      <c r="BN243"/>
      <c r="BO243"/>
      <c r="BP243"/>
      <c r="BQ243"/>
      <c r="BR243"/>
      <c r="BS243"/>
    </row>
    <row r="244" spans="1:71" s="1" customFormat="1" x14ac:dyDescent="0.25">
      <c r="A244" s="188" t="s">
        <v>413</v>
      </c>
      <c r="B244" s="188" t="s">
        <v>623</v>
      </c>
      <c r="C244" s="188" t="s">
        <v>510</v>
      </c>
      <c r="D244" s="188" t="s">
        <v>473</v>
      </c>
      <c r="E244" s="188">
        <v>56</v>
      </c>
      <c r="F244" s="208">
        <v>22625</v>
      </c>
      <c r="G244" s="188">
        <v>351187</v>
      </c>
      <c r="H244" s="208">
        <v>30149</v>
      </c>
      <c r="I244" s="209" t="s">
        <v>466</v>
      </c>
      <c r="BB244"/>
      <c r="BC244"/>
      <c r="BD244"/>
      <c r="BE244"/>
      <c r="BF244"/>
      <c r="BG244"/>
      <c r="BH244"/>
      <c r="BI244"/>
      <c r="BJ244"/>
      <c r="BK244"/>
      <c r="BL244"/>
      <c r="BM244"/>
      <c r="BN244"/>
      <c r="BO244"/>
      <c r="BP244"/>
      <c r="BQ244"/>
      <c r="BR244"/>
      <c r="BS244"/>
    </row>
    <row r="245" spans="1:71" s="1" customFormat="1" x14ac:dyDescent="0.25">
      <c r="A245" s="188" t="s">
        <v>408</v>
      </c>
      <c r="B245" s="188" t="s">
        <v>443</v>
      </c>
      <c r="C245" s="188" t="s">
        <v>550</v>
      </c>
      <c r="D245" s="188" t="s">
        <v>460</v>
      </c>
      <c r="E245" s="188">
        <v>57</v>
      </c>
      <c r="F245" s="208">
        <v>22376</v>
      </c>
      <c r="G245" s="188">
        <v>560566</v>
      </c>
      <c r="H245" s="208">
        <v>30216</v>
      </c>
      <c r="I245" s="209" t="s">
        <v>412</v>
      </c>
      <c r="BB245"/>
      <c r="BC245"/>
      <c r="BD245"/>
      <c r="BE245"/>
      <c r="BF245"/>
      <c r="BG245"/>
      <c r="BH245"/>
      <c r="BI245"/>
      <c r="BJ245"/>
      <c r="BK245"/>
      <c r="BL245"/>
      <c r="BM245"/>
      <c r="BN245"/>
      <c r="BO245"/>
      <c r="BP245"/>
      <c r="BQ245"/>
      <c r="BR245"/>
      <c r="BS245"/>
    </row>
    <row r="246" spans="1:71" s="1" customFormat="1" x14ac:dyDescent="0.25">
      <c r="A246" s="188" t="s">
        <v>413</v>
      </c>
      <c r="B246" s="188" t="s">
        <v>561</v>
      </c>
      <c r="C246" s="188" t="s">
        <v>486</v>
      </c>
      <c r="D246" s="188" t="s">
        <v>473</v>
      </c>
      <c r="E246" s="188">
        <v>57</v>
      </c>
      <c r="F246" s="208">
        <v>22348</v>
      </c>
      <c r="G246" s="188">
        <v>350265</v>
      </c>
      <c r="H246" s="208">
        <v>30044</v>
      </c>
      <c r="I246" s="209" t="s">
        <v>412</v>
      </c>
      <c r="BB246"/>
      <c r="BC246"/>
      <c r="BD246"/>
      <c r="BE246"/>
      <c r="BF246"/>
      <c r="BG246"/>
      <c r="BH246"/>
      <c r="BI246"/>
      <c r="BJ246"/>
      <c r="BK246"/>
      <c r="BL246"/>
      <c r="BM246"/>
      <c r="BN246"/>
      <c r="BO246"/>
      <c r="BP246"/>
      <c r="BQ246"/>
      <c r="BR246"/>
      <c r="BS246"/>
    </row>
    <row r="247" spans="1:71" s="1" customFormat="1" x14ac:dyDescent="0.25">
      <c r="A247" s="188" t="s">
        <v>413</v>
      </c>
      <c r="B247" s="188" t="s">
        <v>587</v>
      </c>
      <c r="C247" s="188" t="s">
        <v>690</v>
      </c>
      <c r="D247" s="188" t="s">
        <v>473</v>
      </c>
      <c r="E247" s="188">
        <v>57</v>
      </c>
      <c r="F247" s="208">
        <v>22505</v>
      </c>
      <c r="G247" s="188">
        <v>351156</v>
      </c>
      <c r="H247" s="208">
        <v>30311</v>
      </c>
      <c r="I247" s="209" t="s">
        <v>412</v>
      </c>
      <c r="BB247"/>
      <c r="BC247"/>
      <c r="BD247"/>
      <c r="BE247"/>
      <c r="BF247"/>
      <c r="BG247"/>
      <c r="BH247"/>
      <c r="BI247"/>
      <c r="BJ247"/>
      <c r="BK247"/>
      <c r="BL247"/>
      <c r="BM247"/>
      <c r="BN247"/>
      <c r="BO247"/>
      <c r="BP247"/>
      <c r="BQ247"/>
      <c r="BR247"/>
      <c r="BS247"/>
    </row>
    <row r="248" spans="1:71" s="1" customFormat="1" x14ac:dyDescent="0.25">
      <c r="A248" s="188" t="s">
        <v>413</v>
      </c>
      <c r="B248" s="188" t="s">
        <v>467</v>
      </c>
      <c r="C248" s="188" t="s">
        <v>566</v>
      </c>
      <c r="D248" s="188" t="s">
        <v>473</v>
      </c>
      <c r="E248" s="188">
        <v>56</v>
      </c>
      <c r="F248" s="208">
        <v>22844</v>
      </c>
      <c r="G248" s="188">
        <v>350861</v>
      </c>
      <c r="H248" s="208">
        <v>30266</v>
      </c>
      <c r="I248" s="209" t="s">
        <v>412</v>
      </c>
      <c r="BB248"/>
      <c r="BC248"/>
      <c r="BD248"/>
      <c r="BE248"/>
      <c r="BF248"/>
      <c r="BG248"/>
      <c r="BH248"/>
      <c r="BI248"/>
      <c r="BJ248"/>
      <c r="BK248"/>
      <c r="BL248"/>
      <c r="BM248"/>
      <c r="BN248"/>
      <c r="BO248"/>
      <c r="BP248"/>
      <c r="BQ248"/>
      <c r="BR248"/>
      <c r="BS248"/>
    </row>
    <row r="249" spans="1:71" s="1" customFormat="1" x14ac:dyDescent="0.25">
      <c r="A249" s="188" t="s">
        <v>413</v>
      </c>
      <c r="B249" s="188" t="s">
        <v>490</v>
      </c>
      <c r="C249" s="188" t="s">
        <v>691</v>
      </c>
      <c r="D249" s="188" t="s">
        <v>416</v>
      </c>
      <c r="E249" s="188">
        <v>55</v>
      </c>
      <c r="F249" s="208">
        <v>22976</v>
      </c>
      <c r="G249" s="188">
        <v>350996</v>
      </c>
      <c r="H249" s="208">
        <v>30281</v>
      </c>
      <c r="I249" s="209" t="s">
        <v>412</v>
      </c>
      <c r="BB249"/>
      <c r="BC249"/>
      <c r="BD249"/>
      <c r="BE249"/>
      <c r="BF249"/>
      <c r="BG249"/>
      <c r="BH249"/>
      <c r="BI249"/>
      <c r="BJ249"/>
      <c r="BK249"/>
      <c r="BL249"/>
      <c r="BM249"/>
      <c r="BN249"/>
      <c r="BO249"/>
      <c r="BP249"/>
      <c r="BQ249"/>
      <c r="BR249"/>
      <c r="BS249"/>
    </row>
    <row r="250" spans="1:71" s="1" customFormat="1" x14ac:dyDescent="0.25">
      <c r="A250" s="188" t="s">
        <v>413</v>
      </c>
      <c r="B250" s="188" t="s">
        <v>155</v>
      </c>
      <c r="C250" s="188" t="s">
        <v>477</v>
      </c>
      <c r="D250" s="188" t="s">
        <v>416</v>
      </c>
      <c r="E250" s="188">
        <v>56</v>
      </c>
      <c r="F250" s="208">
        <v>22896</v>
      </c>
      <c r="G250" s="188">
        <v>350300</v>
      </c>
      <c r="H250" s="208">
        <v>30039</v>
      </c>
      <c r="I250" s="209" t="s">
        <v>412</v>
      </c>
      <c r="BB250"/>
      <c r="BC250"/>
      <c r="BD250"/>
      <c r="BE250"/>
      <c r="BF250"/>
      <c r="BG250"/>
      <c r="BH250"/>
      <c r="BI250"/>
      <c r="BJ250"/>
      <c r="BK250"/>
      <c r="BL250"/>
      <c r="BM250"/>
      <c r="BN250"/>
      <c r="BO250"/>
      <c r="BP250"/>
      <c r="BQ250"/>
      <c r="BR250"/>
      <c r="BS250"/>
    </row>
    <row r="251" spans="1:71" s="1" customFormat="1" x14ac:dyDescent="0.25">
      <c r="A251" s="188" t="s">
        <v>413</v>
      </c>
      <c r="B251" s="188" t="s">
        <v>550</v>
      </c>
      <c r="C251" s="188" t="s">
        <v>456</v>
      </c>
      <c r="D251" s="188" t="s">
        <v>460</v>
      </c>
      <c r="E251" s="188">
        <v>56</v>
      </c>
      <c r="F251" s="208">
        <v>22654</v>
      </c>
      <c r="G251" s="188">
        <v>350757</v>
      </c>
      <c r="H251" s="208">
        <v>30170</v>
      </c>
      <c r="I251" s="209" t="s">
        <v>412</v>
      </c>
      <c r="BB251"/>
      <c r="BC251"/>
      <c r="BD251"/>
      <c r="BE251"/>
      <c r="BF251"/>
      <c r="BG251"/>
      <c r="BH251"/>
      <c r="BI251"/>
      <c r="BJ251"/>
      <c r="BK251"/>
      <c r="BL251"/>
      <c r="BM251"/>
      <c r="BN251"/>
      <c r="BO251"/>
      <c r="BP251"/>
      <c r="BQ251"/>
      <c r="BR251"/>
      <c r="BS251"/>
    </row>
    <row r="252" spans="1:71" s="1" customFormat="1" x14ac:dyDescent="0.25">
      <c r="A252" s="188" t="s">
        <v>413</v>
      </c>
      <c r="B252" s="188" t="s">
        <v>531</v>
      </c>
      <c r="C252" s="188" t="s">
        <v>677</v>
      </c>
      <c r="D252" s="188" t="s">
        <v>692</v>
      </c>
      <c r="E252" s="188">
        <v>56</v>
      </c>
      <c r="F252" s="208">
        <v>22671</v>
      </c>
      <c r="G252" s="188">
        <v>350293</v>
      </c>
      <c r="H252" s="208">
        <v>30206</v>
      </c>
      <c r="I252" s="209" t="s">
        <v>412</v>
      </c>
      <c r="BB252"/>
      <c r="BC252"/>
      <c r="BD252"/>
      <c r="BE252"/>
      <c r="BF252"/>
      <c r="BG252"/>
      <c r="BH252"/>
      <c r="BI252"/>
      <c r="BJ252"/>
      <c r="BK252"/>
      <c r="BL252"/>
      <c r="BM252"/>
      <c r="BN252"/>
      <c r="BO252"/>
      <c r="BP252"/>
      <c r="BQ252"/>
      <c r="BR252"/>
      <c r="BS252"/>
    </row>
    <row r="253" spans="1:71" s="1" customFormat="1" x14ac:dyDescent="0.25">
      <c r="A253" s="188" t="s">
        <v>413</v>
      </c>
      <c r="B253" s="188" t="s">
        <v>409</v>
      </c>
      <c r="C253" s="188" t="s">
        <v>475</v>
      </c>
      <c r="D253" s="188" t="s">
        <v>473</v>
      </c>
      <c r="E253" s="188">
        <v>56</v>
      </c>
      <c r="F253" s="208">
        <v>22801</v>
      </c>
      <c r="G253" s="188">
        <v>350918</v>
      </c>
      <c r="H253" s="208">
        <v>30135</v>
      </c>
      <c r="I253" s="209" t="s">
        <v>412</v>
      </c>
      <c r="BB253"/>
      <c r="BC253"/>
      <c r="BD253"/>
      <c r="BE253"/>
      <c r="BF253"/>
      <c r="BG253"/>
      <c r="BH253"/>
      <c r="BI253"/>
      <c r="BJ253"/>
      <c r="BK253"/>
      <c r="BL253"/>
      <c r="BM253"/>
      <c r="BN253"/>
      <c r="BO253"/>
      <c r="BP253"/>
      <c r="BQ253"/>
      <c r="BR253"/>
      <c r="BS253"/>
    </row>
    <row r="254" spans="1:71" s="1" customFormat="1" x14ac:dyDescent="0.25">
      <c r="A254" s="188" t="s">
        <v>413</v>
      </c>
      <c r="B254" s="188" t="s">
        <v>497</v>
      </c>
      <c r="C254" s="188" t="s">
        <v>472</v>
      </c>
      <c r="D254" s="188" t="s">
        <v>678</v>
      </c>
      <c r="E254" s="188">
        <v>55</v>
      </c>
      <c r="F254" s="208">
        <v>22931</v>
      </c>
      <c r="G254" s="188">
        <v>351085</v>
      </c>
      <c r="H254" s="208">
        <v>30031</v>
      </c>
      <c r="I254" s="209" t="s">
        <v>412</v>
      </c>
      <c r="BB254"/>
      <c r="BC254"/>
      <c r="BD254"/>
      <c r="BE254"/>
      <c r="BF254"/>
      <c r="BG254"/>
      <c r="BH254"/>
      <c r="BI254"/>
      <c r="BJ254"/>
      <c r="BK254"/>
      <c r="BL254"/>
      <c r="BM254"/>
      <c r="BN254"/>
      <c r="BO254"/>
      <c r="BP254"/>
      <c r="BQ254"/>
      <c r="BR254"/>
      <c r="BS254"/>
    </row>
    <row r="255" spans="1:71" s="1" customFormat="1" x14ac:dyDescent="0.25">
      <c r="A255" s="188" t="s">
        <v>413</v>
      </c>
      <c r="B255" s="188" t="s">
        <v>579</v>
      </c>
      <c r="C255" s="188" t="s">
        <v>693</v>
      </c>
      <c r="D255" s="188" t="s">
        <v>439</v>
      </c>
      <c r="E255" s="188">
        <v>56</v>
      </c>
      <c r="F255" s="208">
        <v>22685</v>
      </c>
      <c r="G255" s="188">
        <v>350222</v>
      </c>
      <c r="H255" s="208">
        <v>30246</v>
      </c>
      <c r="I255" s="209" t="s">
        <v>412</v>
      </c>
      <c r="BB255"/>
      <c r="BC255"/>
      <c r="BD255"/>
      <c r="BE255"/>
      <c r="BF255"/>
      <c r="BG255"/>
      <c r="BH255"/>
      <c r="BI255"/>
      <c r="BJ255"/>
      <c r="BK255"/>
      <c r="BL255"/>
      <c r="BM255"/>
      <c r="BN255"/>
      <c r="BO255"/>
      <c r="BP255"/>
      <c r="BQ255"/>
      <c r="BR255"/>
      <c r="BS255"/>
    </row>
    <row r="256" spans="1:71" s="1" customFormat="1" x14ac:dyDescent="0.25">
      <c r="A256" s="188" t="s">
        <v>408</v>
      </c>
      <c r="B256" s="188" t="s">
        <v>492</v>
      </c>
      <c r="C256" s="188" t="s">
        <v>532</v>
      </c>
      <c r="D256" s="188" t="s">
        <v>416</v>
      </c>
      <c r="E256" s="188">
        <v>56</v>
      </c>
      <c r="F256" s="208">
        <v>22713</v>
      </c>
      <c r="G256" s="188">
        <v>351212</v>
      </c>
      <c r="H256" s="208">
        <v>30061</v>
      </c>
      <c r="I256" s="209" t="s">
        <v>417</v>
      </c>
      <c r="BB256"/>
      <c r="BC256"/>
      <c r="BD256"/>
      <c r="BE256"/>
      <c r="BF256"/>
      <c r="BG256"/>
      <c r="BH256"/>
      <c r="BI256"/>
      <c r="BJ256"/>
      <c r="BK256"/>
      <c r="BL256"/>
      <c r="BM256"/>
      <c r="BN256"/>
      <c r="BO256"/>
      <c r="BP256"/>
      <c r="BQ256"/>
      <c r="BR256"/>
      <c r="BS256"/>
    </row>
    <row r="257" spans="1:71" s="1" customFormat="1" x14ac:dyDescent="0.25">
      <c r="A257" s="188" t="s">
        <v>413</v>
      </c>
      <c r="B257" s="188" t="s">
        <v>448</v>
      </c>
      <c r="C257" s="188" t="s">
        <v>472</v>
      </c>
      <c r="D257" s="188" t="s">
        <v>422</v>
      </c>
      <c r="E257" s="188">
        <v>56</v>
      </c>
      <c r="F257" s="208">
        <v>22744</v>
      </c>
      <c r="G257" s="188">
        <v>350226</v>
      </c>
      <c r="H257" s="208">
        <v>30049</v>
      </c>
      <c r="I257" s="209" t="s">
        <v>417</v>
      </c>
      <c r="BB257"/>
      <c r="BC257"/>
      <c r="BD257"/>
      <c r="BE257"/>
      <c r="BF257"/>
      <c r="BG257"/>
      <c r="BH257"/>
      <c r="BI257"/>
      <c r="BJ257"/>
      <c r="BK257"/>
      <c r="BL257"/>
      <c r="BM257"/>
      <c r="BN257"/>
      <c r="BO257"/>
      <c r="BP257"/>
      <c r="BQ257"/>
      <c r="BR257"/>
      <c r="BS257"/>
    </row>
    <row r="258" spans="1:71" s="1" customFormat="1" x14ac:dyDescent="0.25">
      <c r="A258" s="188" t="s">
        <v>413</v>
      </c>
      <c r="B258" s="188" t="s">
        <v>694</v>
      </c>
      <c r="C258" s="188" t="s">
        <v>616</v>
      </c>
      <c r="D258" s="188" t="s">
        <v>695</v>
      </c>
      <c r="E258" s="188">
        <v>57</v>
      </c>
      <c r="F258" s="208">
        <v>22196</v>
      </c>
      <c r="G258" s="188">
        <v>560562</v>
      </c>
      <c r="H258" s="208">
        <v>30074</v>
      </c>
      <c r="I258" s="209" t="s">
        <v>417</v>
      </c>
      <c r="BB258"/>
      <c r="BC258"/>
      <c r="BD258"/>
      <c r="BE258"/>
      <c r="BF258"/>
      <c r="BG258"/>
      <c r="BH258"/>
      <c r="BI258"/>
      <c r="BJ258"/>
      <c r="BK258"/>
      <c r="BL258"/>
      <c r="BM258"/>
      <c r="BN258"/>
      <c r="BO258"/>
      <c r="BP258"/>
      <c r="BQ258"/>
      <c r="BR258"/>
      <c r="BS258"/>
    </row>
    <row r="259" spans="1:71" s="1" customFormat="1" x14ac:dyDescent="0.25">
      <c r="A259" s="188" t="s">
        <v>408</v>
      </c>
      <c r="B259" s="188" t="s">
        <v>524</v>
      </c>
      <c r="C259" s="188" t="s">
        <v>152</v>
      </c>
      <c r="D259" s="188" t="s">
        <v>696</v>
      </c>
      <c r="E259" s="188">
        <v>62</v>
      </c>
      <c r="F259" s="208">
        <v>20689</v>
      </c>
      <c r="G259" s="188">
        <v>560563</v>
      </c>
      <c r="H259" s="208">
        <v>30198</v>
      </c>
      <c r="I259" s="209" t="s">
        <v>417</v>
      </c>
      <c r="BB259"/>
      <c r="BC259"/>
      <c r="BD259"/>
      <c r="BE259"/>
      <c r="BF259"/>
      <c r="BG259"/>
      <c r="BH259"/>
      <c r="BI259"/>
      <c r="BJ259"/>
      <c r="BK259"/>
      <c r="BL259"/>
      <c r="BM259"/>
      <c r="BN259"/>
      <c r="BO259"/>
      <c r="BP259"/>
      <c r="BQ259"/>
      <c r="BR259"/>
      <c r="BS259"/>
    </row>
    <row r="260" spans="1:71" s="1" customFormat="1" x14ac:dyDescent="0.25">
      <c r="A260" s="188" t="s">
        <v>408</v>
      </c>
      <c r="B260" s="188" t="s">
        <v>185</v>
      </c>
      <c r="C260" s="188" t="s">
        <v>697</v>
      </c>
      <c r="D260" s="188" t="s">
        <v>698</v>
      </c>
      <c r="E260" s="188">
        <v>64</v>
      </c>
      <c r="F260" s="208">
        <v>19979</v>
      </c>
      <c r="G260" s="188">
        <v>350392</v>
      </c>
      <c r="H260" s="208">
        <v>30091</v>
      </c>
      <c r="I260" s="209" t="s">
        <v>417</v>
      </c>
      <c r="BB260"/>
      <c r="BC260"/>
      <c r="BD260"/>
      <c r="BE260"/>
      <c r="BF260"/>
      <c r="BG260"/>
      <c r="BH260"/>
      <c r="BI260"/>
      <c r="BJ260"/>
      <c r="BK260"/>
      <c r="BL260"/>
      <c r="BM260"/>
      <c r="BN260"/>
      <c r="BO260"/>
      <c r="BP260"/>
      <c r="BQ260"/>
      <c r="BR260"/>
      <c r="BS260"/>
    </row>
    <row r="261" spans="1:71" s="1" customFormat="1" x14ac:dyDescent="0.25">
      <c r="A261" s="188" t="s">
        <v>408</v>
      </c>
      <c r="B261" s="188" t="s">
        <v>634</v>
      </c>
      <c r="C261" s="188" t="s">
        <v>556</v>
      </c>
      <c r="D261" s="188" t="s">
        <v>442</v>
      </c>
      <c r="E261" s="188">
        <v>59</v>
      </c>
      <c r="F261" s="208">
        <v>21805</v>
      </c>
      <c r="G261" s="188">
        <v>351325</v>
      </c>
      <c r="H261" s="208">
        <v>30204</v>
      </c>
      <c r="I261" s="209" t="s">
        <v>417</v>
      </c>
      <c r="BB261"/>
      <c r="BC261"/>
      <c r="BD261"/>
      <c r="BE261"/>
      <c r="BF261"/>
      <c r="BG261"/>
      <c r="BH261"/>
      <c r="BI261"/>
      <c r="BJ261"/>
      <c r="BK261"/>
      <c r="BL261"/>
      <c r="BM261"/>
      <c r="BN261"/>
      <c r="BO261"/>
      <c r="BP261"/>
      <c r="BQ261"/>
      <c r="BR261"/>
      <c r="BS261"/>
    </row>
    <row r="262" spans="1:71" s="1" customFormat="1" x14ac:dyDescent="0.25">
      <c r="A262" s="188" t="s">
        <v>413</v>
      </c>
      <c r="B262" s="188" t="s">
        <v>603</v>
      </c>
      <c r="C262" s="188" t="s">
        <v>699</v>
      </c>
      <c r="D262" s="188" t="s">
        <v>670</v>
      </c>
      <c r="E262" s="188">
        <v>58</v>
      </c>
      <c r="F262" s="208">
        <v>21972</v>
      </c>
      <c r="G262" s="188">
        <v>350847</v>
      </c>
      <c r="H262" s="208">
        <v>29956</v>
      </c>
      <c r="I262" s="209" t="s">
        <v>417</v>
      </c>
      <c r="BB262"/>
      <c r="BC262"/>
      <c r="BD262"/>
      <c r="BE262"/>
      <c r="BF262"/>
      <c r="BG262"/>
      <c r="BH262"/>
      <c r="BI262"/>
      <c r="BJ262"/>
      <c r="BK262"/>
      <c r="BL262"/>
      <c r="BM262"/>
      <c r="BN262"/>
      <c r="BO262"/>
      <c r="BP262"/>
      <c r="BQ262"/>
      <c r="BR262"/>
      <c r="BS262"/>
    </row>
    <row r="263" spans="1:71" s="1" customFormat="1" x14ac:dyDescent="0.25">
      <c r="A263" s="188" t="s">
        <v>408</v>
      </c>
      <c r="B263" s="188" t="s">
        <v>592</v>
      </c>
      <c r="C263" s="188" t="s">
        <v>535</v>
      </c>
      <c r="D263" s="188" t="s">
        <v>700</v>
      </c>
      <c r="E263" s="188">
        <v>58</v>
      </c>
      <c r="F263" s="208">
        <v>22166</v>
      </c>
      <c r="G263" s="188">
        <v>350217</v>
      </c>
      <c r="H263" s="208">
        <v>30083</v>
      </c>
      <c r="I263" s="209" t="s">
        <v>417</v>
      </c>
      <c r="BB263"/>
      <c r="BC263"/>
      <c r="BD263"/>
      <c r="BE263"/>
      <c r="BF263"/>
      <c r="BG263"/>
      <c r="BH263"/>
      <c r="BI263"/>
      <c r="BJ263"/>
      <c r="BK263"/>
      <c r="BL263"/>
      <c r="BM263"/>
      <c r="BN263"/>
      <c r="BO263"/>
      <c r="BP263"/>
      <c r="BQ263"/>
      <c r="BR263"/>
      <c r="BS263"/>
    </row>
    <row r="264" spans="1:71" s="1" customFormat="1" x14ac:dyDescent="0.25">
      <c r="A264" s="188" t="s">
        <v>408</v>
      </c>
      <c r="B264" s="188" t="s">
        <v>514</v>
      </c>
      <c r="C264" s="188" t="s">
        <v>621</v>
      </c>
      <c r="D264" s="188" t="s">
        <v>502</v>
      </c>
      <c r="E264" s="188">
        <v>58</v>
      </c>
      <c r="F264" s="208">
        <v>22070</v>
      </c>
      <c r="G264" s="188">
        <v>351003</v>
      </c>
      <c r="H264" s="208">
        <v>30013</v>
      </c>
      <c r="I264" s="209" t="s">
        <v>417</v>
      </c>
      <c r="BB264"/>
      <c r="BC264"/>
      <c r="BD264"/>
      <c r="BE264"/>
      <c r="BF264"/>
      <c r="BG264"/>
      <c r="BH264"/>
      <c r="BI264"/>
      <c r="BJ264"/>
      <c r="BK264"/>
      <c r="BL264"/>
      <c r="BM264"/>
      <c r="BN264"/>
      <c r="BO264"/>
      <c r="BP264"/>
      <c r="BQ264"/>
      <c r="BR264"/>
      <c r="BS264"/>
    </row>
    <row r="265" spans="1:71" s="1" customFormat="1" x14ac:dyDescent="0.25">
      <c r="A265" s="188" t="s">
        <v>413</v>
      </c>
      <c r="B265" s="188" t="s">
        <v>446</v>
      </c>
      <c r="C265" s="188" t="s">
        <v>472</v>
      </c>
      <c r="D265" s="188" t="s">
        <v>457</v>
      </c>
      <c r="E265" s="188">
        <v>57</v>
      </c>
      <c r="F265" s="208">
        <v>22465</v>
      </c>
      <c r="G265" s="188">
        <v>350710</v>
      </c>
      <c r="H265" s="208">
        <v>30281</v>
      </c>
      <c r="I265" s="209" t="s">
        <v>417</v>
      </c>
      <c r="BB265"/>
      <c r="BC265"/>
      <c r="BD265"/>
      <c r="BE265"/>
      <c r="BF265"/>
      <c r="BG265"/>
      <c r="BH265"/>
      <c r="BI265"/>
      <c r="BJ265"/>
      <c r="BK265"/>
      <c r="BL265"/>
      <c r="BM265"/>
      <c r="BN265"/>
      <c r="BO265"/>
      <c r="BP265"/>
      <c r="BQ265"/>
      <c r="BR265"/>
      <c r="BS265"/>
    </row>
    <row r="266" spans="1:71" s="1" customFormat="1" x14ac:dyDescent="0.25">
      <c r="A266" s="188" t="s">
        <v>408</v>
      </c>
      <c r="B266" s="188" t="s">
        <v>410</v>
      </c>
      <c r="C266" s="188" t="s">
        <v>185</v>
      </c>
      <c r="D266" s="188" t="s">
        <v>460</v>
      </c>
      <c r="E266" s="188">
        <v>56</v>
      </c>
      <c r="F266" s="208">
        <v>22592</v>
      </c>
      <c r="G266" s="188">
        <v>350247</v>
      </c>
      <c r="H266" s="208">
        <v>30295</v>
      </c>
      <c r="I266" s="209" t="s">
        <v>417</v>
      </c>
      <c r="BB266"/>
      <c r="BC266"/>
      <c r="BD266"/>
      <c r="BE266"/>
      <c r="BF266"/>
      <c r="BG266"/>
      <c r="BH266"/>
      <c r="BI266"/>
      <c r="BJ266"/>
      <c r="BK266"/>
      <c r="BL266"/>
      <c r="BM266"/>
      <c r="BN266"/>
      <c r="BO266"/>
      <c r="BP266"/>
      <c r="BQ266"/>
      <c r="BR266"/>
      <c r="BS266"/>
    </row>
    <row r="267" spans="1:71" s="1" customFormat="1" x14ac:dyDescent="0.25">
      <c r="A267" s="188" t="s">
        <v>408</v>
      </c>
      <c r="B267" s="188" t="s">
        <v>440</v>
      </c>
      <c r="C267" s="188" t="s">
        <v>410</v>
      </c>
      <c r="D267" s="188" t="s">
        <v>422</v>
      </c>
      <c r="E267" s="188">
        <v>55</v>
      </c>
      <c r="F267" s="208">
        <v>22930</v>
      </c>
      <c r="G267" s="188">
        <v>350063</v>
      </c>
      <c r="H267" s="208">
        <v>30239</v>
      </c>
      <c r="I267" s="209" t="s">
        <v>417</v>
      </c>
      <c r="BB267"/>
      <c r="BC267"/>
      <c r="BD267"/>
      <c r="BE267"/>
      <c r="BF267"/>
      <c r="BG267"/>
      <c r="BH267"/>
      <c r="BI267"/>
      <c r="BJ267"/>
      <c r="BK267"/>
      <c r="BL267"/>
      <c r="BM267"/>
      <c r="BN267"/>
      <c r="BO267"/>
      <c r="BP267"/>
      <c r="BQ267"/>
      <c r="BR267"/>
      <c r="BS267"/>
    </row>
    <row r="268" spans="1:71" s="1" customFormat="1" x14ac:dyDescent="0.25">
      <c r="A268" s="188" t="s">
        <v>408</v>
      </c>
      <c r="B268" s="188" t="s">
        <v>155</v>
      </c>
      <c r="C268" s="188" t="s">
        <v>697</v>
      </c>
      <c r="D268" s="188" t="s">
        <v>416</v>
      </c>
      <c r="E268" s="188">
        <v>56</v>
      </c>
      <c r="F268" s="208">
        <v>22788</v>
      </c>
      <c r="G268" s="188">
        <v>350569</v>
      </c>
      <c r="H268" s="208">
        <v>29976</v>
      </c>
      <c r="I268" s="209" t="s">
        <v>417</v>
      </c>
      <c r="BB268"/>
      <c r="BC268"/>
      <c r="BD268"/>
      <c r="BE268"/>
      <c r="BF268"/>
      <c r="BG268"/>
      <c r="BH268"/>
      <c r="BI268"/>
      <c r="BJ268"/>
      <c r="BK268"/>
      <c r="BL268"/>
      <c r="BM268"/>
      <c r="BN268"/>
      <c r="BO268"/>
      <c r="BP268"/>
      <c r="BQ268"/>
      <c r="BR268"/>
      <c r="BS268"/>
    </row>
    <row r="269" spans="1:71" s="1" customFormat="1" x14ac:dyDescent="0.25">
      <c r="A269" s="188" t="s">
        <v>408</v>
      </c>
      <c r="B269" s="188" t="s">
        <v>615</v>
      </c>
      <c r="C269" s="188" t="s">
        <v>451</v>
      </c>
      <c r="D269" s="188" t="s">
        <v>473</v>
      </c>
      <c r="E269" s="188">
        <v>54</v>
      </c>
      <c r="F269" s="208">
        <v>23326</v>
      </c>
      <c r="G269" s="188">
        <v>350355</v>
      </c>
      <c r="H269" s="208">
        <v>30091</v>
      </c>
      <c r="I269" s="209" t="s">
        <v>417</v>
      </c>
      <c r="BB269"/>
      <c r="BC269"/>
      <c r="BD269"/>
      <c r="BE269"/>
      <c r="BF269"/>
      <c r="BG269"/>
      <c r="BH269"/>
      <c r="BI269"/>
      <c r="BJ269"/>
      <c r="BK269"/>
      <c r="BL269"/>
      <c r="BM269"/>
      <c r="BN269"/>
      <c r="BO269"/>
      <c r="BP269"/>
      <c r="BQ269"/>
      <c r="BR269"/>
      <c r="BS269"/>
    </row>
    <row r="270" spans="1:71" s="1" customFormat="1" x14ac:dyDescent="0.25">
      <c r="A270" s="188" t="s">
        <v>413</v>
      </c>
      <c r="B270" s="188" t="s">
        <v>671</v>
      </c>
      <c r="C270" s="188" t="s">
        <v>486</v>
      </c>
      <c r="D270" s="188" t="s">
        <v>457</v>
      </c>
      <c r="E270" s="188">
        <v>58</v>
      </c>
      <c r="F270" s="208">
        <v>22163</v>
      </c>
      <c r="G270" s="188">
        <v>560421</v>
      </c>
      <c r="H270" s="208">
        <v>30206</v>
      </c>
      <c r="I270" s="209" t="s">
        <v>417</v>
      </c>
      <c r="BB270"/>
      <c r="BC270"/>
      <c r="BD270"/>
      <c r="BE270"/>
      <c r="BF270"/>
      <c r="BG270"/>
      <c r="BH270"/>
      <c r="BI270"/>
      <c r="BJ270"/>
      <c r="BK270"/>
      <c r="BL270"/>
      <c r="BM270"/>
      <c r="BN270"/>
      <c r="BO270"/>
      <c r="BP270"/>
      <c r="BQ270"/>
      <c r="BR270"/>
      <c r="BS270"/>
    </row>
    <row r="271" spans="1:71" s="1" customFormat="1" x14ac:dyDescent="0.25">
      <c r="A271" s="188" t="s">
        <v>408</v>
      </c>
      <c r="B271" s="188" t="s">
        <v>546</v>
      </c>
      <c r="C271" s="188" t="s">
        <v>685</v>
      </c>
      <c r="D271" s="188" t="s">
        <v>701</v>
      </c>
      <c r="E271" s="188">
        <v>57</v>
      </c>
      <c r="F271" s="208">
        <v>22289</v>
      </c>
      <c r="G271" s="188">
        <v>560422</v>
      </c>
      <c r="H271" s="208">
        <v>30044</v>
      </c>
      <c r="I271" s="209" t="s">
        <v>417</v>
      </c>
      <c r="BB271"/>
      <c r="BC271"/>
      <c r="BD271"/>
      <c r="BE271"/>
      <c r="BF271"/>
      <c r="BG271"/>
      <c r="BH271"/>
      <c r="BI271"/>
      <c r="BJ271"/>
      <c r="BK271"/>
      <c r="BL271"/>
      <c r="BM271"/>
      <c r="BN271"/>
      <c r="BO271"/>
      <c r="BP271"/>
      <c r="BQ271"/>
      <c r="BR271"/>
      <c r="BS271"/>
    </row>
    <row r="272" spans="1:71" s="1" customFormat="1" x14ac:dyDescent="0.25">
      <c r="A272" s="188" t="s">
        <v>408</v>
      </c>
      <c r="B272" s="188" t="s">
        <v>423</v>
      </c>
      <c r="C272" s="188" t="s">
        <v>535</v>
      </c>
      <c r="D272" s="188" t="s">
        <v>457</v>
      </c>
      <c r="E272" s="188">
        <v>65</v>
      </c>
      <c r="F272" s="208">
        <v>19457</v>
      </c>
      <c r="G272" s="188">
        <v>350233</v>
      </c>
      <c r="H272" s="208">
        <v>29998</v>
      </c>
      <c r="I272" s="209" t="s">
        <v>421</v>
      </c>
      <c r="BB272"/>
      <c r="BC272"/>
      <c r="BD272"/>
      <c r="BE272"/>
      <c r="BF272"/>
      <c r="BG272"/>
      <c r="BH272"/>
      <c r="BI272"/>
      <c r="BJ272"/>
      <c r="BK272"/>
      <c r="BL272"/>
      <c r="BM272"/>
      <c r="BN272"/>
      <c r="BO272"/>
      <c r="BP272"/>
      <c r="BQ272"/>
      <c r="BR272"/>
      <c r="BS272"/>
    </row>
    <row r="273" spans="1:71" s="1" customFormat="1" x14ac:dyDescent="0.25">
      <c r="A273" s="188" t="s">
        <v>408</v>
      </c>
      <c r="B273" s="188" t="s">
        <v>500</v>
      </c>
      <c r="C273" s="188" t="s">
        <v>575</v>
      </c>
      <c r="D273" s="188" t="s">
        <v>702</v>
      </c>
      <c r="E273" s="188">
        <v>61</v>
      </c>
      <c r="F273" s="208">
        <v>20882</v>
      </c>
      <c r="G273" s="188">
        <v>561366</v>
      </c>
      <c r="H273" s="208">
        <v>30039</v>
      </c>
      <c r="I273" s="209" t="s">
        <v>421</v>
      </c>
      <c r="BB273"/>
      <c r="BC273"/>
      <c r="BD273"/>
      <c r="BE273"/>
      <c r="BF273"/>
      <c r="BG273"/>
      <c r="BH273"/>
      <c r="BI273"/>
      <c r="BJ273"/>
      <c r="BK273"/>
      <c r="BL273"/>
      <c r="BM273"/>
      <c r="BN273"/>
      <c r="BO273"/>
      <c r="BP273"/>
      <c r="BQ273"/>
      <c r="BR273"/>
      <c r="BS273"/>
    </row>
    <row r="274" spans="1:71" s="1" customFormat="1" x14ac:dyDescent="0.25">
      <c r="A274" s="188" t="s">
        <v>413</v>
      </c>
      <c r="B274" s="188" t="s">
        <v>631</v>
      </c>
      <c r="C274" s="188" t="s">
        <v>472</v>
      </c>
      <c r="D274" s="188" t="s">
        <v>416</v>
      </c>
      <c r="E274" s="188">
        <v>60</v>
      </c>
      <c r="F274" s="208">
        <v>21416</v>
      </c>
      <c r="G274" s="188">
        <v>350215</v>
      </c>
      <c r="H274" s="208">
        <v>30046</v>
      </c>
      <c r="I274" s="209" t="s">
        <v>421</v>
      </c>
      <c r="BB274"/>
      <c r="BC274"/>
      <c r="BD274"/>
      <c r="BE274"/>
      <c r="BF274"/>
      <c r="BG274"/>
      <c r="BH274"/>
      <c r="BI274"/>
      <c r="BJ274"/>
      <c r="BK274"/>
      <c r="BL274"/>
      <c r="BM274"/>
      <c r="BN274"/>
      <c r="BO274"/>
      <c r="BP274"/>
      <c r="BQ274"/>
      <c r="BR274"/>
      <c r="BS274"/>
    </row>
    <row r="275" spans="1:71" s="1" customFormat="1" x14ac:dyDescent="0.25">
      <c r="A275" s="188" t="s">
        <v>413</v>
      </c>
      <c r="B275" s="188" t="s">
        <v>418</v>
      </c>
      <c r="C275" s="188" t="s">
        <v>518</v>
      </c>
      <c r="D275" s="188" t="s">
        <v>703</v>
      </c>
      <c r="E275" s="188">
        <v>60</v>
      </c>
      <c r="F275" s="208">
        <v>21401</v>
      </c>
      <c r="G275" s="188">
        <v>560401</v>
      </c>
      <c r="H275" s="208">
        <v>30105</v>
      </c>
      <c r="I275" s="209" t="s">
        <v>421</v>
      </c>
      <c r="BB275"/>
      <c r="BC275"/>
      <c r="BD275"/>
      <c r="BE275"/>
      <c r="BF275"/>
      <c r="BG275"/>
      <c r="BH275"/>
      <c r="BI275"/>
      <c r="BJ275"/>
      <c r="BK275"/>
      <c r="BL275"/>
      <c r="BM275"/>
      <c r="BN275"/>
      <c r="BO275"/>
      <c r="BP275"/>
      <c r="BQ275"/>
      <c r="BR275"/>
      <c r="BS275"/>
    </row>
    <row r="276" spans="1:71" s="1" customFormat="1" x14ac:dyDescent="0.25">
      <c r="A276" s="188" t="s">
        <v>413</v>
      </c>
      <c r="B276" s="188" t="s">
        <v>544</v>
      </c>
      <c r="C276" s="188" t="s">
        <v>438</v>
      </c>
      <c r="D276" s="188" t="s">
        <v>425</v>
      </c>
      <c r="E276" s="188">
        <v>59</v>
      </c>
      <c r="F276" s="208">
        <v>21661</v>
      </c>
      <c r="G276" s="188">
        <v>351032</v>
      </c>
      <c r="H276" s="208">
        <v>30036</v>
      </c>
      <c r="I276" s="209" t="s">
        <v>421</v>
      </c>
      <c r="BB276"/>
      <c r="BC276"/>
      <c r="BD276"/>
      <c r="BE276"/>
      <c r="BF276"/>
      <c r="BG276"/>
      <c r="BH276"/>
      <c r="BI276"/>
      <c r="BJ276"/>
      <c r="BK276"/>
      <c r="BL276"/>
      <c r="BM276"/>
      <c r="BN276"/>
      <c r="BO276"/>
      <c r="BP276"/>
      <c r="BQ276"/>
      <c r="BR276"/>
      <c r="BS276"/>
    </row>
    <row r="277" spans="1:71" s="1" customFormat="1" x14ac:dyDescent="0.25">
      <c r="A277" s="188" t="s">
        <v>413</v>
      </c>
      <c r="B277" s="188" t="s">
        <v>471</v>
      </c>
      <c r="C277" s="188" t="s">
        <v>472</v>
      </c>
      <c r="D277" s="188" t="s">
        <v>457</v>
      </c>
      <c r="E277" s="188">
        <v>59</v>
      </c>
      <c r="F277" s="208">
        <v>21575</v>
      </c>
      <c r="G277" s="188">
        <v>350952</v>
      </c>
      <c r="H277" s="208">
        <v>29977</v>
      </c>
      <c r="I277" s="209" t="s">
        <v>421</v>
      </c>
      <c r="BB277"/>
      <c r="BC277"/>
      <c r="BD277"/>
      <c r="BE277"/>
      <c r="BF277"/>
      <c r="BG277"/>
      <c r="BH277"/>
      <c r="BI277"/>
      <c r="BJ277"/>
      <c r="BK277"/>
      <c r="BL277"/>
      <c r="BM277"/>
      <c r="BN277"/>
      <c r="BO277"/>
      <c r="BP277"/>
      <c r="BQ277"/>
      <c r="BR277"/>
      <c r="BS277"/>
    </row>
    <row r="278" spans="1:71" s="1" customFormat="1" x14ac:dyDescent="0.25">
      <c r="A278" s="188" t="s">
        <v>408</v>
      </c>
      <c r="B278" s="188" t="s">
        <v>410</v>
      </c>
      <c r="C278" s="188" t="s">
        <v>185</v>
      </c>
      <c r="D278" s="188" t="s">
        <v>445</v>
      </c>
      <c r="E278" s="188">
        <v>58</v>
      </c>
      <c r="F278" s="208">
        <v>22070</v>
      </c>
      <c r="G278" s="188">
        <v>350139</v>
      </c>
      <c r="H278" s="208">
        <v>30231</v>
      </c>
      <c r="I278" s="209" t="s">
        <v>421</v>
      </c>
      <c r="BB278"/>
      <c r="BC278"/>
      <c r="BD278"/>
      <c r="BE278"/>
      <c r="BF278"/>
      <c r="BG278"/>
      <c r="BH278"/>
      <c r="BI278"/>
      <c r="BJ278"/>
      <c r="BK278"/>
      <c r="BL278"/>
      <c r="BM278"/>
      <c r="BN278"/>
      <c r="BO278"/>
      <c r="BP278"/>
      <c r="BQ278"/>
      <c r="BR278"/>
      <c r="BS278"/>
    </row>
    <row r="279" spans="1:71" s="1" customFormat="1" x14ac:dyDescent="0.25">
      <c r="A279" s="188" t="s">
        <v>413</v>
      </c>
      <c r="B279" s="188" t="s">
        <v>704</v>
      </c>
      <c r="C279" s="188" t="s">
        <v>600</v>
      </c>
      <c r="D279" s="188" t="s">
        <v>636</v>
      </c>
      <c r="E279" s="188">
        <v>58</v>
      </c>
      <c r="F279" s="208">
        <v>22135</v>
      </c>
      <c r="G279" s="188">
        <v>560426</v>
      </c>
      <c r="H279" s="208">
        <v>30293</v>
      </c>
      <c r="I279" s="209" t="s">
        <v>421</v>
      </c>
      <c r="BB279"/>
      <c r="BC279"/>
      <c r="BD279"/>
      <c r="BE279"/>
      <c r="BF279"/>
      <c r="BG279"/>
      <c r="BH279"/>
      <c r="BI279"/>
      <c r="BJ279"/>
      <c r="BK279"/>
      <c r="BL279"/>
      <c r="BM279"/>
      <c r="BN279"/>
      <c r="BO279"/>
      <c r="BP279"/>
      <c r="BQ279"/>
      <c r="BR279"/>
      <c r="BS279"/>
    </row>
    <row r="280" spans="1:71" s="1" customFormat="1" x14ac:dyDescent="0.25">
      <c r="A280" s="188" t="s">
        <v>408</v>
      </c>
      <c r="B280" s="188" t="s">
        <v>705</v>
      </c>
      <c r="C280" s="188" t="s">
        <v>155</v>
      </c>
      <c r="D280" s="188" t="s">
        <v>460</v>
      </c>
      <c r="E280" s="188">
        <v>58</v>
      </c>
      <c r="F280" s="208">
        <v>22087</v>
      </c>
      <c r="G280" s="188">
        <v>350496</v>
      </c>
      <c r="H280" s="208">
        <v>30265</v>
      </c>
      <c r="I280" s="209" t="s">
        <v>421</v>
      </c>
      <c r="BB280"/>
      <c r="BC280"/>
      <c r="BD280"/>
      <c r="BE280"/>
      <c r="BF280"/>
      <c r="BG280"/>
      <c r="BH280"/>
      <c r="BI280"/>
      <c r="BJ280"/>
      <c r="BK280"/>
      <c r="BL280"/>
      <c r="BM280"/>
      <c r="BN280"/>
      <c r="BO280"/>
      <c r="BP280"/>
      <c r="BQ280"/>
      <c r="BR280"/>
      <c r="BS280"/>
    </row>
    <row r="281" spans="1:71" s="1" customFormat="1" x14ac:dyDescent="0.25">
      <c r="A281" s="188" t="s">
        <v>413</v>
      </c>
      <c r="B281" s="188" t="s">
        <v>704</v>
      </c>
      <c r="C281" s="188" t="s">
        <v>456</v>
      </c>
      <c r="D281" s="188" t="s">
        <v>457</v>
      </c>
      <c r="E281" s="188">
        <v>58</v>
      </c>
      <c r="F281" s="208">
        <v>22014</v>
      </c>
      <c r="G281" s="188">
        <v>350939</v>
      </c>
      <c r="H281" s="208">
        <v>30175</v>
      </c>
      <c r="I281" s="209" t="s">
        <v>421</v>
      </c>
      <c r="BB281"/>
      <c r="BC281"/>
      <c r="BD281"/>
      <c r="BE281"/>
      <c r="BF281"/>
      <c r="BG281"/>
      <c r="BH281"/>
      <c r="BI281"/>
      <c r="BJ281"/>
      <c r="BK281"/>
      <c r="BL281"/>
      <c r="BM281"/>
      <c r="BN281"/>
      <c r="BO281"/>
      <c r="BP281"/>
      <c r="BQ281"/>
      <c r="BR281"/>
      <c r="BS281"/>
    </row>
    <row r="282" spans="1:71" s="1" customFormat="1" x14ac:dyDescent="0.25">
      <c r="A282" s="188" t="s">
        <v>408</v>
      </c>
      <c r="B282" s="188" t="s">
        <v>474</v>
      </c>
      <c r="C282" s="188" t="s">
        <v>532</v>
      </c>
      <c r="D282" s="188" t="s">
        <v>607</v>
      </c>
      <c r="E282" s="188">
        <v>59</v>
      </c>
      <c r="F282" s="208">
        <v>21591</v>
      </c>
      <c r="G282" s="188">
        <v>350109</v>
      </c>
      <c r="H282" s="208">
        <v>30675</v>
      </c>
      <c r="I282" s="209" t="s">
        <v>466</v>
      </c>
      <c r="BB282"/>
      <c r="BC282"/>
      <c r="BD282"/>
      <c r="BE282"/>
      <c r="BF282"/>
      <c r="BG282"/>
      <c r="BH282"/>
      <c r="BI282"/>
      <c r="BJ282"/>
      <c r="BK282"/>
      <c r="BL282"/>
      <c r="BM282"/>
      <c r="BN282"/>
      <c r="BO282"/>
      <c r="BP282"/>
      <c r="BQ282"/>
      <c r="BR282"/>
      <c r="BS282"/>
    </row>
    <row r="283" spans="1:71" s="1" customFormat="1" x14ac:dyDescent="0.25">
      <c r="A283" s="188" t="s">
        <v>413</v>
      </c>
      <c r="B283" s="188" t="s">
        <v>409</v>
      </c>
      <c r="C283" s="188" t="s">
        <v>706</v>
      </c>
      <c r="D283" s="188" t="s">
        <v>457</v>
      </c>
      <c r="E283" s="188">
        <v>58</v>
      </c>
      <c r="F283" s="208">
        <v>21967</v>
      </c>
      <c r="G283" s="188">
        <v>350351</v>
      </c>
      <c r="H283" s="208">
        <v>30509</v>
      </c>
      <c r="I283" s="209" t="s">
        <v>466</v>
      </c>
      <c r="BB283"/>
      <c r="BC283"/>
      <c r="BD283"/>
      <c r="BE283"/>
      <c r="BF283"/>
      <c r="BG283"/>
      <c r="BH283"/>
      <c r="BI283"/>
      <c r="BJ283"/>
      <c r="BK283"/>
      <c r="BL283"/>
      <c r="BM283"/>
      <c r="BN283"/>
      <c r="BO283"/>
      <c r="BP283"/>
      <c r="BQ283"/>
      <c r="BR283"/>
      <c r="BS283"/>
    </row>
    <row r="284" spans="1:71" s="1" customFormat="1" x14ac:dyDescent="0.25">
      <c r="A284" s="188" t="s">
        <v>413</v>
      </c>
      <c r="B284" s="188" t="s">
        <v>602</v>
      </c>
      <c r="C284" s="188" t="s">
        <v>566</v>
      </c>
      <c r="D284" s="188" t="s">
        <v>473</v>
      </c>
      <c r="E284" s="188">
        <v>57</v>
      </c>
      <c r="F284" s="208">
        <v>22361</v>
      </c>
      <c r="G284" s="188">
        <v>350789</v>
      </c>
      <c r="H284" s="208">
        <v>30378</v>
      </c>
      <c r="I284" s="209" t="s">
        <v>466</v>
      </c>
      <c r="BB284"/>
      <c r="BC284"/>
      <c r="BD284"/>
      <c r="BE284"/>
      <c r="BF284"/>
      <c r="BG284"/>
      <c r="BH284"/>
      <c r="BI284"/>
      <c r="BJ284"/>
      <c r="BK284"/>
      <c r="BL284"/>
      <c r="BM284"/>
      <c r="BN284"/>
      <c r="BO284"/>
      <c r="BP284"/>
      <c r="BQ284"/>
      <c r="BR284"/>
      <c r="BS284"/>
    </row>
    <row r="285" spans="1:71" s="1" customFormat="1" x14ac:dyDescent="0.25">
      <c r="A285" s="188" t="s">
        <v>413</v>
      </c>
      <c r="B285" s="188" t="s">
        <v>469</v>
      </c>
      <c r="C285" s="188" t="s">
        <v>707</v>
      </c>
      <c r="D285" s="188" t="s">
        <v>457</v>
      </c>
      <c r="E285" s="188">
        <v>56</v>
      </c>
      <c r="F285" s="208">
        <v>22893</v>
      </c>
      <c r="G285" s="188">
        <v>350203</v>
      </c>
      <c r="H285" s="208">
        <v>30600</v>
      </c>
      <c r="I285" s="209" t="s">
        <v>466</v>
      </c>
      <c r="BB285"/>
      <c r="BC285"/>
      <c r="BD285"/>
      <c r="BE285"/>
      <c r="BF285"/>
      <c r="BG285"/>
      <c r="BH285"/>
      <c r="BI285"/>
      <c r="BJ285"/>
      <c r="BK285"/>
      <c r="BL285"/>
      <c r="BM285"/>
      <c r="BN285"/>
      <c r="BO285"/>
      <c r="BP285"/>
      <c r="BQ285"/>
      <c r="BR285"/>
      <c r="BS285"/>
    </row>
    <row r="286" spans="1:71" s="1" customFormat="1" x14ac:dyDescent="0.25">
      <c r="A286" s="188" t="s">
        <v>413</v>
      </c>
      <c r="B286" s="188" t="s">
        <v>667</v>
      </c>
      <c r="C286" s="188" t="s">
        <v>708</v>
      </c>
      <c r="D286" s="188" t="s">
        <v>416</v>
      </c>
      <c r="E286" s="188">
        <v>56</v>
      </c>
      <c r="F286" s="208">
        <v>22830</v>
      </c>
      <c r="G286" s="188">
        <v>350833</v>
      </c>
      <c r="H286" s="208">
        <v>30514</v>
      </c>
      <c r="I286" s="209" t="s">
        <v>466</v>
      </c>
      <c r="BB286"/>
      <c r="BC286"/>
      <c r="BD286"/>
      <c r="BE286"/>
      <c r="BF286"/>
      <c r="BG286"/>
      <c r="BH286"/>
      <c r="BI286"/>
      <c r="BJ286"/>
      <c r="BK286"/>
      <c r="BL286"/>
      <c r="BM286"/>
      <c r="BN286"/>
      <c r="BO286"/>
      <c r="BP286"/>
      <c r="BQ286"/>
      <c r="BR286"/>
      <c r="BS286"/>
    </row>
    <row r="287" spans="1:71" s="1" customFormat="1" x14ac:dyDescent="0.25">
      <c r="A287" s="188" t="s">
        <v>413</v>
      </c>
      <c r="B287" s="188" t="s">
        <v>579</v>
      </c>
      <c r="C287" s="188" t="s">
        <v>141</v>
      </c>
      <c r="D287" s="188" t="s">
        <v>416</v>
      </c>
      <c r="E287" s="188">
        <v>57</v>
      </c>
      <c r="F287" s="208">
        <v>22333</v>
      </c>
      <c r="G287" s="188">
        <v>350609</v>
      </c>
      <c r="H287" s="208">
        <v>30581</v>
      </c>
      <c r="I287" s="209" t="s">
        <v>466</v>
      </c>
      <c r="BB287"/>
      <c r="BC287"/>
      <c r="BD287"/>
      <c r="BE287"/>
      <c r="BF287"/>
      <c r="BG287"/>
      <c r="BH287"/>
      <c r="BI287"/>
      <c r="BJ287"/>
      <c r="BK287"/>
      <c r="BL287"/>
      <c r="BM287"/>
      <c r="BN287"/>
      <c r="BO287"/>
      <c r="BP287"/>
      <c r="BQ287"/>
      <c r="BR287"/>
      <c r="BS287"/>
    </row>
    <row r="288" spans="1:71" s="1" customFormat="1" x14ac:dyDescent="0.25">
      <c r="A288" s="188" t="s">
        <v>413</v>
      </c>
      <c r="B288" s="188" t="s">
        <v>578</v>
      </c>
      <c r="C288" s="188" t="s">
        <v>472</v>
      </c>
      <c r="D288" s="188" t="s">
        <v>460</v>
      </c>
      <c r="E288" s="188">
        <v>59</v>
      </c>
      <c r="F288" s="208">
        <v>21477</v>
      </c>
      <c r="G288" s="188">
        <v>351353</v>
      </c>
      <c r="H288" s="208">
        <v>30409</v>
      </c>
      <c r="I288" s="209" t="s">
        <v>466</v>
      </c>
      <c r="BB288"/>
      <c r="BC288"/>
      <c r="BD288"/>
      <c r="BE288"/>
      <c r="BF288"/>
      <c r="BG288"/>
      <c r="BH288"/>
      <c r="BI288"/>
      <c r="BJ288"/>
      <c r="BK288"/>
      <c r="BL288"/>
      <c r="BM288"/>
      <c r="BN288"/>
      <c r="BO288"/>
      <c r="BP288"/>
      <c r="BQ288"/>
      <c r="BR288"/>
      <c r="BS288"/>
    </row>
    <row r="289" spans="1:71" s="1" customFormat="1" x14ac:dyDescent="0.25">
      <c r="A289" s="188" t="s">
        <v>413</v>
      </c>
      <c r="B289" s="188" t="s">
        <v>448</v>
      </c>
      <c r="C289" s="188" t="s">
        <v>558</v>
      </c>
      <c r="D289" s="188" t="s">
        <v>439</v>
      </c>
      <c r="E289" s="188">
        <v>59</v>
      </c>
      <c r="F289" s="208">
        <v>21781</v>
      </c>
      <c r="G289" s="188">
        <v>350123</v>
      </c>
      <c r="H289" s="208">
        <v>30676</v>
      </c>
      <c r="I289" s="209" t="s">
        <v>466</v>
      </c>
      <c r="BB289"/>
      <c r="BC289"/>
      <c r="BD289"/>
      <c r="BE289"/>
      <c r="BF289"/>
      <c r="BG289"/>
      <c r="BH289"/>
      <c r="BI289"/>
      <c r="BJ289"/>
      <c r="BK289"/>
      <c r="BL289"/>
      <c r="BM289"/>
      <c r="BN289"/>
      <c r="BO289"/>
      <c r="BP289"/>
      <c r="BQ289"/>
      <c r="BR289"/>
      <c r="BS289"/>
    </row>
    <row r="290" spans="1:71" s="1" customFormat="1" x14ac:dyDescent="0.25">
      <c r="A290" s="188" t="s">
        <v>413</v>
      </c>
      <c r="B290" s="188" t="s">
        <v>709</v>
      </c>
      <c r="C290" s="188" t="s">
        <v>710</v>
      </c>
      <c r="D290" s="188" t="s">
        <v>711</v>
      </c>
      <c r="E290" s="188">
        <v>57</v>
      </c>
      <c r="F290" s="208">
        <v>22201</v>
      </c>
      <c r="G290" s="188">
        <v>350603</v>
      </c>
      <c r="H290" s="208">
        <v>30631</v>
      </c>
      <c r="I290" s="209" t="s">
        <v>466</v>
      </c>
      <c r="BB290"/>
      <c r="BC290"/>
      <c r="BD290"/>
      <c r="BE290"/>
      <c r="BF290"/>
      <c r="BG290"/>
      <c r="BH290"/>
      <c r="BI290"/>
      <c r="BJ290"/>
      <c r="BK290"/>
      <c r="BL290"/>
      <c r="BM290"/>
      <c r="BN290"/>
      <c r="BO290"/>
      <c r="BP290"/>
      <c r="BQ290"/>
      <c r="BR290"/>
      <c r="BS290"/>
    </row>
    <row r="291" spans="1:71" s="1" customFormat="1" x14ac:dyDescent="0.25">
      <c r="A291" s="188" t="s">
        <v>413</v>
      </c>
      <c r="B291" s="188" t="s">
        <v>712</v>
      </c>
      <c r="C291" s="188" t="s">
        <v>432</v>
      </c>
      <c r="D291" s="188" t="s">
        <v>457</v>
      </c>
      <c r="E291" s="188">
        <v>59</v>
      </c>
      <c r="F291" s="208">
        <v>21470</v>
      </c>
      <c r="G291" s="188">
        <v>351356</v>
      </c>
      <c r="H291" s="208">
        <v>30646</v>
      </c>
      <c r="I291" s="209" t="s">
        <v>412</v>
      </c>
      <c r="BB291"/>
      <c r="BC291"/>
      <c r="BD291"/>
      <c r="BE291"/>
      <c r="BF291"/>
      <c r="BG291"/>
      <c r="BH291"/>
      <c r="BI291"/>
      <c r="BJ291"/>
      <c r="BK291"/>
      <c r="BL291"/>
      <c r="BM291"/>
      <c r="BN291"/>
      <c r="BO291"/>
      <c r="BP291"/>
      <c r="BQ291"/>
      <c r="BR291"/>
      <c r="BS291"/>
    </row>
    <row r="292" spans="1:71" s="1" customFormat="1" x14ac:dyDescent="0.25">
      <c r="A292" s="188" t="s">
        <v>413</v>
      </c>
      <c r="B292" s="188" t="s">
        <v>713</v>
      </c>
      <c r="C292" s="188" t="s">
        <v>415</v>
      </c>
      <c r="D292" s="188" t="s">
        <v>425</v>
      </c>
      <c r="E292" s="188">
        <v>61</v>
      </c>
      <c r="F292" s="208">
        <v>20877</v>
      </c>
      <c r="G292" s="188">
        <v>350100</v>
      </c>
      <c r="H292" s="208">
        <v>29959</v>
      </c>
      <c r="I292" s="209" t="s">
        <v>412</v>
      </c>
      <c r="BB292"/>
      <c r="BC292"/>
      <c r="BD292"/>
      <c r="BE292"/>
      <c r="BF292"/>
      <c r="BG292"/>
      <c r="BH292"/>
      <c r="BI292"/>
      <c r="BJ292"/>
      <c r="BK292"/>
      <c r="BL292"/>
      <c r="BM292"/>
      <c r="BN292"/>
      <c r="BO292"/>
      <c r="BP292"/>
      <c r="BQ292"/>
      <c r="BR292"/>
      <c r="BS292"/>
    </row>
    <row r="293" spans="1:71" s="1" customFormat="1" x14ac:dyDescent="0.25">
      <c r="A293" s="188" t="s">
        <v>413</v>
      </c>
      <c r="B293" s="188" t="s">
        <v>572</v>
      </c>
      <c r="C293" s="188" t="s">
        <v>600</v>
      </c>
      <c r="D293" s="188" t="s">
        <v>460</v>
      </c>
      <c r="E293" s="188">
        <v>58</v>
      </c>
      <c r="F293" s="208">
        <v>22100</v>
      </c>
      <c r="G293" s="188">
        <v>350143</v>
      </c>
      <c r="H293" s="208">
        <v>30093</v>
      </c>
      <c r="I293" s="209" t="s">
        <v>412</v>
      </c>
      <c r="BB293"/>
      <c r="BC293"/>
      <c r="BD293"/>
      <c r="BE293"/>
      <c r="BF293"/>
      <c r="BG293"/>
      <c r="BH293"/>
      <c r="BI293"/>
      <c r="BJ293"/>
      <c r="BK293"/>
      <c r="BL293"/>
      <c r="BM293"/>
      <c r="BN293"/>
      <c r="BO293"/>
      <c r="BP293"/>
      <c r="BQ293"/>
      <c r="BR293"/>
      <c r="BS293"/>
    </row>
    <row r="294" spans="1:71" s="1" customFormat="1" x14ac:dyDescent="0.25">
      <c r="A294" s="188" t="s">
        <v>413</v>
      </c>
      <c r="B294" s="188" t="s">
        <v>414</v>
      </c>
      <c r="C294" s="188" t="s">
        <v>435</v>
      </c>
      <c r="D294" s="188" t="s">
        <v>457</v>
      </c>
      <c r="E294" s="188">
        <v>57</v>
      </c>
      <c r="F294" s="208">
        <v>22531</v>
      </c>
      <c r="G294" s="188">
        <v>350225</v>
      </c>
      <c r="H294" s="208">
        <v>30114</v>
      </c>
      <c r="I294" s="209" t="s">
        <v>412</v>
      </c>
      <c r="BB294"/>
      <c r="BC294"/>
      <c r="BD294"/>
      <c r="BE294"/>
      <c r="BF294"/>
      <c r="BG294"/>
      <c r="BH294"/>
      <c r="BI294"/>
      <c r="BJ294"/>
      <c r="BK294"/>
      <c r="BL294"/>
      <c r="BM294"/>
      <c r="BN294"/>
      <c r="BO294"/>
      <c r="BP294"/>
      <c r="BQ294"/>
      <c r="BR294"/>
      <c r="BS294"/>
    </row>
    <row r="295" spans="1:71" s="1" customFormat="1" x14ac:dyDescent="0.25">
      <c r="A295" s="188" t="s">
        <v>413</v>
      </c>
      <c r="B295" s="188" t="s">
        <v>590</v>
      </c>
      <c r="C295" s="188" t="s">
        <v>510</v>
      </c>
      <c r="D295" s="188" t="s">
        <v>416</v>
      </c>
      <c r="E295" s="188">
        <v>57</v>
      </c>
      <c r="F295" s="208">
        <v>22423</v>
      </c>
      <c r="G295" s="188">
        <v>351115</v>
      </c>
      <c r="H295" s="208">
        <v>30074</v>
      </c>
      <c r="I295" s="209" t="s">
        <v>412</v>
      </c>
      <c r="BB295"/>
      <c r="BC295"/>
      <c r="BD295"/>
      <c r="BE295"/>
      <c r="BF295"/>
      <c r="BG295"/>
      <c r="BH295"/>
      <c r="BI295"/>
      <c r="BJ295"/>
      <c r="BK295"/>
      <c r="BL295"/>
      <c r="BM295"/>
      <c r="BN295"/>
      <c r="BO295"/>
      <c r="BP295"/>
      <c r="BQ295"/>
      <c r="BR295"/>
      <c r="BS295"/>
    </row>
    <row r="296" spans="1:71" s="1" customFormat="1" x14ac:dyDescent="0.25">
      <c r="A296" s="188" t="s">
        <v>413</v>
      </c>
      <c r="B296" s="188" t="s">
        <v>517</v>
      </c>
      <c r="C296" s="188" t="s">
        <v>441</v>
      </c>
      <c r="D296" s="188" t="s">
        <v>460</v>
      </c>
      <c r="E296" s="188">
        <v>57</v>
      </c>
      <c r="F296" s="208">
        <v>22413</v>
      </c>
      <c r="G296" s="188">
        <v>350171</v>
      </c>
      <c r="H296" s="208">
        <v>30310</v>
      </c>
      <c r="I296" s="209" t="s">
        <v>412</v>
      </c>
      <c r="BB296"/>
      <c r="BC296"/>
      <c r="BD296"/>
      <c r="BE296"/>
      <c r="BF296"/>
      <c r="BG296"/>
      <c r="BH296"/>
      <c r="BI296"/>
      <c r="BJ296"/>
      <c r="BK296"/>
      <c r="BL296"/>
      <c r="BM296"/>
      <c r="BN296"/>
      <c r="BO296"/>
      <c r="BP296"/>
      <c r="BQ296"/>
      <c r="BR296"/>
      <c r="BS296"/>
    </row>
    <row r="297" spans="1:71" s="1" customFormat="1" x14ac:dyDescent="0.25">
      <c r="A297" s="188" t="s">
        <v>408</v>
      </c>
      <c r="B297" s="188" t="s">
        <v>488</v>
      </c>
      <c r="C297" s="188" t="s">
        <v>679</v>
      </c>
      <c r="D297" s="188" t="s">
        <v>460</v>
      </c>
      <c r="E297" s="188">
        <v>56</v>
      </c>
      <c r="F297" s="208">
        <v>22756</v>
      </c>
      <c r="G297" s="188">
        <v>350843</v>
      </c>
      <c r="H297" s="208">
        <v>30144</v>
      </c>
      <c r="I297" s="209" t="s">
        <v>412</v>
      </c>
      <c r="BB297"/>
      <c r="BC297"/>
      <c r="BD297"/>
      <c r="BE297"/>
      <c r="BF297"/>
      <c r="BG297"/>
      <c r="BH297"/>
      <c r="BI297"/>
      <c r="BJ297"/>
      <c r="BK297"/>
      <c r="BL297"/>
      <c r="BM297"/>
      <c r="BN297"/>
      <c r="BO297"/>
      <c r="BP297"/>
      <c r="BQ297"/>
      <c r="BR297"/>
      <c r="BS297"/>
    </row>
    <row r="298" spans="1:71" s="1" customFormat="1" x14ac:dyDescent="0.25">
      <c r="A298" s="188" t="s">
        <v>408</v>
      </c>
      <c r="B298" s="188" t="s">
        <v>615</v>
      </c>
      <c r="C298" s="188" t="s">
        <v>676</v>
      </c>
      <c r="D298" s="188" t="s">
        <v>714</v>
      </c>
      <c r="E298" s="188">
        <v>63</v>
      </c>
      <c r="F298" s="208">
        <v>20009</v>
      </c>
      <c r="G298" s="188">
        <v>560438</v>
      </c>
      <c r="H298" s="208">
        <v>30013</v>
      </c>
      <c r="I298" s="209" t="s">
        <v>412</v>
      </c>
      <c r="BB298"/>
      <c r="BC298"/>
      <c r="BD298"/>
      <c r="BE298"/>
      <c r="BF298"/>
      <c r="BG298"/>
      <c r="BH298"/>
      <c r="BI298"/>
      <c r="BJ298"/>
      <c r="BK298"/>
      <c r="BL298"/>
      <c r="BM298"/>
      <c r="BN298"/>
      <c r="BO298"/>
      <c r="BP298"/>
      <c r="BQ298"/>
      <c r="BR298"/>
      <c r="BS298"/>
    </row>
    <row r="299" spans="1:71" s="1" customFormat="1" x14ac:dyDescent="0.25">
      <c r="A299" s="188" t="s">
        <v>408</v>
      </c>
      <c r="B299" s="188" t="s">
        <v>592</v>
      </c>
      <c r="C299" s="188" t="s">
        <v>556</v>
      </c>
      <c r="D299" s="188" t="s">
        <v>411</v>
      </c>
      <c r="E299" s="188">
        <v>62</v>
      </c>
      <c r="F299" s="208">
        <v>20511</v>
      </c>
      <c r="G299" s="188">
        <v>560435</v>
      </c>
      <c r="H299" s="208">
        <v>30235</v>
      </c>
      <c r="I299" s="209" t="s">
        <v>412</v>
      </c>
      <c r="BB299"/>
      <c r="BC299"/>
      <c r="BD299"/>
      <c r="BE299"/>
      <c r="BF299"/>
      <c r="BG299"/>
      <c r="BH299"/>
      <c r="BI299"/>
      <c r="BJ299"/>
      <c r="BK299"/>
      <c r="BL299"/>
      <c r="BM299"/>
      <c r="BN299"/>
      <c r="BO299"/>
      <c r="BP299"/>
      <c r="BQ299"/>
      <c r="BR299"/>
      <c r="BS299"/>
    </row>
    <row r="300" spans="1:71" s="1" customFormat="1" x14ac:dyDescent="0.25">
      <c r="A300" s="188" t="s">
        <v>408</v>
      </c>
      <c r="B300" s="188" t="s">
        <v>152</v>
      </c>
      <c r="C300" s="188" t="s">
        <v>715</v>
      </c>
      <c r="D300" s="188" t="s">
        <v>460</v>
      </c>
      <c r="E300" s="188">
        <v>60</v>
      </c>
      <c r="F300" s="208">
        <v>21166</v>
      </c>
      <c r="G300" s="188">
        <v>560437</v>
      </c>
      <c r="H300" s="208">
        <v>30149</v>
      </c>
      <c r="I300" s="209" t="s">
        <v>412</v>
      </c>
      <c r="BB300"/>
      <c r="BC300"/>
      <c r="BD300"/>
      <c r="BE300"/>
      <c r="BF300"/>
      <c r="BG300"/>
      <c r="BH300"/>
      <c r="BI300"/>
      <c r="BJ300"/>
      <c r="BK300"/>
      <c r="BL300"/>
      <c r="BM300"/>
      <c r="BN300"/>
      <c r="BO300"/>
      <c r="BP300"/>
      <c r="BQ300"/>
      <c r="BR300"/>
      <c r="BS300"/>
    </row>
    <row r="301" spans="1:71" s="1" customFormat="1" x14ac:dyDescent="0.25">
      <c r="A301" s="188" t="s">
        <v>408</v>
      </c>
      <c r="B301" s="188" t="s">
        <v>608</v>
      </c>
      <c r="C301" s="188" t="s">
        <v>716</v>
      </c>
      <c r="D301" s="188" t="s">
        <v>422</v>
      </c>
      <c r="E301" s="188">
        <v>60</v>
      </c>
      <c r="F301" s="208">
        <v>21283</v>
      </c>
      <c r="G301" s="188">
        <v>560433</v>
      </c>
      <c r="H301" s="208">
        <v>30216</v>
      </c>
      <c r="I301" s="209" t="s">
        <v>412</v>
      </c>
      <c r="BB301"/>
      <c r="BC301"/>
      <c r="BD301"/>
      <c r="BE301"/>
      <c r="BF301"/>
      <c r="BG301"/>
      <c r="BH301"/>
      <c r="BI301"/>
      <c r="BJ301"/>
      <c r="BK301"/>
      <c r="BL301"/>
      <c r="BM301"/>
      <c r="BN301"/>
      <c r="BO301"/>
      <c r="BP301"/>
      <c r="BQ301"/>
      <c r="BR301"/>
      <c r="BS301"/>
    </row>
    <row r="302" spans="1:71" s="1" customFormat="1" x14ac:dyDescent="0.25">
      <c r="A302" s="188" t="s">
        <v>408</v>
      </c>
      <c r="B302" s="188" t="s">
        <v>431</v>
      </c>
      <c r="C302" s="188" t="s">
        <v>155</v>
      </c>
      <c r="D302" s="188" t="s">
        <v>473</v>
      </c>
      <c r="E302" s="188">
        <v>59</v>
      </c>
      <c r="F302" s="208">
        <v>21753</v>
      </c>
      <c r="G302" s="188">
        <v>350345</v>
      </c>
      <c r="H302" s="208">
        <v>30044</v>
      </c>
      <c r="I302" s="209" t="s">
        <v>417</v>
      </c>
      <c r="BB302"/>
      <c r="BC302"/>
      <c r="BD302"/>
      <c r="BE302"/>
      <c r="BF302"/>
      <c r="BG302"/>
      <c r="BH302"/>
      <c r="BI302"/>
      <c r="BJ302"/>
      <c r="BK302"/>
      <c r="BL302"/>
      <c r="BM302"/>
      <c r="BN302"/>
      <c r="BO302"/>
      <c r="BP302"/>
      <c r="BQ302"/>
      <c r="BR302"/>
      <c r="BS302"/>
    </row>
    <row r="303" spans="1:71" s="1" customFormat="1" x14ac:dyDescent="0.25">
      <c r="A303" s="188" t="s">
        <v>408</v>
      </c>
      <c r="B303" s="188" t="s">
        <v>712</v>
      </c>
      <c r="C303" s="188" t="s">
        <v>444</v>
      </c>
      <c r="D303" s="188" t="s">
        <v>422</v>
      </c>
      <c r="E303" s="188">
        <v>58</v>
      </c>
      <c r="F303" s="208">
        <v>22181</v>
      </c>
      <c r="G303" s="188">
        <v>351236</v>
      </c>
      <c r="H303" s="208">
        <v>30311</v>
      </c>
      <c r="I303" s="209" t="s">
        <v>417</v>
      </c>
      <c r="BB303"/>
      <c r="BC303"/>
      <c r="BD303"/>
      <c r="BE303"/>
      <c r="BF303"/>
      <c r="BG303"/>
      <c r="BH303"/>
      <c r="BI303"/>
      <c r="BJ303"/>
      <c r="BK303"/>
      <c r="BL303"/>
      <c r="BM303"/>
      <c r="BN303"/>
      <c r="BO303"/>
      <c r="BP303"/>
      <c r="BQ303"/>
      <c r="BR303"/>
      <c r="BS303"/>
    </row>
    <row r="304" spans="1:71" s="1" customFormat="1" x14ac:dyDescent="0.25">
      <c r="A304" s="188" t="s">
        <v>408</v>
      </c>
      <c r="B304" s="188" t="s">
        <v>488</v>
      </c>
      <c r="C304" s="188" t="s">
        <v>621</v>
      </c>
      <c r="D304" s="188" t="s">
        <v>717</v>
      </c>
      <c r="E304" s="188">
        <v>57</v>
      </c>
      <c r="F304" s="208">
        <v>22227</v>
      </c>
      <c r="G304" s="188">
        <v>560456</v>
      </c>
      <c r="H304" s="208">
        <v>30266</v>
      </c>
      <c r="I304" s="209" t="s">
        <v>417</v>
      </c>
      <c r="BB304"/>
      <c r="BC304"/>
      <c r="BD304"/>
      <c r="BE304"/>
      <c r="BF304"/>
      <c r="BG304"/>
      <c r="BH304"/>
      <c r="BI304"/>
      <c r="BJ304"/>
      <c r="BK304"/>
      <c r="BL304"/>
      <c r="BM304"/>
      <c r="BN304"/>
      <c r="BO304"/>
      <c r="BP304"/>
      <c r="BQ304"/>
      <c r="BR304"/>
      <c r="BS304"/>
    </row>
    <row r="305" spans="1:71" s="1" customFormat="1" x14ac:dyDescent="0.25">
      <c r="A305" s="188" t="s">
        <v>413</v>
      </c>
      <c r="B305" s="188" t="s">
        <v>483</v>
      </c>
      <c r="C305" s="188" t="s">
        <v>718</v>
      </c>
      <c r="D305" s="188" t="s">
        <v>416</v>
      </c>
      <c r="E305" s="188">
        <v>57</v>
      </c>
      <c r="F305" s="208">
        <v>22436</v>
      </c>
      <c r="G305" s="188">
        <v>351205</v>
      </c>
      <c r="H305" s="208">
        <v>30281</v>
      </c>
      <c r="I305" s="209" t="s">
        <v>417</v>
      </c>
      <c r="BB305"/>
      <c r="BC305"/>
      <c r="BD305"/>
      <c r="BE305"/>
      <c r="BF305"/>
      <c r="BG305"/>
      <c r="BH305"/>
      <c r="BI305"/>
      <c r="BJ305"/>
      <c r="BK305"/>
      <c r="BL305"/>
      <c r="BM305"/>
      <c r="BN305"/>
      <c r="BO305"/>
      <c r="BP305"/>
      <c r="BQ305"/>
      <c r="BR305"/>
      <c r="BS305"/>
    </row>
    <row r="306" spans="1:71" s="1" customFormat="1" x14ac:dyDescent="0.25">
      <c r="A306" s="188" t="s">
        <v>408</v>
      </c>
      <c r="B306" s="188" t="s">
        <v>719</v>
      </c>
      <c r="C306" s="188" t="s">
        <v>550</v>
      </c>
      <c r="D306" s="188" t="s">
        <v>460</v>
      </c>
      <c r="E306" s="188">
        <v>61</v>
      </c>
      <c r="F306" s="208">
        <v>20915</v>
      </c>
      <c r="G306" s="188">
        <v>560443</v>
      </c>
      <c r="H306" s="208">
        <v>30404</v>
      </c>
      <c r="I306" s="209" t="s">
        <v>417</v>
      </c>
      <c r="BB306"/>
      <c r="BC306"/>
      <c r="BD306"/>
      <c r="BE306"/>
      <c r="BF306"/>
      <c r="BG306"/>
      <c r="BH306"/>
      <c r="BI306"/>
      <c r="BJ306"/>
      <c r="BK306"/>
      <c r="BL306"/>
      <c r="BM306"/>
      <c r="BN306"/>
      <c r="BO306"/>
      <c r="BP306"/>
      <c r="BQ306"/>
      <c r="BR306"/>
      <c r="BS306"/>
    </row>
    <row r="307" spans="1:71" s="1" customFormat="1" x14ac:dyDescent="0.25">
      <c r="A307" s="188" t="s">
        <v>413</v>
      </c>
      <c r="B307" s="188" t="s">
        <v>479</v>
      </c>
      <c r="C307" s="188" t="s">
        <v>441</v>
      </c>
      <c r="D307" s="188" t="s">
        <v>668</v>
      </c>
      <c r="E307" s="188">
        <v>61</v>
      </c>
      <c r="F307" s="208">
        <v>20975</v>
      </c>
      <c r="G307" s="188">
        <v>561640</v>
      </c>
      <c r="H307" s="208">
        <v>30535</v>
      </c>
      <c r="I307" s="209" t="s">
        <v>417</v>
      </c>
      <c r="BB307"/>
      <c r="BC307"/>
      <c r="BD307"/>
      <c r="BE307"/>
      <c r="BF307"/>
      <c r="BG307"/>
      <c r="BH307"/>
      <c r="BI307"/>
      <c r="BJ307"/>
      <c r="BK307"/>
      <c r="BL307"/>
      <c r="BM307"/>
      <c r="BN307"/>
      <c r="BO307"/>
      <c r="BP307"/>
      <c r="BQ307"/>
      <c r="BR307"/>
      <c r="BS307"/>
    </row>
    <row r="308" spans="1:71" s="1" customFormat="1" x14ac:dyDescent="0.25">
      <c r="A308" s="188" t="s">
        <v>413</v>
      </c>
      <c r="B308" s="188" t="s">
        <v>569</v>
      </c>
      <c r="C308" s="188" t="s">
        <v>591</v>
      </c>
      <c r="D308" s="188" t="s">
        <v>460</v>
      </c>
      <c r="E308" s="188">
        <v>57</v>
      </c>
      <c r="F308" s="208">
        <v>22276</v>
      </c>
      <c r="G308" s="188">
        <v>560564</v>
      </c>
      <c r="H308" s="208">
        <v>30571</v>
      </c>
      <c r="I308" s="209" t="s">
        <v>417</v>
      </c>
      <c r="BB308"/>
      <c r="BC308"/>
      <c r="BD308"/>
      <c r="BE308"/>
      <c r="BF308"/>
      <c r="BG308"/>
      <c r="BH308"/>
      <c r="BI308"/>
      <c r="BJ308"/>
      <c r="BK308"/>
      <c r="BL308"/>
      <c r="BM308"/>
      <c r="BN308"/>
      <c r="BO308"/>
      <c r="BP308"/>
      <c r="BQ308"/>
      <c r="BR308"/>
      <c r="BS308"/>
    </row>
    <row r="309" spans="1:71" s="1" customFormat="1" x14ac:dyDescent="0.25">
      <c r="A309" s="188" t="s">
        <v>413</v>
      </c>
      <c r="B309" s="188" t="s">
        <v>645</v>
      </c>
      <c r="C309" s="188" t="s">
        <v>720</v>
      </c>
      <c r="D309" s="188" t="s">
        <v>460</v>
      </c>
      <c r="E309" s="188">
        <v>58</v>
      </c>
      <c r="F309" s="208">
        <v>22004</v>
      </c>
      <c r="G309" s="188">
        <v>351148</v>
      </c>
      <c r="H309" s="208">
        <v>30500</v>
      </c>
      <c r="I309" s="209" t="s">
        <v>417</v>
      </c>
      <c r="BB309"/>
      <c r="BC309"/>
      <c r="BD309"/>
      <c r="BE309"/>
      <c r="BF309"/>
      <c r="BG309"/>
      <c r="BH309"/>
      <c r="BI309"/>
      <c r="BJ309"/>
      <c r="BK309"/>
      <c r="BL309"/>
      <c r="BM309"/>
      <c r="BN309"/>
      <c r="BO309"/>
      <c r="BP309"/>
      <c r="BQ309"/>
      <c r="BR309"/>
      <c r="BS309"/>
    </row>
    <row r="310" spans="1:71" s="1" customFormat="1" x14ac:dyDescent="0.25">
      <c r="A310" s="188" t="s">
        <v>413</v>
      </c>
      <c r="B310" s="188" t="s">
        <v>481</v>
      </c>
      <c r="C310" s="188" t="s">
        <v>706</v>
      </c>
      <c r="D310" s="188" t="s">
        <v>416</v>
      </c>
      <c r="E310" s="188">
        <v>57</v>
      </c>
      <c r="F310" s="208">
        <v>22430</v>
      </c>
      <c r="G310" s="188">
        <v>350936</v>
      </c>
      <c r="H310" s="208">
        <v>30396</v>
      </c>
      <c r="I310" s="209" t="s">
        <v>417</v>
      </c>
      <c r="BB310"/>
      <c r="BC310"/>
      <c r="BD310"/>
      <c r="BE310"/>
      <c r="BF310"/>
      <c r="BG310"/>
      <c r="BH310"/>
      <c r="BI310"/>
      <c r="BJ310"/>
      <c r="BK310"/>
      <c r="BL310"/>
      <c r="BM310"/>
      <c r="BN310"/>
      <c r="BO310"/>
      <c r="BP310"/>
      <c r="BQ310"/>
      <c r="BR310"/>
      <c r="BS310"/>
    </row>
    <row r="311" spans="1:71" s="1" customFormat="1" x14ac:dyDescent="0.25">
      <c r="A311" s="188" t="s">
        <v>408</v>
      </c>
      <c r="B311" s="188" t="s">
        <v>429</v>
      </c>
      <c r="C311" s="188" t="s">
        <v>533</v>
      </c>
      <c r="D311" s="188" t="s">
        <v>422</v>
      </c>
      <c r="E311" s="188">
        <v>57</v>
      </c>
      <c r="F311" s="208">
        <v>22512</v>
      </c>
      <c r="G311" s="188">
        <v>350380</v>
      </c>
      <c r="H311" s="208">
        <v>30611</v>
      </c>
      <c r="I311" s="209" t="s">
        <v>417</v>
      </c>
      <c r="BB311"/>
      <c r="BC311"/>
      <c r="BD311"/>
      <c r="BE311"/>
      <c r="BF311"/>
      <c r="BG311"/>
      <c r="BH311"/>
      <c r="BI311"/>
      <c r="BJ311"/>
      <c r="BK311"/>
      <c r="BL311"/>
      <c r="BM311"/>
      <c r="BN311"/>
      <c r="BO311"/>
      <c r="BP311"/>
      <c r="BQ311"/>
      <c r="BR311"/>
      <c r="BS311"/>
    </row>
    <row r="312" spans="1:71" s="1" customFormat="1" x14ac:dyDescent="0.25">
      <c r="A312" s="188" t="s">
        <v>408</v>
      </c>
      <c r="B312" s="188" t="s">
        <v>610</v>
      </c>
      <c r="C312" s="188" t="s">
        <v>157</v>
      </c>
      <c r="D312" s="188" t="s">
        <v>619</v>
      </c>
      <c r="E312" s="188">
        <v>61</v>
      </c>
      <c r="F312" s="208">
        <v>20856</v>
      </c>
      <c r="G312" s="188">
        <v>350223</v>
      </c>
      <c r="H312" s="208">
        <v>30426</v>
      </c>
      <c r="I312" s="209" t="s">
        <v>417</v>
      </c>
      <c r="BB312"/>
      <c r="BC312"/>
      <c r="BD312"/>
      <c r="BE312"/>
      <c r="BF312"/>
      <c r="BG312"/>
      <c r="BH312"/>
      <c r="BI312"/>
      <c r="BJ312"/>
      <c r="BK312"/>
      <c r="BL312"/>
      <c r="BM312"/>
      <c r="BN312"/>
      <c r="BO312"/>
      <c r="BP312"/>
      <c r="BQ312"/>
      <c r="BR312"/>
      <c r="BS312"/>
    </row>
    <row r="313" spans="1:71" s="1" customFormat="1" x14ac:dyDescent="0.25">
      <c r="A313" s="188" t="s">
        <v>413</v>
      </c>
      <c r="B313" s="188" t="s">
        <v>639</v>
      </c>
      <c r="C313" s="188" t="s">
        <v>427</v>
      </c>
      <c r="D313" s="188" t="s">
        <v>416</v>
      </c>
      <c r="E313" s="188">
        <v>60</v>
      </c>
      <c r="F313" s="208">
        <v>21136</v>
      </c>
      <c r="G313" s="188">
        <v>560450</v>
      </c>
      <c r="H313" s="208">
        <v>30414</v>
      </c>
      <c r="I313" s="209" t="s">
        <v>417</v>
      </c>
      <c r="BB313"/>
      <c r="BC313"/>
      <c r="BD313"/>
      <c r="BE313"/>
      <c r="BF313"/>
      <c r="BG313"/>
      <c r="BH313"/>
      <c r="BI313"/>
      <c r="BJ313"/>
      <c r="BK313"/>
      <c r="BL313"/>
      <c r="BM313"/>
      <c r="BN313"/>
      <c r="BO313"/>
      <c r="BP313"/>
      <c r="BQ313"/>
      <c r="BR313"/>
      <c r="BS313"/>
    </row>
    <row r="314" spans="1:71" s="1" customFormat="1" x14ac:dyDescent="0.25">
      <c r="A314" s="188" t="s">
        <v>413</v>
      </c>
      <c r="B314" s="188" t="s">
        <v>553</v>
      </c>
      <c r="C314" s="188" t="s">
        <v>721</v>
      </c>
      <c r="D314" s="188" t="s">
        <v>425</v>
      </c>
      <c r="E314" s="188">
        <v>59</v>
      </c>
      <c r="F314" s="208">
        <v>21675</v>
      </c>
      <c r="G314" s="188">
        <v>350765</v>
      </c>
      <c r="H314" s="208">
        <v>30439</v>
      </c>
      <c r="I314" s="209" t="s">
        <v>417</v>
      </c>
      <c r="BB314"/>
      <c r="BC314"/>
      <c r="BD314"/>
      <c r="BE314"/>
      <c r="BF314"/>
      <c r="BG314"/>
      <c r="BH314"/>
      <c r="BI314"/>
      <c r="BJ314"/>
      <c r="BK314"/>
      <c r="BL314"/>
      <c r="BM314"/>
      <c r="BN314"/>
      <c r="BO314"/>
      <c r="BP314"/>
      <c r="BQ314"/>
      <c r="BR314"/>
      <c r="BS314"/>
    </row>
    <row r="315" spans="1:71" s="1" customFormat="1" x14ac:dyDescent="0.25">
      <c r="A315" s="188" t="s">
        <v>413</v>
      </c>
      <c r="B315" s="188" t="s">
        <v>485</v>
      </c>
      <c r="C315" s="188" t="s">
        <v>722</v>
      </c>
      <c r="D315" s="188" t="s">
        <v>416</v>
      </c>
      <c r="E315" s="188">
        <v>57</v>
      </c>
      <c r="F315" s="208">
        <v>22245</v>
      </c>
      <c r="G315" s="188">
        <v>561167</v>
      </c>
      <c r="H315" s="208">
        <v>30563</v>
      </c>
      <c r="I315" s="209" t="s">
        <v>417</v>
      </c>
      <c r="BB315"/>
      <c r="BC315"/>
      <c r="BD315"/>
      <c r="BE315"/>
      <c r="BF315"/>
      <c r="BG315"/>
      <c r="BH315"/>
      <c r="BI315"/>
      <c r="BJ315"/>
      <c r="BK315"/>
      <c r="BL315"/>
      <c r="BM315"/>
      <c r="BN315"/>
      <c r="BO315"/>
      <c r="BP315"/>
      <c r="BQ315"/>
      <c r="BR315"/>
      <c r="BS315"/>
    </row>
    <row r="316" spans="1:71" s="1" customFormat="1" x14ac:dyDescent="0.25">
      <c r="A316" s="188" t="s">
        <v>413</v>
      </c>
      <c r="B316" s="188" t="s">
        <v>705</v>
      </c>
      <c r="C316" s="188" t="s">
        <v>480</v>
      </c>
      <c r="D316" s="188" t="s">
        <v>460</v>
      </c>
      <c r="E316" s="188">
        <v>57</v>
      </c>
      <c r="F316" s="208">
        <v>22474</v>
      </c>
      <c r="G316" s="188">
        <v>350982</v>
      </c>
      <c r="H316" s="208">
        <v>30456</v>
      </c>
      <c r="I316" s="209" t="s">
        <v>417</v>
      </c>
      <c r="BB316"/>
      <c r="BC316"/>
      <c r="BD316"/>
      <c r="BE316"/>
      <c r="BF316"/>
      <c r="BG316"/>
      <c r="BH316"/>
      <c r="BI316"/>
      <c r="BJ316"/>
      <c r="BK316"/>
      <c r="BL316"/>
      <c r="BM316"/>
      <c r="BN316"/>
      <c r="BO316"/>
      <c r="BP316"/>
      <c r="BQ316"/>
      <c r="BR316"/>
      <c r="BS316"/>
    </row>
    <row r="317" spans="1:71" s="1" customFormat="1" x14ac:dyDescent="0.25">
      <c r="A317" s="188" t="s">
        <v>413</v>
      </c>
      <c r="B317" s="188" t="s">
        <v>608</v>
      </c>
      <c r="C317" s="188" t="s">
        <v>515</v>
      </c>
      <c r="D317" s="188" t="s">
        <v>457</v>
      </c>
      <c r="E317" s="188">
        <v>59</v>
      </c>
      <c r="F317" s="208">
        <v>21772</v>
      </c>
      <c r="G317" s="188">
        <v>560446</v>
      </c>
      <c r="H317" s="208">
        <v>30569</v>
      </c>
      <c r="I317" s="209" t="s">
        <v>417</v>
      </c>
      <c r="BB317"/>
      <c r="BC317"/>
      <c r="BD317"/>
      <c r="BE317"/>
      <c r="BF317"/>
      <c r="BG317"/>
      <c r="BH317"/>
      <c r="BI317"/>
      <c r="BJ317"/>
      <c r="BK317"/>
      <c r="BL317"/>
      <c r="BM317"/>
      <c r="BN317"/>
      <c r="BO317"/>
      <c r="BP317"/>
      <c r="BQ317"/>
      <c r="BR317"/>
      <c r="BS317"/>
    </row>
    <row r="318" spans="1:71" s="1" customFormat="1" x14ac:dyDescent="0.25">
      <c r="A318" s="188" t="s">
        <v>413</v>
      </c>
      <c r="B318" s="188" t="s">
        <v>681</v>
      </c>
      <c r="C318" s="188" t="s">
        <v>723</v>
      </c>
      <c r="D318" s="188" t="s">
        <v>416</v>
      </c>
      <c r="E318" s="188">
        <v>58</v>
      </c>
      <c r="F318" s="208">
        <v>22071</v>
      </c>
      <c r="G318" s="188">
        <v>350708</v>
      </c>
      <c r="H318" s="208">
        <v>30321</v>
      </c>
      <c r="I318" s="209" t="s">
        <v>421</v>
      </c>
      <c r="BB318"/>
      <c r="BC318"/>
      <c r="BD318"/>
      <c r="BE318"/>
      <c r="BF318"/>
      <c r="BG318"/>
      <c r="BH318"/>
      <c r="BI318"/>
      <c r="BJ318"/>
      <c r="BK318"/>
      <c r="BL318"/>
      <c r="BM318"/>
      <c r="BN318"/>
      <c r="BO318"/>
      <c r="BP318"/>
      <c r="BQ318"/>
      <c r="BR318"/>
      <c r="BS318"/>
    </row>
    <row r="319" spans="1:71" s="1" customFormat="1" x14ac:dyDescent="0.25">
      <c r="A319" s="188" t="s">
        <v>408</v>
      </c>
      <c r="B319" s="188" t="s">
        <v>608</v>
      </c>
      <c r="C319" s="188" t="s">
        <v>552</v>
      </c>
      <c r="D319" s="188" t="s">
        <v>607</v>
      </c>
      <c r="E319" s="188">
        <v>63</v>
      </c>
      <c r="F319" s="208">
        <v>20257</v>
      </c>
      <c r="G319" s="188">
        <v>351074</v>
      </c>
      <c r="H319" s="208">
        <v>30448</v>
      </c>
      <c r="I319" s="209" t="s">
        <v>421</v>
      </c>
      <c r="BB319"/>
      <c r="BC319"/>
      <c r="BD319"/>
      <c r="BE319"/>
      <c r="BF319"/>
      <c r="BG319"/>
      <c r="BH319"/>
      <c r="BI319"/>
      <c r="BJ319"/>
      <c r="BK319"/>
      <c r="BL319"/>
      <c r="BM319"/>
      <c r="BN319"/>
      <c r="BO319"/>
      <c r="BP319"/>
      <c r="BQ319"/>
      <c r="BR319"/>
      <c r="BS319"/>
    </row>
    <row r="320" spans="1:71" s="1" customFormat="1" x14ac:dyDescent="0.25">
      <c r="A320" s="188" t="s">
        <v>408</v>
      </c>
      <c r="B320" s="188" t="s">
        <v>623</v>
      </c>
      <c r="C320" s="188" t="s">
        <v>724</v>
      </c>
      <c r="D320" s="188" t="s">
        <v>536</v>
      </c>
      <c r="E320" s="188">
        <v>60</v>
      </c>
      <c r="F320" s="208">
        <v>21270</v>
      </c>
      <c r="G320" s="188">
        <v>350335</v>
      </c>
      <c r="H320" s="208">
        <v>30378</v>
      </c>
      <c r="I320" s="209" t="s">
        <v>421</v>
      </c>
      <c r="BB320"/>
      <c r="BC320"/>
      <c r="BD320"/>
      <c r="BE320"/>
      <c r="BF320"/>
      <c r="BG320"/>
      <c r="BH320"/>
      <c r="BI320"/>
      <c r="BJ320"/>
      <c r="BK320"/>
      <c r="BL320"/>
      <c r="BM320"/>
      <c r="BN320"/>
      <c r="BO320"/>
      <c r="BP320"/>
      <c r="BQ320"/>
      <c r="BR320"/>
      <c r="BS320"/>
    </row>
    <row r="321" spans="1:71" s="1" customFormat="1" x14ac:dyDescent="0.25">
      <c r="A321" s="188" t="s">
        <v>408</v>
      </c>
      <c r="B321" s="188" t="s">
        <v>157</v>
      </c>
      <c r="C321" s="188" t="s">
        <v>621</v>
      </c>
      <c r="D321" s="188" t="s">
        <v>442</v>
      </c>
      <c r="E321" s="188">
        <v>60</v>
      </c>
      <c r="F321" s="208">
        <v>21432</v>
      </c>
      <c r="G321" s="188">
        <v>350943</v>
      </c>
      <c r="H321" s="208">
        <v>30646</v>
      </c>
      <c r="I321" s="209" t="s">
        <v>421</v>
      </c>
      <c r="BB321"/>
      <c r="BC321"/>
      <c r="BD321"/>
      <c r="BE321"/>
      <c r="BF321"/>
      <c r="BG321"/>
      <c r="BH321"/>
      <c r="BI321"/>
      <c r="BJ321"/>
      <c r="BK321"/>
      <c r="BL321"/>
      <c r="BM321"/>
      <c r="BN321"/>
      <c r="BO321"/>
      <c r="BP321"/>
      <c r="BQ321"/>
      <c r="BR321"/>
      <c r="BS321"/>
    </row>
    <row r="322" spans="1:71" s="1" customFormat="1" x14ac:dyDescent="0.25">
      <c r="A322" s="188" t="s">
        <v>413</v>
      </c>
      <c r="B322" s="188" t="s">
        <v>461</v>
      </c>
      <c r="C322" s="188" t="s">
        <v>441</v>
      </c>
      <c r="D322" s="188" t="s">
        <v>442</v>
      </c>
      <c r="E322" s="188">
        <v>60</v>
      </c>
      <c r="F322" s="208">
        <v>21369</v>
      </c>
      <c r="G322" s="188">
        <v>351272</v>
      </c>
      <c r="H322" s="208">
        <v>30660</v>
      </c>
      <c r="I322" s="209" t="s">
        <v>421</v>
      </c>
      <c r="BB322"/>
      <c r="BC322"/>
      <c r="BD322"/>
      <c r="BE322"/>
      <c r="BF322"/>
      <c r="BG322"/>
      <c r="BH322"/>
      <c r="BI322"/>
      <c r="BJ322"/>
      <c r="BK322"/>
      <c r="BL322"/>
      <c r="BM322"/>
      <c r="BN322"/>
      <c r="BO322"/>
      <c r="BP322"/>
      <c r="BQ322"/>
      <c r="BR322"/>
      <c r="BS322"/>
    </row>
    <row r="323" spans="1:71" s="1" customFormat="1" x14ac:dyDescent="0.25">
      <c r="A323" s="188" t="s">
        <v>413</v>
      </c>
      <c r="B323" s="188" t="s">
        <v>155</v>
      </c>
      <c r="C323" s="188" t="s">
        <v>441</v>
      </c>
      <c r="D323" s="188" t="s">
        <v>457</v>
      </c>
      <c r="E323" s="188">
        <v>58</v>
      </c>
      <c r="F323" s="208">
        <v>22171</v>
      </c>
      <c r="G323" s="188">
        <v>351290</v>
      </c>
      <c r="H323" s="208">
        <v>30604</v>
      </c>
      <c r="I323" s="209" t="s">
        <v>421</v>
      </c>
      <c r="BB323"/>
      <c r="BC323"/>
      <c r="BD323"/>
      <c r="BE323"/>
      <c r="BF323"/>
      <c r="BG323"/>
      <c r="BH323"/>
      <c r="BI323"/>
      <c r="BJ323"/>
      <c r="BK323"/>
      <c r="BL323"/>
      <c r="BM323"/>
      <c r="BN323"/>
      <c r="BO323"/>
      <c r="BP323"/>
      <c r="BQ323"/>
      <c r="BR323"/>
      <c r="BS323"/>
    </row>
    <row r="324" spans="1:71" s="1" customFormat="1" x14ac:dyDescent="0.25">
      <c r="A324" s="188" t="s">
        <v>413</v>
      </c>
      <c r="B324" s="188" t="s">
        <v>586</v>
      </c>
      <c r="C324" s="188" t="s">
        <v>432</v>
      </c>
      <c r="D324" s="188" t="s">
        <v>416</v>
      </c>
      <c r="E324" s="188">
        <v>57</v>
      </c>
      <c r="F324" s="208">
        <v>22307</v>
      </c>
      <c r="G324" s="188">
        <v>351261</v>
      </c>
      <c r="H324" s="208">
        <v>30341</v>
      </c>
      <c r="I324" s="209" t="s">
        <v>421</v>
      </c>
      <c r="BB324"/>
      <c r="BC324"/>
      <c r="BD324"/>
      <c r="BE324"/>
      <c r="BF324"/>
      <c r="BG324"/>
      <c r="BH324"/>
      <c r="BI324"/>
      <c r="BJ324"/>
      <c r="BK324"/>
      <c r="BL324"/>
      <c r="BM324"/>
      <c r="BN324"/>
      <c r="BO324"/>
      <c r="BP324"/>
      <c r="BQ324"/>
      <c r="BR324"/>
      <c r="BS324"/>
    </row>
    <row r="325" spans="1:71" s="1" customFormat="1" x14ac:dyDescent="0.25">
      <c r="A325" s="188" t="s">
        <v>408</v>
      </c>
      <c r="B325" s="188" t="s">
        <v>570</v>
      </c>
      <c r="C325" s="188" t="s">
        <v>453</v>
      </c>
      <c r="D325" s="188" t="s">
        <v>425</v>
      </c>
      <c r="E325" s="188">
        <v>56</v>
      </c>
      <c r="F325" s="208">
        <v>22651</v>
      </c>
      <c r="G325" s="188">
        <v>350973</v>
      </c>
      <c r="H325" s="208">
        <v>30456</v>
      </c>
      <c r="I325" s="209" t="s">
        <v>421</v>
      </c>
      <c r="BB325"/>
      <c r="BC325"/>
      <c r="BD325"/>
      <c r="BE325"/>
      <c r="BF325"/>
      <c r="BG325"/>
      <c r="BH325"/>
      <c r="BI325"/>
      <c r="BJ325"/>
      <c r="BK325"/>
      <c r="BL325"/>
      <c r="BM325"/>
      <c r="BN325"/>
      <c r="BO325"/>
      <c r="BP325"/>
      <c r="BQ325"/>
      <c r="BR325"/>
      <c r="BS325"/>
    </row>
    <row r="326" spans="1:71" s="1" customFormat="1" x14ac:dyDescent="0.25">
      <c r="A326" s="188" t="s">
        <v>408</v>
      </c>
      <c r="B326" s="188" t="s">
        <v>469</v>
      </c>
      <c r="C326" s="188" t="s">
        <v>725</v>
      </c>
      <c r="D326" s="188" t="s">
        <v>726</v>
      </c>
      <c r="E326" s="188">
        <v>61</v>
      </c>
      <c r="F326" s="208">
        <v>20887</v>
      </c>
      <c r="G326" s="188">
        <v>350560</v>
      </c>
      <c r="H326" s="208">
        <v>30571</v>
      </c>
      <c r="I326" s="209" t="s">
        <v>421</v>
      </c>
      <c r="BB326"/>
      <c r="BC326"/>
      <c r="BD326"/>
      <c r="BE326"/>
      <c r="BF326"/>
      <c r="BG326"/>
      <c r="BH326"/>
      <c r="BI326"/>
      <c r="BJ326"/>
      <c r="BK326"/>
      <c r="BL326"/>
      <c r="BM326"/>
      <c r="BN326"/>
      <c r="BO326"/>
      <c r="BP326"/>
      <c r="BQ326"/>
      <c r="BR326"/>
      <c r="BS326"/>
    </row>
    <row r="327" spans="1:71" s="1" customFormat="1" x14ac:dyDescent="0.25">
      <c r="A327" s="188" t="s">
        <v>408</v>
      </c>
      <c r="B327" s="188" t="s">
        <v>434</v>
      </c>
      <c r="C327" s="188" t="s">
        <v>185</v>
      </c>
      <c r="D327" s="188" t="s">
        <v>727</v>
      </c>
      <c r="E327" s="188">
        <v>58</v>
      </c>
      <c r="F327" s="208">
        <v>22011</v>
      </c>
      <c r="G327" s="188">
        <v>350664</v>
      </c>
      <c r="H327" s="208">
        <v>30409</v>
      </c>
      <c r="I327" s="209" t="s">
        <v>421</v>
      </c>
      <c r="BB327"/>
      <c r="BC327"/>
      <c r="BD327"/>
      <c r="BE327"/>
      <c r="BF327"/>
      <c r="BG327"/>
      <c r="BH327"/>
      <c r="BI327"/>
      <c r="BJ327"/>
      <c r="BK327"/>
      <c r="BL327"/>
      <c r="BM327"/>
      <c r="BN327"/>
      <c r="BO327"/>
      <c r="BP327"/>
      <c r="BQ327"/>
      <c r="BR327"/>
      <c r="BS327"/>
    </row>
    <row r="328" spans="1:71" s="1" customFormat="1" x14ac:dyDescent="0.25">
      <c r="A328" s="188" t="s">
        <v>408</v>
      </c>
      <c r="B328" s="188" t="s">
        <v>602</v>
      </c>
      <c r="C328" s="188" t="s">
        <v>715</v>
      </c>
      <c r="D328" s="188" t="s">
        <v>422</v>
      </c>
      <c r="E328" s="188">
        <v>58</v>
      </c>
      <c r="F328" s="208">
        <v>22140</v>
      </c>
      <c r="G328" s="188">
        <v>350919</v>
      </c>
      <c r="H328" s="208">
        <v>30363</v>
      </c>
      <c r="I328" s="209" t="s">
        <v>466</v>
      </c>
      <c r="BB328"/>
      <c r="BC328"/>
      <c r="BD328"/>
      <c r="BE328"/>
      <c r="BF328"/>
      <c r="BG328"/>
      <c r="BH328"/>
      <c r="BI328"/>
      <c r="BJ328"/>
      <c r="BK328"/>
      <c r="BL328"/>
      <c r="BM328"/>
      <c r="BN328"/>
      <c r="BO328"/>
      <c r="BP328"/>
      <c r="BQ328"/>
      <c r="BR328"/>
      <c r="BS328"/>
    </row>
    <row r="329" spans="1:71" s="1" customFormat="1" x14ac:dyDescent="0.25">
      <c r="A329" s="188" t="s">
        <v>413</v>
      </c>
      <c r="B329" s="188" t="s">
        <v>681</v>
      </c>
      <c r="C329" s="188" t="s">
        <v>728</v>
      </c>
      <c r="D329" s="188" t="s">
        <v>416</v>
      </c>
      <c r="E329" s="188">
        <v>57</v>
      </c>
      <c r="F329" s="208">
        <v>22230</v>
      </c>
      <c r="G329" s="188">
        <v>351086</v>
      </c>
      <c r="H329" s="208">
        <v>30404</v>
      </c>
      <c r="I329" s="209" t="s">
        <v>466</v>
      </c>
      <c r="BB329"/>
      <c r="BC329"/>
      <c r="BD329"/>
      <c r="BE329"/>
      <c r="BF329"/>
      <c r="BG329"/>
      <c r="BH329"/>
      <c r="BI329"/>
      <c r="BJ329"/>
      <c r="BK329"/>
      <c r="BL329"/>
      <c r="BM329"/>
      <c r="BN329"/>
      <c r="BO329"/>
      <c r="BP329"/>
      <c r="BQ329"/>
      <c r="BR329"/>
      <c r="BS329"/>
    </row>
    <row r="330" spans="1:71" s="1" customFormat="1" x14ac:dyDescent="0.25">
      <c r="A330" s="188" t="s">
        <v>413</v>
      </c>
      <c r="B330" s="188" t="s">
        <v>437</v>
      </c>
      <c r="C330" s="188" t="s">
        <v>167</v>
      </c>
      <c r="D330" s="188" t="s">
        <v>416</v>
      </c>
      <c r="E330" s="188">
        <v>56</v>
      </c>
      <c r="F330" s="208">
        <v>22908</v>
      </c>
      <c r="G330" s="188">
        <v>351292</v>
      </c>
      <c r="H330" s="208">
        <v>30540</v>
      </c>
      <c r="I330" s="209" t="s">
        <v>466</v>
      </c>
      <c r="BB330"/>
      <c r="BC330"/>
      <c r="BD330"/>
      <c r="BE330"/>
      <c r="BF330"/>
      <c r="BG330"/>
      <c r="BH330"/>
      <c r="BI330"/>
      <c r="BJ330"/>
      <c r="BK330"/>
      <c r="BL330"/>
      <c r="BM330"/>
      <c r="BN330"/>
      <c r="BO330"/>
      <c r="BP330"/>
      <c r="BQ330"/>
      <c r="BR330"/>
      <c r="BS330"/>
    </row>
    <row r="331" spans="1:71" s="1" customFormat="1" x14ac:dyDescent="0.25">
      <c r="A331" s="188" t="s">
        <v>408</v>
      </c>
      <c r="B331" s="188" t="s">
        <v>705</v>
      </c>
      <c r="C331" s="188" t="s">
        <v>676</v>
      </c>
      <c r="D331" s="188" t="s">
        <v>445</v>
      </c>
      <c r="E331" s="188">
        <v>57</v>
      </c>
      <c r="F331" s="208">
        <v>22536</v>
      </c>
      <c r="G331" s="188">
        <v>351002</v>
      </c>
      <c r="H331" s="208">
        <v>30470</v>
      </c>
      <c r="I331" s="209" t="s">
        <v>466</v>
      </c>
      <c r="BB331"/>
      <c r="BC331"/>
      <c r="BD331"/>
      <c r="BE331"/>
      <c r="BF331"/>
      <c r="BG331"/>
      <c r="BH331"/>
      <c r="BI331"/>
      <c r="BJ331"/>
      <c r="BK331"/>
      <c r="BL331"/>
      <c r="BM331"/>
      <c r="BN331"/>
      <c r="BO331"/>
      <c r="BP331"/>
      <c r="BQ331"/>
      <c r="BR331"/>
      <c r="BS331"/>
    </row>
    <row r="332" spans="1:71" s="1" customFormat="1" x14ac:dyDescent="0.25">
      <c r="A332" s="188" t="s">
        <v>408</v>
      </c>
      <c r="B332" s="188" t="s">
        <v>713</v>
      </c>
      <c r="C332" s="188" t="s">
        <v>729</v>
      </c>
      <c r="D332" s="188" t="s">
        <v>442</v>
      </c>
      <c r="E332" s="188">
        <v>56</v>
      </c>
      <c r="F332" s="208">
        <v>22672</v>
      </c>
      <c r="G332" s="188">
        <v>350209</v>
      </c>
      <c r="H332" s="208">
        <v>30401</v>
      </c>
      <c r="I332" s="209" t="s">
        <v>466</v>
      </c>
      <c r="BB332"/>
      <c r="BC332"/>
      <c r="BD332"/>
      <c r="BE332"/>
      <c r="BF332"/>
      <c r="BG332"/>
      <c r="BH332"/>
      <c r="BI332"/>
      <c r="BJ332"/>
      <c r="BK332"/>
      <c r="BL332"/>
      <c r="BM332"/>
      <c r="BN332"/>
      <c r="BO332"/>
      <c r="BP332"/>
      <c r="BQ332"/>
      <c r="BR332"/>
      <c r="BS332"/>
    </row>
    <row r="333" spans="1:71" s="1" customFormat="1" x14ac:dyDescent="0.25">
      <c r="A333" s="188" t="s">
        <v>408</v>
      </c>
      <c r="B333" s="188" t="s">
        <v>448</v>
      </c>
      <c r="C333" s="188" t="s">
        <v>599</v>
      </c>
      <c r="D333" s="188" t="s">
        <v>470</v>
      </c>
      <c r="E333" s="188">
        <v>55</v>
      </c>
      <c r="F333" s="208">
        <v>23245</v>
      </c>
      <c r="G333" s="188">
        <v>350489</v>
      </c>
      <c r="H333" s="208">
        <v>30342</v>
      </c>
      <c r="I333" s="209" t="s">
        <v>466</v>
      </c>
      <c r="BB333"/>
      <c r="BC333"/>
      <c r="BD333"/>
      <c r="BE333"/>
      <c r="BF333"/>
      <c r="BG333"/>
      <c r="BH333"/>
      <c r="BI333"/>
      <c r="BJ333"/>
      <c r="BK333"/>
      <c r="BL333"/>
      <c r="BM333"/>
      <c r="BN333"/>
      <c r="BO333"/>
      <c r="BP333"/>
      <c r="BQ333"/>
      <c r="BR333"/>
      <c r="BS333"/>
    </row>
    <row r="334" spans="1:71" s="1" customFormat="1" x14ac:dyDescent="0.25">
      <c r="A334" s="188" t="s">
        <v>408</v>
      </c>
      <c r="B334" s="188" t="s">
        <v>602</v>
      </c>
      <c r="C334" s="188" t="s">
        <v>444</v>
      </c>
      <c r="D334" s="188" t="s">
        <v>425</v>
      </c>
      <c r="E334" s="188">
        <v>54</v>
      </c>
      <c r="F334" s="208">
        <v>23341</v>
      </c>
      <c r="G334" s="188">
        <v>350676</v>
      </c>
      <c r="H334" s="208">
        <v>30596</v>
      </c>
      <c r="I334" s="209" t="s">
        <v>466</v>
      </c>
      <c r="BB334"/>
      <c r="BC334"/>
      <c r="BD334"/>
      <c r="BE334"/>
      <c r="BF334"/>
      <c r="BG334"/>
      <c r="BH334"/>
      <c r="BI334"/>
      <c r="BJ334"/>
      <c r="BK334"/>
      <c r="BL334"/>
      <c r="BM334"/>
      <c r="BN334"/>
      <c r="BO334"/>
      <c r="BP334"/>
      <c r="BQ334"/>
      <c r="BR334"/>
      <c r="BS334"/>
    </row>
    <row r="335" spans="1:71" s="1" customFormat="1" x14ac:dyDescent="0.25">
      <c r="A335" s="188" t="s">
        <v>408</v>
      </c>
      <c r="B335" s="188" t="s">
        <v>602</v>
      </c>
      <c r="C335" s="188" t="s">
        <v>152</v>
      </c>
      <c r="D335" s="188" t="s">
        <v>460</v>
      </c>
      <c r="E335" s="188">
        <v>60</v>
      </c>
      <c r="F335" s="208">
        <v>21358</v>
      </c>
      <c r="G335" s="188">
        <v>560464</v>
      </c>
      <c r="H335" s="208">
        <v>30658</v>
      </c>
      <c r="I335" s="209" t="s">
        <v>466</v>
      </c>
      <c r="BB335"/>
      <c r="BC335"/>
      <c r="BD335"/>
      <c r="BE335"/>
      <c r="BF335"/>
      <c r="BG335"/>
      <c r="BH335"/>
      <c r="BI335"/>
      <c r="BJ335"/>
      <c r="BK335"/>
      <c r="BL335"/>
      <c r="BM335"/>
      <c r="BN335"/>
      <c r="BO335"/>
      <c r="BP335"/>
      <c r="BQ335"/>
      <c r="BR335"/>
      <c r="BS335"/>
    </row>
    <row r="336" spans="1:71" s="1" customFormat="1" x14ac:dyDescent="0.25">
      <c r="A336" s="188" t="s">
        <v>413</v>
      </c>
      <c r="B336" s="188" t="s">
        <v>730</v>
      </c>
      <c r="C336" s="188" t="s">
        <v>415</v>
      </c>
      <c r="D336" s="188" t="s">
        <v>460</v>
      </c>
      <c r="E336" s="188">
        <v>59</v>
      </c>
      <c r="F336" s="208">
        <v>21682</v>
      </c>
      <c r="G336" s="188">
        <v>560444</v>
      </c>
      <c r="H336" s="208">
        <v>30630</v>
      </c>
      <c r="I336" s="209" t="s">
        <v>466</v>
      </c>
      <c r="BB336"/>
      <c r="BC336"/>
      <c r="BD336"/>
      <c r="BE336"/>
      <c r="BF336"/>
      <c r="BG336"/>
      <c r="BH336"/>
      <c r="BI336"/>
      <c r="BJ336"/>
      <c r="BK336"/>
      <c r="BL336"/>
      <c r="BM336"/>
      <c r="BN336"/>
      <c r="BO336"/>
      <c r="BP336"/>
      <c r="BQ336"/>
      <c r="BR336"/>
      <c r="BS336"/>
    </row>
    <row r="337" spans="1:71" s="1" customFormat="1" x14ac:dyDescent="0.25">
      <c r="A337" s="188" t="s">
        <v>408</v>
      </c>
      <c r="B337" s="188" t="s">
        <v>464</v>
      </c>
      <c r="C337" s="188" t="s">
        <v>453</v>
      </c>
      <c r="D337" s="188" t="s">
        <v>636</v>
      </c>
      <c r="E337" s="188">
        <v>56</v>
      </c>
      <c r="F337" s="208">
        <v>22908</v>
      </c>
      <c r="G337" s="188">
        <v>350653</v>
      </c>
      <c r="H337" s="208">
        <v>30540</v>
      </c>
      <c r="I337" s="209" t="s">
        <v>412</v>
      </c>
      <c r="BB337"/>
      <c r="BC337"/>
      <c r="BD337"/>
      <c r="BE337"/>
      <c r="BF337"/>
      <c r="BG337"/>
      <c r="BH337"/>
      <c r="BI337"/>
      <c r="BJ337"/>
      <c r="BK337"/>
      <c r="BL337"/>
      <c r="BM337"/>
      <c r="BN337"/>
      <c r="BO337"/>
      <c r="BP337"/>
      <c r="BQ337"/>
      <c r="BR337"/>
      <c r="BS337"/>
    </row>
    <row r="338" spans="1:71" s="1" customFormat="1" x14ac:dyDescent="0.25">
      <c r="A338" s="188" t="s">
        <v>413</v>
      </c>
      <c r="B338" s="188" t="s">
        <v>437</v>
      </c>
      <c r="C338" s="188" t="s">
        <v>491</v>
      </c>
      <c r="D338" s="188" t="s">
        <v>457</v>
      </c>
      <c r="E338" s="188">
        <v>56</v>
      </c>
      <c r="F338" s="208">
        <v>22899</v>
      </c>
      <c r="G338" s="188">
        <v>350150</v>
      </c>
      <c r="H338" s="208">
        <v>30465</v>
      </c>
      <c r="I338" s="209" t="s">
        <v>412</v>
      </c>
      <c r="BB338"/>
      <c r="BC338"/>
      <c r="BD338"/>
      <c r="BE338"/>
      <c r="BF338"/>
      <c r="BG338"/>
      <c r="BH338"/>
      <c r="BI338"/>
      <c r="BJ338"/>
      <c r="BK338"/>
      <c r="BL338"/>
      <c r="BM338"/>
      <c r="BN338"/>
      <c r="BO338"/>
      <c r="BP338"/>
      <c r="BQ338"/>
      <c r="BR338"/>
      <c r="BS338"/>
    </row>
    <row r="339" spans="1:71" s="1" customFormat="1" x14ac:dyDescent="0.25">
      <c r="A339" s="188" t="s">
        <v>408</v>
      </c>
      <c r="B339" s="188" t="s">
        <v>414</v>
      </c>
      <c r="C339" s="188" t="s">
        <v>676</v>
      </c>
      <c r="D339" s="188" t="s">
        <v>548</v>
      </c>
      <c r="E339" s="188">
        <v>55</v>
      </c>
      <c r="F339" s="208">
        <v>23179</v>
      </c>
      <c r="G339" s="188">
        <v>350453</v>
      </c>
      <c r="H339" s="208">
        <v>30645</v>
      </c>
      <c r="I339" s="209" t="s">
        <v>412</v>
      </c>
      <c r="BB339"/>
      <c r="BC339"/>
      <c r="BD339"/>
      <c r="BE339"/>
      <c r="BF339"/>
      <c r="BG339"/>
      <c r="BH339"/>
      <c r="BI339"/>
      <c r="BJ339"/>
      <c r="BK339"/>
      <c r="BL339"/>
      <c r="BM339"/>
      <c r="BN339"/>
      <c r="BO339"/>
      <c r="BP339"/>
      <c r="BQ339"/>
      <c r="BR339"/>
      <c r="BS339"/>
    </row>
    <row r="340" spans="1:71" s="1" customFormat="1" x14ac:dyDescent="0.25">
      <c r="A340" s="188" t="s">
        <v>408</v>
      </c>
      <c r="B340" s="188" t="s">
        <v>434</v>
      </c>
      <c r="C340" s="188" t="s">
        <v>157</v>
      </c>
      <c r="D340" s="188" t="s">
        <v>416</v>
      </c>
      <c r="E340" s="188">
        <v>60</v>
      </c>
      <c r="F340" s="208">
        <v>21135</v>
      </c>
      <c r="G340" s="188">
        <v>560470</v>
      </c>
      <c r="H340" s="208">
        <v>30658</v>
      </c>
      <c r="I340" s="209" t="s">
        <v>412</v>
      </c>
      <c r="BB340"/>
      <c r="BC340"/>
      <c r="BD340"/>
      <c r="BE340"/>
      <c r="BF340"/>
      <c r="BG340"/>
      <c r="BH340"/>
      <c r="BI340"/>
      <c r="BJ340"/>
      <c r="BK340"/>
      <c r="BL340"/>
      <c r="BM340"/>
      <c r="BN340"/>
      <c r="BO340"/>
      <c r="BP340"/>
      <c r="BQ340"/>
      <c r="BR340"/>
      <c r="BS340"/>
    </row>
    <row r="341" spans="1:71" s="1" customFormat="1" x14ac:dyDescent="0.25">
      <c r="A341" s="188" t="s">
        <v>413</v>
      </c>
      <c r="B341" s="188" t="s">
        <v>431</v>
      </c>
      <c r="C341" s="188" t="s">
        <v>532</v>
      </c>
      <c r="D341" s="188" t="s">
        <v>428</v>
      </c>
      <c r="E341" s="188">
        <v>60</v>
      </c>
      <c r="F341" s="208">
        <v>21278</v>
      </c>
      <c r="G341" s="188">
        <v>560471</v>
      </c>
      <c r="H341" s="208">
        <v>30581</v>
      </c>
      <c r="I341" s="209" t="s">
        <v>412</v>
      </c>
      <c r="BB341"/>
      <c r="BC341"/>
      <c r="BD341"/>
      <c r="BE341"/>
      <c r="BF341"/>
      <c r="BG341"/>
      <c r="BH341"/>
      <c r="BI341"/>
      <c r="BJ341"/>
      <c r="BK341"/>
      <c r="BL341"/>
      <c r="BM341"/>
      <c r="BN341"/>
      <c r="BO341"/>
      <c r="BP341"/>
      <c r="BQ341"/>
      <c r="BR341"/>
      <c r="BS341"/>
    </row>
    <row r="342" spans="1:71" s="1" customFormat="1" x14ac:dyDescent="0.25">
      <c r="A342" s="188" t="s">
        <v>413</v>
      </c>
      <c r="B342" s="188" t="s">
        <v>544</v>
      </c>
      <c r="C342" s="188" t="s">
        <v>489</v>
      </c>
      <c r="D342" s="188" t="s">
        <v>439</v>
      </c>
      <c r="E342" s="188">
        <v>57</v>
      </c>
      <c r="F342" s="208">
        <v>22200</v>
      </c>
      <c r="G342" s="188">
        <v>351150</v>
      </c>
      <c r="H342" s="208">
        <v>30357</v>
      </c>
      <c r="I342" s="209" t="s">
        <v>412</v>
      </c>
      <c r="BB342"/>
      <c r="BC342"/>
      <c r="BD342"/>
      <c r="BE342"/>
      <c r="BF342"/>
      <c r="BG342"/>
      <c r="BH342"/>
      <c r="BI342"/>
      <c r="BJ342"/>
      <c r="BK342"/>
      <c r="BL342"/>
      <c r="BM342"/>
      <c r="BN342"/>
      <c r="BO342"/>
      <c r="BP342"/>
      <c r="BQ342"/>
      <c r="BR342"/>
      <c r="BS342"/>
    </row>
    <row r="343" spans="1:71" s="1" customFormat="1" x14ac:dyDescent="0.25">
      <c r="A343" s="188" t="s">
        <v>408</v>
      </c>
      <c r="B343" s="188" t="s">
        <v>652</v>
      </c>
      <c r="C343" s="188" t="s">
        <v>542</v>
      </c>
      <c r="D343" s="188" t="s">
        <v>731</v>
      </c>
      <c r="E343" s="188">
        <v>59</v>
      </c>
      <c r="F343" s="208">
        <v>21477</v>
      </c>
      <c r="G343" s="188">
        <v>351302</v>
      </c>
      <c r="H343" s="208">
        <v>30409</v>
      </c>
      <c r="I343" s="209" t="s">
        <v>412</v>
      </c>
      <c r="BB343"/>
      <c r="BC343"/>
      <c r="BD343"/>
      <c r="BE343"/>
      <c r="BF343"/>
      <c r="BG343"/>
      <c r="BH343"/>
      <c r="BI343"/>
      <c r="BJ343"/>
      <c r="BK343"/>
      <c r="BL343"/>
      <c r="BM343"/>
      <c r="BN343"/>
      <c r="BO343"/>
      <c r="BP343"/>
      <c r="BQ343"/>
      <c r="BR343"/>
      <c r="BS343"/>
    </row>
    <row r="344" spans="1:71" s="1" customFormat="1" x14ac:dyDescent="0.25">
      <c r="A344" s="188" t="s">
        <v>408</v>
      </c>
      <c r="B344" s="188" t="s">
        <v>704</v>
      </c>
      <c r="C344" s="188" t="s">
        <v>535</v>
      </c>
      <c r="D344" s="188" t="s">
        <v>425</v>
      </c>
      <c r="E344" s="188">
        <v>56</v>
      </c>
      <c r="F344" s="208">
        <v>22595</v>
      </c>
      <c r="G344" s="188">
        <v>351183</v>
      </c>
      <c r="H344" s="208">
        <v>30453</v>
      </c>
      <c r="I344" s="209" t="s">
        <v>412</v>
      </c>
      <c r="BB344"/>
      <c r="BC344"/>
      <c r="BD344"/>
      <c r="BE344"/>
      <c r="BF344"/>
      <c r="BG344"/>
      <c r="BH344"/>
      <c r="BI344"/>
      <c r="BJ344"/>
      <c r="BK344"/>
      <c r="BL344"/>
      <c r="BM344"/>
      <c r="BN344"/>
      <c r="BO344"/>
      <c r="BP344"/>
      <c r="BQ344"/>
      <c r="BR344"/>
      <c r="BS344"/>
    </row>
    <row r="345" spans="1:71" s="1" customFormat="1" x14ac:dyDescent="0.25">
      <c r="A345" s="188" t="s">
        <v>408</v>
      </c>
      <c r="B345" s="188" t="s">
        <v>450</v>
      </c>
      <c r="C345" s="188" t="s">
        <v>599</v>
      </c>
      <c r="D345" s="188" t="s">
        <v>460</v>
      </c>
      <c r="E345" s="188">
        <v>57</v>
      </c>
      <c r="F345" s="208">
        <v>22322</v>
      </c>
      <c r="G345" s="188">
        <v>351186</v>
      </c>
      <c r="H345" s="208">
        <v>30470</v>
      </c>
      <c r="I345" s="209" t="s">
        <v>412</v>
      </c>
      <c r="BB345"/>
      <c r="BC345"/>
      <c r="BD345"/>
      <c r="BE345"/>
      <c r="BF345"/>
      <c r="BG345"/>
      <c r="BH345"/>
      <c r="BI345"/>
      <c r="BJ345"/>
      <c r="BK345"/>
      <c r="BL345"/>
      <c r="BM345"/>
      <c r="BN345"/>
      <c r="BO345"/>
      <c r="BP345"/>
      <c r="BQ345"/>
      <c r="BR345"/>
      <c r="BS345"/>
    </row>
    <row r="346" spans="1:71" s="1" customFormat="1" x14ac:dyDescent="0.25">
      <c r="A346" s="188" t="s">
        <v>408</v>
      </c>
      <c r="B346" s="188" t="s">
        <v>602</v>
      </c>
      <c r="C346" s="188" t="s">
        <v>535</v>
      </c>
      <c r="D346" s="188" t="s">
        <v>416</v>
      </c>
      <c r="E346" s="188">
        <v>56</v>
      </c>
      <c r="F346" s="208">
        <v>22870</v>
      </c>
      <c r="G346" s="188">
        <v>560469</v>
      </c>
      <c r="H346" s="208">
        <v>30441</v>
      </c>
      <c r="I346" s="209" t="s">
        <v>412</v>
      </c>
      <c r="BB346"/>
      <c r="BC346"/>
      <c r="BD346"/>
      <c r="BE346"/>
      <c r="BF346"/>
      <c r="BG346"/>
      <c r="BH346"/>
      <c r="BI346"/>
      <c r="BJ346"/>
      <c r="BK346"/>
      <c r="BL346"/>
      <c r="BM346"/>
      <c r="BN346"/>
      <c r="BO346"/>
      <c r="BP346"/>
      <c r="BQ346"/>
      <c r="BR346"/>
      <c r="BS346"/>
    </row>
    <row r="347" spans="1:71" s="1" customFormat="1" x14ac:dyDescent="0.25">
      <c r="A347" s="188" t="s">
        <v>413</v>
      </c>
      <c r="B347" s="188" t="s">
        <v>499</v>
      </c>
      <c r="C347" s="188" t="s">
        <v>515</v>
      </c>
      <c r="D347" s="188" t="s">
        <v>422</v>
      </c>
      <c r="E347" s="188">
        <v>55</v>
      </c>
      <c r="F347" s="208">
        <v>23052</v>
      </c>
      <c r="G347" s="188">
        <v>350301</v>
      </c>
      <c r="H347" s="208">
        <v>30660</v>
      </c>
      <c r="I347" s="209" t="s">
        <v>412</v>
      </c>
      <c r="BB347"/>
      <c r="BC347"/>
      <c r="BD347"/>
      <c r="BE347"/>
      <c r="BF347"/>
      <c r="BG347"/>
      <c r="BH347"/>
      <c r="BI347"/>
      <c r="BJ347"/>
      <c r="BK347"/>
      <c r="BL347"/>
      <c r="BM347"/>
      <c r="BN347"/>
      <c r="BO347"/>
      <c r="BP347"/>
      <c r="BQ347"/>
      <c r="BR347"/>
      <c r="BS347"/>
    </row>
    <row r="348" spans="1:71" s="1" customFormat="1" x14ac:dyDescent="0.25">
      <c r="A348" s="188" t="s">
        <v>408</v>
      </c>
      <c r="B348" s="188" t="s">
        <v>634</v>
      </c>
      <c r="C348" s="188" t="s">
        <v>451</v>
      </c>
      <c r="D348" s="188" t="s">
        <v>732</v>
      </c>
      <c r="E348" s="188">
        <v>63</v>
      </c>
      <c r="F348" s="208">
        <v>20274</v>
      </c>
      <c r="G348" s="188">
        <v>560478</v>
      </c>
      <c r="H348" s="208">
        <v>30324</v>
      </c>
      <c r="I348" s="209" t="s">
        <v>417</v>
      </c>
      <c r="BB348"/>
      <c r="BC348"/>
      <c r="BD348"/>
      <c r="BE348"/>
      <c r="BF348"/>
      <c r="BG348"/>
      <c r="BH348"/>
      <c r="BI348"/>
      <c r="BJ348"/>
      <c r="BK348"/>
      <c r="BL348"/>
      <c r="BM348"/>
      <c r="BN348"/>
      <c r="BO348"/>
      <c r="BP348"/>
      <c r="BQ348"/>
      <c r="BR348"/>
      <c r="BS348"/>
    </row>
    <row r="349" spans="1:71" s="1" customFormat="1" x14ac:dyDescent="0.25">
      <c r="A349" s="188" t="s">
        <v>408</v>
      </c>
      <c r="B349" s="188" t="s">
        <v>492</v>
      </c>
      <c r="C349" s="188" t="s">
        <v>533</v>
      </c>
      <c r="D349" s="188" t="s">
        <v>445</v>
      </c>
      <c r="E349" s="188">
        <v>61</v>
      </c>
      <c r="F349" s="208">
        <v>20939</v>
      </c>
      <c r="G349" s="188">
        <v>560476</v>
      </c>
      <c r="H349" s="208">
        <v>30458</v>
      </c>
      <c r="I349" s="209" t="s">
        <v>417</v>
      </c>
      <c r="BB349"/>
      <c r="BC349"/>
      <c r="BD349"/>
      <c r="BE349"/>
      <c r="BF349"/>
      <c r="BG349"/>
      <c r="BH349"/>
      <c r="BI349"/>
      <c r="BJ349"/>
      <c r="BK349"/>
      <c r="BL349"/>
      <c r="BM349"/>
      <c r="BN349"/>
      <c r="BO349"/>
      <c r="BP349"/>
      <c r="BQ349"/>
      <c r="BR349"/>
      <c r="BS349"/>
    </row>
    <row r="350" spans="1:71" s="1" customFormat="1" x14ac:dyDescent="0.25">
      <c r="A350" s="188" t="s">
        <v>413</v>
      </c>
      <c r="B350" s="188" t="s">
        <v>611</v>
      </c>
      <c r="C350" s="188" t="s">
        <v>510</v>
      </c>
      <c r="D350" s="188" t="s">
        <v>416</v>
      </c>
      <c r="E350" s="188">
        <v>60</v>
      </c>
      <c r="F350" s="208">
        <v>21308</v>
      </c>
      <c r="G350" s="188">
        <v>350917</v>
      </c>
      <c r="H350" s="208">
        <v>30479</v>
      </c>
      <c r="I350" s="209" t="s">
        <v>417</v>
      </c>
      <c r="BB350"/>
      <c r="BC350"/>
      <c r="BD350"/>
      <c r="BE350"/>
      <c r="BF350"/>
      <c r="BG350"/>
      <c r="BH350"/>
      <c r="BI350"/>
      <c r="BJ350"/>
      <c r="BK350"/>
      <c r="BL350"/>
      <c r="BM350"/>
      <c r="BN350"/>
      <c r="BO350"/>
      <c r="BP350"/>
      <c r="BQ350"/>
      <c r="BR350"/>
      <c r="BS350"/>
    </row>
    <row r="351" spans="1:71" s="1" customFormat="1" x14ac:dyDescent="0.25">
      <c r="A351" s="188" t="s">
        <v>408</v>
      </c>
      <c r="B351" s="188" t="s">
        <v>553</v>
      </c>
      <c r="C351" s="188" t="s">
        <v>679</v>
      </c>
      <c r="D351" s="188" t="s">
        <v>482</v>
      </c>
      <c r="E351" s="188">
        <v>58</v>
      </c>
      <c r="F351" s="208">
        <v>21866</v>
      </c>
      <c r="G351" s="188">
        <v>560472</v>
      </c>
      <c r="H351" s="208">
        <v>30439</v>
      </c>
      <c r="I351" s="209" t="s">
        <v>417</v>
      </c>
      <c r="BB351"/>
      <c r="BC351"/>
      <c r="BD351"/>
      <c r="BE351"/>
      <c r="BF351"/>
      <c r="BG351"/>
      <c r="BH351"/>
      <c r="BI351"/>
      <c r="BJ351"/>
      <c r="BK351"/>
      <c r="BL351"/>
      <c r="BM351"/>
      <c r="BN351"/>
      <c r="BO351"/>
      <c r="BP351"/>
      <c r="BQ351"/>
      <c r="BR351"/>
      <c r="BS351"/>
    </row>
    <row r="352" spans="1:71" s="1" customFormat="1" x14ac:dyDescent="0.25">
      <c r="A352" s="188" t="s">
        <v>408</v>
      </c>
      <c r="B352" s="188" t="s">
        <v>623</v>
      </c>
      <c r="C352" s="188" t="s">
        <v>532</v>
      </c>
      <c r="D352" s="188" t="s">
        <v>416</v>
      </c>
      <c r="E352" s="188">
        <v>59</v>
      </c>
      <c r="F352" s="208">
        <v>21591</v>
      </c>
      <c r="G352" s="188">
        <v>560477</v>
      </c>
      <c r="H352" s="208">
        <v>30675</v>
      </c>
      <c r="I352" s="209" t="s">
        <v>417</v>
      </c>
      <c r="BB352"/>
      <c r="BC352"/>
      <c r="BD352"/>
      <c r="BE352"/>
      <c r="BF352"/>
      <c r="BG352"/>
      <c r="BH352"/>
      <c r="BI352"/>
      <c r="BJ352"/>
      <c r="BK352"/>
      <c r="BL352"/>
      <c r="BM352"/>
      <c r="BN352"/>
      <c r="BO352"/>
      <c r="BP352"/>
      <c r="BQ352"/>
      <c r="BR352"/>
      <c r="BS352"/>
    </row>
    <row r="353" spans="1:71" s="1" customFormat="1" x14ac:dyDescent="0.25">
      <c r="A353" s="188" t="s">
        <v>413</v>
      </c>
      <c r="B353" s="188" t="s">
        <v>511</v>
      </c>
      <c r="C353" s="188" t="s">
        <v>571</v>
      </c>
      <c r="D353" s="188" t="s">
        <v>473</v>
      </c>
      <c r="E353" s="188">
        <v>58</v>
      </c>
      <c r="F353" s="208">
        <v>21967</v>
      </c>
      <c r="G353" s="188">
        <v>351367</v>
      </c>
      <c r="H353" s="208">
        <v>30509</v>
      </c>
      <c r="I353" s="209" t="s">
        <v>417</v>
      </c>
      <c r="BB353"/>
      <c r="BC353"/>
      <c r="BD353"/>
      <c r="BE353"/>
      <c r="BF353"/>
      <c r="BG353"/>
      <c r="BH353"/>
      <c r="BI353"/>
      <c r="BJ353"/>
      <c r="BK353"/>
      <c r="BL353"/>
      <c r="BM353"/>
      <c r="BN353"/>
      <c r="BO353"/>
      <c r="BP353"/>
      <c r="BQ353"/>
      <c r="BR353"/>
      <c r="BS353"/>
    </row>
    <row r="354" spans="1:71" s="1" customFormat="1" x14ac:dyDescent="0.25">
      <c r="A354" s="188" t="s">
        <v>413</v>
      </c>
      <c r="B354" s="188" t="s">
        <v>488</v>
      </c>
      <c r="C354" s="188" t="s">
        <v>606</v>
      </c>
      <c r="D354" s="188" t="s">
        <v>416</v>
      </c>
      <c r="E354" s="188">
        <v>57</v>
      </c>
      <c r="F354" s="208">
        <v>22361</v>
      </c>
      <c r="G354" s="188">
        <v>351369</v>
      </c>
      <c r="H354" s="208">
        <v>30378</v>
      </c>
      <c r="I354" s="209" t="s">
        <v>417</v>
      </c>
      <c r="BB354"/>
      <c r="BC354"/>
      <c r="BD354"/>
      <c r="BE354"/>
      <c r="BF354"/>
      <c r="BG354"/>
      <c r="BH354"/>
      <c r="BI354"/>
      <c r="BJ354"/>
      <c r="BK354"/>
      <c r="BL354"/>
      <c r="BM354"/>
      <c r="BN354"/>
      <c r="BO354"/>
      <c r="BP354"/>
      <c r="BQ354"/>
      <c r="BR354"/>
      <c r="BS354"/>
    </row>
    <row r="355" spans="1:71" s="1" customFormat="1" x14ac:dyDescent="0.25">
      <c r="A355" s="188" t="s">
        <v>408</v>
      </c>
      <c r="B355" s="188" t="s">
        <v>503</v>
      </c>
      <c r="C355" s="188" t="s">
        <v>547</v>
      </c>
      <c r="D355" s="188" t="s">
        <v>733</v>
      </c>
      <c r="E355" s="188">
        <v>56</v>
      </c>
      <c r="F355" s="208">
        <v>22893</v>
      </c>
      <c r="G355" s="188">
        <v>351366</v>
      </c>
      <c r="H355" s="208">
        <v>30600</v>
      </c>
      <c r="I355" s="209" t="s">
        <v>417</v>
      </c>
      <c r="BB355"/>
      <c r="BC355"/>
      <c r="BD355"/>
      <c r="BE355"/>
      <c r="BF355"/>
      <c r="BG355"/>
      <c r="BH355"/>
      <c r="BI355"/>
      <c r="BJ355"/>
      <c r="BK355"/>
      <c r="BL355"/>
      <c r="BM355"/>
      <c r="BN355"/>
      <c r="BO355"/>
      <c r="BP355"/>
      <c r="BQ355"/>
      <c r="BR355"/>
      <c r="BS355"/>
    </row>
    <row r="356" spans="1:71" s="1" customFormat="1" x14ac:dyDescent="0.25">
      <c r="A356" s="188" t="s">
        <v>413</v>
      </c>
      <c r="B356" s="188" t="s">
        <v>730</v>
      </c>
      <c r="C356" s="188" t="s">
        <v>489</v>
      </c>
      <c r="D356" s="188" t="s">
        <v>734</v>
      </c>
      <c r="E356" s="188">
        <v>56</v>
      </c>
      <c r="F356" s="208">
        <v>22830</v>
      </c>
      <c r="G356" s="188">
        <v>560475</v>
      </c>
      <c r="H356" s="208">
        <v>30514</v>
      </c>
      <c r="I356" s="209" t="s">
        <v>417</v>
      </c>
      <c r="BB356"/>
      <c r="BC356"/>
      <c r="BD356"/>
      <c r="BE356"/>
      <c r="BF356"/>
      <c r="BG356"/>
      <c r="BH356"/>
      <c r="BI356"/>
      <c r="BJ356"/>
      <c r="BK356"/>
      <c r="BL356"/>
      <c r="BM356"/>
      <c r="BN356"/>
      <c r="BO356"/>
      <c r="BP356"/>
      <c r="BQ356"/>
      <c r="BR356"/>
      <c r="BS356"/>
    </row>
    <row r="357" spans="1:71" s="1" customFormat="1" x14ac:dyDescent="0.25">
      <c r="A357" s="188" t="s">
        <v>408</v>
      </c>
      <c r="B357" s="188" t="s">
        <v>446</v>
      </c>
      <c r="C357" s="188" t="s">
        <v>735</v>
      </c>
      <c r="D357" s="188" t="s">
        <v>736</v>
      </c>
      <c r="E357" s="188">
        <v>57</v>
      </c>
      <c r="F357" s="208">
        <v>22333</v>
      </c>
      <c r="G357" s="188">
        <v>560484</v>
      </c>
      <c r="H357" s="208">
        <v>30581</v>
      </c>
      <c r="I357" s="209" t="s">
        <v>417</v>
      </c>
      <c r="BB357"/>
      <c r="BC357"/>
      <c r="BD357"/>
      <c r="BE357"/>
      <c r="BF357"/>
      <c r="BG357"/>
      <c r="BH357"/>
      <c r="BI357"/>
      <c r="BJ357"/>
      <c r="BK357"/>
      <c r="BL357"/>
      <c r="BM357"/>
      <c r="BN357"/>
      <c r="BO357"/>
      <c r="BP357"/>
      <c r="BQ357"/>
      <c r="BR357"/>
      <c r="BS357"/>
    </row>
    <row r="358" spans="1:71" s="1" customFormat="1" x14ac:dyDescent="0.25">
      <c r="A358" s="188" t="s">
        <v>413</v>
      </c>
      <c r="B358" s="188" t="s">
        <v>528</v>
      </c>
      <c r="C358" s="188" t="s">
        <v>737</v>
      </c>
      <c r="D358" s="188" t="s">
        <v>416</v>
      </c>
      <c r="E358" s="188">
        <v>59</v>
      </c>
      <c r="F358" s="208">
        <v>21477</v>
      </c>
      <c r="G358" s="188">
        <v>350910</v>
      </c>
      <c r="H358" s="208">
        <v>30409</v>
      </c>
      <c r="I358" s="209" t="s">
        <v>417</v>
      </c>
      <c r="BB358"/>
      <c r="BC358"/>
      <c r="BD358"/>
      <c r="BE358"/>
      <c r="BF358"/>
      <c r="BG358"/>
      <c r="BH358"/>
      <c r="BI358"/>
      <c r="BJ358"/>
      <c r="BK358"/>
      <c r="BL358"/>
      <c r="BM358"/>
      <c r="BN358"/>
      <c r="BO358"/>
      <c r="BP358"/>
      <c r="BQ358"/>
      <c r="BR358"/>
      <c r="BS358"/>
    </row>
    <row r="359" spans="1:71" s="1" customFormat="1" x14ac:dyDescent="0.25">
      <c r="A359" s="188" t="s">
        <v>408</v>
      </c>
      <c r="B359" s="188" t="s">
        <v>500</v>
      </c>
      <c r="C359" s="188" t="s">
        <v>535</v>
      </c>
      <c r="D359" s="188" t="s">
        <v>416</v>
      </c>
      <c r="E359" s="188">
        <v>59</v>
      </c>
      <c r="F359" s="208">
        <v>21781</v>
      </c>
      <c r="G359" s="188">
        <v>560486</v>
      </c>
      <c r="H359" s="208">
        <v>30676</v>
      </c>
      <c r="I359" s="209" t="s">
        <v>417</v>
      </c>
      <c r="BB359"/>
      <c r="BC359"/>
      <c r="BD359"/>
      <c r="BE359"/>
      <c r="BF359"/>
      <c r="BG359"/>
      <c r="BH359"/>
      <c r="BI359"/>
      <c r="BJ359"/>
      <c r="BK359"/>
      <c r="BL359"/>
      <c r="BM359"/>
      <c r="BN359"/>
      <c r="BO359"/>
      <c r="BP359"/>
      <c r="BQ359"/>
      <c r="BR359"/>
      <c r="BS359"/>
    </row>
    <row r="360" spans="1:71" s="1" customFormat="1" x14ac:dyDescent="0.25">
      <c r="A360" s="188" t="s">
        <v>413</v>
      </c>
      <c r="B360" s="188" t="s">
        <v>648</v>
      </c>
      <c r="C360" s="188" t="s">
        <v>691</v>
      </c>
      <c r="D360" s="188" t="s">
        <v>416</v>
      </c>
      <c r="E360" s="188">
        <v>57</v>
      </c>
      <c r="F360" s="208">
        <v>22201</v>
      </c>
      <c r="G360" s="188">
        <v>351110</v>
      </c>
      <c r="H360" s="208">
        <v>30631</v>
      </c>
      <c r="I360" s="209" t="s">
        <v>417</v>
      </c>
      <c r="BB360"/>
      <c r="BC360"/>
      <c r="BD360"/>
      <c r="BE360"/>
      <c r="BF360"/>
      <c r="BG360"/>
      <c r="BH360"/>
      <c r="BI360"/>
      <c r="BJ360"/>
      <c r="BK360"/>
      <c r="BL360"/>
      <c r="BM360"/>
      <c r="BN360"/>
      <c r="BO360"/>
      <c r="BP360"/>
      <c r="BQ360"/>
      <c r="BR360"/>
      <c r="BS360"/>
    </row>
    <row r="361" spans="1:71" s="1" customFormat="1" x14ac:dyDescent="0.25">
      <c r="A361" s="188" t="s">
        <v>408</v>
      </c>
      <c r="B361" s="188" t="s">
        <v>547</v>
      </c>
      <c r="C361" s="188" t="s">
        <v>527</v>
      </c>
      <c r="D361" s="188" t="s">
        <v>738</v>
      </c>
      <c r="E361" s="188">
        <v>59</v>
      </c>
      <c r="F361" s="208">
        <v>21470</v>
      </c>
      <c r="G361" s="188">
        <v>560487</v>
      </c>
      <c r="H361" s="208">
        <v>30646</v>
      </c>
      <c r="I361" s="209" t="s">
        <v>417</v>
      </c>
      <c r="BB361"/>
      <c r="BC361"/>
      <c r="BD361"/>
      <c r="BE361"/>
      <c r="BF361"/>
      <c r="BG361"/>
      <c r="BH361"/>
      <c r="BI361"/>
      <c r="BJ361"/>
      <c r="BK361"/>
      <c r="BL361"/>
      <c r="BM361"/>
      <c r="BN361"/>
      <c r="BO361"/>
      <c r="BP361"/>
      <c r="BQ361"/>
      <c r="BR361"/>
      <c r="BS361"/>
    </row>
    <row r="362" spans="1:71" s="1" customFormat="1" x14ac:dyDescent="0.25">
      <c r="A362" s="188" t="s">
        <v>408</v>
      </c>
      <c r="B362" s="188" t="s">
        <v>155</v>
      </c>
      <c r="C362" s="188" t="s">
        <v>459</v>
      </c>
      <c r="D362" s="188" t="s">
        <v>505</v>
      </c>
      <c r="E362" s="188">
        <v>63</v>
      </c>
      <c r="F362" s="208">
        <v>20038</v>
      </c>
      <c r="G362" s="188">
        <v>560491</v>
      </c>
      <c r="H362" s="208">
        <v>30770</v>
      </c>
      <c r="I362" s="209" t="s">
        <v>417</v>
      </c>
      <c r="BB362"/>
      <c r="BC362"/>
      <c r="BD362"/>
      <c r="BE362"/>
      <c r="BF362"/>
      <c r="BG362"/>
      <c r="BH362"/>
      <c r="BI362"/>
      <c r="BJ362"/>
      <c r="BK362"/>
      <c r="BL362"/>
      <c r="BM362"/>
      <c r="BN362"/>
      <c r="BO362"/>
      <c r="BP362"/>
      <c r="BQ362"/>
      <c r="BR362"/>
      <c r="BS362"/>
    </row>
    <row r="363" spans="1:71" s="1" customFormat="1" x14ac:dyDescent="0.25">
      <c r="A363" s="188" t="s">
        <v>413</v>
      </c>
      <c r="B363" s="188" t="s">
        <v>719</v>
      </c>
      <c r="C363" s="188" t="s">
        <v>739</v>
      </c>
      <c r="D363" s="188" t="s">
        <v>439</v>
      </c>
      <c r="E363" s="188">
        <v>60</v>
      </c>
      <c r="F363" s="208">
        <v>21134</v>
      </c>
      <c r="G363" s="188">
        <v>560460</v>
      </c>
      <c r="H363" s="208">
        <v>30901</v>
      </c>
      <c r="I363" s="209" t="s">
        <v>417</v>
      </c>
      <c r="BB363"/>
      <c r="BC363"/>
      <c r="BD363"/>
      <c r="BE363"/>
      <c r="BF363"/>
      <c r="BG363"/>
      <c r="BH363"/>
      <c r="BI363"/>
      <c r="BJ363"/>
      <c r="BK363"/>
      <c r="BL363"/>
      <c r="BM363"/>
      <c r="BN363"/>
      <c r="BO363"/>
      <c r="BP363"/>
      <c r="BQ363"/>
      <c r="BR363"/>
      <c r="BS363"/>
    </row>
    <row r="364" spans="1:71" s="1" customFormat="1" x14ac:dyDescent="0.25">
      <c r="A364" s="188" t="s">
        <v>413</v>
      </c>
      <c r="B364" s="188" t="s">
        <v>652</v>
      </c>
      <c r="C364" s="188" t="s">
        <v>441</v>
      </c>
      <c r="D364" s="188" t="s">
        <v>740</v>
      </c>
      <c r="E364" s="188">
        <v>60</v>
      </c>
      <c r="F364" s="208">
        <v>21224</v>
      </c>
      <c r="G364" s="188">
        <v>560569</v>
      </c>
      <c r="H364" s="208">
        <v>30937</v>
      </c>
      <c r="I364" s="209" t="s">
        <v>421</v>
      </c>
      <c r="BB364"/>
      <c r="BC364"/>
      <c r="BD364"/>
      <c r="BE364"/>
      <c r="BF364"/>
      <c r="BG364"/>
      <c r="BH364"/>
      <c r="BI364"/>
      <c r="BJ364"/>
      <c r="BK364"/>
      <c r="BL364"/>
      <c r="BM364"/>
      <c r="BN364"/>
      <c r="BO364"/>
      <c r="BP364"/>
      <c r="BQ364"/>
      <c r="BR364"/>
      <c r="BS364"/>
    </row>
    <row r="365" spans="1:71" s="1" customFormat="1" x14ac:dyDescent="0.25">
      <c r="A365" s="188" t="s">
        <v>408</v>
      </c>
      <c r="B365" s="188" t="s">
        <v>452</v>
      </c>
      <c r="C365" s="188" t="s">
        <v>550</v>
      </c>
      <c r="D365" s="188" t="s">
        <v>619</v>
      </c>
      <c r="E365" s="188">
        <v>57</v>
      </c>
      <c r="F365" s="208">
        <v>22260</v>
      </c>
      <c r="G365" s="188">
        <v>560490</v>
      </c>
      <c r="H365" s="208">
        <v>30866</v>
      </c>
      <c r="I365" s="209" t="s">
        <v>421</v>
      </c>
      <c r="BB365"/>
      <c r="BC365"/>
      <c r="BD365"/>
      <c r="BE365"/>
      <c r="BF365"/>
      <c r="BG365"/>
      <c r="BH365"/>
      <c r="BI365"/>
      <c r="BJ365"/>
      <c r="BK365"/>
      <c r="BL365"/>
      <c r="BM365"/>
      <c r="BN365"/>
      <c r="BO365"/>
      <c r="BP365"/>
      <c r="BQ365"/>
      <c r="BR365"/>
      <c r="BS365"/>
    </row>
    <row r="366" spans="1:71" s="1" customFormat="1" x14ac:dyDescent="0.25">
      <c r="A366" s="188" t="s">
        <v>413</v>
      </c>
      <c r="B366" s="188" t="s">
        <v>631</v>
      </c>
      <c r="C366" s="188" t="s">
        <v>453</v>
      </c>
      <c r="D366" s="188" t="s">
        <v>416</v>
      </c>
      <c r="E366" s="188">
        <v>56</v>
      </c>
      <c r="F366" s="208">
        <v>22641</v>
      </c>
      <c r="G366" s="188">
        <v>560489</v>
      </c>
      <c r="H366" s="208">
        <v>30762</v>
      </c>
      <c r="I366" s="209" t="s">
        <v>421</v>
      </c>
      <c r="BB366"/>
      <c r="BC366"/>
      <c r="BD366"/>
      <c r="BE366"/>
      <c r="BF366"/>
      <c r="BG366"/>
      <c r="BH366"/>
      <c r="BI366"/>
      <c r="BJ366"/>
      <c r="BK366"/>
      <c r="BL366"/>
      <c r="BM366"/>
      <c r="BN366"/>
      <c r="BO366"/>
      <c r="BP366"/>
      <c r="BQ366"/>
      <c r="BR366"/>
      <c r="BS366"/>
    </row>
    <row r="367" spans="1:71" s="1" customFormat="1" x14ac:dyDescent="0.25">
      <c r="A367" s="188" t="s">
        <v>413</v>
      </c>
      <c r="B367" s="188" t="s">
        <v>493</v>
      </c>
      <c r="C367" s="188" t="s">
        <v>513</v>
      </c>
      <c r="D367" s="188" t="s">
        <v>416</v>
      </c>
      <c r="E367" s="188">
        <v>60</v>
      </c>
      <c r="F367" s="208">
        <v>21105</v>
      </c>
      <c r="G367" s="188">
        <v>560494</v>
      </c>
      <c r="H367" s="208">
        <v>30977</v>
      </c>
      <c r="I367" s="209" t="s">
        <v>421</v>
      </c>
      <c r="BB367"/>
      <c r="BC367"/>
      <c r="BD367"/>
      <c r="BE367"/>
      <c r="BF367"/>
      <c r="BG367"/>
      <c r="BH367"/>
      <c r="BI367"/>
      <c r="BJ367"/>
      <c r="BK367"/>
      <c r="BL367"/>
      <c r="BM367"/>
      <c r="BN367"/>
      <c r="BO367"/>
      <c r="BP367"/>
      <c r="BQ367"/>
      <c r="BR367"/>
      <c r="BS367"/>
    </row>
    <row r="368" spans="1:71" s="1" customFormat="1" x14ac:dyDescent="0.25">
      <c r="A368" s="188" t="s">
        <v>408</v>
      </c>
      <c r="B368" s="188" t="s">
        <v>431</v>
      </c>
      <c r="C368" s="188" t="s">
        <v>453</v>
      </c>
      <c r="D368" s="188" t="s">
        <v>741</v>
      </c>
      <c r="E368" s="188">
        <v>61</v>
      </c>
      <c r="F368" s="208">
        <v>20991</v>
      </c>
      <c r="G368" s="188">
        <v>351357</v>
      </c>
      <c r="H368" s="208">
        <v>30792</v>
      </c>
      <c r="I368" s="209" t="s">
        <v>421</v>
      </c>
      <c r="BB368"/>
      <c r="BC368"/>
      <c r="BD368"/>
      <c r="BE368"/>
      <c r="BF368"/>
      <c r="BG368"/>
      <c r="BH368"/>
      <c r="BI368"/>
      <c r="BJ368"/>
      <c r="BK368"/>
      <c r="BL368"/>
      <c r="BM368"/>
      <c r="BN368"/>
      <c r="BO368"/>
      <c r="BP368"/>
      <c r="BQ368"/>
      <c r="BR368"/>
      <c r="BS368"/>
    </row>
    <row r="369" spans="1:71" s="1" customFormat="1" x14ac:dyDescent="0.25">
      <c r="A369" s="188" t="s">
        <v>408</v>
      </c>
      <c r="B369" s="188" t="s">
        <v>423</v>
      </c>
      <c r="C369" s="188" t="s">
        <v>459</v>
      </c>
      <c r="D369" s="188" t="s">
        <v>742</v>
      </c>
      <c r="E369" s="188">
        <v>61</v>
      </c>
      <c r="F369" s="208">
        <v>20861</v>
      </c>
      <c r="G369" s="188">
        <v>350258</v>
      </c>
      <c r="H369" s="208">
        <v>30780</v>
      </c>
      <c r="I369" s="209" t="s">
        <v>421</v>
      </c>
      <c r="BB369"/>
      <c r="BC369"/>
      <c r="BD369"/>
      <c r="BE369"/>
      <c r="BF369"/>
      <c r="BG369"/>
      <c r="BH369"/>
      <c r="BI369"/>
      <c r="BJ369"/>
      <c r="BK369"/>
      <c r="BL369"/>
      <c r="BM369"/>
      <c r="BN369"/>
      <c r="BO369"/>
      <c r="BP369"/>
      <c r="BQ369"/>
      <c r="BR369"/>
      <c r="BS369"/>
    </row>
    <row r="370" spans="1:71" s="1" customFormat="1" x14ac:dyDescent="0.25">
      <c r="A370" s="188" t="s">
        <v>408</v>
      </c>
      <c r="B370" s="188" t="s">
        <v>673</v>
      </c>
      <c r="C370" s="188" t="s">
        <v>550</v>
      </c>
      <c r="D370" s="188" t="s">
        <v>536</v>
      </c>
      <c r="E370" s="188">
        <v>60</v>
      </c>
      <c r="F370" s="208">
        <v>21447</v>
      </c>
      <c r="G370" s="188">
        <v>560501</v>
      </c>
      <c r="H370" s="208">
        <v>30805</v>
      </c>
      <c r="I370" s="209" t="s">
        <v>421</v>
      </c>
      <c r="BB370"/>
      <c r="BC370"/>
      <c r="BD370"/>
      <c r="BE370"/>
      <c r="BF370"/>
      <c r="BG370"/>
      <c r="BH370"/>
      <c r="BI370"/>
      <c r="BJ370"/>
      <c r="BK370"/>
      <c r="BL370"/>
      <c r="BM370"/>
      <c r="BN370"/>
      <c r="BO370"/>
      <c r="BP370"/>
      <c r="BQ370"/>
      <c r="BR370"/>
      <c r="BS370"/>
    </row>
    <row r="371" spans="1:71" s="1" customFormat="1" x14ac:dyDescent="0.25">
      <c r="A371" s="188" t="s">
        <v>408</v>
      </c>
      <c r="B371" s="188" t="s">
        <v>629</v>
      </c>
      <c r="C371" s="188" t="s">
        <v>621</v>
      </c>
      <c r="D371" s="188" t="s">
        <v>536</v>
      </c>
      <c r="E371" s="188">
        <v>59</v>
      </c>
      <c r="F371" s="208">
        <v>21499</v>
      </c>
      <c r="G371" s="188">
        <v>560500</v>
      </c>
      <c r="H371" s="208">
        <v>30929</v>
      </c>
      <c r="I371" s="209" t="s">
        <v>421</v>
      </c>
      <c r="BB371"/>
      <c r="BC371"/>
      <c r="BD371"/>
      <c r="BE371"/>
      <c r="BF371"/>
      <c r="BG371"/>
      <c r="BH371"/>
      <c r="BI371"/>
      <c r="BJ371"/>
      <c r="BK371"/>
      <c r="BL371"/>
      <c r="BM371"/>
      <c r="BN371"/>
      <c r="BO371"/>
      <c r="BP371"/>
      <c r="BQ371"/>
      <c r="BR371"/>
      <c r="BS371"/>
    </row>
    <row r="372" spans="1:71" s="1" customFormat="1" x14ac:dyDescent="0.25">
      <c r="A372" s="188" t="s">
        <v>413</v>
      </c>
      <c r="B372" s="188" t="s">
        <v>185</v>
      </c>
      <c r="C372" s="188" t="s">
        <v>558</v>
      </c>
      <c r="D372" s="188" t="s">
        <v>743</v>
      </c>
      <c r="E372" s="188">
        <v>56</v>
      </c>
      <c r="F372" s="208">
        <v>22726</v>
      </c>
      <c r="G372" s="188">
        <v>350385</v>
      </c>
      <c r="H372" s="208">
        <v>30822</v>
      </c>
      <c r="I372" s="209" t="s">
        <v>421</v>
      </c>
      <c r="BB372"/>
      <c r="BC372"/>
      <c r="BD372"/>
      <c r="BE372"/>
      <c r="BF372"/>
      <c r="BG372"/>
      <c r="BH372"/>
      <c r="BI372"/>
      <c r="BJ372"/>
      <c r="BK372"/>
      <c r="BL372"/>
      <c r="BM372"/>
      <c r="BN372"/>
      <c r="BO372"/>
      <c r="BP372"/>
      <c r="BQ372"/>
      <c r="BR372"/>
      <c r="BS372"/>
    </row>
    <row r="373" spans="1:71" s="1" customFormat="1" x14ac:dyDescent="0.25">
      <c r="A373" s="188" t="s">
        <v>413</v>
      </c>
      <c r="B373" s="188" t="s">
        <v>646</v>
      </c>
      <c r="C373" s="188" t="s">
        <v>580</v>
      </c>
      <c r="D373" s="188" t="s">
        <v>460</v>
      </c>
      <c r="E373" s="188">
        <v>56</v>
      </c>
      <c r="F373" s="208">
        <v>22757</v>
      </c>
      <c r="G373" s="188">
        <v>350055</v>
      </c>
      <c r="H373" s="208">
        <v>30935</v>
      </c>
      <c r="I373" s="209" t="s">
        <v>421</v>
      </c>
      <c r="BB373"/>
      <c r="BC373"/>
      <c r="BD373"/>
      <c r="BE373"/>
      <c r="BF373"/>
      <c r="BG373"/>
      <c r="BH373"/>
      <c r="BI373"/>
      <c r="BJ373"/>
      <c r="BK373"/>
      <c r="BL373"/>
      <c r="BM373"/>
      <c r="BN373"/>
      <c r="BO373"/>
      <c r="BP373"/>
      <c r="BQ373"/>
      <c r="BR373"/>
      <c r="BS373"/>
    </row>
    <row r="374" spans="1:71" s="1" customFormat="1" x14ac:dyDescent="0.25">
      <c r="A374" s="188" t="s">
        <v>413</v>
      </c>
      <c r="B374" s="188" t="s">
        <v>458</v>
      </c>
      <c r="C374" s="188" t="s">
        <v>744</v>
      </c>
      <c r="D374" s="188" t="s">
        <v>457</v>
      </c>
      <c r="E374" s="188">
        <v>60</v>
      </c>
      <c r="F374" s="208">
        <v>21252</v>
      </c>
      <c r="G374" s="188">
        <v>560505</v>
      </c>
      <c r="H374" s="208">
        <v>30686</v>
      </c>
      <c r="I374" s="209" t="s">
        <v>466</v>
      </c>
      <c r="BB374"/>
      <c r="BC374"/>
      <c r="BD374"/>
      <c r="BE374"/>
      <c r="BF374"/>
      <c r="BG374"/>
      <c r="BH374"/>
      <c r="BI374"/>
      <c r="BJ374"/>
      <c r="BK374"/>
      <c r="BL374"/>
      <c r="BM374"/>
      <c r="BN374"/>
      <c r="BO374"/>
      <c r="BP374"/>
      <c r="BQ374"/>
      <c r="BR374"/>
      <c r="BS374"/>
    </row>
    <row r="375" spans="1:71" s="1" customFormat="1" x14ac:dyDescent="0.25">
      <c r="A375" s="188" t="s">
        <v>408</v>
      </c>
      <c r="B375" s="188" t="s">
        <v>553</v>
      </c>
      <c r="C375" s="188" t="s">
        <v>532</v>
      </c>
      <c r="D375" s="188" t="s">
        <v>536</v>
      </c>
      <c r="E375" s="188">
        <v>61</v>
      </c>
      <c r="F375" s="208">
        <v>21070</v>
      </c>
      <c r="G375" s="188">
        <v>560506</v>
      </c>
      <c r="H375" s="208">
        <v>30814</v>
      </c>
      <c r="I375" s="209" t="s">
        <v>466</v>
      </c>
      <c r="BB375"/>
      <c r="BC375"/>
      <c r="BD375"/>
      <c r="BE375"/>
      <c r="BF375"/>
      <c r="BG375"/>
      <c r="BH375"/>
      <c r="BI375"/>
      <c r="BJ375"/>
      <c r="BK375"/>
      <c r="BL375"/>
      <c r="BM375"/>
      <c r="BN375"/>
      <c r="BO375"/>
      <c r="BP375"/>
      <c r="BQ375"/>
      <c r="BR375"/>
      <c r="BS375"/>
    </row>
    <row r="376" spans="1:71" s="1" customFormat="1" x14ac:dyDescent="0.25">
      <c r="A376" s="188" t="s">
        <v>413</v>
      </c>
      <c r="B376" s="188" t="s">
        <v>476</v>
      </c>
      <c r="C376" s="188" t="s">
        <v>496</v>
      </c>
      <c r="D376" s="188" t="s">
        <v>442</v>
      </c>
      <c r="E376" s="188">
        <v>58</v>
      </c>
      <c r="F376" s="208">
        <v>21892</v>
      </c>
      <c r="G376" s="188">
        <v>560447</v>
      </c>
      <c r="H376" s="208">
        <v>30744</v>
      </c>
      <c r="I376" s="209" t="s">
        <v>466</v>
      </c>
      <c r="BB376"/>
      <c r="BC376"/>
      <c r="BD376"/>
      <c r="BE376"/>
      <c r="BF376"/>
      <c r="BG376"/>
      <c r="BH376"/>
      <c r="BI376"/>
      <c r="BJ376"/>
      <c r="BK376"/>
      <c r="BL376"/>
      <c r="BM376"/>
      <c r="BN376"/>
      <c r="BO376"/>
      <c r="BP376"/>
      <c r="BQ376"/>
      <c r="BR376"/>
      <c r="BS376"/>
    </row>
    <row r="377" spans="1:71" s="1" customFormat="1" x14ac:dyDescent="0.25">
      <c r="A377" s="188" t="s">
        <v>408</v>
      </c>
      <c r="B377" s="188" t="s">
        <v>673</v>
      </c>
      <c r="C377" s="188" t="s">
        <v>459</v>
      </c>
      <c r="D377" s="188" t="s">
        <v>428</v>
      </c>
      <c r="E377" s="188">
        <v>59</v>
      </c>
      <c r="F377" s="208">
        <v>21766</v>
      </c>
      <c r="G377" s="188">
        <v>560512</v>
      </c>
      <c r="H377" s="208">
        <v>31012</v>
      </c>
      <c r="I377" s="209" t="s">
        <v>466</v>
      </c>
      <c r="BB377"/>
      <c r="BC377"/>
      <c r="BD377"/>
      <c r="BE377"/>
      <c r="BF377"/>
      <c r="BG377"/>
      <c r="BH377"/>
      <c r="BI377"/>
      <c r="BJ377"/>
      <c r="BK377"/>
      <c r="BL377"/>
      <c r="BM377"/>
      <c r="BN377"/>
      <c r="BO377"/>
      <c r="BP377"/>
      <c r="BQ377"/>
      <c r="BR377"/>
      <c r="BS377"/>
    </row>
    <row r="378" spans="1:71" s="1" customFormat="1" x14ac:dyDescent="0.25">
      <c r="A378" s="188" t="s">
        <v>408</v>
      </c>
      <c r="B378" s="188" t="s">
        <v>434</v>
      </c>
      <c r="C378" s="188" t="s">
        <v>745</v>
      </c>
      <c r="D378" s="188" t="s">
        <v>445</v>
      </c>
      <c r="E378" s="188">
        <v>60</v>
      </c>
      <c r="F378" s="208">
        <v>21383</v>
      </c>
      <c r="G378" s="188">
        <v>560515</v>
      </c>
      <c r="H378" s="208">
        <v>31026</v>
      </c>
      <c r="I378" s="209" t="s">
        <v>466</v>
      </c>
      <c r="BB378"/>
      <c r="BC378"/>
      <c r="BD378"/>
      <c r="BE378"/>
      <c r="BF378"/>
      <c r="BG378"/>
      <c r="BH378"/>
      <c r="BI378"/>
      <c r="BJ378"/>
      <c r="BK378"/>
      <c r="BL378"/>
      <c r="BM378"/>
      <c r="BN378"/>
      <c r="BO378"/>
      <c r="BP378"/>
      <c r="BQ378"/>
      <c r="BR378"/>
      <c r="BS378"/>
    </row>
    <row r="379" spans="1:71" s="1" customFormat="1" x14ac:dyDescent="0.25">
      <c r="A379" s="188" t="s">
        <v>408</v>
      </c>
      <c r="B379" s="188" t="s">
        <v>152</v>
      </c>
      <c r="C379" s="188" t="s">
        <v>746</v>
      </c>
      <c r="D379" s="188" t="s">
        <v>747</v>
      </c>
      <c r="E379" s="188">
        <v>58</v>
      </c>
      <c r="F379" s="208">
        <v>22132</v>
      </c>
      <c r="G379" s="188">
        <v>560522</v>
      </c>
      <c r="H379" s="208">
        <v>30970</v>
      </c>
      <c r="I379" s="209" t="s">
        <v>466</v>
      </c>
      <c r="BB379"/>
      <c r="BC379"/>
      <c r="BD379"/>
      <c r="BE379"/>
      <c r="BF379"/>
      <c r="BG379"/>
      <c r="BH379"/>
      <c r="BI379"/>
      <c r="BJ379"/>
      <c r="BK379"/>
      <c r="BL379"/>
      <c r="BM379"/>
      <c r="BN379"/>
      <c r="BO379"/>
      <c r="BP379"/>
      <c r="BQ379"/>
      <c r="BR379"/>
      <c r="BS379"/>
    </row>
    <row r="380" spans="1:71" s="1" customFormat="1" x14ac:dyDescent="0.25">
      <c r="A380" s="188" t="s">
        <v>413</v>
      </c>
      <c r="B380" s="188" t="s">
        <v>490</v>
      </c>
      <c r="C380" s="188" t="s">
        <v>427</v>
      </c>
      <c r="D380" s="188" t="s">
        <v>416</v>
      </c>
      <c r="E380" s="188">
        <v>56</v>
      </c>
      <c r="F380" s="208">
        <v>22627</v>
      </c>
      <c r="G380" s="188">
        <v>560523</v>
      </c>
      <c r="H380" s="208">
        <v>30706</v>
      </c>
      <c r="I380" s="209" t="s">
        <v>466</v>
      </c>
      <c r="BB380"/>
      <c r="BC380"/>
      <c r="BD380"/>
      <c r="BE380"/>
      <c r="BF380"/>
      <c r="BG380"/>
      <c r="BH380"/>
      <c r="BI380"/>
      <c r="BJ380"/>
      <c r="BK380"/>
      <c r="BL380"/>
      <c r="BM380"/>
      <c r="BN380"/>
      <c r="BO380"/>
      <c r="BP380"/>
      <c r="BQ380"/>
      <c r="BR380"/>
      <c r="BS380"/>
    </row>
    <row r="381" spans="1:71" s="1" customFormat="1" x14ac:dyDescent="0.25">
      <c r="A381" s="188" t="s">
        <v>413</v>
      </c>
      <c r="B381" s="188" t="s">
        <v>612</v>
      </c>
      <c r="C381" s="188" t="s">
        <v>633</v>
      </c>
      <c r="D381" s="188" t="s">
        <v>460</v>
      </c>
      <c r="E381" s="188">
        <v>55</v>
      </c>
      <c r="F381" s="208">
        <v>23153</v>
      </c>
      <c r="G381" s="188">
        <v>560520</v>
      </c>
      <c r="H381" s="208">
        <v>30822</v>
      </c>
      <c r="I381" s="209" t="s">
        <v>466</v>
      </c>
      <c r="BB381"/>
      <c r="BC381"/>
      <c r="BD381"/>
      <c r="BE381"/>
      <c r="BF381"/>
      <c r="BG381"/>
      <c r="BH381"/>
      <c r="BI381"/>
      <c r="BJ381"/>
      <c r="BK381"/>
      <c r="BL381"/>
      <c r="BM381"/>
      <c r="BN381"/>
      <c r="BO381"/>
      <c r="BP381"/>
      <c r="BQ381"/>
      <c r="BR381"/>
      <c r="BS381"/>
    </row>
    <row r="382" spans="1:71" s="1" customFormat="1" x14ac:dyDescent="0.25">
      <c r="A382" s="188" t="s">
        <v>413</v>
      </c>
      <c r="B382" s="188" t="s">
        <v>528</v>
      </c>
      <c r="C382" s="188" t="s">
        <v>682</v>
      </c>
      <c r="D382" s="188" t="s">
        <v>731</v>
      </c>
      <c r="E382" s="188">
        <v>54</v>
      </c>
      <c r="F382" s="208">
        <v>23371</v>
      </c>
      <c r="G382" s="188">
        <v>560521</v>
      </c>
      <c r="H382" s="208">
        <v>30937</v>
      </c>
      <c r="I382" s="209" t="s">
        <v>466</v>
      </c>
      <c r="BB382"/>
      <c r="BC382"/>
      <c r="BD382"/>
      <c r="BE382"/>
      <c r="BF382"/>
      <c r="BG382"/>
      <c r="BH382"/>
      <c r="BI382"/>
      <c r="BJ382"/>
      <c r="BK382"/>
      <c r="BL382"/>
      <c r="BM382"/>
      <c r="BN382"/>
      <c r="BO382"/>
      <c r="BP382"/>
      <c r="BQ382"/>
      <c r="BR382"/>
      <c r="BS382"/>
    </row>
    <row r="383" spans="1:71" s="1" customFormat="1" x14ac:dyDescent="0.25">
      <c r="A383" s="188" t="s">
        <v>413</v>
      </c>
      <c r="B383" s="188" t="s">
        <v>448</v>
      </c>
      <c r="C383" s="188" t="s">
        <v>468</v>
      </c>
      <c r="D383" s="188" t="s">
        <v>422</v>
      </c>
      <c r="E383" s="188">
        <v>56</v>
      </c>
      <c r="F383" s="208">
        <v>22831</v>
      </c>
      <c r="G383" s="188">
        <v>560462</v>
      </c>
      <c r="H383" s="208">
        <v>30775</v>
      </c>
      <c r="I383" s="209" t="s">
        <v>412</v>
      </c>
      <c r="BB383"/>
      <c r="BC383"/>
      <c r="BD383"/>
      <c r="BE383"/>
      <c r="BF383"/>
      <c r="BG383"/>
      <c r="BH383"/>
      <c r="BI383"/>
      <c r="BJ383"/>
      <c r="BK383"/>
      <c r="BL383"/>
      <c r="BM383"/>
      <c r="BN383"/>
      <c r="BO383"/>
      <c r="BP383"/>
      <c r="BQ383"/>
      <c r="BR383"/>
      <c r="BS383"/>
    </row>
    <row r="384" spans="1:71" s="1" customFormat="1" x14ac:dyDescent="0.25">
      <c r="A384" s="188" t="s">
        <v>408</v>
      </c>
      <c r="B384" s="188" t="s">
        <v>748</v>
      </c>
      <c r="C384" s="188" t="s">
        <v>155</v>
      </c>
      <c r="D384" s="188" t="s">
        <v>422</v>
      </c>
      <c r="E384" s="188">
        <v>55</v>
      </c>
      <c r="F384" s="208">
        <v>22990</v>
      </c>
      <c r="G384" s="188">
        <v>560526</v>
      </c>
      <c r="H384" s="208">
        <v>30728</v>
      </c>
      <c r="I384" s="209" t="s">
        <v>412</v>
      </c>
      <c r="BB384"/>
      <c r="BC384"/>
      <c r="BD384"/>
      <c r="BE384"/>
      <c r="BF384"/>
      <c r="BG384"/>
      <c r="BH384"/>
      <c r="BI384"/>
      <c r="BJ384"/>
      <c r="BK384"/>
      <c r="BL384"/>
      <c r="BM384"/>
      <c r="BN384"/>
      <c r="BO384"/>
      <c r="BP384"/>
      <c r="BQ384"/>
      <c r="BR384"/>
      <c r="BS384"/>
    </row>
    <row r="385" spans="1:71" s="1" customFormat="1" x14ac:dyDescent="0.25">
      <c r="A385" s="188" t="s">
        <v>413</v>
      </c>
      <c r="B385" s="188" t="s">
        <v>418</v>
      </c>
      <c r="C385" s="188" t="s">
        <v>468</v>
      </c>
      <c r="D385" s="188" t="s">
        <v>749</v>
      </c>
      <c r="E385" s="188">
        <v>58</v>
      </c>
      <c r="F385" s="208">
        <v>21978</v>
      </c>
      <c r="G385" s="188">
        <v>560527</v>
      </c>
      <c r="H385" s="208">
        <v>30770</v>
      </c>
      <c r="I385" s="209" t="s">
        <v>412</v>
      </c>
      <c r="BB385"/>
      <c r="BC385"/>
      <c r="BD385"/>
      <c r="BE385"/>
      <c r="BF385"/>
      <c r="BG385"/>
      <c r="BH385"/>
      <c r="BI385"/>
      <c r="BJ385"/>
      <c r="BK385"/>
      <c r="BL385"/>
      <c r="BM385"/>
      <c r="BN385"/>
      <c r="BO385"/>
      <c r="BP385"/>
      <c r="BQ385"/>
      <c r="BR385"/>
      <c r="BS385"/>
    </row>
    <row r="386" spans="1:71" s="1" customFormat="1" x14ac:dyDescent="0.25">
      <c r="A386" s="188" t="s">
        <v>454</v>
      </c>
      <c r="B386" s="188" t="s">
        <v>534</v>
      </c>
      <c r="C386" s="188" t="s">
        <v>427</v>
      </c>
      <c r="D386" s="188" t="s">
        <v>416</v>
      </c>
      <c r="E386" s="188">
        <v>57</v>
      </c>
      <c r="F386" s="208">
        <v>22500</v>
      </c>
      <c r="G386" s="188">
        <v>560535</v>
      </c>
      <c r="H386" s="208">
        <v>30777</v>
      </c>
      <c r="I386" s="209" t="s">
        <v>412</v>
      </c>
      <c r="BB386"/>
      <c r="BC386"/>
      <c r="BD386"/>
      <c r="BE386"/>
      <c r="BF386"/>
      <c r="BG386"/>
      <c r="BH386"/>
      <c r="BI386"/>
      <c r="BJ386"/>
      <c r="BK386"/>
      <c r="BL386"/>
      <c r="BM386"/>
      <c r="BN386"/>
      <c r="BO386"/>
      <c r="BP386"/>
      <c r="BQ386"/>
      <c r="BR386"/>
      <c r="BS386"/>
    </row>
    <row r="387" spans="1:71" s="1" customFormat="1" x14ac:dyDescent="0.25">
      <c r="A387" s="188" t="s">
        <v>413</v>
      </c>
      <c r="B387" s="188" t="s">
        <v>467</v>
      </c>
      <c r="C387" s="188" t="s">
        <v>750</v>
      </c>
      <c r="D387" s="188" t="s">
        <v>416</v>
      </c>
      <c r="E387" s="188">
        <v>56</v>
      </c>
      <c r="F387" s="208">
        <v>22786</v>
      </c>
      <c r="G387" s="188">
        <v>560533</v>
      </c>
      <c r="H387" s="208">
        <v>30836</v>
      </c>
      <c r="I387" s="209" t="s">
        <v>412</v>
      </c>
      <c r="BB387"/>
      <c r="BC387"/>
      <c r="BD387"/>
      <c r="BE387"/>
      <c r="BF387"/>
      <c r="BG387"/>
      <c r="BH387"/>
      <c r="BI387"/>
      <c r="BJ387"/>
      <c r="BK387"/>
      <c r="BL387"/>
      <c r="BM387"/>
      <c r="BN387"/>
      <c r="BO387"/>
      <c r="BP387"/>
      <c r="BQ387"/>
      <c r="BR387"/>
      <c r="BS387"/>
    </row>
    <row r="388" spans="1:71" s="1" customFormat="1" x14ac:dyDescent="0.25">
      <c r="A388" s="188" t="s">
        <v>408</v>
      </c>
      <c r="B388" s="188" t="s">
        <v>410</v>
      </c>
      <c r="C388" s="188" t="s">
        <v>554</v>
      </c>
      <c r="D388" s="188" t="s">
        <v>482</v>
      </c>
      <c r="E388" s="188">
        <v>56</v>
      </c>
      <c r="F388" s="208">
        <v>22901</v>
      </c>
      <c r="G388" s="188">
        <v>560530</v>
      </c>
      <c r="H388" s="208">
        <v>30767</v>
      </c>
      <c r="I388" s="209" t="s">
        <v>412</v>
      </c>
      <c r="BB388"/>
      <c r="BC388"/>
      <c r="BD388"/>
      <c r="BE388"/>
      <c r="BF388"/>
      <c r="BG388"/>
      <c r="BH388"/>
      <c r="BI388"/>
      <c r="BJ388"/>
      <c r="BK388"/>
      <c r="BL388"/>
      <c r="BM388"/>
      <c r="BN388"/>
      <c r="BO388"/>
      <c r="BP388"/>
      <c r="BQ388"/>
      <c r="BR388"/>
      <c r="BS388"/>
    </row>
    <row r="389" spans="1:71" s="1" customFormat="1" x14ac:dyDescent="0.25">
      <c r="A389" s="188" t="s">
        <v>454</v>
      </c>
      <c r="B389" s="188" t="s">
        <v>467</v>
      </c>
      <c r="C389" s="188" t="s">
        <v>456</v>
      </c>
      <c r="D389" s="188" t="s">
        <v>628</v>
      </c>
      <c r="E389" s="188">
        <v>58</v>
      </c>
      <c r="F389" s="208">
        <v>21909</v>
      </c>
      <c r="G389" s="188">
        <v>560532</v>
      </c>
      <c r="H389" s="208">
        <v>30707</v>
      </c>
      <c r="I389" s="209" t="s">
        <v>412</v>
      </c>
      <c r="BB389"/>
      <c r="BC389"/>
      <c r="BD389"/>
      <c r="BE389"/>
      <c r="BF389"/>
      <c r="BG389"/>
      <c r="BH389"/>
      <c r="BI389"/>
      <c r="BJ389"/>
      <c r="BK389"/>
      <c r="BL389"/>
      <c r="BM389"/>
      <c r="BN389"/>
      <c r="BO389"/>
      <c r="BP389"/>
      <c r="BQ389"/>
      <c r="BR389"/>
      <c r="BS389"/>
    </row>
    <row r="390" spans="1:71" s="1" customFormat="1" x14ac:dyDescent="0.25">
      <c r="A390" s="188" t="s">
        <v>413</v>
      </c>
      <c r="B390" s="188" t="s">
        <v>709</v>
      </c>
      <c r="C390" s="188" t="s">
        <v>571</v>
      </c>
      <c r="D390" s="188" t="s">
        <v>439</v>
      </c>
      <c r="E390" s="188">
        <v>60</v>
      </c>
      <c r="F390" s="208">
        <v>21370</v>
      </c>
      <c r="G390" s="188">
        <v>560537</v>
      </c>
      <c r="H390" s="208">
        <v>30962</v>
      </c>
      <c r="I390" s="209" t="s">
        <v>412</v>
      </c>
      <c r="BB390"/>
      <c r="BC390"/>
      <c r="BD390"/>
      <c r="BE390"/>
      <c r="BF390"/>
      <c r="BG390"/>
      <c r="BH390"/>
      <c r="BI390"/>
      <c r="BJ390"/>
      <c r="BK390"/>
      <c r="BL390"/>
      <c r="BM390"/>
      <c r="BN390"/>
      <c r="BO390"/>
      <c r="BP390"/>
      <c r="BQ390"/>
      <c r="BR390"/>
      <c r="BS390"/>
    </row>
    <row r="391" spans="1:71" s="1" customFormat="1" x14ac:dyDescent="0.25">
      <c r="A391" s="188" t="s">
        <v>408</v>
      </c>
      <c r="B391" s="188" t="s">
        <v>648</v>
      </c>
      <c r="C391" s="188" t="s">
        <v>533</v>
      </c>
      <c r="D391" s="188" t="s">
        <v>460</v>
      </c>
      <c r="E391" s="188">
        <v>57</v>
      </c>
      <c r="F391" s="208">
        <v>22379</v>
      </c>
      <c r="G391" s="188">
        <v>560535</v>
      </c>
      <c r="H391" s="208">
        <v>31024</v>
      </c>
      <c r="I391" s="209" t="s">
        <v>412</v>
      </c>
      <c r="BB391"/>
      <c r="BC391"/>
      <c r="BD391"/>
      <c r="BE391"/>
      <c r="BF391"/>
      <c r="BG391"/>
      <c r="BH391"/>
      <c r="BI391"/>
      <c r="BJ391"/>
      <c r="BK391"/>
      <c r="BL391"/>
      <c r="BM391"/>
      <c r="BN391"/>
      <c r="BO391"/>
      <c r="BP391"/>
      <c r="BQ391"/>
      <c r="BR391"/>
      <c r="BS391"/>
    </row>
    <row r="392" spans="1:71" s="1" customFormat="1" x14ac:dyDescent="0.25">
      <c r="A392" s="188" t="s">
        <v>413</v>
      </c>
      <c r="B392" s="188" t="s">
        <v>574</v>
      </c>
      <c r="C392" s="188" t="s">
        <v>609</v>
      </c>
      <c r="D392" s="188" t="s">
        <v>457</v>
      </c>
      <c r="E392" s="188">
        <v>55</v>
      </c>
      <c r="F392" s="208">
        <v>23184</v>
      </c>
      <c r="G392" s="188">
        <v>560536</v>
      </c>
      <c r="H392" s="208">
        <v>30996</v>
      </c>
      <c r="I392" s="209" t="s">
        <v>412</v>
      </c>
      <c r="BB392"/>
      <c r="BC392"/>
      <c r="BD392"/>
      <c r="BE392"/>
      <c r="BF392"/>
      <c r="BG392"/>
      <c r="BH392"/>
      <c r="BI392"/>
      <c r="BJ392"/>
      <c r="BK392"/>
      <c r="BL392"/>
      <c r="BM392"/>
      <c r="BN392"/>
      <c r="BO392"/>
      <c r="BP392"/>
      <c r="BQ392"/>
      <c r="BR392"/>
      <c r="BS392"/>
    </row>
    <row r="393" spans="1:71" s="1" customFormat="1" x14ac:dyDescent="0.25">
      <c r="A393" s="188" t="s">
        <v>413</v>
      </c>
      <c r="B393" s="188" t="s">
        <v>611</v>
      </c>
      <c r="C393" s="188" t="s">
        <v>510</v>
      </c>
      <c r="D393" s="188" t="s">
        <v>416</v>
      </c>
      <c r="E393" s="188">
        <v>57</v>
      </c>
      <c r="F393" s="208">
        <v>22435</v>
      </c>
      <c r="G393" s="188">
        <v>560511</v>
      </c>
      <c r="H393" s="208">
        <v>30906</v>
      </c>
      <c r="I393" s="209" t="s">
        <v>412</v>
      </c>
      <c r="BB393"/>
      <c r="BC393"/>
      <c r="BD393"/>
      <c r="BE393"/>
      <c r="BF393"/>
      <c r="BG393"/>
      <c r="BH393"/>
      <c r="BI393"/>
      <c r="BJ393"/>
      <c r="BK393"/>
      <c r="BL393"/>
      <c r="BM393"/>
      <c r="BN393"/>
      <c r="BO393"/>
      <c r="BP393"/>
      <c r="BQ393"/>
      <c r="BR393"/>
      <c r="BS393"/>
    </row>
    <row r="394" spans="1:71" s="1" customFormat="1" x14ac:dyDescent="0.25">
      <c r="A394" s="188" t="s">
        <v>413</v>
      </c>
      <c r="B394" s="188" t="s">
        <v>429</v>
      </c>
      <c r="C394" s="188" t="s">
        <v>751</v>
      </c>
      <c r="D394" s="188" t="s">
        <v>416</v>
      </c>
      <c r="E394" s="188">
        <v>56</v>
      </c>
      <c r="F394" s="208">
        <v>22837</v>
      </c>
      <c r="G394" s="188">
        <v>560556</v>
      </c>
      <c r="H394" s="208">
        <v>30831</v>
      </c>
      <c r="I394" s="209" t="s">
        <v>417</v>
      </c>
      <c r="BB394"/>
      <c r="BC394"/>
      <c r="BD394"/>
      <c r="BE394"/>
      <c r="BF394"/>
      <c r="BG394"/>
      <c r="BH394"/>
      <c r="BI394"/>
      <c r="BJ394"/>
      <c r="BK394"/>
      <c r="BL394"/>
      <c r="BM394"/>
      <c r="BN394"/>
      <c r="BO394"/>
      <c r="BP394"/>
      <c r="BQ394"/>
      <c r="BR394"/>
      <c r="BS394"/>
    </row>
    <row r="395" spans="1:71" s="1" customFormat="1" x14ac:dyDescent="0.25">
      <c r="A395" s="188" t="s">
        <v>413</v>
      </c>
      <c r="B395" s="188" t="s">
        <v>579</v>
      </c>
      <c r="C395" s="188" t="s">
        <v>441</v>
      </c>
      <c r="D395" s="188" t="s">
        <v>460</v>
      </c>
      <c r="E395" s="188">
        <v>61</v>
      </c>
      <c r="F395" s="208">
        <v>20766</v>
      </c>
      <c r="G395" s="188">
        <v>560547</v>
      </c>
      <c r="H395" s="208">
        <v>31011</v>
      </c>
      <c r="I395" s="209" t="s">
        <v>417</v>
      </c>
      <c r="BB395"/>
      <c r="BC395"/>
      <c r="BD395"/>
      <c r="BE395"/>
      <c r="BF395"/>
      <c r="BG395"/>
      <c r="BH395"/>
      <c r="BI395"/>
      <c r="BJ395"/>
      <c r="BK395"/>
      <c r="BL395"/>
      <c r="BM395"/>
      <c r="BN395"/>
      <c r="BO395"/>
      <c r="BP395"/>
      <c r="BQ395"/>
      <c r="BR395"/>
      <c r="BS395"/>
    </row>
    <row r="396" spans="1:71" s="1" customFormat="1" x14ac:dyDescent="0.25">
      <c r="A396" s="188" t="s">
        <v>408</v>
      </c>
      <c r="B396" s="188" t="s">
        <v>512</v>
      </c>
      <c r="C396" s="188" t="s">
        <v>535</v>
      </c>
      <c r="D396" s="188" t="s">
        <v>425</v>
      </c>
      <c r="E396" s="188">
        <v>59</v>
      </c>
      <c r="F396" s="208">
        <v>21648</v>
      </c>
      <c r="G396" s="188">
        <v>560548</v>
      </c>
      <c r="H396" s="208">
        <v>31389</v>
      </c>
      <c r="I396" s="209" t="s">
        <v>417</v>
      </c>
      <c r="BB396"/>
      <c r="BC396"/>
      <c r="BD396"/>
      <c r="BE396"/>
      <c r="BF396"/>
      <c r="BG396"/>
      <c r="BH396"/>
      <c r="BI396"/>
      <c r="BJ396"/>
      <c r="BK396"/>
      <c r="BL396"/>
      <c r="BM396"/>
      <c r="BN396"/>
      <c r="BO396"/>
      <c r="BP396"/>
      <c r="BQ396"/>
      <c r="BR396"/>
      <c r="BS396"/>
    </row>
    <row r="397" spans="1:71" s="1" customFormat="1" x14ac:dyDescent="0.25">
      <c r="A397" s="188" t="s">
        <v>413</v>
      </c>
      <c r="B397" s="188" t="s">
        <v>157</v>
      </c>
      <c r="C397" s="188" t="s">
        <v>752</v>
      </c>
      <c r="D397" s="188" t="s">
        <v>577</v>
      </c>
      <c r="E397" s="188">
        <v>57</v>
      </c>
      <c r="F397" s="208">
        <v>22435</v>
      </c>
      <c r="G397" s="188">
        <v>560517</v>
      </c>
      <c r="H397" s="208">
        <v>31312</v>
      </c>
      <c r="I397" s="209" t="s">
        <v>417</v>
      </c>
      <c r="BB397"/>
      <c r="BC397"/>
      <c r="BD397"/>
      <c r="BE397"/>
      <c r="BF397"/>
      <c r="BG397"/>
      <c r="BH397"/>
      <c r="BI397"/>
      <c r="BJ397"/>
      <c r="BK397"/>
      <c r="BL397"/>
      <c r="BM397"/>
      <c r="BN397"/>
      <c r="BO397"/>
      <c r="BP397"/>
      <c r="BQ397"/>
      <c r="BR397"/>
      <c r="BS397"/>
    </row>
    <row r="398" spans="1:71" s="1" customFormat="1" x14ac:dyDescent="0.25">
      <c r="A398" s="188" t="s">
        <v>413</v>
      </c>
      <c r="B398" s="188" t="s">
        <v>611</v>
      </c>
      <c r="C398" s="188" t="s">
        <v>753</v>
      </c>
      <c r="D398" s="188" t="s">
        <v>754</v>
      </c>
      <c r="E398" s="188">
        <v>56</v>
      </c>
      <c r="F398" s="208">
        <v>22734</v>
      </c>
      <c r="G398" s="188">
        <v>560546</v>
      </c>
      <c r="H398" s="208">
        <v>31088</v>
      </c>
      <c r="I398" s="209" t="s">
        <v>417</v>
      </c>
      <c r="BB398"/>
      <c r="BC398"/>
      <c r="BD398"/>
      <c r="BE398"/>
      <c r="BF398"/>
      <c r="BG398"/>
      <c r="BH398"/>
      <c r="BI398"/>
      <c r="BJ398"/>
      <c r="BK398"/>
      <c r="BL398"/>
      <c r="BM398"/>
      <c r="BN398"/>
      <c r="BO398"/>
      <c r="BP398"/>
      <c r="BQ398"/>
      <c r="BR398"/>
      <c r="BS398"/>
    </row>
    <row r="399" spans="1:71" s="1" customFormat="1" x14ac:dyDescent="0.25">
      <c r="A399" s="188" t="s">
        <v>413</v>
      </c>
      <c r="B399" s="188" t="s">
        <v>610</v>
      </c>
      <c r="C399" s="188" t="s">
        <v>558</v>
      </c>
      <c r="D399" s="188" t="s">
        <v>457</v>
      </c>
      <c r="E399" s="188">
        <v>55</v>
      </c>
      <c r="F399" s="208">
        <v>23148</v>
      </c>
      <c r="G399" s="188">
        <v>560550</v>
      </c>
      <c r="H399" s="208">
        <v>31202</v>
      </c>
      <c r="I399" s="209" t="s">
        <v>417</v>
      </c>
      <c r="BB399"/>
      <c r="BC399"/>
      <c r="BD399"/>
      <c r="BE399"/>
      <c r="BF399"/>
      <c r="BG399"/>
      <c r="BH399"/>
      <c r="BI399"/>
      <c r="BJ399"/>
      <c r="BK399"/>
      <c r="BL399"/>
      <c r="BM399"/>
      <c r="BN399"/>
      <c r="BO399"/>
      <c r="BP399"/>
      <c r="BQ399"/>
      <c r="BR399"/>
      <c r="BS399"/>
    </row>
    <row r="400" spans="1:71" s="1" customFormat="1" x14ac:dyDescent="0.25">
      <c r="A400" s="188" t="s">
        <v>413</v>
      </c>
      <c r="B400" s="188" t="s">
        <v>648</v>
      </c>
      <c r="C400" s="188" t="s">
        <v>755</v>
      </c>
      <c r="D400" s="188" t="s">
        <v>622</v>
      </c>
      <c r="E400" s="188">
        <v>59</v>
      </c>
      <c r="F400" s="208">
        <v>21687</v>
      </c>
      <c r="G400" s="188">
        <v>560554</v>
      </c>
      <c r="H400" s="208">
        <v>31184</v>
      </c>
      <c r="I400" s="209" t="s">
        <v>417</v>
      </c>
      <c r="BB400"/>
      <c r="BC400"/>
      <c r="BD400"/>
      <c r="BE400"/>
      <c r="BF400"/>
      <c r="BG400"/>
      <c r="BH400"/>
      <c r="BI400"/>
      <c r="BJ400"/>
      <c r="BK400"/>
      <c r="BL400"/>
      <c r="BM400"/>
      <c r="BN400"/>
      <c r="BO400"/>
      <c r="BP400"/>
      <c r="BQ400"/>
      <c r="BR400"/>
      <c r="BS400"/>
    </row>
    <row r="401" spans="1:71" s="1" customFormat="1" x14ac:dyDescent="0.25">
      <c r="A401" s="188" t="s">
        <v>454</v>
      </c>
      <c r="B401" s="188" t="s">
        <v>645</v>
      </c>
      <c r="C401" s="188" t="s">
        <v>756</v>
      </c>
      <c r="D401" s="188" t="s">
        <v>416</v>
      </c>
      <c r="E401" s="188">
        <v>55</v>
      </c>
      <c r="F401" s="208">
        <v>23165</v>
      </c>
      <c r="G401" s="188">
        <v>560553</v>
      </c>
      <c r="H401" s="208">
        <v>31201</v>
      </c>
      <c r="I401" s="209" t="s">
        <v>417</v>
      </c>
      <c r="BB401"/>
      <c r="BC401"/>
      <c r="BD401"/>
      <c r="BE401"/>
      <c r="BF401"/>
      <c r="BG401"/>
      <c r="BH401"/>
      <c r="BI401"/>
      <c r="BJ401"/>
      <c r="BK401"/>
      <c r="BL401"/>
      <c r="BM401"/>
      <c r="BN401"/>
      <c r="BO401"/>
      <c r="BP401"/>
      <c r="BQ401"/>
      <c r="BR401"/>
      <c r="BS401"/>
    </row>
    <row r="402" spans="1:71" s="1" customFormat="1" x14ac:dyDescent="0.25">
      <c r="A402" s="188" t="s">
        <v>408</v>
      </c>
      <c r="B402" s="188" t="s">
        <v>550</v>
      </c>
      <c r="C402" s="188" t="s">
        <v>625</v>
      </c>
      <c r="D402" s="188" t="s">
        <v>416</v>
      </c>
      <c r="E402" s="188">
        <v>63</v>
      </c>
      <c r="F402" s="208">
        <v>20164</v>
      </c>
      <c r="G402" s="188">
        <v>560557</v>
      </c>
      <c r="H402" s="208">
        <v>31172</v>
      </c>
      <c r="I402" s="209" t="s">
        <v>417</v>
      </c>
      <c r="BB402"/>
      <c r="BC402"/>
      <c r="BD402"/>
      <c r="BE402"/>
      <c r="BF402"/>
      <c r="BG402"/>
      <c r="BH402"/>
      <c r="BI402"/>
      <c r="BJ402"/>
      <c r="BK402"/>
      <c r="BL402"/>
      <c r="BM402"/>
      <c r="BN402"/>
      <c r="BO402"/>
      <c r="BP402"/>
      <c r="BQ402"/>
      <c r="BR402"/>
      <c r="BS402"/>
    </row>
    <row r="403" spans="1:71" s="1" customFormat="1" x14ac:dyDescent="0.25">
      <c r="A403" s="188" t="s">
        <v>413</v>
      </c>
      <c r="B403" s="188" t="s">
        <v>587</v>
      </c>
      <c r="C403" s="188" t="s">
        <v>757</v>
      </c>
      <c r="D403" s="188" t="s">
        <v>442</v>
      </c>
      <c r="E403" s="188">
        <v>54</v>
      </c>
      <c r="F403" s="208">
        <v>23296</v>
      </c>
      <c r="G403" s="188">
        <v>560558</v>
      </c>
      <c r="H403" s="208">
        <v>31391</v>
      </c>
      <c r="I403" s="209" t="s">
        <v>417</v>
      </c>
      <c r="BB403"/>
      <c r="BC403"/>
      <c r="BD403"/>
      <c r="BE403"/>
      <c r="BF403"/>
      <c r="BG403"/>
      <c r="BH403"/>
      <c r="BI403"/>
      <c r="BJ403"/>
      <c r="BK403"/>
      <c r="BL403"/>
      <c r="BM403"/>
      <c r="BN403"/>
      <c r="BO403"/>
      <c r="BP403"/>
      <c r="BQ403"/>
      <c r="BR403"/>
      <c r="BS403"/>
    </row>
    <row r="404" spans="1:71" s="1" customFormat="1" x14ac:dyDescent="0.25">
      <c r="A404" s="188" t="s">
        <v>413</v>
      </c>
      <c r="B404" s="188" t="s">
        <v>592</v>
      </c>
      <c r="C404" s="188" t="s">
        <v>486</v>
      </c>
      <c r="D404" s="188" t="s">
        <v>536</v>
      </c>
      <c r="E404" s="188">
        <v>58</v>
      </c>
      <c r="F404" s="208">
        <v>22001</v>
      </c>
      <c r="G404" s="188">
        <v>560556</v>
      </c>
      <c r="H404" s="208">
        <v>31055</v>
      </c>
      <c r="I404" s="209" t="s">
        <v>417</v>
      </c>
      <c r="BB404"/>
      <c r="BC404"/>
      <c r="BD404"/>
      <c r="BE404"/>
      <c r="BF404"/>
      <c r="BG404"/>
      <c r="BH404"/>
      <c r="BI404"/>
      <c r="BJ404"/>
      <c r="BK404"/>
      <c r="BL404"/>
      <c r="BM404"/>
      <c r="BN404"/>
      <c r="BO404"/>
      <c r="BP404"/>
      <c r="BQ404"/>
      <c r="BR404"/>
      <c r="BS404"/>
    </row>
    <row r="405" spans="1:71" s="1" customFormat="1" x14ac:dyDescent="0.25">
      <c r="A405" s="188" t="s">
        <v>408</v>
      </c>
      <c r="B405" s="188" t="s">
        <v>503</v>
      </c>
      <c r="C405" s="188" t="s">
        <v>542</v>
      </c>
      <c r="D405" s="188" t="s">
        <v>758</v>
      </c>
      <c r="E405" s="188">
        <v>58</v>
      </c>
      <c r="F405" s="208">
        <v>22009</v>
      </c>
      <c r="G405" s="188">
        <v>560559</v>
      </c>
      <c r="H405" s="208">
        <v>31189</v>
      </c>
      <c r="I405" s="209" t="s">
        <v>417</v>
      </c>
      <c r="BB405"/>
      <c r="BC405"/>
      <c r="BD405"/>
      <c r="BE405"/>
      <c r="BF405"/>
      <c r="BG405"/>
      <c r="BH405"/>
      <c r="BI405"/>
      <c r="BJ405"/>
      <c r="BK405"/>
      <c r="BL405"/>
      <c r="BM405"/>
      <c r="BN405"/>
      <c r="BO405"/>
      <c r="BP405"/>
      <c r="BQ405"/>
      <c r="BR405"/>
      <c r="BS405"/>
    </row>
    <row r="406" spans="1:71" s="1" customFormat="1" x14ac:dyDescent="0.25">
      <c r="A406" s="188" t="s">
        <v>413</v>
      </c>
      <c r="B406" s="188" t="s">
        <v>464</v>
      </c>
      <c r="C406" s="188" t="s">
        <v>432</v>
      </c>
      <c r="D406" s="188" t="s">
        <v>622</v>
      </c>
      <c r="E406" s="188">
        <v>56</v>
      </c>
      <c r="F406" s="208">
        <v>22778</v>
      </c>
      <c r="G406" s="188">
        <v>560563</v>
      </c>
      <c r="H406" s="208">
        <v>31210</v>
      </c>
      <c r="I406" s="209" t="s">
        <v>417</v>
      </c>
      <c r="BB406"/>
      <c r="BC406"/>
      <c r="BD406"/>
      <c r="BE406"/>
      <c r="BF406"/>
      <c r="BG406"/>
      <c r="BH406"/>
      <c r="BI406"/>
      <c r="BJ406"/>
      <c r="BK406"/>
      <c r="BL406"/>
      <c r="BM406"/>
      <c r="BN406"/>
      <c r="BO406"/>
      <c r="BP406"/>
      <c r="BQ406"/>
      <c r="BR406"/>
      <c r="BS406"/>
    </row>
    <row r="407" spans="1:71" s="1" customFormat="1" x14ac:dyDescent="0.25">
      <c r="A407" s="188" t="s">
        <v>413</v>
      </c>
      <c r="B407" s="188" t="s">
        <v>730</v>
      </c>
      <c r="C407" s="188" t="s">
        <v>520</v>
      </c>
      <c r="D407" s="188" t="s">
        <v>439</v>
      </c>
      <c r="E407" s="188">
        <v>59</v>
      </c>
      <c r="F407" s="208">
        <v>21499</v>
      </c>
      <c r="G407" s="188">
        <v>560566</v>
      </c>
      <c r="H407" s="208">
        <v>31170</v>
      </c>
      <c r="I407" s="209" t="s">
        <v>417</v>
      </c>
      <c r="BB407"/>
      <c r="BC407"/>
      <c r="BD407"/>
      <c r="BE407"/>
      <c r="BF407"/>
      <c r="BG407"/>
      <c r="BH407"/>
      <c r="BI407"/>
      <c r="BJ407"/>
      <c r="BK407"/>
      <c r="BL407"/>
      <c r="BM407"/>
      <c r="BN407"/>
      <c r="BO407"/>
      <c r="BP407"/>
      <c r="BQ407"/>
      <c r="BR407"/>
      <c r="BS407"/>
    </row>
    <row r="408" spans="1:71" s="1" customFormat="1" x14ac:dyDescent="0.25">
      <c r="A408" s="188" t="s">
        <v>413</v>
      </c>
      <c r="B408" s="188" t="s">
        <v>639</v>
      </c>
      <c r="C408" s="188" t="s">
        <v>739</v>
      </c>
      <c r="D408" s="188" t="s">
        <v>457</v>
      </c>
      <c r="E408" s="188">
        <v>60</v>
      </c>
      <c r="F408" s="208">
        <v>21260</v>
      </c>
      <c r="G408" s="188">
        <v>560572</v>
      </c>
      <c r="H408" s="208">
        <v>31406</v>
      </c>
      <c r="I408" s="209" t="s">
        <v>417</v>
      </c>
      <c r="BB408"/>
      <c r="BC408"/>
      <c r="BD408"/>
      <c r="BE408"/>
      <c r="BF408"/>
      <c r="BG408"/>
      <c r="BH408"/>
      <c r="BI408"/>
      <c r="BJ408"/>
      <c r="BK408"/>
      <c r="BL408"/>
      <c r="BM408"/>
      <c r="BN408"/>
      <c r="BO408"/>
      <c r="BP408"/>
      <c r="BQ408"/>
      <c r="BR408"/>
      <c r="BS408"/>
    </row>
    <row r="409" spans="1:71" s="1" customFormat="1" x14ac:dyDescent="0.25">
      <c r="A409" s="188" t="s">
        <v>413</v>
      </c>
      <c r="B409" s="188" t="s">
        <v>561</v>
      </c>
      <c r="C409" s="188" t="s">
        <v>750</v>
      </c>
      <c r="D409" s="188" t="s">
        <v>460</v>
      </c>
      <c r="E409" s="188">
        <v>56</v>
      </c>
      <c r="F409" s="208">
        <v>22765</v>
      </c>
      <c r="G409" s="188">
        <v>560569</v>
      </c>
      <c r="H409" s="208">
        <v>31240</v>
      </c>
      <c r="I409" s="209" t="s">
        <v>417</v>
      </c>
      <c r="BB409"/>
      <c r="BC409"/>
      <c r="BD409"/>
      <c r="BE409"/>
      <c r="BF409"/>
      <c r="BG409"/>
      <c r="BH409"/>
      <c r="BI409"/>
      <c r="BJ409"/>
      <c r="BK409"/>
      <c r="BL409"/>
      <c r="BM409"/>
      <c r="BN409"/>
      <c r="BO409"/>
      <c r="BP409"/>
      <c r="BQ409"/>
      <c r="BR409"/>
      <c r="BS409"/>
    </row>
    <row r="410" spans="1:71" s="1" customFormat="1" x14ac:dyDescent="0.25">
      <c r="A410" s="188" t="s">
        <v>408</v>
      </c>
      <c r="B410" s="188" t="s">
        <v>704</v>
      </c>
      <c r="C410" s="188" t="s">
        <v>575</v>
      </c>
      <c r="D410" s="188" t="s">
        <v>433</v>
      </c>
      <c r="E410" s="188">
        <v>58</v>
      </c>
      <c r="F410" s="208">
        <v>21941</v>
      </c>
      <c r="G410" s="188">
        <v>560570</v>
      </c>
      <c r="H410" s="208">
        <v>31109</v>
      </c>
      <c r="I410" s="209" t="s">
        <v>421</v>
      </c>
      <c r="BB410"/>
      <c r="BC410"/>
      <c r="BD410"/>
      <c r="BE410"/>
      <c r="BF410"/>
      <c r="BG410"/>
      <c r="BH410"/>
      <c r="BI410"/>
      <c r="BJ410"/>
      <c r="BK410"/>
      <c r="BL410"/>
      <c r="BM410"/>
      <c r="BN410"/>
      <c r="BO410"/>
      <c r="BP410"/>
      <c r="BQ410"/>
      <c r="BR410"/>
      <c r="BS410"/>
    </row>
    <row r="411" spans="1:71" s="1" customFormat="1" x14ac:dyDescent="0.25">
      <c r="A411" s="188" t="s">
        <v>408</v>
      </c>
      <c r="B411" s="188" t="s">
        <v>635</v>
      </c>
      <c r="C411" s="188" t="s">
        <v>419</v>
      </c>
      <c r="D411" s="188" t="s">
        <v>759</v>
      </c>
      <c r="E411" s="188">
        <v>59</v>
      </c>
      <c r="F411" s="208">
        <v>21721</v>
      </c>
      <c r="G411" s="188">
        <v>560524</v>
      </c>
      <c r="H411" s="208">
        <v>31331</v>
      </c>
      <c r="I411" s="209" t="s">
        <v>421</v>
      </c>
      <c r="BB411"/>
      <c r="BC411"/>
      <c r="BD411"/>
      <c r="BE411"/>
      <c r="BF411"/>
      <c r="BG411"/>
      <c r="BH411"/>
      <c r="BI411"/>
      <c r="BJ411"/>
      <c r="BK411"/>
      <c r="BL411"/>
      <c r="BM411"/>
      <c r="BN411"/>
      <c r="BO411"/>
      <c r="BP411"/>
      <c r="BQ411"/>
      <c r="BR411"/>
      <c r="BS411"/>
    </row>
    <row r="412" spans="1:71" s="1" customFormat="1" x14ac:dyDescent="0.25">
      <c r="A412" s="188" t="s">
        <v>413</v>
      </c>
      <c r="B412" s="188" t="s">
        <v>705</v>
      </c>
      <c r="C412" s="188" t="s">
        <v>489</v>
      </c>
      <c r="D412" s="188" t="s">
        <v>678</v>
      </c>
      <c r="E412" s="188">
        <v>48</v>
      </c>
      <c r="F412" s="208">
        <v>25625</v>
      </c>
      <c r="G412" s="188">
        <v>560579</v>
      </c>
      <c r="H412" s="208">
        <v>33022</v>
      </c>
      <c r="I412" s="209" t="s">
        <v>421</v>
      </c>
      <c r="BB412"/>
      <c r="BC412"/>
      <c r="BD412"/>
      <c r="BE412"/>
      <c r="BF412"/>
      <c r="BG412"/>
      <c r="BH412"/>
      <c r="BI412"/>
      <c r="BJ412"/>
      <c r="BK412"/>
      <c r="BL412"/>
      <c r="BM412"/>
      <c r="BN412"/>
      <c r="BO412"/>
      <c r="BP412"/>
      <c r="BQ412"/>
      <c r="BR412"/>
      <c r="BS412"/>
    </row>
    <row r="413" spans="1:71" s="1" customFormat="1" x14ac:dyDescent="0.25">
      <c r="A413" s="188" t="s">
        <v>408</v>
      </c>
      <c r="B413" s="188" t="s">
        <v>541</v>
      </c>
      <c r="C413" s="188" t="s">
        <v>532</v>
      </c>
      <c r="D413" s="188" t="s">
        <v>439</v>
      </c>
      <c r="E413" s="188">
        <v>57</v>
      </c>
      <c r="F413" s="208">
        <v>22338</v>
      </c>
      <c r="G413" s="188">
        <v>350147</v>
      </c>
      <c r="H413" s="208">
        <v>33202</v>
      </c>
      <c r="I413" s="209" t="s">
        <v>421</v>
      </c>
      <c r="BB413"/>
      <c r="BC413"/>
      <c r="BD413"/>
      <c r="BE413"/>
      <c r="BF413"/>
      <c r="BG413"/>
      <c r="BH413"/>
      <c r="BI413"/>
      <c r="BJ413"/>
      <c r="BK413"/>
      <c r="BL413"/>
      <c r="BM413"/>
      <c r="BN413"/>
      <c r="BO413"/>
      <c r="BP413"/>
      <c r="BQ413"/>
      <c r="BR413"/>
      <c r="BS413"/>
    </row>
    <row r="414" spans="1:71" s="1" customFormat="1" x14ac:dyDescent="0.25">
      <c r="A414" s="188" t="s">
        <v>413</v>
      </c>
      <c r="B414" s="188" t="s">
        <v>629</v>
      </c>
      <c r="C414" s="188" t="s">
        <v>532</v>
      </c>
      <c r="D414" s="188" t="s">
        <v>428</v>
      </c>
      <c r="E414" s="188">
        <v>53</v>
      </c>
      <c r="F414" s="208">
        <v>23976</v>
      </c>
      <c r="G414" s="188">
        <v>560589</v>
      </c>
      <c r="H414" s="208">
        <v>33215</v>
      </c>
      <c r="I414" s="209" t="s">
        <v>421</v>
      </c>
      <c r="BB414"/>
      <c r="BC414"/>
      <c r="BD414"/>
      <c r="BE414"/>
      <c r="BF414"/>
      <c r="BG414"/>
      <c r="BH414"/>
      <c r="BI414"/>
      <c r="BJ414"/>
      <c r="BK414"/>
      <c r="BL414"/>
      <c r="BM414"/>
      <c r="BN414"/>
      <c r="BO414"/>
      <c r="BP414"/>
      <c r="BQ414"/>
      <c r="BR414"/>
      <c r="BS414"/>
    </row>
    <row r="415" spans="1:71" s="1" customFormat="1" x14ac:dyDescent="0.25">
      <c r="A415" s="188" t="s">
        <v>413</v>
      </c>
      <c r="B415" s="188" t="s">
        <v>578</v>
      </c>
      <c r="C415" s="188" t="s">
        <v>760</v>
      </c>
      <c r="D415" s="188" t="s">
        <v>439</v>
      </c>
      <c r="E415" s="188">
        <v>50</v>
      </c>
      <c r="F415" s="208">
        <v>25041</v>
      </c>
      <c r="G415" s="188">
        <v>560571</v>
      </c>
      <c r="H415" s="208">
        <v>33138</v>
      </c>
      <c r="I415" s="209" t="s">
        <v>421</v>
      </c>
      <c r="BB415"/>
      <c r="BC415"/>
      <c r="BD415"/>
      <c r="BE415"/>
      <c r="BF415"/>
      <c r="BG415"/>
      <c r="BH415"/>
      <c r="BI415"/>
      <c r="BJ415"/>
      <c r="BK415"/>
      <c r="BL415"/>
      <c r="BM415"/>
      <c r="BN415"/>
      <c r="BO415"/>
      <c r="BP415"/>
      <c r="BQ415"/>
      <c r="BR415"/>
      <c r="BS415"/>
    </row>
    <row r="416" spans="1:71" s="1" customFormat="1" x14ac:dyDescent="0.25">
      <c r="A416" s="188" t="s">
        <v>413</v>
      </c>
      <c r="B416" s="188" t="s">
        <v>652</v>
      </c>
      <c r="C416" s="188" t="s">
        <v>600</v>
      </c>
      <c r="D416" s="188" t="s">
        <v>422</v>
      </c>
      <c r="E416" s="188">
        <v>56</v>
      </c>
      <c r="F416" s="208">
        <v>22731</v>
      </c>
      <c r="G416" s="188">
        <v>560595</v>
      </c>
      <c r="H416" s="208">
        <v>32914</v>
      </c>
      <c r="I416" s="209" t="s">
        <v>421</v>
      </c>
      <c r="BB416"/>
      <c r="BC416"/>
      <c r="BD416"/>
      <c r="BE416"/>
      <c r="BF416"/>
      <c r="BG416"/>
      <c r="BH416"/>
      <c r="BI416"/>
      <c r="BJ416"/>
      <c r="BK416"/>
      <c r="BL416"/>
      <c r="BM416"/>
      <c r="BN416"/>
      <c r="BO416"/>
      <c r="BP416"/>
      <c r="BQ416"/>
      <c r="BR416"/>
      <c r="BS416"/>
    </row>
    <row r="417" spans="1:71" s="1" customFormat="1" x14ac:dyDescent="0.25">
      <c r="A417" s="188" t="s">
        <v>408</v>
      </c>
      <c r="B417" s="188" t="s">
        <v>549</v>
      </c>
      <c r="C417" s="188" t="s">
        <v>533</v>
      </c>
      <c r="D417" s="188" t="s">
        <v>636</v>
      </c>
      <c r="E417" s="188">
        <v>51</v>
      </c>
      <c r="F417" s="208">
        <v>24727</v>
      </c>
      <c r="G417" s="188">
        <v>351443</v>
      </c>
      <c r="H417" s="208">
        <v>33028</v>
      </c>
      <c r="I417" s="209" t="s">
        <v>421</v>
      </c>
      <c r="BB417"/>
      <c r="BC417"/>
      <c r="BD417"/>
      <c r="BE417"/>
      <c r="BF417"/>
      <c r="BG417"/>
      <c r="BH417"/>
      <c r="BI417"/>
      <c r="BJ417"/>
      <c r="BK417"/>
      <c r="BL417"/>
      <c r="BM417"/>
      <c r="BN417"/>
      <c r="BO417"/>
      <c r="BP417"/>
      <c r="BQ417"/>
      <c r="BR417"/>
      <c r="BS417"/>
    </row>
    <row r="418" spans="1:71" s="1" customFormat="1" x14ac:dyDescent="0.25">
      <c r="A418" s="188" t="s">
        <v>413</v>
      </c>
      <c r="B418" s="188" t="s">
        <v>603</v>
      </c>
      <c r="C418" s="188" t="s">
        <v>761</v>
      </c>
      <c r="D418" s="188" t="s">
        <v>460</v>
      </c>
      <c r="E418" s="188">
        <v>51</v>
      </c>
      <c r="F418" s="208">
        <v>24539</v>
      </c>
      <c r="G418" s="188">
        <v>560592</v>
      </c>
      <c r="H418" s="208">
        <v>33010</v>
      </c>
      <c r="I418" s="209" t="s">
        <v>421</v>
      </c>
      <c r="BB418"/>
      <c r="BC418"/>
      <c r="BD418"/>
      <c r="BE418"/>
      <c r="BF418"/>
      <c r="BG418"/>
      <c r="BH418"/>
      <c r="BI418"/>
      <c r="BJ418"/>
      <c r="BK418"/>
      <c r="BL418"/>
      <c r="BM418"/>
      <c r="BN418"/>
      <c r="BO418"/>
      <c r="BP418"/>
      <c r="BQ418"/>
      <c r="BR418"/>
      <c r="BS418"/>
    </row>
    <row r="419" spans="1:71" s="1" customFormat="1" x14ac:dyDescent="0.25">
      <c r="A419" s="188" t="s">
        <v>413</v>
      </c>
      <c r="B419" s="188" t="s">
        <v>547</v>
      </c>
      <c r="C419" s="188" t="s">
        <v>438</v>
      </c>
      <c r="D419" s="188" t="s">
        <v>703</v>
      </c>
      <c r="E419" s="188">
        <v>52</v>
      </c>
      <c r="F419" s="208">
        <v>24298</v>
      </c>
      <c r="G419" s="188">
        <v>560596</v>
      </c>
      <c r="H419" s="208">
        <v>33027</v>
      </c>
      <c r="I419" s="209" t="s">
        <v>421</v>
      </c>
      <c r="BB419"/>
      <c r="BC419"/>
      <c r="BD419"/>
      <c r="BE419"/>
      <c r="BF419"/>
      <c r="BG419"/>
      <c r="BH419"/>
      <c r="BI419"/>
      <c r="BJ419"/>
      <c r="BK419"/>
      <c r="BL419"/>
      <c r="BM419"/>
      <c r="BN419"/>
      <c r="BO419"/>
      <c r="BP419"/>
      <c r="BQ419"/>
      <c r="BR419"/>
      <c r="BS419"/>
    </row>
    <row r="420" spans="1:71" s="1" customFormat="1" x14ac:dyDescent="0.25">
      <c r="A420" s="188" t="s">
        <v>408</v>
      </c>
      <c r="B420" s="188" t="s">
        <v>440</v>
      </c>
      <c r="C420" s="188" t="s">
        <v>762</v>
      </c>
      <c r="D420" s="188" t="s">
        <v>422</v>
      </c>
      <c r="E420" s="188">
        <v>55</v>
      </c>
      <c r="F420" s="208">
        <v>22992</v>
      </c>
      <c r="G420" s="188">
        <v>560602</v>
      </c>
      <c r="H420" s="208">
        <v>32998</v>
      </c>
      <c r="I420" s="209" t="s">
        <v>466</v>
      </c>
      <c r="BB420"/>
      <c r="BC420"/>
      <c r="BD420"/>
      <c r="BE420"/>
      <c r="BF420"/>
      <c r="BG420"/>
      <c r="BH420"/>
      <c r="BI420"/>
      <c r="BJ420"/>
      <c r="BK420"/>
      <c r="BL420"/>
      <c r="BM420"/>
      <c r="BN420"/>
      <c r="BO420"/>
      <c r="BP420"/>
      <c r="BQ420"/>
      <c r="BR420"/>
      <c r="BS420"/>
    </row>
    <row r="421" spans="1:71" s="1" customFormat="1" x14ac:dyDescent="0.25">
      <c r="A421" s="188" t="s">
        <v>408</v>
      </c>
      <c r="B421" s="188" t="s">
        <v>748</v>
      </c>
      <c r="C421" s="188" t="s">
        <v>444</v>
      </c>
      <c r="D421" s="188" t="s">
        <v>763</v>
      </c>
      <c r="E421" s="188">
        <v>51</v>
      </c>
      <c r="F421" s="208">
        <v>24421</v>
      </c>
      <c r="G421" s="188">
        <v>560606</v>
      </c>
      <c r="H421" s="208">
        <v>33217</v>
      </c>
      <c r="I421" s="209" t="s">
        <v>466</v>
      </c>
      <c r="BB421"/>
      <c r="BC421"/>
      <c r="BD421"/>
      <c r="BE421"/>
      <c r="BF421"/>
      <c r="BG421"/>
      <c r="BH421"/>
      <c r="BI421"/>
      <c r="BJ421"/>
      <c r="BK421"/>
      <c r="BL421"/>
      <c r="BM421"/>
      <c r="BN421"/>
      <c r="BO421"/>
      <c r="BP421"/>
      <c r="BQ421"/>
      <c r="BR421"/>
      <c r="BS421"/>
    </row>
    <row r="422" spans="1:71" s="1" customFormat="1" x14ac:dyDescent="0.25">
      <c r="A422" s="188" t="s">
        <v>454</v>
      </c>
      <c r="B422" s="188" t="s">
        <v>562</v>
      </c>
      <c r="C422" s="188" t="s">
        <v>764</v>
      </c>
      <c r="D422" s="188" t="s">
        <v>765</v>
      </c>
      <c r="E422" s="188">
        <v>55</v>
      </c>
      <c r="F422" s="208">
        <v>23273</v>
      </c>
      <c r="G422" s="188">
        <v>351319</v>
      </c>
      <c r="H422" s="208">
        <v>31127</v>
      </c>
      <c r="I422" s="209" t="s">
        <v>466</v>
      </c>
      <c r="BB422"/>
      <c r="BC422"/>
      <c r="BD422"/>
      <c r="BE422"/>
      <c r="BF422"/>
      <c r="BG422"/>
      <c r="BH422"/>
      <c r="BI422"/>
      <c r="BJ422"/>
      <c r="BK422"/>
      <c r="BL422"/>
      <c r="BM422"/>
      <c r="BN422"/>
      <c r="BO422"/>
      <c r="BP422"/>
      <c r="BQ422"/>
      <c r="BR422"/>
      <c r="BS422"/>
    </row>
    <row r="423" spans="1:71" s="1" customFormat="1" x14ac:dyDescent="0.25">
      <c r="A423" s="188" t="s">
        <v>408</v>
      </c>
      <c r="B423" s="188" t="s">
        <v>713</v>
      </c>
      <c r="C423" s="188" t="s">
        <v>459</v>
      </c>
      <c r="D423" s="188" t="s">
        <v>422</v>
      </c>
      <c r="E423" s="188">
        <v>56</v>
      </c>
      <c r="F423" s="208">
        <v>22771</v>
      </c>
      <c r="G423" s="188">
        <v>560603</v>
      </c>
      <c r="H423" s="208">
        <v>31342</v>
      </c>
      <c r="I423" s="209" t="s">
        <v>466</v>
      </c>
      <c r="BB423"/>
      <c r="BC423"/>
      <c r="BD423"/>
      <c r="BE423"/>
      <c r="BF423"/>
      <c r="BG423"/>
      <c r="BH423"/>
      <c r="BI423"/>
      <c r="BJ423"/>
      <c r="BK423"/>
      <c r="BL423"/>
      <c r="BM423"/>
      <c r="BN423"/>
      <c r="BO423"/>
      <c r="BP423"/>
      <c r="BQ423"/>
      <c r="BR423"/>
      <c r="BS423"/>
    </row>
    <row r="424" spans="1:71" s="1" customFormat="1" x14ac:dyDescent="0.25">
      <c r="A424" s="188" t="s">
        <v>408</v>
      </c>
      <c r="B424" s="188" t="s">
        <v>766</v>
      </c>
      <c r="C424" s="188" t="s">
        <v>556</v>
      </c>
      <c r="D424" s="188" t="s">
        <v>767</v>
      </c>
      <c r="E424" s="188">
        <v>56</v>
      </c>
      <c r="F424" s="208">
        <v>22573</v>
      </c>
      <c r="G424" s="188">
        <v>560540</v>
      </c>
      <c r="H424" s="208">
        <v>31157</v>
      </c>
      <c r="I424" s="209" t="s">
        <v>466</v>
      </c>
      <c r="BB424"/>
      <c r="BC424"/>
      <c r="BD424"/>
      <c r="BE424"/>
      <c r="BF424"/>
      <c r="BG424"/>
      <c r="BH424"/>
      <c r="BI424"/>
      <c r="BJ424"/>
      <c r="BK424"/>
      <c r="BL424"/>
      <c r="BM424"/>
      <c r="BN424"/>
      <c r="BO424"/>
      <c r="BP424"/>
      <c r="BQ424"/>
      <c r="BR424"/>
      <c r="BS424"/>
    </row>
    <row r="425" spans="1:71" s="1" customFormat="1" x14ac:dyDescent="0.25">
      <c r="A425" s="188" t="s">
        <v>408</v>
      </c>
      <c r="B425" s="188" t="s">
        <v>490</v>
      </c>
      <c r="C425" s="188" t="s">
        <v>641</v>
      </c>
      <c r="D425" s="188" t="s">
        <v>425</v>
      </c>
      <c r="E425" s="188">
        <v>57</v>
      </c>
      <c r="F425" s="208">
        <v>22536</v>
      </c>
      <c r="G425" s="188">
        <v>560607</v>
      </c>
      <c r="H425" s="208">
        <v>31145</v>
      </c>
      <c r="I425" s="209" t="s">
        <v>466</v>
      </c>
      <c r="BB425"/>
      <c r="BC425"/>
      <c r="BD425"/>
      <c r="BE425"/>
      <c r="BF425"/>
      <c r="BG425"/>
      <c r="BH425"/>
      <c r="BI425"/>
      <c r="BJ425"/>
      <c r="BK425"/>
      <c r="BL425"/>
      <c r="BM425"/>
      <c r="BN425"/>
      <c r="BO425"/>
      <c r="BP425"/>
      <c r="BQ425"/>
      <c r="BR425"/>
      <c r="BS425"/>
    </row>
    <row r="426" spans="1:71" s="1" customFormat="1" x14ac:dyDescent="0.25">
      <c r="A426" s="188" t="s">
        <v>408</v>
      </c>
      <c r="B426" s="188" t="s">
        <v>694</v>
      </c>
      <c r="C426" s="188" t="s">
        <v>527</v>
      </c>
      <c r="D426" s="188" t="s">
        <v>619</v>
      </c>
      <c r="E426" s="188">
        <v>57</v>
      </c>
      <c r="F426" s="208">
        <v>22374</v>
      </c>
      <c r="G426" s="188">
        <v>560612</v>
      </c>
      <c r="H426" s="208">
        <v>31170</v>
      </c>
      <c r="I426" s="209" t="s">
        <v>466</v>
      </c>
      <c r="BB426"/>
      <c r="BC426"/>
      <c r="BD426"/>
      <c r="BE426"/>
      <c r="BF426"/>
      <c r="BG426"/>
      <c r="BH426"/>
      <c r="BI426"/>
      <c r="BJ426"/>
      <c r="BK426"/>
      <c r="BL426"/>
      <c r="BM426"/>
      <c r="BN426"/>
      <c r="BO426"/>
      <c r="BP426"/>
      <c r="BQ426"/>
      <c r="BR426"/>
      <c r="BS426"/>
    </row>
    <row r="427" spans="1:71" s="1" customFormat="1" x14ac:dyDescent="0.25">
      <c r="A427" s="188" t="s">
        <v>408</v>
      </c>
      <c r="B427" s="188" t="s">
        <v>592</v>
      </c>
      <c r="C427" s="188" t="s">
        <v>453</v>
      </c>
      <c r="D427" s="188" t="s">
        <v>445</v>
      </c>
      <c r="E427" s="188">
        <v>56</v>
      </c>
      <c r="F427" s="208">
        <v>22752</v>
      </c>
      <c r="G427" s="188">
        <v>560609</v>
      </c>
      <c r="H427" s="208">
        <v>31294</v>
      </c>
      <c r="I427" s="209" t="s">
        <v>466</v>
      </c>
      <c r="BB427"/>
      <c r="BC427"/>
      <c r="BD427"/>
      <c r="BE427"/>
      <c r="BF427"/>
      <c r="BG427"/>
      <c r="BH427"/>
      <c r="BI427"/>
      <c r="BJ427"/>
      <c r="BK427"/>
      <c r="BL427"/>
      <c r="BM427"/>
      <c r="BN427"/>
      <c r="BO427"/>
      <c r="BP427"/>
      <c r="BQ427"/>
      <c r="BR427"/>
      <c r="BS427"/>
    </row>
    <row r="428" spans="1:71" s="1" customFormat="1" x14ac:dyDescent="0.25">
      <c r="A428" s="188" t="s">
        <v>413</v>
      </c>
      <c r="B428" s="188" t="s">
        <v>665</v>
      </c>
      <c r="C428" s="188" t="s">
        <v>513</v>
      </c>
      <c r="D428" s="188" t="s">
        <v>731</v>
      </c>
      <c r="E428" s="188">
        <v>55</v>
      </c>
      <c r="F428" s="208">
        <v>23073</v>
      </c>
      <c r="G428" s="188">
        <v>560611</v>
      </c>
      <c r="H428" s="208">
        <v>31187</v>
      </c>
      <c r="I428" s="209" t="s">
        <v>466</v>
      </c>
      <c r="BB428"/>
      <c r="BC428"/>
      <c r="BD428"/>
      <c r="BE428"/>
      <c r="BF428"/>
      <c r="BG428"/>
      <c r="BH428"/>
      <c r="BI428"/>
      <c r="BJ428"/>
      <c r="BK428"/>
      <c r="BL428"/>
      <c r="BM428"/>
      <c r="BN428"/>
      <c r="BO428"/>
      <c r="BP428"/>
      <c r="BQ428"/>
      <c r="BR428"/>
      <c r="BS428"/>
    </row>
    <row r="429" spans="1:71" s="1" customFormat="1" x14ac:dyDescent="0.25">
      <c r="A429" s="188" t="s">
        <v>408</v>
      </c>
      <c r="B429" s="188" t="s">
        <v>492</v>
      </c>
      <c r="C429" s="188" t="s">
        <v>724</v>
      </c>
      <c r="D429" s="188" t="s">
        <v>619</v>
      </c>
      <c r="E429" s="188">
        <v>55</v>
      </c>
      <c r="F429" s="208">
        <v>23209</v>
      </c>
      <c r="G429" s="188">
        <v>560608</v>
      </c>
      <c r="H429" s="208">
        <v>31300</v>
      </c>
      <c r="I429" s="209" t="s">
        <v>412</v>
      </c>
      <c r="BB429"/>
      <c r="BC429"/>
      <c r="BD429"/>
      <c r="BE429"/>
      <c r="BF429"/>
      <c r="BG429"/>
      <c r="BH429"/>
      <c r="BI429"/>
      <c r="BJ429"/>
      <c r="BK429"/>
      <c r="BL429"/>
      <c r="BM429"/>
      <c r="BN429"/>
      <c r="BO429"/>
      <c r="BP429"/>
      <c r="BQ429"/>
      <c r="BR429"/>
      <c r="BS429"/>
    </row>
    <row r="430" spans="1:71" s="1" customFormat="1" x14ac:dyDescent="0.25">
      <c r="A430" s="188" t="s">
        <v>408</v>
      </c>
      <c r="B430" s="188" t="s">
        <v>544</v>
      </c>
      <c r="C430" s="188" t="s">
        <v>550</v>
      </c>
      <c r="D430" s="188" t="s">
        <v>416</v>
      </c>
      <c r="E430" s="188">
        <v>61</v>
      </c>
      <c r="F430" s="208">
        <v>21036</v>
      </c>
      <c r="G430" s="188">
        <v>560932</v>
      </c>
      <c r="H430" s="208">
        <v>31552</v>
      </c>
      <c r="I430" s="209" t="s">
        <v>412</v>
      </c>
      <c r="BB430"/>
      <c r="BC430"/>
      <c r="BD430"/>
      <c r="BE430"/>
      <c r="BF430"/>
      <c r="BG430"/>
      <c r="BH430"/>
      <c r="BI430"/>
      <c r="BJ430"/>
      <c r="BK430"/>
      <c r="BL430"/>
      <c r="BM430"/>
      <c r="BN430"/>
      <c r="BO430"/>
      <c r="BP430"/>
      <c r="BQ430"/>
      <c r="BR430"/>
      <c r="BS430"/>
    </row>
    <row r="431" spans="1:71" s="1" customFormat="1" x14ac:dyDescent="0.25">
      <c r="A431" s="188" t="s">
        <v>408</v>
      </c>
      <c r="B431" s="188" t="s">
        <v>495</v>
      </c>
      <c r="C431" s="188" t="s">
        <v>532</v>
      </c>
      <c r="D431" s="188" t="s">
        <v>416</v>
      </c>
      <c r="E431" s="188">
        <v>59</v>
      </c>
      <c r="F431" s="208">
        <v>21555</v>
      </c>
      <c r="G431" s="188">
        <v>560615</v>
      </c>
      <c r="H431" s="208">
        <v>31544</v>
      </c>
      <c r="I431" s="209" t="s">
        <v>412</v>
      </c>
      <c r="BB431"/>
      <c r="BC431"/>
      <c r="BD431"/>
      <c r="BE431"/>
      <c r="BF431"/>
      <c r="BG431"/>
      <c r="BH431"/>
      <c r="BI431"/>
      <c r="BJ431"/>
      <c r="BK431"/>
      <c r="BL431"/>
      <c r="BM431"/>
      <c r="BN431"/>
      <c r="BO431"/>
      <c r="BP431"/>
      <c r="BQ431"/>
      <c r="BR431"/>
      <c r="BS431"/>
    </row>
    <row r="432" spans="1:71" s="1" customFormat="1" x14ac:dyDescent="0.25">
      <c r="A432" s="188" t="s">
        <v>413</v>
      </c>
      <c r="B432" s="188" t="s">
        <v>437</v>
      </c>
      <c r="C432" s="188" t="s">
        <v>489</v>
      </c>
      <c r="D432" s="188" t="s">
        <v>416</v>
      </c>
      <c r="E432" s="188">
        <v>56</v>
      </c>
      <c r="F432" s="208">
        <v>22623</v>
      </c>
      <c r="G432" s="188">
        <v>560613</v>
      </c>
      <c r="H432" s="208">
        <v>31474</v>
      </c>
      <c r="I432" s="209" t="s">
        <v>412</v>
      </c>
      <c r="BB432"/>
      <c r="BC432"/>
      <c r="BD432"/>
      <c r="BE432"/>
      <c r="BF432"/>
      <c r="BG432"/>
      <c r="BH432"/>
      <c r="BI432"/>
      <c r="BJ432"/>
      <c r="BK432"/>
      <c r="BL432"/>
      <c r="BM432"/>
      <c r="BN432"/>
      <c r="BO432"/>
      <c r="BP432"/>
      <c r="BQ432"/>
      <c r="BR432"/>
      <c r="BS432"/>
    </row>
    <row r="433" spans="1:71" s="1" customFormat="1" x14ac:dyDescent="0.25">
      <c r="A433" s="188" t="s">
        <v>413</v>
      </c>
      <c r="B433" s="188" t="s">
        <v>544</v>
      </c>
      <c r="C433" s="188" t="s">
        <v>682</v>
      </c>
      <c r="D433" s="188" t="s">
        <v>416</v>
      </c>
      <c r="E433" s="188">
        <v>56</v>
      </c>
      <c r="F433" s="208">
        <v>22809</v>
      </c>
      <c r="G433" s="188">
        <v>560617</v>
      </c>
      <c r="H433" s="208">
        <v>31742</v>
      </c>
      <c r="I433" s="209" t="s">
        <v>412</v>
      </c>
      <c r="BB433"/>
      <c r="BC433"/>
      <c r="BD433"/>
      <c r="BE433"/>
      <c r="BF433"/>
      <c r="BG433"/>
      <c r="BH433"/>
      <c r="BI433"/>
      <c r="BJ433"/>
      <c r="BK433"/>
      <c r="BL433"/>
      <c r="BM433"/>
      <c r="BN433"/>
      <c r="BO433"/>
      <c r="BP433"/>
      <c r="BQ433"/>
      <c r="BR433"/>
      <c r="BS433"/>
    </row>
    <row r="434" spans="1:71" s="1" customFormat="1" x14ac:dyDescent="0.25">
      <c r="A434" s="188" t="s">
        <v>408</v>
      </c>
      <c r="B434" s="188" t="s">
        <v>495</v>
      </c>
      <c r="C434" s="188" t="s">
        <v>444</v>
      </c>
      <c r="D434" s="188" t="s">
        <v>768</v>
      </c>
      <c r="E434" s="188">
        <v>58</v>
      </c>
      <c r="F434" s="208">
        <v>22169</v>
      </c>
      <c r="G434" s="188">
        <v>560621</v>
      </c>
      <c r="H434" s="208">
        <v>31756</v>
      </c>
      <c r="I434" s="209" t="s">
        <v>412</v>
      </c>
      <c r="BB434"/>
      <c r="BC434"/>
      <c r="BD434"/>
      <c r="BE434"/>
      <c r="BF434"/>
      <c r="BG434"/>
      <c r="BH434"/>
      <c r="BI434"/>
      <c r="BJ434"/>
      <c r="BK434"/>
      <c r="BL434"/>
      <c r="BM434"/>
      <c r="BN434"/>
      <c r="BO434"/>
      <c r="BP434"/>
      <c r="BQ434"/>
      <c r="BR434"/>
      <c r="BS434"/>
    </row>
    <row r="435" spans="1:71" s="1" customFormat="1" x14ac:dyDescent="0.25">
      <c r="A435" s="188" t="s">
        <v>408</v>
      </c>
      <c r="B435" s="188" t="s">
        <v>611</v>
      </c>
      <c r="C435" s="188" t="s">
        <v>512</v>
      </c>
      <c r="D435" s="188" t="s">
        <v>425</v>
      </c>
      <c r="E435" s="188">
        <v>55</v>
      </c>
      <c r="F435" s="208">
        <v>23019</v>
      </c>
      <c r="G435" s="188">
        <v>560622</v>
      </c>
      <c r="H435" s="208">
        <v>31700</v>
      </c>
      <c r="I435" s="209" t="s">
        <v>412</v>
      </c>
      <c r="BB435"/>
      <c r="BC435"/>
      <c r="BD435"/>
      <c r="BE435"/>
      <c r="BF435"/>
      <c r="BG435"/>
      <c r="BH435"/>
      <c r="BI435"/>
      <c r="BJ435"/>
      <c r="BK435"/>
      <c r="BL435"/>
      <c r="BM435"/>
      <c r="BN435"/>
      <c r="BO435"/>
      <c r="BP435"/>
      <c r="BQ435"/>
      <c r="BR435"/>
      <c r="BS435"/>
    </row>
    <row r="436" spans="1:71" s="1" customFormat="1" x14ac:dyDescent="0.25">
      <c r="A436" s="188" t="s">
        <v>408</v>
      </c>
      <c r="B436" s="188" t="s">
        <v>549</v>
      </c>
      <c r="C436" s="188" t="s">
        <v>550</v>
      </c>
      <c r="D436" s="188" t="s">
        <v>769</v>
      </c>
      <c r="E436" s="188">
        <v>58</v>
      </c>
      <c r="F436" s="208">
        <v>21972</v>
      </c>
      <c r="G436" s="188">
        <v>560625</v>
      </c>
      <c r="H436" s="208">
        <v>31437</v>
      </c>
      <c r="I436" s="209" t="s">
        <v>412</v>
      </c>
      <c r="BB436"/>
      <c r="BC436"/>
      <c r="BD436"/>
      <c r="BE436"/>
      <c r="BF436"/>
      <c r="BG436"/>
      <c r="BH436"/>
      <c r="BI436"/>
      <c r="BJ436"/>
      <c r="BK436"/>
      <c r="BL436"/>
      <c r="BM436"/>
      <c r="BN436"/>
      <c r="BO436"/>
      <c r="BP436"/>
      <c r="BQ436"/>
      <c r="BR436"/>
      <c r="BS436"/>
    </row>
    <row r="437" spans="1:71" s="1" customFormat="1" x14ac:dyDescent="0.25">
      <c r="A437" s="188" t="s">
        <v>413</v>
      </c>
      <c r="B437" s="188" t="s">
        <v>514</v>
      </c>
      <c r="C437" s="188" t="s">
        <v>609</v>
      </c>
      <c r="D437" s="188" t="s">
        <v>416</v>
      </c>
      <c r="E437" s="188">
        <v>61</v>
      </c>
      <c r="F437" s="208">
        <v>21036</v>
      </c>
      <c r="G437" s="188">
        <v>560539</v>
      </c>
      <c r="H437" s="208">
        <v>31552</v>
      </c>
      <c r="I437" s="209" t="s">
        <v>412</v>
      </c>
      <c r="BB437"/>
      <c r="BC437"/>
      <c r="BD437"/>
      <c r="BE437"/>
      <c r="BF437"/>
      <c r="BG437"/>
      <c r="BH437"/>
      <c r="BI437"/>
      <c r="BJ437"/>
      <c r="BK437"/>
      <c r="BL437"/>
      <c r="BM437"/>
      <c r="BN437"/>
      <c r="BO437"/>
      <c r="BP437"/>
      <c r="BQ437"/>
      <c r="BR437"/>
      <c r="BS437"/>
    </row>
    <row r="438" spans="1:71" s="1" customFormat="1" x14ac:dyDescent="0.25">
      <c r="A438" s="188" t="s">
        <v>413</v>
      </c>
      <c r="B438" s="188" t="s">
        <v>594</v>
      </c>
      <c r="C438" s="188" t="s">
        <v>539</v>
      </c>
      <c r="D438" s="188" t="s">
        <v>416</v>
      </c>
      <c r="E438" s="188">
        <v>60</v>
      </c>
      <c r="F438" s="208">
        <v>21211</v>
      </c>
      <c r="G438" s="188">
        <v>560626</v>
      </c>
      <c r="H438" s="208">
        <v>31667</v>
      </c>
      <c r="I438" s="209" t="s">
        <v>412</v>
      </c>
      <c r="BB438"/>
      <c r="BC438"/>
      <c r="BD438"/>
      <c r="BE438"/>
      <c r="BF438"/>
      <c r="BG438"/>
      <c r="BH438"/>
      <c r="BI438"/>
      <c r="BJ438"/>
      <c r="BK438"/>
      <c r="BL438"/>
      <c r="BM438"/>
      <c r="BN438"/>
      <c r="BO438"/>
      <c r="BP438"/>
      <c r="BQ438"/>
      <c r="BR438"/>
      <c r="BS438"/>
    </row>
    <row r="439" spans="1:71" s="1" customFormat="1" x14ac:dyDescent="0.25">
      <c r="A439" s="188" t="s">
        <v>413</v>
      </c>
      <c r="B439" s="188" t="s">
        <v>450</v>
      </c>
      <c r="C439" s="188" t="s">
        <v>761</v>
      </c>
      <c r="D439" s="188" t="s">
        <v>416</v>
      </c>
      <c r="E439" s="188">
        <v>53</v>
      </c>
      <c r="F439" s="208">
        <v>23662</v>
      </c>
      <c r="G439" s="188">
        <v>560631</v>
      </c>
      <c r="H439" s="208">
        <v>31505</v>
      </c>
      <c r="I439" s="209" t="s">
        <v>412</v>
      </c>
      <c r="BB439"/>
      <c r="BC439"/>
      <c r="BD439"/>
      <c r="BE439"/>
      <c r="BF439"/>
      <c r="BG439"/>
      <c r="BH439"/>
      <c r="BI439"/>
      <c r="BJ439"/>
      <c r="BK439"/>
      <c r="BL439"/>
      <c r="BM439"/>
      <c r="BN439"/>
      <c r="BO439"/>
      <c r="BP439"/>
      <c r="BQ439"/>
      <c r="BR439"/>
      <c r="BS439"/>
    </row>
    <row r="440" spans="1:71" s="1" customFormat="1" x14ac:dyDescent="0.25">
      <c r="A440" s="188" t="s">
        <v>413</v>
      </c>
      <c r="B440" s="188" t="s">
        <v>681</v>
      </c>
      <c r="C440" s="188" t="s">
        <v>770</v>
      </c>
      <c r="D440" s="188" t="s">
        <v>416</v>
      </c>
      <c r="E440" s="188">
        <v>60</v>
      </c>
      <c r="F440" s="208">
        <v>21450</v>
      </c>
      <c r="G440" s="188">
        <v>560667</v>
      </c>
      <c r="H440" s="208">
        <v>31459</v>
      </c>
      <c r="I440" s="209" t="s">
        <v>417</v>
      </c>
      <c r="BB440"/>
      <c r="BC440"/>
      <c r="BD440"/>
      <c r="BE440"/>
      <c r="BF440"/>
      <c r="BG440"/>
      <c r="BH440"/>
      <c r="BI440"/>
      <c r="BJ440"/>
      <c r="BK440"/>
      <c r="BL440"/>
      <c r="BM440"/>
      <c r="BN440"/>
      <c r="BO440"/>
      <c r="BP440"/>
      <c r="BQ440"/>
      <c r="BR440"/>
      <c r="BS440"/>
    </row>
    <row r="441" spans="1:71" s="1" customFormat="1" x14ac:dyDescent="0.25">
      <c r="A441" s="188" t="s">
        <v>413</v>
      </c>
      <c r="B441" s="188" t="s">
        <v>662</v>
      </c>
      <c r="C441" s="188" t="s">
        <v>721</v>
      </c>
      <c r="D441" s="188" t="s">
        <v>416</v>
      </c>
      <c r="E441" s="188">
        <v>58</v>
      </c>
      <c r="F441" s="208">
        <v>21983</v>
      </c>
      <c r="G441" s="188">
        <v>560583</v>
      </c>
      <c r="H441" s="208">
        <v>31500</v>
      </c>
      <c r="I441" s="209" t="s">
        <v>417</v>
      </c>
      <c r="BB441"/>
      <c r="BC441"/>
      <c r="BD441"/>
      <c r="BE441"/>
      <c r="BF441"/>
      <c r="BG441"/>
      <c r="BH441"/>
      <c r="BI441"/>
      <c r="BJ441"/>
      <c r="BK441"/>
      <c r="BL441"/>
      <c r="BM441"/>
      <c r="BN441"/>
      <c r="BO441"/>
      <c r="BP441"/>
      <c r="BQ441"/>
      <c r="BR441"/>
      <c r="BS441"/>
    </row>
    <row r="442" spans="1:71" s="1" customFormat="1" x14ac:dyDescent="0.25">
      <c r="A442" s="188" t="s">
        <v>408</v>
      </c>
      <c r="B442" s="188" t="s">
        <v>546</v>
      </c>
      <c r="C442" s="188" t="s">
        <v>185</v>
      </c>
      <c r="D442" s="188" t="s">
        <v>771</v>
      </c>
      <c r="E442" s="188">
        <v>64</v>
      </c>
      <c r="F442" s="208">
        <v>19765</v>
      </c>
      <c r="G442" s="188">
        <v>560635</v>
      </c>
      <c r="H442" s="208">
        <v>31507</v>
      </c>
      <c r="I442" s="209" t="s">
        <v>417</v>
      </c>
      <c r="BB442"/>
      <c r="BC442"/>
      <c r="BD442"/>
      <c r="BE442"/>
      <c r="BF442"/>
      <c r="BG442"/>
      <c r="BH442"/>
      <c r="BI442"/>
      <c r="BJ442"/>
      <c r="BK442"/>
      <c r="BL442"/>
      <c r="BM442"/>
      <c r="BN442"/>
      <c r="BO442"/>
      <c r="BP442"/>
      <c r="BQ442"/>
      <c r="BR442"/>
      <c r="BS442"/>
    </row>
    <row r="443" spans="1:71" s="1" customFormat="1" x14ac:dyDescent="0.25">
      <c r="A443" s="188" t="s">
        <v>408</v>
      </c>
      <c r="B443" s="188" t="s">
        <v>730</v>
      </c>
      <c r="C443" s="188" t="s">
        <v>533</v>
      </c>
      <c r="D443" s="188" t="s">
        <v>482</v>
      </c>
      <c r="E443" s="188">
        <v>53</v>
      </c>
      <c r="F443" s="208">
        <v>23879</v>
      </c>
      <c r="G443" s="188">
        <v>560640</v>
      </c>
      <c r="H443" s="208">
        <v>31537</v>
      </c>
      <c r="I443" s="209" t="s">
        <v>417</v>
      </c>
      <c r="BB443"/>
      <c r="BC443"/>
      <c r="BD443"/>
      <c r="BE443"/>
      <c r="BF443"/>
      <c r="BG443"/>
      <c r="BH443"/>
      <c r="BI443"/>
      <c r="BJ443"/>
      <c r="BK443"/>
      <c r="BL443"/>
      <c r="BM443"/>
      <c r="BN443"/>
      <c r="BO443"/>
      <c r="BP443"/>
      <c r="BQ443"/>
      <c r="BR443"/>
      <c r="BS443"/>
    </row>
    <row r="444" spans="1:71" s="1" customFormat="1" x14ac:dyDescent="0.25">
      <c r="A444" s="188" t="s">
        <v>408</v>
      </c>
      <c r="B444" s="188" t="s">
        <v>652</v>
      </c>
      <c r="C444" s="188" t="s">
        <v>459</v>
      </c>
      <c r="D444" s="188" t="s">
        <v>772</v>
      </c>
      <c r="E444" s="188">
        <v>55</v>
      </c>
      <c r="F444" s="208">
        <v>22938</v>
      </c>
      <c r="G444" s="188">
        <v>560574</v>
      </c>
      <c r="H444" s="208">
        <v>31497</v>
      </c>
      <c r="I444" s="209" t="s">
        <v>417</v>
      </c>
      <c r="BB444"/>
      <c r="BC444"/>
      <c r="BD444"/>
      <c r="BE444"/>
      <c r="BF444"/>
      <c r="BG444"/>
      <c r="BH444"/>
      <c r="BI444"/>
      <c r="BJ444"/>
      <c r="BK444"/>
      <c r="BL444"/>
      <c r="BM444"/>
      <c r="BN444"/>
      <c r="BO444"/>
      <c r="BP444"/>
      <c r="BQ444"/>
      <c r="BR444"/>
      <c r="BS444"/>
    </row>
    <row r="445" spans="1:71" s="1" customFormat="1" x14ac:dyDescent="0.25">
      <c r="A445" s="188" t="s">
        <v>413</v>
      </c>
      <c r="B445" s="188" t="s">
        <v>521</v>
      </c>
      <c r="C445" s="188" t="s">
        <v>773</v>
      </c>
      <c r="D445" s="188" t="s">
        <v>416</v>
      </c>
      <c r="E445" s="188">
        <v>55</v>
      </c>
      <c r="F445" s="208">
        <v>23160</v>
      </c>
      <c r="G445" s="188">
        <v>560649</v>
      </c>
      <c r="H445" s="208">
        <v>31438</v>
      </c>
      <c r="I445" s="209" t="s">
        <v>417</v>
      </c>
      <c r="BB445"/>
      <c r="BC445"/>
      <c r="BD445"/>
      <c r="BE445"/>
      <c r="BF445"/>
      <c r="BG445"/>
      <c r="BH445"/>
      <c r="BI445"/>
      <c r="BJ445"/>
      <c r="BK445"/>
      <c r="BL445"/>
      <c r="BM445"/>
      <c r="BN445"/>
      <c r="BO445"/>
      <c r="BP445"/>
      <c r="BQ445"/>
      <c r="BR445"/>
      <c r="BS445"/>
    </row>
    <row r="446" spans="1:71" s="1" customFormat="1" x14ac:dyDescent="0.25">
      <c r="A446" s="188" t="s">
        <v>408</v>
      </c>
      <c r="B446" s="188" t="s">
        <v>662</v>
      </c>
      <c r="C446" s="188" t="s">
        <v>774</v>
      </c>
      <c r="D446" s="188" t="s">
        <v>460</v>
      </c>
      <c r="E446" s="188">
        <v>55</v>
      </c>
      <c r="F446" s="208">
        <v>23261</v>
      </c>
      <c r="G446" s="188">
        <v>560645</v>
      </c>
      <c r="H446" s="208">
        <v>31692</v>
      </c>
      <c r="I446" s="209" t="s">
        <v>417</v>
      </c>
      <c r="BB446"/>
      <c r="BC446"/>
      <c r="BD446"/>
      <c r="BE446"/>
      <c r="BF446"/>
      <c r="BG446"/>
      <c r="BH446"/>
      <c r="BI446"/>
      <c r="BJ446"/>
      <c r="BK446"/>
      <c r="BL446"/>
      <c r="BM446"/>
      <c r="BN446"/>
      <c r="BO446"/>
      <c r="BP446"/>
      <c r="BQ446"/>
      <c r="BR446"/>
      <c r="BS446"/>
    </row>
    <row r="447" spans="1:71" s="1" customFormat="1" x14ac:dyDescent="0.25">
      <c r="A447" s="188" t="s">
        <v>408</v>
      </c>
      <c r="B447" s="188" t="s">
        <v>626</v>
      </c>
      <c r="C447" s="188" t="s">
        <v>444</v>
      </c>
      <c r="D447" s="188" t="s">
        <v>416</v>
      </c>
      <c r="E447" s="188">
        <v>55</v>
      </c>
      <c r="F447" s="208">
        <v>23036</v>
      </c>
      <c r="G447" s="188">
        <v>560646</v>
      </c>
      <c r="H447" s="208">
        <v>31754</v>
      </c>
      <c r="I447" s="209" t="s">
        <v>417</v>
      </c>
      <c r="BB447"/>
      <c r="BC447"/>
      <c r="BD447"/>
      <c r="BE447"/>
      <c r="BF447"/>
      <c r="BG447"/>
      <c r="BH447"/>
      <c r="BI447"/>
      <c r="BJ447"/>
      <c r="BK447"/>
      <c r="BL447"/>
      <c r="BM447"/>
      <c r="BN447"/>
      <c r="BO447"/>
      <c r="BP447"/>
      <c r="BQ447"/>
      <c r="BR447"/>
      <c r="BS447"/>
    </row>
    <row r="448" spans="1:71" s="1" customFormat="1" x14ac:dyDescent="0.25">
      <c r="A448" s="188" t="s">
        <v>408</v>
      </c>
      <c r="B448" s="188" t="s">
        <v>499</v>
      </c>
      <c r="C448" s="188" t="s">
        <v>155</v>
      </c>
      <c r="D448" s="188" t="s">
        <v>460</v>
      </c>
      <c r="E448" s="188">
        <v>54</v>
      </c>
      <c r="F448" s="208">
        <v>23433</v>
      </c>
      <c r="G448" s="188">
        <v>560575</v>
      </c>
      <c r="H448" s="208">
        <v>31726</v>
      </c>
      <c r="I448" s="209" t="s">
        <v>417</v>
      </c>
      <c r="BB448"/>
      <c r="BC448"/>
      <c r="BD448"/>
      <c r="BE448"/>
      <c r="BF448"/>
      <c r="BG448"/>
      <c r="BH448"/>
      <c r="BI448"/>
      <c r="BJ448"/>
      <c r="BK448"/>
      <c r="BL448"/>
      <c r="BM448"/>
      <c r="BN448"/>
      <c r="BO448"/>
      <c r="BP448"/>
      <c r="BQ448"/>
      <c r="BR448"/>
      <c r="BS448"/>
    </row>
    <row r="449" spans="1:71" s="1" customFormat="1" x14ac:dyDescent="0.25">
      <c r="A449" s="188" t="s">
        <v>408</v>
      </c>
      <c r="B449" s="188" t="s">
        <v>671</v>
      </c>
      <c r="C449" s="188" t="s">
        <v>641</v>
      </c>
      <c r="D449" s="188" t="s">
        <v>775</v>
      </c>
      <c r="E449" s="188">
        <v>54</v>
      </c>
      <c r="F449" s="208">
        <v>23548</v>
      </c>
      <c r="G449" s="188">
        <v>560573</v>
      </c>
      <c r="H449" s="208">
        <v>31636</v>
      </c>
      <c r="I449" s="209" t="s">
        <v>417</v>
      </c>
      <c r="BB449"/>
      <c r="BC449"/>
      <c r="BD449"/>
      <c r="BE449"/>
      <c r="BF449"/>
      <c r="BG449"/>
      <c r="BH449"/>
      <c r="BI449"/>
      <c r="BJ449"/>
      <c r="BK449"/>
      <c r="BL449"/>
      <c r="BM449"/>
      <c r="BN449"/>
      <c r="BO449"/>
      <c r="BP449"/>
      <c r="BQ449"/>
      <c r="BR449"/>
      <c r="BS449"/>
    </row>
    <row r="450" spans="1:71" s="1" customFormat="1" x14ac:dyDescent="0.25">
      <c r="A450" s="188" t="s">
        <v>408</v>
      </c>
      <c r="B450" s="188" t="s">
        <v>712</v>
      </c>
      <c r="C450" s="188" t="s">
        <v>776</v>
      </c>
      <c r="D450" s="188" t="s">
        <v>460</v>
      </c>
      <c r="E450" s="188">
        <v>54</v>
      </c>
      <c r="F450" s="208">
        <v>23630</v>
      </c>
      <c r="G450" s="188">
        <v>560650</v>
      </c>
      <c r="H450" s="208">
        <v>31561</v>
      </c>
      <c r="I450" s="209" t="s">
        <v>417</v>
      </c>
      <c r="BB450"/>
      <c r="BC450"/>
      <c r="BD450"/>
      <c r="BE450"/>
      <c r="BF450"/>
      <c r="BG450"/>
      <c r="BH450"/>
      <c r="BI450"/>
      <c r="BJ450"/>
      <c r="BK450"/>
      <c r="BL450"/>
      <c r="BM450"/>
      <c r="BN450"/>
      <c r="BO450"/>
      <c r="BP450"/>
      <c r="BQ450"/>
      <c r="BR450"/>
      <c r="BS450"/>
    </row>
    <row r="451" spans="1:71" s="1" customFormat="1" x14ac:dyDescent="0.25">
      <c r="A451" s="188" t="s">
        <v>408</v>
      </c>
      <c r="B451" s="188" t="s">
        <v>452</v>
      </c>
      <c r="C451" s="188" t="s">
        <v>444</v>
      </c>
      <c r="D451" s="188" t="s">
        <v>425</v>
      </c>
      <c r="E451" s="188">
        <v>53</v>
      </c>
      <c r="F451" s="208">
        <v>23997</v>
      </c>
      <c r="G451" s="188">
        <v>560654</v>
      </c>
      <c r="H451" s="208">
        <v>31741</v>
      </c>
      <c r="I451" s="209" t="s">
        <v>417</v>
      </c>
      <c r="BB451"/>
      <c r="BC451"/>
      <c r="BD451"/>
      <c r="BE451"/>
      <c r="BF451"/>
      <c r="BG451"/>
      <c r="BH451"/>
      <c r="BI451"/>
      <c r="BJ451"/>
      <c r="BK451"/>
      <c r="BL451"/>
      <c r="BM451"/>
      <c r="BN451"/>
      <c r="BO451"/>
      <c r="BP451"/>
      <c r="BQ451"/>
      <c r="BR451"/>
      <c r="BS451"/>
    </row>
    <row r="452" spans="1:71" s="1" customFormat="1" x14ac:dyDescent="0.25">
      <c r="A452" s="188" t="s">
        <v>408</v>
      </c>
      <c r="B452" s="188" t="s">
        <v>517</v>
      </c>
      <c r="C452" s="188" t="s">
        <v>716</v>
      </c>
      <c r="D452" s="188" t="s">
        <v>636</v>
      </c>
      <c r="E452" s="188">
        <v>59</v>
      </c>
      <c r="F452" s="208">
        <v>21500</v>
      </c>
      <c r="G452" s="188">
        <v>560663</v>
      </c>
      <c r="H452" s="208">
        <v>31754</v>
      </c>
      <c r="I452" s="209" t="s">
        <v>417</v>
      </c>
      <c r="BB452"/>
      <c r="BC452"/>
      <c r="BD452"/>
      <c r="BE452"/>
      <c r="BF452"/>
      <c r="BG452"/>
      <c r="BH452"/>
      <c r="BI452"/>
      <c r="BJ452"/>
      <c r="BK452"/>
      <c r="BL452"/>
      <c r="BM452"/>
      <c r="BN452"/>
      <c r="BO452"/>
      <c r="BP452"/>
      <c r="BQ452"/>
      <c r="BR452"/>
      <c r="BS452"/>
    </row>
    <row r="453" spans="1:71" s="1" customFormat="1" x14ac:dyDescent="0.25">
      <c r="A453" s="188" t="s">
        <v>408</v>
      </c>
      <c r="B453" s="188" t="s">
        <v>450</v>
      </c>
      <c r="C453" s="188" t="s">
        <v>459</v>
      </c>
      <c r="D453" s="188" t="s">
        <v>777</v>
      </c>
      <c r="E453" s="188">
        <v>60</v>
      </c>
      <c r="F453" s="208">
        <v>21356</v>
      </c>
      <c r="G453" s="188">
        <v>560664</v>
      </c>
      <c r="H453" s="208">
        <v>31677</v>
      </c>
      <c r="I453" s="209" t="s">
        <v>417</v>
      </c>
      <c r="BB453"/>
      <c r="BC453"/>
      <c r="BD453"/>
      <c r="BE453"/>
      <c r="BF453"/>
      <c r="BG453"/>
      <c r="BH453"/>
      <c r="BI453"/>
      <c r="BJ453"/>
      <c r="BK453"/>
      <c r="BL453"/>
      <c r="BM453"/>
      <c r="BN453"/>
      <c r="BO453"/>
      <c r="BP453"/>
      <c r="BQ453"/>
      <c r="BR453"/>
      <c r="BS453"/>
    </row>
    <row r="454" spans="1:71" s="1" customFormat="1" x14ac:dyDescent="0.25">
      <c r="A454" s="188" t="s">
        <v>408</v>
      </c>
      <c r="B454" s="188" t="s">
        <v>587</v>
      </c>
      <c r="C454" s="188" t="s">
        <v>185</v>
      </c>
      <c r="D454" s="188" t="s">
        <v>460</v>
      </c>
      <c r="E454" s="188">
        <v>55</v>
      </c>
      <c r="F454" s="208">
        <v>23276</v>
      </c>
      <c r="G454" s="188">
        <v>560588</v>
      </c>
      <c r="H454" s="208">
        <v>31453</v>
      </c>
      <c r="I454" s="209" t="s">
        <v>417</v>
      </c>
      <c r="BB454"/>
      <c r="BC454"/>
      <c r="BD454"/>
      <c r="BE454"/>
      <c r="BF454"/>
      <c r="BG454"/>
      <c r="BH454"/>
      <c r="BI454"/>
      <c r="BJ454"/>
      <c r="BK454"/>
      <c r="BL454"/>
      <c r="BM454"/>
      <c r="BN454"/>
      <c r="BO454"/>
      <c r="BP454"/>
      <c r="BQ454"/>
      <c r="BR454"/>
      <c r="BS454"/>
    </row>
    <row r="455" spans="1:71" s="1" customFormat="1" x14ac:dyDescent="0.25">
      <c r="A455" s="188" t="s">
        <v>408</v>
      </c>
      <c r="B455" s="188" t="s">
        <v>544</v>
      </c>
      <c r="C455" s="188" t="s">
        <v>95</v>
      </c>
      <c r="D455" s="188" t="s">
        <v>741</v>
      </c>
      <c r="E455" s="188">
        <v>57</v>
      </c>
      <c r="F455" s="208">
        <v>22503</v>
      </c>
      <c r="G455" s="188">
        <v>560666</v>
      </c>
      <c r="H455" s="208">
        <v>31567</v>
      </c>
      <c r="I455" s="209" t="s">
        <v>417</v>
      </c>
      <c r="BB455"/>
      <c r="BC455"/>
      <c r="BD455"/>
      <c r="BE455"/>
      <c r="BF455"/>
      <c r="BG455"/>
      <c r="BH455"/>
      <c r="BI455"/>
      <c r="BJ455"/>
      <c r="BK455"/>
      <c r="BL455"/>
      <c r="BM455"/>
      <c r="BN455"/>
      <c r="BO455"/>
      <c r="BP455"/>
      <c r="BQ455"/>
      <c r="BR455"/>
      <c r="BS455"/>
    </row>
    <row r="456" spans="1:71" s="1" customFormat="1" x14ac:dyDescent="0.25">
      <c r="A456" s="188" t="s">
        <v>408</v>
      </c>
      <c r="B456" s="188" t="s">
        <v>511</v>
      </c>
      <c r="C456" s="188" t="s">
        <v>540</v>
      </c>
      <c r="D456" s="188" t="s">
        <v>460</v>
      </c>
      <c r="E456" s="188">
        <v>54</v>
      </c>
      <c r="F456" s="208">
        <v>23517</v>
      </c>
      <c r="G456" s="188">
        <v>560668</v>
      </c>
      <c r="H456" s="208">
        <v>31549</v>
      </c>
      <c r="I456" s="209" t="s">
        <v>421</v>
      </c>
      <c r="BB456"/>
      <c r="BC456"/>
      <c r="BD456"/>
      <c r="BE456"/>
      <c r="BF456"/>
      <c r="BG456"/>
      <c r="BH456"/>
      <c r="BI456"/>
      <c r="BJ456"/>
      <c r="BK456"/>
      <c r="BL456"/>
      <c r="BM456"/>
      <c r="BN456"/>
      <c r="BO456"/>
      <c r="BP456"/>
      <c r="BQ456"/>
      <c r="BR456"/>
      <c r="BS456"/>
    </row>
    <row r="457" spans="1:71" s="1" customFormat="1" x14ac:dyDescent="0.25">
      <c r="A457" s="188" t="s">
        <v>408</v>
      </c>
      <c r="B457" s="188" t="s">
        <v>152</v>
      </c>
      <c r="C457" s="188" t="s">
        <v>774</v>
      </c>
      <c r="D457" s="188" t="s">
        <v>778</v>
      </c>
      <c r="E457" s="188">
        <v>55</v>
      </c>
      <c r="F457" s="208">
        <v>22988</v>
      </c>
      <c r="G457" s="188">
        <v>560672</v>
      </c>
      <c r="H457" s="208">
        <v>31566</v>
      </c>
      <c r="I457" s="209" t="s">
        <v>421</v>
      </c>
      <c r="BB457"/>
      <c r="BC457"/>
      <c r="BD457"/>
      <c r="BE457"/>
      <c r="BF457"/>
      <c r="BG457"/>
      <c r="BH457"/>
      <c r="BI457"/>
      <c r="BJ457"/>
      <c r="BK457"/>
      <c r="BL457"/>
      <c r="BM457"/>
      <c r="BN457"/>
      <c r="BO457"/>
      <c r="BP457"/>
      <c r="BQ457"/>
      <c r="BR457"/>
      <c r="BS457"/>
    </row>
    <row r="458" spans="1:71" s="1" customFormat="1" x14ac:dyDescent="0.25">
      <c r="A458" s="188" t="s">
        <v>413</v>
      </c>
      <c r="B458" s="188" t="s">
        <v>572</v>
      </c>
      <c r="C458" s="188" t="s">
        <v>532</v>
      </c>
      <c r="D458" s="188" t="s">
        <v>741</v>
      </c>
      <c r="E458" s="188">
        <v>53</v>
      </c>
      <c r="F458" s="208">
        <v>23879</v>
      </c>
      <c r="G458" s="188">
        <v>560673</v>
      </c>
      <c r="H458" s="208">
        <v>31537</v>
      </c>
      <c r="I458" s="209" t="s">
        <v>421</v>
      </c>
      <c r="BB458"/>
      <c r="BC458"/>
      <c r="BD458"/>
      <c r="BE458"/>
      <c r="BF458"/>
      <c r="BG458"/>
      <c r="BH458"/>
      <c r="BI458"/>
      <c r="BJ458"/>
      <c r="BK458"/>
      <c r="BL458"/>
      <c r="BM458"/>
      <c r="BN458"/>
      <c r="BO458"/>
      <c r="BP458"/>
      <c r="BQ458"/>
      <c r="BR458"/>
      <c r="BS458"/>
    </row>
    <row r="459" spans="1:71" s="1" customFormat="1" x14ac:dyDescent="0.25">
      <c r="A459" s="188" t="s">
        <v>413</v>
      </c>
      <c r="B459" s="188" t="s">
        <v>587</v>
      </c>
      <c r="C459" s="188" t="s">
        <v>441</v>
      </c>
      <c r="D459" s="188" t="s">
        <v>416</v>
      </c>
      <c r="E459" s="188">
        <v>61</v>
      </c>
      <c r="F459" s="208">
        <v>20859</v>
      </c>
      <c r="G459" s="188">
        <v>560599</v>
      </c>
      <c r="H459" s="208">
        <v>31756</v>
      </c>
      <c r="I459" s="209" t="s">
        <v>421</v>
      </c>
      <c r="BB459"/>
      <c r="BC459"/>
      <c r="BD459"/>
      <c r="BE459"/>
      <c r="BF459"/>
      <c r="BG459"/>
      <c r="BH459"/>
      <c r="BI459"/>
      <c r="BJ459"/>
      <c r="BK459"/>
      <c r="BL459"/>
      <c r="BM459"/>
      <c r="BN459"/>
      <c r="BO459"/>
      <c r="BP459"/>
      <c r="BQ459"/>
      <c r="BR459"/>
      <c r="BS459"/>
    </row>
    <row r="460" spans="1:71" s="1" customFormat="1" x14ac:dyDescent="0.25">
      <c r="A460" s="188" t="s">
        <v>408</v>
      </c>
      <c r="B460" s="188" t="s">
        <v>471</v>
      </c>
      <c r="C460" s="188" t="s">
        <v>152</v>
      </c>
      <c r="D460" s="188" t="s">
        <v>457</v>
      </c>
      <c r="E460" s="188">
        <v>58</v>
      </c>
      <c r="F460" s="208">
        <v>22048</v>
      </c>
      <c r="G460" s="188">
        <v>560676</v>
      </c>
      <c r="H460" s="208">
        <v>31420</v>
      </c>
      <c r="I460" s="209" t="s">
        <v>421</v>
      </c>
      <c r="BB460"/>
      <c r="BC460"/>
      <c r="BD460"/>
      <c r="BE460"/>
      <c r="BF460"/>
      <c r="BG460"/>
      <c r="BH460"/>
      <c r="BI460"/>
      <c r="BJ460"/>
      <c r="BK460"/>
      <c r="BL460"/>
      <c r="BM460"/>
      <c r="BN460"/>
      <c r="BO460"/>
      <c r="BP460"/>
      <c r="BQ460"/>
      <c r="BR460"/>
      <c r="BS460"/>
    </row>
    <row r="461" spans="1:71" s="1" customFormat="1" x14ac:dyDescent="0.25">
      <c r="A461" s="188" t="s">
        <v>413</v>
      </c>
      <c r="B461" s="188" t="s">
        <v>562</v>
      </c>
      <c r="C461" s="188" t="s">
        <v>532</v>
      </c>
      <c r="D461" s="188" t="s">
        <v>460</v>
      </c>
      <c r="E461" s="188">
        <v>61</v>
      </c>
      <c r="F461" s="208">
        <v>21013</v>
      </c>
      <c r="G461" s="188">
        <v>560674</v>
      </c>
      <c r="H461" s="208">
        <v>31554</v>
      </c>
      <c r="I461" s="209" t="s">
        <v>421</v>
      </c>
      <c r="BB461"/>
      <c r="BC461"/>
      <c r="BD461"/>
      <c r="BE461"/>
      <c r="BF461"/>
      <c r="BG461"/>
      <c r="BH461"/>
      <c r="BI461"/>
      <c r="BJ461"/>
      <c r="BK461"/>
      <c r="BL461"/>
      <c r="BM461"/>
      <c r="BN461"/>
      <c r="BO461"/>
      <c r="BP461"/>
      <c r="BQ461"/>
      <c r="BR461"/>
      <c r="BS461"/>
    </row>
    <row r="462" spans="1:71" s="1" customFormat="1" x14ac:dyDescent="0.25">
      <c r="A462" s="188" t="s">
        <v>408</v>
      </c>
      <c r="B462" s="188" t="s">
        <v>450</v>
      </c>
      <c r="C462" s="188" t="s">
        <v>779</v>
      </c>
      <c r="D462" s="188" t="s">
        <v>442</v>
      </c>
      <c r="E462" s="188">
        <v>60</v>
      </c>
      <c r="F462" s="208">
        <v>21237</v>
      </c>
      <c r="G462" s="188">
        <v>350172</v>
      </c>
      <c r="H462" s="208">
        <v>31575</v>
      </c>
      <c r="I462" s="209" t="s">
        <v>421</v>
      </c>
      <c r="BB462"/>
      <c r="BC462"/>
      <c r="BD462"/>
      <c r="BE462"/>
      <c r="BF462"/>
      <c r="BG462"/>
      <c r="BH462"/>
      <c r="BI462"/>
      <c r="BJ462"/>
      <c r="BK462"/>
      <c r="BL462"/>
      <c r="BM462"/>
      <c r="BN462"/>
      <c r="BO462"/>
      <c r="BP462"/>
      <c r="BQ462"/>
      <c r="BR462"/>
      <c r="BS462"/>
    </row>
    <row r="463" spans="1:71" s="1" customFormat="1" x14ac:dyDescent="0.25">
      <c r="A463" s="188" t="s">
        <v>408</v>
      </c>
      <c r="B463" s="188" t="s">
        <v>157</v>
      </c>
      <c r="C463" s="188" t="s">
        <v>410</v>
      </c>
      <c r="D463" s="188" t="s">
        <v>537</v>
      </c>
      <c r="E463" s="188">
        <v>54</v>
      </c>
      <c r="F463" s="208">
        <v>23340</v>
      </c>
      <c r="G463" s="188">
        <v>560680</v>
      </c>
      <c r="H463" s="208">
        <v>31535</v>
      </c>
      <c r="I463" s="209" t="s">
        <v>421</v>
      </c>
      <c r="BB463"/>
      <c r="BC463"/>
      <c r="BD463"/>
      <c r="BE463"/>
      <c r="BF463"/>
      <c r="BG463"/>
      <c r="BH463"/>
      <c r="BI463"/>
      <c r="BJ463"/>
      <c r="BK463"/>
      <c r="BL463"/>
      <c r="BM463"/>
      <c r="BN463"/>
      <c r="BO463"/>
      <c r="BP463"/>
      <c r="BQ463"/>
      <c r="BR463"/>
      <c r="BS463"/>
    </row>
    <row r="464" spans="1:71" s="1" customFormat="1" x14ac:dyDescent="0.25">
      <c r="A464" s="188" t="s">
        <v>413</v>
      </c>
      <c r="B464" s="188" t="s">
        <v>485</v>
      </c>
      <c r="C464" s="188" t="s">
        <v>707</v>
      </c>
      <c r="D464" s="188" t="s">
        <v>473</v>
      </c>
      <c r="E464" s="188">
        <v>53</v>
      </c>
      <c r="F464" s="208">
        <v>24007</v>
      </c>
      <c r="G464" s="188">
        <v>560681</v>
      </c>
      <c r="H464" s="208">
        <v>31771</v>
      </c>
      <c r="I464" s="209" t="s">
        <v>421</v>
      </c>
      <c r="BB464"/>
      <c r="BC464"/>
      <c r="BD464"/>
      <c r="BE464"/>
      <c r="BF464"/>
      <c r="BG464"/>
      <c r="BH464"/>
      <c r="BI464"/>
      <c r="BJ464"/>
      <c r="BK464"/>
      <c r="BL464"/>
      <c r="BM464"/>
      <c r="BN464"/>
      <c r="BO464"/>
      <c r="BP464"/>
      <c r="BQ464"/>
      <c r="BR464"/>
      <c r="BS464"/>
    </row>
    <row r="465" spans="1:71" s="1" customFormat="1" x14ac:dyDescent="0.25">
      <c r="A465" s="188" t="s">
        <v>413</v>
      </c>
      <c r="B465" s="188" t="s">
        <v>612</v>
      </c>
      <c r="C465" s="188" t="s">
        <v>468</v>
      </c>
      <c r="D465" s="188" t="s">
        <v>473</v>
      </c>
      <c r="E465" s="188">
        <v>57</v>
      </c>
      <c r="F465" s="208">
        <v>22369</v>
      </c>
      <c r="G465" s="188">
        <v>560545</v>
      </c>
      <c r="H465" s="208">
        <v>31605</v>
      </c>
      <c r="I465" s="209" t="s">
        <v>421</v>
      </c>
      <c r="BB465"/>
      <c r="BC465"/>
      <c r="BD465"/>
      <c r="BE465"/>
      <c r="BF465"/>
      <c r="BG465"/>
      <c r="BH465"/>
      <c r="BI465"/>
      <c r="BJ465"/>
      <c r="BK465"/>
      <c r="BL465"/>
      <c r="BM465"/>
      <c r="BN465"/>
      <c r="BO465"/>
      <c r="BP465"/>
      <c r="BQ465"/>
      <c r="BR465"/>
      <c r="BS465"/>
    </row>
    <row r="466" spans="1:71" s="1" customFormat="1" x14ac:dyDescent="0.25">
      <c r="A466" s="188" t="s">
        <v>408</v>
      </c>
      <c r="B466" s="188" t="s">
        <v>443</v>
      </c>
      <c r="C466" s="188" t="s">
        <v>444</v>
      </c>
      <c r="D466" s="188" t="s">
        <v>780</v>
      </c>
      <c r="E466" s="188">
        <v>60</v>
      </c>
      <c r="F466" s="208">
        <v>21388</v>
      </c>
      <c r="G466" s="188">
        <v>560683</v>
      </c>
      <c r="H466" s="208">
        <v>31839</v>
      </c>
      <c r="I466" s="209" t="s">
        <v>466</v>
      </c>
      <c r="BB466"/>
      <c r="BC466"/>
      <c r="BD466"/>
      <c r="BE466"/>
      <c r="BF466"/>
      <c r="BG466"/>
      <c r="BH466"/>
      <c r="BI466"/>
      <c r="BJ466"/>
      <c r="BK466"/>
      <c r="BL466"/>
      <c r="BM466"/>
      <c r="BN466"/>
      <c r="BO466"/>
      <c r="BP466"/>
      <c r="BQ466"/>
      <c r="BR466"/>
      <c r="BS466"/>
    </row>
    <row r="467" spans="1:71" s="1" customFormat="1" x14ac:dyDescent="0.25">
      <c r="A467" s="188" t="s">
        <v>413</v>
      </c>
      <c r="B467" s="188" t="s">
        <v>673</v>
      </c>
      <c r="C467" s="188" t="s">
        <v>781</v>
      </c>
      <c r="D467" s="188" t="s">
        <v>678</v>
      </c>
      <c r="E467" s="188">
        <v>51</v>
      </c>
      <c r="F467" s="208">
        <v>24466</v>
      </c>
      <c r="G467" s="188">
        <v>560684</v>
      </c>
      <c r="H467" s="208">
        <v>32061</v>
      </c>
      <c r="I467" s="209" t="s">
        <v>466</v>
      </c>
      <c r="BB467"/>
      <c r="BC467"/>
      <c r="BD467"/>
      <c r="BE467"/>
      <c r="BF467"/>
      <c r="BG467"/>
      <c r="BH467"/>
      <c r="BI467"/>
      <c r="BJ467"/>
      <c r="BK467"/>
      <c r="BL467"/>
      <c r="BM467"/>
      <c r="BN467"/>
      <c r="BO467"/>
      <c r="BP467"/>
      <c r="BQ467"/>
      <c r="BR467"/>
      <c r="BS467"/>
    </row>
    <row r="468" spans="1:71" s="1" customFormat="1" x14ac:dyDescent="0.25">
      <c r="A468" s="188" t="s">
        <v>413</v>
      </c>
      <c r="B468" s="188" t="s">
        <v>559</v>
      </c>
      <c r="C468" s="188" t="s">
        <v>633</v>
      </c>
      <c r="D468" s="188" t="s">
        <v>457</v>
      </c>
      <c r="E468" s="188">
        <v>55</v>
      </c>
      <c r="F468" s="208">
        <v>23214</v>
      </c>
      <c r="G468" s="188">
        <v>560685</v>
      </c>
      <c r="H468" s="208">
        <v>31975</v>
      </c>
      <c r="I468" s="209" t="s">
        <v>466</v>
      </c>
      <c r="BB468"/>
      <c r="BC468"/>
      <c r="BD468"/>
      <c r="BE468"/>
      <c r="BF468"/>
      <c r="BG468"/>
      <c r="BH468"/>
      <c r="BI468"/>
      <c r="BJ468"/>
      <c r="BK468"/>
      <c r="BL468"/>
      <c r="BM468"/>
      <c r="BN468"/>
      <c r="BO468"/>
      <c r="BP468"/>
      <c r="BQ468"/>
      <c r="BR468"/>
      <c r="BS468"/>
    </row>
    <row r="469" spans="1:71" s="1" customFormat="1" x14ac:dyDescent="0.25">
      <c r="A469" s="188" t="s">
        <v>413</v>
      </c>
      <c r="B469" s="188" t="s">
        <v>562</v>
      </c>
      <c r="C469" s="188" t="s">
        <v>782</v>
      </c>
      <c r="D469" s="188" t="s">
        <v>416</v>
      </c>
      <c r="E469" s="188">
        <v>54</v>
      </c>
      <c r="F469" s="208">
        <v>23502</v>
      </c>
      <c r="G469" s="188">
        <v>560659</v>
      </c>
      <c r="H469" s="208">
        <v>32042</v>
      </c>
      <c r="I469" s="209" t="s">
        <v>466</v>
      </c>
      <c r="BB469"/>
      <c r="BC469"/>
      <c r="BD469"/>
      <c r="BE469"/>
      <c r="BF469"/>
      <c r="BG469"/>
      <c r="BH469"/>
      <c r="BI469"/>
      <c r="BJ469"/>
      <c r="BK469"/>
      <c r="BL469"/>
      <c r="BM469"/>
      <c r="BN469"/>
      <c r="BO469"/>
      <c r="BP469"/>
      <c r="BQ469"/>
      <c r="BR469"/>
      <c r="BS469"/>
    </row>
    <row r="470" spans="1:71" s="1" customFormat="1" x14ac:dyDescent="0.25">
      <c r="A470" s="188" t="s">
        <v>408</v>
      </c>
      <c r="B470" s="188" t="s">
        <v>492</v>
      </c>
      <c r="C470" s="188" t="s">
        <v>641</v>
      </c>
      <c r="D470" s="188" t="s">
        <v>473</v>
      </c>
      <c r="E470" s="188">
        <v>59</v>
      </c>
      <c r="F470" s="208">
        <v>21769</v>
      </c>
      <c r="G470" s="188">
        <v>560687</v>
      </c>
      <c r="H470" s="208">
        <v>31870</v>
      </c>
      <c r="I470" s="209" t="s">
        <v>466</v>
      </c>
      <c r="BB470"/>
      <c r="BC470"/>
      <c r="BD470"/>
      <c r="BE470"/>
      <c r="BF470"/>
      <c r="BG470"/>
      <c r="BH470"/>
      <c r="BI470"/>
      <c r="BJ470"/>
      <c r="BK470"/>
      <c r="BL470"/>
      <c r="BM470"/>
      <c r="BN470"/>
      <c r="BO470"/>
      <c r="BP470"/>
      <c r="BQ470"/>
      <c r="BR470"/>
      <c r="BS470"/>
    </row>
    <row r="471" spans="1:71" s="1" customFormat="1" x14ac:dyDescent="0.25">
      <c r="A471" s="188" t="s">
        <v>408</v>
      </c>
      <c r="B471" s="188" t="s">
        <v>410</v>
      </c>
      <c r="C471" s="188" t="s">
        <v>556</v>
      </c>
      <c r="D471" s="188" t="s">
        <v>460</v>
      </c>
      <c r="E471" s="188">
        <v>56</v>
      </c>
      <c r="F471" s="208">
        <v>22877</v>
      </c>
      <c r="G471" s="188">
        <v>560688</v>
      </c>
      <c r="H471" s="208">
        <v>32137</v>
      </c>
      <c r="I471" s="209" t="s">
        <v>466</v>
      </c>
      <c r="BB471"/>
      <c r="BC471"/>
      <c r="BD471"/>
      <c r="BE471"/>
      <c r="BF471"/>
      <c r="BG471"/>
      <c r="BH471"/>
      <c r="BI471"/>
      <c r="BJ471"/>
      <c r="BK471"/>
      <c r="BL471"/>
      <c r="BM471"/>
      <c r="BN471"/>
      <c r="BO471"/>
      <c r="BP471"/>
      <c r="BQ471"/>
      <c r="BR471"/>
      <c r="BS471"/>
    </row>
    <row r="472" spans="1:71" s="1" customFormat="1" x14ac:dyDescent="0.25">
      <c r="A472" s="188" t="s">
        <v>413</v>
      </c>
      <c r="B472" s="188" t="s">
        <v>534</v>
      </c>
      <c r="C472" s="188" t="s">
        <v>596</v>
      </c>
      <c r="D472" s="188" t="s">
        <v>425</v>
      </c>
      <c r="E472" s="188">
        <v>55</v>
      </c>
      <c r="F472" s="208">
        <v>23122</v>
      </c>
      <c r="G472" s="188">
        <v>560691</v>
      </c>
      <c r="H472" s="208">
        <v>32092</v>
      </c>
      <c r="I472" s="209" t="s">
        <v>466</v>
      </c>
      <c r="BB472"/>
      <c r="BC472"/>
      <c r="BD472"/>
      <c r="BE472"/>
      <c r="BF472"/>
      <c r="BG472"/>
      <c r="BH472"/>
      <c r="BI472"/>
      <c r="BJ472"/>
      <c r="BK472"/>
      <c r="BL472"/>
      <c r="BM472"/>
      <c r="BN472"/>
      <c r="BO472"/>
      <c r="BP472"/>
      <c r="BQ472"/>
      <c r="BR472"/>
      <c r="BS472"/>
    </row>
    <row r="473" spans="1:71" s="1" customFormat="1" x14ac:dyDescent="0.25">
      <c r="A473" s="188" t="s">
        <v>408</v>
      </c>
      <c r="B473" s="188" t="s">
        <v>458</v>
      </c>
      <c r="C473" s="188" t="s">
        <v>608</v>
      </c>
      <c r="D473" s="188" t="s">
        <v>658</v>
      </c>
      <c r="E473" s="188">
        <v>56</v>
      </c>
      <c r="F473" s="208">
        <v>22865</v>
      </c>
      <c r="G473" s="188">
        <v>560693</v>
      </c>
      <c r="H473" s="208">
        <v>32107</v>
      </c>
      <c r="I473" s="209" t="s">
        <v>466</v>
      </c>
      <c r="BB473"/>
      <c r="BC473"/>
      <c r="BD473"/>
      <c r="BE473"/>
      <c r="BF473"/>
      <c r="BG473"/>
      <c r="BH473"/>
      <c r="BI473"/>
      <c r="BJ473"/>
      <c r="BK473"/>
      <c r="BL473"/>
      <c r="BM473"/>
      <c r="BN473"/>
      <c r="BO473"/>
      <c r="BP473"/>
      <c r="BQ473"/>
      <c r="BR473"/>
      <c r="BS473"/>
    </row>
    <row r="474" spans="1:71" s="1" customFormat="1" x14ac:dyDescent="0.25">
      <c r="A474" s="188" t="s">
        <v>408</v>
      </c>
      <c r="B474" s="188" t="s">
        <v>481</v>
      </c>
      <c r="C474" s="188" t="s">
        <v>191</v>
      </c>
      <c r="D474" s="188" t="s">
        <v>416</v>
      </c>
      <c r="E474" s="188">
        <v>54</v>
      </c>
      <c r="F474" s="208">
        <v>23306</v>
      </c>
      <c r="G474" s="188">
        <v>560697</v>
      </c>
      <c r="H474" s="208">
        <v>31865</v>
      </c>
      <c r="I474" s="209" t="s">
        <v>466</v>
      </c>
      <c r="BB474"/>
      <c r="BC474"/>
      <c r="BD474"/>
      <c r="BE474"/>
      <c r="BF474"/>
      <c r="BG474"/>
      <c r="BH474"/>
      <c r="BI474"/>
      <c r="BJ474"/>
      <c r="BK474"/>
      <c r="BL474"/>
      <c r="BM474"/>
      <c r="BN474"/>
      <c r="BO474"/>
      <c r="BP474"/>
      <c r="BQ474"/>
      <c r="BR474"/>
      <c r="BS474"/>
    </row>
    <row r="475" spans="1:71" s="1" customFormat="1" x14ac:dyDescent="0.25">
      <c r="A475" s="188" t="s">
        <v>413</v>
      </c>
      <c r="B475" s="188" t="s">
        <v>611</v>
      </c>
      <c r="C475" s="188" t="s">
        <v>139</v>
      </c>
      <c r="D475" s="188" t="s">
        <v>445</v>
      </c>
      <c r="E475" s="188">
        <v>55</v>
      </c>
      <c r="F475" s="208">
        <v>23068</v>
      </c>
      <c r="G475" s="188">
        <v>560699</v>
      </c>
      <c r="H475" s="208">
        <v>31996</v>
      </c>
      <c r="I475" s="209" t="s">
        <v>412</v>
      </c>
      <c r="BB475"/>
      <c r="BC475"/>
      <c r="BD475"/>
      <c r="BE475"/>
      <c r="BF475"/>
      <c r="BG475"/>
      <c r="BH475"/>
      <c r="BI475"/>
      <c r="BJ475"/>
      <c r="BK475"/>
      <c r="BL475"/>
      <c r="BM475"/>
      <c r="BN475"/>
      <c r="BO475"/>
      <c r="BP475"/>
      <c r="BQ475"/>
      <c r="BR475"/>
      <c r="BS475"/>
    </row>
    <row r="476" spans="1:71" s="1" customFormat="1" x14ac:dyDescent="0.25">
      <c r="A476" s="188" t="s">
        <v>413</v>
      </c>
      <c r="B476" s="188" t="s">
        <v>709</v>
      </c>
      <c r="C476" s="188" t="s">
        <v>468</v>
      </c>
      <c r="D476" s="188" t="s">
        <v>473</v>
      </c>
      <c r="E476" s="188">
        <v>54</v>
      </c>
      <c r="F476" s="208">
        <v>23322</v>
      </c>
      <c r="G476" s="188">
        <v>560702</v>
      </c>
      <c r="H476" s="208">
        <v>32032</v>
      </c>
      <c r="I476" s="209" t="s">
        <v>412</v>
      </c>
      <c r="BB476"/>
      <c r="BC476"/>
      <c r="BD476"/>
      <c r="BE476"/>
      <c r="BF476"/>
      <c r="BG476"/>
      <c r="BH476"/>
      <c r="BI476"/>
      <c r="BJ476"/>
      <c r="BK476"/>
      <c r="BL476"/>
      <c r="BM476"/>
      <c r="BN476"/>
      <c r="BO476"/>
      <c r="BP476"/>
      <c r="BQ476"/>
      <c r="BR476"/>
      <c r="BS476"/>
    </row>
    <row r="477" spans="1:71" s="1" customFormat="1" x14ac:dyDescent="0.25">
      <c r="A477" s="188" t="s">
        <v>413</v>
      </c>
      <c r="B477" s="188" t="s">
        <v>646</v>
      </c>
      <c r="C477" s="188" t="s">
        <v>783</v>
      </c>
      <c r="D477" s="188" t="s">
        <v>577</v>
      </c>
      <c r="E477" s="188">
        <v>54</v>
      </c>
      <c r="F477" s="208">
        <v>23325</v>
      </c>
      <c r="G477" s="188">
        <v>560704</v>
      </c>
      <c r="H477" s="208">
        <v>31961</v>
      </c>
      <c r="I477" s="209" t="s">
        <v>412</v>
      </c>
      <c r="BB477"/>
      <c r="BC477"/>
      <c r="BD477"/>
      <c r="BE477"/>
      <c r="BF477"/>
      <c r="BG477"/>
      <c r="BH477"/>
      <c r="BI477"/>
      <c r="BJ477"/>
      <c r="BK477"/>
      <c r="BL477"/>
      <c r="BM477"/>
      <c r="BN477"/>
      <c r="BO477"/>
      <c r="BP477"/>
      <c r="BQ477"/>
      <c r="BR477"/>
      <c r="BS477"/>
    </row>
    <row r="478" spans="1:71" s="1" customFormat="1" x14ac:dyDescent="0.25">
      <c r="A478" s="188" t="s">
        <v>413</v>
      </c>
      <c r="B478" s="188" t="s">
        <v>492</v>
      </c>
      <c r="C478" s="188" t="s">
        <v>438</v>
      </c>
      <c r="D478" s="188" t="s">
        <v>416</v>
      </c>
      <c r="E478" s="188">
        <v>55</v>
      </c>
      <c r="F478" s="208">
        <v>23037</v>
      </c>
      <c r="G478" s="188">
        <v>560696</v>
      </c>
      <c r="H478" s="208">
        <v>31857</v>
      </c>
      <c r="I478" s="209" t="s">
        <v>412</v>
      </c>
      <c r="BB478"/>
      <c r="BC478"/>
      <c r="BD478"/>
      <c r="BE478"/>
      <c r="BF478"/>
      <c r="BG478"/>
      <c r="BH478"/>
      <c r="BI478"/>
      <c r="BJ478"/>
      <c r="BK478"/>
      <c r="BL478"/>
      <c r="BM478"/>
      <c r="BN478"/>
      <c r="BO478"/>
      <c r="BP478"/>
      <c r="BQ478"/>
      <c r="BR478"/>
      <c r="BS478"/>
    </row>
    <row r="479" spans="1:71" s="1" customFormat="1" x14ac:dyDescent="0.25">
      <c r="A479" s="188" t="s">
        <v>408</v>
      </c>
      <c r="B479" s="188" t="s">
        <v>497</v>
      </c>
      <c r="C479" s="188" t="s">
        <v>735</v>
      </c>
      <c r="D479" s="188" t="s">
        <v>642</v>
      </c>
      <c r="E479" s="188">
        <v>60</v>
      </c>
      <c r="F479" s="208">
        <v>21339</v>
      </c>
      <c r="G479" s="188">
        <v>560707</v>
      </c>
      <c r="H479" s="208">
        <v>32072</v>
      </c>
      <c r="I479" s="209" t="s">
        <v>412</v>
      </c>
      <c r="BB479"/>
      <c r="BC479"/>
      <c r="BD479"/>
      <c r="BE479"/>
      <c r="BF479"/>
      <c r="BG479"/>
      <c r="BH479"/>
      <c r="BI479"/>
      <c r="BJ479"/>
      <c r="BK479"/>
      <c r="BL479"/>
      <c r="BM479"/>
      <c r="BN479"/>
      <c r="BO479"/>
      <c r="BP479"/>
      <c r="BQ479"/>
      <c r="BR479"/>
      <c r="BS479"/>
    </row>
    <row r="480" spans="1:71" s="1" customFormat="1" x14ac:dyDescent="0.25">
      <c r="A480" s="188" t="s">
        <v>413</v>
      </c>
      <c r="B480" s="188" t="s">
        <v>705</v>
      </c>
      <c r="C480" s="188" t="s">
        <v>764</v>
      </c>
      <c r="D480" s="188" t="s">
        <v>442</v>
      </c>
      <c r="E480" s="188">
        <v>62</v>
      </c>
      <c r="F480" s="208">
        <v>20705</v>
      </c>
      <c r="G480" s="188">
        <v>560710</v>
      </c>
      <c r="H480" s="208">
        <v>31887</v>
      </c>
      <c r="I480" s="209" t="s">
        <v>412</v>
      </c>
      <c r="BB480"/>
      <c r="BC480"/>
      <c r="BD480"/>
      <c r="BE480"/>
      <c r="BF480"/>
      <c r="BG480"/>
      <c r="BH480"/>
      <c r="BI480"/>
      <c r="BJ480"/>
      <c r="BK480"/>
      <c r="BL480"/>
      <c r="BM480"/>
      <c r="BN480"/>
      <c r="BO480"/>
      <c r="BP480"/>
      <c r="BQ480"/>
      <c r="BR480"/>
      <c r="BS480"/>
    </row>
    <row r="481" spans="1:71" s="1" customFormat="1" x14ac:dyDescent="0.25">
      <c r="A481" s="188" t="s">
        <v>413</v>
      </c>
      <c r="B481" s="188" t="s">
        <v>784</v>
      </c>
      <c r="C481" s="188" t="s">
        <v>785</v>
      </c>
      <c r="D481" s="188" t="s">
        <v>460</v>
      </c>
      <c r="E481" s="188">
        <v>53</v>
      </c>
      <c r="F481" s="208">
        <v>23958</v>
      </c>
      <c r="G481" s="188">
        <v>560705</v>
      </c>
      <c r="H481" s="208">
        <v>31875</v>
      </c>
      <c r="I481" s="209" t="s">
        <v>412</v>
      </c>
      <c r="BB481"/>
      <c r="BC481"/>
      <c r="BD481"/>
      <c r="BE481"/>
      <c r="BF481"/>
      <c r="BG481"/>
      <c r="BH481"/>
      <c r="BI481"/>
      <c r="BJ481"/>
      <c r="BK481"/>
      <c r="BL481"/>
      <c r="BM481"/>
      <c r="BN481"/>
      <c r="BO481"/>
      <c r="BP481"/>
      <c r="BQ481"/>
      <c r="BR481"/>
      <c r="BS481"/>
    </row>
    <row r="482" spans="1:71" s="1" customFormat="1" x14ac:dyDescent="0.25">
      <c r="A482" s="188" t="s">
        <v>408</v>
      </c>
      <c r="B482" s="188" t="s">
        <v>574</v>
      </c>
      <c r="C482" s="188" t="s">
        <v>746</v>
      </c>
      <c r="D482" s="188" t="s">
        <v>470</v>
      </c>
      <c r="E482" s="188">
        <v>55</v>
      </c>
      <c r="F482" s="208">
        <v>23165</v>
      </c>
      <c r="G482" s="188">
        <v>560711</v>
      </c>
      <c r="H482" s="208">
        <v>31900</v>
      </c>
      <c r="I482" s="209" t="s">
        <v>412</v>
      </c>
      <c r="BB482"/>
      <c r="BC482"/>
      <c r="BD482"/>
      <c r="BE482"/>
      <c r="BF482"/>
      <c r="BG482"/>
      <c r="BH482"/>
      <c r="BI482"/>
      <c r="BJ482"/>
      <c r="BK482"/>
      <c r="BL482"/>
      <c r="BM482"/>
      <c r="BN482"/>
      <c r="BO482"/>
      <c r="BP482"/>
      <c r="BQ482"/>
      <c r="BR482"/>
      <c r="BS482"/>
    </row>
    <row r="483" spans="1:71" s="1" customFormat="1" x14ac:dyDescent="0.25">
      <c r="A483" s="188" t="s">
        <v>408</v>
      </c>
      <c r="B483" s="188" t="s">
        <v>611</v>
      </c>
      <c r="C483" s="188" t="s">
        <v>465</v>
      </c>
      <c r="D483" s="188" t="s">
        <v>636</v>
      </c>
      <c r="E483" s="188">
        <v>56</v>
      </c>
      <c r="F483" s="208">
        <v>22862</v>
      </c>
      <c r="G483" s="188">
        <v>350201</v>
      </c>
      <c r="H483" s="208">
        <v>32024</v>
      </c>
      <c r="I483" s="209" t="s">
        <v>412</v>
      </c>
      <c r="BB483"/>
      <c r="BC483"/>
      <c r="BD483"/>
      <c r="BE483"/>
      <c r="BF483"/>
      <c r="BG483"/>
      <c r="BH483"/>
      <c r="BI483"/>
      <c r="BJ483"/>
      <c r="BK483"/>
      <c r="BL483"/>
      <c r="BM483"/>
      <c r="BN483"/>
      <c r="BO483"/>
      <c r="BP483"/>
      <c r="BQ483"/>
      <c r="BR483"/>
      <c r="BS483"/>
    </row>
    <row r="484" spans="1:71" s="1" customFormat="1" x14ac:dyDescent="0.25">
      <c r="A484" s="188" t="s">
        <v>413</v>
      </c>
      <c r="B484" s="188" t="s">
        <v>618</v>
      </c>
      <c r="C484" s="188" t="s">
        <v>682</v>
      </c>
      <c r="D484" s="188" t="s">
        <v>416</v>
      </c>
      <c r="E484" s="188">
        <v>50</v>
      </c>
      <c r="F484" s="208">
        <v>24757</v>
      </c>
      <c r="G484" s="188">
        <v>560714</v>
      </c>
      <c r="H484" s="208">
        <v>31917</v>
      </c>
      <c r="I484" s="209" t="s">
        <v>412</v>
      </c>
      <c r="BB484"/>
      <c r="BC484"/>
      <c r="BD484"/>
      <c r="BE484"/>
      <c r="BF484"/>
      <c r="BG484"/>
      <c r="BH484"/>
      <c r="BI484"/>
      <c r="BJ484"/>
      <c r="BK484"/>
      <c r="BL484"/>
      <c r="BM484"/>
      <c r="BN484"/>
      <c r="BO484"/>
      <c r="BP484"/>
      <c r="BQ484"/>
      <c r="BR484"/>
      <c r="BS484"/>
    </row>
    <row r="485" spans="1:71" s="1" customFormat="1" x14ac:dyDescent="0.25">
      <c r="A485" s="188" t="s">
        <v>408</v>
      </c>
      <c r="B485" s="188" t="s">
        <v>602</v>
      </c>
      <c r="C485" s="188" t="s">
        <v>786</v>
      </c>
      <c r="D485" s="188" t="s">
        <v>536</v>
      </c>
      <c r="E485" s="188">
        <v>52</v>
      </c>
      <c r="F485" s="208">
        <v>24102</v>
      </c>
      <c r="G485" s="188">
        <v>560639</v>
      </c>
      <c r="H485" s="208">
        <v>32030</v>
      </c>
      <c r="I485" s="209" t="s">
        <v>412</v>
      </c>
      <c r="BB485"/>
      <c r="BC485"/>
      <c r="BD485"/>
      <c r="BE485"/>
      <c r="BF485"/>
      <c r="BG485"/>
      <c r="BH485"/>
      <c r="BI485"/>
      <c r="BJ485"/>
      <c r="BK485"/>
      <c r="BL485"/>
      <c r="BM485"/>
      <c r="BN485"/>
      <c r="BO485"/>
      <c r="BP485"/>
      <c r="BQ485"/>
      <c r="BR485"/>
      <c r="BS485"/>
    </row>
    <row r="486" spans="1:71" s="1" customFormat="1" x14ac:dyDescent="0.25">
      <c r="A486" s="188" t="s">
        <v>408</v>
      </c>
      <c r="B486" s="188" t="s">
        <v>660</v>
      </c>
      <c r="C486" s="188" t="s">
        <v>191</v>
      </c>
      <c r="D486" s="188" t="s">
        <v>445</v>
      </c>
      <c r="E486" s="188">
        <v>54</v>
      </c>
      <c r="F486" s="208">
        <v>23381</v>
      </c>
      <c r="G486" s="188">
        <v>560642</v>
      </c>
      <c r="H486" s="208">
        <v>31782</v>
      </c>
      <c r="I486" s="209" t="s">
        <v>417</v>
      </c>
      <c r="BB486"/>
      <c r="BC486"/>
      <c r="BD486"/>
      <c r="BE486"/>
      <c r="BF486"/>
      <c r="BG486"/>
      <c r="BH486"/>
      <c r="BI486"/>
      <c r="BJ486"/>
      <c r="BK486"/>
      <c r="BL486"/>
      <c r="BM486"/>
      <c r="BN486"/>
      <c r="BO486"/>
      <c r="BP486"/>
      <c r="BQ486"/>
      <c r="BR486"/>
      <c r="BS486"/>
    </row>
    <row r="487" spans="1:71" s="1" customFormat="1" x14ac:dyDescent="0.25">
      <c r="A487" s="188" t="s">
        <v>413</v>
      </c>
      <c r="B487" s="188" t="s">
        <v>639</v>
      </c>
      <c r="C487" s="188" t="s">
        <v>787</v>
      </c>
      <c r="D487" s="188" t="s">
        <v>457</v>
      </c>
      <c r="E487" s="188">
        <v>55</v>
      </c>
      <c r="F487" s="208">
        <v>23242</v>
      </c>
      <c r="G487" s="188">
        <v>560715</v>
      </c>
      <c r="H487" s="208">
        <v>31909</v>
      </c>
      <c r="I487" s="209" t="s">
        <v>417</v>
      </c>
      <c r="BB487"/>
      <c r="BC487"/>
      <c r="BD487"/>
      <c r="BE487"/>
      <c r="BF487"/>
      <c r="BG487"/>
      <c r="BH487"/>
      <c r="BI487"/>
      <c r="BJ487"/>
      <c r="BK487"/>
      <c r="BL487"/>
      <c r="BM487"/>
      <c r="BN487"/>
      <c r="BO487"/>
      <c r="BP487"/>
      <c r="BQ487"/>
      <c r="BR487"/>
      <c r="BS487"/>
    </row>
    <row r="488" spans="1:71" s="1" customFormat="1" x14ac:dyDescent="0.25">
      <c r="A488" s="188" t="s">
        <v>408</v>
      </c>
      <c r="B488" s="188" t="s">
        <v>493</v>
      </c>
      <c r="C488" s="188" t="s">
        <v>459</v>
      </c>
      <c r="D488" s="188" t="s">
        <v>536</v>
      </c>
      <c r="E488" s="188">
        <v>53</v>
      </c>
      <c r="F488" s="208">
        <v>23896</v>
      </c>
      <c r="G488" s="188">
        <v>560655</v>
      </c>
      <c r="H488" s="208">
        <v>31839</v>
      </c>
      <c r="I488" s="209" t="s">
        <v>417</v>
      </c>
      <c r="BB488"/>
      <c r="BC488"/>
      <c r="BD488"/>
      <c r="BE488"/>
      <c r="BF488"/>
      <c r="BG488"/>
      <c r="BH488"/>
      <c r="BI488"/>
      <c r="BJ488"/>
      <c r="BK488"/>
      <c r="BL488"/>
      <c r="BM488"/>
      <c r="BN488"/>
      <c r="BO488"/>
      <c r="BP488"/>
      <c r="BQ488"/>
      <c r="BR488"/>
      <c r="BS488"/>
    </row>
    <row r="489" spans="1:71" s="1" customFormat="1" x14ac:dyDescent="0.25">
      <c r="A489" s="188" t="s">
        <v>413</v>
      </c>
      <c r="B489" s="188" t="s">
        <v>547</v>
      </c>
      <c r="C489" s="188" t="s">
        <v>489</v>
      </c>
      <c r="D489" s="188" t="s">
        <v>416</v>
      </c>
      <c r="E489" s="188">
        <v>53</v>
      </c>
      <c r="F489" s="208">
        <v>23940</v>
      </c>
      <c r="G489" s="188">
        <v>560717</v>
      </c>
      <c r="H489" s="208">
        <v>32107</v>
      </c>
      <c r="I489" s="209" t="s">
        <v>417</v>
      </c>
      <c r="BB489"/>
      <c r="BC489"/>
      <c r="BD489"/>
      <c r="BE489"/>
      <c r="BF489"/>
      <c r="BG489"/>
      <c r="BH489"/>
      <c r="BI489"/>
      <c r="BJ489"/>
      <c r="BK489"/>
      <c r="BL489"/>
      <c r="BM489"/>
      <c r="BN489"/>
      <c r="BO489"/>
      <c r="BP489"/>
      <c r="BQ489"/>
      <c r="BR489"/>
      <c r="BS489"/>
    </row>
    <row r="490" spans="1:71" s="1" customFormat="1" x14ac:dyDescent="0.25">
      <c r="A490" s="188" t="s">
        <v>413</v>
      </c>
      <c r="B490" s="188" t="s">
        <v>681</v>
      </c>
      <c r="C490" s="188" t="s">
        <v>640</v>
      </c>
      <c r="D490" s="188" t="s">
        <v>460</v>
      </c>
      <c r="E490" s="188">
        <v>53</v>
      </c>
      <c r="F490" s="208">
        <v>23768</v>
      </c>
      <c r="G490" s="188">
        <v>560820</v>
      </c>
      <c r="H490" s="208">
        <v>32121</v>
      </c>
      <c r="I490" s="209" t="s">
        <v>417</v>
      </c>
      <c r="BB490"/>
      <c r="BC490"/>
      <c r="BD490"/>
      <c r="BE490"/>
      <c r="BF490"/>
      <c r="BG490"/>
      <c r="BH490"/>
      <c r="BI490"/>
      <c r="BJ490"/>
      <c r="BK490"/>
      <c r="BL490"/>
      <c r="BM490"/>
      <c r="BN490"/>
      <c r="BO490"/>
      <c r="BP490"/>
      <c r="BQ490"/>
      <c r="BR490"/>
      <c r="BS490"/>
    </row>
    <row r="491" spans="1:71" s="1" customFormat="1" x14ac:dyDescent="0.25">
      <c r="A491" s="188" t="s">
        <v>413</v>
      </c>
      <c r="B491" s="188" t="s">
        <v>521</v>
      </c>
      <c r="C491" s="188" t="s">
        <v>633</v>
      </c>
      <c r="D491" s="188" t="s">
        <v>731</v>
      </c>
      <c r="E491" s="188">
        <v>54</v>
      </c>
      <c r="F491" s="208">
        <v>23370</v>
      </c>
      <c r="G491" s="188">
        <v>560725</v>
      </c>
      <c r="H491" s="208">
        <v>32065</v>
      </c>
      <c r="I491" s="209" t="s">
        <v>417</v>
      </c>
      <c r="BB491"/>
      <c r="BC491"/>
      <c r="BD491"/>
      <c r="BE491"/>
      <c r="BF491"/>
      <c r="BG491"/>
      <c r="BH491"/>
      <c r="BI491"/>
      <c r="BJ491"/>
      <c r="BK491"/>
      <c r="BL491"/>
      <c r="BM491"/>
      <c r="BN491"/>
      <c r="BO491"/>
      <c r="BP491"/>
      <c r="BQ491"/>
      <c r="BR491"/>
      <c r="BS491"/>
    </row>
    <row r="492" spans="1:71" s="1" customFormat="1" x14ac:dyDescent="0.25">
      <c r="A492" s="188" t="s">
        <v>408</v>
      </c>
      <c r="B492" s="188" t="s">
        <v>509</v>
      </c>
      <c r="C492" s="188" t="s">
        <v>685</v>
      </c>
      <c r="D492" s="188" t="s">
        <v>788</v>
      </c>
      <c r="E492" s="188">
        <v>54</v>
      </c>
      <c r="F492" s="208">
        <v>23444</v>
      </c>
      <c r="G492" s="188">
        <v>560679</v>
      </c>
      <c r="H492" s="208">
        <v>31802</v>
      </c>
      <c r="I492" s="209" t="s">
        <v>417</v>
      </c>
      <c r="BB492"/>
      <c r="BC492"/>
      <c r="BD492"/>
      <c r="BE492"/>
      <c r="BF492"/>
      <c r="BG492"/>
      <c r="BH492"/>
      <c r="BI492"/>
      <c r="BJ492"/>
      <c r="BK492"/>
      <c r="BL492"/>
      <c r="BM492"/>
      <c r="BN492"/>
      <c r="BO492"/>
      <c r="BP492"/>
      <c r="BQ492"/>
      <c r="BR492"/>
      <c r="BS492"/>
    </row>
    <row r="493" spans="1:71" s="1" customFormat="1" x14ac:dyDescent="0.25">
      <c r="A493" s="188" t="s">
        <v>413</v>
      </c>
      <c r="B493" s="188" t="s">
        <v>631</v>
      </c>
      <c r="C493" s="188" t="s">
        <v>529</v>
      </c>
      <c r="D493" s="188" t="s">
        <v>416</v>
      </c>
      <c r="E493" s="188">
        <v>54</v>
      </c>
      <c r="F493" s="208">
        <v>23568</v>
      </c>
      <c r="G493" s="188">
        <v>560733</v>
      </c>
      <c r="H493" s="208">
        <v>31917</v>
      </c>
      <c r="I493" s="209" t="s">
        <v>417</v>
      </c>
      <c r="BB493"/>
      <c r="BC493"/>
      <c r="BD493"/>
      <c r="BE493"/>
      <c r="BF493"/>
      <c r="BG493"/>
      <c r="BH493"/>
      <c r="BI493"/>
      <c r="BJ493"/>
      <c r="BK493"/>
      <c r="BL493"/>
      <c r="BM493"/>
      <c r="BN493"/>
      <c r="BO493"/>
      <c r="BP493"/>
      <c r="BQ493"/>
      <c r="BR493"/>
      <c r="BS493"/>
    </row>
    <row r="494" spans="1:71" s="1" customFormat="1" x14ac:dyDescent="0.25">
      <c r="A494" s="188" t="s">
        <v>413</v>
      </c>
      <c r="B494" s="188" t="s">
        <v>506</v>
      </c>
      <c r="C494" s="188" t="s">
        <v>563</v>
      </c>
      <c r="D494" s="188" t="s">
        <v>416</v>
      </c>
      <c r="E494" s="188">
        <v>55</v>
      </c>
      <c r="F494" s="208">
        <v>23258</v>
      </c>
      <c r="G494" s="188">
        <v>560739</v>
      </c>
      <c r="H494" s="208">
        <v>32032</v>
      </c>
      <c r="I494" s="209" t="s">
        <v>417</v>
      </c>
      <c r="BB494"/>
      <c r="BC494"/>
      <c r="BD494"/>
      <c r="BE494"/>
      <c r="BF494"/>
      <c r="BG494"/>
      <c r="BH494"/>
      <c r="BI494"/>
      <c r="BJ494"/>
      <c r="BK494"/>
      <c r="BL494"/>
      <c r="BM494"/>
      <c r="BN494"/>
      <c r="BO494"/>
      <c r="BP494"/>
      <c r="BQ494"/>
      <c r="BR494"/>
      <c r="BS494"/>
    </row>
    <row r="495" spans="1:71" s="1" customFormat="1" x14ac:dyDescent="0.25">
      <c r="A495" s="188" t="s">
        <v>454</v>
      </c>
      <c r="B495" s="188" t="s">
        <v>526</v>
      </c>
      <c r="C495" s="188" t="s">
        <v>789</v>
      </c>
      <c r="D495" s="188" t="s">
        <v>436</v>
      </c>
      <c r="E495" s="188">
        <v>54</v>
      </c>
      <c r="F495" s="208">
        <v>23415</v>
      </c>
      <c r="G495" s="188">
        <v>560736</v>
      </c>
      <c r="H495" s="208">
        <v>31870</v>
      </c>
      <c r="I495" s="209" t="s">
        <v>417</v>
      </c>
      <c r="BB495"/>
      <c r="BC495"/>
      <c r="BD495"/>
      <c r="BE495"/>
      <c r="BF495"/>
      <c r="BG495"/>
      <c r="BH495"/>
      <c r="BI495"/>
      <c r="BJ495"/>
      <c r="BK495"/>
      <c r="BL495"/>
      <c r="BM495"/>
      <c r="BN495"/>
      <c r="BO495"/>
      <c r="BP495"/>
      <c r="BQ495"/>
      <c r="BR495"/>
      <c r="BS495"/>
    </row>
    <row r="496" spans="1:71" s="1" customFormat="1" x14ac:dyDescent="0.25">
      <c r="A496" s="188" t="s">
        <v>413</v>
      </c>
      <c r="B496" s="188" t="s">
        <v>521</v>
      </c>
      <c r="C496" s="188" t="s">
        <v>596</v>
      </c>
      <c r="D496" s="188" t="s">
        <v>460</v>
      </c>
      <c r="E496" s="188">
        <v>53</v>
      </c>
      <c r="F496" s="208">
        <v>23691</v>
      </c>
      <c r="G496" s="188">
        <v>560756</v>
      </c>
      <c r="H496" s="208">
        <v>31824</v>
      </c>
      <c r="I496" s="209" t="s">
        <v>417</v>
      </c>
      <c r="BB496"/>
      <c r="BC496"/>
      <c r="BD496"/>
      <c r="BE496"/>
      <c r="BF496"/>
      <c r="BG496"/>
      <c r="BH496"/>
      <c r="BI496"/>
      <c r="BJ496"/>
      <c r="BK496"/>
      <c r="BL496"/>
      <c r="BM496"/>
      <c r="BN496"/>
      <c r="BO496"/>
      <c r="BP496"/>
      <c r="BQ496"/>
      <c r="BR496"/>
      <c r="BS496"/>
    </row>
    <row r="497" spans="1:71" s="1" customFormat="1" x14ac:dyDescent="0.25">
      <c r="A497" s="188" t="s">
        <v>413</v>
      </c>
      <c r="B497" s="188" t="s">
        <v>590</v>
      </c>
      <c r="C497" s="188" t="s">
        <v>532</v>
      </c>
      <c r="D497" s="188" t="s">
        <v>442</v>
      </c>
      <c r="E497" s="188">
        <v>56</v>
      </c>
      <c r="F497" s="208">
        <v>22783</v>
      </c>
      <c r="G497" s="188">
        <v>560742</v>
      </c>
      <c r="H497" s="208">
        <v>31865</v>
      </c>
      <c r="I497" s="209" t="s">
        <v>417</v>
      </c>
      <c r="BB497"/>
      <c r="BC497"/>
      <c r="BD497"/>
      <c r="BE497"/>
      <c r="BF497"/>
      <c r="BG497"/>
      <c r="BH497"/>
      <c r="BI497"/>
      <c r="BJ497"/>
      <c r="BK497"/>
      <c r="BL497"/>
      <c r="BM497"/>
      <c r="BN497"/>
      <c r="BO497"/>
      <c r="BP497"/>
      <c r="BQ497"/>
      <c r="BR497"/>
      <c r="BS497"/>
    </row>
    <row r="498" spans="1:71" s="1" customFormat="1" x14ac:dyDescent="0.25">
      <c r="A498" s="188" t="s">
        <v>413</v>
      </c>
      <c r="B498" s="188" t="s">
        <v>455</v>
      </c>
      <c r="C498" s="188" t="s">
        <v>435</v>
      </c>
      <c r="D498" s="188" t="s">
        <v>460</v>
      </c>
      <c r="E498" s="188">
        <v>58</v>
      </c>
      <c r="F498" s="208">
        <v>22114</v>
      </c>
      <c r="G498" s="188">
        <v>560745</v>
      </c>
      <c r="H498" s="208">
        <v>31872</v>
      </c>
      <c r="I498" s="209" t="s">
        <v>417</v>
      </c>
      <c r="BB498"/>
      <c r="BC498"/>
      <c r="BD498"/>
      <c r="BE498"/>
      <c r="BF498"/>
      <c r="BG498"/>
      <c r="BH498"/>
      <c r="BI498"/>
      <c r="BJ498"/>
      <c r="BK498"/>
      <c r="BL498"/>
      <c r="BM498"/>
      <c r="BN498"/>
      <c r="BO498"/>
      <c r="BP498"/>
      <c r="BQ498"/>
      <c r="BR498"/>
      <c r="BS498"/>
    </row>
    <row r="499" spans="1:71" s="1" customFormat="1" x14ac:dyDescent="0.25">
      <c r="A499" s="188" t="s">
        <v>413</v>
      </c>
      <c r="B499" s="188" t="s">
        <v>426</v>
      </c>
      <c r="C499" s="188" t="s">
        <v>790</v>
      </c>
      <c r="D499" s="188" t="s">
        <v>425</v>
      </c>
      <c r="E499" s="188">
        <v>52</v>
      </c>
      <c r="F499" s="208">
        <v>24357</v>
      </c>
      <c r="G499" s="188">
        <v>560744</v>
      </c>
      <c r="H499" s="208">
        <v>31931</v>
      </c>
      <c r="I499" s="209" t="s">
        <v>417</v>
      </c>
      <c r="BB499"/>
      <c r="BC499"/>
      <c r="BD499"/>
      <c r="BE499"/>
      <c r="BF499"/>
      <c r="BG499"/>
      <c r="BH499"/>
      <c r="BI499"/>
      <c r="BJ499"/>
      <c r="BK499"/>
      <c r="BL499"/>
      <c r="BM499"/>
      <c r="BN499"/>
      <c r="BO499"/>
      <c r="BP499"/>
      <c r="BQ499"/>
      <c r="BR499"/>
      <c r="BS499"/>
    </row>
    <row r="500" spans="1:71" s="1" customFormat="1" x14ac:dyDescent="0.25">
      <c r="A500" s="188" t="s">
        <v>413</v>
      </c>
      <c r="B500" s="188" t="s">
        <v>791</v>
      </c>
      <c r="C500" s="188" t="s">
        <v>792</v>
      </c>
      <c r="D500" s="188" t="s">
        <v>425</v>
      </c>
      <c r="E500" s="188">
        <v>52</v>
      </c>
      <c r="F500" s="208">
        <v>24247</v>
      </c>
      <c r="G500" s="188">
        <v>560749</v>
      </c>
      <c r="H500" s="208">
        <v>32228</v>
      </c>
      <c r="I500" s="209" t="s">
        <v>417</v>
      </c>
      <c r="BB500"/>
      <c r="BC500"/>
      <c r="BD500"/>
      <c r="BE500"/>
      <c r="BF500"/>
      <c r="BG500"/>
      <c r="BH500"/>
      <c r="BI500"/>
      <c r="BJ500"/>
      <c r="BK500"/>
      <c r="BL500"/>
      <c r="BM500"/>
      <c r="BN500"/>
      <c r="BO500"/>
      <c r="BP500"/>
      <c r="BQ500"/>
      <c r="BR500"/>
      <c r="BS500"/>
    </row>
    <row r="501" spans="1:71" s="1" customFormat="1" x14ac:dyDescent="0.25">
      <c r="A501" s="188" t="s">
        <v>413</v>
      </c>
      <c r="B501" s="188" t="s">
        <v>455</v>
      </c>
      <c r="C501" s="188" t="s">
        <v>793</v>
      </c>
      <c r="D501" s="188" t="s">
        <v>416</v>
      </c>
      <c r="E501" s="188">
        <v>52</v>
      </c>
      <c r="F501" s="208">
        <v>24218</v>
      </c>
      <c r="G501" s="188">
        <v>560751</v>
      </c>
      <c r="H501" s="208">
        <v>32168</v>
      </c>
      <c r="I501" s="209" t="s">
        <v>417</v>
      </c>
      <c r="BB501"/>
      <c r="BC501"/>
      <c r="BD501"/>
      <c r="BE501"/>
      <c r="BF501"/>
      <c r="BG501"/>
      <c r="BH501"/>
      <c r="BI501"/>
      <c r="BJ501"/>
      <c r="BK501"/>
      <c r="BL501"/>
      <c r="BM501"/>
      <c r="BN501"/>
      <c r="BO501"/>
      <c r="BP501"/>
      <c r="BQ501"/>
      <c r="BR501"/>
      <c r="BS501"/>
    </row>
    <row r="502" spans="1:71" s="1" customFormat="1" x14ac:dyDescent="0.25">
      <c r="A502" s="188" t="s">
        <v>413</v>
      </c>
      <c r="B502" s="188" t="s">
        <v>562</v>
      </c>
      <c r="C502" s="188" t="s">
        <v>472</v>
      </c>
      <c r="D502" s="188" t="s">
        <v>460</v>
      </c>
      <c r="E502" s="188">
        <v>59</v>
      </c>
      <c r="F502" s="208">
        <v>21797</v>
      </c>
      <c r="G502" s="188">
        <v>560690</v>
      </c>
      <c r="H502" s="208">
        <v>32423</v>
      </c>
      <c r="I502" s="209" t="s">
        <v>421</v>
      </c>
      <c r="BB502"/>
      <c r="BC502"/>
      <c r="BD502"/>
      <c r="BE502"/>
      <c r="BF502"/>
      <c r="BG502"/>
      <c r="BH502"/>
      <c r="BI502"/>
      <c r="BJ502"/>
      <c r="BK502"/>
      <c r="BL502"/>
      <c r="BM502"/>
      <c r="BN502"/>
      <c r="BO502"/>
      <c r="BP502"/>
      <c r="BQ502"/>
      <c r="BR502"/>
      <c r="BS502"/>
    </row>
    <row r="503" spans="1:71" s="1" customFormat="1" x14ac:dyDescent="0.25">
      <c r="A503" s="188" t="s">
        <v>408</v>
      </c>
      <c r="B503" s="188" t="s">
        <v>568</v>
      </c>
      <c r="C503" s="188" t="s">
        <v>419</v>
      </c>
      <c r="D503" s="188" t="s">
        <v>548</v>
      </c>
      <c r="E503" s="188">
        <v>55</v>
      </c>
      <c r="F503" s="208">
        <v>22929</v>
      </c>
      <c r="G503" s="188">
        <v>561223</v>
      </c>
      <c r="H503" s="208">
        <v>32485</v>
      </c>
      <c r="I503" s="209" t="s">
        <v>421</v>
      </c>
      <c r="BB503"/>
      <c r="BC503"/>
      <c r="BD503"/>
      <c r="BE503"/>
      <c r="BF503"/>
      <c r="BG503"/>
      <c r="BH503"/>
      <c r="BI503"/>
      <c r="BJ503"/>
      <c r="BK503"/>
      <c r="BL503"/>
      <c r="BM503"/>
      <c r="BN503"/>
      <c r="BO503"/>
      <c r="BP503"/>
      <c r="BQ503"/>
      <c r="BR503"/>
      <c r="BS503"/>
    </row>
    <row r="504" spans="1:71" s="1" customFormat="1" x14ac:dyDescent="0.25">
      <c r="A504" s="188" t="s">
        <v>413</v>
      </c>
      <c r="B504" s="188" t="s">
        <v>660</v>
      </c>
      <c r="C504" s="188" t="s">
        <v>794</v>
      </c>
      <c r="D504" s="188" t="s">
        <v>460</v>
      </c>
      <c r="E504" s="188">
        <v>52</v>
      </c>
      <c r="F504" s="208">
        <v>24326</v>
      </c>
      <c r="G504" s="188">
        <v>560738</v>
      </c>
      <c r="H504" s="208">
        <v>32457</v>
      </c>
      <c r="I504" s="209" t="s">
        <v>421</v>
      </c>
      <c r="BB504"/>
      <c r="BC504"/>
      <c r="BD504"/>
      <c r="BE504"/>
      <c r="BF504"/>
      <c r="BG504"/>
      <c r="BH504"/>
      <c r="BI504"/>
      <c r="BJ504"/>
      <c r="BK504"/>
      <c r="BL504"/>
      <c r="BM504"/>
      <c r="BN504"/>
      <c r="BO504"/>
      <c r="BP504"/>
      <c r="BQ504"/>
      <c r="BR504"/>
      <c r="BS504"/>
    </row>
    <row r="505" spans="1:71" s="1" customFormat="1" x14ac:dyDescent="0.25">
      <c r="A505" s="188" t="s">
        <v>408</v>
      </c>
      <c r="B505" s="188" t="s">
        <v>766</v>
      </c>
      <c r="C505" s="188" t="s">
        <v>621</v>
      </c>
      <c r="D505" s="188" t="s">
        <v>658</v>
      </c>
      <c r="E505" s="188">
        <v>53</v>
      </c>
      <c r="F505" s="208">
        <v>23723</v>
      </c>
      <c r="G505" s="188">
        <v>560764</v>
      </c>
      <c r="H505" s="208">
        <v>32367</v>
      </c>
      <c r="I505" s="209" t="s">
        <v>421</v>
      </c>
      <c r="BB505"/>
      <c r="BC505"/>
      <c r="BD505"/>
      <c r="BE505"/>
      <c r="BF505"/>
      <c r="BG505"/>
      <c r="BH505"/>
      <c r="BI505"/>
      <c r="BJ505"/>
      <c r="BK505"/>
      <c r="BL505"/>
      <c r="BM505"/>
      <c r="BN505"/>
      <c r="BO505"/>
      <c r="BP505"/>
      <c r="BQ505"/>
      <c r="BR505"/>
      <c r="BS505"/>
    </row>
    <row r="506" spans="1:71" s="1" customFormat="1" x14ac:dyDescent="0.25">
      <c r="A506" s="188" t="s">
        <v>408</v>
      </c>
      <c r="B506" s="188" t="s">
        <v>572</v>
      </c>
      <c r="C506" s="188" t="s">
        <v>621</v>
      </c>
      <c r="D506" s="188" t="s">
        <v>478</v>
      </c>
      <c r="E506" s="188">
        <v>58</v>
      </c>
      <c r="F506" s="208">
        <v>22107</v>
      </c>
      <c r="G506" s="188">
        <v>560770</v>
      </c>
      <c r="H506" s="208">
        <v>32292</v>
      </c>
      <c r="I506" s="209" t="s">
        <v>421</v>
      </c>
      <c r="BB506"/>
      <c r="BC506"/>
      <c r="BD506"/>
      <c r="BE506"/>
      <c r="BF506"/>
      <c r="BG506"/>
      <c r="BH506"/>
      <c r="BI506"/>
      <c r="BJ506"/>
      <c r="BK506"/>
      <c r="BL506"/>
      <c r="BM506"/>
      <c r="BN506"/>
      <c r="BO506"/>
      <c r="BP506"/>
      <c r="BQ506"/>
      <c r="BR506"/>
      <c r="BS506"/>
    </row>
    <row r="507" spans="1:71" s="1" customFormat="1" x14ac:dyDescent="0.25">
      <c r="A507" s="188" t="s">
        <v>413</v>
      </c>
      <c r="B507" s="188" t="s">
        <v>660</v>
      </c>
      <c r="C507" s="188" t="s">
        <v>795</v>
      </c>
      <c r="D507" s="188" t="s">
        <v>457</v>
      </c>
      <c r="E507" s="188">
        <v>56</v>
      </c>
      <c r="F507" s="208">
        <v>22710</v>
      </c>
      <c r="G507" s="188">
        <v>560698</v>
      </c>
      <c r="H507" s="208">
        <v>32472</v>
      </c>
      <c r="I507" s="209" t="s">
        <v>421</v>
      </c>
      <c r="BB507"/>
      <c r="BC507"/>
      <c r="BD507"/>
      <c r="BE507"/>
      <c r="BF507"/>
      <c r="BG507"/>
      <c r="BH507"/>
      <c r="BI507"/>
      <c r="BJ507"/>
      <c r="BK507"/>
      <c r="BL507"/>
      <c r="BM507"/>
      <c r="BN507"/>
      <c r="BO507"/>
      <c r="BP507"/>
      <c r="BQ507"/>
      <c r="BR507"/>
      <c r="BS507"/>
    </row>
    <row r="508" spans="1:71" s="1" customFormat="1" x14ac:dyDescent="0.25">
      <c r="A508" s="188" t="s">
        <v>408</v>
      </c>
      <c r="B508" s="188" t="s">
        <v>455</v>
      </c>
      <c r="C508" s="188" t="s">
        <v>776</v>
      </c>
      <c r="D508" s="188" t="s">
        <v>473</v>
      </c>
      <c r="E508" s="188">
        <v>52</v>
      </c>
      <c r="F508" s="208">
        <v>24329</v>
      </c>
      <c r="G508" s="188">
        <v>351381</v>
      </c>
      <c r="H508" s="208">
        <v>32485</v>
      </c>
      <c r="I508" s="209" t="s">
        <v>421</v>
      </c>
      <c r="BB508"/>
      <c r="BC508"/>
      <c r="BD508"/>
      <c r="BE508"/>
      <c r="BF508"/>
      <c r="BG508"/>
      <c r="BH508"/>
      <c r="BI508"/>
      <c r="BJ508"/>
      <c r="BK508"/>
      <c r="BL508"/>
      <c r="BM508"/>
      <c r="BN508"/>
      <c r="BO508"/>
      <c r="BP508"/>
      <c r="BQ508"/>
      <c r="BR508"/>
      <c r="BS508"/>
    </row>
    <row r="509" spans="1:71" s="1" customFormat="1" x14ac:dyDescent="0.25">
      <c r="A509" s="188" t="s">
        <v>413</v>
      </c>
      <c r="B509" s="188" t="s">
        <v>564</v>
      </c>
      <c r="C509" s="188" t="s">
        <v>453</v>
      </c>
      <c r="D509" s="188" t="s">
        <v>416</v>
      </c>
      <c r="E509" s="188">
        <v>61</v>
      </c>
      <c r="F509" s="208">
        <v>20735</v>
      </c>
      <c r="G509" s="188">
        <v>560776</v>
      </c>
      <c r="H509" s="208">
        <v>32408</v>
      </c>
      <c r="I509" s="209" t="s">
        <v>421</v>
      </c>
      <c r="BB509"/>
      <c r="BC509"/>
      <c r="BD509"/>
      <c r="BE509"/>
      <c r="BF509"/>
      <c r="BG509"/>
      <c r="BH509"/>
      <c r="BI509"/>
      <c r="BJ509"/>
      <c r="BK509"/>
      <c r="BL509"/>
      <c r="BM509"/>
      <c r="BN509"/>
      <c r="BO509"/>
      <c r="BP509"/>
      <c r="BQ509"/>
      <c r="BR509"/>
      <c r="BS509"/>
    </row>
    <row r="510" spans="1:71" s="1" customFormat="1" x14ac:dyDescent="0.25">
      <c r="A510" s="188" t="s">
        <v>413</v>
      </c>
      <c r="B510" s="188" t="s">
        <v>664</v>
      </c>
      <c r="C510" s="188" t="s">
        <v>596</v>
      </c>
      <c r="D510" s="188" t="s">
        <v>439</v>
      </c>
      <c r="E510" s="188">
        <v>54</v>
      </c>
      <c r="F510" s="208">
        <v>23353</v>
      </c>
      <c r="G510" s="188">
        <v>560735</v>
      </c>
      <c r="H510" s="208">
        <v>32183</v>
      </c>
      <c r="I510" s="209" t="s">
        <v>421</v>
      </c>
      <c r="BB510"/>
      <c r="BC510"/>
      <c r="BD510"/>
      <c r="BE510"/>
      <c r="BF510"/>
      <c r="BG510"/>
      <c r="BH510"/>
      <c r="BI510"/>
      <c r="BJ510"/>
      <c r="BK510"/>
      <c r="BL510"/>
      <c r="BM510"/>
      <c r="BN510"/>
      <c r="BO510"/>
      <c r="BP510"/>
      <c r="BQ510"/>
      <c r="BR510"/>
      <c r="BS510"/>
    </row>
    <row r="511" spans="1:71" s="1" customFormat="1" x14ac:dyDescent="0.25">
      <c r="A511" s="188" t="s">
        <v>413</v>
      </c>
      <c r="B511" s="188" t="s">
        <v>431</v>
      </c>
      <c r="C511" s="188" t="s">
        <v>432</v>
      </c>
      <c r="D511" s="188" t="s">
        <v>457</v>
      </c>
      <c r="E511" s="188">
        <v>51</v>
      </c>
      <c r="F511" s="208">
        <v>24387</v>
      </c>
      <c r="G511" s="188">
        <v>560794</v>
      </c>
      <c r="H511" s="208">
        <v>32298</v>
      </c>
      <c r="I511" s="209" t="s">
        <v>421</v>
      </c>
      <c r="BB511"/>
      <c r="BC511"/>
      <c r="BD511"/>
      <c r="BE511"/>
      <c r="BF511"/>
      <c r="BG511"/>
      <c r="BH511"/>
      <c r="BI511"/>
      <c r="BJ511"/>
      <c r="BK511"/>
      <c r="BL511"/>
      <c r="BM511"/>
      <c r="BN511"/>
      <c r="BO511"/>
      <c r="BP511"/>
      <c r="BQ511"/>
      <c r="BR511"/>
      <c r="BS511"/>
    </row>
    <row r="512" spans="1:71" s="1" customFormat="1" x14ac:dyDescent="0.25">
      <c r="A512" s="188" t="s">
        <v>413</v>
      </c>
      <c r="B512" s="188" t="s">
        <v>506</v>
      </c>
      <c r="C512" s="188" t="s">
        <v>576</v>
      </c>
      <c r="D512" s="188" t="s">
        <v>473</v>
      </c>
      <c r="E512" s="188">
        <v>57</v>
      </c>
      <c r="F512" s="208">
        <v>22466</v>
      </c>
      <c r="G512" s="188">
        <v>560797</v>
      </c>
      <c r="H512" s="208">
        <v>32280</v>
      </c>
      <c r="I512" s="209" t="s">
        <v>466</v>
      </c>
      <c r="BB512"/>
      <c r="BC512"/>
      <c r="BD512"/>
      <c r="BE512"/>
      <c r="BF512"/>
      <c r="BG512"/>
      <c r="BH512"/>
      <c r="BI512"/>
      <c r="BJ512"/>
      <c r="BK512"/>
      <c r="BL512"/>
      <c r="BM512"/>
      <c r="BN512"/>
      <c r="BO512"/>
      <c r="BP512"/>
      <c r="BQ512"/>
      <c r="BR512"/>
      <c r="BS512"/>
    </row>
    <row r="513" spans="1:71" s="1" customFormat="1" x14ac:dyDescent="0.25">
      <c r="A513" s="188" t="s">
        <v>408</v>
      </c>
      <c r="B513" s="188" t="s">
        <v>709</v>
      </c>
      <c r="C513" s="188" t="s">
        <v>550</v>
      </c>
      <c r="D513" s="188" t="s">
        <v>482</v>
      </c>
      <c r="E513" s="188">
        <v>55</v>
      </c>
      <c r="F513" s="208">
        <v>23196</v>
      </c>
      <c r="G513" s="188">
        <v>561474</v>
      </c>
      <c r="H513" s="208">
        <v>32297</v>
      </c>
      <c r="I513" s="209" t="s">
        <v>466</v>
      </c>
      <c r="BB513"/>
      <c r="BC513"/>
      <c r="BD513"/>
      <c r="BE513"/>
      <c r="BF513"/>
      <c r="BG513"/>
      <c r="BH513"/>
      <c r="BI513"/>
      <c r="BJ513"/>
      <c r="BK513"/>
      <c r="BL513"/>
      <c r="BM513"/>
      <c r="BN513"/>
      <c r="BO513"/>
      <c r="BP513"/>
      <c r="BQ513"/>
      <c r="BR513"/>
      <c r="BS513"/>
    </row>
    <row r="514" spans="1:71" s="1" customFormat="1" x14ac:dyDescent="0.25">
      <c r="A514" s="188" t="s">
        <v>413</v>
      </c>
      <c r="B514" s="188" t="s">
        <v>431</v>
      </c>
      <c r="C514" s="188" t="s">
        <v>796</v>
      </c>
      <c r="D514" s="188" t="s">
        <v>749</v>
      </c>
      <c r="E514" s="188">
        <v>53</v>
      </c>
      <c r="F514" s="208">
        <v>23830</v>
      </c>
      <c r="G514" s="188">
        <v>560801</v>
      </c>
      <c r="H514" s="208">
        <v>32268</v>
      </c>
      <c r="I514" s="209" t="s">
        <v>466</v>
      </c>
      <c r="BB514"/>
      <c r="BC514"/>
      <c r="BD514"/>
      <c r="BE514"/>
      <c r="BF514"/>
      <c r="BG514"/>
      <c r="BH514"/>
      <c r="BI514"/>
      <c r="BJ514"/>
      <c r="BK514"/>
      <c r="BL514"/>
      <c r="BM514"/>
      <c r="BN514"/>
      <c r="BO514"/>
      <c r="BP514"/>
      <c r="BQ514"/>
      <c r="BR514"/>
      <c r="BS514"/>
    </row>
    <row r="515" spans="1:71" s="1" customFormat="1" x14ac:dyDescent="0.25">
      <c r="A515" s="188" t="s">
        <v>413</v>
      </c>
      <c r="B515" s="188" t="s">
        <v>652</v>
      </c>
      <c r="C515" s="188" t="s">
        <v>489</v>
      </c>
      <c r="D515" s="188" t="s">
        <v>460</v>
      </c>
      <c r="E515" s="188">
        <v>52</v>
      </c>
      <c r="F515" s="208">
        <v>24360</v>
      </c>
      <c r="G515" s="188">
        <v>560802</v>
      </c>
      <c r="H515" s="208">
        <v>32487</v>
      </c>
      <c r="I515" s="209" t="s">
        <v>466</v>
      </c>
      <c r="BB515"/>
      <c r="BC515"/>
      <c r="BD515"/>
      <c r="BE515"/>
      <c r="BF515"/>
      <c r="BG515"/>
      <c r="BH515"/>
      <c r="BI515"/>
      <c r="BJ515"/>
      <c r="BK515"/>
      <c r="BL515"/>
      <c r="BM515"/>
      <c r="BN515"/>
      <c r="BO515"/>
      <c r="BP515"/>
      <c r="BQ515"/>
      <c r="BR515"/>
      <c r="BS515"/>
    </row>
    <row r="516" spans="1:71" s="1" customFormat="1" x14ac:dyDescent="0.25">
      <c r="A516" s="188" t="s">
        <v>413</v>
      </c>
      <c r="B516" s="188" t="s">
        <v>479</v>
      </c>
      <c r="C516" s="188" t="s">
        <v>563</v>
      </c>
      <c r="D516" s="188" t="s">
        <v>797</v>
      </c>
      <c r="E516" s="188">
        <v>51</v>
      </c>
      <c r="F516" s="208">
        <v>24727</v>
      </c>
      <c r="G516" s="188">
        <v>560796</v>
      </c>
      <c r="H516" s="208">
        <v>32150</v>
      </c>
      <c r="I516" s="209" t="s">
        <v>466</v>
      </c>
      <c r="BB516"/>
      <c r="BC516"/>
      <c r="BD516"/>
      <c r="BE516"/>
      <c r="BF516"/>
      <c r="BG516"/>
      <c r="BH516"/>
      <c r="BI516"/>
      <c r="BJ516"/>
      <c r="BK516"/>
      <c r="BL516"/>
      <c r="BM516"/>
      <c r="BN516"/>
      <c r="BO516"/>
      <c r="BP516"/>
      <c r="BQ516"/>
      <c r="BR516"/>
      <c r="BS516"/>
    </row>
    <row r="517" spans="1:71" s="1" customFormat="1" x14ac:dyDescent="0.25">
      <c r="A517" s="188" t="s">
        <v>413</v>
      </c>
      <c r="B517" s="188" t="s">
        <v>493</v>
      </c>
      <c r="C517" s="188" t="s">
        <v>752</v>
      </c>
      <c r="D517" s="188" t="s">
        <v>536</v>
      </c>
      <c r="E517" s="188">
        <v>51</v>
      </c>
      <c r="F517" s="208">
        <v>24565</v>
      </c>
      <c r="G517" s="188">
        <v>560800</v>
      </c>
      <c r="H517" s="208">
        <v>32285</v>
      </c>
      <c r="I517" s="209" t="s">
        <v>466</v>
      </c>
      <c r="BB517"/>
      <c r="BC517"/>
      <c r="BD517"/>
      <c r="BE517"/>
      <c r="BF517"/>
      <c r="BG517"/>
      <c r="BH517"/>
      <c r="BI517"/>
      <c r="BJ517"/>
      <c r="BK517"/>
      <c r="BL517"/>
      <c r="BM517"/>
      <c r="BN517"/>
      <c r="BO517"/>
      <c r="BP517"/>
      <c r="BQ517"/>
      <c r="BR517"/>
      <c r="BS517"/>
    </row>
    <row r="518" spans="1:71" s="1" customFormat="1" x14ac:dyDescent="0.25">
      <c r="A518" s="188" t="s">
        <v>413</v>
      </c>
      <c r="B518" s="188" t="s">
        <v>512</v>
      </c>
      <c r="C518" s="188" t="s">
        <v>518</v>
      </c>
      <c r="D518" s="188" t="s">
        <v>798</v>
      </c>
      <c r="E518" s="188">
        <v>58</v>
      </c>
      <c r="F518" s="208">
        <v>21865</v>
      </c>
      <c r="G518" s="188">
        <v>350116</v>
      </c>
      <c r="H518" s="208">
        <v>32306</v>
      </c>
      <c r="I518" s="209" t="s">
        <v>466</v>
      </c>
      <c r="BB518"/>
      <c r="BC518"/>
      <c r="BD518"/>
      <c r="BE518"/>
      <c r="BF518"/>
      <c r="BG518"/>
      <c r="BH518"/>
      <c r="BI518"/>
      <c r="BJ518"/>
      <c r="BK518"/>
      <c r="BL518"/>
      <c r="BM518"/>
      <c r="BN518"/>
      <c r="BO518"/>
      <c r="BP518"/>
      <c r="BQ518"/>
      <c r="BR518"/>
      <c r="BS518"/>
    </row>
    <row r="519" spans="1:71" s="1" customFormat="1" x14ac:dyDescent="0.25">
      <c r="A519" s="188" t="s">
        <v>454</v>
      </c>
      <c r="B519" s="188" t="s">
        <v>660</v>
      </c>
      <c r="C519" s="188" t="s">
        <v>773</v>
      </c>
      <c r="D519" s="188" t="s">
        <v>799</v>
      </c>
      <c r="E519" s="188">
        <v>54</v>
      </c>
      <c r="F519" s="208">
        <v>23295</v>
      </c>
      <c r="G519" s="188">
        <v>351173</v>
      </c>
      <c r="H519" s="208">
        <v>32266</v>
      </c>
      <c r="I519" s="209" t="s">
        <v>466</v>
      </c>
      <c r="BB519"/>
      <c r="BC519"/>
      <c r="BD519"/>
      <c r="BE519"/>
      <c r="BF519"/>
      <c r="BG519"/>
      <c r="BH519"/>
      <c r="BI519"/>
      <c r="BJ519"/>
      <c r="BK519"/>
      <c r="BL519"/>
      <c r="BM519"/>
      <c r="BN519"/>
      <c r="BO519"/>
      <c r="BP519"/>
      <c r="BQ519"/>
      <c r="BR519"/>
      <c r="BS519"/>
    </row>
    <row r="520" spans="1:71" s="1" customFormat="1" x14ac:dyDescent="0.25">
      <c r="A520" s="188" t="s">
        <v>408</v>
      </c>
      <c r="B520" s="188" t="s">
        <v>541</v>
      </c>
      <c r="C520" s="188" t="s">
        <v>550</v>
      </c>
      <c r="D520" s="188" t="s">
        <v>763</v>
      </c>
      <c r="E520" s="188">
        <v>54</v>
      </c>
      <c r="F520" s="208">
        <v>23632</v>
      </c>
      <c r="G520" s="188">
        <v>350274</v>
      </c>
      <c r="H520" s="208">
        <v>32502</v>
      </c>
      <c r="I520" s="209" t="s">
        <v>466</v>
      </c>
      <c r="BB520"/>
      <c r="BC520"/>
      <c r="BD520"/>
      <c r="BE520"/>
      <c r="BF520"/>
      <c r="BG520"/>
      <c r="BH520"/>
      <c r="BI520"/>
      <c r="BJ520"/>
      <c r="BK520"/>
      <c r="BL520"/>
      <c r="BM520"/>
      <c r="BN520"/>
      <c r="BO520"/>
      <c r="BP520"/>
      <c r="BQ520"/>
      <c r="BR520"/>
      <c r="BS520"/>
    </row>
    <row r="521" spans="1:71" s="1" customFormat="1" x14ac:dyDescent="0.25">
      <c r="A521" s="188" t="s">
        <v>408</v>
      </c>
      <c r="B521" s="188" t="s">
        <v>461</v>
      </c>
      <c r="C521" s="188" t="s">
        <v>774</v>
      </c>
      <c r="D521" s="188" t="s">
        <v>800</v>
      </c>
      <c r="E521" s="188">
        <v>53</v>
      </c>
      <c r="F521" s="208">
        <v>23840</v>
      </c>
      <c r="G521" s="188">
        <v>560719</v>
      </c>
      <c r="H521" s="208">
        <v>32336</v>
      </c>
      <c r="I521" s="209" t="s">
        <v>412</v>
      </c>
      <c r="BB521"/>
      <c r="BC521"/>
      <c r="BD521"/>
      <c r="BE521"/>
      <c r="BF521"/>
      <c r="BG521"/>
      <c r="BH521"/>
      <c r="BI521"/>
      <c r="BJ521"/>
      <c r="BK521"/>
      <c r="BL521"/>
      <c r="BM521"/>
      <c r="BN521"/>
      <c r="BO521"/>
      <c r="BP521"/>
      <c r="BQ521"/>
      <c r="BR521"/>
      <c r="BS521"/>
    </row>
    <row r="522" spans="1:71" s="1" customFormat="1" x14ac:dyDescent="0.25">
      <c r="A522" s="188" t="s">
        <v>413</v>
      </c>
      <c r="B522" s="188" t="s">
        <v>526</v>
      </c>
      <c r="C522" s="188" t="s">
        <v>801</v>
      </c>
      <c r="D522" s="188" t="s">
        <v>416</v>
      </c>
      <c r="E522" s="188">
        <v>53</v>
      </c>
      <c r="F522" s="208">
        <v>23927</v>
      </c>
      <c r="G522" s="188">
        <v>560806</v>
      </c>
      <c r="H522" s="208">
        <v>32205</v>
      </c>
      <c r="I522" s="209" t="s">
        <v>412</v>
      </c>
      <c r="BB522"/>
      <c r="BC522"/>
      <c r="BD522"/>
      <c r="BE522"/>
      <c r="BF522"/>
      <c r="BG522"/>
      <c r="BH522"/>
      <c r="BI522"/>
      <c r="BJ522"/>
      <c r="BK522"/>
      <c r="BL522"/>
      <c r="BM522"/>
      <c r="BN522"/>
      <c r="BO522"/>
      <c r="BP522"/>
      <c r="BQ522"/>
      <c r="BR522"/>
      <c r="BS522"/>
    </row>
    <row r="523" spans="1:71" s="1" customFormat="1" x14ac:dyDescent="0.25">
      <c r="A523" s="188" t="s">
        <v>408</v>
      </c>
      <c r="B523" s="188" t="s">
        <v>667</v>
      </c>
      <c r="C523" s="188" t="s">
        <v>779</v>
      </c>
      <c r="D523" s="188" t="s">
        <v>536</v>
      </c>
      <c r="E523" s="188">
        <v>53</v>
      </c>
      <c r="F523" s="208">
        <v>23789</v>
      </c>
      <c r="G523" s="188">
        <v>560722</v>
      </c>
      <c r="H523" s="208">
        <v>32427</v>
      </c>
      <c r="I523" s="209" t="s">
        <v>412</v>
      </c>
      <c r="BB523"/>
      <c r="BC523"/>
      <c r="BD523"/>
      <c r="BE523"/>
      <c r="BF523"/>
      <c r="BG523"/>
      <c r="BH523"/>
      <c r="BI523"/>
      <c r="BJ523"/>
      <c r="BK523"/>
      <c r="BL523"/>
      <c r="BM523"/>
      <c r="BN523"/>
      <c r="BO523"/>
      <c r="BP523"/>
      <c r="BQ523"/>
      <c r="BR523"/>
      <c r="BS523"/>
    </row>
    <row r="524" spans="1:71" s="1" customFormat="1" x14ac:dyDescent="0.25">
      <c r="A524" s="188" t="s">
        <v>413</v>
      </c>
      <c r="B524" s="188" t="s">
        <v>410</v>
      </c>
      <c r="C524" s="188" t="s">
        <v>721</v>
      </c>
      <c r="D524" s="188" t="s">
        <v>802</v>
      </c>
      <c r="E524" s="188">
        <v>53</v>
      </c>
      <c r="F524" s="208">
        <v>23848</v>
      </c>
      <c r="G524" s="188">
        <v>350277</v>
      </c>
      <c r="H524" s="208">
        <v>32341</v>
      </c>
      <c r="I524" s="209" t="s">
        <v>412</v>
      </c>
      <c r="BB524"/>
      <c r="BC524"/>
      <c r="BD524"/>
      <c r="BE524"/>
      <c r="BF524"/>
      <c r="BG524"/>
      <c r="BH524"/>
      <c r="BI524"/>
      <c r="BJ524"/>
      <c r="BK524"/>
      <c r="BL524"/>
      <c r="BM524"/>
      <c r="BN524"/>
      <c r="BO524"/>
      <c r="BP524"/>
      <c r="BQ524"/>
      <c r="BR524"/>
      <c r="BS524"/>
    </row>
    <row r="525" spans="1:71" s="1" customFormat="1" x14ac:dyDescent="0.25">
      <c r="A525" s="188" t="s">
        <v>413</v>
      </c>
      <c r="B525" s="188" t="s">
        <v>512</v>
      </c>
      <c r="C525" s="188" t="s">
        <v>803</v>
      </c>
      <c r="D525" s="188" t="s">
        <v>622</v>
      </c>
      <c r="E525" s="188">
        <v>53</v>
      </c>
      <c r="F525" s="208">
        <v>23865</v>
      </c>
      <c r="G525" s="188">
        <v>560813</v>
      </c>
      <c r="H525" s="208">
        <v>32408</v>
      </c>
      <c r="I525" s="209" t="s">
        <v>412</v>
      </c>
      <c r="BB525"/>
      <c r="BC525"/>
      <c r="BD525"/>
      <c r="BE525"/>
      <c r="BF525"/>
      <c r="BG525"/>
      <c r="BH525"/>
      <c r="BI525"/>
      <c r="BJ525"/>
      <c r="BK525"/>
      <c r="BL525"/>
      <c r="BM525"/>
      <c r="BN525"/>
      <c r="BO525"/>
      <c r="BP525"/>
      <c r="BQ525"/>
      <c r="BR525"/>
      <c r="BS525"/>
    </row>
    <row r="526" spans="1:71" s="1" customFormat="1" x14ac:dyDescent="0.25">
      <c r="A526" s="188" t="s">
        <v>413</v>
      </c>
      <c r="B526" s="188" t="s">
        <v>791</v>
      </c>
      <c r="C526" s="188" t="s">
        <v>804</v>
      </c>
      <c r="D526" s="188" t="s">
        <v>622</v>
      </c>
      <c r="E526" s="188">
        <v>52</v>
      </c>
      <c r="F526" s="208">
        <v>24115</v>
      </c>
      <c r="G526" s="188">
        <v>560815</v>
      </c>
      <c r="H526" s="208">
        <v>32236</v>
      </c>
      <c r="I526" s="209" t="s">
        <v>412</v>
      </c>
      <c r="BB526"/>
      <c r="BC526"/>
      <c r="BD526"/>
      <c r="BE526"/>
      <c r="BF526"/>
      <c r="BG526"/>
      <c r="BH526"/>
      <c r="BI526"/>
      <c r="BJ526"/>
      <c r="BK526"/>
      <c r="BL526"/>
      <c r="BM526"/>
      <c r="BN526"/>
      <c r="BO526"/>
      <c r="BP526"/>
      <c r="BQ526"/>
      <c r="BR526"/>
      <c r="BS526"/>
    </row>
    <row r="527" spans="1:71" s="1" customFormat="1" x14ac:dyDescent="0.25">
      <c r="A527" s="188" t="s">
        <v>413</v>
      </c>
      <c r="B527" s="188" t="s">
        <v>648</v>
      </c>
      <c r="C527" s="188" t="s">
        <v>91</v>
      </c>
      <c r="D527" s="188" t="s">
        <v>622</v>
      </c>
      <c r="E527" s="188">
        <v>52</v>
      </c>
      <c r="F527" s="208">
        <v>24217</v>
      </c>
      <c r="G527" s="188">
        <v>560821</v>
      </c>
      <c r="H527" s="208">
        <v>32503</v>
      </c>
      <c r="I527" s="209" t="s">
        <v>412</v>
      </c>
      <c r="BB527"/>
      <c r="BC527"/>
      <c r="BD527"/>
      <c r="BE527"/>
      <c r="BF527"/>
      <c r="BG527"/>
      <c r="BH527"/>
      <c r="BI527"/>
      <c r="BJ527"/>
      <c r="BK527"/>
      <c r="BL527"/>
      <c r="BM527"/>
      <c r="BN527"/>
      <c r="BO527"/>
      <c r="BP527"/>
      <c r="BQ527"/>
      <c r="BR527"/>
      <c r="BS527"/>
    </row>
    <row r="528" spans="1:71" s="1" customFormat="1" x14ac:dyDescent="0.25">
      <c r="A528" s="188" t="s">
        <v>408</v>
      </c>
      <c r="B528" s="188" t="s">
        <v>629</v>
      </c>
      <c r="C528" s="188" t="s">
        <v>444</v>
      </c>
      <c r="D528" s="188" t="s">
        <v>780</v>
      </c>
      <c r="E528" s="188">
        <v>53</v>
      </c>
      <c r="F528" s="208">
        <v>23935</v>
      </c>
      <c r="G528" s="188">
        <v>560734</v>
      </c>
      <c r="H528" s="208">
        <v>32458</v>
      </c>
      <c r="I528" s="209" t="s">
        <v>412</v>
      </c>
      <c r="BB528"/>
      <c r="BC528"/>
      <c r="BD528"/>
      <c r="BE528"/>
      <c r="BF528"/>
      <c r="BG528"/>
      <c r="BH528"/>
      <c r="BI528"/>
      <c r="BJ528"/>
      <c r="BK528"/>
      <c r="BL528"/>
      <c r="BM528"/>
      <c r="BN528"/>
      <c r="BO528"/>
      <c r="BP528"/>
      <c r="BQ528"/>
      <c r="BR528"/>
      <c r="BS528"/>
    </row>
    <row r="529" spans="1:71" s="1" customFormat="1" x14ac:dyDescent="0.25">
      <c r="A529" s="188" t="s">
        <v>413</v>
      </c>
      <c r="B529" s="188" t="s">
        <v>730</v>
      </c>
      <c r="C529" s="188" t="s">
        <v>609</v>
      </c>
      <c r="D529" s="188" t="s">
        <v>805</v>
      </c>
      <c r="E529" s="188">
        <v>53</v>
      </c>
      <c r="F529" s="208">
        <v>23874</v>
      </c>
      <c r="G529" s="188">
        <v>560824</v>
      </c>
      <c r="H529" s="208">
        <v>32473</v>
      </c>
      <c r="I529" s="209" t="s">
        <v>412</v>
      </c>
      <c r="BB529"/>
      <c r="BC529"/>
      <c r="BD529"/>
      <c r="BE529"/>
      <c r="BF529"/>
      <c r="BG529"/>
      <c r="BH529"/>
      <c r="BI529"/>
      <c r="BJ529"/>
      <c r="BK529"/>
      <c r="BL529"/>
      <c r="BM529"/>
      <c r="BN529"/>
      <c r="BO529"/>
      <c r="BP529"/>
      <c r="BQ529"/>
      <c r="BR529"/>
      <c r="BS529"/>
    </row>
    <row r="530" spans="1:71" s="1" customFormat="1" x14ac:dyDescent="0.25">
      <c r="A530" s="188" t="s">
        <v>454</v>
      </c>
      <c r="B530" s="188" t="s">
        <v>568</v>
      </c>
      <c r="C530" s="188" t="s">
        <v>438</v>
      </c>
      <c r="D530" s="188" t="s">
        <v>806</v>
      </c>
      <c r="E530" s="188">
        <v>52</v>
      </c>
      <c r="F530" s="208">
        <v>24280</v>
      </c>
      <c r="G530" s="188">
        <v>560825</v>
      </c>
      <c r="H530" s="208">
        <v>32606</v>
      </c>
      <c r="I530" s="209" t="s">
        <v>412</v>
      </c>
      <c r="BB530"/>
      <c r="BC530"/>
      <c r="BD530"/>
      <c r="BE530"/>
      <c r="BF530"/>
      <c r="BG530"/>
      <c r="BH530"/>
      <c r="BI530"/>
      <c r="BJ530"/>
      <c r="BK530"/>
      <c r="BL530"/>
      <c r="BM530"/>
      <c r="BN530"/>
      <c r="BO530"/>
      <c r="BP530"/>
      <c r="BQ530"/>
      <c r="BR530"/>
      <c r="BS530"/>
    </row>
    <row r="531" spans="1:71" s="1" customFormat="1" x14ac:dyDescent="0.25">
      <c r="A531" s="188" t="s">
        <v>413</v>
      </c>
      <c r="B531" s="188" t="s">
        <v>568</v>
      </c>
      <c r="C531" s="188" t="s">
        <v>472</v>
      </c>
      <c r="D531" s="188" t="s">
        <v>470</v>
      </c>
      <c r="E531" s="188">
        <v>52</v>
      </c>
      <c r="F531" s="208">
        <v>24261</v>
      </c>
      <c r="G531" s="188">
        <v>560826</v>
      </c>
      <c r="H531" s="208">
        <v>32362</v>
      </c>
      <c r="I531" s="209" t="s">
        <v>412</v>
      </c>
      <c r="BB531"/>
      <c r="BC531"/>
      <c r="BD531"/>
      <c r="BE531"/>
      <c r="BF531"/>
      <c r="BG531"/>
      <c r="BH531"/>
      <c r="BI531"/>
      <c r="BJ531"/>
      <c r="BK531"/>
      <c r="BL531"/>
      <c r="BM531"/>
      <c r="BN531"/>
      <c r="BO531"/>
      <c r="BP531"/>
      <c r="BQ531"/>
      <c r="BR531"/>
      <c r="BS531"/>
    </row>
    <row r="532" spans="1:71" s="1" customFormat="1" x14ac:dyDescent="0.25">
      <c r="A532" s="188" t="s">
        <v>413</v>
      </c>
      <c r="B532" s="188" t="s">
        <v>559</v>
      </c>
      <c r="C532" s="188" t="s">
        <v>91</v>
      </c>
      <c r="D532" s="188" t="s">
        <v>460</v>
      </c>
      <c r="E532" s="188">
        <v>51</v>
      </c>
      <c r="F532" s="208">
        <v>24418</v>
      </c>
      <c r="G532" s="188">
        <v>560835</v>
      </c>
      <c r="H532" s="208">
        <v>32398</v>
      </c>
      <c r="I532" s="209" t="s">
        <v>417</v>
      </c>
      <c r="BB532"/>
      <c r="BC532"/>
      <c r="BD532"/>
      <c r="BE532"/>
      <c r="BF532"/>
      <c r="BG532"/>
      <c r="BH532"/>
      <c r="BI532"/>
      <c r="BJ532"/>
      <c r="BK532"/>
      <c r="BL532"/>
      <c r="BM532"/>
      <c r="BN532"/>
      <c r="BO532"/>
      <c r="BP532"/>
      <c r="BQ532"/>
      <c r="BR532"/>
      <c r="BS532"/>
    </row>
    <row r="533" spans="1:71" s="1" customFormat="1" x14ac:dyDescent="0.25">
      <c r="A533" s="188" t="s">
        <v>413</v>
      </c>
      <c r="B533" s="188" t="s">
        <v>541</v>
      </c>
      <c r="C533" s="188" t="s">
        <v>807</v>
      </c>
      <c r="D533" s="188" t="s">
        <v>508</v>
      </c>
      <c r="E533" s="188">
        <v>65</v>
      </c>
      <c r="F533" s="208">
        <v>19426</v>
      </c>
      <c r="G533" s="188">
        <v>560831</v>
      </c>
      <c r="H533" s="208">
        <v>32327</v>
      </c>
      <c r="I533" s="209" t="s">
        <v>417</v>
      </c>
      <c r="BB533"/>
      <c r="BC533"/>
      <c r="BD533"/>
      <c r="BE533"/>
      <c r="BF533"/>
      <c r="BG533"/>
      <c r="BH533"/>
      <c r="BI533"/>
      <c r="BJ533"/>
      <c r="BK533"/>
      <c r="BL533"/>
      <c r="BM533"/>
      <c r="BN533"/>
      <c r="BO533"/>
      <c r="BP533"/>
      <c r="BQ533"/>
      <c r="BR533"/>
      <c r="BS533"/>
    </row>
    <row r="534" spans="1:71" s="1" customFormat="1" x14ac:dyDescent="0.25">
      <c r="A534" s="188" t="s">
        <v>413</v>
      </c>
      <c r="B534" s="188" t="s">
        <v>414</v>
      </c>
      <c r="C534" s="188" t="s">
        <v>808</v>
      </c>
      <c r="D534" s="188" t="s">
        <v>460</v>
      </c>
      <c r="E534" s="188">
        <v>52</v>
      </c>
      <c r="F534" s="208">
        <v>24338</v>
      </c>
      <c r="G534" s="188">
        <v>560827</v>
      </c>
      <c r="H534" s="208">
        <v>32223</v>
      </c>
      <c r="I534" s="209" t="s">
        <v>417</v>
      </c>
      <c r="BB534"/>
      <c r="BC534"/>
      <c r="BD534"/>
      <c r="BE534"/>
      <c r="BF534"/>
      <c r="BG534"/>
      <c r="BH534"/>
      <c r="BI534"/>
      <c r="BJ534"/>
      <c r="BK534"/>
      <c r="BL534"/>
      <c r="BM534"/>
      <c r="BN534"/>
      <c r="BO534"/>
      <c r="BP534"/>
      <c r="BQ534"/>
      <c r="BR534"/>
      <c r="BS534"/>
    </row>
    <row r="535" spans="1:71" s="1" customFormat="1" x14ac:dyDescent="0.25">
      <c r="A535" s="188" t="s">
        <v>408</v>
      </c>
      <c r="B535" s="188" t="s">
        <v>784</v>
      </c>
      <c r="C535" s="188" t="s">
        <v>152</v>
      </c>
      <c r="D535" s="188" t="s">
        <v>536</v>
      </c>
      <c r="E535" s="188">
        <v>53</v>
      </c>
      <c r="F535" s="208">
        <v>23783</v>
      </c>
      <c r="G535" s="188">
        <v>560747</v>
      </c>
      <c r="H535" s="208">
        <v>32803</v>
      </c>
      <c r="I535" s="209" t="s">
        <v>417</v>
      </c>
      <c r="BB535"/>
      <c r="BC535"/>
      <c r="BD535"/>
      <c r="BE535"/>
      <c r="BF535"/>
      <c r="BG535"/>
      <c r="BH535"/>
      <c r="BI535"/>
      <c r="BJ535"/>
      <c r="BK535"/>
      <c r="BL535"/>
      <c r="BM535"/>
      <c r="BN535"/>
      <c r="BO535"/>
      <c r="BP535"/>
      <c r="BQ535"/>
      <c r="BR535"/>
      <c r="BS535"/>
    </row>
    <row r="536" spans="1:71" s="1" customFormat="1" x14ac:dyDescent="0.25">
      <c r="A536" s="188" t="s">
        <v>408</v>
      </c>
      <c r="B536" s="188" t="s">
        <v>586</v>
      </c>
      <c r="C536" s="188" t="s">
        <v>535</v>
      </c>
      <c r="D536" s="188" t="s">
        <v>445</v>
      </c>
      <c r="E536" s="188">
        <v>55</v>
      </c>
      <c r="F536" s="208">
        <v>23091</v>
      </c>
      <c r="G536" s="188">
        <v>560838</v>
      </c>
      <c r="H536" s="208">
        <v>32618</v>
      </c>
      <c r="I536" s="209" t="s">
        <v>417</v>
      </c>
      <c r="BB536"/>
      <c r="BC536"/>
      <c r="BD536"/>
      <c r="BE536"/>
      <c r="BF536"/>
      <c r="BG536"/>
      <c r="BH536"/>
      <c r="BI536"/>
      <c r="BJ536"/>
      <c r="BK536"/>
      <c r="BL536"/>
      <c r="BM536"/>
      <c r="BN536"/>
      <c r="BO536"/>
      <c r="BP536"/>
      <c r="BQ536"/>
      <c r="BR536"/>
      <c r="BS536"/>
    </row>
    <row r="537" spans="1:71" s="1" customFormat="1" x14ac:dyDescent="0.25">
      <c r="A537" s="188" t="s">
        <v>408</v>
      </c>
      <c r="B537" s="188" t="s">
        <v>634</v>
      </c>
      <c r="C537" s="188" t="s">
        <v>630</v>
      </c>
      <c r="D537" s="188" t="s">
        <v>473</v>
      </c>
      <c r="E537" s="188">
        <v>52</v>
      </c>
      <c r="F537" s="208">
        <v>24280</v>
      </c>
      <c r="G537" s="188">
        <v>560842</v>
      </c>
      <c r="H537" s="208">
        <v>32606</v>
      </c>
      <c r="I537" s="209" t="s">
        <v>417</v>
      </c>
      <c r="BB537"/>
      <c r="BC537"/>
      <c r="BD537"/>
      <c r="BE537"/>
      <c r="BF537"/>
      <c r="BG537"/>
      <c r="BH537"/>
      <c r="BI537"/>
      <c r="BJ537"/>
      <c r="BK537"/>
      <c r="BL537"/>
      <c r="BM537"/>
      <c r="BN537"/>
      <c r="BO537"/>
      <c r="BP537"/>
      <c r="BQ537"/>
      <c r="BR537"/>
      <c r="BS537"/>
    </row>
    <row r="538" spans="1:71" s="1" customFormat="1" x14ac:dyDescent="0.25">
      <c r="A538" s="188" t="s">
        <v>413</v>
      </c>
      <c r="B538" s="188" t="s">
        <v>730</v>
      </c>
      <c r="C538" s="188" t="s">
        <v>441</v>
      </c>
      <c r="D538" s="188" t="s">
        <v>460</v>
      </c>
      <c r="E538" s="188">
        <v>51</v>
      </c>
      <c r="F538" s="208">
        <v>24570</v>
      </c>
      <c r="G538" s="188">
        <v>560837</v>
      </c>
      <c r="H538" s="208">
        <v>32631</v>
      </c>
      <c r="I538" s="209" t="s">
        <v>417</v>
      </c>
      <c r="BB538"/>
      <c r="BC538"/>
      <c r="BD538"/>
      <c r="BE538"/>
      <c r="BF538"/>
      <c r="BG538"/>
      <c r="BH538"/>
      <c r="BI538"/>
      <c r="BJ538"/>
      <c r="BK538"/>
      <c r="BL538"/>
      <c r="BM538"/>
      <c r="BN538"/>
      <c r="BO538"/>
      <c r="BP538"/>
      <c r="BQ538"/>
      <c r="BR538"/>
      <c r="BS538"/>
    </row>
    <row r="539" spans="1:71" s="1" customFormat="1" x14ac:dyDescent="0.25">
      <c r="A539" s="188" t="s">
        <v>408</v>
      </c>
      <c r="B539" s="188" t="s">
        <v>719</v>
      </c>
      <c r="C539" s="188" t="s">
        <v>465</v>
      </c>
      <c r="D539" s="188" t="s">
        <v>470</v>
      </c>
      <c r="E539" s="188">
        <v>58</v>
      </c>
      <c r="F539" s="208">
        <v>22065</v>
      </c>
      <c r="G539" s="188">
        <v>350371</v>
      </c>
      <c r="H539" s="208">
        <v>32755</v>
      </c>
      <c r="I539" s="209" t="s">
        <v>417</v>
      </c>
      <c r="BB539"/>
      <c r="BC539"/>
      <c r="BD539"/>
      <c r="BE539"/>
      <c r="BF539"/>
      <c r="BG539"/>
      <c r="BH539"/>
      <c r="BI539"/>
      <c r="BJ539"/>
      <c r="BK539"/>
      <c r="BL539"/>
      <c r="BM539"/>
      <c r="BN539"/>
      <c r="BO539"/>
      <c r="BP539"/>
      <c r="BQ539"/>
      <c r="BR539"/>
      <c r="BS539"/>
    </row>
    <row r="540" spans="1:71" s="1" customFormat="1" x14ac:dyDescent="0.25">
      <c r="A540" s="188" t="s">
        <v>408</v>
      </c>
      <c r="B540" s="188" t="s">
        <v>665</v>
      </c>
      <c r="C540" s="188" t="s">
        <v>155</v>
      </c>
      <c r="D540" s="188" t="s">
        <v>726</v>
      </c>
      <c r="E540" s="188">
        <v>53</v>
      </c>
      <c r="F540" s="208">
        <v>23660</v>
      </c>
      <c r="G540" s="188">
        <v>560765</v>
      </c>
      <c r="H540" s="208">
        <v>32648</v>
      </c>
      <c r="I540" s="209" t="s">
        <v>417</v>
      </c>
      <c r="BB540"/>
      <c r="BC540"/>
      <c r="BD540"/>
      <c r="BE540"/>
      <c r="BF540"/>
      <c r="BG540"/>
      <c r="BH540"/>
      <c r="BI540"/>
      <c r="BJ540"/>
      <c r="BK540"/>
      <c r="BL540"/>
      <c r="BM540"/>
      <c r="BN540"/>
      <c r="BO540"/>
      <c r="BP540"/>
      <c r="BQ540"/>
      <c r="BR540"/>
      <c r="BS540"/>
    </row>
    <row r="541" spans="1:71" s="1" customFormat="1" x14ac:dyDescent="0.25">
      <c r="A541" s="188" t="s">
        <v>408</v>
      </c>
      <c r="B541" s="188" t="s">
        <v>618</v>
      </c>
      <c r="C541" s="188" t="s">
        <v>685</v>
      </c>
      <c r="D541" s="188" t="s">
        <v>442</v>
      </c>
      <c r="E541" s="188">
        <v>55</v>
      </c>
      <c r="F541" s="208">
        <v>22961</v>
      </c>
      <c r="G541" s="188">
        <v>560850</v>
      </c>
      <c r="H541" s="208">
        <v>32761</v>
      </c>
      <c r="I541" s="209" t="s">
        <v>417</v>
      </c>
      <c r="BB541"/>
      <c r="BC541"/>
      <c r="BD541"/>
      <c r="BE541"/>
      <c r="BF541"/>
      <c r="BG541"/>
      <c r="BH541"/>
      <c r="BI541"/>
      <c r="BJ541"/>
      <c r="BK541"/>
      <c r="BL541"/>
      <c r="BM541"/>
      <c r="BN541"/>
      <c r="BO541"/>
      <c r="BP541"/>
      <c r="BQ541"/>
      <c r="BR541"/>
      <c r="BS541"/>
    </row>
    <row r="542" spans="1:71" s="1" customFormat="1" x14ac:dyDescent="0.25">
      <c r="A542" s="188" t="s">
        <v>408</v>
      </c>
      <c r="B542" s="188" t="s">
        <v>531</v>
      </c>
      <c r="C542" s="188" t="s">
        <v>621</v>
      </c>
      <c r="D542" s="188" t="s">
        <v>449</v>
      </c>
      <c r="E542" s="188">
        <v>54</v>
      </c>
      <c r="F542" s="208">
        <v>23562</v>
      </c>
      <c r="G542" s="188">
        <v>560851</v>
      </c>
      <c r="H542" s="208">
        <v>32513</v>
      </c>
      <c r="I542" s="209" t="s">
        <v>417</v>
      </c>
      <c r="BB542"/>
      <c r="BC542"/>
      <c r="BD542"/>
      <c r="BE542"/>
      <c r="BF542"/>
      <c r="BG542"/>
      <c r="BH542"/>
      <c r="BI542"/>
      <c r="BJ542"/>
      <c r="BK542"/>
      <c r="BL542"/>
      <c r="BM542"/>
      <c r="BN542"/>
      <c r="BO542"/>
      <c r="BP542"/>
      <c r="BQ542"/>
      <c r="BR542"/>
      <c r="BS542"/>
    </row>
    <row r="543" spans="1:71" s="1" customFormat="1" x14ac:dyDescent="0.25">
      <c r="A543" s="188" t="s">
        <v>413</v>
      </c>
      <c r="B543" s="188" t="s">
        <v>497</v>
      </c>
      <c r="C543" s="188" t="s">
        <v>706</v>
      </c>
      <c r="D543" s="188" t="s">
        <v>473</v>
      </c>
      <c r="E543" s="188">
        <v>53</v>
      </c>
      <c r="F543" s="208">
        <v>23799</v>
      </c>
      <c r="G543" s="188">
        <v>351446</v>
      </c>
      <c r="H543" s="208">
        <v>33153</v>
      </c>
      <c r="I543" s="209" t="s">
        <v>417</v>
      </c>
      <c r="BB543"/>
      <c r="BC543"/>
      <c r="BD543"/>
      <c r="BE543"/>
      <c r="BF543"/>
      <c r="BG543"/>
      <c r="BH543"/>
      <c r="BI543"/>
      <c r="BJ543"/>
      <c r="BK543"/>
      <c r="BL543"/>
      <c r="BM543"/>
      <c r="BN543"/>
      <c r="BO543"/>
      <c r="BP543"/>
      <c r="BQ543"/>
      <c r="BR543"/>
      <c r="BS543"/>
    </row>
    <row r="544" spans="1:71" s="1" customFormat="1" x14ac:dyDescent="0.25">
      <c r="A544" s="188" t="s">
        <v>413</v>
      </c>
      <c r="B544" s="188" t="s">
        <v>476</v>
      </c>
      <c r="C544" s="188" t="s">
        <v>583</v>
      </c>
      <c r="D544" s="188" t="s">
        <v>416</v>
      </c>
      <c r="E544" s="188">
        <v>55</v>
      </c>
      <c r="F544" s="208">
        <v>23230</v>
      </c>
      <c r="G544" s="188">
        <v>560856</v>
      </c>
      <c r="H544" s="208">
        <v>32570</v>
      </c>
      <c r="I544" s="209" t="s">
        <v>417</v>
      </c>
      <c r="BB544"/>
      <c r="BC544"/>
      <c r="BD544"/>
      <c r="BE544"/>
      <c r="BF544"/>
      <c r="BG544"/>
      <c r="BH544"/>
      <c r="BI544"/>
      <c r="BJ544"/>
      <c r="BK544"/>
      <c r="BL544"/>
      <c r="BM544"/>
      <c r="BN544"/>
      <c r="BO544"/>
      <c r="BP544"/>
      <c r="BQ544"/>
      <c r="BR544"/>
      <c r="BS544"/>
    </row>
    <row r="545" spans="1:71" s="1" customFormat="1" x14ac:dyDescent="0.25">
      <c r="A545" s="188" t="s">
        <v>408</v>
      </c>
      <c r="B545" s="188" t="s">
        <v>639</v>
      </c>
      <c r="C545" s="188" t="s">
        <v>776</v>
      </c>
      <c r="D545" s="188" t="s">
        <v>425</v>
      </c>
      <c r="E545" s="188">
        <v>52</v>
      </c>
      <c r="F545" s="208">
        <v>24310</v>
      </c>
      <c r="G545" s="188">
        <v>560803</v>
      </c>
      <c r="H545" s="208">
        <v>32838</v>
      </c>
      <c r="I545" s="209" t="s">
        <v>417</v>
      </c>
      <c r="BB545"/>
      <c r="BC545"/>
      <c r="BD545"/>
      <c r="BE545"/>
      <c r="BF545"/>
      <c r="BG545"/>
      <c r="BH545"/>
      <c r="BI545"/>
      <c r="BJ545"/>
      <c r="BK545"/>
      <c r="BL545"/>
      <c r="BM545"/>
      <c r="BN545"/>
      <c r="BO545"/>
      <c r="BP545"/>
      <c r="BQ545"/>
      <c r="BR545"/>
      <c r="BS545"/>
    </row>
    <row r="546" spans="1:71" s="1" customFormat="1" x14ac:dyDescent="0.25">
      <c r="A546" s="188" t="s">
        <v>408</v>
      </c>
      <c r="B546" s="188" t="s">
        <v>471</v>
      </c>
      <c r="C546" s="188" t="s">
        <v>532</v>
      </c>
      <c r="D546" s="188" t="s">
        <v>416</v>
      </c>
      <c r="E546" s="188">
        <v>52</v>
      </c>
      <c r="F546" s="208">
        <v>24202</v>
      </c>
      <c r="G546" s="188">
        <v>560795</v>
      </c>
      <c r="H546" s="208">
        <v>32852</v>
      </c>
      <c r="I546" s="209" t="s">
        <v>417</v>
      </c>
      <c r="BB546"/>
      <c r="BC546"/>
      <c r="BD546"/>
      <c r="BE546"/>
      <c r="BF546"/>
      <c r="BG546"/>
      <c r="BH546"/>
      <c r="BI546"/>
      <c r="BJ546"/>
      <c r="BK546"/>
      <c r="BL546"/>
      <c r="BM546"/>
      <c r="BN546"/>
      <c r="BO546"/>
      <c r="BP546"/>
      <c r="BQ546"/>
      <c r="BR546"/>
      <c r="BS546"/>
    </row>
    <row r="547" spans="1:71" s="1" customFormat="1" x14ac:dyDescent="0.25">
      <c r="A547" s="188" t="s">
        <v>413</v>
      </c>
      <c r="B547" s="188" t="s">
        <v>570</v>
      </c>
      <c r="C547" s="188" t="s">
        <v>515</v>
      </c>
      <c r="D547" s="188" t="s">
        <v>638</v>
      </c>
      <c r="E547" s="188">
        <v>54</v>
      </c>
      <c r="F547" s="208">
        <v>23441</v>
      </c>
      <c r="G547" s="188">
        <v>351492</v>
      </c>
      <c r="H547" s="208">
        <v>32796</v>
      </c>
      <c r="I547" s="209" t="s">
        <v>417</v>
      </c>
      <c r="BB547"/>
      <c r="BC547"/>
      <c r="BD547"/>
      <c r="BE547"/>
      <c r="BF547"/>
      <c r="BG547"/>
      <c r="BH547"/>
      <c r="BI547"/>
      <c r="BJ547"/>
      <c r="BK547"/>
      <c r="BL547"/>
      <c r="BM547"/>
      <c r="BN547"/>
      <c r="BO547"/>
      <c r="BP547"/>
      <c r="BQ547"/>
      <c r="BR547"/>
      <c r="BS547"/>
    </row>
    <row r="548" spans="1:71" s="1" customFormat="1" x14ac:dyDescent="0.25">
      <c r="A548" s="188" t="s">
        <v>408</v>
      </c>
      <c r="B548" s="188" t="s">
        <v>431</v>
      </c>
      <c r="C548" s="188" t="s">
        <v>155</v>
      </c>
      <c r="D548" s="188" t="s">
        <v>536</v>
      </c>
      <c r="E548" s="188">
        <v>51</v>
      </c>
      <c r="F548" s="208">
        <v>24436</v>
      </c>
      <c r="G548" s="188">
        <v>350735</v>
      </c>
      <c r="H548" s="208">
        <v>32533</v>
      </c>
      <c r="I548" s="209" t="s">
        <v>421</v>
      </c>
      <c r="BB548"/>
      <c r="BC548"/>
      <c r="BD548"/>
      <c r="BE548"/>
      <c r="BF548"/>
      <c r="BG548"/>
      <c r="BH548"/>
      <c r="BI548"/>
      <c r="BJ548"/>
      <c r="BK548"/>
      <c r="BL548"/>
      <c r="BM548"/>
      <c r="BN548"/>
      <c r="BO548"/>
      <c r="BP548"/>
      <c r="BQ548"/>
      <c r="BR548"/>
      <c r="BS548"/>
    </row>
    <row r="549" spans="1:71" s="1" customFormat="1" x14ac:dyDescent="0.25">
      <c r="A549" s="188" t="s">
        <v>408</v>
      </c>
      <c r="B549" s="188" t="s">
        <v>625</v>
      </c>
      <c r="C549" s="188" t="s">
        <v>444</v>
      </c>
      <c r="D549" s="188" t="s">
        <v>619</v>
      </c>
      <c r="E549" s="188">
        <v>54</v>
      </c>
      <c r="F549" s="208">
        <v>23472</v>
      </c>
      <c r="G549" s="188">
        <v>350740</v>
      </c>
      <c r="H549" s="208">
        <v>32648</v>
      </c>
      <c r="I549" s="209" t="s">
        <v>421</v>
      </c>
      <c r="BB549"/>
      <c r="BC549"/>
      <c r="BD549"/>
      <c r="BE549"/>
      <c r="BF549"/>
      <c r="BG549"/>
      <c r="BH549"/>
      <c r="BI549"/>
      <c r="BJ549"/>
      <c r="BK549"/>
      <c r="BL549"/>
      <c r="BM549"/>
      <c r="BN549"/>
      <c r="BO549"/>
      <c r="BP549"/>
      <c r="BQ549"/>
      <c r="BR549"/>
      <c r="BS549"/>
    </row>
    <row r="550" spans="1:71" s="1" customFormat="1" x14ac:dyDescent="0.25">
      <c r="A550" s="188" t="s">
        <v>413</v>
      </c>
      <c r="B550" s="188" t="s">
        <v>528</v>
      </c>
      <c r="C550" s="188" t="s">
        <v>809</v>
      </c>
      <c r="D550" s="188" t="s">
        <v>473</v>
      </c>
      <c r="E550" s="188">
        <v>52</v>
      </c>
      <c r="F550" s="208">
        <v>24159</v>
      </c>
      <c r="G550" s="188">
        <v>560856</v>
      </c>
      <c r="H550" s="208">
        <v>32763</v>
      </c>
      <c r="I550" s="209" t="s">
        <v>421</v>
      </c>
      <c r="BB550"/>
      <c r="BC550"/>
      <c r="BD550"/>
      <c r="BE550"/>
      <c r="BF550"/>
      <c r="BG550"/>
      <c r="BH550"/>
      <c r="BI550"/>
      <c r="BJ550"/>
      <c r="BK550"/>
      <c r="BL550"/>
      <c r="BM550"/>
      <c r="BN550"/>
      <c r="BO550"/>
      <c r="BP550"/>
      <c r="BQ550"/>
      <c r="BR550"/>
      <c r="BS550"/>
    </row>
    <row r="551" spans="1:71" s="1" customFormat="1" x14ac:dyDescent="0.25">
      <c r="A551" s="188" t="s">
        <v>408</v>
      </c>
      <c r="B551" s="188" t="s">
        <v>506</v>
      </c>
      <c r="C551" s="188" t="s">
        <v>465</v>
      </c>
      <c r="D551" s="188" t="s">
        <v>422</v>
      </c>
      <c r="E551" s="188">
        <v>52</v>
      </c>
      <c r="F551" s="208">
        <v>24132</v>
      </c>
      <c r="G551" s="188">
        <v>350742</v>
      </c>
      <c r="H551" s="208">
        <v>32601</v>
      </c>
      <c r="I551" s="209" t="s">
        <v>421</v>
      </c>
      <c r="BB551"/>
      <c r="BC551"/>
      <c r="BD551"/>
      <c r="BE551"/>
      <c r="BF551"/>
      <c r="BG551"/>
      <c r="BH551"/>
      <c r="BI551"/>
      <c r="BJ551"/>
      <c r="BK551"/>
      <c r="BL551"/>
      <c r="BM551"/>
      <c r="BN551"/>
      <c r="BO551"/>
      <c r="BP551"/>
      <c r="BQ551"/>
      <c r="BR551"/>
      <c r="BS551"/>
    </row>
    <row r="552" spans="1:71" s="1" customFormat="1" x14ac:dyDescent="0.25">
      <c r="A552" s="188" t="s">
        <v>408</v>
      </c>
      <c r="B552" s="188" t="s">
        <v>503</v>
      </c>
      <c r="C552" s="188" t="s">
        <v>810</v>
      </c>
      <c r="D552" s="188" t="s">
        <v>811</v>
      </c>
      <c r="E552" s="188">
        <v>60</v>
      </c>
      <c r="F552" s="208">
        <v>21407</v>
      </c>
      <c r="G552" s="188">
        <v>350770</v>
      </c>
      <c r="H552" s="208">
        <v>32920</v>
      </c>
      <c r="I552" s="209" t="s">
        <v>421</v>
      </c>
      <c r="BB552"/>
      <c r="BC552"/>
      <c r="BD552"/>
      <c r="BE552"/>
      <c r="BF552"/>
      <c r="BG552"/>
      <c r="BH552"/>
      <c r="BI552"/>
      <c r="BJ552"/>
      <c r="BK552"/>
      <c r="BL552"/>
      <c r="BM552"/>
      <c r="BN552"/>
      <c r="BO552"/>
      <c r="BP552"/>
      <c r="BQ552"/>
      <c r="BR552"/>
      <c r="BS552"/>
    </row>
    <row r="553" spans="1:71" s="1" customFormat="1" x14ac:dyDescent="0.25">
      <c r="A553" s="188" t="s">
        <v>413</v>
      </c>
      <c r="B553" s="188" t="s">
        <v>528</v>
      </c>
      <c r="C553" s="188" t="s">
        <v>472</v>
      </c>
      <c r="D553" s="188" t="s">
        <v>457</v>
      </c>
      <c r="E553" s="188">
        <v>52</v>
      </c>
      <c r="F553" s="208">
        <v>24249</v>
      </c>
      <c r="G553" s="188">
        <v>350756</v>
      </c>
      <c r="H553" s="208">
        <v>32961</v>
      </c>
      <c r="I553" s="209" t="s">
        <v>421</v>
      </c>
      <c r="BB553"/>
      <c r="BC553"/>
      <c r="BD553"/>
      <c r="BE553"/>
      <c r="BF553"/>
      <c r="BG553"/>
      <c r="BH553"/>
      <c r="BI553"/>
      <c r="BJ553"/>
      <c r="BK553"/>
      <c r="BL553"/>
      <c r="BM553"/>
      <c r="BN553"/>
      <c r="BO553"/>
      <c r="BP553"/>
      <c r="BQ553"/>
      <c r="BR553"/>
      <c r="BS553"/>
    </row>
    <row r="554" spans="1:71" s="1" customFormat="1" x14ac:dyDescent="0.25">
      <c r="A554" s="188" t="s">
        <v>413</v>
      </c>
      <c r="B554" s="188" t="s">
        <v>443</v>
      </c>
      <c r="C554" s="188" t="s">
        <v>812</v>
      </c>
      <c r="D554" s="188" t="s">
        <v>813</v>
      </c>
      <c r="E554" s="188">
        <v>56</v>
      </c>
      <c r="F554" s="208">
        <v>22693</v>
      </c>
      <c r="G554" s="188">
        <v>350561</v>
      </c>
      <c r="H554" s="208">
        <v>32968</v>
      </c>
      <c r="I554" s="209" t="s">
        <v>421</v>
      </c>
      <c r="BB554"/>
      <c r="BC554"/>
      <c r="BD554"/>
      <c r="BE554"/>
      <c r="BF554"/>
      <c r="BG554"/>
      <c r="BH554"/>
      <c r="BI554"/>
      <c r="BJ554"/>
      <c r="BK554"/>
      <c r="BL554"/>
      <c r="BM554"/>
      <c r="BN554"/>
      <c r="BO554"/>
      <c r="BP554"/>
      <c r="BQ554"/>
      <c r="BR554"/>
      <c r="BS554"/>
    </row>
    <row r="555" spans="1:71" s="1" customFormat="1" x14ac:dyDescent="0.25">
      <c r="A555" s="188" t="s">
        <v>413</v>
      </c>
      <c r="B555" s="188" t="s">
        <v>521</v>
      </c>
      <c r="C555" s="188" t="s">
        <v>750</v>
      </c>
      <c r="D555" s="188" t="s">
        <v>416</v>
      </c>
      <c r="E555" s="188">
        <v>52</v>
      </c>
      <c r="F555" s="208">
        <v>24112</v>
      </c>
      <c r="G555" s="188">
        <v>351375</v>
      </c>
      <c r="H555" s="208">
        <v>33027</v>
      </c>
      <c r="I555" s="209" t="s">
        <v>421</v>
      </c>
      <c r="BB555"/>
      <c r="BC555"/>
      <c r="BD555"/>
      <c r="BE555"/>
      <c r="BF555"/>
      <c r="BG555"/>
      <c r="BH555"/>
      <c r="BI555"/>
      <c r="BJ555"/>
      <c r="BK555"/>
      <c r="BL555"/>
      <c r="BM555"/>
      <c r="BN555"/>
      <c r="BO555"/>
      <c r="BP555"/>
      <c r="BQ555"/>
      <c r="BR555"/>
      <c r="BS555"/>
    </row>
    <row r="556" spans="1:71" s="1" customFormat="1" x14ac:dyDescent="0.25">
      <c r="A556" s="188" t="s">
        <v>413</v>
      </c>
      <c r="B556" s="188" t="s">
        <v>615</v>
      </c>
      <c r="C556" s="188" t="s">
        <v>764</v>
      </c>
      <c r="D556" s="188" t="s">
        <v>738</v>
      </c>
      <c r="E556" s="188">
        <v>52</v>
      </c>
      <c r="F556" s="208">
        <v>24262</v>
      </c>
      <c r="G556" s="188">
        <v>350715</v>
      </c>
      <c r="H556" s="208">
        <v>32958</v>
      </c>
      <c r="I556" s="209" t="s">
        <v>421</v>
      </c>
      <c r="BB556"/>
      <c r="BC556"/>
      <c r="BD556"/>
      <c r="BE556"/>
      <c r="BF556"/>
      <c r="BG556"/>
      <c r="BH556"/>
      <c r="BI556"/>
      <c r="BJ556"/>
      <c r="BK556"/>
      <c r="BL556"/>
      <c r="BM556"/>
      <c r="BN556"/>
      <c r="BO556"/>
      <c r="BP556"/>
      <c r="BQ556"/>
      <c r="BR556"/>
      <c r="BS556"/>
    </row>
    <row r="557" spans="1:71" s="1" customFormat="1" x14ac:dyDescent="0.25">
      <c r="A557" s="188" t="s">
        <v>408</v>
      </c>
      <c r="B557" s="188" t="s">
        <v>559</v>
      </c>
      <c r="C557" s="188" t="s">
        <v>410</v>
      </c>
      <c r="D557" s="188" t="s">
        <v>442</v>
      </c>
      <c r="E557" s="188">
        <v>55</v>
      </c>
      <c r="F557" s="208">
        <v>22926</v>
      </c>
      <c r="G557" s="188">
        <v>350782</v>
      </c>
      <c r="H557" s="208">
        <v>32899</v>
      </c>
      <c r="I557" s="209" t="s">
        <v>421</v>
      </c>
      <c r="BB557"/>
      <c r="BC557"/>
      <c r="BD557"/>
      <c r="BE557"/>
      <c r="BF557"/>
      <c r="BG557"/>
      <c r="BH557"/>
      <c r="BI557"/>
      <c r="BJ557"/>
      <c r="BK557"/>
      <c r="BL557"/>
      <c r="BM557"/>
      <c r="BN557"/>
      <c r="BO557"/>
      <c r="BP557"/>
      <c r="BQ557"/>
      <c r="BR557"/>
      <c r="BS557"/>
    </row>
    <row r="558" spans="1:71" s="1" customFormat="1" x14ac:dyDescent="0.25">
      <c r="A558" s="188" t="s">
        <v>413</v>
      </c>
      <c r="B558" s="188" t="s">
        <v>526</v>
      </c>
      <c r="C558" s="188" t="s">
        <v>507</v>
      </c>
      <c r="D558" s="188" t="s">
        <v>473</v>
      </c>
      <c r="E558" s="188">
        <v>53</v>
      </c>
      <c r="F558" s="208">
        <v>23799</v>
      </c>
      <c r="G558" s="188">
        <v>350535</v>
      </c>
      <c r="H558" s="208">
        <v>33153</v>
      </c>
      <c r="I558" s="209" t="s">
        <v>466</v>
      </c>
      <c r="BB558"/>
      <c r="BC558"/>
      <c r="BD558"/>
      <c r="BE558"/>
      <c r="BF558"/>
      <c r="BG558"/>
      <c r="BH558"/>
      <c r="BI558"/>
      <c r="BJ558"/>
      <c r="BK558"/>
      <c r="BL558"/>
      <c r="BM558"/>
      <c r="BN558"/>
      <c r="BO558"/>
      <c r="BP558"/>
      <c r="BQ558"/>
      <c r="BR558"/>
      <c r="BS558"/>
    </row>
    <row r="559" spans="1:71" s="1" customFormat="1" x14ac:dyDescent="0.25">
      <c r="A559" s="188" t="s">
        <v>454</v>
      </c>
      <c r="B559" s="188" t="s">
        <v>471</v>
      </c>
      <c r="C559" s="188" t="s">
        <v>491</v>
      </c>
      <c r="D559" s="188" t="s">
        <v>658</v>
      </c>
      <c r="E559" s="188">
        <v>52</v>
      </c>
      <c r="F559" s="208">
        <v>24369</v>
      </c>
      <c r="G559" s="188">
        <v>350684</v>
      </c>
      <c r="H559" s="208">
        <v>33215</v>
      </c>
      <c r="I559" s="209" t="s">
        <v>466</v>
      </c>
      <c r="BB559"/>
      <c r="BC559"/>
      <c r="BD559"/>
      <c r="BE559"/>
      <c r="BF559"/>
      <c r="BG559"/>
      <c r="BH559"/>
      <c r="BI559"/>
      <c r="BJ559"/>
      <c r="BK559"/>
      <c r="BL559"/>
      <c r="BM559"/>
      <c r="BN559"/>
      <c r="BO559"/>
      <c r="BP559"/>
      <c r="BQ559"/>
      <c r="BR559"/>
      <c r="BS559"/>
    </row>
    <row r="560" spans="1:71" s="1" customFormat="1" x14ac:dyDescent="0.25">
      <c r="A560" s="188" t="s">
        <v>413</v>
      </c>
      <c r="B560" s="188" t="s">
        <v>612</v>
      </c>
      <c r="C560" s="188" t="s">
        <v>737</v>
      </c>
      <c r="D560" s="188" t="s">
        <v>460</v>
      </c>
      <c r="E560" s="188">
        <v>50</v>
      </c>
      <c r="F560" s="208">
        <v>24894</v>
      </c>
      <c r="G560" s="188">
        <v>350502</v>
      </c>
      <c r="H560" s="208">
        <v>33187</v>
      </c>
      <c r="I560" s="209" t="s">
        <v>466</v>
      </c>
      <c r="BB560"/>
      <c r="BC560"/>
      <c r="BD560"/>
      <c r="BE560"/>
      <c r="BF560"/>
      <c r="BG560"/>
      <c r="BH560"/>
      <c r="BI560"/>
      <c r="BJ560"/>
      <c r="BK560"/>
      <c r="BL560"/>
      <c r="BM560"/>
      <c r="BN560"/>
      <c r="BO560"/>
      <c r="BP560"/>
      <c r="BQ560"/>
      <c r="BR560"/>
      <c r="BS560"/>
    </row>
    <row r="561" spans="1:71" s="1" customFormat="1" x14ac:dyDescent="0.25">
      <c r="A561" s="188" t="s">
        <v>408</v>
      </c>
      <c r="B561" s="188" t="s">
        <v>531</v>
      </c>
      <c r="C561" s="188" t="s">
        <v>604</v>
      </c>
      <c r="D561" s="188" t="s">
        <v>814</v>
      </c>
      <c r="E561" s="188">
        <v>50</v>
      </c>
      <c r="F561" s="208">
        <v>24845</v>
      </c>
      <c r="G561" s="188">
        <v>350606</v>
      </c>
      <c r="H561" s="208">
        <v>33097</v>
      </c>
      <c r="I561" s="209" t="s">
        <v>466</v>
      </c>
      <c r="BB561"/>
      <c r="BC561"/>
      <c r="BD561"/>
      <c r="BE561"/>
      <c r="BF561"/>
      <c r="BG561"/>
      <c r="BH561"/>
      <c r="BI561"/>
      <c r="BJ561"/>
      <c r="BK561"/>
      <c r="BL561"/>
      <c r="BM561"/>
      <c r="BN561"/>
      <c r="BO561"/>
      <c r="BP561"/>
      <c r="BQ561"/>
      <c r="BR561"/>
      <c r="BS561"/>
    </row>
    <row r="562" spans="1:71" s="1" customFormat="1" x14ac:dyDescent="0.25">
      <c r="A562" s="188" t="s">
        <v>413</v>
      </c>
      <c r="B562" s="188" t="s">
        <v>631</v>
      </c>
      <c r="C562" s="188" t="s">
        <v>640</v>
      </c>
      <c r="D562" s="188" t="s">
        <v>442</v>
      </c>
      <c r="E562" s="188">
        <v>48</v>
      </c>
      <c r="F562" s="208">
        <v>25625</v>
      </c>
      <c r="G562" s="188">
        <v>350648</v>
      </c>
      <c r="H562" s="208">
        <v>33022</v>
      </c>
      <c r="I562" s="209" t="s">
        <v>466</v>
      </c>
      <c r="BB562"/>
      <c r="BC562"/>
      <c r="BD562"/>
      <c r="BE562"/>
      <c r="BF562"/>
      <c r="BG562"/>
      <c r="BH562"/>
      <c r="BI562"/>
      <c r="BJ562"/>
      <c r="BK562"/>
      <c r="BL562"/>
      <c r="BM562"/>
      <c r="BN562"/>
      <c r="BO562"/>
      <c r="BP562"/>
      <c r="BQ562"/>
      <c r="BR562"/>
      <c r="BS562"/>
    </row>
    <row r="563" spans="1:71" s="1" customFormat="1" x14ac:dyDescent="0.25">
      <c r="A563" s="188" t="s">
        <v>413</v>
      </c>
      <c r="B563" s="188" t="s">
        <v>476</v>
      </c>
      <c r="C563" s="188" t="s">
        <v>815</v>
      </c>
      <c r="D563" s="188" t="s">
        <v>460</v>
      </c>
      <c r="E563" s="188">
        <v>57</v>
      </c>
      <c r="F563" s="208">
        <v>22338</v>
      </c>
      <c r="G563" s="188">
        <v>560886</v>
      </c>
      <c r="H563" s="208">
        <v>33202</v>
      </c>
      <c r="I563" s="209" t="s">
        <v>466</v>
      </c>
      <c r="BB563"/>
      <c r="BC563"/>
      <c r="BD563"/>
      <c r="BE563"/>
      <c r="BF563"/>
      <c r="BG563"/>
      <c r="BH563"/>
      <c r="BI563"/>
      <c r="BJ563"/>
      <c r="BK563"/>
      <c r="BL563"/>
      <c r="BM563"/>
      <c r="BN563"/>
      <c r="BO563"/>
      <c r="BP563"/>
      <c r="BQ563"/>
      <c r="BR563"/>
      <c r="BS563"/>
    </row>
    <row r="564" spans="1:71" s="1" customFormat="1" x14ac:dyDescent="0.25">
      <c r="A564" s="188" t="s">
        <v>408</v>
      </c>
      <c r="B564" s="188" t="s">
        <v>712</v>
      </c>
      <c r="C564" s="188" t="s">
        <v>453</v>
      </c>
      <c r="D564" s="188" t="s">
        <v>555</v>
      </c>
      <c r="E564" s="188">
        <v>53</v>
      </c>
      <c r="F564" s="208">
        <v>23976</v>
      </c>
      <c r="G564" s="188">
        <v>561222</v>
      </c>
      <c r="H564" s="208">
        <v>33215</v>
      </c>
      <c r="I564" s="209" t="s">
        <v>466</v>
      </c>
      <c r="BB564"/>
      <c r="BC564"/>
      <c r="BD564"/>
      <c r="BE564"/>
      <c r="BF564"/>
      <c r="BG564"/>
      <c r="BH564"/>
      <c r="BI564"/>
      <c r="BJ564"/>
      <c r="BK564"/>
      <c r="BL564"/>
      <c r="BM564"/>
      <c r="BN564"/>
      <c r="BO564"/>
      <c r="BP564"/>
      <c r="BQ564"/>
      <c r="BR564"/>
      <c r="BS564"/>
    </row>
    <row r="565" spans="1:71" s="1" customFormat="1" x14ac:dyDescent="0.25">
      <c r="A565" s="188" t="s">
        <v>413</v>
      </c>
      <c r="B565" s="188" t="s">
        <v>511</v>
      </c>
      <c r="C565" s="188" t="s">
        <v>816</v>
      </c>
      <c r="D565" s="188" t="s">
        <v>457</v>
      </c>
      <c r="E565" s="188">
        <v>50</v>
      </c>
      <c r="F565" s="208">
        <v>25041</v>
      </c>
      <c r="G565" s="188">
        <v>350510</v>
      </c>
      <c r="H565" s="208">
        <v>33138</v>
      </c>
      <c r="I565" s="209" t="s">
        <v>466</v>
      </c>
      <c r="BB565"/>
      <c r="BC565"/>
      <c r="BD565"/>
      <c r="BE565"/>
      <c r="BF565"/>
      <c r="BG565"/>
      <c r="BH565"/>
      <c r="BI565"/>
      <c r="BJ565"/>
      <c r="BK565"/>
      <c r="BL565"/>
      <c r="BM565"/>
      <c r="BN565"/>
      <c r="BO565"/>
      <c r="BP565"/>
      <c r="BQ565"/>
      <c r="BR565"/>
      <c r="BS565"/>
    </row>
    <row r="566" spans="1:71" s="1" customFormat="1" x14ac:dyDescent="0.25">
      <c r="A566" s="188" t="s">
        <v>413</v>
      </c>
      <c r="B566" s="188" t="s">
        <v>817</v>
      </c>
      <c r="C566" s="188" t="s">
        <v>513</v>
      </c>
      <c r="D566" s="188" t="s">
        <v>416</v>
      </c>
      <c r="E566" s="188">
        <v>56</v>
      </c>
      <c r="F566" s="208">
        <v>22731</v>
      </c>
      <c r="G566" s="188">
        <v>350389</v>
      </c>
      <c r="H566" s="208">
        <v>32914</v>
      </c>
      <c r="I566" s="209" t="s">
        <v>466</v>
      </c>
      <c r="BB566"/>
      <c r="BC566"/>
      <c r="BD566"/>
      <c r="BE566"/>
      <c r="BF566"/>
      <c r="BG566"/>
      <c r="BH566"/>
      <c r="BI566"/>
      <c r="BJ566"/>
      <c r="BK566"/>
      <c r="BL566"/>
      <c r="BM566"/>
      <c r="BN566"/>
      <c r="BO566"/>
      <c r="BP566"/>
      <c r="BQ566"/>
      <c r="BR566"/>
      <c r="BS566"/>
    </row>
    <row r="567" spans="1:71" s="1" customFormat="1" x14ac:dyDescent="0.25">
      <c r="A567" s="188" t="s">
        <v>408</v>
      </c>
      <c r="B567" s="188" t="s">
        <v>673</v>
      </c>
      <c r="C567" s="188" t="s">
        <v>621</v>
      </c>
      <c r="D567" s="188" t="s">
        <v>536</v>
      </c>
      <c r="E567" s="188">
        <v>51</v>
      </c>
      <c r="F567" s="208">
        <v>24727</v>
      </c>
      <c r="G567" s="188">
        <v>560894</v>
      </c>
      <c r="H567" s="208">
        <v>33028</v>
      </c>
      <c r="I567" s="209" t="s">
        <v>412</v>
      </c>
      <c r="BB567"/>
      <c r="BC567"/>
      <c r="BD567"/>
      <c r="BE567"/>
      <c r="BF567"/>
      <c r="BG567"/>
      <c r="BH567"/>
      <c r="BI567"/>
      <c r="BJ567"/>
      <c r="BK567"/>
      <c r="BL567"/>
      <c r="BM567"/>
      <c r="BN567"/>
      <c r="BO567"/>
      <c r="BP567"/>
      <c r="BQ567"/>
      <c r="BR567"/>
      <c r="BS567"/>
    </row>
    <row r="568" spans="1:71" s="1" customFormat="1" x14ac:dyDescent="0.25">
      <c r="A568" s="188" t="s">
        <v>413</v>
      </c>
      <c r="B568" s="188" t="s">
        <v>549</v>
      </c>
      <c r="C568" s="188" t="s">
        <v>707</v>
      </c>
      <c r="D568" s="188" t="s">
        <v>457</v>
      </c>
      <c r="E568" s="188">
        <v>51</v>
      </c>
      <c r="F568" s="208">
        <v>24539</v>
      </c>
      <c r="G568" s="188">
        <v>350866</v>
      </c>
      <c r="H568" s="208">
        <v>33010</v>
      </c>
      <c r="I568" s="209" t="s">
        <v>412</v>
      </c>
      <c r="BB568"/>
      <c r="BC568"/>
      <c r="BD568"/>
      <c r="BE568"/>
      <c r="BF568"/>
      <c r="BG568"/>
      <c r="BH568"/>
      <c r="BI568"/>
      <c r="BJ568"/>
      <c r="BK568"/>
      <c r="BL568"/>
      <c r="BM568"/>
      <c r="BN568"/>
      <c r="BO568"/>
      <c r="BP568"/>
      <c r="BQ568"/>
      <c r="BR568"/>
      <c r="BS568"/>
    </row>
    <row r="569" spans="1:71" s="1" customFormat="1" x14ac:dyDescent="0.25">
      <c r="A569" s="188" t="s">
        <v>413</v>
      </c>
      <c r="B569" s="188" t="s">
        <v>546</v>
      </c>
      <c r="C569" s="188" t="s">
        <v>818</v>
      </c>
      <c r="D569" s="188" t="s">
        <v>416</v>
      </c>
      <c r="E569" s="188">
        <v>52</v>
      </c>
      <c r="F569" s="208">
        <v>24298</v>
      </c>
      <c r="G569" s="188">
        <v>560908</v>
      </c>
      <c r="H569" s="208">
        <v>33027</v>
      </c>
      <c r="I569" s="209" t="s">
        <v>412</v>
      </c>
      <c r="BB569"/>
      <c r="BC569"/>
      <c r="BD569"/>
      <c r="BE569"/>
      <c r="BF569"/>
      <c r="BG569"/>
      <c r="BH569"/>
      <c r="BI569"/>
      <c r="BJ569"/>
      <c r="BK569"/>
      <c r="BL569"/>
      <c r="BM569"/>
      <c r="BN569"/>
      <c r="BO569"/>
      <c r="BP569"/>
      <c r="BQ569"/>
      <c r="BR569"/>
      <c r="BS569"/>
    </row>
    <row r="570" spans="1:71" s="1" customFormat="1" x14ac:dyDescent="0.25">
      <c r="A570" s="188" t="s">
        <v>408</v>
      </c>
      <c r="B570" s="188" t="s">
        <v>461</v>
      </c>
      <c r="C570" s="188" t="s">
        <v>746</v>
      </c>
      <c r="D570" s="188" t="s">
        <v>445</v>
      </c>
      <c r="E570" s="188">
        <v>55</v>
      </c>
      <c r="F570" s="208">
        <v>22992</v>
      </c>
      <c r="G570" s="188">
        <v>561090</v>
      </c>
      <c r="H570" s="208">
        <v>32998</v>
      </c>
      <c r="I570" s="209" t="s">
        <v>412</v>
      </c>
      <c r="BB570"/>
      <c r="BC570"/>
      <c r="BD570"/>
      <c r="BE570"/>
      <c r="BF570"/>
      <c r="BG570"/>
      <c r="BH570"/>
      <c r="BI570"/>
      <c r="BJ570"/>
      <c r="BK570"/>
      <c r="BL570"/>
      <c r="BM570"/>
      <c r="BN570"/>
      <c r="BO570"/>
      <c r="BP570"/>
      <c r="BQ570"/>
      <c r="BR570"/>
      <c r="BS570"/>
    </row>
    <row r="571" spans="1:71" s="1" customFormat="1" x14ac:dyDescent="0.25">
      <c r="A571" s="188" t="s">
        <v>408</v>
      </c>
      <c r="B571" s="188" t="s">
        <v>547</v>
      </c>
      <c r="C571" s="188" t="s">
        <v>444</v>
      </c>
      <c r="D571" s="188" t="s">
        <v>411</v>
      </c>
      <c r="E571" s="188">
        <v>51</v>
      </c>
      <c r="F571" s="208">
        <v>24421</v>
      </c>
      <c r="G571" s="188">
        <v>560819</v>
      </c>
      <c r="H571" s="208">
        <v>33217</v>
      </c>
      <c r="I571" s="209" t="s">
        <v>412</v>
      </c>
      <c r="BB571"/>
      <c r="BC571"/>
      <c r="BD571"/>
      <c r="BE571"/>
      <c r="BF571"/>
      <c r="BG571"/>
      <c r="BH571"/>
      <c r="BI571"/>
      <c r="BJ571"/>
      <c r="BK571"/>
      <c r="BL571"/>
      <c r="BM571"/>
      <c r="BN571"/>
      <c r="BO571"/>
      <c r="BP571"/>
      <c r="BQ571"/>
      <c r="BR571"/>
      <c r="BS571"/>
    </row>
    <row r="572" spans="1:71" s="1" customFormat="1" x14ac:dyDescent="0.25">
      <c r="A572" s="188" t="s">
        <v>413</v>
      </c>
      <c r="B572" s="188" t="s">
        <v>418</v>
      </c>
      <c r="C572" s="188" t="s">
        <v>453</v>
      </c>
      <c r="D572" s="188" t="s">
        <v>460</v>
      </c>
      <c r="E572" s="188">
        <v>52</v>
      </c>
      <c r="F572" s="208">
        <v>24171</v>
      </c>
      <c r="G572" s="188">
        <v>560835</v>
      </c>
      <c r="H572" s="208">
        <v>32881</v>
      </c>
      <c r="I572" s="209" t="s">
        <v>412</v>
      </c>
      <c r="BB572"/>
      <c r="BC572"/>
      <c r="BD572"/>
      <c r="BE572"/>
      <c r="BF572"/>
      <c r="BG572"/>
      <c r="BH572"/>
      <c r="BI572"/>
      <c r="BJ572"/>
      <c r="BK572"/>
      <c r="BL572"/>
      <c r="BM572"/>
      <c r="BN572"/>
      <c r="BO572"/>
      <c r="BP572"/>
      <c r="BQ572"/>
      <c r="BR572"/>
      <c r="BS572"/>
    </row>
    <row r="573" spans="1:71" s="1" customFormat="1" x14ac:dyDescent="0.25">
      <c r="A573" s="188" t="s">
        <v>413</v>
      </c>
      <c r="B573" s="188" t="s">
        <v>712</v>
      </c>
      <c r="C573" s="188" t="s">
        <v>489</v>
      </c>
      <c r="D573" s="188" t="s">
        <v>622</v>
      </c>
      <c r="E573" s="188">
        <v>49</v>
      </c>
      <c r="F573" s="208">
        <v>25149</v>
      </c>
      <c r="G573" s="188">
        <v>560901</v>
      </c>
      <c r="H573" s="208">
        <v>33015</v>
      </c>
      <c r="I573" s="209" t="s">
        <v>412</v>
      </c>
      <c r="BB573"/>
      <c r="BC573"/>
      <c r="BD573"/>
      <c r="BE573"/>
      <c r="BF573"/>
      <c r="BG573"/>
      <c r="BH573"/>
      <c r="BI573"/>
      <c r="BJ573"/>
      <c r="BK573"/>
      <c r="BL573"/>
      <c r="BM573"/>
      <c r="BN573"/>
      <c r="BO573"/>
      <c r="BP573"/>
      <c r="BQ573"/>
      <c r="BR573"/>
      <c r="BS573"/>
    </row>
    <row r="574" spans="1:71" s="1" customFormat="1" x14ac:dyDescent="0.25">
      <c r="A574" s="188" t="s">
        <v>408</v>
      </c>
      <c r="B574" s="188" t="s">
        <v>410</v>
      </c>
      <c r="C574" s="188" t="s">
        <v>542</v>
      </c>
      <c r="D574" s="188" t="s">
        <v>473</v>
      </c>
      <c r="E574" s="188">
        <v>52</v>
      </c>
      <c r="F574" s="208">
        <v>24232</v>
      </c>
      <c r="G574" s="188">
        <v>560907</v>
      </c>
      <c r="H574" s="208">
        <v>33036</v>
      </c>
      <c r="I574" s="209" t="s">
        <v>412</v>
      </c>
      <c r="BB574"/>
      <c r="BC574"/>
      <c r="BD574"/>
      <c r="BE574"/>
      <c r="BF574"/>
      <c r="BG574"/>
      <c r="BH574"/>
      <c r="BI574"/>
      <c r="BJ574"/>
      <c r="BK574"/>
      <c r="BL574"/>
      <c r="BM574"/>
      <c r="BN574"/>
      <c r="BO574"/>
      <c r="BP574"/>
      <c r="BQ574"/>
      <c r="BR574"/>
      <c r="BS574"/>
    </row>
    <row r="575" spans="1:71" s="1" customFormat="1" x14ac:dyDescent="0.25">
      <c r="A575" s="188" t="s">
        <v>408</v>
      </c>
      <c r="B575" s="188" t="s">
        <v>431</v>
      </c>
      <c r="C575" s="188" t="s">
        <v>410</v>
      </c>
      <c r="D575" s="188" t="s">
        <v>482</v>
      </c>
      <c r="E575" s="188">
        <v>52</v>
      </c>
      <c r="F575" s="208">
        <v>24226</v>
      </c>
      <c r="G575" s="188">
        <v>560857</v>
      </c>
      <c r="H575" s="208">
        <v>32996</v>
      </c>
      <c r="I575" s="209" t="s">
        <v>412</v>
      </c>
      <c r="BB575"/>
      <c r="BC575"/>
      <c r="BD575"/>
      <c r="BE575"/>
      <c r="BF575"/>
      <c r="BG575"/>
      <c r="BH575"/>
      <c r="BI575"/>
      <c r="BJ575"/>
      <c r="BK575"/>
      <c r="BL575"/>
      <c r="BM575"/>
      <c r="BN575"/>
      <c r="BO575"/>
      <c r="BP575"/>
      <c r="BQ575"/>
      <c r="BR575"/>
      <c r="BS575"/>
    </row>
    <row r="576" spans="1:71" s="1" customFormat="1" x14ac:dyDescent="0.25">
      <c r="A576" s="188" t="s">
        <v>408</v>
      </c>
      <c r="B576" s="188" t="s">
        <v>713</v>
      </c>
      <c r="C576" s="188" t="s">
        <v>155</v>
      </c>
      <c r="D576" s="188" t="s">
        <v>445</v>
      </c>
      <c r="E576" s="188">
        <v>52</v>
      </c>
      <c r="F576" s="208">
        <v>24143</v>
      </c>
      <c r="G576" s="188">
        <v>560916</v>
      </c>
      <c r="H576" s="208">
        <v>33232</v>
      </c>
      <c r="I576" s="209" t="s">
        <v>412</v>
      </c>
      <c r="BB576"/>
      <c r="BC576"/>
      <c r="BD576"/>
      <c r="BE576"/>
      <c r="BF576"/>
      <c r="BG576"/>
      <c r="BH576"/>
      <c r="BI576"/>
      <c r="BJ576"/>
      <c r="BK576"/>
      <c r="BL576"/>
      <c r="BM576"/>
      <c r="BN576"/>
      <c r="BO576"/>
      <c r="BP576"/>
      <c r="BQ576"/>
      <c r="BR576"/>
      <c r="BS576"/>
    </row>
    <row r="577" spans="1:71" s="1" customFormat="1" x14ac:dyDescent="0.25">
      <c r="A577" s="188" t="s">
        <v>413</v>
      </c>
      <c r="B577" s="188" t="s">
        <v>437</v>
      </c>
      <c r="C577" s="188" t="s">
        <v>819</v>
      </c>
      <c r="D577" s="188" t="s">
        <v>457</v>
      </c>
      <c r="E577" s="188">
        <v>50</v>
      </c>
      <c r="F577" s="208">
        <v>24975</v>
      </c>
      <c r="G577" s="188">
        <v>350755</v>
      </c>
      <c r="H577" s="208">
        <v>33066</v>
      </c>
      <c r="I577" s="209" t="s">
        <v>412</v>
      </c>
      <c r="BB577"/>
      <c r="BC577"/>
      <c r="BD577"/>
      <c r="BE577"/>
      <c r="BF577"/>
      <c r="BG577"/>
      <c r="BH577"/>
      <c r="BI577"/>
      <c r="BJ577"/>
      <c r="BK577"/>
      <c r="BL577"/>
      <c r="BM577"/>
      <c r="BN577"/>
      <c r="BO577"/>
      <c r="BP577"/>
      <c r="BQ577"/>
      <c r="BR577"/>
      <c r="BS577"/>
    </row>
    <row r="578" spans="1:71" s="1" customFormat="1" x14ac:dyDescent="0.25">
      <c r="A578" s="188" t="s">
        <v>408</v>
      </c>
      <c r="B578" s="188" t="s">
        <v>574</v>
      </c>
      <c r="C578" s="188" t="s">
        <v>550</v>
      </c>
      <c r="D578" s="188" t="s">
        <v>460</v>
      </c>
      <c r="E578" s="188">
        <v>50</v>
      </c>
      <c r="F578" s="208">
        <v>24786</v>
      </c>
      <c r="G578" s="188">
        <v>560927</v>
      </c>
      <c r="H578" s="208">
        <v>32935</v>
      </c>
      <c r="I578" s="209" t="s">
        <v>417</v>
      </c>
      <c r="BB578"/>
      <c r="BC578"/>
      <c r="BD578"/>
      <c r="BE578"/>
      <c r="BF578"/>
      <c r="BG578"/>
      <c r="BH578"/>
      <c r="BI578"/>
      <c r="BJ578"/>
      <c r="BK578"/>
      <c r="BL578"/>
      <c r="BM578"/>
      <c r="BN578"/>
      <c r="BO578"/>
      <c r="BP578"/>
      <c r="BQ578"/>
      <c r="BR578"/>
      <c r="BS578"/>
    </row>
    <row r="579" spans="1:71" s="1" customFormat="1" x14ac:dyDescent="0.25">
      <c r="A579" s="188" t="s">
        <v>413</v>
      </c>
      <c r="B579" s="188" t="s">
        <v>469</v>
      </c>
      <c r="C579" s="188" t="s">
        <v>820</v>
      </c>
      <c r="D579" s="188" t="s">
        <v>422</v>
      </c>
      <c r="E579" s="188">
        <v>51</v>
      </c>
      <c r="F579" s="208">
        <v>24449</v>
      </c>
      <c r="G579" s="188">
        <v>560925</v>
      </c>
      <c r="H579" s="208">
        <v>33157</v>
      </c>
      <c r="I579" s="209" t="s">
        <v>417</v>
      </c>
      <c r="BB579"/>
      <c r="BC579"/>
      <c r="BD579"/>
      <c r="BE579"/>
      <c r="BF579"/>
      <c r="BG579"/>
      <c r="BH579"/>
      <c r="BI579"/>
      <c r="BJ579"/>
      <c r="BK579"/>
      <c r="BL579"/>
      <c r="BM579"/>
      <c r="BN579"/>
      <c r="BO579"/>
      <c r="BP579"/>
      <c r="BQ579"/>
      <c r="BR579"/>
      <c r="BS579"/>
    </row>
    <row r="580" spans="1:71" s="1" customFormat="1" x14ac:dyDescent="0.25">
      <c r="A580" s="188" t="s">
        <v>413</v>
      </c>
      <c r="B580" s="188" t="s">
        <v>511</v>
      </c>
      <c r="C580" s="188" t="s">
        <v>682</v>
      </c>
      <c r="D580" s="188" t="s">
        <v>416</v>
      </c>
      <c r="E580" s="188">
        <v>51</v>
      </c>
      <c r="F580" s="208">
        <v>24657</v>
      </c>
      <c r="G580" s="188">
        <v>350061</v>
      </c>
      <c r="H580" s="208">
        <v>33071</v>
      </c>
      <c r="I580" s="209" t="s">
        <v>417</v>
      </c>
      <c r="BB580"/>
      <c r="BC580"/>
      <c r="BD580"/>
      <c r="BE580"/>
      <c r="BF580"/>
      <c r="BG580"/>
      <c r="BH580"/>
      <c r="BI580"/>
      <c r="BJ580"/>
      <c r="BK580"/>
      <c r="BL580"/>
      <c r="BM580"/>
      <c r="BN580"/>
      <c r="BO580"/>
      <c r="BP580"/>
      <c r="BQ580"/>
      <c r="BR580"/>
      <c r="BS580"/>
    </row>
    <row r="581" spans="1:71" s="1" customFormat="1" x14ac:dyDescent="0.25">
      <c r="A581" s="188" t="s">
        <v>408</v>
      </c>
      <c r="B581" s="188" t="s">
        <v>492</v>
      </c>
      <c r="C581" s="188" t="s">
        <v>532</v>
      </c>
      <c r="D581" s="188" t="s">
        <v>821</v>
      </c>
      <c r="E581" s="188">
        <v>55</v>
      </c>
      <c r="F581" s="208">
        <v>23227</v>
      </c>
      <c r="G581" s="188">
        <v>350902</v>
      </c>
      <c r="H581" s="208">
        <v>33138</v>
      </c>
      <c r="I581" s="209" t="s">
        <v>417</v>
      </c>
      <c r="BB581"/>
      <c r="BC581"/>
      <c r="BD581"/>
      <c r="BE581"/>
      <c r="BF581"/>
      <c r="BG581"/>
      <c r="BH581"/>
      <c r="BI581"/>
      <c r="BJ581"/>
      <c r="BK581"/>
      <c r="BL581"/>
      <c r="BM581"/>
      <c r="BN581"/>
      <c r="BO581"/>
      <c r="BP581"/>
      <c r="BQ581"/>
      <c r="BR581"/>
      <c r="BS581"/>
    </row>
    <row r="582" spans="1:71" s="1" customFormat="1" x14ac:dyDescent="0.25">
      <c r="A582" s="188" t="s">
        <v>408</v>
      </c>
      <c r="B582" s="188" t="s">
        <v>817</v>
      </c>
      <c r="C582" s="188" t="s">
        <v>822</v>
      </c>
      <c r="D582" s="188" t="s">
        <v>619</v>
      </c>
      <c r="E582" s="188">
        <v>52</v>
      </c>
      <c r="F582" s="208">
        <v>24278</v>
      </c>
      <c r="G582" s="188">
        <v>350903</v>
      </c>
      <c r="H582" s="208">
        <v>32966</v>
      </c>
      <c r="I582" s="209" t="s">
        <v>417</v>
      </c>
      <c r="BB582"/>
      <c r="BC582"/>
      <c r="BD582"/>
      <c r="BE582"/>
      <c r="BF582"/>
      <c r="BG582"/>
      <c r="BH582"/>
      <c r="BI582"/>
      <c r="BJ582"/>
      <c r="BK582"/>
      <c r="BL582"/>
      <c r="BM582"/>
      <c r="BN582"/>
      <c r="BO582"/>
      <c r="BP582"/>
      <c r="BQ582"/>
      <c r="BR582"/>
      <c r="BS582"/>
    </row>
    <row r="583" spans="1:71" s="1" customFormat="1" x14ac:dyDescent="0.25">
      <c r="A583" s="188" t="s">
        <v>408</v>
      </c>
      <c r="B583" s="188" t="s">
        <v>521</v>
      </c>
      <c r="C583" s="188" t="s">
        <v>776</v>
      </c>
      <c r="D583" s="188" t="s">
        <v>445</v>
      </c>
      <c r="E583" s="188">
        <v>50</v>
      </c>
      <c r="F583" s="208">
        <v>25006</v>
      </c>
      <c r="G583" s="188">
        <v>350899</v>
      </c>
      <c r="H583" s="208">
        <v>33233</v>
      </c>
      <c r="I583" s="209" t="s">
        <v>417</v>
      </c>
      <c r="BB583"/>
      <c r="BC583"/>
      <c r="BD583"/>
      <c r="BE583"/>
      <c r="BF583"/>
      <c r="BG583"/>
      <c r="BH583"/>
      <c r="BI583"/>
      <c r="BJ583"/>
      <c r="BK583"/>
      <c r="BL583"/>
      <c r="BM583"/>
      <c r="BN583"/>
      <c r="BO583"/>
      <c r="BP583"/>
      <c r="BQ583"/>
      <c r="BR583"/>
      <c r="BS583"/>
    </row>
    <row r="584" spans="1:71" s="1" customFormat="1" x14ac:dyDescent="0.25">
      <c r="A584" s="188" t="s">
        <v>413</v>
      </c>
      <c r="B584" s="188" t="s">
        <v>448</v>
      </c>
      <c r="C584" s="188" t="s">
        <v>633</v>
      </c>
      <c r="D584" s="188" t="s">
        <v>460</v>
      </c>
      <c r="E584" s="188">
        <v>50</v>
      </c>
      <c r="F584" s="208">
        <v>24913</v>
      </c>
      <c r="G584" s="188">
        <v>350450</v>
      </c>
      <c r="H584" s="208">
        <v>33188</v>
      </c>
      <c r="I584" s="209" t="s">
        <v>417</v>
      </c>
      <c r="BB584"/>
      <c r="BC584"/>
      <c r="BD584"/>
      <c r="BE584"/>
      <c r="BF584"/>
      <c r="BG584"/>
      <c r="BH584"/>
      <c r="BI584"/>
      <c r="BJ584"/>
      <c r="BK584"/>
      <c r="BL584"/>
      <c r="BM584"/>
      <c r="BN584"/>
      <c r="BO584"/>
      <c r="BP584"/>
      <c r="BQ584"/>
      <c r="BR584"/>
      <c r="BS584"/>
    </row>
    <row r="585" spans="1:71" s="1" customFormat="1" x14ac:dyDescent="0.25">
      <c r="A585" s="188" t="s">
        <v>408</v>
      </c>
      <c r="B585" s="188" t="s">
        <v>784</v>
      </c>
      <c r="C585" s="188" t="s">
        <v>444</v>
      </c>
      <c r="D585" s="188" t="s">
        <v>445</v>
      </c>
      <c r="E585" s="188">
        <v>54</v>
      </c>
      <c r="F585" s="208">
        <v>23487</v>
      </c>
      <c r="G585" s="188">
        <v>560956</v>
      </c>
      <c r="H585" s="208">
        <v>33568</v>
      </c>
      <c r="I585" s="209" t="s">
        <v>417</v>
      </c>
      <c r="BB585"/>
      <c r="BC585"/>
      <c r="BD585"/>
      <c r="BE585"/>
      <c r="BF585"/>
      <c r="BG585"/>
      <c r="BH585"/>
      <c r="BI585"/>
      <c r="BJ585"/>
      <c r="BK585"/>
      <c r="BL585"/>
      <c r="BM585"/>
      <c r="BN585"/>
      <c r="BO585"/>
      <c r="BP585"/>
      <c r="BQ585"/>
      <c r="BR585"/>
      <c r="BS585"/>
    </row>
    <row r="586" spans="1:71" s="1" customFormat="1" x14ac:dyDescent="0.25">
      <c r="A586" s="188" t="s">
        <v>413</v>
      </c>
      <c r="B586" s="188" t="s">
        <v>603</v>
      </c>
      <c r="C586" s="188" t="s">
        <v>640</v>
      </c>
      <c r="D586" s="188" t="s">
        <v>457</v>
      </c>
      <c r="E586" s="188">
        <v>48</v>
      </c>
      <c r="F586" s="208">
        <v>25691</v>
      </c>
      <c r="G586" s="188">
        <v>350219</v>
      </c>
      <c r="H586" s="208">
        <v>33326</v>
      </c>
      <c r="I586" s="209" t="s">
        <v>417</v>
      </c>
      <c r="BB586"/>
      <c r="BC586"/>
      <c r="BD586"/>
      <c r="BE586"/>
      <c r="BF586"/>
      <c r="BG586"/>
      <c r="BH586"/>
      <c r="BI586"/>
      <c r="BJ586"/>
      <c r="BK586"/>
      <c r="BL586"/>
      <c r="BM586"/>
      <c r="BN586"/>
      <c r="BO586"/>
      <c r="BP586"/>
      <c r="BQ586"/>
      <c r="BR586"/>
      <c r="BS586"/>
    </row>
    <row r="587" spans="1:71" s="1" customFormat="1" x14ac:dyDescent="0.25">
      <c r="A587" s="188" t="s">
        <v>408</v>
      </c>
      <c r="B587" s="188" t="s">
        <v>569</v>
      </c>
      <c r="C587" s="188" t="s">
        <v>444</v>
      </c>
      <c r="D587" s="188" t="s">
        <v>619</v>
      </c>
      <c r="E587" s="188">
        <v>50</v>
      </c>
      <c r="F587" s="208">
        <v>24949</v>
      </c>
      <c r="G587" s="188">
        <v>350459</v>
      </c>
      <c r="H587" s="208">
        <v>33457</v>
      </c>
      <c r="I587" s="209" t="s">
        <v>417</v>
      </c>
      <c r="BB587"/>
      <c r="BC587"/>
      <c r="BD587"/>
      <c r="BE587"/>
      <c r="BF587"/>
      <c r="BG587"/>
      <c r="BH587"/>
      <c r="BI587"/>
      <c r="BJ587"/>
      <c r="BK587"/>
      <c r="BL587"/>
      <c r="BM587"/>
      <c r="BN587"/>
      <c r="BO587"/>
      <c r="BP587"/>
      <c r="BQ587"/>
      <c r="BR587"/>
      <c r="BS587"/>
    </row>
    <row r="588" spans="1:71" s="1" customFormat="1" x14ac:dyDescent="0.25">
      <c r="A588" s="188" t="s">
        <v>413</v>
      </c>
      <c r="B588" s="188" t="s">
        <v>531</v>
      </c>
      <c r="C588" s="188" t="s">
        <v>510</v>
      </c>
      <c r="D588" s="188" t="s">
        <v>577</v>
      </c>
      <c r="E588" s="188">
        <v>50</v>
      </c>
      <c r="F588" s="208">
        <v>25072</v>
      </c>
      <c r="G588" s="188">
        <v>560920</v>
      </c>
      <c r="H588" s="208">
        <v>33493</v>
      </c>
      <c r="I588" s="209" t="s">
        <v>417</v>
      </c>
      <c r="BB588"/>
      <c r="BC588"/>
      <c r="BD588"/>
      <c r="BE588"/>
      <c r="BF588"/>
      <c r="BG588"/>
      <c r="BH588"/>
      <c r="BI588"/>
      <c r="BJ588"/>
      <c r="BK588"/>
      <c r="BL588"/>
      <c r="BM588"/>
      <c r="BN588"/>
      <c r="BO588"/>
      <c r="BP588"/>
      <c r="BQ588"/>
      <c r="BR588"/>
      <c r="BS588"/>
    </row>
    <row r="589" spans="1:71" s="1" customFormat="1" x14ac:dyDescent="0.25">
      <c r="A589" s="188" t="s">
        <v>408</v>
      </c>
      <c r="B589" s="188" t="s">
        <v>524</v>
      </c>
      <c r="C589" s="188" t="s">
        <v>679</v>
      </c>
      <c r="D589" s="188" t="s">
        <v>619</v>
      </c>
      <c r="E589" s="188">
        <v>52</v>
      </c>
      <c r="F589" s="208">
        <v>24056</v>
      </c>
      <c r="G589" s="188">
        <v>350956</v>
      </c>
      <c r="H589" s="208">
        <v>33422</v>
      </c>
      <c r="I589" s="209" t="s">
        <v>417</v>
      </c>
      <c r="BB589"/>
      <c r="BC589"/>
      <c r="BD589"/>
      <c r="BE589"/>
      <c r="BF589"/>
      <c r="BG589"/>
      <c r="BH589"/>
      <c r="BI589"/>
      <c r="BJ589"/>
      <c r="BK589"/>
      <c r="BL589"/>
      <c r="BM589"/>
      <c r="BN589"/>
      <c r="BO589"/>
      <c r="BP589"/>
      <c r="BQ589"/>
      <c r="BR589"/>
      <c r="BS589"/>
    </row>
    <row r="590" spans="1:71" s="1" customFormat="1" x14ac:dyDescent="0.25">
      <c r="A590" s="188" t="s">
        <v>413</v>
      </c>
      <c r="B590" s="188" t="s">
        <v>673</v>
      </c>
      <c r="C590" s="188" t="s">
        <v>510</v>
      </c>
      <c r="D590" s="188" t="s">
        <v>416</v>
      </c>
      <c r="E590" s="188">
        <v>59</v>
      </c>
      <c r="F590" s="208">
        <v>21645</v>
      </c>
      <c r="G590" s="188">
        <v>350949</v>
      </c>
      <c r="H590" s="208">
        <v>33318</v>
      </c>
      <c r="I590" s="209" t="s">
        <v>417</v>
      </c>
      <c r="BB590"/>
      <c r="BC590"/>
      <c r="BD590"/>
      <c r="BE590"/>
      <c r="BF590"/>
      <c r="BG590"/>
      <c r="BH590"/>
      <c r="BI590"/>
      <c r="BJ590"/>
      <c r="BK590"/>
      <c r="BL590"/>
      <c r="BM590"/>
      <c r="BN590"/>
      <c r="BO590"/>
      <c r="BP590"/>
      <c r="BQ590"/>
      <c r="BR590"/>
      <c r="BS590"/>
    </row>
    <row r="591" spans="1:71" s="1" customFormat="1" x14ac:dyDescent="0.25">
      <c r="A591" s="188" t="s">
        <v>413</v>
      </c>
      <c r="B591" s="188" t="s">
        <v>549</v>
      </c>
      <c r="C591" s="188" t="s">
        <v>633</v>
      </c>
      <c r="D591" s="188" t="s">
        <v>473</v>
      </c>
      <c r="E591" s="188">
        <v>50</v>
      </c>
      <c r="F591" s="208">
        <v>25088</v>
      </c>
      <c r="G591" s="188">
        <v>560929</v>
      </c>
      <c r="H591" s="208">
        <v>33533</v>
      </c>
      <c r="I591" s="209" t="s">
        <v>417</v>
      </c>
      <c r="BB591"/>
      <c r="BC591"/>
      <c r="BD591"/>
      <c r="BE591"/>
      <c r="BF591"/>
      <c r="BG591"/>
      <c r="BH591"/>
      <c r="BI591"/>
      <c r="BJ591"/>
      <c r="BK591"/>
      <c r="BL591"/>
      <c r="BM591"/>
      <c r="BN591"/>
      <c r="BO591"/>
      <c r="BP591"/>
      <c r="BQ591"/>
      <c r="BR591"/>
      <c r="BS591"/>
    </row>
    <row r="592" spans="1:71" s="1" customFormat="1" x14ac:dyDescent="0.25">
      <c r="A592" s="188" t="s">
        <v>413</v>
      </c>
      <c r="B592" s="188" t="s">
        <v>423</v>
      </c>
      <c r="C592" s="188" t="s">
        <v>823</v>
      </c>
      <c r="D592" s="188" t="s">
        <v>416</v>
      </c>
      <c r="E592" s="188">
        <v>50</v>
      </c>
      <c r="F592" s="208">
        <v>24918</v>
      </c>
      <c r="G592" s="188">
        <v>560858</v>
      </c>
      <c r="H592" s="208">
        <v>33348</v>
      </c>
      <c r="I592" s="209" t="s">
        <v>417</v>
      </c>
      <c r="BB592"/>
      <c r="BC592"/>
      <c r="BD592"/>
      <c r="BE592"/>
      <c r="BF592"/>
      <c r="BG592"/>
      <c r="BH592"/>
      <c r="BI592"/>
      <c r="BJ592"/>
      <c r="BK592"/>
      <c r="BL592"/>
      <c r="BM592"/>
      <c r="BN592"/>
      <c r="BO592"/>
      <c r="BP592"/>
      <c r="BQ592"/>
      <c r="BR592"/>
      <c r="BS592"/>
    </row>
    <row r="593" spans="1:71" s="1" customFormat="1" x14ac:dyDescent="0.25">
      <c r="A593" s="188" t="s">
        <v>413</v>
      </c>
      <c r="B593" s="188" t="s">
        <v>673</v>
      </c>
      <c r="C593" s="188" t="s">
        <v>640</v>
      </c>
      <c r="D593" s="188" t="s">
        <v>508</v>
      </c>
      <c r="E593" s="188">
        <v>52</v>
      </c>
      <c r="F593" s="208">
        <v>24027</v>
      </c>
      <c r="G593" s="188">
        <v>351435</v>
      </c>
      <c r="H593" s="208">
        <v>33336</v>
      </c>
      <c r="I593" s="209" t="s">
        <v>417</v>
      </c>
      <c r="BB593"/>
      <c r="BC593"/>
      <c r="BD593"/>
      <c r="BE593"/>
      <c r="BF593"/>
      <c r="BG593"/>
      <c r="BH593"/>
      <c r="BI593"/>
      <c r="BJ593"/>
      <c r="BK593"/>
      <c r="BL593"/>
      <c r="BM593"/>
      <c r="BN593"/>
      <c r="BO593"/>
      <c r="BP593"/>
      <c r="BQ593"/>
      <c r="BR593"/>
      <c r="BS593"/>
    </row>
    <row r="594" spans="1:71" s="1" customFormat="1" x14ac:dyDescent="0.25">
      <c r="A594" s="188" t="s">
        <v>413</v>
      </c>
      <c r="B594" s="188" t="s">
        <v>646</v>
      </c>
      <c r="C594" s="188" t="s">
        <v>565</v>
      </c>
      <c r="D594" s="188" t="s">
        <v>460</v>
      </c>
      <c r="E594" s="188">
        <v>53</v>
      </c>
      <c r="F594" s="208">
        <v>23989</v>
      </c>
      <c r="G594" s="188">
        <v>350977</v>
      </c>
      <c r="H594" s="208">
        <v>33361</v>
      </c>
      <c r="I594" s="209" t="s">
        <v>421</v>
      </c>
      <c r="BB594"/>
      <c r="BC594"/>
      <c r="BD594"/>
      <c r="BE594"/>
      <c r="BF594"/>
      <c r="BG594"/>
      <c r="BH594"/>
      <c r="BI594"/>
      <c r="BJ594"/>
      <c r="BK594"/>
      <c r="BL594"/>
      <c r="BM594"/>
      <c r="BN594"/>
      <c r="BO594"/>
      <c r="BP594"/>
      <c r="BQ594"/>
      <c r="BR594"/>
      <c r="BS594"/>
    </row>
    <row r="595" spans="1:71" s="1" customFormat="1" x14ac:dyDescent="0.25">
      <c r="A595" s="188" t="s">
        <v>413</v>
      </c>
      <c r="B595" s="188" t="s">
        <v>503</v>
      </c>
      <c r="C595" s="188" t="s">
        <v>819</v>
      </c>
      <c r="D595" s="188" t="s">
        <v>460</v>
      </c>
      <c r="E595" s="188">
        <v>49</v>
      </c>
      <c r="F595" s="208">
        <v>25313</v>
      </c>
      <c r="G595" s="188">
        <v>350221</v>
      </c>
      <c r="H595" s="208">
        <v>33485</v>
      </c>
      <c r="I595" s="209" t="s">
        <v>421</v>
      </c>
      <c r="BB595"/>
      <c r="BC595"/>
      <c r="BD595"/>
      <c r="BE595"/>
      <c r="BF595"/>
      <c r="BG595"/>
      <c r="BH595"/>
      <c r="BI595"/>
      <c r="BJ595"/>
      <c r="BK595"/>
      <c r="BL595"/>
      <c r="BM595"/>
      <c r="BN595"/>
      <c r="BO595"/>
      <c r="BP595"/>
      <c r="BQ595"/>
      <c r="BR595"/>
      <c r="BS595"/>
    </row>
    <row r="596" spans="1:71" s="1" customFormat="1" x14ac:dyDescent="0.25">
      <c r="A596" s="188" t="s">
        <v>413</v>
      </c>
      <c r="B596" s="188" t="s">
        <v>452</v>
      </c>
      <c r="C596" s="188" t="s">
        <v>781</v>
      </c>
      <c r="D596" s="188" t="s">
        <v>460</v>
      </c>
      <c r="E596" s="188">
        <v>51</v>
      </c>
      <c r="F596" s="208">
        <v>24635</v>
      </c>
      <c r="G596" s="188">
        <v>350993</v>
      </c>
      <c r="H596" s="208">
        <v>33378</v>
      </c>
      <c r="I596" s="209" t="s">
        <v>421</v>
      </c>
      <c r="BB596"/>
      <c r="BC596"/>
      <c r="BD596"/>
      <c r="BE596"/>
      <c r="BF596"/>
      <c r="BG596"/>
      <c r="BH596"/>
      <c r="BI596"/>
      <c r="BJ596"/>
      <c r="BK596"/>
      <c r="BL596"/>
      <c r="BM596"/>
      <c r="BN596"/>
      <c r="BO596"/>
      <c r="BP596"/>
      <c r="BQ596"/>
      <c r="BR596"/>
      <c r="BS596"/>
    </row>
    <row r="597" spans="1:71" s="1" customFormat="1" x14ac:dyDescent="0.25">
      <c r="A597" s="188" t="s">
        <v>408</v>
      </c>
      <c r="B597" s="188" t="s">
        <v>512</v>
      </c>
      <c r="C597" s="188" t="s">
        <v>724</v>
      </c>
      <c r="D597" s="188" t="s">
        <v>686</v>
      </c>
      <c r="E597" s="188">
        <v>48</v>
      </c>
      <c r="F597" s="208">
        <v>25532</v>
      </c>
      <c r="G597" s="188">
        <v>350560</v>
      </c>
      <c r="H597" s="208">
        <v>33491</v>
      </c>
      <c r="I597" s="209" t="s">
        <v>421</v>
      </c>
      <c r="BB597"/>
      <c r="BC597"/>
      <c r="BD597"/>
      <c r="BE597"/>
      <c r="BF597"/>
      <c r="BG597"/>
      <c r="BH597"/>
      <c r="BI597"/>
      <c r="BJ597"/>
      <c r="BK597"/>
      <c r="BL597"/>
      <c r="BM597"/>
      <c r="BN597"/>
      <c r="BO597"/>
      <c r="BP597"/>
      <c r="BQ597"/>
      <c r="BR597"/>
      <c r="BS597"/>
    </row>
    <row r="598" spans="1:71" s="1" customFormat="1" x14ac:dyDescent="0.25">
      <c r="A598" s="188" t="s">
        <v>413</v>
      </c>
      <c r="B598" s="188" t="s">
        <v>664</v>
      </c>
      <c r="C598" s="188" t="s">
        <v>435</v>
      </c>
      <c r="D598" s="188" t="s">
        <v>460</v>
      </c>
      <c r="E598" s="188">
        <v>48</v>
      </c>
      <c r="F598" s="208">
        <v>25517</v>
      </c>
      <c r="G598" s="188">
        <v>350666</v>
      </c>
      <c r="H598" s="208">
        <v>33243</v>
      </c>
      <c r="I598" s="209" t="s">
        <v>421</v>
      </c>
      <c r="BB598"/>
      <c r="BC598"/>
      <c r="BD598"/>
      <c r="BE598"/>
      <c r="BF598"/>
      <c r="BG598"/>
      <c r="BH598"/>
      <c r="BI598"/>
      <c r="BJ598"/>
      <c r="BK598"/>
      <c r="BL598"/>
      <c r="BM598"/>
      <c r="BN598"/>
      <c r="BO598"/>
      <c r="BP598"/>
      <c r="BQ598"/>
      <c r="BR598"/>
      <c r="BS598"/>
    </row>
    <row r="599" spans="1:71" s="1" customFormat="1" x14ac:dyDescent="0.25">
      <c r="A599" s="188" t="s">
        <v>413</v>
      </c>
      <c r="B599" s="188" t="s">
        <v>634</v>
      </c>
      <c r="C599" s="188" t="s">
        <v>824</v>
      </c>
      <c r="D599" s="188" t="s">
        <v>411</v>
      </c>
      <c r="E599" s="188">
        <v>49</v>
      </c>
      <c r="F599" s="208">
        <v>25328</v>
      </c>
      <c r="G599" s="188">
        <v>561573</v>
      </c>
      <c r="H599" s="208">
        <v>33370</v>
      </c>
      <c r="I599" s="209" t="s">
        <v>421</v>
      </c>
      <c r="BB599"/>
      <c r="BC599"/>
      <c r="BD599"/>
      <c r="BE599"/>
      <c r="BF599"/>
      <c r="BG599"/>
      <c r="BH599"/>
      <c r="BI599"/>
      <c r="BJ599"/>
      <c r="BK599"/>
      <c r="BL599"/>
      <c r="BM599"/>
      <c r="BN599"/>
      <c r="BO599"/>
      <c r="BP599"/>
      <c r="BQ599"/>
      <c r="BR599"/>
      <c r="BS599"/>
    </row>
    <row r="600" spans="1:71" s="1" customFormat="1" x14ac:dyDescent="0.25">
      <c r="A600" s="188" t="s">
        <v>408</v>
      </c>
      <c r="B600" s="188" t="s">
        <v>578</v>
      </c>
      <c r="C600" s="188" t="s">
        <v>155</v>
      </c>
      <c r="D600" s="188" t="s">
        <v>802</v>
      </c>
      <c r="E600" s="188">
        <v>53</v>
      </c>
      <c r="F600" s="208">
        <v>23804</v>
      </c>
      <c r="G600" s="188">
        <v>351001</v>
      </c>
      <c r="H600" s="208">
        <v>33300</v>
      </c>
      <c r="I600" s="209" t="s">
        <v>421</v>
      </c>
      <c r="BB600"/>
      <c r="BC600"/>
      <c r="BD600"/>
      <c r="BE600"/>
      <c r="BF600"/>
      <c r="BG600"/>
      <c r="BH600"/>
      <c r="BI600"/>
      <c r="BJ600"/>
      <c r="BK600"/>
      <c r="BL600"/>
      <c r="BM600"/>
      <c r="BN600"/>
      <c r="BO600"/>
      <c r="BP600"/>
      <c r="BQ600"/>
      <c r="BR600"/>
      <c r="BS600"/>
    </row>
    <row r="601" spans="1:71" s="1" customFormat="1" x14ac:dyDescent="0.25">
      <c r="A601" s="188" t="s">
        <v>408</v>
      </c>
      <c r="B601" s="188" t="s">
        <v>503</v>
      </c>
      <c r="C601" s="188" t="s">
        <v>676</v>
      </c>
      <c r="D601" s="188" t="s">
        <v>445</v>
      </c>
      <c r="E601" s="188">
        <v>51</v>
      </c>
      <c r="F601" s="208">
        <v>24513</v>
      </c>
      <c r="G601" s="188">
        <v>350452</v>
      </c>
      <c r="H601" s="208">
        <v>33568</v>
      </c>
      <c r="I601" s="209" t="s">
        <v>421</v>
      </c>
      <c r="BB601"/>
      <c r="BC601"/>
      <c r="BD601"/>
      <c r="BE601"/>
      <c r="BF601"/>
      <c r="BG601"/>
      <c r="BH601"/>
      <c r="BI601"/>
      <c r="BJ601"/>
      <c r="BK601"/>
      <c r="BL601"/>
      <c r="BM601"/>
      <c r="BN601"/>
      <c r="BO601"/>
      <c r="BP601"/>
      <c r="BQ601"/>
      <c r="BR601"/>
      <c r="BS601"/>
    </row>
    <row r="602" spans="1:71" s="1" customFormat="1" x14ac:dyDescent="0.25">
      <c r="A602" s="188" t="s">
        <v>413</v>
      </c>
      <c r="B602" s="188" t="s">
        <v>784</v>
      </c>
      <c r="C602" s="188" t="s">
        <v>475</v>
      </c>
      <c r="D602" s="188" t="s">
        <v>457</v>
      </c>
      <c r="E602" s="188">
        <v>50</v>
      </c>
      <c r="F602" s="208">
        <v>25011</v>
      </c>
      <c r="G602" s="188">
        <v>350460</v>
      </c>
      <c r="H602" s="208">
        <v>33582</v>
      </c>
      <c r="I602" s="209" t="s">
        <v>421</v>
      </c>
      <c r="BB602"/>
      <c r="BC602"/>
      <c r="BD602"/>
      <c r="BE602"/>
      <c r="BF602"/>
      <c r="BG602"/>
      <c r="BH602"/>
      <c r="BI602"/>
      <c r="BJ602"/>
      <c r="BK602"/>
      <c r="BL602"/>
      <c r="BM602"/>
      <c r="BN602"/>
      <c r="BO602"/>
      <c r="BP602"/>
      <c r="BQ602"/>
      <c r="BR602"/>
      <c r="BS602"/>
    </row>
    <row r="603" spans="1:71" s="1" customFormat="1" x14ac:dyDescent="0.25">
      <c r="A603" s="188" t="s">
        <v>408</v>
      </c>
      <c r="B603" s="188" t="s">
        <v>446</v>
      </c>
      <c r="C603" s="188" t="s">
        <v>825</v>
      </c>
      <c r="D603" s="188" t="s">
        <v>445</v>
      </c>
      <c r="E603" s="188">
        <v>50</v>
      </c>
      <c r="F603" s="208">
        <v>24980</v>
      </c>
      <c r="G603" s="188">
        <v>568164</v>
      </c>
      <c r="H603" s="208">
        <v>33526</v>
      </c>
      <c r="I603" s="209" t="s">
        <v>421</v>
      </c>
      <c r="BB603"/>
      <c r="BC603"/>
      <c r="BD603"/>
      <c r="BE603"/>
      <c r="BF603"/>
      <c r="BG603"/>
      <c r="BH603"/>
      <c r="BI603"/>
      <c r="BJ603"/>
      <c r="BK603"/>
      <c r="BL603"/>
      <c r="BM603"/>
      <c r="BN603"/>
      <c r="BO603"/>
      <c r="BP603"/>
      <c r="BQ603"/>
      <c r="BR603"/>
      <c r="BS603"/>
    </row>
    <row r="604" spans="1:71" s="1" customFormat="1" x14ac:dyDescent="0.25">
      <c r="A604" s="188" t="s">
        <v>408</v>
      </c>
      <c r="B604" s="188" t="s">
        <v>434</v>
      </c>
      <c r="C604" s="188" t="s">
        <v>826</v>
      </c>
      <c r="D604" s="188" t="s">
        <v>763</v>
      </c>
      <c r="E604" s="188">
        <v>50</v>
      </c>
      <c r="F604" s="208">
        <v>25100</v>
      </c>
      <c r="G604" s="188">
        <v>560899</v>
      </c>
      <c r="H604" s="208">
        <v>33263</v>
      </c>
      <c r="I604" s="209" t="s">
        <v>466</v>
      </c>
      <c r="BB604"/>
      <c r="BC604"/>
      <c r="BD604"/>
      <c r="BE604"/>
      <c r="BF604"/>
      <c r="BG604"/>
      <c r="BH604"/>
      <c r="BI604"/>
      <c r="BJ604"/>
      <c r="BK604"/>
      <c r="BL604"/>
      <c r="BM604"/>
      <c r="BN604"/>
      <c r="BO604"/>
      <c r="BP604"/>
      <c r="BQ604"/>
      <c r="BR604"/>
      <c r="BS604"/>
    </row>
    <row r="605" spans="1:71" s="1" customFormat="1" x14ac:dyDescent="0.25">
      <c r="A605" s="188" t="s">
        <v>413</v>
      </c>
      <c r="B605" s="188" t="s">
        <v>574</v>
      </c>
      <c r="C605" s="188" t="s">
        <v>640</v>
      </c>
      <c r="D605" s="188" t="s">
        <v>457</v>
      </c>
      <c r="E605" s="188">
        <v>49</v>
      </c>
      <c r="F605" s="208">
        <v>25456</v>
      </c>
      <c r="G605" s="188">
        <v>350591</v>
      </c>
      <c r="H605" s="208">
        <v>33378</v>
      </c>
      <c r="I605" s="209" t="s">
        <v>466</v>
      </c>
      <c r="BB605"/>
      <c r="BC605"/>
      <c r="BD605"/>
      <c r="BE605"/>
      <c r="BF605"/>
      <c r="BG605"/>
      <c r="BH605"/>
      <c r="BI605"/>
      <c r="BJ605"/>
      <c r="BK605"/>
      <c r="BL605"/>
      <c r="BM605"/>
      <c r="BN605"/>
      <c r="BO605"/>
      <c r="BP605"/>
      <c r="BQ605"/>
      <c r="BR605"/>
      <c r="BS605"/>
    </row>
    <row r="606" spans="1:71" s="1" customFormat="1" x14ac:dyDescent="0.25">
      <c r="A606" s="188" t="s">
        <v>413</v>
      </c>
      <c r="B606" s="188" t="s">
        <v>791</v>
      </c>
      <c r="C606" s="188" t="s">
        <v>827</v>
      </c>
      <c r="D606" s="188" t="s">
        <v>457</v>
      </c>
      <c r="E606" s="188">
        <v>48</v>
      </c>
      <c r="F606" s="208">
        <v>25486</v>
      </c>
      <c r="G606" s="188">
        <v>568168</v>
      </c>
      <c r="H606" s="208">
        <v>33859</v>
      </c>
      <c r="I606" s="209" t="s">
        <v>466</v>
      </c>
      <c r="BB606"/>
      <c r="BC606"/>
      <c r="BD606"/>
      <c r="BE606"/>
      <c r="BF606"/>
      <c r="BG606"/>
      <c r="BH606"/>
      <c r="BI606"/>
      <c r="BJ606"/>
      <c r="BK606"/>
      <c r="BL606"/>
      <c r="BM606"/>
      <c r="BN606"/>
      <c r="BO606"/>
      <c r="BP606"/>
      <c r="BQ606"/>
      <c r="BR606"/>
      <c r="BS606"/>
    </row>
    <row r="607" spans="1:71" s="1" customFormat="1" x14ac:dyDescent="0.25">
      <c r="A607" s="188" t="s">
        <v>413</v>
      </c>
      <c r="B607" s="188" t="s">
        <v>578</v>
      </c>
      <c r="C607" s="188" t="s">
        <v>513</v>
      </c>
      <c r="D607" s="188" t="s">
        <v>416</v>
      </c>
      <c r="E607" s="188">
        <v>48</v>
      </c>
      <c r="F607" s="208">
        <v>25823</v>
      </c>
      <c r="G607" s="188">
        <v>350557</v>
      </c>
      <c r="H607" s="208">
        <v>33697</v>
      </c>
      <c r="I607" s="209" t="s">
        <v>466</v>
      </c>
      <c r="BB607"/>
      <c r="BC607"/>
      <c r="BD607"/>
      <c r="BE607"/>
      <c r="BF607"/>
      <c r="BG607"/>
      <c r="BH607"/>
      <c r="BI607"/>
      <c r="BJ607"/>
      <c r="BK607"/>
      <c r="BL607"/>
      <c r="BM607"/>
      <c r="BN607"/>
      <c r="BO607"/>
      <c r="BP607"/>
      <c r="BQ607"/>
      <c r="BR607"/>
      <c r="BS607"/>
    </row>
    <row r="608" spans="1:71" s="1" customFormat="1" x14ac:dyDescent="0.25">
      <c r="A608" s="188" t="s">
        <v>413</v>
      </c>
      <c r="B608" s="188" t="s">
        <v>506</v>
      </c>
      <c r="C608" s="188" t="s">
        <v>539</v>
      </c>
      <c r="D608" s="188" t="s">
        <v>460</v>
      </c>
      <c r="E608" s="188">
        <v>61</v>
      </c>
      <c r="F608" s="208">
        <v>20750</v>
      </c>
      <c r="G608" s="188">
        <v>350486</v>
      </c>
      <c r="H608" s="208">
        <v>33650</v>
      </c>
      <c r="I608" s="209" t="s">
        <v>466</v>
      </c>
      <c r="BB608"/>
      <c r="BC608"/>
      <c r="BD608"/>
      <c r="BE608"/>
      <c r="BF608"/>
      <c r="BG608"/>
      <c r="BH608"/>
      <c r="BI608"/>
      <c r="BJ608"/>
      <c r="BK608"/>
      <c r="BL608"/>
      <c r="BM608"/>
      <c r="BN608"/>
      <c r="BO608"/>
      <c r="BP608"/>
      <c r="BQ608"/>
      <c r="BR608"/>
      <c r="BS608"/>
    </row>
    <row r="609" spans="1:71" s="1" customFormat="1" x14ac:dyDescent="0.25">
      <c r="A609" s="188" t="s">
        <v>408</v>
      </c>
      <c r="B609" s="188" t="s">
        <v>590</v>
      </c>
      <c r="C609" s="188" t="s">
        <v>828</v>
      </c>
      <c r="D609" s="188" t="s">
        <v>460</v>
      </c>
      <c r="E609" s="188">
        <v>49</v>
      </c>
      <c r="F609" s="208">
        <v>25419</v>
      </c>
      <c r="G609" s="188">
        <v>351016</v>
      </c>
      <c r="H609" s="208">
        <v>33692</v>
      </c>
      <c r="I609" s="209" t="s">
        <v>466</v>
      </c>
      <c r="BB609"/>
      <c r="BC609"/>
      <c r="BD609"/>
      <c r="BE609"/>
      <c r="BF609"/>
      <c r="BG609"/>
      <c r="BH609"/>
      <c r="BI609"/>
      <c r="BJ609"/>
      <c r="BK609"/>
      <c r="BL609"/>
      <c r="BM609"/>
      <c r="BN609"/>
      <c r="BO609"/>
      <c r="BP609"/>
      <c r="BQ609"/>
      <c r="BR609"/>
      <c r="BS609"/>
    </row>
    <row r="610" spans="1:71" s="1" customFormat="1" x14ac:dyDescent="0.25">
      <c r="A610" s="188" t="s">
        <v>408</v>
      </c>
      <c r="B610" s="188" t="s">
        <v>635</v>
      </c>
      <c r="C610" s="188" t="s">
        <v>453</v>
      </c>
      <c r="D610" s="188" t="s">
        <v>460</v>
      </c>
      <c r="E610" s="188">
        <v>48</v>
      </c>
      <c r="F610" s="208">
        <v>25488</v>
      </c>
      <c r="G610" s="188">
        <v>350853</v>
      </c>
      <c r="H610" s="208">
        <v>33699</v>
      </c>
      <c r="I610" s="209" t="s">
        <v>466</v>
      </c>
      <c r="BB610"/>
      <c r="BC610"/>
      <c r="BD610"/>
      <c r="BE610"/>
      <c r="BF610"/>
      <c r="BG610"/>
      <c r="BH610"/>
      <c r="BI610"/>
      <c r="BJ610"/>
      <c r="BK610"/>
      <c r="BL610"/>
      <c r="BM610"/>
      <c r="BN610"/>
      <c r="BO610"/>
      <c r="BP610"/>
      <c r="BQ610"/>
      <c r="BR610"/>
      <c r="BS610"/>
    </row>
    <row r="611" spans="1:71" s="1" customFormat="1" x14ac:dyDescent="0.25">
      <c r="A611" s="188" t="s">
        <v>413</v>
      </c>
      <c r="B611" s="188" t="s">
        <v>464</v>
      </c>
      <c r="C611" s="188" t="s">
        <v>532</v>
      </c>
      <c r="D611" s="188" t="s">
        <v>738</v>
      </c>
      <c r="E611" s="188">
        <v>55</v>
      </c>
      <c r="F611" s="208">
        <v>23099</v>
      </c>
      <c r="G611" s="188">
        <v>560978</v>
      </c>
      <c r="H611" s="208">
        <v>33758</v>
      </c>
      <c r="I611" s="209" t="s">
        <v>466</v>
      </c>
      <c r="BB611"/>
      <c r="BC611"/>
      <c r="BD611"/>
      <c r="BE611"/>
      <c r="BF611"/>
      <c r="BG611"/>
      <c r="BH611"/>
      <c r="BI611"/>
      <c r="BJ611"/>
      <c r="BK611"/>
      <c r="BL611"/>
      <c r="BM611"/>
      <c r="BN611"/>
      <c r="BO611"/>
      <c r="BP611"/>
      <c r="BQ611"/>
      <c r="BR611"/>
      <c r="BS611"/>
    </row>
    <row r="612" spans="1:71" s="1" customFormat="1" x14ac:dyDescent="0.25">
      <c r="A612" s="188" t="s">
        <v>408</v>
      </c>
      <c r="B612" s="188" t="s">
        <v>409</v>
      </c>
      <c r="C612" s="188" t="s">
        <v>155</v>
      </c>
      <c r="D612" s="188" t="s">
        <v>482</v>
      </c>
      <c r="E612" s="188">
        <v>50</v>
      </c>
      <c r="F612" s="208">
        <v>25057</v>
      </c>
      <c r="G612" s="188">
        <v>350132</v>
      </c>
      <c r="H612" s="208">
        <v>33689</v>
      </c>
      <c r="I612" s="209" t="s">
        <v>466</v>
      </c>
      <c r="BB612"/>
      <c r="BC612"/>
      <c r="BD612"/>
      <c r="BE612"/>
      <c r="BF612"/>
      <c r="BG612"/>
      <c r="BH612"/>
      <c r="BI612"/>
      <c r="BJ612"/>
      <c r="BK612"/>
      <c r="BL612"/>
      <c r="BM612"/>
      <c r="BN612"/>
      <c r="BO612"/>
      <c r="BP612"/>
      <c r="BQ612"/>
      <c r="BR612"/>
      <c r="BS612"/>
    </row>
    <row r="613" spans="1:71" s="1" customFormat="1" x14ac:dyDescent="0.25">
      <c r="A613" s="188" t="s">
        <v>408</v>
      </c>
      <c r="B613" s="188" t="s">
        <v>667</v>
      </c>
      <c r="C613" s="188" t="s">
        <v>621</v>
      </c>
      <c r="D613" s="188" t="s">
        <v>473</v>
      </c>
      <c r="E613" s="188">
        <v>49</v>
      </c>
      <c r="F613" s="208">
        <v>25228</v>
      </c>
      <c r="G613" s="188">
        <v>350013</v>
      </c>
      <c r="H613" s="208">
        <v>33629</v>
      </c>
      <c r="I613" s="209" t="s">
        <v>412</v>
      </c>
      <c r="BB613"/>
      <c r="BC613"/>
      <c r="BD613"/>
      <c r="BE613"/>
      <c r="BF613"/>
      <c r="BG613"/>
      <c r="BH613"/>
      <c r="BI613"/>
      <c r="BJ613"/>
      <c r="BK613"/>
      <c r="BL613"/>
      <c r="BM613"/>
      <c r="BN613"/>
      <c r="BO613"/>
      <c r="BP613"/>
      <c r="BQ613"/>
      <c r="BR613"/>
      <c r="BS613"/>
    </row>
    <row r="614" spans="1:71" s="1" customFormat="1" x14ac:dyDescent="0.25">
      <c r="A614" s="188" t="s">
        <v>408</v>
      </c>
      <c r="B614" s="188" t="s">
        <v>766</v>
      </c>
      <c r="C614" s="188" t="s">
        <v>535</v>
      </c>
      <c r="D614" s="188" t="s">
        <v>425</v>
      </c>
      <c r="E614" s="188">
        <v>53</v>
      </c>
      <c r="F614" s="208">
        <v>23835</v>
      </c>
      <c r="G614" s="188">
        <v>560992</v>
      </c>
      <c r="H614" s="208">
        <v>33884</v>
      </c>
      <c r="I614" s="209" t="s">
        <v>412</v>
      </c>
      <c r="BB614"/>
      <c r="BC614"/>
      <c r="BD614"/>
      <c r="BE614"/>
      <c r="BF614"/>
      <c r="BG614"/>
      <c r="BH614"/>
      <c r="BI614"/>
      <c r="BJ614"/>
      <c r="BK614"/>
      <c r="BL614"/>
      <c r="BM614"/>
      <c r="BN614"/>
      <c r="BO614"/>
      <c r="BP614"/>
      <c r="BQ614"/>
      <c r="BR614"/>
      <c r="BS614"/>
    </row>
    <row r="615" spans="1:71" s="1" customFormat="1" x14ac:dyDescent="0.25">
      <c r="A615" s="188" t="s">
        <v>413</v>
      </c>
      <c r="B615" s="188" t="s">
        <v>458</v>
      </c>
      <c r="C615" s="188" t="s">
        <v>824</v>
      </c>
      <c r="D615" s="188" t="s">
        <v>439</v>
      </c>
      <c r="E615" s="188">
        <v>51</v>
      </c>
      <c r="F615" s="208">
        <v>24719</v>
      </c>
      <c r="G615" s="188">
        <v>560926</v>
      </c>
      <c r="H615" s="208">
        <v>33946</v>
      </c>
      <c r="I615" s="209" t="s">
        <v>412</v>
      </c>
      <c r="BB615"/>
      <c r="BC615"/>
      <c r="BD615"/>
      <c r="BE615"/>
      <c r="BF615"/>
      <c r="BG615"/>
      <c r="BH615"/>
      <c r="BI615"/>
      <c r="BJ615"/>
      <c r="BK615"/>
      <c r="BL615"/>
      <c r="BM615"/>
      <c r="BN615"/>
      <c r="BO615"/>
      <c r="BP615"/>
      <c r="BQ615"/>
      <c r="BR615"/>
      <c r="BS615"/>
    </row>
    <row r="616" spans="1:71" s="1" customFormat="1" x14ac:dyDescent="0.25">
      <c r="A616" s="188" t="s">
        <v>413</v>
      </c>
      <c r="B616" s="188" t="s">
        <v>512</v>
      </c>
      <c r="C616" s="188" t="s">
        <v>90</v>
      </c>
      <c r="D616" s="188" t="s">
        <v>457</v>
      </c>
      <c r="E616" s="188">
        <v>51</v>
      </c>
      <c r="F616" s="208">
        <v>24688</v>
      </c>
      <c r="G616" s="188">
        <v>351125</v>
      </c>
      <c r="H616" s="208">
        <v>33918</v>
      </c>
      <c r="I616" s="209" t="s">
        <v>412</v>
      </c>
      <c r="BB616"/>
      <c r="BC616"/>
      <c r="BD616"/>
      <c r="BE616"/>
      <c r="BF616"/>
      <c r="BG616"/>
      <c r="BH616"/>
      <c r="BI616"/>
      <c r="BJ616"/>
      <c r="BK616"/>
      <c r="BL616"/>
      <c r="BM616"/>
      <c r="BN616"/>
      <c r="BO616"/>
      <c r="BP616"/>
      <c r="BQ616"/>
      <c r="BR616"/>
      <c r="BS616"/>
    </row>
    <row r="617" spans="1:71" s="1" customFormat="1" x14ac:dyDescent="0.25">
      <c r="A617" s="188" t="s">
        <v>454</v>
      </c>
      <c r="B617" s="188" t="s">
        <v>521</v>
      </c>
      <c r="C617" s="188" t="s">
        <v>757</v>
      </c>
      <c r="D617" s="188" t="s">
        <v>457</v>
      </c>
      <c r="E617" s="188">
        <v>48</v>
      </c>
      <c r="F617" s="208">
        <v>25562</v>
      </c>
      <c r="G617" s="188">
        <v>560999</v>
      </c>
      <c r="H617" s="208">
        <v>33828</v>
      </c>
      <c r="I617" s="209" t="s">
        <v>412</v>
      </c>
      <c r="BB617"/>
      <c r="BC617"/>
      <c r="BD617"/>
      <c r="BE617"/>
      <c r="BF617"/>
      <c r="BG617"/>
      <c r="BH617"/>
      <c r="BI617"/>
      <c r="BJ617"/>
      <c r="BK617"/>
      <c r="BL617"/>
      <c r="BM617"/>
      <c r="BN617"/>
      <c r="BO617"/>
      <c r="BP617"/>
      <c r="BQ617"/>
      <c r="BR617"/>
      <c r="BS617"/>
    </row>
    <row r="618" spans="1:71" s="1" customFormat="1" x14ac:dyDescent="0.25">
      <c r="A618" s="188" t="s">
        <v>413</v>
      </c>
      <c r="B618" s="188" t="s">
        <v>410</v>
      </c>
      <c r="C618" s="188" t="s">
        <v>563</v>
      </c>
      <c r="D618" s="188" t="s">
        <v>460</v>
      </c>
      <c r="E618" s="188">
        <v>58</v>
      </c>
      <c r="F618" s="208">
        <v>22178</v>
      </c>
      <c r="G618" s="188">
        <v>568219</v>
      </c>
      <c r="H618" s="208">
        <v>33753</v>
      </c>
      <c r="I618" s="209" t="s">
        <v>412</v>
      </c>
      <c r="BB618"/>
      <c r="BC618"/>
      <c r="BD618"/>
      <c r="BE618"/>
      <c r="BF618"/>
      <c r="BG618"/>
      <c r="BH618"/>
      <c r="BI618"/>
      <c r="BJ618"/>
      <c r="BK618"/>
      <c r="BL618"/>
      <c r="BM618"/>
      <c r="BN618"/>
      <c r="BO618"/>
      <c r="BP618"/>
      <c r="BQ618"/>
      <c r="BR618"/>
      <c r="BS618"/>
    </row>
    <row r="619" spans="1:71" s="1" customFormat="1" x14ac:dyDescent="0.25">
      <c r="A619" s="188" t="s">
        <v>413</v>
      </c>
      <c r="B619" s="188" t="s">
        <v>474</v>
      </c>
      <c r="C619" s="188" t="s">
        <v>640</v>
      </c>
      <c r="D619" s="188" t="s">
        <v>829</v>
      </c>
      <c r="E619" s="188">
        <v>49</v>
      </c>
      <c r="F619" s="208">
        <v>25335</v>
      </c>
      <c r="G619" s="188">
        <v>350614</v>
      </c>
      <c r="H619" s="208">
        <v>33933</v>
      </c>
      <c r="I619" s="209" t="s">
        <v>412</v>
      </c>
      <c r="BB619"/>
      <c r="BC619"/>
      <c r="BD619"/>
      <c r="BE619"/>
      <c r="BF619"/>
      <c r="BG619"/>
      <c r="BH619"/>
      <c r="BI619"/>
      <c r="BJ619"/>
      <c r="BK619"/>
      <c r="BL619"/>
      <c r="BM619"/>
      <c r="BN619"/>
      <c r="BO619"/>
      <c r="BP619"/>
      <c r="BQ619"/>
      <c r="BR619"/>
      <c r="BS619"/>
    </row>
    <row r="620" spans="1:71" s="1" customFormat="1" x14ac:dyDescent="0.25">
      <c r="A620" s="188" t="s">
        <v>408</v>
      </c>
      <c r="B620" s="188" t="s">
        <v>629</v>
      </c>
      <c r="C620" s="188" t="s">
        <v>444</v>
      </c>
      <c r="D620" s="188" t="s">
        <v>830</v>
      </c>
      <c r="E620" s="188">
        <v>50</v>
      </c>
      <c r="F620" s="208">
        <v>24884</v>
      </c>
      <c r="G620" s="188">
        <v>350019</v>
      </c>
      <c r="H620" s="208">
        <v>33946</v>
      </c>
      <c r="I620" s="209" t="s">
        <v>412</v>
      </c>
      <c r="BB620"/>
      <c r="BC620"/>
      <c r="BD620"/>
      <c r="BE620"/>
      <c r="BF620"/>
      <c r="BG620"/>
      <c r="BH620"/>
      <c r="BI620"/>
      <c r="BJ620"/>
      <c r="BK620"/>
      <c r="BL620"/>
      <c r="BM620"/>
      <c r="BN620"/>
      <c r="BO620"/>
      <c r="BP620"/>
      <c r="BQ620"/>
      <c r="BR620"/>
      <c r="BS620"/>
    </row>
    <row r="621" spans="1:71" s="1" customFormat="1" x14ac:dyDescent="0.25">
      <c r="A621" s="188" t="s">
        <v>408</v>
      </c>
      <c r="B621" s="188" t="s">
        <v>550</v>
      </c>
      <c r="C621" s="188" t="s">
        <v>550</v>
      </c>
      <c r="D621" s="188" t="s">
        <v>749</v>
      </c>
      <c r="E621" s="188">
        <v>50</v>
      </c>
      <c r="F621" s="208">
        <v>24889</v>
      </c>
      <c r="G621" s="188">
        <v>350344</v>
      </c>
      <c r="H621" s="208">
        <v>33869</v>
      </c>
      <c r="I621" s="209" t="s">
        <v>412</v>
      </c>
      <c r="BB621"/>
      <c r="BC621"/>
      <c r="BD621"/>
      <c r="BE621"/>
      <c r="BF621"/>
      <c r="BG621"/>
      <c r="BH621"/>
      <c r="BI621"/>
      <c r="BJ621"/>
      <c r="BK621"/>
      <c r="BL621"/>
      <c r="BM621"/>
      <c r="BN621"/>
      <c r="BO621"/>
      <c r="BP621"/>
      <c r="BQ621"/>
      <c r="BR621"/>
      <c r="BS621"/>
    </row>
    <row r="622" spans="1:71" s="1" customFormat="1" x14ac:dyDescent="0.25">
      <c r="A622" s="188" t="s">
        <v>413</v>
      </c>
      <c r="B622" s="188" t="s">
        <v>553</v>
      </c>
      <c r="C622" s="188" t="s">
        <v>456</v>
      </c>
      <c r="D622" s="188" t="s">
        <v>416</v>
      </c>
      <c r="E622" s="188">
        <v>49</v>
      </c>
      <c r="F622" s="208">
        <v>25239</v>
      </c>
      <c r="G622" s="188">
        <v>350703</v>
      </c>
      <c r="H622" s="208">
        <v>33644</v>
      </c>
      <c r="I622" s="209" t="s">
        <v>412</v>
      </c>
      <c r="BB622"/>
      <c r="BC622"/>
      <c r="BD622"/>
      <c r="BE622"/>
      <c r="BF622"/>
      <c r="BG622"/>
      <c r="BH622"/>
      <c r="BI622"/>
      <c r="BJ622"/>
      <c r="BK622"/>
      <c r="BL622"/>
      <c r="BM622"/>
      <c r="BN622"/>
      <c r="BO622"/>
      <c r="BP622"/>
      <c r="BQ622"/>
      <c r="BR622"/>
      <c r="BS622"/>
    </row>
    <row r="623" spans="1:71" s="1" customFormat="1" x14ac:dyDescent="0.25">
      <c r="A623" s="188" t="s">
        <v>408</v>
      </c>
      <c r="B623" s="188" t="s">
        <v>561</v>
      </c>
      <c r="C623" s="188" t="s">
        <v>459</v>
      </c>
      <c r="D623" s="188" t="s">
        <v>536</v>
      </c>
      <c r="E623" s="188">
        <v>49</v>
      </c>
      <c r="F623" s="208">
        <v>25458</v>
      </c>
      <c r="G623" s="188">
        <v>350373</v>
      </c>
      <c r="H623" s="208">
        <v>33759</v>
      </c>
      <c r="I623" s="209" t="s">
        <v>412</v>
      </c>
      <c r="BB623"/>
      <c r="BC623"/>
      <c r="BD623"/>
      <c r="BE623"/>
      <c r="BF623"/>
      <c r="BG623"/>
      <c r="BH623"/>
      <c r="BI623"/>
      <c r="BJ623"/>
      <c r="BK623"/>
      <c r="BL623"/>
      <c r="BM623"/>
      <c r="BN623"/>
      <c r="BO623"/>
      <c r="BP623"/>
      <c r="BQ623"/>
      <c r="BR623"/>
      <c r="BS623"/>
    </row>
    <row r="624" spans="1:71" s="1" customFormat="1" x14ac:dyDescent="0.25">
      <c r="A624" s="188" t="s">
        <v>408</v>
      </c>
      <c r="B624" s="188" t="s">
        <v>614</v>
      </c>
      <c r="C624" s="188" t="s">
        <v>831</v>
      </c>
      <c r="D624" s="188" t="s">
        <v>731</v>
      </c>
      <c r="E624" s="188">
        <v>54</v>
      </c>
      <c r="F624" s="208">
        <v>23291</v>
      </c>
      <c r="G624" s="188">
        <v>568135</v>
      </c>
      <c r="H624" s="208">
        <v>33741</v>
      </c>
      <c r="I624" s="209" t="s">
        <v>417</v>
      </c>
      <c r="BB624"/>
      <c r="BC624"/>
      <c r="BD624"/>
      <c r="BE624"/>
      <c r="BF624"/>
      <c r="BG624"/>
      <c r="BH624"/>
      <c r="BI624"/>
      <c r="BJ624"/>
      <c r="BK624"/>
      <c r="BL624"/>
      <c r="BM624"/>
      <c r="BN624"/>
      <c r="BO624"/>
      <c r="BP624"/>
      <c r="BQ624"/>
      <c r="BR624"/>
      <c r="BS624"/>
    </row>
    <row r="625" spans="1:71" s="1" customFormat="1" x14ac:dyDescent="0.25">
      <c r="A625" s="188" t="s">
        <v>408</v>
      </c>
      <c r="B625" s="188" t="s">
        <v>448</v>
      </c>
      <c r="C625" s="188" t="s">
        <v>527</v>
      </c>
      <c r="D625" s="188" t="s">
        <v>473</v>
      </c>
      <c r="E625" s="188">
        <v>49</v>
      </c>
      <c r="F625" s="208">
        <v>25118</v>
      </c>
      <c r="G625" s="188">
        <v>560986</v>
      </c>
      <c r="H625" s="208">
        <v>33758</v>
      </c>
      <c r="I625" s="209" t="s">
        <v>417</v>
      </c>
      <c r="BB625"/>
      <c r="BC625"/>
      <c r="BD625"/>
      <c r="BE625"/>
      <c r="BF625"/>
      <c r="BG625"/>
      <c r="BH625"/>
      <c r="BI625"/>
      <c r="BJ625"/>
      <c r="BK625"/>
      <c r="BL625"/>
      <c r="BM625"/>
      <c r="BN625"/>
      <c r="BO625"/>
      <c r="BP625"/>
      <c r="BQ625"/>
      <c r="BR625"/>
      <c r="BS625"/>
    </row>
    <row r="626" spans="1:71" s="1" customFormat="1" x14ac:dyDescent="0.25">
      <c r="A626" s="188" t="s">
        <v>413</v>
      </c>
      <c r="B626" s="188" t="s">
        <v>574</v>
      </c>
      <c r="C626" s="188" t="s">
        <v>790</v>
      </c>
      <c r="D626" s="188" t="s">
        <v>482</v>
      </c>
      <c r="E626" s="188">
        <v>48</v>
      </c>
      <c r="F626" s="208">
        <v>25753</v>
      </c>
      <c r="G626" s="188">
        <v>561396</v>
      </c>
      <c r="H626" s="208">
        <v>34094</v>
      </c>
      <c r="I626" s="209" t="s">
        <v>417</v>
      </c>
      <c r="BB626"/>
      <c r="BC626"/>
      <c r="BD626"/>
      <c r="BE626"/>
      <c r="BF626"/>
      <c r="BG626"/>
      <c r="BH626"/>
      <c r="BI626"/>
      <c r="BJ626"/>
      <c r="BK626"/>
      <c r="BL626"/>
      <c r="BM626"/>
      <c r="BN626"/>
      <c r="BO626"/>
      <c r="BP626"/>
      <c r="BQ626"/>
      <c r="BR626"/>
      <c r="BS626"/>
    </row>
    <row r="627" spans="1:71" s="1" customFormat="1" x14ac:dyDescent="0.25">
      <c r="A627" s="188" t="s">
        <v>413</v>
      </c>
      <c r="B627" s="188" t="s">
        <v>429</v>
      </c>
      <c r="C627" s="188" t="s">
        <v>682</v>
      </c>
      <c r="D627" s="188" t="s">
        <v>416</v>
      </c>
      <c r="E627" s="188">
        <v>46</v>
      </c>
      <c r="F627" s="208">
        <v>26277</v>
      </c>
      <c r="G627" s="188">
        <v>350196</v>
      </c>
      <c r="H627" s="208">
        <v>34313</v>
      </c>
      <c r="I627" s="209" t="s">
        <v>417</v>
      </c>
      <c r="BB627"/>
      <c r="BC627"/>
      <c r="BD627"/>
      <c r="BE627"/>
      <c r="BF627"/>
      <c r="BG627"/>
      <c r="BH627"/>
      <c r="BI627"/>
      <c r="BJ627"/>
      <c r="BK627"/>
      <c r="BL627"/>
      <c r="BM627"/>
      <c r="BN627"/>
      <c r="BO627"/>
      <c r="BP627"/>
      <c r="BQ627"/>
      <c r="BR627"/>
      <c r="BS627"/>
    </row>
    <row r="628" spans="1:71" s="1" customFormat="1" x14ac:dyDescent="0.25">
      <c r="A628" s="188" t="s">
        <v>413</v>
      </c>
      <c r="B628" s="188" t="s">
        <v>614</v>
      </c>
      <c r="C628" s="188" t="s">
        <v>545</v>
      </c>
      <c r="D628" s="188" t="s">
        <v>460</v>
      </c>
      <c r="E628" s="188">
        <v>48</v>
      </c>
      <c r="F628" s="208">
        <v>25766</v>
      </c>
      <c r="G628" s="188">
        <v>350206</v>
      </c>
      <c r="H628" s="208">
        <v>33977</v>
      </c>
      <c r="I628" s="209" t="s">
        <v>417</v>
      </c>
      <c r="BB628"/>
      <c r="BC628"/>
      <c r="BD628"/>
      <c r="BE628"/>
      <c r="BF628"/>
      <c r="BG628"/>
      <c r="BH628"/>
      <c r="BI628"/>
      <c r="BJ628"/>
      <c r="BK628"/>
      <c r="BL628"/>
      <c r="BM628"/>
      <c r="BN628"/>
      <c r="BO628"/>
      <c r="BP628"/>
      <c r="BQ628"/>
      <c r="BR628"/>
      <c r="BS628"/>
    </row>
    <row r="629" spans="1:71" s="1" customFormat="1" x14ac:dyDescent="0.25">
      <c r="A629" s="188" t="s">
        <v>454</v>
      </c>
      <c r="B629" s="188" t="s">
        <v>694</v>
      </c>
      <c r="C629" s="188" t="s">
        <v>432</v>
      </c>
      <c r="D629" s="188" t="s">
        <v>628</v>
      </c>
      <c r="E629" s="188">
        <v>61</v>
      </c>
      <c r="F629" s="208">
        <v>21005</v>
      </c>
      <c r="G629" s="188">
        <v>561445</v>
      </c>
      <c r="H629" s="208">
        <v>34111</v>
      </c>
      <c r="I629" s="209" t="s">
        <v>417</v>
      </c>
      <c r="BB629"/>
      <c r="BC629"/>
      <c r="BD629"/>
      <c r="BE629"/>
      <c r="BF629"/>
      <c r="BG629"/>
      <c r="BH629"/>
      <c r="BI629"/>
      <c r="BJ629"/>
      <c r="BK629"/>
      <c r="BL629"/>
      <c r="BM629"/>
      <c r="BN629"/>
      <c r="BO629"/>
      <c r="BP629"/>
      <c r="BQ629"/>
      <c r="BR629"/>
      <c r="BS629"/>
    </row>
    <row r="630" spans="1:71" s="1" customFormat="1" x14ac:dyDescent="0.25">
      <c r="A630" s="188" t="s">
        <v>413</v>
      </c>
      <c r="B630" s="188" t="s">
        <v>553</v>
      </c>
      <c r="C630" s="188" t="s">
        <v>793</v>
      </c>
      <c r="D630" s="188" t="s">
        <v>832</v>
      </c>
      <c r="E630" s="188">
        <v>50</v>
      </c>
      <c r="F630" s="208">
        <v>25103</v>
      </c>
      <c r="G630" s="188">
        <v>351465</v>
      </c>
      <c r="H630" s="208">
        <v>34234</v>
      </c>
      <c r="I630" s="209" t="s">
        <v>417</v>
      </c>
      <c r="BB630"/>
      <c r="BC630"/>
      <c r="BD630"/>
      <c r="BE630"/>
      <c r="BF630"/>
      <c r="BG630"/>
      <c r="BH630"/>
      <c r="BI630"/>
      <c r="BJ630"/>
      <c r="BK630"/>
      <c r="BL630"/>
      <c r="BM630"/>
      <c r="BN630"/>
      <c r="BO630"/>
      <c r="BP630"/>
      <c r="BQ630"/>
      <c r="BR630"/>
      <c r="BS630"/>
    </row>
    <row r="631" spans="1:71" s="1" customFormat="1" x14ac:dyDescent="0.25">
      <c r="A631" s="188" t="s">
        <v>413</v>
      </c>
      <c r="B631" s="188" t="s">
        <v>526</v>
      </c>
      <c r="C631" s="188" t="s">
        <v>833</v>
      </c>
      <c r="D631" s="188" t="s">
        <v>832</v>
      </c>
      <c r="E631" s="188">
        <v>55</v>
      </c>
      <c r="F631" s="208">
        <v>23086</v>
      </c>
      <c r="G631" s="188">
        <v>350922</v>
      </c>
      <c r="H631" s="208">
        <v>34092</v>
      </c>
      <c r="I631" s="209" t="s">
        <v>417</v>
      </c>
      <c r="BB631"/>
      <c r="BC631"/>
      <c r="BD631"/>
      <c r="BE631"/>
      <c r="BF631"/>
      <c r="BG631"/>
      <c r="BH631"/>
      <c r="BI631"/>
      <c r="BJ631"/>
      <c r="BK631"/>
      <c r="BL631"/>
      <c r="BM631"/>
      <c r="BN631"/>
      <c r="BO631"/>
      <c r="BP631"/>
      <c r="BQ631"/>
      <c r="BR631"/>
      <c r="BS631"/>
    </row>
    <row r="632" spans="1:71" s="1" customFormat="1" x14ac:dyDescent="0.25">
      <c r="A632" s="188" t="s">
        <v>413</v>
      </c>
      <c r="B632" s="188" t="s">
        <v>483</v>
      </c>
      <c r="C632" s="188" t="s">
        <v>510</v>
      </c>
      <c r="D632" s="188" t="s">
        <v>832</v>
      </c>
      <c r="E632" s="188">
        <v>54</v>
      </c>
      <c r="F632" s="208">
        <v>23303</v>
      </c>
      <c r="G632" s="188">
        <v>350926</v>
      </c>
      <c r="H632" s="208">
        <v>34328</v>
      </c>
      <c r="I632" s="209" t="s">
        <v>417</v>
      </c>
      <c r="BB632"/>
      <c r="BC632"/>
      <c r="BD632"/>
      <c r="BE632"/>
      <c r="BF632"/>
      <c r="BG632"/>
      <c r="BH632"/>
      <c r="BI632"/>
      <c r="BJ632"/>
      <c r="BK632"/>
      <c r="BL632"/>
      <c r="BM632"/>
      <c r="BN632"/>
      <c r="BO632"/>
      <c r="BP632"/>
      <c r="BQ632"/>
      <c r="BR632"/>
      <c r="BS632"/>
    </row>
    <row r="633" spans="1:71" s="1" customFormat="1" x14ac:dyDescent="0.25">
      <c r="A633" s="188" t="s">
        <v>408</v>
      </c>
      <c r="B633" s="188" t="s">
        <v>155</v>
      </c>
      <c r="C633" s="188" t="s">
        <v>776</v>
      </c>
      <c r="D633" s="188" t="s">
        <v>548</v>
      </c>
      <c r="E633" s="188">
        <v>50</v>
      </c>
      <c r="F633" s="208">
        <v>24944</v>
      </c>
      <c r="G633" s="188">
        <v>350395</v>
      </c>
      <c r="H633" s="208">
        <v>34162</v>
      </c>
      <c r="I633" s="209" t="s">
        <v>417</v>
      </c>
      <c r="BB633"/>
      <c r="BC633"/>
      <c r="BD633"/>
      <c r="BE633"/>
      <c r="BF633"/>
      <c r="BG633"/>
      <c r="BH633"/>
      <c r="BI633"/>
      <c r="BJ633"/>
      <c r="BK633"/>
      <c r="BL633"/>
      <c r="BM633"/>
      <c r="BN633"/>
      <c r="BO633"/>
      <c r="BP633"/>
      <c r="BQ633"/>
      <c r="BR633"/>
      <c r="BS633"/>
    </row>
    <row r="634" spans="1:71" s="1" customFormat="1" x14ac:dyDescent="0.25">
      <c r="A634" s="188" t="s">
        <v>413</v>
      </c>
      <c r="B634" s="188" t="s">
        <v>635</v>
      </c>
      <c r="C634" s="188" t="s">
        <v>520</v>
      </c>
      <c r="D634" s="188" t="s">
        <v>738</v>
      </c>
      <c r="E634" s="188">
        <v>50</v>
      </c>
      <c r="F634" s="208">
        <v>24863</v>
      </c>
      <c r="G634" s="188">
        <v>350393</v>
      </c>
      <c r="H634" s="208">
        <v>34031</v>
      </c>
      <c r="I634" s="209" t="s">
        <v>417</v>
      </c>
      <c r="BB634"/>
      <c r="BC634"/>
      <c r="BD634"/>
      <c r="BE634"/>
      <c r="BF634"/>
      <c r="BG634"/>
      <c r="BH634"/>
      <c r="BI634"/>
      <c r="BJ634"/>
      <c r="BK634"/>
      <c r="BL634"/>
      <c r="BM634"/>
      <c r="BN634"/>
      <c r="BO634"/>
      <c r="BP634"/>
      <c r="BQ634"/>
      <c r="BR634"/>
      <c r="BS634"/>
    </row>
    <row r="635" spans="1:71" s="1" customFormat="1" x14ac:dyDescent="0.25">
      <c r="A635" s="188" t="s">
        <v>413</v>
      </c>
      <c r="B635" s="188" t="s">
        <v>634</v>
      </c>
      <c r="C635" s="188" t="s">
        <v>834</v>
      </c>
      <c r="D635" s="188" t="s">
        <v>460</v>
      </c>
      <c r="E635" s="188">
        <v>48</v>
      </c>
      <c r="F635" s="208">
        <v>25549</v>
      </c>
      <c r="G635" s="188">
        <v>350224</v>
      </c>
      <c r="H635" s="208">
        <v>34253</v>
      </c>
      <c r="I635" s="209" t="s">
        <v>417</v>
      </c>
      <c r="BB635"/>
      <c r="BC635"/>
      <c r="BD635"/>
      <c r="BE635"/>
      <c r="BF635"/>
      <c r="BG635"/>
      <c r="BH635"/>
      <c r="BI635"/>
      <c r="BJ635"/>
      <c r="BK635"/>
      <c r="BL635"/>
      <c r="BM635"/>
      <c r="BN635"/>
      <c r="BO635"/>
      <c r="BP635"/>
      <c r="BQ635"/>
      <c r="BR635"/>
      <c r="BS635"/>
    </row>
    <row r="636" spans="1:71" s="1" customFormat="1" x14ac:dyDescent="0.25">
      <c r="A636" s="188" t="s">
        <v>408</v>
      </c>
      <c r="B636" s="188" t="s">
        <v>511</v>
      </c>
      <c r="C636" s="188" t="s">
        <v>735</v>
      </c>
      <c r="D636" s="188" t="s">
        <v>460</v>
      </c>
      <c r="E636" s="188">
        <v>48</v>
      </c>
      <c r="F636" s="208">
        <v>25576</v>
      </c>
      <c r="G636" s="188">
        <v>561012</v>
      </c>
      <c r="H636" s="208">
        <v>34167</v>
      </c>
      <c r="I636" s="209" t="s">
        <v>417</v>
      </c>
      <c r="BB636"/>
      <c r="BC636"/>
      <c r="BD636"/>
      <c r="BE636"/>
      <c r="BF636"/>
      <c r="BG636"/>
      <c r="BH636"/>
      <c r="BI636"/>
      <c r="BJ636"/>
      <c r="BK636"/>
      <c r="BL636"/>
      <c r="BM636"/>
      <c r="BN636"/>
      <c r="BO636"/>
      <c r="BP636"/>
      <c r="BQ636"/>
      <c r="BR636"/>
      <c r="BS636"/>
    </row>
    <row r="637" spans="1:71" s="1" customFormat="1" x14ac:dyDescent="0.25">
      <c r="A637" s="188" t="s">
        <v>408</v>
      </c>
      <c r="B637" s="188" t="s">
        <v>709</v>
      </c>
      <c r="C637" s="188" t="s">
        <v>509</v>
      </c>
      <c r="D637" s="188" t="s">
        <v>536</v>
      </c>
      <c r="E637" s="188">
        <v>50</v>
      </c>
      <c r="F637" s="208">
        <v>25103</v>
      </c>
      <c r="G637" s="188">
        <v>561011</v>
      </c>
      <c r="H637" s="208">
        <v>34234</v>
      </c>
      <c r="I637" s="209" t="s">
        <v>417</v>
      </c>
      <c r="BB637"/>
      <c r="BC637"/>
      <c r="BD637"/>
      <c r="BE637"/>
      <c r="BF637"/>
      <c r="BG637"/>
      <c r="BH637"/>
      <c r="BI637"/>
      <c r="BJ637"/>
      <c r="BK637"/>
      <c r="BL637"/>
      <c r="BM637"/>
      <c r="BN637"/>
      <c r="BO637"/>
      <c r="BP637"/>
      <c r="BQ637"/>
      <c r="BR637"/>
      <c r="BS637"/>
    </row>
    <row r="638" spans="1:71" s="1" customFormat="1" x14ac:dyDescent="0.25">
      <c r="A638" s="188" t="s">
        <v>408</v>
      </c>
      <c r="B638" s="188" t="s">
        <v>544</v>
      </c>
      <c r="C638" s="188" t="s">
        <v>835</v>
      </c>
      <c r="D638" s="188" t="s">
        <v>836</v>
      </c>
      <c r="E638" s="188">
        <v>51</v>
      </c>
      <c r="F638" s="208">
        <v>24626</v>
      </c>
      <c r="G638" s="188">
        <v>561401</v>
      </c>
      <c r="H638" s="208">
        <v>34062</v>
      </c>
      <c r="I638" s="209" t="s">
        <v>417</v>
      </c>
      <c r="BB638"/>
      <c r="BC638"/>
      <c r="BD638"/>
      <c r="BE638"/>
      <c r="BF638"/>
      <c r="BG638"/>
      <c r="BH638"/>
      <c r="BI638"/>
      <c r="BJ638"/>
      <c r="BK638"/>
      <c r="BL638"/>
      <c r="BM638"/>
      <c r="BN638"/>
      <c r="BO638"/>
      <c r="BP638"/>
      <c r="BQ638"/>
      <c r="BR638"/>
      <c r="BS638"/>
    </row>
    <row r="639" spans="1:71" s="1" customFormat="1" x14ac:dyDescent="0.25">
      <c r="A639" s="188" t="s">
        <v>454</v>
      </c>
      <c r="B639" s="188" t="s">
        <v>547</v>
      </c>
      <c r="C639" s="188" t="s">
        <v>532</v>
      </c>
      <c r="D639" s="188" t="s">
        <v>837</v>
      </c>
      <c r="E639" s="188">
        <v>50</v>
      </c>
      <c r="F639" s="208">
        <v>24926</v>
      </c>
      <c r="G639" s="188">
        <v>351116</v>
      </c>
      <c r="H639" s="208">
        <v>34329</v>
      </c>
      <c r="I639" s="209" t="s">
        <v>417</v>
      </c>
      <c r="BB639"/>
      <c r="BC639"/>
      <c r="BD639"/>
      <c r="BE639"/>
      <c r="BF639"/>
      <c r="BG639"/>
      <c r="BH639"/>
      <c r="BI639"/>
      <c r="BJ639"/>
      <c r="BK639"/>
      <c r="BL639"/>
      <c r="BM639"/>
      <c r="BN639"/>
      <c r="BO639"/>
      <c r="BP639"/>
      <c r="BQ639"/>
      <c r="BR639"/>
      <c r="BS639"/>
    </row>
    <row r="640" spans="1:71" s="1" customFormat="1" x14ac:dyDescent="0.25">
      <c r="A640" s="188" t="s">
        <v>413</v>
      </c>
      <c r="B640" s="188" t="s">
        <v>157</v>
      </c>
      <c r="C640" s="188" t="s">
        <v>707</v>
      </c>
      <c r="D640" s="188" t="s">
        <v>703</v>
      </c>
      <c r="E640" s="188">
        <v>51</v>
      </c>
      <c r="F640" s="208">
        <v>24390</v>
      </c>
      <c r="G640" s="188">
        <v>350547</v>
      </c>
      <c r="H640" s="208">
        <v>34284</v>
      </c>
      <c r="I640" s="209" t="s">
        <v>421</v>
      </c>
      <c r="BB640"/>
      <c r="BC640"/>
      <c r="BD640"/>
      <c r="BE640"/>
      <c r="BF640"/>
      <c r="BG640"/>
      <c r="BH640"/>
      <c r="BI640"/>
      <c r="BJ640"/>
      <c r="BK640"/>
      <c r="BL640"/>
      <c r="BM640"/>
      <c r="BN640"/>
      <c r="BO640"/>
      <c r="BP640"/>
      <c r="BQ640"/>
      <c r="BR640"/>
      <c r="BS640"/>
    </row>
    <row r="641" spans="1:71" s="1" customFormat="1" x14ac:dyDescent="0.25">
      <c r="A641" s="188" t="s">
        <v>413</v>
      </c>
      <c r="B641" s="188" t="s">
        <v>664</v>
      </c>
      <c r="C641" s="188" t="s">
        <v>515</v>
      </c>
      <c r="D641" s="188" t="s">
        <v>416</v>
      </c>
      <c r="E641" s="188">
        <v>49</v>
      </c>
      <c r="F641" s="208">
        <v>25133</v>
      </c>
      <c r="G641" s="188">
        <v>350533</v>
      </c>
      <c r="H641" s="208">
        <v>34299</v>
      </c>
      <c r="I641" s="209" t="s">
        <v>421</v>
      </c>
      <c r="BB641"/>
      <c r="BC641"/>
      <c r="BD641"/>
      <c r="BE641"/>
      <c r="BF641"/>
      <c r="BG641"/>
      <c r="BH641"/>
      <c r="BI641"/>
      <c r="BJ641"/>
      <c r="BK641"/>
      <c r="BL641"/>
      <c r="BM641"/>
      <c r="BN641"/>
      <c r="BO641"/>
      <c r="BP641"/>
      <c r="BQ641"/>
      <c r="BR641"/>
      <c r="BS641"/>
    </row>
    <row r="642" spans="1:71" s="1" customFormat="1" x14ac:dyDescent="0.25">
      <c r="A642" s="188" t="s">
        <v>408</v>
      </c>
      <c r="B642" s="188" t="s">
        <v>493</v>
      </c>
      <c r="C642" s="188" t="s">
        <v>838</v>
      </c>
      <c r="D642" s="188" t="s">
        <v>482</v>
      </c>
      <c r="E642" s="188">
        <v>49</v>
      </c>
      <c r="F642" s="208">
        <v>25198</v>
      </c>
      <c r="G642" s="188">
        <v>568026</v>
      </c>
      <c r="H642" s="208">
        <v>34057</v>
      </c>
      <c r="I642" s="209" t="s">
        <v>421</v>
      </c>
      <c r="BB642"/>
      <c r="BC642"/>
      <c r="BD642"/>
      <c r="BE642"/>
      <c r="BF642"/>
      <c r="BG642"/>
      <c r="BH642"/>
      <c r="BI642"/>
      <c r="BJ642"/>
      <c r="BK642"/>
      <c r="BL642"/>
      <c r="BM642"/>
      <c r="BN642"/>
      <c r="BO642"/>
      <c r="BP642"/>
      <c r="BQ642"/>
      <c r="BR642"/>
      <c r="BS642"/>
    </row>
    <row r="643" spans="1:71" s="1" customFormat="1" x14ac:dyDescent="0.25">
      <c r="A643" s="188" t="s">
        <v>413</v>
      </c>
      <c r="B643" s="188" t="s">
        <v>608</v>
      </c>
      <c r="C643" s="188" t="s">
        <v>441</v>
      </c>
      <c r="D643" s="188" t="s">
        <v>416</v>
      </c>
      <c r="E643" s="188">
        <v>46</v>
      </c>
      <c r="F643" s="208">
        <v>26262</v>
      </c>
      <c r="G643" s="188">
        <v>351119</v>
      </c>
      <c r="H643" s="208">
        <v>34313</v>
      </c>
      <c r="I643" s="209" t="s">
        <v>421</v>
      </c>
      <c r="BB643"/>
      <c r="BC643"/>
      <c r="BD643"/>
      <c r="BE643"/>
      <c r="BF643"/>
      <c r="BG643"/>
      <c r="BH643"/>
      <c r="BI643"/>
      <c r="BJ643"/>
      <c r="BK643"/>
      <c r="BL643"/>
      <c r="BM643"/>
      <c r="BN643"/>
      <c r="BO643"/>
      <c r="BP643"/>
      <c r="BQ643"/>
      <c r="BR643"/>
      <c r="BS643"/>
    </row>
    <row r="644" spans="1:71" s="1" customFormat="1" x14ac:dyDescent="0.25">
      <c r="A644" s="188" t="s">
        <v>408</v>
      </c>
      <c r="B644" s="188" t="s">
        <v>519</v>
      </c>
      <c r="C644" s="188" t="s">
        <v>459</v>
      </c>
      <c r="D644" s="188" t="s">
        <v>749</v>
      </c>
      <c r="E644" s="188">
        <v>50</v>
      </c>
      <c r="F644" s="208">
        <v>24756</v>
      </c>
      <c r="G644" s="188">
        <v>560912</v>
      </c>
      <c r="H644" s="208">
        <v>34224</v>
      </c>
      <c r="I644" s="209" t="s">
        <v>421</v>
      </c>
      <c r="BB644"/>
      <c r="BC644"/>
      <c r="BD644"/>
      <c r="BE644"/>
      <c r="BF644"/>
      <c r="BG644"/>
      <c r="BH644"/>
      <c r="BI644"/>
      <c r="BJ644"/>
      <c r="BK644"/>
      <c r="BL644"/>
      <c r="BM644"/>
      <c r="BN644"/>
      <c r="BO644"/>
      <c r="BP644"/>
      <c r="BQ644"/>
      <c r="BR644"/>
      <c r="BS644"/>
    </row>
    <row r="645" spans="1:71" s="1" customFormat="1" x14ac:dyDescent="0.25">
      <c r="A645" s="188" t="s">
        <v>408</v>
      </c>
      <c r="B645" s="188" t="s">
        <v>635</v>
      </c>
      <c r="C645" s="188" t="s">
        <v>776</v>
      </c>
      <c r="D645" s="188" t="s">
        <v>470</v>
      </c>
      <c r="E645" s="188">
        <v>49</v>
      </c>
      <c r="F645" s="208">
        <v>25374</v>
      </c>
      <c r="G645" s="188">
        <v>350423</v>
      </c>
      <c r="H645" s="208">
        <v>34153</v>
      </c>
      <c r="I645" s="209" t="s">
        <v>421</v>
      </c>
      <c r="BB645"/>
      <c r="BC645"/>
      <c r="BD645"/>
      <c r="BE645"/>
      <c r="BF645"/>
      <c r="BG645"/>
      <c r="BH645"/>
      <c r="BI645"/>
      <c r="BJ645"/>
      <c r="BK645"/>
      <c r="BL645"/>
      <c r="BM645"/>
      <c r="BN645"/>
      <c r="BO645"/>
      <c r="BP645"/>
      <c r="BQ645"/>
      <c r="BR645"/>
      <c r="BS645"/>
    </row>
    <row r="646" spans="1:71" s="1" customFormat="1" x14ac:dyDescent="0.25">
      <c r="A646" s="188" t="s">
        <v>413</v>
      </c>
      <c r="B646" s="188" t="s">
        <v>634</v>
      </c>
      <c r="C646" s="188" t="s">
        <v>523</v>
      </c>
      <c r="D646" s="188" t="s">
        <v>460</v>
      </c>
      <c r="E646" s="188">
        <v>47</v>
      </c>
      <c r="F646" s="208">
        <v>25958</v>
      </c>
      <c r="G646" s="188">
        <v>350381</v>
      </c>
      <c r="H646" s="208">
        <v>34049</v>
      </c>
      <c r="I646" s="209" t="s">
        <v>421</v>
      </c>
      <c r="BB646"/>
      <c r="BC646"/>
      <c r="BD646"/>
      <c r="BE646"/>
      <c r="BF646"/>
      <c r="BG646"/>
      <c r="BH646"/>
      <c r="BI646"/>
      <c r="BJ646"/>
      <c r="BK646"/>
      <c r="BL646"/>
      <c r="BM646"/>
      <c r="BN646"/>
      <c r="BO646"/>
      <c r="BP646"/>
      <c r="BQ646"/>
      <c r="BR646"/>
      <c r="BS646"/>
    </row>
    <row r="647" spans="1:71" s="1" customFormat="1" x14ac:dyDescent="0.25">
      <c r="A647" s="188" t="s">
        <v>454</v>
      </c>
      <c r="B647" s="188" t="s">
        <v>594</v>
      </c>
      <c r="C647" s="188" t="s">
        <v>91</v>
      </c>
      <c r="D647" s="188" t="s">
        <v>457</v>
      </c>
      <c r="E647" s="188">
        <v>48</v>
      </c>
      <c r="F647" s="208">
        <v>25609</v>
      </c>
      <c r="G647" s="188">
        <v>351133</v>
      </c>
      <c r="H647" s="208">
        <v>34264</v>
      </c>
      <c r="I647" s="209" t="s">
        <v>421</v>
      </c>
      <c r="BB647"/>
      <c r="BC647"/>
      <c r="BD647"/>
      <c r="BE647"/>
      <c r="BF647"/>
      <c r="BG647"/>
      <c r="BH647"/>
      <c r="BI647"/>
      <c r="BJ647"/>
      <c r="BK647"/>
      <c r="BL647"/>
      <c r="BM647"/>
      <c r="BN647"/>
      <c r="BO647"/>
      <c r="BP647"/>
      <c r="BQ647"/>
      <c r="BR647"/>
      <c r="BS647"/>
    </row>
    <row r="648" spans="1:71" s="1" customFormat="1" x14ac:dyDescent="0.25">
      <c r="A648" s="188" t="s">
        <v>413</v>
      </c>
      <c r="B648" s="188" t="s">
        <v>488</v>
      </c>
      <c r="C648" s="188" t="s">
        <v>796</v>
      </c>
      <c r="D648" s="188" t="s">
        <v>482</v>
      </c>
      <c r="E648" s="188">
        <v>47</v>
      </c>
      <c r="F648" s="208">
        <v>26118</v>
      </c>
      <c r="G648" s="188">
        <v>350574</v>
      </c>
      <c r="H648" s="208">
        <v>34079</v>
      </c>
      <c r="I648" s="209" t="s">
        <v>421</v>
      </c>
      <c r="BB648"/>
      <c r="BC648"/>
      <c r="BD648"/>
      <c r="BE648"/>
      <c r="BF648"/>
      <c r="BG648"/>
      <c r="BH648"/>
      <c r="BI648"/>
      <c r="BJ648"/>
      <c r="BK648"/>
      <c r="BL648"/>
      <c r="BM648"/>
      <c r="BN648"/>
      <c r="BO648"/>
      <c r="BP648"/>
      <c r="BQ648"/>
      <c r="BR648"/>
      <c r="BS648"/>
    </row>
    <row r="649" spans="1:71" s="1" customFormat="1" x14ac:dyDescent="0.25">
      <c r="A649" s="188" t="s">
        <v>413</v>
      </c>
      <c r="B649" s="188" t="s">
        <v>499</v>
      </c>
      <c r="C649" s="188" t="s">
        <v>539</v>
      </c>
      <c r="D649" s="188" t="s">
        <v>802</v>
      </c>
      <c r="E649" s="188">
        <v>58</v>
      </c>
      <c r="F649" s="208">
        <v>21923</v>
      </c>
      <c r="G649" s="188">
        <v>350870</v>
      </c>
      <c r="H649" s="208">
        <v>34067</v>
      </c>
      <c r="I649" s="209" t="s">
        <v>421</v>
      </c>
      <c r="BB649"/>
      <c r="BC649"/>
      <c r="BD649"/>
      <c r="BE649"/>
      <c r="BF649"/>
      <c r="BG649"/>
      <c r="BH649"/>
      <c r="BI649"/>
      <c r="BJ649"/>
      <c r="BK649"/>
      <c r="BL649"/>
      <c r="BM649"/>
      <c r="BN649"/>
      <c r="BO649"/>
      <c r="BP649"/>
      <c r="BQ649"/>
      <c r="BR649"/>
      <c r="BS649"/>
    </row>
    <row r="650" spans="1:71" s="1" customFormat="1" x14ac:dyDescent="0.25">
      <c r="A650" s="188" t="s">
        <v>413</v>
      </c>
      <c r="B650" s="188" t="s">
        <v>618</v>
      </c>
      <c r="C650" s="188" t="s">
        <v>839</v>
      </c>
      <c r="D650" s="188" t="s">
        <v>416</v>
      </c>
      <c r="E650" s="188">
        <v>46</v>
      </c>
      <c r="F650" s="208">
        <v>26216</v>
      </c>
      <c r="G650" s="188">
        <v>350610</v>
      </c>
      <c r="H650" s="208">
        <v>34092</v>
      </c>
      <c r="I650" s="209" t="s">
        <v>466</v>
      </c>
      <c r="BB650"/>
      <c r="BC650"/>
      <c r="BD650"/>
      <c r="BE650"/>
      <c r="BF650"/>
      <c r="BG650"/>
      <c r="BH650"/>
      <c r="BI650"/>
      <c r="BJ650"/>
      <c r="BK650"/>
      <c r="BL650"/>
      <c r="BM650"/>
      <c r="BN650"/>
      <c r="BO650"/>
      <c r="BP650"/>
      <c r="BQ650"/>
      <c r="BR650"/>
      <c r="BS650"/>
    </row>
    <row r="651" spans="1:71" s="1" customFormat="1" x14ac:dyDescent="0.25">
      <c r="A651" s="188" t="s">
        <v>454</v>
      </c>
      <c r="B651" s="188" t="s">
        <v>437</v>
      </c>
      <c r="C651" s="188" t="s">
        <v>523</v>
      </c>
      <c r="D651" s="188" t="s">
        <v>457</v>
      </c>
      <c r="E651" s="188">
        <v>57</v>
      </c>
      <c r="F651" s="208">
        <v>22286</v>
      </c>
      <c r="G651" s="188">
        <v>351100</v>
      </c>
      <c r="H651" s="208">
        <v>34216</v>
      </c>
      <c r="I651" s="209" t="s">
        <v>466</v>
      </c>
      <c r="BB651"/>
      <c r="BC651"/>
      <c r="BD651"/>
      <c r="BE651"/>
      <c r="BF651"/>
      <c r="BG651"/>
      <c r="BH651"/>
      <c r="BI651"/>
      <c r="BJ651"/>
      <c r="BK651"/>
      <c r="BL651"/>
      <c r="BM651"/>
      <c r="BN651"/>
      <c r="BO651"/>
      <c r="BP651"/>
      <c r="BQ651"/>
      <c r="BR651"/>
      <c r="BS651"/>
    </row>
    <row r="652" spans="1:71" s="1" customFormat="1" x14ac:dyDescent="0.25">
      <c r="A652" s="188" t="s">
        <v>413</v>
      </c>
      <c r="B652" s="188" t="s">
        <v>664</v>
      </c>
      <c r="C652" s="188" t="s">
        <v>840</v>
      </c>
      <c r="D652" s="188" t="s">
        <v>457</v>
      </c>
      <c r="E652" s="188">
        <v>52</v>
      </c>
      <c r="F652" s="208">
        <v>24164</v>
      </c>
      <c r="G652" s="188">
        <v>350750</v>
      </c>
      <c r="H652" s="208">
        <v>34109</v>
      </c>
      <c r="I652" s="209" t="s">
        <v>466</v>
      </c>
      <c r="BB652"/>
      <c r="BC652"/>
      <c r="BD652"/>
      <c r="BE652"/>
      <c r="BF652"/>
      <c r="BG652"/>
      <c r="BH652"/>
      <c r="BI652"/>
      <c r="BJ652"/>
      <c r="BK652"/>
      <c r="BL652"/>
      <c r="BM652"/>
      <c r="BN652"/>
      <c r="BO652"/>
      <c r="BP652"/>
      <c r="BQ652"/>
      <c r="BR652"/>
      <c r="BS652"/>
    </row>
    <row r="653" spans="1:71" s="1" customFormat="1" x14ac:dyDescent="0.25">
      <c r="A653" s="188" t="s">
        <v>413</v>
      </c>
      <c r="B653" s="188" t="s">
        <v>611</v>
      </c>
      <c r="C653" s="188" t="s">
        <v>841</v>
      </c>
      <c r="D653" s="188" t="s">
        <v>416</v>
      </c>
      <c r="E653" s="188">
        <v>48</v>
      </c>
      <c r="F653" s="208">
        <v>25547</v>
      </c>
      <c r="G653" s="188">
        <v>351036</v>
      </c>
      <c r="H653" s="208">
        <v>34222</v>
      </c>
      <c r="I653" s="209" t="s">
        <v>466</v>
      </c>
      <c r="BB653"/>
      <c r="BC653"/>
      <c r="BD653"/>
      <c r="BE653"/>
      <c r="BF653"/>
      <c r="BG653"/>
      <c r="BH653"/>
      <c r="BI653"/>
      <c r="BJ653"/>
      <c r="BK653"/>
      <c r="BL653"/>
      <c r="BM653"/>
      <c r="BN653"/>
      <c r="BO653"/>
      <c r="BP653"/>
      <c r="BQ653"/>
      <c r="BR653"/>
      <c r="BS653"/>
    </row>
    <row r="654" spans="1:71" s="1" customFormat="1" x14ac:dyDescent="0.25">
      <c r="A654" s="188" t="s">
        <v>413</v>
      </c>
      <c r="B654" s="188" t="s">
        <v>614</v>
      </c>
      <c r="C654" s="188" t="s">
        <v>842</v>
      </c>
      <c r="D654" s="188" t="s">
        <v>416</v>
      </c>
      <c r="E654" s="188">
        <v>46</v>
      </c>
      <c r="F654" s="208">
        <v>26397</v>
      </c>
      <c r="G654" s="188">
        <v>350637</v>
      </c>
      <c r="H654" s="208">
        <v>33974</v>
      </c>
      <c r="I654" s="209" t="s">
        <v>466</v>
      </c>
      <c r="BB654"/>
      <c r="BC654"/>
      <c r="BD654"/>
      <c r="BE654"/>
      <c r="BF654"/>
      <c r="BG654"/>
      <c r="BH654"/>
      <c r="BI654"/>
      <c r="BJ654"/>
      <c r="BK654"/>
      <c r="BL654"/>
      <c r="BM654"/>
      <c r="BN654"/>
      <c r="BO654"/>
      <c r="BP654"/>
      <c r="BQ654"/>
      <c r="BR654"/>
      <c r="BS654"/>
    </row>
    <row r="655" spans="1:71" s="1" customFormat="1" x14ac:dyDescent="0.25">
      <c r="A655" s="188" t="s">
        <v>413</v>
      </c>
      <c r="B655" s="188" t="s">
        <v>791</v>
      </c>
      <c r="C655" s="188" t="s">
        <v>532</v>
      </c>
      <c r="D655" s="188" t="s">
        <v>416</v>
      </c>
      <c r="E655" s="188">
        <v>49</v>
      </c>
      <c r="F655" s="208">
        <v>25288</v>
      </c>
      <c r="G655" s="188">
        <v>561026</v>
      </c>
      <c r="H655" s="208">
        <v>34101</v>
      </c>
      <c r="I655" s="209" t="s">
        <v>466</v>
      </c>
      <c r="BB655"/>
      <c r="BC655"/>
      <c r="BD655"/>
      <c r="BE655"/>
      <c r="BF655"/>
      <c r="BG655"/>
      <c r="BH655"/>
      <c r="BI655"/>
      <c r="BJ655"/>
      <c r="BK655"/>
      <c r="BL655"/>
      <c r="BM655"/>
      <c r="BN655"/>
      <c r="BO655"/>
      <c r="BP655"/>
      <c r="BQ655"/>
      <c r="BR655"/>
      <c r="BS655"/>
    </row>
    <row r="656" spans="1:71" s="1" customFormat="1" x14ac:dyDescent="0.25">
      <c r="A656" s="188" t="s">
        <v>413</v>
      </c>
      <c r="B656" s="188" t="s">
        <v>185</v>
      </c>
      <c r="C656" s="188" t="s">
        <v>843</v>
      </c>
      <c r="D656" s="188" t="s">
        <v>577</v>
      </c>
      <c r="E656" s="188">
        <v>49</v>
      </c>
      <c r="F656" s="208">
        <v>25396</v>
      </c>
      <c r="G656" s="188">
        <v>561035</v>
      </c>
      <c r="H656" s="208">
        <v>34031</v>
      </c>
      <c r="I656" s="209" t="s">
        <v>466</v>
      </c>
      <c r="BB656"/>
      <c r="BC656"/>
      <c r="BD656"/>
      <c r="BE656"/>
      <c r="BF656"/>
      <c r="BG656"/>
      <c r="BH656"/>
      <c r="BI656"/>
      <c r="BJ656"/>
      <c r="BK656"/>
      <c r="BL656"/>
      <c r="BM656"/>
      <c r="BN656"/>
      <c r="BO656"/>
      <c r="BP656"/>
      <c r="BQ656"/>
      <c r="BR656"/>
      <c r="BS656"/>
    </row>
    <row r="657" spans="1:71" s="1" customFormat="1" x14ac:dyDescent="0.25">
      <c r="A657" s="188" t="s">
        <v>413</v>
      </c>
      <c r="B657" s="188" t="s">
        <v>578</v>
      </c>
      <c r="C657" s="188" t="s">
        <v>844</v>
      </c>
      <c r="D657" s="188" t="s">
        <v>845</v>
      </c>
      <c r="E657" s="188">
        <v>51</v>
      </c>
      <c r="F657" s="208">
        <v>24511</v>
      </c>
      <c r="G657" s="188">
        <v>561029</v>
      </c>
      <c r="H657" s="208">
        <v>34299</v>
      </c>
      <c r="I657" s="209" t="s">
        <v>466</v>
      </c>
      <c r="BB657"/>
      <c r="BC657"/>
      <c r="BD657"/>
      <c r="BE657"/>
      <c r="BF657"/>
      <c r="BG657"/>
      <c r="BH657"/>
      <c r="BI657"/>
      <c r="BJ657"/>
      <c r="BK657"/>
      <c r="BL657"/>
      <c r="BM657"/>
      <c r="BN657"/>
      <c r="BO657"/>
      <c r="BP657"/>
      <c r="BQ657"/>
      <c r="BR657"/>
      <c r="BS657"/>
    </row>
    <row r="658" spans="1:71" s="1" customFormat="1" x14ac:dyDescent="0.25">
      <c r="A658" s="188" t="s">
        <v>413</v>
      </c>
      <c r="B658" s="188" t="s">
        <v>443</v>
      </c>
      <c r="C658" s="188" t="s">
        <v>441</v>
      </c>
      <c r="D658" s="188" t="s">
        <v>460</v>
      </c>
      <c r="E658" s="188">
        <v>46</v>
      </c>
      <c r="F658" s="208">
        <v>26262</v>
      </c>
      <c r="G658" s="188">
        <v>350751</v>
      </c>
      <c r="H658" s="208">
        <v>34313</v>
      </c>
      <c r="I658" s="209" t="s">
        <v>466</v>
      </c>
      <c r="BB658"/>
      <c r="BC658"/>
      <c r="BD658"/>
      <c r="BE658"/>
      <c r="BF658"/>
      <c r="BG658"/>
      <c r="BH658"/>
      <c r="BI658"/>
      <c r="BJ658"/>
      <c r="BK658"/>
      <c r="BL658"/>
      <c r="BM658"/>
      <c r="BN658"/>
      <c r="BO658"/>
      <c r="BP658"/>
      <c r="BQ658"/>
      <c r="BR658"/>
      <c r="BS658"/>
    </row>
    <row r="659" spans="1:71" s="1" customFormat="1" x14ac:dyDescent="0.25">
      <c r="A659" s="188" t="s">
        <v>413</v>
      </c>
      <c r="B659" s="188" t="s">
        <v>623</v>
      </c>
      <c r="C659" s="188" t="s">
        <v>462</v>
      </c>
      <c r="D659" s="188" t="s">
        <v>460</v>
      </c>
      <c r="E659" s="188">
        <v>49</v>
      </c>
      <c r="F659" s="208">
        <v>25343</v>
      </c>
      <c r="G659" s="188">
        <v>350487</v>
      </c>
      <c r="H659" s="208">
        <v>34257</v>
      </c>
      <c r="I659" s="209" t="s">
        <v>412</v>
      </c>
      <c r="BB659"/>
      <c r="BC659"/>
      <c r="BD659"/>
      <c r="BE659"/>
      <c r="BF659"/>
      <c r="BG659"/>
      <c r="BH659"/>
      <c r="BI659"/>
      <c r="BJ659"/>
      <c r="BK659"/>
      <c r="BL659"/>
      <c r="BM659"/>
      <c r="BN659"/>
      <c r="BO659"/>
      <c r="BP659"/>
      <c r="BQ659"/>
      <c r="BR659"/>
      <c r="BS659"/>
    </row>
    <row r="660" spans="1:71" s="1" customFormat="1" x14ac:dyDescent="0.25">
      <c r="A660" s="188" t="s">
        <v>454</v>
      </c>
      <c r="B660" s="188" t="s">
        <v>426</v>
      </c>
      <c r="C660" s="188" t="s">
        <v>472</v>
      </c>
      <c r="D660" s="188" t="s">
        <v>846</v>
      </c>
      <c r="E660" s="188">
        <v>52</v>
      </c>
      <c r="F660" s="208">
        <v>24187</v>
      </c>
      <c r="G660" s="188">
        <v>350399</v>
      </c>
      <c r="H660" s="208">
        <v>33994</v>
      </c>
      <c r="I660" s="209" t="s">
        <v>412</v>
      </c>
      <c r="BB660"/>
      <c r="BC660"/>
      <c r="BD660"/>
      <c r="BE660"/>
      <c r="BF660"/>
      <c r="BG660"/>
      <c r="BH660"/>
      <c r="BI660"/>
      <c r="BJ660"/>
      <c r="BK660"/>
      <c r="BL660"/>
      <c r="BM660"/>
      <c r="BN660"/>
      <c r="BO660"/>
      <c r="BP660"/>
      <c r="BQ660"/>
      <c r="BR660"/>
      <c r="BS660"/>
    </row>
    <row r="661" spans="1:71" s="1" customFormat="1" x14ac:dyDescent="0.25">
      <c r="A661" s="188" t="s">
        <v>413</v>
      </c>
      <c r="B661" s="188" t="s">
        <v>586</v>
      </c>
      <c r="C661" s="188" t="s">
        <v>596</v>
      </c>
      <c r="D661" s="188" t="s">
        <v>411</v>
      </c>
      <c r="E661" s="188">
        <v>49</v>
      </c>
      <c r="F661" s="208">
        <v>25358</v>
      </c>
      <c r="G661" s="188">
        <v>350618</v>
      </c>
      <c r="H661" s="208">
        <v>34109</v>
      </c>
      <c r="I661" s="209" t="s">
        <v>412</v>
      </c>
      <c r="BB661"/>
      <c r="BC661"/>
      <c r="BD661"/>
      <c r="BE661"/>
      <c r="BF661"/>
      <c r="BG661"/>
      <c r="BH661"/>
      <c r="BI661"/>
      <c r="BJ661"/>
      <c r="BK661"/>
      <c r="BL661"/>
      <c r="BM661"/>
      <c r="BN661"/>
      <c r="BO661"/>
      <c r="BP661"/>
      <c r="BQ661"/>
      <c r="BR661"/>
      <c r="BS661"/>
    </row>
    <row r="662" spans="1:71" s="1" customFormat="1" x14ac:dyDescent="0.25">
      <c r="A662" s="188" t="s">
        <v>413</v>
      </c>
      <c r="B662" s="188" t="s">
        <v>531</v>
      </c>
      <c r="C662" s="188" t="s">
        <v>477</v>
      </c>
      <c r="D662" s="188" t="s">
        <v>743</v>
      </c>
      <c r="E662" s="188">
        <v>48</v>
      </c>
      <c r="F662" s="208">
        <v>25752</v>
      </c>
      <c r="G662" s="188">
        <v>350590</v>
      </c>
      <c r="H662" s="208">
        <v>34224</v>
      </c>
      <c r="I662" s="209" t="s">
        <v>412</v>
      </c>
      <c r="BB662"/>
      <c r="BC662"/>
      <c r="BD662"/>
      <c r="BE662"/>
      <c r="BF662"/>
      <c r="BG662"/>
      <c r="BH662"/>
      <c r="BI662"/>
      <c r="BJ662"/>
      <c r="BK662"/>
      <c r="BL662"/>
      <c r="BM662"/>
      <c r="BN662"/>
      <c r="BO662"/>
      <c r="BP662"/>
      <c r="BQ662"/>
      <c r="BR662"/>
      <c r="BS662"/>
    </row>
    <row r="663" spans="1:71" s="1" customFormat="1" x14ac:dyDescent="0.25">
      <c r="A663" s="188" t="s">
        <v>408</v>
      </c>
      <c r="B663" s="188" t="s">
        <v>511</v>
      </c>
      <c r="C663" s="188" t="s">
        <v>556</v>
      </c>
      <c r="D663" s="188" t="s">
        <v>536</v>
      </c>
      <c r="E663" s="188">
        <v>52</v>
      </c>
      <c r="F663" s="208">
        <v>24256</v>
      </c>
      <c r="G663" s="188">
        <v>350372</v>
      </c>
      <c r="H663" s="208">
        <v>34062</v>
      </c>
      <c r="I663" s="209" t="s">
        <v>412</v>
      </c>
      <c r="BB663"/>
      <c r="BC663"/>
      <c r="BD663"/>
      <c r="BE663"/>
      <c r="BF663"/>
      <c r="BG663"/>
      <c r="BH663"/>
      <c r="BI663"/>
      <c r="BJ663"/>
      <c r="BK663"/>
      <c r="BL663"/>
      <c r="BM663"/>
      <c r="BN663"/>
      <c r="BO663"/>
      <c r="BP663"/>
      <c r="BQ663"/>
      <c r="BR663"/>
      <c r="BS663"/>
    </row>
    <row r="664" spans="1:71" s="1" customFormat="1" x14ac:dyDescent="0.25">
      <c r="A664" s="188" t="s">
        <v>454</v>
      </c>
      <c r="B664" s="188" t="s">
        <v>526</v>
      </c>
      <c r="C664" s="188" t="s">
        <v>752</v>
      </c>
      <c r="D664" s="188" t="s">
        <v>601</v>
      </c>
      <c r="E664" s="188">
        <v>48</v>
      </c>
      <c r="F664" s="208">
        <v>25792</v>
      </c>
      <c r="G664" s="188">
        <v>350483</v>
      </c>
      <c r="H664" s="208">
        <v>34016</v>
      </c>
      <c r="I664" s="209" t="s">
        <v>412</v>
      </c>
      <c r="BB664"/>
      <c r="BC664"/>
      <c r="BD664"/>
      <c r="BE664"/>
      <c r="BF664"/>
      <c r="BG664"/>
      <c r="BH664"/>
      <c r="BI664"/>
      <c r="BJ664"/>
      <c r="BK664"/>
      <c r="BL664"/>
      <c r="BM664"/>
      <c r="BN664"/>
      <c r="BO664"/>
      <c r="BP664"/>
      <c r="BQ664"/>
      <c r="BR664"/>
      <c r="BS664"/>
    </row>
    <row r="665" spans="1:71" s="1" customFormat="1" x14ac:dyDescent="0.25">
      <c r="A665" s="188" t="s">
        <v>413</v>
      </c>
      <c r="B665" s="188" t="s">
        <v>626</v>
      </c>
      <c r="C665" s="188" t="s">
        <v>847</v>
      </c>
      <c r="D665" s="188" t="s">
        <v>473</v>
      </c>
      <c r="E665" s="188">
        <v>46</v>
      </c>
      <c r="F665" s="208">
        <v>26554</v>
      </c>
      <c r="G665" s="188">
        <v>561039</v>
      </c>
      <c r="H665" s="208">
        <v>34057</v>
      </c>
      <c r="I665" s="209" t="s">
        <v>412</v>
      </c>
      <c r="BB665"/>
      <c r="BC665"/>
      <c r="BD665"/>
      <c r="BE665"/>
      <c r="BF665"/>
      <c r="BG665"/>
      <c r="BH665"/>
      <c r="BI665"/>
      <c r="BJ665"/>
      <c r="BK665"/>
      <c r="BL665"/>
      <c r="BM665"/>
      <c r="BN665"/>
      <c r="BO665"/>
      <c r="BP665"/>
      <c r="BQ665"/>
      <c r="BR665"/>
      <c r="BS665"/>
    </row>
    <row r="666" spans="1:71" s="1" customFormat="1" x14ac:dyDescent="0.25">
      <c r="A666" s="188" t="s">
        <v>413</v>
      </c>
      <c r="B666" s="188" t="s">
        <v>488</v>
      </c>
      <c r="C666" s="188" t="s">
        <v>790</v>
      </c>
      <c r="D666" s="188" t="s">
        <v>778</v>
      </c>
      <c r="E666" s="188">
        <v>46</v>
      </c>
      <c r="F666" s="208">
        <v>26422</v>
      </c>
      <c r="G666" s="188">
        <v>351051</v>
      </c>
      <c r="H666" s="208">
        <v>34064</v>
      </c>
      <c r="I666" s="209" t="s">
        <v>412</v>
      </c>
      <c r="BB666"/>
      <c r="BC666"/>
      <c r="BD666"/>
      <c r="BE666"/>
      <c r="BF666"/>
      <c r="BG666"/>
      <c r="BH666"/>
      <c r="BI666"/>
      <c r="BJ666"/>
      <c r="BK666"/>
      <c r="BL666"/>
      <c r="BM666"/>
      <c r="BN666"/>
      <c r="BO666"/>
      <c r="BP666"/>
      <c r="BQ666"/>
      <c r="BR666"/>
      <c r="BS666"/>
    </row>
    <row r="667" spans="1:71" s="1" customFormat="1" x14ac:dyDescent="0.25">
      <c r="A667" s="188" t="s">
        <v>413</v>
      </c>
      <c r="B667" s="188" t="s">
        <v>503</v>
      </c>
      <c r="C667" s="188" t="s">
        <v>824</v>
      </c>
      <c r="D667" s="188" t="s">
        <v>433</v>
      </c>
      <c r="E667" s="188">
        <v>49</v>
      </c>
      <c r="F667" s="208">
        <v>25242</v>
      </c>
      <c r="G667" s="188">
        <v>561036</v>
      </c>
      <c r="H667" s="208">
        <v>34123</v>
      </c>
      <c r="I667" s="209" t="s">
        <v>412</v>
      </c>
      <c r="BB667"/>
      <c r="BC667"/>
      <c r="BD667"/>
      <c r="BE667"/>
      <c r="BF667"/>
      <c r="BG667"/>
      <c r="BH667"/>
      <c r="BI667"/>
      <c r="BJ667"/>
      <c r="BK667"/>
      <c r="BL667"/>
      <c r="BM667"/>
      <c r="BN667"/>
      <c r="BO667"/>
      <c r="BP667"/>
      <c r="BQ667"/>
      <c r="BR667"/>
      <c r="BS667"/>
    </row>
    <row r="668" spans="1:71" s="1" customFormat="1" x14ac:dyDescent="0.25">
      <c r="A668" s="188" t="s">
        <v>408</v>
      </c>
      <c r="B668" s="188" t="s">
        <v>499</v>
      </c>
      <c r="C668" s="188" t="s">
        <v>630</v>
      </c>
      <c r="D668" s="188" t="s">
        <v>416</v>
      </c>
      <c r="E668" s="188">
        <v>52</v>
      </c>
      <c r="F668" s="208">
        <v>24192</v>
      </c>
      <c r="G668" s="188">
        <v>561040</v>
      </c>
      <c r="H668" s="208">
        <v>34054</v>
      </c>
      <c r="I668" s="209" t="s">
        <v>412</v>
      </c>
      <c r="BB668"/>
      <c r="BC668"/>
      <c r="BD668"/>
      <c r="BE668"/>
      <c r="BF668"/>
      <c r="BG668"/>
      <c r="BH668"/>
      <c r="BI668"/>
      <c r="BJ668"/>
      <c r="BK668"/>
      <c r="BL668"/>
      <c r="BM668"/>
      <c r="BN668"/>
      <c r="BO668"/>
      <c r="BP668"/>
      <c r="BQ668"/>
      <c r="BR668"/>
      <c r="BS668"/>
    </row>
    <row r="669" spans="1:71" s="1" customFormat="1" x14ac:dyDescent="0.25">
      <c r="A669" s="188" t="s">
        <v>408</v>
      </c>
      <c r="B669" s="188" t="s">
        <v>526</v>
      </c>
      <c r="C669" s="188" t="s">
        <v>542</v>
      </c>
      <c r="D669" s="188" t="s">
        <v>747</v>
      </c>
      <c r="E669" s="188">
        <v>51</v>
      </c>
      <c r="F669" s="208">
        <v>24688</v>
      </c>
      <c r="G669" s="188">
        <v>561056</v>
      </c>
      <c r="H669" s="208">
        <v>33995</v>
      </c>
      <c r="I669" s="209" t="s">
        <v>412</v>
      </c>
      <c r="BB669"/>
      <c r="BC669"/>
      <c r="BD669"/>
      <c r="BE669"/>
      <c r="BF669"/>
      <c r="BG669"/>
      <c r="BH669"/>
      <c r="BI669"/>
      <c r="BJ669"/>
      <c r="BK669"/>
      <c r="BL669"/>
      <c r="BM669"/>
      <c r="BN669"/>
      <c r="BO669"/>
      <c r="BP669"/>
      <c r="BQ669"/>
      <c r="BR669"/>
      <c r="BS669"/>
    </row>
    <row r="670" spans="1:71" s="1" customFormat="1" x14ac:dyDescent="0.25">
      <c r="A670" s="188" t="s">
        <v>413</v>
      </c>
      <c r="B670" s="188" t="s">
        <v>652</v>
      </c>
      <c r="C670" s="188" t="s">
        <v>633</v>
      </c>
      <c r="D670" s="188" t="s">
        <v>837</v>
      </c>
      <c r="E670" s="188">
        <v>49</v>
      </c>
      <c r="F670" s="208">
        <v>25270</v>
      </c>
      <c r="G670" s="188">
        <v>350121</v>
      </c>
      <c r="H670" s="208">
        <v>34249</v>
      </c>
      <c r="I670" s="209" t="s">
        <v>417</v>
      </c>
      <c r="BB670"/>
      <c r="BC670"/>
      <c r="BD670"/>
      <c r="BE670"/>
      <c r="BF670"/>
      <c r="BG670"/>
      <c r="BH670"/>
      <c r="BI670"/>
      <c r="BJ670"/>
      <c r="BK670"/>
      <c r="BL670"/>
      <c r="BM670"/>
      <c r="BN670"/>
      <c r="BO670"/>
      <c r="BP670"/>
      <c r="BQ670"/>
      <c r="BR670"/>
      <c r="BS670"/>
    </row>
    <row r="671" spans="1:71" s="1" customFormat="1" x14ac:dyDescent="0.25">
      <c r="A671" s="188" t="s">
        <v>413</v>
      </c>
      <c r="B671" s="188" t="s">
        <v>694</v>
      </c>
      <c r="C671" s="188" t="s">
        <v>472</v>
      </c>
      <c r="D671" s="188" t="s">
        <v>473</v>
      </c>
      <c r="E671" s="188">
        <v>47</v>
      </c>
      <c r="F671" s="208">
        <v>26044</v>
      </c>
      <c r="G671" s="188">
        <v>350701</v>
      </c>
      <c r="H671" s="208">
        <v>34311</v>
      </c>
      <c r="I671" s="209" t="s">
        <v>417</v>
      </c>
      <c r="BB671"/>
      <c r="BC671"/>
      <c r="BD671"/>
      <c r="BE671"/>
      <c r="BF671"/>
      <c r="BG671"/>
      <c r="BH671"/>
      <c r="BI671"/>
      <c r="BJ671"/>
      <c r="BK671"/>
      <c r="BL671"/>
      <c r="BM671"/>
      <c r="BN671"/>
      <c r="BO671"/>
      <c r="BP671"/>
      <c r="BQ671"/>
      <c r="BR671"/>
      <c r="BS671"/>
    </row>
    <row r="672" spans="1:71" s="1" customFormat="1" x14ac:dyDescent="0.25">
      <c r="A672" s="188" t="s">
        <v>454</v>
      </c>
      <c r="B672" s="188" t="s">
        <v>481</v>
      </c>
      <c r="C672" s="188" t="s">
        <v>844</v>
      </c>
      <c r="D672" s="188" t="s">
        <v>473</v>
      </c>
      <c r="E672" s="188">
        <v>47</v>
      </c>
      <c r="F672" s="208">
        <v>26028</v>
      </c>
      <c r="G672" s="188">
        <v>350856</v>
      </c>
      <c r="H672" s="208">
        <v>34283</v>
      </c>
      <c r="I672" s="209" t="s">
        <v>417</v>
      </c>
      <c r="BB672"/>
      <c r="BC672"/>
      <c r="BD672"/>
      <c r="BE672"/>
      <c r="BF672"/>
      <c r="BG672"/>
      <c r="BH672"/>
      <c r="BI672"/>
      <c r="BJ672"/>
      <c r="BK672"/>
      <c r="BL672"/>
      <c r="BM672"/>
      <c r="BN672"/>
      <c r="BO672"/>
      <c r="BP672"/>
      <c r="BQ672"/>
      <c r="BR672"/>
      <c r="BS672"/>
    </row>
    <row r="673" spans="1:71" s="1" customFormat="1" x14ac:dyDescent="0.25">
      <c r="A673" s="188" t="s">
        <v>413</v>
      </c>
      <c r="B673" s="188" t="s">
        <v>550</v>
      </c>
      <c r="C673" s="188" t="s">
        <v>844</v>
      </c>
      <c r="D673" s="188" t="s">
        <v>457</v>
      </c>
      <c r="E673" s="188">
        <v>48</v>
      </c>
      <c r="F673" s="208">
        <v>25722</v>
      </c>
      <c r="G673" s="188">
        <v>350556</v>
      </c>
      <c r="H673" s="208">
        <v>34193</v>
      </c>
      <c r="I673" s="209" t="s">
        <v>417</v>
      </c>
      <c r="BB673"/>
      <c r="BC673"/>
      <c r="BD673"/>
      <c r="BE673"/>
      <c r="BF673"/>
      <c r="BG673"/>
      <c r="BH673"/>
      <c r="BI673"/>
      <c r="BJ673"/>
      <c r="BK673"/>
      <c r="BL673"/>
      <c r="BM673"/>
      <c r="BN673"/>
      <c r="BO673"/>
      <c r="BP673"/>
      <c r="BQ673"/>
      <c r="BR673"/>
      <c r="BS673"/>
    </row>
    <row r="674" spans="1:71" s="1" customFormat="1" x14ac:dyDescent="0.25">
      <c r="A674" s="188" t="s">
        <v>413</v>
      </c>
      <c r="B674" s="188" t="s">
        <v>564</v>
      </c>
      <c r="C674" s="188" t="s">
        <v>523</v>
      </c>
      <c r="D674" s="188" t="s">
        <v>439</v>
      </c>
      <c r="E674" s="188">
        <v>47</v>
      </c>
      <c r="F674" s="208">
        <v>26136</v>
      </c>
      <c r="G674" s="188">
        <v>350558</v>
      </c>
      <c r="H674" s="208">
        <v>34118</v>
      </c>
      <c r="I674" s="209" t="s">
        <v>417</v>
      </c>
      <c r="BB674"/>
      <c r="BC674"/>
      <c r="BD674"/>
      <c r="BE674"/>
      <c r="BF674"/>
      <c r="BG674"/>
      <c r="BH674"/>
      <c r="BI674"/>
      <c r="BJ674"/>
      <c r="BK674"/>
      <c r="BL674"/>
      <c r="BM674"/>
      <c r="BN674"/>
      <c r="BO674"/>
      <c r="BP674"/>
      <c r="BQ674"/>
      <c r="BR674"/>
      <c r="BS674"/>
    </row>
    <row r="675" spans="1:71" s="1" customFormat="1" x14ac:dyDescent="0.25">
      <c r="A675" s="188" t="s">
        <v>413</v>
      </c>
      <c r="B675" s="188" t="s">
        <v>705</v>
      </c>
      <c r="C675" s="188" t="s">
        <v>848</v>
      </c>
      <c r="D675" s="188" t="s">
        <v>416</v>
      </c>
      <c r="E675" s="188">
        <v>46</v>
      </c>
      <c r="F675" s="208">
        <v>26361</v>
      </c>
      <c r="G675" s="188">
        <v>350752</v>
      </c>
      <c r="H675" s="208">
        <v>34298</v>
      </c>
      <c r="I675" s="209" t="s">
        <v>417</v>
      </c>
      <c r="BB675"/>
      <c r="BC675"/>
      <c r="BD675"/>
      <c r="BE675"/>
      <c r="BF675"/>
      <c r="BG675"/>
      <c r="BH675"/>
      <c r="BI675"/>
      <c r="BJ675"/>
      <c r="BK675"/>
      <c r="BL675"/>
      <c r="BM675"/>
      <c r="BN675"/>
      <c r="BO675"/>
      <c r="BP675"/>
      <c r="BQ675"/>
      <c r="BR675"/>
      <c r="BS675"/>
    </row>
    <row r="676" spans="1:71" s="1" customFormat="1" x14ac:dyDescent="0.25">
      <c r="A676" s="188" t="s">
        <v>413</v>
      </c>
      <c r="B676" s="188" t="s">
        <v>461</v>
      </c>
      <c r="C676" s="188" t="s">
        <v>472</v>
      </c>
      <c r="D676" s="188" t="s">
        <v>845</v>
      </c>
      <c r="E676" s="188">
        <v>48</v>
      </c>
      <c r="F676" s="208">
        <v>25661</v>
      </c>
      <c r="G676" s="188">
        <v>560989</v>
      </c>
      <c r="H676" s="208">
        <v>34311</v>
      </c>
      <c r="I676" s="209" t="s">
        <v>417</v>
      </c>
      <c r="BB676"/>
      <c r="BC676"/>
      <c r="BD676"/>
      <c r="BE676"/>
      <c r="BF676"/>
      <c r="BG676"/>
      <c r="BH676"/>
      <c r="BI676"/>
      <c r="BJ676"/>
      <c r="BK676"/>
      <c r="BL676"/>
      <c r="BM676"/>
      <c r="BN676"/>
      <c r="BO676"/>
      <c r="BP676"/>
      <c r="BQ676"/>
      <c r="BR676"/>
      <c r="BS676"/>
    </row>
    <row r="677" spans="1:71" s="1" customFormat="1" x14ac:dyDescent="0.25">
      <c r="A677" s="188" t="s">
        <v>413</v>
      </c>
      <c r="B677" s="188" t="s">
        <v>418</v>
      </c>
      <c r="C677" s="188" t="s">
        <v>781</v>
      </c>
      <c r="D677" s="188" t="s">
        <v>622</v>
      </c>
      <c r="E677" s="188">
        <v>47</v>
      </c>
      <c r="F677" s="208">
        <v>25928</v>
      </c>
      <c r="G677" s="188">
        <v>350562</v>
      </c>
      <c r="H677" s="208">
        <v>34234</v>
      </c>
      <c r="I677" s="209" t="s">
        <v>417</v>
      </c>
      <c r="BB677"/>
      <c r="BC677"/>
      <c r="BD677"/>
      <c r="BE677"/>
      <c r="BF677"/>
      <c r="BG677"/>
      <c r="BH677"/>
      <c r="BI677"/>
      <c r="BJ677"/>
      <c r="BK677"/>
      <c r="BL677"/>
      <c r="BM677"/>
      <c r="BN677"/>
      <c r="BO677"/>
      <c r="BP677"/>
      <c r="BQ677"/>
      <c r="BR677"/>
      <c r="BS677"/>
    </row>
    <row r="678" spans="1:71" s="1" customFormat="1" x14ac:dyDescent="0.25">
      <c r="A678" s="188" t="s">
        <v>413</v>
      </c>
      <c r="B678" s="188" t="s">
        <v>440</v>
      </c>
      <c r="C678" s="188" t="s">
        <v>510</v>
      </c>
      <c r="D678" s="188" t="s">
        <v>416</v>
      </c>
      <c r="E678" s="188">
        <v>50</v>
      </c>
      <c r="F678" s="208">
        <v>24757</v>
      </c>
      <c r="G678" s="188">
        <v>350230</v>
      </c>
      <c r="H678" s="208">
        <v>34010</v>
      </c>
      <c r="I678" s="209" t="s">
        <v>417</v>
      </c>
      <c r="BB678"/>
      <c r="BC678"/>
      <c r="BD678"/>
      <c r="BE678"/>
      <c r="BF678"/>
      <c r="BG678"/>
      <c r="BH678"/>
      <c r="BI678"/>
      <c r="BJ678"/>
      <c r="BK678"/>
      <c r="BL678"/>
      <c r="BM678"/>
      <c r="BN678"/>
      <c r="BO678"/>
      <c r="BP678"/>
      <c r="BQ678"/>
      <c r="BR678"/>
      <c r="BS678"/>
    </row>
    <row r="679" spans="1:71" s="1" customFormat="1" x14ac:dyDescent="0.25">
      <c r="A679" s="188" t="s">
        <v>413</v>
      </c>
      <c r="B679" s="188" t="s">
        <v>615</v>
      </c>
      <c r="C679" s="188" t="s">
        <v>669</v>
      </c>
      <c r="D679" s="188" t="s">
        <v>416</v>
      </c>
      <c r="E679" s="188">
        <v>49</v>
      </c>
      <c r="F679" s="208">
        <v>25298</v>
      </c>
      <c r="G679" s="188">
        <v>350786</v>
      </c>
      <c r="H679" s="208">
        <v>34124</v>
      </c>
      <c r="I679" s="209" t="s">
        <v>417</v>
      </c>
      <c r="BB679"/>
      <c r="BC679"/>
      <c r="BD679"/>
      <c r="BE679"/>
      <c r="BF679"/>
      <c r="BG679"/>
      <c r="BH679"/>
      <c r="BI679"/>
      <c r="BJ679"/>
      <c r="BK679"/>
      <c r="BL679"/>
      <c r="BM679"/>
      <c r="BN679"/>
      <c r="BO679"/>
      <c r="BP679"/>
      <c r="BQ679"/>
      <c r="BR679"/>
      <c r="BS679"/>
    </row>
    <row r="680" spans="1:71" s="1" customFormat="1" x14ac:dyDescent="0.25">
      <c r="A680" s="188" t="s">
        <v>413</v>
      </c>
      <c r="B680" s="188" t="s">
        <v>625</v>
      </c>
      <c r="C680" s="188" t="s">
        <v>475</v>
      </c>
      <c r="D680" s="188" t="s">
        <v>442</v>
      </c>
      <c r="E680" s="188">
        <v>48</v>
      </c>
      <c r="F680" s="208">
        <v>25643</v>
      </c>
      <c r="G680" s="188">
        <v>350115</v>
      </c>
      <c r="H680" s="208">
        <v>34106</v>
      </c>
      <c r="I680" s="209" t="s">
        <v>417</v>
      </c>
      <c r="BB680"/>
      <c r="BC680"/>
      <c r="BD680"/>
      <c r="BE680"/>
      <c r="BF680"/>
      <c r="BG680"/>
      <c r="BH680"/>
      <c r="BI680"/>
      <c r="BJ680"/>
      <c r="BK680"/>
      <c r="BL680"/>
      <c r="BM680"/>
      <c r="BN680"/>
      <c r="BO680"/>
      <c r="BP680"/>
      <c r="BQ680"/>
      <c r="BR680"/>
      <c r="BS680"/>
    </row>
    <row r="681" spans="1:71" s="1" customFormat="1" x14ac:dyDescent="0.25">
      <c r="A681" s="188" t="s">
        <v>408</v>
      </c>
      <c r="B681" s="188" t="s">
        <v>639</v>
      </c>
      <c r="C681" s="188" t="s">
        <v>191</v>
      </c>
      <c r="D681" s="188" t="s">
        <v>470</v>
      </c>
      <c r="E681" s="188">
        <v>53</v>
      </c>
      <c r="F681" s="208">
        <v>23905</v>
      </c>
      <c r="G681" s="188">
        <v>350388</v>
      </c>
      <c r="H681" s="208">
        <v>34123</v>
      </c>
      <c r="I681" s="209" t="s">
        <v>417</v>
      </c>
      <c r="BB681"/>
      <c r="BC681"/>
      <c r="BD681"/>
      <c r="BE681"/>
      <c r="BF681"/>
      <c r="BG681"/>
      <c r="BH681"/>
      <c r="BI681"/>
      <c r="BJ681"/>
      <c r="BK681"/>
      <c r="BL681"/>
      <c r="BM681"/>
      <c r="BN681"/>
      <c r="BO681"/>
      <c r="BP681"/>
      <c r="BQ681"/>
      <c r="BR681"/>
      <c r="BS681"/>
    </row>
    <row r="682" spans="1:71" s="1" customFormat="1" x14ac:dyDescent="0.25">
      <c r="A682" s="188" t="s">
        <v>413</v>
      </c>
      <c r="B682" s="188" t="s">
        <v>544</v>
      </c>
      <c r="C682" s="188" t="s">
        <v>640</v>
      </c>
      <c r="D682" s="188" t="s">
        <v>846</v>
      </c>
      <c r="E682" s="188">
        <v>48</v>
      </c>
      <c r="F682" s="208">
        <v>25594</v>
      </c>
      <c r="G682" s="188">
        <v>350816</v>
      </c>
      <c r="H682" s="208">
        <v>34094</v>
      </c>
      <c r="I682" s="209" t="s">
        <v>417</v>
      </c>
      <c r="BB682"/>
      <c r="BC682"/>
      <c r="BD682"/>
      <c r="BE682"/>
      <c r="BF682"/>
      <c r="BG682"/>
      <c r="BH682"/>
      <c r="BI682"/>
      <c r="BJ682"/>
      <c r="BK682"/>
      <c r="BL682"/>
      <c r="BM682"/>
      <c r="BN682"/>
      <c r="BO682"/>
      <c r="BP682"/>
      <c r="BQ682"/>
      <c r="BR682"/>
      <c r="BS682"/>
    </row>
    <row r="683" spans="1:71" s="1" customFormat="1" x14ac:dyDescent="0.25">
      <c r="A683" s="188" t="s">
        <v>413</v>
      </c>
      <c r="B683" s="188" t="s">
        <v>483</v>
      </c>
      <c r="C683" s="188" t="s">
        <v>849</v>
      </c>
      <c r="D683" s="188" t="s">
        <v>416</v>
      </c>
      <c r="E683" s="188">
        <v>48</v>
      </c>
      <c r="F683" s="208">
        <v>25722</v>
      </c>
      <c r="G683" s="188">
        <v>350119</v>
      </c>
      <c r="H683" s="208">
        <v>34678</v>
      </c>
      <c r="I683" s="209" t="s">
        <v>417</v>
      </c>
      <c r="BB683"/>
      <c r="BC683"/>
      <c r="BD683"/>
      <c r="BE683"/>
      <c r="BF683"/>
      <c r="BG683"/>
      <c r="BH683"/>
      <c r="BI683"/>
      <c r="BJ683"/>
      <c r="BK683"/>
      <c r="BL683"/>
      <c r="BM683"/>
      <c r="BN683"/>
      <c r="BO683"/>
      <c r="BP683"/>
      <c r="BQ683"/>
      <c r="BR683"/>
      <c r="BS683"/>
    </row>
    <row r="684" spans="1:71" s="1" customFormat="1" x14ac:dyDescent="0.25">
      <c r="A684" s="188" t="s">
        <v>413</v>
      </c>
      <c r="B684" s="188" t="s">
        <v>511</v>
      </c>
      <c r="C684" s="188" t="s">
        <v>588</v>
      </c>
      <c r="D684" s="188" t="s">
        <v>850</v>
      </c>
      <c r="E684" s="188">
        <v>51</v>
      </c>
      <c r="F684" s="208">
        <v>24604</v>
      </c>
      <c r="G684" s="188">
        <v>350819</v>
      </c>
      <c r="H684" s="208">
        <v>34342</v>
      </c>
      <c r="I684" s="209" t="s">
        <v>417</v>
      </c>
      <c r="BB684"/>
      <c r="BC684"/>
      <c r="BD684"/>
      <c r="BE684"/>
      <c r="BF684"/>
      <c r="BG684"/>
      <c r="BH684"/>
      <c r="BI684"/>
      <c r="BJ684"/>
      <c r="BK684"/>
      <c r="BL684"/>
      <c r="BM684"/>
      <c r="BN684"/>
      <c r="BO684"/>
      <c r="BP684"/>
      <c r="BQ684"/>
      <c r="BR684"/>
      <c r="BS684"/>
    </row>
    <row r="685" spans="1:71" s="1" customFormat="1" x14ac:dyDescent="0.25">
      <c r="A685" s="188" t="s">
        <v>413</v>
      </c>
      <c r="B685" s="188" t="s">
        <v>645</v>
      </c>
      <c r="C685" s="188" t="s">
        <v>750</v>
      </c>
      <c r="D685" s="188" t="s">
        <v>433</v>
      </c>
      <c r="E685" s="188">
        <v>48</v>
      </c>
      <c r="F685" s="208">
        <v>25656</v>
      </c>
      <c r="G685" s="188">
        <v>350624</v>
      </c>
      <c r="H685" s="208">
        <v>34476</v>
      </c>
      <c r="I685" s="209" t="s">
        <v>417</v>
      </c>
      <c r="BB685"/>
      <c r="BC685"/>
      <c r="BD685"/>
      <c r="BE685"/>
      <c r="BF685"/>
      <c r="BG685"/>
      <c r="BH685"/>
      <c r="BI685"/>
      <c r="BJ685"/>
      <c r="BK685"/>
      <c r="BL685"/>
      <c r="BM685"/>
      <c r="BN685"/>
      <c r="BO685"/>
      <c r="BP685"/>
      <c r="BQ685"/>
      <c r="BR685"/>
      <c r="BS685"/>
    </row>
    <row r="686" spans="1:71" s="1" customFormat="1" x14ac:dyDescent="0.25">
      <c r="A686" s="188" t="s">
        <v>413</v>
      </c>
      <c r="B686" s="188" t="s">
        <v>448</v>
      </c>
      <c r="C686" s="188" t="s">
        <v>840</v>
      </c>
      <c r="D686" s="188" t="s">
        <v>601</v>
      </c>
      <c r="E686" s="188">
        <v>44</v>
      </c>
      <c r="F686" s="208">
        <v>27024</v>
      </c>
      <c r="G686" s="188">
        <v>350823</v>
      </c>
      <c r="H686" s="208">
        <v>34497</v>
      </c>
      <c r="I686" s="209" t="s">
        <v>466</v>
      </c>
      <c r="BB686"/>
      <c r="BC686"/>
      <c r="BD686"/>
      <c r="BE686"/>
      <c r="BF686"/>
      <c r="BG686"/>
      <c r="BH686"/>
      <c r="BI686"/>
      <c r="BJ686"/>
      <c r="BK686"/>
      <c r="BL686"/>
      <c r="BM686"/>
      <c r="BN686"/>
      <c r="BO686"/>
      <c r="BP686"/>
      <c r="BQ686"/>
      <c r="BR686"/>
      <c r="BS686"/>
    </row>
    <row r="687" spans="1:71" s="1" customFormat="1" x14ac:dyDescent="0.25">
      <c r="A687" s="188" t="s">
        <v>413</v>
      </c>
      <c r="B687" s="188" t="s">
        <v>490</v>
      </c>
      <c r="C687" s="188" t="s">
        <v>848</v>
      </c>
      <c r="D687" s="188" t="s">
        <v>457</v>
      </c>
      <c r="E687" s="188">
        <v>46</v>
      </c>
      <c r="F687" s="208">
        <v>26554</v>
      </c>
      <c r="G687" s="188">
        <v>351049</v>
      </c>
      <c r="H687" s="208">
        <v>34457</v>
      </c>
      <c r="I687" s="209" t="s">
        <v>466</v>
      </c>
      <c r="BB687"/>
      <c r="BC687"/>
      <c r="BD687"/>
      <c r="BE687"/>
      <c r="BF687"/>
      <c r="BG687"/>
      <c r="BH687"/>
      <c r="BI687"/>
      <c r="BJ687"/>
      <c r="BK687"/>
      <c r="BL687"/>
      <c r="BM687"/>
      <c r="BN687"/>
      <c r="BO687"/>
      <c r="BP687"/>
      <c r="BQ687"/>
      <c r="BR687"/>
      <c r="BS687"/>
    </row>
    <row r="688" spans="1:71" s="1" customFormat="1" x14ac:dyDescent="0.25">
      <c r="A688" s="188" t="s">
        <v>454</v>
      </c>
      <c r="B688" s="188" t="s">
        <v>474</v>
      </c>
      <c r="C688" s="188" t="s">
        <v>640</v>
      </c>
      <c r="D688" s="188" t="s">
        <v>439</v>
      </c>
      <c r="E688" s="188">
        <v>48</v>
      </c>
      <c r="F688" s="208">
        <v>25736</v>
      </c>
      <c r="G688" s="188">
        <v>350018</v>
      </c>
      <c r="H688" s="208">
        <v>34693</v>
      </c>
      <c r="I688" s="209" t="s">
        <v>412</v>
      </c>
      <c r="BB688"/>
      <c r="BC688"/>
      <c r="BD688"/>
      <c r="BE688"/>
      <c r="BF688"/>
      <c r="BG688"/>
      <c r="BH688"/>
      <c r="BI688"/>
      <c r="BJ688"/>
      <c r="BK688"/>
      <c r="BL688"/>
      <c r="BM688"/>
      <c r="BN688"/>
      <c r="BO688"/>
      <c r="BP688"/>
      <c r="BQ688"/>
      <c r="BR688"/>
      <c r="BS688"/>
    </row>
    <row r="689" spans="1:71" s="1" customFormat="1" x14ac:dyDescent="0.25">
      <c r="A689" s="188" t="s">
        <v>454</v>
      </c>
      <c r="B689" s="188" t="s">
        <v>524</v>
      </c>
      <c r="C689" s="188" t="s">
        <v>757</v>
      </c>
      <c r="D689" s="188" t="s">
        <v>851</v>
      </c>
      <c r="E689" s="188">
        <v>51</v>
      </c>
      <c r="F689" s="208">
        <v>24451</v>
      </c>
      <c r="G689" s="188">
        <v>561057</v>
      </c>
      <c r="H689" s="208">
        <v>34527</v>
      </c>
      <c r="I689" s="209" t="s">
        <v>417</v>
      </c>
      <c r="BB689"/>
      <c r="BC689"/>
      <c r="BD689"/>
      <c r="BE689"/>
      <c r="BF689"/>
      <c r="BG689"/>
      <c r="BH689"/>
      <c r="BI689"/>
      <c r="BJ689"/>
      <c r="BK689"/>
      <c r="BL689"/>
      <c r="BM689"/>
      <c r="BN689"/>
      <c r="BO689"/>
      <c r="BP689"/>
      <c r="BQ689"/>
      <c r="BR689"/>
      <c r="BS689"/>
    </row>
    <row r="690" spans="1:71" s="1" customFormat="1" x14ac:dyDescent="0.25">
      <c r="A690" s="188" t="s">
        <v>413</v>
      </c>
      <c r="B690" s="188" t="s">
        <v>709</v>
      </c>
      <c r="C690" s="188" t="s">
        <v>515</v>
      </c>
      <c r="D690" s="188" t="s">
        <v>460</v>
      </c>
      <c r="E690" s="188">
        <v>48</v>
      </c>
      <c r="F690" s="208">
        <v>25787</v>
      </c>
      <c r="G690" s="188">
        <v>568140</v>
      </c>
      <c r="H690" s="208">
        <v>34396</v>
      </c>
      <c r="I690" s="209" t="s">
        <v>421</v>
      </c>
      <c r="BB690"/>
      <c r="BC690"/>
      <c r="BD690"/>
      <c r="BE690"/>
      <c r="BF690"/>
      <c r="BG690"/>
      <c r="BH690"/>
      <c r="BI690"/>
      <c r="BJ690"/>
      <c r="BK690"/>
      <c r="BL690"/>
      <c r="BM690"/>
      <c r="BN690"/>
      <c r="BO690"/>
      <c r="BP690"/>
      <c r="BQ690"/>
      <c r="BR690"/>
      <c r="BS690"/>
    </row>
    <row r="691" spans="1:71" s="1" customFormat="1" x14ac:dyDescent="0.25">
      <c r="A691" s="188" t="s">
        <v>413</v>
      </c>
      <c r="B691" s="188" t="s">
        <v>524</v>
      </c>
      <c r="C691" s="188" t="s">
        <v>682</v>
      </c>
      <c r="D691" s="188" t="s">
        <v>460</v>
      </c>
      <c r="E691" s="188">
        <v>49</v>
      </c>
      <c r="F691" s="208">
        <v>25267</v>
      </c>
      <c r="G691" s="188">
        <v>351132</v>
      </c>
      <c r="H691" s="208">
        <v>34618</v>
      </c>
      <c r="I691" s="209" t="s">
        <v>412</v>
      </c>
      <c r="BB691"/>
      <c r="BC691"/>
      <c r="BD691"/>
      <c r="BE691"/>
      <c r="BF691"/>
      <c r="BG691"/>
      <c r="BH691"/>
      <c r="BI691"/>
      <c r="BJ691"/>
      <c r="BK691"/>
      <c r="BL691"/>
      <c r="BM691"/>
      <c r="BN691"/>
      <c r="BO691"/>
      <c r="BP691"/>
      <c r="BQ691"/>
      <c r="BR691"/>
      <c r="BS691"/>
    </row>
    <row r="692" spans="1:71" s="1" customFormat="1" x14ac:dyDescent="0.25">
      <c r="A692" s="188" t="s">
        <v>408</v>
      </c>
      <c r="B692" s="188" t="s">
        <v>512</v>
      </c>
      <c r="C692" s="188" t="s">
        <v>527</v>
      </c>
      <c r="D692" s="188" t="s">
        <v>536</v>
      </c>
      <c r="E692" s="188">
        <v>54</v>
      </c>
      <c r="F692" s="208">
        <v>23532</v>
      </c>
      <c r="G692" s="188">
        <v>351346</v>
      </c>
      <c r="H692" s="208">
        <v>34532</v>
      </c>
      <c r="I692" s="209" t="s">
        <v>417</v>
      </c>
      <c r="BB692"/>
      <c r="BC692"/>
      <c r="BD692"/>
      <c r="BE692"/>
      <c r="BF692"/>
      <c r="BG692"/>
      <c r="BH692"/>
      <c r="BI692"/>
      <c r="BJ692"/>
      <c r="BK692"/>
      <c r="BL692"/>
      <c r="BM692"/>
      <c r="BN692"/>
      <c r="BO692"/>
      <c r="BP692"/>
      <c r="BQ692"/>
      <c r="BR692"/>
      <c r="BS692"/>
    </row>
    <row r="693" spans="1:71" s="1" customFormat="1" x14ac:dyDescent="0.25">
      <c r="A693" s="188" t="s">
        <v>413</v>
      </c>
      <c r="B693" s="188" t="s">
        <v>592</v>
      </c>
      <c r="C693" s="188" t="s">
        <v>566</v>
      </c>
      <c r="D693" s="188" t="s">
        <v>416</v>
      </c>
      <c r="E693" s="188">
        <v>47</v>
      </c>
      <c r="F693" s="208">
        <v>25879</v>
      </c>
      <c r="G693" s="188">
        <v>350702</v>
      </c>
      <c r="H693" s="208">
        <v>34599</v>
      </c>
      <c r="I693" s="209" t="s">
        <v>421</v>
      </c>
      <c r="BB693"/>
      <c r="BC693"/>
      <c r="BD693"/>
      <c r="BE693"/>
      <c r="BF693"/>
      <c r="BG693"/>
      <c r="BH693"/>
      <c r="BI693"/>
      <c r="BJ693"/>
      <c r="BK693"/>
      <c r="BL693"/>
      <c r="BM693"/>
      <c r="BN693"/>
      <c r="BO693"/>
      <c r="BP693"/>
      <c r="BQ693"/>
      <c r="BR693"/>
      <c r="BS693"/>
    </row>
    <row r="694" spans="1:71" s="1" customFormat="1" x14ac:dyDescent="0.25">
      <c r="A694" s="188" t="s">
        <v>413</v>
      </c>
      <c r="B694" s="188" t="s">
        <v>766</v>
      </c>
      <c r="C694" s="188" t="s">
        <v>824</v>
      </c>
      <c r="D694" s="188" t="s">
        <v>416</v>
      </c>
      <c r="E694" s="188">
        <v>45</v>
      </c>
      <c r="F694" s="208">
        <v>26645</v>
      </c>
      <c r="G694" s="188">
        <v>561065</v>
      </c>
      <c r="H694" s="208">
        <v>34427</v>
      </c>
      <c r="I694" s="209" t="s">
        <v>466</v>
      </c>
      <c r="BB694"/>
      <c r="BC694"/>
      <c r="BD694"/>
      <c r="BE694"/>
      <c r="BF694"/>
      <c r="BG694"/>
      <c r="BH694"/>
      <c r="BI694"/>
      <c r="BJ694"/>
      <c r="BK694"/>
      <c r="BL694"/>
      <c r="BM694"/>
      <c r="BN694"/>
      <c r="BO694"/>
      <c r="BP694"/>
      <c r="BQ694"/>
      <c r="BR694"/>
      <c r="BS694"/>
    </row>
    <row r="695" spans="1:71" s="1" customFormat="1" x14ac:dyDescent="0.25">
      <c r="A695" s="188" t="s">
        <v>408</v>
      </c>
      <c r="B695" s="188" t="s">
        <v>574</v>
      </c>
      <c r="C695" s="188" t="s">
        <v>779</v>
      </c>
      <c r="D695" s="188" t="s">
        <v>460</v>
      </c>
      <c r="E695" s="188">
        <v>47</v>
      </c>
      <c r="F695" s="208">
        <v>26075</v>
      </c>
      <c r="G695" s="188">
        <v>350440</v>
      </c>
      <c r="H695" s="208">
        <v>34694</v>
      </c>
      <c r="I695" s="209" t="s">
        <v>466</v>
      </c>
      <c r="BB695"/>
      <c r="BC695"/>
      <c r="BD695"/>
      <c r="BE695"/>
      <c r="BF695"/>
      <c r="BG695"/>
      <c r="BH695"/>
      <c r="BI695"/>
      <c r="BJ695"/>
      <c r="BK695"/>
      <c r="BL695"/>
      <c r="BM695"/>
      <c r="BN695"/>
      <c r="BO695"/>
      <c r="BP695"/>
      <c r="BQ695"/>
      <c r="BR695"/>
      <c r="BS695"/>
    </row>
    <row r="696" spans="1:71" s="1" customFormat="1" x14ac:dyDescent="0.25">
      <c r="A696" s="188" t="s">
        <v>413</v>
      </c>
      <c r="B696" s="188" t="s">
        <v>568</v>
      </c>
      <c r="C696" s="188" t="s">
        <v>475</v>
      </c>
      <c r="D696" s="188" t="s">
        <v>470</v>
      </c>
      <c r="E696" s="188">
        <v>48</v>
      </c>
      <c r="F696" s="208">
        <v>25620</v>
      </c>
      <c r="G696" s="188">
        <v>561037</v>
      </c>
      <c r="H696" s="208">
        <v>34649</v>
      </c>
      <c r="I696" s="209" t="s">
        <v>412</v>
      </c>
      <c r="BB696"/>
      <c r="BC696"/>
      <c r="BD696"/>
      <c r="BE696"/>
      <c r="BF696"/>
      <c r="BG696"/>
      <c r="BH696"/>
      <c r="BI696"/>
      <c r="BJ696"/>
      <c r="BK696"/>
      <c r="BL696"/>
      <c r="BM696"/>
      <c r="BN696"/>
      <c r="BO696"/>
      <c r="BP696"/>
      <c r="BQ696"/>
      <c r="BR696"/>
      <c r="BS696"/>
    </row>
    <row r="697" spans="1:71" s="1" customFormat="1" x14ac:dyDescent="0.25">
      <c r="A697" s="188" t="s">
        <v>413</v>
      </c>
      <c r="B697" s="188" t="s">
        <v>492</v>
      </c>
      <c r="C697" s="188" t="s">
        <v>456</v>
      </c>
      <c r="D697" s="188" t="s">
        <v>619</v>
      </c>
      <c r="E697" s="188">
        <v>46</v>
      </c>
      <c r="F697" s="208">
        <v>26453</v>
      </c>
      <c r="G697" s="188">
        <v>561063</v>
      </c>
      <c r="H697" s="208">
        <v>34664</v>
      </c>
      <c r="I697" s="209" t="s">
        <v>466</v>
      </c>
      <c r="BB697"/>
      <c r="BC697"/>
      <c r="BD697"/>
      <c r="BE697"/>
      <c r="BF697"/>
      <c r="BG697"/>
      <c r="BH697"/>
      <c r="BI697"/>
      <c r="BJ697"/>
      <c r="BK697"/>
      <c r="BL697"/>
      <c r="BM697"/>
      <c r="BN697"/>
      <c r="BO697"/>
      <c r="BP697"/>
      <c r="BQ697"/>
      <c r="BR697"/>
      <c r="BS697"/>
    </row>
    <row r="698" spans="1:71" s="1" customFormat="1" x14ac:dyDescent="0.25">
      <c r="A698" s="188" t="s">
        <v>413</v>
      </c>
      <c r="B698" s="188" t="s">
        <v>713</v>
      </c>
      <c r="C698" s="188" t="s">
        <v>529</v>
      </c>
      <c r="D698" s="188" t="s">
        <v>460</v>
      </c>
      <c r="E698" s="188">
        <v>59</v>
      </c>
      <c r="F698" s="208">
        <v>21469</v>
      </c>
      <c r="G698" s="188">
        <v>560957</v>
      </c>
      <c r="H698" s="208">
        <v>34422</v>
      </c>
      <c r="I698" s="209" t="s">
        <v>417</v>
      </c>
      <c r="BB698"/>
      <c r="BC698"/>
      <c r="BD698"/>
      <c r="BE698"/>
      <c r="BF698"/>
      <c r="BG698"/>
      <c r="BH698"/>
      <c r="BI698"/>
      <c r="BJ698"/>
      <c r="BK698"/>
      <c r="BL698"/>
      <c r="BM698"/>
      <c r="BN698"/>
      <c r="BO698"/>
      <c r="BP698"/>
      <c r="BQ698"/>
      <c r="BR698"/>
      <c r="BS698"/>
    </row>
    <row r="699" spans="1:71" s="1" customFormat="1" x14ac:dyDescent="0.25">
      <c r="A699" s="188" t="s">
        <v>408</v>
      </c>
      <c r="B699" s="188" t="s">
        <v>499</v>
      </c>
      <c r="C699" s="188" t="s">
        <v>621</v>
      </c>
      <c r="D699" s="188" t="s">
        <v>416</v>
      </c>
      <c r="E699" s="188">
        <v>56</v>
      </c>
      <c r="F699" s="208">
        <v>22795</v>
      </c>
      <c r="G699" s="188">
        <v>561058</v>
      </c>
      <c r="H699" s="208">
        <v>34553</v>
      </c>
      <c r="I699" s="209" t="s">
        <v>417</v>
      </c>
      <c r="BB699"/>
      <c r="BC699"/>
      <c r="BD699"/>
      <c r="BE699"/>
      <c r="BF699"/>
      <c r="BG699"/>
      <c r="BH699"/>
      <c r="BI699"/>
      <c r="BJ699"/>
      <c r="BK699"/>
      <c r="BL699"/>
      <c r="BM699"/>
      <c r="BN699"/>
      <c r="BO699"/>
      <c r="BP699"/>
      <c r="BQ699"/>
      <c r="BR699"/>
      <c r="BS699"/>
    </row>
    <row r="700" spans="1:71" s="1" customFormat="1" x14ac:dyDescent="0.25">
      <c r="A700" s="188" t="s">
        <v>413</v>
      </c>
      <c r="B700" s="188" t="s">
        <v>553</v>
      </c>
      <c r="C700" s="188" t="s">
        <v>750</v>
      </c>
      <c r="D700" s="188" t="s">
        <v>442</v>
      </c>
      <c r="E700" s="188">
        <v>56</v>
      </c>
      <c r="F700" s="208">
        <v>22911</v>
      </c>
      <c r="G700" s="188">
        <v>561061</v>
      </c>
      <c r="H700" s="208">
        <v>34589</v>
      </c>
      <c r="I700" s="209" t="s">
        <v>417</v>
      </c>
      <c r="BB700"/>
      <c r="BC700"/>
      <c r="BD700"/>
      <c r="BE700"/>
      <c r="BF700"/>
      <c r="BG700"/>
      <c r="BH700"/>
      <c r="BI700"/>
      <c r="BJ700"/>
      <c r="BK700"/>
      <c r="BL700"/>
      <c r="BM700"/>
      <c r="BN700"/>
      <c r="BO700"/>
      <c r="BP700"/>
      <c r="BQ700"/>
      <c r="BR700"/>
      <c r="BS700"/>
    </row>
    <row r="701" spans="1:71" s="1" customFormat="1" x14ac:dyDescent="0.25">
      <c r="A701" s="188" t="s">
        <v>413</v>
      </c>
      <c r="B701" s="188" t="s">
        <v>646</v>
      </c>
      <c r="C701" s="188" t="s">
        <v>88</v>
      </c>
      <c r="D701" s="188" t="s">
        <v>460</v>
      </c>
      <c r="E701" s="188">
        <v>46</v>
      </c>
      <c r="F701" s="208">
        <v>26515</v>
      </c>
      <c r="G701" s="188">
        <v>561062</v>
      </c>
      <c r="H701" s="208">
        <v>34518</v>
      </c>
      <c r="I701" s="209" t="s">
        <v>417</v>
      </c>
      <c r="BB701"/>
      <c r="BC701"/>
      <c r="BD701"/>
      <c r="BE701"/>
      <c r="BF701"/>
      <c r="BG701"/>
      <c r="BH701"/>
      <c r="BI701"/>
      <c r="BJ701"/>
      <c r="BK701"/>
      <c r="BL701"/>
      <c r="BM701"/>
      <c r="BN701"/>
      <c r="BO701"/>
      <c r="BP701"/>
      <c r="BQ701"/>
      <c r="BR701"/>
      <c r="BS701"/>
    </row>
    <row r="702" spans="1:71" s="1" customFormat="1" x14ac:dyDescent="0.25">
      <c r="A702" s="188" t="s">
        <v>413</v>
      </c>
      <c r="B702" s="188" t="s">
        <v>646</v>
      </c>
      <c r="C702" s="188" t="s">
        <v>510</v>
      </c>
      <c r="D702" s="188" t="s">
        <v>442</v>
      </c>
      <c r="E702" s="188">
        <v>57</v>
      </c>
      <c r="F702" s="208">
        <v>22317</v>
      </c>
      <c r="G702" s="188">
        <v>561068</v>
      </c>
      <c r="H702" s="208">
        <v>34414</v>
      </c>
      <c r="I702" s="209" t="s">
        <v>417</v>
      </c>
      <c r="BB702"/>
      <c r="BC702"/>
      <c r="BD702"/>
      <c r="BE702"/>
      <c r="BF702"/>
      <c r="BG702"/>
      <c r="BH702"/>
      <c r="BI702"/>
      <c r="BJ702"/>
      <c r="BK702"/>
      <c r="BL702"/>
      <c r="BM702"/>
      <c r="BN702"/>
      <c r="BO702"/>
      <c r="BP702"/>
      <c r="BQ702"/>
      <c r="BR702"/>
      <c r="BS702"/>
    </row>
    <row r="703" spans="1:71" s="1" customFormat="1" x14ac:dyDescent="0.25">
      <c r="A703" s="188" t="s">
        <v>408</v>
      </c>
      <c r="B703" s="188" t="s">
        <v>645</v>
      </c>
      <c r="C703" s="188" t="s">
        <v>573</v>
      </c>
      <c r="D703" s="188" t="s">
        <v>852</v>
      </c>
      <c r="E703" s="188">
        <v>50</v>
      </c>
      <c r="F703" s="208">
        <v>24992</v>
      </c>
      <c r="G703" s="188">
        <v>350493</v>
      </c>
      <c r="H703" s="208">
        <v>34629</v>
      </c>
      <c r="I703" s="209" t="s">
        <v>417</v>
      </c>
      <c r="BB703"/>
      <c r="BC703"/>
      <c r="BD703"/>
      <c r="BE703"/>
      <c r="BF703"/>
      <c r="BG703"/>
      <c r="BH703"/>
      <c r="BI703"/>
      <c r="BJ703"/>
      <c r="BK703"/>
      <c r="BL703"/>
      <c r="BM703"/>
      <c r="BN703"/>
      <c r="BO703"/>
      <c r="BP703"/>
      <c r="BQ703"/>
      <c r="BR703"/>
      <c r="BS703"/>
    </row>
    <row r="704" spans="1:71" s="1" customFormat="1" x14ac:dyDescent="0.25">
      <c r="A704" s="188" t="s">
        <v>408</v>
      </c>
      <c r="B704" s="188" t="s">
        <v>594</v>
      </c>
      <c r="C704" s="188" t="s">
        <v>552</v>
      </c>
      <c r="D704" s="188" t="s">
        <v>473</v>
      </c>
      <c r="E704" s="188">
        <v>53</v>
      </c>
      <c r="F704" s="208">
        <v>23817</v>
      </c>
      <c r="G704" s="188">
        <v>350497</v>
      </c>
      <c r="H704" s="208">
        <v>34444</v>
      </c>
      <c r="I704" s="209" t="s">
        <v>417</v>
      </c>
      <c r="BB704"/>
      <c r="BC704"/>
      <c r="BD704"/>
      <c r="BE704"/>
      <c r="BF704"/>
      <c r="BG704"/>
      <c r="BH704"/>
      <c r="BI704"/>
      <c r="BJ704"/>
      <c r="BK704"/>
      <c r="BL704"/>
      <c r="BM704"/>
      <c r="BN704"/>
      <c r="BO704"/>
      <c r="BP704"/>
      <c r="BQ704"/>
      <c r="BR704"/>
      <c r="BS704"/>
    </row>
    <row r="705" spans="1:71" s="1" customFormat="1" x14ac:dyDescent="0.25">
      <c r="A705" s="188" t="s">
        <v>408</v>
      </c>
      <c r="B705" s="188" t="s">
        <v>662</v>
      </c>
      <c r="C705" s="188" t="s">
        <v>853</v>
      </c>
      <c r="D705" s="188" t="s">
        <v>473</v>
      </c>
      <c r="E705" s="188">
        <v>49</v>
      </c>
      <c r="F705" s="208">
        <v>25260</v>
      </c>
      <c r="G705" s="188">
        <v>351268</v>
      </c>
      <c r="H705" s="208">
        <v>34432</v>
      </c>
      <c r="I705" s="209" t="s">
        <v>466</v>
      </c>
      <c r="BB705"/>
      <c r="BC705"/>
      <c r="BD705"/>
      <c r="BE705"/>
      <c r="BF705"/>
      <c r="BG705"/>
      <c r="BH705"/>
      <c r="BI705"/>
      <c r="BJ705"/>
      <c r="BK705"/>
      <c r="BL705"/>
      <c r="BM705"/>
      <c r="BN705"/>
      <c r="BO705"/>
      <c r="BP705"/>
      <c r="BQ705"/>
      <c r="BR705"/>
      <c r="BS705"/>
    </row>
    <row r="706" spans="1:71" s="1" customFormat="1" x14ac:dyDescent="0.25">
      <c r="A706" s="188" t="s">
        <v>413</v>
      </c>
      <c r="B706" s="188" t="s">
        <v>603</v>
      </c>
      <c r="C706" s="188" t="s">
        <v>532</v>
      </c>
      <c r="D706" s="188" t="s">
        <v>416</v>
      </c>
      <c r="E706" s="188">
        <v>49</v>
      </c>
      <c r="F706" s="208">
        <v>25301</v>
      </c>
      <c r="G706" s="188">
        <v>351221</v>
      </c>
      <c r="H706" s="208">
        <v>34457</v>
      </c>
      <c r="I706" s="209" t="s">
        <v>466</v>
      </c>
      <c r="BB706"/>
      <c r="BC706"/>
      <c r="BD706"/>
      <c r="BE706"/>
      <c r="BF706"/>
      <c r="BG706"/>
      <c r="BH706"/>
      <c r="BI706"/>
      <c r="BJ706"/>
      <c r="BK706"/>
      <c r="BL706"/>
      <c r="BM706"/>
      <c r="BN706"/>
      <c r="BO706"/>
      <c r="BP706"/>
      <c r="BQ706"/>
      <c r="BR706"/>
      <c r="BS706"/>
    </row>
    <row r="707" spans="1:71" s="1" customFormat="1" x14ac:dyDescent="0.25">
      <c r="A707" s="188" t="s">
        <v>408</v>
      </c>
      <c r="B707" s="188" t="s">
        <v>681</v>
      </c>
      <c r="C707" s="188" t="s">
        <v>822</v>
      </c>
      <c r="D707" s="188" t="s">
        <v>416</v>
      </c>
      <c r="E707" s="188">
        <v>47</v>
      </c>
      <c r="F707" s="208">
        <v>26155</v>
      </c>
      <c r="G707" s="188">
        <v>351351</v>
      </c>
      <c r="H707" s="208">
        <v>34581</v>
      </c>
      <c r="I707" s="209" t="s">
        <v>466</v>
      </c>
      <c r="BB707"/>
      <c r="BC707"/>
      <c r="BD707"/>
      <c r="BE707"/>
      <c r="BF707"/>
      <c r="BG707"/>
      <c r="BH707"/>
      <c r="BI707"/>
      <c r="BJ707"/>
      <c r="BK707"/>
      <c r="BL707"/>
      <c r="BM707"/>
      <c r="BN707"/>
      <c r="BO707"/>
      <c r="BP707"/>
      <c r="BQ707"/>
      <c r="BR707"/>
      <c r="BS707"/>
    </row>
    <row r="708" spans="1:71" s="1" customFormat="1" x14ac:dyDescent="0.25">
      <c r="A708" s="188" t="s">
        <v>413</v>
      </c>
      <c r="B708" s="188" t="s">
        <v>455</v>
      </c>
      <c r="C708" s="188" t="s">
        <v>91</v>
      </c>
      <c r="D708" s="188" t="s">
        <v>457</v>
      </c>
      <c r="E708" s="188">
        <v>48</v>
      </c>
      <c r="F708" s="208">
        <v>25833</v>
      </c>
      <c r="G708" s="188">
        <v>568357</v>
      </c>
      <c r="H708" s="208">
        <v>34474</v>
      </c>
      <c r="I708" s="209" t="s">
        <v>412</v>
      </c>
      <c r="BB708"/>
      <c r="BC708"/>
      <c r="BD708"/>
      <c r="BE708"/>
      <c r="BF708"/>
      <c r="BG708"/>
      <c r="BH708"/>
      <c r="BI708"/>
      <c r="BJ708"/>
      <c r="BK708"/>
      <c r="BL708"/>
      <c r="BM708"/>
      <c r="BN708"/>
      <c r="BO708"/>
      <c r="BP708"/>
      <c r="BQ708"/>
      <c r="BR708"/>
      <c r="BS708"/>
    </row>
    <row r="709" spans="1:71" s="1" customFormat="1" x14ac:dyDescent="0.25">
      <c r="A709" s="188" t="s">
        <v>413</v>
      </c>
      <c r="B709" s="188" t="s">
        <v>705</v>
      </c>
      <c r="C709" s="188" t="s">
        <v>682</v>
      </c>
      <c r="D709" s="188" t="s">
        <v>457</v>
      </c>
      <c r="E709" s="188">
        <v>57</v>
      </c>
      <c r="F709" s="208">
        <v>22211</v>
      </c>
      <c r="G709" s="188">
        <v>561077</v>
      </c>
      <c r="H709" s="208">
        <v>34587</v>
      </c>
      <c r="I709" s="209" t="s">
        <v>417</v>
      </c>
      <c r="BB709"/>
      <c r="BC709"/>
      <c r="BD709"/>
      <c r="BE709"/>
      <c r="BF709"/>
      <c r="BG709"/>
      <c r="BH709"/>
      <c r="BI709"/>
      <c r="BJ709"/>
      <c r="BK709"/>
      <c r="BL709"/>
      <c r="BM709"/>
      <c r="BN709"/>
      <c r="BO709"/>
      <c r="BP709"/>
      <c r="BQ709"/>
      <c r="BR709"/>
      <c r="BS709"/>
    </row>
    <row r="710" spans="1:71" s="1" customFormat="1" x14ac:dyDescent="0.25">
      <c r="A710" s="188" t="s">
        <v>408</v>
      </c>
      <c r="B710" s="188" t="s">
        <v>631</v>
      </c>
      <c r="C710" s="188" t="s">
        <v>776</v>
      </c>
      <c r="D710" s="188" t="s">
        <v>854</v>
      </c>
      <c r="E710" s="188">
        <v>55</v>
      </c>
      <c r="F710" s="208">
        <v>23005</v>
      </c>
      <c r="G710" s="188">
        <v>350503</v>
      </c>
      <c r="H710" s="208">
        <v>34339</v>
      </c>
      <c r="I710" s="209" t="s">
        <v>855</v>
      </c>
      <c r="BB710"/>
      <c r="BC710"/>
      <c r="BD710"/>
      <c r="BE710"/>
      <c r="BF710"/>
      <c r="BG710"/>
      <c r="BH710"/>
      <c r="BI710"/>
      <c r="BJ710"/>
      <c r="BK710"/>
      <c r="BL710"/>
      <c r="BM710"/>
      <c r="BN710"/>
      <c r="BO710"/>
      <c r="BP710"/>
      <c r="BQ710"/>
      <c r="BR710"/>
      <c r="BS710"/>
    </row>
    <row r="711" spans="1:71" s="1" customFormat="1" x14ac:dyDescent="0.25">
      <c r="A711" s="188" t="s">
        <v>408</v>
      </c>
      <c r="B711" s="188" t="s">
        <v>528</v>
      </c>
      <c r="C711" s="188" t="s">
        <v>512</v>
      </c>
      <c r="D711" s="188" t="s">
        <v>416</v>
      </c>
      <c r="E711" s="188">
        <v>56</v>
      </c>
      <c r="F711" s="208">
        <v>22868</v>
      </c>
      <c r="G711" s="188">
        <v>561080</v>
      </c>
      <c r="H711" s="208">
        <v>34466</v>
      </c>
      <c r="I711" s="209" t="s">
        <v>417</v>
      </c>
      <c r="BB711"/>
      <c r="BC711"/>
      <c r="BD711"/>
      <c r="BE711"/>
      <c r="BF711"/>
      <c r="BG711"/>
      <c r="BH711"/>
      <c r="BI711"/>
      <c r="BJ711"/>
      <c r="BK711"/>
      <c r="BL711"/>
      <c r="BM711"/>
      <c r="BN711"/>
      <c r="BO711"/>
      <c r="BP711"/>
      <c r="BQ711"/>
      <c r="BR711"/>
      <c r="BS711"/>
    </row>
    <row r="712" spans="1:71" s="1" customFormat="1" x14ac:dyDescent="0.25">
      <c r="A712" s="188" t="s">
        <v>413</v>
      </c>
      <c r="B712" s="188" t="s">
        <v>629</v>
      </c>
      <c r="C712" s="188" t="s">
        <v>91</v>
      </c>
      <c r="D712" s="188" t="s">
        <v>457</v>
      </c>
      <c r="E712" s="188">
        <v>48</v>
      </c>
      <c r="F712" s="208">
        <v>25815</v>
      </c>
      <c r="G712" s="188">
        <v>350811</v>
      </c>
      <c r="H712" s="208">
        <v>34396</v>
      </c>
      <c r="I712" s="209" t="s">
        <v>421</v>
      </c>
      <c r="BB712"/>
      <c r="BC712"/>
      <c r="BD712"/>
      <c r="BE712"/>
      <c r="BF712"/>
      <c r="BG712"/>
      <c r="BH712"/>
      <c r="BI712"/>
      <c r="BJ712"/>
      <c r="BK712"/>
      <c r="BL712"/>
      <c r="BM712"/>
      <c r="BN712"/>
      <c r="BO712"/>
      <c r="BP712"/>
      <c r="BQ712"/>
      <c r="BR712"/>
      <c r="BS712"/>
    </row>
    <row r="713" spans="1:71" s="1" customFormat="1" x14ac:dyDescent="0.25">
      <c r="A713" s="188" t="s">
        <v>408</v>
      </c>
      <c r="B713" s="188" t="s">
        <v>629</v>
      </c>
      <c r="C713" s="188" t="s">
        <v>679</v>
      </c>
      <c r="D713" s="188" t="s">
        <v>856</v>
      </c>
      <c r="E713" s="188">
        <v>48</v>
      </c>
      <c r="F713" s="208">
        <v>25802</v>
      </c>
      <c r="G713" s="188">
        <v>350435</v>
      </c>
      <c r="H713" s="208">
        <v>34664</v>
      </c>
      <c r="I713" s="209" t="s">
        <v>857</v>
      </c>
      <c r="BB713"/>
      <c r="BC713"/>
      <c r="BD713"/>
      <c r="BE713"/>
      <c r="BF713"/>
      <c r="BG713"/>
      <c r="BH713"/>
      <c r="BI713"/>
      <c r="BJ713"/>
      <c r="BK713"/>
      <c r="BL713"/>
      <c r="BM713"/>
      <c r="BN713"/>
      <c r="BO713"/>
      <c r="BP713"/>
      <c r="BQ713"/>
      <c r="BR713"/>
      <c r="BS713"/>
    </row>
    <row r="714" spans="1:71" s="1" customFormat="1" x14ac:dyDescent="0.25">
      <c r="A714" s="188" t="s">
        <v>408</v>
      </c>
      <c r="B714" s="188" t="s">
        <v>631</v>
      </c>
      <c r="C714" s="188" t="s">
        <v>779</v>
      </c>
      <c r="D714" s="188" t="s">
        <v>738</v>
      </c>
      <c r="E714" s="188">
        <v>47</v>
      </c>
      <c r="F714" s="208">
        <v>25898</v>
      </c>
      <c r="G714" s="188">
        <v>350424</v>
      </c>
      <c r="H714" s="208">
        <v>34678</v>
      </c>
      <c r="I714" s="209" t="s">
        <v>857</v>
      </c>
      <c r="BB714"/>
      <c r="BC714"/>
      <c r="BD714"/>
      <c r="BE714"/>
      <c r="BF714"/>
      <c r="BG714"/>
      <c r="BH714"/>
      <c r="BI714"/>
      <c r="BJ714"/>
      <c r="BK714"/>
      <c r="BL714"/>
      <c r="BM714"/>
      <c r="BN714"/>
      <c r="BO714"/>
      <c r="BP714"/>
      <c r="BQ714"/>
      <c r="BR714"/>
      <c r="BS714"/>
    </row>
    <row r="715" spans="1:71" s="1" customFormat="1" x14ac:dyDescent="0.25">
      <c r="A715" s="188" t="s">
        <v>454</v>
      </c>
      <c r="B715" s="188" t="s">
        <v>704</v>
      </c>
      <c r="C715" s="188" t="s">
        <v>640</v>
      </c>
      <c r="D715" s="188" t="s">
        <v>726</v>
      </c>
      <c r="E715" s="188">
        <v>47</v>
      </c>
      <c r="F715" s="208">
        <v>26073</v>
      </c>
      <c r="G715" s="188">
        <v>350443</v>
      </c>
      <c r="H715" s="208">
        <v>34622</v>
      </c>
      <c r="I715" s="209" t="s">
        <v>466</v>
      </c>
      <c r="BB715"/>
      <c r="BC715"/>
      <c r="BD715"/>
      <c r="BE715"/>
      <c r="BF715"/>
      <c r="BG715"/>
      <c r="BH715"/>
      <c r="BI715"/>
      <c r="BJ715"/>
      <c r="BK715"/>
      <c r="BL715"/>
      <c r="BM715"/>
      <c r="BN715"/>
      <c r="BO715"/>
      <c r="BP715"/>
      <c r="BQ715"/>
      <c r="BR715"/>
      <c r="BS715"/>
    </row>
    <row r="716" spans="1:71" s="1" customFormat="1" x14ac:dyDescent="0.25">
      <c r="A716" s="188" t="s">
        <v>408</v>
      </c>
      <c r="B716" s="188" t="s">
        <v>512</v>
      </c>
      <c r="C716" s="188" t="s">
        <v>444</v>
      </c>
      <c r="D716" s="188" t="s">
        <v>425</v>
      </c>
      <c r="E716" s="188">
        <v>57</v>
      </c>
      <c r="F716" s="208">
        <v>22345</v>
      </c>
      <c r="G716" s="188">
        <v>350507</v>
      </c>
      <c r="H716" s="208">
        <v>34359</v>
      </c>
      <c r="I716" s="209" t="s">
        <v>417</v>
      </c>
      <c r="BB716"/>
      <c r="BC716"/>
      <c r="BD716"/>
      <c r="BE716"/>
      <c r="BF716"/>
      <c r="BG716"/>
      <c r="BH716"/>
      <c r="BI716"/>
      <c r="BJ716"/>
      <c r="BK716"/>
      <c r="BL716"/>
      <c r="BM716"/>
      <c r="BN716"/>
      <c r="BO716"/>
      <c r="BP716"/>
      <c r="BQ716"/>
      <c r="BR716"/>
      <c r="BS716"/>
    </row>
    <row r="717" spans="1:71" s="1" customFormat="1" x14ac:dyDescent="0.25">
      <c r="A717" s="188" t="s">
        <v>413</v>
      </c>
      <c r="B717" s="188" t="s">
        <v>461</v>
      </c>
      <c r="C717" s="188" t="s">
        <v>438</v>
      </c>
      <c r="D717" s="188" t="s">
        <v>638</v>
      </c>
      <c r="E717" s="188">
        <v>50</v>
      </c>
      <c r="F717" s="208">
        <v>24987</v>
      </c>
      <c r="G717" s="188">
        <v>350862</v>
      </c>
      <c r="H717" s="208">
        <v>34474</v>
      </c>
      <c r="I717" s="209" t="s">
        <v>858</v>
      </c>
      <c r="BB717"/>
      <c r="BC717"/>
      <c r="BD717"/>
      <c r="BE717"/>
      <c r="BF717"/>
      <c r="BG717"/>
      <c r="BH717"/>
      <c r="BI717"/>
      <c r="BJ717"/>
      <c r="BK717"/>
      <c r="BL717"/>
      <c r="BM717"/>
      <c r="BN717"/>
      <c r="BO717"/>
      <c r="BP717"/>
      <c r="BQ717"/>
      <c r="BR717"/>
      <c r="BS717"/>
    </row>
    <row r="718" spans="1:71" s="1" customFormat="1" x14ac:dyDescent="0.25">
      <c r="A718" s="188" t="s">
        <v>454</v>
      </c>
      <c r="B718" s="188" t="s">
        <v>553</v>
      </c>
      <c r="C718" s="188" t="s">
        <v>596</v>
      </c>
      <c r="D718" s="188" t="s">
        <v>416</v>
      </c>
      <c r="E718" s="188">
        <v>47</v>
      </c>
      <c r="F718" s="208">
        <v>25997</v>
      </c>
      <c r="G718" s="188">
        <v>561010</v>
      </c>
      <c r="H718" s="208">
        <v>34589</v>
      </c>
      <c r="I718" s="209" t="s">
        <v>417</v>
      </c>
      <c r="BB718"/>
      <c r="BC718"/>
      <c r="BD718"/>
      <c r="BE718"/>
      <c r="BF718"/>
      <c r="BG718"/>
      <c r="BH718"/>
      <c r="BI718"/>
      <c r="BJ718"/>
      <c r="BK718"/>
      <c r="BL718"/>
      <c r="BM718"/>
      <c r="BN718"/>
      <c r="BO718"/>
      <c r="BP718"/>
      <c r="BQ718"/>
      <c r="BR718"/>
      <c r="BS718"/>
    </row>
    <row r="719" spans="1:71" s="1" customFormat="1" x14ac:dyDescent="0.25">
      <c r="A719" s="188" t="s">
        <v>454</v>
      </c>
      <c r="B719" s="188" t="s">
        <v>409</v>
      </c>
      <c r="C719" s="188" t="s">
        <v>859</v>
      </c>
      <c r="D719" s="188" t="s">
        <v>860</v>
      </c>
      <c r="E719" s="188">
        <v>47</v>
      </c>
      <c r="F719" s="208">
        <v>26106</v>
      </c>
      <c r="G719" s="188">
        <v>561089</v>
      </c>
      <c r="H719" s="208">
        <v>34427</v>
      </c>
      <c r="I719" s="209" t="s">
        <v>858</v>
      </c>
      <c r="BB719"/>
      <c r="BC719"/>
      <c r="BD719"/>
      <c r="BE719"/>
      <c r="BF719"/>
      <c r="BG719"/>
      <c r="BH719"/>
      <c r="BI719"/>
      <c r="BJ719"/>
      <c r="BK719"/>
      <c r="BL719"/>
      <c r="BM719"/>
      <c r="BN719"/>
      <c r="BO719"/>
      <c r="BP719"/>
      <c r="BQ719"/>
      <c r="BR719"/>
      <c r="BS719"/>
    </row>
    <row r="720" spans="1:71" s="1" customFormat="1" x14ac:dyDescent="0.25">
      <c r="A720" s="188" t="s">
        <v>454</v>
      </c>
      <c r="B720" s="188" t="s">
        <v>587</v>
      </c>
      <c r="C720" s="188" t="s">
        <v>510</v>
      </c>
      <c r="D720" s="188" t="s">
        <v>442</v>
      </c>
      <c r="E720" s="188">
        <v>46</v>
      </c>
      <c r="F720" s="208">
        <v>26345</v>
      </c>
      <c r="G720" s="188">
        <v>350538</v>
      </c>
      <c r="H720" s="208">
        <v>34381</v>
      </c>
      <c r="I720" s="209" t="s">
        <v>417</v>
      </c>
      <c r="BB720"/>
      <c r="BC720"/>
      <c r="BD720"/>
      <c r="BE720"/>
      <c r="BF720"/>
      <c r="BG720"/>
      <c r="BH720"/>
      <c r="BI720"/>
      <c r="BJ720"/>
      <c r="BK720"/>
      <c r="BL720"/>
      <c r="BM720"/>
      <c r="BN720"/>
      <c r="BO720"/>
      <c r="BP720"/>
      <c r="BQ720"/>
      <c r="BR720"/>
      <c r="BS720"/>
    </row>
    <row r="721" spans="1:71" s="1" customFormat="1" x14ac:dyDescent="0.25">
      <c r="A721" s="188" t="s">
        <v>413</v>
      </c>
      <c r="B721" s="188" t="s">
        <v>429</v>
      </c>
      <c r="C721" s="188" t="s">
        <v>819</v>
      </c>
      <c r="D721" s="188" t="s">
        <v>622</v>
      </c>
      <c r="E721" s="188">
        <v>50</v>
      </c>
      <c r="F721" s="208">
        <v>25069</v>
      </c>
      <c r="G721" s="188">
        <v>350832</v>
      </c>
      <c r="H721" s="208">
        <v>34422</v>
      </c>
      <c r="I721" s="209" t="s">
        <v>417</v>
      </c>
      <c r="BB721"/>
      <c r="BC721"/>
      <c r="BD721"/>
      <c r="BE721"/>
      <c r="BF721"/>
      <c r="BG721"/>
      <c r="BH721"/>
      <c r="BI721"/>
      <c r="BJ721"/>
      <c r="BK721"/>
      <c r="BL721"/>
      <c r="BM721"/>
      <c r="BN721"/>
      <c r="BO721"/>
      <c r="BP721"/>
      <c r="BQ721"/>
      <c r="BR721"/>
      <c r="BS721"/>
    </row>
    <row r="722" spans="1:71" s="1" customFormat="1" x14ac:dyDescent="0.25">
      <c r="A722" s="188" t="s">
        <v>413</v>
      </c>
      <c r="B722" s="188" t="s">
        <v>467</v>
      </c>
      <c r="C722" s="188" t="s">
        <v>489</v>
      </c>
      <c r="D722" s="188" t="s">
        <v>473</v>
      </c>
      <c r="E722" s="188">
        <v>48</v>
      </c>
      <c r="F722" s="208">
        <v>25818</v>
      </c>
      <c r="G722" s="188">
        <v>351234</v>
      </c>
      <c r="H722" s="208">
        <v>34429</v>
      </c>
      <c r="I722" s="209" t="s">
        <v>412</v>
      </c>
      <c r="BB722"/>
      <c r="BC722"/>
      <c r="BD722"/>
      <c r="BE722"/>
      <c r="BF722"/>
      <c r="BG722"/>
      <c r="BH722"/>
      <c r="BI722"/>
      <c r="BJ722"/>
      <c r="BK722"/>
      <c r="BL722"/>
      <c r="BM722"/>
      <c r="BN722"/>
      <c r="BO722"/>
      <c r="BP722"/>
      <c r="BQ722"/>
      <c r="BR722"/>
      <c r="BS722"/>
    </row>
    <row r="723" spans="1:71" s="1" customFormat="1" x14ac:dyDescent="0.25">
      <c r="A723" s="188" t="s">
        <v>413</v>
      </c>
      <c r="B723" s="188" t="s">
        <v>503</v>
      </c>
      <c r="C723" s="188" t="s">
        <v>496</v>
      </c>
      <c r="D723" s="188" t="s">
        <v>473</v>
      </c>
      <c r="E723" s="188">
        <v>47</v>
      </c>
      <c r="F723" s="208">
        <v>26186</v>
      </c>
      <c r="G723" s="188">
        <v>351296</v>
      </c>
      <c r="H723" s="208">
        <v>34488</v>
      </c>
      <c r="I723" s="209" t="s">
        <v>858</v>
      </c>
      <c r="BB723"/>
      <c r="BC723"/>
      <c r="BD723"/>
      <c r="BE723"/>
      <c r="BF723"/>
      <c r="BG723"/>
      <c r="BH723"/>
      <c r="BI723"/>
      <c r="BJ723"/>
      <c r="BK723"/>
      <c r="BL723"/>
      <c r="BM723"/>
      <c r="BN723"/>
      <c r="BO723"/>
      <c r="BP723"/>
      <c r="BQ723"/>
      <c r="BR723"/>
      <c r="BS723"/>
    </row>
    <row r="724" spans="1:71" s="1" customFormat="1" x14ac:dyDescent="0.25">
      <c r="A724" s="188" t="s">
        <v>413</v>
      </c>
      <c r="B724" s="188" t="s">
        <v>623</v>
      </c>
      <c r="C724" s="188" t="s">
        <v>861</v>
      </c>
      <c r="D724" s="188" t="s">
        <v>460</v>
      </c>
      <c r="E724" s="188">
        <v>50</v>
      </c>
      <c r="F724" s="208">
        <v>24957</v>
      </c>
      <c r="G724" s="188">
        <v>351252</v>
      </c>
      <c r="H724" s="208">
        <v>34419</v>
      </c>
      <c r="I724" s="209" t="s">
        <v>417</v>
      </c>
      <c r="BB724"/>
      <c r="BC724"/>
      <c r="BD724"/>
      <c r="BE724"/>
      <c r="BF724"/>
      <c r="BG724"/>
      <c r="BH724"/>
      <c r="BI724"/>
      <c r="BJ724"/>
      <c r="BK724"/>
      <c r="BL724"/>
      <c r="BM724"/>
      <c r="BN724"/>
      <c r="BO724"/>
      <c r="BP724"/>
      <c r="BQ724"/>
      <c r="BR724"/>
      <c r="BS724"/>
    </row>
    <row r="725" spans="1:71" s="1" customFormat="1" x14ac:dyDescent="0.25">
      <c r="A725" s="188" t="s">
        <v>408</v>
      </c>
      <c r="B725" s="188" t="s">
        <v>414</v>
      </c>
      <c r="C725" s="188" t="s">
        <v>862</v>
      </c>
      <c r="D725" s="188" t="s">
        <v>607</v>
      </c>
      <c r="E725" s="188">
        <v>47</v>
      </c>
      <c r="F725" s="208">
        <v>25882</v>
      </c>
      <c r="G725" s="188">
        <v>561099</v>
      </c>
      <c r="H725" s="208">
        <v>34360</v>
      </c>
      <c r="I725" s="209" t="s">
        <v>417</v>
      </c>
      <c r="BB725"/>
      <c r="BC725"/>
      <c r="BD725"/>
      <c r="BE725"/>
      <c r="BF725"/>
      <c r="BG725"/>
      <c r="BH725"/>
      <c r="BI725"/>
      <c r="BJ725"/>
      <c r="BK725"/>
      <c r="BL725"/>
      <c r="BM725"/>
      <c r="BN725"/>
      <c r="BO725"/>
      <c r="BP725"/>
      <c r="BQ725"/>
      <c r="BR725"/>
      <c r="BS725"/>
    </row>
    <row r="726" spans="1:71" s="1" customFormat="1" x14ac:dyDescent="0.25">
      <c r="A726" s="188" t="s">
        <v>408</v>
      </c>
      <c r="B726" s="188" t="s">
        <v>461</v>
      </c>
      <c r="C726" s="188" t="s">
        <v>863</v>
      </c>
      <c r="D726" s="188" t="s">
        <v>473</v>
      </c>
      <c r="E726" s="188">
        <v>47</v>
      </c>
      <c r="F726" s="208">
        <v>25852</v>
      </c>
      <c r="G726" s="188">
        <v>351053</v>
      </c>
      <c r="H726" s="208">
        <v>34614</v>
      </c>
      <c r="I726" s="209" t="s">
        <v>417</v>
      </c>
      <c r="BB726"/>
      <c r="BC726"/>
      <c r="BD726"/>
      <c r="BE726"/>
      <c r="BF726"/>
      <c r="BG726"/>
      <c r="BH726"/>
      <c r="BI726"/>
      <c r="BJ726"/>
      <c r="BK726"/>
      <c r="BL726"/>
      <c r="BM726"/>
      <c r="BN726"/>
      <c r="BO726"/>
      <c r="BP726"/>
      <c r="BQ726"/>
      <c r="BR726"/>
      <c r="BS726"/>
    </row>
    <row r="727" spans="1:71" s="1" customFormat="1" x14ac:dyDescent="0.25">
      <c r="A727" s="188" t="s">
        <v>408</v>
      </c>
      <c r="B727" s="188" t="s">
        <v>662</v>
      </c>
      <c r="C727" s="188" t="s">
        <v>863</v>
      </c>
      <c r="D727" s="188" t="s">
        <v>445</v>
      </c>
      <c r="E727" s="188">
        <v>47</v>
      </c>
      <c r="F727" s="208">
        <v>25990</v>
      </c>
      <c r="G727" s="188">
        <v>351054</v>
      </c>
      <c r="H727" s="208">
        <v>34676</v>
      </c>
      <c r="I727" s="209" t="s">
        <v>417</v>
      </c>
      <c r="BB727"/>
      <c r="BC727"/>
      <c r="BD727"/>
      <c r="BE727"/>
      <c r="BF727"/>
      <c r="BG727"/>
      <c r="BH727"/>
      <c r="BI727"/>
      <c r="BJ727"/>
      <c r="BK727"/>
      <c r="BL727"/>
      <c r="BM727"/>
      <c r="BN727"/>
      <c r="BO727"/>
      <c r="BP727"/>
      <c r="BQ727"/>
      <c r="BR727"/>
      <c r="BS727"/>
    </row>
    <row r="728" spans="1:71" s="1" customFormat="1" x14ac:dyDescent="0.25">
      <c r="A728" s="188" t="s">
        <v>454</v>
      </c>
      <c r="B728" s="188" t="s">
        <v>590</v>
      </c>
      <c r="C728" s="188" t="s">
        <v>513</v>
      </c>
      <c r="D728" s="188" t="s">
        <v>508</v>
      </c>
      <c r="E728" s="188">
        <v>45</v>
      </c>
      <c r="F728" s="208">
        <v>26583</v>
      </c>
      <c r="G728" s="188">
        <v>351243</v>
      </c>
      <c r="H728" s="208">
        <v>34648</v>
      </c>
      <c r="I728" s="209" t="s">
        <v>417</v>
      </c>
      <c r="BB728"/>
      <c r="BC728"/>
      <c r="BD728"/>
      <c r="BE728"/>
      <c r="BF728"/>
      <c r="BG728"/>
      <c r="BH728"/>
      <c r="BI728"/>
      <c r="BJ728"/>
      <c r="BK728"/>
      <c r="BL728"/>
      <c r="BM728"/>
      <c r="BN728"/>
      <c r="BO728"/>
      <c r="BP728"/>
      <c r="BQ728"/>
      <c r="BR728"/>
      <c r="BS728"/>
    </row>
    <row r="729" spans="1:71" s="1" customFormat="1" x14ac:dyDescent="0.25">
      <c r="A729" s="188" t="s">
        <v>413</v>
      </c>
      <c r="B729" s="188" t="s">
        <v>152</v>
      </c>
      <c r="C729" s="188" t="s">
        <v>848</v>
      </c>
      <c r="D729" s="188" t="s">
        <v>416</v>
      </c>
      <c r="E729" s="188">
        <v>45</v>
      </c>
      <c r="F729" s="208">
        <v>26614</v>
      </c>
      <c r="G729" s="188">
        <v>350595</v>
      </c>
      <c r="H729" s="208">
        <v>34923</v>
      </c>
      <c r="I729" s="209" t="s">
        <v>417</v>
      </c>
      <c r="BB729"/>
      <c r="BC729"/>
      <c r="BD729"/>
      <c r="BE729"/>
      <c r="BF729"/>
      <c r="BG729"/>
      <c r="BH729"/>
      <c r="BI729"/>
      <c r="BJ729"/>
      <c r="BK729"/>
      <c r="BL729"/>
      <c r="BM729"/>
      <c r="BN729"/>
      <c r="BO729"/>
      <c r="BP729"/>
      <c r="BQ729"/>
      <c r="BR729"/>
      <c r="BS729"/>
    </row>
    <row r="730" spans="1:71" s="1" customFormat="1" x14ac:dyDescent="0.25">
      <c r="A730" s="188" t="s">
        <v>408</v>
      </c>
      <c r="B730" s="188" t="s">
        <v>587</v>
      </c>
      <c r="C730" s="188" t="s">
        <v>825</v>
      </c>
      <c r="D730" s="188" t="s">
        <v>463</v>
      </c>
      <c r="E730" s="188">
        <v>46</v>
      </c>
      <c r="F730" s="208">
        <v>26515</v>
      </c>
      <c r="G730" s="188">
        <v>350466</v>
      </c>
      <c r="H730" s="208">
        <v>34853</v>
      </c>
      <c r="I730" s="209" t="s">
        <v>417</v>
      </c>
      <c r="BB730"/>
      <c r="BC730"/>
      <c r="BD730"/>
      <c r="BE730"/>
      <c r="BF730"/>
      <c r="BG730"/>
      <c r="BH730"/>
      <c r="BI730"/>
      <c r="BJ730"/>
      <c r="BK730"/>
      <c r="BL730"/>
      <c r="BM730"/>
      <c r="BN730"/>
      <c r="BO730"/>
      <c r="BP730"/>
      <c r="BQ730"/>
      <c r="BR730"/>
      <c r="BS730"/>
    </row>
    <row r="731" spans="1:71" s="1" customFormat="1" x14ac:dyDescent="0.25">
      <c r="A731" s="188" t="s">
        <v>413</v>
      </c>
      <c r="B731" s="188" t="s">
        <v>623</v>
      </c>
      <c r="C731" s="188" t="s">
        <v>707</v>
      </c>
      <c r="D731" s="188" t="s">
        <v>439</v>
      </c>
      <c r="E731" s="188">
        <v>48</v>
      </c>
      <c r="F731" s="208">
        <v>25674</v>
      </c>
      <c r="G731" s="188">
        <v>350148</v>
      </c>
      <c r="H731" s="208">
        <v>35028</v>
      </c>
      <c r="I731" s="209" t="s">
        <v>417</v>
      </c>
      <c r="BB731"/>
      <c r="BC731"/>
      <c r="BD731"/>
      <c r="BE731"/>
      <c r="BF731"/>
      <c r="BG731"/>
      <c r="BH731"/>
      <c r="BI731"/>
      <c r="BJ731"/>
      <c r="BK731"/>
      <c r="BL731"/>
      <c r="BM731"/>
      <c r="BN731"/>
      <c r="BO731"/>
      <c r="BP731"/>
      <c r="BQ731"/>
      <c r="BR731"/>
      <c r="BS731"/>
    </row>
    <row r="732" spans="1:71" s="1" customFormat="1" x14ac:dyDescent="0.25">
      <c r="A732" s="188" t="s">
        <v>408</v>
      </c>
      <c r="B732" s="188" t="s">
        <v>569</v>
      </c>
      <c r="C732" s="188" t="s">
        <v>191</v>
      </c>
      <c r="D732" s="188" t="s">
        <v>425</v>
      </c>
      <c r="E732" s="188">
        <v>47</v>
      </c>
      <c r="F732" s="208">
        <v>25910</v>
      </c>
      <c r="G732" s="188">
        <v>561123</v>
      </c>
      <c r="H732" s="208">
        <v>35041</v>
      </c>
      <c r="I732" s="209" t="s">
        <v>417</v>
      </c>
      <c r="BB732"/>
      <c r="BC732"/>
      <c r="BD732"/>
      <c r="BE732"/>
      <c r="BF732"/>
      <c r="BG732"/>
      <c r="BH732"/>
      <c r="BI732"/>
      <c r="BJ732"/>
      <c r="BK732"/>
      <c r="BL732"/>
      <c r="BM732"/>
      <c r="BN732"/>
      <c r="BO732"/>
      <c r="BP732"/>
      <c r="BQ732"/>
      <c r="BR732"/>
      <c r="BS732"/>
    </row>
    <row r="733" spans="1:71" s="1" customFormat="1" x14ac:dyDescent="0.25">
      <c r="A733" s="188" t="s">
        <v>408</v>
      </c>
      <c r="B733" s="188" t="s">
        <v>586</v>
      </c>
      <c r="C733" s="188" t="s">
        <v>570</v>
      </c>
      <c r="D733" s="188" t="s">
        <v>536</v>
      </c>
      <c r="E733" s="188">
        <v>46</v>
      </c>
      <c r="F733" s="208">
        <v>26247</v>
      </c>
      <c r="G733" s="188">
        <v>350470</v>
      </c>
      <c r="H733" s="208">
        <v>34964</v>
      </c>
      <c r="I733" s="209" t="s">
        <v>858</v>
      </c>
      <c r="BB733"/>
      <c r="BC733"/>
      <c r="BD733"/>
      <c r="BE733"/>
      <c r="BF733"/>
      <c r="BG733"/>
      <c r="BH733"/>
      <c r="BI733"/>
      <c r="BJ733"/>
      <c r="BK733"/>
      <c r="BL733"/>
      <c r="BM733"/>
      <c r="BN733"/>
      <c r="BO733"/>
      <c r="BP733"/>
      <c r="BQ733"/>
      <c r="BR733"/>
      <c r="BS733"/>
    </row>
    <row r="734" spans="1:71" s="1" customFormat="1" x14ac:dyDescent="0.25">
      <c r="A734" s="188" t="s">
        <v>408</v>
      </c>
      <c r="B734" s="188" t="s">
        <v>512</v>
      </c>
      <c r="C734" s="188" t="s">
        <v>471</v>
      </c>
      <c r="D734" s="188" t="s">
        <v>416</v>
      </c>
      <c r="E734" s="188">
        <v>55</v>
      </c>
      <c r="F734" s="208">
        <v>23104</v>
      </c>
      <c r="G734" s="188">
        <v>561115</v>
      </c>
      <c r="H734" s="208">
        <v>34740</v>
      </c>
      <c r="I734" s="209" t="s">
        <v>412</v>
      </c>
      <c r="BB734"/>
      <c r="BC734"/>
      <c r="BD734"/>
      <c r="BE734"/>
      <c r="BF734"/>
      <c r="BG734"/>
      <c r="BH734"/>
      <c r="BI734"/>
      <c r="BJ734"/>
      <c r="BK734"/>
      <c r="BL734"/>
      <c r="BM734"/>
      <c r="BN734"/>
      <c r="BO734"/>
      <c r="BP734"/>
      <c r="BQ734"/>
      <c r="BR734"/>
      <c r="BS734"/>
    </row>
    <row r="735" spans="1:71" s="1" customFormat="1" x14ac:dyDescent="0.25">
      <c r="A735" s="188" t="s">
        <v>413</v>
      </c>
      <c r="B735" s="188" t="s">
        <v>579</v>
      </c>
      <c r="C735" s="188" t="s">
        <v>438</v>
      </c>
      <c r="D735" s="188" t="s">
        <v>457</v>
      </c>
      <c r="E735" s="188">
        <v>50</v>
      </c>
      <c r="F735" s="208">
        <v>24788</v>
      </c>
      <c r="G735" s="188">
        <v>561071</v>
      </c>
      <c r="H735" s="208">
        <v>34854</v>
      </c>
      <c r="I735" s="209" t="s">
        <v>412</v>
      </c>
      <c r="BB735"/>
      <c r="BC735"/>
      <c r="BD735"/>
      <c r="BE735"/>
      <c r="BF735"/>
      <c r="BG735"/>
      <c r="BH735"/>
      <c r="BI735"/>
      <c r="BJ735"/>
      <c r="BK735"/>
      <c r="BL735"/>
      <c r="BM735"/>
      <c r="BN735"/>
      <c r="BO735"/>
      <c r="BP735"/>
      <c r="BQ735"/>
      <c r="BR735"/>
      <c r="BS735"/>
    </row>
    <row r="736" spans="1:71" s="1" customFormat="1" x14ac:dyDescent="0.25">
      <c r="A736" s="188" t="s">
        <v>408</v>
      </c>
      <c r="B736" s="188" t="s">
        <v>625</v>
      </c>
      <c r="C736" s="188" t="s">
        <v>862</v>
      </c>
      <c r="D736" s="188" t="s">
        <v>425</v>
      </c>
      <c r="E736" s="188">
        <v>45</v>
      </c>
      <c r="F736" s="208">
        <v>26615</v>
      </c>
      <c r="G736" s="188">
        <v>350535</v>
      </c>
      <c r="H736" s="208">
        <v>34836</v>
      </c>
      <c r="I736" s="209" t="s">
        <v>412</v>
      </c>
      <c r="BB736"/>
      <c r="BC736"/>
      <c r="BD736"/>
      <c r="BE736"/>
      <c r="BF736"/>
      <c r="BG736"/>
      <c r="BH736"/>
      <c r="BI736"/>
      <c r="BJ736"/>
      <c r="BK736"/>
      <c r="BL736"/>
      <c r="BM736"/>
      <c r="BN736"/>
      <c r="BO736"/>
      <c r="BP736"/>
      <c r="BQ736"/>
      <c r="BR736"/>
      <c r="BS736"/>
    </row>
    <row r="737" spans="1:71" s="1" customFormat="1" x14ac:dyDescent="0.25">
      <c r="A737" s="188" t="s">
        <v>454</v>
      </c>
      <c r="B737" s="188" t="s">
        <v>544</v>
      </c>
      <c r="C737" s="188" t="s">
        <v>523</v>
      </c>
      <c r="D737" s="188" t="s">
        <v>601</v>
      </c>
      <c r="E737" s="188">
        <v>46</v>
      </c>
      <c r="F737" s="208">
        <v>26515</v>
      </c>
      <c r="G737" s="188">
        <v>350474</v>
      </c>
      <c r="H737" s="208">
        <v>34853</v>
      </c>
      <c r="I737" s="209" t="s">
        <v>412</v>
      </c>
      <c r="BB737"/>
      <c r="BC737"/>
      <c r="BD737"/>
      <c r="BE737"/>
      <c r="BF737"/>
      <c r="BG737"/>
      <c r="BH737"/>
      <c r="BI737"/>
      <c r="BJ737"/>
      <c r="BK737"/>
      <c r="BL737"/>
      <c r="BM737"/>
      <c r="BN737"/>
      <c r="BO737"/>
      <c r="BP737"/>
      <c r="BQ737"/>
      <c r="BR737"/>
      <c r="BS737"/>
    </row>
    <row r="738" spans="1:71" s="1" customFormat="1" x14ac:dyDescent="0.25">
      <c r="A738" s="188" t="s">
        <v>413</v>
      </c>
      <c r="B738" s="188" t="s">
        <v>550</v>
      </c>
      <c r="C738" s="188" t="s">
        <v>640</v>
      </c>
      <c r="D738" s="188" t="s">
        <v>473</v>
      </c>
      <c r="E738" s="188">
        <v>48</v>
      </c>
      <c r="F738" s="208">
        <v>25495</v>
      </c>
      <c r="G738" s="188">
        <v>351253</v>
      </c>
      <c r="H738" s="208">
        <v>34824</v>
      </c>
      <c r="I738" s="209" t="s">
        <v>412</v>
      </c>
      <c r="BB738"/>
      <c r="BC738"/>
      <c r="BD738"/>
      <c r="BE738"/>
      <c r="BF738"/>
      <c r="BG738"/>
      <c r="BH738"/>
      <c r="BI738"/>
      <c r="BJ738"/>
      <c r="BK738"/>
      <c r="BL738"/>
      <c r="BM738"/>
      <c r="BN738"/>
      <c r="BO738"/>
      <c r="BP738"/>
      <c r="BQ738"/>
      <c r="BR738"/>
      <c r="BS738"/>
    </row>
    <row r="739" spans="1:71" s="1" customFormat="1" x14ac:dyDescent="0.25">
      <c r="A739" s="188" t="s">
        <v>413</v>
      </c>
      <c r="B739" s="188" t="s">
        <v>639</v>
      </c>
      <c r="C739" s="188" t="s">
        <v>864</v>
      </c>
      <c r="D739" s="188" t="s">
        <v>473</v>
      </c>
      <c r="E739" s="188">
        <v>47</v>
      </c>
      <c r="F739" s="208">
        <v>25853</v>
      </c>
      <c r="G739" s="188">
        <v>561084</v>
      </c>
      <c r="H739" s="208">
        <v>35043</v>
      </c>
      <c r="I739" s="209" t="s">
        <v>412</v>
      </c>
      <c r="BB739"/>
      <c r="BC739"/>
      <c r="BD739"/>
      <c r="BE739"/>
      <c r="BF739"/>
      <c r="BG739"/>
      <c r="BH739"/>
      <c r="BI739"/>
      <c r="BJ739"/>
      <c r="BK739"/>
      <c r="BL739"/>
      <c r="BM739"/>
      <c r="BN739"/>
      <c r="BO739"/>
      <c r="BP739"/>
      <c r="BQ739"/>
      <c r="BR739"/>
      <c r="BS739"/>
    </row>
    <row r="740" spans="1:71" s="1" customFormat="1" x14ac:dyDescent="0.25">
      <c r="A740" s="188" t="s">
        <v>408</v>
      </c>
      <c r="B740" s="188" t="s">
        <v>784</v>
      </c>
      <c r="C740" s="188" t="s">
        <v>556</v>
      </c>
      <c r="D740" s="188" t="s">
        <v>460</v>
      </c>
      <c r="E740" s="188">
        <v>49</v>
      </c>
      <c r="F740" s="208">
        <v>25366</v>
      </c>
      <c r="G740" s="188">
        <v>561140</v>
      </c>
      <c r="H740" s="208">
        <v>34707</v>
      </c>
      <c r="I740" s="209" t="s">
        <v>466</v>
      </c>
      <c r="BB740"/>
      <c r="BC740"/>
      <c r="BD740"/>
      <c r="BE740"/>
      <c r="BF740"/>
      <c r="BG740"/>
      <c r="BH740"/>
      <c r="BI740"/>
      <c r="BJ740"/>
      <c r="BK740"/>
      <c r="BL740"/>
      <c r="BM740"/>
      <c r="BN740"/>
      <c r="BO740"/>
      <c r="BP740"/>
      <c r="BQ740"/>
      <c r="BR740"/>
      <c r="BS740"/>
    </row>
    <row r="741" spans="1:71" s="1" customFormat="1" x14ac:dyDescent="0.25">
      <c r="A741" s="188" t="s">
        <v>413</v>
      </c>
      <c r="B741" s="188" t="s">
        <v>648</v>
      </c>
      <c r="C741" s="188" t="s">
        <v>790</v>
      </c>
      <c r="D741" s="188" t="s">
        <v>622</v>
      </c>
      <c r="E741" s="188">
        <v>49</v>
      </c>
      <c r="F741" s="208">
        <v>25394</v>
      </c>
      <c r="G741" s="188">
        <v>561143</v>
      </c>
      <c r="H741" s="208">
        <v>34841</v>
      </c>
      <c r="I741" s="209" t="s">
        <v>466</v>
      </c>
      <c r="BB741"/>
      <c r="BC741"/>
      <c r="BD741"/>
      <c r="BE741"/>
      <c r="BF741"/>
      <c r="BG741"/>
      <c r="BH741"/>
      <c r="BI741"/>
      <c r="BJ741"/>
      <c r="BK741"/>
      <c r="BL741"/>
      <c r="BM741"/>
      <c r="BN741"/>
      <c r="BO741"/>
      <c r="BP741"/>
      <c r="BQ741"/>
      <c r="BR741"/>
      <c r="BS741"/>
    </row>
    <row r="742" spans="1:71" s="1" customFormat="1" x14ac:dyDescent="0.25">
      <c r="A742" s="188" t="s">
        <v>413</v>
      </c>
      <c r="B742" s="188" t="s">
        <v>446</v>
      </c>
      <c r="C742" s="188" t="s">
        <v>865</v>
      </c>
      <c r="D742" s="188" t="s">
        <v>866</v>
      </c>
      <c r="E742" s="188">
        <v>47</v>
      </c>
      <c r="F742" s="208">
        <v>26124</v>
      </c>
      <c r="G742" s="188">
        <v>350479</v>
      </c>
      <c r="H742" s="208">
        <v>34862</v>
      </c>
      <c r="I742" s="209" t="s">
        <v>858</v>
      </c>
      <c r="BB742"/>
      <c r="BC742"/>
      <c r="BD742"/>
      <c r="BE742"/>
      <c r="BF742"/>
      <c r="BG742"/>
      <c r="BH742"/>
      <c r="BI742"/>
      <c r="BJ742"/>
      <c r="BK742"/>
      <c r="BL742"/>
      <c r="BM742"/>
      <c r="BN742"/>
      <c r="BO742"/>
      <c r="BP742"/>
      <c r="BQ742"/>
      <c r="BR742"/>
      <c r="BS742"/>
    </row>
    <row r="743" spans="1:71" s="1" customFormat="1" x14ac:dyDescent="0.25">
      <c r="A743" s="188" t="s">
        <v>408</v>
      </c>
      <c r="B743" s="188" t="s">
        <v>434</v>
      </c>
      <c r="C743" s="188" t="s">
        <v>776</v>
      </c>
      <c r="D743" s="188" t="s">
        <v>867</v>
      </c>
      <c r="E743" s="188">
        <v>55</v>
      </c>
      <c r="F743" s="208">
        <v>23134</v>
      </c>
      <c r="G743" s="188">
        <v>350211</v>
      </c>
      <c r="H743" s="208">
        <v>35145</v>
      </c>
      <c r="I743" s="209" t="s">
        <v>858</v>
      </c>
      <c r="BB743"/>
      <c r="BC743"/>
      <c r="BD743"/>
      <c r="BE743"/>
      <c r="BF743"/>
      <c r="BG743"/>
      <c r="BH743"/>
      <c r="BI743"/>
      <c r="BJ743"/>
      <c r="BK743"/>
      <c r="BL743"/>
      <c r="BM743"/>
      <c r="BN743"/>
      <c r="BO743"/>
      <c r="BP743"/>
      <c r="BQ743"/>
      <c r="BR743"/>
      <c r="BS743"/>
    </row>
    <row r="744" spans="1:71" s="1" customFormat="1" x14ac:dyDescent="0.25">
      <c r="A744" s="188" t="s">
        <v>408</v>
      </c>
      <c r="B744" s="188" t="s">
        <v>615</v>
      </c>
      <c r="C744" s="188" t="s">
        <v>459</v>
      </c>
      <c r="D744" s="188" t="s">
        <v>868</v>
      </c>
      <c r="E744" s="188">
        <v>48</v>
      </c>
      <c r="F744" s="208">
        <v>25519</v>
      </c>
      <c r="G744" s="188">
        <v>351163</v>
      </c>
      <c r="H744" s="208">
        <v>35058</v>
      </c>
      <c r="I744" s="209" t="s">
        <v>412</v>
      </c>
      <c r="BB744"/>
      <c r="BC744"/>
      <c r="BD744"/>
      <c r="BE744"/>
      <c r="BF744"/>
      <c r="BG744"/>
      <c r="BH744"/>
      <c r="BI744"/>
      <c r="BJ744"/>
      <c r="BK744"/>
      <c r="BL744"/>
      <c r="BM744"/>
      <c r="BN744"/>
      <c r="BO744"/>
      <c r="BP744"/>
      <c r="BQ744"/>
      <c r="BR744"/>
      <c r="BS744"/>
    </row>
    <row r="745" spans="1:71" s="1" customFormat="1" x14ac:dyDescent="0.25">
      <c r="A745" s="188" t="s">
        <v>413</v>
      </c>
      <c r="B745" s="188" t="s">
        <v>426</v>
      </c>
      <c r="C745" s="188" t="s">
        <v>441</v>
      </c>
      <c r="D745" s="188" t="s">
        <v>731</v>
      </c>
      <c r="E745" s="188">
        <v>46</v>
      </c>
      <c r="F745" s="208">
        <v>26484</v>
      </c>
      <c r="G745" s="188">
        <v>561151</v>
      </c>
      <c r="H745" s="208">
        <v>34892</v>
      </c>
      <c r="I745" s="209" t="s">
        <v>412</v>
      </c>
      <c r="BB745"/>
      <c r="BC745"/>
      <c r="BD745"/>
      <c r="BE745"/>
      <c r="BF745"/>
      <c r="BG745"/>
      <c r="BH745"/>
      <c r="BI745"/>
      <c r="BJ745"/>
      <c r="BK745"/>
      <c r="BL745"/>
      <c r="BM745"/>
      <c r="BN745"/>
      <c r="BO745"/>
      <c r="BP745"/>
      <c r="BQ745"/>
      <c r="BR745"/>
      <c r="BS745"/>
    </row>
    <row r="746" spans="1:71" s="1" customFormat="1" x14ac:dyDescent="0.25">
      <c r="A746" s="188" t="s">
        <v>408</v>
      </c>
      <c r="B746" s="188" t="s">
        <v>426</v>
      </c>
      <c r="C746" s="188" t="s">
        <v>724</v>
      </c>
      <c r="D746" s="188" t="s">
        <v>473</v>
      </c>
      <c r="E746" s="188">
        <v>54</v>
      </c>
      <c r="F746" s="208">
        <v>23462</v>
      </c>
      <c r="G746" s="188">
        <v>561159</v>
      </c>
      <c r="H746" s="208">
        <v>34761</v>
      </c>
      <c r="I746" s="209" t="s">
        <v>412</v>
      </c>
      <c r="BB746"/>
      <c r="BC746"/>
      <c r="BD746"/>
      <c r="BE746"/>
      <c r="BF746"/>
      <c r="BG746"/>
      <c r="BH746"/>
      <c r="BI746"/>
      <c r="BJ746"/>
      <c r="BK746"/>
      <c r="BL746"/>
      <c r="BM746"/>
      <c r="BN746"/>
      <c r="BO746"/>
      <c r="BP746"/>
      <c r="BQ746"/>
      <c r="BR746"/>
      <c r="BS746"/>
    </row>
    <row r="747" spans="1:71" s="1" customFormat="1" x14ac:dyDescent="0.25">
      <c r="A747" s="188" t="s">
        <v>408</v>
      </c>
      <c r="B747" s="188" t="s">
        <v>458</v>
      </c>
      <c r="C747" s="188" t="s">
        <v>779</v>
      </c>
      <c r="D747" s="188" t="s">
        <v>536</v>
      </c>
      <c r="E747" s="188">
        <v>47</v>
      </c>
      <c r="F747" s="208">
        <v>26195</v>
      </c>
      <c r="G747" s="188">
        <v>568486</v>
      </c>
      <c r="H747" s="208">
        <v>34983</v>
      </c>
      <c r="I747" s="209" t="s">
        <v>412</v>
      </c>
      <c r="BB747"/>
      <c r="BC747"/>
      <c r="BD747"/>
      <c r="BE747"/>
      <c r="BF747"/>
      <c r="BG747"/>
      <c r="BH747"/>
      <c r="BI747"/>
      <c r="BJ747"/>
      <c r="BK747"/>
      <c r="BL747"/>
      <c r="BM747"/>
      <c r="BN747"/>
      <c r="BO747"/>
      <c r="BP747"/>
      <c r="BQ747"/>
      <c r="BR747"/>
      <c r="BS747"/>
    </row>
    <row r="748" spans="1:71" s="1" customFormat="1" x14ac:dyDescent="0.25">
      <c r="A748" s="188" t="s">
        <v>413</v>
      </c>
      <c r="B748" s="188" t="s">
        <v>562</v>
      </c>
      <c r="C748" s="188" t="s">
        <v>848</v>
      </c>
      <c r="D748" s="188" t="s">
        <v>416</v>
      </c>
      <c r="E748" s="188">
        <v>46</v>
      </c>
      <c r="F748" s="208">
        <v>26462</v>
      </c>
      <c r="G748" s="188">
        <v>350655</v>
      </c>
      <c r="H748" s="208">
        <v>34897</v>
      </c>
      <c r="I748" s="209" t="s">
        <v>412</v>
      </c>
      <c r="BB748"/>
      <c r="BC748"/>
      <c r="BD748"/>
      <c r="BE748"/>
      <c r="BF748"/>
      <c r="BG748"/>
      <c r="BH748"/>
      <c r="BI748"/>
      <c r="BJ748"/>
      <c r="BK748"/>
      <c r="BL748"/>
      <c r="BM748"/>
      <c r="BN748"/>
      <c r="BO748"/>
      <c r="BP748"/>
      <c r="BQ748"/>
      <c r="BR748"/>
      <c r="BS748"/>
    </row>
    <row r="749" spans="1:71" s="1" customFormat="1" x14ac:dyDescent="0.25">
      <c r="A749" s="188" t="s">
        <v>408</v>
      </c>
      <c r="B749" s="188" t="s">
        <v>579</v>
      </c>
      <c r="C749" s="188" t="s">
        <v>410</v>
      </c>
      <c r="D749" s="188" t="s">
        <v>869</v>
      </c>
      <c r="E749" s="188">
        <v>63</v>
      </c>
      <c r="F749" s="208">
        <v>20336</v>
      </c>
      <c r="G749" s="188">
        <v>351168</v>
      </c>
      <c r="H749" s="208">
        <v>35330</v>
      </c>
      <c r="I749" s="209" t="s">
        <v>412</v>
      </c>
      <c r="BB749"/>
      <c r="BC749"/>
      <c r="BD749"/>
      <c r="BE749"/>
      <c r="BF749"/>
      <c r="BG749"/>
      <c r="BH749"/>
      <c r="BI749"/>
      <c r="BJ749"/>
      <c r="BK749"/>
      <c r="BL749"/>
      <c r="BM749"/>
      <c r="BN749"/>
      <c r="BO749"/>
      <c r="BP749"/>
      <c r="BQ749"/>
      <c r="BR749"/>
      <c r="BS749"/>
    </row>
    <row r="750" spans="1:71" s="1" customFormat="1" x14ac:dyDescent="0.25">
      <c r="A750" s="188" t="s">
        <v>408</v>
      </c>
      <c r="B750" s="188" t="s">
        <v>471</v>
      </c>
      <c r="C750" s="188" t="s">
        <v>870</v>
      </c>
      <c r="D750" s="188" t="s">
        <v>473</v>
      </c>
      <c r="E750" s="188">
        <v>47</v>
      </c>
      <c r="F750" s="208">
        <v>25969</v>
      </c>
      <c r="G750" s="188">
        <v>561166</v>
      </c>
      <c r="H750" s="208">
        <v>35158</v>
      </c>
      <c r="I750" s="209" t="s">
        <v>412</v>
      </c>
      <c r="BB750"/>
      <c r="BC750"/>
      <c r="BD750"/>
      <c r="BE750"/>
      <c r="BF750"/>
      <c r="BG750"/>
      <c r="BH750"/>
      <c r="BI750"/>
      <c r="BJ750"/>
      <c r="BK750"/>
      <c r="BL750"/>
      <c r="BM750"/>
      <c r="BN750"/>
      <c r="BO750"/>
      <c r="BP750"/>
      <c r="BQ750"/>
      <c r="BR750"/>
      <c r="BS750"/>
    </row>
    <row r="751" spans="1:71" s="1" customFormat="1" x14ac:dyDescent="0.25">
      <c r="A751" s="188" t="s">
        <v>408</v>
      </c>
      <c r="B751" s="188" t="s">
        <v>748</v>
      </c>
      <c r="C751" s="188" t="s">
        <v>776</v>
      </c>
      <c r="D751" s="188" t="s">
        <v>749</v>
      </c>
      <c r="E751" s="188">
        <v>46</v>
      </c>
      <c r="F751" s="208">
        <v>26225</v>
      </c>
      <c r="G751" s="188">
        <v>561171</v>
      </c>
      <c r="H751" s="208">
        <v>35425</v>
      </c>
      <c r="I751" s="209" t="s">
        <v>412</v>
      </c>
      <c r="BB751"/>
      <c r="BC751"/>
      <c r="BD751"/>
      <c r="BE751"/>
      <c r="BF751"/>
      <c r="BG751"/>
      <c r="BH751"/>
      <c r="BI751"/>
      <c r="BJ751"/>
      <c r="BK751"/>
      <c r="BL751"/>
      <c r="BM751"/>
      <c r="BN751"/>
      <c r="BO751"/>
      <c r="BP751"/>
      <c r="BQ751"/>
      <c r="BR751"/>
      <c r="BS751"/>
    </row>
    <row r="752" spans="1:71" s="1" customFormat="1" x14ac:dyDescent="0.25">
      <c r="A752" s="188" t="s">
        <v>408</v>
      </c>
      <c r="B752" s="188" t="s">
        <v>719</v>
      </c>
      <c r="C752" s="188" t="s">
        <v>471</v>
      </c>
      <c r="D752" s="188" t="s">
        <v>445</v>
      </c>
      <c r="E752" s="188">
        <v>45</v>
      </c>
      <c r="F752" s="208">
        <v>26862</v>
      </c>
      <c r="G752" s="188">
        <v>351244</v>
      </c>
      <c r="H752" s="208">
        <v>35380</v>
      </c>
      <c r="I752" s="209" t="s">
        <v>412</v>
      </c>
      <c r="BB752"/>
      <c r="BC752"/>
      <c r="BD752"/>
      <c r="BE752"/>
      <c r="BF752"/>
      <c r="BG752"/>
      <c r="BH752"/>
      <c r="BI752"/>
      <c r="BJ752"/>
      <c r="BK752"/>
      <c r="BL752"/>
      <c r="BM752"/>
      <c r="BN752"/>
      <c r="BO752"/>
      <c r="BP752"/>
      <c r="BQ752"/>
      <c r="BR752"/>
      <c r="BS752"/>
    </row>
    <row r="753" spans="1:71" s="1" customFormat="1" x14ac:dyDescent="0.25">
      <c r="A753" s="188" t="s">
        <v>408</v>
      </c>
      <c r="B753" s="188" t="s">
        <v>618</v>
      </c>
      <c r="C753" s="188" t="s">
        <v>871</v>
      </c>
      <c r="D753" s="188" t="s">
        <v>872</v>
      </c>
      <c r="E753" s="188">
        <v>56</v>
      </c>
      <c r="F753" s="208">
        <v>22741</v>
      </c>
      <c r="G753" s="188">
        <v>351190</v>
      </c>
      <c r="H753" s="208">
        <v>35395</v>
      </c>
      <c r="I753" s="209" t="s">
        <v>412</v>
      </c>
      <c r="BB753"/>
      <c r="BC753"/>
      <c r="BD753"/>
      <c r="BE753"/>
      <c r="BF753"/>
      <c r="BG753"/>
      <c r="BH753"/>
      <c r="BI753"/>
      <c r="BJ753"/>
      <c r="BK753"/>
      <c r="BL753"/>
      <c r="BM753"/>
      <c r="BN753"/>
      <c r="BO753"/>
      <c r="BP753"/>
      <c r="BQ753"/>
      <c r="BR753"/>
      <c r="BS753"/>
    </row>
    <row r="754" spans="1:71" s="1" customFormat="1" x14ac:dyDescent="0.25">
      <c r="A754" s="188" t="s">
        <v>408</v>
      </c>
      <c r="B754" s="188" t="s">
        <v>615</v>
      </c>
      <c r="C754" s="188" t="s">
        <v>597</v>
      </c>
      <c r="D754" s="188" t="s">
        <v>873</v>
      </c>
      <c r="E754" s="188">
        <v>52</v>
      </c>
      <c r="F754" s="208">
        <v>24026</v>
      </c>
      <c r="G754" s="188">
        <v>351315</v>
      </c>
      <c r="H754" s="208">
        <v>35153</v>
      </c>
      <c r="I754" s="209" t="s">
        <v>412</v>
      </c>
      <c r="BB754"/>
      <c r="BC754"/>
      <c r="BD754"/>
      <c r="BE754"/>
      <c r="BF754"/>
      <c r="BG754"/>
      <c r="BH754"/>
      <c r="BI754"/>
      <c r="BJ754"/>
      <c r="BK754"/>
      <c r="BL754"/>
      <c r="BM754"/>
      <c r="BN754"/>
      <c r="BO754"/>
      <c r="BP754"/>
      <c r="BQ754"/>
      <c r="BR754"/>
      <c r="BS754"/>
    </row>
    <row r="755" spans="1:71" s="1" customFormat="1" x14ac:dyDescent="0.25">
      <c r="A755" s="188" t="s">
        <v>413</v>
      </c>
      <c r="B755" s="188" t="s">
        <v>517</v>
      </c>
      <c r="C755" s="188" t="s">
        <v>489</v>
      </c>
      <c r="D755" s="188" t="s">
        <v>738</v>
      </c>
      <c r="E755" s="188">
        <v>44</v>
      </c>
      <c r="F755" s="208">
        <v>26994</v>
      </c>
      <c r="G755" s="188">
        <v>351273</v>
      </c>
      <c r="H755" s="208">
        <v>35284</v>
      </c>
      <c r="I755" s="209" t="s">
        <v>412</v>
      </c>
      <c r="BB755"/>
      <c r="BC755"/>
      <c r="BD755"/>
      <c r="BE755"/>
      <c r="BF755"/>
      <c r="BG755"/>
      <c r="BH755"/>
      <c r="BI755"/>
      <c r="BJ755"/>
      <c r="BK755"/>
      <c r="BL755"/>
      <c r="BM755"/>
      <c r="BN755"/>
      <c r="BO755"/>
      <c r="BP755"/>
      <c r="BQ755"/>
      <c r="BR755"/>
      <c r="BS755"/>
    </row>
    <row r="756" spans="1:71" s="1" customFormat="1" x14ac:dyDescent="0.25">
      <c r="A756" s="188" t="s">
        <v>413</v>
      </c>
      <c r="B756" s="188" t="s">
        <v>784</v>
      </c>
      <c r="C756" s="188" t="s">
        <v>91</v>
      </c>
      <c r="D756" s="188" t="s">
        <v>738</v>
      </c>
      <c r="E756" s="188">
        <v>47</v>
      </c>
      <c r="F756" s="208">
        <v>25863</v>
      </c>
      <c r="G756" s="188">
        <v>351352</v>
      </c>
      <c r="H756" s="208">
        <v>35320</v>
      </c>
      <c r="I756" s="209" t="s">
        <v>412</v>
      </c>
      <c r="BB756"/>
      <c r="BC756"/>
      <c r="BD756"/>
      <c r="BE756"/>
      <c r="BF756"/>
      <c r="BG756"/>
      <c r="BH756"/>
      <c r="BI756"/>
      <c r="BJ756"/>
      <c r="BK756"/>
      <c r="BL756"/>
      <c r="BM756"/>
      <c r="BN756"/>
      <c r="BO756"/>
      <c r="BP756"/>
      <c r="BQ756"/>
      <c r="BR756"/>
      <c r="BS756"/>
    </row>
    <row r="757" spans="1:71" s="1" customFormat="1" x14ac:dyDescent="0.25">
      <c r="A757" s="188" t="s">
        <v>408</v>
      </c>
      <c r="B757" s="188" t="s">
        <v>618</v>
      </c>
      <c r="C757" s="188" t="s">
        <v>554</v>
      </c>
      <c r="D757" s="188" t="s">
        <v>874</v>
      </c>
      <c r="E757" s="188">
        <v>59</v>
      </c>
      <c r="F757" s="208">
        <v>21625</v>
      </c>
      <c r="G757" s="188">
        <v>351297</v>
      </c>
      <c r="H757" s="208">
        <v>35249</v>
      </c>
      <c r="I757" s="209" t="s">
        <v>875</v>
      </c>
      <c r="BB757"/>
      <c r="BC757"/>
      <c r="BD757"/>
      <c r="BE757"/>
      <c r="BF757"/>
      <c r="BG757"/>
      <c r="BH757"/>
      <c r="BI757"/>
      <c r="BJ757"/>
      <c r="BK757"/>
      <c r="BL757"/>
      <c r="BM757"/>
      <c r="BN757"/>
      <c r="BO757"/>
      <c r="BP757"/>
      <c r="BQ757"/>
      <c r="BR757"/>
      <c r="BS757"/>
    </row>
    <row r="758" spans="1:71" s="1" customFormat="1" x14ac:dyDescent="0.25">
      <c r="A758" s="188" t="s">
        <v>408</v>
      </c>
      <c r="B758" s="188" t="s">
        <v>458</v>
      </c>
      <c r="C758" s="188" t="s">
        <v>570</v>
      </c>
      <c r="D758" s="188" t="s">
        <v>536</v>
      </c>
      <c r="E758" s="188">
        <v>55</v>
      </c>
      <c r="F758" s="208">
        <v>23134</v>
      </c>
      <c r="G758" s="188">
        <v>351293</v>
      </c>
      <c r="H758" s="208">
        <v>35145</v>
      </c>
      <c r="I758" s="209" t="s">
        <v>417</v>
      </c>
      <c r="BB758"/>
      <c r="BC758"/>
      <c r="BD758"/>
      <c r="BE758"/>
      <c r="BF758"/>
      <c r="BG758"/>
      <c r="BH758"/>
      <c r="BI758"/>
      <c r="BJ758"/>
      <c r="BK758"/>
      <c r="BL758"/>
      <c r="BM758"/>
      <c r="BN758"/>
      <c r="BO758"/>
      <c r="BP758"/>
      <c r="BQ758"/>
      <c r="BR758"/>
      <c r="BS758"/>
    </row>
    <row r="759" spans="1:71" s="1" customFormat="1" x14ac:dyDescent="0.25">
      <c r="A759" s="188" t="s">
        <v>408</v>
      </c>
      <c r="B759" s="188" t="s">
        <v>614</v>
      </c>
      <c r="C759" s="188" t="s">
        <v>838</v>
      </c>
      <c r="D759" s="188" t="s">
        <v>775</v>
      </c>
      <c r="E759" s="188">
        <v>46</v>
      </c>
      <c r="F759" s="208">
        <v>26523</v>
      </c>
      <c r="G759" s="188">
        <v>561195</v>
      </c>
      <c r="H759" s="208">
        <v>35360</v>
      </c>
      <c r="I759" s="209" t="s">
        <v>417</v>
      </c>
      <c r="BB759"/>
      <c r="BC759"/>
      <c r="BD759"/>
      <c r="BE759"/>
      <c r="BF759"/>
      <c r="BG759"/>
      <c r="BH759"/>
      <c r="BI759"/>
      <c r="BJ759"/>
      <c r="BK759"/>
      <c r="BL759"/>
      <c r="BM759"/>
      <c r="BN759"/>
      <c r="BO759"/>
      <c r="BP759"/>
      <c r="BQ759"/>
      <c r="BR759"/>
      <c r="BS759"/>
    </row>
    <row r="760" spans="1:71" s="1" customFormat="1" x14ac:dyDescent="0.25">
      <c r="A760" s="188" t="s">
        <v>408</v>
      </c>
      <c r="B760" s="188" t="s">
        <v>443</v>
      </c>
      <c r="C760" s="188" t="s">
        <v>597</v>
      </c>
      <c r="D760" s="188" t="s">
        <v>876</v>
      </c>
      <c r="E760" s="188">
        <v>48</v>
      </c>
      <c r="F760" s="208">
        <v>25648</v>
      </c>
      <c r="G760" s="188">
        <v>350787</v>
      </c>
      <c r="H760" s="208">
        <v>35540</v>
      </c>
      <c r="I760" s="209" t="s">
        <v>417</v>
      </c>
      <c r="BB760"/>
      <c r="BC760"/>
      <c r="BD760"/>
      <c r="BE760"/>
      <c r="BF760"/>
      <c r="BG760"/>
      <c r="BH760"/>
      <c r="BI760"/>
      <c r="BJ760"/>
      <c r="BK760"/>
      <c r="BL760"/>
      <c r="BM760"/>
      <c r="BN760"/>
      <c r="BO760"/>
      <c r="BP760"/>
      <c r="BQ760"/>
      <c r="BR760"/>
      <c r="BS760"/>
    </row>
    <row r="761" spans="1:71" s="1" customFormat="1" x14ac:dyDescent="0.25">
      <c r="A761" s="188" t="s">
        <v>408</v>
      </c>
      <c r="B761" s="188" t="s">
        <v>562</v>
      </c>
      <c r="C761" s="188" t="s">
        <v>735</v>
      </c>
      <c r="D761" s="188" t="s">
        <v>622</v>
      </c>
      <c r="E761" s="188">
        <v>46</v>
      </c>
      <c r="F761" s="208">
        <v>26431</v>
      </c>
      <c r="G761" s="188">
        <v>561242</v>
      </c>
      <c r="H761" s="208">
        <v>35528</v>
      </c>
      <c r="I761" s="209" t="s">
        <v>417</v>
      </c>
      <c r="BB761"/>
      <c r="BC761"/>
      <c r="BD761"/>
      <c r="BE761"/>
      <c r="BF761"/>
      <c r="BG761"/>
      <c r="BH761"/>
      <c r="BI761"/>
      <c r="BJ761"/>
      <c r="BK761"/>
      <c r="BL761"/>
      <c r="BM761"/>
      <c r="BN761"/>
      <c r="BO761"/>
      <c r="BP761"/>
      <c r="BQ761"/>
      <c r="BR761"/>
      <c r="BS761"/>
    </row>
    <row r="762" spans="1:71" s="1" customFormat="1" x14ac:dyDescent="0.25">
      <c r="A762" s="188" t="s">
        <v>408</v>
      </c>
      <c r="B762" s="188" t="s">
        <v>569</v>
      </c>
      <c r="C762" s="188" t="s">
        <v>621</v>
      </c>
      <c r="D762" s="188" t="s">
        <v>877</v>
      </c>
      <c r="E762" s="188">
        <v>55</v>
      </c>
      <c r="F762" s="208">
        <v>23117</v>
      </c>
      <c r="G762" s="188">
        <v>561184</v>
      </c>
      <c r="H762" s="208">
        <v>35553</v>
      </c>
      <c r="I762" s="209" t="s">
        <v>417</v>
      </c>
      <c r="BB762"/>
      <c r="BC762"/>
      <c r="BD762"/>
      <c r="BE762"/>
      <c r="BF762"/>
      <c r="BG762"/>
      <c r="BH762"/>
      <c r="BI762"/>
      <c r="BJ762"/>
      <c r="BK762"/>
      <c r="BL762"/>
      <c r="BM762"/>
      <c r="BN762"/>
      <c r="BO762"/>
      <c r="BP762"/>
      <c r="BQ762"/>
      <c r="BR762"/>
      <c r="BS762"/>
    </row>
    <row r="763" spans="1:71" s="1" customFormat="1" x14ac:dyDescent="0.25">
      <c r="A763" s="188" t="s">
        <v>408</v>
      </c>
      <c r="B763" s="188" t="s">
        <v>440</v>
      </c>
      <c r="C763" s="188" t="s">
        <v>444</v>
      </c>
      <c r="D763" s="188" t="s">
        <v>628</v>
      </c>
      <c r="E763" s="188">
        <v>46</v>
      </c>
      <c r="F763" s="208">
        <v>26405</v>
      </c>
      <c r="G763" s="188">
        <v>561252</v>
      </c>
      <c r="H763" s="208">
        <v>35677</v>
      </c>
      <c r="I763" s="209" t="s">
        <v>417</v>
      </c>
      <c r="BB763"/>
      <c r="BC763"/>
      <c r="BD763"/>
      <c r="BE763"/>
      <c r="BF763"/>
      <c r="BG763"/>
      <c r="BH763"/>
      <c r="BI763"/>
      <c r="BJ763"/>
      <c r="BK763"/>
      <c r="BL763"/>
      <c r="BM763"/>
      <c r="BN763"/>
      <c r="BO763"/>
      <c r="BP763"/>
      <c r="BQ763"/>
      <c r="BR763"/>
      <c r="BS763"/>
    </row>
    <row r="764" spans="1:71" s="1" customFormat="1" x14ac:dyDescent="0.25">
      <c r="A764" s="188" t="s">
        <v>408</v>
      </c>
      <c r="B764" s="188" t="s">
        <v>646</v>
      </c>
      <c r="C764" s="188" t="s">
        <v>471</v>
      </c>
      <c r="D764" s="188" t="s">
        <v>482</v>
      </c>
      <c r="E764" s="188">
        <v>46</v>
      </c>
      <c r="F764" s="208">
        <v>26436</v>
      </c>
      <c r="G764" s="188">
        <v>561257</v>
      </c>
      <c r="H764" s="208">
        <v>35570</v>
      </c>
      <c r="I764" s="209" t="s">
        <v>417</v>
      </c>
      <c r="BB764"/>
      <c r="BC764"/>
      <c r="BD764"/>
      <c r="BE764"/>
      <c r="BF764"/>
      <c r="BG764"/>
      <c r="BH764"/>
      <c r="BI764"/>
      <c r="BJ764"/>
      <c r="BK764"/>
      <c r="BL764"/>
      <c r="BM764"/>
      <c r="BN764"/>
      <c r="BO764"/>
      <c r="BP764"/>
      <c r="BQ764"/>
      <c r="BR764"/>
      <c r="BS764"/>
    </row>
    <row r="765" spans="1:71" s="1" customFormat="1" x14ac:dyDescent="0.25">
      <c r="A765" s="188" t="s">
        <v>454</v>
      </c>
      <c r="B765" s="188" t="s">
        <v>426</v>
      </c>
      <c r="C765" s="188" t="s">
        <v>88</v>
      </c>
      <c r="D765" s="188" t="s">
        <v>802</v>
      </c>
      <c r="E765" s="188">
        <v>44</v>
      </c>
      <c r="F765" s="208">
        <v>27291</v>
      </c>
      <c r="G765" s="188">
        <v>351299</v>
      </c>
      <c r="H765" s="208">
        <v>35683</v>
      </c>
      <c r="I765" s="209" t="s">
        <v>417</v>
      </c>
      <c r="BB765"/>
      <c r="BC765"/>
      <c r="BD765"/>
      <c r="BE765"/>
      <c r="BF765"/>
      <c r="BG765"/>
      <c r="BH765"/>
      <c r="BI765"/>
      <c r="BJ765"/>
      <c r="BK765"/>
      <c r="BL765"/>
      <c r="BM765"/>
      <c r="BN765"/>
      <c r="BO765"/>
      <c r="BP765"/>
      <c r="BQ765"/>
      <c r="BR765"/>
      <c r="BS765"/>
    </row>
    <row r="766" spans="1:71" s="1" customFormat="1" x14ac:dyDescent="0.25">
      <c r="A766" s="188" t="s">
        <v>408</v>
      </c>
      <c r="B766" s="188" t="s">
        <v>506</v>
      </c>
      <c r="C766" s="188" t="s">
        <v>863</v>
      </c>
      <c r="D766" s="188" t="s">
        <v>738</v>
      </c>
      <c r="E766" s="188">
        <v>49</v>
      </c>
      <c r="F766" s="208">
        <v>25168</v>
      </c>
      <c r="G766" s="188">
        <v>351318</v>
      </c>
      <c r="H766" s="208">
        <v>35435</v>
      </c>
      <c r="I766" s="209" t="s">
        <v>417</v>
      </c>
      <c r="BB766"/>
      <c r="BC766"/>
      <c r="BD766"/>
      <c r="BE766"/>
      <c r="BF766"/>
      <c r="BG766"/>
      <c r="BH766"/>
      <c r="BI766"/>
      <c r="BJ766"/>
      <c r="BK766"/>
      <c r="BL766"/>
      <c r="BM766"/>
      <c r="BN766"/>
      <c r="BO766"/>
      <c r="BP766"/>
      <c r="BQ766"/>
      <c r="BR766"/>
      <c r="BS766"/>
    </row>
    <row r="767" spans="1:71" s="1" customFormat="1" x14ac:dyDescent="0.25">
      <c r="A767" s="188" t="s">
        <v>413</v>
      </c>
      <c r="B767" s="188" t="s">
        <v>612</v>
      </c>
      <c r="C767" s="188" t="s">
        <v>878</v>
      </c>
      <c r="D767" s="188" t="s">
        <v>879</v>
      </c>
      <c r="E767" s="188">
        <v>48</v>
      </c>
      <c r="F767" s="208">
        <v>25717</v>
      </c>
      <c r="G767" s="188">
        <v>561270</v>
      </c>
      <c r="H767" s="208">
        <v>35562</v>
      </c>
      <c r="I767" s="209" t="s">
        <v>417</v>
      </c>
      <c r="BB767"/>
      <c r="BC767"/>
      <c r="BD767"/>
      <c r="BE767"/>
      <c r="BF767"/>
      <c r="BG767"/>
      <c r="BH767"/>
      <c r="BI767"/>
      <c r="BJ767"/>
      <c r="BK767"/>
      <c r="BL767"/>
      <c r="BM767"/>
      <c r="BN767"/>
      <c r="BO767"/>
      <c r="BP767"/>
      <c r="BQ767"/>
      <c r="BR767"/>
      <c r="BS767"/>
    </row>
    <row r="768" spans="1:71" s="1" customFormat="1" x14ac:dyDescent="0.25">
      <c r="A768" s="188" t="s">
        <v>408</v>
      </c>
      <c r="B768" s="188" t="s">
        <v>664</v>
      </c>
      <c r="C768" s="188" t="s">
        <v>774</v>
      </c>
      <c r="D768" s="188" t="s">
        <v>880</v>
      </c>
      <c r="E768" s="188">
        <v>45</v>
      </c>
      <c r="F768" s="208">
        <v>26584</v>
      </c>
      <c r="G768" s="188">
        <v>561271</v>
      </c>
      <c r="H768" s="208">
        <v>35492</v>
      </c>
      <c r="I768" s="209" t="s">
        <v>417</v>
      </c>
      <c r="BB768"/>
      <c r="BC768"/>
      <c r="BD768"/>
      <c r="BE768"/>
      <c r="BF768"/>
      <c r="BG768"/>
      <c r="BH768"/>
      <c r="BI768"/>
      <c r="BJ768"/>
      <c r="BK768"/>
      <c r="BL768"/>
      <c r="BM768"/>
      <c r="BN768"/>
      <c r="BO768"/>
      <c r="BP768"/>
      <c r="BQ768"/>
      <c r="BR768"/>
      <c r="BS768"/>
    </row>
    <row r="769" spans="1:71" s="1" customFormat="1" x14ac:dyDescent="0.25">
      <c r="A769" s="188" t="s">
        <v>408</v>
      </c>
      <c r="B769" s="188" t="s">
        <v>546</v>
      </c>
      <c r="C769" s="188" t="s">
        <v>185</v>
      </c>
      <c r="D769" s="188" t="s">
        <v>881</v>
      </c>
      <c r="E769" s="188">
        <v>58</v>
      </c>
      <c r="F769" s="208">
        <v>22132</v>
      </c>
      <c r="G769" s="188">
        <v>561278</v>
      </c>
      <c r="H769" s="208">
        <v>35760</v>
      </c>
      <c r="I769" s="209" t="s">
        <v>417</v>
      </c>
      <c r="BB769"/>
      <c r="BC769"/>
      <c r="BD769"/>
      <c r="BE769"/>
      <c r="BF769"/>
      <c r="BG769"/>
      <c r="BH769"/>
      <c r="BI769"/>
      <c r="BJ769"/>
      <c r="BK769"/>
      <c r="BL769"/>
      <c r="BM769"/>
      <c r="BN769"/>
      <c r="BO769"/>
      <c r="BP769"/>
      <c r="BQ769"/>
      <c r="BR769"/>
      <c r="BS769"/>
    </row>
    <row r="770" spans="1:71" s="1" customFormat="1" x14ac:dyDescent="0.25">
      <c r="A770" s="188" t="s">
        <v>408</v>
      </c>
      <c r="B770" s="188" t="s">
        <v>615</v>
      </c>
      <c r="C770" s="188" t="s">
        <v>882</v>
      </c>
      <c r="D770" s="188" t="s">
        <v>536</v>
      </c>
      <c r="E770" s="188">
        <v>48</v>
      </c>
      <c r="F770" s="208">
        <v>25630</v>
      </c>
      <c r="G770" s="188">
        <v>561350</v>
      </c>
      <c r="H770" s="208">
        <v>35774</v>
      </c>
      <c r="I770" s="209" t="s">
        <v>417</v>
      </c>
      <c r="BB770"/>
      <c r="BC770"/>
      <c r="BD770"/>
      <c r="BE770"/>
      <c r="BF770"/>
      <c r="BG770"/>
      <c r="BH770"/>
      <c r="BI770"/>
      <c r="BJ770"/>
      <c r="BK770"/>
      <c r="BL770"/>
      <c r="BM770"/>
      <c r="BN770"/>
      <c r="BO770"/>
      <c r="BP770"/>
      <c r="BQ770"/>
      <c r="BR770"/>
      <c r="BS770"/>
    </row>
    <row r="771" spans="1:71" s="1" customFormat="1" x14ac:dyDescent="0.25">
      <c r="A771" s="188" t="s">
        <v>408</v>
      </c>
      <c r="B771" s="188" t="s">
        <v>440</v>
      </c>
      <c r="C771" s="188" t="s">
        <v>570</v>
      </c>
      <c r="D771" s="188" t="s">
        <v>703</v>
      </c>
      <c r="E771" s="188">
        <v>47</v>
      </c>
      <c r="F771" s="208">
        <v>26058</v>
      </c>
      <c r="G771" s="188">
        <v>561294</v>
      </c>
      <c r="H771" s="208">
        <v>35718</v>
      </c>
      <c r="I771" s="209" t="s">
        <v>417</v>
      </c>
      <c r="BB771"/>
      <c r="BC771"/>
      <c r="BD771"/>
      <c r="BE771"/>
      <c r="BF771"/>
      <c r="BG771"/>
      <c r="BH771"/>
      <c r="BI771"/>
      <c r="BJ771"/>
      <c r="BK771"/>
      <c r="BL771"/>
      <c r="BM771"/>
      <c r="BN771"/>
      <c r="BO771"/>
      <c r="BP771"/>
      <c r="BQ771"/>
      <c r="BR771"/>
      <c r="BS771"/>
    </row>
    <row r="772" spans="1:71" s="1" customFormat="1" x14ac:dyDescent="0.25">
      <c r="A772" s="188" t="s">
        <v>408</v>
      </c>
      <c r="B772" s="188" t="s">
        <v>590</v>
      </c>
      <c r="C772" s="188" t="s">
        <v>154</v>
      </c>
      <c r="D772" s="188" t="s">
        <v>883</v>
      </c>
      <c r="E772" s="188">
        <v>47</v>
      </c>
      <c r="F772" s="208">
        <v>26018</v>
      </c>
      <c r="G772" s="188">
        <v>561301</v>
      </c>
      <c r="H772" s="208">
        <v>35455</v>
      </c>
      <c r="I772" s="209" t="s">
        <v>417</v>
      </c>
      <c r="BB772"/>
      <c r="BC772"/>
      <c r="BD772"/>
      <c r="BE772"/>
      <c r="BF772"/>
      <c r="BG772"/>
      <c r="BH772"/>
      <c r="BI772"/>
      <c r="BJ772"/>
      <c r="BK772"/>
      <c r="BL772"/>
      <c r="BM772"/>
      <c r="BN772"/>
      <c r="BO772"/>
      <c r="BP772"/>
      <c r="BQ772"/>
      <c r="BR772"/>
      <c r="BS772"/>
    </row>
    <row r="773" spans="1:71" s="1" customFormat="1" x14ac:dyDescent="0.25">
      <c r="A773" s="188" t="s">
        <v>413</v>
      </c>
      <c r="B773" s="188" t="s">
        <v>495</v>
      </c>
      <c r="C773" s="188" t="s">
        <v>884</v>
      </c>
      <c r="D773" s="188" t="s">
        <v>885</v>
      </c>
      <c r="E773" s="188">
        <v>46</v>
      </c>
      <c r="F773" s="208">
        <v>26292</v>
      </c>
      <c r="G773" s="188">
        <v>561311</v>
      </c>
      <c r="H773" s="208">
        <v>35570</v>
      </c>
      <c r="I773" s="209" t="s">
        <v>417</v>
      </c>
      <c r="BB773"/>
      <c r="BC773"/>
      <c r="BD773"/>
      <c r="BE773"/>
      <c r="BF773"/>
      <c r="BG773"/>
      <c r="BH773"/>
      <c r="BI773"/>
      <c r="BJ773"/>
      <c r="BK773"/>
      <c r="BL773"/>
      <c r="BM773"/>
      <c r="BN773"/>
      <c r="BO773"/>
      <c r="BP773"/>
      <c r="BQ773"/>
      <c r="BR773"/>
      <c r="BS773"/>
    </row>
    <row r="774" spans="1:71" s="1" customFormat="1" x14ac:dyDescent="0.25">
      <c r="A774" s="188" t="s">
        <v>408</v>
      </c>
      <c r="B774" s="188" t="s">
        <v>526</v>
      </c>
      <c r="C774" s="188" t="s">
        <v>459</v>
      </c>
      <c r="D774" s="188" t="s">
        <v>422</v>
      </c>
      <c r="E774" s="188">
        <v>44</v>
      </c>
      <c r="F774" s="208">
        <v>27037</v>
      </c>
      <c r="G774" s="188">
        <v>561310</v>
      </c>
      <c r="H774" s="208">
        <v>35685</v>
      </c>
      <c r="I774" s="209" t="s">
        <v>417</v>
      </c>
      <c r="BB774"/>
      <c r="BC774"/>
      <c r="BD774"/>
      <c r="BE774"/>
      <c r="BF774"/>
      <c r="BG774"/>
      <c r="BH774"/>
      <c r="BI774"/>
      <c r="BJ774"/>
      <c r="BK774"/>
      <c r="BL774"/>
      <c r="BM774"/>
      <c r="BN774"/>
      <c r="BO774"/>
      <c r="BP774"/>
      <c r="BQ774"/>
      <c r="BR774"/>
      <c r="BS774"/>
    </row>
    <row r="775" spans="1:71" s="1" customFormat="1" x14ac:dyDescent="0.25">
      <c r="A775" s="188" t="s">
        <v>413</v>
      </c>
      <c r="B775" s="188" t="s">
        <v>817</v>
      </c>
      <c r="C775" s="188" t="s">
        <v>640</v>
      </c>
      <c r="D775" s="188" t="s">
        <v>886</v>
      </c>
      <c r="E775" s="188">
        <v>46</v>
      </c>
      <c r="F775" s="208">
        <v>26546</v>
      </c>
      <c r="G775" s="188">
        <v>561261</v>
      </c>
      <c r="H775" s="208">
        <v>35523</v>
      </c>
      <c r="I775" s="209" t="s">
        <v>417</v>
      </c>
      <c r="BB775"/>
      <c r="BC775"/>
      <c r="BD775"/>
      <c r="BE775"/>
      <c r="BF775"/>
      <c r="BG775"/>
      <c r="BH775"/>
      <c r="BI775"/>
      <c r="BJ775"/>
      <c r="BK775"/>
      <c r="BL775"/>
      <c r="BM775"/>
      <c r="BN775"/>
      <c r="BO775"/>
      <c r="BP775"/>
      <c r="BQ775"/>
      <c r="BR775"/>
      <c r="BS775"/>
    </row>
    <row r="776" spans="1:71" s="1" customFormat="1" x14ac:dyDescent="0.25">
      <c r="A776" s="188" t="s">
        <v>408</v>
      </c>
      <c r="B776" s="188" t="s">
        <v>572</v>
      </c>
      <c r="C776" s="188" t="s">
        <v>556</v>
      </c>
      <c r="D776" s="188" t="s">
        <v>536</v>
      </c>
      <c r="E776" s="188">
        <v>44</v>
      </c>
      <c r="F776" s="208">
        <v>27183</v>
      </c>
      <c r="G776" s="188">
        <v>351434</v>
      </c>
      <c r="H776" s="208">
        <v>35477</v>
      </c>
      <c r="I776" s="209" t="s">
        <v>417</v>
      </c>
      <c r="BB776"/>
      <c r="BC776"/>
      <c r="BD776"/>
      <c r="BE776"/>
      <c r="BF776"/>
      <c r="BG776"/>
      <c r="BH776"/>
      <c r="BI776"/>
      <c r="BJ776"/>
      <c r="BK776"/>
      <c r="BL776"/>
      <c r="BM776"/>
      <c r="BN776"/>
      <c r="BO776"/>
      <c r="BP776"/>
      <c r="BQ776"/>
      <c r="BR776"/>
      <c r="BS776"/>
    </row>
    <row r="777" spans="1:71" s="1" customFormat="1" x14ac:dyDescent="0.25">
      <c r="A777" s="188" t="s">
        <v>454</v>
      </c>
      <c r="B777" s="188" t="s">
        <v>461</v>
      </c>
      <c r="C777" s="188" t="s">
        <v>707</v>
      </c>
      <c r="D777" s="188" t="s">
        <v>473</v>
      </c>
      <c r="E777" s="188">
        <v>44</v>
      </c>
      <c r="F777" s="208">
        <v>27109</v>
      </c>
      <c r="G777" s="188">
        <v>568487</v>
      </c>
      <c r="H777" s="208">
        <v>35518</v>
      </c>
      <c r="I777" s="209" t="s">
        <v>417</v>
      </c>
      <c r="BB777"/>
      <c r="BC777"/>
      <c r="BD777"/>
      <c r="BE777"/>
      <c r="BF777"/>
      <c r="BG777"/>
      <c r="BH777"/>
      <c r="BI777"/>
      <c r="BJ777"/>
      <c r="BK777"/>
      <c r="BL777"/>
      <c r="BM777"/>
      <c r="BN777"/>
      <c r="BO777"/>
      <c r="BP777"/>
      <c r="BQ777"/>
      <c r="BR777"/>
      <c r="BS777"/>
    </row>
    <row r="778" spans="1:71" s="1" customFormat="1" x14ac:dyDescent="0.25">
      <c r="A778" s="188" t="s">
        <v>413</v>
      </c>
      <c r="B778" s="188" t="s">
        <v>629</v>
      </c>
      <c r="C778" s="188" t="s">
        <v>887</v>
      </c>
      <c r="D778" s="188" t="s">
        <v>856</v>
      </c>
      <c r="E778" s="188">
        <v>50</v>
      </c>
      <c r="F778" s="208">
        <v>25022</v>
      </c>
      <c r="G778" s="188">
        <v>351322</v>
      </c>
      <c r="H778" s="208">
        <v>35525</v>
      </c>
      <c r="I778" s="209" t="s">
        <v>417</v>
      </c>
      <c r="BB778"/>
      <c r="BC778"/>
      <c r="BD778"/>
      <c r="BE778"/>
      <c r="BF778"/>
      <c r="BG778"/>
      <c r="BH778"/>
      <c r="BI778"/>
      <c r="BJ778"/>
      <c r="BK778"/>
      <c r="BL778"/>
      <c r="BM778"/>
      <c r="BN778"/>
      <c r="BO778"/>
      <c r="BP778"/>
      <c r="BQ778"/>
      <c r="BR778"/>
      <c r="BS778"/>
    </row>
    <row r="779" spans="1:71" s="1" customFormat="1" x14ac:dyDescent="0.25">
      <c r="A779" s="188" t="s">
        <v>413</v>
      </c>
      <c r="B779" s="188" t="s">
        <v>709</v>
      </c>
      <c r="C779" s="188" t="s">
        <v>831</v>
      </c>
      <c r="D779" s="188" t="s">
        <v>416</v>
      </c>
      <c r="E779" s="188">
        <v>44</v>
      </c>
      <c r="F779" s="208">
        <v>27220</v>
      </c>
      <c r="G779" s="188">
        <v>561162</v>
      </c>
      <c r="H779" s="208">
        <v>35584</v>
      </c>
      <c r="I779" s="209" t="s">
        <v>417</v>
      </c>
      <c r="BB779"/>
      <c r="BC779"/>
      <c r="BD779"/>
      <c r="BE779"/>
      <c r="BF779"/>
      <c r="BG779"/>
      <c r="BH779"/>
      <c r="BI779"/>
      <c r="BJ779"/>
      <c r="BK779"/>
      <c r="BL779"/>
      <c r="BM779"/>
      <c r="BN779"/>
      <c r="BO779"/>
      <c r="BP779"/>
      <c r="BQ779"/>
      <c r="BR779"/>
      <c r="BS779"/>
    </row>
    <row r="780" spans="1:71" s="1" customFormat="1" x14ac:dyDescent="0.25">
      <c r="A780" s="188" t="s">
        <v>454</v>
      </c>
      <c r="B780" s="188" t="s">
        <v>467</v>
      </c>
      <c r="C780" s="188" t="s">
        <v>90</v>
      </c>
      <c r="D780" s="188" t="s">
        <v>888</v>
      </c>
      <c r="E780" s="188">
        <v>46</v>
      </c>
      <c r="F780" s="208">
        <v>26339</v>
      </c>
      <c r="G780" s="188">
        <v>351323</v>
      </c>
      <c r="H780" s="208">
        <v>35515</v>
      </c>
      <c r="I780" s="209" t="s">
        <v>417</v>
      </c>
      <c r="BB780"/>
      <c r="BC780"/>
      <c r="BD780"/>
      <c r="BE780"/>
      <c r="BF780"/>
      <c r="BG780"/>
      <c r="BH780"/>
      <c r="BI780"/>
      <c r="BJ780"/>
      <c r="BK780"/>
      <c r="BL780"/>
      <c r="BM780"/>
      <c r="BN780"/>
      <c r="BO780"/>
      <c r="BP780"/>
      <c r="BQ780"/>
      <c r="BR780"/>
      <c r="BS780"/>
    </row>
    <row r="781" spans="1:71" s="1" customFormat="1" x14ac:dyDescent="0.25">
      <c r="A781" s="188" t="s">
        <v>454</v>
      </c>
      <c r="B781" s="188" t="s">
        <v>694</v>
      </c>
      <c r="C781" s="188" t="s">
        <v>889</v>
      </c>
      <c r="D781" s="188" t="s">
        <v>628</v>
      </c>
      <c r="E781" s="188">
        <v>49</v>
      </c>
      <c r="F781" s="208">
        <v>25208</v>
      </c>
      <c r="G781" s="188">
        <v>561342</v>
      </c>
      <c r="H781" s="208">
        <v>35456</v>
      </c>
      <c r="I781" s="209" t="s">
        <v>417</v>
      </c>
      <c r="BB781"/>
      <c r="BC781"/>
      <c r="BD781"/>
      <c r="BE781"/>
      <c r="BF781"/>
      <c r="BG781"/>
      <c r="BH781"/>
      <c r="BI781"/>
      <c r="BJ781"/>
      <c r="BK781"/>
      <c r="BL781"/>
      <c r="BM781"/>
      <c r="BN781"/>
      <c r="BO781"/>
      <c r="BP781"/>
      <c r="BQ781"/>
      <c r="BR781"/>
      <c r="BS781"/>
    </row>
    <row r="782" spans="1:71" s="1" customFormat="1" x14ac:dyDescent="0.25">
      <c r="A782" s="188" t="s">
        <v>454</v>
      </c>
      <c r="B782" s="188" t="s">
        <v>574</v>
      </c>
      <c r="C782" s="188" t="s">
        <v>91</v>
      </c>
      <c r="D782" s="188" t="s">
        <v>890</v>
      </c>
      <c r="E782" s="188">
        <v>44</v>
      </c>
      <c r="F782" s="208">
        <v>27178</v>
      </c>
      <c r="G782" s="188">
        <v>561356</v>
      </c>
      <c r="H782" s="208">
        <v>35710</v>
      </c>
      <c r="I782" s="209" t="s">
        <v>417</v>
      </c>
      <c r="BB782"/>
      <c r="BC782"/>
      <c r="BD782"/>
      <c r="BE782"/>
      <c r="BF782"/>
      <c r="BG782"/>
      <c r="BH782"/>
      <c r="BI782"/>
      <c r="BJ782"/>
      <c r="BK782"/>
      <c r="BL782"/>
      <c r="BM782"/>
      <c r="BN782"/>
      <c r="BO782"/>
      <c r="BP782"/>
      <c r="BQ782"/>
      <c r="BR782"/>
      <c r="BS782"/>
    </row>
    <row r="783" spans="1:71" s="1" customFormat="1" x14ac:dyDescent="0.25">
      <c r="A783" s="188" t="s">
        <v>408</v>
      </c>
      <c r="B783" s="188" t="s">
        <v>592</v>
      </c>
      <c r="C783" s="188" t="s">
        <v>635</v>
      </c>
      <c r="D783" s="188" t="s">
        <v>891</v>
      </c>
      <c r="E783" s="188">
        <v>45</v>
      </c>
      <c r="F783" s="208">
        <v>26721</v>
      </c>
      <c r="G783" s="188">
        <v>351022</v>
      </c>
      <c r="H783" s="208">
        <v>35772</v>
      </c>
      <c r="I783" s="209" t="s">
        <v>417</v>
      </c>
      <c r="BB783"/>
      <c r="BC783"/>
      <c r="BD783"/>
      <c r="BE783"/>
      <c r="BF783"/>
      <c r="BG783"/>
      <c r="BH783"/>
      <c r="BI783"/>
      <c r="BJ783"/>
      <c r="BK783"/>
      <c r="BL783"/>
      <c r="BM783"/>
      <c r="BN783"/>
      <c r="BO783"/>
      <c r="BP783"/>
      <c r="BQ783"/>
      <c r="BR783"/>
      <c r="BS783"/>
    </row>
    <row r="784" spans="1:71" s="1" customFormat="1" x14ac:dyDescent="0.25">
      <c r="A784" s="188" t="s">
        <v>408</v>
      </c>
      <c r="B784" s="188" t="s">
        <v>519</v>
      </c>
      <c r="C784" s="188" t="s">
        <v>892</v>
      </c>
      <c r="D784" s="188" t="s">
        <v>619</v>
      </c>
      <c r="E784" s="188">
        <v>45</v>
      </c>
      <c r="F784" s="208">
        <v>26752</v>
      </c>
      <c r="G784" s="188">
        <v>561356</v>
      </c>
      <c r="H784" s="208">
        <v>35744</v>
      </c>
      <c r="I784" s="209" t="s">
        <v>417</v>
      </c>
      <c r="BB784"/>
      <c r="BC784"/>
      <c r="BD784"/>
      <c r="BE784"/>
      <c r="BF784"/>
      <c r="BG784"/>
      <c r="BH784"/>
      <c r="BI784"/>
      <c r="BJ784"/>
      <c r="BK784"/>
      <c r="BL784"/>
      <c r="BM784"/>
      <c r="BN784"/>
      <c r="BO784"/>
      <c r="BP784"/>
      <c r="BQ784"/>
      <c r="BR784"/>
      <c r="BS784"/>
    </row>
    <row r="785" spans="1:71" s="1" customFormat="1" x14ac:dyDescent="0.25">
      <c r="A785" s="188" t="s">
        <v>413</v>
      </c>
      <c r="B785" s="188" t="s">
        <v>626</v>
      </c>
      <c r="C785" s="188" t="s">
        <v>640</v>
      </c>
      <c r="D785" s="188" t="s">
        <v>749</v>
      </c>
      <c r="E785" s="188">
        <v>43</v>
      </c>
      <c r="F785" s="208">
        <v>27519</v>
      </c>
      <c r="G785" s="188">
        <v>561352</v>
      </c>
      <c r="H785" s="208">
        <v>35654</v>
      </c>
      <c r="I785" s="209" t="s">
        <v>417</v>
      </c>
      <c r="BB785"/>
      <c r="BC785"/>
      <c r="BD785"/>
      <c r="BE785"/>
      <c r="BF785"/>
      <c r="BG785"/>
      <c r="BH785"/>
      <c r="BI785"/>
      <c r="BJ785"/>
      <c r="BK785"/>
      <c r="BL785"/>
      <c r="BM785"/>
      <c r="BN785"/>
      <c r="BO785"/>
      <c r="BP785"/>
      <c r="BQ785"/>
      <c r="BR785"/>
      <c r="BS785"/>
    </row>
    <row r="786" spans="1:71" s="1" customFormat="1" x14ac:dyDescent="0.25">
      <c r="A786" s="188" t="s">
        <v>408</v>
      </c>
      <c r="B786" s="188" t="s">
        <v>450</v>
      </c>
      <c r="C786" s="188" t="s">
        <v>779</v>
      </c>
      <c r="D786" s="188" t="s">
        <v>536</v>
      </c>
      <c r="E786" s="188">
        <v>45</v>
      </c>
      <c r="F786" s="208">
        <v>26690</v>
      </c>
      <c r="G786" s="188">
        <v>561363</v>
      </c>
      <c r="H786" s="208">
        <v>35579</v>
      </c>
      <c r="I786" s="209" t="s">
        <v>417</v>
      </c>
      <c r="BB786"/>
      <c r="BC786"/>
      <c r="BD786"/>
      <c r="BE786"/>
      <c r="BF786"/>
      <c r="BG786"/>
      <c r="BH786"/>
      <c r="BI786"/>
      <c r="BJ786"/>
      <c r="BK786"/>
      <c r="BL786"/>
      <c r="BM786"/>
      <c r="BN786"/>
      <c r="BO786"/>
      <c r="BP786"/>
      <c r="BQ786"/>
      <c r="BR786"/>
      <c r="BS786"/>
    </row>
    <row r="787" spans="1:71" s="1" customFormat="1" x14ac:dyDescent="0.25">
      <c r="A787" s="188" t="s">
        <v>408</v>
      </c>
      <c r="B787" s="188" t="s">
        <v>817</v>
      </c>
      <c r="C787" s="188" t="s">
        <v>822</v>
      </c>
      <c r="D787" s="188" t="s">
        <v>536</v>
      </c>
      <c r="E787" s="188">
        <v>44</v>
      </c>
      <c r="F787" s="208">
        <v>27086</v>
      </c>
      <c r="G787" s="188">
        <v>561365</v>
      </c>
      <c r="H787" s="208">
        <v>35759</v>
      </c>
      <c r="I787" s="209" t="s">
        <v>417</v>
      </c>
      <c r="BB787"/>
      <c r="BC787"/>
      <c r="BD787"/>
      <c r="BE787"/>
      <c r="BF787"/>
      <c r="BG787"/>
      <c r="BH787"/>
      <c r="BI787"/>
      <c r="BJ787"/>
      <c r="BK787"/>
      <c r="BL787"/>
      <c r="BM787"/>
      <c r="BN787"/>
      <c r="BO787"/>
      <c r="BP787"/>
      <c r="BQ787"/>
      <c r="BR787"/>
      <c r="BS787"/>
    </row>
    <row r="788" spans="1:71" s="1" customFormat="1" x14ac:dyDescent="0.25">
      <c r="A788" s="188" t="s">
        <v>408</v>
      </c>
      <c r="B788" s="188" t="s">
        <v>493</v>
      </c>
      <c r="C788" s="188" t="s">
        <v>410</v>
      </c>
      <c r="D788" s="188" t="s">
        <v>536</v>
      </c>
      <c r="E788" s="188">
        <v>45</v>
      </c>
      <c r="F788" s="208">
        <v>26613</v>
      </c>
      <c r="G788" s="188">
        <v>561362</v>
      </c>
      <c r="H788" s="208">
        <v>35772</v>
      </c>
      <c r="I788" s="209" t="s">
        <v>417</v>
      </c>
      <c r="BB788"/>
      <c r="BC788"/>
      <c r="BD788"/>
      <c r="BE788"/>
      <c r="BF788"/>
      <c r="BG788"/>
      <c r="BH788"/>
      <c r="BI788"/>
      <c r="BJ788"/>
      <c r="BK788"/>
      <c r="BL788"/>
      <c r="BM788"/>
      <c r="BN788"/>
      <c r="BO788"/>
      <c r="BP788"/>
      <c r="BQ788"/>
      <c r="BR788"/>
      <c r="BS788"/>
    </row>
    <row r="789" spans="1:71" s="1" customFormat="1" x14ac:dyDescent="0.25">
      <c r="A789" s="188" t="s">
        <v>408</v>
      </c>
      <c r="B789" s="188" t="s">
        <v>429</v>
      </c>
      <c r="C789" s="188" t="s">
        <v>870</v>
      </c>
      <c r="D789" s="188" t="s">
        <v>738</v>
      </c>
      <c r="E789" s="188">
        <v>43</v>
      </c>
      <c r="F789" s="208">
        <v>27321</v>
      </c>
      <c r="G789" s="188">
        <v>351324</v>
      </c>
      <c r="H789" s="208">
        <v>35695</v>
      </c>
      <c r="I789" s="209" t="s">
        <v>417</v>
      </c>
      <c r="BB789"/>
      <c r="BC789"/>
      <c r="BD789"/>
      <c r="BE789"/>
      <c r="BF789"/>
      <c r="BG789"/>
      <c r="BH789"/>
      <c r="BI789"/>
      <c r="BJ789"/>
      <c r="BK789"/>
      <c r="BL789"/>
      <c r="BM789"/>
      <c r="BN789"/>
      <c r="BO789"/>
      <c r="BP789"/>
      <c r="BQ789"/>
      <c r="BR789"/>
      <c r="BS789"/>
    </row>
    <row r="790" spans="1:71" s="1" customFormat="1" x14ac:dyDescent="0.25">
      <c r="A790" s="188" t="s">
        <v>413</v>
      </c>
      <c r="B790" s="188" t="s">
        <v>568</v>
      </c>
      <c r="C790" s="188" t="s">
        <v>893</v>
      </c>
      <c r="D790" s="188" t="s">
        <v>473</v>
      </c>
      <c r="E790" s="188">
        <v>42</v>
      </c>
      <c r="F790" s="208">
        <v>27984</v>
      </c>
      <c r="G790" s="188">
        <v>561384</v>
      </c>
      <c r="H790" s="208">
        <v>35836</v>
      </c>
      <c r="I790" s="209" t="s">
        <v>417</v>
      </c>
      <c r="BB790"/>
      <c r="BC790"/>
      <c r="BD790"/>
      <c r="BE790"/>
      <c r="BF790"/>
      <c r="BG790"/>
      <c r="BH790"/>
      <c r="BI790"/>
      <c r="BJ790"/>
      <c r="BK790"/>
      <c r="BL790"/>
      <c r="BM790"/>
      <c r="BN790"/>
      <c r="BO790"/>
      <c r="BP790"/>
      <c r="BQ790"/>
      <c r="BR790"/>
      <c r="BS790"/>
    </row>
    <row r="791" spans="1:71" s="1" customFormat="1" x14ac:dyDescent="0.25">
      <c r="A791" s="188" t="s">
        <v>408</v>
      </c>
      <c r="B791" s="188" t="s">
        <v>568</v>
      </c>
      <c r="C791" s="188" t="s">
        <v>679</v>
      </c>
      <c r="D791" s="188" t="s">
        <v>416</v>
      </c>
      <c r="E791" s="188">
        <v>46</v>
      </c>
      <c r="F791" s="208">
        <v>26337</v>
      </c>
      <c r="G791" s="188">
        <v>561386</v>
      </c>
      <c r="H791" s="208">
        <v>35950</v>
      </c>
      <c r="I791" s="209" t="s">
        <v>417</v>
      </c>
      <c r="BB791"/>
      <c r="BC791"/>
      <c r="BD791"/>
      <c r="BE791"/>
      <c r="BF791"/>
      <c r="BG791"/>
      <c r="BH791"/>
      <c r="BI791"/>
      <c r="BJ791"/>
      <c r="BK791"/>
      <c r="BL791"/>
      <c r="BM791"/>
      <c r="BN791"/>
      <c r="BO791"/>
      <c r="BP791"/>
      <c r="BQ791"/>
      <c r="BR791"/>
      <c r="BS791"/>
    </row>
    <row r="792" spans="1:71" s="1" customFormat="1" x14ac:dyDescent="0.25">
      <c r="A792" s="188" t="s">
        <v>413</v>
      </c>
      <c r="B792" s="188" t="s">
        <v>526</v>
      </c>
      <c r="C792" s="188" t="s">
        <v>596</v>
      </c>
      <c r="D792" s="188" t="s">
        <v>460</v>
      </c>
      <c r="E792" s="188">
        <v>43</v>
      </c>
      <c r="F792" s="208">
        <v>27489</v>
      </c>
      <c r="G792" s="188">
        <v>561345</v>
      </c>
      <c r="H792" s="208">
        <v>35932</v>
      </c>
      <c r="I792" s="209" t="s">
        <v>466</v>
      </c>
      <c r="BB792"/>
      <c r="BC792"/>
      <c r="BD792"/>
      <c r="BE792"/>
      <c r="BF792"/>
      <c r="BG792"/>
      <c r="BH792"/>
      <c r="BI792"/>
      <c r="BJ792"/>
      <c r="BK792"/>
      <c r="BL792"/>
      <c r="BM792"/>
      <c r="BN792"/>
      <c r="BO792"/>
      <c r="BP792"/>
      <c r="BQ792"/>
      <c r="BR792"/>
      <c r="BS792"/>
    </row>
    <row r="793" spans="1:71" s="1" customFormat="1" x14ac:dyDescent="0.25">
      <c r="A793" s="188" t="s">
        <v>408</v>
      </c>
      <c r="B793" s="188" t="s">
        <v>712</v>
      </c>
      <c r="C793" s="188" t="s">
        <v>894</v>
      </c>
      <c r="D793" s="188" t="s">
        <v>778</v>
      </c>
      <c r="E793" s="188">
        <v>44</v>
      </c>
      <c r="F793" s="208">
        <v>27081</v>
      </c>
      <c r="G793" s="188">
        <v>561389</v>
      </c>
      <c r="H793" s="208">
        <v>35949</v>
      </c>
      <c r="I793" s="209" t="s">
        <v>466</v>
      </c>
      <c r="BB793"/>
      <c r="BC793"/>
      <c r="BD793"/>
      <c r="BE793"/>
      <c r="BF793"/>
      <c r="BG793"/>
      <c r="BH793"/>
      <c r="BI793"/>
      <c r="BJ793"/>
      <c r="BK793"/>
      <c r="BL793"/>
      <c r="BM793"/>
      <c r="BN793"/>
      <c r="BO793"/>
      <c r="BP793"/>
      <c r="BQ793"/>
      <c r="BR793"/>
      <c r="BS793"/>
    </row>
    <row r="794" spans="1:71" s="1" customFormat="1" x14ac:dyDescent="0.25">
      <c r="A794" s="188" t="s">
        <v>408</v>
      </c>
      <c r="B794" s="188" t="s">
        <v>476</v>
      </c>
      <c r="C794" s="188" t="s">
        <v>835</v>
      </c>
      <c r="D794" s="188" t="s">
        <v>895</v>
      </c>
      <c r="E794" s="188">
        <v>44</v>
      </c>
      <c r="F794" s="208">
        <v>27232</v>
      </c>
      <c r="G794" s="188">
        <v>561393</v>
      </c>
      <c r="H794" s="208">
        <v>35920</v>
      </c>
      <c r="I794" s="209" t="s">
        <v>466</v>
      </c>
      <c r="BB794"/>
      <c r="BC794"/>
      <c r="BD794"/>
      <c r="BE794"/>
      <c r="BF794"/>
      <c r="BG794"/>
      <c r="BH794"/>
      <c r="BI794"/>
      <c r="BJ794"/>
      <c r="BK794"/>
      <c r="BL794"/>
      <c r="BM794"/>
      <c r="BN794"/>
      <c r="BO794"/>
      <c r="BP794"/>
      <c r="BQ794"/>
      <c r="BR794"/>
      <c r="BS794"/>
    </row>
    <row r="795" spans="1:71" s="1" customFormat="1" x14ac:dyDescent="0.25">
      <c r="A795" s="188" t="s">
        <v>413</v>
      </c>
      <c r="B795" s="188" t="s">
        <v>618</v>
      </c>
      <c r="C795" s="188" t="s">
        <v>896</v>
      </c>
      <c r="D795" s="188" t="s">
        <v>460</v>
      </c>
      <c r="E795" s="188">
        <v>42</v>
      </c>
      <c r="F795" s="208">
        <v>27710</v>
      </c>
      <c r="G795" s="188">
        <v>561394</v>
      </c>
      <c r="H795" s="208">
        <v>36139</v>
      </c>
      <c r="I795" s="209" t="s">
        <v>466</v>
      </c>
      <c r="BB795"/>
      <c r="BC795"/>
      <c r="BD795"/>
      <c r="BE795"/>
      <c r="BF795"/>
      <c r="BG795"/>
      <c r="BH795"/>
      <c r="BI795"/>
      <c r="BJ795"/>
      <c r="BK795"/>
      <c r="BL795"/>
      <c r="BM795"/>
      <c r="BN795"/>
      <c r="BO795"/>
      <c r="BP795"/>
      <c r="BQ795"/>
      <c r="BR795"/>
      <c r="BS795"/>
    </row>
    <row r="796" spans="1:71" s="1" customFormat="1" x14ac:dyDescent="0.25">
      <c r="A796" s="188" t="s">
        <v>413</v>
      </c>
      <c r="B796" s="188" t="s">
        <v>481</v>
      </c>
      <c r="C796" s="188" t="s">
        <v>472</v>
      </c>
      <c r="D796" s="188" t="s">
        <v>897</v>
      </c>
      <c r="E796" s="188">
        <v>55</v>
      </c>
      <c r="F796" s="208">
        <v>23195</v>
      </c>
      <c r="G796" s="188">
        <v>561130</v>
      </c>
      <c r="H796" s="208">
        <v>35803</v>
      </c>
      <c r="I796" s="209" t="s">
        <v>466</v>
      </c>
      <c r="BB796"/>
      <c r="BC796"/>
      <c r="BD796"/>
      <c r="BE796"/>
      <c r="BF796"/>
      <c r="BG796"/>
      <c r="BH796"/>
      <c r="BI796"/>
      <c r="BJ796"/>
      <c r="BK796"/>
      <c r="BL796"/>
      <c r="BM796"/>
      <c r="BN796"/>
      <c r="BO796"/>
      <c r="BP796"/>
      <c r="BQ796"/>
      <c r="BR796"/>
      <c r="BS796"/>
    </row>
    <row r="797" spans="1:71" s="1" customFormat="1" x14ac:dyDescent="0.25">
      <c r="A797" s="188" t="s">
        <v>413</v>
      </c>
      <c r="B797" s="188" t="s">
        <v>469</v>
      </c>
      <c r="C797" s="188" t="s">
        <v>898</v>
      </c>
      <c r="D797" s="188" t="s">
        <v>473</v>
      </c>
      <c r="E797" s="188">
        <v>41</v>
      </c>
      <c r="F797" s="208">
        <v>28375</v>
      </c>
      <c r="G797" s="188">
        <v>568857</v>
      </c>
      <c r="H797" s="208">
        <v>35937</v>
      </c>
      <c r="I797" s="209" t="s">
        <v>466</v>
      </c>
      <c r="BB797"/>
      <c r="BC797"/>
      <c r="BD797"/>
      <c r="BE797"/>
      <c r="BF797"/>
      <c r="BG797"/>
      <c r="BH797"/>
      <c r="BI797"/>
      <c r="BJ797"/>
      <c r="BK797"/>
      <c r="BL797"/>
      <c r="BM797"/>
      <c r="BN797"/>
      <c r="BO797"/>
      <c r="BP797"/>
      <c r="BQ797"/>
      <c r="BR797"/>
      <c r="BS797"/>
    </row>
    <row r="798" spans="1:71" s="1" customFormat="1" x14ac:dyDescent="0.25">
      <c r="A798" s="188" t="s">
        <v>408</v>
      </c>
      <c r="B798" s="188" t="s">
        <v>448</v>
      </c>
      <c r="C798" s="188" t="s">
        <v>679</v>
      </c>
      <c r="D798" s="188" t="s">
        <v>445</v>
      </c>
      <c r="E798" s="188">
        <v>56</v>
      </c>
      <c r="F798" s="208">
        <v>22880</v>
      </c>
      <c r="G798" s="188">
        <v>351331</v>
      </c>
      <c r="H798" s="208">
        <v>35958</v>
      </c>
      <c r="I798" s="209" t="s">
        <v>417</v>
      </c>
      <c r="BB798"/>
      <c r="BC798"/>
      <c r="BD798"/>
      <c r="BE798"/>
      <c r="BF798"/>
      <c r="BG798"/>
      <c r="BH798"/>
      <c r="BI798"/>
      <c r="BJ798"/>
      <c r="BK798"/>
      <c r="BL798"/>
      <c r="BM798"/>
      <c r="BN798"/>
      <c r="BO798"/>
      <c r="BP798"/>
      <c r="BQ798"/>
      <c r="BR798"/>
      <c r="BS798"/>
    </row>
    <row r="799" spans="1:71" s="1" customFormat="1" x14ac:dyDescent="0.25">
      <c r="A799" s="188" t="s">
        <v>408</v>
      </c>
      <c r="B799" s="188" t="s">
        <v>559</v>
      </c>
      <c r="C799" s="188" t="s">
        <v>892</v>
      </c>
      <c r="D799" s="188" t="s">
        <v>899</v>
      </c>
      <c r="E799" s="188">
        <v>45</v>
      </c>
      <c r="F799" s="208">
        <v>26584</v>
      </c>
      <c r="G799" s="188">
        <v>351254</v>
      </c>
      <c r="H799" s="208">
        <v>35918</v>
      </c>
      <c r="I799" s="209" t="s">
        <v>900</v>
      </c>
      <c r="BB799"/>
      <c r="BC799"/>
      <c r="BD799"/>
      <c r="BE799"/>
      <c r="BF799"/>
      <c r="BG799"/>
      <c r="BH799"/>
      <c r="BI799"/>
      <c r="BJ799"/>
      <c r="BK799"/>
      <c r="BL799"/>
      <c r="BM799"/>
      <c r="BN799"/>
      <c r="BO799"/>
      <c r="BP799"/>
      <c r="BQ799"/>
      <c r="BR799"/>
      <c r="BS799"/>
    </row>
    <row r="800" spans="1:71" s="1" customFormat="1" x14ac:dyDescent="0.25">
      <c r="A800" s="188" t="s">
        <v>408</v>
      </c>
      <c r="B800" s="188" t="s">
        <v>443</v>
      </c>
      <c r="C800" s="188" t="s">
        <v>863</v>
      </c>
      <c r="D800" s="188" t="s">
        <v>428</v>
      </c>
      <c r="E800" s="188">
        <v>44</v>
      </c>
      <c r="F800" s="208">
        <v>27054</v>
      </c>
      <c r="G800" s="188">
        <v>561563</v>
      </c>
      <c r="H800" s="208">
        <v>36154</v>
      </c>
      <c r="I800" s="209" t="s">
        <v>858</v>
      </c>
      <c r="BB800"/>
      <c r="BC800"/>
      <c r="BD800"/>
      <c r="BE800"/>
      <c r="BF800"/>
      <c r="BG800"/>
      <c r="BH800"/>
      <c r="BI800"/>
      <c r="BJ800"/>
      <c r="BK800"/>
      <c r="BL800"/>
      <c r="BM800"/>
      <c r="BN800"/>
      <c r="BO800"/>
      <c r="BP800"/>
      <c r="BQ800"/>
      <c r="BR800"/>
      <c r="BS800"/>
    </row>
    <row r="801" spans="1:71" s="1" customFormat="1" x14ac:dyDescent="0.25">
      <c r="A801" s="188" t="s">
        <v>408</v>
      </c>
      <c r="B801" s="188" t="s">
        <v>645</v>
      </c>
      <c r="C801" s="188" t="s">
        <v>901</v>
      </c>
      <c r="D801" s="188" t="s">
        <v>902</v>
      </c>
      <c r="E801" s="188">
        <v>48</v>
      </c>
      <c r="F801" s="208">
        <v>25615</v>
      </c>
      <c r="G801" s="188">
        <v>561568</v>
      </c>
      <c r="H801" s="208">
        <v>35988</v>
      </c>
      <c r="I801" s="209" t="s">
        <v>903</v>
      </c>
      <c r="BB801"/>
      <c r="BC801"/>
      <c r="BD801"/>
      <c r="BE801"/>
      <c r="BF801"/>
      <c r="BG801"/>
      <c r="BH801"/>
      <c r="BI801"/>
      <c r="BJ801"/>
      <c r="BK801"/>
      <c r="BL801"/>
      <c r="BM801"/>
      <c r="BN801"/>
      <c r="BO801"/>
      <c r="BP801"/>
      <c r="BQ801"/>
      <c r="BR801"/>
      <c r="BS801"/>
    </row>
    <row r="802" spans="1:71" s="1" customFormat="1" x14ac:dyDescent="0.25">
      <c r="A802" s="188" t="s">
        <v>408</v>
      </c>
      <c r="B802" s="188" t="s">
        <v>817</v>
      </c>
      <c r="C802" s="188" t="s">
        <v>542</v>
      </c>
      <c r="D802" s="188" t="s">
        <v>749</v>
      </c>
      <c r="E802" s="188">
        <v>42</v>
      </c>
      <c r="F802" s="208">
        <v>27923</v>
      </c>
      <c r="G802" s="188">
        <v>561420</v>
      </c>
      <c r="H802" s="208">
        <v>35857</v>
      </c>
      <c r="I802" s="209" t="s">
        <v>417</v>
      </c>
      <c r="BB802"/>
      <c r="BC802"/>
      <c r="BD802"/>
      <c r="BE802"/>
      <c r="BF802"/>
      <c r="BG802"/>
      <c r="BH802"/>
      <c r="BI802"/>
      <c r="BJ802"/>
      <c r="BK802"/>
      <c r="BL802"/>
      <c r="BM802"/>
      <c r="BN802"/>
      <c r="BO802"/>
      <c r="BP802"/>
      <c r="BQ802"/>
      <c r="BR802"/>
      <c r="BS802"/>
    </row>
    <row r="803" spans="1:71" s="1" customFormat="1" x14ac:dyDescent="0.25">
      <c r="A803" s="188" t="s">
        <v>408</v>
      </c>
      <c r="B803" s="188" t="s">
        <v>709</v>
      </c>
      <c r="C803" s="188" t="s">
        <v>904</v>
      </c>
      <c r="D803" s="188" t="s">
        <v>601</v>
      </c>
      <c r="E803" s="188">
        <v>46</v>
      </c>
      <c r="F803" s="208">
        <v>26392</v>
      </c>
      <c r="G803" s="188">
        <v>561426</v>
      </c>
      <c r="H803" s="208">
        <v>36079</v>
      </c>
      <c r="I803" s="209" t="s">
        <v>417</v>
      </c>
      <c r="BB803"/>
      <c r="BC803"/>
      <c r="BD803"/>
      <c r="BE803"/>
      <c r="BF803"/>
      <c r="BG803"/>
      <c r="BH803"/>
      <c r="BI803"/>
      <c r="BJ803"/>
      <c r="BK803"/>
      <c r="BL803"/>
      <c r="BM803"/>
      <c r="BN803"/>
      <c r="BO803"/>
      <c r="BP803"/>
      <c r="BQ803"/>
      <c r="BR803"/>
      <c r="BS803"/>
    </row>
    <row r="804" spans="1:71" s="1" customFormat="1" x14ac:dyDescent="0.25">
      <c r="A804" s="188" t="s">
        <v>413</v>
      </c>
      <c r="B804" s="188" t="s">
        <v>587</v>
      </c>
      <c r="C804" s="188" t="s">
        <v>475</v>
      </c>
      <c r="D804" s="188" t="s">
        <v>460</v>
      </c>
      <c r="E804" s="188">
        <v>43</v>
      </c>
      <c r="F804" s="208">
        <v>27309</v>
      </c>
      <c r="G804" s="188">
        <v>561429</v>
      </c>
      <c r="H804" s="208">
        <v>35993</v>
      </c>
      <c r="I804" s="209" t="s">
        <v>417</v>
      </c>
      <c r="BB804"/>
      <c r="BC804"/>
      <c r="BD804"/>
      <c r="BE804"/>
      <c r="BF804"/>
      <c r="BG804"/>
      <c r="BH804"/>
      <c r="BI804"/>
      <c r="BJ804"/>
      <c r="BK804"/>
      <c r="BL804"/>
      <c r="BM804"/>
      <c r="BN804"/>
      <c r="BO804"/>
      <c r="BP804"/>
      <c r="BQ804"/>
      <c r="BR804"/>
      <c r="BS804"/>
    </row>
    <row r="805" spans="1:71" s="1" customFormat="1" x14ac:dyDescent="0.25">
      <c r="A805" s="188" t="s">
        <v>408</v>
      </c>
      <c r="B805" s="188" t="s">
        <v>662</v>
      </c>
      <c r="C805" s="188" t="s">
        <v>863</v>
      </c>
      <c r="D805" s="188" t="s">
        <v>749</v>
      </c>
      <c r="E805" s="188">
        <v>43</v>
      </c>
      <c r="F805" s="208">
        <v>27610</v>
      </c>
      <c r="G805" s="188">
        <v>350255</v>
      </c>
      <c r="H805" s="208">
        <v>36060</v>
      </c>
      <c r="I805" s="209" t="s">
        <v>417</v>
      </c>
      <c r="BB805"/>
      <c r="BC805"/>
      <c r="BD805"/>
      <c r="BE805"/>
      <c r="BF805"/>
      <c r="BG805"/>
      <c r="BH805"/>
      <c r="BI805"/>
      <c r="BJ805"/>
      <c r="BK805"/>
      <c r="BL805"/>
      <c r="BM805"/>
      <c r="BN805"/>
      <c r="BO805"/>
      <c r="BP805"/>
      <c r="BQ805"/>
      <c r="BR805"/>
      <c r="BS805"/>
    </row>
    <row r="806" spans="1:71" s="1" customFormat="1" x14ac:dyDescent="0.25">
      <c r="A806" s="188" t="s">
        <v>408</v>
      </c>
      <c r="B806" s="188" t="s">
        <v>629</v>
      </c>
      <c r="C806" s="188" t="s">
        <v>735</v>
      </c>
      <c r="D806" s="188" t="s">
        <v>449</v>
      </c>
      <c r="E806" s="188">
        <v>48</v>
      </c>
      <c r="F806" s="208">
        <v>25705</v>
      </c>
      <c r="G806" s="188">
        <v>561434</v>
      </c>
      <c r="H806" s="208">
        <v>35888</v>
      </c>
      <c r="I806" s="209" t="s">
        <v>421</v>
      </c>
      <c r="BB806"/>
      <c r="BC806"/>
      <c r="BD806"/>
      <c r="BE806"/>
      <c r="BF806"/>
      <c r="BG806"/>
      <c r="BH806"/>
      <c r="BI806"/>
      <c r="BJ806"/>
      <c r="BK806"/>
      <c r="BL806"/>
      <c r="BM806"/>
      <c r="BN806"/>
      <c r="BO806"/>
      <c r="BP806"/>
      <c r="BQ806"/>
      <c r="BR806"/>
      <c r="BS806"/>
    </row>
    <row r="807" spans="1:71" s="1" customFormat="1" x14ac:dyDescent="0.25">
      <c r="A807" s="188" t="s">
        <v>408</v>
      </c>
      <c r="B807" s="188" t="s">
        <v>648</v>
      </c>
      <c r="C807" s="188" t="s">
        <v>621</v>
      </c>
      <c r="D807" s="188" t="s">
        <v>473</v>
      </c>
      <c r="E807" s="188">
        <v>51</v>
      </c>
      <c r="F807" s="208">
        <v>24657</v>
      </c>
      <c r="G807" s="188">
        <v>561437</v>
      </c>
      <c r="H807" s="208">
        <v>36155</v>
      </c>
      <c r="I807" s="209" t="s">
        <v>466</v>
      </c>
      <c r="BB807"/>
      <c r="BC807"/>
      <c r="BD807"/>
      <c r="BE807"/>
      <c r="BF807"/>
      <c r="BG807"/>
      <c r="BH807"/>
      <c r="BI807"/>
      <c r="BJ807"/>
      <c r="BK807"/>
      <c r="BL807"/>
      <c r="BM807"/>
      <c r="BN807"/>
      <c r="BO807"/>
      <c r="BP807"/>
      <c r="BQ807"/>
      <c r="BR807"/>
      <c r="BS807"/>
    </row>
    <row r="808" spans="1:71" s="1" customFormat="1" x14ac:dyDescent="0.25">
      <c r="A808" s="188" t="s">
        <v>408</v>
      </c>
      <c r="B808" s="188" t="s">
        <v>730</v>
      </c>
      <c r="C808" s="188" t="s">
        <v>905</v>
      </c>
      <c r="D808" s="188" t="s">
        <v>619</v>
      </c>
      <c r="E808" s="188">
        <v>43</v>
      </c>
      <c r="F808" s="208">
        <v>27649</v>
      </c>
      <c r="G808" s="188">
        <v>561440</v>
      </c>
      <c r="H808" s="208">
        <v>36110</v>
      </c>
      <c r="I808" s="209" t="s">
        <v>466</v>
      </c>
      <c r="BB808"/>
      <c r="BC808"/>
      <c r="BD808"/>
      <c r="BE808"/>
      <c r="BF808"/>
      <c r="BG808"/>
      <c r="BH808"/>
      <c r="BI808"/>
      <c r="BJ808"/>
      <c r="BK808"/>
      <c r="BL808"/>
      <c r="BM808"/>
      <c r="BN808"/>
      <c r="BO808"/>
      <c r="BP808"/>
      <c r="BQ808"/>
      <c r="BR808"/>
      <c r="BS808"/>
    </row>
    <row r="809" spans="1:71" s="1" customFormat="1" x14ac:dyDescent="0.25">
      <c r="A809" s="188" t="s">
        <v>408</v>
      </c>
      <c r="B809" s="188" t="s">
        <v>645</v>
      </c>
      <c r="C809" s="188" t="s">
        <v>863</v>
      </c>
      <c r="D809" s="188" t="s">
        <v>778</v>
      </c>
      <c r="E809" s="188">
        <v>43</v>
      </c>
      <c r="F809" s="208">
        <v>27388</v>
      </c>
      <c r="G809" s="188">
        <v>561442</v>
      </c>
      <c r="H809" s="208">
        <v>36125</v>
      </c>
      <c r="I809" s="209" t="s">
        <v>466</v>
      </c>
      <c r="BB809"/>
      <c r="BC809"/>
      <c r="BD809"/>
      <c r="BE809"/>
      <c r="BF809"/>
      <c r="BG809"/>
      <c r="BH809"/>
      <c r="BI809"/>
      <c r="BJ809"/>
      <c r="BK809"/>
      <c r="BL809"/>
      <c r="BM809"/>
      <c r="BN809"/>
      <c r="BO809"/>
      <c r="BP809"/>
      <c r="BQ809"/>
      <c r="BR809"/>
      <c r="BS809"/>
    </row>
    <row r="810" spans="1:71" s="1" customFormat="1" x14ac:dyDescent="0.25">
      <c r="A810" s="188" t="s">
        <v>408</v>
      </c>
      <c r="B810" s="188" t="s">
        <v>481</v>
      </c>
      <c r="C810" s="188" t="s">
        <v>657</v>
      </c>
      <c r="D810" s="188" t="s">
        <v>482</v>
      </c>
      <c r="E810" s="188">
        <v>43</v>
      </c>
      <c r="F810" s="208">
        <v>27579</v>
      </c>
      <c r="G810" s="188">
        <v>561453</v>
      </c>
      <c r="H810" s="208">
        <v>35883</v>
      </c>
      <c r="I810" s="209" t="s">
        <v>466</v>
      </c>
      <c r="BB810"/>
      <c r="BC810"/>
      <c r="BD810"/>
      <c r="BE810"/>
      <c r="BF810"/>
      <c r="BG810"/>
      <c r="BH810"/>
      <c r="BI810"/>
      <c r="BJ810"/>
      <c r="BK810"/>
      <c r="BL810"/>
      <c r="BM810"/>
      <c r="BN810"/>
      <c r="BO810"/>
      <c r="BP810"/>
      <c r="BQ810"/>
      <c r="BR810"/>
      <c r="BS810"/>
    </row>
    <row r="811" spans="1:71" s="1" customFormat="1" x14ac:dyDescent="0.25">
      <c r="A811" s="188" t="s">
        <v>413</v>
      </c>
      <c r="B811" s="188" t="s">
        <v>155</v>
      </c>
      <c r="C811" s="188" t="s">
        <v>848</v>
      </c>
      <c r="D811" s="188" t="s">
        <v>906</v>
      </c>
      <c r="E811" s="188">
        <v>44</v>
      </c>
      <c r="F811" s="208">
        <v>27140</v>
      </c>
      <c r="G811" s="188">
        <v>561456</v>
      </c>
      <c r="H811" s="208">
        <v>36014</v>
      </c>
      <c r="I811" s="209" t="s">
        <v>466</v>
      </c>
      <c r="BB811"/>
      <c r="BC811"/>
      <c r="BD811"/>
      <c r="BE811"/>
      <c r="BF811"/>
      <c r="BG811"/>
      <c r="BH811"/>
      <c r="BI811"/>
      <c r="BJ811"/>
      <c r="BK811"/>
      <c r="BL811"/>
      <c r="BM811"/>
      <c r="BN811"/>
      <c r="BO811"/>
      <c r="BP811"/>
      <c r="BQ811"/>
      <c r="BR811"/>
      <c r="BS811"/>
    </row>
    <row r="812" spans="1:71" s="1" customFormat="1" x14ac:dyDescent="0.25">
      <c r="A812" s="188" t="s">
        <v>408</v>
      </c>
      <c r="B812" s="188" t="s">
        <v>612</v>
      </c>
      <c r="C812" s="188" t="s">
        <v>451</v>
      </c>
      <c r="D812" s="188" t="s">
        <v>607</v>
      </c>
      <c r="E812" s="188">
        <v>43</v>
      </c>
      <c r="F812" s="208">
        <v>27430</v>
      </c>
      <c r="G812" s="188">
        <v>561462</v>
      </c>
      <c r="H812" s="208">
        <v>36050</v>
      </c>
      <c r="I812" s="209" t="s">
        <v>858</v>
      </c>
      <c r="BB812"/>
      <c r="BC812"/>
      <c r="BD812"/>
      <c r="BE812"/>
      <c r="BF812"/>
      <c r="BG812"/>
      <c r="BH812"/>
      <c r="BI812"/>
      <c r="BJ812"/>
      <c r="BK812"/>
      <c r="BL812"/>
      <c r="BM812"/>
      <c r="BN812"/>
      <c r="BO812"/>
      <c r="BP812"/>
      <c r="BQ812"/>
      <c r="BR812"/>
      <c r="BS812"/>
    </row>
    <row r="813" spans="1:71" s="1" customFormat="1" x14ac:dyDescent="0.25">
      <c r="A813" s="188" t="s">
        <v>413</v>
      </c>
      <c r="B813" s="188" t="s">
        <v>660</v>
      </c>
      <c r="C813" s="188" t="s">
        <v>907</v>
      </c>
      <c r="D813" s="188" t="s">
        <v>416</v>
      </c>
      <c r="E813" s="188">
        <v>42</v>
      </c>
      <c r="F813" s="208">
        <v>27822</v>
      </c>
      <c r="G813" s="188">
        <v>561463</v>
      </c>
      <c r="H813" s="208">
        <v>35979</v>
      </c>
      <c r="I813" s="209" t="s">
        <v>466</v>
      </c>
      <c r="BB813"/>
      <c r="BC813"/>
      <c r="BD813"/>
      <c r="BE813"/>
      <c r="BF813"/>
      <c r="BG813"/>
      <c r="BH813"/>
      <c r="BI813"/>
      <c r="BJ813"/>
      <c r="BK813"/>
      <c r="BL813"/>
      <c r="BM813"/>
      <c r="BN813"/>
      <c r="BO813"/>
      <c r="BP813"/>
      <c r="BQ813"/>
      <c r="BR813"/>
      <c r="BS813"/>
    </row>
    <row r="814" spans="1:71" s="1" customFormat="1" x14ac:dyDescent="0.25">
      <c r="A814" s="188" t="s">
        <v>454</v>
      </c>
      <c r="B814" s="188" t="s">
        <v>667</v>
      </c>
      <c r="C814" s="188" t="s">
        <v>510</v>
      </c>
      <c r="D814" s="188" t="s">
        <v>436</v>
      </c>
      <c r="E814" s="188">
        <v>44</v>
      </c>
      <c r="F814" s="208">
        <v>27114</v>
      </c>
      <c r="G814" s="188">
        <v>561368</v>
      </c>
      <c r="H814" s="208">
        <v>35875</v>
      </c>
      <c r="I814" s="209" t="s">
        <v>466</v>
      </c>
      <c r="BB814"/>
      <c r="BC814"/>
      <c r="BD814"/>
      <c r="BE814"/>
      <c r="BF814"/>
      <c r="BG814"/>
      <c r="BH814"/>
      <c r="BI814"/>
      <c r="BJ814"/>
      <c r="BK814"/>
      <c r="BL814"/>
      <c r="BM814"/>
      <c r="BN814"/>
      <c r="BO814"/>
      <c r="BP814"/>
      <c r="BQ814"/>
      <c r="BR814"/>
      <c r="BS814"/>
    </row>
    <row r="815" spans="1:71" s="1" customFormat="1" x14ac:dyDescent="0.25">
      <c r="A815" s="188" t="s">
        <v>454</v>
      </c>
      <c r="B815" s="188" t="s">
        <v>152</v>
      </c>
      <c r="C815" s="188" t="s">
        <v>796</v>
      </c>
      <c r="D815" s="188" t="s">
        <v>622</v>
      </c>
      <c r="E815" s="188">
        <v>40</v>
      </c>
      <c r="F815" s="208">
        <v>28485</v>
      </c>
      <c r="G815" s="188">
        <v>561470</v>
      </c>
      <c r="H815" s="208">
        <v>36090</v>
      </c>
      <c r="I815" s="209" t="s">
        <v>466</v>
      </c>
      <c r="BB815"/>
      <c r="BC815"/>
      <c r="BD815"/>
      <c r="BE815"/>
      <c r="BF815"/>
      <c r="BG815"/>
      <c r="BH815"/>
      <c r="BI815"/>
      <c r="BJ815"/>
      <c r="BK815"/>
      <c r="BL815"/>
      <c r="BM815"/>
      <c r="BN815"/>
      <c r="BO815"/>
      <c r="BP815"/>
      <c r="BQ815"/>
      <c r="BR815"/>
      <c r="BS815"/>
    </row>
    <row r="816" spans="1:71" s="1" customFormat="1" x14ac:dyDescent="0.25">
      <c r="A816" s="188" t="s">
        <v>408</v>
      </c>
      <c r="B816" s="188" t="s">
        <v>570</v>
      </c>
      <c r="C816" s="188" t="s">
        <v>621</v>
      </c>
      <c r="D816" s="188" t="s">
        <v>482</v>
      </c>
      <c r="E816" s="188">
        <v>45</v>
      </c>
      <c r="F816" s="208">
        <v>26929</v>
      </c>
      <c r="G816" s="188">
        <v>561473</v>
      </c>
      <c r="H816" s="208">
        <v>35905</v>
      </c>
      <c r="I816" s="209" t="s">
        <v>412</v>
      </c>
      <c r="BB816"/>
      <c r="BC816"/>
      <c r="BD816"/>
      <c r="BE816"/>
      <c r="BF816"/>
      <c r="BG816"/>
      <c r="BH816"/>
      <c r="BI816"/>
      <c r="BJ816"/>
      <c r="BK816"/>
      <c r="BL816"/>
      <c r="BM816"/>
      <c r="BN816"/>
      <c r="BO816"/>
      <c r="BP816"/>
      <c r="BQ816"/>
      <c r="BR816"/>
      <c r="BS816"/>
    </row>
    <row r="817" spans="1:71" s="1" customFormat="1" x14ac:dyDescent="0.25">
      <c r="A817" s="188" t="s">
        <v>408</v>
      </c>
      <c r="B817" s="188" t="s">
        <v>524</v>
      </c>
      <c r="C817" s="188" t="s">
        <v>908</v>
      </c>
      <c r="D817" s="188" t="s">
        <v>482</v>
      </c>
      <c r="E817" s="188">
        <v>41</v>
      </c>
      <c r="F817" s="208">
        <v>28075</v>
      </c>
      <c r="G817" s="188">
        <v>350130</v>
      </c>
      <c r="H817" s="208">
        <v>32971</v>
      </c>
      <c r="I817" s="209" t="s">
        <v>909</v>
      </c>
      <c r="BB817"/>
      <c r="BC817"/>
      <c r="BD817"/>
      <c r="BE817"/>
      <c r="BF817"/>
      <c r="BG817"/>
      <c r="BH817"/>
      <c r="BI817"/>
      <c r="BJ817"/>
      <c r="BK817"/>
      <c r="BL817"/>
      <c r="BM817"/>
      <c r="BN817"/>
      <c r="BO817"/>
      <c r="BP817"/>
      <c r="BQ817"/>
      <c r="BR817"/>
      <c r="BS817"/>
    </row>
    <row r="818" spans="1:71" s="1" customFormat="1" x14ac:dyDescent="0.25">
      <c r="A818" s="188" t="s">
        <v>408</v>
      </c>
      <c r="B818" s="188" t="s">
        <v>608</v>
      </c>
      <c r="C818" s="188" t="s">
        <v>621</v>
      </c>
      <c r="D818" s="188" t="s">
        <v>445</v>
      </c>
      <c r="E818" s="188">
        <v>45</v>
      </c>
      <c r="F818" s="208">
        <v>26898</v>
      </c>
      <c r="G818" s="188">
        <v>561478</v>
      </c>
      <c r="H818" s="208">
        <v>32996</v>
      </c>
      <c r="I818" s="209" t="s">
        <v>909</v>
      </c>
      <c r="BB818"/>
      <c r="BC818"/>
      <c r="BD818"/>
      <c r="BE818"/>
      <c r="BF818"/>
      <c r="BG818"/>
      <c r="BH818"/>
      <c r="BI818"/>
      <c r="BJ818"/>
      <c r="BK818"/>
      <c r="BL818"/>
      <c r="BM818"/>
      <c r="BN818"/>
      <c r="BO818"/>
      <c r="BP818"/>
      <c r="BQ818"/>
      <c r="BR818"/>
      <c r="BS818"/>
    </row>
    <row r="819" spans="1:71" s="1" customFormat="1" x14ac:dyDescent="0.25">
      <c r="A819" s="188" t="s">
        <v>408</v>
      </c>
      <c r="B819" s="188" t="s">
        <v>541</v>
      </c>
      <c r="C819" s="188" t="s">
        <v>155</v>
      </c>
      <c r="D819" s="188" t="s">
        <v>422</v>
      </c>
      <c r="E819" s="188">
        <v>44</v>
      </c>
      <c r="F819" s="208">
        <v>27169</v>
      </c>
      <c r="G819" s="188">
        <v>351342</v>
      </c>
      <c r="H819" s="208">
        <v>33120</v>
      </c>
      <c r="I819" s="209" t="s">
        <v>909</v>
      </c>
      <c r="BB819"/>
      <c r="BC819"/>
      <c r="BD819"/>
      <c r="BE819"/>
      <c r="BF819"/>
      <c r="BG819"/>
      <c r="BH819"/>
      <c r="BI819"/>
      <c r="BJ819"/>
      <c r="BK819"/>
      <c r="BL819"/>
      <c r="BM819"/>
      <c r="BN819"/>
      <c r="BO819"/>
      <c r="BP819"/>
      <c r="BQ819"/>
      <c r="BR819"/>
      <c r="BS819"/>
    </row>
    <row r="820" spans="1:71" s="1" customFormat="1" x14ac:dyDescent="0.25">
      <c r="A820" s="188" t="s">
        <v>408</v>
      </c>
      <c r="B820" s="188" t="s">
        <v>434</v>
      </c>
      <c r="C820" s="188" t="s">
        <v>776</v>
      </c>
      <c r="D820" s="188" t="s">
        <v>622</v>
      </c>
      <c r="E820" s="188">
        <v>40</v>
      </c>
      <c r="F820" s="208">
        <v>28436</v>
      </c>
      <c r="G820" s="188">
        <v>561482</v>
      </c>
      <c r="H820" s="208">
        <v>33013</v>
      </c>
      <c r="I820" s="209" t="s">
        <v>909</v>
      </c>
      <c r="BB820"/>
      <c r="BC820"/>
      <c r="BD820"/>
      <c r="BE820"/>
      <c r="BF820"/>
      <c r="BG820"/>
      <c r="BH820"/>
      <c r="BI820"/>
      <c r="BJ820"/>
      <c r="BK820"/>
      <c r="BL820"/>
      <c r="BM820"/>
      <c r="BN820"/>
      <c r="BO820"/>
      <c r="BP820"/>
      <c r="BQ820"/>
      <c r="BR820"/>
      <c r="BS820"/>
    </row>
    <row r="821" spans="1:71" s="1" customFormat="1" x14ac:dyDescent="0.25">
      <c r="A821" s="188" t="s">
        <v>408</v>
      </c>
      <c r="B821" s="188" t="s">
        <v>665</v>
      </c>
      <c r="C821" s="188" t="s">
        <v>86</v>
      </c>
      <c r="D821" s="188" t="s">
        <v>910</v>
      </c>
      <c r="E821" s="188">
        <v>45</v>
      </c>
      <c r="F821" s="208">
        <v>26783</v>
      </c>
      <c r="G821" s="188">
        <v>561483</v>
      </c>
      <c r="H821" s="208">
        <v>33126</v>
      </c>
      <c r="I821" s="209" t="s">
        <v>909</v>
      </c>
      <c r="BB821"/>
      <c r="BC821"/>
      <c r="BD821"/>
      <c r="BE821"/>
      <c r="BF821"/>
      <c r="BG821"/>
      <c r="BH821"/>
      <c r="BI821"/>
      <c r="BJ821"/>
      <c r="BK821"/>
      <c r="BL821"/>
      <c r="BM821"/>
      <c r="BN821"/>
      <c r="BO821"/>
      <c r="BP821"/>
      <c r="BQ821"/>
      <c r="BR821"/>
      <c r="BS821"/>
    </row>
    <row r="822" spans="1:71" s="1" customFormat="1" x14ac:dyDescent="0.25">
      <c r="A822" s="188" t="s">
        <v>408</v>
      </c>
      <c r="B822" s="188" t="s">
        <v>748</v>
      </c>
      <c r="C822" s="188" t="s">
        <v>550</v>
      </c>
      <c r="D822" s="188" t="s">
        <v>473</v>
      </c>
      <c r="E822" s="188">
        <v>42</v>
      </c>
      <c r="F822" s="208">
        <v>27827</v>
      </c>
      <c r="G822" s="188">
        <v>568812</v>
      </c>
      <c r="H822" s="208">
        <v>32878</v>
      </c>
      <c r="I822" s="209" t="s">
        <v>909</v>
      </c>
      <c r="BB822"/>
      <c r="BC822"/>
      <c r="BD822"/>
      <c r="BE822"/>
      <c r="BF822"/>
      <c r="BG822"/>
      <c r="BH822"/>
      <c r="BI822"/>
      <c r="BJ822"/>
      <c r="BK822"/>
      <c r="BL822"/>
      <c r="BM822"/>
      <c r="BN822"/>
      <c r="BO822"/>
      <c r="BP822"/>
      <c r="BQ822"/>
      <c r="BR822"/>
      <c r="BS822"/>
    </row>
    <row r="823" spans="1:71" s="1" customFormat="1" x14ac:dyDescent="0.25">
      <c r="A823" s="188" t="s">
        <v>408</v>
      </c>
      <c r="B823" s="188" t="s">
        <v>562</v>
      </c>
      <c r="C823" s="188" t="s">
        <v>185</v>
      </c>
      <c r="D823" s="188" t="s">
        <v>911</v>
      </c>
      <c r="E823" s="188">
        <v>61</v>
      </c>
      <c r="F823" s="208">
        <v>20988</v>
      </c>
      <c r="G823" s="188">
        <v>351343</v>
      </c>
      <c r="H823" s="208">
        <v>33005</v>
      </c>
      <c r="I823" s="209" t="s">
        <v>909</v>
      </c>
      <c r="BB823"/>
      <c r="BC823"/>
      <c r="BD823"/>
      <c r="BE823"/>
      <c r="BF823"/>
      <c r="BG823"/>
      <c r="BH823"/>
      <c r="BI823"/>
      <c r="BJ823"/>
      <c r="BK823"/>
      <c r="BL823"/>
      <c r="BM823"/>
      <c r="BN823"/>
      <c r="BO823"/>
      <c r="BP823"/>
      <c r="BQ823"/>
      <c r="BR823"/>
      <c r="BS823"/>
    </row>
    <row r="824" spans="1:71" s="1" customFormat="1" x14ac:dyDescent="0.25">
      <c r="A824" s="188" t="s">
        <v>413</v>
      </c>
      <c r="B824" s="188" t="s">
        <v>437</v>
      </c>
      <c r="C824" s="188" t="s">
        <v>781</v>
      </c>
      <c r="D824" s="188" t="s">
        <v>439</v>
      </c>
      <c r="E824" s="188">
        <v>46</v>
      </c>
      <c r="F824" s="208">
        <v>26374</v>
      </c>
      <c r="G824" s="188">
        <v>561213</v>
      </c>
      <c r="H824" s="208">
        <v>35857</v>
      </c>
      <c r="I824" s="209" t="s">
        <v>909</v>
      </c>
      <c r="BB824"/>
      <c r="BC824"/>
      <c r="BD824"/>
      <c r="BE824"/>
      <c r="BF824"/>
      <c r="BG824"/>
      <c r="BH824"/>
      <c r="BI824"/>
      <c r="BJ824"/>
      <c r="BK824"/>
      <c r="BL824"/>
      <c r="BM824"/>
      <c r="BN824"/>
      <c r="BO824"/>
      <c r="BP824"/>
      <c r="BQ824"/>
      <c r="BR824"/>
      <c r="BS824"/>
    </row>
    <row r="825" spans="1:71" s="1" customFormat="1" x14ac:dyDescent="0.25">
      <c r="A825" s="188" t="s">
        <v>454</v>
      </c>
      <c r="B825" s="188" t="s">
        <v>568</v>
      </c>
      <c r="C825" s="188" t="s">
        <v>808</v>
      </c>
      <c r="D825" s="188" t="s">
        <v>577</v>
      </c>
      <c r="E825" s="188">
        <v>43</v>
      </c>
      <c r="F825" s="208">
        <v>27399</v>
      </c>
      <c r="G825" s="188">
        <v>561227</v>
      </c>
      <c r="H825" s="208">
        <v>36125</v>
      </c>
      <c r="I825" s="209" t="s">
        <v>909</v>
      </c>
      <c r="BB825"/>
      <c r="BC825"/>
      <c r="BD825"/>
      <c r="BE825"/>
      <c r="BF825"/>
      <c r="BG825"/>
      <c r="BH825"/>
      <c r="BI825"/>
      <c r="BJ825"/>
      <c r="BK825"/>
      <c r="BL825"/>
      <c r="BM825"/>
      <c r="BN825"/>
      <c r="BO825"/>
      <c r="BP825"/>
      <c r="BQ825"/>
      <c r="BR825"/>
      <c r="BS825"/>
    </row>
    <row r="826" spans="1:71" s="1" customFormat="1" x14ac:dyDescent="0.25">
      <c r="A826" s="188" t="s">
        <v>408</v>
      </c>
      <c r="B826" s="188" t="s">
        <v>481</v>
      </c>
      <c r="C826" s="188" t="s">
        <v>161</v>
      </c>
      <c r="D826" s="188" t="s">
        <v>537</v>
      </c>
      <c r="E826" s="188">
        <v>41</v>
      </c>
      <c r="F826" s="208">
        <v>28106</v>
      </c>
      <c r="G826" s="188">
        <v>561491</v>
      </c>
      <c r="H826" s="208">
        <v>36139</v>
      </c>
      <c r="I826" s="209" t="s">
        <v>909</v>
      </c>
      <c r="BB826"/>
      <c r="BC826"/>
      <c r="BD826"/>
      <c r="BE826"/>
      <c r="BF826"/>
      <c r="BG826"/>
      <c r="BH826"/>
      <c r="BI826"/>
      <c r="BJ826"/>
      <c r="BK826"/>
      <c r="BL826"/>
      <c r="BM826"/>
      <c r="BN826"/>
      <c r="BO826"/>
      <c r="BP826"/>
      <c r="BQ826"/>
      <c r="BR826"/>
      <c r="BS826"/>
    </row>
    <row r="827" spans="1:71" s="1" customFormat="1" x14ac:dyDescent="0.25">
      <c r="A827" s="188" t="s">
        <v>413</v>
      </c>
      <c r="B827" s="188" t="s">
        <v>564</v>
      </c>
      <c r="C827" s="188" t="s">
        <v>596</v>
      </c>
      <c r="D827" s="188" t="s">
        <v>439</v>
      </c>
      <c r="E827" s="188">
        <v>42</v>
      </c>
      <c r="F827" s="208">
        <v>27738</v>
      </c>
      <c r="G827" s="188">
        <v>561646</v>
      </c>
      <c r="H827" s="208">
        <v>36083</v>
      </c>
      <c r="I827" s="209" t="s">
        <v>909</v>
      </c>
      <c r="BB827"/>
      <c r="BC827"/>
      <c r="BD827"/>
      <c r="BE827"/>
      <c r="BF827"/>
      <c r="BG827"/>
      <c r="BH827"/>
      <c r="BI827"/>
      <c r="BJ827"/>
      <c r="BK827"/>
      <c r="BL827"/>
      <c r="BM827"/>
      <c r="BN827"/>
      <c r="BO827"/>
      <c r="BP827"/>
      <c r="BQ827"/>
      <c r="BR827"/>
      <c r="BS827"/>
    </row>
    <row r="828" spans="1:71" s="1" customFormat="1" x14ac:dyDescent="0.25">
      <c r="A828" s="188" t="s">
        <v>408</v>
      </c>
      <c r="B828" s="188" t="s">
        <v>586</v>
      </c>
      <c r="C828" s="188" t="s">
        <v>713</v>
      </c>
      <c r="D828" s="188" t="s">
        <v>482</v>
      </c>
      <c r="E828" s="188">
        <v>42</v>
      </c>
      <c r="F828" s="208">
        <v>27853</v>
      </c>
      <c r="G828" s="188">
        <v>561565</v>
      </c>
      <c r="H828" s="208">
        <v>35820</v>
      </c>
      <c r="I828" s="209" t="s">
        <v>909</v>
      </c>
      <c r="BB828"/>
      <c r="BC828"/>
      <c r="BD828"/>
      <c r="BE828"/>
      <c r="BF828"/>
      <c r="BG828"/>
      <c r="BH828"/>
      <c r="BI828"/>
      <c r="BJ828"/>
      <c r="BK828"/>
      <c r="BL828"/>
      <c r="BM828"/>
      <c r="BN828"/>
      <c r="BO828"/>
      <c r="BP828"/>
      <c r="BQ828"/>
      <c r="BR828"/>
      <c r="BS828"/>
    </row>
    <row r="829" spans="1:71" s="1" customFormat="1" x14ac:dyDescent="0.25">
      <c r="A829" s="188" t="s">
        <v>413</v>
      </c>
      <c r="B829" s="188" t="s">
        <v>766</v>
      </c>
      <c r="C829" s="188" t="s">
        <v>563</v>
      </c>
      <c r="D829" s="188" t="s">
        <v>439</v>
      </c>
      <c r="E829" s="188">
        <v>39</v>
      </c>
      <c r="F829" s="208">
        <v>28896</v>
      </c>
      <c r="G829" s="188">
        <v>351472</v>
      </c>
      <c r="H829" s="208">
        <v>35935</v>
      </c>
      <c r="I829" s="209" t="s">
        <v>909</v>
      </c>
      <c r="BB829"/>
      <c r="BC829"/>
      <c r="BD829"/>
      <c r="BE829"/>
      <c r="BF829"/>
      <c r="BG829"/>
      <c r="BH829"/>
      <c r="BI829"/>
      <c r="BJ829"/>
      <c r="BK829"/>
      <c r="BL829"/>
      <c r="BM829"/>
      <c r="BN829"/>
      <c r="BO829"/>
      <c r="BP829"/>
      <c r="BQ829"/>
      <c r="BR829"/>
      <c r="BS829"/>
    </row>
    <row r="830" spans="1:71" s="1" customFormat="1" x14ac:dyDescent="0.25">
      <c r="A830" s="188" t="s">
        <v>408</v>
      </c>
      <c r="B830" s="188" t="s">
        <v>443</v>
      </c>
      <c r="C830" s="188" t="s">
        <v>161</v>
      </c>
      <c r="D830" s="188" t="s">
        <v>473</v>
      </c>
      <c r="E830" s="188">
        <v>53</v>
      </c>
      <c r="F830" s="208">
        <v>23721</v>
      </c>
      <c r="G830" s="188">
        <v>561496</v>
      </c>
      <c r="H830" s="208">
        <v>32899</v>
      </c>
      <c r="I830" s="209" t="s">
        <v>909</v>
      </c>
      <c r="BB830"/>
      <c r="BC830"/>
      <c r="BD830"/>
      <c r="BE830"/>
      <c r="BF830"/>
      <c r="BG830"/>
      <c r="BH830"/>
      <c r="BI830"/>
      <c r="BJ830"/>
      <c r="BK830"/>
      <c r="BL830"/>
      <c r="BM830"/>
      <c r="BN830"/>
      <c r="BO830"/>
      <c r="BP830"/>
      <c r="BQ830"/>
      <c r="BR830"/>
      <c r="BS830"/>
    </row>
    <row r="831" spans="1:71" s="1" customFormat="1" x14ac:dyDescent="0.25">
      <c r="A831" s="188" t="s">
        <v>408</v>
      </c>
      <c r="B831" s="188" t="s">
        <v>503</v>
      </c>
      <c r="C831" s="188" t="s">
        <v>155</v>
      </c>
      <c r="D831" s="188" t="s">
        <v>536</v>
      </c>
      <c r="E831" s="188">
        <v>41</v>
      </c>
      <c r="F831" s="208">
        <v>28262</v>
      </c>
      <c r="G831" s="188">
        <v>561498</v>
      </c>
      <c r="H831" s="208">
        <v>36253</v>
      </c>
      <c r="I831" s="209" t="s">
        <v>909</v>
      </c>
      <c r="BB831"/>
      <c r="BC831"/>
      <c r="BD831"/>
      <c r="BE831"/>
      <c r="BF831"/>
      <c r="BG831"/>
      <c r="BH831"/>
      <c r="BI831"/>
      <c r="BJ831"/>
      <c r="BK831"/>
      <c r="BL831"/>
      <c r="BM831"/>
      <c r="BN831"/>
      <c r="BO831"/>
      <c r="BP831"/>
      <c r="BQ831"/>
      <c r="BR831"/>
      <c r="BS831"/>
    </row>
    <row r="832" spans="1:71" s="1" customFormat="1" x14ac:dyDescent="0.25">
      <c r="A832" s="188" t="s">
        <v>413</v>
      </c>
      <c r="B832" s="188" t="s">
        <v>569</v>
      </c>
      <c r="C832" s="188" t="s">
        <v>523</v>
      </c>
      <c r="D832" s="188" t="s">
        <v>460</v>
      </c>
      <c r="E832" s="188">
        <v>40</v>
      </c>
      <c r="F832" s="208">
        <v>28721</v>
      </c>
      <c r="G832" s="188">
        <v>561635</v>
      </c>
      <c r="H832" s="208">
        <v>36207</v>
      </c>
      <c r="I832" s="209" t="s">
        <v>909</v>
      </c>
      <c r="BB832"/>
      <c r="BC832"/>
      <c r="BD832"/>
      <c r="BE832"/>
      <c r="BF832"/>
      <c r="BG832"/>
      <c r="BH832"/>
      <c r="BI832"/>
      <c r="BJ832"/>
      <c r="BK832"/>
      <c r="BL832"/>
      <c r="BM832"/>
      <c r="BN832"/>
      <c r="BO832"/>
      <c r="BP832"/>
      <c r="BQ832"/>
      <c r="BR832"/>
      <c r="BS832"/>
    </row>
    <row r="833" spans="1:71" s="1" customFormat="1" x14ac:dyDescent="0.25">
      <c r="A833" s="188" t="s">
        <v>413</v>
      </c>
      <c r="B833" s="188" t="s">
        <v>564</v>
      </c>
      <c r="C833" s="188" t="s">
        <v>489</v>
      </c>
      <c r="D833" s="188" t="s">
        <v>869</v>
      </c>
      <c r="E833" s="188">
        <v>51</v>
      </c>
      <c r="F833" s="208">
        <v>24534</v>
      </c>
      <c r="G833" s="188">
        <v>350025</v>
      </c>
      <c r="H833" s="208">
        <v>32961</v>
      </c>
      <c r="I833" s="209" t="s">
        <v>909</v>
      </c>
      <c r="BB833"/>
      <c r="BC833"/>
      <c r="BD833"/>
      <c r="BE833"/>
      <c r="BF833"/>
      <c r="BG833"/>
      <c r="BH833"/>
      <c r="BI833"/>
      <c r="BJ833"/>
      <c r="BK833"/>
      <c r="BL833"/>
      <c r="BM833"/>
      <c r="BN833"/>
      <c r="BO833"/>
      <c r="BP833"/>
      <c r="BQ833"/>
      <c r="BR833"/>
      <c r="BS833"/>
    </row>
    <row r="834" spans="1:71" s="1" customFormat="1" x14ac:dyDescent="0.25">
      <c r="A834" s="188" t="s">
        <v>408</v>
      </c>
      <c r="B834" s="188" t="s">
        <v>423</v>
      </c>
      <c r="C834" s="188" t="s">
        <v>912</v>
      </c>
      <c r="D834" s="188" t="s">
        <v>433</v>
      </c>
      <c r="E834" s="188">
        <v>48</v>
      </c>
      <c r="F834" s="208">
        <v>25784</v>
      </c>
      <c r="G834" s="188">
        <v>351351</v>
      </c>
      <c r="H834" s="208">
        <v>32968</v>
      </c>
      <c r="I834" s="209" t="s">
        <v>909</v>
      </c>
      <c r="BB834"/>
      <c r="BC834"/>
      <c r="BD834"/>
      <c r="BE834"/>
      <c r="BF834"/>
      <c r="BG834"/>
      <c r="BH834"/>
      <c r="BI834"/>
      <c r="BJ834"/>
      <c r="BK834"/>
      <c r="BL834"/>
      <c r="BM834"/>
      <c r="BN834"/>
      <c r="BO834"/>
      <c r="BP834"/>
      <c r="BQ834"/>
      <c r="BR834"/>
      <c r="BS834"/>
    </row>
    <row r="835" spans="1:71" s="1" customFormat="1" x14ac:dyDescent="0.25">
      <c r="A835" s="188" t="s">
        <v>408</v>
      </c>
      <c r="B835" s="188" t="s">
        <v>569</v>
      </c>
      <c r="C835" s="188" t="s">
        <v>161</v>
      </c>
      <c r="D835" s="188" t="s">
        <v>536</v>
      </c>
      <c r="E835" s="188">
        <v>40</v>
      </c>
      <c r="F835" s="208">
        <v>28405</v>
      </c>
      <c r="G835" s="188">
        <v>351487</v>
      </c>
      <c r="H835" s="208">
        <v>33027</v>
      </c>
      <c r="I835" s="209" t="s">
        <v>858</v>
      </c>
      <c r="BB835"/>
      <c r="BC835"/>
      <c r="BD835"/>
      <c r="BE835"/>
      <c r="BF835"/>
      <c r="BG835"/>
      <c r="BH835"/>
      <c r="BI835"/>
      <c r="BJ835"/>
      <c r="BK835"/>
      <c r="BL835"/>
      <c r="BM835"/>
      <c r="BN835"/>
      <c r="BO835"/>
      <c r="BP835"/>
      <c r="BQ835"/>
      <c r="BR835"/>
      <c r="BS835"/>
    </row>
    <row r="836" spans="1:71" s="1" customFormat="1" x14ac:dyDescent="0.25">
      <c r="A836" s="188" t="s">
        <v>413</v>
      </c>
      <c r="B836" s="188" t="s">
        <v>766</v>
      </c>
      <c r="C836" s="188" t="s">
        <v>515</v>
      </c>
      <c r="D836" s="188" t="s">
        <v>856</v>
      </c>
      <c r="E836" s="188">
        <v>47</v>
      </c>
      <c r="F836" s="208">
        <v>25848</v>
      </c>
      <c r="G836" s="188">
        <v>351352</v>
      </c>
      <c r="H836" s="208">
        <v>32958</v>
      </c>
      <c r="I836" s="209" t="s">
        <v>909</v>
      </c>
      <c r="BB836"/>
      <c r="BC836"/>
      <c r="BD836"/>
      <c r="BE836"/>
      <c r="BF836"/>
      <c r="BG836"/>
      <c r="BH836"/>
      <c r="BI836"/>
      <c r="BJ836"/>
      <c r="BK836"/>
      <c r="BL836"/>
      <c r="BM836"/>
      <c r="BN836"/>
      <c r="BO836"/>
      <c r="BP836"/>
      <c r="BQ836"/>
      <c r="BR836"/>
      <c r="BS836"/>
    </row>
    <row r="837" spans="1:71" s="1" customFormat="1" x14ac:dyDescent="0.25">
      <c r="A837" s="188" t="s">
        <v>413</v>
      </c>
      <c r="B837" s="188" t="s">
        <v>713</v>
      </c>
      <c r="C837" s="188" t="s">
        <v>438</v>
      </c>
      <c r="D837" s="188" t="s">
        <v>802</v>
      </c>
      <c r="E837" s="188">
        <v>53</v>
      </c>
      <c r="F837" s="208">
        <v>23721</v>
      </c>
      <c r="G837" s="188">
        <v>351353</v>
      </c>
      <c r="H837" s="208">
        <v>32899</v>
      </c>
      <c r="I837" s="209" t="s">
        <v>909</v>
      </c>
      <c r="BB837"/>
      <c r="BC837"/>
      <c r="BD837"/>
      <c r="BE837"/>
      <c r="BF837"/>
      <c r="BG837"/>
      <c r="BH837"/>
      <c r="BI837"/>
      <c r="BJ837"/>
      <c r="BK837"/>
      <c r="BL837"/>
      <c r="BM837"/>
      <c r="BN837"/>
      <c r="BO837"/>
      <c r="BP837"/>
      <c r="BQ837"/>
      <c r="BR837"/>
      <c r="BS837"/>
    </row>
    <row r="838" spans="1:71" s="1" customFormat="1" x14ac:dyDescent="0.25">
      <c r="A838" s="188" t="s">
        <v>408</v>
      </c>
      <c r="B838" s="188" t="s">
        <v>665</v>
      </c>
      <c r="C838" s="188" t="s">
        <v>542</v>
      </c>
      <c r="D838" s="188" t="s">
        <v>749</v>
      </c>
      <c r="E838" s="188">
        <v>42</v>
      </c>
      <c r="F838" s="208">
        <v>28007</v>
      </c>
      <c r="G838" s="188">
        <v>561521</v>
      </c>
      <c r="H838" s="208">
        <v>33153</v>
      </c>
      <c r="I838" s="209" t="s">
        <v>909</v>
      </c>
      <c r="BB838"/>
      <c r="BC838"/>
      <c r="BD838"/>
      <c r="BE838"/>
      <c r="BF838"/>
      <c r="BG838"/>
      <c r="BH838"/>
      <c r="BI838"/>
      <c r="BJ838"/>
      <c r="BK838"/>
      <c r="BL838"/>
      <c r="BM838"/>
      <c r="BN838"/>
      <c r="BO838"/>
      <c r="BP838"/>
      <c r="BQ838"/>
      <c r="BR838"/>
      <c r="BS838"/>
    </row>
    <row r="839" spans="1:71" s="1" customFormat="1" x14ac:dyDescent="0.25">
      <c r="A839" s="188" t="s">
        <v>408</v>
      </c>
      <c r="B839" s="188" t="s">
        <v>791</v>
      </c>
      <c r="C839" s="188" t="s">
        <v>913</v>
      </c>
      <c r="D839" s="188" t="s">
        <v>425</v>
      </c>
      <c r="E839" s="188">
        <v>40</v>
      </c>
      <c r="F839" s="208">
        <v>28661</v>
      </c>
      <c r="G839" s="188">
        <v>561520</v>
      </c>
      <c r="H839" s="208">
        <v>33215</v>
      </c>
      <c r="I839" s="209" t="s">
        <v>909</v>
      </c>
      <c r="BB839"/>
      <c r="BC839"/>
      <c r="BD839"/>
      <c r="BE839"/>
      <c r="BF839"/>
      <c r="BG839"/>
      <c r="BH839"/>
      <c r="BI839"/>
      <c r="BJ839"/>
      <c r="BK839"/>
      <c r="BL839"/>
      <c r="BM839"/>
      <c r="BN839"/>
      <c r="BO839"/>
      <c r="BP839"/>
      <c r="BQ839"/>
      <c r="BR839"/>
      <c r="BS839"/>
    </row>
    <row r="840" spans="1:71" s="1" customFormat="1" x14ac:dyDescent="0.25">
      <c r="A840" s="188" t="s">
        <v>408</v>
      </c>
      <c r="B840" s="188" t="s">
        <v>704</v>
      </c>
      <c r="C840" s="188" t="s">
        <v>679</v>
      </c>
      <c r="D840" s="188" t="s">
        <v>439</v>
      </c>
      <c r="E840" s="188">
        <v>49</v>
      </c>
      <c r="F840" s="208">
        <v>25425</v>
      </c>
      <c r="G840" s="188">
        <v>561581</v>
      </c>
      <c r="H840" s="208">
        <v>33187</v>
      </c>
      <c r="I840" s="209" t="s">
        <v>909</v>
      </c>
      <c r="BB840"/>
      <c r="BC840"/>
      <c r="BD840"/>
      <c r="BE840"/>
      <c r="BF840"/>
      <c r="BG840"/>
      <c r="BH840"/>
      <c r="BI840"/>
      <c r="BJ840"/>
      <c r="BK840"/>
      <c r="BL840"/>
      <c r="BM840"/>
      <c r="BN840"/>
      <c r="BO840"/>
      <c r="BP840"/>
      <c r="BQ840"/>
      <c r="BR840"/>
      <c r="BS840"/>
    </row>
    <row r="841" spans="1:71" s="1" customFormat="1" x14ac:dyDescent="0.25">
      <c r="A841" s="188" t="s">
        <v>408</v>
      </c>
      <c r="B841" s="188" t="s">
        <v>469</v>
      </c>
      <c r="C841" s="188" t="s">
        <v>191</v>
      </c>
      <c r="D841" s="188" t="s">
        <v>560</v>
      </c>
      <c r="E841" s="188">
        <v>41</v>
      </c>
      <c r="F841" s="208">
        <v>28274</v>
      </c>
      <c r="G841" s="188">
        <v>561529</v>
      </c>
      <c r="H841" s="208">
        <v>36750</v>
      </c>
      <c r="I841" s="209" t="s">
        <v>466</v>
      </c>
      <c r="BB841"/>
      <c r="BC841"/>
      <c r="BD841"/>
      <c r="BE841"/>
      <c r="BF841"/>
      <c r="BG841"/>
      <c r="BH841"/>
      <c r="BI841"/>
      <c r="BJ841"/>
      <c r="BK841"/>
      <c r="BL841"/>
      <c r="BM841"/>
      <c r="BN841"/>
      <c r="BO841"/>
      <c r="BP841"/>
      <c r="BQ841"/>
      <c r="BR841"/>
      <c r="BS841"/>
    </row>
    <row r="842" spans="1:71" s="1" customFormat="1" x14ac:dyDescent="0.25">
      <c r="A842" s="188" t="s">
        <v>408</v>
      </c>
      <c r="B842" s="188" t="s">
        <v>817</v>
      </c>
      <c r="C842" s="188" t="s">
        <v>191</v>
      </c>
      <c r="D842" s="188" t="s">
        <v>470</v>
      </c>
      <c r="E842" s="188">
        <v>40</v>
      </c>
      <c r="F842" s="208">
        <v>28693</v>
      </c>
      <c r="G842" s="188">
        <v>561527</v>
      </c>
      <c r="H842" s="208">
        <v>36675</v>
      </c>
      <c r="I842" s="209" t="s">
        <v>466</v>
      </c>
      <c r="BB842"/>
      <c r="BC842"/>
      <c r="BD842"/>
      <c r="BE842"/>
      <c r="BF842"/>
      <c r="BG842"/>
      <c r="BH842"/>
      <c r="BI842"/>
      <c r="BJ842"/>
      <c r="BK842"/>
      <c r="BL842"/>
      <c r="BM842"/>
      <c r="BN842"/>
      <c r="BO842"/>
      <c r="BP842"/>
      <c r="BQ842"/>
      <c r="BR842"/>
      <c r="BS842"/>
    </row>
    <row r="843" spans="1:71" s="1" customFormat="1" x14ac:dyDescent="0.25">
      <c r="A843" s="188" t="s">
        <v>413</v>
      </c>
      <c r="B843" s="188" t="s">
        <v>603</v>
      </c>
      <c r="C843" s="188" t="s">
        <v>914</v>
      </c>
      <c r="D843" s="188" t="s">
        <v>915</v>
      </c>
      <c r="E843" s="188">
        <v>44</v>
      </c>
      <c r="F843" s="208">
        <v>27279</v>
      </c>
      <c r="G843" s="188">
        <v>561533</v>
      </c>
      <c r="H843" s="208">
        <v>36953</v>
      </c>
      <c r="I843" s="209" t="s">
        <v>466</v>
      </c>
      <c r="BB843"/>
      <c r="BC843"/>
      <c r="BD843"/>
      <c r="BE843"/>
      <c r="BF843"/>
      <c r="BG843"/>
      <c r="BH843"/>
      <c r="BI843"/>
      <c r="BJ843"/>
      <c r="BK843"/>
      <c r="BL843"/>
      <c r="BM843"/>
      <c r="BN843"/>
      <c r="BO843"/>
      <c r="BP843"/>
      <c r="BQ843"/>
      <c r="BR843"/>
      <c r="BS843"/>
    </row>
    <row r="844" spans="1:71" s="1" customFormat="1" x14ac:dyDescent="0.25">
      <c r="A844" s="188" t="s">
        <v>408</v>
      </c>
      <c r="B844" s="188" t="s">
        <v>784</v>
      </c>
      <c r="C844" s="188" t="s">
        <v>169</v>
      </c>
      <c r="D844" s="188" t="s">
        <v>473</v>
      </c>
      <c r="E844" s="188">
        <v>41</v>
      </c>
      <c r="F844" s="208">
        <v>28390</v>
      </c>
      <c r="G844" s="188">
        <v>561536</v>
      </c>
      <c r="H844" s="208">
        <v>36868</v>
      </c>
      <c r="I844" s="209" t="s">
        <v>466</v>
      </c>
      <c r="BB844"/>
      <c r="BC844"/>
      <c r="BD844"/>
      <c r="BE844"/>
      <c r="BF844"/>
      <c r="BG844"/>
      <c r="BH844"/>
      <c r="BI844"/>
      <c r="BJ844"/>
      <c r="BK844"/>
      <c r="BL844"/>
      <c r="BM844"/>
      <c r="BN844"/>
      <c r="BO844"/>
      <c r="BP844"/>
      <c r="BQ844"/>
      <c r="BR844"/>
      <c r="BS844"/>
    </row>
    <row r="845" spans="1:71" s="1" customFormat="1" x14ac:dyDescent="0.25">
      <c r="A845" s="188" t="s">
        <v>408</v>
      </c>
      <c r="B845" s="188" t="s">
        <v>426</v>
      </c>
      <c r="C845" s="188" t="s">
        <v>916</v>
      </c>
      <c r="D845" s="188" t="s">
        <v>658</v>
      </c>
      <c r="E845" s="188">
        <v>40</v>
      </c>
      <c r="F845" s="208">
        <v>28601</v>
      </c>
      <c r="G845" s="188">
        <v>568890</v>
      </c>
      <c r="H845" s="208">
        <v>36791</v>
      </c>
      <c r="I845" s="209" t="s">
        <v>466</v>
      </c>
      <c r="BB845"/>
      <c r="BC845"/>
      <c r="BD845"/>
      <c r="BE845"/>
      <c r="BF845"/>
      <c r="BG845"/>
      <c r="BH845"/>
      <c r="BI845"/>
      <c r="BJ845"/>
      <c r="BK845"/>
      <c r="BL845"/>
      <c r="BM845"/>
      <c r="BN845"/>
      <c r="BO845"/>
      <c r="BP845"/>
      <c r="BQ845"/>
      <c r="BR845"/>
      <c r="BS845"/>
    </row>
    <row r="846" spans="1:71" s="1" customFormat="1" x14ac:dyDescent="0.25">
      <c r="A846" s="188" t="s">
        <v>408</v>
      </c>
      <c r="B846" s="188" t="s">
        <v>559</v>
      </c>
      <c r="C846" s="188" t="s">
        <v>863</v>
      </c>
      <c r="D846" s="188" t="s">
        <v>445</v>
      </c>
      <c r="E846" s="188">
        <v>46</v>
      </c>
      <c r="F846" s="208">
        <v>26366</v>
      </c>
      <c r="G846" s="188">
        <v>351357</v>
      </c>
      <c r="H846" s="208">
        <v>36566</v>
      </c>
      <c r="I846" s="209" t="s">
        <v>909</v>
      </c>
      <c r="BB846"/>
      <c r="BC846"/>
      <c r="BD846"/>
      <c r="BE846"/>
      <c r="BF846"/>
      <c r="BG846"/>
      <c r="BH846"/>
      <c r="BI846"/>
      <c r="BJ846"/>
      <c r="BK846"/>
      <c r="BL846"/>
      <c r="BM846"/>
      <c r="BN846"/>
      <c r="BO846"/>
      <c r="BP846"/>
      <c r="BQ846"/>
      <c r="BR846"/>
      <c r="BS846"/>
    </row>
    <row r="847" spans="1:71" s="1" customFormat="1" x14ac:dyDescent="0.25">
      <c r="A847" s="188" t="s">
        <v>408</v>
      </c>
      <c r="B847" s="188" t="s">
        <v>474</v>
      </c>
      <c r="C847" s="188" t="s">
        <v>465</v>
      </c>
      <c r="D847" s="188" t="s">
        <v>445</v>
      </c>
      <c r="E847" s="188">
        <v>53</v>
      </c>
      <c r="F847" s="208">
        <v>23910</v>
      </c>
      <c r="G847" s="188">
        <v>351359</v>
      </c>
      <c r="H847" s="208">
        <v>33028</v>
      </c>
      <c r="I847" s="209" t="s">
        <v>909</v>
      </c>
      <c r="BB847"/>
      <c r="BC847"/>
      <c r="BD847"/>
      <c r="BE847"/>
      <c r="BF847"/>
      <c r="BG847"/>
      <c r="BH847"/>
      <c r="BI847"/>
      <c r="BJ847"/>
      <c r="BK847"/>
      <c r="BL847"/>
      <c r="BM847"/>
      <c r="BN847"/>
      <c r="BO847"/>
      <c r="BP847"/>
      <c r="BQ847"/>
      <c r="BR847"/>
      <c r="BS847"/>
    </row>
    <row r="848" spans="1:71" s="1" customFormat="1" x14ac:dyDescent="0.25">
      <c r="A848" s="188" t="s">
        <v>408</v>
      </c>
      <c r="B848" s="188" t="s">
        <v>467</v>
      </c>
      <c r="C848" s="188" t="s">
        <v>870</v>
      </c>
      <c r="D848" s="188" t="s">
        <v>416</v>
      </c>
      <c r="E848" s="188">
        <v>43</v>
      </c>
      <c r="F848" s="208">
        <v>27549</v>
      </c>
      <c r="G848" s="188">
        <v>568602</v>
      </c>
      <c r="H848" s="208">
        <v>36663</v>
      </c>
      <c r="I848" s="209" t="s">
        <v>909</v>
      </c>
      <c r="BB848"/>
      <c r="BC848"/>
      <c r="BD848"/>
      <c r="BE848"/>
      <c r="BF848"/>
      <c r="BG848"/>
      <c r="BH848"/>
      <c r="BI848"/>
      <c r="BJ848"/>
      <c r="BK848"/>
      <c r="BL848"/>
      <c r="BM848"/>
      <c r="BN848"/>
      <c r="BO848"/>
      <c r="BP848"/>
      <c r="BQ848"/>
      <c r="BR848"/>
      <c r="BS848"/>
    </row>
    <row r="849" spans="1:71" s="1" customFormat="1" x14ac:dyDescent="0.25">
      <c r="A849" s="188" t="s">
        <v>454</v>
      </c>
      <c r="B849" s="188" t="s">
        <v>500</v>
      </c>
      <c r="C849" s="188" t="s">
        <v>523</v>
      </c>
      <c r="D849" s="188" t="s">
        <v>416</v>
      </c>
      <c r="E849" s="188">
        <v>44</v>
      </c>
      <c r="F849" s="208">
        <v>27200</v>
      </c>
      <c r="G849" s="188">
        <v>561331</v>
      </c>
      <c r="H849" s="208">
        <v>36680</v>
      </c>
      <c r="I849" s="209" t="s">
        <v>909</v>
      </c>
      <c r="BB849"/>
      <c r="BC849"/>
      <c r="BD849"/>
      <c r="BE849"/>
      <c r="BF849"/>
      <c r="BG849"/>
      <c r="BH849"/>
      <c r="BI849"/>
      <c r="BJ849"/>
      <c r="BK849"/>
      <c r="BL849"/>
      <c r="BM849"/>
      <c r="BN849"/>
      <c r="BO849"/>
      <c r="BP849"/>
      <c r="BQ849"/>
      <c r="BR849"/>
      <c r="BS849"/>
    </row>
    <row r="850" spans="1:71" s="1" customFormat="1" x14ac:dyDescent="0.25">
      <c r="A850" s="188" t="s">
        <v>408</v>
      </c>
      <c r="B850" s="188" t="s">
        <v>730</v>
      </c>
      <c r="C850" s="188" t="s">
        <v>735</v>
      </c>
      <c r="D850" s="188" t="s">
        <v>917</v>
      </c>
      <c r="E850" s="188">
        <v>52</v>
      </c>
      <c r="F850" s="208">
        <v>24037</v>
      </c>
      <c r="G850" s="188">
        <v>561590</v>
      </c>
      <c r="H850" s="208">
        <v>33363</v>
      </c>
      <c r="I850" s="209" t="s">
        <v>421</v>
      </c>
      <c r="BB850"/>
      <c r="BC850"/>
      <c r="BD850"/>
      <c r="BE850"/>
      <c r="BF850"/>
      <c r="BG850"/>
      <c r="BH850"/>
      <c r="BI850"/>
      <c r="BJ850"/>
      <c r="BK850"/>
      <c r="BL850"/>
      <c r="BM850"/>
      <c r="BN850"/>
      <c r="BO850"/>
      <c r="BP850"/>
      <c r="BQ850"/>
      <c r="BR850"/>
      <c r="BS850"/>
    </row>
    <row r="851" spans="1:71" s="1" customFormat="1" x14ac:dyDescent="0.25">
      <c r="A851" s="188" t="s">
        <v>408</v>
      </c>
      <c r="B851" s="188" t="s">
        <v>572</v>
      </c>
      <c r="C851" s="188" t="s">
        <v>161</v>
      </c>
      <c r="D851" s="188" t="s">
        <v>502</v>
      </c>
      <c r="E851" s="188">
        <v>40</v>
      </c>
      <c r="F851" s="208">
        <v>28630</v>
      </c>
      <c r="G851" s="188">
        <v>561556</v>
      </c>
      <c r="H851" s="208">
        <v>37235</v>
      </c>
      <c r="I851" s="209" t="s">
        <v>918</v>
      </c>
      <c r="BB851"/>
      <c r="BC851"/>
      <c r="BD851"/>
      <c r="BE851"/>
      <c r="BF851"/>
      <c r="BG851"/>
      <c r="BH851"/>
      <c r="BI851"/>
      <c r="BJ851"/>
      <c r="BK851"/>
      <c r="BL851"/>
      <c r="BM851"/>
      <c r="BN851"/>
      <c r="BO851"/>
      <c r="BP851"/>
      <c r="BQ851"/>
      <c r="BR851"/>
      <c r="BS851"/>
    </row>
    <row r="852" spans="1:71" s="1" customFormat="1" x14ac:dyDescent="0.25">
      <c r="A852" s="188" t="s">
        <v>413</v>
      </c>
      <c r="B852" s="188" t="s">
        <v>610</v>
      </c>
      <c r="C852" s="188" t="s">
        <v>844</v>
      </c>
      <c r="D852" s="188" t="s">
        <v>726</v>
      </c>
      <c r="E852" s="188">
        <v>42</v>
      </c>
      <c r="F852" s="208">
        <v>27883</v>
      </c>
      <c r="G852" s="188">
        <v>561589</v>
      </c>
      <c r="H852" s="208">
        <v>36899</v>
      </c>
      <c r="I852" s="209" t="s">
        <v>466</v>
      </c>
      <c r="BB852"/>
      <c r="BC852"/>
      <c r="BD852"/>
      <c r="BE852"/>
      <c r="BF852"/>
      <c r="BG852"/>
      <c r="BH852"/>
      <c r="BI852"/>
      <c r="BJ852"/>
      <c r="BK852"/>
      <c r="BL852"/>
      <c r="BM852"/>
      <c r="BN852"/>
      <c r="BO852"/>
      <c r="BP852"/>
      <c r="BQ852"/>
      <c r="BR852"/>
      <c r="BS852"/>
    </row>
    <row r="853" spans="1:71" s="1" customFormat="1" x14ac:dyDescent="0.25">
      <c r="A853" s="188" t="s">
        <v>454</v>
      </c>
      <c r="B853" s="188" t="s">
        <v>157</v>
      </c>
      <c r="C853" s="188" t="s">
        <v>167</v>
      </c>
      <c r="D853" s="188" t="s">
        <v>919</v>
      </c>
      <c r="E853" s="188">
        <v>42</v>
      </c>
      <c r="F853" s="208">
        <v>27798</v>
      </c>
      <c r="G853" s="188">
        <v>561543</v>
      </c>
      <c r="H853" s="208">
        <v>37033</v>
      </c>
      <c r="I853" s="209" t="s">
        <v>900</v>
      </c>
      <c r="BB853"/>
      <c r="BC853"/>
      <c r="BD853"/>
      <c r="BE853"/>
      <c r="BF853"/>
      <c r="BG853"/>
      <c r="BH853"/>
      <c r="BI853"/>
      <c r="BJ853"/>
      <c r="BK853"/>
      <c r="BL853"/>
      <c r="BM853"/>
      <c r="BN853"/>
      <c r="BO853"/>
      <c r="BP853"/>
      <c r="BQ853"/>
      <c r="BR853"/>
      <c r="BS853"/>
    </row>
    <row r="854" spans="1:71" s="1" customFormat="1" x14ac:dyDescent="0.25">
      <c r="A854" s="188" t="s">
        <v>413</v>
      </c>
      <c r="B854" s="188" t="s">
        <v>784</v>
      </c>
      <c r="C854" s="188" t="s">
        <v>539</v>
      </c>
      <c r="D854" s="188" t="s">
        <v>457</v>
      </c>
      <c r="E854" s="188">
        <v>43</v>
      </c>
      <c r="F854" s="208">
        <v>27647</v>
      </c>
      <c r="G854" s="188">
        <v>561549</v>
      </c>
      <c r="H854" s="208">
        <v>37054</v>
      </c>
      <c r="I854" s="209" t="s">
        <v>466</v>
      </c>
      <c r="BB854"/>
      <c r="BC854"/>
      <c r="BD854"/>
      <c r="BE854"/>
      <c r="BF854"/>
      <c r="BG854"/>
      <c r="BH854"/>
      <c r="BI854"/>
      <c r="BJ854"/>
      <c r="BK854"/>
      <c r="BL854"/>
      <c r="BM854"/>
      <c r="BN854"/>
      <c r="BO854"/>
      <c r="BP854"/>
      <c r="BQ854"/>
      <c r="BR854"/>
      <c r="BS854"/>
    </row>
    <row r="855" spans="1:71" s="1" customFormat="1" x14ac:dyDescent="0.25">
      <c r="A855" s="188" t="s">
        <v>408</v>
      </c>
      <c r="B855" s="188" t="s">
        <v>579</v>
      </c>
      <c r="C855" s="188" t="s">
        <v>822</v>
      </c>
      <c r="D855" s="188" t="s">
        <v>920</v>
      </c>
      <c r="E855" s="188">
        <v>53</v>
      </c>
      <c r="F855" s="208">
        <v>23966</v>
      </c>
      <c r="G855" s="188">
        <v>351363</v>
      </c>
      <c r="H855" s="208">
        <v>37014</v>
      </c>
      <c r="I855" s="209" t="s">
        <v>858</v>
      </c>
      <c r="BB855"/>
      <c r="BC855"/>
      <c r="BD855"/>
      <c r="BE855"/>
      <c r="BF855"/>
      <c r="BG855"/>
      <c r="BH855"/>
      <c r="BI855"/>
      <c r="BJ855"/>
      <c r="BK855"/>
      <c r="BL855"/>
      <c r="BM855"/>
      <c r="BN855"/>
      <c r="BO855"/>
      <c r="BP855"/>
      <c r="BQ855"/>
      <c r="BR855"/>
      <c r="BS855"/>
    </row>
    <row r="856" spans="1:71" s="1" customFormat="1" x14ac:dyDescent="0.25">
      <c r="A856" s="188" t="s">
        <v>413</v>
      </c>
      <c r="B856" s="188" t="s">
        <v>631</v>
      </c>
      <c r="C856" s="188" t="s">
        <v>480</v>
      </c>
      <c r="D856" s="188" t="s">
        <v>749</v>
      </c>
      <c r="E856" s="188">
        <v>41</v>
      </c>
      <c r="F856" s="208">
        <v>28044</v>
      </c>
      <c r="G856" s="188">
        <v>568944</v>
      </c>
      <c r="H856" s="208">
        <v>37250</v>
      </c>
      <c r="I856" s="209" t="s">
        <v>412</v>
      </c>
      <c r="BB856"/>
      <c r="BC856"/>
      <c r="BD856"/>
      <c r="BE856"/>
      <c r="BF856"/>
      <c r="BG856"/>
      <c r="BH856"/>
      <c r="BI856"/>
      <c r="BJ856"/>
      <c r="BK856"/>
      <c r="BL856"/>
      <c r="BM856"/>
      <c r="BN856"/>
      <c r="BO856"/>
      <c r="BP856"/>
      <c r="BQ856"/>
      <c r="BR856"/>
      <c r="BS856"/>
    </row>
    <row r="857" spans="1:71" s="1" customFormat="1" x14ac:dyDescent="0.25">
      <c r="A857" s="188" t="s">
        <v>408</v>
      </c>
      <c r="B857" s="188" t="s">
        <v>610</v>
      </c>
      <c r="C857" s="188" t="s">
        <v>713</v>
      </c>
      <c r="D857" s="188" t="s">
        <v>425</v>
      </c>
      <c r="E857" s="188">
        <v>40</v>
      </c>
      <c r="F857" s="208">
        <v>28600</v>
      </c>
      <c r="G857" s="188">
        <v>561558</v>
      </c>
      <c r="H857" s="208">
        <v>37084</v>
      </c>
      <c r="I857" s="209" t="s">
        <v>412</v>
      </c>
      <c r="BB857"/>
      <c r="BC857"/>
      <c r="BD857"/>
      <c r="BE857"/>
      <c r="BF857"/>
      <c r="BG857"/>
      <c r="BH857"/>
      <c r="BI857"/>
      <c r="BJ857"/>
      <c r="BK857"/>
      <c r="BL857"/>
      <c r="BM857"/>
      <c r="BN857"/>
      <c r="BO857"/>
      <c r="BP857"/>
      <c r="BQ857"/>
      <c r="BR857"/>
      <c r="BS857"/>
    </row>
    <row r="858" spans="1:71" s="1" customFormat="1" x14ac:dyDescent="0.25">
      <c r="A858" s="188" t="s">
        <v>408</v>
      </c>
      <c r="B858" s="188" t="s">
        <v>455</v>
      </c>
      <c r="C858" s="188" t="s">
        <v>921</v>
      </c>
      <c r="D858" s="188" t="s">
        <v>619</v>
      </c>
      <c r="E858" s="188">
        <v>44</v>
      </c>
      <c r="F858" s="208">
        <v>27279</v>
      </c>
      <c r="G858" s="188">
        <v>561560</v>
      </c>
      <c r="H858" s="208">
        <v>36953</v>
      </c>
      <c r="I858" s="209" t="s">
        <v>412</v>
      </c>
      <c r="BB858"/>
      <c r="BC858"/>
      <c r="BD858"/>
      <c r="BE858"/>
      <c r="BF858"/>
      <c r="BG858"/>
      <c r="BH858"/>
      <c r="BI858"/>
      <c r="BJ858"/>
      <c r="BK858"/>
      <c r="BL858"/>
      <c r="BM858"/>
      <c r="BN858"/>
      <c r="BO858"/>
      <c r="BP858"/>
      <c r="BQ858"/>
      <c r="BR858"/>
      <c r="BS858"/>
    </row>
    <row r="859" spans="1:71" s="1" customFormat="1" x14ac:dyDescent="0.25">
      <c r="A859" s="188" t="s">
        <v>413</v>
      </c>
      <c r="B859" s="188" t="s">
        <v>645</v>
      </c>
      <c r="C859" s="188" t="s">
        <v>922</v>
      </c>
      <c r="D859" s="188" t="s">
        <v>460</v>
      </c>
      <c r="E859" s="188">
        <v>39</v>
      </c>
      <c r="F859" s="208">
        <v>28782</v>
      </c>
      <c r="G859" s="188">
        <v>561564</v>
      </c>
      <c r="H859" s="208">
        <v>37175</v>
      </c>
      <c r="I859" s="209" t="s">
        <v>412</v>
      </c>
      <c r="BB859"/>
      <c r="BC859"/>
      <c r="BD859"/>
      <c r="BE859"/>
      <c r="BF859"/>
      <c r="BG859"/>
      <c r="BH859"/>
      <c r="BI859"/>
      <c r="BJ859"/>
      <c r="BK859"/>
      <c r="BL859"/>
      <c r="BM859"/>
      <c r="BN859"/>
      <c r="BO859"/>
      <c r="BP859"/>
      <c r="BQ859"/>
      <c r="BR859"/>
      <c r="BS859"/>
    </row>
    <row r="860" spans="1:71" s="1" customFormat="1" x14ac:dyDescent="0.25">
      <c r="A860" s="188" t="s">
        <v>454</v>
      </c>
      <c r="B860" s="188" t="s">
        <v>546</v>
      </c>
      <c r="C860" s="188" t="s">
        <v>801</v>
      </c>
      <c r="D860" s="188" t="s">
        <v>778</v>
      </c>
      <c r="E860" s="188">
        <v>37</v>
      </c>
      <c r="F860" s="208">
        <v>29643</v>
      </c>
      <c r="G860" s="188">
        <v>561563</v>
      </c>
      <c r="H860" s="208">
        <v>37089</v>
      </c>
      <c r="I860" s="209" t="s">
        <v>412</v>
      </c>
      <c r="BB860"/>
      <c r="BC860"/>
      <c r="BD860"/>
      <c r="BE860"/>
      <c r="BF860"/>
      <c r="BG860"/>
      <c r="BH860"/>
      <c r="BI860"/>
      <c r="BJ860"/>
      <c r="BK860"/>
      <c r="BL860"/>
      <c r="BM860"/>
      <c r="BN860"/>
      <c r="BO860"/>
      <c r="BP860"/>
      <c r="BQ860"/>
      <c r="BR860"/>
      <c r="BS860"/>
    </row>
    <row r="861" spans="1:71" s="1" customFormat="1" x14ac:dyDescent="0.25">
      <c r="A861" s="188" t="s">
        <v>454</v>
      </c>
      <c r="B861" s="188" t="s">
        <v>623</v>
      </c>
      <c r="C861" s="188" t="s">
        <v>790</v>
      </c>
      <c r="D861" s="188" t="s">
        <v>741</v>
      </c>
      <c r="E861" s="188">
        <v>39</v>
      </c>
      <c r="F861" s="208">
        <v>28950</v>
      </c>
      <c r="G861" s="188">
        <v>561567</v>
      </c>
      <c r="H861" s="208">
        <v>37156</v>
      </c>
      <c r="I861" s="209" t="s">
        <v>858</v>
      </c>
      <c r="BB861"/>
      <c r="BC861"/>
      <c r="BD861"/>
      <c r="BE861"/>
      <c r="BF861"/>
      <c r="BG861"/>
      <c r="BH861"/>
      <c r="BI861"/>
      <c r="BJ861"/>
      <c r="BK861"/>
      <c r="BL861"/>
      <c r="BM861"/>
      <c r="BN861"/>
      <c r="BO861"/>
      <c r="BP861"/>
      <c r="BQ861"/>
      <c r="BR861"/>
      <c r="BS861"/>
    </row>
    <row r="862" spans="1:71" s="1" customFormat="1" x14ac:dyDescent="0.25">
      <c r="A862" s="188" t="s">
        <v>408</v>
      </c>
      <c r="B862" s="188" t="s">
        <v>564</v>
      </c>
      <c r="C862" s="188" t="s">
        <v>838</v>
      </c>
      <c r="D862" s="188" t="s">
        <v>445</v>
      </c>
      <c r="E862" s="188">
        <v>41</v>
      </c>
      <c r="F862" s="208">
        <v>28323</v>
      </c>
      <c r="G862" s="188">
        <v>561572</v>
      </c>
      <c r="H862" s="208">
        <v>36984</v>
      </c>
      <c r="I862" s="209" t="s">
        <v>858</v>
      </c>
      <c r="BB862"/>
      <c r="BC862"/>
      <c r="BD862"/>
      <c r="BE862"/>
      <c r="BF862"/>
      <c r="BG862"/>
      <c r="BH862"/>
      <c r="BI862"/>
      <c r="BJ862"/>
      <c r="BK862"/>
      <c r="BL862"/>
      <c r="BM862"/>
      <c r="BN862"/>
      <c r="BO862"/>
      <c r="BP862"/>
      <c r="BQ862"/>
      <c r="BR862"/>
      <c r="BS862"/>
    </row>
    <row r="863" spans="1:71" s="1" customFormat="1" x14ac:dyDescent="0.25">
      <c r="A863" s="188" t="s">
        <v>413</v>
      </c>
      <c r="B863" s="188" t="s">
        <v>426</v>
      </c>
      <c r="C863" s="188" t="s">
        <v>819</v>
      </c>
      <c r="D863" s="188" t="s">
        <v>439</v>
      </c>
      <c r="E863" s="188">
        <v>51</v>
      </c>
      <c r="F863" s="208">
        <v>24399</v>
      </c>
      <c r="G863" s="188">
        <v>561499</v>
      </c>
      <c r="H863" s="208">
        <v>33964</v>
      </c>
      <c r="I863" s="209" t="s">
        <v>412</v>
      </c>
      <c r="BB863"/>
      <c r="BC863"/>
      <c r="BD863"/>
      <c r="BE863"/>
      <c r="BF863"/>
      <c r="BG863"/>
      <c r="BH863"/>
      <c r="BI863"/>
      <c r="BJ863"/>
      <c r="BK863"/>
      <c r="BL863"/>
      <c r="BM863"/>
      <c r="BN863"/>
      <c r="BO863"/>
      <c r="BP863"/>
      <c r="BQ863"/>
      <c r="BR863"/>
      <c r="BS863"/>
    </row>
    <row r="864" spans="1:71" s="1" customFormat="1" x14ac:dyDescent="0.25">
      <c r="A864" s="188" t="s">
        <v>413</v>
      </c>
      <c r="B864" s="188" t="s">
        <v>409</v>
      </c>
      <c r="C864" s="188" t="s">
        <v>91</v>
      </c>
      <c r="D864" s="188" t="s">
        <v>439</v>
      </c>
      <c r="E864" s="188">
        <v>40</v>
      </c>
      <c r="F864" s="208">
        <v>28632</v>
      </c>
      <c r="G864" s="188">
        <v>561576</v>
      </c>
      <c r="H864" s="208">
        <v>37206</v>
      </c>
      <c r="I864" s="209" t="s">
        <v>909</v>
      </c>
      <c r="BB864"/>
      <c r="BC864"/>
      <c r="BD864"/>
      <c r="BE864"/>
      <c r="BF864"/>
      <c r="BG864"/>
      <c r="BH864"/>
      <c r="BI864"/>
      <c r="BJ864"/>
      <c r="BK864"/>
      <c r="BL864"/>
      <c r="BM864"/>
      <c r="BN864"/>
      <c r="BO864"/>
      <c r="BP864"/>
      <c r="BQ864"/>
      <c r="BR864"/>
      <c r="BS864"/>
    </row>
    <row r="865" spans="1:71" s="1" customFormat="1" x14ac:dyDescent="0.25">
      <c r="A865" s="188" t="s">
        <v>408</v>
      </c>
      <c r="B865" s="188" t="s">
        <v>455</v>
      </c>
      <c r="C865" s="188" t="s">
        <v>923</v>
      </c>
      <c r="D865" s="188" t="s">
        <v>460</v>
      </c>
      <c r="E865" s="188">
        <v>40</v>
      </c>
      <c r="F865" s="208">
        <v>28681</v>
      </c>
      <c r="G865" s="188">
        <v>561574</v>
      </c>
      <c r="H865" s="208">
        <v>37221</v>
      </c>
      <c r="I865" s="209" t="s">
        <v>924</v>
      </c>
      <c r="BB865"/>
      <c r="BC865"/>
      <c r="BD865"/>
      <c r="BE865"/>
      <c r="BF865"/>
      <c r="BG865"/>
      <c r="BH865"/>
      <c r="BI865"/>
      <c r="BJ865"/>
      <c r="BK865"/>
      <c r="BL865"/>
      <c r="BM865"/>
      <c r="BN865"/>
      <c r="BO865"/>
      <c r="BP865"/>
      <c r="BQ865"/>
      <c r="BR865"/>
      <c r="BS865"/>
    </row>
    <row r="866" spans="1:71" s="1" customFormat="1" x14ac:dyDescent="0.25">
      <c r="A866" s="188" t="s">
        <v>408</v>
      </c>
      <c r="B866" s="188" t="s">
        <v>564</v>
      </c>
      <c r="C866" s="188" t="s">
        <v>92</v>
      </c>
      <c r="D866" s="188" t="s">
        <v>925</v>
      </c>
      <c r="E866" s="188">
        <v>49</v>
      </c>
      <c r="F866" s="208">
        <v>25180</v>
      </c>
      <c r="G866" s="188">
        <v>561578</v>
      </c>
      <c r="H866" s="208">
        <v>33692</v>
      </c>
      <c r="I866" s="209" t="s">
        <v>926</v>
      </c>
      <c r="BB866"/>
      <c r="BC866"/>
      <c r="BD866"/>
      <c r="BE866"/>
      <c r="BF866"/>
      <c r="BG866"/>
      <c r="BH866"/>
      <c r="BI866"/>
      <c r="BJ866"/>
      <c r="BK866"/>
      <c r="BL866"/>
      <c r="BM866"/>
      <c r="BN866"/>
      <c r="BO866"/>
      <c r="BP866"/>
      <c r="BQ866"/>
      <c r="BR866"/>
      <c r="BS866"/>
    </row>
    <row r="867" spans="1:71" s="1" customFormat="1" x14ac:dyDescent="0.25">
      <c r="A867" s="188" t="s">
        <v>408</v>
      </c>
      <c r="B867" s="188" t="s">
        <v>418</v>
      </c>
      <c r="C867" s="188" t="s">
        <v>927</v>
      </c>
      <c r="D867" s="188" t="s">
        <v>473</v>
      </c>
      <c r="E867" s="188">
        <v>41</v>
      </c>
      <c r="F867" s="208">
        <v>28231</v>
      </c>
      <c r="G867" s="188">
        <v>561595</v>
      </c>
      <c r="H867" s="208">
        <v>37475</v>
      </c>
      <c r="I867" s="209" t="s">
        <v>858</v>
      </c>
      <c r="BB867"/>
      <c r="BC867"/>
      <c r="BD867"/>
      <c r="BE867"/>
      <c r="BF867"/>
      <c r="BG867"/>
      <c r="BH867"/>
      <c r="BI867"/>
      <c r="BJ867"/>
      <c r="BK867"/>
      <c r="BL867"/>
      <c r="BM867"/>
      <c r="BN867"/>
      <c r="BO867"/>
      <c r="BP867"/>
      <c r="BQ867"/>
      <c r="BR867"/>
      <c r="BS867"/>
    </row>
    <row r="868" spans="1:71" s="1" customFormat="1" x14ac:dyDescent="0.25">
      <c r="A868" s="188" t="s">
        <v>413</v>
      </c>
      <c r="B868" s="188" t="s">
        <v>467</v>
      </c>
      <c r="C868" s="188" t="s">
        <v>523</v>
      </c>
      <c r="D868" s="188" t="s">
        <v>622</v>
      </c>
      <c r="E868" s="188">
        <v>40</v>
      </c>
      <c r="F868" s="208">
        <v>28526</v>
      </c>
      <c r="G868" s="188">
        <v>561594</v>
      </c>
      <c r="H868" s="208">
        <v>37511</v>
      </c>
      <c r="I868" s="209" t="s">
        <v>858</v>
      </c>
      <c r="BB868"/>
      <c r="BC868"/>
      <c r="BD868"/>
      <c r="BE868"/>
      <c r="BF868"/>
      <c r="BG868"/>
      <c r="BH868"/>
      <c r="BI868"/>
      <c r="BJ868"/>
      <c r="BK868"/>
      <c r="BL868"/>
      <c r="BM868"/>
      <c r="BN868"/>
      <c r="BO868"/>
      <c r="BP868"/>
      <c r="BQ868"/>
      <c r="BR868"/>
      <c r="BS868"/>
    </row>
    <row r="869" spans="1:71" s="1" customFormat="1" x14ac:dyDescent="0.25">
      <c r="A869" s="188" t="s">
        <v>413</v>
      </c>
      <c r="B869" s="188" t="s">
        <v>495</v>
      </c>
      <c r="C869" s="188" t="s">
        <v>848</v>
      </c>
      <c r="D869" s="188" t="s">
        <v>473</v>
      </c>
      <c r="E869" s="188">
        <v>40</v>
      </c>
      <c r="F869" s="208">
        <v>28495</v>
      </c>
      <c r="G869" s="188">
        <v>561545</v>
      </c>
      <c r="H869" s="208">
        <v>37440</v>
      </c>
      <c r="I869" s="209" t="s">
        <v>858</v>
      </c>
      <c r="BB869"/>
      <c r="BC869"/>
      <c r="BD869"/>
      <c r="BE869"/>
      <c r="BF869"/>
      <c r="BG869"/>
      <c r="BH869"/>
      <c r="BI869"/>
      <c r="BJ869"/>
      <c r="BK869"/>
      <c r="BL869"/>
      <c r="BM869"/>
      <c r="BN869"/>
      <c r="BO869"/>
      <c r="BP869"/>
      <c r="BQ869"/>
      <c r="BR869"/>
      <c r="BS869"/>
    </row>
    <row r="870" spans="1:71" s="1" customFormat="1" x14ac:dyDescent="0.25">
      <c r="A870" s="188" t="s">
        <v>454</v>
      </c>
      <c r="B870" s="188" t="s">
        <v>667</v>
      </c>
      <c r="C870" s="188" t="s">
        <v>928</v>
      </c>
      <c r="D870" s="188" t="s">
        <v>460</v>
      </c>
      <c r="E870" s="188">
        <v>42</v>
      </c>
      <c r="F870" s="208">
        <v>27976</v>
      </c>
      <c r="G870" s="188">
        <v>561577</v>
      </c>
      <c r="H870" s="208">
        <v>37336</v>
      </c>
      <c r="I870" s="209" t="s">
        <v>858</v>
      </c>
      <c r="BB870"/>
      <c r="BC870"/>
      <c r="BD870"/>
      <c r="BE870"/>
      <c r="BF870"/>
      <c r="BG870"/>
      <c r="BH870"/>
      <c r="BI870"/>
      <c r="BJ870"/>
      <c r="BK870"/>
      <c r="BL870"/>
      <c r="BM870"/>
      <c r="BN870"/>
      <c r="BO870"/>
      <c r="BP870"/>
      <c r="BQ870"/>
      <c r="BR870"/>
      <c r="BS870"/>
    </row>
    <row r="871" spans="1:71" s="1" customFormat="1" x14ac:dyDescent="0.25">
      <c r="A871" s="188" t="s">
        <v>408</v>
      </c>
      <c r="B871" s="188" t="s">
        <v>635</v>
      </c>
      <c r="C871" s="188" t="s">
        <v>929</v>
      </c>
      <c r="D871" s="188" t="s">
        <v>425</v>
      </c>
      <c r="E871" s="188">
        <v>41</v>
      </c>
      <c r="F871" s="208">
        <v>28133</v>
      </c>
      <c r="G871" s="188">
        <v>568748</v>
      </c>
      <c r="H871" s="208">
        <v>37551</v>
      </c>
      <c r="I871" s="209" t="s">
        <v>858</v>
      </c>
      <c r="BB871"/>
      <c r="BC871"/>
      <c r="BD871"/>
      <c r="BE871"/>
      <c r="BF871"/>
      <c r="BG871"/>
      <c r="BH871"/>
      <c r="BI871"/>
      <c r="BJ871"/>
      <c r="BK871"/>
      <c r="BL871"/>
      <c r="BM871"/>
      <c r="BN871"/>
      <c r="BO871"/>
      <c r="BP871"/>
      <c r="BQ871"/>
      <c r="BR871"/>
      <c r="BS871"/>
    </row>
    <row r="872" spans="1:71" s="1" customFormat="1" x14ac:dyDescent="0.25">
      <c r="A872" s="188" t="s">
        <v>454</v>
      </c>
      <c r="B872" s="188" t="s">
        <v>625</v>
      </c>
      <c r="C872" s="188" t="s">
        <v>930</v>
      </c>
      <c r="D872" s="188" t="s">
        <v>741</v>
      </c>
      <c r="E872" s="188">
        <v>37</v>
      </c>
      <c r="F872" s="208">
        <v>29817</v>
      </c>
      <c r="G872" s="188">
        <v>561619</v>
      </c>
      <c r="H872" s="208">
        <v>37366</v>
      </c>
      <c r="I872" s="209" t="s">
        <v>858</v>
      </c>
      <c r="BB872"/>
      <c r="BC872"/>
      <c r="BD872"/>
      <c r="BE872"/>
      <c r="BF872"/>
      <c r="BG872"/>
      <c r="BH872"/>
      <c r="BI872"/>
      <c r="BJ872"/>
      <c r="BK872"/>
      <c r="BL872"/>
      <c r="BM872"/>
      <c r="BN872"/>
      <c r="BO872"/>
      <c r="BP872"/>
      <c r="BQ872"/>
      <c r="BR872"/>
      <c r="BS872"/>
    </row>
    <row r="873" spans="1:71" s="1" customFormat="1" x14ac:dyDescent="0.25">
      <c r="A873" s="188" t="s">
        <v>413</v>
      </c>
      <c r="B873" s="188" t="s">
        <v>431</v>
      </c>
      <c r="C873" s="188" t="s">
        <v>751</v>
      </c>
      <c r="D873" s="188" t="s">
        <v>473</v>
      </c>
      <c r="E873" s="188">
        <v>37</v>
      </c>
      <c r="F873" s="208">
        <v>29650</v>
      </c>
      <c r="G873" s="188">
        <v>566456</v>
      </c>
      <c r="H873" s="208">
        <v>37354</v>
      </c>
      <c r="I873" s="209" t="s">
        <v>858</v>
      </c>
      <c r="BB873"/>
      <c r="BC873"/>
      <c r="BD873"/>
      <c r="BE873"/>
      <c r="BF873"/>
      <c r="BG873"/>
      <c r="BH873"/>
      <c r="BI873"/>
      <c r="BJ873"/>
      <c r="BK873"/>
      <c r="BL873"/>
      <c r="BM873"/>
      <c r="BN873"/>
      <c r="BO873"/>
      <c r="BP873"/>
      <c r="BQ873"/>
      <c r="BR873"/>
      <c r="BS873"/>
    </row>
    <row r="874" spans="1:71" s="1" customFormat="1" x14ac:dyDescent="0.25">
      <c r="A874" s="188" t="s">
        <v>413</v>
      </c>
      <c r="B874" s="188" t="s">
        <v>550</v>
      </c>
      <c r="C874" s="188" t="s">
        <v>88</v>
      </c>
      <c r="D874" s="188" t="s">
        <v>460</v>
      </c>
      <c r="E874" s="188">
        <v>39</v>
      </c>
      <c r="F874" s="208">
        <v>28804</v>
      </c>
      <c r="G874" s="188">
        <v>566077</v>
      </c>
      <c r="H874" s="208">
        <v>37379</v>
      </c>
      <c r="I874" s="209" t="s">
        <v>858</v>
      </c>
      <c r="BB874"/>
      <c r="BC874"/>
      <c r="BD874"/>
      <c r="BE874"/>
      <c r="BF874"/>
      <c r="BG874"/>
      <c r="BH874"/>
      <c r="BI874"/>
      <c r="BJ874"/>
      <c r="BK874"/>
      <c r="BL874"/>
      <c r="BM874"/>
      <c r="BN874"/>
      <c r="BO874"/>
      <c r="BP874"/>
      <c r="BQ874"/>
      <c r="BR874"/>
      <c r="BS874"/>
    </row>
    <row r="875" spans="1:71" s="1" customFormat="1" x14ac:dyDescent="0.25">
      <c r="A875" s="188" t="s">
        <v>408</v>
      </c>
      <c r="B875" s="188" t="s">
        <v>648</v>
      </c>
      <c r="C875" s="188" t="s">
        <v>443</v>
      </c>
      <c r="D875" s="188" t="s">
        <v>460</v>
      </c>
      <c r="E875" s="188">
        <v>34</v>
      </c>
      <c r="F875" s="208">
        <v>30853</v>
      </c>
      <c r="G875" s="188">
        <v>566566</v>
      </c>
      <c r="H875" s="208">
        <v>37503</v>
      </c>
      <c r="I875" s="209" t="s">
        <v>858</v>
      </c>
      <c r="BB875"/>
      <c r="BC875"/>
      <c r="BD875"/>
      <c r="BE875"/>
      <c r="BF875"/>
      <c r="BG875"/>
      <c r="BH875"/>
      <c r="BI875"/>
      <c r="BJ875"/>
      <c r="BK875"/>
      <c r="BL875"/>
      <c r="BM875"/>
      <c r="BN875"/>
      <c r="BO875"/>
      <c r="BP875"/>
      <c r="BQ875"/>
      <c r="BR875"/>
      <c r="BS875"/>
    </row>
    <row r="876" spans="1:71" s="1" customFormat="1" x14ac:dyDescent="0.25">
      <c r="A876" s="188" t="s">
        <v>454</v>
      </c>
      <c r="B876" s="188" t="s">
        <v>426</v>
      </c>
      <c r="C876" s="188" t="s">
        <v>931</v>
      </c>
      <c r="D876" s="188" t="s">
        <v>932</v>
      </c>
      <c r="E876" s="188">
        <v>39</v>
      </c>
      <c r="F876" s="208">
        <v>28819</v>
      </c>
      <c r="G876" s="188">
        <v>566422</v>
      </c>
      <c r="H876" s="208">
        <v>37396</v>
      </c>
      <c r="I876" s="209" t="s">
        <v>858</v>
      </c>
      <c r="BB876"/>
      <c r="BC876"/>
      <c r="BD876"/>
      <c r="BE876"/>
      <c r="BF876"/>
      <c r="BG876"/>
      <c r="BH876"/>
      <c r="BI876"/>
      <c r="BJ876"/>
      <c r="BK876"/>
      <c r="BL876"/>
      <c r="BM876"/>
      <c r="BN876"/>
      <c r="BO876"/>
      <c r="BP876"/>
      <c r="BQ876"/>
      <c r="BR876"/>
      <c r="BS876"/>
    </row>
    <row r="877" spans="1:71" s="1" customFormat="1" x14ac:dyDescent="0.25">
      <c r="A877" s="188" t="s">
        <v>408</v>
      </c>
      <c r="B877" s="188" t="s">
        <v>509</v>
      </c>
      <c r="C877" s="188" t="s">
        <v>490</v>
      </c>
      <c r="D877" s="188" t="s">
        <v>439</v>
      </c>
      <c r="E877" s="188">
        <v>41</v>
      </c>
      <c r="F877" s="208">
        <v>28200</v>
      </c>
      <c r="G877" s="188">
        <v>561635</v>
      </c>
      <c r="H877" s="208">
        <v>37509</v>
      </c>
      <c r="I877" s="209" t="s">
        <v>858</v>
      </c>
      <c r="BB877"/>
      <c r="BC877"/>
      <c r="BD877"/>
      <c r="BE877"/>
      <c r="BF877"/>
      <c r="BG877"/>
      <c r="BH877"/>
      <c r="BI877"/>
      <c r="BJ877"/>
      <c r="BK877"/>
      <c r="BL877"/>
      <c r="BM877"/>
      <c r="BN877"/>
      <c r="BO877"/>
      <c r="BP877"/>
      <c r="BQ877"/>
      <c r="BR877"/>
      <c r="BS877"/>
    </row>
    <row r="878" spans="1:71" s="1" customFormat="1" x14ac:dyDescent="0.25">
      <c r="A878" s="188" t="s">
        <v>413</v>
      </c>
      <c r="B878" s="188" t="s">
        <v>534</v>
      </c>
      <c r="C878" s="188" t="s">
        <v>640</v>
      </c>
      <c r="D878" s="188" t="s">
        <v>933</v>
      </c>
      <c r="E878" s="188">
        <v>41</v>
      </c>
      <c r="F878" s="208">
        <v>28177</v>
      </c>
      <c r="G878" s="188">
        <v>561631</v>
      </c>
      <c r="H878" s="208">
        <v>37261</v>
      </c>
      <c r="I878" s="209" t="s">
        <v>858</v>
      </c>
      <c r="BB878"/>
      <c r="BC878"/>
      <c r="BD878"/>
      <c r="BE878"/>
      <c r="BF878"/>
      <c r="BG878"/>
      <c r="BH878"/>
      <c r="BI878"/>
      <c r="BJ878"/>
      <c r="BK878"/>
      <c r="BL878"/>
      <c r="BM878"/>
      <c r="BN878"/>
      <c r="BO878"/>
      <c r="BP878"/>
      <c r="BQ878"/>
      <c r="BR878"/>
      <c r="BS878"/>
    </row>
    <row r="879" spans="1:71" s="1" customFormat="1" x14ac:dyDescent="0.25">
      <c r="A879" s="188" t="s">
        <v>408</v>
      </c>
      <c r="B879" s="188" t="s">
        <v>629</v>
      </c>
      <c r="C879" s="188" t="s">
        <v>679</v>
      </c>
      <c r="D879" s="188" t="s">
        <v>460</v>
      </c>
      <c r="E879" s="188">
        <v>39</v>
      </c>
      <c r="F879" s="208">
        <v>28834</v>
      </c>
      <c r="G879" s="188">
        <v>561639</v>
      </c>
      <c r="H879" s="208">
        <v>37388</v>
      </c>
      <c r="I879" s="209" t="s">
        <v>858</v>
      </c>
      <c r="BB879"/>
      <c r="BC879"/>
      <c r="BD879"/>
      <c r="BE879"/>
      <c r="BF879"/>
      <c r="BG879"/>
      <c r="BH879"/>
      <c r="BI879"/>
      <c r="BJ879"/>
      <c r="BK879"/>
      <c r="BL879"/>
      <c r="BM879"/>
      <c r="BN879"/>
      <c r="BO879"/>
      <c r="BP879"/>
      <c r="BQ879"/>
      <c r="BR879"/>
      <c r="BS879"/>
    </row>
    <row r="880" spans="1:71" s="1" customFormat="1" x14ac:dyDescent="0.25">
      <c r="A880" s="188" t="s">
        <v>408</v>
      </c>
      <c r="B880" s="188" t="s">
        <v>561</v>
      </c>
      <c r="C880" s="188" t="s">
        <v>934</v>
      </c>
      <c r="D880" s="188" t="s">
        <v>473</v>
      </c>
      <c r="E880" s="188">
        <v>37</v>
      </c>
      <c r="F880" s="208">
        <v>29551</v>
      </c>
      <c r="G880" s="188">
        <v>350161</v>
      </c>
      <c r="H880" s="208">
        <v>37318</v>
      </c>
      <c r="I880" s="209" t="s">
        <v>858</v>
      </c>
      <c r="BB880"/>
      <c r="BC880"/>
      <c r="BD880"/>
      <c r="BE880"/>
      <c r="BF880"/>
      <c r="BG880"/>
      <c r="BH880"/>
      <c r="BI880"/>
      <c r="BJ880"/>
      <c r="BK880"/>
      <c r="BL880"/>
      <c r="BM880"/>
      <c r="BN880"/>
      <c r="BO880"/>
      <c r="BP880"/>
      <c r="BQ880"/>
      <c r="BR880"/>
      <c r="BS880"/>
    </row>
    <row r="881" spans="1:71" s="1" customFormat="1" x14ac:dyDescent="0.25">
      <c r="A881" s="188" t="s">
        <v>408</v>
      </c>
      <c r="B881" s="188" t="s">
        <v>631</v>
      </c>
      <c r="C881" s="188" t="s">
        <v>776</v>
      </c>
      <c r="D881" s="188" t="s">
        <v>473</v>
      </c>
      <c r="E881" s="188">
        <v>40</v>
      </c>
      <c r="F881" s="208">
        <v>28575</v>
      </c>
      <c r="G881" s="188">
        <v>561643</v>
      </c>
      <c r="H881" s="208">
        <v>37586</v>
      </c>
      <c r="I881" s="209" t="s">
        <v>858</v>
      </c>
      <c r="BB881"/>
      <c r="BC881"/>
      <c r="BD881"/>
      <c r="BE881"/>
      <c r="BF881"/>
      <c r="BG881"/>
      <c r="BH881"/>
      <c r="BI881"/>
      <c r="BJ881"/>
      <c r="BK881"/>
      <c r="BL881"/>
      <c r="BM881"/>
      <c r="BN881"/>
      <c r="BO881"/>
      <c r="BP881"/>
      <c r="BQ881"/>
      <c r="BR881"/>
      <c r="BS881"/>
    </row>
    <row r="882" spans="1:71" s="1" customFormat="1" x14ac:dyDescent="0.25">
      <c r="A882" s="188" t="s">
        <v>408</v>
      </c>
      <c r="B882" s="188" t="s">
        <v>497</v>
      </c>
      <c r="C882" s="188" t="s">
        <v>935</v>
      </c>
      <c r="D882" s="188" t="s">
        <v>936</v>
      </c>
      <c r="E882" s="188">
        <v>39</v>
      </c>
      <c r="F882" s="208">
        <v>28980</v>
      </c>
      <c r="G882" s="188">
        <v>561592</v>
      </c>
      <c r="H882" s="208">
        <v>37600</v>
      </c>
      <c r="I882" s="209" t="s">
        <v>858</v>
      </c>
      <c r="BB882"/>
      <c r="BC882"/>
      <c r="BD882"/>
      <c r="BE882"/>
      <c r="BF882"/>
      <c r="BG882"/>
      <c r="BH882"/>
      <c r="BI882"/>
      <c r="BJ882"/>
      <c r="BK882"/>
      <c r="BL882"/>
      <c r="BM882"/>
      <c r="BN882"/>
      <c r="BO882"/>
      <c r="BP882"/>
      <c r="BQ882"/>
      <c r="BR882"/>
      <c r="BS882"/>
    </row>
    <row r="883" spans="1:71" s="1" customFormat="1" x14ac:dyDescent="0.25">
      <c r="A883" s="188" t="s">
        <v>413</v>
      </c>
      <c r="B883" s="188" t="s">
        <v>559</v>
      </c>
      <c r="C883" s="188" t="s">
        <v>937</v>
      </c>
      <c r="D883" s="188" t="s">
        <v>473</v>
      </c>
      <c r="E883" s="188">
        <v>37</v>
      </c>
      <c r="F883" s="208">
        <v>29839</v>
      </c>
      <c r="G883" s="188">
        <v>561610</v>
      </c>
      <c r="H883" s="208">
        <v>37544</v>
      </c>
      <c r="I883" s="209" t="s">
        <v>858</v>
      </c>
      <c r="BB883"/>
      <c r="BC883"/>
      <c r="BD883"/>
      <c r="BE883"/>
      <c r="BF883"/>
      <c r="BG883"/>
      <c r="BH883"/>
      <c r="BI883"/>
      <c r="BJ883"/>
      <c r="BK883"/>
      <c r="BL883"/>
      <c r="BM883"/>
      <c r="BN883"/>
      <c r="BO883"/>
      <c r="BP883"/>
      <c r="BQ883"/>
      <c r="BR883"/>
      <c r="BS883"/>
    </row>
    <row r="884" spans="1:71" s="1" customFormat="1" x14ac:dyDescent="0.25">
      <c r="A884" s="188" t="s">
        <v>454</v>
      </c>
      <c r="B884" s="188" t="s">
        <v>443</v>
      </c>
      <c r="C884" s="188" t="s">
        <v>884</v>
      </c>
      <c r="D884" s="188" t="s">
        <v>482</v>
      </c>
      <c r="E884" s="188">
        <v>39</v>
      </c>
      <c r="F884" s="208">
        <v>29110</v>
      </c>
      <c r="G884" s="188">
        <v>351295</v>
      </c>
      <c r="H884" s="208">
        <v>37281</v>
      </c>
      <c r="I884" s="209" t="s">
        <v>858</v>
      </c>
      <c r="BB884"/>
      <c r="BC884"/>
      <c r="BD884"/>
      <c r="BE884"/>
      <c r="BF884"/>
      <c r="BG884"/>
      <c r="BH884"/>
      <c r="BI884"/>
      <c r="BJ884"/>
      <c r="BK884"/>
      <c r="BL884"/>
      <c r="BM884"/>
      <c r="BN884"/>
      <c r="BO884"/>
      <c r="BP884"/>
      <c r="BQ884"/>
      <c r="BR884"/>
      <c r="BS884"/>
    </row>
    <row r="885" spans="1:71" s="1" customFormat="1" x14ac:dyDescent="0.25">
      <c r="A885" s="188" t="s">
        <v>454</v>
      </c>
      <c r="B885" s="188" t="s">
        <v>652</v>
      </c>
      <c r="C885" s="188" t="s">
        <v>938</v>
      </c>
      <c r="D885" s="188" t="s">
        <v>939</v>
      </c>
      <c r="E885" s="188">
        <v>46</v>
      </c>
      <c r="F885" s="208">
        <v>26467</v>
      </c>
      <c r="G885" s="188">
        <v>351300</v>
      </c>
      <c r="H885" s="208">
        <v>37396</v>
      </c>
      <c r="I885" s="209" t="s">
        <v>858</v>
      </c>
      <c r="BB885"/>
      <c r="BC885"/>
      <c r="BD885"/>
      <c r="BE885"/>
      <c r="BF885"/>
      <c r="BG885"/>
      <c r="BH885"/>
      <c r="BI885"/>
      <c r="BJ885"/>
      <c r="BK885"/>
      <c r="BL885"/>
      <c r="BM885"/>
      <c r="BN885"/>
      <c r="BO885"/>
      <c r="BP885"/>
      <c r="BQ885"/>
      <c r="BR885"/>
      <c r="BS885"/>
    </row>
    <row r="886" spans="1:71" s="1" customFormat="1" x14ac:dyDescent="0.25">
      <c r="A886" s="188" t="s">
        <v>454</v>
      </c>
      <c r="B886" s="188" t="s">
        <v>506</v>
      </c>
      <c r="C886" s="188" t="s">
        <v>840</v>
      </c>
      <c r="D886" s="188" t="s">
        <v>411</v>
      </c>
      <c r="E886" s="188">
        <v>40</v>
      </c>
      <c r="F886" s="208">
        <v>28743</v>
      </c>
      <c r="G886" s="188">
        <v>351312</v>
      </c>
      <c r="H886" s="208">
        <v>37876</v>
      </c>
      <c r="I886" s="209" t="s">
        <v>858</v>
      </c>
      <c r="BB886"/>
      <c r="BC886"/>
      <c r="BD886"/>
      <c r="BE886"/>
      <c r="BF886"/>
      <c r="BG886"/>
      <c r="BH886"/>
      <c r="BI886"/>
      <c r="BJ886"/>
      <c r="BK886"/>
      <c r="BL886"/>
      <c r="BM886"/>
      <c r="BN886"/>
      <c r="BO886"/>
      <c r="BP886"/>
      <c r="BQ886"/>
      <c r="BR886"/>
      <c r="BS886"/>
    </row>
    <row r="887" spans="1:71" s="1" customFormat="1" x14ac:dyDescent="0.25">
      <c r="A887" s="188" t="s">
        <v>413</v>
      </c>
      <c r="B887" s="188" t="s">
        <v>458</v>
      </c>
      <c r="C887" s="188" t="s">
        <v>907</v>
      </c>
      <c r="D887" s="188" t="s">
        <v>473</v>
      </c>
      <c r="E887" s="188">
        <v>38</v>
      </c>
      <c r="F887" s="208">
        <v>29405</v>
      </c>
      <c r="G887" s="188">
        <v>561649</v>
      </c>
      <c r="H887" s="208">
        <v>37714</v>
      </c>
      <c r="I887" s="209" t="s">
        <v>858</v>
      </c>
      <c r="BB887"/>
      <c r="BC887"/>
      <c r="BD887"/>
      <c r="BE887"/>
      <c r="BF887"/>
      <c r="BG887"/>
      <c r="BH887"/>
      <c r="BI887"/>
      <c r="BJ887"/>
      <c r="BK887"/>
      <c r="BL887"/>
      <c r="BM887"/>
      <c r="BN887"/>
      <c r="BO887"/>
      <c r="BP887"/>
      <c r="BQ887"/>
      <c r="BR887"/>
      <c r="BS887"/>
    </row>
    <row r="888" spans="1:71" s="1" customFormat="1" x14ac:dyDescent="0.25">
      <c r="A888" s="188" t="s">
        <v>408</v>
      </c>
      <c r="B888" s="188" t="s">
        <v>626</v>
      </c>
      <c r="C888" s="188" t="s">
        <v>713</v>
      </c>
      <c r="D888" s="188" t="s">
        <v>482</v>
      </c>
      <c r="E888" s="188">
        <v>42</v>
      </c>
      <c r="F888" s="208">
        <v>27858</v>
      </c>
      <c r="G888" s="188">
        <v>351401</v>
      </c>
      <c r="H888" s="208">
        <v>37668</v>
      </c>
      <c r="I888" s="209" t="s">
        <v>858</v>
      </c>
      <c r="BB888"/>
      <c r="BC888"/>
      <c r="BD888"/>
      <c r="BE888"/>
      <c r="BF888"/>
      <c r="BG888"/>
      <c r="BH888"/>
      <c r="BI888"/>
      <c r="BJ888"/>
      <c r="BK888"/>
      <c r="BL888"/>
      <c r="BM888"/>
      <c r="BN888"/>
      <c r="BO888"/>
      <c r="BP888"/>
      <c r="BQ888"/>
      <c r="BR888"/>
      <c r="BS888"/>
    </row>
    <row r="889" spans="1:71" s="1" customFormat="1" x14ac:dyDescent="0.25">
      <c r="A889" s="188" t="s">
        <v>454</v>
      </c>
      <c r="B889" s="188" t="s">
        <v>474</v>
      </c>
      <c r="C889" s="188" t="s">
        <v>640</v>
      </c>
      <c r="D889" s="188" t="s">
        <v>482</v>
      </c>
      <c r="E889" s="188">
        <v>41</v>
      </c>
      <c r="F889" s="208">
        <v>28045</v>
      </c>
      <c r="G889" s="188">
        <v>351384</v>
      </c>
      <c r="H889" s="208">
        <v>37709</v>
      </c>
      <c r="I889" s="209" t="s">
        <v>858</v>
      </c>
      <c r="BB889"/>
      <c r="BC889"/>
      <c r="BD889"/>
      <c r="BE889"/>
      <c r="BF889"/>
      <c r="BG889"/>
      <c r="BH889"/>
      <c r="BI889"/>
      <c r="BJ889"/>
      <c r="BK889"/>
      <c r="BL889"/>
      <c r="BM889"/>
      <c r="BN889"/>
      <c r="BO889"/>
      <c r="BP889"/>
      <c r="BQ889"/>
      <c r="BR889"/>
      <c r="BS889"/>
    </row>
    <row r="890" spans="1:71" s="1" customFormat="1" x14ac:dyDescent="0.25">
      <c r="A890" s="188" t="s">
        <v>413</v>
      </c>
      <c r="B890" s="188" t="s">
        <v>550</v>
      </c>
      <c r="C890" s="188" t="s">
        <v>907</v>
      </c>
      <c r="D890" s="188" t="s">
        <v>548</v>
      </c>
      <c r="E890" s="188">
        <v>38</v>
      </c>
      <c r="F890" s="208">
        <v>29169</v>
      </c>
      <c r="G890" s="188">
        <v>351560</v>
      </c>
      <c r="H890" s="208">
        <v>37716</v>
      </c>
      <c r="I890" s="209" t="s">
        <v>858</v>
      </c>
      <c r="BB890"/>
      <c r="BC890"/>
      <c r="BD890"/>
      <c r="BE890"/>
      <c r="BF890"/>
      <c r="BG890"/>
      <c r="BH890"/>
      <c r="BI890"/>
      <c r="BJ890"/>
      <c r="BK890"/>
      <c r="BL890"/>
      <c r="BM890"/>
      <c r="BN890"/>
      <c r="BO890"/>
      <c r="BP890"/>
      <c r="BQ890"/>
      <c r="BR890"/>
      <c r="BS890"/>
    </row>
    <row r="891" spans="1:71" s="1" customFormat="1" x14ac:dyDescent="0.25">
      <c r="A891" s="188" t="s">
        <v>413</v>
      </c>
      <c r="B891" s="188" t="s">
        <v>534</v>
      </c>
      <c r="C891" s="188" t="s">
        <v>847</v>
      </c>
      <c r="D891" s="188" t="s">
        <v>445</v>
      </c>
      <c r="E891" s="188">
        <v>38</v>
      </c>
      <c r="F891" s="208">
        <v>29246</v>
      </c>
      <c r="G891" s="188">
        <v>351383</v>
      </c>
      <c r="H891" s="208">
        <v>37775</v>
      </c>
      <c r="I891" s="209" t="s">
        <v>858</v>
      </c>
      <c r="BB891"/>
      <c r="BC891"/>
      <c r="BD891"/>
      <c r="BE891"/>
      <c r="BF891"/>
      <c r="BG891"/>
      <c r="BH891"/>
      <c r="BI891"/>
      <c r="BJ891"/>
      <c r="BK891"/>
      <c r="BL891"/>
      <c r="BM891"/>
      <c r="BN891"/>
      <c r="BO891"/>
      <c r="BP891"/>
      <c r="BQ891"/>
      <c r="BR891"/>
      <c r="BS891"/>
    </row>
    <row r="892" spans="1:71" s="1" customFormat="1" x14ac:dyDescent="0.25">
      <c r="A892" s="188" t="s">
        <v>413</v>
      </c>
      <c r="B892" s="188" t="s">
        <v>587</v>
      </c>
      <c r="C892" s="188" t="s">
        <v>801</v>
      </c>
      <c r="D892" s="188" t="s">
        <v>868</v>
      </c>
      <c r="E892" s="188">
        <v>47</v>
      </c>
      <c r="F892" s="208">
        <v>26164</v>
      </c>
      <c r="G892" s="188">
        <v>561655</v>
      </c>
      <c r="H892" s="208">
        <v>34054</v>
      </c>
      <c r="I892" s="209" t="s">
        <v>909</v>
      </c>
      <c r="BB892"/>
      <c r="BC892"/>
      <c r="BD892"/>
      <c r="BE892"/>
      <c r="BF892"/>
      <c r="BG892"/>
      <c r="BH892"/>
      <c r="BI892"/>
      <c r="BJ892"/>
      <c r="BK892"/>
      <c r="BL892"/>
      <c r="BM892"/>
      <c r="BN892"/>
      <c r="BO892"/>
      <c r="BP892"/>
      <c r="BQ892"/>
      <c r="BR892"/>
      <c r="BS892"/>
    </row>
    <row r="893" spans="1:71" s="1" customFormat="1" x14ac:dyDescent="0.25">
      <c r="A893" s="188" t="s">
        <v>454</v>
      </c>
      <c r="B893" s="188" t="s">
        <v>570</v>
      </c>
      <c r="C893" s="188" t="s">
        <v>435</v>
      </c>
      <c r="D893" s="188" t="s">
        <v>940</v>
      </c>
      <c r="E893" s="188">
        <v>55</v>
      </c>
      <c r="F893" s="208">
        <v>22957</v>
      </c>
      <c r="G893" s="188">
        <v>351380</v>
      </c>
      <c r="H893" s="208">
        <v>33995</v>
      </c>
      <c r="I893" s="209" t="s">
        <v>924</v>
      </c>
      <c r="BB893"/>
      <c r="BC893"/>
      <c r="BD893"/>
      <c r="BE893"/>
      <c r="BF893"/>
      <c r="BG893"/>
      <c r="BH893"/>
      <c r="BI893"/>
      <c r="BJ893"/>
      <c r="BK893"/>
      <c r="BL893"/>
      <c r="BM893"/>
      <c r="BN893"/>
      <c r="BO893"/>
      <c r="BP893"/>
      <c r="BQ893"/>
      <c r="BR893"/>
      <c r="BS893"/>
    </row>
    <row r="894" spans="1:71" s="1" customFormat="1" x14ac:dyDescent="0.25">
      <c r="A894" s="188" t="s">
        <v>413</v>
      </c>
      <c r="B894" s="188" t="s">
        <v>418</v>
      </c>
      <c r="C894" s="188" t="s">
        <v>808</v>
      </c>
      <c r="D894" s="188" t="s">
        <v>741</v>
      </c>
      <c r="E894" s="188">
        <v>38</v>
      </c>
      <c r="F894" s="208">
        <v>29201</v>
      </c>
      <c r="G894" s="188">
        <v>351420</v>
      </c>
      <c r="H894" s="208">
        <v>37901</v>
      </c>
      <c r="I894" s="209" t="s">
        <v>858</v>
      </c>
      <c r="BB894"/>
      <c r="BC894"/>
      <c r="BD894"/>
      <c r="BE894"/>
      <c r="BF894"/>
      <c r="BG894"/>
      <c r="BH894"/>
      <c r="BI894"/>
      <c r="BJ894"/>
      <c r="BK894"/>
      <c r="BL894"/>
      <c r="BM894"/>
      <c r="BN894"/>
      <c r="BO894"/>
      <c r="BP894"/>
      <c r="BQ894"/>
      <c r="BR894"/>
      <c r="BS894"/>
    </row>
    <row r="895" spans="1:71" s="1" customFormat="1" x14ac:dyDescent="0.25">
      <c r="A895" s="188" t="s">
        <v>413</v>
      </c>
      <c r="B895" s="188" t="s">
        <v>626</v>
      </c>
      <c r="C895" s="188" t="s">
        <v>88</v>
      </c>
      <c r="D895" s="188" t="s">
        <v>416</v>
      </c>
      <c r="E895" s="188">
        <v>37</v>
      </c>
      <c r="F895" s="208">
        <v>29808</v>
      </c>
      <c r="G895" s="188">
        <v>351568</v>
      </c>
      <c r="H895" s="208">
        <v>37963</v>
      </c>
      <c r="I895" s="209" t="s">
        <v>858</v>
      </c>
      <c r="BB895"/>
      <c r="BC895"/>
      <c r="BD895"/>
      <c r="BE895"/>
      <c r="BF895"/>
      <c r="BG895"/>
      <c r="BH895"/>
      <c r="BI895"/>
      <c r="BJ895"/>
      <c r="BK895"/>
      <c r="BL895"/>
      <c r="BM895"/>
      <c r="BN895"/>
      <c r="BO895"/>
      <c r="BP895"/>
      <c r="BQ895"/>
      <c r="BR895"/>
      <c r="BS895"/>
    </row>
    <row r="896" spans="1:71" s="1" customFormat="1" x14ac:dyDescent="0.25">
      <c r="A896" s="188" t="s">
        <v>454</v>
      </c>
      <c r="B896" s="188" t="s">
        <v>618</v>
      </c>
      <c r="C896" s="188" t="s">
        <v>710</v>
      </c>
      <c r="D896" s="188" t="s">
        <v>473</v>
      </c>
      <c r="E896" s="188">
        <v>39</v>
      </c>
      <c r="F896" s="208">
        <v>28894</v>
      </c>
      <c r="G896" s="188">
        <v>566429</v>
      </c>
      <c r="H896" s="208">
        <v>37935</v>
      </c>
      <c r="I896" s="209" t="s">
        <v>858</v>
      </c>
      <c r="BB896"/>
      <c r="BC896"/>
      <c r="BD896"/>
      <c r="BE896"/>
      <c r="BF896"/>
      <c r="BG896"/>
      <c r="BH896"/>
      <c r="BI896"/>
      <c r="BJ896"/>
      <c r="BK896"/>
      <c r="BL896"/>
      <c r="BM896"/>
      <c r="BN896"/>
      <c r="BO896"/>
      <c r="BP896"/>
      <c r="BQ896"/>
      <c r="BR896"/>
      <c r="BS896"/>
    </row>
    <row r="897" spans="1:71" s="1" customFormat="1" x14ac:dyDescent="0.25">
      <c r="A897" s="188" t="s">
        <v>454</v>
      </c>
      <c r="B897" s="188" t="s">
        <v>562</v>
      </c>
      <c r="C897" s="188" t="s">
        <v>907</v>
      </c>
      <c r="D897" s="188" t="s">
        <v>473</v>
      </c>
      <c r="E897" s="188">
        <v>38</v>
      </c>
      <c r="F897" s="208">
        <v>29406</v>
      </c>
      <c r="G897" s="188">
        <v>568868</v>
      </c>
      <c r="H897" s="208">
        <v>37845</v>
      </c>
      <c r="I897" s="209" t="s">
        <v>858</v>
      </c>
      <c r="BB897"/>
      <c r="BC897"/>
      <c r="BD897"/>
      <c r="BE897"/>
      <c r="BF897"/>
      <c r="BG897"/>
      <c r="BH897"/>
      <c r="BI897"/>
      <c r="BJ897"/>
      <c r="BK897"/>
      <c r="BL897"/>
      <c r="BM897"/>
      <c r="BN897"/>
      <c r="BO897"/>
      <c r="BP897"/>
      <c r="BQ897"/>
      <c r="BR897"/>
      <c r="BS897"/>
    </row>
    <row r="898" spans="1:71" s="1" customFormat="1" x14ac:dyDescent="0.25">
      <c r="A898" s="188" t="s">
        <v>413</v>
      </c>
      <c r="B898" s="188" t="s">
        <v>474</v>
      </c>
      <c r="C898" s="188" t="s">
        <v>848</v>
      </c>
      <c r="D898" s="188" t="s">
        <v>460</v>
      </c>
      <c r="E898" s="188">
        <v>38</v>
      </c>
      <c r="F898" s="208">
        <v>29171</v>
      </c>
      <c r="G898" s="188">
        <v>561662</v>
      </c>
      <c r="H898" s="208">
        <v>37770</v>
      </c>
      <c r="I898" s="209" t="s">
        <v>858</v>
      </c>
      <c r="BB898"/>
      <c r="BC898"/>
      <c r="BD898"/>
      <c r="BE898"/>
      <c r="BF898"/>
      <c r="BG898"/>
      <c r="BH898"/>
      <c r="BI898"/>
      <c r="BJ898"/>
      <c r="BK898"/>
      <c r="BL898"/>
      <c r="BM898"/>
      <c r="BN898"/>
      <c r="BO898"/>
      <c r="BP898"/>
      <c r="BQ898"/>
      <c r="BR898"/>
      <c r="BS898"/>
    </row>
    <row r="899" spans="1:71" s="1" customFormat="1" x14ac:dyDescent="0.25">
      <c r="A899" s="188" t="s">
        <v>413</v>
      </c>
      <c r="B899" s="188" t="s">
        <v>623</v>
      </c>
      <c r="C899" s="188" t="s">
        <v>907</v>
      </c>
      <c r="D899" s="188" t="s">
        <v>473</v>
      </c>
      <c r="E899" s="188">
        <v>36</v>
      </c>
      <c r="F899" s="208">
        <v>29902</v>
      </c>
      <c r="G899" s="188">
        <v>566560</v>
      </c>
      <c r="H899" s="208">
        <v>37950</v>
      </c>
      <c r="I899" s="209" t="s">
        <v>858</v>
      </c>
      <c r="BB899"/>
      <c r="BC899"/>
      <c r="BD899"/>
      <c r="BE899"/>
      <c r="BF899"/>
      <c r="BG899"/>
      <c r="BH899"/>
      <c r="BI899"/>
      <c r="BJ899"/>
      <c r="BK899"/>
      <c r="BL899"/>
      <c r="BM899"/>
      <c r="BN899"/>
      <c r="BO899"/>
      <c r="BP899"/>
      <c r="BQ899"/>
      <c r="BR899"/>
      <c r="BS899"/>
    </row>
    <row r="900" spans="1:71" s="1" customFormat="1" x14ac:dyDescent="0.25">
      <c r="A900" s="188" t="s">
        <v>413</v>
      </c>
      <c r="B900" s="188" t="s">
        <v>559</v>
      </c>
      <c r="C900" s="188" t="s">
        <v>941</v>
      </c>
      <c r="D900" s="188" t="s">
        <v>473</v>
      </c>
      <c r="E900" s="188">
        <v>38</v>
      </c>
      <c r="F900" s="208">
        <v>29140</v>
      </c>
      <c r="G900" s="188">
        <v>350070</v>
      </c>
      <c r="H900" s="208">
        <v>37963</v>
      </c>
      <c r="I900" s="209" t="s">
        <v>858</v>
      </c>
      <c r="BB900"/>
      <c r="BC900"/>
      <c r="BD900"/>
      <c r="BE900"/>
      <c r="BF900"/>
      <c r="BG900"/>
      <c r="BH900"/>
      <c r="BI900"/>
      <c r="BJ900"/>
      <c r="BK900"/>
      <c r="BL900"/>
      <c r="BM900"/>
      <c r="BN900"/>
      <c r="BO900"/>
      <c r="BP900"/>
      <c r="BQ900"/>
      <c r="BR900"/>
      <c r="BS900"/>
    </row>
    <row r="901" spans="1:71" s="1" customFormat="1" x14ac:dyDescent="0.25">
      <c r="A901" s="188" t="s">
        <v>454</v>
      </c>
      <c r="B901" s="188" t="s">
        <v>521</v>
      </c>
      <c r="C901" s="188" t="s">
        <v>928</v>
      </c>
      <c r="D901" s="188" t="s">
        <v>473</v>
      </c>
      <c r="E901" s="188">
        <v>37</v>
      </c>
      <c r="F901" s="208">
        <v>29505</v>
      </c>
      <c r="G901" s="188">
        <v>350090</v>
      </c>
      <c r="H901" s="208">
        <v>37886</v>
      </c>
      <c r="I901" s="209" t="s">
        <v>858</v>
      </c>
      <c r="BB901"/>
      <c r="BC901"/>
      <c r="BD901"/>
      <c r="BE901"/>
      <c r="BF901"/>
      <c r="BG901"/>
      <c r="BH901"/>
      <c r="BI901"/>
      <c r="BJ901"/>
      <c r="BK901"/>
      <c r="BL901"/>
      <c r="BM901"/>
      <c r="BN901"/>
      <c r="BO901"/>
      <c r="BP901"/>
      <c r="BQ901"/>
      <c r="BR901"/>
      <c r="BS901"/>
    </row>
    <row r="902" spans="1:71" s="1" customFormat="1" x14ac:dyDescent="0.25">
      <c r="A902" s="188" t="s">
        <v>413</v>
      </c>
      <c r="B902" s="188" t="s">
        <v>671</v>
      </c>
      <c r="C902" s="188" t="s">
        <v>942</v>
      </c>
      <c r="D902" s="188" t="s">
        <v>473</v>
      </c>
      <c r="E902" s="188">
        <v>38</v>
      </c>
      <c r="F902" s="208">
        <v>29370</v>
      </c>
      <c r="G902" s="188">
        <v>350088</v>
      </c>
      <c r="H902" s="208">
        <v>37662</v>
      </c>
      <c r="I902" s="209" t="s">
        <v>858</v>
      </c>
      <c r="BB902"/>
      <c r="BC902"/>
      <c r="BD902"/>
      <c r="BE902"/>
      <c r="BF902"/>
      <c r="BG902"/>
      <c r="BH902"/>
      <c r="BI902"/>
      <c r="BJ902"/>
      <c r="BK902"/>
      <c r="BL902"/>
      <c r="BM902"/>
      <c r="BN902"/>
      <c r="BO902"/>
      <c r="BP902"/>
      <c r="BQ902"/>
      <c r="BR902"/>
      <c r="BS902"/>
    </row>
    <row r="903" spans="1:71" s="1" customFormat="1" x14ac:dyDescent="0.25">
      <c r="A903" s="188" t="s">
        <v>413</v>
      </c>
      <c r="B903" s="188" t="s">
        <v>594</v>
      </c>
      <c r="C903" s="188" t="s">
        <v>844</v>
      </c>
      <c r="D903" s="188" t="s">
        <v>433</v>
      </c>
      <c r="E903" s="188">
        <v>37</v>
      </c>
      <c r="F903" s="208">
        <v>29611</v>
      </c>
      <c r="G903" s="188">
        <v>351431</v>
      </c>
      <c r="H903" s="208">
        <v>37776</v>
      </c>
      <c r="I903" s="209" t="s">
        <v>858</v>
      </c>
      <c r="BB903"/>
      <c r="BC903"/>
      <c r="BD903"/>
      <c r="BE903"/>
      <c r="BF903"/>
      <c r="BG903"/>
      <c r="BH903"/>
      <c r="BI903"/>
      <c r="BJ903"/>
      <c r="BK903"/>
      <c r="BL903"/>
      <c r="BM903"/>
      <c r="BN903"/>
      <c r="BO903"/>
      <c r="BP903"/>
      <c r="BQ903"/>
      <c r="BR903"/>
      <c r="BS903"/>
    </row>
    <row r="904" spans="1:71" s="1" customFormat="1" x14ac:dyDescent="0.25">
      <c r="A904" s="188" t="s">
        <v>413</v>
      </c>
      <c r="B904" s="188" t="s">
        <v>625</v>
      </c>
      <c r="C904" s="188" t="s">
        <v>943</v>
      </c>
      <c r="D904" s="188" t="s">
        <v>416</v>
      </c>
      <c r="E904" s="188">
        <v>36</v>
      </c>
      <c r="F904" s="208">
        <v>29900</v>
      </c>
      <c r="G904" s="188">
        <v>561702</v>
      </c>
      <c r="H904" s="208">
        <v>37758</v>
      </c>
      <c r="I904" s="209" t="s">
        <v>858</v>
      </c>
      <c r="BB904"/>
      <c r="BC904"/>
      <c r="BD904"/>
      <c r="BE904"/>
      <c r="BF904"/>
      <c r="BG904"/>
      <c r="BH904"/>
      <c r="BI904"/>
      <c r="BJ904"/>
      <c r="BK904"/>
      <c r="BL904"/>
      <c r="BM904"/>
      <c r="BN904"/>
      <c r="BO904"/>
      <c r="BP904"/>
      <c r="BQ904"/>
      <c r="BR904"/>
      <c r="BS904"/>
    </row>
    <row r="905" spans="1:71" s="1" customFormat="1" x14ac:dyDescent="0.25">
      <c r="A905" s="188" t="s">
        <v>413</v>
      </c>
      <c r="B905" s="188" t="s">
        <v>719</v>
      </c>
      <c r="C905" s="188" t="s">
        <v>844</v>
      </c>
      <c r="D905" s="188" t="s">
        <v>846</v>
      </c>
      <c r="E905" s="188">
        <v>36</v>
      </c>
      <c r="F905" s="208">
        <v>30088</v>
      </c>
      <c r="G905" s="188">
        <v>350114</v>
      </c>
      <c r="H905" s="208">
        <v>38141</v>
      </c>
      <c r="I905" s="209" t="s">
        <v>858</v>
      </c>
      <c r="BB905"/>
      <c r="BC905"/>
      <c r="BD905"/>
      <c r="BE905"/>
      <c r="BF905"/>
      <c r="BG905"/>
      <c r="BH905"/>
      <c r="BI905"/>
      <c r="BJ905"/>
      <c r="BK905"/>
      <c r="BL905"/>
      <c r="BM905"/>
      <c r="BN905"/>
      <c r="BO905"/>
      <c r="BP905"/>
      <c r="BQ905"/>
      <c r="BR905"/>
      <c r="BS905"/>
    </row>
    <row r="906" spans="1:71" s="1" customFormat="1" x14ac:dyDescent="0.25">
      <c r="A906" s="188" t="s">
        <v>413</v>
      </c>
      <c r="B906" s="188" t="s">
        <v>578</v>
      </c>
      <c r="C906" s="188" t="s">
        <v>847</v>
      </c>
      <c r="D906" s="188" t="s">
        <v>416</v>
      </c>
      <c r="E906" s="188">
        <v>36</v>
      </c>
      <c r="F906" s="208">
        <v>30149</v>
      </c>
      <c r="G906" s="188">
        <v>351429</v>
      </c>
      <c r="H906" s="208">
        <v>38112</v>
      </c>
      <c r="I906" s="209" t="s">
        <v>858</v>
      </c>
      <c r="BB906"/>
      <c r="BC906"/>
      <c r="BD906"/>
      <c r="BE906"/>
      <c r="BF906"/>
      <c r="BG906"/>
      <c r="BH906"/>
      <c r="BI906"/>
      <c r="BJ906"/>
      <c r="BK906"/>
      <c r="BL906"/>
      <c r="BM906"/>
      <c r="BN906"/>
      <c r="BO906"/>
      <c r="BP906"/>
      <c r="BQ906"/>
      <c r="BR906"/>
      <c r="BS906"/>
    </row>
    <row r="907" spans="1:71" s="1" customFormat="1" x14ac:dyDescent="0.25">
      <c r="A907" s="188" t="s">
        <v>413</v>
      </c>
      <c r="B907" s="188" t="s">
        <v>719</v>
      </c>
      <c r="C907" s="188" t="s">
        <v>438</v>
      </c>
      <c r="D907" s="188" t="s">
        <v>473</v>
      </c>
      <c r="E907" s="188">
        <v>41</v>
      </c>
      <c r="F907" s="208">
        <v>28309</v>
      </c>
      <c r="G907" s="188">
        <v>350124</v>
      </c>
      <c r="H907" s="208">
        <v>38331</v>
      </c>
      <c r="I907" s="209" t="s">
        <v>858</v>
      </c>
      <c r="BB907"/>
      <c r="BC907"/>
      <c r="BD907"/>
      <c r="BE907"/>
      <c r="BF907"/>
      <c r="BG907"/>
      <c r="BH907"/>
      <c r="BI907"/>
      <c r="BJ907"/>
      <c r="BK907"/>
      <c r="BL907"/>
      <c r="BM907"/>
      <c r="BN907"/>
      <c r="BO907"/>
      <c r="BP907"/>
      <c r="BQ907"/>
      <c r="BR907"/>
      <c r="BS907"/>
    </row>
    <row r="908" spans="1:71" s="1" customFormat="1" x14ac:dyDescent="0.25">
      <c r="A908" s="188" t="s">
        <v>413</v>
      </c>
      <c r="B908" s="188" t="s">
        <v>664</v>
      </c>
      <c r="C908" s="188" t="s">
        <v>944</v>
      </c>
      <c r="D908" s="188" t="s">
        <v>548</v>
      </c>
      <c r="E908" s="188">
        <v>37</v>
      </c>
      <c r="F908" s="208">
        <v>29625</v>
      </c>
      <c r="G908" s="188">
        <v>350107</v>
      </c>
      <c r="H908" s="208">
        <v>37994</v>
      </c>
      <c r="I908" s="209" t="s">
        <v>858</v>
      </c>
      <c r="BB908"/>
      <c r="BC908"/>
      <c r="BD908"/>
      <c r="BE908"/>
      <c r="BF908"/>
      <c r="BG908"/>
      <c r="BH908"/>
      <c r="BI908"/>
      <c r="BJ908"/>
      <c r="BK908"/>
      <c r="BL908"/>
      <c r="BM908"/>
      <c r="BN908"/>
      <c r="BO908"/>
      <c r="BP908"/>
      <c r="BQ908"/>
      <c r="BR908"/>
      <c r="BS908"/>
    </row>
    <row r="909" spans="1:71" s="1" customFormat="1" x14ac:dyDescent="0.25">
      <c r="A909" s="188" t="s">
        <v>413</v>
      </c>
      <c r="B909" s="188" t="s">
        <v>511</v>
      </c>
      <c r="C909" s="188" t="s">
        <v>930</v>
      </c>
      <c r="D909" s="188" t="s">
        <v>416</v>
      </c>
      <c r="E909" s="188">
        <v>38</v>
      </c>
      <c r="F909" s="208">
        <v>29419</v>
      </c>
      <c r="G909" s="188">
        <v>561630</v>
      </c>
      <c r="H909" s="208">
        <v>38129</v>
      </c>
      <c r="I909" s="209" t="s">
        <v>858</v>
      </c>
      <c r="BB909"/>
      <c r="BC909"/>
      <c r="BD909"/>
      <c r="BE909"/>
      <c r="BF909"/>
      <c r="BG909"/>
      <c r="BH909"/>
      <c r="BI909"/>
      <c r="BJ909"/>
      <c r="BK909"/>
      <c r="BL909"/>
      <c r="BM909"/>
      <c r="BN909"/>
      <c r="BO909"/>
      <c r="BP909"/>
      <c r="BQ909"/>
      <c r="BR909"/>
      <c r="BS909"/>
    </row>
    <row r="910" spans="1:71" s="1" customFormat="1" x14ac:dyDescent="0.25">
      <c r="A910" s="188" t="s">
        <v>408</v>
      </c>
      <c r="B910" s="188" t="s">
        <v>634</v>
      </c>
      <c r="C910" s="188" t="s">
        <v>155</v>
      </c>
      <c r="D910" s="188" t="s">
        <v>460</v>
      </c>
      <c r="E910" s="188">
        <v>41</v>
      </c>
      <c r="F910" s="208">
        <v>28293</v>
      </c>
      <c r="G910" s="188">
        <v>351427</v>
      </c>
      <c r="H910" s="208">
        <v>38150</v>
      </c>
      <c r="I910" s="209" t="s">
        <v>858</v>
      </c>
      <c r="BB910"/>
      <c r="BC910"/>
      <c r="BD910"/>
      <c r="BE910"/>
      <c r="BF910"/>
      <c r="BG910"/>
      <c r="BH910"/>
      <c r="BI910"/>
      <c r="BJ910"/>
      <c r="BK910"/>
      <c r="BL910"/>
      <c r="BM910"/>
      <c r="BN910"/>
      <c r="BO910"/>
      <c r="BP910"/>
      <c r="BQ910"/>
      <c r="BR910"/>
      <c r="BS910"/>
    </row>
    <row r="911" spans="1:71" s="1" customFormat="1" x14ac:dyDescent="0.25">
      <c r="A911" s="188" t="s">
        <v>408</v>
      </c>
      <c r="B911" s="188" t="s">
        <v>586</v>
      </c>
      <c r="C911" s="188" t="s">
        <v>471</v>
      </c>
      <c r="D911" s="188" t="s">
        <v>749</v>
      </c>
      <c r="E911" s="188">
        <v>38</v>
      </c>
      <c r="F911" s="208">
        <v>29140</v>
      </c>
      <c r="G911" s="188">
        <v>561645</v>
      </c>
      <c r="H911" s="208">
        <v>38110</v>
      </c>
      <c r="I911" s="209" t="s">
        <v>858</v>
      </c>
      <c r="BB911"/>
      <c r="BC911"/>
      <c r="BD911"/>
      <c r="BE911"/>
      <c r="BF911"/>
      <c r="BG911"/>
      <c r="BH911"/>
      <c r="BI911"/>
      <c r="BJ911"/>
      <c r="BK911"/>
      <c r="BL911"/>
      <c r="BM911"/>
      <c r="BN911"/>
      <c r="BO911"/>
      <c r="BP911"/>
      <c r="BQ911"/>
      <c r="BR911"/>
      <c r="BS911"/>
    </row>
    <row r="912" spans="1:71" s="1" customFormat="1" x14ac:dyDescent="0.25">
      <c r="A912" s="188" t="s">
        <v>408</v>
      </c>
      <c r="B912" s="188" t="s">
        <v>673</v>
      </c>
      <c r="C912" s="188" t="s">
        <v>86</v>
      </c>
      <c r="D912" s="188" t="s">
        <v>945</v>
      </c>
      <c r="E912" s="188">
        <v>51</v>
      </c>
      <c r="F912" s="208">
        <v>24665</v>
      </c>
      <c r="G912" s="188">
        <v>351569</v>
      </c>
      <c r="H912" s="208">
        <v>35058</v>
      </c>
      <c r="I912" s="209" t="s">
        <v>909</v>
      </c>
      <c r="BB912"/>
      <c r="BC912"/>
      <c r="BD912"/>
      <c r="BE912"/>
      <c r="BF912"/>
      <c r="BG912"/>
      <c r="BH912"/>
      <c r="BI912"/>
      <c r="BJ912"/>
      <c r="BK912"/>
      <c r="BL912"/>
      <c r="BM912"/>
      <c r="BN912"/>
      <c r="BO912"/>
      <c r="BP912"/>
      <c r="BQ912"/>
      <c r="BR912"/>
      <c r="BS912"/>
    </row>
    <row r="913" spans="1:71" s="1" customFormat="1" x14ac:dyDescent="0.25">
      <c r="A913" s="188" t="s">
        <v>413</v>
      </c>
      <c r="B913" s="188" t="s">
        <v>492</v>
      </c>
      <c r="C913" s="188" t="s">
        <v>523</v>
      </c>
      <c r="D913" s="188" t="s">
        <v>416</v>
      </c>
      <c r="E913" s="188">
        <v>43</v>
      </c>
      <c r="F913" s="208">
        <v>27458</v>
      </c>
      <c r="G913" s="188">
        <v>561599</v>
      </c>
      <c r="H913" s="208">
        <v>38180</v>
      </c>
      <c r="I913" s="209" t="s">
        <v>924</v>
      </c>
      <c r="BB913"/>
      <c r="BC913"/>
      <c r="BD913"/>
      <c r="BE913"/>
      <c r="BF913"/>
      <c r="BG913"/>
      <c r="BH913"/>
      <c r="BI913"/>
      <c r="BJ913"/>
      <c r="BK913"/>
      <c r="BL913"/>
      <c r="BM913"/>
      <c r="BN913"/>
      <c r="BO913"/>
      <c r="BP913"/>
      <c r="BQ913"/>
      <c r="BR913"/>
      <c r="BS913"/>
    </row>
    <row r="914" spans="1:71" s="1" customFormat="1" x14ac:dyDescent="0.25">
      <c r="A914" s="188" t="s">
        <v>413</v>
      </c>
      <c r="B914" s="188" t="s">
        <v>626</v>
      </c>
      <c r="C914" s="188" t="s">
        <v>707</v>
      </c>
      <c r="D914" s="188" t="s">
        <v>457</v>
      </c>
      <c r="E914" s="188">
        <v>52</v>
      </c>
      <c r="F914" s="208">
        <v>24072</v>
      </c>
      <c r="G914" s="188">
        <v>561598</v>
      </c>
      <c r="H914" s="208">
        <v>34761</v>
      </c>
      <c r="I914" s="209" t="s">
        <v>926</v>
      </c>
      <c r="BB914"/>
      <c r="BC914"/>
      <c r="BD914"/>
      <c r="BE914"/>
      <c r="BF914"/>
      <c r="BG914"/>
      <c r="BH914"/>
      <c r="BI914"/>
      <c r="BJ914"/>
      <c r="BK914"/>
      <c r="BL914"/>
      <c r="BM914"/>
      <c r="BN914"/>
      <c r="BO914"/>
      <c r="BP914"/>
      <c r="BQ914"/>
      <c r="BR914"/>
      <c r="BS914"/>
    </row>
    <row r="915" spans="1:71" s="1" customFormat="1" x14ac:dyDescent="0.25">
      <c r="A915" s="188" t="s">
        <v>413</v>
      </c>
      <c r="B915" s="188" t="s">
        <v>730</v>
      </c>
      <c r="C915" s="188" t="s">
        <v>946</v>
      </c>
      <c r="D915" s="188" t="s">
        <v>460</v>
      </c>
      <c r="E915" s="188">
        <v>37</v>
      </c>
      <c r="F915" s="208">
        <v>29516</v>
      </c>
      <c r="G915" s="188">
        <v>561660</v>
      </c>
      <c r="H915" s="208">
        <v>38271</v>
      </c>
      <c r="I915" s="209" t="s">
        <v>858</v>
      </c>
      <c r="BB915"/>
      <c r="BC915"/>
      <c r="BD915"/>
      <c r="BE915"/>
      <c r="BF915"/>
      <c r="BG915"/>
      <c r="BH915"/>
      <c r="BI915"/>
      <c r="BJ915"/>
      <c r="BK915"/>
      <c r="BL915"/>
      <c r="BM915"/>
      <c r="BN915"/>
      <c r="BO915"/>
      <c r="BP915"/>
      <c r="BQ915"/>
      <c r="BR915"/>
      <c r="BS915"/>
    </row>
    <row r="916" spans="1:71" s="1" customFormat="1" x14ac:dyDescent="0.25">
      <c r="A916" s="188" t="s">
        <v>413</v>
      </c>
      <c r="B916" s="188" t="s">
        <v>541</v>
      </c>
      <c r="C916" s="188" t="s">
        <v>523</v>
      </c>
      <c r="D916" s="188" t="s">
        <v>850</v>
      </c>
      <c r="E916" s="188">
        <v>38</v>
      </c>
      <c r="F916" s="208">
        <v>29486</v>
      </c>
      <c r="G916" s="188">
        <v>350175</v>
      </c>
      <c r="H916" s="208">
        <v>38185</v>
      </c>
      <c r="I916" s="209" t="s">
        <v>858</v>
      </c>
      <c r="BB916"/>
      <c r="BC916"/>
      <c r="BD916"/>
      <c r="BE916"/>
      <c r="BF916"/>
      <c r="BG916"/>
      <c r="BH916"/>
      <c r="BI916"/>
      <c r="BJ916"/>
      <c r="BK916"/>
      <c r="BL916"/>
      <c r="BM916"/>
      <c r="BN916"/>
      <c r="BO916"/>
      <c r="BP916"/>
      <c r="BQ916"/>
      <c r="BR916"/>
      <c r="BS916"/>
    </row>
    <row r="917" spans="1:71" s="1" customFormat="1" x14ac:dyDescent="0.25">
      <c r="A917" s="188" t="s">
        <v>408</v>
      </c>
      <c r="B917" s="188" t="s">
        <v>519</v>
      </c>
      <c r="C917" s="188" t="s">
        <v>828</v>
      </c>
      <c r="D917" s="188" t="s">
        <v>473</v>
      </c>
      <c r="E917" s="188">
        <v>34</v>
      </c>
      <c r="F917" s="208">
        <v>30937</v>
      </c>
      <c r="G917" s="188">
        <v>350187</v>
      </c>
      <c r="H917" s="208">
        <v>38252</v>
      </c>
      <c r="I917" s="209" t="s">
        <v>858</v>
      </c>
      <c r="BB917"/>
      <c r="BC917"/>
      <c r="BD917"/>
      <c r="BE917"/>
      <c r="BF917"/>
      <c r="BG917"/>
      <c r="BH917"/>
      <c r="BI917"/>
      <c r="BJ917"/>
      <c r="BK917"/>
      <c r="BL917"/>
      <c r="BM917"/>
      <c r="BN917"/>
      <c r="BO917"/>
      <c r="BP917"/>
      <c r="BQ917"/>
      <c r="BR917"/>
      <c r="BS917"/>
    </row>
    <row r="918" spans="1:71" s="1" customFormat="1" x14ac:dyDescent="0.25">
      <c r="A918" s="188" t="s">
        <v>454</v>
      </c>
      <c r="B918" s="188" t="s">
        <v>546</v>
      </c>
      <c r="C918" s="188" t="s">
        <v>529</v>
      </c>
      <c r="D918" s="188" t="s">
        <v>548</v>
      </c>
      <c r="E918" s="188">
        <v>39</v>
      </c>
      <c r="F918" s="208">
        <v>28953</v>
      </c>
      <c r="G918" s="188">
        <v>350192</v>
      </c>
      <c r="H918" s="208">
        <v>38080</v>
      </c>
      <c r="I918" s="209" t="s">
        <v>858</v>
      </c>
      <c r="BB918"/>
      <c r="BC918"/>
      <c r="BD918"/>
      <c r="BE918"/>
      <c r="BF918"/>
      <c r="BG918"/>
      <c r="BH918"/>
      <c r="BI918"/>
      <c r="BJ918"/>
      <c r="BK918"/>
      <c r="BL918"/>
      <c r="BM918"/>
      <c r="BN918"/>
      <c r="BO918"/>
      <c r="BP918"/>
      <c r="BQ918"/>
      <c r="BR918"/>
      <c r="BS918"/>
    </row>
    <row r="919" spans="1:71" s="1" customFormat="1" x14ac:dyDescent="0.25">
      <c r="A919" s="188" t="s">
        <v>408</v>
      </c>
      <c r="B919" s="188" t="s">
        <v>705</v>
      </c>
      <c r="C919" s="188" t="s">
        <v>471</v>
      </c>
      <c r="D919" s="188" t="s">
        <v>947</v>
      </c>
      <c r="E919" s="188">
        <v>39</v>
      </c>
      <c r="F919" s="208">
        <v>29018</v>
      </c>
      <c r="G919" s="188">
        <v>566544</v>
      </c>
      <c r="H919" s="208">
        <v>38347</v>
      </c>
      <c r="I919" s="209" t="s">
        <v>858</v>
      </c>
      <c r="BB919"/>
      <c r="BC919"/>
      <c r="BD919"/>
      <c r="BE919"/>
      <c r="BF919"/>
      <c r="BG919"/>
      <c r="BH919"/>
      <c r="BI919"/>
      <c r="BJ919"/>
      <c r="BK919"/>
      <c r="BL919"/>
      <c r="BM919"/>
      <c r="BN919"/>
      <c r="BO919"/>
      <c r="BP919"/>
      <c r="BQ919"/>
      <c r="BR919"/>
      <c r="BS919"/>
    </row>
    <row r="920" spans="1:71" s="1" customFormat="1" x14ac:dyDescent="0.25">
      <c r="A920" s="188" t="s">
        <v>454</v>
      </c>
      <c r="B920" s="188" t="s">
        <v>667</v>
      </c>
      <c r="C920" s="188" t="s">
        <v>928</v>
      </c>
      <c r="D920" s="188" t="s">
        <v>678</v>
      </c>
      <c r="E920" s="188">
        <v>37</v>
      </c>
      <c r="F920" s="208">
        <v>29726</v>
      </c>
      <c r="G920" s="188">
        <v>561677</v>
      </c>
      <c r="H920" s="208">
        <v>38302</v>
      </c>
      <c r="I920" s="209" t="s">
        <v>858</v>
      </c>
      <c r="BB920"/>
      <c r="BC920"/>
      <c r="BD920"/>
      <c r="BE920"/>
      <c r="BF920"/>
      <c r="BG920"/>
      <c r="BH920"/>
      <c r="BI920"/>
      <c r="BJ920"/>
      <c r="BK920"/>
      <c r="BL920"/>
      <c r="BM920"/>
      <c r="BN920"/>
      <c r="BO920"/>
      <c r="BP920"/>
      <c r="BQ920"/>
      <c r="BR920"/>
      <c r="BS920"/>
    </row>
    <row r="921" spans="1:71" s="1" customFormat="1" x14ac:dyDescent="0.25">
      <c r="A921" s="188" t="s">
        <v>408</v>
      </c>
      <c r="B921" s="188" t="s">
        <v>612</v>
      </c>
      <c r="C921" s="188" t="s">
        <v>835</v>
      </c>
      <c r="D921" s="188" t="s">
        <v>628</v>
      </c>
      <c r="E921" s="188">
        <v>38</v>
      </c>
      <c r="F921" s="208">
        <v>29394</v>
      </c>
      <c r="G921" s="188">
        <v>561675</v>
      </c>
      <c r="H921" s="208">
        <v>38317</v>
      </c>
      <c r="I921" s="209" t="s">
        <v>858</v>
      </c>
      <c r="BB921"/>
      <c r="BC921"/>
      <c r="BD921"/>
      <c r="BE921"/>
      <c r="BF921"/>
      <c r="BG921"/>
      <c r="BH921"/>
      <c r="BI921"/>
      <c r="BJ921"/>
      <c r="BK921"/>
      <c r="BL921"/>
      <c r="BM921"/>
      <c r="BN921"/>
      <c r="BO921"/>
      <c r="BP921"/>
      <c r="BQ921"/>
      <c r="BR921"/>
      <c r="BS921"/>
    </row>
    <row r="922" spans="1:71" s="1" customFormat="1" x14ac:dyDescent="0.25">
      <c r="A922" s="188" t="s">
        <v>408</v>
      </c>
      <c r="B922" s="188" t="s">
        <v>499</v>
      </c>
      <c r="C922" s="188" t="s">
        <v>453</v>
      </c>
      <c r="D922" s="188" t="s">
        <v>619</v>
      </c>
      <c r="E922" s="188">
        <v>40</v>
      </c>
      <c r="F922" s="208">
        <v>28515</v>
      </c>
      <c r="G922" s="188">
        <v>561679</v>
      </c>
      <c r="H922" s="208">
        <v>38075</v>
      </c>
      <c r="I922" s="209" t="s">
        <v>858</v>
      </c>
      <c r="BB922"/>
      <c r="BC922"/>
      <c r="BD922"/>
      <c r="BE922"/>
      <c r="BF922"/>
      <c r="BG922"/>
      <c r="BH922"/>
      <c r="BI922"/>
      <c r="BJ922"/>
      <c r="BK922"/>
      <c r="BL922"/>
      <c r="BM922"/>
      <c r="BN922"/>
      <c r="BO922"/>
      <c r="BP922"/>
      <c r="BQ922"/>
      <c r="BR922"/>
      <c r="BS922"/>
    </row>
    <row r="923" spans="1:71" s="1" customFormat="1" x14ac:dyDescent="0.25">
      <c r="A923" s="188" t="s">
        <v>408</v>
      </c>
      <c r="B923" s="188" t="s">
        <v>664</v>
      </c>
      <c r="C923" s="188" t="s">
        <v>161</v>
      </c>
      <c r="D923" s="188" t="s">
        <v>473</v>
      </c>
      <c r="E923" s="188">
        <v>38</v>
      </c>
      <c r="F923" s="208">
        <v>29468</v>
      </c>
      <c r="G923" s="188">
        <v>561744</v>
      </c>
      <c r="H923" s="208">
        <v>38206</v>
      </c>
      <c r="I923" s="209" t="s">
        <v>858</v>
      </c>
      <c r="BB923"/>
      <c r="BC923"/>
      <c r="BD923"/>
      <c r="BE923"/>
      <c r="BF923"/>
      <c r="BG923"/>
      <c r="BH923"/>
      <c r="BI923"/>
      <c r="BJ923"/>
      <c r="BK923"/>
      <c r="BL923"/>
      <c r="BM923"/>
      <c r="BN923"/>
      <c r="BO923"/>
      <c r="BP923"/>
      <c r="BQ923"/>
      <c r="BR923"/>
      <c r="BS923"/>
    </row>
    <row r="924" spans="1:71" s="1" customFormat="1" x14ac:dyDescent="0.25">
      <c r="A924" s="188" t="s">
        <v>454</v>
      </c>
      <c r="B924" s="188" t="s">
        <v>784</v>
      </c>
      <c r="C924" s="188" t="s">
        <v>489</v>
      </c>
      <c r="D924" s="188" t="s">
        <v>457</v>
      </c>
      <c r="E924" s="188">
        <v>50</v>
      </c>
      <c r="F924" s="208">
        <v>24818</v>
      </c>
      <c r="G924" s="188">
        <v>561684</v>
      </c>
      <c r="H924" s="208">
        <v>36050</v>
      </c>
      <c r="I924" s="209" t="s">
        <v>909</v>
      </c>
      <c r="BB924"/>
      <c r="BC924"/>
      <c r="BD924"/>
      <c r="BE924"/>
      <c r="BF924"/>
      <c r="BG924"/>
      <c r="BH924"/>
      <c r="BI924"/>
      <c r="BJ924"/>
      <c r="BK924"/>
      <c r="BL924"/>
      <c r="BM924"/>
      <c r="BN924"/>
      <c r="BO924"/>
      <c r="BP924"/>
      <c r="BQ924"/>
      <c r="BR924"/>
      <c r="BS924"/>
    </row>
    <row r="925" spans="1:71" s="1" customFormat="1" x14ac:dyDescent="0.25">
      <c r="A925" s="188" t="s">
        <v>413</v>
      </c>
      <c r="B925" s="188" t="s">
        <v>748</v>
      </c>
      <c r="C925" s="188" t="s">
        <v>91</v>
      </c>
      <c r="D925" s="188" t="s">
        <v>457</v>
      </c>
      <c r="E925" s="188">
        <v>41</v>
      </c>
      <c r="F925" s="208">
        <v>28244</v>
      </c>
      <c r="G925" s="188">
        <v>566203</v>
      </c>
      <c r="H925" s="208">
        <v>38171</v>
      </c>
      <c r="I925" s="209" t="s">
        <v>466</v>
      </c>
      <c r="BB925"/>
      <c r="BC925"/>
      <c r="BD925"/>
      <c r="BE925"/>
      <c r="BF925"/>
      <c r="BG925"/>
      <c r="BH925"/>
      <c r="BI925"/>
      <c r="BJ925"/>
      <c r="BK925"/>
      <c r="BL925"/>
      <c r="BM925"/>
      <c r="BN925"/>
      <c r="BO925"/>
      <c r="BP925"/>
      <c r="BQ925"/>
      <c r="BR925"/>
      <c r="BS925"/>
    </row>
    <row r="926" spans="1:71" s="1" customFormat="1" x14ac:dyDescent="0.25">
      <c r="A926" s="188" t="s">
        <v>413</v>
      </c>
      <c r="B926" s="188" t="s">
        <v>514</v>
      </c>
      <c r="C926" s="188" t="s">
        <v>523</v>
      </c>
      <c r="D926" s="188" t="s">
        <v>416</v>
      </c>
      <c r="E926" s="188">
        <v>35</v>
      </c>
      <c r="F926" s="208">
        <v>30246</v>
      </c>
      <c r="G926" s="188">
        <v>561666</v>
      </c>
      <c r="H926" s="208">
        <v>38067</v>
      </c>
      <c r="I926" s="209" t="s">
        <v>858</v>
      </c>
      <c r="BB926"/>
      <c r="BC926"/>
      <c r="BD926"/>
      <c r="BE926"/>
      <c r="BF926"/>
      <c r="BG926"/>
      <c r="BH926"/>
      <c r="BI926"/>
      <c r="BJ926"/>
      <c r="BK926"/>
      <c r="BL926"/>
      <c r="BM926"/>
      <c r="BN926"/>
      <c r="BO926"/>
      <c r="BP926"/>
      <c r="BQ926"/>
      <c r="BR926"/>
      <c r="BS926"/>
    </row>
    <row r="927" spans="1:71" s="1" customFormat="1" x14ac:dyDescent="0.25">
      <c r="A927" s="188" t="s">
        <v>413</v>
      </c>
      <c r="B927" s="188" t="s">
        <v>561</v>
      </c>
      <c r="C927" s="188" t="s">
        <v>893</v>
      </c>
      <c r="D927" s="188" t="s">
        <v>473</v>
      </c>
      <c r="E927" s="188">
        <v>35</v>
      </c>
      <c r="F927" s="208">
        <v>30535</v>
      </c>
      <c r="G927" s="188">
        <v>561668</v>
      </c>
      <c r="H927" s="208">
        <v>38647</v>
      </c>
      <c r="I927" s="209" t="s">
        <v>909</v>
      </c>
      <c r="BB927"/>
      <c r="BC927"/>
      <c r="BD927"/>
      <c r="BE927"/>
      <c r="BF927"/>
      <c r="BG927"/>
      <c r="BH927"/>
      <c r="BI927"/>
      <c r="BJ927"/>
      <c r="BK927"/>
      <c r="BL927"/>
      <c r="BM927"/>
      <c r="BN927"/>
      <c r="BO927"/>
      <c r="BP927"/>
      <c r="BQ927"/>
      <c r="BR927"/>
      <c r="BS927"/>
    </row>
    <row r="928" spans="1:71" s="1" customFormat="1" x14ac:dyDescent="0.25">
      <c r="A928" s="188" t="s">
        <v>413</v>
      </c>
      <c r="B928" s="188" t="s">
        <v>602</v>
      </c>
      <c r="C928" s="188" t="s">
        <v>896</v>
      </c>
      <c r="D928" s="188" t="s">
        <v>473</v>
      </c>
      <c r="E928" s="188">
        <v>43</v>
      </c>
      <c r="F928" s="208">
        <v>27358</v>
      </c>
      <c r="G928" s="188">
        <v>561688</v>
      </c>
      <c r="H928" s="208">
        <v>38462</v>
      </c>
      <c r="I928" s="209" t="s">
        <v>909</v>
      </c>
      <c r="BB928"/>
      <c r="BC928"/>
      <c r="BD928"/>
      <c r="BE928"/>
      <c r="BF928"/>
      <c r="BG928"/>
      <c r="BH928"/>
      <c r="BI928"/>
      <c r="BJ928"/>
      <c r="BK928"/>
      <c r="BL928"/>
      <c r="BM928"/>
      <c r="BN928"/>
      <c r="BO928"/>
      <c r="BP928"/>
      <c r="BQ928"/>
      <c r="BR928"/>
      <c r="BS928"/>
    </row>
    <row r="929" spans="1:71" s="1" customFormat="1" x14ac:dyDescent="0.25">
      <c r="A929" s="188" t="s">
        <v>408</v>
      </c>
      <c r="B929" s="188" t="s">
        <v>572</v>
      </c>
      <c r="C929" s="188" t="s">
        <v>453</v>
      </c>
      <c r="D929" s="188" t="s">
        <v>642</v>
      </c>
      <c r="E929" s="188">
        <v>42</v>
      </c>
      <c r="F929" s="208">
        <v>27800</v>
      </c>
      <c r="G929" s="188">
        <v>350199</v>
      </c>
      <c r="H929" s="208">
        <v>38450</v>
      </c>
      <c r="I929" s="209" t="s">
        <v>909</v>
      </c>
      <c r="BB929"/>
      <c r="BC929"/>
      <c r="BD929"/>
      <c r="BE929"/>
      <c r="BF929"/>
      <c r="BG929"/>
      <c r="BH929"/>
      <c r="BI929"/>
      <c r="BJ929"/>
      <c r="BK929"/>
      <c r="BL929"/>
      <c r="BM929"/>
      <c r="BN929"/>
      <c r="BO929"/>
      <c r="BP929"/>
      <c r="BQ929"/>
      <c r="BR929"/>
      <c r="BS929"/>
    </row>
    <row r="930" spans="1:71" s="1" customFormat="1" x14ac:dyDescent="0.25">
      <c r="A930" s="188" t="s">
        <v>408</v>
      </c>
      <c r="B930" s="188" t="s">
        <v>671</v>
      </c>
      <c r="C930" s="188" t="s">
        <v>892</v>
      </c>
      <c r="D930" s="188" t="s">
        <v>460</v>
      </c>
      <c r="E930" s="188">
        <v>64</v>
      </c>
      <c r="F930" s="208">
        <v>19948</v>
      </c>
      <c r="G930" s="188">
        <v>350257</v>
      </c>
      <c r="H930" s="208">
        <v>29916</v>
      </c>
      <c r="I930" s="209" t="s">
        <v>909</v>
      </c>
      <c r="BB930"/>
      <c r="BC930"/>
      <c r="BD930"/>
      <c r="BE930"/>
      <c r="BF930"/>
      <c r="BG930"/>
      <c r="BH930"/>
      <c r="BI930"/>
      <c r="BJ930"/>
      <c r="BK930"/>
      <c r="BL930"/>
      <c r="BM930"/>
      <c r="BN930"/>
      <c r="BO930"/>
      <c r="BP930"/>
      <c r="BQ930"/>
      <c r="BR930"/>
      <c r="BS930"/>
    </row>
    <row r="931" spans="1:71" s="1" customFormat="1" x14ac:dyDescent="0.25">
      <c r="A931" s="188" t="s">
        <v>408</v>
      </c>
      <c r="B931" s="188" t="s">
        <v>574</v>
      </c>
      <c r="C931" s="188" t="s">
        <v>570</v>
      </c>
      <c r="D931" s="188" t="s">
        <v>460</v>
      </c>
      <c r="E931" s="188">
        <v>36</v>
      </c>
      <c r="F931" s="208">
        <v>29932</v>
      </c>
      <c r="G931" s="188">
        <v>561689</v>
      </c>
      <c r="H931" s="208">
        <v>38599</v>
      </c>
      <c r="I931" s="209" t="s">
        <v>858</v>
      </c>
      <c r="BB931"/>
      <c r="BC931"/>
      <c r="BD931"/>
      <c r="BE931"/>
      <c r="BF931"/>
      <c r="BG931"/>
      <c r="BH931"/>
      <c r="BI931"/>
      <c r="BJ931"/>
      <c r="BK931"/>
      <c r="BL931"/>
      <c r="BM931"/>
      <c r="BN931"/>
      <c r="BO931"/>
      <c r="BP931"/>
      <c r="BQ931"/>
      <c r="BR931"/>
      <c r="BS931"/>
    </row>
    <row r="932" spans="1:71" s="1" customFormat="1" x14ac:dyDescent="0.25">
      <c r="A932" s="188" t="s">
        <v>413</v>
      </c>
      <c r="B932" s="188" t="s">
        <v>578</v>
      </c>
      <c r="C932" s="188" t="s">
        <v>840</v>
      </c>
      <c r="D932" s="188" t="s">
        <v>416</v>
      </c>
      <c r="E932" s="188">
        <v>35</v>
      </c>
      <c r="F932" s="208">
        <v>30489</v>
      </c>
      <c r="G932" s="188">
        <v>566403</v>
      </c>
      <c r="H932" s="208">
        <v>38492</v>
      </c>
      <c r="I932" s="209" t="s">
        <v>858</v>
      </c>
      <c r="BB932"/>
      <c r="BC932"/>
      <c r="BD932"/>
      <c r="BE932"/>
      <c r="BF932"/>
      <c r="BG932"/>
      <c r="BH932"/>
      <c r="BI932"/>
      <c r="BJ932"/>
      <c r="BK932"/>
      <c r="BL932"/>
      <c r="BM932"/>
      <c r="BN932"/>
      <c r="BO932"/>
      <c r="BP932"/>
      <c r="BQ932"/>
      <c r="BR932"/>
      <c r="BS932"/>
    </row>
    <row r="933" spans="1:71" s="1" customFormat="1" x14ac:dyDescent="0.25">
      <c r="A933" s="188" t="s">
        <v>413</v>
      </c>
      <c r="B933" s="188" t="s">
        <v>667</v>
      </c>
      <c r="C933" s="188" t="s">
        <v>640</v>
      </c>
      <c r="D933" s="188" t="s">
        <v>457</v>
      </c>
      <c r="E933" s="188">
        <v>54</v>
      </c>
      <c r="F933" s="208">
        <v>23412</v>
      </c>
      <c r="G933" s="188">
        <v>561505</v>
      </c>
      <c r="H933" s="208">
        <v>34952</v>
      </c>
      <c r="I933" s="209" t="s">
        <v>909</v>
      </c>
      <c r="BB933"/>
      <c r="BC933"/>
      <c r="BD933"/>
      <c r="BE933"/>
      <c r="BF933"/>
      <c r="BG933"/>
      <c r="BH933"/>
      <c r="BI933"/>
      <c r="BJ933"/>
      <c r="BK933"/>
      <c r="BL933"/>
      <c r="BM933"/>
      <c r="BN933"/>
      <c r="BO933"/>
      <c r="BP933"/>
      <c r="BQ933"/>
      <c r="BR933"/>
      <c r="BS933"/>
    </row>
    <row r="934" spans="1:71" s="1" customFormat="1" x14ac:dyDescent="0.25">
      <c r="A934" s="188" t="s">
        <v>454</v>
      </c>
      <c r="B934" s="188" t="s">
        <v>614</v>
      </c>
      <c r="C934" s="188" t="s">
        <v>930</v>
      </c>
      <c r="D934" s="188" t="s">
        <v>460</v>
      </c>
      <c r="E934" s="188">
        <v>35</v>
      </c>
      <c r="F934" s="208">
        <v>30373</v>
      </c>
      <c r="G934" s="188">
        <v>566546</v>
      </c>
      <c r="H934" s="208">
        <v>38357</v>
      </c>
      <c r="I934" s="209" t="s">
        <v>909</v>
      </c>
      <c r="BB934"/>
      <c r="BC934"/>
      <c r="BD934"/>
      <c r="BE934"/>
      <c r="BF934"/>
      <c r="BG934"/>
      <c r="BH934"/>
      <c r="BI934"/>
      <c r="BJ934"/>
      <c r="BK934"/>
      <c r="BL934"/>
      <c r="BM934"/>
      <c r="BN934"/>
      <c r="BO934"/>
      <c r="BP934"/>
      <c r="BQ934"/>
      <c r="BR934"/>
      <c r="BS934"/>
    </row>
    <row r="935" spans="1:71" s="1" customFormat="1" x14ac:dyDescent="0.25">
      <c r="A935" s="188" t="s">
        <v>408</v>
      </c>
      <c r="B935" s="188" t="s">
        <v>485</v>
      </c>
      <c r="C935" s="188" t="s">
        <v>822</v>
      </c>
      <c r="D935" s="188" t="s">
        <v>482</v>
      </c>
      <c r="E935" s="188">
        <v>39</v>
      </c>
      <c r="F935" s="208">
        <v>29010</v>
      </c>
      <c r="G935" s="188">
        <v>350200</v>
      </c>
      <c r="H935" s="208">
        <v>38484</v>
      </c>
      <c r="I935" s="209" t="s">
        <v>858</v>
      </c>
      <c r="BB935"/>
      <c r="BC935"/>
      <c r="BD935"/>
      <c r="BE935"/>
      <c r="BF935"/>
      <c r="BG935"/>
      <c r="BH935"/>
      <c r="BI935"/>
      <c r="BJ935"/>
      <c r="BK935"/>
      <c r="BL935"/>
      <c r="BM935"/>
      <c r="BN935"/>
      <c r="BO935"/>
      <c r="BP935"/>
      <c r="BQ935"/>
      <c r="BR935"/>
      <c r="BS935"/>
    </row>
    <row r="936" spans="1:71" s="1" customFormat="1" x14ac:dyDescent="0.25">
      <c r="A936" s="188" t="s">
        <v>408</v>
      </c>
      <c r="B936" s="188" t="s">
        <v>570</v>
      </c>
      <c r="C936" s="188" t="s">
        <v>948</v>
      </c>
      <c r="D936" s="188" t="s">
        <v>749</v>
      </c>
      <c r="E936" s="188">
        <v>36</v>
      </c>
      <c r="F936" s="208">
        <v>29945</v>
      </c>
      <c r="G936" s="188">
        <v>350340</v>
      </c>
      <c r="H936" s="208">
        <v>38414</v>
      </c>
      <c r="I936" s="209" t="s">
        <v>858</v>
      </c>
      <c r="BB936"/>
      <c r="BC936"/>
      <c r="BD936"/>
      <c r="BE936"/>
      <c r="BF936"/>
      <c r="BG936"/>
      <c r="BH936"/>
      <c r="BI936"/>
      <c r="BJ936"/>
      <c r="BK936"/>
      <c r="BL936"/>
      <c r="BM936"/>
      <c r="BN936"/>
      <c r="BO936"/>
      <c r="BP936"/>
      <c r="BQ936"/>
      <c r="BR936"/>
      <c r="BS936"/>
    </row>
    <row r="937" spans="1:71" s="1" customFormat="1" x14ac:dyDescent="0.25">
      <c r="A937" s="188" t="s">
        <v>413</v>
      </c>
      <c r="B937" s="188" t="s">
        <v>662</v>
      </c>
      <c r="C937" s="188" t="s">
        <v>930</v>
      </c>
      <c r="D937" s="188" t="s">
        <v>439</v>
      </c>
      <c r="E937" s="188">
        <v>64</v>
      </c>
      <c r="F937" s="208">
        <v>19948</v>
      </c>
      <c r="G937" s="188">
        <v>561696</v>
      </c>
      <c r="H937" s="208">
        <v>29916</v>
      </c>
      <c r="I937" s="209" t="s">
        <v>909</v>
      </c>
      <c r="BB937"/>
      <c r="BC937"/>
      <c r="BD937"/>
      <c r="BE937"/>
      <c r="BF937"/>
      <c r="BG937"/>
      <c r="BH937"/>
      <c r="BI937"/>
      <c r="BJ937"/>
      <c r="BK937"/>
      <c r="BL937"/>
      <c r="BM937"/>
      <c r="BN937"/>
      <c r="BO937"/>
      <c r="BP937"/>
      <c r="BQ937"/>
      <c r="BR937"/>
      <c r="BS937"/>
    </row>
    <row r="938" spans="1:71" s="1" customFormat="1" x14ac:dyDescent="0.25">
      <c r="A938" s="188" t="s">
        <v>408</v>
      </c>
      <c r="B938" s="188" t="s">
        <v>561</v>
      </c>
      <c r="C938" s="188" t="s">
        <v>410</v>
      </c>
      <c r="D938" s="188" t="s">
        <v>473</v>
      </c>
      <c r="E938" s="188">
        <v>39</v>
      </c>
      <c r="F938" s="208">
        <v>29040</v>
      </c>
      <c r="G938" s="188">
        <v>561697</v>
      </c>
      <c r="H938" s="208">
        <v>38696</v>
      </c>
      <c r="I938" s="209" t="s">
        <v>858</v>
      </c>
      <c r="BB938"/>
      <c r="BC938"/>
      <c r="BD938"/>
      <c r="BE938"/>
      <c r="BF938"/>
      <c r="BG938"/>
      <c r="BH938"/>
      <c r="BI938"/>
      <c r="BJ938"/>
      <c r="BK938"/>
      <c r="BL938"/>
      <c r="BM938"/>
      <c r="BN938"/>
      <c r="BO938"/>
      <c r="BP938"/>
      <c r="BQ938"/>
      <c r="BR938"/>
      <c r="BS938"/>
    </row>
    <row r="939" spans="1:71" s="1" customFormat="1" x14ac:dyDescent="0.25">
      <c r="A939" s="188" t="s">
        <v>408</v>
      </c>
      <c r="B939" s="188" t="s">
        <v>631</v>
      </c>
      <c r="C939" s="188" t="s">
        <v>465</v>
      </c>
      <c r="D939" s="188" t="s">
        <v>460</v>
      </c>
      <c r="E939" s="188">
        <v>38</v>
      </c>
      <c r="F939" s="208">
        <v>29389</v>
      </c>
      <c r="G939" s="188">
        <v>350236</v>
      </c>
      <c r="H939" s="208">
        <v>38640</v>
      </c>
      <c r="I939" s="209" t="s">
        <v>858</v>
      </c>
      <c r="BB939"/>
      <c r="BC939"/>
      <c r="BD939"/>
      <c r="BE939"/>
      <c r="BF939"/>
      <c r="BG939"/>
      <c r="BH939"/>
      <c r="BI939"/>
      <c r="BJ939"/>
      <c r="BK939"/>
      <c r="BL939"/>
      <c r="BM939"/>
      <c r="BN939"/>
      <c r="BO939"/>
      <c r="BP939"/>
      <c r="BQ939"/>
      <c r="BR939"/>
      <c r="BS939"/>
    </row>
    <row r="940" spans="1:71" s="1" customFormat="1" x14ac:dyDescent="0.25">
      <c r="A940" s="188" t="s">
        <v>413</v>
      </c>
      <c r="B940" s="188" t="s">
        <v>509</v>
      </c>
      <c r="C940" s="188" t="s">
        <v>949</v>
      </c>
      <c r="D940" s="188" t="s">
        <v>947</v>
      </c>
      <c r="E940" s="188">
        <v>38</v>
      </c>
      <c r="F940" s="208">
        <v>29272</v>
      </c>
      <c r="G940" s="188">
        <v>350638</v>
      </c>
      <c r="H940" s="208">
        <v>38377</v>
      </c>
      <c r="I940" s="209" t="s">
        <v>858</v>
      </c>
      <c r="BB940"/>
      <c r="BC940"/>
      <c r="BD940"/>
      <c r="BE940"/>
      <c r="BF940"/>
      <c r="BG940"/>
      <c r="BH940"/>
      <c r="BI940"/>
      <c r="BJ940"/>
      <c r="BK940"/>
      <c r="BL940"/>
      <c r="BM940"/>
      <c r="BN940"/>
      <c r="BO940"/>
      <c r="BP940"/>
      <c r="BQ940"/>
      <c r="BR940"/>
      <c r="BS940"/>
    </row>
    <row r="941" spans="1:71" s="1" customFormat="1" x14ac:dyDescent="0.25">
      <c r="A941" s="188" t="s">
        <v>408</v>
      </c>
      <c r="B941" s="188" t="s">
        <v>461</v>
      </c>
      <c r="C941" s="188" t="s">
        <v>621</v>
      </c>
      <c r="D941" s="188" t="s">
        <v>416</v>
      </c>
      <c r="E941" s="188">
        <v>39</v>
      </c>
      <c r="F941" s="208">
        <v>29079</v>
      </c>
      <c r="G941" s="188">
        <v>561700</v>
      </c>
      <c r="H941" s="208">
        <v>38492</v>
      </c>
      <c r="I941" s="209" t="s">
        <v>858</v>
      </c>
      <c r="BB941"/>
      <c r="BC941"/>
      <c r="BD941"/>
      <c r="BE941"/>
      <c r="BF941"/>
      <c r="BG941"/>
      <c r="BH941"/>
      <c r="BI941"/>
      <c r="BJ941"/>
      <c r="BK941"/>
      <c r="BL941"/>
      <c r="BM941"/>
      <c r="BN941"/>
      <c r="BO941"/>
      <c r="BP941"/>
      <c r="BQ941"/>
      <c r="BR941"/>
      <c r="BS941"/>
    </row>
    <row r="942" spans="1:71" s="1" customFormat="1" x14ac:dyDescent="0.25">
      <c r="A942" s="188" t="s">
        <v>408</v>
      </c>
      <c r="B942" s="188" t="s">
        <v>625</v>
      </c>
      <c r="C942" s="188" t="s">
        <v>950</v>
      </c>
      <c r="D942" s="188" t="s">
        <v>473</v>
      </c>
      <c r="E942" s="188">
        <v>39</v>
      </c>
      <c r="F942" s="208">
        <v>28773</v>
      </c>
      <c r="G942" s="188">
        <v>350705</v>
      </c>
      <c r="H942" s="208">
        <v>38607</v>
      </c>
      <c r="I942" s="209" t="s">
        <v>858</v>
      </c>
      <c r="BB942"/>
      <c r="BC942"/>
      <c r="BD942"/>
      <c r="BE942"/>
      <c r="BF942"/>
      <c r="BG942"/>
      <c r="BH942"/>
      <c r="BI942"/>
      <c r="BJ942"/>
      <c r="BK942"/>
      <c r="BL942"/>
      <c r="BM942"/>
      <c r="BN942"/>
      <c r="BO942"/>
      <c r="BP942"/>
      <c r="BQ942"/>
      <c r="BR942"/>
      <c r="BS942"/>
    </row>
    <row r="943" spans="1:71" s="1" customFormat="1" x14ac:dyDescent="0.25">
      <c r="A943" s="188" t="s">
        <v>408</v>
      </c>
      <c r="B943" s="188" t="s">
        <v>665</v>
      </c>
      <c r="C943" s="188" t="s">
        <v>951</v>
      </c>
      <c r="D943" s="188" t="s">
        <v>802</v>
      </c>
      <c r="E943" s="188">
        <v>37</v>
      </c>
      <c r="F943" s="208">
        <v>29711</v>
      </c>
      <c r="G943" s="188">
        <v>350530</v>
      </c>
      <c r="H943" s="208">
        <v>38758</v>
      </c>
      <c r="I943" s="209" t="s">
        <v>858</v>
      </c>
      <c r="BB943"/>
      <c r="BC943"/>
      <c r="BD943"/>
      <c r="BE943"/>
      <c r="BF943"/>
      <c r="BG943"/>
      <c r="BH943"/>
      <c r="BI943"/>
      <c r="BJ943"/>
      <c r="BK943"/>
      <c r="BL943"/>
      <c r="BM943"/>
      <c r="BN943"/>
      <c r="BO943"/>
      <c r="BP943"/>
      <c r="BQ943"/>
      <c r="BR943"/>
      <c r="BS943"/>
    </row>
    <row r="944" spans="1:71" s="1" customFormat="1" x14ac:dyDescent="0.25">
      <c r="A944" s="188" t="s">
        <v>408</v>
      </c>
      <c r="B944" s="188" t="s">
        <v>526</v>
      </c>
      <c r="C944" s="188" t="s">
        <v>835</v>
      </c>
      <c r="D944" s="188" t="s">
        <v>734</v>
      </c>
      <c r="E944" s="188">
        <v>36</v>
      </c>
      <c r="F944" s="208">
        <v>29869</v>
      </c>
      <c r="G944" s="188">
        <v>350523</v>
      </c>
      <c r="H944" s="208">
        <v>38399</v>
      </c>
      <c r="I944" s="209" t="s">
        <v>858</v>
      </c>
      <c r="BB944"/>
      <c r="BC944"/>
      <c r="BD944"/>
      <c r="BE944"/>
      <c r="BF944"/>
      <c r="BG944"/>
      <c r="BH944"/>
      <c r="BI944"/>
      <c r="BJ944"/>
      <c r="BK944"/>
      <c r="BL944"/>
      <c r="BM944"/>
      <c r="BN944"/>
      <c r="BO944"/>
      <c r="BP944"/>
      <c r="BQ944"/>
      <c r="BR944"/>
      <c r="BS944"/>
    </row>
    <row r="945" spans="1:71" s="1" customFormat="1" x14ac:dyDescent="0.25">
      <c r="A945" s="188" t="s">
        <v>413</v>
      </c>
      <c r="B945" s="188" t="s">
        <v>185</v>
      </c>
      <c r="C945" s="188" t="s">
        <v>952</v>
      </c>
      <c r="D945" s="188" t="s">
        <v>473</v>
      </c>
      <c r="E945" s="188">
        <v>39</v>
      </c>
      <c r="F945" s="208">
        <v>29110</v>
      </c>
      <c r="G945" s="188">
        <v>566037</v>
      </c>
      <c r="H945" s="208">
        <v>38805</v>
      </c>
      <c r="I945" s="209" t="s">
        <v>858</v>
      </c>
      <c r="BB945"/>
      <c r="BC945"/>
      <c r="BD945"/>
      <c r="BE945"/>
      <c r="BF945"/>
      <c r="BG945"/>
      <c r="BH945"/>
      <c r="BI945"/>
      <c r="BJ945"/>
      <c r="BK945"/>
      <c r="BL945"/>
      <c r="BM945"/>
      <c r="BN945"/>
      <c r="BO945"/>
      <c r="BP945"/>
      <c r="BQ945"/>
      <c r="BR945"/>
      <c r="BS945"/>
    </row>
    <row r="946" spans="1:71" s="1" customFormat="1" x14ac:dyDescent="0.25">
      <c r="A946" s="188" t="s">
        <v>454</v>
      </c>
      <c r="B946" s="188" t="s">
        <v>694</v>
      </c>
      <c r="C946" s="188" t="s">
        <v>844</v>
      </c>
      <c r="D946" s="188" t="s">
        <v>460</v>
      </c>
      <c r="E946" s="188">
        <v>36</v>
      </c>
      <c r="F946" s="208">
        <v>30057</v>
      </c>
      <c r="G946" s="188">
        <v>350869</v>
      </c>
      <c r="H946" s="208">
        <v>38812</v>
      </c>
      <c r="I946" s="209" t="s">
        <v>858</v>
      </c>
      <c r="BB946"/>
      <c r="BC946"/>
      <c r="BD946"/>
      <c r="BE946"/>
      <c r="BF946"/>
      <c r="BG946"/>
      <c r="BH946"/>
      <c r="BI946"/>
      <c r="BJ946"/>
      <c r="BK946"/>
      <c r="BL946"/>
      <c r="BM946"/>
      <c r="BN946"/>
      <c r="BO946"/>
      <c r="BP946"/>
      <c r="BQ946"/>
      <c r="BR946"/>
      <c r="BS946"/>
    </row>
    <row r="947" spans="1:71" s="1" customFormat="1" x14ac:dyDescent="0.25">
      <c r="A947" s="188" t="s">
        <v>413</v>
      </c>
      <c r="B947" s="188" t="s">
        <v>490</v>
      </c>
      <c r="C947" s="188" t="s">
        <v>640</v>
      </c>
      <c r="D947" s="188" t="s">
        <v>439</v>
      </c>
      <c r="E947" s="188">
        <v>38</v>
      </c>
      <c r="F947" s="208">
        <v>29296</v>
      </c>
      <c r="G947" s="188">
        <v>566326</v>
      </c>
      <c r="H947" s="208">
        <v>38871</v>
      </c>
      <c r="I947" s="209" t="s">
        <v>858</v>
      </c>
      <c r="BB947"/>
      <c r="BC947"/>
      <c r="BD947"/>
      <c r="BE947"/>
      <c r="BF947"/>
      <c r="BG947"/>
      <c r="BH947"/>
      <c r="BI947"/>
      <c r="BJ947"/>
      <c r="BK947"/>
      <c r="BL947"/>
      <c r="BM947"/>
      <c r="BN947"/>
      <c r="BO947"/>
      <c r="BP947"/>
      <c r="BQ947"/>
      <c r="BR947"/>
      <c r="BS947"/>
    </row>
    <row r="948" spans="1:71" s="1" customFormat="1" x14ac:dyDescent="0.25">
      <c r="A948" s="188" t="s">
        <v>413</v>
      </c>
      <c r="B948" s="188" t="s">
        <v>594</v>
      </c>
      <c r="C948" s="188" t="s">
        <v>596</v>
      </c>
      <c r="D948" s="188" t="s">
        <v>439</v>
      </c>
      <c r="E948" s="188">
        <v>35</v>
      </c>
      <c r="F948" s="208">
        <v>30236</v>
      </c>
      <c r="G948" s="188">
        <v>561735</v>
      </c>
      <c r="H948" s="208">
        <v>38802</v>
      </c>
      <c r="I948" s="209" t="s">
        <v>858</v>
      </c>
      <c r="BB948"/>
      <c r="BC948"/>
      <c r="BD948"/>
      <c r="BE948"/>
      <c r="BF948"/>
      <c r="BG948"/>
      <c r="BH948"/>
      <c r="BI948"/>
      <c r="BJ948"/>
      <c r="BK948"/>
      <c r="BL948"/>
      <c r="BM948"/>
      <c r="BN948"/>
      <c r="BO948"/>
      <c r="BP948"/>
      <c r="BQ948"/>
      <c r="BR948"/>
      <c r="BS948"/>
    </row>
    <row r="949" spans="1:71" s="1" customFormat="1" x14ac:dyDescent="0.25">
      <c r="A949" s="188" t="s">
        <v>413</v>
      </c>
      <c r="B949" s="188" t="s">
        <v>541</v>
      </c>
      <c r="C949" s="188" t="s">
        <v>640</v>
      </c>
      <c r="D949" s="188" t="s">
        <v>953</v>
      </c>
      <c r="E949" s="188">
        <v>48</v>
      </c>
      <c r="F949" s="208">
        <v>25687</v>
      </c>
      <c r="G949" s="188">
        <v>561654</v>
      </c>
      <c r="H949" s="208">
        <v>34725</v>
      </c>
      <c r="I949" s="209" t="s">
        <v>909</v>
      </c>
      <c r="BB949"/>
      <c r="BC949"/>
      <c r="BD949"/>
      <c r="BE949"/>
      <c r="BF949"/>
      <c r="BG949"/>
      <c r="BH949"/>
      <c r="BI949"/>
      <c r="BJ949"/>
      <c r="BK949"/>
      <c r="BL949"/>
      <c r="BM949"/>
      <c r="BN949"/>
      <c r="BO949"/>
      <c r="BP949"/>
      <c r="BQ949"/>
      <c r="BR949"/>
      <c r="BS949"/>
    </row>
    <row r="950" spans="1:71" s="1" customFormat="1" x14ac:dyDescent="0.25">
      <c r="A950" s="188" t="s">
        <v>408</v>
      </c>
      <c r="B950" s="188" t="s">
        <v>446</v>
      </c>
      <c r="C950" s="188" t="s">
        <v>954</v>
      </c>
      <c r="D950" s="188" t="s">
        <v>411</v>
      </c>
      <c r="E950" s="188">
        <v>41</v>
      </c>
      <c r="F950" s="208">
        <v>28359</v>
      </c>
      <c r="G950" s="188">
        <v>561757</v>
      </c>
      <c r="H950" s="208">
        <v>38997</v>
      </c>
      <c r="I950" s="209" t="s">
        <v>858</v>
      </c>
      <c r="BB950"/>
      <c r="BC950"/>
      <c r="BD950"/>
      <c r="BE950"/>
      <c r="BF950"/>
      <c r="BG950"/>
      <c r="BH950"/>
      <c r="BI950"/>
      <c r="BJ950"/>
      <c r="BK950"/>
      <c r="BL950"/>
      <c r="BM950"/>
      <c r="BN950"/>
      <c r="BO950"/>
      <c r="BP950"/>
      <c r="BQ950"/>
      <c r="BR950"/>
      <c r="BS950"/>
    </row>
    <row r="951" spans="1:71" s="1" customFormat="1" x14ac:dyDescent="0.25">
      <c r="A951" s="188" t="s">
        <v>454</v>
      </c>
      <c r="B951" s="188" t="s">
        <v>493</v>
      </c>
      <c r="C951" s="188" t="s">
        <v>796</v>
      </c>
      <c r="D951" s="188" t="s">
        <v>955</v>
      </c>
      <c r="E951" s="188">
        <v>36</v>
      </c>
      <c r="F951" s="208">
        <v>29878</v>
      </c>
      <c r="G951" s="188">
        <v>351771</v>
      </c>
      <c r="H951" s="208">
        <v>39059</v>
      </c>
      <c r="I951" s="209" t="s">
        <v>858</v>
      </c>
      <c r="BB951"/>
      <c r="BC951"/>
      <c r="BD951"/>
      <c r="BE951"/>
      <c r="BF951"/>
      <c r="BG951"/>
      <c r="BH951"/>
      <c r="BI951"/>
      <c r="BJ951"/>
      <c r="BK951"/>
      <c r="BL951"/>
      <c r="BM951"/>
      <c r="BN951"/>
      <c r="BO951"/>
      <c r="BP951"/>
      <c r="BQ951"/>
      <c r="BR951"/>
      <c r="BS951"/>
    </row>
    <row r="952" spans="1:71" s="1" customFormat="1" x14ac:dyDescent="0.25">
      <c r="A952" s="188" t="s">
        <v>408</v>
      </c>
      <c r="B952" s="188" t="s">
        <v>611</v>
      </c>
      <c r="C952" s="188" t="s">
        <v>629</v>
      </c>
      <c r="D952" s="188" t="s">
        <v>416</v>
      </c>
      <c r="E952" s="188">
        <v>38</v>
      </c>
      <c r="F952" s="208">
        <v>29267</v>
      </c>
      <c r="G952" s="188">
        <v>561698</v>
      </c>
      <c r="H952" s="208">
        <v>39031</v>
      </c>
      <c r="I952" s="209" t="s">
        <v>858</v>
      </c>
      <c r="BB952"/>
      <c r="BC952"/>
      <c r="BD952"/>
      <c r="BE952"/>
      <c r="BF952"/>
      <c r="BG952"/>
      <c r="BH952"/>
      <c r="BI952"/>
      <c r="BJ952"/>
      <c r="BK952"/>
      <c r="BL952"/>
      <c r="BM952"/>
      <c r="BN952"/>
      <c r="BO952"/>
      <c r="BP952"/>
      <c r="BQ952"/>
      <c r="BR952"/>
      <c r="BS952"/>
    </row>
    <row r="953" spans="1:71" s="1" customFormat="1" x14ac:dyDescent="0.25">
      <c r="A953" s="188" t="s">
        <v>413</v>
      </c>
      <c r="B953" s="188" t="s">
        <v>561</v>
      </c>
      <c r="C953" s="188" t="s">
        <v>893</v>
      </c>
      <c r="D953" s="188" t="s">
        <v>416</v>
      </c>
      <c r="E953" s="188">
        <v>35</v>
      </c>
      <c r="F953" s="208">
        <v>30341</v>
      </c>
      <c r="G953" s="188">
        <v>561663</v>
      </c>
      <c r="H953" s="208">
        <v>38941</v>
      </c>
      <c r="I953" s="209" t="s">
        <v>858</v>
      </c>
      <c r="BB953"/>
      <c r="BC953"/>
      <c r="BD953"/>
      <c r="BE953"/>
      <c r="BF953"/>
      <c r="BG953"/>
      <c r="BH953"/>
      <c r="BI953"/>
      <c r="BJ953"/>
      <c r="BK953"/>
      <c r="BL953"/>
      <c r="BM953"/>
      <c r="BN953"/>
      <c r="BO953"/>
      <c r="BP953"/>
      <c r="BQ953"/>
      <c r="BR953"/>
      <c r="BS953"/>
    </row>
    <row r="954" spans="1:71" s="1" customFormat="1" x14ac:dyDescent="0.25">
      <c r="A954" s="188" t="s">
        <v>408</v>
      </c>
      <c r="B954" s="188" t="s">
        <v>614</v>
      </c>
      <c r="C954" s="188" t="s">
        <v>161</v>
      </c>
      <c r="D954" s="188" t="s">
        <v>482</v>
      </c>
      <c r="E954" s="188">
        <v>36</v>
      </c>
      <c r="F954" s="208">
        <v>29871</v>
      </c>
      <c r="G954" s="188">
        <v>351787</v>
      </c>
      <c r="H954" s="208">
        <v>38866</v>
      </c>
      <c r="I954" s="209" t="s">
        <v>858</v>
      </c>
      <c r="BB954"/>
      <c r="BC954"/>
      <c r="BD954"/>
      <c r="BE954"/>
      <c r="BF954"/>
      <c r="BG954"/>
      <c r="BH954"/>
      <c r="BI954"/>
      <c r="BJ954"/>
      <c r="BK954"/>
      <c r="BL954"/>
      <c r="BM954"/>
      <c r="BN954"/>
      <c r="BO954"/>
      <c r="BP954"/>
      <c r="BQ954"/>
      <c r="BR954"/>
      <c r="BS954"/>
    </row>
    <row r="955" spans="1:71" s="1" customFormat="1" x14ac:dyDescent="0.25">
      <c r="A955" s="188" t="s">
        <v>413</v>
      </c>
      <c r="B955" s="188" t="s">
        <v>471</v>
      </c>
      <c r="C955" s="188" t="s">
        <v>956</v>
      </c>
      <c r="D955" s="188" t="s">
        <v>433</v>
      </c>
      <c r="E955" s="188">
        <v>38</v>
      </c>
      <c r="F955" s="208">
        <v>29283</v>
      </c>
      <c r="G955" s="188">
        <v>561789</v>
      </c>
      <c r="H955" s="208">
        <v>39046</v>
      </c>
      <c r="I955" s="209" t="s">
        <v>858</v>
      </c>
      <c r="BB955"/>
      <c r="BC955"/>
      <c r="BD955"/>
      <c r="BE955"/>
      <c r="BF955"/>
      <c r="BG955"/>
      <c r="BH955"/>
      <c r="BI955"/>
      <c r="BJ955"/>
      <c r="BK955"/>
      <c r="BL955"/>
      <c r="BM955"/>
      <c r="BN955"/>
      <c r="BO955"/>
      <c r="BP955"/>
      <c r="BQ955"/>
      <c r="BR955"/>
      <c r="BS955"/>
    </row>
    <row r="956" spans="1:71" s="1" customFormat="1" x14ac:dyDescent="0.25">
      <c r="A956" s="188" t="s">
        <v>408</v>
      </c>
      <c r="B956" s="188" t="s">
        <v>519</v>
      </c>
      <c r="C956" s="188" t="s">
        <v>490</v>
      </c>
      <c r="D956" s="188" t="s">
        <v>536</v>
      </c>
      <c r="E956" s="188">
        <v>36</v>
      </c>
      <c r="F956" s="208">
        <v>29915</v>
      </c>
      <c r="G956" s="188">
        <v>351795</v>
      </c>
      <c r="H956" s="208">
        <v>39059</v>
      </c>
      <c r="I956" s="209" t="s">
        <v>858</v>
      </c>
      <c r="BB956"/>
      <c r="BC956"/>
      <c r="BD956"/>
      <c r="BE956"/>
      <c r="BF956"/>
      <c r="BG956"/>
      <c r="BH956"/>
      <c r="BI956"/>
      <c r="BJ956"/>
      <c r="BK956"/>
      <c r="BL956"/>
      <c r="BM956"/>
      <c r="BN956"/>
      <c r="BO956"/>
      <c r="BP956"/>
      <c r="BQ956"/>
      <c r="BR956"/>
      <c r="BS956"/>
    </row>
    <row r="957" spans="1:71" s="1" customFormat="1" x14ac:dyDescent="0.25">
      <c r="A957" s="188" t="s">
        <v>413</v>
      </c>
      <c r="B957" s="188" t="s">
        <v>791</v>
      </c>
      <c r="C957" s="188" t="s">
        <v>898</v>
      </c>
      <c r="D957" s="188" t="s">
        <v>460</v>
      </c>
      <c r="E957" s="188">
        <v>38</v>
      </c>
      <c r="F957" s="208">
        <v>29437</v>
      </c>
      <c r="G957" s="188">
        <v>351805</v>
      </c>
      <c r="H957" s="208">
        <v>38982</v>
      </c>
      <c r="I957" s="209" t="s">
        <v>858</v>
      </c>
      <c r="BB957"/>
      <c r="BC957"/>
      <c r="BD957"/>
      <c r="BE957"/>
      <c r="BF957"/>
      <c r="BG957"/>
      <c r="BH957"/>
      <c r="BI957"/>
      <c r="BJ957"/>
      <c r="BK957"/>
      <c r="BL957"/>
      <c r="BM957"/>
      <c r="BN957"/>
      <c r="BO957"/>
      <c r="BP957"/>
      <c r="BQ957"/>
      <c r="BR957"/>
      <c r="BS957"/>
    </row>
    <row r="958" spans="1:71" s="1" customFormat="1" x14ac:dyDescent="0.25">
      <c r="A958" s="188" t="s">
        <v>413</v>
      </c>
      <c r="B958" s="188" t="s">
        <v>155</v>
      </c>
      <c r="C958" s="188" t="s">
        <v>640</v>
      </c>
      <c r="D958" s="188" t="s">
        <v>411</v>
      </c>
      <c r="E958" s="188">
        <v>37</v>
      </c>
      <c r="F958" s="208">
        <v>29711</v>
      </c>
      <c r="G958" s="188">
        <v>561808</v>
      </c>
      <c r="H958" s="208">
        <v>38758</v>
      </c>
      <c r="I958" s="209" t="s">
        <v>858</v>
      </c>
      <c r="BB958"/>
      <c r="BC958"/>
      <c r="BD958"/>
      <c r="BE958"/>
      <c r="BF958"/>
      <c r="BG958"/>
      <c r="BH958"/>
      <c r="BI958"/>
      <c r="BJ958"/>
      <c r="BK958"/>
      <c r="BL958"/>
      <c r="BM958"/>
      <c r="BN958"/>
      <c r="BO958"/>
      <c r="BP958"/>
      <c r="BQ958"/>
      <c r="BR958"/>
      <c r="BS958"/>
    </row>
    <row r="959" spans="1:71" s="1" customFormat="1" x14ac:dyDescent="0.25">
      <c r="A959" s="188" t="s">
        <v>408</v>
      </c>
      <c r="B959" s="188" t="s">
        <v>476</v>
      </c>
      <c r="C959" s="188" t="s">
        <v>901</v>
      </c>
      <c r="D959" s="188" t="s">
        <v>734</v>
      </c>
      <c r="E959" s="188">
        <v>38</v>
      </c>
      <c r="F959" s="208">
        <v>29424</v>
      </c>
      <c r="G959" s="188">
        <v>561812</v>
      </c>
      <c r="H959" s="208">
        <v>38872</v>
      </c>
      <c r="I959" s="209" t="s">
        <v>858</v>
      </c>
      <c r="BB959"/>
      <c r="BC959"/>
      <c r="BD959"/>
      <c r="BE959"/>
      <c r="BF959"/>
      <c r="BG959"/>
      <c r="BH959"/>
      <c r="BI959"/>
      <c r="BJ959"/>
      <c r="BK959"/>
      <c r="BL959"/>
      <c r="BM959"/>
      <c r="BN959"/>
      <c r="BO959"/>
      <c r="BP959"/>
      <c r="BQ959"/>
      <c r="BR959"/>
      <c r="BS959"/>
    </row>
    <row r="960" spans="1:71" s="1" customFormat="1" x14ac:dyDescent="0.25">
      <c r="A960" s="188" t="s">
        <v>413</v>
      </c>
      <c r="B960" s="188" t="s">
        <v>673</v>
      </c>
      <c r="C960" s="188" t="s">
        <v>824</v>
      </c>
      <c r="D960" s="188" t="s">
        <v>617</v>
      </c>
      <c r="E960" s="188">
        <v>38</v>
      </c>
      <c r="F960" s="208">
        <v>29314</v>
      </c>
      <c r="G960" s="188">
        <v>561810</v>
      </c>
      <c r="H960" s="208">
        <v>38854</v>
      </c>
      <c r="I960" s="209" t="s">
        <v>858</v>
      </c>
      <c r="BB960"/>
      <c r="BC960"/>
      <c r="BD960"/>
      <c r="BE960"/>
      <c r="BF960"/>
      <c r="BG960"/>
      <c r="BH960"/>
      <c r="BI960"/>
      <c r="BJ960"/>
      <c r="BK960"/>
      <c r="BL960"/>
      <c r="BM960"/>
      <c r="BN960"/>
      <c r="BO960"/>
      <c r="BP960"/>
      <c r="BQ960"/>
      <c r="BR960"/>
      <c r="BS960"/>
    </row>
    <row r="961" spans="1:71" s="1" customFormat="1" x14ac:dyDescent="0.25">
      <c r="A961" s="188" t="s">
        <v>413</v>
      </c>
      <c r="B961" s="188" t="s">
        <v>490</v>
      </c>
      <c r="C961" s="188" t="s">
        <v>640</v>
      </c>
      <c r="D961" s="188" t="s">
        <v>416</v>
      </c>
      <c r="E961" s="188">
        <v>38</v>
      </c>
      <c r="F961" s="208">
        <v>29344</v>
      </c>
      <c r="G961" s="188">
        <v>561629</v>
      </c>
      <c r="H961" s="208">
        <v>38871</v>
      </c>
      <c r="I961" s="209" t="s">
        <v>858</v>
      </c>
      <c r="BB961"/>
      <c r="BC961"/>
      <c r="BD961"/>
      <c r="BE961"/>
      <c r="BF961"/>
      <c r="BG961"/>
      <c r="BH961"/>
      <c r="BI961"/>
      <c r="BJ961"/>
      <c r="BK961"/>
      <c r="BL961"/>
      <c r="BM961"/>
      <c r="BN961"/>
      <c r="BO961"/>
      <c r="BP961"/>
      <c r="BQ961"/>
      <c r="BR961"/>
      <c r="BS961"/>
    </row>
    <row r="962" spans="1:71" s="1" customFormat="1" x14ac:dyDescent="0.25">
      <c r="A962" s="188" t="s">
        <v>408</v>
      </c>
      <c r="B962" s="188" t="s">
        <v>603</v>
      </c>
      <c r="C962" s="188" t="s">
        <v>957</v>
      </c>
      <c r="D962" s="188" t="s">
        <v>958</v>
      </c>
      <c r="E962" s="188">
        <v>36</v>
      </c>
      <c r="F962" s="208">
        <v>30136</v>
      </c>
      <c r="G962" s="188">
        <v>561817</v>
      </c>
      <c r="H962" s="208">
        <v>38842</v>
      </c>
      <c r="I962" s="209" t="s">
        <v>858</v>
      </c>
      <c r="BB962"/>
      <c r="BC962"/>
      <c r="BD962"/>
      <c r="BE962"/>
      <c r="BF962"/>
      <c r="BG962"/>
      <c r="BH962"/>
      <c r="BI962"/>
      <c r="BJ962"/>
      <c r="BK962"/>
      <c r="BL962"/>
      <c r="BM962"/>
      <c r="BN962"/>
      <c r="BO962"/>
      <c r="BP962"/>
      <c r="BQ962"/>
      <c r="BR962"/>
      <c r="BS962"/>
    </row>
    <row r="963" spans="1:71" s="1" customFormat="1" x14ac:dyDescent="0.25">
      <c r="A963" s="188" t="s">
        <v>413</v>
      </c>
      <c r="B963" s="188" t="s">
        <v>517</v>
      </c>
      <c r="C963" s="188" t="s">
        <v>91</v>
      </c>
      <c r="D963" s="188" t="s">
        <v>416</v>
      </c>
      <c r="E963" s="188">
        <v>36</v>
      </c>
      <c r="F963" s="208">
        <v>30114</v>
      </c>
      <c r="G963" s="188">
        <v>351844</v>
      </c>
      <c r="H963" s="208">
        <v>39061</v>
      </c>
      <c r="I963" s="209" t="s">
        <v>858</v>
      </c>
      <c r="BB963"/>
      <c r="BC963"/>
      <c r="BD963"/>
      <c r="BE963"/>
      <c r="BF963"/>
      <c r="BG963"/>
      <c r="BH963"/>
      <c r="BI963"/>
      <c r="BJ963"/>
      <c r="BK963"/>
      <c r="BL963"/>
      <c r="BM963"/>
      <c r="BN963"/>
      <c r="BO963"/>
      <c r="BP963"/>
      <c r="BQ963"/>
      <c r="BR963"/>
      <c r="BS963"/>
    </row>
    <row r="964" spans="1:71" s="1" customFormat="1" x14ac:dyDescent="0.25">
      <c r="A964" s="188" t="s">
        <v>408</v>
      </c>
      <c r="B964" s="188" t="s">
        <v>511</v>
      </c>
      <c r="C964" s="188" t="s">
        <v>959</v>
      </c>
      <c r="D964" s="188" t="s">
        <v>428</v>
      </c>
      <c r="E964" s="188">
        <v>40</v>
      </c>
      <c r="F964" s="208">
        <v>28712</v>
      </c>
      <c r="G964" s="188">
        <v>561830</v>
      </c>
      <c r="H964" s="208">
        <v>38725</v>
      </c>
      <c r="I964" s="209" t="s">
        <v>858</v>
      </c>
      <c r="BB964"/>
      <c r="BC964"/>
      <c r="BD964"/>
      <c r="BE964"/>
      <c r="BF964"/>
      <c r="BG964"/>
      <c r="BH964"/>
      <c r="BI964"/>
      <c r="BJ964"/>
      <c r="BK964"/>
      <c r="BL964"/>
      <c r="BM964"/>
      <c r="BN964"/>
      <c r="BO964"/>
      <c r="BP964"/>
      <c r="BQ964"/>
      <c r="BR964"/>
      <c r="BS964"/>
    </row>
    <row r="965" spans="1:71" s="1" customFormat="1" x14ac:dyDescent="0.25">
      <c r="A965" s="188" t="s">
        <v>454</v>
      </c>
      <c r="B965" s="188" t="s">
        <v>500</v>
      </c>
      <c r="C965" s="188" t="s">
        <v>88</v>
      </c>
      <c r="D965" s="188" t="s">
        <v>439</v>
      </c>
      <c r="E965" s="188">
        <v>36</v>
      </c>
      <c r="F965" s="208">
        <v>30175</v>
      </c>
      <c r="G965" s="188">
        <v>356663</v>
      </c>
      <c r="H965" s="208">
        <v>38859</v>
      </c>
      <c r="I965" s="209" t="s">
        <v>858</v>
      </c>
      <c r="BB965"/>
      <c r="BC965"/>
      <c r="BD965"/>
      <c r="BE965"/>
      <c r="BF965"/>
      <c r="BG965"/>
      <c r="BH965"/>
      <c r="BI965"/>
      <c r="BJ965"/>
      <c r="BK965"/>
      <c r="BL965"/>
      <c r="BM965"/>
      <c r="BN965"/>
      <c r="BO965"/>
      <c r="BP965"/>
      <c r="BQ965"/>
      <c r="BR965"/>
      <c r="BS965"/>
    </row>
    <row r="966" spans="1:71" s="1" customFormat="1" x14ac:dyDescent="0.25">
      <c r="A966" s="188" t="s">
        <v>454</v>
      </c>
      <c r="B966" s="188" t="s">
        <v>464</v>
      </c>
      <c r="C966" s="188" t="s">
        <v>893</v>
      </c>
      <c r="D966" s="188" t="s">
        <v>460</v>
      </c>
      <c r="E966" s="188">
        <v>33</v>
      </c>
      <c r="F966" s="208">
        <v>31170</v>
      </c>
      <c r="G966" s="188">
        <v>356715</v>
      </c>
      <c r="H966" s="208">
        <v>38880</v>
      </c>
      <c r="I966" s="209" t="s">
        <v>858</v>
      </c>
      <c r="BB966"/>
      <c r="BC966"/>
      <c r="BD966"/>
      <c r="BE966"/>
      <c r="BF966"/>
      <c r="BG966"/>
      <c r="BH966"/>
      <c r="BI966"/>
      <c r="BJ966"/>
      <c r="BK966"/>
      <c r="BL966"/>
      <c r="BM966"/>
      <c r="BN966"/>
      <c r="BO966"/>
      <c r="BP966"/>
      <c r="BQ966"/>
      <c r="BR966"/>
      <c r="BS966"/>
    </row>
    <row r="967" spans="1:71" s="1" customFormat="1" x14ac:dyDescent="0.25">
      <c r="A967" s="188" t="s">
        <v>408</v>
      </c>
      <c r="B967" s="188" t="s">
        <v>713</v>
      </c>
      <c r="C967" s="188" t="s">
        <v>471</v>
      </c>
      <c r="D967" s="188" t="s">
        <v>749</v>
      </c>
      <c r="E967" s="188">
        <v>39</v>
      </c>
      <c r="F967" s="208">
        <v>28922</v>
      </c>
      <c r="G967" s="188">
        <v>351857</v>
      </c>
      <c r="H967" s="208">
        <v>38840</v>
      </c>
      <c r="I967" s="209" t="s">
        <v>858</v>
      </c>
      <c r="BB967"/>
      <c r="BC967"/>
      <c r="BD967"/>
      <c r="BE967"/>
      <c r="BF967"/>
      <c r="BG967"/>
      <c r="BH967"/>
      <c r="BI967"/>
      <c r="BJ967"/>
      <c r="BK967"/>
      <c r="BL967"/>
      <c r="BM967"/>
      <c r="BN967"/>
      <c r="BO967"/>
      <c r="BP967"/>
      <c r="BQ967"/>
      <c r="BR967"/>
      <c r="BS967"/>
    </row>
    <row r="968" spans="1:71" s="1" customFormat="1" x14ac:dyDescent="0.25">
      <c r="A968" s="188" t="s">
        <v>413</v>
      </c>
      <c r="B968" s="188" t="s">
        <v>610</v>
      </c>
      <c r="C968" s="188" t="s">
        <v>960</v>
      </c>
      <c r="D968" s="188" t="s">
        <v>460</v>
      </c>
      <c r="E968" s="188">
        <v>32</v>
      </c>
      <c r="F968" s="208">
        <v>31362</v>
      </c>
      <c r="G968" s="188">
        <v>566646</v>
      </c>
      <c r="H968" s="208">
        <v>39076</v>
      </c>
      <c r="I968" s="209" t="s">
        <v>858</v>
      </c>
      <c r="BB968"/>
      <c r="BC968"/>
      <c r="BD968"/>
      <c r="BE968"/>
      <c r="BF968"/>
      <c r="BG968"/>
      <c r="BH968"/>
      <c r="BI968"/>
      <c r="BJ968"/>
      <c r="BK968"/>
      <c r="BL968"/>
      <c r="BM968"/>
      <c r="BN968"/>
      <c r="BO968"/>
      <c r="BP968"/>
      <c r="BQ968"/>
      <c r="BR968"/>
      <c r="BS968"/>
    </row>
    <row r="969" spans="1:71" s="1" customFormat="1" x14ac:dyDescent="0.25">
      <c r="A969" s="188" t="s">
        <v>454</v>
      </c>
      <c r="B969" s="188" t="s">
        <v>524</v>
      </c>
      <c r="C969" s="188" t="s">
        <v>796</v>
      </c>
      <c r="D969" s="188" t="s">
        <v>536</v>
      </c>
      <c r="E969" s="188">
        <v>36</v>
      </c>
      <c r="F969" s="208">
        <v>29992</v>
      </c>
      <c r="G969" s="188">
        <v>351859</v>
      </c>
      <c r="H969" s="208">
        <v>38910</v>
      </c>
      <c r="I969" s="209" t="s">
        <v>858</v>
      </c>
      <c r="BB969"/>
      <c r="BC969"/>
      <c r="BD969"/>
      <c r="BE969"/>
      <c r="BF969"/>
      <c r="BG969"/>
      <c r="BH969"/>
      <c r="BI969"/>
      <c r="BJ969"/>
      <c r="BK969"/>
      <c r="BL969"/>
      <c r="BM969"/>
      <c r="BN969"/>
      <c r="BO969"/>
      <c r="BP969"/>
      <c r="BQ969"/>
      <c r="BR969"/>
      <c r="BS969"/>
    </row>
    <row r="970" spans="1:71" s="1" customFormat="1" x14ac:dyDescent="0.25">
      <c r="A970" s="188" t="s">
        <v>408</v>
      </c>
      <c r="B970" s="188" t="s">
        <v>493</v>
      </c>
      <c r="C970" s="188" t="s">
        <v>961</v>
      </c>
      <c r="D970" s="188" t="s">
        <v>457</v>
      </c>
      <c r="E970" s="188">
        <v>41</v>
      </c>
      <c r="F970" s="208">
        <v>28344</v>
      </c>
      <c r="G970" s="188">
        <v>350490</v>
      </c>
      <c r="H970" s="208">
        <v>38779</v>
      </c>
      <c r="I970" s="209" t="s">
        <v>858</v>
      </c>
      <c r="BB970"/>
      <c r="BC970"/>
      <c r="BD970"/>
      <c r="BE970"/>
      <c r="BF970"/>
      <c r="BG970"/>
      <c r="BH970"/>
      <c r="BI970"/>
      <c r="BJ970"/>
      <c r="BK970"/>
      <c r="BL970"/>
      <c r="BM970"/>
      <c r="BN970"/>
      <c r="BO970"/>
      <c r="BP970"/>
      <c r="BQ970"/>
      <c r="BR970"/>
      <c r="BS970"/>
    </row>
    <row r="971" spans="1:71" s="1" customFormat="1" x14ac:dyDescent="0.25">
      <c r="A971" s="188" t="s">
        <v>413</v>
      </c>
      <c r="B971" s="188" t="s">
        <v>534</v>
      </c>
      <c r="C971" s="188" t="s">
        <v>930</v>
      </c>
      <c r="D971" s="188" t="s">
        <v>678</v>
      </c>
      <c r="E971" s="188">
        <v>35</v>
      </c>
      <c r="F971" s="208">
        <v>30519</v>
      </c>
      <c r="G971" s="188">
        <v>566476</v>
      </c>
      <c r="H971" s="208">
        <v>39001</v>
      </c>
      <c r="I971" s="209" t="s">
        <v>858</v>
      </c>
      <c r="BB971"/>
      <c r="BC971"/>
      <c r="BD971"/>
      <c r="BE971"/>
      <c r="BF971"/>
      <c r="BG971"/>
      <c r="BH971"/>
      <c r="BI971"/>
      <c r="BJ971"/>
      <c r="BK971"/>
      <c r="BL971"/>
      <c r="BM971"/>
      <c r="BN971"/>
      <c r="BO971"/>
      <c r="BP971"/>
      <c r="BQ971"/>
      <c r="BR971"/>
      <c r="BS971"/>
    </row>
    <row r="972" spans="1:71" s="1" customFormat="1" x14ac:dyDescent="0.25">
      <c r="A972" s="188" t="s">
        <v>413</v>
      </c>
      <c r="B972" s="188" t="s">
        <v>603</v>
      </c>
      <c r="C972" s="188" t="s">
        <v>523</v>
      </c>
      <c r="D972" s="188" t="s">
        <v>962</v>
      </c>
      <c r="E972" s="188">
        <v>38</v>
      </c>
      <c r="F972" s="208">
        <v>29228</v>
      </c>
      <c r="G972" s="188">
        <v>351871</v>
      </c>
      <c r="H972" s="208">
        <v>38915</v>
      </c>
      <c r="I972" s="209" t="s">
        <v>858</v>
      </c>
      <c r="BB972"/>
      <c r="BC972"/>
      <c r="BD972"/>
      <c r="BE972"/>
      <c r="BF972"/>
      <c r="BG972"/>
      <c r="BH972"/>
      <c r="BI972"/>
      <c r="BJ972"/>
      <c r="BK972"/>
      <c r="BL972"/>
      <c r="BM972"/>
      <c r="BN972"/>
      <c r="BO972"/>
      <c r="BP972"/>
      <c r="BQ972"/>
      <c r="BR972"/>
      <c r="BS972"/>
    </row>
    <row r="973" spans="1:71" s="1" customFormat="1" x14ac:dyDescent="0.25">
      <c r="A973" s="188" t="s">
        <v>413</v>
      </c>
      <c r="B973" s="188" t="s">
        <v>499</v>
      </c>
      <c r="C973" s="188" t="s">
        <v>928</v>
      </c>
      <c r="D973" s="188" t="s">
        <v>416</v>
      </c>
      <c r="E973" s="188">
        <v>38</v>
      </c>
      <c r="F973" s="208">
        <v>29301</v>
      </c>
      <c r="G973" s="188">
        <v>561882</v>
      </c>
      <c r="H973" s="208">
        <v>38982</v>
      </c>
      <c r="I973" s="209" t="s">
        <v>858</v>
      </c>
      <c r="BB973"/>
      <c r="BC973"/>
      <c r="BD973"/>
      <c r="BE973"/>
      <c r="BF973"/>
      <c r="BG973"/>
      <c r="BH973"/>
      <c r="BI973"/>
      <c r="BJ973"/>
      <c r="BK973"/>
      <c r="BL973"/>
      <c r="BM973"/>
      <c r="BN973"/>
      <c r="BO973"/>
      <c r="BP973"/>
      <c r="BQ973"/>
      <c r="BR973"/>
      <c r="BS973"/>
    </row>
    <row r="974" spans="1:71" s="1" customFormat="1" x14ac:dyDescent="0.25">
      <c r="A974" s="188" t="s">
        <v>454</v>
      </c>
      <c r="B974" s="188" t="s">
        <v>506</v>
      </c>
      <c r="C974" s="188" t="s">
        <v>710</v>
      </c>
      <c r="D974" s="188" t="s">
        <v>460</v>
      </c>
      <c r="E974" s="188">
        <v>36</v>
      </c>
      <c r="F974" s="208">
        <v>30105</v>
      </c>
      <c r="G974" s="188">
        <v>351897</v>
      </c>
      <c r="H974" s="208">
        <v>38810</v>
      </c>
      <c r="I974" s="209" t="s">
        <v>858</v>
      </c>
      <c r="BB974"/>
      <c r="BC974"/>
      <c r="BD974"/>
      <c r="BE974"/>
      <c r="BF974"/>
      <c r="BG974"/>
      <c r="BH974"/>
      <c r="BI974"/>
      <c r="BJ974"/>
      <c r="BK974"/>
      <c r="BL974"/>
      <c r="BM974"/>
      <c r="BN974"/>
      <c r="BO974"/>
      <c r="BP974"/>
      <c r="BQ974"/>
      <c r="BR974"/>
      <c r="BS974"/>
    </row>
    <row r="975" spans="1:71" s="1" customFormat="1" x14ac:dyDescent="0.25">
      <c r="A975" s="188" t="s">
        <v>454</v>
      </c>
      <c r="B975" s="188" t="s">
        <v>514</v>
      </c>
      <c r="C975" s="188" t="s">
        <v>893</v>
      </c>
      <c r="D975" s="188" t="s">
        <v>460</v>
      </c>
      <c r="E975" s="188">
        <v>36</v>
      </c>
      <c r="F975" s="208">
        <v>30119</v>
      </c>
      <c r="G975" s="188">
        <v>351886</v>
      </c>
      <c r="H975" s="208">
        <v>39077</v>
      </c>
      <c r="I975" s="209" t="s">
        <v>858</v>
      </c>
      <c r="BB975"/>
      <c r="BC975"/>
      <c r="BD975"/>
      <c r="BE975"/>
      <c r="BF975"/>
      <c r="BG975"/>
      <c r="BH975"/>
      <c r="BI975"/>
      <c r="BJ975"/>
      <c r="BK975"/>
      <c r="BL975"/>
      <c r="BM975"/>
      <c r="BN975"/>
      <c r="BO975"/>
      <c r="BP975"/>
      <c r="BQ975"/>
      <c r="BR975"/>
      <c r="BS975"/>
    </row>
    <row r="976" spans="1:71" s="1" customFormat="1" x14ac:dyDescent="0.25">
      <c r="A976" s="188" t="s">
        <v>413</v>
      </c>
      <c r="B976" s="188" t="s">
        <v>483</v>
      </c>
      <c r="C976" s="188" t="s">
        <v>801</v>
      </c>
      <c r="D976" s="188" t="s">
        <v>460</v>
      </c>
      <c r="E976" s="188">
        <v>35</v>
      </c>
      <c r="F976" s="208">
        <v>30342</v>
      </c>
      <c r="G976" s="188">
        <v>561883</v>
      </c>
      <c r="H976" s="208">
        <v>39032</v>
      </c>
      <c r="I976" s="209" t="s">
        <v>858</v>
      </c>
      <c r="BB976"/>
      <c r="BC976"/>
      <c r="BD976"/>
      <c r="BE976"/>
      <c r="BF976"/>
      <c r="BG976"/>
      <c r="BH976"/>
      <c r="BI976"/>
      <c r="BJ976"/>
      <c r="BK976"/>
      <c r="BL976"/>
      <c r="BM976"/>
      <c r="BN976"/>
      <c r="BO976"/>
      <c r="BP976"/>
      <c r="BQ976"/>
      <c r="BR976"/>
      <c r="BS976"/>
    </row>
    <row r="977" spans="1:71" s="1" customFormat="1" x14ac:dyDescent="0.25">
      <c r="A977" s="188" t="s">
        <v>413</v>
      </c>
      <c r="B977" s="188" t="s">
        <v>547</v>
      </c>
      <c r="C977" s="188" t="s">
        <v>928</v>
      </c>
      <c r="D977" s="188" t="s">
        <v>460</v>
      </c>
      <c r="E977" s="188">
        <v>35</v>
      </c>
      <c r="F977" s="208">
        <v>30404</v>
      </c>
      <c r="G977" s="188">
        <v>350455</v>
      </c>
      <c r="H977" s="208">
        <v>39047</v>
      </c>
      <c r="I977" s="209" t="s">
        <v>858</v>
      </c>
      <c r="BB977"/>
      <c r="BC977"/>
      <c r="BD977"/>
      <c r="BE977"/>
      <c r="BF977"/>
      <c r="BG977"/>
      <c r="BH977"/>
      <c r="BI977"/>
      <c r="BJ977"/>
      <c r="BK977"/>
      <c r="BL977"/>
      <c r="BM977"/>
      <c r="BN977"/>
      <c r="BO977"/>
      <c r="BP977"/>
      <c r="BQ977"/>
      <c r="BR977"/>
      <c r="BS977"/>
    </row>
    <row r="978" spans="1:71" s="1" customFormat="1" x14ac:dyDescent="0.25">
      <c r="A978" s="188" t="s">
        <v>454</v>
      </c>
      <c r="B978" s="188" t="s">
        <v>446</v>
      </c>
      <c r="C978" s="188" t="s">
        <v>963</v>
      </c>
      <c r="D978" s="188" t="s">
        <v>416</v>
      </c>
      <c r="E978" s="188">
        <v>33</v>
      </c>
      <c r="F978" s="208">
        <v>31263</v>
      </c>
      <c r="G978" s="188">
        <v>351890</v>
      </c>
      <c r="H978" s="208">
        <v>38805</v>
      </c>
      <c r="I978" s="209" t="s">
        <v>858</v>
      </c>
      <c r="BB978"/>
      <c r="BC978"/>
      <c r="BD978"/>
      <c r="BE978"/>
      <c r="BF978"/>
      <c r="BG978"/>
      <c r="BH978"/>
      <c r="BI978"/>
      <c r="BJ978"/>
      <c r="BK978"/>
      <c r="BL978"/>
      <c r="BM978"/>
      <c r="BN978"/>
      <c r="BO978"/>
      <c r="BP978"/>
      <c r="BQ978"/>
      <c r="BR978"/>
      <c r="BS978"/>
    </row>
    <row r="979" spans="1:71" s="1" customFormat="1" x14ac:dyDescent="0.25">
      <c r="A979" s="188" t="s">
        <v>408</v>
      </c>
      <c r="B979" s="188" t="s">
        <v>635</v>
      </c>
      <c r="C979" s="188" t="s">
        <v>964</v>
      </c>
      <c r="D979" s="188" t="s">
        <v>747</v>
      </c>
      <c r="E979" s="188">
        <v>44</v>
      </c>
      <c r="F979" s="208">
        <v>27213</v>
      </c>
      <c r="G979" s="188">
        <v>351879</v>
      </c>
      <c r="H979" s="208">
        <v>38936</v>
      </c>
      <c r="I979" s="209" t="s">
        <v>900</v>
      </c>
      <c r="BB979"/>
      <c r="BC979"/>
      <c r="BD979"/>
      <c r="BE979"/>
      <c r="BF979"/>
      <c r="BG979"/>
      <c r="BH979"/>
      <c r="BI979"/>
      <c r="BJ979"/>
      <c r="BK979"/>
      <c r="BL979"/>
      <c r="BM979"/>
      <c r="BN979"/>
      <c r="BO979"/>
      <c r="BP979"/>
      <c r="BQ979"/>
      <c r="BR979"/>
      <c r="BS979"/>
    </row>
    <row r="980" spans="1:71" s="1" customFormat="1" x14ac:dyDescent="0.25">
      <c r="A980" s="188" t="s">
        <v>454</v>
      </c>
      <c r="B980" s="188" t="s">
        <v>594</v>
      </c>
      <c r="C980" s="188" t="s">
        <v>965</v>
      </c>
      <c r="D980" s="188" t="s">
        <v>749</v>
      </c>
      <c r="E980" s="188">
        <v>36</v>
      </c>
      <c r="F980" s="208">
        <v>30049</v>
      </c>
      <c r="G980" s="188">
        <v>561885</v>
      </c>
      <c r="H980" s="208">
        <v>38972</v>
      </c>
      <c r="I980" s="209" t="s">
        <v>858</v>
      </c>
      <c r="BB980"/>
      <c r="BC980"/>
      <c r="BD980"/>
      <c r="BE980"/>
      <c r="BF980"/>
      <c r="BG980"/>
      <c r="BH980"/>
      <c r="BI980"/>
      <c r="BJ980"/>
      <c r="BK980"/>
      <c r="BL980"/>
      <c r="BM980"/>
      <c r="BN980"/>
      <c r="BO980"/>
      <c r="BP980"/>
      <c r="BQ980"/>
      <c r="BR980"/>
      <c r="BS980"/>
    </row>
    <row r="981" spans="1:71" s="1" customFormat="1" x14ac:dyDescent="0.25">
      <c r="A981" s="188" t="s">
        <v>454</v>
      </c>
      <c r="B981" s="188" t="s">
        <v>469</v>
      </c>
      <c r="C981" s="188" t="s">
        <v>88</v>
      </c>
      <c r="D981" s="188" t="s">
        <v>460</v>
      </c>
      <c r="E981" s="188">
        <v>38</v>
      </c>
      <c r="F981" s="208">
        <v>29363</v>
      </c>
      <c r="G981" s="188">
        <v>352012</v>
      </c>
      <c r="H981" s="208">
        <v>38901</v>
      </c>
      <c r="I981" s="209" t="s">
        <v>858</v>
      </c>
      <c r="BB981"/>
      <c r="BC981"/>
      <c r="BD981"/>
      <c r="BE981"/>
      <c r="BF981"/>
      <c r="BG981"/>
      <c r="BH981"/>
      <c r="BI981"/>
      <c r="BJ981"/>
      <c r="BK981"/>
      <c r="BL981"/>
      <c r="BM981"/>
      <c r="BN981"/>
      <c r="BO981"/>
      <c r="BP981"/>
      <c r="BQ981"/>
      <c r="BR981"/>
      <c r="BS981"/>
    </row>
    <row r="982" spans="1:71" s="1" customFormat="1" x14ac:dyDescent="0.25">
      <c r="A982" s="188" t="s">
        <v>408</v>
      </c>
      <c r="B982" s="188" t="s">
        <v>452</v>
      </c>
      <c r="C982" s="188" t="s">
        <v>954</v>
      </c>
      <c r="D982" s="188" t="s">
        <v>622</v>
      </c>
      <c r="E982" s="188">
        <v>38</v>
      </c>
      <c r="F982" s="208">
        <v>29340</v>
      </c>
      <c r="G982" s="188">
        <v>352017</v>
      </c>
      <c r="H982" s="208">
        <v>38797</v>
      </c>
      <c r="I982" s="209" t="s">
        <v>858</v>
      </c>
      <c r="BB982"/>
      <c r="BC982"/>
      <c r="BD982"/>
      <c r="BE982"/>
      <c r="BF982"/>
      <c r="BG982"/>
      <c r="BH982"/>
      <c r="BI982"/>
      <c r="BJ982"/>
      <c r="BK982"/>
      <c r="BL982"/>
      <c r="BM982"/>
      <c r="BN982"/>
      <c r="BO982"/>
      <c r="BP982"/>
      <c r="BQ982"/>
      <c r="BR982"/>
      <c r="BS982"/>
    </row>
    <row r="983" spans="1:71" s="1" customFormat="1" x14ac:dyDescent="0.25">
      <c r="A983" s="188" t="s">
        <v>454</v>
      </c>
      <c r="B983" s="188" t="s">
        <v>587</v>
      </c>
      <c r="C983" s="188" t="s">
        <v>907</v>
      </c>
      <c r="D983" s="188" t="s">
        <v>741</v>
      </c>
      <c r="E983" s="188">
        <v>34</v>
      </c>
      <c r="F983" s="208">
        <v>30898</v>
      </c>
      <c r="G983" s="188">
        <v>351869</v>
      </c>
      <c r="H983" s="208">
        <v>39012</v>
      </c>
      <c r="I983" s="209" t="s">
        <v>858</v>
      </c>
      <c r="BB983"/>
      <c r="BC983"/>
      <c r="BD983"/>
      <c r="BE983"/>
      <c r="BF983"/>
      <c r="BG983"/>
      <c r="BH983"/>
      <c r="BI983"/>
      <c r="BJ983"/>
      <c r="BK983"/>
      <c r="BL983"/>
      <c r="BM983"/>
      <c r="BN983"/>
      <c r="BO983"/>
      <c r="BP983"/>
      <c r="BQ983"/>
      <c r="BR983"/>
      <c r="BS983"/>
    </row>
    <row r="984" spans="1:71" s="1" customFormat="1" x14ac:dyDescent="0.25">
      <c r="A984" s="188" t="s">
        <v>408</v>
      </c>
      <c r="B984" s="188" t="s">
        <v>719</v>
      </c>
      <c r="C984" s="188" t="s">
        <v>966</v>
      </c>
      <c r="D984" s="188" t="s">
        <v>457</v>
      </c>
      <c r="E984" s="188">
        <v>37</v>
      </c>
      <c r="F984" s="208">
        <v>29671</v>
      </c>
      <c r="G984" s="188">
        <v>352053</v>
      </c>
      <c r="H984" s="208">
        <v>38827</v>
      </c>
      <c r="I984" s="209" t="s">
        <v>858</v>
      </c>
      <c r="BB984"/>
      <c r="BC984"/>
      <c r="BD984"/>
      <c r="BE984"/>
      <c r="BF984"/>
      <c r="BG984"/>
      <c r="BH984"/>
      <c r="BI984"/>
      <c r="BJ984"/>
      <c r="BK984"/>
      <c r="BL984"/>
      <c r="BM984"/>
      <c r="BN984"/>
      <c r="BO984"/>
      <c r="BP984"/>
      <c r="BQ984"/>
      <c r="BR984"/>
      <c r="BS984"/>
    </row>
    <row r="985" spans="1:71" s="1" customFormat="1" x14ac:dyDescent="0.25">
      <c r="A985" s="188" t="s">
        <v>454</v>
      </c>
      <c r="B985" s="188" t="s">
        <v>587</v>
      </c>
      <c r="C985" s="188" t="s">
        <v>808</v>
      </c>
      <c r="D985" s="188" t="s">
        <v>460</v>
      </c>
      <c r="E985" s="188">
        <v>33</v>
      </c>
      <c r="F985" s="208">
        <v>30967</v>
      </c>
      <c r="G985" s="188">
        <v>352051</v>
      </c>
      <c r="H985" s="208">
        <v>38815</v>
      </c>
      <c r="I985" s="209" t="s">
        <v>858</v>
      </c>
      <c r="BB985"/>
      <c r="BC985"/>
      <c r="BD985"/>
      <c r="BE985"/>
      <c r="BF985"/>
      <c r="BG985"/>
      <c r="BH985"/>
      <c r="BI985"/>
      <c r="BJ985"/>
      <c r="BK985"/>
      <c r="BL985"/>
      <c r="BM985"/>
      <c r="BN985"/>
      <c r="BO985"/>
      <c r="BP985"/>
      <c r="BQ985"/>
      <c r="BR985"/>
      <c r="BS985"/>
    </row>
    <row r="986" spans="1:71" s="1" customFormat="1" x14ac:dyDescent="0.25">
      <c r="A986" s="188" t="s">
        <v>408</v>
      </c>
      <c r="B986" s="188" t="s">
        <v>469</v>
      </c>
      <c r="C986" s="188" t="s">
        <v>967</v>
      </c>
      <c r="D986" s="188" t="s">
        <v>460</v>
      </c>
      <c r="E986" s="188">
        <v>36</v>
      </c>
      <c r="F986" s="208">
        <v>30083</v>
      </c>
      <c r="G986" s="188">
        <v>561797</v>
      </c>
      <c r="H986" s="208">
        <v>39205</v>
      </c>
      <c r="I986" s="209" t="s">
        <v>858</v>
      </c>
      <c r="BB986"/>
      <c r="BC986"/>
      <c r="BD986"/>
      <c r="BE986"/>
      <c r="BF986"/>
      <c r="BG986"/>
      <c r="BH986"/>
      <c r="BI986"/>
      <c r="BJ986"/>
      <c r="BK986"/>
      <c r="BL986"/>
      <c r="BM986"/>
      <c r="BN986"/>
      <c r="BO986"/>
      <c r="BP986"/>
      <c r="BQ986"/>
      <c r="BR986"/>
      <c r="BS986"/>
    </row>
    <row r="987" spans="1:71" s="1" customFormat="1" x14ac:dyDescent="0.25">
      <c r="A987" s="188" t="s">
        <v>454</v>
      </c>
      <c r="B987" s="188" t="s">
        <v>665</v>
      </c>
      <c r="C987" s="188" t="s">
        <v>847</v>
      </c>
      <c r="D987" s="188" t="s">
        <v>622</v>
      </c>
      <c r="E987" s="188">
        <v>35</v>
      </c>
      <c r="F987" s="208">
        <v>30266</v>
      </c>
      <c r="G987" s="188">
        <v>352068</v>
      </c>
      <c r="H987" s="208">
        <v>39329</v>
      </c>
      <c r="I987" s="209" t="s">
        <v>858</v>
      </c>
      <c r="BB987"/>
      <c r="BC987"/>
      <c r="BD987"/>
      <c r="BE987"/>
      <c r="BF987"/>
      <c r="BG987"/>
      <c r="BH987"/>
      <c r="BI987"/>
      <c r="BJ987"/>
      <c r="BK987"/>
      <c r="BL987"/>
      <c r="BM987"/>
      <c r="BN987"/>
      <c r="BO987"/>
      <c r="BP987"/>
      <c r="BQ987"/>
      <c r="BR987"/>
      <c r="BS987"/>
    </row>
    <row r="988" spans="1:71" s="1" customFormat="1" x14ac:dyDescent="0.25">
      <c r="A988" s="188" t="s">
        <v>408</v>
      </c>
      <c r="B988" s="188" t="s">
        <v>626</v>
      </c>
      <c r="C988" s="188" t="s">
        <v>512</v>
      </c>
      <c r="D988" s="188" t="s">
        <v>738</v>
      </c>
      <c r="E988" s="188">
        <v>46</v>
      </c>
      <c r="F988" s="208">
        <v>26492</v>
      </c>
      <c r="G988" s="188">
        <v>352073</v>
      </c>
      <c r="H988" s="208">
        <v>34109</v>
      </c>
      <c r="I988" s="209" t="s">
        <v>918</v>
      </c>
      <c r="BB988"/>
      <c r="BC988"/>
      <c r="BD988"/>
      <c r="BE988"/>
      <c r="BF988"/>
      <c r="BG988"/>
      <c r="BH988"/>
      <c r="BI988"/>
      <c r="BJ988"/>
      <c r="BK988"/>
      <c r="BL988"/>
      <c r="BM988"/>
      <c r="BN988"/>
      <c r="BO988"/>
      <c r="BP988"/>
      <c r="BQ988"/>
      <c r="BR988"/>
      <c r="BS988"/>
    </row>
    <row r="989" spans="1:71" s="1" customFormat="1" x14ac:dyDescent="0.25">
      <c r="A989" s="188" t="s">
        <v>413</v>
      </c>
      <c r="B989" s="188" t="s">
        <v>526</v>
      </c>
      <c r="C989" s="188" t="s">
        <v>149</v>
      </c>
      <c r="D989" s="188" t="s">
        <v>460</v>
      </c>
      <c r="E989" s="188">
        <v>32</v>
      </c>
      <c r="F989" s="208">
        <v>31566</v>
      </c>
      <c r="G989" s="188">
        <v>356686</v>
      </c>
      <c r="H989" s="208">
        <v>39335</v>
      </c>
      <c r="I989" s="209" t="s">
        <v>858</v>
      </c>
      <c r="BB989"/>
      <c r="BC989"/>
      <c r="BD989"/>
      <c r="BE989"/>
      <c r="BF989"/>
      <c r="BG989"/>
      <c r="BH989"/>
      <c r="BI989"/>
      <c r="BJ989"/>
      <c r="BK989"/>
      <c r="BL989"/>
      <c r="BM989"/>
      <c r="BN989"/>
      <c r="BO989"/>
      <c r="BP989"/>
      <c r="BQ989"/>
      <c r="BR989"/>
      <c r="BS989"/>
    </row>
    <row r="990" spans="1:71" s="1" customFormat="1" x14ac:dyDescent="0.25">
      <c r="A990" s="188" t="s">
        <v>408</v>
      </c>
      <c r="B990" s="188" t="s">
        <v>766</v>
      </c>
      <c r="C990" s="188" t="s">
        <v>838</v>
      </c>
      <c r="D990" s="188" t="s">
        <v>726</v>
      </c>
      <c r="E990" s="188">
        <v>49</v>
      </c>
      <c r="F990" s="208">
        <v>25388</v>
      </c>
      <c r="G990" s="188">
        <v>562092</v>
      </c>
      <c r="H990" s="208">
        <v>34704</v>
      </c>
      <c r="I990" s="209" t="s">
        <v>412</v>
      </c>
      <c r="BB990"/>
      <c r="BC990"/>
      <c r="BD990"/>
      <c r="BE990"/>
      <c r="BF990"/>
      <c r="BG990"/>
      <c r="BH990"/>
      <c r="BI990"/>
      <c r="BJ990"/>
      <c r="BK990"/>
      <c r="BL990"/>
      <c r="BM990"/>
      <c r="BN990"/>
      <c r="BO990"/>
      <c r="BP990"/>
      <c r="BQ990"/>
      <c r="BR990"/>
      <c r="BS990"/>
    </row>
    <row r="991" spans="1:71" s="1" customFormat="1" x14ac:dyDescent="0.25">
      <c r="A991" s="188" t="s">
        <v>454</v>
      </c>
      <c r="B991" s="188" t="s">
        <v>608</v>
      </c>
      <c r="C991" s="188" t="s">
        <v>968</v>
      </c>
      <c r="D991" s="188" t="s">
        <v>460</v>
      </c>
      <c r="E991" s="188">
        <v>36</v>
      </c>
      <c r="F991" s="208">
        <v>30026</v>
      </c>
      <c r="G991" s="188">
        <v>562097</v>
      </c>
      <c r="H991" s="208">
        <v>39214</v>
      </c>
      <c r="I991" s="209" t="s">
        <v>858</v>
      </c>
      <c r="BB991"/>
      <c r="BC991"/>
      <c r="BD991"/>
      <c r="BE991"/>
      <c r="BF991"/>
      <c r="BG991"/>
      <c r="BH991"/>
      <c r="BI991"/>
      <c r="BJ991"/>
      <c r="BK991"/>
      <c r="BL991"/>
      <c r="BM991"/>
      <c r="BN991"/>
      <c r="BO991"/>
      <c r="BP991"/>
      <c r="BQ991"/>
      <c r="BR991"/>
      <c r="BS991"/>
    </row>
    <row r="992" spans="1:71" s="1" customFormat="1" x14ac:dyDescent="0.25">
      <c r="A992" s="188" t="s">
        <v>408</v>
      </c>
      <c r="B992" s="188" t="s">
        <v>791</v>
      </c>
      <c r="C992" s="188" t="s">
        <v>835</v>
      </c>
      <c r="D992" s="188" t="s">
        <v>473</v>
      </c>
      <c r="E992" s="188">
        <v>37</v>
      </c>
      <c r="F992" s="208">
        <v>29848</v>
      </c>
      <c r="G992" s="188">
        <v>352098</v>
      </c>
      <c r="H992" s="208">
        <v>34031</v>
      </c>
      <c r="I992" s="209" t="s">
        <v>858</v>
      </c>
      <c r="BB992"/>
      <c r="BC992"/>
      <c r="BD992"/>
      <c r="BE992"/>
      <c r="BF992"/>
      <c r="BG992"/>
      <c r="BH992"/>
      <c r="BI992"/>
      <c r="BJ992"/>
      <c r="BK992"/>
      <c r="BL992"/>
      <c r="BM992"/>
      <c r="BN992"/>
      <c r="BO992"/>
      <c r="BP992"/>
      <c r="BQ992"/>
      <c r="BR992"/>
      <c r="BS992"/>
    </row>
    <row r="993" spans="1:71" s="1" customFormat="1" x14ac:dyDescent="0.25">
      <c r="A993" s="188" t="s">
        <v>413</v>
      </c>
      <c r="B993" s="188" t="s">
        <v>625</v>
      </c>
      <c r="C993" s="188" t="s">
        <v>969</v>
      </c>
      <c r="D993" s="188" t="s">
        <v>460</v>
      </c>
      <c r="E993" s="188">
        <v>35</v>
      </c>
      <c r="F993" s="208">
        <v>30235</v>
      </c>
      <c r="G993" s="188">
        <v>350009</v>
      </c>
      <c r="H993" s="208">
        <v>39412</v>
      </c>
      <c r="I993" s="209" t="s">
        <v>858</v>
      </c>
      <c r="BB993"/>
      <c r="BC993"/>
      <c r="BD993"/>
      <c r="BE993"/>
      <c r="BF993"/>
      <c r="BG993"/>
      <c r="BH993"/>
      <c r="BI993"/>
      <c r="BJ993"/>
      <c r="BK993"/>
      <c r="BL993"/>
      <c r="BM993"/>
      <c r="BN993"/>
      <c r="BO993"/>
      <c r="BP993"/>
      <c r="BQ993"/>
      <c r="BR993"/>
      <c r="BS993"/>
    </row>
    <row r="994" spans="1:71" s="1" customFormat="1" x14ac:dyDescent="0.25">
      <c r="A994" s="188" t="s">
        <v>454</v>
      </c>
      <c r="B994" s="188" t="s">
        <v>694</v>
      </c>
      <c r="C994" s="188" t="s">
        <v>896</v>
      </c>
      <c r="D994" s="188" t="s">
        <v>439</v>
      </c>
      <c r="E994" s="188">
        <v>30</v>
      </c>
      <c r="F994" s="208">
        <v>32060</v>
      </c>
      <c r="G994" s="188">
        <v>356743</v>
      </c>
      <c r="H994" s="208">
        <v>39426</v>
      </c>
      <c r="I994" s="209" t="s">
        <v>858</v>
      </c>
      <c r="BB994"/>
      <c r="BC994"/>
      <c r="BD994"/>
      <c r="BE994"/>
      <c r="BF994"/>
      <c r="BG994"/>
      <c r="BH994"/>
      <c r="BI994"/>
      <c r="BJ994"/>
      <c r="BK994"/>
      <c r="BL994"/>
      <c r="BM994"/>
      <c r="BN994"/>
      <c r="BO994"/>
      <c r="BP994"/>
      <c r="BQ994"/>
      <c r="BR994"/>
      <c r="BS994"/>
    </row>
    <row r="995" spans="1:71" s="1" customFormat="1" x14ac:dyDescent="0.25">
      <c r="A995" s="188" t="s">
        <v>408</v>
      </c>
      <c r="B995" s="188" t="s">
        <v>579</v>
      </c>
      <c r="C995" s="188" t="s">
        <v>641</v>
      </c>
      <c r="D995" s="188" t="s">
        <v>738</v>
      </c>
      <c r="E995" s="188">
        <v>44</v>
      </c>
      <c r="F995" s="208">
        <v>27139</v>
      </c>
      <c r="G995" s="188">
        <v>352090</v>
      </c>
      <c r="H995" s="208">
        <v>39370</v>
      </c>
      <c r="I995" s="209" t="s">
        <v>918</v>
      </c>
      <c r="BB995"/>
      <c r="BC995"/>
      <c r="BD995"/>
      <c r="BE995"/>
      <c r="BF995"/>
      <c r="BG995"/>
      <c r="BH995"/>
      <c r="BI995"/>
      <c r="BJ995"/>
      <c r="BK995"/>
      <c r="BL995"/>
      <c r="BM995"/>
      <c r="BN995"/>
      <c r="BO995"/>
      <c r="BP995"/>
      <c r="BQ995"/>
      <c r="BR995"/>
      <c r="BS995"/>
    </row>
    <row r="996" spans="1:71" s="1" customFormat="1" x14ac:dyDescent="0.25">
      <c r="A996" s="188" t="s">
        <v>413</v>
      </c>
      <c r="B996" s="188" t="s">
        <v>681</v>
      </c>
      <c r="C996" s="188" t="s">
        <v>949</v>
      </c>
      <c r="D996" s="188" t="s">
        <v>416</v>
      </c>
      <c r="E996" s="188">
        <v>31</v>
      </c>
      <c r="F996" s="208">
        <v>31707</v>
      </c>
      <c r="G996" s="188">
        <v>356780</v>
      </c>
      <c r="H996" s="208">
        <v>39107</v>
      </c>
      <c r="I996" s="209" t="s">
        <v>858</v>
      </c>
      <c r="BB996"/>
      <c r="BC996"/>
      <c r="BD996"/>
      <c r="BE996"/>
      <c r="BF996"/>
      <c r="BG996"/>
      <c r="BH996"/>
      <c r="BI996"/>
      <c r="BJ996"/>
      <c r="BK996"/>
      <c r="BL996"/>
      <c r="BM996"/>
      <c r="BN996"/>
      <c r="BO996"/>
      <c r="BP996"/>
      <c r="BQ996"/>
      <c r="BR996"/>
      <c r="BS996"/>
    </row>
    <row r="997" spans="1:71" s="1" customFormat="1" x14ac:dyDescent="0.25">
      <c r="A997" s="188" t="s">
        <v>454</v>
      </c>
      <c r="B997" s="188" t="s">
        <v>635</v>
      </c>
      <c r="C997" s="188" t="s">
        <v>970</v>
      </c>
      <c r="D997" s="188" t="s">
        <v>460</v>
      </c>
      <c r="E997" s="188">
        <v>33</v>
      </c>
      <c r="F997" s="208">
        <v>31028</v>
      </c>
      <c r="G997" s="188">
        <v>352336</v>
      </c>
      <c r="H997" s="208">
        <v>39222</v>
      </c>
      <c r="I997" s="209" t="s">
        <v>858</v>
      </c>
      <c r="BB997"/>
      <c r="BC997"/>
      <c r="BD997"/>
      <c r="BE997"/>
      <c r="BF997"/>
      <c r="BG997"/>
      <c r="BH997"/>
      <c r="BI997"/>
      <c r="BJ997"/>
      <c r="BK997"/>
      <c r="BL997"/>
      <c r="BM997"/>
      <c r="BN997"/>
      <c r="BO997"/>
      <c r="BP997"/>
      <c r="BQ997"/>
      <c r="BR997"/>
      <c r="BS997"/>
    </row>
    <row r="998" spans="1:71" s="1" customFormat="1" x14ac:dyDescent="0.25">
      <c r="A998" s="188" t="s">
        <v>454</v>
      </c>
      <c r="B998" s="188" t="s">
        <v>618</v>
      </c>
      <c r="C998" s="188" t="s">
        <v>971</v>
      </c>
      <c r="D998" s="188" t="s">
        <v>439</v>
      </c>
      <c r="E998" s="188">
        <v>30</v>
      </c>
      <c r="F998" s="208">
        <v>32205</v>
      </c>
      <c r="G998" s="188">
        <v>566787</v>
      </c>
      <c r="H998" s="208">
        <v>39337</v>
      </c>
      <c r="I998" s="209" t="s">
        <v>858</v>
      </c>
      <c r="BB998"/>
      <c r="BC998"/>
      <c r="BD998"/>
      <c r="BE998"/>
      <c r="BF998"/>
      <c r="BG998"/>
      <c r="BH998"/>
      <c r="BI998"/>
      <c r="BJ998"/>
      <c r="BK998"/>
      <c r="BL998"/>
      <c r="BM998"/>
      <c r="BN998"/>
      <c r="BO998"/>
      <c r="BP998"/>
      <c r="BQ998"/>
      <c r="BR998"/>
      <c r="BS998"/>
    </row>
    <row r="999" spans="1:71" s="1" customFormat="1" x14ac:dyDescent="0.25">
      <c r="A999" s="188" t="s">
        <v>454</v>
      </c>
      <c r="B999" s="188" t="s">
        <v>561</v>
      </c>
      <c r="C999" s="188" t="s">
        <v>640</v>
      </c>
      <c r="D999" s="188" t="s">
        <v>868</v>
      </c>
      <c r="E999" s="188">
        <v>38</v>
      </c>
      <c r="F999" s="208">
        <v>29455</v>
      </c>
      <c r="G999" s="188">
        <v>352335</v>
      </c>
      <c r="H999" s="208">
        <v>39175</v>
      </c>
      <c r="I999" s="209" t="s">
        <v>858</v>
      </c>
      <c r="BB999"/>
      <c r="BC999"/>
      <c r="BD999"/>
      <c r="BE999"/>
      <c r="BF999"/>
      <c r="BG999"/>
      <c r="BH999"/>
      <c r="BI999"/>
      <c r="BJ999"/>
      <c r="BK999"/>
      <c r="BL999"/>
      <c r="BM999"/>
      <c r="BN999"/>
      <c r="BO999"/>
      <c r="BP999"/>
      <c r="BQ999"/>
      <c r="BR999"/>
      <c r="BS999"/>
    </row>
    <row r="1000" spans="1:71" s="1" customFormat="1" x14ac:dyDescent="0.25">
      <c r="A1000" s="188" t="s">
        <v>413</v>
      </c>
      <c r="B1000" s="188" t="s">
        <v>713</v>
      </c>
      <c r="C1000" s="188" t="s">
        <v>972</v>
      </c>
      <c r="D1000" s="188" t="s">
        <v>457</v>
      </c>
      <c r="E1000" s="188">
        <v>34</v>
      </c>
      <c r="F1000" s="208">
        <v>30627</v>
      </c>
      <c r="G1000" s="188">
        <v>562356</v>
      </c>
      <c r="H1000" s="208">
        <v>39129</v>
      </c>
      <c r="I1000" s="209" t="s">
        <v>858</v>
      </c>
      <c r="BB1000"/>
      <c r="BC1000"/>
      <c r="BD1000"/>
      <c r="BE1000"/>
      <c r="BF1000"/>
      <c r="BG1000"/>
      <c r="BH1000"/>
      <c r="BI1000"/>
      <c r="BJ1000"/>
      <c r="BK1000"/>
      <c r="BL1000"/>
      <c r="BM1000"/>
      <c r="BN1000"/>
      <c r="BO1000"/>
      <c r="BP1000"/>
      <c r="BQ1000"/>
      <c r="BR1000"/>
      <c r="BS1000"/>
    </row>
    <row r="1001" spans="1:71" s="1" customFormat="1" x14ac:dyDescent="0.25">
      <c r="A1001" s="188" t="s">
        <v>413</v>
      </c>
      <c r="B1001" s="188" t="s">
        <v>495</v>
      </c>
      <c r="C1001" s="188" t="s">
        <v>914</v>
      </c>
      <c r="D1001" s="188" t="s">
        <v>460</v>
      </c>
      <c r="E1001" s="188">
        <v>35</v>
      </c>
      <c r="F1001" s="208">
        <v>30396</v>
      </c>
      <c r="G1001" s="188">
        <v>352072</v>
      </c>
      <c r="H1001" s="208">
        <v>39170</v>
      </c>
      <c r="I1001" s="209" t="s">
        <v>858</v>
      </c>
      <c r="BB1001"/>
      <c r="BC1001"/>
      <c r="BD1001"/>
      <c r="BE1001"/>
      <c r="BF1001"/>
      <c r="BG1001"/>
      <c r="BH1001"/>
      <c r="BI1001"/>
      <c r="BJ1001"/>
      <c r="BK1001"/>
      <c r="BL1001"/>
      <c r="BM1001"/>
      <c r="BN1001"/>
      <c r="BO1001"/>
      <c r="BP1001"/>
      <c r="BQ1001"/>
      <c r="BR1001"/>
      <c r="BS1001"/>
    </row>
    <row r="1002" spans="1:71" s="1" customFormat="1" x14ac:dyDescent="0.25">
      <c r="A1002" s="188" t="s">
        <v>454</v>
      </c>
      <c r="B1002" s="188" t="s">
        <v>681</v>
      </c>
      <c r="C1002" s="188" t="s">
        <v>973</v>
      </c>
      <c r="D1002" s="188" t="s">
        <v>416</v>
      </c>
      <c r="E1002" s="188">
        <v>33</v>
      </c>
      <c r="F1002" s="208">
        <v>30965</v>
      </c>
      <c r="G1002" s="188">
        <v>562340</v>
      </c>
      <c r="H1002" s="208">
        <v>39177</v>
      </c>
      <c r="I1002" s="209" t="s">
        <v>858</v>
      </c>
      <c r="BB1002"/>
      <c r="BC1002"/>
      <c r="BD1002"/>
      <c r="BE1002"/>
      <c r="BF1002"/>
      <c r="BG1002"/>
      <c r="BH1002"/>
      <c r="BI1002"/>
      <c r="BJ1002"/>
      <c r="BK1002"/>
      <c r="BL1002"/>
      <c r="BM1002"/>
      <c r="BN1002"/>
      <c r="BO1002"/>
      <c r="BP1002"/>
      <c r="BQ1002"/>
      <c r="BR1002"/>
      <c r="BS1002"/>
    </row>
    <row r="1003" spans="1:71" s="1" customFormat="1" x14ac:dyDescent="0.25">
      <c r="A1003" s="188" t="s">
        <v>413</v>
      </c>
      <c r="B1003" s="188" t="s">
        <v>544</v>
      </c>
      <c r="C1003" s="188" t="s">
        <v>974</v>
      </c>
      <c r="D1003" s="188" t="s">
        <v>416</v>
      </c>
      <c r="E1003" s="188">
        <v>32</v>
      </c>
      <c r="F1003" s="208">
        <v>31677</v>
      </c>
      <c r="G1003" s="188">
        <v>352344</v>
      </c>
      <c r="H1003" s="208">
        <v>39236</v>
      </c>
      <c r="I1003" s="209" t="s">
        <v>858</v>
      </c>
      <c r="BB1003"/>
      <c r="BC1003"/>
      <c r="BD1003"/>
      <c r="BE1003"/>
      <c r="BF1003"/>
      <c r="BG1003"/>
      <c r="BH1003"/>
      <c r="BI1003"/>
      <c r="BJ1003"/>
      <c r="BK1003"/>
      <c r="BL1003"/>
      <c r="BM1003"/>
      <c r="BN1003"/>
      <c r="BO1003"/>
      <c r="BP1003"/>
      <c r="BQ1003"/>
      <c r="BR1003"/>
      <c r="BS1003"/>
    </row>
    <row r="1004" spans="1:71" s="1" customFormat="1" x14ac:dyDescent="0.25">
      <c r="A1004" s="188" t="s">
        <v>413</v>
      </c>
      <c r="B1004" s="188" t="s">
        <v>455</v>
      </c>
      <c r="C1004" s="188" t="s">
        <v>975</v>
      </c>
      <c r="D1004" s="188" t="s">
        <v>460</v>
      </c>
      <c r="E1004" s="188">
        <v>34</v>
      </c>
      <c r="F1004" s="208">
        <v>30646</v>
      </c>
      <c r="G1004" s="188">
        <v>562346</v>
      </c>
      <c r="H1004" s="208">
        <v>39167</v>
      </c>
      <c r="I1004" s="209" t="s">
        <v>858</v>
      </c>
      <c r="BB1004"/>
      <c r="BC1004"/>
      <c r="BD1004"/>
      <c r="BE1004"/>
      <c r="BF1004"/>
      <c r="BG1004"/>
      <c r="BH1004"/>
      <c r="BI1004"/>
      <c r="BJ1004"/>
      <c r="BK1004"/>
      <c r="BL1004"/>
      <c r="BM1004"/>
      <c r="BN1004"/>
      <c r="BO1004"/>
      <c r="BP1004"/>
      <c r="BQ1004"/>
      <c r="BR1004"/>
      <c r="BS1004"/>
    </row>
    <row r="1005" spans="1:71" s="1" customFormat="1" x14ac:dyDescent="0.25">
      <c r="A1005" s="188" t="s">
        <v>413</v>
      </c>
      <c r="B1005" s="188" t="s">
        <v>524</v>
      </c>
      <c r="C1005" s="188" t="s">
        <v>523</v>
      </c>
      <c r="D1005" s="188" t="s">
        <v>622</v>
      </c>
      <c r="E1005" s="188">
        <v>42</v>
      </c>
      <c r="F1005" s="208">
        <v>27914</v>
      </c>
      <c r="G1005" s="188">
        <v>562352</v>
      </c>
      <c r="H1005" s="208">
        <v>39108</v>
      </c>
      <c r="I1005" s="209" t="s">
        <v>858</v>
      </c>
      <c r="BB1005"/>
      <c r="BC1005"/>
      <c r="BD1005"/>
      <c r="BE1005"/>
      <c r="BF1005"/>
      <c r="BG1005"/>
      <c r="BH1005"/>
      <c r="BI1005"/>
      <c r="BJ1005"/>
      <c r="BK1005"/>
      <c r="BL1005"/>
      <c r="BM1005"/>
      <c r="BN1005"/>
      <c r="BO1005"/>
      <c r="BP1005"/>
      <c r="BQ1005"/>
      <c r="BR1005"/>
      <c r="BS1005"/>
    </row>
    <row r="1006" spans="1:71" s="1" customFormat="1" x14ac:dyDescent="0.25">
      <c r="A1006" s="188" t="s">
        <v>454</v>
      </c>
      <c r="B1006" s="188" t="s">
        <v>662</v>
      </c>
      <c r="C1006" s="188" t="s">
        <v>976</v>
      </c>
      <c r="D1006" s="188" t="s">
        <v>622</v>
      </c>
      <c r="E1006" s="188">
        <v>34</v>
      </c>
      <c r="F1006" s="208">
        <v>30777</v>
      </c>
      <c r="G1006" s="188">
        <v>562347</v>
      </c>
      <c r="H1006" s="208">
        <v>39362</v>
      </c>
      <c r="I1006" s="209" t="s">
        <v>858</v>
      </c>
      <c r="BB1006"/>
      <c r="BC1006"/>
      <c r="BD1006"/>
      <c r="BE1006"/>
      <c r="BF1006"/>
      <c r="BG1006"/>
      <c r="BH1006"/>
      <c r="BI1006"/>
      <c r="BJ1006"/>
      <c r="BK1006"/>
      <c r="BL1006"/>
      <c r="BM1006"/>
      <c r="BN1006"/>
      <c r="BO1006"/>
      <c r="BP1006"/>
      <c r="BQ1006"/>
      <c r="BR1006"/>
      <c r="BS1006"/>
    </row>
    <row r="1007" spans="1:71" s="1" customFormat="1" x14ac:dyDescent="0.25">
      <c r="A1007" s="188" t="s">
        <v>454</v>
      </c>
      <c r="B1007" s="188" t="s">
        <v>458</v>
      </c>
      <c r="C1007" s="188" t="s">
        <v>848</v>
      </c>
      <c r="D1007" s="188" t="s">
        <v>439</v>
      </c>
      <c r="E1007" s="188">
        <v>34</v>
      </c>
      <c r="F1007" s="208">
        <v>30596</v>
      </c>
      <c r="G1007" s="188">
        <v>562349</v>
      </c>
      <c r="H1007" s="208">
        <v>39424</v>
      </c>
      <c r="I1007" s="209" t="s">
        <v>858</v>
      </c>
      <c r="BB1007"/>
      <c r="BC1007"/>
      <c r="BD1007"/>
      <c r="BE1007"/>
      <c r="BF1007"/>
      <c r="BG1007"/>
      <c r="BH1007"/>
      <c r="BI1007"/>
      <c r="BJ1007"/>
      <c r="BK1007"/>
      <c r="BL1007"/>
      <c r="BM1007"/>
      <c r="BN1007"/>
      <c r="BO1007"/>
      <c r="BP1007"/>
      <c r="BQ1007"/>
      <c r="BR1007"/>
      <c r="BS1007"/>
    </row>
    <row r="1008" spans="1:71" s="1" customFormat="1" x14ac:dyDescent="0.25">
      <c r="A1008" s="188" t="s">
        <v>408</v>
      </c>
      <c r="B1008" s="188" t="s">
        <v>608</v>
      </c>
      <c r="C1008" s="188" t="s">
        <v>608</v>
      </c>
      <c r="D1008" s="188" t="s">
        <v>460</v>
      </c>
      <c r="E1008" s="188">
        <v>37</v>
      </c>
      <c r="F1008" s="208">
        <v>29536</v>
      </c>
      <c r="G1008" s="188">
        <v>562355</v>
      </c>
      <c r="H1008" s="208">
        <v>39396</v>
      </c>
      <c r="I1008" s="209" t="s">
        <v>858</v>
      </c>
      <c r="BB1008"/>
      <c r="BC1008"/>
      <c r="BD1008"/>
      <c r="BE1008"/>
      <c r="BF1008"/>
      <c r="BG1008"/>
      <c r="BH1008"/>
      <c r="BI1008"/>
      <c r="BJ1008"/>
      <c r="BK1008"/>
      <c r="BL1008"/>
      <c r="BM1008"/>
      <c r="BN1008"/>
      <c r="BO1008"/>
      <c r="BP1008"/>
      <c r="BQ1008"/>
      <c r="BR1008"/>
      <c r="BS1008"/>
    </row>
    <row r="1009" spans="1:71" s="1" customFormat="1" x14ac:dyDescent="0.25">
      <c r="A1009" s="188" t="s">
        <v>408</v>
      </c>
      <c r="B1009" s="188" t="s">
        <v>662</v>
      </c>
      <c r="C1009" s="188" t="s">
        <v>977</v>
      </c>
      <c r="D1009" s="188" t="s">
        <v>619</v>
      </c>
      <c r="E1009" s="188">
        <v>37</v>
      </c>
      <c r="F1009" s="208">
        <v>29757</v>
      </c>
      <c r="G1009" s="188">
        <v>352358</v>
      </c>
      <c r="H1009" s="208">
        <v>39306</v>
      </c>
      <c r="I1009" s="209" t="s">
        <v>858</v>
      </c>
      <c r="BB1009"/>
      <c r="BC1009"/>
      <c r="BD1009"/>
      <c r="BE1009"/>
      <c r="BF1009"/>
      <c r="BG1009"/>
      <c r="BH1009"/>
      <c r="BI1009"/>
      <c r="BJ1009"/>
      <c r="BK1009"/>
      <c r="BL1009"/>
      <c r="BM1009"/>
      <c r="BN1009"/>
      <c r="BO1009"/>
      <c r="BP1009"/>
      <c r="BQ1009"/>
      <c r="BR1009"/>
      <c r="BS1009"/>
    </row>
    <row r="1010" spans="1:71" s="1" customFormat="1" x14ac:dyDescent="0.25">
      <c r="A1010" s="188" t="s">
        <v>413</v>
      </c>
      <c r="B1010" s="188" t="s">
        <v>429</v>
      </c>
      <c r="C1010" s="188" t="s">
        <v>796</v>
      </c>
      <c r="D1010" s="188" t="s">
        <v>439</v>
      </c>
      <c r="E1010" s="188">
        <v>40</v>
      </c>
      <c r="F1010" s="208">
        <v>28752</v>
      </c>
      <c r="G1010" s="188">
        <v>352060</v>
      </c>
      <c r="H1010" s="208">
        <v>39231</v>
      </c>
      <c r="I1010" s="209" t="s">
        <v>858</v>
      </c>
      <c r="BB1010"/>
      <c r="BC1010"/>
      <c r="BD1010"/>
      <c r="BE1010"/>
      <c r="BF1010"/>
      <c r="BG1010"/>
      <c r="BH1010"/>
      <c r="BI1010"/>
      <c r="BJ1010"/>
      <c r="BK1010"/>
      <c r="BL1010"/>
      <c r="BM1010"/>
      <c r="BN1010"/>
      <c r="BO1010"/>
      <c r="BP1010"/>
      <c r="BQ1010"/>
      <c r="BR1010"/>
      <c r="BS1010"/>
    </row>
    <row r="1011" spans="1:71" s="1" customFormat="1" x14ac:dyDescent="0.25">
      <c r="A1011" s="188" t="s">
        <v>413</v>
      </c>
      <c r="B1011" s="188" t="s">
        <v>452</v>
      </c>
      <c r="C1011" s="188" t="s">
        <v>978</v>
      </c>
      <c r="D1011" s="188" t="s">
        <v>416</v>
      </c>
      <c r="E1011" s="188">
        <v>36</v>
      </c>
      <c r="F1011" s="208">
        <v>30167</v>
      </c>
      <c r="G1011" s="188">
        <v>562365</v>
      </c>
      <c r="H1011" s="208">
        <v>39411</v>
      </c>
      <c r="I1011" s="209" t="s">
        <v>858</v>
      </c>
      <c r="BB1011"/>
      <c r="BC1011"/>
      <c r="BD1011"/>
      <c r="BE1011"/>
      <c r="BF1011"/>
      <c r="BG1011"/>
      <c r="BH1011"/>
      <c r="BI1011"/>
      <c r="BJ1011"/>
      <c r="BK1011"/>
      <c r="BL1011"/>
      <c r="BM1011"/>
      <c r="BN1011"/>
      <c r="BO1011"/>
      <c r="BP1011"/>
      <c r="BQ1011"/>
      <c r="BR1011"/>
      <c r="BS1011"/>
    </row>
    <row r="1012" spans="1:71" s="1" customFormat="1" x14ac:dyDescent="0.25">
      <c r="A1012" s="188" t="s">
        <v>408</v>
      </c>
      <c r="B1012" s="188" t="s">
        <v>185</v>
      </c>
      <c r="C1012" s="188" t="s">
        <v>191</v>
      </c>
      <c r="D1012" s="188" t="s">
        <v>979</v>
      </c>
      <c r="E1012" s="188">
        <v>55</v>
      </c>
      <c r="F1012" s="208">
        <v>23130</v>
      </c>
      <c r="G1012" s="188">
        <v>562366</v>
      </c>
      <c r="H1012" s="208">
        <v>36137</v>
      </c>
      <c r="I1012" s="209" t="s">
        <v>466</v>
      </c>
      <c r="BB1012"/>
      <c r="BC1012"/>
      <c r="BD1012"/>
      <c r="BE1012"/>
      <c r="BF1012"/>
      <c r="BG1012"/>
      <c r="BH1012"/>
      <c r="BI1012"/>
      <c r="BJ1012"/>
      <c r="BK1012"/>
      <c r="BL1012"/>
      <c r="BM1012"/>
      <c r="BN1012"/>
      <c r="BO1012"/>
      <c r="BP1012"/>
      <c r="BQ1012"/>
      <c r="BR1012"/>
      <c r="BS1012"/>
    </row>
    <row r="1013" spans="1:71" s="1" customFormat="1" x14ac:dyDescent="0.25">
      <c r="A1013" s="188" t="s">
        <v>408</v>
      </c>
      <c r="B1013" s="188" t="s">
        <v>694</v>
      </c>
      <c r="C1013" s="188" t="s">
        <v>451</v>
      </c>
      <c r="D1013" s="188" t="s">
        <v>980</v>
      </c>
      <c r="E1013" s="188">
        <v>55</v>
      </c>
      <c r="F1013" s="208">
        <v>22960</v>
      </c>
      <c r="G1013" s="188">
        <v>352371</v>
      </c>
      <c r="H1013" s="208">
        <v>36060</v>
      </c>
      <c r="I1013" s="209" t="s">
        <v>466</v>
      </c>
      <c r="BB1013"/>
      <c r="BC1013"/>
      <c r="BD1013"/>
      <c r="BE1013"/>
      <c r="BF1013"/>
      <c r="BG1013"/>
      <c r="BH1013"/>
      <c r="BI1013"/>
      <c r="BJ1013"/>
      <c r="BK1013"/>
      <c r="BL1013"/>
      <c r="BM1013"/>
      <c r="BN1013"/>
      <c r="BO1013"/>
      <c r="BP1013"/>
      <c r="BQ1013"/>
      <c r="BR1013"/>
      <c r="BS1013"/>
    </row>
    <row r="1014" spans="1:71" s="1" customFormat="1" x14ac:dyDescent="0.25">
      <c r="A1014" s="188" t="s">
        <v>413</v>
      </c>
      <c r="B1014" s="188" t="s">
        <v>578</v>
      </c>
      <c r="C1014" s="188" t="s">
        <v>632</v>
      </c>
      <c r="D1014" s="188" t="s">
        <v>439</v>
      </c>
      <c r="E1014" s="188">
        <v>56</v>
      </c>
      <c r="F1014" s="208">
        <v>22839</v>
      </c>
      <c r="G1014" s="188">
        <v>352369</v>
      </c>
      <c r="H1014" s="208">
        <v>35836</v>
      </c>
      <c r="I1014" s="209" t="s">
        <v>417</v>
      </c>
      <c r="BB1014"/>
      <c r="BC1014"/>
      <c r="BD1014"/>
      <c r="BE1014"/>
      <c r="BF1014"/>
      <c r="BG1014"/>
      <c r="BH1014"/>
      <c r="BI1014"/>
      <c r="BJ1014"/>
      <c r="BK1014"/>
      <c r="BL1014"/>
      <c r="BM1014"/>
      <c r="BN1014"/>
      <c r="BO1014"/>
      <c r="BP1014"/>
      <c r="BQ1014"/>
      <c r="BR1014"/>
      <c r="BS1014"/>
    </row>
    <row r="1015" spans="1:71" s="1" customFormat="1" x14ac:dyDescent="0.25">
      <c r="A1015" s="188" t="s">
        <v>408</v>
      </c>
      <c r="B1015" s="188" t="s">
        <v>608</v>
      </c>
      <c r="C1015" s="188" t="s">
        <v>629</v>
      </c>
      <c r="D1015" s="188" t="s">
        <v>460</v>
      </c>
      <c r="E1015" s="188">
        <v>34</v>
      </c>
      <c r="F1015" s="208">
        <v>30686</v>
      </c>
      <c r="G1015" s="188">
        <v>352375</v>
      </c>
      <c r="H1015" s="208">
        <v>39237</v>
      </c>
      <c r="I1015" s="209" t="s">
        <v>858</v>
      </c>
      <c r="BB1015"/>
      <c r="BC1015"/>
      <c r="BD1015"/>
      <c r="BE1015"/>
      <c r="BF1015"/>
      <c r="BG1015"/>
      <c r="BH1015"/>
      <c r="BI1015"/>
      <c r="BJ1015"/>
      <c r="BK1015"/>
      <c r="BL1015"/>
      <c r="BM1015"/>
      <c r="BN1015"/>
      <c r="BO1015"/>
      <c r="BP1015"/>
      <c r="BQ1015"/>
      <c r="BR1015"/>
      <c r="BS1015"/>
    </row>
    <row r="1016" spans="1:71" s="1" customFormat="1" x14ac:dyDescent="0.25">
      <c r="A1016" s="188" t="s">
        <v>408</v>
      </c>
      <c r="B1016" s="188" t="s">
        <v>497</v>
      </c>
      <c r="C1016" s="188" t="s">
        <v>786</v>
      </c>
      <c r="D1016" s="188" t="s">
        <v>460</v>
      </c>
      <c r="E1016" s="188">
        <v>42</v>
      </c>
      <c r="F1016" s="208">
        <v>27892</v>
      </c>
      <c r="G1016" s="188">
        <v>352379</v>
      </c>
      <c r="H1016" s="208">
        <v>39219</v>
      </c>
      <c r="I1016" s="209" t="s">
        <v>858</v>
      </c>
      <c r="BB1016"/>
      <c r="BC1016"/>
      <c r="BD1016"/>
      <c r="BE1016"/>
      <c r="BF1016"/>
      <c r="BG1016"/>
      <c r="BH1016"/>
      <c r="BI1016"/>
      <c r="BJ1016"/>
      <c r="BK1016"/>
      <c r="BL1016"/>
      <c r="BM1016"/>
      <c r="BN1016"/>
      <c r="BO1016"/>
      <c r="BP1016"/>
      <c r="BQ1016"/>
      <c r="BR1016"/>
      <c r="BS1016"/>
    </row>
    <row r="1017" spans="1:71" s="1" customFormat="1" x14ac:dyDescent="0.25">
      <c r="A1017" s="188" t="s">
        <v>413</v>
      </c>
      <c r="B1017" s="188" t="s">
        <v>547</v>
      </c>
      <c r="C1017" s="188" t="s">
        <v>981</v>
      </c>
      <c r="D1017" s="188" t="s">
        <v>982</v>
      </c>
      <c r="E1017" s="188">
        <v>36</v>
      </c>
      <c r="F1017" s="208">
        <v>30216</v>
      </c>
      <c r="G1017" s="188">
        <v>352383</v>
      </c>
      <c r="H1017" s="208">
        <v>39236</v>
      </c>
      <c r="I1017" s="209" t="s">
        <v>903</v>
      </c>
      <c r="BB1017"/>
      <c r="BC1017"/>
      <c r="BD1017"/>
      <c r="BE1017"/>
      <c r="BF1017"/>
      <c r="BG1017"/>
      <c r="BH1017"/>
      <c r="BI1017"/>
      <c r="BJ1017"/>
      <c r="BK1017"/>
      <c r="BL1017"/>
      <c r="BM1017"/>
      <c r="BN1017"/>
      <c r="BO1017"/>
      <c r="BP1017"/>
      <c r="BQ1017"/>
      <c r="BR1017"/>
      <c r="BS1017"/>
    </row>
    <row r="1018" spans="1:71" s="1" customFormat="1" x14ac:dyDescent="0.25">
      <c r="A1018" s="188" t="s">
        <v>454</v>
      </c>
      <c r="B1018" s="188" t="s">
        <v>594</v>
      </c>
      <c r="C1018" s="188" t="s">
        <v>983</v>
      </c>
      <c r="D1018" s="188" t="s">
        <v>460</v>
      </c>
      <c r="E1018" s="188">
        <v>37</v>
      </c>
      <c r="F1018" s="208">
        <v>29622</v>
      </c>
      <c r="G1018" s="188">
        <v>562400</v>
      </c>
      <c r="H1018" s="208">
        <v>39207</v>
      </c>
      <c r="I1018" s="209" t="s">
        <v>858</v>
      </c>
      <c r="BB1018"/>
      <c r="BC1018"/>
      <c r="BD1018"/>
      <c r="BE1018"/>
      <c r="BF1018"/>
      <c r="BG1018"/>
      <c r="BH1018"/>
      <c r="BI1018"/>
      <c r="BJ1018"/>
      <c r="BK1018"/>
      <c r="BL1018"/>
      <c r="BM1018"/>
      <c r="BN1018"/>
      <c r="BO1018"/>
      <c r="BP1018"/>
      <c r="BQ1018"/>
      <c r="BR1018"/>
      <c r="BS1018"/>
    </row>
    <row r="1019" spans="1:71" s="1" customFormat="1" x14ac:dyDescent="0.25">
      <c r="A1019" s="188" t="s">
        <v>454</v>
      </c>
      <c r="B1019" s="188" t="s">
        <v>719</v>
      </c>
      <c r="C1019" s="188" t="s">
        <v>930</v>
      </c>
      <c r="D1019" s="188" t="s">
        <v>416</v>
      </c>
      <c r="E1019" s="188">
        <v>33</v>
      </c>
      <c r="F1019" s="208">
        <v>31094</v>
      </c>
      <c r="G1019" s="188">
        <v>566961</v>
      </c>
      <c r="H1019" s="208">
        <v>39426</v>
      </c>
      <c r="I1019" s="209" t="s">
        <v>858</v>
      </c>
      <c r="BB1019"/>
      <c r="BC1019"/>
      <c r="BD1019"/>
      <c r="BE1019"/>
      <c r="BF1019"/>
      <c r="BG1019"/>
      <c r="BH1019"/>
      <c r="BI1019"/>
      <c r="BJ1019"/>
      <c r="BK1019"/>
      <c r="BL1019"/>
      <c r="BM1019"/>
      <c r="BN1019"/>
      <c r="BO1019"/>
      <c r="BP1019"/>
      <c r="BQ1019"/>
      <c r="BR1019"/>
      <c r="BS1019"/>
    </row>
    <row r="1020" spans="1:71" s="1" customFormat="1" x14ac:dyDescent="0.25">
      <c r="A1020" s="188" t="s">
        <v>454</v>
      </c>
      <c r="B1020" s="188" t="s">
        <v>509</v>
      </c>
      <c r="C1020" s="188" t="s">
        <v>984</v>
      </c>
      <c r="D1020" s="188" t="s">
        <v>439</v>
      </c>
      <c r="E1020" s="188">
        <v>28</v>
      </c>
      <c r="F1020" s="208">
        <v>32819</v>
      </c>
      <c r="G1020" s="188">
        <v>566900</v>
      </c>
      <c r="H1020" s="208">
        <v>39090</v>
      </c>
      <c r="I1020" s="209" t="s">
        <v>858</v>
      </c>
      <c r="BB1020"/>
      <c r="BC1020"/>
      <c r="BD1020"/>
      <c r="BE1020"/>
      <c r="BF1020"/>
      <c r="BG1020"/>
      <c r="BH1020"/>
      <c r="BI1020"/>
      <c r="BJ1020"/>
      <c r="BK1020"/>
      <c r="BL1020"/>
      <c r="BM1020"/>
      <c r="BN1020"/>
      <c r="BO1020"/>
      <c r="BP1020"/>
      <c r="BQ1020"/>
      <c r="BR1020"/>
      <c r="BS1020"/>
    </row>
    <row r="1021" spans="1:71" s="1" customFormat="1" x14ac:dyDescent="0.25">
      <c r="A1021" s="188" t="s">
        <v>454</v>
      </c>
      <c r="B1021" s="188" t="s">
        <v>570</v>
      </c>
      <c r="C1021" s="188" t="s">
        <v>985</v>
      </c>
      <c r="D1021" s="188" t="s">
        <v>457</v>
      </c>
      <c r="E1021" s="188">
        <v>34</v>
      </c>
      <c r="F1021" s="208">
        <v>30749</v>
      </c>
      <c r="G1021" s="188">
        <v>562409</v>
      </c>
      <c r="H1021" s="208">
        <v>39224</v>
      </c>
      <c r="I1021" s="209" t="s">
        <v>858</v>
      </c>
      <c r="BB1021"/>
      <c r="BC1021"/>
      <c r="BD1021"/>
      <c r="BE1021"/>
      <c r="BF1021"/>
      <c r="BG1021"/>
      <c r="BH1021"/>
      <c r="BI1021"/>
      <c r="BJ1021"/>
      <c r="BK1021"/>
      <c r="BL1021"/>
      <c r="BM1021"/>
      <c r="BN1021"/>
      <c r="BO1021"/>
      <c r="BP1021"/>
      <c r="BQ1021"/>
      <c r="BR1021"/>
      <c r="BS1021"/>
    </row>
    <row r="1022" spans="1:71" s="1" customFormat="1" x14ac:dyDescent="0.25">
      <c r="A1022" s="188" t="s">
        <v>413</v>
      </c>
      <c r="B1022" s="188" t="s">
        <v>517</v>
      </c>
      <c r="C1022" s="188" t="s">
        <v>986</v>
      </c>
      <c r="D1022" s="188" t="s">
        <v>416</v>
      </c>
      <c r="E1022" s="188">
        <v>36</v>
      </c>
      <c r="F1022" s="208">
        <v>30185</v>
      </c>
      <c r="G1022" s="188">
        <v>356905</v>
      </c>
      <c r="H1022" s="208">
        <v>39245</v>
      </c>
      <c r="I1022" s="209" t="s">
        <v>858</v>
      </c>
      <c r="BB1022"/>
      <c r="BC1022"/>
      <c r="BD1022"/>
      <c r="BE1022"/>
      <c r="BF1022"/>
      <c r="BG1022"/>
      <c r="BH1022"/>
      <c r="BI1022"/>
      <c r="BJ1022"/>
      <c r="BK1022"/>
      <c r="BL1022"/>
      <c r="BM1022"/>
      <c r="BN1022"/>
      <c r="BO1022"/>
      <c r="BP1022"/>
      <c r="BQ1022"/>
      <c r="BR1022"/>
      <c r="BS1022"/>
    </row>
    <row r="1023" spans="1:71" s="1" customFormat="1" x14ac:dyDescent="0.25">
      <c r="A1023" s="188" t="s">
        <v>454</v>
      </c>
      <c r="B1023" s="188" t="s">
        <v>579</v>
      </c>
      <c r="C1023" s="188" t="s">
        <v>987</v>
      </c>
      <c r="D1023" s="188" t="s">
        <v>460</v>
      </c>
      <c r="E1023" s="188">
        <v>31</v>
      </c>
      <c r="F1023" s="208">
        <v>31813</v>
      </c>
      <c r="G1023" s="188">
        <v>356943</v>
      </c>
      <c r="H1023" s="208">
        <v>39205</v>
      </c>
      <c r="I1023" s="209" t="s">
        <v>858</v>
      </c>
      <c r="BB1023"/>
      <c r="BC1023"/>
      <c r="BD1023"/>
      <c r="BE1023"/>
      <c r="BF1023"/>
      <c r="BG1023"/>
      <c r="BH1023"/>
      <c r="BI1023"/>
      <c r="BJ1023"/>
      <c r="BK1023"/>
      <c r="BL1023"/>
      <c r="BM1023"/>
      <c r="BN1023"/>
      <c r="BO1023"/>
      <c r="BP1023"/>
      <c r="BQ1023"/>
      <c r="BR1023"/>
      <c r="BS1023"/>
    </row>
    <row r="1024" spans="1:71" s="1" customFormat="1" x14ac:dyDescent="0.25">
      <c r="A1024" s="188" t="s">
        <v>454</v>
      </c>
      <c r="B1024" s="188" t="s">
        <v>446</v>
      </c>
      <c r="C1024" s="188" t="s">
        <v>988</v>
      </c>
      <c r="D1024" s="188" t="s">
        <v>439</v>
      </c>
      <c r="E1024" s="188">
        <v>31</v>
      </c>
      <c r="F1024" s="208">
        <v>31902</v>
      </c>
      <c r="G1024" s="188">
        <v>566906</v>
      </c>
      <c r="H1024" s="208">
        <v>39441</v>
      </c>
      <c r="I1024" s="209" t="s">
        <v>858</v>
      </c>
      <c r="BB1024"/>
      <c r="BC1024"/>
      <c r="BD1024"/>
      <c r="BE1024"/>
      <c r="BF1024"/>
      <c r="BG1024"/>
      <c r="BH1024"/>
      <c r="BI1024"/>
      <c r="BJ1024"/>
      <c r="BK1024"/>
      <c r="BL1024"/>
      <c r="BM1024"/>
      <c r="BN1024"/>
      <c r="BO1024"/>
      <c r="BP1024"/>
      <c r="BQ1024"/>
      <c r="BR1024"/>
      <c r="BS1024"/>
    </row>
    <row r="1025" spans="1:71" s="1" customFormat="1" x14ac:dyDescent="0.25">
      <c r="A1025" s="188" t="s">
        <v>413</v>
      </c>
      <c r="B1025" s="188" t="s">
        <v>648</v>
      </c>
      <c r="C1025" s="188" t="s">
        <v>984</v>
      </c>
      <c r="D1025" s="188" t="s">
        <v>460</v>
      </c>
      <c r="E1025" s="188">
        <v>32</v>
      </c>
      <c r="F1025" s="208">
        <v>31331</v>
      </c>
      <c r="G1025" s="188">
        <v>562424</v>
      </c>
      <c r="H1025" s="208">
        <v>39275</v>
      </c>
      <c r="I1025" s="209" t="s">
        <v>858</v>
      </c>
      <c r="BB1025"/>
      <c r="BC1025"/>
      <c r="BD1025"/>
      <c r="BE1025"/>
      <c r="BF1025"/>
      <c r="BG1025"/>
      <c r="BH1025"/>
      <c r="BI1025"/>
      <c r="BJ1025"/>
      <c r="BK1025"/>
      <c r="BL1025"/>
      <c r="BM1025"/>
      <c r="BN1025"/>
      <c r="BO1025"/>
      <c r="BP1025"/>
      <c r="BQ1025"/>
      <c r="BR1025"/>
      <c r="BS1025"/>
    </row>
    <row r="1026" spans="1:71" s="1" customFormat="1" x14ac:dyDescent="0.25">
      <c r="A1026" s="188" t="s">
        <v>408</v>
      </c>
      <c r="B1026" s="188" t="s">
        <v>492</v>
      </c>
      <c r="C1026" s="188" t="s">
        <v>989</v>
      </c>
      <c r="D1026" s="188" t="s">
        <v>460</v>
      </c>
      <c r="E1026" s="188">
        <v>29</v>
      </c>
      <c r="F1026" s="208">
        <v>32627</v>
      </c>
      <c r="G1026" s="188">
        <v>352569</v>
      </c>
      <c r="H1026" s="208">
        <v>39144</v>
      </c>
      <c r="I1026" s="209" t="s">
        <v>858</v>
      </c>
      <c r="BB1026"/>
      <c r="BC1026"/>
      <c r="BD1026"/>
      <c r="BE1026"/>
      <c r="BF1026"/>
      <c r="BG1026"/>
      <c r="BH1026"/>
      <c r="BI1026"/>
      <c r="BJ1026"/>
      <c r="BK1026"/>
      <c r="BL1026"/>
      <c r="BM1026"/>
      <c r="BN1026"/>
      <c r="BO1026"/>
      <c r="BP1026"/>
      <c r="BQ1026"/>
      <c r="BR1026"/>
      <c r="BS1026"/>
    </row>
    <row r="1027" spans="1:71" s="1" customFormat="1" x14ac:dyDescent="0.25">
      <c r="A1027" s="188" t="s">
        <v>454</v>
      </c>
      <c r="B1027" s="188" t="s">
        <v>629</v>
      </c>
      <c r="C1027" s="188" t="s">
        <v>990</v>
      </c>
      <c r="D1027" s="188" t="s">
        <v>460</v>
      </c>
      <c r="E1027" s="188">
        <v>29</v>
      </c>
      <c r="F1027" s="208">
        <v>32739</v>
      </c>
      <c r="G1027" s="188">
        <v>562566</v>
      </c>
      <c r="H1027" s="208">
        <v>39366</v>
      </c>
      <c r="I1027" s="209" t="s">
        <v>858</v>
      </c>
      <c r="BB1027"/>
      <c r="BC1027"/>
      <c r="BD1027"/>
      <c r="BE1027"/>
      <c r="BF1027"/>
      <c r="BG1027"/>
      <c r="BH1027"/>
      <c r="BI1027"/>
      <c r="BJ1027"/>
      <c r="BK1027"/>
      <c r="BL1027"/>
      <c r="BM1027"/>
      <c r="BN1027"/>
      <c r="BO1027"/>
      <c r="BP1027"/>
      <c r="BQ1027"/>
      <c r="BR1027"/>
      <c r="BS1027"/>
    </row>
    <row r="1028" spans="1:71" s="1" customFormat="1" x14ac:dyDescent="0.25">
      <c r="A1028" s="188" t="s">
        <v>454</v>
      </c>
      <c r="B1028" s="188" t="s">
        <v>483</v>
      </c>
      <c r="C1028" s="188" t="s">
        <v>956</v>
      </c>
      <c r="D1028" s="188" t="s">
        <v>502</v>
      </c>
      <c r="E1028" s="188">
        <v>34</v>
      </c>
      <c r="F1028" s="208">
        <v>30780</v>
      </c>
      <c r="G1028" s="188">
        <v>562439</v>
      </c>
      <c r="H1028" s="208">
        <v>39280</v>
      </c>
      <c r="I1028" s="209" t="s">
        <v>858</v>
      </c>
      <c r="BB1028"/>
      <c r="BC1028"/>
      <c r="BD1028"/>
      <c r="BE1028"/>
      <c r="BF1028"/>
      <c r="BG1028"/>
      <c r="BH1028"/>
      <c r="BI1028"/>
      <c r="BJ1028"/>
      <c r="BK1028"/>
      <c r="BL1028"/>
      <c r="BM1028"/>
      <c r="BN1028"/>
      <c r="BO1028"/>
      <c r="BP1028"/>
      <c r="BQ1028"/>
      <c r="BR1028"/>
      <c r="BS1028"/>
    </row>
    <row r="1029" spans="1:71" s="1" customFormat="1" x14ac:dyDescent="0.25">
      <c r="A1029" s="188" t="s">
        <v>408</v>
      </c>
      <c r="B1029" s="188" t="s">
        <v>157</v>
      </c>
      <c r="C1029" s="188" t="s">
        <v>991</v>
      </c>
      <c r="D1029" s="188" t="s">
        <v>473</v>
      </c>
      <c r="E1029" s="188">
        <v>37</v>
      </c>
      <c r="F1029" s="208">
        <v>29741</v>
      </c>
      <c r="G1029" s="188">
        <v>562440</v>
      </c>
      <c r="H1029" s="208">
        <v>39347</v>
      </c>
      <c r="I1029" s="209" t="s">
        <v>858</v>
      </c>
      <c r="BB1029"/>
      <c r="BC1029"/>
      <c r="BD1029"/>
      <c r="BE1029"/>
      <c r="BF1029"/>
      <c r="BG1029"/>
      <c r="BH1029"/>
      <c r="BI1029"/>
      <c r="BJ1029"/>
      <c r="BK1029"/>
      <c r="BL1029"/>
      <c r="BM1029"/>
      <c r="BN1029"/>
      <c r="BO1029"/>
      <c r="BP1029"/>
      <c r="BQ1029"/>
      <c r="BR1029"/>
      <c r="BS1029"/>
    </row>
    <row r="1030" spans="1:71" s="1" customFormat="1" x14ac:dyDescent="0.25">
      <c r="A1030" s="188" t="s">
        <v>408</v>
      </c>
      <c r="B1030" s="188" t="s">
        <v>495</v>
      </c>
      <c r="C1030" s="188" t="s">
        <v>992</v>
      </c>
      <c r="D1030" s="188" t="s">
        <v>473</v>
      </c>
      <c r="E1030" s="188">
        <v>31</v>
      </c>
      <c r="F1030" s="208">
        <v>31917</v>
      </c>
      <c r="G1030" s="188">
        <v>562447</v>
      </c>
      <c r="H1030" s="208">
        <v>39266</v>
      </c>
      <c r="I1030" s="209" t="s">
        <v>858</v>
      </c>
      <c r="BB1030"/>
      <c r="BC1030"/>
      <c r="BD1030"/>
      <c r="BE1030"/>
      <c r="BF1030"/>
      <c r="BG1030"/>
      <c r="BH1030"/>
      <c r="BI1030"/>
      <c r="BJ1030"/>
      <c r="BK1030"/>
      <c r="BL1030"/>
      <c r="BM1030"/>
      <c r="BN1030"/>
      <c r="BO1030"/>
      <c r="BP1030"/>
      <c r="BQ1030"/>
      <c r="BR1030"/>
      <c r="BS1030"/>
    </row>
    <row r="1031" spans="1:71" s="1" customFormat="1" x14ac:dyDescent="0.25">
      <c r="A1031" s="188" t="s">
        <v>413</v>
      </c>
      <c r="B1031" s="188" t="s">
        <v>409</v>
      </c>
      <c r="C1031" s="188" t="s">
        <v>993</v>
      </c>
      <c r="D1031" s="188" t="s">
        <v>460</v>
      </c>
      <c r="E1031" s="188">
        <v>32</v>
      </c>
      <c r="F1031" s="208">
        <v>31662</v>
      </c>
      <c r="G1031" s="188">
        <v>562446</v>
      </c>
      <c r="H1031" s="208">
        <v>39442</v>
      </c>
      <c r="I1031" s="209" t="s">
        <v>858</v>
      </c>
      <c r="BB1031"/>
      <c r="BC1031"/>
      <c r="BD1031"/>
      <c r="BE1031"/>
      <c r="BF1031"/>
      <c r="BG1031"/>
      <c r="BH1031"/>
      <c r="BI1031"/>
      <c r="BJ1031"/>
      <c r="BK1031"/>
      <c r="BL1031"/>
      <c r="BM1031"/>
      <c r="BN1031"/>
      <c r="BO1031"/>
      <c r="BP1031"/>
      <c r="BQ1031"/>
      <c r="BR1031"/>
      <c r="BS1031"/>
    </row>
    <row r="1032" spans="1:71" s="1" customFormat="1" x14ac:dyDescent="0.25">
      <c r="A1032" s="188" t="s">
        <v>454</v>
      </c>
      <c r="B1032" s="188" t="s">
        <v>485</v>
      </c>
      <c r="C1032" s="188" t="s">
        <v>523</v>
      </c>
      <c r="D1032" s="188" t="s">
        <v>416</v>
      </c>
      <c r="E1032" s="188">
        <v>35</v>
      </c>
      <c r="F1032" s="208">
        <v>30324</v>
      </c>
      <c r="G1032" s="188">
        <v>352451</v>
      </c>
      <c r="H1032" s="208">
        <v>39397</v>
      </c>
      <c r="I1032" s="209" t="s">
        <v>858</v>
      </c>
      <c r="BB1032"/>
      <c r="BC1032"/>
      <c r="BD1032"/>
      <c r="BE1032"/>
      <c r="BF1032"/>
      <c r="BG1032"/>
      <c r="BH1032"/>
      <c r="BI1032"/>
      <c r="BJ1032"/>
      <c r="BK1032"/>
      <c r="BL1032"/>
      <c r="BM1032"/>
      <c r="BN1032"/>
      <c r="BO1032"/>
      <c r="BP1032"/>
      <c r="BQ1032"/>
      <c r="BR1032"/>
      <c r="BS1032"/>
    </row>
    <row r="1033" spans="1:71" s="1" customFormat="1" x14ac:dyDescent="0.25">
      <c r="A1033" s="188" t="s">
        <v>408</v>
      </c>
      <c r="B1033" s="188" t="s">
        <v>572</v>
      </c>
      <c r="C1033" s="188" t="s">
        <v>679</v>
      </c>
      <c r="D1033" s="188" t="s">
        <v>741</v>
      </c>
      <c r="E1033" s="188">
        <v>40</v>
      </c>
      <c r="F1033" s="208">
        <v>28554</v>
      </c>
      <c r="G1033" s="188">
        <v>562453</v>
      </c>
      <c r="H1033" s="208">
        <v>39412</v>
      </c>
      <c r="I1033" s="209" t="s">
        <v>858</v>
      </c>
      <c r="BB1033"/>
      <c r="BC1033"/>
      <c r="BD1033"/>
      <c r="BE1033"/>
      <c r="BF1033"/>
      <c r="BG1033"/>
      <c r="BH1033"/>
      <c r="BI1033"/>
      <c r="BJ1033"/>
      <c r="BK1033"/>
      <c r="BL1033"/>
      <c r="BM1033"/>
      <c r="BN1033"/>
      <c r="BO1033"/>
      <c r="BP1033"/>
      <c r="BQ1033"/>
      <c r="BR1033"/>
      <c r="BS1033"/>
    </row>
    <row r="1034" spans="1:71" s="1" customFormat="1" x14ac:dyDescent="0.25">
      <c r="A1034" s="188" t="s">
        <v>408</v>
      </c>
      <c r="B1034" s="188" t="s">
        <v>625</v>
      </c>
      <c r="C1034" s="188" t="s">
        <v>161</v>
      </c>
      <c r="D1034" s="188" t="s">
        <v>749</v>
      </c>
      <c r="E1034" s="188">
        <v>37</v>
      </c>
      <c r="F1034" s="208">
        <v>29501</v>
      </c>
      <c r="G1034" s="188">
        <v>352454</v>
      </c>
      <c r="H1034" s="208">
        <v>39170</v>
      </c>
      <c r="I1034" s="209" t="s">
        <v>858</v>
      </c>
      <c r="BB1034"/>
      <c r="BC1034"/>
      <c r="BD1034"/>
      <c r="BE1034"/>
      <c r="BF1034"/>
      <c r="BG1034"/>
      <c r="BH1034"/>
      <c r="BI1034"/>
      <c r="BJ1034"/>
      <c r="BK1034"/>
      <c r="BL1034"/>
      <c r="BM1034"/>
      <c r="BN1034"/>
      <c r="BO1034"/>
      <c r="BP1034"/>
      <c r="BQ1034"/>
      <c r="BR1034"/>
      <c r="BS1034"/>
    </row>
    <row r="1035" spans="1:71" s="1" customFormat="1" x14ac:dyDescent="0.25">
      <c r="A1035" s="188" t="s">
        <v>454</v>
      </c>
      <c r="B1035" s="188" t="s">
        <v>665</v>
      </c>
      <c r="C1035" s="188" t="s">
        <v>994</v>
      </c>
      <c r="D1035" s="188" t="s">
        <v>473</v>
      </c>
      <c r="E1035" s="188">
        <v>36</v>
      </c>
      <c r="F1035" s="208">
        <v>30013</v>
      </c>
      <c r="G1035" s="188">
        <v>562456</v>
      </c>
      <c r="H1035" s="208">
        <v>39301</v>
      </c>
      <c r="I1035" s="209" t="s">
        <v>858</v>
      </c>
      <c r="BB1035"/>
      <c r="BC1035"/>
      <c r="BD1035"/>
      <c r="BE1035"/>
      <c r="BF1035"/>
      <c r="BG1035"/>
      <c r="BH1035"/>
      <c r="BI1035"/>
      <c r="BJ1035"/>
      <c r="BK1035"/>
      <c r="BL1035"/>
      <c r="BM1035"/>
      <c r="BN1035"/>
      <c r="BO1035"/>
      <c r="BP1035"/>
      <c r="BQ1035"/>
      <c r="BR1035"/>
      <c r="BS1035"/>
    </row>
    <row r="1036" spans="1:71" s="1" customFormat="1" x14ac:dyDescent="0.25">
      <c r="A1036" s="188" t="s">
        <v>454</v>
      </c>
      <c r="B1036" s="188" t="s">
        <v>437</v>
      </c>
      <c r="C1036" s="188" t="s">
        <v>596</v>
      </c>
      <c r="D1036" s="188" t="s">
        <v>473</v>
      </c>
      <c r="E1036" s="188">
        <v>35</v>
      </c>
      <c r="F1036" s="208">
        <v>30500</v>
      </c>
      <c r="G1036" s="188">
        <v>352461</v>
      </c>
      <c r="H1036" s="208">
        <v>39337</v>
      </c>
      <c r="I1036" s="209" t="s">
        <v>858</v>
      </c>
      <c r="BB1036"/>
      <c r="BC1036"/>
      <c r="BD1036"/>
      <c r="BE1036"/>
      <c r="BF1036"/>
      <c r="BG1036"/>
      <c r="BH1036"/>
      <c r="BI1036"/>
      <c r="BJ1036"/>
      <c r="BK1036"/>
      <c r="BL1036"/>
      <c r="BM1036"/>
      <c r="BN1036"/>
      <c r="BO1036"/>
      <c r="BP1036"/>
      <c r="BQ1036"/>
      <c r="BR1036"/>
      <c r="BS1036"/>
    </row>
    <row r="1037" spans="1:71" s="1" customFormat="1" x14ac:dyDescent="0.25">
      <c r="A1037" s="188" t="s">
        <v>454</v>
      </c>
      <c r="B1037" s="188" t="s">
        <v>452</v>
      </c>
      <c r="C1037" s="188" t="s">
        <v>844</v>
      </c>
      <c r="D1037" s="188" t="s">
        <v>460</v>
      </c>
      <c r="E1037" s="188">
        <v>31</v>
      </c>
      <c r="F1037" s="208">
        <v>31917</v>
      </c>
      <c r="G1037" s="188">
        <v>352464</v>
      </c>
      <c r="H1037" s="208">
        <v>39266</v>
      </c>
      <c r="I1037" s="209" t="s">
        <v>858</v>
      </c>
      <c r="BB1037"/>
      <c r="BC1037"/>
      <c r="BD1037"/>
      <c r="BE1037"/>
      <c r="BF1037"/>
      <c r="BG1037"/>
      <c r="BH1037"/>
      <c r="BI1037"/>
      <c r="BJ1037"/>
      <c r="BK1037"/>
      <c r="BL1037"/>
      <c r="BM1037"/>
      <c r="BN1037"/>
      <c r="BO1037"/>
      <c r="BP1037"/>
      <c r="BQ1037"/>
      <c r="BR1037"/>
      <c r="BS1037"/>
    </row>
    <row r="1038" spans="1:71" s="1" customFormat="1" x14ac:dyDescent="0.25">
      <c r="A1038" s="188" t="s">
        <v>413</v>
      </c>
      <c r="B1038" s="188" t="s">
        <v>485</v>
      </c>
      <c r="C1038" s="188" t="s">
        <v>640</v>
      </c>
      <c r="D1038" s="188" t="s">
        <v>439</v>
      </c>
      <c r="E1038" s="188">
        <v>42</v>
      </c>
      <c r="F1038" s="208">
        <v>27708</v>
      </c>
      <c r="G1038" s="188">
        <v>562467</v>
      </c>
      <c r="H1038" s="208">
        <v>39162</v>
      </c>
      <c r="I1038" s="209" t="s">
        <v>858</v>
      </c>
      <c r="BB1038"/>
      <c r="BC1038"/>
      <c r="BD1038"/>
      <c r="BE1038"/>
      <c r="BF1038"/>
      <c r="BG1038"/>
      <c r="BH1038"/>
      <c r="BI1038"/>
      <c r="BJ1038"/>
      <c r="BK1038"/>
      <c r="BL1038"/>
      <c r="BM1038"/>
      <c r="BN1038"/>
      <c r="BO1038"/>
      <c r="BP1038"/>
      <c r="BQ1038"/>
      <c r="BR1038"/>
      <c r="BS1038"/>
    </row>
    <row r="1039" spans="1:71" s="1" customFormat="1" x14ac:dyDescent="0.25">
      <c r="A1039" s="188" t="s">
        <v>413</v>
      </c>
      <c r="B1039" s="188" t="s">
        <v>455</v>
      </c>
      <c r="C1039" s="188" t="s">
        <v>995</v>
      </c>
      <c r="D1039" s="188" t="s">
        <v>996</v>
      </c>
      <c r="E1039" s="188">
        <v>35</v>
      </c>
      <c r="F1039" s="208">
        <v>30265</v>
      </c>
      <c r="G1039" s="188">
        <v>352468</v>
      </c>
      <c r="H1039" s="208">
        <v>39377</v>
      </c>
      <c r="I1039" s="209" t="s">
        <v>903</v>
      </c>
      <c r="BB1039"/>
      <c r="BC1039"/>
      <c r="BD1039"/>
      <c r="BE1039"/>
      <c r="BF1039"/>
      <c r="BG1039"/>
      <c r="BH1039"/>
      <c r="BI1039"/>
      <c r="BJ1039"/>
      <c r="BK1039"/>
      <c r="BL1039"/>
      <c r="BM1039"/>
      <c r="BN1039"/>
      <c r="BO1039"/>
      <c r="BP1039"/>
      <c r="BQ1039"/>
      <c r="BR1039"/>
      <c r="BS1039"/>
    </row>
    <row r="1040" spans="1:71" s="1" customFormat="1" x14ac:dyDescent="0.25">
      <c r="A1040" s="188" t="s">
        <v>413</v>
      </c>
      <c r="B1040" s="188" t="s">
        <v>570</v>
      </c>
      <c r="C1040" s="188" t="s">
        <v>847</v>
      </c>
      <c r="D1040" s="188" t="s">
        <v>439</v>
      </c>
      <c r="E1040" s="188">
        <v>44</v>
      </c>
      <c r="F1040" s="208">
        <v>26959</v>
      </c>
      <c r="G1040" s="188">
        <v>352488</v>
      </c>
      <c r="H1040" s="208">
        <v>35175</v>
      </c>
      <c r="I1040" s="209" t="s">
        <v>417</v>
      </c>
      <c r="BB1040"/>
      <c r="BC1040"/>
      <c r="BD1040"/>
      <c r="BE1040"/>
      <c r="BF1040"/>
      <c r="BG1040"/>
      <c r="BH1040"/>
      <c r="BI1040"/>
      <c r="BJ1040"/>
      <c r="BK1040"/>
      <c r="BL1040"/>
      <c r="BM1040"/>
      <c r="BN1040"/>
      <c r="BO1040"/>
      <c r="BP1040"/>
      <c r="BQ1040"/>
      <c r="BR1040"/>
      <c r="BS1040"/>
    </row>
    <row r="1041" spans="1:71" s="1" customFormat="1" x14ac:dyDescent="0.25">
      <c r="A1041" s="188" t="s">
        <v>454</v>
      </c>
      <c r="B1041" s="188" t="s">
        <v>570</v>
      </c>
      <c r="C1041" s="188" t="s">
        <v>942</v>
      </c>
      <c r="D1041" s="188" t="s">
        <v>460</v>
      </c>
      <c r="E1041" s="188">
        <v>38</v>
      </c>
      <c r="F1041" s="208">
        <v>29309</v>
      </c>
      <c r="G1041" s="188">
        <v>352493</v>
      </c>
      <c r="H1041" s="208">
        <v>39180</v>
      </c>
      <c r="I1041" s="209" t="s">
        <v>858</v>
      </c>
      <c r="BB1041"/>
      <c r="BC1041"/>
      <c r="BD1041"/>
      <c r="BE1041"/>
      <c r="BF1041"/>
      <c r="BG1041"/>
      <c r="BH1041"/>
      <c r="BI1041"/>
      <c r="BJ1041"/>
      <c r="BK1041"/>
      <c r="BL1041"/>
      <c r="BM1041"/>
      <c r="BN1041"/>
      <c r="BO1041"/>
      <c r="BP1041"/>
      <c r="BQ1041"/>
      <c r="BR1041"/>
      <c r="BS1041"/>
    </row>
    <row r="1042" spans="1:71" s="1" customFormat="1" x14ac:dyDescent="0.25">
      <c r="A1042" s="188" t="s">
        <v>454</v>
      </c>
      <c r="B1042" s="188" t="s">
        <v>568</v>
      </c>
      <c r="C1042" s="188" t="s">
        <v>722</v>
      </c>
      <c r="D1042" s="188" t="s">
        <v>460</v>
      </c>
      <c r="E1042" s="188">
        <v>35</v>
      </c>
      <c r="F1042" s="208">
        <v>30547</v>
      </c>
      <c r="G1042" s="188">
        <v>562491</v>
      </c>
      <c r="H1042" s="208">
        <v>39205</v>
      </c>
      <c r="I1042" s="209" t="s">
        <v>858</v>
      </c>
      <c r="BB1042"/>
      <c r="BC1042"/>
      <c r="BD1042"/>
      <c r="BE1042"/>
      <c r="BF1042"/>
      <c r="BG1042"/>
      <c r="BH1042"/>
      <c r="BI1042"/>
      <c r="BJ1042"/>
      <c r="BK1042"/>
      <c r="BL1042"/>
      <c r="BM1042"/>
      <c r="BN1042"/>
      <c r="BO1042"/>
      <c r="BP1042"/>
      <c r="BQ1042"/>
      <c r="BR1042"/>
      <c r="BS1042"/>
    </row>
    <row r="1043" spans="1:71" s="1" customFormat="1" x14ac:dyDescent="0.25">
      <c r="A1043" s="188" t="s">
        <v>454</v>
      </c>
      <c r="B1043" s="188" t="s">
        <v>464</v>
      </c>
      <c r="C1043" s="188" t="s">
        <v>943</v>
      </c>
      <c r="D1043" s="188" t="s">
        <v>622</v>
      </c>
      <c r="E1043" s="188">
        <v>44</v>
      </c>
      <c r="F1043" s="208">
        <v>27171</v>
      </c>
      <c r="G1043" s="188">
        <v>562497</v>
      </c>
      <c r="H1043" s="208">
        <v>35160</v>
      </c>
      <c r="I1043" s="209" t="s">
        <v>858</v>
      </c>
      <c r="BB1043"/>
      <c r="BC1043"/>
      <c r="BD1043"/>
      <c r="BE1043"/>
      <c r="BF1043"/>
      <c r="BG1043"/>
      <c r="BH1043"/>
      <c r="BI1043"/>
      <c r="BJ1043"/>
      <c r="BK1043"/>
      <c r="BL1043"/>
      <c r="BM1043"/>
      <c r="BN1043"/>
      <c r="BO1043"/>
      <c r="BP1043"/>
      <c r="BQ1043"/>
      <c r="BR1043"/>
      <c r="BS1043"/>
    </row>
    <row r="1044" spans="1:71" s="1" customFormat="1" x14ac:dyDescent="0.25">
      <c r="A1044" s="188" t="s">
        <v>454</v>
      </c>
      <c r="B1044" s="188" t="s">
        <v>561</v>
      </c>
      <c r="C1044" s="188" t="s">
        <v>969</v>
      </c>
      <c r="D1044" s="188" t="s">
        <v>439</v>
      </c>
      <c r="E1044" s="188">
        <v>34</v>
      </c>
      <c r="F1044" s="208">
        <v>30875</v>
      </c>
      <c r="G1044" s="188">
        <v>562505</v>
      </c>
      <c r="H1044" s="208">
        <v>39222</v>
      </c>
      <c r="I1044" s="209" t="s">
        <v>858</v>
      </c>
      <c r="BB1044"/>
      <c r="BC1044"/>
      <c r="BD1044"/>
      <c r="BE1044"/>
      <c r="BF1044"/>
      <c r="BG1044"/>
      <c r="BH1044"/>
      <c r="BI1044"/>
      <c r="BJ1044"/>
      <c r="BK1044"/>
      <c r="BL1044"/>
      <c r="BM1044"/>
      <c r="BN1044"/>
      <c r="BO1044"/>
      <c r="BP1044"/>
      <c r="BQ1044"/>
      <c r="BR1044"/>
      <c r="BS1044"/>
    </row>
    <row r="1045" spans="1:71" s="1" customFormat="1" x14ac:dyDescent="0.25">
      <c r="A1045" s="188" t="s">
        <v>413</v>
      </c>
      <c r="B1045" s="188" t="s">
        <v>592</v>
      </c>
      <c r="C1045" s="188" t="s">
        <v>942</v>
      </c>
      <c r="D1045" s="188" t="s">
        <v>439</v>
      </c>
      <c r="E1045" s="188">
        <v>37</v>
      </c>
      <c r="F1045" s="208">
        <v>29581</v>
      </c>
      <c r="G1045" s="188">
        <v>352507</v>
      </c>
      <c r="H1045" s="208">
        <v>39335</v>
      </c>
      <c r="I1045" s="209" t="s">
        <v>858</v>
      </c>
      <c r="BB1045"/>
      <c r="BC1045"/>
      <c r="BD1045"/>
      <c r="BE1045"/>
      <c r="BF1045"/>
      <c r="BG1045"/>
      <c r="BH1045"/>
      <c r="BI1045"/>
      <c r="BJ1045"/>
      <c r="BK1045"/>
      <c r="BL1045"/>
      <c r="BM1045"/>
      <c r="BN1045"/>
      <c r="BO1045"/>
      <c r="BP1045"/>
      <c r="BQ1045"/>
      <c r="BR1045"/>
      <c r="BS1045"/>
    </row>
    <row r="1046" spans="1:71" s="1" customFormat="1" x14ac:dyDescent="0.25">
      <c r="A1046" s="188" t="s">
        <v>454</v>
      </c>
      <c r="B1046" s="188" t="s">
        <v>490</v>
      </c>
      <c r="C1046" s="188" t="s">
        <v>984</v>
      </c>
      <c r="D1046" s="188" t="s">
        <v>439</v>
      </c>
      <c r="E1046" s="188">
        <v>32</v>
      </c>
      <c r="F1046" s="208">
        <v>31361</v>
      </c>
      <c r="G1046" s="188">
        <v>352512</v>
      </c>
      <c r="H1046" s="208">
        <v>39087</v>
      </c>
      <c r="I1046" s="209" t="s">
        <v>858</v>
      </c>
      <c r="BB1046"/>
      <c r="BC1046"/>
      <c r="BD1046"/>
      <c r="BE1046"/>
      <c r="BF1046"/>
      <c r="BG1046"/>
      <c r="BH1046"/>
      <c r="BI1046"/>
      <c r="BJ1046"/>
      <c r="BK1046"/>
      <c r="BL1046"/>
      <c r="BM1046"/>
      <c r="BN1046"/>
      <c r="BO1046"/>
      <c r="BP1046"/>
      <c r="BQ1046"/>
      <c r="BR1046"/>
      <c r="BS1046"/>
    </row>
    <row r="1047" spans="1:71" s="1" customFormat="1" x14ac:dyDescent="0.25">
      <c r="A1047" s="188" t="s">
        <v>413</v>
      </c>
      <c r="B1047" s="188" t="s">
        <v>429</v>
      </c>
      <c r="C1047" s="188" t="s">
        <v>893</v>
      </c>
      <c r="D1047" s="188" t="s">
        <v>749</v>
      </c>
      <c r="E1047" s="188">
        <v>34</v>
      </c>
      <c r="F1047" s="208">
        <v>30645</v>
      </c>
      <c r="G1047" s="188">
        <v>350930</v>
      </c>
      <c r="H1047" s="208">
        <v>39214</v>
      </c>
      <c r="I1047" s="209" t="s">
        <v>858</v>
      </c>
      <c r="BB1047"/>
      <c r="BC1047"/>
      <c r="BD1047"/>
      <c r="BE1047"/>
      <c r="BF1047"/>
      <c r="BG1047"/>
      <c r="BH1047"/>
      <c r="BI1047"/>
      <c r="BJ1047"/>
      <c r="BK1047"/>
      <c r="BL1047"/>
      <c r="BM1047"/>
      <c r="BN1047"/>
      <c r="BO1047"/>
      <c r="BP1047"/>
      <c r="BQ1047"/>
      <c r="BR1047"/>
      <c r="BS1047"/>
    </row>
    <row r="1048" spans="1:71" s="1" customFormat="1" x14ac:dyDescent="0.25">
      <c r="A1048" s="188" t="s">
        <v>408</v>
      </c>
      <c r="B1048" s="188" t="s">
        <v>434</v>
      </c>
      <c r="C1048" s="188" t="s">
        <v>901</v>
      </c>
      <c r="D1048" s="188" t="s">
        <v>482</v>
      </c>
      <c r="E1048" s="188">
        <v>38</v>
      </c>
      <c r="F1048" s="208">
        <v>29327</v>
      </c>
      <c r="G1048" s="188">
        <v>352618</v>
      </c>
      <c r="H1048" s="208">
        <v>36222</v>
      </c>
      <c r="I1048" s="209" t="s">
        <v>858</v>
      </c>
      <c r="BB1048"/>
      <c r="BC1048"/>
      <c r="BD1048"/>
      <c r="BE1048"/>
      <c r="BF1048"/>
      <c r="BG1048"/>
      <c r="BH1048"/>
      <c r="BI1048"/>
      <c r="BJ1048"/>
      <c r="BK1048"/>
      <c r="BL1048"/>
      <c r="BM1048"/>
      <c r="BN1048"/>
      <c r="BO1048"/>
      <c r="BP1048"/>
      <c r="BQ1048"/>
      <c r="BR1048"/>
      <c r="BS1048"/>
    </row>
    <row r="1049" spans="1:71" s="1" customFormat="1" x14ac:dyDescent="0.25">
      <c r="A1049" s="188" t="s">
        <v>413</v>
      </c>
      <c r="B1049" s="188" t="s">
        <v>546</v>
      </c>
      <c r="C1049" s="188" t="s">
        <v>907</v>
      </c>
      <c r="D1049" s="188" t="s">
        <v>460</v>
      </c>
      <c r="E1049" s="188">
        <v>31</v>
      </c>
      <c r="F1049" s="208">
        <v>31948</v>
      </c>
      <c r="G1049" s="188">
        <v>352613</v>
      </c>
      <c r="H1049" s="208">
        <v>39412</v>
      </c>
      <c r="I1049" s="209" t="s">
        <v>858</v>
      </c>
      <c r="BB1049"/>
      <c r="BC1049"/>
      <c r="BD1049"/>
      <c r="BE1049"/>
      <c r="BF1049"/>
      <c r="BG1049"/>
      <c r="BH1049"/>
      <c r="BI1049"/>
      <c r="BJ1049"/>
      <c r="BK1049"/>
      <c r="BL1049"/>
      <c r="BM1049"/>
      <c r="BN1049"/>
      <c r="BO1049"/>
      <c r="BP1049"/>
      <c r="BQ1049"/>
      <c r="BR1049"/>
      <c r="BS1049"/>
    </row>
    <row r="1050" spans="1:71" s="1" customFormat="1" x14ac:dyDescent="0.25">
      <c r="A1050" s="188" t="s">
        <v>454</v>
      </c>
      <c r="B1050" s="188" t="s">
        <v>471</v>
      </c>
      <c r="C1050" s="188" t="s">
        <v>922</v>
      </c>
      <c r="D1050" s="188" t="s">
        <v>460</v>
      </c>
      <c r="E1050" s="188">
        <v>32</v>
      </c>
      <c r="F1050" s="208">
        <v>31332</v>
      </c>
      <c r="G1050" s="188">
        <v>562627</v>
      </c>
      <c r="H1050" s="208">
        <v>39426</v>
      </c>
      <c r="I1050" s="209" t="s">
        <v>858</v>
      </c>
      <c r="BB1050"/>
      <c r="BC1050"/>
      <c r="BD1050"/>
      <c r="BE1050"/>
      <c r="BF1050"/>
      <c r="BG1050"/>
      <c r="BH1050"/>
      <c r="BI1050"/>
      <c r="BJ1050"/>
      <c r="BK1050"/>
      <c r="BL1050"/>
      <c r="BM1050"/>
      <c r="BN1050"/>
      <c r="BO1050"/>
      <c r="BP1050"/>
      <c r="BQ1050"/>
      <c r="BR1050"/>
      <c r="BS1050"/>
    </row>
    <row r="1051" spans="1:71" s="1" customFormat="1" x14ac:dyDescent="0.25">
      <c r="A1051" s="188" t="s">
        <v>408</v>
      </c>
      <c r="B1051" s="188" t="s">
        <v>458</v>
      </c>
      <c r="C1051" s="188" t="s">
        <v>997</v>
      </c>
      <c r="D1051" s="188" t="s">
        <v>460</v>
      </c>
      <c r="E1051" s="188">
        <v>31</v>
      </c>
      <c r="F1051" s="208">
        <v>31844</v>
      </c>
      <c r="G1051" s="188">
        <v>562630</v>
      </c>
      <c r="H1051" s="208">
        <v>39370</v>
      </c>
      <c r="I1051" s="209" t="s">
        <v>858</v>
      </c>
      <c r="BB1051"/>
      <c r="BC1051"/>
      <c r="BD1051"/>
      <c r="BE1051"/>
      <c r="BF1051"/>
      <c r="BG1051"/>
      <c r="BH1051"/>
      <c r="BI1051"/>
      <c r="BJ1051"/>
      <c r="BK1051"/>
      <c r="BL1051"/>
      <c r="BM1051"/>
      <c r="BN1051"/>
      <c r="BO1051"/>
      <c r="BP1051"/>
      <c r="BQ1051"/>
      <c r="BR1051"/>
      <c r="BS1051"/>
    </row>
    <row r="1052" spans="1:71" s="1" customFormat="1" x14ac:dyDescent="0.25">
      <c r="A1052" s="188" t="s">
        <v>408</v>
      </c>
      <c r="B1052" s="188" t="s">
        <v>500</v>
      </c>
      <c r="C1052" s="188" t="s">
        <v>913</v>
      </c>
      <c r="D1052" s="188" t="s">
        <v>460</v>
      </c>
      <c r="E1052" s="188">
        <v>37</v>
      </c>
      <c r="F1052" s="208">
        <v>29777</v>
      </c>
      <c r="G1052" s="188">
        <v>352501</v>
      </c>
      <c r="H1052" s="208">
        <v>39107</v>
      </c>
      <c r="I1052" s="209" t="s">
        <v>858</v>
      </c>
      <c r="BB1052"/>
      <c r="BC1052"/>
      <c r="BD1052"/>
      <c r="BE1052"/>
      <c r="BF1052"/>
      <c r="BG1052"/>
      <c r="BH1052"/>
      <c r="BI1052"/>
      <c r="BJ1052"/>
      <c r="BK1052"/>
      <c r="BL1052"/>
      <c r="BM1052"/>
      <c r="BN1052"/>
      <c r="BO1052"/>
      <c r="BP1052"/>
      <c r="BQ1052"/>
      <c r="BR1052"/>
      <c r="BS1052"/>
    </row>
    <row r="1053" spans="1:71" s="1" customFormat="1" x14ac:dyDescent="0.25">
      <c r="A1053" s="188" t="s">
        <v>454</v>
      </c>
      <c r="B1053" s="188" t="s">
        <v>671</v>
      </c>
      <c r="C1053" s="188" t="s">
        <v>998</v>
      </c>
      <c r="D1053" s="188" t="s">
        <v>439</v>
      </c>
      <c r="E1053" s="188">
        <v>30</v>
      </c>
      <c r="F1053" s="208">
        <v>32341</v>
      </c>
      <c r="G1053" s="188">
        <v>562648</v>
      </c>
      <c r="H1053" s="208">
        <v>39222</v>
      </c>
      <c r="I1053" s="209" t="s">
        <v>858</v>
      </c>
      <c r="BB1053"/>
      <c r="BC1053"/>
      <c r="BD1053"/>
      <c r="BE1053"/>
      <c r="BF1053"/>
      <c r="BG1053"/>
      <c r="BH1053"/>
      <c r="BI1053"/>
      <c r="BJ1053"/>
      <c r="BK1053"/>
      <c r="BL1053"/>
      <c r="BM1053"/>
      <c r="BN1053"/>
      <c r="BO1053"/>
      <c r="BP1053"/>
      <c r="BQ1053"/>
      <c r="BR1053"/>
      <c r="BS1053"/>
    </row>
    <row r="1054" spans="1:71" s="1" customFormat="1" x14ac:dyDescent="0.25">
      <c r="A1054" s="188" t="s">
        <v>408</v>
      </c>
      <c r="B1054" s="188" t="s">
        <v>614</v>
      </c>
      <c r="C1054" s="188" t="s">
        <v>835</v>
      </c>
      <c r="D1054" s="188" t="s">
        <v>470</v>
      </c>
      <c r="E1054" s="188">
        <v>38</v>
      </c>
      <c r="F1054" s="208">
        <v>29277</v>
      </c>
      <c r="G1054" s="188">
        <v>562626</v>
      </c>
      <c r="H1054" s="208">
        <v>39337</v>
      </c>
      <c r="I1054" s="209" t="s">
        <v>858</v>
      </c>
      <c r="BB1054"/>
      <c r="BC1054"/>
      <c r="BD1054"/>
      <c r="BE1054"/>
      <c r="BF1054"/>
      <c r="BG1054"/>
      <c r="BH1054"/>
      <c r="BI1054"/>
      <c r="BJ1054"/>
      <c r="BK1054"/>
      <c r="BL1054"/>
      <c r="BM1054"/>
      <c r="BN1054"/>
      <c r="BO1054"/>
      <c r="BP1054"/>
      <c r="BQ1054"/>
      <c r="BR1054"/>
      <c r="BS1054"/>
    </row>
    <row r="1055" spans="1:71" s="1" customFormat="1" x14ac:dyDescent="0.25">
      <c r="A1055" s="188" t="s">
        <v>413</v>
      </c>
      <c r="B1055" s="188" t="s">
        <v>748</v>
      </c>
      <c r="C1055" s="188" t="s">
        <v>600</v>
      </c>
      <c r="D1055" s="188" t="s">
        <v>416</v>
      </c>
      <c r="E1055" s="188">
        <v>40</v>
      </c>
      <c r="F1055" s="208">
        <v>28455</v>
      </c>
      <c r="G1055" s="188">
        <v>352642</v>
      </c>
      <c r="H1055" s="208">
        <v>39175</v>
      </c>
      <c r="I1055" s="209" t="s">
        <v>858</v>
      </c>
      <c r="BB1055"/>
      <c r="BC1055"/>
      <c r="BD1055"/>
      <c r="BE1055"/>
      <c r="BF1055"/>
      <c r="BG1055"/>
      <c r="BH1055"/>
      <c r="BI1055"/>
      <c r="BJ1055"/>
      <c r="BK1055"/>
      <c r="BL1055"/>
      <c r="BM1055"/>
      <c r="BN1055"/>
      <c r="BO1055"/>
      <c r="BP1055"/>
      <c r="BQ1055"/>
      <c r="BR1055"/>
      <c r="BS1055"/>
    </row>
    <row r="1056" spans="1:71" s="1" customFormat="1" x14ac:dyDescent="0.25">
      <c r="A1056" s="188" t="s">
        <v>413</v>
      </c>
      <c r="B1056" s="188" t="s">
        <v>185</v>
      </c>
      <c r="C1056" s="188" t="s">
        <v>907</v>
      </c>
      <c r="D1056" s="188" t="s">
        <v>416</v>
      </c>
      <c r="E1056" s="188">
        <v>33</v>
      </c>
      <c r="F1056" s="208">
        <v>31215</v>
      </c>
      <c r="G1056" s="188">
        <v>352660</v>
      </c>
      <c r="H1056" s="208">
        <v>39129</v>
      </c>
      <c r="I1056" s="209" t="s">
        <v>858</v>
      </c>
      <c r="BB1056"/>
      <c r="BC1056"/>
      <c r="BD1056"/>
      <c r="BE1056"/>
      <c r="BF1056"/>
      <c r="BG1056"/>
      <c r="BH1056"/>
      <c r="BI1056"/>
      <c r="BJ1056"/>
      <c r="BK1056"/>
      <c r="BL1056"/>
      <c r="BM1056"/>
      <c r="BN1056"/>
      <c r="BO1056"/>
      <c r="BP1056"/>
      <c r="BQ1056"/>
      <c r="BR1056"/>
      <c r="BS1056"/>
    </row>
    <row r="1057" spans="1:71" s="1" customFormat="1" x14ac:dyDescent="0.25">
      <c r="A1057" s="188" t="s">
        <v>454</v>
      </c>
      <c r="B1057" s="188" t="s">
        <v>521</v>
      </c>
      <c r="C1057" s="188" t="s">
        <v>983</v>
      </c>
      <c r="D1057" s="188" t="s">
        <v>460</v>
      </c>
      <c r="E1057" s="188">
        <v>31</v>
      </c>
      <c r="F1057" s="208">
        <v>31782</v>
      </c>
      <c r="G1057" s="188">
        <v>352667</v>
      </c>
      <c r="H1057" s="208">
        <v>39170</v>
      </c>
      <c r="I1057" s="209" t="s">
        <v>858</v>
      </c>
      <c r="BB1057"/>
      <c r="BC1057"/>
      <c r="BD1057"/>
      <c r="BE1057"/>
      <c r="BF1057"/>
      <c r="BG1057"/>
      <c r="BH1057"/>
      <c r="BI1057"/>
      <c r="BJ1057"/>
      <c r="BK1057"/>
      <c r="BL1057"/>
      <c r="BM1057"/>
      <c r="BN1057"/>
      <c r="BO1057"/>
      <c r="BP1057"/>
      <c r="BQ1057"/>
      <c r="BR1057"/>
      <c r="BS1057"/>
    </row>
    <row r="1058" spans="1:71" s="1" customFormat="1" x14ac:dyDescent="0.25">
      <c r="A1058" s="188" t="s">
        <v>408</v>
      </c>
      <c r="B1058" s="188" t="s">
        <v>625</v>
      </c>
      <c r="C1058" s="188" t="s">
        <v>542</v>
      </c>
      <c r="D1058" s="188" t="s">
        <v>868</v>
      </c>
      <c r="E1058" s="188">
        <v>44</v>
      </c>
      <c r="F1058" s="208">
        <v>27171</v>
      </c>
      <c r="G1058" s="188">
        <v>562656</v>
      </c>
      <c r="H1058" s="208">
        <v>35160</v>
      </c>
      <c r="I1058" s="209" t="s">
        <v>858</v>
      </c>
      <c r="BB1058"/>
      <c r="BC1058"/>
      <c r="BD1058"/>
      <c r="BE1058"/>
      <c r="BF1058"/>
      <c r="BG1058"/>
      <c r="BH1058"/>
      <c r="BI1058"/>
      <c r="BJ1058"/>
      <c r="BK1058"/>
      <c r="BL1058"/>
      <c r="BM1058"/>
      <c r="BN1058"/>
      <c r="BO1058"/>
      <c r="BP1058"/>
      <c r="BQ1058"/>
      <c r="BR1058"/>
      <c r="BS1058"/>
    </row>
    <row r="1059" spans="1:71" s="1" customFormat="1" x14ac:dyDescent="0.25">
      <c r="A1059" s="188" t="s">
        <v>408</v>
      </c>
      <c r="B1059" s="188" t="s">
        <v>446</v>
      </c>
      <c r="C1059" s="188" t="s">
        <v>999</v>
      </c>
      <c r="D1059" s="188" t="s">
        <v>445</v>
      </c>
      <c r="E1059" s="188">
        <v>42</v>
      </c>
      <c r="F1059" s="208">
        <v>27679</v>
      </c>
      <c r="G1059" s="188">
        <v>352650</v>
      </c>
      <c r="H1059" s="208">
        <v>35219</v>
      </c>
      <c r="I1059" s="209" t="s">
        <v>858</v>
      </c>
      <c r="BB1059"/>
      <c r="BC1059"/>
      <c r="BD1059"/>
      <c r="BE1059"/>
      <c r="BF1059"/>
      <c r="BG1059"/>
      <c r="BH1059"/>
      <c r="BI1059"/>
      <c r="BJ1059"/>
      <c r="BK1059"/>
      <c r="BL1059"/>
      <c r="BM1059"/>
      <c r="BN1059"/>
      <c r="BO1059"/>
      <c r="BP1059"/>
      <c r="BQ1059"/>
      <c r="BR1059"/>
      <c r="BS1059"/>
    </row>
    <row r="1060" spans="1:71" s="1" customFormat="1" x14ac:dyDescent="0.25">
      <c r="A1060" s="188" t="s">
        <v>413</v>
      </c>
      <c r="B1060" s="188" t="s">
        <v>730</v>
      </c>
      <c r="C1060" s="188" t="s">
        <v>175</v>
      </c>
      <c r="D1060" s="188" t="s">
        <v>460</v>
      </c>
      <c r="E1060" s="188">
        <v>40</v>
      </c>
      <c r="F1060" s="208">
        <v>28663</v>
      </c>
      <c r="G1060" s="188">
        <v>562635</v>
      </c>
      <c r="H1060" s="208">
        <v>39167</v>
      </c>
      <c r="I1060" s="209" t="s">
        <v>858</v>
      </c>
      <c r="BB1060"/>
      <c r="BC1060"/>
      <c r="BD1060"/>
      <c r="BE1060"/>
      <c r="BF1060"/>
      <c r="BG1060"/>
      <c r="BH1060"/>
      <c r="BI1060"/>
      <c r="BJ1060"/>
      <c r="BK1060"/>
      <c r="BL1060"/>
      <c r="BM1060"/>
      <c r="BN1060"/>
      <c r="BO1060"/>
      <c r="BP1060"/>
      <c r="BQ1060"/>
      <c r="BR1060"/>
      <c r="BS1060"/>
    </row>
    <row r="1061" spans="1:71" s="1" customFormat="1" x14ac:dyDescent="0.25">
      <c r="A1061" s="188" t="s">
        <v>408</v>
      </c>
      <c r="B1061" s="188" t="s">
        <v>578</v>
      </c>
      <c r="C1061" s="188" t="s">
        <v>629</v>
      </c>
      <c r="D1061" s="188" t="s">
        <v>473</v>
      </c>
      <c r="E1061" s="188">
        <v>35</v>
      </c>
      <c r="F1061" s="208">
        <v>30566</v>
      </c>
      <c r="G1061" s="188">
        <v>562658</v>
      </c>
      <c r="H1061" s="208">
        <v>39108</v>
      </c>
      <c r="I1061" s="209" t="s">
        <v>858</v>
      </c>
      <c r="BB1061"/>
      <c r="BC1061"/>
      <c r="BD1061"/>
      <c r="BE1061"/>
      <c r="BF1061"/>
      <c r="BG1061"/>
      <c r="BH1061"/>
      <c r="BI1061"/>
      <c r="BJ1061"/>
      <c r="BK1061"/>
      <c r="BL1061"/>
      <c r="BM1061"/>
      <c r="BN1061"/>
      <c r="BO1061"/>
      <c r="BP1061"/>
      <c r="BQ1061"/>
      <c r="BR1061"/>
      <c r="BS1061"/>
    </row>
    <row r="1062" spans="1:71" s="1" customFormat="1" x14ac:dyDescent="0.25">
      <c r="A1062" s="188" t="s">
        <v>413</v>
      </c>
      <c r="B1062" s="188" t="s">
        <v>817</v>
      </c>
      <c r="C1062" s="188" t="s">
        <v>1000</v>
      </c>
      <c r="D1062" s="188" t="s">
        <v>473</v>
      </c>
      <c r="E1062" s="188">
        <v>34</v>
      </c>
      <c r="F1062" s="208">
        <v>30822</v>
      </c>
      <c r="G1062" s="188">
        <v>562657</v>
      </c>
      <c r="H1062" s="208">
        <v>39362</v>
      </c>
      <c r="I1062" s="209" t="s">
        <v>858</v>
      </c>
      <c r="BB1062"/>
      <c r="BC1062"/>
      <c r="BD1062"/>
      <c r="BE1062"/>
      <c r="BF1062"/>
      <c r="BG1062"/>
      <c r="BH1062"/>
      <c r="BI1062"/>
      <c r="BJ1062"/>
      <c r="BK1062"/>
      <c r="BL1062"/>
      <c r="BM1062"/>
      <c r="BN1062"/>
      <c r="BO1062"/>
      <c r="BP1062"/>
      <c r="BQ1062"/>
      <c r="BR1062"/>
      <c r="BS1062"/>
    </row>
    <row r="1063" spans="1:71" s="1" customFormat="1" x14ac:dyDescent="0.25">
      <c r="A1063" s="188" t="s">
        <v>454</v>
      </c>
      <c r="B1063" s="188" t="s">
        <v>479</v>
      </c>
      <c r="C1063" s="188" t="s">
        <v>523</v>
      </c>
      <c r="D1063" s="188" t="s">
        <v>460</v>
      </c>
      <c r="E1063" s="188">
        <v>34</v>
      </c>
      <c r="F1063" s="208">
        <v>30867</v>
      </c>
      <c r="G1063" s="188">
        <v>352679</v>
      </c>
      <c r="H1063" s="208">
        <v>39424</v>
      </c>
      <c r="I1063" s="209" t="s">
        <v>858</v>
      </c>
      <c r="BB1063"/>
      <c r="BC1063"/>
      <c r="BD1063"/>
      <c r="BE1063"/>
      <c r="BF1063"/>
      <c r="BG1063"/>
      <c r="BH1063"/>
      <c r="BI1063"/>
      <c r="BJ1063"/>
      <c r="BK1063"/>
      <c r="BL1063"/>
      <c r="BM1063"/>
      <c r="BN1063"/>
      <c r="BO1063"/>
      <c r="BP1063"/>
      <c r="BQ1063"/>
      <c r="BR1063"/>
      <c r="BS1063"/>
    </row>
    <row r="1064" spans="1:71" s="1" customFormat="1" x14ac:dyDescent="0.25">
      <c r="A1064" s="188" t="s">
        <v>413</v>
      </c>
      <c r="B1064" s="188" t="s">
        <v>667</v>
      </c>
      <c r="C1064" s="188" t="s">
        <v>993</v>
      </c>
      <c r="D1064" s="188" t="s">
        <v>460</v>
      </c>
      <c r="E1064" s="188">
        <v>33</v>
      </c>
      <c r="F1064" s="208">
        <v>31109</v>
      </c>
      <c r="G1064" s="188">
        <v>562665</v>
      </c>
      <c r="H1064" s="208">
        <v>39396</v>
      </c>
      <c r="I1064" s="209" t="s">
        <v>858</v>
      </c>
      <c r="BB1064"/>
      <c r="BC1064"/>
      <c r="BD1064"/>
      <c r="BE1064"/>
      <c r="BF1064"/>
      <c r="BG1064"/>
      <c r="BH1064"/>
      <c r="BI1064"/>
      <c r="BJ1064"/>
      <c r="BK1064"/>
      <c r="BL1064"/>
      <c r="BM1064"/>
      <c r="BN1064"/>
      <c r="BO1064"/>
      <c r="BP1064"/>
      <c r="BQ1064"/>
      <c r="BR1064"/>
      <c r="BS1064"/>
    </row>
    <row r="1065" spans="1:71" s="1" customFormat="1" x14ac:dyDescent="0.25">
      <c r="A1065" s="188" t="s">
        <v>408</v>
      </c>
      <c r="B1065" s="188" t="s">
        <v>521</v>
      </c>
      <c r="C1065" s="188" t="s">
        <v>1001</v>
      </c>
      <c r="D1065" s="188" t="s">
        <v>460</v>
      </c>
      <c r="E1065" s="188">
        <v>37</v>
      </c>
      <c r="F1065" s="208">
        <v>29681</v>
      </c>
      <c r="G1065" s="188">
        <v>562654</v>
      </c>
      <c r="H1065" s="208">
        <v>39306</v>
      </c>
      <c r="I1065" s="209" t="s">
        <v>858</v>
      </c>
      <c r="BB1065"/>
      <c r="BC1065"/>
      <c r="BD1065"/>
      <c r="BE1065"/>
      <c r="BF1065"/>
      <c r="BG1065"/>
      <c r="BH1065"/>
      <c r="BI1065"/>
      <c r="BJ1065"/>
      <c r="BK1065"/>
      <c r="BL1065"/>
      <c r="BM1065"/>
      <c r="BN1065"/>
      <c r="BO1065"/>
      <c r="BP1065"/>
      <c r="BQ1065"/>
      <c r="BR1065"/>
      <c r="BS1065"/>
    </row>
    <row r="1066" spans="1:71" s="1" customFormat="1" x14ac:dyDescent="0.25">
      <c r="A1066" s="188" t="s">
        <v>413</v>
      </c>
      <c r="B1066" s="188" t="s">
        <v>476</v>
      </c>
      <c r="C1066" s="188" t="s">
        <v>1002</v>
      </c>
      <c r="D1066" s="188" t="s">
        <v>411</v>
      </c>
      <c r="E1066" s="188">
        <v>47</v>
      </c>
      <c r="F1066" s="208">
        <v>26104</v>
      </c>
      <c r="G1066" s="188">
        <v>352637</v>
      </c>
      <c r="H1066" s="208">
        <v>35214</v>
      </c>
      <c r="I1066" s="209" t="s">
        <v>918</v>
      </c>
      <c r="BB1066"/>
      <c r="BC1066"/>
      <c r="BD1066"/>
      <c r="BE1066"/>
      <c r="BF1066"/>
      <c r="BG1066"/>
      <c r="BH1066"/>
      <c r="BI1066"/>
      <c r="BJ1066"/>
      <c r="BK1066"/>
      <c r="BL1066"/>
      <c r="BM1066"/>
      <c r="BN1066"/>
      <c r="BO1066"/>
      <c r="BP1066"/>
      <c r="BQ1066"/>
      <c r="BR1066"/>
      <c r="BS1066"/>
    </row>
    <row r="1067" spans="1:71" s="1" customFormat="1" x14ac:dyDescent="0.25">
      <c r="A1067" s="188" t="s">
        <v>413</v>
      </c>
      <c r="B1067" s="188" t="s">
        <v>648</v>
      </c>
      <c r="C1067" s="188" t="s">
        <v>849</v>
      </c>
      <c r="D1067" s="188" t="s">
        <v>416</v>
      </c>
      <c r="E1067" s="188">
        <v>32</v>
      </c>
      <c r="F1067" s="208">
        <v>31561</v>
      </c>
      <c r="G1067" s="188">
        <v>352690</v>
      </c>
      <c r="H1067" s="208">
        <v>39411</v>
      </c>
      <c r="I1067" s="209" t="s">
        <v>858</v>
      </c>
      <c r="BB1067"/>
      <c r="BC1067"/>
      <c r="BD1067"/>
      <c r="BE1067"/>
      <c r="BF1067"/>
      <c r="BG1067"/>
      <c r="BH1067"/>
      <c r="BI1067"/>
      <c r="BJ1067"/>
      <c r="BK1067"/>
      <c r="BL1067"/>
      <c r="BM1067"/>
      <c r="BN1067"/>
      <c r="BO1067"/>
      <c r="BP1067"/>
      <c r="BQ1067"/>
      <c r="BR1067"/>
      <c r="BS1067"/>
    </row>
    <row r="1068" spans="1:71" s="1" customFormat="1" x14ac:dyDescent="0.25">
      <c r="A1068" s="188" t="s">
        <v>413</v>
      </c>
      <c r="B1068" s="188" t="s">
        <v>534</v>
      </c>
      <c r="C1068" s="188" t="s">
        <v>896</v>
      </c>
      <c r="D1068" s="188" t="s">
        <v>416</v>
      </c>
      <c r="E1068" s="188">
        <v>44</v>
      </c>
      <c r="F1068" s="208">
        <v>27248</v>
      </c>
      <c r="G1068" s="188">
        <v>562692</v>
      </c>
      <c r="H1068" s="208">
        <v>39424</v>
      </c>
      <c r="I1068" s="209" t="s">
        <v>858</v>
      </c>
      <c r="BB1068"/>
      <c r="BC1068"/>
      <c r="BD1068"/>
      <c r="BE1068"/>
      <c r="BF1068"/>
      <c r="BG1068"/>
      <c r="BH1068"/>
      <c r="BI1068"/>
      <c r="BJ1068"/>
      <c r="BK1068"/>
      <c r="BL1068"/>
      <c r="BM1068"/>
      <c r="BN1068"/>
      <c r="BO1068"/>
      <c r="BP1068"/>
      <c r="BQ1068"/>
      <c r="BR1068"/>
      <c r="BS1068"/>
    </row>
    <row r="1069" spans="1:71" s="1" customFormat="1" x14ac:dyDescent="0.25">
      <c r="A1069" s="188" t="s">
        <v>408</v>
      </c>
      <c r="B1069" s="188" t="s">
        <v>681</v>
      </c>
      <c r="C1069" s="188" t="s">
        <v>862</v>
      </c>
      <c r="D1069" s="188" t="s">
        <v>439</v>
      </c>
      <c r="E1069" s="188">
        <v>34</v>
      </c>
      <c r="F1069" s="208">
        <v>30792</v>
      </c>
      <c r="G1069" s="188">
        <v>352670</v>
      </c>
      <c r="H1069" s="208">
        <v>39347</v>
      </c>
      <c r="I1069" s="209" t="s">
        <v>858</v>
      </c>
      <c r="BB1069"/>
      <c r="BC1069"/>
      <c r="BD1069"/>
      <c r="BE1069"/>
      <c r="BF1069"/>
      <c r="BG1069"/>
      <c r="BH1069"/>
      <c r="BI1069"/>
      <c r="BJ1069"/>
      <c r="BK1069"/>
      <c r="BL1069"/>
      <c r="BM1069"/>
      <c r="BN1069"/>
      <c r="BO1069"/>
      <c r="BP1069"/>
      <c r="BQ1069"/>
      <c r="BR1069"/>
      <c r="BS1069"/>
    </row>
    <row r="1070" spans="1:71" s="1" customFormat="1" x14ac:dyDescent="0.25">
      <c r="A1070" s="188" t="s">
        <v>454</v>
      </c>
      <c r="B1070" s="188" t="s">
        <v>517</v>
      </c>
      <c r="C1070" s="188" t="s">
        <v>984</v>
      </c>
      <c r="D1070" s="188" t="s">
        <v>460</v>
      </c>
      <c r="E1070" s="188">
        <v>32</v>
      </c>
      <c r="F1070" s="208">
        <v>31531</v>
      </c>
      <c r="G1070" s="188">
        <v>352671</v>
      </c>
      <c r="H1070" s="208">
        <v>39123</v>
      </c>
      <c r="I1070" s="209" t="s">
        <v>858</v>
      </c>
      <c r="BB1070"/>
      <c r="BC1070"/>
      <c r="BD1070"/>
      <c r="BE1070"/>
      <c r="BF1070"/>
      <c r="BG1070"/>
      <c r="BH1070"/>
      <c r="BI1070"/>
      <c r="BJ1070"/>
      <c r="BK1070"/>
      <c r="BL1070"/>
      <c r="BM1070"/>
      <c r="BN1070"/>
      <c r="BO1070"/>
      <c r="BP1070"/>
      <c r="BQ1070"/>
      <c r="BR1070"/>
      <c r="BS1070"/>
    </row>
    <row r="1071" spans="1:71" s="1" customFormat="1" x14ac:dyDescent="0.25">
      <c r="A1071" s="188" t="s">
        <v>454</v>
      </c>
      <c r="B1071" s="188" t="s">
        <v>479</v>
      </c>
      <c r="C1071" s="188" t="s">
        <v>1003</v>
      </c>
      <c r="D1071" s="188" t="s">
        <v>460</v>
      </c>
      <c r="E1071" s="188">
        <v>30</v>
      </c>
      <c r="F1071" s="208">
        <v>32091</v>
      </c>
      <c r="G1071" s="188">
        <v>352704</v>
      </c>
      <c r="H1071" s="208">
        <v>39237</v>
      </c>
      <c r="I1071" s="209" t="s">
        <v>858</v>
      </c>
      <c r="BB1071"/>
      <c r="BC1071"/>
      <c r="BD1071"/>
      <c r="BE1071"/>
      <c r="BF1071"/>
      <c r="BG1071"/>
      <c r="BH1071"/>
      <c r="BI1071"/>
      <c r="BJ1071"/>
      <c r="BK1071"/>
      <c r="BL1071"/>
      <c r="BM1071"/>
      <c r="BN1071"/>
      <c r="BO1071"/>
      <c r="BP1071"/>
      <c r="BQ1071"/>
      <c r="BR1071"/>
      <c r="BS1071"/>
    </row>
    <row r="1072" spans="1:71" s="1" customFormat="1" x14ac:dyDescent="0.25">
      <c r="A1072" s="188" t="s">
        <v>454</v>
      </c>
      <c r="B1072" s="188" t="s">
        <v>550</v>
      </c>
      <c r="C1072" s="188" t="s">
        <v>893</v>
      </c>
      <c r="D1072" s="188" t="s">
        <v>416</v>
      </c>
      <c r="E1072" s="188">
        <v>32</v>
      </c>
      <c r="F1072" s="208">
        <v>31646</v>
      </c>
      <c r="G1072" s="188">
        <v>352683</v>
      </c>
      <c r="H1072" s="208">
        <v>39219</v>
      </c>
      <c r="I1072" s="209" t="s">
        <v>858</v>
      </c>
      <c r="BB1072"/>
      <c r="BC1072"/>
      <c r="BD1072"/>
      <c r="BE1072"/>
      <c r="BF1072"/>
      <c r="BG1072"/>
      <c r="BH1072"/>
      <c r="BI1072"/>
      <c r="BJ1072"/>
      <c r="BK1072"/>
      <c r="BL1072"/>
      <c r="BM1072"/>
      <c r="BN1072"/>
      <c r="BO1072"/>
      <c r="BP1072"/>
      <c r="BQ1072"/>
      <c r="BR1072"/>
      <c r="BS1072"/>
    </row>
    <row r="1073" spans="1:71" s="1" customFormat="1" x14ac:dyDescent="0.25">
      <c r="A1073" s="188" t="s">
        <v>413</v>
      </c>
      <c r="B1073" s="188" t="s">
        <v>483</v>
      </c>
      <c r="C1073" s="188" t="s">
        <v>640</v>
      </c>
      <c r="D1073" s="188" t="s">
        <v>411</v>
      </c>
      <c r="E1073" s="188">
        <v>39</v>
      </c>
      <c r="F1073" s="208">
        <v>28849</v>
      </c>
      <c r="G1073" s="188">
        <v>562647</v>
      </c>
      <c r="H1073" s="208">
        <v>39236</v>
      </c>
      <c r="I1073" s="209" t="s">
        <v>858</v>
      </c>
      <c r="BB1073"/>
      <c r="BC1073"/>
      <c r="BD1073"/>
      <c r="BE1073"/>
      <c r="BF1073"/>
      <c r="BG1073"/>
      <c r="BH1073"/>
      <c r="BI1073"/>
      <c r="BJ1073"/>
      <c r="BK1073"/>
      <c r="BL1073"/>
      <c r="BM1073"/>
      <c r="BN1073"/>
      <c r="BO1073"/>
      <c r="BP1073"/>
      <c r="BQ1073"/>
      <c r="BR1073"/>
      <c r="BS1073"/>
    </row>
    <row r="1074" spans="1:71" s="1" customFormat="1" x14ac:dyDescent="0.25">
      <c r="A1074" s="188" t="s">
        <v>413</v>
      </c>
      <c r="B1074" s="188" t="s">
        <v>481</v>
      </c>
      <c r="C1074" s="188" t="s">
        <v>986</v>
      </c>
      <c r="D1074" s="188" t="s">
        <v>439</v>
      </c>
      <c r="E1074" s="188">
        <v>31</v>
      </c>
      <c r="F1074" s="208">
        <v>31754</v>
      </c>
      <c r="G1074" s="188">
        <v>562720</v>
      </c>
      <c r="H1074" s="208">
        <v>39207</v>
      </c>
      <c r="I1074" s="209" t="s">
        <v>858</v>
      </c>
      <c r="BB1074"/>
      <c r="BC1074"/>
      <c r="BD1074"/>
      <c r="BE1074"/>
      <c r="BF1074"/>
      <c r="BG1074"/>
      <c r="BH1074"/>
      <c r="BI1074"/>
      <c r="BJ1074"/>
      <c r="BK1074"/>
      <c r="BL1074"/>
      <c r="BM1074"/>
      <c r="BN1074"/>
      <c r="BO1074"/>
      <c r="BP1074"/>
      <c r="BQ1074"/>
      <c r="BR1074"/>
      <c r="BS1074"/>
    </row>
    <row r="1075" spans="1:71" s="1" customFormat="1" x14ac:dyDescent="0.25">
      <c r="A1075" s="188" t="s">
        <v>408</v>
      </c>
      <c r="B1075" s="188" t="s">
        <v>452</v>
      </c>
      <c r="C1075" s="188" t="s">
        <v>870</v>
      </c>
      <c r="D1075" s="188" t="s">
        <v>416</v>
      </c>
      <c r="E1075" s="188">
        <v>37</v>
      </c>
      <c r="F1075" s="208">
        <v>29802</v>
      </c>
      <c r="G1075" s="188">
        <v>352731</v>
      </c>
      <c r="H1075" s="208">
        <v>39426</v>
      </c>
      <c r="I1075" s="209" t="s">
        <v>858</v>
      </c>
      <c r="BB1075"/>
      <c r="BC1075"/>
      <c r="BD1075"/>
      <c r="BE1075"/>
      <c r="BF1075"/>
      <c r="BG1075"/>
      <c r="BH1075"/>
      <c r="BI1075"/>
      <c r="BJ1075"/>
      <c r="BK1075"/>
      <c r="BL1075"/>
      <c r="BM1075"/>
      <c r="BN1075"/>
      <c r="BO1075"/>
      <c r="BP1075"/>
      <c r="BQ1075"/>
      <c r="BR1075"/>
      <c r="BS1075"/>
    </row>
    <row r="1076" spans="1:71" s="1" customFormat="1" x14ac:dyDescent="0.25">
      <c r="A1076" s="188" t="s">
        <v>454</v>
      </c>
      <c r="B1076" s="188" t="s">
        <v>766</v>
      </c>
      <c r="C1076" s="188" t="s">
        <v>847</v>
      </c>
      <c r="D1076" s="188" t="s">
        <v>416</v>
      </c>
      <c r="E1076" s="188">
        <v>33</v>
      </c>
      <c r="F1076" s="208">
        <v>31302</v>
      </c>
      <c r="G1076" s="188">
        <v>562732</v>
      </c>
      <c r="H1076" s="208">
        <v>39090</v>
      </c>
      <c r="I1076" s="209" t="s">
        <v>858</v>
      </c>
      <c r="BB1076"/>
      <c r="BC1076"/>
      <c r="BD1076"/>
      <c r="BE1076"/>
      <c r="BF1076"/>
      <c r="BG1076"/>
      <c r="BH1076"/>
      <c r="BI1076"/>
      <c r="BJ1076"/>
      <c r="BK1076"/>
      <c r="BL1076"/>
      <c r="BM1076"/>
      <c r="BN1076"/>
      <c r="BO1076"/>
      <c r="BP1076"/>
      <c r="BQ1076"/>
      <c r="BR1076"/>
      <c r="BS1076"/>
    </row>
    <row r="1077" spans="1:71" s="1" customFormat="1" x14ac:dyDescent="0.25">
      <c r="A1077" s="188" t="s">
        <v>454</v>
      </c>
      <c r="B1077" s="188" t="s">
        <v>517</v>
      </c>
      <c r="C1077" s="188" t="s">
        <v>847</v>
      </c>
      <c r="D1077" s="188" t="s">
        <v>958</v>
      </c>
      <c r="E1077" s="188">
        <v>34</v>
      </c>
      <c r="F1077" s="208">
        <v>30807</v>
      </c>
      <c r="G1077" s="188">
        <v>562737</v>
      </c>
      <c r="H1077" s="208">
        <v>36668</v>
      </c>
      <c r="I1077" s="209" t="s">
        <v>858</v>
      </c>
      <c r="BB1077"/>
      <c r="BC1077"/>
      <c r="BD1077"/>
      <c r="BE1077"/>
      <c r="BF1077"/>
      <c r="BG1077"/>
      <c r="BH1077"/>
      <c r="BI1077"/>
      <c r="BJ1077"/>
      <c r="BK1077"/>
      <c r="BL1077"/>
      <c r="BM1077"/>
      <c r="BN1077"/>
      <c r="BO1077"/>
      <c r="BP1077"/>
      <c r="BQ1077"/>
      <c r="BR1077"/>
      <c r="BS1077"/>
    </row>
    <row r="1078" spans="1:71" s="1" customFormat="1" x14ac:dyDescent="0.25">
      <c r="A1078" s="188" t="s">
        <v>408</v>
      </c>
      <c r="B1078" s="188" t="s">
        <v>748</v>
      </c>
      <c r="C1078" s="188" t="s">
        <v>1004</v>
      </c>
      <c r="D1078" s="188" t="s">
        <v>416</v>
      </c>
      <c r="E1078" s="188">
        <v>31</v>
      </c>
      <c r="F1078" s="208">
        <v>31723</v>
      </c>
      <c r="G1078" s="188">
        <v>352738</v>
      </c>
      <c r="H1078" s="208">
        <v>36689</v>
      </c>
      <c r="I1078" s="209" t="s">
        <v>858</v>
      </c>
      <c r="BB1078"/>
      <c r="BC1078"/>
      <c r="BD1078"/>
      <c r="BE1078"/>
      <c r="BF1078"/>
      <c r="BG1078"/>
      <c r="BH1078"/>
      <c r="BI1078"/>
      <c r="BJ1078"/>
      <c r="BK1078"/>
      <c r="BL1078"/>
      <c r="BM1078"/>
      <c r="BN1078"/>
      <c r="BO1078"/>
      <c r="BP1078"/>
      <c r="BQ1078"/>
      <c r="BR1078"/>
      <c r="BS1078"/>
    </row>
    <row r="1079" spans="1:71" s="1" customFormat="1" x14ac:dyDescent="0.25">
      <c r="A1079" s="188" t="s">
        <v>454</v>
      </c>
      <c r="B1079" s="188" t="s">
        <v>667</v>
      </c>
      <c r="C1079" s="188" t="s">
        <v>1005</v>
      </c>
      <c r="D1079" s="188" t="s">
        <v>439</v>
      </c>
      <c r="E1079" s="188">
        <v>31</v>
      </c>
      <c r="F1079" s="208">
        <v>31875</v>
      </c>
      <c r="G1079" s="188">
        <v>352744</v>
      </c>
      <c r="H1079" s="208">
        <v>36649</v>
      </c>
      <c r="I1079" s="209" t="s">
        <v>858</v>
      </c>
      <c r="BB1079"/>
      <c r="BC1079"/>
      <c r="BD1079"/>
      <c r="BE1079"/>
      <c r="BF1079"/>
      <c r="BG1079"/>
      <c r="BH1079"/>
      <c r="BI1079"/>
      <c r="BJ1079"/>
      <c r="BK1079"/>
      <c r="BL1079"/>
      <c r="BM1079"/>
      <c r="BN1079"/>
      <c r="BO1079"/>
      <c r="BP1079"/>
      <c r="BQ1079"/>
      <c r="BR1079"/>
      <c r="BS1079"/>
    </row>
    <row r="1080" spans="1:71" s="1" customFormat="1" x14ac:dyDescent="0.25">
      <c r="A1080" s="188" t="s">
        <v>408</v>
      </c>
      <c r="B1080" s="188" t="s">
        <v>646</v>
      </c>
      <c r="C1080" s="188" t="s">
        <v>715</v>
      </c>
      <c r="D1080" s="188" t="s">
        <v>668</v>
      </c>
      <c r="E1080" s="188">
        <v>43</v>
      </c>
      <c r="F1080" s="208">
        <v>27371</v>
      </c>
      <c r="G1080" s="188">
        <v>352747</v>
      </c>
      <c r="H1080" s="208">
        <v>36885</v>
      </c>
      <c r="I1080" s="209" t="s">
        <v>858</v>
      </c>
      <c r="BB1080"/>
      <c r="BC1080"/>
      <c r="BD1080"/>
      <c r="BE1080"/>
      <c r="BF1080"/>
      <c r="BG1080"/>
      <c r="BH1080"/>
      <c r="BI1080"/>
      <c r="BJ1080"/>
      <c r="BK1080"/>
      <c r="BL1080"/>
      <c r="BM1080"/>
      <c r="BN1080"/>
      <c r="BO1080"/>
      <c r="BP1080"/>
      <c r="BQ1080"/>
      <c r="BR1080"/>
      <c r="BS1080"/>
    </row>
    <row r="1081" spans="1:71" s="1" customFormat="1" x14ac:dyDescent="0.25">
      <c r="A1081" s="188" t="s">
        <v>408</v>
      </c>
      <c r="B1081" s="188" t="s">
        <v>467</v>
      </c>
      <c r="C1081" s="188" t="s">
        <v>1006</v>
      </c>
      <c r="D1081" s="188" t="s">
        <v>416</v>
      </c>
      <c r="E1081" s="188">
        <v>30</v>
      </c>
      <c r="F1081" s="208">
        <v>32328</v>
      </c>
      <c r="G1081" s="188">
        <v>562748</v>
      </c>
      <c r="H1081" s="208">
        <v>36719</v>
      </c>
      <c r="I1081" s="209" t="s">
        <v>858</v>
      </c>
      <c r="BB1081"/>
      <c r="BC1081"/>
      <c r="BD1081"/>
      <c r="BE1081"/>
      <c r="BF1081"/>
      <c r="BG1081"/>
      <c r="BH1081"/>
      <c r="BI1081"/>
      <c r="BJ1081"/>
      <c r="BK1081"/>
      <c r="BL1081"/>
      <c r="BM1081"/>
      <c r="BN1081"/>
      <c r="BO1081"/>
      <c r="BP1081"/>
      <c r="BQ1081"/>
      <c r="BR1081"/>
      <c r="BS1081"/>
    </row>
    <row r="1082" spans="1:71" s="1" customFormat="1" x14ac:dyDescent="0.25">
      <c r="A1082" s="188" t="s">
        <v>454</v>
      </c>
      <c r="B1082" s="188" t="s">
        <v>712</v>
      </c>
      <c r="C1082" s="188" t="s">
        <v>596</v>
      </c>
      <c r="D1082" s="188" t="s">
        <v>749</v>
      </c>
      <c r="E1082" s="188">
        <v>34</v>
      </c>
      <c r="F1082" s="208">
        <v>30717</v>
      </c>
      <c r="G1082" s="188">
        <v>352739</v>
      </c>
      <c r="H1082" s="208">
        <v>36588</v>
      </c>
      <c r="I1082" s="209" t="s">
        <v>858</v>
      </c>
      <c r="BB1082"/>
      <c r="BC1082"/>
      <c r="BD1082"/>
      <c r="BE1082"/>
      <c r="BF1082"/>
      <c r="BG1082"/>
      <c r="BH1082"/>
      <c r="BI1082"/>
      <c r="BJ1082"/>
      <c r="BK1082"/>
      <c r="BL1082"/>
      <c r="BM1082"/>
      <c r="BN1082"/>
      <c r="BO1082"/>
      <c r="BP1082"/>
      <c r="BQ1082"/>
      <c r="BR1082"/>
      <c r="BS1082"/>
    </row>
    <row r="1083" spans="1:71" s="1" customFormat="1" x14ac:dyDescent="0.25">
      <c r="A1083" s="188" t="s">
        <v>454</v>
      </c>
      <c r="B1083" s="188" t="s">
        <v>512</v>
      </c>
      <c r="C1083" s="188" t="s">
        <v>973</v>
      </c>
      <c r="D1083" s="188" t="s">
        <v>416</v>
      </c>
      <c r="E1083" s="188">
        <v>34</v>
      </c>
      <c r="F1083" s="208">
        <v>30935</v>
      </c>
      <c r="G1083" s="188">
        <v>352750</v>
      </c>
      <c r="H1083" s="208">
        <v>36810</v>
      </c>
      <c r="I1083" s="209" t="s">
        <v>858</v>
      </c>
      <c r="BB1083"/>
      <c r="BC1083"/>
      <c r="BD1083"/>
      <c r="BE1083"/>
      <c r="BF1083"/>
      <c r="BG1083"/>
      <c r="BH1083"/>
      <c r="BI1083"/>
      <c r="BJ1083"/>
      <c r="BK1083"/>
      <c r="BL1083"/>
      <c r="BM1083"/>
      <c r="BN1083"/>
      <c r="BO1083"/>
      <c r="BP1083"/>
      <c r="BQ1083"/>
      <c r="BR1083"/>
      <c r="BS1083"/>
    </row>
    <row r="1084" spans="1:71" s="1" customFormat="1" x14ac:dyDescent="0.25">
      <c r="A1084" s="188" t="s">
        <v>408</v>
      </c>
      <c r="B1084" s="188" t="s">
        <v>434</v>
      </c>
      <c r="C1084" s="188" t="s">
        <v>535</v>
      </c>
      <c r="D1084" s="188" t="s">
        <v>460</v>
      </c>
      <c r="E1084" s="188">
        <v>36</v>
      </c>
      <c r="F1084" s="208">
        <v>29930</v>
      </c>
      <c r="G1084" s="188">
        <v>352752</v>
      </c>
      <c r="H1084" s="208">
        <v>36724</v>
      </c>
      <c r="I1084" s="209" t="s">
        <v>858</v>
      </c>
      <c r="BB1084"/>
      <c r="BC1084"/>
      <c r="BD1084"/>
      <c r="BE1084"/>
      <c r="BF1084"/>
      <c r="BG1084"/>
      <c r="BH1084"/>
      <c r="BI1084"/>
      <c r="BJ1084"/>
      <c r="BK1084"/>
      <c r="BL1084"/>
      <c r="BM1084"/>
      <c r="BN1084"/>
      <c r="BO1084"/>
      <c r="BP1084"/>
      <c r="BQ1084"/>
      <c r="BR1084"/>
      <c r="BS1084"/>
    </row>
    <row r="1085" spans="1:71" s="1" customFormat="1" x14ac:dyDescent="0.25">
      <c r="A1085" s="188" t="s">
        <v>408</v>
      </c>
      <c r="B1085" s="188" t="s">
        <v>500</v>
      </c>
      <c r="C1085" s="188" t="s">
        <v>954</v>
      </c>
      <c r="D1085" s="188" t="s">
        <v>416</v>
      </c>
      <c r="E1085" s="188">
        <v>37</v>
      </c>
      <c r="F1085" s="208">
        <v>29653</v>
      </c>
      <c r="G1085" s="188">
        <v>352757</v>
      </c>
      <c r="H1085" s="208">
        <v>36791</v>
      </c>
      <c r="I1085" s="209" t="s">
        <v>858</v>
      </c>
      <c r="BB1085"/>
      <c r="BC1085"/>
      <c r="BD1085"/>
      <c r="BE1085"/>
      <c r="BF1085"/>
      <c r="BG1085"/>
      <c r="BH1085"/>
      <c r="BI1085"/>
      <c r="BJ1085"/>
      <c r="BK1085"/>
      <c r="BL1085"/>
      <c r="BM1085"/>
      <c r="BN1085"/>
      <c r="BO1085"/>
      <c r="BP1085"/>
      <c r="BQ1085"/>
      <c r="BR1085"/>
      <c r="BS1085"/>
    </row>
    <row r="1086" spans="1:71" s="1" customFormat="1" x14ac:dyDescent="0.25">
      <c r="A1086" s="188" t="s">
        <v>408</v>
      </c>
      <c r="B1086" s="188" t="s">
        <v>547</v>
      </c>
      <c r="C1086" s="188" t="s">
        <v>870</v>
      </c>
      <c r="D1086" s="188" t="s">
        <v>416</v>
      </c>
      <c r="E1086" s="188">
        <v>35</v>
      </c>
      <c r="F1086" s="208">
        <v>30427</v>
      </c>
      <c r="G1086" s="188">
        <v>352751</v>
      </c>
      <c r="H1086" s="208">
        <v>36619</v>
      </c>
      <c r="I1086" s="209" t="s">
        <v>858</v>
      </c>
      <c r="BB1086"/>
      <c r="BC1086"/>
      <c r="BD1086"/>
      <c r="BE1086"/>
      <c r="BF1086"/>
      <c r="BG1086"/>
      <c r="BH1086"/>
      <c r="BI1086"/>
      <c r="BJ1086"/>
      <c r="BK1086"/>
      <c r="BL1086"/>
      <c r="BM1086"/>
      <c r="BN1086"/>
      <c r="BO1086"/>
      <c r="BP1086"/>
      <c r="BQ1086"/>
      <c r="BR1086"/>
      <c r="BS1086"/>
    </row>
    <row r="1087" spans="1:71" s="1" customFormat="1" x14ac:dyDescent="0.25">
      <c r="A1087" s="188" t="s">
        <v>454</v>
      </c>
      <c r="B1087" s="188" t="s">
        <v>503</v>
      </c>
      <c r="C1087" s="188" t="s">
        <v>893</v>
      </c>
      <c r="D1087" s="188" t="s">
        <v>460</v>
      </c>
      <c r="E1087" s="188">
        <v>33</v>
      </c>
      <c r="F1087" s="208">
        <v>31026</v>
      </c>
      <c r="G1087" s="188">
        <v>566506</v>
      </c>
      <c r="H1087" s="208">
        <v>36886</v>
      </c>
      <c r="I1087" s="209" t="s">
        <v>858</v>
      </c>
      <c r="BB1087"/>
      <c r="BC1087"/>
      <c r="BD1087"/>
      <c r="BE1087"/>
      <c r="BF1087"/>
      <c r="BG1087"/>
      <c r="BH1087"/>
      <c r="BI1087"/>
      <c r="BJ1087"/>
      <c r="BK1087"/>
      <c r="BL1087"/>
      <c r="BM1087"/>
      <c r="BN1087"/>
      <c r="BO1087"/>
      <c r="BP1087"/>
      <c r="BQ1087"/>
      <c r="BR1087"/>
      <c r="BS1087"/>
    </row>
    <row r="1088" spans="1:71" s="1" customFormat="1" x14ac:dyDescent="0.25">
      <c r="A1088" s="188" t="s">
        <v>413</v>
      </c>
      <c r="B1088" s="188" t="s">
        <v>586</v>
      </c>
      <c r="C1088" s="188" t="s">
        <v>600</v>
      </c>
      <c r="D1088" s="188" t="s">
        <v>439</v>
      </c>
      <c r="E1088" s="188">
        <v>37</v>
      </c>
      <c r="F1088" s="208">
        <v>29841</v>
      </c>
      <c r="G1088" s="188">
        <v>352767</v>
      </c>
      <c r="H1088" s="208">
        <v>36110</v>
      </c>
      <c r="I1088" s="209" t="s">
        <v>858</v>
      </c>
      <c r="BB1088"/>
      <c r="BC1088"/>
      <c r="BD1088"/>
      <c r="BE1088"/>
      <c r="BF1088"/>
      <c r="BG1088"/>
      <c r="BH1088"/>
      <c r="BI1088"/>
      <c r="BJ1088"/>
      <c r="BK1088"/>
      <c r="BL1088"/>
      <c r="BM1088"/>
      <c r="BN1088"/>
      <c r="BO1088"/>
      <c r="BP1088"/>
      <c r="BQ1088"/>
      <c r="BR1088"/>
      <c r="BS1088"/>
    </row>
    <row r="1089" spans="1:71" s="1" customFormat="1" x14ac:dyDescent="0.25">
      <c r="A1089" s="188" t="s">
        <v>413</v>
      </c>
      <c r="B1089" s="188" t="s">
        <v>673</v>
      </c>
      <c r="C1089" s="188" t="s">
        <v>498</v>
      </c>
      <c r="D1089" s="188" t="s">
        <v>442</v>
      </c>
      <c r="E1089" s="188">
        <v>58</v>
      </c>
      <c r="F1089" s="208">
        <v>22109</v>
      </c>
      <c r="G1089" s="188">
        <v>562749</v>
      </c>
      <c r="H1089" s="208">
        <v>32838</v>
      </c>
      <c r="I1089" s="209" t="s">
        <v>421</v>
      </c>
      <c r="BB1089"/>
      <c r="BC1089"/>
      <c r="BD1089"/>
      <c r="BE1089"/>
      <c r="BF1089"/>
      <c r="BG1089"/>
      <c r="BH1089"/>
      <c r="BI1089"/>
      <c r="BJ1089"/>
      <c r="BK1089"/>
      <c r="BL1089"/>
      <c r="BM1089"/>
      <c r="BN1089"/>
      <c r="BO1089"/>
      <c r="BP1089"/>
      <c r="BQ1089"/>
      <c r="BR1089"/>
      <c r="BS1089"/>
    </row>
    <row r="1090" spans="1:71" s="1" customFormat="1" x14ac:dyDescent="0.25">
      <c r="A1090" s="188" t="s">
        <v>413</v>
      </c>
      <c r="B1090" s="188" t="s">
        <v>791</v>
      </c>
      <c r="C1090" s="188" t="s">
        <v>889</v>
      </c>
      <c r="D1090" s="188" t="s">
        <v>473</v>
      </c>
      <c r="E1090" s="188">
        <v>33</v>
      </c>
      <c r="F1090" s="208">
        <v>31184</v>
      </c>
      <c r="G1090" s="188">
        <v>352756</v>
      </c>
      <c r="H1090" s="208">
        <v>36979</v>
      </c>
      <c r="I1090" s="209" t="s">
        <v>858</v>
      </c>
      <c r="BB1090"/>
      <c r="BC1090"/>
      <c r="BD1090"/>
      <c r="BE1090"/>
      <c r="BF1090"/>
      <c r="BG1090"/>
      <c r="BH1090"/>
      <c r="BI1090"/>
      <c r="BJ1090"/>
      <c r="BK1090"/>
      <c r="BL1090"/>
      <c r="BM1090"/>
      <c r="BN1090"/>
      <c r="BO1090"/>
      <c r="BP1090"/>
      <c r="BQ1090"/>
      <c r="BR1090"/>
      <c r="BS1090"/>
    </row>
    <row r="1091" spans="1:71" s="1" customFormat="1" x14ac:dyDescent="0.25">
      <c r="A1091" s="188" t="s">
        <v>408</v>
      </c>
      <c r="B1091" s="188" t="s">
        <v>497</v>
      </c>
      <c r="C1091" s="188" t="s">
        <v>870</v>
      </c>
      <c r="D1091" s="188" t="s">
        <v>749</v>
      </c>
      <c r="E1091" s="188">
        <v>44</v>
      </c>
      <c r="F1091" s="208">
        <v>27251</v>
      </c>
      <c r="G1091" s="188">
        <v>562740</v>
      </c>
      <c r="H1091" s="208">
        <v>37110</v>
      </c>
      <c r="I1091" s="209" t="s">
        <v>417</v>
      </c>
      <c r="BB1091"/>
      <c r="BC1091"/>
      <c r="BD1091"/>
      <c r="BE1091"/>
      <c r="BF1091"/>
      <c r="BG1091"/>
      <c r="BH1091"/>
      <c r="BI1091"/>
      <c r="BJ1091"/>
      <c r="BK1091"/>
      <c r="BL1091"/>
      <c r="BM1091"/>
      <c r="BN1091"/>
      <c r="BO1091"/>
      <c r="BP1091"/>
      <c r="BQ1091"/>
      <c r="BR1091"/>
      <c r="BS1091"/>
    </row>
    <row r="1092" spans="1:71" s="1" customFormat="1" x14ac:dyDescent="0.25">
      <c r="A1092" s="188" t="s">
        <v>454</v>
      </c>
      <c r="B1092" s="188" t="s">
        <v>429</v>
      </c>
      <c r="C1092" s="188" t="s">
        <v>1007</v>
      </c>
      <c r="D1092" s="188" t="s">
        <v>439</v>
      </c>
      <c r="E1092" s="188">
        <v>30</v>
      </c>
      <c r="F1092" s="208">
        <v>32069</v>
      </c>
      <c r="G1092" s="188">
        <v>562773</v>
      </c>
      <c r="H1092" s="208">
        <v>37146</v>
      </c>
      <c r="I1092" s="209" t="s">
        <v>858</v>
      </c>
      <c r="BB1092"/>
      <c r="BC1092"/>
      <c r="BD1092"/>
      <c r="BE1092"/>
      <c r="BF1092"/>
      <c r="BG1092"/>
      <c r="BH1092"/>
      <c r="BI1092"/>
      <c r="BJ1092"/>
      <c r="BK1092"/>
      <c r="BL1092"/>
      <c r="BM1092"/>
      <c r="BN1092"/>
      <c r="BO1092"/>
      <c r="BP1092"/>
      <c r="BQ1092"/>
      <c r="BR1092"/>
      <c r="BS1092"/>
    </row>
    <row r="1093" spans="1:71" s="1" customFormat="1" x14ac:dyDescent="0.25">
      <c r="A1093" s="188" t="s">
        <v>408</v>
      </c>
      <c r="B1093" s="188" t="s">
        <v>155</v>
      </c>
      <c r="C1093" s="188" t="s">
        <v>1008</v>
      </c>
      <c r="D1093" s="188" t="s">
        <v>668</v>
      </c>
      <c r="E1093" s="188">
        <v>47</v>
      </c>
      <c r="F1093" s="208">
        <v>26088</v>
      </c>
      <c r="G1093" s="188">
        <v>562772</v>
      </c>
      <c r="H1093" s="208">
        <v>37075</v>
      </c>
      <c r="I1093" s="209" t="s">
        <v>858</v>
      </c>
      <c r="BB1093"/>
      <c r="BC1093"/>
      <c r="BD1093"/>
      <c r="BE1093"/>
      <c r="BF1093"/>
      <c r="BG1093"/>
      <c r="BH1093"/>
      <c r="BI1093"/>
      <c r="BJ1093"/>
      <c r="BK1093"/>
      <c r="BL1093"/>
      <c r="BM1093"/>
      <c r="BN1093"/>
      <c r="BO1093"/>
      <c r="BP1093"/>
      <c r="BQ1093"/>
      <c r="BR1093"/>
      <c r="BS1093"/>
    </row>
    <row r="1094" spans="1:71" s="1" customFormat="1" x14ac:dyDescent="0.25">
      <c r="A1094" s="188" t="s">
        <v>408</v>
      </c>
      <c r="B1094" s="188" t="s">
        <v>549</v>
      </c>
      <c r="C1094" s="188" t="s">
        <v>870</v>
      </c>
      <c r="D1094" s="188" t="s">
        <v>460</v>
      </c>
      <c r="E1094" s="188">
        <v>35</v>
      </c>
      <c r="F1094" s="208">
        <v>30401</v>
      </c>
      <c r="G1094" s="188">
        <v>562762</v>
      </c>
      <c r="H1094" s="208">
        <v>36971</v>
      </c>
      <c r="I1094" s="209" t="s">
        <v>858</v>
      </c>
      <c r="BB1094"/>
      <c r="BC1094"/>
      <c r="BD1094"/>
      <c r="BE1094"/>
      <c r="BF1094"/>
      <c r="BG1094"/>
      <c r="BH1094"/>
      <c r="BI1094"/>
      <c r="BJ1094"/>
      <c r="BK1094"/>
      <c r="BL1094"/>
      <c r="BM1094"/>
      <c r="BN1094"/>
      <c r="BO1094"/>
      <c r="BP1094"/>
      <c r="BQ1094"/>
      <c r="BR1094"/>
      <c r="BS1094"/>
    </row>
    <row r="1095" spans="1:71" s="1" customFormat="1" x14ac:dyDescent="0.25">
      <c r="A1095" s="188" t="s">
        <v>454</v>
      </c>
      <c r="B1095" s="188" t="s">
        <v>610</v>
      </c>
      <c r="C1095" s="188" t="s">
        <v>827</v>
      </c>
      <c r="D1095" s="188" t="s">
        <v>460</v>
      </c>
      <c r="E1095" s="188">
        <v>31</v>
      </c>
      <c r="F1095" s="208">
        <v>31999</v>
      </c>
      <c r="G1095" s="188">
        <v>562761</v>
      </c>
      <c r="H1095" s="208">
        <v>37186</v>
      </c>
      <c r="I1095" s="209" t="s">
        <v>858</v>
      </c>
      <c r="BB1095"/>
      <c r="BC1095"/>
      <c r="BD1095"/>
      <c r="BE1095"/>
      <c r="BF1095"/>
      <c r="BG1095"/>
      <c r="BH1095"/>
      <c r="BI1095"/>
      <c r="BJ1095"/>
      <c r="BK1095"/>
      <c r="BL1095"/>
      <c r="BM1095"/>
      <c r="BN1095"/>
      <c r="BO1095"/>
      <c r="BP1095"/>
      <c r="BQ1095"/>
      <c r="BR1095"/>
      <c r="BS1095"/>
    </row>
    <row r="1096" spans="1:71" s="1" customFormat="1" x14ac:dyDescent="0.25">
      <c r="A1096" s="188" t="s">
        <v>454</v>
      </c>
      <c r="B1096" s="188" t="s">
        <v>506</v>
      </c>
      <c r="C1096" s="188" t="s">
        <v>930</v>
      </c>
      <c r="D1096" s="188" t="s">
        <v>622</v>
      </c>
      <c r="E1096" s="188">
        <v>34</v>
      </c>
      <c r="F1096" s="208">
        <v>30675</v>
      </c>
      <c r="G1096" s="188">
        <v>562754</v>
      </c>
      <c r="H1096" s="208">
        <v>37001</v>
      </c>
      <c r="I1096" s="209" t="s">
        <v>858</v>
      </c>
      <c r="BB1096"/>
      <c r="BC1096"/>
      <c r="BD1096"/>
      <c r="BE1096"/>
      <c r="BF1096"/>
      <c r="BG1096"/>
      <c r="BH1096"/>
      <c r="BI1096"/>
      <c r="BJ1096"/>
      <c r="BK1096"/>
      <c r="BL1096"/>
      <c r="BM1096"/>
      <c r="BN1096"/>
      <c r="BO1096"/>
      <c r="BP1096"/>
      <c r="BQ1096"/>
      <c r="BR1096"/>
      <c r="BS1096"/>
    </row>
    <row r="1097" spans="1:71" s="1" customFormat="1" x14ac:dyDescent="0.25">
      <c r="A1097" s="188" t="s">
        <v>408</v>
      </c>
      <c r="B1097" s="188" t="s">
        <v>471</v>
      </c>
      <c r="C1097" s="188" t="s">
        <v>608</v>
      </c>
      <c r="D1097" s="188" t="s">
        <v>439</v>
      </c>
      <c r="E1097" s="188">
        <v>31</v>
      </c>
      <c r="F1097" s="208">
        <v>31834</v>
      </c>
      <c r="G1097" s="188">
        <v>352785</v>
      </c>
      <c r="H1097" s="208">
        <v>36989</v>
      </c>
      <c r="I1097" s="209" t="s">
        <v>858</v>
      </c>
      <c r="BB1097"/>
      <c r="BC1097"/>
      <c r="BD1097"/>
      <c r="BE1097"/>
      <c r="BF1097"/>
      <c r="BG1097"/>
      <c r="BH1097"/>
      <c r="BI1097"/>
      <c r="BJ1097"/>
      <c r="BK1097"/>
      <c r="BL1097"/>
      <c r="BM1097"/>
      <c r="BN1097"/>
      <c r="BO1097"/>
      <c r="BP1097"/>
      <c r="BQ1097"/>
      <c r="BR1097"/>
      <c r="BS1097"/>
    </row>
    <row r="1098" spans="1:71" s="1" customFormat="1" x14ac:dyDescent="0.25">
      <c r="A1098" s="188" t="s">
        <v>454</v>
      </c>
      <c r="B1098" s="188" t="s">
        <v>506</v>
      </c>
      <c r="C1098" s="188" t="s">
        <v>983</v>
      </c>
      <c r="D1098" s="188" t="s">
        <v>439</v>
      </c>
      <c r="E1098" s="188">
        <v>31</v>
      </c>
      <c r="F1098" s="208">
        <v>31887</v>
      </c>
      <c r="G1098" s="188">
        <v>562787</v>
      </c>
      <c r="H1098" s="208">
        <v>37379</v>
      </c>
      <c r="I1098" s="209" t="s">
        <v>858</v>
      </c>
      <c r="BB1098"/>
      <c r="BC1098"/>
      <c r="BD1098"/>
      <c r="BE1098"/>
      <c r="BF1098"/>
      <c r="BG1098"/>
      <c r="BH1098"/>
      <c r="BI1098"/>
      <c r="BJ1098"/>
      <c r="BK1098"/>
      <c r="BL1098"/>
      <c r="BM1098"/>
      <c r="BN1098"/>
      <c r="BO1098"/>
      <c r="BP1098"/>
      <c r="BQ1098"/>
      <c r="BR1098"/>
      <c r="BS1098"/>
    </row>
    <row r="1099" spans="1:71" s="1" customFormat="1" x14ac:dyDescent="0.25">
      <c r="A1099" s="188" t="s">
        <v>408</v>
      </c>
      <c r="B1099" s="188" t="s">
        <v>452</v>
      </c>
      <c r="C1099" s="188" t="s">
        <v>934</v>
      </c>
      <c r="D1099" s="188" t="s">
        <v>1009</v>
      </c>
      <c r="E1099" s="188">
        <v>41</v>
      </c>
      <c r="F1099" s="208">
        <v>28172</v>
      </c>
      <c r="G1099" s="188">
        <v>562766</v>
      </c>
      <c r="H1099" s="208">
        <v>37503</v>
      </c>
      <c r="I1099" s="209" t="s">
        <v>858</v>
      </c>
      <c r="BB1099"/>
      <c r="BC1099"/>
      <c r="BD1099"/>
      <c r="BE1099"/>
      <c r="BF1099"/>
      <c r="BG1099"/>
      <c r="BH1099"/>
      <c r="BI1099"/>
      <c r="BJ1099"/>
      <c r="BK1099"/>
      <c r="BL1099"/>
      <c r="BM1099"/>
      <c r="BN1099"/>
      <c r="BO1099"/>
      <c r="BP1099"/>
      <c r="BQ1099"/>
      <c r="BR1099"/>
      <c r="BS1099"/>
    </row>
    <row r="1100" spans="1:71" s="1" customFormat="1" x14ac:dyDescent="0.25">
      <c r="A1100" s="188" t="s">
        <v>454</v>
      </c>
      <c r="B1100" s="188" t="s">
        <v>528</v>
      </c>
      <c r="C1100" s="188" t="s">
        <v>984</v>
      </c>
      <c r="D1100" s="188" t="s">
        <v>439</v>
      </c>
      <c r="E1100" s="188">
        <v>32</v>
      </c>
      <c r="F1100" s="208">
        <v>31492</v>
      </c>
      <c r="G1100" s="188">
        <v>353507</v>
      </c>
      <c r="H1100" s="208">
        <v>37396</v>
      </c>
      <c r="I1100" s="209" t="s">
        <v>858</v>
      </c>
      <c r="BB1100"/>
      <c r="BC1100"/>
      <c r="BD1100"/>
      <c r="BE1100"/>
      <c r="BF1100"/>
      <c r="BG1100"/>
      <c r="BH1100"/>
      <c r="BI1100"/>
      <c r="BJ1100"/>
      <c r="BK1100"/>
      <c r="BL1100"/>
      <c r="BM1100"/>
      <c r="BN1100"/>
      <c r="BO1100"/>
      <c r="BP1100"/>
      <c r="BQ1100"/>
      <c r="BR1100"/>
      <c r="BS1100"/>
    </row>
    <row r="1101" spans="1:71" s="1" customFormat="1" x14ac:dyDescent="0.25">
      <c r="A1101" s="188" t="s">
        <v>454</v>
      </c>
      <c r="B1101" s="188" t="s">
        <v>590</v>
      </c>
      <c r="C1101" s="188" t="s">
        <v>984</v>
      </c>
      <c r="D1101" s="188" t="s">
        <v>439</v>
      </c>
      <c r="E1101" s="188">
        <v>28</v>
      </c>
      <c r="F1101" s="208">
        <v>32838</v>
      </c>
      <c r="G1101" s="188">
        <v>352792</v>
      </c>
      <c r="H1101" s="208">
        <v>37509</v>
      </c>
      <c r="I1101" s="209" t="s">
        <v>858</v>
      </c>
      <c r="BB1101"/>
      <c r="BC1101"/>
      <c r="BD1101"/>
      <c r="BE1101"/>
      <c r="BF1101"/>
      <c r="BG1101"/>
      <c r="BH1101"/>
      <c r="BI1101"/>
      <c r="BJ1101"/>
      <c r="BK1101"/>
      <c r="BL1101"/>
      <c r="BM1101"/>
      <c r="BN1101"/>
      <c r="BO1101"/>
      <c r="BP1101"/>
      <c r="BQ1101"/>
      <c r="BR1101"/>
      <c r="BS1101"/>
    </row>
    <row r="1102" spans="1:71" s="1" customFormat="1" x14ac:dyDescent="0.25">
      <c r="A1102" s="188" t="s">
        <v>454</v>
      </c>
      <c r="B1102" s="188" t="s">
        <v>748</v>
      </c>
      <c r="C1102" s="188" t="s">
        <v>163</v>
      </c>
      <c r="D1102" s="188" t="s">
        <v>439</v>
      </c>
      <c r="E1102" s="188">
        <v>28</v>
      </c>
      <c r="F1102" s="208">
        <v>32868</v>
      </c>
      <c r="G1102" s="188">
        <v>562797</v>
      </c>
      <c r="H1102" s="208">
        <v>37261</v>
      </c>
      <c r="I1102" s="209" t="s">
        <v>858</v>
      </c>
      <c r="BB1102"/>
      <c r="BC1102"/>
      <c r="BD1102"/>
      <c r="BE1102"/>
      <c r="BF1102"/>
      <c r="BG1102"/>
      <c r="BH1102"/>
      <c r="BI1102"/>
      <c r="BJ1102"/>
      <c r="BK1102"/>
      <c r="BL1102"/>
      <c r="BM1102"/>
      <c r="BN1102"/>
      <c r="BO1102"/>
      <c r="BP1102"/>
      <c r="BQ1102"/>
      <c r="BR1102"/>
      <c r="BS1102"/>
    </row>
    <row r="1103" spans="1:71" s="1" customFormat="1" x14ac:dyDescent="0.25">
      <c r="A1103" s="188" t="s">
        <v>408</v>
      </c>
      <c r="B1103" s="188" t="s">
        <v>817</v>
      </c>
      <c r="C1103" s="188" t="s">
        <v>1010</v>
      </c>
      <c r="D1103" s="188" t="s">
        <v>439</v>
      </c>
      <c r="E1103" s="188">
        <v>29</v>
      </c>
      <c r="F1103" s="208">
        <v>32516</v>
      </c>
      <c r="G1103" s="188">
        <v>353501</v>
      </c>
      <c r="H1103" s="208">
        <v>37388</v>
      </c>
      <c r="I1103" s="209" t="s">
        <v>858</v>
      </c>
      <c r="BB1103"/>
      <c r="BC1103"/>
      <c r="BD1103"/>
      <c r="BE1103"/>
      <c r="BF1103"/>
      <c r="BG1103"/>
      <c r="BH1103"/>
      <c r="BI1103"/>
      <c r="BJ1103"/>
      <c r="BK1103"/>
      <c r="BL1103"/>
      <c r="BM1103"/>
      <c r="BN1103"/>
      <c r="BO1103"/>
      <c r="BP1103"/>
      <c r="BQ1103"/>
      <c r="BR1103"/>
      <c r="BS1103"/>
    </row>
    <row r="1104" spans="1:71" s="1" customFormat="1" x14ac:dyDescent="0.25">
      <c r="A1104" s="188" t="s">
        <v>408</v>
      </c>
      <c r="B1104" s="188" t="s">
        <v>499</v>
      </c>
      <c r="C1104" s="188" t="s">
        <v>999</v>
      </c>
      <c r="D1104" s="188" t="s">
        <v>439</v>
      </c>
      <c r="E1104" s="188">
        <v>28</v>
      </c>
      <c r="F1104" s="208">
        <v>32878</v>
      </c>
      <c r="G1104" s="188">
        <v>563505</v>
      </c>
      <c r="H1104" s="208">
        <v>37318</v>
      </c>
      <c r="I1104" s="209" t="s">
        <v>858</v>
      </c>
      <c r="BB1104"/>
      <c r="BC1104"/>
      <c r="BD1104"/>
      <c r="BE1104"/>
      <c r="BF1104"/>
      <c r="BG1104"/>
      <c r="BH1104"/>
      <c r="BI1104"/>
      <c r="BJ1104"/>
      <c r="BK1104"/>
      <c r="BL1104"/>
      <c r="BM1104"/>
      <c r="BN1104"/>
      <c r="BO1104"/>
      <c r="BP1104"/>
      <c r="BQ1104"/>
      <c r="BR1104"/>
      <c r="BS1104"/>
    </row>
    <row r="1105" spans="1:71" s="1" customFormat="1" x14ac:dyDescent="0.25">
      <c r="A1105" s="188" t="s">
        <v>408</v>
      </c>
      <c r="B1105" s="188" t="s">
        <v>694</v>
      </c>
      <c r="C1105" s="188" t="s">
        <v>490</v>
      </c>
      <c r="D1105" s="188" t="s">
        <v>439</v>
      </c>
      <c r="E1105" s="188">
        <v>29</v>
      </c>
      <c r="F1105" s="208">
        <v>32596</v>
      </c>
      <c r="G1105" s="188">
        <v>563511</v>
      </c>
      <c r="H1105" s="208">
        <v>37586</v>
      </c>
      <c r="I1105" s="209" t="s">
        <v>858</v>
      </c>
      <c r="BB1105"/>
      <c r="BC1105"/>
      <c r="BD1105"/>
      <c r="BE1105"/>
      <c r="BF1105"/>
      <c r="BG1105"/>
      <c r="BH1105"/>
      <c r="BI1105"/>
      <c r="BJ1105"/>
      <c r="BK1105"/>
      <c r="BL1105"/>
      <c r="BM1105"/>
      <c r="BN1105"/>
      <c r="BO1105"/>
      <c r="BP1105"/>
      <c r="BQ1105"/>
      <c r="BR1105"/>
      <c r="BS1105"/>
    </row>
    <row r="1106" spans="1:71" s="1" customFormat="1" x14ac:dyDescent="0.25">
      <c r="A1106" s="188" t="s">
        <v>413</v>
      </c>
      <c r="B1106" s="188" t="s">
        <v>464</v>
      </c>
      <c r="C1106" s="188" t="s">
        <v>985</v>
      </c>
      <c r="D1106" s="188" t="s">
        <v>439</v>
      </c>
      <c r="E1106" s="188">
        <v>31</v>
      </c>
      <c r="F1106" s="208">
        <v>31962</v>
      </c>
      <c r="G1106" s="188">
        <v>353512</v>
      </c>
      <c r="H1106" s="208">
        <v>37600</v>
      </c>
      <c r="I1106" s="209" t="s">
        <v>858</v>
      </c>
      <c r="BB1106"/>
      <c r="BC1106"/>
      <c r="BD1106"/>
      <c r="BE1106"/>
      <c r="BF1106"/>
      <c r="BG1106"/>
      <c r="BH1106"/>
      <c r="BI1106"/>
      <c r="BJ1106"/>
      <c r="BK1106"/>
      <c r="BL1106"/>
      <c r="BM1106"/>
      <c r="BN1106"/>
      <c r="BO1106"/>
      <c r="BP1106"/>
      <c r="BQ1106"/>
      <c r="BR1106"/>
      <c r="BS1106"/>
    </row>
    <row r="1107" spans="1:71" s="1" customFormat="1" x14ac:dyDescent="0.25">
      <c r="A1107" s="188" t="s">
        <v>408</v>
      </c>
      <c r="B1107" s="188" t="s">
        <v>671</v>
      </c>
      <c r="C1107" s="188" t="s">
        <v>950</v>
      </c>
      <c r="D1107" s="188" t="s">
        <v>416</v>
      </c>
      <c r="E1107" s="188">
        <v>31</v>
      </c>
      <c r="F1107" s="208">
        <v>32008</v>
      </c>
      <c r="G1107" s="188">
        <v>352791</v>
      </c>
      <c r="H1107" s="208">
        <v>37544</v>
      </c>
      <c r="I1107" s="209" t="s">
        <v>858</v>
      </c>
      <c r="BB1107"/>
      <c r="BC1107"/>
      <c r="BD1107"/>
      <c r="BE1107"/>
      <c r="BF1107"/>
      <c r="BG1107"/>
      <c r="BH1107"/>
      <c r="BI1107"/>
      <c r="BJ1107"/>
      <c r="BK1107"/>
      <c r="BL1107"/>
      <c r="BM1107"/>
      <c r="BN1107"/>
      <c r="BO1107"/>
      <c r="BP1107"/>
      <c r="BQ1107"/>
      <c r="BR1107"/>
      <c r="BS1107"/>
    </row>
    <row r="1108" spans="1:71" s="1" customFormat="1" x14ac:dyDescent="0.25">
      <c r="A1108" s="188" t="s">
        <v>408</v>
      </c>
      <c r="B1108" s="188" t="s">
        <v>614</v>
      </c>
      <c r="C1108" s="188" t="s">
        <v>471</v>
      </c>
      <c r="D1108" s="188" t="s">
        <v>411</v>
      </c>
      <c r="E1108" s="188">
        <v>33</v>
      </c>
      <c r="F1108" s="208">
        <v>30996</v>
      </c>
      <c r="G1108" s="188">
        <v>563520</v>
      </c>
      <c r="H1108" s="208">
        <v>37281</v>
      </c>
      <c r="I1108" s="209" t="s">
        <v>858</v>
      </c>
      <c r="BB1108"/>
      <c r="BC1108"/>
      <c r="BD1108"/>
      <c r="BE1108"/>
      <c r="BF1108"/>
      <c r="BG1108"/>
      <c r="BH1108"/>
      <c r="BI1108"/>
      <c r="BJ1108"/>
      <c r="BK1108"/>
      <c r="BL1108"/>
      <c r="BM1108"/>
      <c r="BN1108"/>
      <c r="BO1108"/>
      <c r="BP1108"/>
      <c r="BQ1108"/>
      <c r="BR1108"/>
      <c r="BS1108"/>
    </row>
    <row r="1109" spans="1:71" s="1" customFormat="1" x14ac:dyDescent="0.25">
      <c r="A1109" s="188" t="s">
        <v>413</v>
      </c>
      <c r="B1109" s="188" t="s">
        <v>488</v>
      </c>
      <c r="C1109" s="188" t="s">
        <v>1011</v>
      </c>
      <c r="D1109" s="188" t="s">
        <v>439</v>
      </c>
      <c r="E1109" s="188">
        <v>31</v>
      </c>
      <c r="F1109" s="208">
        <v>31802</v>
      </c>
      <c r="G1109" s="188">
        <v>563532</v>
      </c>
      <c r="H1109" s="208">
        <v>37396</v>
      </c>
      <c r="I1109" s="209" t="s">
        <v>858</v>
      </c>
      <c r="BB1109"/>
      <c r="BC1109"/>
      <c r="BD1109"/>
      <c r="BE1109"/>
      <c r="BF1109"/>
      <c r="BG1109"/>
      <c r="BH1109"/>
      <c r="BI1109"/>
      <c r="BJ1109"/>
      <c r="BK1109"/>
      <c r="BL1109"/>
      <c r="BM1109"/>
      <c r="BN1109"/>
      <c r="BO1109"/>
      <c r="BP1109"/>
      <c r="BQ1109"/>
      <c r="BR1109"/>
      <c r="BS1109"/>
    </row>
    <row r="1110" spans="1:71" s="1" customFormat="1" x14ac:dyDescent="0.25">
      <c r="A1110" s="188" t="s">
        <v>413</v>
      </c>
      <c r="B1110" s="188" t="s">
        <v>423</v>
      </c>
      <c r="C1110" s="188" t="s">
        <v>893</v>
      </c>
      <c r="D1110" s="188" t="s">
        <v>439</v>
      </c>
      <c r="E1110" s="188">
        <v>30</v>
      </c>
      <c r="F1110" s="208">
        <v>32377</v>
      </c>
      <c r="G1110" s="188">
        <v>353534</v>
      </c>
      <c r="H1110" s="208">
        <v>37511</v>
      </c>
      <c r="I1110" s="209" t="s">
        <v>858</v>
      </c>
      <c r="BB1110"/>
      <c r="BC1110"/>
      <c r="BD1110"/>
      <c r="BE1110"/>
      <c r="BF1110"/>
      <c r="BG1110"/>
      <c r="BH1110"/>
      <c r="BI1110"/>
      <c r="BJ1110"/>
      <c r="BK1110"/>
      <c r="BL1110"/>
      <c r="BM1110"/>
      <c r="BN1110"/>
      <c r="BO1110"/>
      <c r="BP1110"/>
      <c r="BQ1110"/>
      <c r="BR1110"/>
      <c r="BS1110"/>
    </row>
    <row r="1111" spans="1:71" s="1" customFormat="1" x14ac:dyDescent="0.25">
      <c r="A1111" s="188" t="s">
        <v>408</v>
      </c>
      <c r="B1111" s="188" t="s">
        <v>791</v>
      </c>
      <c r="C1111" s="188" t="s">
        <v>161</v>
      </c>
      <c r="D1111" s="188" t="s">
        <v>460</v>
      </c>
      <c r="E1111" s="188">
        <v>41</v>
      </c>
      <c r="F1111" s="208">
        <v>28205</v>
      </c>
      <c r="G1111" s="188">
        <v>563556</v>
      </c>
      <c r="H1111" s="208">
        <v>37349</v>
      </c>
      <c r="I1111" s="209" t="s">
        <v>858</v>
      </c>
      <c r="BB1111"/>
      <c r="BC1111"/>
      <c r="BD1111"/>
      <c r="BE1111"/>
      <c r="BF1111"/>
      <c r="BG1111"/>
      <c r="BH1111"/>
      <c r="BI1111"/>
      <c r="BJ1111"/>
      <c r="BK1111"/>
      <c r="BL1111"/>
      <c r="BM1111"/>
      <c r="BN1111"/>
      <c r="BO1111"/>
      <c r="BP1111"/>
      <c r="BQ1111"/>
      <c r="BR1111"/>
      <c r="BS1111"/>
    </row>
    <row r="1112" spans="1:71" s="1" customFormat="1" x14ac:dyDescent="0.25">
      <c r="A1112" s="188" t="s">
        <v>454</v>
      </c>
      <c r="B1112" s="188" t="s">
        <v>423</v>
      </c>
      <c r="C1112" s="188" t="s">
        <v>930</v>
      </c>
      <c r="D1112" s="188" t="s">
        <v>439</v>
      </c>
      <c r="E1112" s="188">
        <v>32</v>
      </c>
      <c r="F1112" s="208">
        <v>31523</v>
      </c>
      <c r="G1112" s="188">
        <v>353547</v>
      </c>
      <c r="H1112" s="208">
        <v>37303</v>
      </c>
      <c r="I1112" s="209" t="s">
        <v>858</v>
      </c>
      <c r="BB1112"/>
      <c r="BC1112"/>
      <c r="BD1112"/>
      <c r="BE1112"/>
      <c r="BF1112"/>
      <c r="BG1112"/>
      <c r="BH1112"/>
      <c r="BI1112"/>
      <c r="BJ1112"/>
      <c r="BK1112"/>
      <c r="BL1112"/>
      <c r="BM1112"/>
      <c r="BN1112"/>
      <c r="BO1112"/>
      <c r="BP1112"/>
      <c r="BQ1112"/>
      <c r="BR1112"/>
      <c r="BS1112"/>
    </row>
    <row r="1113" spans="1:71" s="1" customFormat="1" x14ac:dyDescent="0.25">
      <c r="A1113" s="188" t="s">
        <v>454</v>
      </c>
      <c r="B1113" s="188" t="s">
        <v>665</v>
      </c>
      <c r="C1113" s="188" t="s">
        <v>1012</v>
      </c>
      <c r="D1113" s="188" t="s">
        <v>577</v>
      </c>
      <c r="E1113" s="188">
        <v>33</v>
      </c>
      <c r="F1113" s="208">
        <v>31153</v>
      </c>
      <c r="G1113" s="188">
        <v>563545</v>
      </c>
      <c r="H1113" s="208">
        <v>37344</v>
      </c>
      <c r="I1113" s="209" t="s">
        <v>858</v>
      </c>
      <c r="BB1113"/>
      <c r="BC1113"/>
      <c r="BD1113"/>
      <c r="BE1113"/>
      <c r="BF1113"/>
      <c r="BG1113"/>
      <c r="BH1113"/>
      <c r="BI1113"/>
      <c r="BJ1113"/>
      <c r="BK1113"/>
      <c r="BL1113"/>
      <c r="BM1113"/>
      <c r="BN1113"/>
      <c r="BO1113"/>
      <c r="BP1113"/>
      <c r="BQ1113"/>
      <c r="BR1113"/>
      <c r="BS1113"/>
    </row>
    <row r="1114" spans="1:71" s="1" customFormat="1" x14ac:dyDescent="0.25">
      <c r="A1114" s="188" t="s">
        <v>413</v>
      </c>
      <c r="B1114" s="188" t="s">
        <v>590</v>
      </c>
      <c r="C1114" s="188" t="s">
        <v>523</v>
      </c>
      <c r="D1114" s="188" t="s">
        <v>473</v>
      </c>
      <c r="E1114" s="188">
        <v>41</v>
      </c>
      <c r="F1114" s="208">
        <v>28074</v>
      </c>
      <c r="G1114" s="188">
        <v>353544</v>
      </c>
      <c r="H1114" s="208">
        <v>37351</v>
      </c>
      <c r="I1114" s="209" t="s">
        <v>858</v>
      </c>
      <c r="BB1114"/>
      <c r="BC1114"/>
      <c r="BD1114"/>
      <c r="BE1114"/>
      <c r="BF1114"/>
      <c r="BG1114"/>
      <c r="BH1114"/>
      <c r="BI1114"/>
      <c r="BJ1114"/>
      <c r="BK1114"/>
      <c r="BL1114"/>
      <c r="BM1114"/>
      <c r="BN1114"/>
      <c r="BO1114"/>
      <c r="BP1114"/>
      <c r="BQ1114"/>
      <c r="BR1114"/>
      <c r="BS1114"/>
    </row>
    <row r="1115" spans="1:71" s="1" customFormat="1" x14ac:dyDescent="0.25">
      <c r="A1115" s="188" t="s">
        <v>454</v>
      </c>
      <c r="B1115" s="188" t="s">
        <v>500</v>
      </c>
      <c r="C1115" s="188" t="s">
        <v>973</v>
      </c>
      <c r="D1115" s="188" t="s">
        <v>416</v>
      </c>
      <c r="E1115" s="188">
        <v>35</v>
      </c>
      <c r="F1115" s="208">
        <v>30458</v>
      </c>
      <c r="G1115" s="188">
        <v>563560</v>
      </c>
      <c r="H1115" s="208">
        <v>37410</v>
      </c>
      <c r="I1115" s="209" t="s">
        <v>858</v>
      </c>
      <c r="BB1115"/>
      <c r="BC1115"/>
      <c r="BD1115"/>
      <c r="BE1115"/>
      <c r="BF1115"/>
      <c r="BG1115"/>
      <c r="BH1115"/>
      <c r="BI1115"/>
      <c r="BJ1115"/>
      <c r="BK1115"/>
      <c r="BL1115"/>
      <c r="BM1115"/>
      <c r="BN1115"/>
      <c r="BO1115"/>
      <c r="BP1115"/>
      <c r="BQ1115"/>
      <c r="BR1115"/>
      <c r="BS1115"/>
    </row>
    <row r="1116" spans="1:71" s="1" customFormat="1" x14ac:dyDescent="0.25">
      <c r="A1116" s="188" t="s">
        <v>408</v>
      </c>
      <c r="B1116" s="188" t="s">
        <v>592</v>
      </c>
      <c r="C1116" s="188" t="s">
        <v>828</v>
      </c>
      <c r="D1116" s="188" t="s">
        <v>439</v>
      </c>
      <c r="E1116" s="188">
        <v>34</v>
      </c>
      <c r="F1116" s="208">
        <v>30720</v>
      </c>
      <c r="G1116" s="188">
        <v>563559</v>
      </c>
      <c r="H1116" s="208">
        <v>37341</v>
      </c>
      <c r="I1116" s="209" t="s">
        <v>858</v>
      </c>
      <c r="BB1116"/>
      <c r="BC1116"/>
      <c r="BD1116"/>
      <c r="BE1116"/>
      <c r="BF1116"/>
      <c r="BG1116"/>
      <c r="BH1116"/>
      <c r="BI1116"/>
      <c r="BJ1116"/>
      <c r="BK1116"/>
      <c r="BL1116"/>
      <c r="BM1116"/>
      <c r="BN1116"/>
      <c r="BO1116"/>
      <c r="BP1116"/>
      <c r="BQ1116"/>
      <c r="BR1116"/>
      <c r="BS1116"/>
    </row>
    <row r="1117" spans="1:71" s="1" customFormat="1" x14ac:dyDescent="0.25">
      <c r="A1117" s="188" t="s">
        <v>454</v>
      </c>
      <c r="B1117" s="188" t="s">
        <v>450</v>
      </c>
      <c r="C1117" s="188" t="s">
        <v>1013</v>
      </c>
      <c r="D1117" s="188" t="s">
        <v>439</v>
      </c>
      <c r="E1117" s="188">
        <v>31</v>
      </c>
      <c r="F1117" s="208">
        <v>31742</v>
      </c>
      <c r="G1117" s="188">
        <v>353556</v>
      </c>
      <c r="H1117" s="208">
        <v>37282</v>
      </c>
      <c r="I1117" s="209" t="s">
        <v>858</v>
      </c>
      <c r="BB1117"/>
      <c r="BC1117"/>
      <c r="BD1117"/>
      <c r="BE1117"/>
      <c r="BF1117"/>
      <c r="BG1117"/>
      <c r="BH1117"/>
      <c r="BI1117"/>
      <c r="BJ1117"/>
      <c r="BK1117"/>
      <c r="BL1117"/>
      <c r="BM1117"/>
      <c r="BN1117"/>
      <c r="BO1117"/>
      <c r="BP1117"/>
      <c r="BQ1117"/>
      <c r="BR1117"/>
      <c r="BS1117"/>
    </row>
    <row r="1118" spans="1:71" s="1" customFormat="1" x14ac:dyDescent="0.25">
      <c r="A1118" s="188" t="s">
        <v>408</v>
      </c>
      <c r="B1118" s="188" t="s">
        <v>414</v>
      </c>
      <c r="C1118" s="188" t="s">
        <v>863</v>
      </c>
      <c r="D1118" s="188" t="s">
        <v>536</v>
      </c>
      <c r="E1118" s="188">
        <v>44</v>
      </c>
      <c r="F1118" s="208">
        <v>27260</v>
      </c>
      <c r="G1118" s="188">
        <v>353557</v>
      </c>
      <c r="H1118" s="208">
        <v>37536</v>
      </c>
      <c r="I1118" s="209" t="s">
        <v>858</v>
      </c>
      <c r="BB1118"/>
      <c r="BC1118"/>
      <c r="BD1118"/>
      <c r="BE1118"/>
      <c r="BF1118"/>
      <c r="BG1118"/>
      <c r="BH1118"/>
      <c r="BI1118"/>
      <c r="BJ1118"/>
      <c r="BK1118"/>
      <c r="BL1118"/>
      <c r="BM1118"/>
      <c r="BN1118"/>
      <c r="BO1118"/>
      <c r="BP1118"/>
      <c r="BQ1118"/>
      <c r="BR1118"/>
      <c r="BS1118"/>
    </row>
    <row r="1119" spans="1:71" s="1" customFormat="1" x14ac:dyDescent="0.25">
      <c r="A1119" s="188" t="s">
        <v>413</v>
      </c>
      <c r="B1119" s="188" t="s">
        <v>615</v>
      </c>
      <c r="C1119" s="188" t="s">
        <v>680</v>
      </c>
      <c r="D1119" s="188" t="s">
        <v>439</v>
      </c>
      <c r="E1119" s="188">
        <v>40</v>
      </c>
      <c r="F1119" s="208">
        <v>28547</v>
      </c>
      <c r="G1119" s="188">
        <v>353572</v>
      </c>
      <c r="H1119" s="208">
        <v>37598</v>
      </c>
      <c r="I1119" s="209" t="s">
        <v>858</v>
      </c>
      <c r="BB1119"/>
      <c r="BC1119"/>
      <c r="BD1119"/>
      <c r="BE1119"/>
      <c r="BF1119"/>
      <c r="BG1119"/>
      <c r="BH1119"/>
      <c r="BI1119"/>
      <c r="BJ1119"/>
      <c r="BK1119"/>
      <c r="BL1119"/>
      <c r="BM1119"/>
      <c r="BN1119"/>
      <c r="BO1119"/>
      <c r="BP1119"/>
      <c r="BQ1119"/>
      <c r="BR1119"/>
      <c r="BS1119"/>
    </row>
    <row r="1120" spans="1:71" s="1" customFormat="1" x14ac:dyDescent="0.25">
      <c r="A1120" s="188" t="s">
        <v>408</v>
      </c>
      <c r="B1120" s="188" t="s">
        <v>639</v>
      </c>
      <c r="C1120" s="188" t="s">
        <v>410</v>
      </c>
      <c r="D1120" s="188" t="s">
        <v>702</v>
      </c>
      <c r="E1120" s="188">
        <v>54</v>
      </c>
      <c r="F1120" s="208">
        <v>23593</v>
      </c>
      <c r="G1120" s="188">
        <v>563548</v>
      </c>
      <c r="H1120" s="208">
        <v>37205</v>
      </c>
      <c r="I1120" s="209" t="s">
        <v>858</v>
      </c>
      <c r="BB1120"/>
      <c r="BC1120"/>
      <c r="BD1120"/>
      <c r="BE1120"/>
      <c r="BF1120"/>
      <c r="BG1120"/>
      <c r="BH1120"/>
      <c r="BI1120"/>
      <c r="BJ1120"/>
      <c r="BK1120"/>
      <c r="BL1120"/>
      <c r="BM1120"/>
      <c r="BN1120"/>
      <c r="BO1120"/>
      <c r="BP1120"/>
      <c r="BQ1120"/>
      <c r="BR1120"/>
      <c r="BS1120"/>
    </row>
    <row r="1121" spans="1:71" s="1" customFormat="1" x14ac:dyDescent="0.25">
      <c r="A1121" s="188" t="s">
        <v>413</v>
      </c>
      <c r="B1121" s="188" t="s">
        <v>705</v>
      </c>
      <c r="C1121" s="188" t="s">
        <v>596</v>
      </c>
      <c r="D1121" s="188" t="s">
        <v>445</v>
      </c>
      <c r="E1121" s="188">
        <v>44</v>
      </c>
      <c r="F1121" s="208">
        <v>27202</v>
      </c>
      <c r="G1121" s="188">
        <v>353550</v>
      </c>
      <c r="H1121" s="208">
        <v>37115</v>
      </c>
      <c r="I1121" s="209" t="s">
        <v>858</v>
      </c>
      <c r="BB1121"/>
      <c r="BC1121"/>
      <c r="BD1121"/>
      <c r="BE1121"/>
      <c r="BF1121"/>
      <c r="BG1121"/>
      <c r="BH1121"/>
      <c r="BI1121"/>
      <c r="BJ1121"/>
      <c r="BK1121"/>
      <c r="BL1121"/>
      <c r="BM1121"/>
      <c r="BN1121"/>
      <c r="BO1121"/>
      <c r="BP1121"/>
      <c r="BQ1121"/>
      <c r="BR1121"/>
      <c r="BS1121"/>
    </row>
    <row r="1122" spans="1:71" s="1" customFormat="1" x14ac:dyDescent="0.25">
      <c r="A1122" s="188" t="s">
        <v>408</v>
      </c>
      <c r="B1122" s="188" t="s">
        <v>469</v>
      </c>
      <c r="C1122" s="188" t="s">
        <v>863</v>
      </c>
      <c r="D1122" s="188" t="s">
        <v>658</v>
      </c>
      <c r="E1122" s="188">
        <v>41</v>
      </c>
      <c r="F1122" s="208">
        <v>28182</v>
      </c>
      <c r="G1122" s="188">
        <v>353568</v>
      </c>
      <c r="H1122" s="208">
        <v>37040</v>
      </c>
      <c r="I1122" s="209" t="s">
        <v>858</v>
      </c>
      <c r="BB1122"/>
      <c r="BC1122"/>
      <c r="BD1122"/>
      <c r="BE1122"/>
      <c r="BF1122"/>
      <c r="BG1122"/>
      <c r="BH1122"/>
      <c r="BI1122"/>
      <c r="BJ1122"/>
      <c r="BK1122"/>
      <c r="BL1122"/>
      <c r="BM1122"/>
      <c r="BN1122"/>
      <c r="BO1122"/>
      <c r="BP1122"/>
      <c r="BQ1122"/>
      <c r="BR1122"/>
      <c r="BS1122"/>
    </row>
    <row r="1123" spans="1:71" s="1" customFormat="1" x14ac:dyDescent="0.25">
      <c r="A1123" s="188" t="s">
        <v>408</v>
      </c>
      <c r="B1123" s="188" t="s">
        <v>766</v>
      </c>
      <c r="C1123" s="188" t="s">
        <v>954</v>
      </c>
      <c r="D1123" s="188" t="s">
        <v>416</v>
      </c>
      <c r="E1123" s="188">
        <v>33</v>
      </c>
      <c r="F1123" s="208">
        <v>31294</v>
      </c>
      <c r="G1123" s="188">
        <v>563573</v>
      </c>
      <c r="H1123" s="208">
        <v>37220</v>
      </c>
      <c r="I1123" s="209" t="s">
        <v>858</v>
      </c>
      <c r="BB1123"/>
      <c r="BC1123"/>
      <c r="BD1123"/>
      <c r="BE1123"/>
      <c r="BF1123"/>
      <c r="BG1123"/>
      <c r="BH1123"/>
      <c r="BI1123"/>
      <c r="BJ1123"/>
      <c r="BK1123"/>
      <c r="BL1123"/>
      <c r="BM1123"/>
      <c r="BN1123"/>
      <c r="BO1123"/>
      <c r="BP1123"/>
      <c r="BQ1123"/>
      <c r="BR1123"/>
      <c r="BS1123"/>
    </row>
    <row r="1124" spans="1:71" s="1" customFormat="1" x14ac:dyDescent="0.25">
      <c r="A1124" s="188" t="s">
        <v>454</v>
      </c>
      <c r="B1124" s="188" t="s">
        <v>434</v>
      </c>
      <c r="C1124" s="188" t="s">
        <v>995</v>
      </c>
      <c r="D1124" s="188" t="s">
        <v>416</v>
      </c>
      <c r="E1124" s="188">
        <v>35</v>
      </c>
      <c r="F1124" s="208">
        <v>30435</v>
      </c>
      <c r="G1124" s="188">
        <v>563575</v>
      </c>
      <c r="H1124" s="208">
        <v>37233</v>
      </c>
      <c r="I1124" s="209" t="s">
        <v>858</v>
      </c>
      <c r="BB1124"/>
      <c r="BC1124"/>
      <c r="BD1124"/>
      <c r="BE1124"/>
      <c r="BF1124"/>
      <c r="BG1124"/>
      <c r="BH1124"/>
      <c r="BI1124"/>
      <c r="BJ1124"/>
      <c r="BK1124"/>
      <c r="BL1124"/>
      <c r="BM1124"/>
      <c r="BN1124"/>
      <c r="BO1124"/>
      <c r="BP1124"/>
      <c r="BQ1124"/>
      <c r="BR1124"/>
      <c r="BS1124"/>
    </row>
    <row r="1125" spans="1:71" s="1" customFormat="1" x14ac:dyDescent="0.25">
      <c r="A1125" s="188" t="s">
        <v>408</v>
      </c>
      <c r="B1125" s="188" t="s">
        <v>615</v>
      </c>
      <c r="C1125" s="188" t="s">
        <v>713</v>
      </c>
      <c r="D1125" s="188" t="s">
        <v>439</v>
      </c>
      <c r="E1125" s="188">
        <v>40</v>
      </c>
      <c r="F1125" s="208">
        <v>28467</v>
      </c>
      <c r="G1125" s="188">
        <v>353578</v>
      </c>
      <c r="H1125" s="208">
        <v>37156</v>
      </c>
      <c r="I1125" s="209" t="s">
        <v>858</v>
      </c>
      <c r="BB1125"/>
      <c r="BC1125"/>
      <c r="BD1125"/>
      <c r="BE1125"/>
      <c r="BF1125"/>
      <c r="BG1125"/>
      <c r="BH1125"/>
      <c r="BI1125"/>
      <c r="BJ1125"/>
      <c r="BK1125"/>
      <c r="BL1125"/>
      <c r="BM1125"/>
      <c r="BN1125"/>
      <c r="BO1125"/>
      <c r="BP1125"/>
      <c r="BQ1125"/>
      <c r="BR1125"/>
      <c r="BS1125"/>
    </row>
    <row r="1126" spans="1:71" s="1" customFormat="1" x14ac:dyDescent="0.25">
      <c r="A1126" s="188" t="s">
        <v>413</v>
      </c>
      <c r="B1126" s="188" t="s">
        <v>611</v>
      </c>
      <c r="C1126" s="188" t="s">
        <v>896</v>
      </c>
      <c r="D1126" s="188" t="s">
        <v>460</v>
      </c>
      <c r="E1126" s="188">
        <v>39</v>
      </c>
      <c r="F1126" s="208">
        <v>29071</v>
      </c>
      <c r="G1126" s="188">
        <v>563577</v>
      </c>
      <c r="H1126" s="208">
        <v>36932</v>
      </c>
      <c r="I1126" s="209" t="s">
        <v>858</v>
      </c>
      <c r="BB1126"/>
      <c r="BC1126"/>
      <c r="BD1126"/>
      <c r="BE1126"/>
      <c r="BF1126"/>
      <c r="BG1126"/>
      <c r="BH1126"/>
      <c r="BI1126"/>
      <c r="BJ1126"/>
      <c r="BK1126"/>
      <c r="BL1126"/>
      <c r="BM1126"/>
      <c r="BN1126"/>
      <c r="BO1126"/>
      <c r="BP1126"/>
      <c r="BQ1126"/>
      <c r="BR1126"/>
      <c r="BS1126"/>
    </row>
    <row r="1127" spans="1:71" s="1" customFormat="1" x14ac:dyDescent="0.25">
      <c r="A1127" s="188" t="s">
        <v>413</v>
      </c>
      <c r="B1127" s="188" t="s">
        <v>514</v>
      </c>
      <c r="C1127" s="188" t="s">
        <v>844</v>
      </c>
      <c r="D1127" s="188" t="s">
        <v>439</v>
      </c>
      <c r="E1127" s="188">
        <v>36</v>
      </c>
      <c r="F1127" s="208">
        <v>30074</v>
      </c>
      <c r="G1127" s="188">
        <v>353583</v>
      </c>
      <c r="H1127" s="208">
        <v>37046</v>
      </c>
      <c r="I1127" s="209" t="s">
        <v>858</v>
      </c>
      <c r="BB1127"/>
      <c r="BC1127"/>
      <c r="BD1127"/>
      <c r="BE1127"/>
      <c r="BF1127"/>
      <c r="BG1127"/>
      <c r="BH1127"/>
      <c r="BI1127"/>
      <c r="BJ1127"/>
      <c r="BK1127"/>
      <c r="BL1127"/>
      <c r="BM1127"/>
      <c r="BN1127"/>
      <c r="BO1127"/>
      <c r="BP1127"/>
      <c r="BQ1127"/>
      <c r="BR1127"/>
      <c r="BS1127"/>
    </row>
    <row r="1128" spans="1:71" s="1" customFormat="1" x14ac:dyDescent="0.25">
      <c r="A1128" s="188" t="s">
        <v>454</v>
      </c>
      <c r="B1128" s="188" t="s">
        <v>152</v>
      </c>
      <c r="C1128" s="188" t="s">
        <v>1014</v>
      </c>
      <c r="D1128" s="188" t="s">
        <v>416</v>
      </c>
      <c r="E1128" s="188">
        <v>34</v>
      </c>
      <c r="F1128" s="208">
        <v>30904</v>
      </c>
      <c r="G1128" s="188">
        <v>563582</v>
      </c>
      <c r="H1128" s="208">
        <v>37028</v>
      </c>
      <c r="I1128" s="209" t="s">
        <v>858</v>
      </c>
      <c r="BB1128"/>
      <c r="BC1128"/>
      <c r="BD1128"/>
      <c r="BE1128"/>
      <c r="BF1128"/>
      <c r="BG1128"/>
      <c r="BH1128"/>
      <c r="BI1128"/>
      <c r="BJ1128"/>
      <c r="BK1128"/>
      <c r="BL1128"/>
      <c r="BM1128"/>
      <c r="BN1128"/>
      <c r="BO1128"/>
      <c r="BP1128"/>
      <c r="BQ1128"/>
      <c r="BR1128"/>
      <c r="BS1128"/>
    </row>
    <row r="1129" spans="1:71" s="1" customFormat="1" x14ac:dyDescent="0.25">
      <c r="A1129" s="188" t="s">
        <v>454</v>
      </c>
      <c r="B1129" s="188" t="s">
        <v>712</v>
      </c>
      <c r="C1129" s="188" t="s">
        <v>984</v>
      </c>
      <c r="D1129" s="188" t="s">
        <v>439</v>
      </c>
      <c r="E1129" s="188">
        <v>28</v>
      </c>
      <c r="F1129" s="208">
        <v>32850</v>
      </c>
      <c r="G1129" s="188">
        <v>563588</v>
      </c>
      <c r="H1129" s="208">
        <v>37045</v>
      </c>
      <c r="I1129" s="209" t="s">
        <v>858</v>
      </c>
      <c r="BB1129"/>
      <c r="BC1129"/>
      <c r="BD1129"/>
      <c r="BE1129"/>
      <c r="BF1129"/>
      <c r="BG1129"/>
      <c r="BH1129"/>
      <c r="BI1129"/>
      <c r="BJ1129"/>
      <c r="BK1129"/>
      <c r="BL1129"/>
      <c r="BM1129"/>
      <c r="BN1129"/>
      <c r="BO1129"/>
      <c r="BP1129"/>
      <c r="BQ1129"/>
      <c r="BR1129"/>
      <c r="BS1129"/>
    </row>
    <row r="1130" spans="1:71" s="1" customFormat="1" x14ac:dyDescent="0.25">
      <c r="A1130" s="188" t="s">
        <v>413</v>
      </c>
      <c r="B1130" s="188" t="s">
        <v>483</v>
      </c>
      <c r="C1130" s="188" t="s">
        <v>90</v>
      </c>
      <c r="D1130" s="188" t="s">
        <v>439</v>
      </c>
      <c r="E1130" s="188">
        <v>30</v>
      </c>
      <c r="F1130" s="208">
        <v>32367</v>
      </c>
      <c r="G1130" s="188">
        <v>563591</v>
      </c>
      <c r="H1130" s="208">
        <v>38545</v>
      </c>
      <c r="I1130" s="209" t="s">
        <v>858</v>
      </c>
      <c r="BB1130"/>
      <c r="BC1130"/>
      <c r="BD1130"/>
      <c r="BE1130"/>
      <c r="BF1130"/>
      <c r="BG1130"/>
      <c r="BH1130"/>
      <c r="BI1130"/>
      <c r="BJ1130"/>
      <c r="BK1130"/>
      <c r="BL1130"/>
      <c r="BM1130"/>
      <c r="BN1130"/>
      <c r="BO1130"/>
      <c r="BP1130"/>
      <c r="BQ1130"/>
      <c r="BR1130"/>
      <c r="BS1130"/>
    </row>
    <row r="1131" spans="1:71" s="1" customFormat="1" x14ac:dyDescent="0.25">
      <c r="A1131" s="188" t="s">
        <v>408</v>
      </c>
      <c r="B1131" s="188" t="s">
        <v>705</v>
      </c>
      <c r="C1131" s="188" t="s">
        <v>892</v>
      </c>
      <c r="D1131" s="188" t="s">
        <v>829</v>
      </c>
      <c r="E1131" s="188">
        <v>35</v>
      </c>
      <c r="F1131" s="208">
        <v>30373</v>
      </c>
      <c r="G1131" s="188">
        <v>353558</v>
      </c>
      <c r="H1131" s="208">
        <v>37235</v>
      </c>
      <c r="I1131" s="209" t="s">
        <v>858</v>
      </c>
      <c r="BB1131"/>
      <c r="BC1131"/>
      <c r="BD1131"/>
      <c r="BE1131"/>
      <c r="BF1131"/>
      <c r="BG1131"/>
      <c r="BH1131"/>
      <c r="BI1131"/>
      <c r="BJ1131"/>
      <c r="BK1131"/>
      <c r="BL1131"/>
      <c r="BM1131"/>
      <c r="BN1131"/>
      <c r="BO1131"/>
      <c r="BP1131"/>
      <c r="BQ1131"/>
      <c r="BR1131"/>
      <c r="BS1131"/>
    </row>
    <row r="1132" spans="1:71" s="1" customFormat="1" x14ac:dyDescent="0.25">
      <c r="A1132" s="188" t="s">
        <v>413</v>
      </c>
      <c r="B1132" s="188" t="s">
        <v>495</v>
      </c>
      <c r="C1132" s="188" t="s">
        <v>1015</v>
      </c>
      <c r="D1132" s="188" t="s">
        <v>416</v>
      </c>
      <c r="E1132" s="188">
        <v>34</v>
      </c>
      <c r="F1132" s="208">
        <v>30814</v>
      </c>
      <c r="G1132" s="188">
        <v>563592</v>
      </c>
      <c r="H1132" s="208">
        <v>36899</v>
      </c>
      <c r="I1132" s="209" t="s">
        <v>858</v>
      </c>
      <c r="BB1132"/>
      <c r="BC1132"/>
      <c r="BD1132"/>
      <c r="BE1132"/>
      <c r="BF1132"/>
      <c r="BG1132"/>
      <c r="BH1132"/>
      <c r="BI1132"/>
      <c r="BJ1132"/>
      <c r="BK1132"/>
      <c r="BL1132"/>
      <c r="BM1132"/>
      <c r="BN1132"/>
      <c r="BO1132"/>
      <c r="BP1132"/>
      <c r="BQ1132"/>
      <c r="BR1132"/>
      <c r="BS1132"/>
    </row>
    <row r="1133" spans="1:71" s="1" customFormat="1" x14ac:dyDescent="0.25">
      <c r="A1133" s="188" t="s">
        <v>413</v>
      </c>
      <c r="B1133" s="188" t="s">
        <v>704</v>
      </c>
      <c r="C1133" s="188" t="s">
        <v>707</v>
      </c>
      <c r="D1133" s="188" t="s">
        <v>439</v>
      </c>
      <c r="E1133" s="188">
        <v>29</v>
      </c>
      <c r="F1133" s="208">
        <v>32458</v>
      </c>
      <c r="G1133" s="188">
        <v>563596</v>
      </c>
      <c r="H1133" s="208">
        <v>38494</v>
      </c>
      <c r="I1133" s="209" t="s">
        <v>858</v>
      </c>
      <c r="BB1133"/>
      <c r="BC1133"/>
      <c r="BD1133"/>
      <c r="BE1133"/>
      <c r="BF1133"/>
      <c r="BG1133"/>
      <c r="BH1133"/>
      <c r="BI1133"/>
      <c r="BJ1133"/>
      <c r="BK1133"/>
      <c r="BL1133"/>
      <c r="BM1133"/>
      <c r="BN1133"/>
      <c r="BO1133"/>
      <c r="BP1133"/>
      <c r="BQ1133"/>
      <c r="BR1133"/>
      <c r="BS1133"/>
    </row>
    <row r="1134" spans="1:71" s="1" customFormat="1" x14ac:dyDescent="0.25">
      <c r="A1134" s="188" t="s">
        <v>408</v>
      </c>
      <c r="B1134" s="188" t="s">
        <v>594</v>
      </c>
      <c r="C1134" s="188" t="s">
        <v>999</v>
      </c>
      <c r="D1134" s="188" t="s">
        <v>439</v>
      </c>
      <c r="E1134" s="188">
        <v>28</v>
      </c>
      <c r="F1134" s="208">
        <v>32788</v>
      </c>
      <c r="G1134" s="188">
        <v>562901</v>
      </c>
      <c r="H1134" s="208">
        <v>38515</v>
      </c>
      <c r="I1134" s="209" t="s">
        <v>858</v>
      </c>
      <c r="BB1134"/>
      <c r="BC1134"/>
      <c r="BD1134"/>
      <c r="BE1134"/>
      <c r="BF1134"/>
      <c r="BG1134"/>
      <c r="BH1134"/>
      <c r="BI1134"/>
      <c r="BJ1134"/>
      <c r="BK1134"/>
      <c r="BL1134"/>
      <c r="BM1134"/>
      <c r="BN1134"/>
      <c r="BO1134"/>
      <c r="BP1134"/>
      <c r="BQ1134"/>
      <c r="BR1134"/>
      <c r="BS1134"/>
    </row>
    <row r="1135" spans="1:71" s="1" customFormat="1" x14ac:dyDescent="0.25">
      <c r="A1135" s="188" t="s">
        <v>408</v>
      </c>
      <c r="B1135" s="188" t="s">
        <v>671</v>
      </c>
      <c r="C1135" s="188" t="s">
        <v>443</v>
      </c>
      <c r="D1135" s="188" t="s">
        <v>460</v>
      </c>
      <c r="E1135" s="188">
        <v>35</v>
      </c>
      <c r="F1135" s="208">
        <v>30470</v>
      </c>
      <c r="G1135" s="188">
        <v>352908</v>
      </c>
      <c r="H1135" s="208">
        <v>38475</v>
      </c>
      <c r="I1135" s="209" t="s">
        <v>858</v>
      </c>
      <c r="BB1135"/>
      <c r="BC1135"/>
      <c r="BD1135"/>
      <c r="BE1135"/>
      <c r="BF1135"/>
      <c r="BG1135"/>
      <c r="BH1135"/>
      <c r="BI1135"/>
      <c r="BJ1135"/>
      <c r="BK1135"/>
      <c r="BL1135"/>
      <c r="BM1135"/>
      <c r="BN1135"/>
      <c r="BO1135"/>
      <c r="BP1135"/>
      <c r="BQ1135"/>
      <c r="BR1135"/>
      <c r="BS1135"/>
    </row>
    <row r="1136" spans="1:71" s="1" customFormat="1" x14ac:dyDescent="0.25">
      <c r="A1136" s="188" t="s">
        <v>454</v>
      </c>
      <c r="B1136" s="188" t="s">
        <v>528</v>
      </c>
      <c r="C1136" s="188" t="s">
        <v>88</v>
      </c>
      <c r="D1136" s="188" t="s">
        <v>439</v>
      </c>
      <c r="E1136" s="188">
        <v>29</v>
      </c>
      <c r="F1136" s="208">
        <v>32534</v>
      </c>
      <c r="G1136" s="188">
        <v>562905</v>
      </c>
      <c r="H1136" s="208">
        <v>38711</v>
      </c>
      <c r="I1136" s="209" t="s">
        <v>858</v>
      </c>
      <c r="BB1136"/>
      <c r="BC1136"/>
      <c r="BD1136"/>
      <c r="BE1136"/>
      <c r="BF1136"/>
      <c r="BG1136"/>
      <c r="BH1136"/>
      <c r="BI1136"/>
      <c r="BJ1136"/>
      <c r="BK1136"/>
      <c r="BL1136"/>
      <c r="BM1136"/>
      <c r="BN1136"/>
      <c r="BO1136"/>
      <c r="BP1136"/>
      <c r="BQ1136"/>
      <c r="BR1136"/>
      <c r="BS1136"/>
    </row>
    <row r="1137" spans="1:71" s="1" customFormat="1" x14ac:dyDescent="0.25">
      <c r="A1137" s="188" t="s">
        <v>408</v>
      </c>
      <c r="B1137" s="188" t="s">
        <v>705</v>
      </c>
      <c r="C1137" s="188" t="s">
        <v>1016</v>
      </c>
      <c r="D1137" s="188" t="s">
        <v>749</v>
      </c>
      <c r="E1137" s="188">
        <v>30</v>
      </c>
      <c r="F1137" s="208">
        <v>32367</v>
      </c>
      <c r="G1137" s="188">
        <v>352904</v>
      </c>
      <c r="H1137" s="208">
        <v>38545</v>
      </c>
      <c r="I1137" s="209" t="s">
        <v>858</v>
      </c>
      <c r="BB1137"/>
      <c r="BC1137"/>
      <c r="BD1137"/>
      <c r="BE1137"/>
      <c r="BF1137"/>
      <c r="BG1137"/>
      <c r="BH1137"/>
      <c r="BI1137"/>
      <c r="BJ1137"/>
      <c r="BK1137"/>
      <c r="BL1137"/>
      <c r="BM1137"/>
      <c r="BN1137"/>
      <c r="BO1137"/>
      <c r="BP1137"/>
      <c r="BQ1137"/>
      <c r="BR1137"/>
      <c r="BS1137"/>
    </row>
    <row r="1138" spans="1:71" s="1" customFormat="1" x14ac:dyDescent="0.25">
      <c r="A1138" s="188" t="s">
        <v>454</v>
      </c>
      <c r="B1138" s="188" t="s">
        <v>671</v>
      </c>
      <c r="C1138" s="188" t="s">
        <v>968</v>
      </c>
      <c r="D1138" s="188" t="s">
        <v>439</v>
      </c>
      <c r="E1138" s="188">
        <v>28</v>
      </c>
      <c r="F1138" s="208">
        <v>33064</v>
      </c>
      <c r="G1138" s="188">
        <v>562911</v>
      </c>
      <c r="H1138" s="208">
        <v>38414</v>
      </c>
      <c r="I1138" s="209" t="s">
        <v>858</v>
      </c>
      <c r="BB1138"/>
      <c r="BC1138"/>
      <c r="BD1138"/>
      <c r="BE1138"/>
      <c r="BF1138"/>
      <c r="BG1138"/>
      <c r="BH1138"/>
      <c r="BI1138"/>
      <c r="BJ1138"/>
      <c r="BK1138"/>
      <c r="BL1138"/>
      <c r="BM1138"/>
      <c r="BN1138"/>
      <c r="BO1138"/>
      <c r="BP1138"/>
      <c r="BQ1138"/>
      <c r="BR1138"/>
      <c r="BS1138"/>
    </row>
    <row r="1139" spans="1:71" s="1" customFormat="1" x14ac:dyDescent="0.25">
      <c r="A1139" s="188" t="s">
        <v>408</v>
      </c>
      <c r="B1139" s="188" t="s">
        <v>524</v>
      </c>
      <c r="C1139" s="188" t="s">
        <v>1017</v>
      </c>
      <c r="D1139" s="188" t="s">
        <v>416</v>
      </c>
      <c r="E1139" s="188">
        <v>30</v>
      </c>
      <c r="F1139" s="208">
        <v>32266</v>
      </c>
      <c r="G1139" s="188">
        <v>562910</v>
      </c>
      <c r="H1139" s="208">
        <v>38636</v>
      </c>
      <c r="I1139" s="209" t="s">
        <v>858</v>
      </c>
      <c r="BB1139"/>
      <c r="BC1139"/>
      <c r="BD1139"/>
      <c r="BE1139"/>
      <c r="BF1139"/>
      <c r="BG1139"/>
      <c r="BH1139"/>
      <c r="BI1139"/>
      <c r="BJ1139"/>
      <c r="BK1139"/>
      <c r="BL1139"/>
      <c r="BM1139"/>
      <c r="BN1139"/>
      <c r="BO1139"/>
      <c r="BP1139"/>
      <c r="BQ1139"/>
      <c r="BR1139"/>
      <c r="BS1139"/>
    </row>
    <row r="1140" spans="1:71" s="1" customFormat="1" x14ac:dyDescent="0.25">
      <c r="A1140" s="188" t="s">
        <v>408</v>
      </c>
      <c r="B1140" s="188" t="s">
        <v>712</v>
      </c>
      <c r="C1140" s="188" t="s">
        <v>992</v>
      </c>
      <c r="D1140" s="188" t="s">
        <v>439</v>
      </c>
      <c r="E1140" s="188">
        <v>28</v>
      </c>
      <c r="F1140" s="208">
        <v>32958</v>
      </c>
      <c r="G1140" s="188">
        <v>357191</v>
      </c>
      <c r="H1140" s="208">
        <v>38550</v>
      </c>
      <c r="I1140" s="209" t="s">
        <v>858</v>
      </c>
      <c r="BB1140"/>
      <c r="BC1140"/>
      <c r="BD1140"/>
      <c r="BE1140"/>
      <c r="BF1140"/>
      <c r="BG1140"/>
      <c r="BH1140"/>
      <c r="BI1140"/>
      <c r="BJ1140"/>
      <c r="BK1140"/>
      <c r="BL1140"/>
      <c r="BM1140"/>
      <c r="BN1140"/>
      <c r="BO1140"/>
      <c r="BP1140"/>
      <c r="BQ1140"/>
      <c r="BR1140"/>
      <c r="BS1140"/>
    </row>
    <row r="1141" spans="1:71" s="1" customFormat="1" x14ac:dyDescent="0.25">
      <c r="A1141" s="188" t="s">
        <v>454</v>
      </c>
      <c r="B1141" s="188" t="s">
        <v>440</v>
      </c>
      <c r="C1141" s="188" t="s">
        <v>1018</v>
      </c>
      <c r="D1141" s="188" t="s">
        <v>439</v>
      </c>
      <c r="E1141" s="188">
        <v>27</v>
      </c>
      <c r="F1141" s="208">
        <v>33493</v>
      </c>
      <c r="G1141" s="188">
        <v>567254</v>
      </c>
      <c r="H1141" s="208">
        <v>38617</v>
      </c>
      <c r="I1141" s="209" t="s">
        <v>858</v>
      </c>
      <c r="BB1141"/>
      <c r="BC1141"/>
      <c r="BD1141"/>
      <c r="BE1141"/>
      <c r="BF1141"/>
      <c r="BG1141"/>
      <c r="BH1141"/>
      <c r="BI1141"/>
      <c r="BJ1141"/>
      <c r="BK1141"/>
      <c r="BL1141"/>
      <c r="BM1141"/>
      <c r="BN1141"/>
      <c r="BO1141"/>
      <c r="BP1141"/>
      <c r="BQ1141"/>
      <c r="BR1141"/>
      <c r="BS1141"/>
    </row>
    <row r="1142" spans="1:71" s="1" customFormat="1" x14ac:dyDescent="0.25">
      <c r="A1142" s="188" t="s">
        <v>454</v>
      </c>
      <c r="B1142" s="188" t="s">
        <v>660</v>
      </c>
      <c r="C1142" s="188" t="s">
        <v>930</v>
      </c>
      <c r="D1142" s="188" t="s">
        <v>439</v>
      </c>
      <c r="E1142" s="188">
        <v>27</v>
      </c>
      <c r="F1142" s="208">
        <v>33333</v>
      </c>
      <c r="G1142" s="188">
        <v>357190</v>
      </c>
      <c r="H1142" s="208">
        <v>38445</v>
      </c>
      <c r="I1142" s="209" t="s">
        <v>858</v>
      </c>
      <c r="BB1142"/>
      <c r="BC1142"/>
      <c r="BD1142"/>
      <c r="BE1142"/>
      <c r="BF1142"/>
      <c r="BG1142"/>
      <c r="BH1142"/>
      <c r="BI1142"/>
      <c r="BJ1142"/>
      <c r="BK1142"/>
      <c r="BL1142"/>
      <c r="BM1142"/>
      <c r="BN1142"/>
      <c r="BO1142"/>
      <c r="BP1142"/>
      <c r="BQ1142"/>
      <c r="BR1142"/>
      <c r="BS1142"/>
    </row>
    <row r="1143" spans="1:71" s="1" customFormat="1" x14ac:dyDescent="0.25">
      <c r="A1143" s="188" t="s">
        <v>413</v>
      </c>
      <c r="B1143" s="188" t="s">
        <v>612</v>
      </c>
      <c r="C1143" s="188" t="s">
        <v>849</v>
      </c>
      <c r="D1143" s="188" t="s">
        <v>1019</v>
      </c>
      <c r="E1143" s="188">
        <v>30</v>
      </c>
      <c r="F1143" s="208">
        <v>32306</v>
      </c>
      <c r="G1143" s="188">
        <v>353598</v>
      </c>
      <c r="H1143" s="208">
        <v>38722</v>
      </c>
      <c r="I1143" s="209" t="s">
        <v>417</v>
      </c>
      <c r="BB1143"/>
      <c r="BC1143"/>
      <c r="BD1143"/>
      <c r="BE1143"/>
      <c r="BF1143"/>
      <c r="BG1143"/>
      <c r="BH1143"/>
      <c r="BI1143"/>
      <c r="BJ1143"/>
      <c r="BK1143"/>
      <c r="BL1143"/>
      <c r="BM1143"/>
      <c r="BN1143"/>
      <c r="BO1143"/>
      <c r="BP1143"/>
      <c r="BQ1143"/>
      <c r="BR1143"/>
      <c r="BS1143"/>
    </row>
    <row r="1144" spans="1:71" s="1" customFormat="1" x14ac:dyDescent="0.25">
      <c r="A1144" s="188" t="s">
        <v>413</v>
      </c>
      <c r="B1144" s="188" t="s">
        <v>594</v>
      </c>
      <c r="C1144" s="188" t="s">
        <v>435</v>
      </c>
      <c r="D1144" s="188" t="s">
        <v>877</v>
      </c>
      <c r="E1144" s="188">
        <v>42</v>
      </c>
      <c r="F1144" s="208">
        <v>27953</v>
      </c>
      <c r="G1144" s="188">
        <v>563599</v>
      </c>
      <c r="H1144" s="208">
        <v>38667</v>
      </c>
      <c r="I1144" s="209" t="s">
        <v>858</v>
      </c>
      <c r="BB1144"/>
      <c r="BC1144"/>
      <c r="BD1144"/>
      <c r="BE1144"/>
      <c r="BF1144"/>
      <c r="BG1144"/>
      <c r="BH1144"/>
      <c r="BI1144"/>
      <c r="BJ1144"/>
      <c r="BK1144"/>
      <c r="BL1144"/>
      <c r="BM1144"/>
      <c r="BN1144"/>
      <c r="BO1144"/>
      <c r="BP1144"/>
      <c r="BQ1144"/>
      <c r="BR1144"/>
      <c r="BS1144"/>
    </row>
    <row r="1145" spans="1:71" s="1" customFormat="1" x14ac:dyDescent="0.25">
      <c r="A1145" s="188" t="s">
        <v>408</v>
      </c>
      <c r="B1145" s="188" t="s">
        <v>547</v>
      </c>
      <c r="C1145" s="188" t="s">
        <v>645</v>
      </c>
      <c r="D1145" s="188" t="s">
        <v>1020</v>
      </c>
      <c r="E1145" s="188">
        <v>28</v>
      </c>
      <c r="F1145" s="208">
        <v>33126</v>
      </c>
      <c r="G1145" s="188">
        <v>352915</v>
      </c>
      <c r="H1145" s="208">
        <v>38682</v>
      </c>
      <c r="I1145" s="209" t="s">
        <v>858</v>
      </c>
      <c r="BB1145"/>
      <c r="BC1145"/>
      <c r="BD1145"/>
      <c r="BE1145"/>
      <c r="BF1145"/>
      <c r="BG1145"/>
      <c r="BH1145"/>
      <c r="BI1145"/>
      <c r="BJ1145"/>
      <c r="BK1145"/>
      <c r="BL1145"/>
      <c r="BM1145"/>
      <c r="BN1145"/>
      <c r="BO1145"/>
      <c r="BP1145"/>
      <c r="BQ1145"/>
      <c r="BR1145"/>
      <c r="BS1145"/>
    </row>
    <row r="1146" spans="1:71" s="1" customFormat="1" x14ac:dyDescent="0.25">
      <c r="A1146" s="188" t="s">
        <v>408</v>
      </c>
      <c r="B1146" s="188" t="s">
        <v>506</v>
      </c>
      <c r="C1146" s="188" t="s">
        <v>892</v>
      </c>
      <c r="D1146" s="188" t="s">
        <v>1021</v>
      </c>
      <c r="E1146" s="188">
        <v>41</v>
      </c>
      <c r="F1146" s="208">
        <v>28213</v>
      </c>
      <c r="G1146" s="188">
        <v>353589</v>
      </c>
      <c r="H1146" s="208">
        <v>38440</v>
      </c>
      <c r="I1146" s="209" t="s">
        <v>858</v>
      </c>
      <c r="BB1146"/>
      <c r="BC1146"/>
      <c r="BD1146"/>
      <c r="BE1146"/>
      <c r="BF1146"/>
      <c r="BG1146"/>
      <c r="BH1146"/>
      <c r="BI1146"/>
      <c r="BJ1146"/>
      <c r="BK1146"/>
      <c r="BL1146"/>
      <c r="BM1146"/>
      <c r="BN1146"/>
      <c r="BO1146"/>
      <c r="BP1146"/>
      <c r="BQ1146"/>
      <c r="BR1146"/>
      <c r="BS1146"/>
    </row>
    <row r="1147" spans="1:71" s="1" customFormat="1" x14ac:dyDescent="0.25">
      <c r="A1147" s="188" t="s">
        <v>413</v>
      </c>
      <c r="B1147" s="188" t="s">
        <v>152</v>
      </c>
      <c r="C1147" s="188" t="s">
        <v>847</v>
      </c>
      <c r="D1147" s="188" t="s">
        <v>714</v>
      </c>
      <c r="E1147" s="188">
        <v>38</v>
      </c>
      <c r="F1147" s="208">
        <v>29440</v>
      </c>
      <c r="G1147" s="188">
        <v>352900</v>
      </c>
      <c r="H1147" s="208">
        <v>38571</v>
      </c>
      <c r="I1147" s="209" t="s">
        <v>858</v>
      </c>
      <c r="BB1147"/>
      <c r="BC1147"/>
      <c r="BD1147"/>
      <c r="BE1147"/>
      <c r="BF1147"/>
      <c r="BG1147"/>
      <c r="BH1147"/>
      <c r="BI1147"/>
      <c r="BJ1147"/>
      <c r="BK1147"/>
      <c r="BL1147"/>
      <c r="BM1147"/>
      <c r="BN1147"/>
      <c r="BO1147"/>
      <c r="BP1147"/>
      <c r="BQ1147"/>
      <c r="BR1147"/>
      <c r="BS1147"/>
    </row>
    <row r="1148" spans="1:71" s="1" customFormat="1" x14ac:dyDescent="0.25">
      <c r="A1148" s="188" t="s">
        <v>408</v>
      </c>
      <c r="B1148" s="188" t="s">
        <v>664</v>
      </c>
      <c r="C1148" s="188" t="s">
        <v>1022</v>
      </c>
      <c r="D1148" s="188" t="s">
        <v>439</v>
      </c>
      <c r="E1148" s="188">
        <v>31</v>
      </c>
      <c r="F1148" s="208">
        <v>31862</v>
      </c>
      <c r="G1148" s="188">
        <v>562916</v>
      </c>
      <c r="H1148" s="208">
        <v>38972</v>
      </c>
      <c r="I1148" s="209" t="s">
        <v>858</v>
      </c>
      <c r="BB1148"/>
      <c r="BC1148"/>
      <c r="BD1148"/>
      <c r="BE1148"/>
      <c r="BF1148"/>
      <c r="BG1148"/>
      <c r="BH1148"/>
      <c r="BI1148"/>
      <c r="BJ1148"/>
      <c r="BK1148"/>
      <c r="BL1148"/>
      <c r="BM1148"/>
      <c r="BN1148"/>
      <c r="BO1148"/>
      <c r="BP1148"/>
      <c r="BQ1148"/>
      <c r="BR1148"/>
      <c r="BS1148"/>
    </row>
    <row r="1149" spans="1:71" s="1" customFormat="1" x14ac:dyDescent="0.25">
      <c r="A1149" s="188" t="s">
        <v>454</v>
      </c>
      <c r="B1149" s="188" t="s">
        <v>660</v>
      </c>
      <c r="C1149" s="188" t="s">
        <v>1023</v>
      </c>
      <c r="D1149" s="188" t="s">
        <v>439</v>
      </c>
      <c r="E1149" s="188">
        <v>29</v>
      </c>
      <c r="F1149" s="208">
        <v>32770</v>
      </c>
      <c r="G1149" s="188">
        <v>562914</v>
      </c>
      <c r="H1149" s="208">
        <v>38901</v>
      </c>
      <c r="I1149" s="209" t="s">
        <v>858</v>
      </c>
      <c r="BB1149"/>
      <c r="BC1149"/>
      <c r="BD1149"/>
      <c r="BE1149"/>
      <c r="BF1149"/>
      <c r="BG1149"/>
      <c r="BH1149"/>
      <c r="BI1149"/>
      <c r="BJ1149"/>
      <c r="BK1149"/>
      <c r="BL1149"/>
      <c r="BM1149"/>
      <c r="BN1149"/>
      <c r="BO1149"/>
      <c r="BP1149"/>
      <c r="BQ1149"/>
      <c r="BR1149"/>
      <c r="BS1149"/>
    </row>
    <row r="1150" spans="1:71" s="1" customFormat="1" x14ac:dyDescent="0.25">
      <c r="A1150" s="188" t="s">
        <v>454</v>
      </c>
      <c r="B1150" s="188" t="s">
        <v>586</v>
      </c>
      <c r="C1150" s="188" t="s">
        <v>973</v>
      </c>
      <c r="D1150" s="188" t="s">
        <v>439</v>
      </c>
      <c r="E1150" s="188">
        <v>28</v>
      </c>
      <c r="F1150" s="208">
        <v>33013</v>
      </c>
      <c r="G1150" s="188">
        <v>562919</v>
      </c>
      <c r="H1150" s="208">
        <v>38797</v>
      </c>
      <c r="I1150" s="209" t="s">
        <v>858</v>
      </c>
      <c r="BB1150"/>
      <c r="BC1150"/>
      <c r="BD1150"/>
      <c r="BE1150"/>
      <c r="BF1150"/>
      <c r="BG1150"/>
      <c r="BH1150"/>
      <c r="BI1150"/>
      <c r="BJ1150"/>
      <c r="BK1150"/>
      <c r="BL1150"/>
      <c r="BM1150"/>
      <c r="BN1150"/>
      <c r="BO1150"/>
      <c r="BP1150"/>
      <c r="BQ1150"/>
      <c r="BR1150"/>
      <c r="BS1150"/>
    </row>
    <row r="1151" spans="1:71" s="1" customFormat="1" x14ac:dyDescent="0.25">
      <c r="A1151" s="188" t="s">
        <v>408</v>
      </c>
      <c r="B1151" s="188" t="s">
        <v>157</v>
      </c>
      <c r="C1151" s="188" t="s">
        <v>1024</v>
      </c>
      <c r="D1151" s="188" t="s">
        <v>439</v>
      </c>
      <c r="E1151" s="188">
        <v>29</v>
      </c>
      <c r="F1151" s="208">
        <v>32560</v>
      </c>
      <c r="G1151" s="188">
        <v>352921</v>
      </c>
      <c r="H1151" s="208">
        <v>39012</v>
      </c>
      <c r="I1151" s="209" t="s">
        <v>858</v>
      </c>
      <c r="BB1151"/>
      <c r="BC1151"/>
      <c r="BD1151"/>
      <c r="BE1151"/>
      <c r="BF1151"/>
      <c r="BG1151"/>
      <c r="BH1151"/>
      <c r="BI1151"/>
      <c r="BJ1151"/>
      <c r="BK1151"/>
      <c r="BL1151"/>
      <c r="BM1151"/>
      <c r="BN1151"/>
      <c r="BO1151"/>
      <c r="BP1151"/>
      <c r="BQ1151"/>
      <c r="BR1151"/>
      <c r="BS1151"/>
    </row>
    <row r="1152" spans="1:71" s="1" customFormat="1" x14ac:dyDescent="0.25">
      <c r="A1152" s="188" t="s">
        <v>454</v>
      </c>
      <c r="B1152" s="188" t="s">
        <v>564</v>
      </c>
      <c r="C1152" s="188" t="s">
        <v>1025</v>
      </c>
      <c r="D1152" s="188" t="s">
        <v>439</v>
      </c>
      <c r="E1152" s="188">
        <v>29</v>
      </c>
      <c r="F1152" s="208">
        <v>32711</v>
      </c>
      <c r="G1152" s="188">
        <v>562920</v>
      </c>
      <c r="H1152" s="208">
        <v>38827</v>
      </c>
      <c r="I1152" s="209" t="s">
        <v>858</v>
      </c>
      <c r="BB1152"/>
      <c r="BC1152"/>
      <c r="BD1152"/>
      <c r="BE1152"/>
      <c r="BF1152"/>
      <c r="BG1152"/>
      <c r="BH1152"/>
      <c r="BI1152"/>
      <c r="BJ1152"/>
      <c r="BK1152"/>
      <c r="BL1152"/>
      <c r="BM1152"/>
      <c r="BN1152"/>
      <c r="BO1152"/>
      <c r="BP1152"/>
      <c r="BQ1152"/>
      <c r="BR1152"/>
      <c r="BS1152"/>
    </row>
    <row r="1153" spans="1:71" s="1" customFormat="1" x14ac:dyDescent="0.25">
      <c r="A1153" s="188" t="s">
        <v>408</v>
      </c>
      <c r="B1153" s="188" t="s">
        <v>634</v>
      </c>
      <c r="C1153" s="188" t="s">
        <v>1026</v>
      </c>
      <c r="D1153" s="188" t="s">
        <v>439</v>
      </c>
      <c r="E1153" s="188">
        <v>30</v>
      </c>
      <c r="F1153" s="208">
        <v>32106</v>
      </c>
      <c r="G1153" s="188">
        <v>562925</v>
      </c>
      <c r="H1153" s="208">
        <v>38815</v>
      </c>
      <c r="I1153" s="209" t="s">
        <v>858</v>
      </c>
      <c r="BB1153"/>
      <c r="BC1153"/>
      <c r="BD1153"/>
      <c r="BE1153"/>
      <c r="BF1153"/>
      <c r="BG1153"/>
      <c r="BH1153"/>
      <c r="BI1153"/>
      <c r="BJ1153"/>
      <c r="BK1153"/>
      <c r="BL1153"/>
      <c r="BM1153"/>
      <c r="BN1153"/>
      <c r="BO1153"/>
      <c r="BP1153"/>
      <c r="BQ1153"/>
      <c r="BR1153"/>
      <c r="BS1153"/>
    </row>
    <row r="1154" spans="1:71" s="1" customFormat="1" x14ac:dyDescent="0.25">
      <c r="A1154" s="188" t="s">
        <v>454</v>
      </c>
      <c r="B1154" s="188" t="s">
        <v>485</v>
      </c>
      <c r="C1154" s="188" t="s">
        <v>1027</v>
      </c>
      <c r="D1154" s="188" t="s">
        <v>416</v>
      </c>
      <c r="E1154" s="188">
        <v>31</v>
      </c>
      <c r="F1154" s="208">
        <v>31816</v>
      </c>
      <c r="G1154" s="188">
        <v>562926</v>
      </c>
      <c r="H1154" s="208">
        <v>38840</v>
      </c>
      <c r="I1154" s="209" t="s">
        <v>858</v>
      </c>
      <c r="BB1154"/>
      <c r="BC1154"/>
      <c r="BD1154"/>
      <c r="BE1154"/>
      <c r="BF1154"/>
      <c r="BG1154"/>
      <c r="BH1154"/>
      <c r="BI1154"/>
      <c r="BJ1154"/>
      <c r="BK1154"/>
      <c r="BL1154"/>
      <c r="BM1154"/>
      <c r="BN1154"/>
      <c r="BO1154"/>
      <c r="BP1154"/>
      <c r="BQ1154"/>
      <c r="BR1154"/>
      <c r="BS1154"/>
    </row>
    <row r="1155" spans="1:71" s="1" customFormat="1" x14ac:dyDescent="0.25">
      <c r="A1155" s="188" t="s">
        <v>408</v>
      </c>
      <c r="B1155" s="188" t="s">
        <v>612</v>
      </c>
      <c r="C1155" s="188" t="s">
        <v>1028</v>
      </c>
      <c r="D1155" s="188" t="s">
        <v>460</v>
      </c>
      <c r="E1155" s="188">
        <v>34</v>
      </c>
      <c r="F1155" s="208">
        <v>30873</v>
      </c>
      <c r="G1155" s="188">
        <v>562931</v>
      </c>
      <c r="H1155" s="208">
        <v>38964</v>
      </c>
      <c r="I1155" s="209" t="s">
        <v>858</v>
      </c>
      <c r="BB1155"/>
      <c r="BC1155"/>
      <c r="BD1155"/>
      <c r="BE1155"/>
      <c r="BF1155"/>
      <c r="BG1155"/>
      <c r="BH1155"/>
      <c r="BI1155"/>
      <c r="BJ1155"/>
      <c r="BK1155"/>
      <c r="BL1155"/>
      <c r="BM1155"/>
      <c r="BN1155"/>
      <c r="BO1155"/>
      <c r="BP1155"/>
      <c r="BQ1155"/>
      <c r="BR1155"/>
      <c r="BS1155"/>
    </row>
    <row r="1156" spans="1:71" s="1" customFormat="1" x14ac:dyDescent="0.25">
      <c r="A1156" s="188" t="s">
        <v>454</v>
      </c>
      <c r="B1156" s="188" t="s">
        <v>652</v>
      </c>
      <c r="C1156" s="188" t="s">
        <v>1029</v>
      </c>
      <c r="D1156" s="188" t="s">
        <v>439</v>
      </c>
      <c r="E1156" s="188">
        <v>33</v>
      </c>
      <c r="F1156" s="208">
        <v>31201</v>
      </c>
      <c r="G1156" s="188">
        <v>352930</v>
      </c>
      <c r="H1156" s="208">
        <v>38857</v>
      </c>
      <c r="I1156" s="209" t="s">
        <v>858</v>
      </c>
      <c r="BB1156"/>
      <c r="BC1156"/>
      <c r="BD1156"/>
      <c r="BE1156"/>
      <c r="BF1156"/>
      <c r="BG1156"/>
      <c r="BH1156"/>
      <c r="BI1156"/>
      <c r="BJ1156"/>
      <c r="BK1156"/>
      <c r="BL1156"/>
      <c r="BM1156"/>
      <c r="BN1156"/>
      <c r="BO1156"/>
      <c r="BP1156"/>
      <c r="BQ1156"/>
      <c r="BR1156"/>
      <c r="BS1156"/>
    </row>
    <row r="1157" spans="1:71" s="1" customFormat="1" x14ac:dyDescent="0.25">
      <c r="A1157" s="188" t="s">
        <v>454</v>
      </c>
      <c r="B1157" s="188" t="s">
        <v>766</v>
      </c>
      <c r="C1157" s="188" t="s">
        <v>896</v>
      </c>
      <c r="D1157" s="188" t="s">
        <v>439</v>
      </c>
      <c r="E1157" s="188">
        <v>32</v>
      </c>
      <c r="F1157" s="208">
        <v>31420</v>
      </c>
      <c r="G1157" s="188">
        <v>562932</v>
      </c>
      <c r="H1157" s="208">
        <v>38970</v>
      </c>
      <c r="I1157" s="209" t="s">
        <v>858</v>
      </c>
      <c r="BB1157"/>
      <c r="BC1157"/>
      <c r="BD1157"/>
      <c r="BE1157"/>
      <c r="BF1157"/>
      <c r="BG1157"/>
      <c r="BH1157"/>
      <c r="BI1157"/>
      <c r="BJ1157"/>
      <c r="BK1157"/>
      <c r="BL1157"/>
      <c r="BM1157"/>
      <c r="BN1157"/>
      <c r="BO1157"/>
      <c r="BP1157"/>
      <c r="BQ1157"/>
      <c r="BR1157"/>
      <c r="BS1157"/>
    </row>
    <row r="1158" spans="1:71" s="1" customFormat="1" x14ac:dyDescent="0.25">
      <c r="A1158" s="188" t="s">
        <v>454</v>
      </c>
      <c r="B1158" s="188" t="s">
        <v>152</v>
      </c>
      <c r="C1158" s="188" t="s">
        <v>943</v>
      </c>
      <c r="D1158" s="188" t="s">
        <v>416</v>
      </c>
      <c r="E1158" s="188">
        <v>30</v>
      </c>
      <c r="F1158" s="208">
        <v>32306</v>
      </c>
      <c r="G1158" s="188">
        <v>562927</v>
      </c>
      <c r="H1158" s="208">
        <v>38722</v>
      </c>
      <c r="I1158" s="209" t="s">
        <v>858</v>
      </c>
      <c r="BB1158"/>
      <c r="BC1158"/>
      <c r="BD1158"/>
      <c r="BE1158"/>
      <c r="BF1158"/>
      <c r="BG1158"/>
      <c r="BH1158"/>
      <c r="BI1158"/>
      <c r="BJ1158"/>
      <c r="BK1158"/>
      <c r="BL1158"/>
      <c r="BM1158"/>
      <c r="BN1158"/>
      <c r="BO1158"/>
      <c r="BP1158"/>
      <c r="BQ1158"/>
      <c r="BR1158"/>
      <c r="BS1158"/>
    </row>
    <row r="1159" spans="1:71" s="1" customFormat="1" x14ac:dyDescent="0.25">
      <c r="A1159" s="188" t="s">
        <v>408</v>
      </c>
      <c r="B1159" s="188" t="s">
        <v>681</v>
      </c>
      <c r="C1159" s="188" t="s">
        <v>950</v>
      </c>
      <c r="D1159" s="188" t="s">
        <v>439</v>
      </c>
      <c r="E1159" s="188">
        <v>29</v>
      </c>
      <c r="F1159" s="208">
        <v>32727</v>
      </c>
      <c r="G1159" s="188">
        <v>352936</v>
      </c>
      <c r="H1159" s="208">
        <v>38849</v>
      </c>
      <c r="I1159" s="209" t="s">
        <v>858</v>
      </c>
      <c r="BB1159"/>
      <c r="BC1159"/>
      <c r="BD1159"/>
      <c r="BE1159"/>
      <c r="BF1159"/>
      <c r="BG1159"/>
      <c r="BH1159"/>
      <c r="BI1159"/>
      <c r="BJ1159"/>
      <c r="BK1159"/>
      <c r="BL1159"/>
      <c r="BM1159"/>
      <c r="BN1159"/>
      <c r="BO1159"/>
      <c r="BP1159"/>
      <c r="BQ1159"/>
      <c r="BR1159"/>
      <c r="BS1159"/>
    </row>
    <row r="1160" spans="1:71" s="1" customFormat="1" x14ac:dyDescent="0.25">
      <c r="A1160" s="188" t="s">
        <v>408</v>
      </c>
      <c r="B1160" s="188" t="s">
        <v>704</v>
      </c>
      <c r="C1160" s="188" t="s">
        <v>959</v>
      </c>
      <c r="D1160" s="188" t="s">
        <v>439</v>
      </c>
      <c r="E1160" s="188">
        <v>31</v>
      </c>
      <c r="F1160" s="208">
        <v>32032</v>
      </c>
      <c r="G1160" s="188">
        <v>352935</v>
      </c>
      <c r="H1160" s="208">
        <v>38779</v>
      </c>
      <c r="I1160" s="209" t="s">
        <v>858</v>
      </c>
      <c r="BB1160"/>
      <c r="BC1160"/>
      <c r="BD1160"/>
      <c r="BE1160"/>
      <c r="BF1160"/>
      <c r="BG1160"/>
      <c r="BH1160"/>
      <c r="BI1160"/>
      <c r="BJ1160"/>
      <c r="BK1160"/>
      <c r="BL1160"/>
      <c r="BM1160"/>
      <c r="BN1160"/>
      <c r="BO1160"/>
      <c r="BP1160"/>
      <c r="BQ1160"/>
      <c r="BR1160"/>
      <c r="BS1160"/>
    </row>
    <row r="1161" spans="1:71" s="1" customFormat="1" x14ac:dyDescent="0.25">
      <c r="A1161" s="188" t="s">
        <v>408</v>
      </c>
      <c r="B1161" s="188" t="s">
        <v>709</v>
      </c>
      <c r="C1161" s="188" t="s">
        <v>948</v>
      </c>
      <c r="D1161" s="188" t="s">
        <v>439</v>
      </c>
      <c r="E1161" s="188">
        <v>30</v>
      </c>
      <c r="F1161" s="208">
        <v>32236</v>
      </c>
      <c r="G1161" s="188">
        <v>352934</v>
      </c>
      <c r="H1161" s="208">
        <v>39047</v>
      </c>
      <c r="I1161" s="209" t="s">
        <v>858</v>
      </c>
      <c r="BB1161"/>
      <c r="BC1161"/>
      <c r="BD1161"/>
      <c r="BE1161"/>
      <c r="BF1161"/>
      <c r="BG1161"/>
      <c r="BH1161"/>
      <c r="BI1161"/>
      <c r="BJ1161"/>
      <c r="BK1161"/>
      <c r="BL1161"/>
      <c r="BM1161"/>
      <c r="BN1161"/>
      <c r="BO1161"/>
      <c r="BP1161"/>
      <c r="BQ1161"/>
      <c r="BR1161"/>
      <c r="BS1161"/>
    </row>
    <row r="1162" spans="1:71" s="1" customFormat="1" x14ac:dyDescent="0.25">
      <c r="A1162" s="188" t="s">
        <v>454</v>
      </c>
      <c r="B1162" s="188" t="s">
        <v>817</v>
      </c>
      <c r="C1162" s="188" t="s">
        <v>1030</v>
      </c>
      <c r="D1162" s="188" t="s">
        <v>442</v>
      </c>
      <c r="E1162" s="188">
        <v>29</v>
      </c>
      <c r="F1162" s="208">
        <v>32662</v>
      </c>
      <c r="G1162" s="188">
        <v>352938</v>
      </c>
      <c r="H1162" s="208">
        <v>39061</v>
      </c>
      <c r="I1162" s="209" t="s">
        <v>858</v>
      </c>
      <c r="BB1162"/>
      <c r="BC1162"/>
      <c r="BD1162"/>
      <c r="BE1162"/>
      <c r="BF1162"/>
      <c r="BG1162"/>
      <c r="BH1162"/>
      <c r="BI1162"/>
      <c r="BJ1162"/>
      <c r="BK1162"/>
      <c r="BL1162"/>
      <c r="BM1162"/>
      <c r="BN1162"/>
      <c r="BO1162"/>
      <c r="BP1162"/>
      <c r="BQ1162"/>
      <c r="BR1162"/>
      <c r="BS1162"/>
    </row>
    <row r="1163" spans="1:71" s="1" customFormat="1" x14ac:dyDescent="0.25">
      <c r="A1163" s="188" t="s">
        <v>454</v>
      </c>
      <c r="B1163" s="188" t="s">
        <v>440</v>
      </c>
      <c r="C1163" s="188" t="s">
        <v>1031</v>
      </c>
      <c r="D1163" s="188" t="s">
        <v>416</v>
      </c>
      <c r="E1163" s="188">
        <v>30</v>
      </c>
      <c r="F1163" s="208">
        <v>32123</v>
      </c>
      <c r="G1163" s="188">
        <v>352956</v>
      </c>
      <c r="H1163" s="208">
        <v>39005</v>
      </c>
      <c r="I1163" s="209" t="s">
        <v>858</v>
      </c>
      <c r="BB1163"/>
      <c r="BC1163"/>
      <c r="BD1163"/>
      <c r="BE1163"/>
      <c r="BF1163"/>
      <c r="BG1163"/>
      <c r="BH1163"/>
      <c r="BI1163"/>
      <c r="BJ1163"/>
      <c r="BK1163"/>
      <c r="BL1163"/>
      <c r="BM1163"/>
      <c r="BN1163"/>
      <c r="BO1163"/>
      <c r="BP1163"/>
      <c r="BQ1163"/>
      <c r="BR1163"/>
      <c r="BS1163"/>
    </row>
    <row r="1164" spans="1:71" s="1" customFormat="1" x14ac:dyDescent="0.25">
      <c r="A1164" s="188" t="s">
        <v>454</v>
      </c>
      <c r="B1164" s="188" t="s">
        <v>553</v>
      </c>
      <c r="C1164" s="188" t="s">
        <v>90</v>
      </c>
      <c r="D1164" s="188" t="s">
        <v>439</v>
      </c>
      <c r="E1164" s="188">
        <v>28</v>
      </c>
      <c r="F1164" s="208">
        <v>32898</v>
      </c>
      <c r="G1164" s="188">
        <v>562939</v>
      </c>
      <c r="H1164" s="208">
        <v>38742</v>
      </c>
      <c r="I1164" s="209" t="s">
        <v>858</v>
      </c>
      <c r="BB1164"/>
      <c r="BC1164"/>
      <c r="BD1164"/>
      <c r="BE1164"/>
      <c r="BF1164"/>
      <c r="BG1164"/>
      <c r="BH1164"/>
      <c r="BI1164"/>
      <c r="BJ1164"/>
      <c r="BK1164"/>
      <c r="BL1164"/>
      <c r="BM1164"/>
      <c r="BN1164"/>
      <c r="BO1164"/>
      <c r="BP1164"/>
      <c r="BQ1164"/>
      <c r="BR1164"/>
      <c r="BS1164"/>
    </row>
    <row r="1165" spans="1:71" s="1" customFormat="1" x14ac:dyDescent="0.25">
      <c r="A1165" s="188" t="s">
        <v>413</v>
      </c>
      <c r="B1165" s="188" t="s">
        <v>562</v>
      </c>
      <c r="C1165" s="188" t="s">
        <v>942</v>
      </c>
      <c r="D1165" s="188" t="s">
        <v>741</v>
      </c>
      <c r="E1165" s="188">
        <v>34</v>
      </c>
      <c r="F1165" s="208">
        <v>30676</v>
      </c>
      <c r="G1165" s="188">
        <v>562940</v>
      </c>
      <c r="H1165" s="208">
        <v>38857</v>
      </c>
      <c r="I1165" s="209" t="s">
        <v>858</v>
      </c>
      <c r="BB1165"/>
      <c r="BC1165"/>
      <c r="BD1165"/>
      <c r="BE1165"/>
      <c r="BF1165"/>
      <c r="BG1165"/>
      <c r="BH1165"/>
      <c r="BI1165"/>
      <c r="BJ1165"/>
      <c r="BK1165"/>
      <c r="BL1165"/>
      <c r="BM1165"/>
      <c r="BN1165"/>
      <c r="BO1165"/>
      <c r="BP1165"/>
      <c r="BQ1165"/>
      <c r="BR1165"/>
      <c r="BS1165"/>
    </row>
    <row r="1166" spans="1:71" s="1" customFormat="1" x14ac:dyDescent="0.25">
      <c r="A1166" s="188" t="s">
        <v>408</v>
      </c>
      <c r="B1166" s="188" t="s">
        <v>497</v>
      </c>
      <c r="C1166" s="188" t="s">
        <v>784</v>
      </c>
      <c r="D1166" s="188" t="s">
        <v>439</v>
      </c>
      <c r="E1166" s="188">
        <v>33</v>
      </c>
      <c r="F1166" s="208">
        <v>30998</v>
      </c>
      <c r="G1166" s="188">
        <v>352942</v>
      </c>
      <c r="H1166" s="208">
        <v>38972</v>
      </c>
      <c r="I1166" s="209" t="s">
        <v>858</v>
      </c>
      <c r="BB1166"/>
      <c r="BC1166"/>
      <c r="BD1166"/>
      <c r="BE1166"/>
      <c r="BF1166"/>
      <c r="BG1166"/>
      <c r="BH1166"/>
      <c r="BI1166"/>
      <c r="BJ1166"/>
      <c r="BK1166"/>
      <c r="BL1166"/>
      <c r="BM1166"/>
      <c r="BN1166"/>
      <c r="BO1166"/>
      <c r="BP1166"/>
      <c r="BQ1166"/>
      <c r="BR1166"/>
      <c r="BS1166"/>
    </row>
    <row r="1167" spans="1:71" s="1" customFormat="1" x14ac:dyDescent="0.25">
      <c r="A1167" s="188" t="s">
        <v>413</v>
      </c>
      <c r="B1167" s="188" t="s">
        <v>531</v>
      </c>
      <c r="C1167" s="188" t="s">
        <v>720</v>
      </c>
      <c r="D1167" s="188" t="s">
        <v>457</v>
      </c>
      <c r="E1167" s="188">
        <v>36</v>
      </c>
      <c r="F1167" s="208">
        <v>30206</v>
      </c>
      <c r="G1167" s="188">
        <v>562933</v>
      </c>
      <c r="H1167" s="208">
        <v>38810</v>
      </c>
      <c r="I1167" s="209" t="s">
        <v>858</v>
      </c>
      <c r="BB1167"/>
      <c r="BC1167"/>
      <c r="BD1167"/>
      <c r="BE1167"/>
      <c r="BF1167"/>
      <c r="BG1167"/>
      <c r="BH1167"/>
      <c r="BI1167"/>
      <c r="BJ1167"/>
      <c r="BK1167"/>
      <c r="BL1167"/>
      <c r="BM1167"/>
      <c r="BN1167"/>
      <c r="BO1167"/>
      <c r="BP1167"/>
      <c r="BQ1167"/>
      <c r="BR1167"/>
      <c r="BS1167"/>
    </row>
    <row r="1168" spans="1:71" s="1" customFormat="1" x14ac:dyDescent="0.25">
      <c r="A1168" s="188" t="s">
        <v>413</v>
      </c>
      <c r="B1168" s="188" t="s">
        <v>561</v>
      </c>
      <c r="C1168" s="188" t="s">
        <v>1032</v>
      </c>
      <c r="D1168" s="188" t="s">
        <v>850</v>
      </c>
      <c r="E1168" s="188">
        <v>39</v>
      </c>
      <c r="F1168" s="208">
        <v>28987</v>
      </c>
      <c r="G1168" s="188">
        <v>352948</v>
      </c>
      <c r="H1168" s="208">
        <v>38764</v>
      </c>
      <c r="I1168" s="209" t="s">
        <v>858</v>
      </c>
      <c r="BB1168"/>
      <c r="BC1168"/>
      <c r="BD1168"/>
      <c r="BE1168"/>
      <c r="BF1168"/>
      <c r="BG1168"/>
      <c r="BH1168"/>
      <c r="BI1168"/>
      <c r="BJ1168"/>
      <c r="BK1168"/>
      <c r="BL1168"/>
      <c r="BM1168"/>
      <c r="BN1168"/>
      <c r="BO1168"/>
      <c r="BP1168"/>
      <c r="BQ1168"/>
      <c r="BR1168"/>
      <c r="BS1168"/>
    </row>
    <row r="1169" spans="1:71" s="1" customFormat="1" x14ac:dyDescent="0.25">
      <c r="A1169" s="188" t="s">
        <v>408</v>
      </c>
      <c r="B1169" s="188" t="s">
        <v>646</v>
      </c>
      <c r="C1169" s="188" t="s">
        <v>1033</v>
      </c>
      <c r="D1169" s="188" t="s">
        <v>439</v>
      </c>
      <c r="E1169" s="188">
        <v>29</v>
      </c>
      <c r="F1169" s="208">
        <v>32428</v>
      </c>
      <c r="G1169" s="188">
        <v>352947</v>
      </c>
      <c r="H1169" s="208">
        <v>38805</v>
      </c>
      <c r="I1169" s="209" t="s">
        <v>858</v>
      </c>
      <c r="BB1169"/>
      <c r="BC1169"/>
      <c r="BD1169"/>
      <c r="BE1169"/>
      <c r="BF1169"/>
      <c r="BG1169"/>
      <c r="BH1169"/>
      <c r="BI1169"/>
      <c r="BJ1169"/>
      <c r="BK1169"/>
      <c r="BL1169"/>
      <c r="BM1169"/>
      <c r="BN1169"/>
      <c r="BO1169"/>
      <c r="BP1169"/>
      <c r="BQ1169"/>
      <c r="BR1169"/>
      <c r="BS1169"/>
    </row>
    <row r="1170" spans="1:71" s="1" customFormat="1" x14ac:dyDescent="0.25">
      <c r="A1170" s="188" t="s">
        <v>408</v>
      </c>
      <c r="B1170" s="188" t="s">
        <v>652</v>
      </c>
      <c r="C1170" s="188" t="s">
        <v>155</v>
      </c>
      <c r="D1170" s="188" t="s">
        <v>439</v>
      </c>
      <c r="E1170" s="188">
        <v>29</v>
      </c>
      <c r="F1170" s="208">
        <v>32457</v>
      </c>
      <c r="G1170" s="188">
        <v>352950</v>
      </c>
      <c r="H1170" s="208">
        <v>38812</v>
      </c>
      <c r="I1170" s="209" t="s">
        <v>858</v>
      </c>
      <c r="BB1170"/>
      <c r="BC1170"/>
      <c r="BD1170"/>
      <c r="BE1170"/>
      <c r="BF1170"/>
      <c r="BG1170"/>
      <c r="BH1170"/>
      <c r="BI1170"/>
      <c r="BJ1170"/>
      <c r="BK1170"/>
      <c r="BL1170"/>
      <c r="BM1170"/>
      <c r="BN1170"/>
      <c r="BO1170"/>
      <c r="BP1170"/>
      <c r="BQ1170"/>
      <c r="BR1170"/>
      <c r="BS1170"/>
    </row>
    <row r="1171" spans="1:71" s="1" customFormat="1" x14ac:dyDescent="0.25">
      <c r="A1171" s="188" t="s">
        <v>413</v>
      </c>
      <c r="B1171" s="188" t="s">
        <v>503</v>
      </c>
      <c r="C1171" s="188" t="s">
        <v>475</v>
      </c>
      <c r="D1171" s="188" t="s">
        <v>439</v>
      </c>
      <c r="E1171" s="188">
        <v>41</v>
      </c>
      <c r="F1171" s="208">
        <v>28151</v>
      </c>
      <c r="G1171" s="188">
        <v>352952</v>
      </c>
      <c r="H1171" s="208">
        <v>38871</v>
      </c>
      <c r="I1171" s="209" t="s">
        <v>858</v>
      </c>
      <c r="BB1171"/>
      <c r="BC1171"/>
      <c r="BD1171"/>
      <c r="BE1171"/>
      <c r="BF1171"/>
      <c r="BG1171"/>
      <c r="BH1171"/>
      <c r="BI1171"/>
      <c r="BJ1171"/>
      <c r="BK1171"/>
      <c r="BL1171"/>
      <c r="BM1171"/>
      <c r="BN1171"/>
      <c r="BO1171"/>
      <c r="BP1171"/>
      <c r="BQ1171"/>
      <c r="BR1171"/>
      <c r="BS1171"/>
    </row>
    <row r="1172" spans="1:71" s="1" customFormat="1" x14ac:dyDescent="0.25">
      <c r="A1172" s="188" t="s">
        <v>454</v>
      </c>
      <c r="B1172" s="188" t="s">
        <v>546</v>
      </c>
      <c r="C1172" s="188" t="s">
        <v>914</v>
      </c>
      <c r="D1172" s="188" t="s">
        <v>439</v>
      </c>
      <c r="E1172" s="188">
        <v>30</v>
      </c>
      <c r="F1172" s="208">
        <v>32136</v>
      </c>
      <c r="G1172" s="188">
        <v>352958</v>
      </c>
      <c r="H1172" s="208">
        <v>38802</v>
      </c>
      <c r="I1172" s="209" t="s">
        <v>858</v>
      </c>
      <c r="BB1172"/>
      <c r="BC1172"/>
      <c r="BD1172"/>
      <c r="BE1172"/>
      <c r="BF1172"/>
      <c r="BG1172"/>
      <c r="BH1172"/>
      <c r="BI1172"/>
      <c r="BJ1172"/>
      <c r="BK1172"/>
      <c r="BL1172"/>
      <c r="BM1172"/>
      <c r="BN1172"/>
      <c r="BO1172"/>
      <c r="BP1172"/>
      <c r="BQ1172"/>
      <c r="BR1172"/>
      <c r="BS1172"/>
    </row>
    <row r="1173" spans="1:71" s="1" customFormat="1" x14ac:dyDescent="0.25">
      <c r="A1173" s="188" t="s">
        <v>408</v>
      </c>
      <c r="B1173" s="188" t="s">
        <v>569</v>
      </c>
      <c r="C1173" s="188" t="s">
        <v>713</v>
      </c>
      <c r="D1173" s="188" t="s">
        <v>749</v>
      </c>
      <c r="E1173" s="188">
        <v>30</v>
      </c>
      <c r="F1173" s="208">
        <v>32121</v>
      </c>
      <c r="G1173" s="188">
        <v>562955</v>
      </c>
      <c r="H1173" s="208">
        <v>38743</v>
      </c>
      <c r="I1173" s="209" t="s">
        <v>858</v>
      </c>
      <c r="BB1173"/>
      <c r="BC1173"/>
      <c r="BD1173"/>
      <c r="BE1173"/>
      <c r="BF1173"/>
      <c r="BG1173"/>
      <c r="BH1173"/>
      <c r="BI1173"/>
      <c r="BJ1173"/>
      <c r="BK1173"/>
      <c r="BL1173"/>
      <c r="BM1173"/>
      <c r="BN1173"/>
      <c r="BO1173"/>
      <c r="BP1173"/>
      <c r="BQ1173"/>
      <c r="BR1173"/>
      <c r="BS1173"/>
    </row>
    <row r="1174" spans="1:71" s="1" customFormat="1" x14ac:dyDescent="0.25">
      <c r="A1174" s="188" t="s">
        <v>408</v>
      </c>
      <c r="B1174" s="188" t="s">
        <v>497</v>
      </c>
      <c r="C1174" s="188" t="s">
        <v>1034</v>
      </c>
      <c r="D1174" s="188" t="s">
        <v>1020</v>
      </c>
      <c r="E1174" s="188">
        <v>31</v>
      </c>
      <c r="F1174" s="208">
        <v>31872</v>
      </c>
      <c r="G1174" s="188">
        <v>562964</v>
      </c>
      <c r="H1174" s="208">
        <v>38997</v>
      </c>
      <c r="I1174" s="209" t="s">
        <v>858</v>
      </c>
      <c r="BB1174"/>
      <c r="BC1174"/>
      <c r="BD1174"/>
      <c r="BE1174"/>
      <c r="BF1174"/>
      <c r="BG1174"/>
      <c r="BH1174"/>
      <c r="BI1174"/>
      <c r="BJ1174"/>
      <c r="BK1174"/>
      <c r="BL1174"/>
      <c r="BM1174"/>
      <c r="BN1174"/>
      <c r="BO1174"/>
      <c r="BP1174"/>
      <c r="BQ1174"/>
      <c r="BR1174"/>
      <c r="BS1174"/>
    </row>
    <row r="1175" spans="1:71" s="1" customFormat="1" x14ac:dyDescent="0.25">
      <c r="A1175" s="188" t="s">
        <v>454</v>
      </c>
      <c r="B1175" s="188" t="s">
        <v>791</v>
      </c>
      <c r="C1175" s="188" t="s">
        <v>1035</v>
      </c>
      <c r="D1175" s="188" t="s">
        <v>1020</v>
      </c>
      <c r="E1175" s="188">
        <v>30</v>
      </c>
      <c r="F1175" s="208">
        <v>32359</v>
      </c>
      <c r="G1175" s="188">
        <v>352962</v>
      </c>
      <c r="H1175" s="208">
        <v>39059</v>
      </c>
      <c r="I1175" s="209" t="s">
        <v>858</v>
      </c>
      <c r="BB1175"/>
      <c r="BC1175"/>
      <c r="BD1175"/>
      <c r="BE1175"/>
      <c r="BF1175"/>
      <c r="BG1175"/>
      <c r="BH1175"/>
      <c r="BI1175"/>
      <c r="BJ1175"/>
      <c r="BK1175"/>
      <c r="BL1175"/>
      <c r="BM1175"/>
      <c r="BN1175"/>
      <c r="BO1175"/>
      <c r="BP1175"/>
      <c r="BQ1175"/>
      <c r="BR1175"/>
      <c r="BS1175"/>
    </row>
    <row r="1176" spans="1:71" s="1" customFormat="1" x14ac:dyDescent="0.25">
      <c r="A1176" s="188" t="s">
        <v>454</v>
      </c>
      <c r="B1176" s="188" t="s">
        <v>414</v>
      </c>
      <c r="C1176" s="188" t="s">
        <v>984</v>
      </c>
      <c r="D1176" s="188" t="s">
        <v>1020</v>
      </c>
      <c r="E1176" s="188">
        <v>30</v>
      </c>
      <c r="F1176" s="208">
        <v>32311</v>
      </c>
      <c r="G1176" s="188">
        <v>352961</v>
      </c>
      <c r="H1176" s="208">
        <v>39031</v>
      </c>
      <c r="I1176" s="209" t="s">
        <v>858</v>
      </c>
      <c r="BB1176"/>
      <c r="BC1176"/>
      <c r="BD1176"/>
      <c r="BE1176"/>
      <c r="BF1176"/>
      <c r="BG1176"/>
      <c r="BH1176"/>
      <c r="BI1176"/>
      <c r="BJ1176"/>
      <c r="BK1176"/>
      <c r="BL1176"/>
      <c r="BM1176"/>
      <c r="BN1176"/>
      <c r="BO1176"/>
      <c r="BP1176"/>
      <c r="BQ1176"/>
      <c r="BR1176"/>
      <c r="BS1176"/>
    </row>
    <row r="1177" spans="1:71" s="1" customFormat="1" x14ac:dyDescent="0.25">
      <c r="A1177" s="188" t="s">
        <v>408</v>
      </c>
      <c r="B1177" s="188" t="s">
        <v>610</v>
      </c>
      <c r="C1177" s="188" t="s">
        <v>1026</v>
      </c>
      <c r="D1177" s="188" t="s">
        <v>1020</v>
      </c>
      <c r="E1177" s="188">
        <v>29</v>
      </c>
      <c r="F1177" s="208">
        <v>32681</v>
      </c>
      <c r="G1177" s="188">
        <v>562963</v>
      </c>
      <c r="H1177" s="208">
        <v>38941</v>
      </c>
      <c r="I1177" s="209" t="s">
        <v>858</v>
      </c>
      <c r="BB1177"/>
      <c r="BC1177"/>
      <c r="BD1177"/>
      <c r="BE1177"/>
      <c r="BF1177"/>
      <c r="BG1177"/>
      <c r="BH1177"/>
      <c r="BI1177"/>
      <c r="BJ1177"/>
      <c r="BK1177"/>
      <c r="BL1177"/>
      <c r="BM1177"/>
      <c r="BN1177"/>
      <c r="BO1177"/>
      <c r="BP1177"/>
      <c r="BQ1177"/>
      <c r="BR1177"/>
      <c r="BS1177"/>
    </row>
    <row r="1178" spans="1:71" s="1" customFormat="1" x14ac:dyDescent="0.25">
      <c r="A1178" s="188" t="s">
        <v>454</v>
      </c>
      <c r="B1178" s="188" t="s">
        <v>500</v>
      </c>
      <c r="C1178" s="188" t="s">
        <v>985</v>
      </c>
      <c r="D1178" s="188" t="s">
        <v>1020</v>
      </c>
      <c r="E1178" s="188">
        <v>28</v>
      </c>
      <c r="F1178" s="208">
        <v>32909</v>
      </c>
      <c r="G1178" s="188">
        <v>562965</v>
      </c>
      <c r="H1178" s="208">
        <v>38866</v>
      </c>
      <c r="I1178" s="209" t="s">
        <v>858</v>
      </c>
      <c r="BB1178"/>
      <c r="BC1178"/>
      <c r="BD1178"/>
      <c r="BE1178"/>
      <c r="BF1178"/>
      <c r="BG1178"/>
      <c r="BH1178"/>
      <c r="BI1178"/>
      <c r="BJ1178"/>
      <c r="BK1178"/>
      <c r="BL1178"/>
      <c r="BM1178"/>
      <c r="BN1178"/>
      <c r="BO1178"/>
      <c r="BP1178"/>
      <c r="BQ1178"/>
      <c r="BR1178"/>
      <c r="BS1178"/>
    </row>
    <row r="1179" spans="1:71" s="1" customFormat="1" x14ac:dyDescent="0.25">
      <c r="A1179" s="188" t="s">
        <v>454</v>
      </c>
      <c r="B1179" s="188" t="s">
        <v>481</v>
      </c>
      <c r="C1179" s="188" t="s">
        <v>942</v>
      </c>
      <c r="D1179" s="188" t="s">
        <v>749</v>
      </c>
      <c r="E1179" s="188">
        <v>32</v>
      </c>
      <c r="F1179" s="208">
        <v>31585</v>
      </c>
      <c r="G1179" s="188">
        <v>352960</v>
      </c>
      <c r="H1179" s="208">
        <v>39046</v>
      </c>
      <c r="I1179" s="209" t="s">
        <v>858</v>
      </c>
      <c r="BB1179"/>
      <c r="BC1179"/>
      <c r="BD1179"/>
      <c r="BE1179"/>
      <c r="BF1179"/>
      <c r="BG1179"/>
      <c r="BH1179"/>
      <c r="BI1179"/>
      <c r="BJ1179"/>
      <c r="BK1179"/>
      <c r="BL1179"/>
      <c r="BM1179"/>
      <c r="BN1179"/>
      <c r="BO1179"/>
      <c r="BP1179"/>
      <c r="BQ1179"/>
      <c r="BR1179"/>
      <c r="BS1179"/>
    </row>
    <row r="1180" spans="1:71" s="1" customFormat="1" x14ac:dyDescent="0.25">
      <c r="A1180" s="188" t="s">
        <v>408</v>
      </c>
      <c r="B1180" s="188" t="s">
        <v>712</v>
      </c>
      <c r="C1180" s="188" t="s">
        <v>959</v>
      </c>
      <c r="D1180" s="188" t="s">
        <v>622</v>
      </c>
      <c r="E1180" s="188">
        <v>32</v>
      </c>
      <c r="F1180" s="208">
        <v>31554</v>
      </c>
      <c r="G1180" s="188">
        <v>562966</v>
      </c>
      <c r="H1180" s="208">
        <v>39059</v>
      </c>
      <c r="I1180" s="209" t="s">
        <v>858</v>
      </c>
      <c r="BB1180"/>
      <c r="BC1180"/>
      <c r="BD1180"/>
      <c r="BE1180"/>
      <c r="BF1180"/>
      <c r="BG1180"/>
      <c r="BH1180"/>
      <c r="BI1180"/>
      <c r="BJ1180"/>
      <c r="BK1180"/>
      <c r="BL1180"/>
      <c r="BM1180"/>
      <c r="BN1180"/>
      <c r="BO1180"/>
      <c r="BP1180"/>
      <c r="BQ1180"/>
      <c r="BR1180"/>
      <c r="BS1180"/>
    </row>
    <row r="1181" spans="1:71" s="1" customFormat="1" x14ac:dyDescent="0.25">
      <c r="A1181" s="188" t="s">
        <v>413</v>
      </c>
      <c r="B1181" s="188" t="s">
        <v>157</v>
      </c>
      <c r="C1181" s="188" t="s">
        <v>896</v>
      </c>
      <c r="D1181" s="188" t="s">
        <v>460</v>
      </c>
      <c r="E1181" s="188">
        <v>42</v>
      </c>
      <c r="F1181" s="208">
        <v>28015</v>
      </c>
      <c r="G1181" s="188">
        <v>352956</v>
      </c>
      <c r="H1181" s="208">
        <v>38982</v>
      </c>
      <c r="I1181" s="209" t="s">
        <v>858</v>
      </c>
      <c r="BB1181"/>
      <c r="BC1181"/>
      <c r="BD1181"/>
      <c r="BE1181"/>
      <c r="BF1181"/>
      <c r="BG1181"/>
      <c r="BH1181"/>
      <c r="BI1181"/>
      <c r="BJ1181"/>
      <c r="BK1181"/>
      <c r="BL1181"/>
      <c r="BM1181"/>
      <c r="BN1181"/>
      <c r="BO1181"/>
      <c r="BP1181"/>
      <c r="BQ1181"/>
      <c r="BR1181"/>
      <c r="BS1181"/>
    </row>
    <row r="1182" spans="1:71" s="1" customFormat="1" x14ac:dyDescent="0.25">
      <c r="A1182" s="188" t="s">
        <v>454</v>
      </c>
      <c r="B1182" s="188" t="s">
        <v>497</v>
      </c>
      <c r="C1182" s="188" t="s">
        <v>1036</v>
      </c>
      <c r="D1182" s="188" t="s">
        <v>460</v>
      </c>
      <c r="E1182" s="188">
        <v>30</v>
      </c>
      <c r="F1182" s="208">
        <v>32398</v>
      </c>
      <c r="G1182" s="188">
        <v>352954</v>
      </c>
      <c r="H1182" s="208">
        <v>38758</v>
      </c>
      <c r="I1182" s="209" t="s">
        <v>858</v>
      </c>
      <c r="BB1182"/>
      <c r="BC1182"/>
      <c r="BD1182"/>
      <c r="BE1182"/>
      <c r="BF1182"/>
      <c r="BG1182"/>
      <c r="BH1182"/>
      <c r="BI1182"/>
      <c r="BJ1182"/>
      <c r="BK1182"/>
      <c r="BL1182"/>
      <c r="BM1182"/>
      <c r="BN1182"/>
      <c r="BO1182"/>
      <c r="BP1182"/>
      <c r="BQ1182"/>
      <c r="BR1182"/>
      <c r="BS1182"/>
    </row>
    <row r="1183" spans="1:71" s="1" customFormat="1" x14ac:dyDescent="0.25">
      <c r="A1183" s="188" t="s">
        <v>454</v>
      </c>
      <c r="B1183" s="188" t="s">
        <v>155</v>
      </c>
      <c r="C1183" s="188" t="s">
        <v>796</v>
      </c>
      <c r="D1183" s="188" t="s">
        <v>1037</v>
      </c>
      <c r="E1183" s="188">
        <v>42</v>
      </c>
      <c r="F1183" s="208">
        <v>27677</v>
      </c>
      <c r="G1183" s="188">
        <v>562967</v>
      </c>
      <c r="H1183" s="208">
        <v>38872</v>
      </c>
      <c r="I1183" s="209" t="s">
        <v>858</v>
      </c>
      <c r="BB1183"/>
      <c r="BC1183"/>
      <c r="BD1183"/>
      <c r="BE1183"/>
      <c r="BF1183"/>
      <c r="BG1183"/>
      <c r="BH1183"/>
      <c r="BI1183"/>
      <c r="BJ1183"/>
      <c r="BK1183"/>
      <c r="BL1183"/>
      <c r="BM1183"/>
      <c r="BN1183"/>
      <c r="BO1183"/>
      <c r="BP1183"/>
      <c r="BQ1183"/>
      <c r="BR1183"/>
      <c r="BS1183"/>
    </row>
    <row r="1184" spans="1:71" s="1" customFormat="1" x14ac:dyDescent="0.25">
      <c r="A1184" s="188" t="s">
        <v>413</v>
      </c>
      <c r="B1184" s="188" t="s">
        <v>534</v>
      </c>
      <c r="C1184" s="188" t="s">
        <v>942</v>
      </c>
      <c r="D1184" s="188" t="s">
        <v>416</v>
      </c>
      <c r="E1184" s="188">
        <v>32</v>
      </c>
      <c r="F1184" s="208">
        <v>31631</v>
      </c>
      <c r="G1184" s="188">
        <v>562968</v>
      </c>
      <c r="H1184" s="208">
        <v>38854</v>
      </c>
      <c r="I1184" s="209" t="s">
        <v>858</v>
      </c>
      <c r="BB1184"/>
      <c r="BC1184"/>
      <c r="BD1184"/>
      <c r="BE1184"/>
      <c r="BF1184"/>
      <c r="BG1184"/>
      <c r="BH1184"/>
      <c r="BI1184"/>
      <c r="BJ1184"/>
      <c r="BK1184"/>
      <c r="BL1184"/>
      <c r="BM1184"/>
      <c r="BN1184"/>
      <c r="BO1184"/>
      <c r="BP1184"/>
      <c r="BQ1184"/>
      <c r="BR1184"/>
      <c r="BS1184"/>
    </row>
    <row r="1185" spans="1:71" s="1" customFormat="1" x14ac:dyDescent="0.25">
      <c r="A1185" s="188" t="s">
        <v>454</v>
      </c>
      <c r="B1185" s="188" t="s">
        <v>559</v>
      </c>
      <c r="C1185" s="188" t="s">
        <v>942</v>
      </c>
      <c r="D1185" s="188" t="s">
        <v>439</v>
      </c>
      <c r="E1185" s="188">
        <v>29</v>
      </c>
      <c r="F1185" s="208">
        <v>32427</v>
      </c>
      <c r="G1185" s="188">
        <v>562969</v>
      </c>
      <c r="H1185" s="208">
        <v>38871</v>
      </c>
      <c r="I1185" s="209" t="s">
        <v>858</v>
      </c>
      <c r="BB1185"/>
      <c r="BC1185"/>
      <c r="BD1185"/>
      <c r="BE1185"/>
      <c r="BF1185"/>
      <c r="BG1185"/>
      <c r="BH1185"/>
      <c r="BI1185"/>
      <c r="BJ1185"/>
      <c r="BK1185"/>
      <c r="BL1185"/>
      <c r="BM1185"/>
      <c r="BN1185"/>
      <c r="BO1185"/>
      <c r="BP1185"/>
      <c r="BQ1185"/>
      <c r="BR1185"/>
      <c r="BS1185"/>
    </row>
    <row r="1186" spans="1:71" s="1" customFormat="1" x14ac:dyDescent="0.25">
      <c r="A1186" s="188" t="s">
        <v>413</v>
      </c>
      <c r="B1186" s="188" t="s">
        <v>662</v>
      </c>
      <c r="C1186" s="188" t="s">
        <v>1038</v>
      </c>
      <c r="D1186" s="188" t="s">
        <v>439</v>
      </c>
      <c r="E1186" s="188">
        <v>37</v>
      </c>
      <c r="F1186" s="208">
        <v>29771</v>
      </c>
      <c r="G1186" s="188">
        <v>562970</v>
      </c>
      <c r="H1186" s="208">
        <v>38842</v>
      </c>
      <c r="I1186" s="209" t="s">
        <v>858</v>
      </c>
      <c r="BB1186"/>
      <c r="BC1186"/>
      <c r="BD1186"/>
      <c r="BE1186"/>
      <c r="BF1186"/>
      <c r="BG1186"/>
      <c r="BH1186"/>
      <c r="BI1186"/>
      <c r="BJ1186"/>
      <c r="BK1186"/>
      <c r="BL1186"/>
      <c r="BM1186"/>
      <c r="BN1186"/>
      <c r="BO1186"/>
      <c r="BP1186"/>
      <c r="BQ1186"/>
      <c r="BR1186"/>
      <c r="BS1186"/>
    </row>
    <row r="1187" spans="1:71" s="1" customFormat="1" x14ac:dyDescent="0.25">
      <c r="A1187" s="188" t="s">
        <v>454</v>
      </c>
      <c r="B1187" s="188" t="s">
        <v>152</v>
      </c>
      <c r="C1187" s="188" t="s">
        <v>175</v>
      </c>
      <c r="D1187" s="188" t="s">
        <v>416</v>
      </c>
      <c r="E1187" s="188">
        <v>33</v>
      </c>
      <c r="F1187" s="208">
        <v>31122</v>
      </c>
      <c r="G1187" s="188">
        <v>562985</v>
      </c>
      <c r="H1187" s="208">
        <v>39061</v>
      </c>
      <c r="I1187" s="209" t="s">
        <v>858</v>
      </c>
      <c r="BB1187"/>
      <c r="BC1187"/>
      <c r="BD1187"/>
      <c r="BE1187"/>
      <c r="BF1187"/>
      <c r="BG1187"/>
      <c r="BH1187"/>
      <c r="BI1187"/>
      <c r="BJ1187"/>
      <c r="BK1187"/>
      <c r="BL1187"/>
      <c r="BM1187"/>
      <c r="BN1187"/>
      <c r="BO1187"/>
      <c r="BP1187"/>
      <c r="BQ1187"/>
      <c r="BR1187"/>
      <c r="BS1187"/>
    </row>
    <row r="1188" spans="1:71" s="1" customFormat="1" x14ac:dyDescent="0.25">
      <c r="A1188" s="188" t="s">
        <v>413</v>
      </c>
      <c r="B1188" s="188" t="s">
        <v>817</v>
      </c>
      <c r="C1188" s="188" t="s">
        <v>937</v>
      </c>
      <c r="D1188" s="188" t="s">
        <v>749</v>
      </c>
      <c r="E1188" s="188">
        <v>34</v>
      </c>
      <c r="F1188" s="208">
        <v>30845</v>
      </c>
      <c r="G1188" s="188">
        <v>352981</v>
      </c>
      <c r="H1188" s="208">
        <v>38725</v>
      </c>
      <c r="I1188" s="209" t="s">
        <v>858</v>
      </c>
      <c r="BB1188"/>
      <c r="BC1188"/>
      <c r="BD1188"/>
      <c r="BE1188"/>
      <c r="BF1188"/>
      <c r="BG1188"/>
      <c r="BH1188"/>
      <c r="BI1188"/>
      <c r="BJ1188"/>
      <c r="BK1188"/>
      <c r="BL1188"/>
      <c r="BM1188"/>
      <c r="BN1188"/>
      <c r="BO1188"/>
      <c r="BP1188"/>
      <c r="BQ1188"/>
      <c r="BR1188"/>
      <c r="BS1188"/>
    </row>
    <row r="1189" spans="1:71" s="1" customFormat="1" x14ac:dyDescent="0.25">
      <c r="A1189" s="188" t="s">
        <v>408</v>
      </c>
      <c r="B1189" s="188" t="s">
        <v>528</v>
      </c>
      <c r="C1189" s="188" t="s">
        <v>1039</v>
      </c>
      <c r="D1189" s="188" t="s">
        <v>439</v>
      </c>
      <c r="E1189" s="188">
        <v>32</v>
      </c>
      <c r="F1189" s="208">
        <v>31610</v>
      </c>
      <c r="G1189" s="188">
        <v>562990</v>
      </c>
      <c r="H1189" s="208">
        <v>38859</v>
      </c>
      <c r="I1189" s="209" t="s">
        <v>858</v>
      </c>
      <c r="BB1189"/>
      <c r="BC1189"/>
      <c r="BD1189"/>
      <c r="BE1189"/>
      <c r="BF1189"/>
      <c r="BG1189"/>
      <c r="BH1189"/>
      <c r="BI1189"/>
      <c r="BJ1189"/>
      <c r="BK1189"/>
      <c r="BL1189"/>
      <c r="BM1189"/>
      <c r="BN1189"/>
      <c r="BO1189"/>
      <c r="BP1189"/>
      <c r="BQ1189"/>
      <c r="BR1189"/>
      <c r="BS1189"/>
    </row>
    <row r="1190" spans="1:71" s="1" customFormat="1" x14ac:dyDescent="0.25">
      <c r="A1190" s="188" t="s">
        <v>454</v>
      </c>
      <c r="B1190" s="188" t="s">
        <v>766</v>
      </c>
      <c r="C1190" s="188" t="s">
        <v>969</v>
      </c>
      <c r="D1190" s="188" t="s">
        <v>439</v>
      </c>
      <c r="E1190" s="188">
        <v>31</v>
      </c>
      <c r="F1190" s="208">
        <v>31968</v>
      </c>
      <c r="G1190" s="188">
        <v>562992</v>
      </c>
      <c r="H1190" s="208">
        <v>38880</v>
      </c>
      <c r="I1190" s="209" t="s">
        <v>858</v>
      </c>
      <c r="BB1190"/>
      <c r="BC1190"/>
      <c r="BD1190"/>
      <c r="BE1190"/>
      <c r="BF1190"/>
      <c r="BG1190"/>
      <c r="BH1190"/>
      <c r="BI1190"/>
      <c r="BJ1190"/>
      <c r="BK1190"/>
      <c r="BL1190"/>
      <c r="BM1190"/>
      <c r="BN1190"/>
      <c r="BO1190"/>
      <c r="BP1190"/>
      <c r="BQ1190"/>
      <c r="BR1190"/>
      <c r="BS1190"/>
    </row>
    <row r="1191" spans="1:71" s="1" customFormat="1" x14ac:dyDescent="0.25">
      <c r="A1191" s="188" t="s">
        <v>408</v>
      </c>
      <c r="B1191" s="188" t="s">
        <v>511</v>
      </c>
      <c r="C1191" s="188" t="s">
        <v>779</v>
      </c>
      <c r="D1191" s="188" t="s">
        <v>439</v>
      </c>
      <c r="E1191" s="188">
        <v>29</v>
      </c>
      <c r="F1191" s="208">
        <v>32619</v>
      </c>
      <c r="G1191" s="188">
        <v>352999</v>
      </c>
      <c r="H1191" s="208">
        <v>39205</v>
      </c>
      <c r="I1191" s="209" t="s">
        <v>858</v>
      </c>
      <c r="BB1191"/>
      <c r="BC1191"/>
      <c r="BD1191"/>
      <c r="BE1191"/>
      <c r="BF1191"/>
      <c r="BG1191"/>
      <c r="BH1191"/>
      <c r="BI1191"/>
      <c r="BJ1191"/>
      <c r="BK1191"/>
      <c r="BL1191"/>
      <c r="BM1191"/>
      <c r="BN1191"/>
      <c r="BO1191"/>
      <c r="BP1191"/>
      <c r="BQ1191"/>
      <c r="BR1191"/>
      <c r="BS1191"/>
    </row>
    <row r="1192" spans="1:71" s="1" customFormat="1" x14ac:dyDescent="0.25">
      <c r="A1192" s="188" t="s">
        <v>413</v>
      </c>
      <c r="B1192" s="188" t="s">
        <v>528</v>
      </c>
      <c r="C1192" s="188" t="s">
        <v>984</v>
      </c>
      <c r="D1192" s="188" t="s">
        <v>439</v>
      </c>
      <c r="E1192" s="188">
        <v>32</v>
      </c>
      <c r="F1192" s="208">
        <v>31615</v>
      </c>
      <c r="G1192" s="188">
        <v>352991</v>
      </c>
      <c r="H1192" s="208">
        <v>39441</v>
      </c>
      <c r="I1192" s="209" t="s">
        <v>858</v>
      </c>
      <c r="BB1192"/>
      <c r="BC1192"/>
      <c r="BD1192"/>
      <c r="BE1192"/>
      <c r="BF1192"/>
      <c r="BG1192"/>
      <c r="BH1192"/>
      <c r="BI1192"/>
      <c r="BJ1192"/>
      <c r="BK1192"/>
      <c r="BL1192"/>
      <c r="BM1192"/>
      <c r="BN1192"/>
      <c r="BO1192"/>
      <c r="BP1192"/>
      <c r="BQ1192"/>
      <c r="BR1192"/>
      <c r="BS1192"/>
    </row>
    <row r="1193" spans="1:71" s="1" customFormat="1" x14ac:dyDescent="0.25">
      <c r="A1193" s="188" t="s">
        <v>454</v>
      </c>
      <c r="B1193" s="188" t="s">
        <v>434</v>
      </c>
      <c r="C1193" s="188" t="s">
        <v>1040</v>
      </c>
      <c r="D1193" s="188" t="s">
        <v>439</v>
      </c>
      <c r="E1193" s="188">
        <v>32</v>
      </c>
      <c r="F1193" s="208">
        <v>31469</v>
      </c>
      <c r="G1193" s="188">
        <v>563003</v>
      </c>
      <c r="H1193" s="208">
        <v>39275</v>
      </c>
      <c r="I1193" s="209" t="s">
        <v>858</v>
      </c>
      <c r="BB1193"/>
      <c r="BC1193"/>
      <c r="BD1193"/>
      <c r="BE1193"/>
      <c r="BF1193"/>
      <c r="BG1193"/>
      <c r="BH1193"/>
      <c r="BI1193"/>
      <c r="BJ1193"/>
      <c r="BK1193"/>
      <c r="BL1193"/>
      <c r="BM1193"/>
      <c r="BN1193"/>
      <c r="BO1193"/>
      <c r="BP1193"/>
      <c r="BQ1193"/>
      <c r="BR1193"/>
      <c r="BS1193"/>
    </row>
    <row r="1194" spans="1:71" s="1" customFormat="1" x14ac:dyDescent="0.25">
      <c r="A1194" s="188" t="s">
        <v>413</v>
      </c>
      <c r="B1194" s="188" t="s">
        <v>519</v>
      </c>
      <c r="C1194" s="188" t="s">
        <v>914</v>
      </c>
      <c r="D1194" s="188" t="s">
        <v>416</v>
      </c>
      <c r="E1194" s="188">
        <v>36</v>
      </c>
      <c r="F1194" s="208">
        <v>30144</v>
      </c>
      <c r="G1194" s="188">
        <v>353002</v>
      </c>
      <c r="H1194" s="208">
        <v>39144</v>
      </c>
      <c r="I1194" s="209" t="s">
        <v>858</v>
      </c>
      <c r="BB1194"/>
      <c r="BC1194"/>
      <c r="BD1194"/>
      <c r="BE1194"/>
      <c r="BF1194"/>
      <c r="BG1194"/>
      <c r="BH1194"/>
      <c r="BI1194"/>
      <c r="BJ1194"/>
      <c r="BK1194"/>
      <c r="BL1194"/>
      <c r="BM1194"/>
      <c r="BN1194"/>
      <c r="BO1194"/>
      <c r="BP1194"/>
      <c r="BQ1194"/>
      <c r="BR1194"/>
      <c r="BS1194"/>
    </row>
    <row r="1195" spans="1:71" s="1" customFormat="1" x14ac:dyDescent="0.25">
      <c r="A1195" s="188" t="s">
        <v>454</v>
      </c>
      <c r="B1195" s="188" t="s">
        <v>448</v>
      </c>
      <c r="C1195" s="188" t="s">
        <v>1041</v>
      </c>
      <c r="D1195" s="188" t="s">
        <v>439</v>
      </c>
      <c r="E1195" s="188">
        <v>37</v>
      </c>
      <c r="F1195" s="208">
        <v>29532</v>
      </c>
      <c r="G1195" s="188">
        <v>562971</v>
      </c>
      <c r="H1195" s="208">
        <v>39366</v>
      </c>
      <c r="I1195" s="209" t="s">
        <v>858</v>
      </c>
      <c r="BB1195"/>
      <c r="BC1195"/>
      <c r="BD1195"/>
      <c r="BE1195"/>
      <c r="BF1195"/>
      <c r="BG1195"/>
      <c r="BH1195"/>
      <c r="BI1195"/>
      <c r="BJ1195"/>
      <c r="BK1195"/>
      <c r="BL1195"/>
      <c r="BM1195"/>
      <c r="BN1195"/>
      <c r="BO1195"/>
      <c r="BP1195"/>
      <c r="BQ1195"/>
      <c r="BR1195"/>
      <c r="BS1195"/>
    </row>
    <row r="1196" spans="1:71" s="1" customFormat="1" x14ac:dyDescent="0.25">
      <c r="A1196" s="188" t="s">
        <v>408</v>
      </c>
      <c r="B1196" s="188" t="s">
        <v>590</v>
      </c>
      <c r="C1196" s="188" t="s">
        <v>828</v>
      </c>
      <c r="D1196" s="188" t="s">
        <v>439</v>
      </c>
      <c r="E1196" s="188">
        <v>34</v>
      </c>
      <c r="F1196" s="208">
        <v>30608</v>
      </c>
      <c r="G1196" s="188">
        <v>353000</v>
      </c>
      <c r="H1196" s="208">
        <v>39280</v>
      </c>
      <c r="I1196" s="209" t="s">
        <v>858</v>
      </c>
      <c r="BB1196"/>
      <c r="BC1196"/>
      <c r="BD1196"/>
      <c r="BE1196"/>
      <c r="BF1196"/>
      <c r="BG1196"/>
      <c r="BH1196"/>
      <c r="BI1196"/>
      <c r="BJ1196"/>
      <c r="BK1196"/>
      <c r="BL1196"/>
      <c r="BM1196"/>
      <c r="BN1196"/>
      <c r="BO1196"/>
      <c r="BP1196"/>
      <c r="BQ1196"/>
      <c r="BR1196"/>
      <c r="BS1196"/>
    </row>
    <row r="1197" spans="1:71" s="1" customFormat="1" x14ac:dyDescent="0.25">
      <c r="A1197" s="188" t="s">
        <v>454</v>
      </c>
      <c r="B1197" s="188" t="s">
        <v>553</v>
      </c>
      <c r="C1197" s="188" t="s">
        <v>928</v>
      </c>
      <c r="D1197" s="188" t="s">
        <v>416</v>
      </c>
      <c r="E1197" s="188">
        <v>32</v>
      </c>
      <c r="F1197" s="208">
        <v>31438</v>
      </c>
      <c r="G1197" s="188">
        <v>352988</v>
      </c>
      <c r="H1197" s="208">
        <v>39347</v>
      </c>
      <c r="I1197" s="209" t="s">
        <v>858</v>
      </c>
      <c r="BB1197"/>
      <c r="BC1197"/>
      <c r="BD1197"/>
      <c r="BE1197"/>
      <c r="BF1197"/>
      <c r="BG1197"/>
      <c r="BH1197"/>
      <c r="BI1197"/>
      <c r="BJ1197"/>
      <c r="BK1197"/>
      <c r="BL1197"/>
      <c r="BM1197"/>
      <c r="BN1197"/>
      <c r="BO1197"/>
      <c r="BP1197"/>
      <c r="BQ1197"/>
      <c r="BR1197"/>
      <c r="BS1197"/>
    </row>
    <row r="1198" spans="1:71" s="1" customFormat="1" x14ac:dyDescent="0.25">
      <c r="A1198" s="188" t="s">
        <v>454</v>
      </c>
      <c r="B1198" s="188" t="s">
        <v>553</v>
      </c>
      <c r="C1198" s="188" t="s">
        <v>907</v>
      </c>
      <c r="D1198" s="188" t="s">
        <v>439</v>
      </c>
      <c r="E1198" s="188">
        <v>30</v>
      </c>
      <c r="F1198" s="208">
        <v>32093</v>
      </c>
      <c r="G1198" s="188">
        <v>563007</v>
      </c>
      <c r="H1198" s="208">
        <v>39175</v>
      </c>
      <c r="I1198" s="209" t="s">
        <v>858</v>
      </c>
      <c r="BB1198"/>
      <c r="BC1198"/>
      <c r="BD1198"/>
      <c r="BE1198"/>
      <c r="BF1198"/>
      <c r="BG1198"/>
      <c r="BH1198"/>
      <c r="BI1198"/>
      <c r="BJ1198"/>
      <c r="BK1198"/>
      <c r="BL1198"/>
      <c r="BM1198"/>
      <c r="BN1198"/>
      <c r="BO1198"/>
      <c r="BP1198"/>
      <c r="BQ1198"/>
      <c r="BR1198"/>
      <c r="BS1198"/>
    </row>
    <row r="1199" spans="1:71" s="1" customFormat="1" x14ac:dyDescent="0.25">
      <c r="A1199" s="188" t="s">
        <v>454</v>
      </c>
      <c r="B1199" s="188" t="s">
        <v>623</v>
      </c>
      <c r="C1199" s="188" t="s">
        <v>928</v>
      </c>
      <c r="D1199" s="188" t="s">
        <v>439</v>
      </c>
      <c r="E1199" s="188">
        <v>31</v>
      </c>
      <c r="F1199" s="208">
        <v>31932</v>
      </c>
      <c r="G1199" s="188">
        <v>563009</v>
      </c>
      <c r="H1199" s="208">
        <v>39442</v>
      </c>
      <c r="I1199" s="209" t="s">
        <v>858</v>
      </c>
      <c r="BB1199"/>
      <c r="BC1199"/>
      <c r="BD1199"/>
      <c r="BE1199"/>
      <c r="BF1199"/>
      <c r="BG1199"/>
      <c r="BH1199"/>
      <c r="BI1199"/>
      <c r="BJ1199"/>
      <c r="BK1199"/>
      <c r="BL1199"/>
      <c r="BM1199"/>
      <c r="BN1199"/>
      <c r="BO1199"/>
      <c r="BP1199"/>
      <c r="BQ1199"/>
      <c r="BR1199"/>
      <c r="BS1199"/>
    </row>
    <row r="1200" spans="1:71" s="1" customFormat="1" x14ac:dyDescent="0.25">
      <c r="A1200" s="188" t="s">
        <v>408</v>
      </c>
      <c r="B1200" s="188" t="s">
        <v>414</v>
      </c>
      <c r="C1200" s="188" t="s">
        <v>950</v>
      </c>
      <c r="D1200" s="188" t="s">
        <v>1042</v>
      </c>
      <c r="E1200" s="188">
        <v>32</v>
      </c>
      <c r="F1200" s="208">
        <v>31464</v>
      </c>
      <c r="G1200" s="188">
        <v>352980</v>
      </c>
      <c r="H1200" s="208">
        <v>39397</v>
      </c>
      <c r="I1200" s="209" t="s">
        <v>858</v>
      </c>
      <c r="BB1200"/>
      <c r="BC1200"/>
      <c r="BD1200"/>
      <c r="BE1200"/>
      <c r="BF1200"/>
      <c r="BG1200"/>
      <c r="BH1200"/>
      <c r="BI1200"/>
      <c r="BJ1200"/>
      <c r="BK1200"/>
      <c r="BL1200"/>
      <c r="BM1200"/>
      <c r="BN1200"/>
      <c r="BO1200"/>
      <c r="BP1200"/>
      <c r="BQ1200"/>
      <c r="BR1200"/>
      <c r="BS1200"/>
    </row>
    <row r="1201" spans="1:71" s="1" customFormat="1" x14ac:dyDescent="0.25">
      <c r="A1201" s="188" t="s">
        <v>408</v>
      </c>
      <c r="B1201" s="188" t="s">
        <v>464</v>
      </c>
      <c r="C1201" s="188" t="s">
        <v>828</v>
      </c>
      <c r="D1201" s="188" t="s">
        <v>868</v>
      </c>
      <c r="E1201" s="188">
        <v>43</v>
      </c>
      <c r="F1201" s="208">
        <v>27340</v>
      </c>
      <c r="G1201" s="188">
        <v>353013</v>
      </c>
      <c r="H1201" s="208">
        <v>39412</v>
      </c>
      <c r="I1201" s="209" t="s">
        <v>858</v>
      </c>
      <c r="BB1201"/>
      <c r="BC1201"/>
      <c r="BD1201"/>
      <c r="BE1201"/>
      <c r="BF1201"/>
      <c r="BG1201"/>
      <c r="BH1201"/>
      <c r="BI1201"/>
      <c r="BJ1201"/>
      <c r="BK1201"/>
      <c r="BL1201"/>
      <c r="BM1201"/>
      <c r="BN1201"/>
      <c r="BO1201"/>
      <c r="BP1201"/>
      <c r="BQ1201"/>
      <c r="BR1201"/>
      <c r="BS1201"/>
    </row>
    <row r="1202" spans="1:71" s="1" customFormat="1" x14ac:dyDescent="0.25">
      <c r="A1202" s="188" t="s">
        <v>413</v>
      </c>
      <c r="B1202" s="188" t="s">
        <v>704</v>
      </c>
      <c r="C1202" s="188" t="s">
        <v>539</v>
      </c>
      <c r="D1202" s="188" t="s">
        <v>442</v>
      </c>
      <c r="E1202" s="188">
        <v>47</v>
      </c>
      <c r="F1202" s="208">
        <v>25883</v>
      </c>
      <c r="G1202" s="188">
        <v>353018</v>
      </c>
      <c r="H1202" s="208">
        <v>39170</v>
      </c>
      <c r="I1202" s="209" t="s">
        <v>858</v>
      </c>
      <c r="BB1202"/>
      <c r="BC1202"/>
      <c r="BD1202"/>
      <c r="BE1202"/>
      <c r="BF1202"/>
      <c r="BG1202"/>
      <c r="BH1202"/>
      <c r="BI1202"/>
      <c r="BJ1202"/>
      <c r="BK1202"/>
      <c r="BL1202"/>
      <c r="BM1202"/>
      <c r="BN1202"/>
      <c r="BO1202"/>
      <c r="BP1202"/>
      <c r="BQ1202"/>
      <c r="BR1202"/>
      <c r="BS1202"/>
    </row>
    <row r="1203" spans="1:71" s="1" customFormat="1" x14ac:dyDescent="0.25">
      <c r="A1203" s="188" t="s">
        <v>408</v>
      </c>
      <c r="B1203" s="188" t="s">
        <v>157</v>
      </c>
      <c r="C1203" s="188" t="s">
        <v>913</v>
      </c>
      <c r="D1203" s="188" t="s">
        <v>439</v>
      </c>
      <c r="E1203" s="188">
        <v>38</v>
      </c>
      <c r="F1203" s="208">
        <v>29358</v>
      </c>
      <c r="G1203" s="188">
        <v>353015</v>
      </c>
      <c r="H1203" s="208">
        <v>39301</v>
      </c>
      <c r="I1203" s="209" t="s">
        <v>858</v>
      </c>
      <c r="BB1203"/>
      <c r="BC1203"/>
      <c r="BD1203"/>
      <c r="BE1203"/>
      <c r="BF1203"/>
      <c r="BG1203"/>
      <c r="BH1203"/>
      <c r="BI1203"/>
      <c r="BJ1203"/>
      <c r="BK1203"/>
      <c r="BL1203"/>
      <c r="BM1203"/>
      <c r="BN1203"/>
      <c r="BO1203"/>
      <c r="BP1203"/>
      <c r="BQ1203"/>
      <c r="BR1203"/>
      <c r="BS1203"/>
    </row>
    <row r="1204" spans="1:71" s="1" customFormat="1" x14ac:dyDescent="0.25">
      <c r="A1204" s="188" t="s">
        <v>454</v>
      </c>
      <c r="B1204" s="188" t="s">
        <v>157</v>
      </c>
      <c r="C1204" s="188" t="s">
        <v>922</v>
      </c>
      <c r="D1204" s="188" t="s">
        <v>958</v>
      </c>
      <c r="E1204" s="188">
        <v>34</v>
      </c>
      <c r="F1204" s="208">
        <v>30746</v>
      </c>
      <c r="G1204" s="188">
        <v>562994</v>
      </c>
      <c r="H1204" s="208">
        <v>39337</v>
      </c>
      <c r="I1204" s="209" t="s">
        <v>858</v>
      </c>
      <c r="BB1204"/>
      <c r="BC1204"/>
      <c r="BD1204"/>
      <c r="BE1204"/>
      <c r="BF1204"/>
      <c r="BG1204"/>
      <c r="BH1204"/>
      <c r="BI1204"/>
      <c r="BJ1204"/>
      <c r="BK1204"/>
      <c r="BL1204"/>
      <c r="BM1204"/>
      <c r="BN1204"/>
      <c r="BO1204"/>
      <c r="BP1204"/>
      <c r="BQ1204"/>
      <c r="BR1204"/>
      <c r="BS1204"/>
    </row>
    <row r="1205" spans="1:71" s="1" customFormat="1" x14ac:dyDescent="0.25">
      <c r="A1205" s="188" t="s">
        <v>454</v>
      </c>
      <c r="B1205" s="188" t="s">
        <v>719</v>
      </c>
      <c r="C1205" s="188" t="s">
        <v>973</v>
      </c>
      <c r="D1205" s="188" t="s">
        <v>439</v>
      </c>
      <c r="E1205" s="188">
        <v>31</v>
      </c>
      <c r="F1205" s="208">
        <v>31909</v>
      </c>
      <c r="G1205" s="188">
        <v>563019</v>
      </c>
      <c r="H1205" s="208">
        <v>39266</v>
      </c>
      <c r="I1205" s="209" t="s">
        <v>858</v>
      </c>
      <c r="BB1205"/>
      <c r="BC1205"/>
      <c r="BD1205"/>
      <c r="BE1205"/>
      <c r="BF1205"/>
      <c r="BG1205"/>
      <c r="BH1205"/>
      <c r="BI1205"/>
      <c r="BJ1205"/>
      <c r="BK1205"/>
      <c r="BL1205"/>
      <c r="BM1205"/>
      <c r="BN1205"/>
      <c r="BO1205"/>
      <c r="BP1205"/>
      <c r="BQ1205"/>
      <c r="BR1205"/>
      <c r="BS1205"/>
    </row>
    <row r="1206" spans="1:71" s="1" customFormat="1" x14ac:dyDescent="0.25">
      <c r="A1206" s="188" t="s">
        <v>413</v>
      </c>
      <c r="B1206" s="188" t="s">
        <v>437</v>
      </c>
      <c r="C1206" s="188" t="s">
        <v>510</v>
      </c>
      <c r="D1206" s="188" t="s">
        <v>678</v>
      </c>
      <c r="E1206" s="188">
        <v>47</v>
      </c>
      <c r="F1206" s="208">
        <v>25938</v>
      </c>
      <c r="G1206" s="188">
        <v>563012</v>
      </c>
      <c r="H1206" s="208">
        <v>39162</v>
      </c>
      <c r="I1206" s="209" t="s">
        <v>466</v>
      </c>
      <c r="BB1206"/>
      <c r="BC1206"/>
      <c r="BD1206"/>
      <c r="BE1206"/>
      <c r="BF1206"/>
      <c r="BG1206"/>
      <c r="BH1206"/>
      <c r="BI1206"/>
      <c r="BJ1206"/>
      <c r="BK1206"/>
      <c r="BL1206"/>
      <c r="BM1206"/>
      <c r="BN1206"/>
      <c r="BO1206"/>
      <c r="BP1206"/>
      <c r="BQ1206"/>
      <c r="BR1206"/>
      <c r="BS1206"/>
    </row>
    <row r="1207" spans="1:71" s="1" customFormat="1" x14ac:dyDescent="0.25">
      <c r="A1207" s="188" t="s">
        <v>413</v>
      </c>
      <c r="B1207" s="188" t="s">
        <v>485</v>
      </c>
      <c r="C1207" s="188" t="s">
        <v>1043</v>
      </c>
      <c r="D1207" s="188" t="s">
        <v>447</v>
      </c>
      <c r="E1207" s="188">
        <v>50</v>
      </c>
      <c r="F1207" s="208">
        <v>24787</v>
      </c>
      <c r="G1207" s="188">
        <v>562995</v>
      </c>
      <c r="H1207" s="208">
        <v>39377</v>
      </c>
      <c r="I1207" s="209" t="s">
        <v>466</v>
      </c>
      <c r="BB1207"/>
      <c r="BC1207"/>
      <c r="BD1207"/>
      <c r="BE1207"/>
      <c r="BF1207"/>
      <c r="BG1207"/>
      <c r="BH1207"/>
      <c r="BI1207"/>
      <c r="BJ1207"/>
      <c r="BK1207"/>
      <c r="BL1207"/>
      <c r="BM1207"/>
      <c r="BN1207"/>
      <c r="BO1207"/>
      <c r="BP1207"/>
      <c r="BQ1207"/>
      <c r="BR1207"/>
      <c r="BS1207"/>
    </row>
    <row r="1208" spans="1:71" s="1" customFormat="1" x14ac:dyDescent="0.25">
      <c r="A1208" s="188" t="s">
        <v>408</v>
      </c>
      <c r="B1208" s="188" t="s">
        <v>784</v>
      </c>
      <c r="C1208" s="188" t="s">
        <v>870</v>
      </c>
      <c r="D1208" s="188" t="s">
        <v>560</v>
      </c>
      <c r="E1208" s="188">
        <v>39</v>
      </c>
      <c r="F1208" s="208">
        <v>29048</v>
      </c>
      <c r="G1208" s="188">
        <v>353005</v>
      </c>
      <c r="H1208" s="208">
        <v>39192</v>
      </c>
      <c r="I1208" s="209" t="s">
        <v>858</v>
      </c>
      <c r="BB1208"/>
      <c r="BC1208"/>
      <c r="BD1208"/>
      <c r="BE1208"/>
      <c r="BF1208"/>
      <c r="BG1208"/>
      <c r="BH1208"/>
      <c r="BI1208"/>
      <c r="BJ1208"/>
      <c r="BK1208"/>
      <c r="BL1208"/>
      <c r="BM1208"/>
      <c r="BN1208"/>
      <c r="BO1208"/>
      <c r="BP1208"/>
      <c r="BQ1208"/>
      <c r="BR1208"/>
      <c r="BS1208"/>
    </row>
    <row r="1209" spans="1:71" s="1" customFormat="1" x14ac:dyDescent="0.25">
      <c r="A1209" s="188" t="s">
        <v>454</v>
      </c>
      <c r="B1209" s="188" t="s">
        <v>541</v>
      </c>
      <c r="C1209" s="188" t="s">
        <v>1044</v>
      </c>
      <c r="D1209" s="188" t="s">
        <v>439</v>
      </c>
      <c r="E1209" s="188">
        <v>26</v>
      </c>
      <c r="F1209" s="208">
        <v>33523</v>
      </c>
      <c r="G1209" s="188">
        <v>563021</v>
      </c>
      <c r="H1209" s="208">
        <v>39180</v>
      </c>
      <c r="I1209" s="209" t="s">
        <v>858</v>
      </c>
      <c r="BB1209"/>
      <c r="BC1209"/>
      <c r="BD1209"/>
      <c r="BE1209"/>
      <c r="BF1209"/>
      <c r="BG1209"/>
      <c r="BH1209"/>
      <c r="BI1209"/>
      <c r="BJ1209"/>
      <c r="BK1209"/>
      <c r="BL1209"/>
      <c r="BM1209"/>
      <c r="BN1209"/>
      <c r="BO1209"/>
      <c r="BP1209"/>
      <c r="BQ1209"/>
      <c r="BR1209"/>
      <c r="BS1209"/>
    </row>
    <row r="1210" spans="1:71" s="1" customFormat="1" x14ac:dyDescent="0.25">
      <c r="A1210" s="188" t="s">
        <v>454</v>
      </c>
      <c r="B1210" s="188" t="s">
        <v>719</v>
      </c>
      <c r="C1210" s="188" t="s">
        <v>847</v>
      </c>
      <c r="D1210" s="188" t="s">
        <v>439</v>
      </c>
      <c r="E1210" s="188">
        <v>38</v>
      </c>
      <c r="F1210" s="208">
        <v>29375</v>
      </c>
      <c r="G1210" s="188">
        <v>563026</v>
      </c>
      <c r="H1210" s="208">
        <v>39205</v>
      </c>
      <c r="I1210" s="209" t="s">
        <v>858</v>
      </c>
      <c r="BB1210"/>
      <c r="BC1210"/>
      <c r="BD1210"/>
      <c r="BE1210"/>
      <c r="BF1210"/>
      <c r="BG1210"/>
      <c r="BH1210"/>
      <c r="BI1210"/>
      <c r="BJ1210"/>
      <c r="BK1210"/>
      <c r="BL1210"/>
      <c r="BM1210"/>
      <c r="BN1210"/>
      <c r="BO1210"/>
      <c r="BP1210"/>
      <c r="BQ1210"/>
      <c r="BR1210"/>
      <c r="BS1210"/>
    </row>
    <row r="1211" spans="1:71" s="1" customFormat="1" x14ac:dyDescent="0.25">
      <c r="A1211" s="188" t="s">
        <v>454</v>
      </c>
      <c r="B1211" s="188" t="s">
        <v>712</v>
      </c>
      <c r="C1211" s="188" t="s">
        <v>970</v>
      </c>
      <c r="D1211" s="188" t="s">
        <v>622</v>
      </c>
      <c r="E1211" s="188">
        <v>31</v>
      </c>
      <c r="F1211" s="208">
        <v>32039</v>
      </c>
      <c r="G1211" s="188">
        <v>563024</v>
      </c>
      <c r="H1211" s="208">
        <v>39329</v>
      </c>
      <c r="I1211" s="209" t="s">
        <v>858</v>
      </c>
      <c r="BB1211"/>
      <c r="BC1211"/>
      <c r="BD1211"/>
      <c r="BE1211"/>
      <c r="BF1211"/>
      <c r="BG1211"/>
      <c r="BH1211"/>
      <c r="BI1211"/>
      <c r="BJ1211"/>
      <c r="BK1211"/>
      <c r="BL1211"/>
      <c r="BM1211"/>
      <c r="BN1211"/>
      <c r="BO1211"/>
      <c r="BP1211"/>
      <c r="BQ1211"/>
      <c r="BR1211"/>
      <c r="BS1211"/>
    </row>
    <row r="1212" spans="1:71" s="1" customFormat="1" x14ac:dyDescent="0.25">
      <c r="A1212" s="188" t="s">
        <v>408</v>
      </c>
      <c r="B1212" s="188" t="s">
        <v>713</v>
      </c>
      <c r="C1212" s="188" t="s">
        <v>1026</v>
      </c>
      <c r="D1212" s="188" t="s">
        <v>577</v>
      </c>
      <c r="E1212" s="188">
        <v>30</v>
      </c>
      <c r="F1212" s="208">
        <v>32183</v>
      </c>
      <c r="G1212" s="188">
        <v>353035</v>
      </c>
      <c r="H1212" s="208">
        <v>39588</v>
      </c>
      <c r="I1212" s="209" t="s">
        <v>858</v>
      </c>
      <c r="BB1212"/>
      <c r="BC1212"/>
      <c r="BD1212"/>
      <c r="BE1212"/>
      <c r="BF1212"/>
      <c r="BG1212"/>
      <c r="BH1212"/>
      <c r="BI1212"/>
      <c r="BJ1212"/>
      <c r="BK1212"/>
      <c r="BL1212"/>
      <c r="BM1212"/>
      <c r="BN1212"/>
      <c r="BO1212"/>
      <c r="BP1212"/>
      <c r="BQ1212"/>
      <c r="BR1212"/>
      <c r="BS1212"/>
    </row>
    <row r="1213" spans="1:71" s="1" customFormat="1" x14ac:dyDescent="0.25">
      <c r="A1213" s="188" t="s">
        <v>408</v>
      </c>
      <c r="B1213" s="188" t="s">
        <v>590</v>
      </c>
      <c r="C1213" s="188" t="s">
        <v>608</v>
      </c>
      <c r="D1213" s="188" t="s">
        <v>439</v>
      </c>
      <c r="E1213" s="188">
        <v>26</v>
      </c>
      <c r="F1213" s="208">
        <v>33584</v>
      </c>
      <c r="G1213" s="188">
        <v>567331</v>
      </c>
      <c r="H1213" s="208">
        <v>39701</v>
      </c>
      <c r="I1213" s="209" t="s">
        <v>858</v>
      </c>
      <c r="BB1213"/>
      <c r="BC1213"/>
      <c r="BD1213"/>
      <c r="BE1213"/>
      <c r="BF1213"/>
      <c r="BG1213"/>
      <c r="BH1213"/>
      <c r="BI1213"/>
      <c r="BJ1213"/>
      <c r="BK1213"/>
      <c r="BL1213"/>
      <c r="BM1213"/>
      <c r="BN1213"/>
      <c r="BO1213"/>
      <c r="BP1213"/>
      <c r="BQ1213"/>
      <c r="BR1213"/>
      <c r="BS1213"/>
    </row>
    <row r="1214" spans="1:71" s="1" customFormat="1" x14ac:dyDescent="0.25">
      <c r="A1214" s="188" t="s">
        <v>408</v>
      </c>
      <c r="B1214" s="188" t="s">
        <v>488</v>
      </c>
      <c r="C1214" s="188" t="s">
        <v>459</v>
      </c>
      <c r="D1214" s="188" t="s">
        <v>548</v>
      </c>
      <c r="E1214" s="188">
        <v>35</v>
      </c>
      <c r="F1214" s="208">
        <v>30368</v>
      </c>
      <c r="G1214" s="188">
        <v>563029</v>
      </c>
      <c r="H1214" s="208">
        <v>39452</v>
      </c>
      <c r="I1214" s="209" t="s">
        <v>858</v>
      </c>
      <c r="BB1214"/>
      <c r="BC1214"/>
      <c r="BD1214"/>
      <c r="BE1214"/>
      <c r="BF1214"/>
      <c r="BG1214"/>
      <c r="BH1214"/>
      <c r="BI1214"/>
      <c r="BJ1214"/>
      <c r="BK1214"/>
      <c r="BL1214"/>
      <c r="BM1214"/>
      <c r="BN1214"/>
      <c r="BO1214"/>
      <c r="BP1214"/>
      <c r="BQ1214"/>
      <c r="BR1214"/>
      <c r="BS1214"/>
    </row>
    <row r="1215" spans="1:71" s="1" customFormat="1" x14ac:dyDescent="0.25">
      <c r="A1215" s="188" t="s">
        <v>408</v>
      </c>
      <c r="B1215" s="188" t="s">
        <v>665</v>
      </c>
      <c r="C1215" s="188" t="s">
        <v>490</v>
      </c>
      <c r="D1215" s="188" t="s">
        <v>439</v>
      </c>
      <c r="E1215" s="188">
        <v>28</v>
      </c>
      <c r="F1215" s="208">
        <v>33095</v>
      </c>
      <c r="G1215" s="188">
        <v>357336</v>
      </c>
      <c r="H1215" s="208">
        <v>39580</v>
      </c>
      <c r="I1215" s="209" t="s">
        <v>858</v>
      </c>
      <c r="BB1215"/>
      <c r="BC1215"/>
      <c r="BD1215"/>
      <c r="BE1215"/>
      <c r="BF1215"/>
      <c r="BG1215"/>
      <c r="BH1215"/>
      <c r="BI1215"/>
      <c r="BJ1215"/>
      <c r="BK1215"/>
      <c r="BL1215"/>
      <c r="BM1215"/>
      <c r="BN1215"/>
      <c r="BO1215"/>
      <c r="BP1215"/>
      <c r="BQ1215"/>
      <c r="BR1215"/>
      <c r="BS1215"/>
    </row>
    <row r="1216" spans="1:71" s="1" customFormat="1" x14ac:dyDescent="0.25">
      <c r="A1216" s="188" t="s">
        <v>408</v>
      </c>
      <c r="B1216" s="188" t="s">
        <v>645</v>
      </c>
      <c r="C1216" s="188" t="s">
        <v>471</v>
      </c>
      <c r="D1216" s="188" t="s">
        <v>439</v>
      </c>
      <c r="E1216" s="188">
        <v>26</v>
      </c>
      <c r="F1216" s="208">
        <v>33554</v>
      </c>
      <c r="G1216" s="188">
        <v>563030</v>
      </c>
      <c r="H1216" s="208">
        <v>39510</v>
      </c>
      <c r="I1216" s="209" t="s">
        <v>858</v>
      </c>
      <c r="BB1216"/>
      <c r="BC1216"/>
      <c r="BD1216"/>
      <c r="BE1216"/>
      <c r="BF1216"/>
      <c r="BG1216"/>
      <c r="BH1216"/>
      <c r="BI1216"/>
      <c r="BJ1216"/>
      <c r="BK1216"/>
      <c r="BL1216"/>
      <c r="BM1216"/>
      <c r="BN1216"/>
      <c r="BO1216"/>
      <c r="BP1216"/>
      <c r="BQ1216"/>
      <c r="BR1216"/>
      <c r="BS1216"/>
    </row>
    <row r="1217" spans="1:71" s="1" customFormat="1" x14ac:dyDescent="0.25">
      <c r="A1217" s="188" t="s">
        <v>408</v>
      </c>
      <c r="B1217" s="188" t="s">
        <v>660</v>
      </c>
      <c r="C1217" s="188" t="s">
        <v>679</v>
      </c>
      <c r="D1217" s="188" t="s">
        <v>536</v>
      </c>
      <c r="E1217" s="188">
        <v>42</v>
      </c>
      <c r="F1217" s="208">
        <v>27945</v>
      </c>
      <c r="G1217" s="188">
        <v>353008</v>
      </c>
      <c r="H1217" s="208">
        <v>39778</v>
      </c>
      <c r="I1217" s="209" t="s">
        <v>858</v>
      </c>
      <c r="BB1217"/>
      <c r="BC1217"/>
      <c r="BD1217"/>
      <c r="BE1217"/>
      <c r="BF1217"/>
      <c r="BG1217"/>
      <c r="BH1217"/>
      <c r="BI1217"/>
      <c r="BJ1217"/>
      <c r="BK1217"/>
      <c r="BL1217"/>
      <c r="BM1217"/>
      <c r="BN1217"/>
      <c r="BO1217"/>
      <c r="BP1217"/>
      <c r="BQ1217"/>
      <c r="BR1217"/>
      <c r="BS1217"/>
    </row>
    <row r="1218" spans="1:71" s="1" customFormat="1" x14ac:dyDescent="0.25">
      <c r="A1218" s="188" t="s">
        <v>413</v>
      </c>
      <c r="B1218" s="188" t="s">
        <v>719</v>
      </c>
      <c r="C1218" s="188" t="s">
        <v>1045</v>
      </c>
      <c r="D1218" s="188" t="s">
        <v>428</v>
      </c>
      <c r="E1218" s="188">
        <v>33</v>
      </c>
      <c r="F1218" s="208">
        <v>31140</v>
      </c>
      <c r="G1218" s="188">
        <v>563023</v>
      </c>
      <c r="H1218" s="208">
        <v>39792</v>
      </c>
      <c r="I1218" s="209" t="s">
        <v>858</v>
      </c>
      <c r="BB1218"/>
      <c r="BC1218"/>
      <c r="BD1218"/>
      <c r="BE1218"/>
      <c r="BF1218"/>
      <c r="BG1218"/>
      <c r="BH1218"/>
      <c r="BI1218"/>
      <c r="BJ1218"/>
      <c r="BK1218"/>
      <c r="BL1218"/>
      <c r="BM1218"/>
      <c r="BN1218"/>
      <c r="BO1218"/>
      <c r="BP1218"/>
      <c r="BQ1218"/>
      <c r="BR1218"/>
      <c r="BS1218"/>
    </row>
    <row r="1219" spans="1:71" s="1" customFormat="1" x14ac:dyDescent="0.25">
      <c r="A1219" s="188" t="s">
        <v>454</v>
      </c>
      <c r="B1219" s="188" t="s">
        <v>509</v>
      </c>
      <c r="C1219" s="188" t="s">
        <v>640</v>
      </c>
      <c r="D1219" s="188" t="s">
        <v>1046</v>
      </c>
      <c r="E1219" s="188">
        <v>50</v>
      </c>
      <c r="F1219" s="208">
        <v>25036</v>
      </c>
      <c r="G1219" s="188">
        <v>563031</v>
      </c>
      <c r="H1219" s="208">
        <v>39736</v>
      </c>
      <c r="I1219" s="209" t="s">
        <v>858</v>
      </c>
      <c r="BB1219"/>
      <c r="BC1219"/>
      <c r="BD1219"/>
      <c r="BE1219"/>
      <c r="BF1219"/>
      <c r="BG1219"/>
      <c r="BH1219"/>
      <c r="BI1219"/>
      <c r="BJ1219"/>
      <c r="BK1219"/>
      <c r="BL1219"/>
      <c r="BM1219"/>
      <c r="BN1219"/>
      <c r="BO1219"/>
      <c r="BP1219"/>
      <c r="BQ1219"/>
      <c r="BR1219"/>
      <c r="BS1219"/>
    </row>
    <row r="1220" spans="1:71" s="1" customFormat="1" x14ac:dyDescent="0.25">
      <c r="A1220" s="188" t="s">
        <v>408</v>
      </c>
      <c r="B1220" s="188" t="s">
        <v>488</v>
      </c>
      <c r="C1220" s="188" t="s">
        <v>1034</v>
      </c>
      <c r="D1220" s="188" t="s">
        <v>1046</v>
      </c>
      <c r="E1220" s="188">
        <v>34</v>
      </c>
      <c r="F1220" s="208">
        <v>30658</v>
      </c>
      <c r="G1220" s="188">
        <v>353033</v>
      </c>
      <c r="H1220" s="208">
        <v>39472</v>
      </c>
      <c r="I1220" s="209" t="s">
        <v>858</v>
      </c>
      <c r="BB1220"/>
      <c r="BC1220"/>
      <c r="BD1220"/>
      <c r="BE1220"/>
      <c r="BF1220"/>
      <c r="BG1220"/>
      <c r="BH1220"/>
      <c r="BI1220"/>
      <c r="BJ1220"/>
      <c r="BK1220"/>
      <c r="BL1220"/>
      <c r="BM1220"/>
      <c r="BN1220"/>
      <c r="BO1220"/>
      <c r="BP1220"/>
      <c r="BQ1220"/>
      <c r="BR1220"/>
      <c r="BS1220"/>
    </row>
    <row r="1221" spans="1:71" s="1" customFormat="1" x14ac:dyDescent="0.25">
      <c r="A1221" s="188" t="s">
        <v>408</v>
      </c>
      <c r="B1221" s="188" t="s">
        <v>185</v>
      </c>
      <c r="C1221" s="188" t="s">
        <v>155</v>
      </c>
      <c r="D1221" s="188" t="s">
        <v>478</v>
      </c>
      <c r="E1221" s="188">
        <v>37</v>
      </c>
      <c r="F1221" s="208">
        <v>29591</v>
      </c>
      <c r="G1221" s="188">
        <v>353020</v>
      </c>
      <c r="H1221" s="208">
        <v>39588</v>
      </c>
      <c r="I1221" s="209" t="s">
        <v>858</v>
      </c>
      <c r="BB1221"/>
      <c r="BC1221"/>
      <c r="BD1221"/>
      <c r="BE1221"/>
      <c r="BF1221"/>
      <c r="BG1221"/>
      <c r="BH1221"/>
      <c r="BI1221"/>
      <c r="BJ1221"/>
      <c r="BK1221"/>
      <c r="BL1221"/>
      <c r="BM1221"/>
      <c r="BN1221"/>
      <c r="BO1221"/>
      <c r="BP1221"/>
      <c r="BQ1221"/>
      <c r="BR1221"/>
      <c r="BS1221"/>
    </row>
    <row r="1222" spans="1:71" s="1" customFormat="1" x14ac:dyDescent="0.25">
      <c r="A1222" s="188" t="s">
        <v>454</v>
      </c>
      <c r="B1222" s="188" t="s">
        <v>547</v>
      </c>
      <c r="C1222" s="188" t="s">
        <v>1047</v>
      </c>
      <c r="D1222" s="188" t="s">
        <v>1048</v>
      </c>
      <c r="E1222" s="188">
        <v>33</v>
      </c>
      <c r="F1222" s="208">
        <v>31271</v>
      </c>
      <c r="G1222" s="188">
        <v>353032</v>
      </c>
      <c r="H1222" s="208">
        <v>40068</v>
      </c>
      <c r="I1222" s="209" t="s">
        <v>858</v>
      </c>
      <c r="BB1222"/>
      <c r="BC1222"/>
      <c r="BD1222"/>
      <c r="BE1222"/>
      <c r="BF1222"/>
      <c r="BG1222"/>
      <c r="BH1222"/>
      <c r="BI1222"/>
      <c r="BJ1222"/>
      <c r="BK1222"/>
      <c r="BL1222"/>
      <c r="BM1222"/>
      <c r="BN1222"/>
      <c r="BO1222"/>
      <c r="BP1222"/>
      <c r="BQ1222"/>
      <c r="BR1222"/>
      <c r="BS1222"/>
    </row>
    <row r="1223" spans="1:71" s="1" customFormat="1" x14ac:dyDescent="0.25">
      <c r="A1223" s="188" t="s">
        <v>454</v>
      </c>
      <c r="B1223" s="188" t="s">
        <v>572</v>
      </c>
      <c r="C1223" s="188" t="s">
        <v>976</v>
      </c>
      <c r="D1223" s="188" t="s">
        <v>442</v>
      </c>
      <c r="E1223" s="188">
        <v>28</v>
      </c>
      <c r="F1223" s="208">
        <v>33044</v>
      </c>
      <c r="G1223" s="188">
        <v>563039</v>
      </c>
      <c r="H1223" s="208">
        <v>39906</v>
      </c>
      <c r="I1223" s="209" t="s">
        <v>858</v>
      </c>
      <c r="BB1223"/>
      <c r="BC1223"/>
      <c r="BD1223"/>
      <c r="BE1223"/>
      <c r="BF1223"/>
      <c r="BG1223"/>
      <c r="BH1223"/>
      <c r="BI1223"/>
      <c r="BJ1223"/>
      <c r="BK1223"/>
      <c r="BL1223"/>
      <c r="BM1223"/>
      <c r="BN1223"/>
      <c r="BO1223"/>
      <c r="BP1223"/>
      <c r="BQ1223"/>
      <c r="BR1223"/>
      <c r="BS1223"/>
    </row>
    <row r="1224" spans="1:71" s="1" customFormat="1" x14ac:dyDescent="0.25">
      <c r="A1224" s="188" t="s">
        <v>454</v>
      </c>
      <c r="B1224" s="188" t="s">
        <v>564</v>
      </c>
      <c r="C1224" s="188" t="s">
        <v>893</v>
      </c>
      <c r="D1224" s="188" t="s">
        <v>439</v>
      </c>
      <c r="E1224" s="188">
        <v>32</v>
      </c>
      <c r="F1224" s="208">
        <v>31596</v>
      </c>
      <c r="G1224" s="188">
        <v>563047</v>
      </c>
      <c r="H1224" s="208">
        <v>39860</v>
      </c>
      <c r="I1224" s="209" t="s">
        <v>858</v>
      </c>
      <c r="BB1224"/>
      <c r="BC1224"/>
      <c r="BD1224"/>
      <c r="BE1224"/>
      <c r="BF1224"/>
      <c r="BG1224"/>
      <c r="BH1224"/>
      <c r="BI1224"/>
      <c r="BJ1224"/>
      <c r="BK1224"/>
      <c r="BL1224"/>
      <c r="BM1224"/>
      <c r="BN1224"/>
      <c r="BO1224"/>
      <c r="BP1224"/>
      <c r="BQ1224"/>
      <c r="BR1224"/>
      <c r="BS1224"/>
    </row>
    <row r="1225" spans="1:71" s="1" customFormat="1" x14ac:dyDescent="0.25">
      <c r="A1225" s="188" t="s">
        <v>408</v>
      </c>
      <c r="B1225" s="188" t="s">
        <v>660</v>
      </c>
      <c r="C1225" s="188" t="s">
        <v>784</v>
      </c>
      <c r="D1225" s="188" t="s">
        <v>439</v>
      </c>
      <c r="E1225" s="188">
        <v>29</v>
      </c>
      <c r="F1225" s="208">
        <v>32657</v>
      </c>
      <c r="G1225" s="188">
        <v>563049</v>
      </c>
      <c r="H1225" s="208">
        <v>39901</v>
      </c>
      <c r="I1225" s="209" t="s">
        <v>858</v>
      </c>
      <c r="BB1225"/>
      <c r="BC1225"/>
      <c r="BD1225"/>
      <c r="BE1225"/>
      <c r="BF1225"/>
      <c r="BG1225"/>
      <c r="BH1225"/>
      <c r="BI1225"/>
      <c r="BJ1225"/>
      <c r="BK1225"/>
      <c r="BL1225"/>
      <c r="BM1225"/>
      <c r="BN1225"/>
      <c r="BO1225"/>
      <c r="BP1225"/>
      <c r="BQ1225"/>
      <c r="BR1225"/>
      <c r="BS1225"/>
    </row>
    <row r="1226" spans="1:71" s="1" customFormat="1" x14ac:dyDescent="0.25">
      <c r="A1226" s="188" t="s">
        <v>408</v>
      </c>
      <c r="B1226" s="188" t="s">
        <v>514</v>
      </c>
      <c r="C1226" s="188" t="s">
        <v>870</v>
      </c>
      <c r="D1226" s="188" t="s">
        <v>439</v>
      </c>
      <c r="E1226" s="188">
        <v>29</v>
      </c>
      <c r="F1226" s="208">
        <v>32588</v>
      </c>
      <c r="G1226" s="188">
        <v>353053</v>
      </c>
      <c r="H1226" s="208">
        <v>39908</v>
      </c>
      <c r="I1226" s="209" t="s">
        <v>858</v>
      </c>
      <c r="BB1226"/>
      <c r="BC1226"/>
      <c r="BD1226"/>
      <c r="BE1226"/>
      <c r="BF1226"/>
      <c r="BG1226"/>
      <c r="BH1226"/>
      <c r="BI1226"/>
      <c r="BJ1226"/>
      <c r="BK1226"/>
      <c r="BL1226"/>
      <c r="BM1226"/>
      <c r="BN1226"/>
      <c r="BO1226"/>
      <c r="BP1226"/>
      <c r="BQ1226"/>
      <c r="BR1226"/>
      <c r="BS1226"/>
    </row>
    <row r="1227" spans="1:71" s="1" customFormat="1" x14ac:dyDescent="0.25">
      <c r="A1227" s="188" t="s">
        <v>454</v>
      </c>
      <c r="B1227" s="188" t="s">
        <v>664</v>
      </c>
      <c r="C1227" s="188" t="s">
        <v>1049</v>
      </c>
      <c r="D1227" s="188" t="s">
        <v>439</v>
      </c>
      <c r="E1227" s="188">
        <v>27</v>
      </c>
      <c r="F1227" s="208">
        <v>33202</v>
      </c>
      <c r="G1227" s="188">
        <v>563073</v>
      </c>
      <c r="H1227" s="208">
        <v>39967</v>
      </c>
      <c r="I1227" s="209" t="s">
        <v>858</v>
      </c>
      <c r="BB1227"/>
      <c r="BC1227"/>
      <c r="BD1227"/>
      <c r="BE1227"/>
      <c r="BF1227"/>
      <c r="BG1227"/>
      <c r="BH1227"/>
      <c r="BI1227"/>
      <c r="BJ1227"/>
      <c r="BK1227"/>
      <c r="BL1227"/>
      <c r="BM1227"/>
      <c r="BN1227"/>
      <c r="BO1227"/>
      <c r="BP1227"/>
      <c r="BQ1227"/>
      <c r="BR1227"/>
      <c r="BS1227"/>
    </row>
    <row r="1228" spans="1:71" s="1" customFormat="1" x14ac:dyDescent="0.25">
      <c r="A1228" s="188" t="s">
        <v>408</v>
      </c>
      <c r="B1228" s="188" t="s">
        <v>652</v>
      </c>
      <c r="C1228" s="188" t="s">
        <v>645</v>
      </c>
      <c r="D1228" s="188" t="s">
        <v>439</v>
      </c>
      <c r="E1228" s="188">
        <v>28</v>
      </c>
      <c r="F1228" s="208">
        <v>32930</v>
      </c>
      <c r="G1228" s="188">
        <v>353051</v>
      </c>
      <c r="H1228" s="208">
        <v>39898</v>
      </c>
      <c r="I1228" s="209" t="s">
        <v>858</v>
      </c>
      <c r="BB1228"/>
      <c r="BC1228"/>
      <c r="BD1228"/>
      <c r="BE1228"/>
      <c r="BF1228"/>
      <c r="BG1228"/>
      <c r="BH1228"/>
      <c r="BI1228"/>
      <c r="BJ1228"/>
      <c r="BK1228"/>
      <c r="BL1228"/>
      <c r="BM1228"/>
      <c r="BN1228"/>
      <c r="BO1228"/>
      <c r="BP1228"/>
      <c r="BQ1228"/>
      <c r="BR1228"/>
      <c r="BS1228"/>
    </row>
    <row r="1229" spans="1:71" s="1" customFormat="1" x14ac:dyDescent="0.25">
      <c r="A1229" s="188" t="s">
        <v>454</v>
      </c>
      <c r="B1229" s="188" t="s">
        <v>429</v>
      </c>
      <c r="C1229" s="188" t="s">
        <v>139</v>
      </c>
      <c r="D1229" s="188" t="s">
        <v>439</v>
      </c>
      <c r="E1229" s="188">
        <v>28</v>
      </c>
      <c r="F1229" s="208">
        <v>32983</v>
      </c>
      <c r="G1229" s="188">
        <v>563044</v>
      </c>
      <c r="H1229" s="208">
        <v>40204</v>
      </c>
      <c r="I1229" s="209" t="s">
        <v>858</v>
      </c>
      <c r="BB1229"/>
      <c r="BC1229"/>
      <c r="BD1229"/>
      <c r="BE1229"/>
      <c r="BF1229"/>
      <c r="BG1229"/>
      <c r="BH1229"/>
      <c r="BI1229"/>
      <c r="BJ1229"/>
      <c r="BK1229"/>
      <c r="BL1229"/>
      <c r="BM1229"/>
      <c r="BN1229"/>
      <c r="BO1229"/>
      <c r="BP1229"/>
      <c r="BQ1229"/>
      <c r="BR1229"/>
      <c r="BS1229"/>
    </row>
    <row r="1230" spans="1:71" s="1" customFormat="1" x14ac:dyDescent="0.25">
      <c r="A1230" s="188" t="s">
        <v>454</v>
      </c>
      <c r="B1230" s="188" t="s">
        <v>564</v>
      </c>
      <c r="C1230" s="188" t="s">
        <v>677</v>
      </c>
      <c r="D1230" s="188" t="s">
        <v>439</v>
      </c>
      <c r="E1230" s="188">
        <v>27</v>
      </c>
      <c r="F1230" s="208">
        <v>33336</v>
      </c>
      <c r="G1230" s="188">
        <v>563045</v>
      </c>
      <c r="H1230" s="208">
        <v>40443</v>
      </c>
      <c r="I1230" s="209" t="s">
        <v>858</v>
      </c>
      <c r="BB1230"/>
      <c r="BC1230"/>
      <c r="BD1230"/>
      <c r="BE1230"/>
      <c r="BF1230"/>
      <c r="BG1230"/>
      <c r="BH1230"/>
      <c r="BI1230"/>
      <c r="BJ1230"/>
      <c r="BK1230"/>
      <c r="BL1230"/>
      <c r="BM1230"/>
      <c r="BN1230"/>
      <c r="BO1230"/>
      <c r="BP1230"/>
      <c r="BQ1230"/>
      <c r="BR1230"/>
      <c r="BS1230"/>
    </row>
    <row r="1231" spans="1:71" s="1" customFormat="1" x14ac:dyDescent="0.25">
      <c r="A1231" s="188" t="s">
        <v>454</v>
      </c>
      <c r="B1231" s="188" t="s">
        <v>615</v>
      </c>
      <c r="C1231" s="188" t="s">
        <v>1050</v>
      </c>
      <c r="D1231" s="188" t="s">
        <v>439</v>
      </c>
      <c r="E1231" s="188">
        <v>27</v>
      </c>
      <c r="F1231" s="208">
        <v>33363</v>
      </c>
      <c r="G1231" s="188">
        <v>353052</v>
      </c>
      <c r="H1231" s="208">
        <v>40520</v>
      </c>
      <c r="I1231" s="209" t="s">
        <v>858</v>
      </c>
      <c r="BB1231"/>
      <c r="BC1231"/>
      <c r="BD1231"/>
      <c r="BE1231"/>
      <c r="BF1231"/>
      <c r="BG1231"/>
      <c r="BH1231"/>
      <c r="BI1231"/>
      <c r="BJ1231"/>
      <c r="BK1231"/>
      <c r="BL1231"/>
      <c r="BM1231"/>
      <c r="BN1231"/>
      <c r="BO1231"/>
      <c r="BP1231"/>
      <c r="BQ1231"/>
      <c r="BR1231"/>
      <c r="BS1231"/>
    </row>
    <row r="1232" spans="1:71" s="1" customFormat="1" x14ac:dyDescent="0.25">
      <c r="A1232" s="188" t="s">
        <v>454</v>
      </c>
      <c r="B1232" s="188" t="s">
        <v>517</v>
      </c>
      <c r="C1232" s="188" t="s">
        <v>163</v>
      </c>
      <c r="D1232" s="188" t="s">
        <v>439</v>
      </c>
      <c r="E1232" s="188">
        <v>27</v>
      </c>
      <c r="F1232" s="208">
        <v>33393</v>
      </c>
      <c r="G1232" s="188">
        <v>353054</v>
      </c>
      <c r="H1232" s="208">
        <v>40492</v>
      </c>
      <c r="I1232" s="209" t="s">
        <v>858</v>
      </c>
      <c r="BB1232"/>
      <c r="BC1232"/>
      <c r="BD1232"/>
      <c r="BE1232"/>
      <c r="BF1232"/>
      <c r="BG1232"/>
      <c r="BH1232"/>
      <c r="BI1232"/>
      <c r="BJ1232"/>
      <c r="BK1232"/>
      <c r="BL1232"/>
      <c r="BM1232"/>
      <c r="BN1232"/>
      <c r="BO1232"/>
      <c r="BP1232"/>
      <c r="BQ1232"/>
      <c r="BR1232"/>
      <c r="BS1232"/>
    </row>
    <row r="1233" spans="1:71" s="1" customFormat="1" x14ac:dyDescent="0.25">
      <c r="A1233" s="188" t="s">
        <v>454</v>
      </c>
      <c r="B1233" s="188" t="s">
        <v>572</v>
      </c>
      <c r="C1233" s="188" t="s">
        <v>1051</v>
      </c>
      <c r="D1233" s="188" t="s">
        <v>439</v>
      </c>
      <c r="E1233" s="188">
        <v>27</v>
      </c>
      <c r="F1233" s="208">
        <v>33423</v>
      </c>
      <c r="G1233" s="188">
        <v>353067</v>
      </c>
      <c r="H1233" s="208">
        <v>40402</v>
      </c>
      <c r="I1233" s="209" t="s">
        <v>858</v>
      </c>
      <c r="BB1233"/>
      <c r="BC1233"/>
      <c r="BD1233"/>
      <c r="BE1233"/>
      <c r="BF1233"/>
      <c r="BG1233"/>
      <c r="BH1233"/>
      <c r="BI1233"/>
      <c r="BJ1233"/>
      <c r="BK1233"/>
      <c r="BL1233"/>
      <c r="BM1233"/>
      <c r="BN1233"/>
      <c r="BO1233"/>
      <c r="BP1233"/>
      <c r="BQ1233"/>
      <c r="BR1233"/>
      <c r="BS1233"/>
    </row>
    <row r="1234" spans="1:71" s="1" customFormat="1" x14ac:dyDescent="0.25">
      <c r="A1234" s="188" t="s">
        <v>408</v>
      </c>
      <c r="B1234" s="188" t="s">
        <v>602</v>
      </c>
      <c r="C1234" s="188" t="s">
        <v>870</v>
      </c>
      <c r="D1234" s="188" t="s">
        <v>416</v>
      </c>
      <c r="E1234" s="188">
        <v>27</v>
      </c>
      <c r="F1234" s="208">
        <v>33454</v>
      </c>
      <c r="G1234" s="188">
        <v>353070</v>
      </c>
      <c r="H1234" s="208">
        <v>40327</v>
      </c>
      <c r="I1234" s="209" t="s">
        <v>858</v>
      </c>
      <c r="BB1234"/>
      <c r="BC1234"/>
      <c r="BD1234"/>
      <c r="BE1234"/>
      <c r="BF1234"/>
      <c r="BG1234"/>
      <c r="BH1234"/>
      <c r="BI1234"/>
      <c r="BJ1234"/>
      <c r="BK1234"/>
      <c r="BL1234"/>
      <c r="BM1234"/>
      <c r="BN1234"/>
      <c r="BO1234"/>
      <c r="BP1234"/>
      <c r="BQ1234"/>
      <c r="BR1234"/>
      <c r="BS1234"/>
    </row>
    <row r="1235" spans="1:71" s="1" customFormat="1" x14ac:dyDescent="0.25">
      <c r="A1235" s="188" t="s">
        <v>454</v>
      </c>
      <c r="B1235" s="188" t="s">
        <v>626</v>
      </c>
      <c r="C1235" s="188" t="s">
        <v>1052</v>
      </c>
      <c r="D1235" s="188" t="s">
        <v>439</v>
      </c>
      <c r="E1235" s="188">
        <v>27</v>
      </c>
      <c r="F1235" s="208">
        <v>33277</v>
      </c>
      <c r="G1235" s="188">
        <v>563040</v>
      </c>
      <c r="H1235" s="208">
        <v>40507</v>
      </c>
      <c r="I1235" s="209" t="s">
        <v>858</v>
      </c>
      <c r="BB1235"/>
      <c r="BC1235"/>
      <c r="BD1235"/>
      <c r="BE1235"/>
      <c r="BF1235"/>
      <c r="BG1235"/>
      <c r="BH1235"/>
      <c r="BI1235"/>
      <c r="BJ1235"/>
      <c r="BK1235"/>
      <c r="BL1235"/>
      <c r="BM1235"/>
      <c r="BN1235"/>
      <c r="BO1235"/>
      <c r="BP1235"/>
      <c r="BQ1235"/>
      <c r="BR1235"/>
      <c r="BS1235"/>
    </row>
    <row r="1236" spans="1:71" s="1" customFormat="1" x14ac:dyDescent="0.25">
      <c r="A1236" s="188" t="s">
        <v>454</v>
      </c>
      <c r="B1236" s="188" t="s">
        <v>618</v>
      </c>
      <c r="C1236" s="188" t="s">
        <v>1053</v>
      </c>
      <c r="D1236" s="188" t="s">
        <v>439</v>
      </c>
      <c r="E1236" s="188">
        <v>27</v>
      </c>
      <c r="F1236" s="208">
        <v>33305</v>
      </c>
      <c r="G1236" s="188">
        <v>353058</v>
      </c>
      <c r="H1236" s="208">
        <v>40520</v>
      </c>
      <c r="I1236" s="209" t="s">
        <v>858</v>
      </c>
      <c r="BB1236"/>
      <c r="BC1236"/>
      <c r="BD1236"/>
      <c r="BE1236"/>
      <c r="BF1236"/>
      <c r="BG1236"/>
      <c r="BH1236"/>
      <c r="BI1236"/>
      <c r="BJ1236"/>
      <c r="BK1236"/>
      <c r="BL1236"/>
      <c r="BM1236"/>
      <c r="BN1236"/>
      <c r="BO1236"/>
      <c r="BP1236"/>
      <c r="BQ1236"/>
      <c r="BR1236"/>
      <c r="BS1236"/>
    </row>
    <row r="1237" spans="1:71" s="1" customFormat="1" x14ac:dyDescent="0.25">
      <c r="A1237" s="188" t="s">
        <v>408</v>
      </c>
      <c r="B1237" s="188" t="s">
        <v>713</v>
      </c>
      <c r="C1237" s="188" t="s">
        <v>964</v>
      </c>
      <c r="D1237" s="188" t="s">
        <v>439</v>
      </c>
      <c r="E1237" s="188">
        <v>27</v>
      </c>
      <c r="F1237" s="208">
        <v>33336</v>
      </c>
      <c r="G1237" s="188">
        <v>353059</v>
      </c>
      <c r="H1237" s="208">
        <v>40443</v>
      </c>
      <c r="I1237" s="209" t="s">
        <v>858</v>
      </c>
      <c r="BB1237"/>
      <c r="BC1237"/>
      <c r="BD1237"/>
      <c r="BE1237"/>
      <c r="BF1237"/>
      <c r="BG1237"/>
      <c r="BH1237"/>
      <c r="BI1237"/>
      <c r="BJ1237"/>
      <c r="BK1237"/>
      <c r="BL1237"/>
      <c r="BM1237"/>
      <c r="BN1237"/>
      <c r="BO1237"/>
      <c r="BP1237"/>
      <c r="BQ1237"/>
      <c r="BR1237"/>
      <c r="BS1237"/>
    </row>
    <row r="1238" spans="1:71" s="1" customFormat="1" x14ac:dyDescent="0.25">
      <c r="A1238" s="188" t="s">
        <v>454</v>
      </c>
      <c r="B1238" s="188" t="s">
        <v>791</v>
      </c>
      <c r="C1238" s="188" t="s">
        <v>983</v>
      </c>
      <c r="D1238" s="188" t="s">
        <v>439</v>
      </c>
      <c r="E1238" s="188">
        <v>27</v>
      </c>
      <c r="F1238" s="208">
        <v>33370</v>
      </c>
      <c r="G1238" s="188">
        <v>563063</v>
      </c>
      <c r="H1238" s="208">
        <v>40949</v>
      </c>
      <c r="I1238" s="209" t="s">
        <v>858</v>
      </c>
      <c r="BB1238"/>
      <c r="BC1238"/>
      <c r="BD1238"/>
      <c r="BE1238"/>
      <c r="BF1238"/>
      <c r="BG1238"/>
      <c r="BH1238"/>
      <c r="BI1238"/>
      <c r="BJ1238"/>
      <c r="BK1238"/>
      <c r="BL1238"/>
      <c r="BM1238"/>
      <c r="BN1238"/>
      <c r="BO1238"/>
      <c r="BP1238"/>
      <c r="BQ1238"/>
      <c r="BR1238"/>
      <c r="BS1238"/>
    </row>
    <row r="1239" spans="1:71" s="1" customFormat="1" x14ac:dyDescent="0.25">
      <c r="A1239" s="188" t="s">
        <v>408</v>
      </c>
      <c r="B1239" s="188" t="s">
        <v>426</v>
      </c>
      <c r="C1239" s="188" t="s">
        <v>490</v>
      </c>
      <c r="D1239" s="188" t="s">
        <v>439</v>
      </c>
      <c r="E1239" s="188">
        <v>27</v>
      </c>
      <c r="F1239" s="208">
        <v>33431</v>
      </c>
      <c r="G1239" s="188">
        <v>353064</v>
      </c>
      <c r="H1239" s="208">
        <v>41064</v>
      </c>
      <c r="I1239" s="209" t="s">
        <v>858</v>
      </c>
      <c r="BB1239"/>
      <c r="BC1239"/>
      <c r="BD1239"/>
      <c r="BE1239"/>
      <c r="BF1239"/>
      <c r="BG1239"/>
      <c r="BH1239"/>
      <c r="BI1239"/>
      <c r="BJ1239"/>
      <c r="BK1239"/>
      <c r="BL1239"/>
      <c r="BM1239"/>
      <c r="BN1239"/>
      <c r="BO1239"/>
      <c r="BP1239"/>
      <c r="BQ1239"/>
      <c r="BR1239"/>
      <c r="BS1239"/>
    </row>
    <row r="1240" spans="1:71" s="1" customFormat="1" x14ac:dyDescent="0.25">
      <c r="A1240" s="188" t="s">
        <v>454</v>
      </c>
      <c r="B1240" s="188" t="s">
        <v>664</v>
      </c>
      <c r="C1240" s="188" t="s">
        <v>984</v>
      </c>
      <c r="D1240" s="188" t="s">
        <v>439</v>
      </c>
      <c r="E1240" s="188">
        <v>27</v>
      </c>
      <c r="F1240" s="208">
        <v>33462</v>
      </c>
      <c r="G1240" s="188">
        <v>353061</v>
      </c>
      <c r="H1240" s="208">
        <v>41046</v>
      </c>
      <c r="I1240" s="209" t="s">
        <v>858</v>
      </c>
      <c r="BB1240"/>
      <c r="BC1240"/>
      <c r="BD1240"/>
      <c r="BE1240"/>
      <c r="BF1240"/>
      <c r="BG1240"/>
      <c r="BH1240"/>
      <c r="BI1240"/>
      <c r="BJ1240"/>
      <c r="BK1240"/>
      <c r="BL1240"/>
      <c r="BM1240"/>
      <c r="BN1240"/>
      <c r="BO1240"/>
      <c r="BP1240"/>
      <c r="BQ1240"/>
      <c r="BR1240"/>
      <c r="BS1240"/>
    </row>
    <row r="1241" spans="1:71" s="1" customFormat="1" x14ac:dyDescent="0.25">
      <c r="A1241" s="188" t="s">
        <v>408</v>
      </c>
      <c r="B1241" s="188" t="s">
        <v>709</v>
      </c>
      <c r="C1241" s="188" t="s">
        <v>1054</v>
      </c>
      <c r="D1241" s="188" t="s">
        <v>439</v>
      </c>
      <c r="E1241" s="188">
        <v>26</v>
      </c>
      <c r="F1241" s="208">
        <v>33859</v>
      </c>
      <c r="G1241" s="188">
        <v>563043</v>
      </c>
      <c r="H1241" s="208">
        <v>41063</v>
      </c>
      <c r="I1241" s="209" t="s">
        <v>466</v>
      </c>
      <c r="BB1241"/>
      <c r="BC1241"/>
      <c r="BD1241"/>
      <c r="BE1241"/>
      <c r="BF1241"/>
      <c r="BG1241"/>
      <c r="BH1241"/>
      <c r="BI1241"/>
      <c r="BJ1241"/>
      <c r="BK1241"/>
      <c r="BL1241"/>
      <c r="BM1241"/>
      <c r="BN1241"/>
      <c r="BO1241"/>
      <c r="BP1241"/>
      <c r="BQ1241"/>
      <c r="BR1241"/>
      <c r="BS1241"/>
    </row>
    <row r="1242" spans="1:71" s="1" customFormat="1" x14ac:dyDescent="0.25">
      <c r="A1242" s="188" t="s">
        <v>454</v>
      </c>
      <c r="B1242" s="188" t="s">
        <v>623</v>
      </c>
      <c r="C1242" s="188" t="s">
        <v>632</v>
      </c>
      <c r="D1242" s="188" t="s">
        <v>439</v>
      </c>
      <c r="E1242" s="188">
        <v>25</v>
      </c>
      <c r="F1242" s="208">
        <v>33889</v>
      </c>
      <c r="G1242" s="188">
        <v>353069</v>
      </c>
      <c r="H1242" s="208">
        <v>41034</v>
      </c>
      <c r="I1242" s="209" t="s">
        <v>466</v>
      </c>
      <c r="BB1242"/>
      <c r="BC1242"/>
      <c r="BD1242"/>
      <c r="BE1242"/>
      <c r="BF1242"/>
      <c r="BG1242"/>
      <c r="BH1242"/>
      <c r="BI1242"/>
      <c r="BJ1242"/>
      <c r="BK1242"/>
      <c r="BL1242"/>
      <c r="BM1242"/>
      <c r="BN1242"/>
      <c r="BO1242"/>
      <c r="BP1242"/>
      <c r="BQ1242"/>
      <c r="BR1242"/>
      <c r="BS1242"/>
    </row>
    <row r="1243" spans="1:71" s="1" customFormat="1" x14ac:dyDescent="0.25">
      <c r="A1243" s="188" t="s">
        <v>454</v>
      </c>
      <c r="B1243" s="188" t="s">
        <v>474</v>
      </c>
      <c r="C1243" s="188" t="s">
        <v>710</v>
      </c>
      <c r="D1243" s="188" t="s">
        <v>439</v>
      </c>
      <c r="E1243" s="188">
        <v>31</v>
      </c>
      <c r="F1243" s="208">
        <v>31772</v>
      </c>
      <c r="G1243" s="188">
        <v>353055</v>
      </c>
      <c r="H1243" s="208">
        <v>40631</v>
      </c>
      <c r="I1243" s="209" t="s">
        <v>466</v>
      </c>
      <c r="BB1243"/>
      <c r="BC1243"/>
      <c r="BD1243"/>
      <c r="BE1243"/>
      <c r="BF1243"/>
      <c r="BG1243"/>
      <c r="BH1243"/>
      <c r="BI1243"/>
      <c r="BJ1243"/>
      <c r="BK1243"/>
      <c r="BL1243"/>
      <c r="BM1243"/>
      <c r="BN1243"/>
      <c r="BO1243"/>
      <c r="BP1243"/>
      <c r="BQ1243"/>
      <c r="BR1243"/>
      <c r="BS1243"/>
    </row>
    <row r="1244" spans="1:71" s="1" customFormat="1" x14ac:dyDescent="0.25">
      <c r="A1244" s="188" t="s">
        <v>454</v>
      </c>
      <c r="B1244" s="188" t="s">
        <v>534</v>
      </c>
      <c r="C1244" s="188" t="s">
        <v>884</v>
      </c>
      <c r="D1244" s="188" t="s">
        <v>439</v>
      </c>
      <c r="E1244" s="188">
        <v>26</v>
      </c>
      <c r="F1244" s="208">
        <v>33644</v>
      </c>
      <c r="G1244" s="188">
        <v>353056</v>
      </c>
      <c r="H1244" s="208">
        <v>40916</v>
      </c>
      <c r="I1244" s="209" t="s">
        <v>466</v>
      </c>
      <c r="BB1244"/>
      <c r="BC1244"/>
      <c r="BD1244"/>
      <c r="BE1244"/>
      <c r="BF1244"/>
      <c r="BG1244"/>
      <c r="BH1244"/>
      <c r="BI1244"/>
      <c r="BJ1244"/>
      <c r="BK1244"/>
      <c r="BL1244"/>
      <c r="BM1244"/>
      <c r="BN1244"/>
      <c r="BO1244"/>
      <c r="BP1244"/>
      <c r="BQ1244"/>
      <c r="BR1244"/>
      <c r="BS1244"/>
    </row>
    <row r="1245" spans="1:71" s="1" customFormat="1" x14ac:dyDescent="0.25">
      <c r="A1245" s="188" t="s">
        <v>454</v>
      </c>
      <c r="B1245" s="188" t="s">
        <v>531</v>
      </c>
      <c r="C1245" s="188" t="s">
        <v>1055</v>
      </c>
      <c r="D1245" s="188" t="s">
        <v>439</v>
      </c>
      <c r="E1245" s="188">
        <v>26</v>
      </c>
      <c r="F1245" s="208">
        <v>33666</v>
      </c>
      <c r="G1245" s="188">
        <v>353057</v>
      </c>
      <c r="H1245" s="208">
        <v>41051</v>
      </c>
      <c r="I1245" s="209" t="s">
        <v>466</v>
      </c>
      <c r="BB1245"/>
      <c r="BC1245"/>
      <c r="BD1245"/>
      <c r="BE1245"/>
      <c r="BF1245"/>
      <c r="BG1245"/>
      <c r="BH1245"/>
      <c r="BI1245"/>
      <c r="BJ1245"/>
      <c r="BK1245"/>
      <c r="BL1245"/>
      <c r="BM1245"/>
      <c r="BN1245"/>
      <c r="BO1245"/>
      <c r="BP1245"/>
      <c r="BQ1245"/>
      <c r="BR1245"/>
      <c r="BS1245"/>
    </row>
    <row r="1246" spans="1:71" s="1" customFormat="1" x14ac:dyDescent="0.25">
      <c r="A1246" s="188" t="s">
        <v>454</v>
      </c>
      <c r="B1246" s="188" t="s">
        <v>574</v>
      </c>
      <c r="C1246" s="188" t="s">
        <v>922</v>
      </c>
      <c r="D1246" s="188" t="s">
        <v>439</v>
      </c>
      <c r="E1246" s="188">
        <v>26</v>
      </c>
      <c r="F1246" s="208">
        <v>33697</v>
      </c>
      <c r="G1246" s="188">
        <v>563056</v>
      </c>
      <c r="H1246" s="208">
        <v>41072</v>
      </c>
      <c r="I1246" s="209" t="s">
        <v>466</v>
      </c>
      <c r="BB1246"/>
      <c r="BC1246"/>
      <c r="BD1246"/>
      <c r="BE1246"/>
      <c r="BF1246"/>
      <c r="BG1246"/>
      <c r="BH1246"/>
      <c r="BI1246"/>
      <c r="BJ1246"/>
      <c r="BK1246"/>
      <c r="BL1246"/>
      <c r="BM1246"/>
      <c r="BN1246"/>
      <c r="BO1246"/>
      <c r="BP1246"/>
      <c r="BQ1246"/>
      <c r="BR1246"/>
      <c r="BS1246"/>
    </row>
    <row r="1247" spans="1:71" s="1" customFormat="1" x14ac:dyDescent="0.25">
      <c r="A1247" s="188" t="s">
        <v>454</v>
      </c>
      <c r="B1247" s="188" t="s">
        <v>550</v>
      </c>
      <c r="C1247" s="188" t="s">
        <v>1056</v>
      </c>
      <c r="D1247" s="188" t="s">
        <v>439</v>
      </c>
      <c r="E1247" s="188">
        <v>26</v>
      </c>
      <c r="F1247" s="208">
        <v>33727</v>
      </c>
      <c r="G1247" s="188">
        <v>563042</v>
      </c>
      <c r="H1247" s="208">
        <v>41032</v>
      </c>
      <c r="I1247" s="209" t="s">
        <v>466</v>
      </c>
      <c r="BB1247"/>
      <c r="BC1247"/>
      <c r="BD1247"/>
      <c r="BE1247"/>
      <c r="BF1247"/>
      <c r="BG1247"/>
      <c r="BH1247"/>
      <c r="BI1247"/>
      <c r="BJ1247"/>
      <c r="BK1247"/>
      <c r="BL1247"/>
      <c r="BM1247"/>
      <c r="BN1247"/>
      <c r="BO1247"/>
      <c r="BP1247"/>
      <c r="BQ1247"/>
      <c r="BR1247"/>
      <c r="BS1247"/>
    </row>
    <row r="1248" spans="1:71" s="1" customFormat="1" x14ac:dyDescent="0.25">
      <c r="A1248" s="188" t="s">
        <v>454</v>
      </c>
      <c r="B1248" s="188" t="s">
        <v>562</v>
      </c>
      <c r="C1248" s="188" t="s">
        <v>972</v>
      </c>
      <c r="D1248" s="188" t="s">
        <v>439</v>
      </c>
      <c r="E1248" s="188">
        <v>26</v>
      </c>
      <c r="F1248" s="208">
        <v>33789</v>
      </c>
      <c r="G1248" s="188">
        <v>353060</v>
      </c>
      <c r="H1248" s="208">
        <v>41268</v>
      </c>
      <c r="I1248" s="209" t="s">
        <v>466</v>
      </c>
      <c r="BB1248"/>
      <c r="BC1248"/>
      <c r="BD1248"/>
      <c r="BE1248"/>
      <c r="BF1248"/>
      <c r="BG1248"/>
      <c r="BH1248"/>
      <c r="BI1248"/>
      <c r="BJ1248"/>
      <c r="BK1248"/>
      <c r="BL1248"/>
      <c r="BM1248"/>
      <c r="BN1248"/>
      <c r="BO1248"/>
      <c r="BP1248"/>
      <c r="BQ1248"/>
      <c r="BR1248"/>
      <c r="BS1248"/>
    </row>
    <row r="1249" spans="1:71" s="1" customFormat="1" x14ac:dyDescent="0.25">
      <c r="A1249" s="188" t="s">
        <v>454</v>
      </c>
      <c r="B1249" s="188" t="s">
        <v>594</v>
      </c>
      <c r="C1249" s="188" t="s">
        <v>1057</v>
      </c>
      <c r="D1249" s="188" t="s">
        <v>439</v>
      </c>
      <c r="E1249" s="188">
        <v>26</v>
      </c>
      <c r="F1249" s="208">
        <v>33820</v>
      </c>
      <c r="G1249" s="188">
        <v>353062</v>
      </c>
      <c r="H1249" s="208">
        <v>41102</v>
      </c>
      <c r="I1249" s="209" t="s">
        <v>466</v>
      </c>
      <c r="BB1249"/>
      <c r="BC1249"/>
      <c r="BD1249"/>
      <c r="BE1249"/>
      <c r="BF1249"/>
      <c r="BG1249"/>
      <c r="BH1249"/>
      <c r="BI1249"/>
      <c r="BJ1249"/>
      <c r="BK1249"/>
      <c r="BL1249"/>
      <c r="BM1249"/>
      <c r="BN1249"/>
      <c r="BO1249"/>
      <c r="BP1249"/>
      <c r="BQ1249"/>
      <c r="BR1249"/>
      <c r="BS1249"/>
    </row>
    <row r="1250" spans="1:71" s="1" customFormat="1" x14ac:dyDescent="0.25">
      <c r="A1250" s="188" t="s">
        <v>454</v>
      </c>
      <c r="B1250" s="188" t="s">
        <v>467</v>
      </c>
      <c r="C1250" s="188" t="s">
        <v>563</v>
      </c>
      <c r="D1250" s="188" t="s">
        <v>439</v>
      </c>
      <c r="E1250" s="188">
        <v>25</v>
      </c>
      <c r="F1250" s="208">
        <v>34216</v>
      </c>
      <c r="G1250" s="188">
        <v>353068</v>
      </c>
      <c r="H1250" s="208">
        <v>40971</v>
      </c>
      <c r="I1250" s="209" t="s">
        <v>466</v>
      </c>
      <c r="BB1250"/>
      <c r="BC1250"/>
      <c r="BD1250"/>
      <c r="BE1250"/>
      <c r="BF1250"/>
      <c r="BG1250"/>
      <c r="BH1250"/>
      <c r="BI1250"/>
      <c r="BJ1250"/>
      <c r="BK1250"/>
      <c r="BL1250"/>
      <c r="BM1250"/>
      <c r="BN1250"/>
      <c r="BO1250"/>
      <c r="BP1250"/>
      <c r="BQ1250"/>
      <c r="BR1250"/>
      <c r="BS1250"/>
    </row>
    <row r="1251" spans="1:71" s="1" customFormat="1" x14ac:dyDescent="0.25">
      <c r="A1251" s="188" t="s">
        <v>454</v>
      </c>
      <c r="B1251" s="188" t="s">
        <v>185</v>
      </c>
      <c r="C1251" s="188" t="s">
        <v>1058</v>
      </c>
      <c r="D1251" s="188" t="s">
        <v>439</v>
      </c>
      <c r="E1251" s="188">
        <v>24</v>
      </c>
      <c r="F1251" s="208">
        <v>34253</v>
      </c>
      <c r="G1251" s="188">
        <v>563046</v>
      </c>
      <c r="H1251" s="208">
        <v>40797</v>
      </c>
      <c r="I1251" s="209" t="s">
        <v>466</v>
      </c>
      <c r="BB1251"/>
      <c r="BC1251"/>
      <c r="BD1251"/>
      <c r="BE1251"/>
      <c r="BF1251"/>
      <c r="BG1251"/>
      <c r="BH1251"/>
      <c r="BI1251"/>
      <c r="BJ1251"/>
      <c r="BK1251"/>
      <c r="BL1251"/>
      <c r="BM1251"/>
      <c r="BN1251"/>
      <c r="BO1251"/>
      <c r="BP1251"/>
      <c r="BQ1251"/>
      <c r="BR1251"/>
      <c r="BS1251"/>
    </row>
    <row r="1252" spans="1:71" s="1" customFormat="1" x14ac:dyDescent="0.25">
      <c r="A1252" s="188" t="s">
        <v>454</v>
      </c>
      <c r="B1252" s="188" t="s">
        <v>155</v>
      </c>
      <c r="C1252" s="188" t="s">
        <v>523</v>
      </c>
      <c r="D1252" s="188" t="s">
        <v>439</v>
      </c>
      <c r="E1252" s="188">
        <v>24</v>
      </c>
      <c r="F1252" s="208">
        <v>34284</v>
      </c>
      <c r="G1252" s="188">
        <v>353066</v>
      </c>
      <c r="H1252" s="208">
        <v>40741</v>
      </c>
      <c r="I1252" s="209" t="s">
        <v>466</v>
      </c>
      <c r="BB1252"/>
      <c r="BC1252"/>
      <c r="BD1252"/>
      <c r="BE1252"/>
      <c r="BF1252"/>
      <c r="BG1252"/>
      <c r="BH1252"/>
      <c r="BI1252"/>
      <c r="BJ1252"/>
      <c r="BK1252"/>
      <c r="BL1252"/>
      <c r="BM1252"/>
      <c r="BN1252"/>
      <c r="BO1252"/>
      <c r="BP1252"/>
      <c r="BQ1252"/>
      <c r="BR1252"/>
      <c r="BS1252"/>
    </row>
    <row r="1253" spans="1:71" s="1" customFormat="1" x14ac:dyDescent="0.25">
      <c r="A1253" s="188" t="s">
        <v>454</v>
      </c>
      <c r="B1253" s="188" t="s">
        <v>409</v>
      </c>
      <c r="C1253" s="188" t="s">
        <v>943</v>
      </c>
      <c r="D1253" s="188" t="s">
        <v>439</v>
      </c>
      <c r="E1253" s="188">
        <v>26</v>
      </c>
      <c r="F1253" s="208">
        <v>33758</v>
      </c>
      <c r="G1253" s="188">
        <v>353074</v>
      </c>
      <c r="H1253" s="208">
        <v>40808</v>
      </c>
      <c r="I1253" s="209" t="s">
        <v>466</v>
      </c>
      <c r="BB1253"/>
      <c r="BC1253"/>
      <c r="BD1253"/>
      <c r="BE1253"/>
      <c r="BF1253"/>
      <c r="BG1253"/>
      <c r="BH1253"/>
      <c r="BI1253"/>
      <c r="BJ1253"/>
      <c r="BK1253"/>
      <c r="BL1253"/>
      <c r="BM1253"/>
      <c r="BN1253"/>
      <c r="BO1253"/>
      <c r="BP1253"/>
      <c r="BQ1253"/>
      <c r="BR1253"/>
      <c r="BS1253"/>
    </row>
    <row r="1254" spans="1:71" s="1" customFormat="1" x14ac:dyDescent="0.25">
      <c r="A1254" s="188" t="s">
        <v>408</v>
      </c>
      <c r="B1254" s="188" t="s">
        <v>673</v>
      </c>
      <c r="C1254" s="188" t="s">
        <v>997</v>
      </c>
      <c r="D1254" s="188" t="s">
        <v>850</v>
      </c>
      <c r="E1254" s="188">
        <v>30</v>
      </c>
      <c r="F1254" s="208">
        <v>32408</v>
      </c>
      <c r="G1254" s="188">
        <v>563034</v>
      </c>
      <c r="H1254" s="208">
        <v>40636</v>
      </c>
      <c r="I1254" s="209" t="s">
        <v>858</v>
      </c>
      <c r="BB1254"/>
      <c r="BC1254"/>
      <c r="BD1254"/>
      <c r="BE1254"/>
      <c r="BF1254"/>
      <c r="BG1254"/>
      <c r="BH1254"/>
      <c r="BI1254"/>
      <c r="BJ1254"/>
      <c r="BK1254"/>
      <c r="BL1254"/>
      <c r="BM1254"/>
      <c r="BN1254"/>
      <c r="BO1254"/>
      <c r="BP1254"/>
      <c r="BQ1254"/>
      <c r="BR1254"/>
      <c r="BS1254"/>
    </row>
    <row r="1255" spans="1:71" s="1" customFormat="1" x14ac:dyDescent="0.25">
      <c r="A1255" s="188" t="s">
        <v>408</v>
      </c>
      <c r="B1255" s="188" t="s">
        <v>467</v>
      </c>
      <c r="C1255" s="188" t="s">
        <v>901</v>
      </c>
      <c r="D1255" s="188" t="s">
        <v>439</v>
      </c>
      <c r="E1255" s="188">
        <v>27</v>
      </c>
      <c r="F1255" s="208">
        <v>33165</v>
      </c>
      <c r="G1255" s="188">
        <v>353076</v>
      </c>
      <c r="H1255" s="208">
        <v>40903</v>
      </c>
      <c r="I1255" s="209" t="s">
        <v>466</v>
      </c>
      <c r="BB1255"/>
      <c r="BC1255"/>
      <c r="BD1255"/>
      <c r="BE1255"/>
      <c r="BF1255"/>
      <c r="BG1255"/>
      <c r="BH1255"/>
      <c r="BI1255"/>
      <c r="BJ1255"/>
      <c r="BK1255"/>
      <c r="BL1255"/>
      <c r="BM1255"/>
      <c r="BN1255"/>
      <c r="BO1255"/>
      <c r="BP1255"/>
      <c r="BQ1255"/>
      <c r="BR1255"/>
      <c r="BS1255"/>
    </row>
    <row r="1256" spans="1:71" s="1" customFormat="1" x14ac:dyDescent="0.25">
      <c r="A1256" s="188" t="s">
        <v>454</v>
      </c>
      <c r="B1256" s="188" t="s">
        <v>464</v>
      </c>
      <c r="C1256" s="188" t="s">
        <v>680</v>
      </c>
      <c r="D1256" s="188" t="s">
        <v>439</v>
      </c>
      <c r="E1256" s="188">
        <v>27</v>
      </c>
      <c r="F1256" s="208">
        <v>33232</v>
      </c>
      <c r="G1256" s="188">
        <v>353075</v>
      </c>
      <c r="H1256" s="208">
        <v>40858</v>
      </c>
      <c r="I1256" s="209" t="s">
        <v>466</v>
      </c>
      <c r="BB1256"/>
      <c r="BC1256"/>
      <c r="BD1256"/>
      <c r="BE1256"/>
      <c r="BF1256"/>
      <c r="BG1256"/>
      <c r="BH1256"/>
      <c r="BI1256"/>
      <c r="BJ1256"/>
      <c r="BK1256"/>
      <c r="BL1256"/>
      <c r="BM1256"/>
      <c r="BN1256"/>
      <c r="BO1256"/>
      <c r="BP1256"/>
      <c r="BQ1256"/>
      <c r="BR1256"/>
      <c r="BS1256"/>
    </row>
    <row r="1257" spans="1:71" s="1" customFormat="1" x14ac:dyDescent="0.25">
      <c r="A1257" s="188" t="s">
        <v>454</v>
      </c>
      <c r="B1257" s="188" t="s">
        <v>559</v>
      </c>
      <c r="C1257" s="188" t="s">
        <v>984</v>
      </c>
      <c r="D1257" s="188" t="s">
        <v>439</v>
      </c>
      <c r="E1257" s="188">
        <v>31</v>
      </c>
      <c r="F1257" s="208">
        <v>31993</v>
      </c>
      <c r="G1257" s="188">
        <v>353079</v>
      </c>
      <c r="H1257" s="208">
        <v>40873</v>
      </c>
      <c r="I1257" s="209" t="s">
        <v>858</v>
      </c>
      <c r="BB1257"/>
      <c r="BC1257"/>
      <c r="BD1257"/>
      <c r="BE1257"/>
      <c r="BF1257"/>
      <c r="BG1257"/>
      <c r="BH1257"/>
      <c r="BI1257"/>
      <c r="BJ1257"/>
      <c r="BK1257"/>
      <c r="BL1257"/>
      <c r="BM1257"/>
      <c r="BN1257"/>
      <c r="BO1257"/>
      <c r="BP1257"/>
      <c r="BQ1257"/>
      <c r="BR1257"/>
      <c r="BS1257"/>
    </row>
    <row r="1258" spans="1:71" s="1" customFormat="1" x14ac:dyDescent="0.25">
      <c r="A1258" s="188" t="s">
        <v>408</v>
      </c>
      <c r="B1258" s="188" t="s">
        <v>500</v>
      </c>
      <c r="C1258" s="188" t="s">
        <v>950</v>
      </c>
      <c r="D1258" s="188" t="s">
        <v>460</v>
      </c>
      <c r="E1258" s="188">
        <v>31</v>
      </c>
      <c r="F1258" s="208">
        <v>31772</v>
      </c>
      <c r="G1258" s="188">
        <v>563078</v>
      </c>
      <c r="H1258" s="208">
        <v>40631</v>
      </c>
      <c r="I1258" s="209" t="s">
        <v>858</v>
      </c>
      <c r="BB1258"/>
      <c r="BC1258"/>
      <c r="BD1258"/>
      <c r="BE1258"/>
      <c r="BF1258"/>
      <c r="BG1258"/>
      <c r="BH1258"/>
      <c r="BI1258"/>
      <c r="BJ1258"/>
      <c r="BK1258"/>
      <c r="BL1258"/>
      <c r="BM1258"/>
      <c r="BN1258"/>
      <c r="BO1258"/>
      <c r="BP1258"/>
      <c r="BQ1258"/>
      <c r="BR1258"/>
      <c r="BS1258"/>
    </row>
    <row r="1259" spans="1:71" s="1" customFormat="1" x14ac:dyDescent="0.25">
      <c r="A1259" s="188" t="s">
        <v>454</v>
      </c>
      <c r="B1259" s="188" t="s">
        <v>185</v>
      </c>
      <c r="C1259" s="188" t="s">
        <v>1014</v>
      </c>
      <c r="D1259" s="188" t="s">
        <v>439</v>
      </c>
      <c r="E1259" s="188">
        <v>32</v>
      </c>
      <c r="F1259" s="208">
        <v>31500</v>
      </c>
      <c r="G1259" s="188">
        <v>563084</v>
      </c>
      <c r="H1259" s="208">
        <v>40762</v>
      </c>
      <c r="I1259" s="209" t="s">
        <v>858</v>
      </c>
      <c r="BB1259"/>
      <c r="BC1259"/>
      <c r="BD1259"/>
      <c r="BE1259"/>
      <c r="BF1259"/>
      <c r="BG1259"/>
      <c r="BH1259"/>
      <c r="BI1259"/>
      <c r="BJ1259"/>
      <c r="BK1259"/>
      <c r="BL1259"/>
      <c r="BM1259"/>
      <c r="BN1259"/>
      <c r="BO1259"/>
      <c r="BP1259"/>
      <c r="BQ1259"/>
      <c r="BR1259"/>
      <c r="BS1259"/>
    </row>
    <row r="1260" spans="1:71" s="1" customFormat="1" x14ac:dyDescent="0.25">
      <c r="A1260" s="188" t="s">
        <v>408</v>
      </c>
      <c r="B1260" s="188" t="s">
        <v>452</v>
      </c>
      <c r="C1260" s="188" t="s">
        <v>1059</v>
      </c>
      <c r="D1260" s="188" t="s">
        <v>439</v>
      </c>
      <c r="E1260" s="188">
        <v>30</v>
      </c>
      <c r="F1260" s="208">
        <v>32280</v>
      </c>
      <c r="G1260" s="188">
        <v>563081</v>
      </c>
      <c r="H1260" s="208">
        <v>40798</v>
      </c>
      <c r="I1260" s="209" t="s">
        <v>858</v>
      </c>
      <c r="BB1260"/>
      <c r="BC1260"/>
      <c r="BD1260"/>
      <c r="BE1260"/>
      <c r="BF1260"/>
      <c r="BG1260"/>
      <c r="BH1260"/>
      <c r="BI1260"/>
      <c r="BJ1260"/>
      <c r="BK1260"/>
      <c r="BL1260"/>
      <c r="BM1260"/>
      <c r="BN1260"/>
      <c r="BO1260"/>
      <c r="BP1260"/>
      <c r="BQ1260"/>
      <c r="BR1260"/>
      <c r="BS1260"/>
    </row>
    <row r="1261" spans="1:71" s="1" customFormat="1" x14ac:dyDescent="0.25">
      <c r="A1261" s="188" t="s">
        <v>408</v>
      </c>
      <c r="B1261" s="188" t="s">
        <v>476</v>
      </c>
      <c r="C1261" s="188" t="s">
        <v>822</v>
      </c>
      <c r="D1261" s="188" t="s">
        <v>439</v>
      </c>
      <c r="E1261" s="188">
        <v>27</v>
      </c>
      <c r="F1261" s="208">
        <v>33217</v>
      </c>
      <c r="G1261" s="188">
        <v>353082</v>
      </c>
      <c r="H1261" s="208">
        <v>40727</v>
      </c>
      <c r="I1261" s="209" t="s">
        <v>858</v>
      </c>
      <c r="BB1261"/>
      <c r="BC1261"/>
      <c r="BD1261"/>
      <c r="BE1261"/>
      <c r="BF1261"/>
      <c r="BG1261"/>
      <c r="BH1261"/>
      <c r="BI1261"/>
      <c r="BJ1261"/>
      <c r="BK1261"/>
      <c r="BL1261"/>
      <c r="BM1261"/>
      <c r="BN1261"/>
      <c r="BO1261"/>
      <c r="BP1261"/>
      <c r="BQ1261"/>
      <c r="BR1261"/>
      <c r="BS1261"/>
    </row>
    <row r="1262" spans="1:71" s="1" customFormat="1" x14ac:dyDescent="0.25">
      <c r="A1262" s="188" t="s">
        <v>408</v>
      </c>
      <c r="B1262" s="188" t="s">
        <v>645</v>
      </c>
      <c r="C1262" s="188" t="s">
        <v>527</v>
      </c>
      <c r="D1262" s="188" t="s">
        <v>433</v>
      </c>
      <c r="E1262" s="188">
        <v>35</v>
      </c>
      <c r="F1262" s="208">
        <v>30578</v>
      </c>
      <c r="G1262" s="188">
        <v>563036</v>
      </c>
      <c r="H1262" s="208">
        <v>41354</v>
      </c>
      <c r="I1262" s="209" t="s">
        <v>858</v>
      </c>
      <c r="BB1262"/>
      <c r="BC1262"/>
      <c r="BD1262"/>
      <c r="BE1262"/>
      <c r="BF1262"/>
      <c r="BG1262"/>
      <c r="BH1262"/>
      <c r="BI1262"/>
      <c r="BJ1262"/>
      <c r="BK1262"/>
      <c r="BL1262"/>
      <c r="BM1262"/>
      <c r="BN1262"/>
      <c r="BO1262"/>
      <c r="BP1262"/>
      <c r="BQ1262"/>
      <c r="BR1262"/>
      <c r="BS1262"/>
    </row>
    <row r="1263" spans="1:71" s="1" customFormat="1" x14ac:dyDescent="0.25">
      <c r="A1263" s="188" t="s">
        <v>454</v>
      </c>
      <c r="B1263" s="188" t="s">
        <v>471</v>
      </c>
      <c r="C1263" s="188" t="s">
        <v>922</v>
      </c>
      <c r="D1263" s="188" t="s">
        <v>460</v>
      </c>
      <c r="E1263" s="188">
        <v>31</v>
      </c>
      <c r="F1263" s="208">
        <v>32030</v>
      </c>
      <c r="G1263" s="188">
        <v>563085</v>
      </c>
      <c r="H1263" s="208">
        <v>41569</v>
      </c>
      <c r="I1263" s="209" t="s">
        <v>858</v>
      </c>
      <c r="BB1263"/>
      <c r="BC1263"/>
      <c r="BD1263"/>
      <c r="BE1263"/>
      <c r="BF1263"/>
      <c r="BG1263"/>
      <c r="BH1263"/>
      <c r="BI1263"/>
      <c r="BJ1263"/>
      <c r="BK1263"/>
      <c r="BL1263"/>
      <c r="BM1263"/>
      <c r="BN1263"/>
      <c r="BO1263"/>
      <c r="BP1263"/>
      <c r="BQ1263"/>
      <c r="BR1263"/>
      <c r="BS1263"/>
    </row>
    <row r="1264" spans="1:71" s="1" customFormat="1" x14ac:dyDescent="0.25">
      <c r="A1264" s="188" t="s">
        <v>454</v>
      </c>
      <c r="B1264" s="188" t="s">
        <v>784</v>
      </c>
      <c r="C1264" s="188" t="s">
        <v>1060</v>
      </c>
      <c r="D1264" s="188" t="s">
        <v>416</v>
      </c>
      <c r="E1264" s="188">
        <v>30</v>
      </c>
      <c r="F1264" s="208">
        <v>32218</v>
      </c>
      <c r="G1264" s="188">
        <v>353087</v>
      </c>
      <c r="H1264" s="208">
        <v>41384</v>
      </c>
      <c r="I1264" s="209" t="s">
        <v>858</v>
      </c>
      <c r="BB1264"/>
      <c r="BC1264"/>
      <c r="BD1264"/>
      <c r="BE1264"/>
      <c r="BF1264"/>
      <c r="BG1264"/>
      <c r="BH1264"/>
      <c r="BI1264"/>
      <c r="BJ1264"/>
      <c r="BK1264"/>
      <c r="BL1264"/>
      <c r="BM1264"/>
      <c r="BN1264"/>
      <c r="BO1264"/>
      <c r="BP1264"/>
      <c r="BQ1264"/>
      <c r="BR1264"/>
      <c r="BS1264"/>
    </row>
    <row r="1265" spans="1:71" s="1" customFormat="1" x14ac:dyDescent="0.25">
      <c r="A1265" s="188" t="s">
        <v>454</v>
      </c>
      <c r="B1265" s="188" t="s">
        <v>817</v>
      </c>
      <c r="C1265" s="188" t="s">
        <v>640</v>
      </c>
      <c r="D1265" s="188" t="s">
        <v>439</v>
      </c>
      <c r="E1265" s="188">
        <v>33</v>
      </c>
      <c r="F1265" s="208">
        <v>31088</v>
      </c>
      <c r="G1265" s="188">
        <v>563091</v>
      </c>
      <c r="H1265" s="208">
        <v>41372</v>
      </c>
      <c r="I1265" s="209" t="s">
        <v>858</v>
      </c>
      <c r="BB1265"/>
      <c r="BC1265"/>
      <c r="BD1265"/>
      <c r="BE1265"/>
      <c r="BF1265"/>
      <c r="BG1265"/>
      <c r="BH1265"/>
      <c r="BI1265"/>
      <c r="BJ1265"/>
      <c r="BK1265"/>
      <c r="BL1265"/>
      <c r="BM1265"/>
      <c r="BN1265"/>
      <c r="BO1265"/>
      <c r="BP1265"/>
      <c r="BQ1265"/>
      <c r="BR1265"/>
      <c r="BS1265"/>
    </row>
    <row r="1266" spans="1:71" s="1" customFormat="1" x14ac:dyDescent="0.25">
      <c r="A1266" s="188" t="s">
        <v>413</v>
      </c>
      <c r="B1266" s="188" t="s">
        <v>509</v>
      </c>
      <c r="C1266" s="188" t="s">
        <v>848</v>
      </c>
      <c r="D1266" s="188" t="s">
        <v>411</v>
      </c>
      <c r="E1266" s="188">
        <v>34</v>
      </c>
      <c r="F1266" s="208">
        <v>30837</v>
      </c>
      <c r="G1266" s="188">
        <v>563096</v>
      </c>
      <c r="H1266" s="208">
        <v>41397</v>
      </c>
      <c r="I1266" s="209" t="s">
        <v>858</v>
      </c>
      <c r="BB1266"/>
      <c r="BC1266"/>
      <c r="BD1266"/>
      <c r="BE1266"/>
      <c r="BF1266"/>
      <c r="BG1266"/>
      <c r="BH1266"/>
      <c r="BI1266"/>
      <c r="BJ1266"/>
      <c r="BK1266"/>
      <c r="BL1266"/>
      <c r="BM1266"/>
      <c r="BN1266"/>
      <c r="BO1266"/>
      <c r="BP1266"/>
      <c r="BQ1266"/>
      <c r="BR1266"/>
      <c r="BS1266"/>
    </row>
    <row r="1267" spans="1:71" s="1" customFormat="1" x14ac:dyDescent="0.25">
      <c r="A1267" s="188" t="s">
        <v>408</v>
      </c>
      <c r="B1267" s="188" t="s">
        <v>410</v>
      </c>
      <c r="C1267" s="188" t="s">
        <v>86</v>
      </c>
      <c r="D1267" s="188" t="s">
        <v>439</v>
      </c>
      <c r="E1267" s="188">
        <v>31</v>
      </c>
      <c r="F1267" s="208">
        <v>31841</v>
      </c>
      <c r="G1267" s="188">
        <v>563095</v>
      </c>
      <c r="H1267" s="208">
        <v>41521</v>
      </c>
      <c r="I1267" s="209" t="s">
        <v>858</v>
      </c>
      <c r="BB1267"/>
      <c r="BC1267"/>
      <c r="BD1267"/>
      <c r="BE1267"/>
      <c r="BF1267"/>
      <c r="BG1267"/>
      <c r="BH1267"/>
      <c r="BI1267"/>
      <c r="BJ1267"/>
      <c r="BK1267"/>
      <c r="BL1267"/>
      <c r="BM1267"/>
      <c r="BN1267"/>
      <c r="BO1267"/>
      <c r="BP1267"/>
      <c r="BQ1267"/>
      <c r="BR1267"/>
      <c r="BS1267"/>
    </row>
    <row r="1268" spans="1:71" s="1" customFormat="1" x14ac:dyDescent="0.25">
      <c r="A1268" s="188" t="s">
        <v>454</v>
      </c>
      <c r="B1268" s="188" t="s">
        <v>635</v>
      </c>
      <c r="C1268" s="188" t="s">
        <v>975</v>
      </c>
      <c r="D1268" s="188" t="s">
        <v>416</v>
      </c>
      <c r="E1268" s="188">
        <v>30</v>
      </c>
      <c r="F1268" s="208">
        <v>32189</v>
      </c>
      <c r="G1268" s="188">
        <v>353098</v>
      </c>
      <c r="H1268" s="208">
        <v>41414</v>
      </c>
      <c r="I1268" s="209" t="s">
        <v>858</v>
      </c>
      <c r="BB1268"/>
      <c r="BC1268"/>
      <c r="BD1268"/>
      <c r="BE1268"/>
      <c r="BF1268"/>
      <c r="BG1268"/>
      <c r="BH1268"/>
      <c r="BI1268"/>
      <c r="BJ1268"/>
      <c r="BK1268"/>
      <c r="BL1268"/>
      <c r="BM1268"/>
      <c r="BN1268"/>
      <c r="BO1268"/>
      <c r="BP1268"/>
      <c r="BQ1268"/>
      <c r="BR1268"/>
      <c r="BS1268"/>
    </row>
    <row r="1269" spans="1:71" s="1" customFormat="1" x14ac:dyDescent="0.25">
      <c r="A1269" s="188" t="s">
        <v>454</v>
      </c>
      <c r="B1269" s="188" t="s">
        <v>528</v>
      </c>
      <c r="C1269" s="188" t="s">
        <v>90</v>
      </c>
      <c r="D1269" s="188" t="s">
        <v>442</v>
      </c>
      <c r="E1269" s="188">
        <v>27</v>
      </c>
      <c r="F1269" s="208">
        <v>33187</v>
      </c>
      <c r="G1269" s="188">
        <v>353100</v>
      </c>
      <c r="H1269" s="208">
        <v>41527</v>
      </c>
      <c r="I1269" s="209" t="s">
        <v>858</v>
      </c>
      <c r="BB1269"/>
      <c r="BC1269"/>
      <c r="BD1269"/>
      <c r="BE1269"/>
      <c r="BF1269"/>
      <c r="BG1269"/>
      <c r="BH1269"/>
      <c r="BI1269"/>
      <c r="BJ1269"/>
      <c r="BK1269"/>
      <c r="BL1269"/>
      <c r="BM1269"/>
      <c r="BN1269"/>
      <c r="BO1269"/>
      <c r="BP1269"/>
      <c r="BQ1269"/>
      <c r="BR1269"/>
      <c r="BS1269"/>
    </row>
    <row r="1270" spans="1:71" s="1" customFormat="1" x14ac:dyDescent="0.25">
      <c r="A1270" s="188" t="s">
        <v>413</v>
      </c>
      <c r="B1270" s="188" t="s">
        <v>476</v>
      </c>
      <c r="C1270" s="188" t="s">
        <v>928</v>
      </c>
      <c r="D1270" s="188" t="s">
        <v>439</v>
      </c>
      <c r="E1270" s="188">
        <v>36</v>
      </c>
      <c r="F1270" s="208">
        <v>30044</v>
      </c>
      <c r="G1270" s="188">
        <v>353089</v>
      </c>
      <c r="H1270" s="208">
        <v>41279</v>
      </c>
      <c r="I1270" s="209" t="s">
        <v>858</v>
      </c>
      <c r="BB1270"/>
      <c r="BC1270"/>
      <c r="BD1270"/>
      <c r="BE1270"/>
      <c r="BF1270"/>
      <c r="BG1270"/>
      <c r="BH1270"/>
      <c r="BI1270"/>
      <c r="BJ1270"/>
      <c r="BK1270"/>
      <c r="BL1270"/>
      <c r="BM1270"/>
      <c r="BN1270"/>
      <c r="BO1270"/>
      <c r="BP1270"/>
      <c r="BQ1270"/>
      <c r="BR1270"/>
      <c r="BS1270"/>
    </row>
    <row r="1271" spans="1:71" s="1" customFormat="1" x14ac:dyDescent="0.25">
      <c r="A1271" s="188" t="s">
        <v>408</v>
      </c>
      <c r="B1271" s="188" t="s">
        <v>748</v>
      </c>
      <c r="C1271" s="188" t="s">
        <v>552</v>
      </c>
      <c r="D1271" s="188" t="s">
        <v>439</v>
      </c>
      <c r="E1271" s="188">
        <v>29</v>
      </c>
      <c r="F1271" s="208">
        <v>32650</v>
      </c>
      <c r="G1271" s="188">
        <v>563093</v>
      </c>
      <c r="H1271" s="208">
        <v>41406</v>
      </c>
      <c r="I1271" s="209" t="s">
        <v>858</v>
      </c>
      <c r="BB1271"/>
      <c r="BC1271"/>
      <c r="BD1271"/>
      <c r="BE1271"/>
      <c r="BF1271"/>
      <c r="BG1271"/>
      <c r="BH1271"/>
      <c r="BI1271"/>
      <c r="BJ1271"/>
      <c r="BK1271"/>
      <c r="BL1271"/>
      <c r="BM1271"/>
      <c r="BN1271"/>
      <c r="BO1271"/>
      <c r="BP1271"/>
      <c r="BQ1271"/>
      <c r="BR1271"/>
      <c r="BS1271"/>
    </row>
    <row r="1272" spans="1:71" s="1" customFormat="1" x14ac:dyDescent="0.25">
      <c r="A1272" s="188" t="s">
        <v>408</v>
      </c>
      <c r="B1272" s="188" t="s">
        <v>639</v>
      </c>
      <c r="C1272" s="188" t="s">
        <v>1061</v>
      </c>
      <c r="D1272" s="188" t="s">
        <v>1062</v>
      </c>
      <c r="E1272" s="188">
        <v>36</v>
      </c>
      <c r="F1272" s="208">
        <v>30198</v>
      </c>
      <c r="G1272" s="188">
        <v>563077</v>
      </c>
      <c r="H1272" s="208">
        <v>41336</v>
      </c>
      <c r="I1272" s="209" t="s">
        <v>858</v>
      </c>
      <c r="BB1272"/>
      <c r="BC1272"/>
      <c r="BD1272"/>
      <c r="BE1272"/>
      <c r="BF1272"/>
      <c r="BG1272"/>
      <c r="BH1272"/>
      <c r="BI1272"/>
      <c r="BJ1272"/>
      <c r="BK1272"/>
      <c r="BL1272"/>
      <c r="BM1272"/>
      <c r="BN1272"/>
      <c r="BO1272"/>
      <c r="BP1272"/>
      <c r="BQ1272"/>
      <c r="BR1272"/>
      <c r="BS1272"/>
    </row>
    <row r="1273" spans="1:71" s="1" customFormat="1" x14ac:dyDescent="0.25">
      <c r="A1273" s="188" t="s">
        <v>408</v>
      </c>
      <c r="B1273" s="188" t="s">
        <v>626</v>
      </c>
      <c r="C1273" s="188" t="s">
        <v>828</v>
      </c>
      <c r="D1273" s="188" t="s">
        <v>460</v>
      </c>
      <c r="E1273" s="188">
        <v>30</v>
      </c>
      <c r="F1273" s="208">
        <v>32336</v>
      </c>
      <c r="G1273" s="188">
        <v>353099</v>
      </c>
      <c r="H1273" s="208">
        <v>41969</v>
      </c>
      <c r="I1273" s="209" t="s">
        <v>858</v>
      </c>
      <c r="BB1273"/>
      <c r="BC1273"/>
      <c r="BD1273"/>
      <c r="BE1273"/>
      <c r="BF1273"/>
      <c r="BG1273"/>
      <c r="BH1273"/>
      <c r="BI1273"/>
      <c r="BJ1273"/>
      <c r="BK1273"/>
      <c r="BL1273"/>
      <c r="BM1273"/>
      <c r="BN1273"/>
      <c r="BO1273"/>
      <c r="BP1273"/>
      <c r="BQ1273"/>
      <c r="BR1273"/>
      <c r="BS1273"/>
    </row>
    <row r="1274" spans="1:71" s="1" customFormat="1" x14ac:dyDescent="0.25">
      <c r="A1274" s="188" t="s">
        <v>413</v>
      </c>
      <c r="B1274" s="188" t="s">
        <v>667</v>
      </c>
      <c r="C1274" s="188" t="s">
        <v>984</v>
      </c>
      <c r="D1274" s="188" t="s">
        <v>439</v>
      </c>
      <c r="E1274" s="188">
        <v>29</v>
      </c>
      <c r="F1274" s="208">
        <v>32692</v>
      </c>
      <c r="G1274" s="188">
        <v>563088</v>
      </c>
      <c r="H1274" s="208">
        <v>41983</v>
      </c>
      <c r="I1274" s="209" t="s">
        <v>858</v>
      </c>
      <c r="BB1274"/>
      <c r="BC1274"/>
      <c r="BD1274"/>
      <c r="BE1274"/>
      <c r="BF1274"/>
      <c r="BG1274"/>
      <c r="BH1274"/>
      <c r="BI1274"/>
      <c r="BJ1274"/>
      <c r="BK1274"/>
      <c r="BL1274"/>
      <c r="BM1274"/>
      <c r="BN1274"/>
      <c r="BO1274"/>
      <c r="BP1274"/>
      <c r="BQ1274"/>
      <c r="BR1274"/>
      <c r="BS1274"/>
    </row>
    <row r="1275" spans="1:71" s="1" customFormat="1" x14ac:dyDescent="0.25">
      <c r="A1275" s="188" t="s">
        <v>454</v>
      </c>
      <c r="B1275" s="188" t="s">
        <v>704</v>
      </c>
      <c r="C1275" s="188" t="s">
        <v>1063</v>
      </c>
      <c r="D1275" s="188" t="s">
        <v>439</v>
      </c>
      <c r="E1275" s="188">
        <v>30</v>
      </c>
      <c r="F1275" s="208">
        <v>32249</v>
      </c>
      <c r="G1275" s="188">
        <v>563105</v>
      </c>
      <c r="H1275" s="208">
        <v>41927</v>
      </c>
      <c r="I1275" s="209" t="s">
        <v>858</v>
      </c>
      <c r="BB1275"/>
      <c r="BC1275"/>
      <c r="BD1275"/>
      <c r="BE1275"/>
      <c r="BF1275"/>
      <c r="BG1275"/>
      <c r="BH1275"/>
      <c r="BI1275"/>
      <c r="BJ1275"/>
      <c r="BK1275"/>
      <c r="BL1275"/>
      <c r="BM1275"/>
      <c r="BN1275"/>
      <c r="BO1275"/>
      <c r="BP1275"/>
      <c r="BQ1275"/>
      <c r="BR1275"/>
      <c r="BS1275"/>
    </row>
    <row r="1276" spans="1:71" s="1" customFormat="1" x14ac:dyDescent="0.25">
      <c r="A1276" s="188" t="s">
        <v>454</v>
      </c>
      <c r="B1276" s="188" t="s">
        <v>671</v>
      </c>
      <c r="C1276" s="188" t="s">
        <v>1058</v>
      </c>
      <c r="D1276" s="188" t="s">
        <v>416</v>
      </c>
      <c r="E1276" s="188">
        <v>30</v>
      </c>
      <c r="F1276" s="208">
        <v>32297</v>
      </c>
      <c r="G1276" s="188">
        <v>353094</v>
      </c>
      <c r="H1276" s="208">
        <v>41664</v>
      </c>
      <c r="I1276" s="209" t="s">
        <v>858</v>
      </c>
      <c r="BB1276"/>
      <c r="BC1276"/>
      <c r="BD1276"/>
      <c r="BE1276"/>
      <c r="BF1276"/>
      <c r="BG1276"/>
      <c r="BH1276"/>
      <c r="BI1276"/>
      <c r="BJ1276"/>
      <c r="BK1276"/>
      <c r="BL1276"/>
      <c r="BM1276"/>
      <c r="BN1276"/>
      <c r="BO1276"/>
      <c r="BP1276"/>
      <c r="BQ1276"/>
      <c r="BR1276"/>
      <c r="BS1276"/>
    </row>
    <row r="1277" spans="1:71" s="1" customFormat="1" x14ac:dyDescent="0.25">
      <c r="A1277" s="188" t="s">
        <v>454</v>
      </c>
      <c r="B1277" s="188" t="s">
        <v>635</v>
      </c>
      <c r="C1277" s="188" t="s">
        <v>995</v>
      </c>
      <c r="D1277" s="188" t="s">
        <v>442</v>
      </c>
      <c r="E1277" s="188">
        <v>29</v>
      </c>
      <c r="F1277" s="208">
        <v>32565</v>
      </c>
      <c r="G1277" s="188">
        <v>563106</v>
      </c>
      <c r="H1277" s="208">
        <v>41779</v>
      </c>
      <c r="I1277" s="209" t="s">
        <v>858</v>
      </c>
      <c r="BB1277"/>
      <c r="BC1277"/>
      <c r="BD1277"/>
      <c r="BE1277"/>
      <c r="BF1277"/>
      <c r="BG1277"/>
      <c r="BH1277"/>
      <c r="BI1277"/>
      <c r="BJ1277"/>
      <c r="BK1277"/>
      <c r="BL1277"/>
      <c r="BM1277"/>
      <c r="BN1277"/>
      <c r="BO1277"/>
      <c r="BP1277"/>
      <c r="BQ1277"/>
      <c r="BR1277"/>
      <c r="BS1277"/>
    </row>
    <row r="1278" spans="1:71" s="1" customFormat="1" x14ac:dyDescent="0.25">
      <c r="A1278" s="188" t="s">
        <v>454</v>
      </c>
      <c r="B1278" s="188" t="s">
        <v>495</v>
      </c>
      <c r="C1278" s="188" t="s">
        <v>922</v>
      </c>
      <c r="D1278" s="188" t="s">
        <v>439</v>
      </c>
      <c r="E1278" s="188">
        <v>27</v>
      </c>
      <c r="F1278" s="208">
        <v>33401</v>
      </c>
      <c r="G1278" s="188">
        <v>353108</v>
      </c>
      <c r="H1278" s="208">
        <v>41894</v>
      </c>
      <c r="I1278" s="209" t="s">
        <v>858</v>
      </c>
      <c r="BB1278"/>
      <c r="BC1278"/>
      <c r="BD1278"/>
      <c r="BE1278"/>
      <c r="BF1278"/>
      <c r="BG1278"/>
      <c r="BH1278"/>
      <c r="BI1278"/>
      <c r="BJ1278"/>
      <c r="BK1278"/>
      <c r="BL1278"/>
      <c r="BM1278"/>
      <c r="BN1278"/>
      <c r="BO1278"/>
      <c r="BP1278"/>
      <c r="BQ1278"/>
      <c r="BR1278"/>
      <c r="BS1278"/>
    </row>
    <row r="1279" spans="1:71" s="1" customFormat="1" x14ac:dyDescent="0.25">
      <c r="A1279" s="188" t="s">
        <v>454</v>
      </c>
      <c r="B1279" s="188" t="s">
        <v>660</v>
      </c>
      <c r="C1279" s="188" t="s">
        <v>1064</v>
      </c>
      <c r="D1279" s="188" t="s">
        <v>439</v>
      </c>
      <c r="E1279" s="188">
        <v>27</v>
      </c>
      <c r="F1279" s="208">
        <v>33156</v>
      </c>
      <c r="G1279" s="188">
        <v>563107</v>
      </c>
      <c r="H1279" s="208">
        <v>41732</v>
      </c>
      <c r="I1279" s="209" t="s">
        <v>858</v>
      </c>
      <c r="BB1279"/>
      <c r="BC1279"/>
      <c r="BD1279"/>
      <c r="BE1279"/>
      <c r="BF1279"/>
      <c r="BG1279"/>
      <c r="BH1279"/>
      <c r="BI1279"/>
      <c r="BJ1279"/>
      <c r="BK1279"/>
      <c r="BL1279"/>
      <c r="BM1279"/>
      <c r="BN1279"/>
      <c r="BO1279"/>
      <c r="BP1279"/>
      <c r="BQ1279"/>
      <c r="BR1279"/>
      <c r="BS1279"/>
    </row>
    <row r="1280" spans="1:71" s="1" customFormat="1" x14ac:dyDescent="0.25">
      <c r="A1280" s="188" t="s">
        <v>454</v>
      </c>
      <c r="B1280" s="188" t="s">
        <v>509</v>
      </c>
      <c r="C1280" s="188" t="s">
        <v>975</v>
      </c>
      <c r="D1280" s="188" t="s">
        <v>442</v>
      </c>
      <c r="E1280" s="188">
        <v>30</v>
      </c>
      <c r="F1280" s="208">
        <v>32062</v>
      </c>
      <c r="G1280" s="188">
        <v>563113</v>
      </c>
      <c r="H1280" s="208">
        <v>41686</v>
      </c>
      <c r="I1280" s="209" t="s">
        <v>858</v>
      </c>
      <c r="BB1280"/>
      <c r="BC1280"/>
      <c r="BD1280"/>
      <c r="BE1280"/>
      <c r="BF1280"/>
      <c r="BG1280"/>
      <c r="BH1280"/>
      <c r="BI1280"/>
      <c r="BJ1280"/>
      <c r="BK1280"/>
      <c r="BL1280"/>
      <c r="BM1280"/>
      <c r="BN1280"/>
      <c r="BO1280"/>
      <c r="BP1280"/>
      <c r="BQ1280"/>
      <c r="BR1280"/>
      <c r="BS1280"/>
    </row>
    <row r="1281" spans="1:71" s="1" customFormat="1" x14ac:dyDescent="0.25">
      <c r="A1281" s="188" t="s">
        <v>454</v>
      </c>
      <c r="B1281" s="188" t="s">
        <v>694</v>
      </c>
      <c r="C1281" s="188" t="s">
        <v>840</v>
      </c>
      <c r="D1281" s="188" t="s">
        <v>460</v>
      </c>
      <c r="E1281" s="188">
        <v>36</v>
      </c>
      <c r="F1281" s="208">
        <v>29998</v>
      </c>
      <c r="G1281" s="188">
        <v>563110</v>
      </c>
      <c r="H1281" s="208">
        <v>41727</v>
      </c>
      <c r="I1281" s="209" t="s">
        <v>858</v>
      </c>
      <c r="BB1281"/>
      <c r="BC1281"/>
      <c r="BD1281"/>
      <c r="BE1281"/>
      <c r="BF1281"/>
      <c r="BG1281"/>
      <c r="BH1281"/>
      <c r="BI1281"/>
      <c r="BJ1281"/>
      <c r="BK1281"/>
      <c r="BL1281"/>
      <c r="BM1281"/>
      <c r="BN1281"/>
      <c r="BO1281"/>
      <c r="BP1281"/>
      <c r="BQ1281"/>
      <c r="BR1281"/>
      <c r="BS1281"/>
    </row>
    <row r="1282" spans="1:71" s="1" customFormat="1" x14ac:dyDescent="0.25">
      <c r="A1282" s="188" t="s">
        <v>454</v>
      </c>
      <c r="B1282" s="188" t="s">
        <v>437</v>
      </c>
      <c r="C1282" s="188" t="s">
        <v>1065</v>
      </c>
      <c r="D1282" s="188" t="s">
        <v>439</v>
      </c>
      <c r="E1282" s="188">
        <v>33</v>
      </c>
      <c r="F1282" s="208">
        <v>31232</v>
      </c>
      <c r="G1282" s="188">
        <v>563124</v>
      </c>
      <c r="H1282" s="208">
        <v>41734</v>
      </c>
      <c r="I1282" s="209" t="s">
        <v>858</v>
      </c>
      <c r="BB1282"/>
      <c r="BC1282"/>
      <c r="BD1282"/>
      <c r="BE1282"/>
      <c r="BF1282"/>
      <c r="BG1282"/>
      <c r="BH1282"/>
      <c r="BI1282"/>
      <c r="BJ1282"/>
      <c r="BK1282"/>
      <c r="BL1282"/>
      <c r="BM1282"/>
      <c r="BN1282"/>
      <c r="BO1282"/>
      <c r="BP1282"/>
      <c r="BQ1282"/>
      <c r="BR1282"/>
      <c r="BS1282"/>
    </row>
    <row r="1283" spans="1:71" s="1" customFormat="1" x14ac:dyDescent="0.25">
      <c r="A1283" s="188" t="s">
        <v>413</v>
      </c>
      <c r="B1283" s="188" t="s">
        <v>646</v>
      </c>
      <c r="C1283" s="188" t="s">
        <v>896</v>
      </c>
      <c r="D1283" s="188" t="s">
        <v>442</v>
      </c>
      <c r="E1283" s="188">
        <v>38</v>
      </c>
      <c r="F1283" s="208">
        <v>29332</v>
      </c>
      <c r="G1283" s="188">
        <v>563112</v>
      </c>
      <c r="H1283" s="208">
        <v>41793</v>
      </c>
      <c r="I1283" s="209" t="s">
        <v>858</v>
      </c>
      <c r="BB1283"/>
      <c r="BC1283"/>
      <c r="BD1283"/>
      <c r="BE1283"/>
      <c r="BF1283"/>
      <c r="BG1283"/>
      <c r="BH1283"/>
      <c r="BI1283"/>
      <c r="BJ1283"/>
      <c r="BK1283"/>
      <c r="BL1283"/>
      <c r="BM1283"/>
      <c r="BN1283"/>
      <c r="BO1283"/>
      <c r="BP1283"/>
      <c r="BQ1283"/>
      <c r="BR1283"/>
      <c r="BS1283"/>
    </row>
    <row r="1284" spans="1:71" s="1" customFormat="1" x14ac:dyDescent="0.25">
      <c r="A1284" s="188" t="s">
        <v>454</v>
      </c>
      <c r="B1284" s="188" t="s">
        <v>448</v>
      </c>
      <c r="C1284" s="188" t="s">
        <v>1066</v>
      </c>
      <c r="D1284" s="188" t="s">
        <v>439</v>
      </c>
      <c r="E1284" s="188">
        <v>30</v>
      </c>
      <c r="F1284" s="208">
        <v>32390</v>
      </c>
      <c r="G1284" s="188">
        <v>563121</v>
      </c>
      <c r="H1284" s="208">
        <v>42089</v>
      </c>
      <c r="I1284" s="209" t="s">
        <v>858</v>
      </c>
      <c r="BB1284"/>
      <c r="BC1284"/>
      <c r="BD1284"/>
      <c r="BE1284"/>
      <c r="BF1284"/>
      <c r="BG1284"/>
      <c r="BH1284"/>
      <c r="BI1284"/>
      <c r="BJ1284"/>
      <c r="BK1284"/>
      <c r="BL1284"/>
      <c r="BM1284"/>
      <c r="BN1284"/>
      <c r="BO1284"/>
      <c r="BP1284"/>
      <c r="BQ1284"/>
      <c r="BR1284"/>
      <c r="BS1284"/>
    </row>
    <row r="1285" spans="1:71" s="1" customFormat="1" x14ac:dyDescent="0.25">
      <c r="A1285" s="188" t="s">
        <v>454</v>
      </c>
      <c r="B1285" s="188" t="s">
        <v>569</v>
      </c>
      <c r="C1285" s="188" t="s">
        <v>90</v>
      </c>
      <c r="D1285" s="188" t="s">
        <v>439</v>
      </c>
      <c r="E1285" s="188">
        <v>31</v>
      </c>
      <c r="F1285" s="208">
        <v>31692</v>
      </c>
      <c r="G1285" s="188">
        <v>563130</v>
      </c>
      <c r="H1285" s="208">
        <v>42030</v>
      </c>
      <c r="I1285" s="209" t="s">
        <v>858</v>
      </c>
      <c r="BB1285"/>
      <c r="BC1285"/>
      <c r="BD1285"/>
      <c r="BE1285"/>
      <c r="BF1285"/>
      <c r="BG1285"/>
      <c r="BH1285"/>
      <c r="BI1285"/>
      <c r="BJ1285"/>
      <c r="BK1285"/>
      <c r="BL1285"/>
      <c r="BM1285"/>
      <c r="BN1285"/>
      <c r="BO1285"/>
      <c r="BP1285"/>
      <c r="BQ1285"/>
      <c r="BR1285"/>
      <c r="BS1285"/>
    </row>
    <row r="1286" spans="1:71" s="1" customFormat="1" x14ac:dyDescent="0.25">
      <c r="A1286" s="188" t="s">
        <v>408</v>
      </c>
      <c r="B1286" s="188" t="s">
        <v>748</v>
      </c>
      <c r="C1286" s="188" t="s">
        <v>1067</v>
      </c>
      <c r="D1286" s="188" t="s">
        <v>439</v>
      </c>
      <c r="E1286" s="188">
        <v>29</v>
      </c>
      <c r="F1286" s="208">
        <v>32758</v>
      </c>
      <c r="G1286" s="188">
        <v>353109</v>
      </c>
      <c r="H1286" s="208">
        <v>42284</v>
      </c>
      <c r="I1286" s="209" t="s">
        <v>858</v>
      </c>
      <c r="BB1286"/>
      <c r="BC1286"/>
      <c r="BD1286"/>
      <c r="BE1286"/>
      <c r="BF1286"/>
      <c r="BG1286"/>
      <c r="BH1286"/>
      <c r="BI1286"/>
      <c r="BJ1286"/>
      <c r="BK1286"/>
      <c r="BL1286"/>
      <c r="BM1286"/>
      <c r="BN1286"/>
      <c r="BO1286"/>
      <c r="BP1286"/>
      <c r="BQ1286"/>
      <c r="BR1286"/>
      <c r="BS1286"/>
    </row>
    <row r="1287" spans="1:71" s="1" customFormat="1" x14ac:dyDescent="0.25">
      <c r="A1287" s="210" t="s">
        <v>454</v>
      </c>
      <c r="B1287" s="210" t="s">
        <v>730</v>
      </c>
      <c r="C1287" s="210" t="s">
        <v>942</v>
      </c>
      <c r="D1287" s="210" t="s">
        <v>442</v>
      </c>
      <c r="E1287" s="210">
        <v>29</v>
      </c>
      <c r="F1287" s="211">
        <v>32438</v>
      </c>
      <c r="G1287" s="210">
        <v>563134</v>
      </c>
      <c r="H1287" s="211">
        <v>42346</v>
      </c>
      <c r="I1287" s="212" t="s">
        <v>858</v>
      </c>
      <c r="BB1287"/>
      <c r="BC1287"/>
      <c r="BD1287"/>
      <c r="BE1287"/>
      <c r="BF1287"/>
      <c r="BG1287"/>
      <c r="BH1287"/>
      <c r="BI1287"/>
      <c r="BJ1287"/>
      <c r="BK1287"/>
      <c r="BL1287"/>
      <c r="BM1287"/>
      <c r="BN1287"/>
      <c r="BO1287"/>
      <c r="BP1287"/>
      <c r="BQ1287"/>
      <c r="BR1287"/>
      <c r="BS1287"/>
    </row>
  </sheetData>
  <mergeCells count="3">
    <mergeCell ref="L4:Q6"/>
    <mergeCell ref="L7:Q8"/>
    <mergeCell ref="L9:R11"/>
  </mergeCells>
  <conditionalFormatting sqref="A1:G1 A2:K2 L1:XFD2 A3:BA3 J12:BA1048576 J4:L4 J5:K6 J7:L7 J8:K8 R4:BA8 J9:L9 J10:K11 S9:BA11">
    <cfRule type="expression" dxfId="165" priority="27">
      <formula>A1&lt;&gt;""</formula>
    </cfRule>
  </conditionalFormatting>
  <conditionalFormatting sqref="A5:I1287 A4:E4 G4:I4">
    <cfRule type="expression" dxfId="164" priority="26">
      <formula>A4&lt;&gt;""</formula>
    </cfRule>
  </conditionalFormatting>
  <conditionalFormatting sqref="F4">
    <cfRule type="expression" dxfId="163" priority="25">
      <formula>F4&lt;&gt;""</formula>
    </cfRule>
  </conditionalFormatting>
  <conditionalFormatting sqref="H1">
    <cfRule type="expression" dxfId="162" priority="3">
      <formula>H1&lt;&gt;""</formula>
    </cfRule>
  </conditionalFormatting>
  <conditionalFormatting sqref="H1">
    <cfRule type="expression" dxfId="161" priority="4">
      <formula>H1&lt;&gt;""</formula>
    </cfRule>
  </conditionalFormatting>
  <conditionalFormatting sqref="K1">
    <cfRule type="expression" dxfId="160" priority="2">
      <formula>K1&lt;&gt;""</formula>
    </cfRule>
  </conditionalFormatting>
  <hyperlinks>
    <hyperlink ref="H1" location="ACCUEIL!A1" display="ACCUEIL" xr:uid="{EF445C25-2122-4352-B390-AA3B3D0A3859}"/>
    <hyperlink ref="K1" r:id="rId1" xr:uid="{926F988A-1291-4232-A1AB-DA81C7F1372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77BA9-51F3-4C24-82F1-70628DABEA63}">
  <sheetPr>
    <tabColor theme="9"/>
  </sheetPr>
  <dimension ref="A1:BT42"/>
  <sheetViews>
    <sheetView showGridLines="0" workbookViewId="0">
      <selection activeCell="M1" sqref="M1"/>
    </sheetView>
  </sheetViews>
  <sheetFormatPr baseColWidth="10" defaultColWidth="11.42578125" defaultRowHeight="15" x14ac:dyDescent="0.25"/>
  <cols>
    <col min="1" max="1" width="32.28515625" bestFit="1" customWidth="1"/>
    <col min="2" max="2" width="9.140625" customWidth="1"/>
    <col min="3" max="7" width="16.5703125" customWidth="1"/>
    <col min="8" max="8" width="14.7109375" customWidth="1"/>
    <col min="9" max="9" width="17.85546875" customWidth="1"/>
    <col min="10" max="10" width="23" style="1" bestFit="1" customWidth="1"/>
    <col min="11" max="15" width="11.42578125" style="1"/>
    <col min="16" max="16" width="13.28515625" style="1" customWidth="1"/>
    <col min="17" max="17" width="11.42578125" style="1"/>
    <col min="18" max="19" width="11.42578125" style="126"/>
    <col min="20" max="20" width="6" style="126" customWidth="1"/>
    <col min="21" max="21" width="21.5703125" style="126" bestFit="1" customWidth="1"/>
    <col min="22" max="29" width="11.42578125" style="126"/>
    <col min="30" max="71" width="11.42578125" style="1"/>
  </cols>
  <sheetData>
    <row r="1" spans="1:72" ht="45" customHeight="1" x14ac:dyDescent="0.25">
      <c r="C1" s="483" t="s">
        <v>1760</v>
      </c>
      <c r="D1" s="483"/>
      <c r="E1" s="483"/>
      <c r="F1" s="483"/>
      <c r="G1" s="483"/>
      <c r="M1" s="142" t="s">
        <v>16</v>
      </c>
      <c r="N1" s="137" t="s">
        <v>2</v>
      </c>
      <c r="O1" s="152" t="s">
        <v>1474</v>
      </c>
      <c r="P1" s="175" t="s">
        <v>1719</v>
      </c>
      <c r="R1" s="480" t="s">
        <v>1565</v>
      </c>
      <c r="S1" s="480"/>
      <c r="T1" s="480"/>
      <c r="U1" s="480"/>
      <c r="V1" s="480"/>
      <c r="W1" s="480"/>
      <c r="X1" s="480"/>
      <c r="Y1" s="480"/>
      <c r="Z1" s="480"/>
      <c r="AA1" s="480"/>
      <c r="AB1" s="480"/>
      <c r="AC1" s="480"/>
      <c r="BT1" s="1"/>
    </row>
    <row r="2" spans="1:72" x14ac:dyDescent="0.25">
      <c r="BT2" s="1"/>
    </row>
    <row r="3" spans="1:72" ht="15" customHeight="1" x14ac:dyDescent="0.25">
      <c r="S3" s="382" t="s">
        <v>1735</v>
      </c>
      <c r="T3" s="382"/>
      <c r="U3" s="382"/>
      <c r="V3" s="382"/>
      <c r="W3" s="382"/>
      <c r="X3" s="382"/>
      <c r="Y3" s="382"/>
      <c r="Z3" s="382"/>
      <c r="AA3" s="382"/>
      <c r="AB3" s="382"/>
      <c r="BT3" s="1"/>
    </row>
    <row r="4" spans="1:72" ht="30" x14ac:dyDescent="0.25">
      <c r="C4" s="165" t="s">
        <v>1085</v>
      </c>
      <c r="D4" s="165" t="s">
        <v>1747</v>
      </c>
      <c r="E4" s="165" t="s">
        <v>1748</v>
      </c>
      <c r="F4" s="165" t="s">
        <v>1749</v>
      </c>
      <c r="G4" s="165" t="s">
        <v>1750</v>
      </c>
      <c r="S4" s="382"/>
      <c r="T4" s="382"/>
      <c r="U4" s="382"/>
      <c r="V4" s="382"/>
      <c r="W4" s="382"/>
      <c r="X4" s="382"/>
      <c r="Y4" s="382"/>
      <c r="Z4" s="382"/>
      <c r="AA4" s="382"/>
      <c r="AB4" s="382"/>
      <c r="BT4" s="1"/>
    </row>
    <row r="5" spans="1:72" ht="39.75" customHeight="1" x14ac:dyDescent="0.25">
      <c r="C5" s="90"/>
      <c r="D5" s="90"/>
      <c r="E5" s="81"/>
      <c r="F5" s="81"/>
      <c r="G5" s="81"/>
      <c r="S5" s="382"/>
      <c r="T5" s="382"/>
      <c r="U5" s="382"/>
      <c r="V5" s="382"/>
      <c r="W5" s="382"/>
      <c r="X5" s="382"/>
      <c r="Y5" s="382"/>
      <c r="Z5" s="382"/>
      <c r="AA5" s="382"/>
      <c r="AB5" s="382"/>
      <c r="BT5" s="1"/>
    </row>
    <row r="6" spans="1:72" x14ac:dyDescent="0.25">
      <c r="S6" s="382"/>
      <c r="T6" s="382"/>
      <c r="U6" s="382"/>
      <c r="V6" s="382"/>
      <c r="W6" s="382"/>
      <c r="X6" s="382"/>
      <c r="Y6" s="382"/>
      <c r="Z6" s="382"/>
      <c r="AA6" s="382"/>
      <c r="AB6" s="382"/>
      <c r="BT6" s="1"/>
    </row>
    <row r="7" spans="1:72" x14ac:dyDescent="0.25">
      <c r="S7" s="382"/>
      <c r="T7" s="382"/>
      <c r="U7" s="382"/>
      <c r="V7" s="382"/>
      <c r="W7" s="382"/>
      <c r="X7" s="382"/>
      <c r="Y7" s="382"/>
      <c r="Z7" s="382"/>
      <c r="AA7" s="382"/>
      <c r="AB7" s="382"/>
      <c r="BT7" s="1"/>
    </row>
    <row r="8" spans="1:72" ht="15" customHeight="1" x14ac:dyDescent="0.25">
      <c r="B8">
        <v>1</v>
      </c>
      <c r="C8" s="481" t="s">
        <v>1752</v>
      </c>
      <c r="D8" s="481"/>
      <c r="E8" s="481"/>
      <c r="F8" s="481"/>
      <c r="G8" s="481"/>
      <c r="S8" s="382" t="s">
        <v>1736</v>
      </c>
      <c r="T8" s="382"/>
      <c r="U8" s="382"/>
      <c r="V8" s="382"/>
      <c r="W8" s="382"/>
      <c r="X8" s="382"/>
      <c r="Y8" s="382"/>
      <c r="Z8" s="382"/>
      <c r="AA8" s="382"/>
      <c r="AB8" s="382"/>
      <c r="BT8" s="1"/>
    </row>
    <row r="9" spans="1:72" x14ac:dyDescent="0.25">
      <c r="B9">
        <v>2</v>
      </c>
      <c r="C9" s="222" t="s">
        <v>1755</v>
      </c>
      <c r="S9" s="382"/>
      <c r="T9" s="382"/>
      <c r="U9" s="382"/>
      <c r="V9" s="382"/>
      <c r="W9" s="382"/>
      <c r="X9" s="382"/>
      <c r="Y9" s="382"/>
      <c r="Z9" s="382"/>
      <c r="AA9" s="382"/>
      <c r="AB9" s="382"/>
      <c r="BT9" s="1"/>
    </row>
    <row r="10" spans="1:72" x14ac:dyDescent="0.25">
      <c r="C10" s="223" t="s">
        <v>1757</v>
      </c>
      <c r="D10" s="222" t="s">
        <v>1753</v>
      </c>
      <c r="S10" s="482" t="s">
        <v>1737</v>
      </c>
      <c r="T10" s="482"/>
      <c r="U10" s="482"/>
      <c r="V10" s="482"/>
      <c r="W10" s="482"/>
      <c r="X10" s="482"/>
      <c r="Y10" s="482"/>
      <c r="Z10" s="482"/>
      <c r="AA10" s="482"/>
      <c r="AB10" s="482"/>
      <c r="BT10" s="1"/>
    </row>
    <row r="11" spans="1:72" x14ac:dyDescent="0.25">
      <c r="C11" s="223" t="s">
        <v>1758</v>
      </c>
      <c r="D11" s="222" t="s">
        <v>1754</v>
      </c>
      <c r="S11" s="482"/>
      <c r="T11" s="482"/>
      <c r="U11" s="482"/>
      <c r="V11" s="482"/>
      <c r="W11" s="482"/>
      <c r="X11" s="482"/>
      <c r="Y11" s="482"/>
      <c r="Z11" s="482"/>
      <c r="AA11" s="482"/>
      <c r="AB11" s="482"/>
      <c r="BT11" s="1"/>
    </row>
    <row r="12" spans="1:72" ht="17.25" customHeight="1" x14ac:dyDescent="0.25">
      <c r="C12" s="223" t="s">
        <v>1759</v>
      </c>
      <c r="D12" t="s">
        <v>1756</v>
      </c>
      <c r="S12" s="382" t="s">
        <v>1738</v>
      </c>
      <c r="T12" s="382"/>
      <c r="U12" s="382"/>
      <c r="V12" s="382"/>
      <c r="W12" s="382"/>
      <c r="X12" s="382"/>
      <c r="Y12" s="382"/>
      <c r="Z12" s="382"/>
      <c r="AA12" s="382"/>
      <c r="AB12" s="382"/>
      <c r="BT12" s="1"/>
    </row>
    <row r="13" spans="1:72" ht="17.25" customHeight="1" x14ac:dyDescent="0.25">
      <c r="S13" s="382"/>
      <c r="T13" s="382"/>
      <c r="U13" s="382"/>
      <c r="V13" s="382"/>
      <c r="W13" s="382"/>
      <c r="X13" s="382"/>
      <c r="Y13" s="382"/>
      <c r="Z13" s="382"/>
      <c r="AA13" s="382"/>
      <c r="AB13" s="382"/>
      <c r="BT13" s="1"/>
    </row>
    <row r="14" spans="1:72" ht="17.25" customHeight="1" x14ac:dyDescent="0.25">
      <c r="S14" s="382"/>
      <c r="T14" s="382"/>
      <c r="U14" s="382"/>
      <c r="V14" s="382"/>
      <c r="W14" s="382"/>
      <c r="X14" s="382"/>
      <c r="Y14" s="382"/>
      <c r="Z14" s="382"/>
      <c r="AA14" s="382"/>
      <c r="AB14" s="382"/>
      <c r="BT14" s="1"/>
    </row>
    <row r="15" spans="1:72" ht="17.25" customHeight="1" x14ac:dyDescent="0.25">
      <c r="A15" s="219" t="s">
        <v>402</v>
      </c>
      <c r="B15" s="220" t="s">
        <v>399</v>
      </c>
      <c r="C15" s="220" t="s">
        <v>400</v>
      </c>
      <c r="D15" s="220" t="s">
        <v>401</v>
      </c>
      <c r="E15" s="220" t="s">
        <v>1068</v>
      </c>
      <c r="F15" s="220" t="s">
        <v>403</v>
      </c>
      <c r="G15" s="220" t="s">
        <v>404</v>
      </c>
      <c r="H15" s="220" t="s">
        <v>405</v>
      </c>
      <c r="I15" s="220" t="s">
        <v>406</v>
      </c>
      <c r="J15" s="221" t="s">
        <v>407</v>
      </c>
      <c r="S15" s="382"/>
      <c r="T15" s="382"/>
      <c r="U15" s="382"/>
      <c r="V15" s="382"/>
      <c r="W15" s="382"/>
      <c r="X15" s="382"/>
      <c r="Y15" s="382"/>
      <c r="Z15" s="382"/>
      <c r="AA15" s="382"/>
      <c r="AB15" s="382"/>
      <c r="BT15" s="1"/>
    </row>
    <row r="16" spans="1:72" ht="15" customHeight="1" x14ac:dyDescent="0.25">
      <c r="A16" s="217" t="s">
        <v>442</v>
      </c>
      <c r="B16" s="215" t="s">
        <v>454</v>
      </c>
      <c r="C16" s="215" t="s">
        <v>730</v>
      </c>
      <c r="D16" s="215" t="s">
        <v>942</v>
      </c>
      <c r="E16" s="184">
        <f t="shared" ref="E16:E42" ca="1" si="0">RANDBETWEEN(1500,2600)*12</f>
        <v>29232</v>
      </c>
      <c r="F16" s="215">
        <v>29</v>
      </c>
      <c r="G16" s="216">
        <v>32438</v>
      </c>
      <c r="H16" s="215">
        <v>563134</v>
      </c>
      <c r="I16" s="216">
        <v>42346</v>
      </c>
      <c r="J16" s="218" t="s">
        <v>858</v>
      </c>
      <c r="S16" s="382"/>
      <c r="T16" s="382"/>
      <c r="U16" s="382"/>
      <c r="V16" s="382"/>
      <c r="W16" s="382"/>
      <c r="X16" s="382"/>
      <c r="Y16" s="382"/>
      <c r="Z16" s="382"/>
      <c r="AA16" s="382"/>
      <c r="AB16" s="382"/>
      <c r="BT16" s="1"/>
    </row>
    <row r="17" spans="1:72" ht="15" customHeight="1" x14ac:dyDescent="0.25">
      <c r="A17" s="217" t="s">
        <v>439</v>
      </c>
      <c r="B17" s="215" t="s">
        <v>408</v>
      </c>
      <c r="C17" s="215" t="s">
        <v>748</v>
      </c>
      <c r="D17" s="215" t="s">
        <v>1067</v>
      </c>
      <c r="E17" s="184">
        <f t="shared" ca="1" si="0"/>
        <v>29052</v>
      </c>
      <c r="F17" s="215">
        <v>29</v>
      </c>
      <c r="G17" s="216">
        <v>32758</v>
      </c>
      <c r="H17" s="215">
        <v>353109</v>
      </c>
      <c r="I17" s="216">
        <v>42284</v>
      </c>
      <c r="J17" s="218" t="s">
        <v>858</v>
      </c>
      <c r="S17" s="382"/>
      <c r="T17" s="382"/>
      <c r="U17" s="382"/>
      <c r="V17" s="382"/>
      <c r="W17" s="382"/>
      <c r="X17" s="382"/>
      <c r="Y17" s="382"/>
      <c r="Z17" s="382"/>
      <c r="AA17" s="382"/>
      <c r="AB17" s="382"/>
      <c r="BT17" s="1"/>
    </row>
    <row r="18" spans="1:72" ht="15" customHeight="1" x14ac:dyDescent="0.25">
      <c r="A18" s="217" t="s">
        <v>439</v>
      </c>
      <c r="B18" s="215" t="s">
        <v>454</v>
      </c>
      <c r="C18" s="215" t="s">
        <v>448</v>
      </c>
      <c r="D18" s="215" t="s">
        <v>1066</v>
      </c>
      <c r="E18" s="184">
        <f t="shared" ca="1" si="0"/>
        <v>29268</v>
      </c>
      <c r="F18" s="215">
        <v>30</v>
      </c>
      <c r="G18" s="216">
        <v>32390</v>
      </c>
      <c r="H18" s="215">
        <v>563121</v>
      </c>
      <c r="I18" s="216">
        <v>42089</v>
      </c>
      <c r="J18" s="218" t="s">
        <v>858</v>
      </c>
      <c r="S18" s="382"/>
      <c r="T18" s="382"/>
      <c r="U18" s="382"/>
      <c r="V18" s="382"/>
      <c r="W18" s="382"/>
      <c r="X18" s="382"/>
      <c r="Y18" s="382"/>
      <c r="Z18" s="382"/>
      <c r="AA18" s="382"/>
      <c r="AB18" s="382"/>
      <c r="BT18" s="1"/>
    </row>
    <row r="19" spans="1:72" x14ac:dyDescent="0.25">
      <c r="A19" s="217" t="s">
        <v>439</v>
      </c>
      <c r="B19" s="215" t="s">
        <v>454</v>
      </c>
      <c r="C19" s="215" t="s">
        <v>569</v>
      </c>
      <c r="D19" s="215" t="s">
        <v>90</v>
      </c>
      <c r="E19" s="184">
        <f t="shared" ca="1" si="0"/>
        <v>27312</v>
      </c>
      <c r="F19" s="215">
        <v>31</v>
      </c>
      <c r="G19" s="216">
        <v>31692</v>
      </c>
      <c r="H19" s="215">
        <v>563130</v>
      </c>
      <c r="I19" s="216">
        <v>42030</v>
      </c>
      <c r="J19" s="218" t="s">
        <v>858</v>
      </c>
      <c r="BT19" s="1"/>
    </row>
    <row r="20" spans="1:72" x14ac:dyDescent="0.25">
      <c r="A20" s="217" t="s">
        <v>439</v>
      </c>
      <c r="B20" s="215" t="s">
        <v>413</v>
      </c>
      <c r="C20" s="215" t="s">
        <v>667</v>
      </c>
      <c r="D20" s="215" t="s">
        <v>984</v>
      </c>
      <c r="E20" s="184">
        <f t="shared" ca="1" si="0"/>
        <v>30900</v>
      </c>
      <c r="F20" s="215">
        <v>29</v>
      </c>
      <c r="G20" s="216">
        <v>32692</v>
      </c>
      <c r="H20" s="215">
        <v>563088</v>
      </c>
      <c r="I20" s="216">
        <v>41983</v>
      </c>
      <c r="J20" s="218" t="s">
        <v>858</v>
      </c>
      <c r="BT20" s="1"/>
    </row>
    <row r="21" spans="1:72" x14ac:dyDescent="0.25">
      <c r="A21" s="217" t="s">
        <v>460</v>
      </c>
      <c r="B21" s="215" t="s">
        <v>408</v>
      </c>
      <c r="C21" s="215" t="s">
        <v>626</v>
      </c>
      <c r="D21" s="215" t="s">
        <v>828</v>
      </c>
      <c r="E21" s="184">
        <f t="shared" ca="1" si="0"/>
        <v>22056</v>
      </c>
      <c r="F21" s="215">
        <v>30</v>
      </c>
      <c r="G21" s="216">
        <v>32336</v>
      </c>
      <c r="H21" s="215">
        <v>353099</v>
      </c>
      <c r="I21" s="216">
        <v>41969</v>
      </c>
      <c r="J21" s="218" t="s">
        <v>858</v>
      </c>
      <c r="BT21" s="1"/>
    </row>
    <row r="22" spans="1:72" x14ac:dyDescent="0.25">
      <c r="A22" s="217" t="s">
        <v>439</v>
      </c>
      <c r="B22" s="215" t="s">
        <v>454</v>
      </c>
      <c r="C22" s="215" t="s">
        <v>704</v>
      </c>
      <c r="D22" s="215" t="s">
        <v>1063</v>
      </c>
      <c r="E22" s="184">
        <f t="shared" ca="1" si="0"/>
        <v>20604</v>
      </c>
      <c r="F22" s="215">
        <v>30</v>
      </c>
      <c r="G22" s="216">
        <v>32249</v>
      </c>
      <c r="H22" s="215">
        <v>563105</v>
      </c>
      <c r="I22" s="216">
        <v>41927</v>
      </c>
      <c r="J22" s="218" t="s">
        <v>858</v>
      </c>
      <c r="S22" s="1" t="s">
        <v>1739</v>
      </c>
      <c r="T22" s="1"/>
      <c r="U22" s="1"/>
      <c r="BT22" s="1"/>
    </row>
    <row r="23" spans="1:72" x14ac:dyDescent="0.25">
      <c r="A23" s="217" t="s">
        <v>439</v>
      </c>
      <c r="B23" s="215" t="s">
        <v>454</v>
      </c>
      <c r="C23" s="215" t="s">
        <v>495</v>
      </c>
      <c r="D23" s="215" t="s">
        <v>922</v>
      </c>
      <c r="E23" s="184">
        <f t="shared" ca="1" si="0"/>
        <v>26952</v>
      </c>
      <c r="F23" s="215">
        <v>27</v>
      </c>
      <c r="G23" s="216">
        <v>33401</v>
      </c>
      <c r="H23" s="215">
        <v>353108</v>
      </c>
      <c r="I23" s="216">
        <v>41894</v>
      </c>
      <c r="J23" s="218" t="s">
        <v>858</v>
      </c>
      <c r="BT23" s="1"/>
    </row>
    <row r="24" spans="1:72" x14ac:dyDescent="0.25">
      <c r="A24" s="217" t="s">
        <v>442</v>
      </c>
      <c r="B24" s="215" t="s">
        <v>413</v>
      </c>
      <c r="C24" s="215" t="s">
        <v>646</v>
      </c>
      <c r="D24" s="215" t="s">
        <v>896</v>
      </c>
      <c r="E24" s="184">
        <f t="shared" ca="1" si="0"/>
        <v>22776</v>
      </c>
      <c r="F24" s="215">
        <v>38</v>
      </c>
      <c r="G24" s="216">
        <v>29332</v>
      </c>
      <c r="H24" s="215">
        <v>563112</v>
      </c>
      <c r="I24" s="216">
        <v>41793</v>
      </c>
      <c r="J24" s="218" t="s">
        <v>858</v>
      </c>
      <c r="T24" s="1">
        <v>1</v>
      </c>
      <c r="U24" s="1" t="s">
        <v>1740</v>
      </c>
      <c r="BT24" s="1"/>
    </row>
    <row r="25" spans="1:72" x14ac:dyDescent="0.25">
      <c r="A25" s="217" t="s">
        <v>442</v>
      </c>
      <c r="B25" s="215" t="s">
        <v>454</v>
      </c>
      <c r="C25" s="215" t="s">
        <v>635</v>
      </c>
      <c r="D25" s="215" t="s">
        <v>995</v>
      </c>
      <c r="E25" s="184">
        <f t="shared" ca="1" si="0"/>
        <v>27228</v>
      </c>
      <c r="F25" s="215">
        <v>29</v>
      </c>
      <c r="G25" s="216">
        <v>32565</v>
      </c>
      <c r="H25" s="215">
        <v>563106</v>
      </c>
      <c r="I25" s="216">
        <v>41779</v>
      </c>
      <c r="J25" s="218" t="s">
        <v>858</v>
      </c>
      <c r="T25" s="1">
        <v>2</v>
      </c>
      <c r="U25" s="1" t="s">
        <v>1741</v>
      </c>
      <c r="BT25" s="1"/>
    </row>
    <row r="26" spans="1:72" x14ac:dyDescent="0.25">
      <c r="A26" s="217" t="s">
        <v>439</v>
      </c>
      <c r="B26" s="215" t="s">
        <v>454</v>
      </c>
      <c r="C26" s="215" t="s">
        <v>437</v>
      </c>
      <c r="D26" s="215" t="s">
        <v>1065</v>
      </c>
      <c r="E26" s="184">
        <f t="shared" ca="1" si="0"/>
        <v>29640</v>
      </c>
      <c r="F26" s="215">
        <v>33</v>
      </c>
      <c r="G26" s="216">
        <v>31232</v>
      </c>
      <c r="H26" s="215">
        <v>563124</v>
      </c>
      <c r="I26" s="216">
        <v>41734</v>
      </c>
      <c r="J26" s="218" t="s">
        <v>858</v>
      </c>
      <c r="T26" s="1">
        <v>3</v>
      </c>
      <c r="U26" s="1" t="s">
        <v>1475</v>
      </c>
      <c r="BT26" s="1"/>
    </row>
    <row r="27" spans="1:72" x14ac:dyDescent="0.25">
      <c r="A27" s="217" t="s">
        <v>439</v>
      </c>
      <c r="B27" s="215" t="s">
        <v>454</v>
      </c>
      <c r="C27" s="215" t="s">
        <v>660</v>
      </c>
      <c r="D27" s="215" t="s">
        <v>1064</v>
      </c>
      <c r="E27" s="184">
        <f t="shared" ca="1" si="0"/>
        <v>25404</v>
      </c>
      <c r="F27" s="215">
        <v>27</v>
      </c>
      <c r="G27" s="216">
        <v>33156</v>
      </c>
      <c r="H27" s="215">
        <v>563107</v>
      </c>
      <c r="I27" s="216">
        <v>41732</v>
      </c>
      <c r="J27" s="218" t="s">
        <v>858</v>
      </c>
      <c r="T27" s="1">
        <v>4</v>
      </c>
      <c r="U27" s="1" t="s">
        <v>1742</v>
      </c>
      <c r="BT27" s="1"/>
    </row>
    <row r="28" spans="1:72" x14ac:dyDescent="0.25">
      <c r="A28" s="217" t="s">
        <v>460</v>
      </c>
      <c r="B28" s="215" t="s">
        <v>454</v>
      </c>
      <c r="C28" s="215" t="s">
        <v>694</v>
      </c>
      <c r="D28" s="215" t="s">
        <v>840</v>
      </c>
      <c r="E28" s="184">
        <f t="shared" ca="1" si="0"/>
        <v>26364</v>
      </c>
      <c r="F28" s="215">
        <v>36</v>
      </c>
      <c r="G28" s="216">
        <v>29998</v>
      </c>
      <c r="H28" s="215">
        <v>563110</v>
      </c>
      <c r="I28" s="216">
        <v>41727</v>
      </c>
      <c r="J28" s="218" t="s">
        <v>858</v>
      </c>
      <c r="T28" s="1">
        <v>5</v>
      </c>
      <c r="U28" s="1" t="s">
        <v>1743</v>
      </c>
      <c r="BT28" s="1"/>
    </row>
    <row r="29" spans="1:72" x14ac:dyDescent="0.25">
      <c r="A29" s="217" t="s">
        <v>442</v>
      </c>
      <c r="B29" s="215" t="s">
        <v>454</v>
      </c>
      <c r="C29" s="215" t="s">
        <v>509</v>
      </c>
      <c r="D29" s="215" t="s">
        <v>975</v>
      </c>
      <c r="E29" s="184">
        <f t="shared" ca="1" si="0"/>
        <v>30744</v>
      </c>
      <c r="F29" s="215">
        <v>30</v>
      </c>
      <c r="G29" s="216">
        <v>32062</v>
      </c>
      <c r="H29" s="215">
        <v>563113</v>
      </c>
      <c r="I29" s="216">
        <v>41686</v>
      </c>
      <c r="J29" s="218" t="s">
        <v>858</v>
      </c>
      <c r="T29" s="1">
        <v>6</v>
      </c>
      <c r="U29" s="1" t="s">
        <v>1744</v>
      </c>
      <c r="BT29" s="1"/>
    </row>
    <row r="30" spans="1:72" x14ac:dyDescent="0.25">
      <c r="A30" s="217" t="s">
        <v>416</v>
      </c>
      <c r="B30" s="215" t="s">
        <v>454</v>
      </c>
      <c r="C30" s="215" t="s">
        <v>671</v>
      </c>
      <c r="D30" s="215" t="s">
        <v>1058</v>
      </c>
      <c r="E30" s="184">
        <f t="shared" ca="1" si="0"/>
        <v>26712</v>
      </c>
      <c r="F30" s="215">
        <v>30</v>
      </c>
      <c r="G30" s="216">
        <v>32297</v>
      </c>
      <c r="H30" s="215">
        <v>353094</v>
      </c>
      <c r="I30" s="216">
        <v>41664</v>
      </c>
      <c r="J30" s="218" t="s">
        <v>858</v>
      </c>
      <c r="T30" s="1">
        <v>8</v>
      </c>
      <c r="U30" s="1" t="s">
        <v>1745</v>
      </c>
      <c r="BT30" s="1"/>
    </row>
    <row r="31" spans="1:72" x14ac:dyDescent="0.25">
      <c r="A31" s="217" t="s">
        <v>460</v>
      </c>
      <c r="B31" s="215" t="s">
        <v>454</v>
      </c>
      <c r="C31" s="215" t="s">
        <v>471</v>
      </c>
      <c r="D31" s="215" t="s">
        <v>922</v>
      </c>
      <c r="E31" s="184">
        <f t="shared" ca="1" si="0"/>
        <v>26364</v>
      </c>
      <c r="F31" s="215">
        <v>31</v>
      </c>
      <c r="G31" s="216">
        <v>32030</v>
      </c>
      <c r="H31" s="215">
        <v>563085</v>
      </c>
      <c r="I31" s="216">
        <v>41569</v>
      </c>
      <c r="J31" s="218" t="s">
        <v>858</v>
      </c>
      <c r="BT31" s="1"/>
    </row>
    <row r="32" spans="1:72" x14ac:dyDescent="0.25">
      <c r="A32" s="217" t="s">
        <v>442</v>
      </c>
      <c r="B32" s="215" t="s">
        <v>454</v>
      </c>
      <c r="C32" s="215" t="s">
        <v>528</v>
      </c>
      <c r="D32" s="215" t="s">
        <v>90</v>
      </c>
      <c r="E32" s="184">
        <f t="shared" ca="1" si="0"/>
        <v>28104</v>
      </c>
      <c r="F32" s="215">
        <v>27</v>
      </c>
      <c r="G32" s="216">
        <v>33187</v>
      </c>
      <c r="H32" s="215">
        <v>353100</v>
      </c>
      <c r="I32" s="216">
        <v>41527</v>
      </c>
      <c r="J32" s="218" t="s">
        <v>858</v>
      </c>
      <c r="BT32" s="1"/>
    </row>
    <row r="33" spans="1:72" x14ac:dyDescent="0.25">
      <c r="A33" s="217" t="s">
        <v>439</v>
      </c>
      <c r="B33" s="215" t="s">
        <v>408</v>
      </c>
      <c r="C33" s="215" t="s">
        <v>410</v>
      </c>
      <c r="D33" s="215" t="s">
        <v>86</v>
      </c>
      <c r="E33" s="184">
        <f t="shared" ca="1" si="0"/>
        <v>28236</v>
      </c>
      <c r="F33" s="215">
        <v>31</v>
      </c>
      <c r="G33" s="216">
        <v>31841</v>
      </c>
      <c r="H33" s="215">
        <v>563095</v>
      </c>
      <c r="I33" s="216">
        <v>41521</v>
      </c>
      <c r="J33" s="218" t="s">
        <v>858</v>
      </c>
      <c r="BT33" s="1"/>
    </row>
    <row r="34" spans="1:72" x14ac:dyDescent="0.25">
      <c r="A34" s="217" t="s">
        <v>416</v>
      </c>
      <c r="B34" s="215" t="s">
        <v>454</v>
      </c>
      <c r="C34" s="215" t="s">
        <v>635</v>
      </c>
      <c r="D34" s="215" t="s">
        <v>975</v>
      </c>
      <c r="E34" s="184">
        <f t="shared" ca="1" si="0"/>
        <v>20424</v>
      </c>
      <c r="F34" s="215">
        <v>30</v>
      </c>
      <c r="G34" s="216">
        <v>32189</v>
      </c>
      <c r="H34" s="215">
        <v>353098</v>
      </c>
      <c r="I34" s="216">
        <v>41414</v>
      </c>
      <c r="J34" s="218" t="s">
        <v>858</v>
      </c>
      <c r="BT34" s="1"/>
    </row>
    <row r="35" spans="1:72" x14ac:dyDescent="0.25">
      <c r="A35" s="217" t="s">
        <v>439</v>
      </c>
      <c r="B35" s="215" t="s">
        <v>408</v>
      </c>
      <c r="C35" s="215" t="s">
        <v>748</v>
      </c>
      <c r="D35" s="215" t="s">
        <v>552</v>
      </c>
      <c r="E35" s="184">
        <f t="shared" ca="1" si="0"/>
        <v>29796</v>
      </c>
      <c r="F35" s="215">
        <v>29</v>
      </c>
      <c r="G35" s="216">
        <v>32650</v>
      </c>
      <c r="H35" s="215">
        <v>563093</v>
      </c>
      <c r="I35" s="216">
        <v>41406</v>
      </c>
      <c r="J35" s="218" t="s">
        <v>858</v>
      </c>
      <c r="S35" s="382" t="s">
        <v>1746</v>
      </c>
      <c r="T35" s="382"/>
      <c r="U35" s="382"/>
      <c r="V35" s="382"/>
      <c r="W35" s="382"/>
      <c r="X35" s="382"/>
      <c r="Y35" s="382"/>
      <c r="Z35" s="382"/>
      <c r="AA35" s="382"/>
      <c r="AB35" s="382"/>
      <c r="BT35" s="1"/>
    </row>
    <row r="36" spans="1:72" x14ac:dyDescent="0.25">
      <c r="A36" s="217" t="s">
        <v>411</v>
      </c>
      <c r="B36" s="215" t="s">
        <v>413</v>
      </c>
      <c r="C36" s="215" t="s">
        <v>509</v>
      </c>
      <c r="D36" s="215" t="s">
        <v>848</v>
      </c>
      <c r="E36" s="184">
        <f t="shared" ca="1" si="0"/>
        <v>21912</v>
      </c>
      <c r="F36" s="215">
        <v>34</v>
      </c>
      <c r="G36" s="216">
        <v>30837</v>
      </c>
      <c r="H36" s="215">
        <v>563096</v>
      </c>
      <c r="I36" s="216">
        <v>41397</v>
      </c>
      <c r="J36" s="218" t="s">
        <v>858</v>
      </c>
      <c r="S36" s="382"/>
      <c r="T36" s="382"/>
      <c r="U36" s="382"/>
      <c r="V36" s="382"/>
      <c r="W36" s="382"/>
      <c r="X36" s="382"/>
      <c r="Y36" s="382"/>
      <c r="Z36" s="382"/>
      <c r="AA36" s="382"/>
      <c r="AB36" s="382"/>
      <c r="BT36" s="1"/>
    </row>
    <row r="37" spans="1:72" x14ac:dyDescent="0.25">
      <c r="A37" s="217" t="s">
        <v>416</v>
      </c>
      <c r="B37" s="215" t="s">
        <v>454</v>
      </c>
      <c r="C37" s="215" t="s">
        <v>784</v>
      </c>
      <c r="D37" s="215" t="s">
        <v>1060</v>
      </c>
      <c r="E37" s="184">
        <f t="shared" ca="1" si="0"/>
        <v>20592</v>
      </c>
      <c r="F37" s="215">
        <v>30</v>
      </c>
      <c r="G37" s="216">
        <v>32218</v>
      </c>
      <c r="H37" s="215">
        <v>353087</v>
      </c>
      <c r="I37" s="216">
        <v>41384</v>
      </c>
      <c r="J37" s="218" t="s">
        <v>858</v>
      </c>
      <c r="S37" s="382"/>
      <c r="T37" s="382"/>
      <c r="U37" s="382"/>
      <c r="V37" s="382"/>
      <c r="W37" s="382"/>
      <c r="X37" s="382"/>
      <c r="Y37" s="382"/>
      <c r="Z37" s="382"/>
      <c r="AA37" s="382"/>
      <c r="AB37" s="382"/>
      <c r="BT37" s="1"/>
    </row>
    <row r="38" spans="1:72" x14ac:dyDescent="0.25">
      <c r="A38" s="217" t="s">
        <v>439</v>
      </c>
      <c r="B38" s="215" t="s">
        <v>454</v>
      </c>
      <c r="C38" s="215" t="s">
        <v>817</v>
      </c>
      <c r="D38" s="215" t="s">
        <v>640</v>
      </c>
      <c r="E38" s="184">
        <f t="shared" ca="1" si="0"/>
        <v>20136</v>
      </c>
      <c r="F38" s="215">
        <v>33</v>
      </c>
      <c r="G38" s="216">
        <v>31088</v>
      </c>
      <c r="H38" s="215">
        <v>563091</v>
      </c>
      <c r="I38" s="216">
        <v>41372</v>
      </c>
      <c r="J38" s="218" t="s">
        <v>858</v>
      </c>
      <c r="S38" s="382"/>
      <c r="T38" s="382"/>
      <c r="U38" s="382"/>
      <c r="V38" s="382"/>
      <c r="W38" s="382"/>
      <c r="X38" s="382"/>
      <c r="Y38" s="382"/>
      <c r="Z38" s="382"/>
      <c r="AA38" s="382"/>
      <c r="AB38" s="382"/>
      <c r="BT38" s="1"/>
    </row>
    <row r="39" spans="1:72" x14ac:dyDescent="0.25">
      <c r="A39" s="217" t="s">
        <v>433</v>
      </c>
      <c r="B39" s="215" t="s">
        <v>408</v>
      </c>
      <c r="C39" s="215" t="s">
        <v>645</v>
      </c>
      <c r="D39" s="215" t="s">
        <v>527</v>
      </c>
      <c r="E39" s="184">
        <f t="shared" ca="1" si="0"/>
        <v>19032</v>
      </c>
      <c r="F39" s="215">
        <v>35</v>
      </c>
      <c r="G39" s="216">
        <v>30578</v>
      </c>
      <c r="H39" s="215">
        <v>563036</v>
      </c>
      <c r="I39" s="216">
        <v>41354</v>
      </c>
      <c r="J39" s="218" t="s">
        <v>858</v>
      </c>
      <c r="S39" s="382"/>
      <c r="T39" s="382"/>
      <c r="U39" s="382"/>
      <c r="V39" s="382"/>
      <c r="W39" s="382"/>
      <c r="X39" s="382"/>
      <c r="Y39" s="382"/>
      <c r="Z39" s="382"/>
      <c r="AA39" s="382"/>
      <c r="AB39" s="382"/>
      <c r="BT39" s="1"/>
    </row>
    <row r="40" spans="1:72" x14ac:dyDescent="0.25">
      <c r="A40" s="217" t="s">
        <v>1062</v>
      </c>
      <c r="B40" s="215" t="s">
        <v>408</v>
      </c>
      <c r="C40" s="215" t="s">
        <v>639</v>
      </c>
      <c r="D40" s="215" t="s">
        <v>1061</v>
      </c>
      <c r="E40" s="184">
        <f t="shared" ca="1" si="0"/>
        <v>24216</v>
      </c>
      <c r="F40" s="215">
        <v>36</v>
      </c>
      <c r="G40" s="216">
        <v>30198</v>
      </c>
      <c r="H40" s="215">
        <v>563077</v>
      </c>
      <c r="I40" s="216">
        <v>41336</v>
      </c>
      <c r="J40" s="218" t="s">
        <v>858</v>
      </c>
      <c r="S40" s="382"/>
      <c r="T40" s="382"/>
      <c r="U40" s="382"/>
      <c r="V40" s="382"/>
      <c r="W40" s="382"/>
      <c r="X40" s="382"/>
      <c r="Y40" s="382"/>
      <c r="Z40" s="382"/>
      <c r="AA40" s="382"/>
      <c r="AB40" s="382"/>
      <c r="BT40" s="1"/>
    </row>
    <row r="41" spans="1:72" x14ac:dyDescent="0.25">
      <c r="A41" s="217" t="s">
        <v>439</v>
      </c>
      <c r="B41" s="215" t="s">
        <v>413</v>
      </c>
      <c r="C41" s="215" t="s">
        <v>476</v>
      </c>
      <c r="D41" s="215" t="s">
        <v>928</v>
      </c>
      <c r="E41" s="184">
        <f t="shared" ca="1" si="0"/>
        <v>26508</v>
      </c>
      <c r="F41" s="215">
        <v>36</v>
      </c>
      <c r="G41" s="216">
        <v>30044</v>
      </c>
      <c r="H41" s="215">
        <v>353089</v>
      </c>
      <c r="I41" s="216">
        <v>41279</v>
      </c>
      <c r="J41" s="218" t="s">
        <v>858</v>
      </c>
      <c r="S41" s="382"/>
      <c r="T41" s="382"/>
      <c r="U41" s="382"/>
      <c r="V41" s="382"/>
      <c r="W41" s="382"/>
      <c r="X41" s="382"/>
      <c r="Y41" s="382"/>
      <c r="Z41" s="382"/>
      <c r="AA41" s="382"/>
      <c r="AB41" s="382"/>
      <c r="BT41" s="1"/>
    </row>
    <row r="42" spans="1:72" x14ac:dyDescent="0.25">
      <c r="A42" s="217" t="s">
        <v>439</v>
      </c>
      <c r="B42" s="215" t="s">
        <v>454</v>
      </c>
      <c r="C42" s="215" t="s">
        <v>562</v>
      </c>
      <c r="D42" s="215" t="s">
        <v>972</v>
      </c>
      <c r="E42" s="184">
        <f t="shared" ca="1" si="0"/>
        <v>26124</v>
      </c>
      <c r="F42" s="215">
        <v>26</v>
      </c>
      <c r="G42" s="216">
        <v>33789</v>
      </c>
      <c r="H42" s="215">
        <v>353060</v>
      </c>
      <c r="I42" s="216">
        <v>41268</v>
      </c>
      <c r="J42" s="218" t="s">
        <v>466</v>
      </c>
      <c r="BT42" s="1"/>
    </row>
  </sheetData>
  <mergeCells count="8">
    <mergeCell ref="S35:AB41"/>
    <mergeCell ref="R1:AC1"/>
    <mergeCell ref="C8:G8"/>
    <mergeCell ref="S10:AB11"/>
    <mergeCell ref="C1:G1"/>
    <mergeCell ref="S3:AB7"/>
    <mergeCell ref="S8:AB9"/>
    <mergeCell ref="S12:AB18"/>
  </mergeCells>
  <conditionalFormatting sqref="K2:BT2 F16 K3:S3 S8 AC3:BT18 K35:R41 AC35:BT41 AD1:BT1 Q1:R1 K8:R18 Q7:R7 K1:L1 F15:J15 K4:R5 O6:R6 K6:K7 K34:BT34 K33:T33 V33:BT33 K19:BT32 F17:J42 A15:D42 K42:BT42 J43:BS1048576">
    <cfRule type="expression" dxfId="159" priority="11">
      <formula>A1&lt;&gt;""</formula>
    </cfRule>
  </conditionalFormatting>
  <conditionalFormatting sqref="H16:J16">
    <cfRule type="expression" dxfId="158" priority="10">
      <formula>H16&lt;&gt;""</formula>
    </cfRule>
  </conditionalFormatting>
  <conditionalFormatting sqref="G16">
    <cfRule type="expression" dxfId="157" priority="9">
      <formula>G16&lt;&gt;""</formula>
    </cfRule>
  </conditionalFormatting>
  <conditionalFormatting sqref="M1">
    <cfRule type="expression" dxfId="156" priority="6">
      <formula>M1&lt;&gt;""</formula>
    </cfRule>
  </conditionalFormatting>
  <conditionalFormatting sqref="M1">
    <cfRule type="expression" dxfId="155" priority="7">
      <formula>M1&lt;&gt;""</formula>
    </cfRule>
  </conditionalFormatting>
  <conditionalFormatting sqref="S12">
    <cfRule type="expression" dxfId="154" priority="4">
      <formula>S12&lt;&gt;""</formula>
    </cfRule>
  </conditionalFormatting>
  <conditionalFormatting sqref="S35">
    <cfRule type="expression" dxfId="153" priority="3">
      <formula>S35&lt;&gt;""</formula>
    </cfRule>
  </conditionalFormatting>
  <conditionalFormatting sqref="C1 C4:G4">
    <cfRule type="expression" dxfId="152" priority="2">
      <formula>C1&lt;&gt;""</formula>
    </cfRule>
  </conditionalFormatting>
  <conditionalFormatting sqref="P1">
    <cfRule type="expression" dxfId="151" priority="1">
      <formula>P1&lt;&gt;""</formula>
    </cfRule>
  </conditionalFormatting>
  <conditionalFormatting sqref="E15:E42">
    <cfRule type="expression" dxfId="150" priority="8">
      <formula>#REF!&lt;&gt;""</formula>
    </cfRule>
  </conditionalFormatting>
  <hyperlinks>
    <hyperlink ref="M1" location="ACCUEIL!A1" display="ACCUEIL" xr:uid="{A7B1F7B5-A77C-4DCD-AA10-C56146ADCFC9}"/>
    <hyperlink ref="O1" r:id="rId1" xr:uid="{22FBCBAE-F903-4629-A053-BE7C769AB3D9}"/>
    <hyperlink ref="N1" location="'Mise en forme Corr'!A1" display="Corrigé" xr:uid="{8071535D-9C73-40A4-ADCA-AC9E0C275DCA}"/>
    <hyperlink ref="P1" r:id="rId2" xr:uid="{0E39355C-B163-4452-BF7A-6D9B9A043DF3}"/>
  </hyperlinks>
  <pageMargins left="0.7" right="0.7" top="0.75" bottom="0.75" header="0.3" footer="0.3"/>
  <pageSetup paperSize="9" orientation="portrait" verticalDpi="0"/>
  <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BE05-7DDC-4EA8-81E7-AA2F1EC37088}">
  <sheetPr>
    <tabColor theme="5"/>
  </sheetPr>
  <dimension ref="A1:BT42"/>
  <sheetViews>
    <sheetView showGridLines="0" workbookViewId="0">
      <selection activeCell="P1" sqref="P1"/>
    </sheetView>
  </sheetViews>
  <sheetFormatPr baseColWidth="10" defaultColWidth="11.42578125" defaultRowHeight="15" x14ac:dyDescent="0.25"/>
  <cols>
    <col min="1" max="1" width="32.28515625" bestFit="1" customWidth="1"/>
    <col min="2" max="2" width="9.140625" customWidth="1"/>
    <col min="3" max="7" width="16.5703125" customWidth="1"/>
    <col min="8" max="8" width="14.7109375" customWidth="1"/>
    <col min="9" max="9" width="17.85546875" customWidth="1"/>
    <col min="10" max="10" width="23" style="1" bestFit="1" customWidth="1"/>
    <col min="11" max="15" width="11.42578125" style="1"/>
    <col min="16" max="16" width="13.28515625" style="1" customWidth="1"/>
    <col min="17" max="17" width="11.42578125" style="1"/>
    <col min="18" max="19" width="11.42578125" style="126"/>
    <col min="20" max="20" width="6" style="126" customWidth="1"/>
    <col min="21" max="21" width="21.5703125" style="126" bestFit="1" customWidth="1"/>
    <col min="22" max="29" width="11.42578125" style="126"/>
    <col min="30" max="71" width="11.42578125" style="1"/>
  </cols>
  <sheetData>
    <row r="1" spans="1:72" ht="45" customHeight="1" x14ac:dyDescent="0.25">
      <c r="C1" s="483" t="s">
        <v>1760</v>
      </c>
      <c r="D1" s="483"/>
      <c r="E1" s="483"/>
      <c r="F1" s="483"/>
      <c r="G1" s="483"/>
      <c r="M1" s="142" t="s">
        <v>16</v>
      </c>
      <c r="N1" s="141" t="s">
        <v>1687</v>
      </c>
      <c r="O1" s="152" t="s">
        <v>1474</v>
      </c>
      <c r="P1" s="175" t="s">
        <v>1719</v>
      </c>
      <c r="R1" s="480" t="s">
        <v>1565</v>
      </c>
      <c r="S1" s="480"/>
      <c r="T1" s="480"/>
      <c r="U1" s="480"/>
      <c r="V1" s="480"/>
      <c r="W1" s="480"/>
      <c r="X1" s="480"/>
      <c r="Y1" s="480"/>
      <c r="Z1" s="480"/>
      <c r="AA1" s="480"/>
      <c r="AB1" s="480"/>
      <c r="AC1" s="480"/>
      <c r="BT1" s="1"/>
    </row>
    <row r="2" spans="1:72" x14ac:dyDescent="0.25">
      <c r="BT2" s="1"/>
    </row>
    <row r="3" spans="1:72" ht="15" customHeight="1" x14ac:dyDescent="0.25">
      <c r="S3" s="382" t="s">
        <v>1735</v>
      </c>
      <c r="T3" s="382"/>
      <c r="U3" s="382"/>
      <c r="V3" s="382"/>
      <c r="W3" s="382"/>
      <c r="X3" s="382"/>
      <c r="Y3" s="382"/>
      <c r="Z3" s="382"/>
      <c r="AA3" s="382"/>
      <c r="AB3" s="382"/>
      <c r="BT3" s="1"/>
    </row>
    <row r="4" spans="1:72" ht="30" x14ac:dyDescent="0.25">
      <c r="C4" s="165" t="s">
        <v>1085</v>
      </c>
      <c r="D4" s="165" t="s">
        <v>1747</v>
      </c>
      <c r="E4" s="165" t="s">
        <v>1748</v>
      </c>
      <c r="F4" s="165" t="s">
        <v>1749</v>
      </c>
      <c r="G4" s="165" t="s">
        <v>1750</v>
      </c>
      <c r="S4" s="382"/>
      <c r="T4" s="382"/>
      <c r="U4" s="382"/>
      <c r="V4" s="382"/>
      <c r="W4" s="382"/>
      <c r="X4" s="382"/>
      <c r="Y4" s="382"/>
      <c r="Z4" s="382"/>
      <c r="AA4" s="382"/>
      <c r="AB4" s="382"/>
      <c r="BT4" s="1"/>
    </row>
    <row r="5" spans="1:72" ht="39.75" customHeight="1" x14ac:dyDescent="0.25">
      <c r="C5" s="224">
        <f>SUBTOTAL(1,Tableau68[[#All],[AGE]])</f>
        <v>32.75</v>
      </c>
      <c r="D5" s="225">
        <f ca="1">SUBTOTAL(1,Tableau68[[#All],[BRUT ANNUEL]])</f>
        <v>24213</v>
      </c>
      <c r="E5" s="224">
        <f>SUBTOTAL(3,Tableau68[EMPLOI])</f>
        <v>4</v>
      </c>
      <c r="F5" s="225">
        <f ca="1">SUBTOTAL(4,Tableau68[BRUT ANNUEL])</f>
        <v>28476</v>
      </c>
      <c r="G5" s="224">
        <f ca="1">SUBTOTAL(5,Tableau68[BRUT ANNUEL])</f>
        <v>21384</v>
      </c>
      <c r="S5" s="382"/>
      <c r="T5" s="382"/>
      <c r="U5" s="382"/>
      <c r="V5" s="382"/>
      <c r="W5" s="382"/>
      <c r="X5" s="382"/>
      <c r="Y5" s="382"/>
      <c r="Z5" s="382"/>
      <c r="AA5" s="382"/>
      <c r="AB5" s="382"/>
      <c r="BT5" s="1"/>
    </row>
    <row r="6" spans="1:72" x14ac:dyDescent="0.25">
      <c r="S6" s="382"/>
      <c r="T6" s="382"/>
      <c r="U6" s="382"/>
      <c r="V6" s="382"/>
      <c r="W6" s="382"/>
      <c r="X6" s="382"/>
      <c r="Y6" s="382"/>
      <c r="Z6" s="382"/>
      <c r="AA6" s="382"/>
      <c r="AB6" s="382"/>
      <c r="BT6" s="1"/>
    </row>
    <row r="7" spans="1:72" x14ac:dyDescent="0.25">
      <c r="S7" s="382"/>
      <c r="T7" s="382"/>
      <c r="U7" s="382"/>
      <c r="V7" s="382"/>
      <c r="W7" s="382"/>
      <c r="X7" s="382"/>
      <c r="Y7" s="382"/>
      <c r="Z7" s="382"/>
      <c r="AA7" s="382"/>
      <c r="AB7" s="382"/>
      <c r="BT7" s="1"/>
    </row>
    <row r="8" spans="1:72" ht="15" customHeight="1" x14ac:dyDescent="0.25">
      <c r="B8">
        <v>1</v>
      </c>
      <c r="C8" s="481" t="s">
        <v>1751</v>
      </c>
      <c r="D8" s="481"/>
      <c r="E8" s="481"/>
      <c r="F8" s="481"/>
      <c r="G8" s="481"/>
      <c r="S8" s="382" t="s">
        <v>1736</v>
      </c>
      <c r="T8" s="382"/>
      <c r="U8" s="382"/>
      <c r="V8" s="382"/>
      <c r="W8" s="382"/>
      <c r="X8" s="382"/>
      <c r="Y8" s="382"/>
      <c r="Z8" s="382"/>
      <c r="AA8" s="382"/>
      <c r="AB8" s="382"/>
      <c r="BT8" s="1"/>
    </row>
    <row r="9" spans="1:72" x14ac:dyDescent="0.25">
      <c r="B9">
        <v>2</v>
      </c>
      <c r="C9" s="222" t="s">
        <v>1755</v>
      </c>
      <c r="S9" s="382"/>
      <c r="T9" s="382"/>
      <c r="U9" s="382"/>
      <c r="V9" s="382"/>
      <c r="W9" s="382"/>
      <c r="X9" s="382"/>
      <c r="Y9" s="382"/>
      <c r="Z9" s="382"/>
      <c r="AA9" s="382"/>
      <c r="AB9" s="382"/>
      <c r="BT9" s="1"/>
    </row>
    <row r="10" spans="1:72" x14ac:dyDescent="0.25">
      <c r="C10" s="223" t="s">
        <v>1757</v>
      </c>
      <c r="D10" s="222" t="s">
        <v>1761</v>
      </c>
      <c r="S10" s="482" t="s">
        <v>1737</v>
      </c>
      <c r="T10" s="482"/>
      <c r="U10" s="482"/>
      <c r="V10" s="482"/>
      <c r="W10" s="482"/>
      <c r="X10" s="482"/>
      <c r="Y10" s="482"/>
      <c r="Z10" s="482"/>
      <c r="AA10" s="482"/>
      <c r="AB10" s="482"/>
      <c r="BT10" s="1"/>
    </row>
    <row r="11" spans="1:72" x14ac:dyDescent="0.25">
      <c r="C11" s="223" t="s">
        <v>1758</v>
      </c>
      <c r="D11" s="222" t="s">
        <v>1754</v>
      </c>
      <c r="S11" s="482"/>
      <c r="T11" s="482"/>
      <c r="U11" s="482"/>
      <c r="V11" s="482"/>
      <c r="W11" s="482"/>
      <c r="X11" s="482"/>
      <c r="Y11" s="482"/>
      <c r="Z11" s="482"/>
      <c r="AA11" s="482"/>
      <c r="AB11" s="482"/>
      <c r="BT11" s="1"/>
    </row>
    <row r="12" spans="1:72" ht="17.25" customHeight="1" x14ac:dyDescent="0.25">
      <c r="C12" s="223" t="s">
        <v>1759</v>
      </c>
      <c r="D12" t="s">
        <v>1756</v>
      </c>
      <c r="S12" s="382" t="s">
        <v>1738</v>
      </c>
      <c r="T12" s="382"/>
      <c r="U12" s="382"/>
      <c r="V12" s="382"/>
      <c r="W12" s="382"/>
      <c r="X12" s="382"/>
      <c r="Y12" s="382"/>
      <c r="Z12" s="382"/>
      <c r="AA12" s="382"/>
      <c r="AB12" s="382"/>
      <c r="BT12" s="1"/>
    </row>
    <row r="13" spans="1:72" ht="17.25" customHeight="1" x14ac:dyDescent="0.25">
      <c r="S13" s="382"/>
      <c r="T13" s="382"/>
      <c r="U13" s="382"/>
      <c r="V13" s="382"/>
      <c r="W13" s="382"/>
      <c r="X13" s="382"/>
      <c r="Y13" s="382"/>
      <c r="Z13" s="382"/>
      <c r="AA13" s="382"/>
      <c r="AB13" s="382"/>
      <c r="BT13" s="1"/>
    </row>
    <row r="14" spans="1:72" ht="17.25" customHeight="1" x14ac:dyDescent="0.25">
      <c r="S14" s="382"/>
      <c r="T14" s="382"/>
      <c r="U14" s="382"/>
      <c r="V14" s="382"/>
      <c r="W14" s="382"/>
      <c r="X14" s="382"/>
      <c r="Y14" s="382"/>
      <c r="Z14" s="382"/>
      <c r="AA14" s="382"/>
      <c r="AB14" s="382"/>
      <c r="BT14" s="1"/>
    </row>
    <row r="15" spans="1:72" ht="17.25" customHeight="1" x14ac:dyDescent="0.25">
      <c r="A15" s="219" t="s">
        <v>402</v>
      </c>
      <c r="B15" s="220" t="s">
        <v>399</v>
      </c>
      <c r="C15" s="220" t="s">
        <v>400</v>
      </c>
      <c r="D15" s="220" t="s">
        <v>401</v>
      </c>
      <c r="E15" s="220" t="s">
        <v>1068</v>
      </c>
      <c r="F15" s="220" t="s">
        <v>403</v>
      </c>
      <c r="G15" s="220" t="s">
        <v>404</v>
      </c>
      <c r="H15" s="220" t="s">
        <v>405</v>
      </c>
      <c r="I15" s="220" t="s">
        <v>406</v>
      </c>
      <c r="J15" s="221" t="s">
        <v>407</v>
      </c>
      <c r="S15" s="382"/>
      <c r="T15" s="382"/>
      <c r="U15" s="382"/>
      <c r="V15" s="382"/>
      <c r="W15" s="382"/>
      <c r="X15" s="382"/>
      <c r="Y15" s="382"/>
      <c r="Z15" s="382"/>
      <c r="AA15" s="382"/>
      <c r="AB15" s="382"/>
      <c r="BT15" s="1"/>
    </row>
    <row r="16" spans="1:72" ht="15" hidden="1" customHeight="1" x14ac:dyDescent="0.25">
      <c r="A16" s="217" t="s">
        <v>442</v>
      </c>
      <c r="B16" s="215" t="s">
        <v>454</v>
      </c>
      <c r="C16" s="215" t="s">
        <v>730</v>
      </c>
      <c r="D16" s="215" t="s">
        <v>942</v>
      </c>
      <c r="E16" s="184">
        <f t="shared" ref="E16:E42" ca="1" si="0">RANDBETWEEN(1500,2600)*12</f>
        <v>19416</v>
      </c>
      <c r="F16" s="215">
        <v>29</v>
      </c>
      <c r="G16" s="216">
        <v>32438</v>
      </c>
      <c r="H16" s="215">
        <v>563134</v>
      </c>
      <c r="I16" s="216">
        <v>42346</v>
      </c>
      <c r="J16" s="218" t="s">
        <v>858</v>
      </c>
      <c r="S16" s="382"/>
      <c r="T16" s="382"/>
      <c r="U16" s="382"/>
      <c r="V16" s="382"/>
      <c r="W16" s="382"/>
      <c r="X16" s="382"/>
      <c r="Y16" s="382"/>
      <c r="Z16" s="382"/>
      <c r="AA16" s="382"/>
      <c r="AB16" s="382"/>
      <c r="BT16" s="1"/>
    </row>
    <row r="17" spans="1:72" ht="15" hidden="1" customHeight="1" x14ac:dyDescent="0.25">
      <c r="A17" s="217" t="s">
        <v>439</v>
      </c>
      <c r="B17" s="215" t="s">
        <v>408</v>
      </c>
      <c r="C17" s="215" t="s">
        <v>748</v>
      </c>
      <c r="D17" s="215" t="s">
        <v>1067</v>
      </c>
      <c r="E17" s="184">
        <f t="shared" ca="1" si="0"/>
        <v>20484</v>
      </c>
      <c r="F17" s="215">
        <v>29</v>
      </c>
      <c r="G17" s="216">
        <v>32758</v>
      </c>
      <c r="H17" s="215">
        <v>353109</v>
      </c>
      <c r="I17" s="216">
        <v>42284</v>
      </c>
      <c r="J17" s="218" t="s">
        <v>858</v>
      </c>
      <c r="S17" s="382"/>
      <c r="T17" s="382"/>
      <c r="U17" s="382"/>
      <c r="V17" s="382"/>
      <c r="W17" s="382"/>
      <c r="X17" s="382"/>
      <c r="Y17" s="382"/>
      <c r="Z17" s="382"/>
      <c r="AA17" s="382"/>
      <c r="AB17" s="382"/>
      <c r="BT17" s="1"/>
    </row>
    <row r="18" spans="1:72" ht="15" hidden="1" customHeight="1" x14ac:dyDescent="0.25">
      <c r="A18" s="217" t="s">
        <v>439</v>
      </c>
      <c r="B18" s="215" t="s">
        <v>454</v>
      </c>
      <c r="C18" s="215" t="s">
        <v>448</v>
      </c>
      <c r="D18" s="215" t="s">
        <v>1066</v>
      </c>
      <c r="E18" s="184">
        <f t="shared" ca="1" si="0"/>
        <v>28404</v>
      </c>
      <c r="F18" s="215">
        <v>30</v>
      </c>
      <c r="G18" s="216">
        <v>32390</v>
      </c>
      <c r="H18" s="215">
        <v>563121</v>
      </c>
      <c r="I18" s="216">
        <v>42089</v>
      </c>
      <c r="J18" s="218" t="s">
        <v>858</v>
      </c>
      <c r="S18" s="382"/>
      <c r="T18" s="382"/>
      <c r="U18" s="382"/>
      <c r="V18" s="382"/>
      <c r="W18" s="382"/>
      <c r="X18" s="382"/>
      <c r="Y18" s="382"/>
      <c r="Z18" s="382"/>
      <c r="AA18" s="382"/>
      <c r="AB18" s="382"/>
      <c r="BT18" s="1"/>
    </row>
    <row r="19" spans="1:72" hidden="1" x14ac:dyDescent="0.25">
      <c r="A19" s="217" t="s">
        <v>439</v>
      </c>
      <c r="B19" s="215" t="s">
        <v>454</v>
      </c>
      <c r="C19" s="215" t="s">
        <v>569</v>
      </c>
      <c r="D19" s="215" t="s">
        <v>90</v>
      </c>
      <c r="E19" s="184">
        <f t="shared" ca="1" si="0"/>
        <v>27756</v>
      </c>
      <c r="F19" s="215">
        <v>31</v>
      </c>
      <c r="G19" s="216">
        <v>31692</v>
      </c>
      <c r="H19" s="215">
        <v>563130</v>
      </c>
      <c r="I19" s="216">
        <v>42030</v>
      </c>
      <c r="J19" s="218" t="s">
        <v>858</v>
      </c>
      <c r="BT19" s="1"/>
    </row>
    <row r="20" spans="1:72" hidden="1" x14ac:dyDescent="0.25">
      <c r="A20" s="217" t="s">
        <v>439</v>
      </c>
      <c r="B20" s="215" t="s">
        <v>413</v>
      </c>
      <c r="C20" s="215" t="s">
        <v>667</v>
      </c>
      <c r="D20" s="215" t="s">
        <v>984</v>
      </c>
      <c r="E20" s="184">
        <f t="shared" ca="1" si="0"/>
        <v>27060</v>
      </c>
      <c r="F20" s="215">
        <v>29</v>
      </c>
      <c r="G20" s="216">
        <v>32692</v>
      </c>
      <c r="H20" s="215">
        <v>563088</v>
      </c>
      <c r="I20" s="216">
        <v>41983</v>
      </c>
      <c r="J20" s="218" t="s">
        <v>858</v>
      </c>
      <c r="BT20" s="1"/>
    </row>
    <row r="21" spans="1:72" x14ac:dyDescent="0.25">
      <c r="A21" s="217" t="s">
        <v>460</v>
      </c>
      <c r="B21" s="215" t="s">
        <v>408</v>
      </c>
      <c r="C21" s="215" t="s">
        <v>626</v>
      </c>
      <c r="D21" s="215" t="s">
        <v>828</v>
      </c>
      <c r="E21" s="184">
        <f t="shared" ca="1" si="0"/>
        <v>22788</v>
      </c>
      <c r="F21" s="215">
        <v>30</v>
      </c>
      <c r="G21" s="216">
        <v>32336</v>
      </c>
      <c r="H21" s="215">
        <v>353099</v>
      </c>
      <c r="I21" s="216">
        <v>41969</v>
      </c>
      <c r="J21" s="218" t="s">
        <v>858</v>
      </c>
      <c r="BT21" s="1"/>
    </row>
    <row r="22" spans="1:72" hidden="1" x14ac:dyDescent="0.25">
      <c r="A22" s="217" t="s">
        <v>439</v>
      </c>
      <c r="B22" s="215" t="s">
        <v>454</v>
      </c>
      <c r="C22" s="215" t="s">
        <v>704</v>
      </c>
      <c r="D22" s="215" t="s">
        <v>1063</v>
      </c>
      <c r="E22" s="184">
        <f t="shared" ca="1" si="0"/>
        <v>26304</v>
      </c>
      <c r="F22" s="215">
        <v>30</v>
      </c>
      <c r="G22" s="216">
        <v>32249</v>
      </c>
      <c r="H22" s="215">
        <v>563105</v>
      </c>
      <c r="I22" s="216">
        <v>41927</v>
      </c>
      <c r="J22" s="218" t="s">
        <v>858</v>
      </c>
      <c r="S22" s="1" t="s">
        <v>1739</v>
      </c>
      <c r="T22" s="1"/>
      <c r="U22" s="1"/>
      <c r="BT22" s="1"/>
    </row>
    <row r="23" spans="1:72" hidden="1" x14ac:dyDescent="0.25">
      <c r="A23" s="217" t="s">
        <v>439</v>
      </c>
      <c r="B23" s="215" t="s">
        <v>454</v>
      </c>
      <c r="C23" s="215" t="s">
        <v>495</v>
      </c>
      <c r="D23" s="215" t="s">
        <v>922</v>
      </c>
      <c r="E23" s="184">
        <f t="shared" ca="1" si="0"/>
        <v>22104</v>
      </c>
      <c r="F23" s="215">
        <v>27</v>
      </c>
      <c r="G23" s="216">
        <v>33401</v>
      </c>
      <c r="H23" s="215">
        <v>353108</v>
      </c>
      <c r="I23" s="216">
        <v>41894</v>
      </c>
      <c r="J23" s="218" t="s">
        <v>858</v>
      </c>
      <c r="BT23" s="1"/>
    </row>
    <row r="24" spans="1:72" hidden="1" x14ac:dyDescent="0.25">
      <c r="A24" s="217" t="s">
        <v>442</v>
      </c>
      <c r="B24" s="215" t="s">
        <v>413</v>
      </c>
      <c r="C24" s="215" t="s">
        <v>646</v>
      </c>
      <c r="D24" s="215" t="s">
        <v>896</v>
      </c>
      <c r="E24" s="184">
        <f t="shared" ca="1" si="0"/>
        <v>27480</v>
      </c>
      <c r="F24" s="215">
        <v>38</v>
      </c>
      <c r="G24" s="216">
        <v>29332</v>
      </c>
      <c r="H24" s="215">
        <v>563112</v>
      </c>
      <c r="I24" s="216">
        <v>41793</v>
      </c>
      <c r="J24" s="218" t="s">
        <v>858</v>
      </c>
      <c r="T24" s="1">
        <v>1</v>
      </c>
      <c r="U24" s="1" t="s">
        <v>1740</v>
      </c>
      <c r="BT24" s="1"/>
    </row>
    <row r="25" spans="1:72" hidden="1" x14ac:dyDescent="0.25">
      <c r="A25" s="217" t="s">
        <v>442</v>
      </c>
      <c r="B25" s="215" t="s">
        <v>454</v>
      </c>
      <c r="C25" s="215" t="s">
        <v>635</v>
      </c>
      <c r="D25" s="215" t="s">
        <v>995</v>
      </c>
      <c r="E25" s="184">
        <f t="shared" ca="1" si="0"/>
        <v>30168</v>
      </c>
      <c r="F25" s="215">
        <v>29</v>
      </c>
      <c r="G25" s="216">
        <v>32565</v>
      </c>
      <c r="H25" s="215">
        <v>563106</v>
      </c>
      <c r="I25" s="216">
        <v>41779</v>
      </c>
      <c r="J25" s="218" t="s">
        <v>858</v>
      </c>
      <c r="T25" s="1">
        <v>2</v>
      </c>
      <c r="U25" s="1" t="s">
        <v>1741</v>
      </c>
      <c r="BT25" s="1"/>
    </row>
    <row r="26" spans="1:72" hidden="1" x14ac:dyDescent="0.25">
      <c r="A26" s="217" t="s">
        <v>439</v>
      </c>
      <c r="B26" s="215" t="s">
        <v>454</v>
      </c>
      <c r="C26" s="215" t="s">
        <v>437</v>
      </c>
      <c r="D26" s="215" t="s">
        <v>1065</v>
      </c>
      <c r="E26" s="184">
        <f t="shared" ca="1" si="0"/>
        <v>19908</v>
      </c>
      <c r="F26" s="215">
        <v>33</v>
      </c>
      <c r="G26" s="216">
        <v>31232</v>
      </c>
      <c r="H26" s="215">
        <v>563124</v>
      </c>
      <c r="I26" s="216">
        <v>41734</v>
      </c>
      <c r="J26" s="218" t="s">
        <v>858</v>
      </c>
      <c r="T26" s="1">
        <v>3</v>
      </c>
      <c r="U26" s="1" t="s">
        <v>1475</v>
      </c>
      <c r="BT26" s="1"/>
    </row>
    <row r="27" spans="1:72" hidden="1" x14ac:dyDescent="0.25">
      <c r="A27" s="217" t="s">
        <v>439</v>
      </c>
      <c r="B27" s="215" t="s">
        <v>454</v>
      </c>
      <c r="C27" s="215" t="s">
        <v>660</v>
      </c>
      <c r="D27" s="215" t="s">
        <v>1064</v>
      </c>
      <c r="E27" s="184">
        <f t="shared" ca="1" si="0"/>
        <v>31104</v>
      </c>
      <c r="F27" s="215">
        <v>27</v>
      </c>
      <c r="G27" s="216">
        <v>33156</v>
      </c>
      <c r="H27" s="215">
        <v>563107</v>
      </c>
      <c r="I27" s="216">
        <v>41732</v>
      </c>
      <c r="J27" s="218" t="s">
        <v>858</v>
      </c>
      <c r="T27" s="1">
        <v>4</v>
      </c>
      <c r="U27" s="1" t="s">
        <v>1742</v>
      </c>
      <c r="BT27" s="1"/>
    </row>
    <row r="28" spans="1:72" x14ac:dyDescent="0.25">
      <c r="A28" s="217" t="s">
        <v>460</v>
      </c>
      <c r="B28" s="215" t="s">
        <v>454</v>
      </c>
      <c r="C28" s="215" t="s">
        <v>694</v>
      </c>
      <c r="D28" s="215" t="s">
        <v>840</v>
      </c>
      <c r="E28" s="184">
        <f t="shared" ca="1" si="0"/>
        <v>28476</v>
      </c>
      <c r="F28" s="215">
        <v>36</v>
      </c>
      <c r="G28" s="216">
        <v>29998</v>
      </c>
      <c r="H28" s="215">
        <v>563110</v>
      </c>
      <c r="I28" s="216">
        <v>41727</v>
      </c>
      <c r="J28" s="218" t="s">
        <v>858</v>
      </c>
      <c r="T28" s="1">
        <v>5</v>
      </c>
      <c r="U28" s="1" t="s">
        <v>1743</v>
      </c>
      <c r="BT28" s="1"/>
    </row>
    <row r="29" spans="1:72" hidden="1" x14ac:dyDescent="0.25">
      <c r="A29" s="217" t="s">
        <v>442</v>
      </c>
      <c r="B29" s="215" t="s">
        <v>454</v>
      </c>
      <c r="C29" s="215" t="s">
        <v>509</v>
      </c>
      <c r="D29" s="215" t="s">
        <v>975</v>
      </c>
      <c r="E29" s="184">
        <f t="shared" ca="1" si="0"/>
        <v>31056</v>
      </c>
      <c r="F29" s="215">
        <v>30</v>
      </c>
      <c r="G29" s="216">
        <v>32062</v>
      </c>
      <c r="H29" s="215">
        <v>563113</v>
      </c>
      <c r="I29" s="216">
        <v>41686</v>
      </c>
      <c r="J29" s="218" t="s">
        <v>858</v>
      </c>
      <c r="T29" s="1">
        <v>6</v>
      </c>
      <c r="U29" s="1" t="s">
        <v>1744</v>
      </c>
      <c r="BT29" s="1"/>
    </row>
    <row r="30" spans="1:72" hidden="1" x14ac:dyDescent="0.25">
      <c r="A30" s="217" t="s">
        <v>416</v>
      </c>
      <c r="B30" s="215" t="s">
        <v>454</v>
      </c>
      <c r="C30" s="215" t="s">
        <v>671</v>
      </c>
      <c r="D30" s="215" t="s">
        <v>1058</v>
      </c>
      <c r="E30" s="184">
        <f t="shared" ca="1" si="0"/>
        <v>21204</v>
      </c>
      <c r="F30" s="215">
        <v>30</v>
      </c>
      <c r="G30" s="216">
        <v>32297</v>
      </c>
      <c r="H30" s="215">
        <v>353094</v>
      </c>
      <c r="I30" s="216">
        <v>41664</v>
      </c>
      <c r="J30" s="218" t="s">
        <v>858</v>
      </c>
      <c r="T30" s="1">
        <v>8</v>
      </c>
      <c r="U30" s="1" t="s">
        <v>1745</v>
      </c>
      <c r="BT30" s="1"/>
    </row>
    <row r="31" spans="1:72" x14ac:dyDescent="0.25">
      <c r="A31" s="217" t="s">
        <v>460</v>
      </c>
      <c r="B31" s="215" t="s">
        <v>454</v>
      </c>
      <c r="C31" s="215" t="s">
        <v>471</v>
      </c>
      <c r="D31" s="215" t="s">
        <v>922</v>
      </c>
      <c r="E31" s="184">
        <f t="shared" ca="1" si="0"/>
        <v>24204</v>
      </c>
      <c r="F31" s="215">
        <v>31</v>
      </c>
      <c r="G31" s="216">
        <v>32030</v>
      </c>
      <c r="H31" s="215">
        <v>563085</v>
      </c>
      <c r="I31" s="216">
        <v>41569</v>
      </c>
      <c r="J31" s="218" t="s">
        <v>858</v>
      </c>
      <c r="BT31" s="1"/>
    </row>
    <row r="32" spans="1:72" hidden="1" x14ac:dyDescent="0.25">
      <c r="A32" s="217" t="s">
        <v>442</v>
      </c>
      <c r="B32" s="215" t="s">
        <v>454</v>
      </c>
      <c r="C32" s="215" t="s">
        <v>528</v>
      </c>
      <c r="D32" s="215" t="s">
        <v>90</v>
      </c>
      <c r="E32" s="184">
        <f t="shared" ca="1" si="0"/>
        <v>29820</v>
      </c>
      <c r="F32" s="215">
        <v>27</v>
      </c>
      <c r="G32" s="216">
        <v>33187</v>
      </c>
      <c r="H32" s="215">
        <v>353100</v>
      </c>
      <c r="I32" s="216">
        <v>41527</v>
      </c>
      <c r="J32" s="218" t="s">
        <v>858</v>
      </c>
      <c r="BT32" s="1"/>
    </row>
    <row r="33" spans="1:72" hidden="1" x14ac:dyDescent="0.25">
      <c r="A33" s="217" t="s">
        <v>439</v>
      </c>
      <c r="B33" s="215" t="s">
        <v>408</v>
      </c>
      <c r="C33" s="215" t="s">
        <v>410</v>
      </c>
      <c r="D33" s="215" t="s">
        <v>86</v>
      </c>
      <c r="E33" s="184">
        <f t="shared" ca="1" si="0"/>
        <v>20424</v>
      </c>
      <c r="F33" s="215">
        <v>31</v>
      </c>
      <c r="G33" s="216">
        <v>31841</v>
      </c>
      <c r="H33" s="215">
        <v>563095</v>
      </c>
      <c r="I33" s="216">
        <v>41521</v>
      </c>
      <c r="J33" s="218" t="s">
        <v>858</v>
      </c>
      <c r="BT33" s="1"/>
    </row>
    <row r="34" spans="1:72" hidden="1" x14ac:dyDescent="0.25">
      <c r="A34" s="217" t="s">
        <v>416</v>
      </c>
      <c r="B34" s="215" t="s">
        <v>454</v>
      </c>
      <c r="C34" s="215" t="s">
        <v>635</v>
      </c>
      <c r="D34" s="215" t="s">
        <v>975</v>
      </c>
      <c r="E34" s="184">
        <f t="shared" ca="1" si="0"/>
        <v>27528</v>
      </c>
      <c r="F34" s="215">
        <v>30</v>
      </c>
      <c r="G34" s="216">
        <v>32189</v>
      </c>
      <c r="H34" s="215">
        <v>353098</v>
      </c>
      <c r="I34" s="216">
        <v>41414</v>
      </c>
      <c r="J34" s="218" t="s">
        <v>858</v>
      </c>
      <c r="BT34" s="1"/>
    </row>
    <row r="35" spans="1:72" hidden="1" x14ac:dyDescent="0.25">
      <c r="A35" s="217" t="s">
        <v>439</v>
      </c>
      <c r="B35" s="215" t="s">
        <v>408</v>
      </c>
      <c r="C35" s="215" t="s">
        <v>748</v>
      </c>
      <c r="D35" s="215" t="s">
        <v>552</v>
      </c>
      <c r="E35" s="184">
        <f t="shared" ca="1" si="0"/>
        <v>28860</v>
      </c>
      <c r="F35" s="215">
        <v>29</v>
      </c>
      <c r="G35" s="216">
        <v>32650</v>
      </c>
      <c r="H35" s="215">
        <v>563093</v>
      </c>
      <c r="I35" s="216">
        <v>41406</v>
      </c>
      <c r="J35" s="218" t="s">
        <v>858</v>
      </c>
      <c r="S35" s="382" t="s">
        <v>1746</v>
      </c>
      <c r="T35" s="382"/>
      <c r="U35" s="382"/>
      <c r="V35" s="382"/>
      <c r="W35" s="382"/>
      <c r="X35" s="382"/>
      <c r="Y35" s="382"/>
      <c r="Z35" s="382"/>
      <c r="AA35" s="382"/>
      <c r="AB35" s="382"/>
      <c r="BT35" s="1"/>
    </row>
    <row r="36" spans="1:72" x14ac:dyDescent="0.25">
      <c r="A36" s="217" t="s">
        <v>411</v>
      </c>
      <c r="B36" s="215" t="s">
        <v>413</v>
      </c>
      <c r="C36" s="215" t="s">
        <v>509</v>
      </c>
      <c r="D36" s="215" t="s">
        <v>848</v>
      </c>
      <c r="E36" s="184">
        <f t="shared" ca="1" si="0"/>
        <v>21384</v>
      </c>
      <c r="F36" s="215">
        <v>34</v>
      </c>
      <c r="G36" s="216">
        <v>30837</v>
      </c>
      <c r="H36" s="215">
        <v>563096</v>
      </c>
      <c r="I36" s="216">
        <v>41397</v>
      </c>
      <c r="J36" s="218" t="s">
        <v>858</v>
      </c>
      <c r="S36" s="382"/>
      <c r="T36" s="382"/>
      <c r="U36" s="382"/>
      <c r="V36" s="382"/>
      <c r="W36" s="382"/>
      <c r="X36" s="382"/>
      <c r="Y36" s="382"/>
      <c r="Z36" s="382"/>
      <c r="AA36" s="382"/>
      <c r="AB36" s="382"/>
      <c r="BT36" s="1"/>
    </row>
    <row r="37" spans="1:72" hidden="1" x14ac:dyDescent="0.25">
      <c r="A37" s="217" t="s">
        <v>416</v>
      </c>
      <c r="B37" s="215" t="s">
        <v>454</v>
      </c>
      <c r="C37" s="215" t="s">
        <v>784</v>
      </c>
      <c r="D37" s="215" t="s">
        <v>1060</v>
      </c>
      <c r="E37" s="184">
        <f t="shared" ca="1" si="0"/>
        <v>25452</v>
      </c>
      <c r="F37" s="215">
        <v>30</v>
      </c>
      <c r="G37" s="216">
        <v>32218</v>
      </c>
      <c r="H37" s="215">
        <v>353087</v>
      </c>
      <c r="I37" s="216">
        <v>41384</v>
      </c>
      <c r="J37" s="218" t="s">
        <v>858</v>
      </c>
      <c r="S37" s="382"/>
      <c r="T37" s="382"/>
      <c r="U37" s="382"/>
      <c r="V37" s="382"/>
      <c r="W37" s="382"/>
      <c r="X37" s="382"/>
      <c r="Y37" s="382"/>
      <c r="Z37" s="382"/>
      <c r="AA37" s="382"/>
      <c r="AB37" s="382"/>
      <c r="BT37" s="1"/>
    </row>
    <row r="38" spans="1:72" hidden="1" x14ac:dyDescent="0.25">
      <c r="A38" s="217" t="s">
        <v>439</v>
      </c>
      <c r="B38" s="215" t="s">
        <v>454</v>
      </c>
      <c r="C38" s="215" t="s">
        <v>817</v>
      </c>
      <c r="D38" s="215" t="s">
        <v>640</v>
      </c>
      <c r="E38" s="184">
        <f t="shared" ca="1" si="0"/>
        <v>29604</v>
      </c>
      <c r="F38" s="215">
        <v>33</v>
      </c>
      <c r="G38" s="216">
        <v>31088</v>
      </c>
      <c r="H38" s="215">
        <v>563091</v>
      </c>
      <c r="I38" s="216">
        <v>41372</v>
      </c>
      <c r="J38" s="218" t="s">
        <v>858</v>
      </c>
      <c r="S38" s="382"/>
      <c r="T38" s="382"/>
      <c r="U38" s="382"/>
      <c r="V38" s="382"/>
      <c r="W38" s="382"/>
      <c r="X38" s="382"/>
      <c r="Y38" s="382"/>
      <c r="Z38" s="382"/>
      <c r="AA38" s="382"/>
      <c r="AB38" s="382"/>
      <c r="BT38" s="1"/>
    </row>
    <row r="39" spans="1:72" hidden="1" x14ac:dyDescent="0.25">
      <c r="A39" s="217" t="s">
        <v>433</v>
      </c>
      <c r="B39" s="215" t="s">
        <v>408</v>
      </c>
      <c r="C39" s="215" t="s">
        <v>645</v>
      </c>
      <c r="D39" s="215" t="s">
        <v>527</v>
      </c>
      <c r="E39" s="184">
        <f t="shared" ca="1" si="0"/>
        <v>21072</v>
      </c>
      <c r="F39" s="215">
        <v>35</v>
      </c>
      <c r="G39" s="216">
        <v>30578</v>
      </c>
      <c r="H39" s="215">
        <v>563036</v>
      </c>
      <c r="I39" s="216">
        <v>41354</v>
      </c>
      <c r="J39" s="218" t="s">
        <v>858</v>
      </c>
      <c r="S39" s="382"/>
      <c r="T39" s="382"/>
      <c r="U39" s="382"/>
      <c r="V39" s="382"/>
      <c r="W39" s="382"/>
      <c r="X39" s="382"/>
      <c r="Y39" s="382"/>
      <c r="Z39" s="382"/>
      <c r="AA39" s="382"/>
      <c r="AB39" s="382"/>
      <c r="BT39" s="1"/>
    </row>
    <row r="40" spans="1:72" hidden="1" x14ac:dyDescent="0.25">
      <c r="A40" s="217" t="s">
        <v>1062</v>
      </c>
      <c r="B40" s="215" t="s">
        <v>408</v>
      </c>
      <c r="C40" s="215" t="s">
        <v>639</v>
      </c>
      <c r="D40" s="215" t="s">
        <v>1061</v>
      </c>
      <c r="E40" s="184">
        <f t="shared" ca="1" si="0"/>
        <v>27708</v>
      </c>
      <c r="F40" s="215">
        <v>36</v>
      </c>
      <c r="G40" s="216">
        <v>30198</v>
      </c>
      <c r="H40" s="215">
        <v>563077</v>
      </c>
      <c r="I40" s="216">
        <v>41336</v>
      </c>
      <c r="J40" s="218" t="s">
        <v>858</v>
      </c>
      <c r="S40" s="382"/>
      <c r="T40" s="382"/>
      <c r="U40" s="382"/>
      <c r="V40" s="382"/>
      <c r="W40" s="382"/>
      <c r="X40" s="382"/>
      <c r="Y40" s="382"/>
      <c r="Z40" s="382"/>
      <c r="AA40" s="382"/>
      <c r="AB40" s="382"/>
      <c r="BT40" s="1"/>
    </row>
    <row r="41" spans="1:72" hidden="1" x14ac:dyDescent="0.25">
      <c r="A41" s="217" t="s">
        <v>439</v>
      </c>
      <c r="B41" s="215" t="s">
        <v>413</v>
      </c>
      <c r="C41" s="215" t="s">
        <v>476</v>
      </c>
      <c r="D41" s="215" t="s">
        <v>928</v>
      </c>
      <c r="E41" s="184">
        <f t="shared" ca="1" si="0"/>
        <v>24216</v>
      </c>
      <c r="F41" s="215">
        <v>36</v>
      </c>
      <c r="G41" s="216">
        <v>30044</v>
      </c>
      <c r="H41" s="215">
        <v>353089</v>
      </c>
      <c r="I41" s="216">
        <v>41279</v>
      </c>
      <c r="J41" s="218" t="s">
        <v>858</v>
      </c>
      <c r="S41" s="382"/>
      <c r="T41" s="382"/>
      <c r="U41" s="382"/>
      <c r="V41" s="382"/>
      <c r="W41" s="382"/>
      <c r="X41" s="382"/>
      <c r="Y41" s="382"/>
      <c r="Z41" s="382"/>
      <c r="AA41" s="382"/>
      <c r="AB41" s="382"/>
      <c r="BT41" s="1"/>
    </row>
    <row r="42" spans="1:72" hidden="1" x14ac:dyDescent="0.25">
      <c r="A42" s="217" t="s">
        <v>439</v>
      </c>
      <c r="B42" s="215" t="s">
        <v>454</v>
      </c>
      <c r="C42" s="215" t="s">
        <v>562</v>
      </c>
      <c r="D42" s="215" t="s">
        <v>972</v>
      </c>
      <c r="E42" s="184">
        <f t="shared" ca="1" si="0"/>
        <v>19152</v>
      </c>
      <c r="F42" s="215">
        <v>26</v>
      </c>
      <c r="G42" s="216">
        <v>33789</v>
      </c>
      <c r="H42" s="215">
        <v>353060</v>
      </c>
      <c r="I42" s="216">
        <v>41268</v>
      </c>
      <c r="J42" s="218" t="s">
        <v>466</v>
      </c>
      <c r="BT42" s="1"/>
    </row>
  </sheetData>
  <mergeCells count="8">
    <mergeCell ref="S35:AB41"/>
    <mergeCell ref="C8:G8"/>
    <mergeCell ref="S10:AB11"/>
    <mergeCell ref="C1:G1"/>
    <mergeCell ref="R1:AC1"/>
    <mergeCell ref="S3:AB7"/>
    <mergeCell ref="S8:AB9"/>
    <mergeCell ref="S12:AB18"/>
  </mergeCells>
  <conditionalFormatting sqref="K2:BT2 F16 K3:S3 S8 AC3:BT18 K35:R41 AC35:BT41 AD1:BT1 Q1:R1 K8:R18 Q7:R7 K1:L1 F15:J15 C1 K4:R5 O6:R6 K6:K7 K34:BT34 K33:T33 V33:BT33 K19:BT32 C4:G4 F17:J42 A15:D42 K42:BT42 J43:BS1048576">
    <cfRule type="expression" dxfId="135" priority="9">
      <formula>A1&lt;&gt;""</formula>
    </cfRule>
  </conditionalFormatting>
  <conditionalFormatting sqref="H16:J16">
    <cfRule type="expression" dxfId="134" priority="8">
      <formula>H16&lt;&gt;""</formula>
    </cfRule>
  </conditionalFormatting>
  <conditionalFormatting sqref="G16">
    <cfRule type="expression" dxfId="133" priority="7">
      <formula>G16&lt;&gt;""</formula>
    </cfRule>
  </conditionalFormatting>
  <conditionalFormatting sqref="M1">
    <cfRule type="expression" dxfId="132" priority="4">
      <formula>M1&lt;&gt;""</formula>
    </cfRule>
  </conditionalFormatting>
  <conditionalFormatting sqref="M1">
    <cfRule type="expression" dxfId="131" priority="5">
      <formula>M1&lt;&gt;""</formula>
    </cfRule>
  </conditionalFormatting>
  <conditionalFormatting sqref="P1">
    <cfRule type="expression" dxfId="130" priority="3">
      <formula>P1&lt;&gt;""</formula>
    </cfRule>
  </conditionalFormatting>
  <conditionalFormatting sqref="S12">
    <cfRule type="expression" dxfId="129" priority="2">
      <formula>S12&lt;&gt;""</formula>
    </cfRule>
  </conditionalFormatting>
  <conditionalFormatting sqref="S35">
    <cfRule type="expression" dxfId="128" priority="1">
      <formula>S35&lt;&gt;""</formula>
    </cfRule>
  </conditionalFormatting>
  <conditionalFormatting sqref="E15:E42">
    <cfRule type="expression" dxfId="127" priority="6">
      <formula>#REF!&lt;&gt;""</formula>
    </cfRule>
  </conditionalFormatting>
  <hyperlinks>
    <hyperlink ref="M1" location="ACCUEIL!A1" display="ACCUEIL" xr:uid="{A698FEEB-BA56-47BA-9ABC-0B57C306C632}"/>
    <hyperlink ref="O1" r:id="rId1" xr:uid="{BC1E4548-6F4F-4DD6-9EBD-D812AA50CCA3}"/>
    <hyperlink ref="N1" location="SOUS.TOTAL!A1" display="SUJET" xr:uid="{A2CE582C-D6E5-49D7-862C-3FB270764FB3}"/>
    <hyperlink ref="P1" r:id="rId2" xr:uid="{6AD171A5-A257-41E7-BD2A-52F3CD142153}"/>
  </hyperlinks>
  <pageMargins left="0.7" right="0.7" top="0.75" bottom="0.75" header="0.3" footer="0.3"/>
  <pageSetup paperSize="9" orientation="portrait" verticalDpi="0"/>
  <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EF0E-BF32-455B-B844-FBDCEB5CC497}">
  <sheetPr>
    <tabColor theme="9"/>
  </sheetPr>
  <dimension ref="A1:BT1285"/>
  <sheetViews>
    <sheetView showGridLines="0" workbookViewId="0">
      <selection activeCell="N1" sqref="N1"/>
    </sheetView>
  </sheetViews>
  <sheetFormatPr baseColWidth="10" defaultColWidth="11.42578125" defaultRowHeight="15" x14ac:dyDescent="0.25"/>
  <cols>
    <col min="1" max="1" width="32.28515625" bestFit="1" customWidth="1"/>
    <col min="2" max="2" width="7" bestFit="1" customWidth="1"/>
    <col min="3" max="3" width="12.85546875" bestFit="1" customWidth="1"/>
    <col min="4" max="4" width="18.140625" bestFit="1" customWidth="1"/>
    <col min="5" max="5" width="14.42578125" bestFit="1" customWidth="1"/>
    <col min="6" max="6" width="5.7109375" bestFit="1" customWidth="1"/>
    <col min="7" max="7" width="12.7109375" bestFit="1" customWidth="1"/>
    <col min="8" max="8" width="12.28515625" bestFit="1" customWidth="1"/>
    <col min="9" max="9" width="15.28515625" bestFit="1" customWidth="1"/>
    <col min="10" max="10" width="23" style="1" bestFit="1" customWidth="1"/>
    <col min="11" max="15" width="11.42578125" style="1"/>
    <col min="16" max="16" width="15.85546875" style="1" customWidth="1"/>
    <col min="17" max="71" width="11.42578125" style="1"/>
  </cols>
  <sheetData>
    <row r="1" spans="1:72" ht="33" customHeight="1" x14ac:dyDescent="0.25">
      <c r="A1" s="25" t="s">
        <v>402</v>
      </c>
      <c r="B1" s="25" t="s">
        <v>399</v>
      </c>
      <c r="C1" s="26" t="s">
        <v>400</v>
      </c>
      <c r="D1" s="27" t="s">
        <v>401</v>
      </c>
      <c r="E1" s="51" t="s">
        <v>1068</v>
      </c>
      <c r="F1" s="26" t="s">
        <v>403</v>
      </c>
      <c r="G1" s="27" t="s">
        <v>404</v>
      </c>
      <c r="H1" s="25" t="s">
        <v>405</v>
      </c>
      <c r="I1" s="26" t="s">
        <v>406</v>
      </c>
      <c r="J1" s="27" t="s">
        <v>407</v>
      </c>
      <c r="M1" s="142" t="s">
        <v>16</v>
      </c>
      <c r="N1" s="141" t="s">
        <v>2</v>
      </c>
      <c r="O1" s="152" t="s">
        <v>1474</v>
      </c>
      <c r="P1" s="175" t="s">
        <v>1719</v>
      </c>
      <c r="BT1" s="1"/>
    </row>
    <row r="2" spans="1:72" x14ac:dyDescent="0.25">
      <c r="A2" s="5" t="s">
        <v>962</v>
      </c>
      <c r="B2" s="5" t="s">
        <v>413</v>
      </c>
      <c r="C2" s="5" t="s">
        <v>603</v>
      </c>
      <c r="D2" s="5" t="s">
        <v>523</v>
      </c>
      <c r="E2" s="52">
        <f t="shared" ref="E2:E65" ca="1" si="0">RANDBETWEEN(1500,2600)*12</f>
        <v>29148</v>
      </c>
      <c r="F2" s="5">
        <v>38</v>
      </c>
      <c r="G2" s="50">
        <v>29228</v>
      </c>
      <c r="H2" s="5">
        <v>351871</v>
      </c>
      <c r="I2" s="50">
        <v>38915</v>
      </c>
      <c r="J2" s="5" t="s">
        <v>858</v>
      </c>
      <c r="BT2" s="1"/>
    </row>
    <row r="3" spans="1:72" x14ac:dyDescent="0.25">
      <c r="A3" s="5" t="s">
        <v>482</v>
      </c>
      <c r="B3" s="5" t="s">
        <v>413</v>
      </c>
      <c r="C3" s="5" t="s">
        <v>481</v>
      </c>
      <c r="D3" s="5" t="s">
        <v>427</v>
      </c>
      <c r="E3" s="52">
        <f t="shared" ca="1" si="0"/>
        <v>18420</v>
      </c>
      <c r="F3" s="5">
        <v>61</v>
      </c>
      <c r="G3" s="50">
        <v>20846</v>
      </c>
      <c r="H3" s="5">
        <v>560242</v>
      </c>
      <c r="I3" s="50">
        <v>28378</v>
      </c>
      <c r="J3" s="5" t="s">
        <v>412</v>
      </c>
      <c r="BT3" s="1"/>
    </row>
    <row r="4" spans="1:72" x14ac:dyDescent="0.25">
      <c r="A4" s="5" t="s">
        <v>482</v>
      </c>
      <c r="B4" s="5" t="s">
        <v>408</v>
      </c>
      <c r="C4" s="5" t="s">
        <v>483</v>
      </c>
      <c r="D4" s="5" t="s">
        <v>547</v>
      </c>
      <c r="E4" s="52">
        <f t="shared" ca="1" si="0"/>
        <v>27468</v>
      </c>
      <c r="F4" s="5">
        <v>63</v>
      </c>
      <c r="G4" s="50">
        <v>20195</v>
      </c>
      <c r="H4" s="5">
        <v>560358</v>
      </c>
      <c r="I4" s="50">
        <v>29501</v>
      </c>
      <c r="J4" s="5" t="s">
        <v>412</v>
      </c>
      <c r="BT4" s="1"/>
    </row>
    <row r="5" spans="1:72" x14ac:dyDescent="0.25">
      <c r="A5" s="5" t="s">
        <v>482</v>
      </c>
      <c r="B5" s="5" t="s">
        <v>408</v>
      </c>
      <c r="C5" s="5" t="s">
        <v>553</v>
      </c>
      <c r="D5" s="5" t="s">
        <v>679</v>
      </c>
      <c r="E5" s="52">
        <f t="shared" ca="1" si="0"/>
        <v>19248</v>
      </c>
      <c r="F5" s="5">
        <v>58</v>
      </c>
      <c r="G5" s="50">
        <v>21866</v>
      </c>
      <c r="H5" s="5">
        <v>560472</v>
      </c>
      <c r="I5" s="50">
        <v>30439</v>
      </c>
      <c r="J5" s="5" t="s">
        <v>417</v>
      </c>
      <c r="BT5" s="1"/>
    </row>
    <row r="6" spans="1:72" x14ac:dyDescent="0.25">
      <c r="A6" s="5" t="s">
        <v>482</v>
      </c>
      <c r="B6" s="5" t="s">
        <v>408</v>
      </c>
      <c r="C6" s="5" t="s">
        <v>410</v>
      </c>
      <c r="D6" s="5" t="s">
        <v>554</v>
      </c>
      <c r="E6" s="52">
        <f t="shared" ca="1" si="0"/>
        <v>30780</v>
      </c>
      <c r="F6" s="5">
        <v>56</v>
      </c>
      <c r="G6" s="50">
        <v>22901</v>
      </c>
      <c r="H6" s="5">
        <v>560530</v>
      </c>
      <c r="I6" s="50">
        <v>30767</v>
      </c>
      <c r="J6" s="5" t="s">
        <v>412</v>
      </c>
      <c r="BT6" s="1"/>
    </row>
    <row r="7" spans="1:72" x14ac:dyDescent="0.25">
      <c r="A7" s="5" t="s">
        <v>482</v>
      </c>
      <c r="B7" s="5" t="s">
        <v>408</v>
      </c>
      <c r="C7" s="5" t="s">
        <v>730</v>
      </c>
      <c r="D7" s="5" t="s">
        <v>533</v>
      </c>
      <c r="E7" s="52">
        <f t="shared" ca="1" si="0"/>
        <v>28056</v>
      </c>
      <c r="F7" s="5">
        <v>53</v>
      </c>
      <c r="G7" s="50">
        <v>23879</v>
      </c>
      <c r="H7" s="5">
        <v>560640</v>
      </c>
      <c r="I7" s="50">
        <v>31537</v>
      </c>
      <c r="J7" s="5" t="s">
        <v>417</v>
      </c>
      <c r="BT7" s="1"/>
    </row>
    <row r="8" spans="1:72" x14ac:dyDescent="0.25">
      <c r="A8" s="5" t="s">
        <v>482</v>
      </c>
      <c r="B8" s="5" t="s">
        <v>408</v>
      </c>
      <c r="C8" s="5" t="s">
        <v>709</v>
      </c>
      <c r="D8" s="5" t="s">
        <v>550</v>
      </c>
      <c r="E8" s="52">
        <f t="shared" ca="1" si="0"/>
        <v>21108</v>
      </c>
      <c r="F8" s="5">
        <v>55</v>
      </c>
      <c r="G8" s="50">
        <v>23196</v>
      </c>
      <c r="H8" s="5">
        <v>561474</v>
      </c>
      <c r="I8" s="50">
        <v>32297</v>
      </c>
      <c r="J8" s="5" t="s">
        <v>466</v>
      </c>
      <c r="BT8" s="1"/>
    </row>
    <row r="9" spans="1:72" x14ac:dyDescent="0.25">
      <c r="A9" s="5" t="s">
        <v>482</v>
      </c>
      <c r="B9" s="5" t="s">
        <v>408</v>
      </c>
      <c r="C9" s="5" t="s">
        <v>431</v>
      </c>
      <c r="D9" s="5" t="s">
        <v>410</v>
      </c>
      <c r="E9" s="52">
        <f t="shared" ca="1" si="0"/>
        <v>25428</v>
      </c>
      <c r="F9" s="5">
        <v>52</v>
      </c>
      <c r="G9" s="50">
        <v>24226</v>
      </c>
      <c r="H9" s="5">
        <v>560857</v>
      </c>
      <c r="I9" s="50">
        <v>32996</v>
      </c>
      <c r="J9" s="5" t="s">
        <v>412</v>
      </c>
      <c r="L9" s="1" t="s">
        <v>1763</v>
      </c>
      <c r="BT9" s="1"/>
    </row>
    <row r="10" spans="1:72" x14ac:dyDescent="0.25">
      <c r="A10" s="5" t="s">
        <v>482</v>
      </c>
      <c r="B10" s="5" t="s">
        <v>408</v>
      </c>
      <c r="C10" s="5" t="s">
        <v>409</v>
      </c>
      <c r="D10" s="5" t="s">
        <v>155</v>
      </c>
      <c r="E10" s="52">
        <f t="shared" ca="1" si="0"/>
        <v>27636</v>
      </c>
      <c r="F10" s="5">
        <v>50</v>
      </c>
      <c r="G10" s="50">
        <v>25057</v>
      </c>
      <c r="H10" s="5">
        <v>350132</v>
      </c>
      <c r="I10" s="50">
        <v>33689</v>
      </c>
      <c r="J10" s="5" t="s">
        <v>466</v>
      </c>
      <c r="BT10" s="1"/>
    </row>
    <row r="11" spans="1:72" x14ac:dyDescent="0.25">
      <c r="A11" s="5" t="s">
        <v>482</v>
      </c>
      <c r="B11" s="5" t="s">
        <v>413</v>
      </c>
      <c r="C11" s="5" t="s">
        <v>574</v>
      </c>
      <c r="D11" s="5" t="s">
        <v>790</v>
      </c>
      <c r="E11" s="52">
        <f t="shared" ca="1" si="0"/>
        <v>30732</v>
      </c>
      <c r="F11" s="5">
        <v>48</v>
      </c>
      <c r="G11" s="50">
        <v>25753</v>
      </c>
      <c r="H11" s="5">
        <v>561396</v>
      </c>
      <c r="I11" s="50">
        <v>34094</v>
      </c>
      <c r="J11" s="5" t="s">
        <v>417</v>
      </c>
      <c r="L11" s="1" t="s">
        <v>1764</v>
      </c>
      <c r="BT11" s="1"/>
    </row>
    <row r="12" spans="1:72" x14ac:dyDescent="0.25">
      <c r="A12" s="5" t="s">
        <v>482</v>
      </c>
      <c r="B12" s="5" t="s">
        <v>408</v>
      </c>
      <c r="C12" s="5" t="s">
        <v>493</v>
      </c>
      <c r="D12" s="5" t="s">
        <v>838</v>
      </c>
      <c r="E12" s="52">
        <f t="shared" ca="1" si="0"/>
        <v>27012</v>
      </c>
      <c r="F12" s="5">
        <v>49</v>
      </c>
      <c r="G12" s="50">
        <v>25198</v>
      </c>
      <c r="H12" s="5">
        <v>568026</v>
      </c>
      <c r="I12" s="50">
        <v>34057</v>
      </c>
      <c r="J12" s="5" t="s">
        <v>421</v>
      </c>
      <c r="BT12" s="1"/>
    </row>
    <row r="13" spans="1:72" x14ac:dyDescent="0.25">
      <c r="A13" s="5" t="s">
        <v>482</v>
      </c>
      <c r="B13" s="5" t="s">
        <v>413</v>
      </c>
      <c r="C13" s="5" t="s">
        <v>488</v>
      </c>
      <c r="D13" s="5" t="s">
        <v>796</v>
      </c>
      <c r="E13" s="52">
        <f t="shared" ca="1" si="0"/>
        <v>18276</v>
      </c>
      <c r="F13" s="5">
        <v>47</v>
      </c>
      <c r="G13" s="50">
        <v>26118</v>
      </c>
      <c r="H13" s="5">
        <v>350574</v>
      </c>
      <c r="I13" s="50">
        <v>34079</v>
      </c>
      <c r="J13" s="5" t="s">
        <v>421</v>
      </c>
      <c r="M13" s="43" t="s">
        <v>1765</v>
      </c>
      <c r="BT13" s="1"/>
    </row>
    <row r="14" spans="1:72" x14ac:dyDescent="0.25">
      <c r="A14" s="5" t="s">
        <v>482</v>
      </c>
      <c r="B14" s="5" t="s">
        <v>408</v>
      </c>
      <c r="C14" s="5" t="s">
        <v>646</v>
      </c>
      <c r="D14" s="5" t="s">
        <v>471</v>
      </c>
      <c r="E14" s="52">
        <f t="shared" ca="1" si="0"/>
        <v>28596</v>
      </c>
      <c r="F14" s="5">
        <v>46</v>
      </c>
      <c r="G14" s="50">
        <v>26436</v>
      </c>
      <c r="H14" s="5">
        <v>561257</v>
      </c>
      <c r="I14" s="50">
        <v>35570</v>
      </c>
      <c r="J14" s="5" t="s">
        <v>417</v>
      </c>
      <c r="BT14" s="1"/>
    </row>
    <row r="15" spans="1:72" x14ac:dyDescent="0.25">
      <c r="A15" s="5" t="s">
        <v>482</v>
      </c>
      <c r="B15" s="5" t="s">
        <v>408</v>
      </c>
      <c r="C15" s="5" t="s">
        <v>481</v>
      </c>
      <c r="D15" s="5" t="s">
        <v>657</v>
      </c>
      <c r="E15" s="52">
        <f t="shared" ca="1" si="0"/>
        <v>25104</v>
      </c>
      <c r="F15" s="5">
        <v>43</v>
      </c>
      <c r="G15" s="50">
        <v>27579</v>
      </c>
      <c r="H15" s="5">
        <v>561453</v>
      </c>
      <c r="I15" s="50">
        <v>35883</v>
      </c>
      <c r="J15" s="5" t="s">
        <v>466</v>
      </c>
      <c r="BT15" s="1"/>
    </row>
    <row r="16" spans="1:72" x14ac:dyDescent="0.25">
      <c r="A16" s="5" t="s">
        <v>482</v>
      </c>
      <c r="B16" s="5" t="s">
        <v>408</v>
      </c>
      <c r="C16" s="5" t="s">
        <v>570</v>
      </c>
      <c r="D16" s="5" t="s">
        <v>621</v>
      </c>
      <c r="E16" s="52">
        <f t="shared" ca="1" si="0"/>
        <v>25140</v>
      </c>
      <c r="F16" s="5">
        <v>45</v>
      </c>
      <c r="G16" s="50">
        <v>26929</v>
      </c>
      <c r="H16" s="5">
        <v>561473</v>
      </c>
      <c r="I16" s="50">
        <v>35905</v>
      </c>
      <c r="J16" s="5" t="s">
        <v>412</v>
      </c>
      <c r="L16" s="1" t="s">
        <v>1766</v>
      </c>
      <c r="BT16" s="1"/>
    </row>
    <row r="17" spans="1:72" x14ac:dyDescent="0.25">
      <c r="A17" s="5" t="s">
        <v>482</v>
      </c>
      <c r="B17" s="5" t="s">
        <v>408</v>
      </c>
      <c r="C17" s="5" t="s">
        <v>524</v>
      </c>
      <c r="D17" s="5" t="s">
        <v>908</v>
      </c>
      <c r="E17" s="52">
        <f t="shared" ca="1" si="0"/>
        <v>21072</v>
      </c>
      <c r="F17" s="5">
        <v>41</v>
      </c>
      <c r="G17" s="50">
        <v>28075</v>
      </c>
      <c r="H17" s="5">
        <v>350130</v>
      </c>
      <c r="I17" s="50">
        <v>32971</v>
      </c>
      <c r="J17" s="5" t="s">
        <v>909</v>
      </c>
      <c r="L17" s="484"/>
      <c r="M17" s="485"/>
      <c r="N17" s="485"/>
      <c r="O17" s="486"/>
      <c r="BT17" s="1"/>
    </row>
    <row r="18" spans="1:72" x14ac:dyDescent="0.25">
      <c r="A18" s="5" t="s">
        <v>482</v>
      </c>
      <c r="B18" s="5" t="s">
        <v>408</v>
      </c>
      <c r="C18" s="5" t="s">
        <v>586</v>
      </c>
      <c r="D18" s="5" t="s">
        <v>713</v>
      </c>
      <c r="E18" s="52">
        <f t="shared" ca="1" si="0"/>
        <v>18276</v>
      </c>
      <c r="F18" s="5">
        <v>42</v>
      </c>
      <c r="G18" s="50">
        <v>27853</v>
      </c>
      <c r="H18" s="5">
        <v>561565</v>
      </c>
      <c r="I18" s="50">
        <v>35820</v>
      </c>
      <c r="J18" s="5" t="s">
        <v>909</v>
      </c>
      <c r="L18" s="487"/>
      <c r="M18" s="488"/>
      <c r="N18" s="488"/>
      <c r="O18" s="489"/>
      <c r="BT18" s="1"/>
    </row>
    <row r="19" spans="1:72" x14ac:dyDescent="0.25">
      <c r="A19" s="5" t="s">
        <v>482</v>
      </c>
      <c r="B19" s="5" t="s">
        <v>454</v>
      </c>
      <c r="C19" s="5" t="s">
        <v>443</v>
      </c>
      <c r="D19" s="5" t="s">
        <v>884</v>
      </c>
      <c r="E19" s="52">
        <f t="shared" ca="1" si="0"/>
        <v>20088</v>
      </c>
      <c r="F19" s="5">
        <v>39</v>
      </c>
      <c r="G19" s="50">
        <v>29110</v>
      </c>
      <c r="H19" s="5">
        <v>351295</v>
      </c>
      <c r="I19" s="50">
        <v>37281</v>
      </c>
      <c r="J19" s="5" t="s">
        <v>858</v>
      </c>
      <c r="L19" s="487"/>
      <c r="M19" s="488"/>
      <c r="N19" s="488"/>
      <c r="O19" s="489"/>
      <c r="BT19" s="1"/>
    </row>
    <row r="20" spans="1:72" x14ac:dyDescent="0.25">
      <c r="A20" s="5" t="s">
        <v>482</v>
      </c>
      <c r="B20" s="5" t="s">
        <v>408</v>
      </c>
      <c r="C20" s="5" t="s">
        <v>626</v>
      </c>
      <c r="D20" s="5" t="s">
        <v>713</v>
      </c>
      <c r="E20" s="52">
        <f t="shared" ca="1" si="0"/>
        <v>27348</v>
      </c>
      <c r="F20" s="5">
        <v>42</v>
      </c>
      <c r="G20" s="50">
        <v>27858</v>
      </c>
      <c r="H20" s="5">
        <v>351401</v>
      </c>
      <c r="I20" s="50">
        <v>37668</v>
      </c>
      <c r="J20" s="5" t="s">
        <v>858</v>
      </c>
      <c r="L20" s="487"/>
      <c r="M20" s="488"/>
      <c r="N20" s="488"/>
      <c r="O20" s="489"/>
      <c r="BT20" s="1"/>
    </row>
    <row r="21" spans="1:72" x14ac:dyDescent="0.25">
      <c r="A21" s="5" t="s">
        <v>482</v>
      </c>
      <c r="B21" s="5" t="s">
        <v>454</v>
      </c>
      <c r="C21" s="5" t="s">
        <v>474</v>
      </c>
      <c r="D21" s="5" t="s">
        <v>640</v>
      </c>
      <c r="E21" s="52">
        <f t="shared" ca="1" si="0"/>
        <v>24420</v>
      </c>
      <c r="F21" s="5">
        <v>41</v>
      </c>
      <c r="G21" s="50">
        <v>28045</v>
      </c>
      <c r="H21" s="5">
        <v>351384</v>
      </c>
      <c r="I21" s="50">
        <v>37709</v>
      </c>
      <c r="J21" s="5" t="s">
        <v>858</v>
      </c>
      <c r="L21" s="487"/>
      <c r="M21" s="488"/>
      <c r="N21" s="488"/>
      <c r="O21" s="489"/>
      <c r="BT21" s="1"/>
    </row>
    <row r="22" spans="1:72" x14ac:dyDescent="0.25">
      <c r="A22" s="5" t="s">
        <v>482</v>
      </c>
      <c r="B22" s="5" t="s">
        <v>408</v>
      </c>
      <c r="C22" s="5" t="s">
        <v>485</v>
      </c>
      <c r="D22" s="5" t="s">
        <v>822</v>
      </c>
      <c r="E22" s="52">
        <f t="shared" ca="1" si="0"/>
        <v>21492</v>
      </c>
      <c r="F22" s="5">
        <v>39</v>
      </c>
      <c r="G22" s="50">
        <v>29010</v>
      </c>
      <c r="H22" s="5">
        <v>350200</v>
      </c>
      <c r="I22" s="50">
        <v>38484</v>
      </c>
      <c r="J22" s="5" t="s">
        <v>858</v>
      </c>
      <c r="L22" s="487"/>
      <c r="M22" s="488"/>
      <c r="N22" s="488"/>
      <c r="O22" s="489"/>
      <c r="BT22" s="1"/>
    </row>
    <row r="23" spans="1:72" x14ac:dyDescent="0.25">
      <c r="A23" s="5" t="s">
        <v>482</v>
      </c>
      <c r="B23" s="5" t="s">
        <v>408</v>
      </c>
      <c r="C23" s="5" t="s">
        <v>614</v>
      </c>
      <c r="D23" s="5" t="s">
        <v>161</v>
      </c>
      <c r="E23" s="52">
        <f t="shared" ca="1" si="0"/>
        <v>23652</v>
      </c>
      <c r="F23" s="5">
        <v>36</v>
      </c>
      <c r="G23" s="50">
        <v>29871</v>
      </c>
      <c r="H23" s="5">
        <v>351787</v>
      </c>
      <c r="I23" s="50">
        <v>38866</v>
      </c>
      <c r="J23" s="5" t="s">
        <v>858</v>
      </c>
      <c r="L23" s="487"/>
      <c r="M23" s="488"/>
      <c r="N23" s="488"/>
      <c r="O23" s="489"/>
      <c r="BT23" s="1"/>
    </row>
    <row r="24" spans="1:72" x14ac:dyDescent="0.25">
      <c r="A24" s="5" t="s">
        <v>482</v>
      </c>
      <c r="B24" s="5" t="s">
        <v>408</v>
      </c>
      <c r="C24" s="5" t="s">
        <v>434</v>
      </c>
      <c r="D24" s="5" t="s">
        <v>901</v>
      </c>
      <c r="E24" s="52">
        <f t="shared" ca="1" si="0"/>
        <v>27888</v>
      </c>
      <c r="F24" s="5">
        <v>38</v>
      </c>
      <c r="G24" s="50">
        <v>29327</v>
      </c>
      <c r="H24" s="5">
        <v>352618</v>
      </c>
      <c r="I24" s="50">
        <v>36222</v>
      </c>
      <c r="J24" s="5" t="s">
        <v>858</v>
      </c>
      <c r="L24" s="487"/>
      <c r="M24" s="488"/>
      <c r="N24" s="488"/>
      <c r="O24" s="489"/>
      <c r="BT24" s="1"/>
    </row>
    <row r="25" spans="1:72" x14ac:dyDescent="0.25">
      <c r="A25" s="5" t="s">
        <v>897</v>
      </c>
      <c r="B25" s="5" t="s">
        <v>413</v>
      </c>
      <c r="C25" s="5" t="s">
        <v>481</v>
      </c>
      <c r="D25" s="5" t="s">
        <v>472</v>
      </c>
      <c r="E25" s="52">
        <f t="shared" ca="1" si="0"/>
        <v>25440</v>
      </c>
      <c r="F25" s="5">
        <v>55</v>
      </c>
      <c r="G25" s="50">
        <v>23195</v>
      </c>
      <c r="H25" s="5">
        <v>561130</v>
      </c>
      <c r="I25" s="50">
        <v>35803</v>
      </c>
      <c r="J25" s="5" t="s">
        <v>466</v>
      </c>
      <c r="L25" s="487"/>
      <c r="M25" s="488"/>
      <c r="N25" s="488"/>
      <c r="O25" s="489"/>
      <c r="BT25" s="1"/>
    </row>
    <row r="26" spans="1:72" x14ac:dyDescent="0.25">
      <c r="A26" s="5" t="s">
        <v>508</v>
      </c>
      <c r="B26" s="5" t="s">
        <v>413</v>
      </c>
      <c r="C26" s="5" t="s">
        <v>471</v>
      </c>
      <c r="D26" s="5" t="s">
        <v>486</v>
      </c>
      <c r="E26" s="52">
        <f t="shared" ca="1" si="0"/>
        <v>30924</v>
      </c>
      <c r="F26" s="5">
        <v>60</v>
      </c>
      <c r="G26" s="50">
        <v>21115</v>
      </c>
      <c r="H26" s="5">
        <v>350990</v>
      </c>
      <c r="I26" s="50">
        <v>28537</v>
      </c>
      <c r="J26" s="5" t="s">
        <v>421</v>
      </c>
      <c r="L26" s="487"/>
      <c r="M26" s="488"/>
      <c r="N26" s="488"/>
      <c r="O26" s="489"/>
      <c r="BT26" s="1"/>
    </row>
    <row r="27" spans="1:72" x14ac:dyDescent="0.25">
      <c r="A27" s="5" t="s">
        <v>508</v>
      </c>
      <c r="B27" s="5" t="s">
        <v>413</v>
      </c>
      <c r="C27" s="5" t="s">
        <v>500</v>
      </c>
      <c r="D27" s="5" t="s">
        <v>647</v>
      </c>
      <c r="E27" s="52">
        <f t="shared" ca="1" si="0"/>
        <v>27648</v>
      </c>
      <c r="F27" s="5">
        <v>56</v>
      </c>
      <c r="G27" s="50">
        <v>22640</v>
      </c>
      <c r="H27" s="5">
        <v>350006</v>
      </c>
      <c r="I27" s="50">
        <v>29901</v>
      </c>
      <c r="J27" s="5" t="s">
        <v>466</v>
      </c>
      <c r="L27" s="487"/>
      <c r="M27" s="488"/>
      <c r="N27" s="488"/>
      <c r="O27" s="489"/>
      <c r="BT27" s="1"/>
    </row>
    <row r="28" spans="1:72" x14ac:dyDescent="0.25">
      <c r="A28" s="5" t="s">
        <v>508</v>
      </c>
      <c r="B28" s="5" t="s">
        <v>413</v>
      </c>
      <c r="C28" s="5" t="s">
        <v>541</v>
      </c>
      <c r="D28" s="5" t="s">
        <v>807</v>
      </c>
      <c r="E28" s="52">
        <f t="shared" ca="1" si="0"/>
        <v>29604</v>
      </c>
      <c r="F28" s="5">
        <v>65</v>
      </c>
      <c r="G28" s="50">
        <v>19426</v>
      </c>
      <c r="H28" s="5">
        <v>560831</v>
      </c>
      <c r="I28" s="50">
        <v>32327</v>
      </c>
      <c r="J28" s="5" t="s">
        <v>417</v>
      </c>
      <c r="L28" s="487"/>
      <c r="M28" s="488"/>
      <c r="N28" s="488"/>
      <c r="O28" s="489"/>
      <c r="BT28" s="1"/>
    </row>
    <row r="29" spans="1:72" x14ac:dyDescent="0.25">
      <c r="A29" s="5" t="s">
        <v>508</v>
      </c>
      <c r="B29" s="5" t="s">
        <v>413</v>
      </c>
      <c r="C29" s="5" t="s">
        <v>673</v>
      </c>
      <c r="D29" s="5" t="s">
        <v>640</v>
      </c>
      <c r="E29" s="52">
        <f t="shared" ca="1" si="0"/>
        <v>27624</v>
      </c>
      <c r="F29" s="5">
        <v>52</v>
      </c>
      <c r="G29" s="50">
        <v>24027</v>
      </c>
      <c r="H29" s="5">
        <v>351435</v>
      </c>
      <c r="I29" s="50">
        <v>33336</v>
      </c>
      <c r="J29" s="5" t="s">
        <v>417</v>
      </c>
      <c r="L29" s="487"/>
      <c r="M29" s="488"/>
      <c r="N29" s="488"/>
      <c r="O29" s="489"/>
      <c r="BT29" s="1"/>
    </row>
    <row r="30" spans="1:72" x14ac:dyDescent="0.25">
      <c r="A30" s="5" t="s">
        <v>508</v>
      </c>
      <c r="B30" s="5" t="s">
        <v>454</v>
      </c>
      <c r="C30" s="5" t="s">
        <v>590</v>
      </c>
      <c r="D30" s="5" t="s">
        <v>513</v>
      </c>
      <c r="E30" s="52">
        <f t="shared" ca="1" si="0"/>
        <v>26268</v>
      </c>
      <c r="F30" s="5">
        <v>45</v>
      </c>
      <c r="G30" s="50">
        <v>26583</v>
      </c>
      <c r="H30" s="5">
        <v>351243</v>
      </c>
      <c r="I30" s="50">
        <v>34648</v>
      </c>
      <c r="J30" s="5" t="s">
        <v>417</v>
      </c>
      <c r="L30" s="487"/>
      <c r="M30" s="488"/>
      <c r="N30" s="488"/>
      <c r="O30" s="489"/>
      <c r="BT30" s="1"/>
    </row>
    <row r="31" spans="1:72" x14ac:dyDescent="0.25">
      <c r="A31" s="5" t="s">
        <v>740</v>
      </c>
      <c r="B31" s="5" t="s">
        <v>413</v>
      </c>
      <c r="C31" s="5" t="s">
        <v>652</v>
      </c>
      <c r="D31" s="5" t="s">
        <v>441</v>
      </c>
      <c r="E31" s="52">
        <f t="shared" ca="1" si="0"/>
        <v>18252</v>
      </c>
      <c r="F31" s="5">
        <v>60</v>
      </c>
      <c r="G31" s="50">
        <v>21224</v>
      </c>
      <c r="H31" s="5">
        <v>560569</v>
      </c>
      <c r="I31" s="50">
        <v>30937</v>
      </c>
      <c r="J31" s="5" t="s">
        <v>421</v>
      </c>
      <c r="L31" s="487"/>
      <c r="M31" s="488"/>
      <c r="N31" s="488"/>
      <c r="O31" s="489"/>
      <c r="BT31" s="1"/>
    </row>
    <row r="32" spans="1:72" x14ac:dyDescent="0.25">
      <c r="A32" s="5" t="s">
        <v>457</v>
      </c>
      <c r="B32" s="5" t="s">
        <v>454</v>
      </c>
      <c r="C32" s="5" t="s">
        <v>455</v>
      </c>
      <c r="D32" s="5" t="s">
        <v>456</v>
      </c>
      <c r="E32" s="52">
        <f t="shared" ca="1" si="0"/>
        <v>29592</v>
      </c>
      <c r="F32" s="5">
        <v>60</v>
      </c>
      <c r="G32" s="50">
        <v>21226</v>
      </c>
      <c r="H32" s="5">
        <v>350871</v>
      </c>
      <c r="I32" s="50">
        <v>28323</v>
      </c>
      <c r="J32" s="5" t="s">
        <v>412</v>
      </c>
      <c r="L32" s="487"/>
      <c r="M32" s="488"/>
      <c r="N32" s="488"/>
      <c r="O32" s="489"/>
      <c r="BT32" s="1"/>
    </row>
    <row r="33" spans="1:72" x14ac:dyDescent="0.25">
      <c r="A33" s="5" t="s">
        <v>457</v>
      </c>
      <c r="B33" s="5" t="s">
        <v>408</v>
      </c>
      <c r="C33" s="5" t="s">
        <v>464</v>
      </c>
      <c r="D33" s="5" t="s">
        <v>465</v>
      </c>
      <c r="E33" s="52">
        <f t="shared" ca="1" si="0"/>
        <v>26520</v>
      </c>
      <c r="F33" s="5">
        <v>61</v>
      </c>
      <c r="G33" s="50">
        <v>20974</v>
      </c>
      <c r="H33" s="5">
        <v>351146</v>
      </c>
      <c r="I33" s="50">
        <v>28485</v>
      </c>
      <c r="J33" s="5" t="s">
        <v>466</v>
      </c>
      <c r="L33" s="487"/>
      <c r="M33" s="488"/>
      <c r="N33" s="488"/>
      <c r="O33" s="489"/>
      <c r="BT33" s="1"/>
    </row>
    <row r="34" spans="1:72" x14ac:dyDescent="0.25">
      <c r="A34" s="5" t="s">
        <v>457</v>
      </c>
      <c r="B34" s="5" t="s">
        <v>413</v>
      </c>
      <c r="C34" s="5" t="s">
        <v>492</v>
      </c>
      <c r="D34" s="5" t="s">
        <v>432</v>
      </c>
      <c r="E34" s="52">
        <f t="shared" ca="1" si="0"/>
        <v>29100</v>
      </c>
      <c r="F34" s="5">
        <v>61</v>
      </c>
      <c r="G34" s="50">
        <v>20905</v>
      </c>
      <c r="H34" s="5">
        <v>350122</v>
      </c>
      <c r="I34" s="50">
        <v>28265</v>
      </c>
      <c r="J34" s="5" t="s">
        <v>412</v>
      </c>
      <c r="L34" s="490"/>
      <c r="M34" s="491"/>
      <c r="N34" s="491"/>
      <c r="O34" s="492"/>
      <c r="BT34" s="1"/>
    </row>
    <row r="35" spans="1:72" x14ac:dyDescent="0.25">
      <c r="A35" s="5" t="s">
        <v>457</v>
      </c>
      <c r="B35" s="5" t="s">
        <v>454</v>
      </c>
      <c r="C35" s="5" t="s">
        <v>185</v>
      </c>
      <c r="D35" s="5" t="s">
        <v>438</v>
      </c>
      <c r="E35" s="52">
        <f t="shared" ca="1" si="0"/>
        <v>22584</v>
      </c>
      <c r="F35" s="5">
        <v>61</v>
      </c>
      <c r="G35" s="50">
        <v>20846</v>
      </c>
      <c r="H35" s="5">
        <v>351043</v>
      </c>
      <c r="I35" s="50">
        <v>28378</v>
      </c>
      <c r="J35" s="5" t="s">
        <v>412</v>
      </c>
      <c r="BT35" s="1"/>
    </row>
    <row r="36" spans="1:72" x14ac:dyDescent="0.25">
      <c r="A36" s="5" t="s">
        <v>457</v>
      </c>
      <c r="B36" s="5" t="s">
        <v>413</v>
      </c>
      <c r="C36" s="5" t="s">
        <v>493</v>
      </c>
      <c r="D36" s="5" t="s">
        <v>494</v>
      </c>
      <c r="E36" s="52">
        <f t="shared" ca="1" si="0"/>
        <v>25320</v>
      </c>
      <c r="F36" s="5">
        <v>60</v>
      </c>
      <c r="G36" s="50">
        <v>21100</v>
      </c>
      <c r="H36" s="5">
        <v>351265</v>
      </c>
      <c r="I36" s="50">
        <v>28130</v>
      </c>
      <c r="J36" s="5" t="s">
        <v>417</v>
      </c>
      <c r="BT36" s="1"/>
    </row>
    <row r="37" spans="1:72" x14ac:dyDescent="0.25">
      <c r="A37" s="5" t="s">
        <v>457</v>
      </c>
      <c r="B37" s="5" t="s">
        <v>413</v>
      </c>
      <c r="C37" s="5" t="s">
        <v>495</v>
      </c>
      <c r="D37" s="5" t="s">
        <v>496</v>
      </c>
      <c r="E37" s="52">
        <f t="shared" ca="1" si="0"/>
        <v>28560</v>
      </c>
      <c r="F37" s="5">
        <v>60</v>
      </c>
      <c r="G37" s="50">
        <v>21134</v>
      </c>
      <c r="H37" s="5">
        <v>350193</v>
      </c>
      <c r="I37" s="50">
        <v>28187</v>
      </c>
      <c r="J37" s="5" t="s">
        <v>412</v>
      </c>
      <c r="BT37" s="1"/>
    </row>
    <row r="38" spans="1:72" x14ac:dyDescent="0.25">
      <c r="A38" s="5" t="s">
        <v>457</v>
      </c>
      <c r="B38" s="5" t="s">
        <v>413</v>
      </c>
      <c r="C38" s="5" t="s">
        <v>431</v>
      </c>
      <c r="D38" s="5" t="s">
        <v>510</v>
      </c>
      <c r="E38" s="52">
        <f t="shared" ca="1" si="0"/>
        <v>20952</v>
      </c>
      <c r="F38" s="5">
        <v>61</v>
      </c>
      <c r="G38" s="50">
        <v>21067</v>
      </c>
      <c r="H38" s="5">
        <v>350748</v>
      </c>
      <c r="I38" s="50">
        <v>28575</v>
      </c>
      <c r="J38" s="5" t="s">
        <v>466</v>
      </c>
      <c r="BT38" s="1"/>
    </row>
    <row r="39" spans="1:72" x14ac:dyDescent="0.25">
      <c r="A39" s="5" t="s">
        <v>457</v>
      </c>
      <c r="B39" s="5" t="s">
        <v>413</v>
      </c>
      <c r="C39" s="5" t="s">
        <v>483</v>
      </c>
      <c r="D39" s="5" t="s">
        <v>513</v>
      </c>
      <c r="E39" s="52">
        <f t="shared" ca="1" si="0"/>
        <v>27972</v>
      </c>
      <c r="F39" s="5">
        <v>60</v>
      </c>
      <c r="G39" s="50">
        <v>21438</v>
      </c>
      <c r="H39" s="5">
        <v>350536</v>
      </c>
      <c r="I39" s="50">
        <v>28770</v>
      </c>
      <c r="J39" s="5" t="s">
        <v>466</v>
      </c>
      <c r="BT39" s="1"/>
    </row>
    <row r="40" spans="1:72" x14ac:dyDescent="0.25">
      <c r="A40" s="5" t="s">
        <v>457</v>
      </c>
      <c r="B40" s="5" t="s">
        <v>454</v>
      </c>
      <c r="C40" s="5" t="s">
        <v>455</v>
      </c>
      <c r="D40" s="5" t="s">
        <v>558</v>
      </c>
      <c r="E40" s="52">
        <f t="shared" ca="1" si="0"/>
        <v>20940</v>
      </c>
      <c r="F40" s="5">
        <v>59</v>
      </c>
      <c r="G40" s="50">
        <v>21704</v>
      </c>
      <c r="H40" s="5">
        <v>351137</v>
      </c>
      <c r="I40" s="50">
        <v>29074</v>
      </c>
      <c r="J40" s="5" t="s">
        <v>417</v>
      </c>
      <c r="BT40" s="1"/>
    </row>
    <row r="41" spans="1:72" x14ac:dyDescent="0.25">
      <c r="A41" s="5" t="s">
        <v>457</v>
      </c>
      <c r="B41" s="5" t="s">
        <v>413</v>
      </c>
      <c r="C41" s="5" t="s">
        <v>570</v>
      </c>
      <c r="D41" s="5" t="s">
        <v>571</v>
      </c>
      <c r="E41" s="52">
        <f t="shared" ca="1" si="0"/>
        <v>29244</v>
      </c>
      <c r="F41" s="5">
        <v>58</v>
      </c>
      <c r="G41" s="50">
        <v>22084</v>
      </c>
      <c r="H41" s="5">
        <v>351209</v>
      </c>
      <c r="I41" s="50">
        <v>28917</v>
      </c>
      <c r="J41" s="5" t="s">
        <v>421</v>
      </c>
      <c r="BT41" s="1"/>
    </row>
    <row r="42" spans="1:72" x14ac:dyDescent="0.25">
      <c r="A42" s="5" t="s">
        <v>457</v>
      </c>
      <c r="B42" s="5" t="s">
        <v>413</v>
      </c>
      <c r="C42" s="5" t="s">
        <v>579</v>
      </c>
      <c r="D42" s="5" t="s">
        <v>580</v>
      </c>
      <c r="E42" s="52">
        <f t="shared" ca="1" si="0"/>
        <v>28536</v>
      </c>
      <c r="F42" s="5">
        <v>62</v>
      </c>
      <c r="G42" s="50">
        <v>20506</v>
      </c>
      <c r="H42" s="5">
        <v>560356</v>
      </c>
      <c r="I42" s="50">
        <v>29009</v>
      </c>
      <c r="J42" s="5" t="s">
        <v>412</v>
      </c>
      <c r="BT42" s="1"/>
    </row>
    <row r="43" spans="1:72" x14ac:dyDescent="0.25">
      <c r="A43" s="5" t="s">
        <v>457</v>
      </c>
      <c r="B43" s="5" t="s">
        <v>413</v>
      </c>
      <c r="C43" s="5" t="s">
        <v>455</v>
      </c>
      <c r="D43" s="5" t="s">
        <v>582</v>
      </c>
      <c r="E43" s="52">
        <f t="shared" ca="1" si="0"/>
        <v>21504</v>
      </c>
      <c r="F43" s="5">
        <v>59</v>
      </c>
      <c r="G43" s="50">
        <v>21723</v>
      </c>
      <c r="H43" s="5">
        <v>351037</v>
      </c>
      <c r="I43" s="50">
        <v>29563</v>
      </c>
      <c r="J43" s="5" t="s">
        <v>412</v>
      </c>
      <c r="BT43" s="1"/>
    </row>
    <row r="44" spans="1:72" x14ac:dyDescent="0.25">
      <c r="A44" s="5" t="s">
        <v>457</v>
      </c>
      <c r="B44" s="5" t="s">
        <v>413</v>
      </c>
      <c r="C44" s="5" t="s">
        <v>479</v>
      </c>
      <c r="D44" s="5" t="s">
        <v>583</v>
      </c>
      <c r="E44" s="52">
        <f t="shared" ca="1" si="0"/>
        <v>24684</v>
      </c>
      <c r="F44" s="5">
        <v>59</v>
      </c>
      <c r="G44" s="50">
        <v>21735</v>
      </c>
      <c r="H44" s="5">
        <v>351170</v>
      </c>
      <c r="I44" s="50">
        <v>29535</v>
      </c>
      <c r="J44" s="5" t="s">
        <v>412</v>
      </c>
      <c r="BT44" s="1"/>
    </row>
    <row r="45" spans="1:72" x14ac:dyDescent="0.25">
      <c r="A45" s="5" t="s">
        <v>457</v>
      </c>
      <c r="B45" s="5" t="s">
        <v>413</v>
      </c>
      <c r="C45" s="5" t="s">
        <v>586</v>
      </c>
      <c r="D45" s="5" t="s">
        <v>565</v>
      </c>
      <c r="E45" s="52">
        <f t="shared" ca="1" si="0"/>
        <v>22920</v>
      </c>
      <c r="F45" s="5">
        <v>60</v>
      </c>
      <c r="G45" s="50">
        <v>21105</v>
      </c>
      <c r="H45" s="5">
        <v>350594</v>
      </c>
      <c r="I45" s="50">
        <v>29550</v>
      </c>
      <c r="J45" s="5" t="s">
        <v>412</v>
      </c>
      <c r="BT45" s="1"/>
    </row>
    <row r="46" spans="1:72" x14ac:dyDescent="0.25">
      <c r="A46" s="5" t="s">
        <v>457</v>
      </c>
      <c r="B46" s="5" t="s">
        <v>413</v>
      </c>
      <c r="C46" s="5" t="s">
        <v>587</v>
      </c>
      <c r="D46" s="5" t="s">
        <v>435</v>
      </c>
      <c r="E46" s="52">
        <f t="shared" ca="1" si="0"/>
        <v>28584</v>
      </c>
      <c r="F46" s="5">
        <v>60</v>
      </c>
      <c r="G46" s="50">
        <v>21221</v>
      </c>
      <c r="H46" s="5">
        <v>350649</v>
      </c>
      <c r="I46" s="50">
        <v>29563</v>
      </c>
      <c r="J46" s="5" t="s">
        <v>412</v>
      </c>
      <c r="BT46" s="1"/>
    </row>
    <row r="47" spans="1:72" x14ac:dyDescent="0.25">
      <c r="A47" s="5" t="s">
        <v>457</v>
      </c>
      <c r="B47" s="5" t="s">
        <v>413</v>
      </c>
      <c r="C47" s="5" t="s">
        <v>549</v>
      </c>
      <c r="D47" s="5" t="s">
        <v>596</v>
      </c>
      <c r="E47" s="52">
        <f t="shared" ca="1" si="0"/>
        <v>24960</v>
      </c>
      <c r="F47" s="5">
        <v>61</v>
      </c>
      <c r="G47" s="50">
        <v>20974</v>
      </c>
      <c r="H47" s="5">
        <v>351075</v>
      </c>
      <c r="I47" s="50">
        <v>29565</v>
      </c>
      <c r="J47" s="5" t="s">
        <v>417</v>
      </c>
      <c r="BT47" s="1"/>
    </row>
    <row r="48" spans="1:72" x14ac:dyDescent="0.25">
      <c r="A48" s="5" t="s">
        <v>457</v>
      </c>
      <c r="B48" s="5" t="s">
        <v>413</v>
      </c>
      <c r="C48" s="5" t="s">
        <v>602</v>
      </c>
      <c r="D48" s="5" t="s">
        <v>600</v>
      </c>
      <c r="E48" s="52">
        <f t="shared" ca="1" si="0"/>
        <v>18024</v>
      </c>
      <c r="F48" s="5">
        <v>57</v>
      </c>
      <c r="G48" s="50">
        <v>22275</v>
      </c>
      <c r="H48" s="5">
        <v>350112</v>
      </c>
      <c r="I48" s="50">
        <v>29414</v>
      </c>
      <c r="J48" s="5" t="s">
        <v>417</v>
      </c>
      <c r="BT48" s="1"/>
    </row>
    <row r="49" spans="1:72" x14ac:dyDescent="0.25">
      <c r="A49" s="5" t="s">
        <v>457</v>
      </c>
      <c r="B49" s="5" t="s">
        <v>413</v>
      </c>
      <c r="C49" s="5" t="s">
        <v>611</v>
      </c>
      <c r="D49" s="5" t="s">
        <v>489</v>
      </c>
      <c r="E49" s="52">
        <f t="shared" ca="1" si="0"/>
        <v>29532</v>
      </c>
      <c r="F49" s="5">
        <v>60</v>
      </c>
      <c r="G49" s="50">
        <v>21112</v>
      </c>
      <c r="H49" s="5">
        <v>350938</v>
      </c>
      <c r="I49" s="50">
        <v>29841</v>
      </c>
      <c r="J49" s="5" t="s">
        <v>421</v>
      </c>
      <c r="BT49" s="1"/>
    </row>
    <row r="50" spans="1:72" x14ac:dyDescent="0.25">
      <c r="A50" s="5" t="s">
        <v>457</v>
      </c>
      <c r="B50" s="5" t="s">
        <v>413</v>
      </c>
      <c r="C50" s="5" t="s">
        <v>610</v>
      </c>
      <c r="D50" s="5" t="s">
        <v>620</v>
      </c>
      <c r="E50" s="52">
        <f t="shared" ca="1" si="0"/>
        <v>30972</v>
      </c>
      <c r="F50" s="5">
        <v>58</v>
      </c>
      <c r="G50" s="50">
        <v>22035</v>
      </c>
      <c r="H50" s="5">
        <v>351083</v>
      </c>
      <c r="I50" s="50">
        <v>29726</v>
      </c>
      <c r="J50" s="5" t="s">
        <v>466</v>
      </c>
      <c r="BT50" s="1"/>
    </row>
    <row r="51" spans="1:72" x14ac:dyDescent="0.25">
      <c r="A51" s="5" t="s">
        <v>457</v>
      </c>
      <c r="B51" s="5" t="s">
        <v>413</v>
      </c>
      <c r="C51" s="5" t="s">
        <v>625</v>
      </c>
      <c r="D51" s="5" t="s">
        <v>489</v>
      </c>
      <c r="E51" s="52">
        <f t="shared" ca="1" si="0"/>
        <v>30984</v>
      </c>
      <c r="F51" s="5">
        <v>59</v>
      </c>
      <c r="G51" s="50">
        <v>21748</v>
      </c>
      <c r="H51" s="5">
        <v>350872</v>
      </c>
      <c r="I51" s="50">
        <v>29726</v>
      </c>
      <c r="J51" s="5" t="s">
        <v>412</v>
      </c>
      <c r="BT51" s="1"/>
    </row>
    <row r="52" spans="1:72" x14ac:dyDescent="0.25">
      <c r="A52" s="5" t="s">
        <v>457</v>
      </c>
      <c r="B52" s="5" t="s">
        <v>454</v>
      </c>
      <c r="C52" s="5" t="s">
        <v>602</v>
      </c>
      <c r="D52" s="5" t="s">
        <v>435</v>
      </c>
      <c r="E52" s="52">
        <f t="shared" ca="1" si="0"/>
        <v>26712</v>
      </c>
      <c r="F52" s="5">
        <v>60</v>
      </c>
      <c r="G52" s="50">
        <v>21180</v>
      </c>
      <c r="H52" s="5">
        <v>560363</v>
      </c>
      <c r="I52" s="50">
        <v>29674</v>
      </c>
      <c r="J52" s="5" t="s">
        <v>412</v>
      </c>
      <c r="BT52" s="1"/>
    </row>
    <row r="53" spans="1:72" x14ac:dyDescent="0.25">
      <c r="A53" s="5" t="s">
        <v>457</v>
      </c>
      <c r="B53" s="5" t="s">
        <v>413</v>
      </c>
      <c r="C53" s="5" t="s">
        <v>531</v>
      </c>
      <c r="D53" s="5" t="s">
        <v>435</v>
      </c>
      <c r="E53" s="52">
        <f t="shared" ca="1" si="0"/>
        <v>27888</v>
      </c>
      <c r="F53" s="5">
        <v>58</v>
      </c>
      <c r="G53" s="50">
        <v>22053</v>
      </c>
      <c r="H53" s="5">
        <v>350155</v>
      </c>
      <c r="I53" s="50">
        <v>29594</v>
      </c>
      <c r="J53" s="5" t="s">
        <v>421</v>
      </c>
      <c r="BT53" s="1"/>
    </row>
    <row r="54" spans="1:72" x14ac:dyDescent="0.25">
      <c r="A54" s="5" t="s">
        <v>457</v>
      </c>
      <c r="B54" s="5" t="s">
        <v>413</v>
      </c>
      <c r="C54" s="5" t="s">
        <v>645</v>
      </c>
      <c r="D54" s="5" t="s">
        <v>489</v>
      </c>
      <c r="E54" s="52">
        <f t="shared" ca="1" si="0"/>
        <v>21420</v>
      </c>
      <c r="F54" s="5">
        <v>57</v>
      </c>
      <c r="G54" s="50">
        <v>22343</v>
      </c>
      <c r="H54" s="5">
        <v>350987</v>
      </c>
      <c r="I54" s="50">
        <v>29945</v>
      </c>
      <c r="J54" s="5" t="s">
        <v>421</v>
      </c>
      <c r="BT54" s="1"/>
    </row>
    <row r="55" spans="1:72" x14ac:dyDescent="0.25">
      <c r="A55" s="5" t="s">
        <v>457</v>
      </c>
      <c r="B55" s="5" t="s">
        <v>413</v>
      </c>
      <c r="C55" s="5" t="s">
        <v>572</v>
      </c>
      <c r="D55" s="5" t="s">
        <v>656</v>
      </c>
      <c r="E55" s="52">
        <f t="shared" ca="1" si="0"/>
        <v>30756</v>
      </c>
      <c r="F55" s="5">
        <v>56</v>
      </c>
      <c r="G55" s="50">
        <v>22597</v>
      </c>
      <c r="H55" s="5">
        <v>350351</v>
      </c>
      <c r="I55" s="50">
        <v>29833</v>
      </c>
      <c r="J55" s="5" t="s">
        <v>412</v>
      </c>
      <c r="BT55" s="1"/>
    </row>
    <row r="56" spans="1:72" x14ac:dyDescent="0.25">
      <c r="A56" s="5" t="s">
        <v>457</v>
      </c>
      <c r="B56" s="5" t="s">
        <v>413</v>
      </c>
      <c r="C56" s="5" t="s">
        <v>155</v>
      </c>
      <c r="D56" s="5" t="s">
        <v>438</v>
      </c>
      <c r="E56" s="52">
        <f t="shared" ca="1" si="0"/>
        <v>21888</v>
      </c>
      <c r="F56" s="5">
        <v>59</v>
      </c>
      <c r="G56" s="50">
        <v>21766</v>
      </c>
      <c r="H56" s="5">
        <v>560404</v>
      </c>
      <c r="I56" s="50">
        <v>29998</v>
      </c>
      <c r="J56" s="5" t="s">
        <v>417</v>
      </c>
      <c r="BT56" s="1"/>
    </row>
    <row r="57" spans="1:72" x14ac:dyDescent="0.25">
      <c r="A57" s="5" t="s">
        <v>457</v>
      </c>
      <c r="B57" s="5" t="s">
        <v>413</v>
      </c>
      <c r="C57" s="5" t="s">
        <v>443</v>
      </c>
      <c r="D57" s="5" t="s">
        <v>515</v>
      </c>
      <c r="E57" s="52">
        <f t="shared" ca="1" si="0"/>
        <v>30168</v>
      </c>
      <c r="F57" s="5">
        <v>58</v>
      </c>
      <c r="G57" s="50">
        <v>22027</v>
      </c>
      <c r="H57" s="5">
        <v>350251</v>
      </c>
      <c r="I57" s="50">
        <v>30046</v>
      </c>
      <c r="J57" s="5" t="s">
        <v>417</v>
      </c>
      <c r="BT57" s="1"/>
    </row>
    <row r="58" spans="1:72" x14ac:dyDescent="0.25">
      <c r="A58" s="5" t="s">
        <v>457</v>
      </c>
      <c r="B58" s="5" t="s">
        <v>413</v>
      </c>
      <c r="C58" s="5" t="s">
        <v>549</v>
      </c>
      <c r="D58" s="5" t="s">
        <v>675</v>
      </c>
      <c r="E58" s="52">
        <f t="shared" ca="1" si="0"/>
        <v>23328</v>
      </c>
      <c r="F58" s="5">
        <v>58</v>
      </c>
      <c r="G58" s="50">
        <v>22138</v>
      </c>
      <c r="H58" s="5">
        <v>350798</v>
      </c>
      <c r="I58" s="50">
        <v>30231</v>
      </c>
      <c r="J58" s="5" t="s">
        <v>417</v>
      </c>
      <c r="BT58" s="1"/>
    </row>
    <row r="59" spans="1:72" x14ac:dyDescent="0.25">
      <c r="A59" s="5" t="s">
        <v>457</v>
      </c>
      <c r="B59" s="5" t="s">
        <v>413</v>
      </c>
      <c r="C59" s="5" t="s">
        <v>646</v>
      </c>
      <c r="D59" s="5" t="s">
        <v>583</v>
      </c>
      <c r="E59" s="52">
        <f t="shared" ca="1" si="0"/>
        <v>21084</v>
      </c>
      <c r="F59" s="5">
        <v>56</v>
      </c>
      <c r="G59" s="50">
        <v>22800</v>
      </c>
      <c r="H59" s="5">
        <v>351073</v>
      </c>
      <c r="I59" s="50">
        <v>30280</v>
      </c>
      <c r="J59" s="5" t="s">
        <v>421</v>
      </c>
      <c r="BT59" s="1"/>
    </row>
    <row r="60" spans="1:72" x14ac:dyDescent="0.25">
      <c r="A60" s="5" t="s">
        <v>457</v>
      </c>
      <c r="B60" s="5" t="s">
        <v>413</v>
      </c>
      <c r="C60" s="5" t="s">
        <v>414</v>
      </c>
      <c r="D60" s="5" t="s">
        <v>510</v>
      </c>
      <c r="E60" s="52">
        <f t="shared" ca="1" si="0"/>
        <v>22872</v>
      </c>
      <c r="F60" s="5">
        <v>59</v>
      </c>
      <c r="G60" s="50">
        <v>21545</v>
      </c>
      <c r="H60" s="5">
        <v>560560</v>
      </c>
      <c r="I60" s="50">
        <v>30076</v>
      </c>
      <c r="J60" s="5" t="s">
        <v>421</v>
      </c>
      <c r="BT60" s="1"/>
    </row>
    <row r="61" spans="1:72" x14ac:dyDescent="0.25">
      <c r="A61" s="5" t="s">
        <v>457</v>
      </c>
      <c r="B61" s="5" t="s">
        <v>413</v>
      </c>
      <c r="C61" s="5" t="s">
        <v>578</v>
      </c>
      <c r="D61" s="5" t="s">
        <v>462</v>
      </c>
      <c r="E61" s="52">
        <f t="shared" ca="1" si="0"/>
        <v>30612</v>
      </c>
      <c r="F61" s="5">
        <v>56</v>
      </c>
      <c r="G61" s="50">
        <v>22564</v>
      </c>
      <c r="H61" s="5">
        <v>350427</v>
      </c>
      <c r="I61" s="50">
        <v>30013</v>
      </c>
      <c r="J61" s="5" t="s">
        <v>466</v>
      </c>
      <c r="BT61" s="1"/>
    </row>
    <row r="62" spans="1:72" x14ac:dyDescent="0.25">
      <c r="A62" s="5" t="s">
        <v>457</v>
      </c>
      <c r="B62" s="5" t="s">
        <v>413</v>
      </c>
      <c r="C62" s="5" t="s">
        <v>446</v>
      </c>
      <c r="D62" s="5" t="s">
        <v>472</v>
      </c>
      <c r="E62" s="52">
        <f t="shared" ca="1" si="0"/>
        <v>24912</v>
      </c>
      <c r="F62" s="5">
        <v>57</v>
      </c>
      <c r="G62" s="50">
        <v>22465</v>
      </c>
      <c r="H62" s="5">
        <v>350710</v>
      </c>
      <c r="I62" s="50">
        <v>30281</v>
      </c>
      <c r="J62" s="5" t="s">
        <v>417</v>
      </c>
      <c r="BT62" s="1"/>
    </row>
    <row r="63" spans="1:72" x14ac:dyDescent="0.25">
      <c r="A63" s="5" t="s">
        <v>457</v>
      </c>
      <c r="B63" s="5" t="s">
        <v>413</v>
      </c>
      <c r="C63" s="5" t="s">
        <v>671</v>
      </c>
      <c r="D63" s="5" t="s">
        <v>486</v>
      </c>
      <c r="E63" s="52">
        <f t="shared" ca="1" si="0"/>
        <v>26244</v>
      </c>
      <c r="F63" s="5">
        <v>58</v>
      </c>
      <c r="G63" s="50">
        <v>22163</v>
      </c>
      <c r="H63" s="5">
        <v>560421</v>
      </c>
      <c r="I63" s="50">
        <v>30206</v>
      </c>
      <c r="J63" s="5" t="s">
        <v>417</v>
      </c>
      <c r="BT63" s="1"/>
    </row>
    <row r="64" spans="1:72" x14ac:dyDescent="0.25">
      <c r="A64" s="5" t="s">
        <v>457</v>
      </c>
      <c r="B64" s="5" t="s">
        <v>408</v>
      </c>
      <c r="C64" s="5" t="s">
        <v>423</v>
      </c>
      <c r="D64" s="5" t="s">
        <v>535</v>
      </c>
      <c r="E64" s="52">
        <f t="shared" ca="1" si="0"/>
        <v>26760</v>
      </c>
      <c r="F64" s="5">
        <v>65</v>
      </c>
      <c r="G64" s="50">
        <v>19457</v>
      </c>
      <c r="H64" s="5">
        <v>350233</v>
      </c>
      <c r="I64" s="50">
        <v>29998</v>
      </c>
      <c r="J64" s="5" t="s">
        <v>421</v>
      </c>
      <c r="BT64" s="1"/>
    </row>
    <row r="65" spans="1:72" x14ac:dyDescent="0.25">
      <c r="A65" s="5" t="s">
        <v>457</v>
      </c>
      <c r="B65" s="5" t="s">
        <v>413</v>
      </c>
      <c r="C65" s="5" t="s">
        <v>471</v>
      </c>
      <c r="D65" s="5" t="s">
        <v>472</v>
      </c>
      <c r="E65" s="52">
        <f t="shared" ca="1" si="0"/>
        <v>30516</v>
      </c>
      <c r="F65" s="5">
        <v>59</v>
      </c>
      <c r="G65" s="50">
        <v>21575</v>
      </c>
      <c r="H65" s="5">
        <v>350952</v>
      </c>
      <c r="I65" s="50">
        <v>29977</v>
      </c>
      <c r="J65" s="5" t="s">
        <v>421</v>
      </c>
      <c r="BT65" s="1"/>
    </row>
    <row r="66" spans="1:72" x14ac:dyDescent="0.25">
      <c r="A66" s="5" t="s">
        <v>457</v>
      </c>
      <c r="B66" s="5" t="s">
        <v>413</v>
      </c>
      <c r="C66" s="5" t="s">
        <v>704</v>
      </c>
      <c r="D66" s="5" t="s">
        <v>456</v>
      </c>
      <c r="E66" s="52">
        <f t="shared" ref="E66:E129" ca="1" si="1">RANDBETWEEN(1500,2600)*12</f>
        <v>18336</v>
      </c>
      <c r="F66" s="5">
        <v>58</v>
      </c>
      <c r="G66" s="50">
        <v>22014</v>
      </c>
      <c r="H66" s="5">
        <v>350939</v>
      </c>
      <c r="I66" s="50">
        <v>30175</v>
      </c>
      <c r="J66" s="5" t="s">
        <v>421</v>
      </c>
      <c r="BT66" s="1"/>
    </row>
    <row r="67" spans="1:72" x14ac:dyDescent="0.25">
      <c r="A67" s="5" t="s">
        <v>457</v>
      </c>
      <c r="B67" s="5" t="s">
        <v>413</v>
      </c>
      <c r="C67" s="5" t="s">
        <v>409</v>
      </c>
      <c r="D67" s="5" t="s">
        <v>706</v>
      </c>
      <c r="E67" s="52">
        <f t="shared" ca="1" si="1"/>
        <v>27276</v>
      </c>
      <c r="F67" s="5">
        <v>58</v>
      </c>
      <c r="G67" s="50">
        <v>21967</v>
      </c>
      <c r="H67" s="5">
        <v>350351</v>
      </c>
      <c r="I67" s="50">
        <v>30509</v>
      </c>
      <c r="J67" s="5" t="s">
        <v>466</v>
      </c>
      <c r="BT67" s="1"/>
    </row>
    <row r="68" spans="1:72" x14ac:dyDescent="0.25">
      <c r="A68" s="5" t="s">
        <v>457</v>
      </c>
      <c r="B68" s="5" t="s">
        <v>413</v>
      </c>
      <c r="C68" s="5" t="s">
        <v>469</v>
      </c>
      <c r="D68" s="5" t="s">
        <v>707</v>
      </c>
      <c r="E68" s="52">
        <f t="shared" ca="1" si="1"/>
        <v>27312</v>
      </c>
      <c r="F68" s="5">
        <v>56</v>
      </c>
      <c r="G68" s="50">
        <v>22893</v>
      </c>
      <c r="H68" s="5">
        <v>350203</v>
      </c>
      <c r="I68" s="50">
        <v>30600</v>
      </c>
      <c r="J68" s="5" t="s">
        <v>466</v>
      </c>
      <c r="BT68" s="1"/>
    </row>
    <row r="69" spans="1:72" x14ac:dyDescent="0.25">
      <c r="A69" s="5" t="s">
        <v>457</v>
      </c>
      <c r="B69" s="5" t="s">
        <v>413</v>
      </c>
      <c r="C69" s="5" t="s">
        <v>712</v>
      </c>
      <c r="D69" s="5" t="s">
        <v>432</v>
      </c>
      <c r="E69" s="52">
        <f t="shared" ca="1" si="1"/>
        <v>21024</v>
      </c>
      <c r="F69" s="5">
        <v>59</v>
      </c>
      <c r="G69" s="50">
        <v>21470</v>
      </c>
      <c r="H69" s="5">
        <v>351356</v>
      </c>
      <c r="I69" s="50">
        <v>30646</v>
      </c>
      <c r="J69" s="5" t="s">
        <v>412</v>
      </c>
      <c r="BT69" s="1"/>
    </row>
    <row r="70" spans="1:72" x14ac:dyDescent="0.25">
      <c r="A70" s="5" t="s">
        <v>457</v>
      </c>
      <c r="B70" s="5" t="s">
        <v>413</v>
      </c>
      <c r="C70" s="5" t="s">
        <v>414</v>
      </c>
      <c r="D70" s="5" t="s">
        <v>435</v>
      </c>
      <c r="E70" s="52">
        <f t="shared" ca="1" si="1"/>
        <v>28692</v>
      </c>
      <c r="F70" s="5">
        <v>57</v>
      </c>
      <c r="G70" s="50">
        <v>22531</v>
      </c>
      <c r="H70" s="5">
        <v>350225</v>
      </c>
      <c r="I70" s="50">
        <v>30114</v>
      </c>
      <c r="J70" s="5" t="s">
        <v>412</v>
      </c>
      <c r="BT70" s="1"/>
    </row>
    <row r="71" spans="1:72" x14ac:dyDescent="0.25">
      <c r="A71" s="5" t="s">
        <v>457</v>
      </c>
      <c r="B71" s="5" t="s">
        <v>413</v>
      </c>
      <c r="C71" s="5" t="s">
        <v>608</v>
      </c>
      <c r="D71" s="5" t="s">
        <v>515</v>
      </c>
      <c r="E71" s="52">
        <f t="shared" ca="1" si="1"/>
        <v>21804</v>
      </c>
      <c r="F71" s="5">
        <v>59</v>
      </c>
      <c r="G71" s="50">
        <v>21772</v>
      </c>
      <c r="H71" s="5">
        <v>560446</v>
      </c>
      <c r="I71" s="50">
        <v>30569</v>
      </c>
      <c r="J71" s="5" t="s">
        <v>417</v>
      </c>
      <c r="BT71" s="1"/>
    </row>
    <row r="72" spans="1:72" x14ac:dyDescent="0.25">
      <c r="A72" s="5" t="s">
        <v>457</v>
      </c>
      <c r="B72" s="5" t="s">
        <v>413</v>
      </c>
      <c r="C72" s="5" t="s">
        <v>155</v>
      </c>
      <c r="D72" s="5" t="s">
        <v>441</v>
      </c>
      <c r="E72" s="52">
        <f t="shared" ca="1" si="1"/>
        <v>20352</v>
      </c>
      <c r="F72" s="5">
        <v>58</v>
      </c>
      <c r="G72" s="50">
        <v>22171</v>
      </c>
      <c r="H72" s="5">
        <v>351290</v>
      </c>
      <c r="I72" s="50">
        <v>30604</v>
      </c>
      <c r="J72" s="5" t="s">
        <v>421</v>
      </c>
      <c r="BT72" s="1"/>
    </row>
    <row r="73" spans="1:72" x14ac:dyDescent="0.25">
      <c r="A73" s="5" t="s">
        <v>457</v>
      </c>
      <c r="B73" s="5" t="s">
        <v>413</v>
      </c>
      <c r="C73" s="5" t="s">
        <v>437</v>
      </c>
      <c r="D73" s="5" t="s">
        <v>491</v>
      </c>
      <c r="E73" s="52">
        <f t="shared" ca="1" si="1"/>
        <v>24336</v>
      </c>
      <c r="F73" s="5">
        <v>56</v>
      </c>
      <c r="G73" s="50">
        <v>22899</v>
      </c>
      <c r="H73" s="5">
        <v>350150</v>
      </c>
      <c r="I73" s="50">
        <v>30465</v>
      </c>
      <c r="J73" s="5" t="s">
        <v>412</v>
      </c>
      <c r="BT73" s="1"/>
    </row>
    <row r="74" spans="1:72" x14ac:dyDescent="0.25">
      <c r="A74" s="5" t="s">
        <v>457</v>
      </c>
      <c r="B74" s="5" t="s">
        <v>413</v>
      </c>
      <c r="C74" s="5" t="s">
        <v>458</v>
      </c>
      <c r="D74" s="5" t="s">
        <v>744</v>
      </c>
      <c r="E74" s="52">
        <f t="shared" ca="1" si="1"/>
        <v>21876</v>
      </c>
      <c r="F74" s="5">
        <v>60</v>
      </c>
      <c r="G74" s="50">
        <v>21252</v>
      </c>
      <c r="H74" s="5">
        <v>560505</v>
      </c>
      <c r="I74" s="50">
        <v>30686</v>
      </c>
      <c r="J74" s="5" t="s">
        <v>466</v>
      </c>
      <c r="BT74" s="1"/>
    </row>
    <row r="75" spans="1:72" x14ac:dyDescent="0.25">
      <c r="A75" s="5" t="s">
        <v>457</v>
      </c>
      <c r="B75" s="5" t="s">
        <v>413</v>
      </c>
      <c r="C75" s="5" t="s">
        <v>574</v>
      </c>
      <c r="D75" s="5" t="s">
        <v>609</v>
      </c>
      <c r="E75" s="52">
        <f t="shared" ca="1" si="1"/>
        <v>28248</v>
      </c>
      <c r="F75" s="5">
        <v>55</v>
      </c>
      <c r="G75" s="50">
        <v>23184</v>
      </c>
      <c r="H75" s="5">
        <v>560536</v>
      </c>
      <c r="I75" s="50">
        <v>30996</v>
      </c>
      <c r="J75" s="5" t="s">
        <v>412</v>
      </c>
      <c r="BT75" s="1"/>
    </row>
    <row r="76" spans="1:72" x14ac:dyDescent="0.25">
      <c r="A76" s="5" t="s">
        <v>457</v>
      </c>
      <c r="B76" s="5" t="s">
        <v>413</v>
      </c>
      <c r="C76" s="5" t="s">
        <v>610</v>
      </c>
      <c r="D76" s="5" t="s">
        <v>558</v>
      </c>
      <c r="E76" s="52">
        <f t="shared" ca="1" si="1"/>
        <v>19428</v>
      </c>
      <c r="F76" s="5">
        <v>55</v>
      </c>
      <c r="G76" s="50">
        <v>23148</v>
      </c>
      <c r="H76" s="5">
        <v>560550</v>
      </c>
      <c r="I76" s="50">
        <v>31202</v>
      </c>
      <c r="J76" s="5" t="s">
        <v>417</v>
      </c>
      <c r="BT76" s="1"/>
    </row>
    <row r="77" spans="1:72" x14ac:dyDescent="0.25">
      <c r="A77" s="5" t="s">
        <v>457</v>
      </c>
      <c r="B77" s="5" t="s">
        <v>413</v>
      </c>
      <c r="C77" s="5" t="s">
        <v>639</v>
      </c>
      <c r="D77" s="5" t="s">
        <v>739</v>
      </c>
      <c r="E77" s="52">
        <f t="shared" ca="1" si="1"/>
        <v>30972</v>
      </c>
      <c r="F77" s="5">
        <v>60</v>
      </c>
      <c r="G77" s="50">
        <v>21260</v>
      </c>
      <c r="H77" s="5">
        <v>560572</v>
      </c>
      <c r="I77" s="50">
        <v>31406</v>
      </c>
      <c r="J77" s="5" t="s">
        <v>417</v>
      </c>
      <c r="BT77" s="1"/>
    </row>
    <row r="78" spans="1:72" x14ac:dyDescent="0.25">
      <c r="A78" s="5" t="s">
        <v>457</v>
      </c>
      <c r="B78" s="5" t="s">
        <v>408</v>
      </c>
      <c r="C78" s="5" t="s">
        <v>471</v>
      </c>
      <c r="D78" s="5" t="s">
        <v>152</v>
      </c>
      <c r="E78" s="52">
        <f t="shared" ca="1" si="1"/>
        <v>24084</v>
      </c>
      <c r="F78" s="5">
        <v>58</v>
      </c>
      <c r="G78" s="50">
        <v>22048</v>
      </c>
      <c r="H78" s="5">
        <v>560676</v>
      </c>
      <c r="I78" s="50">
        <v>31420</v>
      </c>
      <c r="J78" s="5" t="s">
        <v>421</v>
      </c>
      <c r="BT78" s="1"/>
    </row>
    <row r="79" spans="1:72" x14ac:dyDescent="0.25">
      <c r="A79" s="5" t="s">
        <v>457</v>
      </c>
      <c r="B79" s="5" t="s">
        <v>413</v>
      </c>
      <c r="C79" s="5" t="s">
        <v>559</v>
      </c>
      <c r="D79" s="5" t="s">
        <v>633</v>
      </c>
      <c r="E79" s="52">
        <f t="shared" ca="1" si="1"/>
        <v>31140</v>
      </c>
      <c r="F79" s="5">
        <v>55</v>
      </c>
      <c r="G79" s="50">
        <v>23214</v>
      </c>
      <c r="H79" s="5">
        <v>560685</v>
      </c>
      <c r="I79" s="50">
        <v>31975</v>
      </c>
      <c r="J79" s="5" t="s">
        <v>466</v>
      </c>
      <c r="BT79" s="1"/>
    </row>
    <row r="80" spans="1:72" x14ac:dyDescent="0.25">
      <c r="A80" s="5" t="s">
        <v>457</v>
      </c>
      <c r="B80" s="5" t="s">
        <v>413</v>
      </c>
      <c r="C80" s="5" t="s">
        <v>639</v>
      </c>
      <c r="D80" s="5" t="s">
        <v>787</v>
      </c>
      <c r="E80" s="52">
        <f t="shared" ca="1" si="1"/>
        <v>27276</v>
      </c>
      <c r="F80" s="5">
        <v>55</v>
      </c>
      <c r="G80" s="50">
        <v>23242</v>
      </c>
      <c r="H80" s="5">
        <v>560715</v>
      </c>
      <c r="I80" s="50">
        <v>31909</v>
      </c>
      <c r="J80" s="5" t="s">
        <v>417</v>
      </c>
      <c r="BT80" s="1"/>
    </row>
    <row r="81" spans="1:72" x14ac:dyDescent="0.25">
      <c r="A81" s="5" t="s">
        <v>457</v>
      </c>
      <c r="B81" s="5" t="s">
        <v>413</v>
      </c>
      <c r="C81" s="5" t="s">
        <v>660</v>
      </c>
      <c r="D81" s="5" t="s">
        <v>795</v>
      </c>
      <c r="E81" s="52">
        <f t="shared" ca="1" si="1"/>
        <v>27324</v>
      </c>
      <c r="F81" s="5">
        <v>56</v>
      </c>
      <c r="G81" s="50">
        <v>22710</v>
      </c>
      <c r="H81" s="5">
        <v>560698</v>
      </c>
      <c r="I81" s="50">
        <v>32472</v>
      </c>
      <c r="J81" s="5" t="s">
        <v>421</v>
      </c>
      <c r="BT81" s="1"/>
    </row>
    <row r="82" spans="1:72" x14ac:dyDescent="0.25">
      <c r="A82" s="5" t="s">
        <v>457</v>
      </c>
      <c r="B82" s="5" t="s">
        <v>413</v>
      </c>
      <c r="C82" s="5" t="s">
        <v>431</v>
      </c>
      <c r="D82" s="5" t="s">
        <v>432</v>
      </c>
      <c r="E82" s="52">
        <f t="shared" ca="1" si="1"/>
        <v>30036</v>
      </c>
      <c r="F82" s="5">
        <v>51</v>
      </c>
      <c r="G82" s="50">
        <v>24387</v>
      </c>
      <c r="H82" s="5">
        <v>560794</v>
      </c>
      <c r="I82" s="50">
        <v>32298</v>
      </c>
      <c r="J82" s="5" t="s">
        <v>421</v>
      </c>
      <c r="BT82" s="1"/>
    </row>
    <row r="83" spans="1:72" x14ac:dyDescent="0.25">
      <c r="A83" s="5" t="s">
        <v>457</v>
      </c>
      <c r="B83" s="5" t="s">
        <v>413</v>
      </c>
      <c r="C83" s="5" t="s">
        <v>528</v>
      </c>
      <c r="D83" s="5" t="s">
        <v>472</v>
      </c>
      <c r="E83" s="52">
        <f t="shared" ca="1" si="1"/>
        <v>23808</v>
      </c>
      <c r="F83" s="5">
        <v>52</v>
      </c>
      <c r="G83" s="50">
        <v>24249</v>
      </c>
      <c r="H83" s="5">
        <v>350756</v>
      </c>
      <c r="I83" s="50">
        <v>32961</v>
      </c>
      <c r="J83" s="5" t="s">
        <v>421</v>
      </c>
      <c r="BT83" s="1"/>
    </row>
    <row r="84" spans="1:72" x14ac:dyDescent="0.25">
      <c r="A84" s="5" t="s">
        <v>457</v>
      </c>
      <c r="B84" s="5" t="s">
        <v>413</v>
      </c>
      <c r="C84" s="5" t="s">
        <v>511</v>
      </c>
      <c r="D84" s="5" t="s">
        <v>816</v>
      </c>
      <c r="E84" s="52">
        <f t="shared" ca="1" si="1"/>
        <v>28944</v>
      </c>
      <c r="F84" s="5">
        <v>50</v>
      </c>
      <c r="G84" s="50">
        <v>25041</v>
      </c>
      <c r="H84" s="5">
        <v>350510</v>
      </c>
      <c r="I84" s="50">
        <v>33138</v>
      </c>
      <c r="J84" s="5" t="s">
        <v>466</v>
      </c>
      <c r="BT84" s="1"/>
    </row>
    <row r="85" spans="1:72" x14ac:dyDescent="0.25">
      <c r="A85" s="5" t="s">
        <v>457</v>
      </c>
      <c r="B85" s="5" t="s">
        <v>413</v>
      </c>
      <c r="C85" s="5" t="s">
        <v>549</v>
      </c>
      <c r="D85" s="5" t="s">
        <v>707</v>
      </c>
      <c r="E85" s="52">
        <f t="shared" ca="1" si="1"/>
        <v>24624</v>
      </c>
      <c r="F85" s="5">
        <v>51</v>
      </c>
      <c r="G85" s="50">
        <v>24539</v>
      </c>
      <c r="H85" s="5">
        <v>350866</v>
      </c>
      <c r="I85" s="50">
        <v>33010</v>
      </c>
      <c r="J85" s="5" t="s">
        <v>412</v>
      </c>
      <c r="BT85" s="1"/>
    </row>
    <row r="86" spans="1:72" x14ac:dyDescent="0.25">
      <c r="A86" s="5" t="s">
        <v>457</v>
      </c>
      <c r="B86" s="5" t="s">
        <v>413</v>
      </c>
      <c r="C86" s="5" t="s">
        <v>437</v>
      </c>
      <c r="D86" s="5" t="s">
        <v>819</v>
      </c>
      <c r="E86" s="52">
        <f t="shared" ca="1" si="1"/>
        <v>27072</v>
      </c>
      <c r="F86" s="5">
        <v>50</v>
      </c>
      <c r="G86" s="50">
        <v>24975</v>
      </c>
      <c r="H86" s="5">
        <v>350755</v>
      </c>
      <c r="I86" s="50">
        <v>33066</v>
      </c>
      <c r="J86" s="5" t="s">
        <v>412</v>
      </c>
      <c r="BT86" s="1"/>
    </row>
    <row r="87" spans="1:72" x14ac:dyDescent="0.25">
      <c r="A87" s="5" t="s">
        <v>457</v>
      </c>
      <c r="B87" s="5" t="s">
        <v>413</v>
      </c>
      <c r="C87" s="5" t="s">
        <v>603</v>
      </c>
      <c r="D87" s="5" t="s">
        <v>640</v>
      </c>
      <c r="E87" s="52">
        <f t="shared" ca="1" si="1"/>
        <v>28500</v>
      </c>
      <c r="F87" s="5">
        <v>48</v>
      </c>
      <c r="G87" s="50">
        <v>25691</v>
      </c>
      <c r="H87" s="5">
        <v>350219</v>
      </c>
      <c r="I87" s="50">
        <v>33326</v>
      </c>
      <c r="J87" s="5" t="s">
        <v>417</v>
      </c>
      <c r="BT87" s="1"/>
    </row>
    <row r="88" spans="1:72" x14ac:dyDescent="0.25">
      <c r="A88" s="5" t="s">
        <v>457</v>
      </c>
      <c r="B88" s="5" t="s">
        <v>413</v>
      </c>
      <c r="C88" s="5" t="s">
        <v>784</v>
      </c>
      <c r="D88" s="5" t="s">
        <v>475</v>
      </c>
      <c r="E88" s="52">
        <f t="shared" ca="1" si="1"/>
        <v>26292</v>
      </c>
      <c r="F88" s="5">
        <v>50</v>
      </c>
      <c r="G88" s="50">
        <v>25011</v>
      </c>
      <c r="H88" s="5">
        <v>350460</v>
      </c>
      <c r="I88" s="50">
        <v>33582</v>
      </c>
      <c r="J88" s="5" t="s">
        <v>421</v>
      </c>
      <c r="BT88" s="1"/>
    </row>
    <row r="89" spans="1:72" x14ac:dyDescent="0.25">
      <c r="A89" s="5" t="s">
        <v>457</v>
      </c>
      <c r="B89" s="5" t="s">
        <v>413</v>
      </c>
      <c r="C89" s="5" t="s">
        <v>574</v>
      </c>
      <c r="D89" s="5" t="s">
        <v>640</v>
      </c>
      <c r="E89" s="52">
        <f t="shared" ca="1" si="1"/>
        <v>23676</v>
      </c>
      <c r="F89" s="5">
        <v>49</v>
      </c>
      <c r="G89" s="50">
        <v>25456</v>
      </c>
      <c r="H89" s="5">
        <v>350591</v>
      </c>
      <c r="I89" s="50">
        <v>33378</v>
      </c>
      <c r="J89" s="5" t="s">
        <v>466</v>
      </c>
      <c r="BT89" s="1"/>
    </row>
    <row r="90" spans="1:72" x14ac:dyDescent="0.25">
      <c r="A90" s="5" t="s">
        <v>457</v>
      </c>
      <c r="B90" s="5" t="s">
        <v>413</v>
      </c>
      <c r="C90" s="5" t="s">
        <v>791</v>
      </c>
      <c r="D90" s="5" t="s">
        <v>827</v>
      </c>
      <c r="E90" s="52">
        <f t="shared" ca="1" si="1"/>
        <v>28392</v>
      </c>
      <c r="F90" s="5">
        <v>48</v>
      </c>
      <c r="G90" s="50">
        <v>25486</v>
      </c>
      <c r="H90" s="5">
        <v>568168</v>
      </c>
      <c r="I90" s="50">
        <v>33859</v>
      </c>
      <c r="J90" s="5" t="s">
        <v>466</v>
      </c>
      <c r="BT90" s="1"/>
    </row>
    <row r="91" spans="1:72" x14ac:dyDescent="0.25">
      <c r="A91" s="5" t="s">
        <v>457</v>
      </c>
      <c r="B91" s="5" t="s">
        <v>413</v>
      </c>
      <c r="C91" s="5" t="s">
        <v>512</v>
      </c>
      <c r="D91" s="5" t="s">
        <v>90</v>
      </c>
      <c r="E91" s="52">
        <f t="shared" ca="1" si="1"/>
        <v>22968</v>
      </c>
      <c r="F91" s="5">
        <v>51</v>
      </c>
      <c r="G91" s="50">
        <v>24688</v>
      </c>
      <c r="H91" s="5">
        <v>351125</v>
      </c>
      <c r="I91" s="50">
        <v>33918</v>
      </c>
      <c r="J91" s="5" t="s">
        <v>412</v>
      </c>
      <c r="BT91" s="1"/>
    </row>
    <row r="92" spans="1:72" x14ac:dyDescent="0.25">
      <c r="A92" s="5" t="s">
        <v>457</v>
      </c>
      <c r="B92" s="5" t="s">
        <v>454</v>
      </c>
      <c r="C92" s="5" t="s">
        <v>521</v>
      </c>
      <c r="D92" s="5" t="s">
        <v>757</v>
      </c>
      <c r="E92" s="52">
        <f t="shared" ca="1" si="1"/>
        <v>29988</v>
      </c>
      <c r="F92" s="5">
        <v>48</v>
      </c>
      <c r="G92" s="50">
        <v>25562</v>
      </c>
      <c r="H92" s="5">
        <v>560999</v>
      </c>
      <c r="I92" s="50">
        <v>33828</v>
      </c>
      <c r="J92" s="5" t="s">
        <v>412</v>
      </c>
      <c r="BT92" s="1"/>
    </row>
    <row r="93" spans="1:72" x14ac:dyDescent="0.25">
      <c r="A93" s="5" t="s">
        <v>457</v>
      </c>
      <c r="B93" s="5" t="s">
        <v>454</v>
      </c>
      <c r="C93" s="5" t="s">
        <v>594</v>
      </c>
      <c r="D93" s="5" t="s">
        <v>91</v>
      </c>
      <c r="E93" s="52">
        <f t="shared" ca="1" si="1"/>
        <v>20988</v>
      </c>
      <c r="F93" s="5">
        <v>48</v>
      </c>
      <c r="G93" s="50">
        <v>25609</v>
      </c>
      <c r="H93" s="5">
        <v>351133</v>
      </c>
      <c r="I93" s="50">
        <v>34264</v>
      </c>
      <c r="J93" s="5" t="s">
        <v>421</v>
      </c>
      <c r="BT93" s="1"/>
    </row>
    <row r="94" spans="1:72" x14ac:dyDescent="0.25">
      <c r="A94" s="5" t="s">
        <v>457</v>
      </c>
      <c r="B94" s="5" t="s">
        <v>454</v>
      </c>
      <c r="C94" s="5" t="s">
        <v>437</v>
      </c>
      <c r="D94" s="5" t="s">
        <v>523</v>
      </c>
      <c r="E94" s="52">
        <f t="shared" ca="1" si="1"/>
        <v>20616</v>
      </c>
      <c r="F94" s="5">
        <v>57</v>
      </c>
      <c r="G94" s="50">
        <v>22286</v>
      </c>
      <c r="H94" s="5">
        <v>351100</v>
      </c>
      <c r="I94" s="50">
        <v>34216</v>
      </c>
      <c r="J94" s="5" t="s">
        <v>466</v>
      </c>
      <c r="BT94" s="1"/>
    </row>
    <row r="95" spans="1:72" x14ac:dyDescent="0.25">
      <c r="A95" s="5" t="s">
        <v>457</v>
      </c>
      <c r="B95" s="5" t="s">
        <v>413</v>
      </c>
      <c r="C95" s="5" t="s">
        <v>664</v>
      </c>
      <c r="D95" s="5" t="s">
        <v>840</v>
      </c>
      <c r="E95" s="52">
        <f t="shared" ca="1" si="1"/>
        <v>22128</v>
      </c>
      <c r="F95" s="5">
        <v>52</v>
      </c>
      <c r="G95" s="50">
        <v>24164</v>
      </c>
      <c r="H95" s="5">
        <v>350750</v>
      </c>
      <c r="I95" s="50">
        <v>34109</v>
      </c>
      <c r="J95" s="5" t="s">
        <v>466</v>
      </c>
      <c r="BT95" s="1"/>
    </row>
    <row r="96" spans="1:72" x14ac:dyDescent="0.25">
      <c r="A96" s="5" t="s">
        <v>457</v>
      </c>
      <c r="B96" s="5" t="s">
        <v>413</v>
      </c>
      <c r="C96" s="5" t="s">
        <v>550</v>
      </c>
      <c r="D96" s="5" t="s">
        <v>844</v>
      </c>
      <c r="E96" s="52">
        <f t="shared" ca="1" si="1"/>
        <v>23736</v>
      </c>
      <c r="F96" s="5">
        <v>48</v>
      </c>
      <c r="G96" s="50">
        <v>25722</v>
      </c>
      <c r="H96" s="5">
        <v>350556</v>
      </c>
      <c r="I96" s="50">
        <v>34193</v>
      </c>
      <c r="J96" s="5" t="s">
        <v>417</v>
      </c>
      <c r="BT96" s="1"/>
    </row>
    <row r="97" spans="1:72" x14ac:dyDescent="0.25">
      <c r="A97" s="5" t="s">
        <v>457</v>
      </c>
      <c r="B97" s="5" t="s">
        <v>413</v>
      </c>
      <c r="C97" s="5" t="s">
        <v>490</v>
      </c>
      <c r="D97" s="5" t="s">
        <v>848</v>
      </c>
      <c r="E97" s="52">
        <f t="shared" ca="1" si="1"/>
        <v>25656</v>
      </c>
      <c r="F97" s="5">
        <v>46</v>
      </c>
      <c r="G97" s="50">
        <v>26554</v>
      </c>
      <c r="H97" s="5">
        <v>351049</v>
      </c>
      <c r="I97" s="50">
        <v>34457</v>
      </c>
      <c r="J97" s="5" t="s">
        <v>466</v>
      </c>
      <c r="BT97" s="1"/>
    </row>
    <row r="98" spans="1:72" x14ac:dyDescent="0.25">
      <c r="A98" s="5" t="s">
        <v>457</v>
      </c>
      <c r="B98" s="5" t="s">
        <v>413</v>
      </c>
      <c r="C98" s="5" t="s">
        <v>455</v>
      </c>
      <c r="D98" s="5" t="s">
        <v>91</v>
      </c>
      <c r="E98" s="52">
        <f t="shared" ca="1" si="1"/>
        <v>19332</v>
      </c>
      <c r="F98" s="5">
        <v>48</v>
      </c>
      <c r="G98" s="50">
        <v>25833</v>
      </c>
      <c r="H98" s="5">
        <v>568357</v>
      </c>
      <c r="I98" s="50">
        <v>34474</v>
      </c>
      <c r="J98" s="5" t="s">
        <v>412</v>
      </c>
      <c r="BT98" s="1"/>
    </row>
    <row r="99" spans="1:72" x14ac:dyDescent="0.25">
      <c r="A99" s="5" t="s">
        <v>457</v>
      </c>
      <c r="B99" s="5" t="s">
        <v>413</v>
      </c>
      <c r="C99" s="5" t="s">
        <v>705</v>
      </c>
      <c r="D99" s="5" t="s">
        <v>682</v>
      </c>
      <c r="E99" s="52">
        <f t="shared" ca="1" si="1"/>
        <v>24996</v>
      </c>
      <c r="F99" s="5">
        <v>57</v>
      </c>
      <c r="G99" s="50">
        <v>22211</v>
      </c>
      <c r="H99" s="5">
        <v>561077</v>
      </c>
      <c r="I99" s="50">
        <v>34587</v>
      </c>
      <c r="J99" s="5" t="s">
        <v>417</v>
      </c>
      <c r="BT99" s="1"/>
    </row>
    <row r="100" spans="1:72" x14ac:dyDescent="0.25">
      <c r="A100" s="5" t="s">
        <v>457</v>
      </c>
      <c r="B100" s="5" t="s">
        <v>413</v>
      </c>
      <c r="C100" s="5" t="s">
        <v>629</v>
      </c>
      <c r="D100" s="5" t="s">
        <v>91</v>
      </c>
      <c r="E100" s="52">
        <f t="shared" ca="1" si="1"/>
        <v>24708</v>
      </c>
      <c r="F100" s="5">
        <v>48</v>
      </c>
      <c r="G100" s="50">
        <v>25815</v>
      </c>
      <c r="H100" s="5">
        <v>350811</v>
      </c>
      <c r="I100" s="50">
        <v>34396</v>
      </c>
      <c r="J100" s="5" t="s">
        <v>421</v>
      </c>
      <c r="BT100" s="1"/>
    </row>
    <row r="101" spans="1:72" x14ac:dyDescent="0.25">
      <c r="A101" s="5" t="s">
        <v>457</v>
      </c>
      <c r="B101" s="5" t="s">
        <v>413</v>
      </c>
      <c r="C101" s="5" t="s">
        <v>579</v>
      </c>
      <c r="D101" s="5" t="s">
        <v>438</v>
      </c>
      <c r="E101" s="52">
        <f t="shared" ca="1" si="1"/>
        <v>21672</v>
      </c>
      <c r="F101" s="5">
        <v>50</v>
      </c>
      <c r="G101" s="50">
        <v>24788</v>
      </c>
      <c r="H101" s="5">
        <v>561071</v>
      </c>
      <c r="I101" s="50">
        <v>34854</v>
      </c>
      <c r="J101" s="5" t="s">
        <v>412</v>
      </c>
      <c r="BT101" s="1"/>
    </row>
    <row r="102" spans="1:72" x14ac:dyDescent="0.25">
      <c r="A102" s="5" t="s">
        <v>457</v>
      </c>
      <c r="B102" s="5" t="s">
        <v>413</v>
      </c>
      <c r="C102" s="5" t="s">
        <v>784</v>
      </c>
      <c r="D102" s="5" t="s">
        <v>539</v>
      </c>
      <c r="E102" s="52">
        <f t="shared" ca="1" si="1"/>
        <v>22224</v>
      </c>
      <c r="F102" s="5">
        <v>43</v>
      </c>
      <c r="G102" s="50">
        <v>27647</v>
      </c>
      <c r="H102" s="5">
        <v>561549</v>
      </c>
      <c r="I102" s="50">
        <v>37054</v>
      </c>
      <c r="J102" s="5" t="s">
        <v>466</v>
      </c>
      <c r="BT102" s="1"/>
    </row>
    <row r="103" spans="1:72" x14ac:dyDescent="0.25">
      <c r="A103" s="5" t="s">
        <v>457</v>
      </c>
      <c r="B103" s="5" t="s">
        <v>413</v>
      </c>
      <c r="C103" s="5" t="s">
        <v>626</v>
      </c>
      <c r="D103" s="5" t="s">
        <v>707</v>
      </c>
      <c r="E103" s="52">
        <f t="shared" ca="1" si="1"/>
        <v>30348</v>
      </c>
      <c r="F103" s="5">
        <v>52</v>
      </c>
      <c r="G103" s="50">
        <v>24072</v>
      </c>
      <c r="H103" s="5">
        <v>561598</v>
      </c>
      <c r="I103" s="50">
        <v>34761</v>
      </c>
      <c r="J103" s="5" t="s">
        <v>926</v>
      </c>
      <c r="BT103" s="1"/>
    </row>
    <row r="104" spans="1:72" x14ac:dyDescent="0.25">
      <c r="A104" s="5" t="s">
        <v>457</v>
      </c>
      <c r="B104" s="5" t="s">
        <v>454</v>
      </c>
      <c r="C104" s="5" t="s">
        <v>784</v>
      </c>
      <c r="D104" s="5" t="s">
        <v>489</v>
      </c>
      <c r="E104" s="52">
        <f t="shared" ca="1" si="1"/>
        <v>19248</v>
      </c>
      <c r="F104" s="5">
        <v>50</v>
      </c>
      <c r="G104" s="50">
        <v>24818</v>
      </c>
      <c r="H104" s="5">
        <v>561684</v>
      </c>
      <c r="I104" s="50">
        <v>36050</v>
      </c>
      <c r="J104" s="5" t="s">
        <v>909</v>
      </c>
      <c r="BT104" s="1"/>
    </row>
    <row r="105" spans="1:72" x14ac:dyDescent="0.25">
      <c r="A105" s="5" t="s">
        <v>457</v>
      </c>
      <c r="B105" s="5" t="s">
        <v>413</v>
      </c>
      <c r="C105" s="5" t="s">
        <v>748</v>
      </c>
      <c r="D105" s="5" t="s">
        <v>91</v>
      </c>
      <c r="E105" s="52">
        <f t="shared" ca="1" si="1"/>
        <v>19032</v>
      </c>
      <c r="F105" s="5">
        <v>41</v>
      </c>
      <c r="G105" s="50">
        <v>28244</v>
      </c>
      <c r="H105" s="5">
        <v>566203</v>
      </c>
      <c r="I105" s="50">
        <v>38171</v>
      </c>
      <c r="J105" s="5" t="s">
        <v>466</v>
      </c>
      <c r="BT105" s="1"/>
    </row>
    <row r="106" spans="1:72" x14ac:dyDescent="0.25">
      <c r="A106" s="5" t="s">
        <v>457</v>
      </c>
      <c r="B106" s="5" t="s">
        <v>413</v>
      </c>
      <c r="C106" s="5" t="s">
        <v>667</v>
      </c>
      <c r="D106" s="5" t="s">
        <v>640</v>
      </c>
      <c r="E106" s="52">
        <f t="shared" ca="1" si="1"/>
        <v>30528</v>
      </c>
      <c r="F106" s="5">
        <v>54</v>
      </c>
      <c r="G106" s="50">
        <v>23412</v>
      </c>
      <c r="H106" s="5">
        <v>561505</v>
      </c>
      <c r="I106" s="50">
        <v>34952</v>
      </c>
      <c r="J106" s="5" t="s">
        <v>909</v>
      </c>
      <c r="BT106" s="1"/>
    </row>
    <row r="107" spans="1:72" x14ac:dyDescent="0.25">
      <c r="A107" s="5" t="s">
        <v>457</v>
      </c>
      <c r="B107" s="5" t="s">
        <v>408</v>
      </c>
      <c r="C107" s="5" t="s">
        <v>493</v>
      </c>
      <c r="D107" s="5" t="s">
        <v>961</v>
      </c>
      <c r="E107" s="52">
        <f t="shared" ca="1" si="1"/>
        <v>30816</v>
      </c>
      <c r="F107" s="5">
        <v>41</v>
      </c>
      <c r="G107" s="50">
        <v>28344</v>
      </c>
      <c r="H107" s="5">
        <v>350490</v>
      </c>
      <c r="I107" s="50">
        <v>38779</v>
      </c>
      <c r="J107" s="5" t="s">
        <v>858</v>
      </c>
      <c r="BT107" s="1"/>
    </row>
    <row r="108" spans="1:72" x14ac:dyDescent="0.25">
      <c r="A108" s="5" t="s">
        <v>457</v>
      </c>
      <c r="B108" s="5" t="s">
        <v>408</v>
      </c>
      <c r="C108" s="5" t="s">
        <v>719</v>
      </c>
      <c r="D108" s="5" t="s">
        <v>966</v>
      </c>
      <c r="E108" s="52">
        <f t="shared" ca="1" si="1"/>
        <v>22944</v>
      </c>
      <c r="F108" s="5">
        <v>37</v>
      </c>
      <c r="G108" s="50">
        <v>29671</v>
      </c>
      <c r="H108" s="5">
        <v>352053</v>
      </c>
      <c r="I108" s="50">
        <v>38827</v>
      </c>
      <c r="J108" s="5" t="s">
        <v>858</v>
      </c>
      <c r="BT108" s="1"/>
    </row>
    <row r="109" spans="1:72" x14ac:dyDescent="0.25">
      <c r="A109" s="5" t="s">
        <v>457</v>
      </c>
      <c r="B109" s="5" t="s">
        <v>413</v>
      </c>
      <c r="C109" s="5" t="s">
        <v>713</v>
      </c>
      <c r="D109" s="5" t="s">
        <v>972</v>
      </c>
      <c r="E109" s="52">
        <f t="shared" ca="1" si="1"/>
        <v>26988</v>
      </c>
      <c r="F109" s="5">
        <v>34</v>
      </c>
      <c r="G109" s="50">
        <v>30627</v>
      </c>
      <c r="H109" s="5">
        <v>562356</v>
      </c>
      <c r="I109" s="50">
        <v>39129</v>
      </c>
      <c r="J109" s="5" t="s">
        <v>858</v>
      </c>
      <c r="BT109" s="1"/>
    </row>
    <row r="110" spans="1:72" x14ac:dyDescent="0.25">
      <c r="A110" s="5" t="s">
        <v>457</v>
      </c>
      <c r="B110" s="5" t="s">
        <v>454</v>
      </c>
      <c r="C110" s="5" t="s">
        <v>570</v>
      </c>
      <c r="D110" s="5" t="s">
        <v>985</v>
      </c>
      <c r="E110" s="52">
        <f t="shared" ca="1" si="1"/>
        <v>29280</v>
      </c>
      <c r="F110" s="5">
        <v>34</v>
      </c>
      <c r="G110" s="50">
        <v>30749</v>
      </c>
      <c r="H110" s="5">
        <v>562409</v>
      </c>
      <c r="I110" s="50">
        <v>39224</v>
      </c>
      <c r="J110" s="5" t="s">
        <v>858</v>
      </c>
      <c r="BT110" s="1"/>
    </row>
    <row r="111" spans="1:72" x14ac:dyDescent="0.25">
      <c r="A111" s="5" t="s">
        <v>457</v>
      </c>
      <c r="B111" s="5" t="s">
        <v>413</v>
      </c>
      <c r="C111" s="5" t="s">
        <v>531</v>
      </c>
      <c r="D111" s="5" t="s">
        <v>720</v>
      </c>
      <c r="E111" s="52">
        <f t="shared" ca="1" si="1"/>
        <v>25704</v>
      </c>
      <c r="F111" s="5">
        <v>36</v>
      </c>
      <c r="G111" s="50">
        <v>30206</v>
      </c>
      <c r="H111" s="5">
        <v>562933</v>
      </c>
      <c r="I111" s="50">
        <v>38810</v>
      </c>
      <c r="J111" s="5" t="s">
        <v>858</v>
      </c>
      <c r="BT111" s="1"/>
    </row>
    <row r="112" spans="1:72" x14ac:dyDescent="0.25">
      <c r="A112" s="5" t="s">
        <v>442</v>
      </c>
      <c r="B112" s="5" t="s">
        <v>413</v>
      </c>
      <c r="C112" s="5" t="s">
        <v>440</v>
      </c>
      <c r="D112" s="5" t="s">
        <v>441</v>
      </c>
      <c r="E112" s="52">
        <f t="shared" ca="1" si="1"/>
        <v>22056</v>
      </c>
      <c r="F112" s="5">
        <v>61</v>
      </c>
      <c r="G112" s="50">
        <v>20815</v>
      </c>
      <c r="H112" s="5">
        <v>350165</v>
      </c>
      <c r="I112" s="50">
        <v>27923</v>
      </c>
      <c r="J112" s="5" t="s">
        <v>417</v>
      </c>
      <c r="BT112" s="1"/>
    </row>
    <row r="113" spans="1:72" x14ac:dyDescent="0.25">
      <c r="A113" s="5" t="s">
        <v>442</v>
      </c>
      <c r="B113" s="5" t="s">
        <v>413</v>
      </c>
      <c r="C113" s="5" t="s">
        <v>493</v>
      </c>
      <c r="D113" s="5" t="s">
        <v>529</v>
      </c>
      <c r="E113" s="52">
        <f t="shared" ca="1" si="1"/>
        <v>18012</v>
      </c>
      <c r="F113" s="5">
        <v>60</v>
      </c>
      <c r="G113" s="50">
        <v>21232</v>
      </c>
      <c r="H113" s="5">
        <v>560317</v>
      </c>
      <c r="I113" s="50">
        <v>29551</v>
      </c>
      <c r="J113" s="5" t="s">
        <v>417</v>
      </c>
      <c r="BT113" s="1"/>
    </row>
    <row r="114" spans="1:72" x14ac:dyDescent="0.25">
      <c r="A114" s="5" t="s">
        <v>442</v>
      </c>
      <c r="B114" s="5" t="s">
        <v>454</v>
      </c>
      <c r="C114" s="5" t="s">
        <v>414</v>
      </c>
      <c r="D114" s="5" t="s">
        <v>583</v>
      </c>
      <c r="E114" s="52">
        <f t="shared" ca="1" si="1"/>
        <v>27504</v>
      </c>
      <c r="F114" s="5">
        <v>60</v>
      </c>
      <c r="G114" s="50">
        <v>21242</v>
      </c>
      <c r="H114" s="5">
        <v>350334</v>
      </c>
      <c r="I114" s="50">
        <v>29916</v>
      </c>
      <c r="J114" s="5" t="s">
        <v>412</v>
      </c>
      <c r="BT114" s="1"/>
    </row>
    <row r="115" spans="1:72" x14ac:dyDescent="0.25">
      <c r="A115" s="5" t="s">
        <v>442</v>
      </c>
      <c r="B115" s="5" t="s">
        <v>408</v>
      </c>
      <c r="C115" s="5" t="s">
        <v>603</v>
      </c>
      <c r="D115" s="5" t="s">
        <v>444</v>
      </c>
      <c r="E115" s="52">
        <f t="shared" ca="1" si="1"/>
        <v>28056</v>
      </c>
      <c r="F115" s="5">
        <v>59</v>
      </c>
      <c r="G115" s="50">
        <v>21586</v>
      </c>
      <c r="H115" s="5">
        <v>560351</v>
      </c>
      <c r="I115" s="50">
        <v>29611</v>
      </c>
      <c r="J115" s="5" t="s">
        <v>412</v>
      </c>
      <c r="BT115" s="1"/>
    </row>
    <row r="116" spans="1:72" x14ac:dyDescent="0.25">
      <c r="A116" s="5" t="s">
        <v>442</v>
      </c>
      <c r="B116" s="5" t="s">
        <v>413</v>
      </c>
      <c r="C116" s="5" t="s">
        <v>485</v>
      </c>
      <c r="D116" s="5" t="s">
        <v>596</v>
      </c>
      <c r="E116" s="52">
        <f t="shared" ca="1" si="1"/>
        <v>23340</v>
      </c>
      <c r="F116" s="5">
        <v>60</v>
      </c>
      <c r="G116" s="50">
        <v>21327</v>
      </c>
      <c r="H116" s="5">
        <v>560378</v>
      </c>
      <c r="I116" s="50">
        <v>30204</v>
      </c>
      <c r="J116" s="5" t="s">
        <v>412</v>
      </c>
      <c r="BT116" s="1"/>
    </row>
    <row r="117" spans="1:72" x14ac:dyDescent="0.25">
      <c r="A117" s="5" t="s">
        <v>442</v>
      </c>
      <c r="B117" s="5" t="s">
        <v>413</v>
      </c>
      <c r="C117" s="5" t="s">
        <v>635</v>
      </c>
      <c r="D117" s="5" t="s">
        <v>682</v>
      </c>
      <c r="E117" s="52">
        <f t="shared" ca="1" si="1"/>
        <v>29616</v>
      </c>
      <c r="F117" s="5">
        <v>58</v>
      </c>
      <c r="G117" s="50">
        <v>22079</v>
      </c>
      <c r="H117" s="5">
        <v>351204</v>
      </c>
      <c r="I117" s="50">
        <v>30093</v>
      </c>
      <c r="J117" s="5" t="s">
        <v>421</v>
      </c>
      <c r="BT117" s="1"/>
    </row>
    <row r="118" spans="1:72" x14ac:dyDescent="0.25">
      <c r="A118" s="5" t="s">
        <v>442</v>
      </c>
      <c r="B118" s="5" t="s">
        <v>408</v>
      </c>
      <c r="C118" s="5" t="s">
        <v>634</v>
      </c>
      <c r="D118" s="5" t="s">
        <v>556</v>
      </c>
      <c r="E118" s="52">
        <f t="shared" ca="1" si="1"/>
        <v>28956</v>
      </c>
      <c r="F118" s="5">
        <v>59</v>
      </c>
      <c r="G118" s="50">
        <v>21805</v>
      </c>
      <c r="H118" s="5">
        <v>351325</v>
      </c>
      <c r="I118" s="50">
        <v>30204</v>
      </c>
      <c r="J118" s="5" t="s">
        <v>417</v>
      </c>
      <c r="BT118" s="1"/>
    </row>
    <row r="119" spans="1:72" x14ac:dyDescent="0.25">
      <c r="A119" s="5" t="s">
        <v>442</v>
      </c>
      <c r="B119" s="5" t="s">
        <v>408</v>
      </c>
      <c r="C119" s="5" t="s">
        <v>157</v>
      </c>
      <c r="D119" s="5" t="s">
        <v>621</v>
      </c>
      <c r="E119" s="52">
        <f t="shared" ca="1" si="1"/>
        <v>29304</v>
      </c>
      <c r="F119" s="5">
        <v>60</v>
      </c>
      <c r="G119" s="50">
        <v>21432</v>
      </c>
      <c r="H119" s="5">
        <v>350943</v>
      </c>
      <c r="I119" s="50">
        <v>30646</v>
      </c>
      <c r="J119" s="5" t="s">
        <v>421</v>
      </c>
      <c r="BT119" s="1"/>
    </row>
    <row r="120" spans="1:72" x14ac:dyDescent="0.25">
      <c r="A120" s="5" t="s">
        <v>442</v>
      </c>
      <c r="B120" s="5" t="s">
        <v>413</v>
      </c>
      <c r="C120" s="5" t="s">
        <v>461</v>
      </c>
      <c r="D120" s="5" t="s">
        <v>441</v>
      </c>
      <c r="E120" s="52">
        <f t="shared" ca="1" si="1"/>
        <v>26424</v>
      </c>
      <c r="F120" s="5">
        <v>60</v>
      </c>
      <c r="G120" s="50">
        <v>21369</v>
      </c>
      <c r="H120" s="5">
        <v>351272</v>
      </c>
      <c r="I120" s="50">
        <v>30660</v>
      </c>
      <c r="J120" s="5" t="s">
        <v>421</v>
      </c>
      <c r="BT120" s="1"/>
    </row>
    <row r="121" spans="1:72" x14ac:dyDescent="0.25">
      <c r="A121" s="5" t="s">
        <v>442</v>
      </c>
      <c r="B121" s="5" t="s">
        <v>408</v>
      </c>
      <c r="C121" s="5" t="s">
        <v>713</v>
      </c>
      <c r="D121" s="5" t="s">
        <v>729</v>
      </c>
      <c r="E121" s="52">
        <f t="shared" ca="1" si="1"/>
        <v>18696</v>
      </c>
      <c r="F121" s="5">
        <v>56</v>
      </c>
      <c r="G121" s="50">
        <v>22672</v>
      </c>
      <c r="H121" s="5">
        <v>350209</v>
      </c>
      <c r="I121" s="50">
        <v>30401</v>
      </c>
      <c r="J121" s="5" t="s">
        <v>466</v>
      </c>
      <c r="BT121" s="1"/>
    </row>
    <row r="122" spans="1:72" x14ac:dyDescent="0.25">
      <c r="A122" s="5" t="s">
        <v>442</v>
      </c>
      <c r="B122" s="5" t="s">
        <v>413</v>
      </c>
      <c r="C122" s="5" t="s">
        <v>476</v>
      </c>
      <c r="D122" s="5" t="s">
        <v>496</v>
      </c>
      <c r="E122" s="52">
        <f t="shared" ca="1" si="1"/>
        <v>18228</v>
      </c>
      <c r="F122" s="5">
        <v>58</v>
      </c>
      <c r="G122" s="50">
        <v>21892</v>
      </c>
      <c r="H122" s="5">
        <v>560447</v>
      </c>
      <c r="I122" s="50">
        <v>30744</v>
      </c>
      <c r="J122" s="5" t="s">
        <v>466</v>
      </c>
      <c r="BT122" s="1"/>
    </row>
    <row r="123" spans="1:72" x14ac:dyDescent="0.25">
      <c r="A123" s="5" t="s">
        <v>442</v>
      </c>
      <c r="B123" s="5" t="s">
        <v>413</v>
      </c>
      <c r="C123" s="5" t="s">
        <v>587</v>
      </c>
      <c r="D123" s="5" t="s">
        <v>757</v>
      </c>
      <c r="E123" s="52">
        <f t="shared" ca="1" si="1"/>
        <v>18432</v>
      </c>
      <c r="F123" s="5">
        <v>54</v>
      </c>
      <c r="G123" s="50">
        <v>23296</v>
      </c>
      <c r="H123" s="5">
        <v>560558</v>
      </c>
      <c r="I123" s="50">
        <v>31391</v>
      </c>
      <c r="J123" s="5" t="s">
        <v>417</v>
      </c>
      <c r="BT123" s="1"/>
    </row>
    <row r="124" spans="1:72" x14ac:dyDescent="0.25">
      <c r="A124" s="5" t="s">
        <v>442</v>
      </c>
      <c r="B124" s="5" t="s">
        <v>408</v>
      </c>
      <c r="C124" s="5" t="s">
        <v>450</v>
      </c>
      <c r="D124" s="5" t="s">
        <v>779</v>
      </c>
      <c r="E124" s="52">
        <f t="shared" ca="1" si="1"/>
        <v>26064</v>
      </c>
      <c r="F124" s="5">
        <v>60</v>
      </c>
      <c r="G124" s="50">
        <v>21237</v>
      </c>
      <c r="H124" s="5">
        <v>350172</v>
      </c>
      <c r="I124" s="50">
        <v>31575</v>
      </c>
      <c r="J124" s="5" t="s">
        <v>421</v>
      </c>
      <c r="BT124" s="1"/>
    </row>
    <row r="125" spans="1:72" x14ac:dyDescent="0.25">
      <c r="A125" s="5" t="s">
        <v>442</v>
      </c>
      <c r="B125" s="5" t="s">
        <v>413</v>
      </c>
      <c r="C125" s="5" t="s">
        <v>705</v>
      </c>
      <c r="D125" s="5" t="s">
        <v>764</v>
      </c>
      <c r="E125" s="52">
        <f t="shared" ca="1" si="1"/>
        <v>24204</v>
      </c>
      <c r="F125" s="5">
        <v>62</v>
      </c>
      <c r="G125" s="50">
        <v>20705</v>
      </c>
      <c r="H125" s="5">
        <v>560710</v>
      </c>
      <c r="I125" s="50">
        <v>31887</v>
      </c>
      <c r="J125" s="5" t="s">
        <v>412</v>
      </c>
      <c r="BT125" s="1"/>
    </row>
    <row r="126" spans="1:72" x14ac:dyDescent="0.25">
      <c r="A126" s="5" t="s">
        <v>442</v>
      </c>
      <c r="B126" s="5" t="s">
        <v>413</v>
      </c>
      <c r="C126" s="5" t="s">
        <v>590</v>
      </c>
      <c r="D126" s="5" t="s">
        <v>532</v>
      </c>
      <c r="E126" s="52">
        <f t="shared" ca="1" si="1"/>
        <v>23148</v>
      </c>
      <c r="F126" s="5">
        <v>56</v>
      </c>
      <c r="G126" s="50">
        <v>22783</v>
      </c>
      <c r="H126" s="5">
        <v>560742</v>
      </c>
      <c r="I126" s="50">
        <v>31865</v>
      </c>
      <c r="J126" s="5" t="s">
        <v>417</v>
      </c>
      <c r="BT126" s="1"/>
    </row>
    <row r="127" spans="1:72" x14ac:dyDescent="0.25">
      <c r="A127" s="5" t="s">
        <v>442</v>
      </c>
      <c r="B127" s="5" t="s">
        <v>408</v>
      </c>
      <c r="C127" s="5" t="s">
        <v>618</v>
      </c>
      <c r="D127" s="5" t="s">
        <v>685</v>
      </c>
      <c r="E127" s="52">
        <f t="shared" ca="1" si="1"/>
        <v>23208</v>
      </c>
      <c r="F127" s="5">
        <v>55</v>
      </c>
      <c r="G127" s="50">
        <v>22961</v>
      </c>
      <c r="H127" s="5">
        <v>560850</v>
      </c>
      <c r="I127" s="50">
        <v>32761</v>
      </c>
      <c r="J127" s="5" t="s">
        <v>417</v>
      </c>
      <c r="BT127" s="1"/>
    </row>
    <row r="128" spans="1:72" x14ac:dyDescent="0.25">
      <c r="A128" s="5" t="s">
        <v>442</v>
      </c>
      <c r="B128" s="5" t="s">
        <v>408</v>
      </c>
      <c r="C128" s="5" t="s">
        <v>559</v>
      </c>
      <c r="D128" s="5" t="s">
        <v>410</v>
      </c>
      <c r="E128" s="52">
        <f t="shared" ca="1" si="1"/>
        <v>19140</v>
      </c>
      <c r="F128" s="5">
        <v>55</v>
      </c>
      <c r="G128" s="50">
        <v>22926</v>
      </c>
      <c r="H128" s="5">
        <v>350782</v>
      </c>
      <c r="I128" s="50">
        <v>32899</v>
      </c>
      <c r="J128" s="5" t="s">
        <v>421</v>
      </c>
      <c r="BT128" s="1"/>
    </row>
    <row r="129" spans="1:72" x14ac:dyDescent="0.25">
      <c r="A129" s="5" t="s">
        <v>442</v>
      </c>
      <c r="B129" s="5" t="s">
        <v>413</v>
      </c>
      <c r="C129" s="5" t="s">
        <v>631</v>
      </c>
      <c r="D129" s="5" t="s">
        <v>640</v>
      </c>
      <c r="E129" s="52">
        <f t="shared" ca="1" si="1"/>
        <v>22260</v>
      </c>
      <c r="F129" s="5">
        <v>48</v>
      </c>
      <c r="G129" s="50">
        <v>25625</v>
      </c>
      <c r="H129" s="5">
        <v>350648</v>
      </c>
      <c r="I129" s="50">
        <v>33022</v>
      </c>
      <c r="J129" s="5" t="s">
        <v>466</v>
      </c>
      <c r="BT129" s="1"/>
    </row>
    <row r="130" spans="1:72" x14ac:dyDescent="0.25">
      <c r="A130" s="5" t="s">
        <v>442</v>
      </c>
      <c r="B130" s="5" t="s">
        <v>413</v>
      </c>
      <c r="C130" s="5" t="s">
        <v>625</v>
      </c>
      <c r="D130" s="5" t="s">
        <v>475</v>
      </c>
      <c r="E130" s="52">
        <f t="shared" ref="E130:E193" ca="1" si="2">RANDBETWEEN(1500,2600)*12</f>
        <v>19680</v>
      </c>
      <c r="F130" s="5">
        <v>48</v>
      </c>
      <c r="G130" s="50">
        <v>25643</v>
      </c>
      <c r="H130" s="5">
        <v>350115</v>
      </c>
      <c r="I130" s="50">
        <v>34106</v>
      </c>
      <c r="J130" s="5" t="s">
        <v>417</v>
      </c>
      <c r="BT130" s="1"/>
    </row>
    <row r="131" spans="1:72" x14ac:dyDescent="0.25">
      <c r="A131" s="5" t="s">
        <v>442</v>
      </c>
      <c r="B131" s="5" t="s">
        <v>413</v>
      </c>
      <c r="C131" s="5" t="s">
        <v>553</v>
      </c>
      <c r="D131" s="5" t="s">
        <v>750</v>
      </c>
      <c r="E131" s="52">
        <f t="shared" ca="1" si="2"/>
        <v>26256</v>
      </c>
      <c r="F131" s="5">
        <v>56</v>
      </c>
      <c r="G131" s="50">
        <v>22911</v>
      </c>
      <c r="H131" s="5">
        <v>561061</v>
      </c>
      <c r="I131" s="50">
        <v>34589</v>
      </c>
      <c r="J131" s="5" t="s">
        <v>417</v>
      </c>
      <c r="BT131" s="1"/>
    </row>
    <row r="132" spans="1:72" x14ac:dyDescent="0.25">
      <c r="A132" s="5" t="s">
        <v>442</v>
      </c>
      <c r="B132" s="5" t="s">
        <v>413</v>
      </c>
      <c r="C132" s="5" t="s">
        <v>646</v>
      </c>
      <c r="D132" s="5" t="s">
        <v>510</v>
      </c>
      <c r="E132" s="52">
        <f t="shared" ca="1" si="2"/>
        <v>20460</v>
      </c>
      <c r="F132" s="5">
        <v>57</v>
      </c>
      <c r="G132" s="50">
        <v>22317</v>
      </c>
      <c r="H132" s="5">
        <v>561068</v>
      </c>
      <c r="I132" s="50">
        <v>34414</v>
      </c>
      <c r="J132" s="5" t="s">
        <v>417</v>
      </c>
      <c r="BT132" s="1"/>
    </row>
    <row r="133" spans="1:72" x14ac:dyDescent="0.25">
      <c r="A133" s="5" t="s">
        <v>442</v>
      </c>
      <c r="B133" s="5" t="s">
        <v>454</v>
      </c>
      <c r="C133" s="5" t="s">
        <v>587</v>
      </c>
      <c r="D133" s="5" t="s">
        <v>510</v>
      </c>
      <c r="E133" s="52">
        <f t="shared" ca="1" si="2"/>
        <v>23544</v>
      </c>
      <c r="F133" s="5">
        <v>46</v>
      </c>
      <c r="G133" s="50">
        <v>26345</v>
      </c>
      <c r="H133" s="5">
        <v>350538</v>
      </c>
      <c r="I133" s="50">
        <v>34381</v>
      </c>
      <c r="J133" s="5" t="s">
        <v>417</v>
      </c>
      <c r="BT133" s="1"/>
    </row>
    <row r="134" spans="1:72" x14ac:dyDescent="0.25">
      <c r="A134" s="5" t="s">
        <v>442</v>
      </c>
      <c r="B134" s="5" t="s">
        <v>413</v>
      </c>
      <c r="C134" s="5" t="s">
        <v>673</v>
      </c>
      <c r="D134" s="5" t="s">
        <v>498</v>
      </c>
      <c r="E134" s="52">
        <f t="shared" ca="1" si="2"/>
        <v>24588</v>
      </c>
      <c r="F134" s="5">
        <v>58</v>
      </c>
      <c r="G134" s="50">
        <v>22109</v>
      </c>
      <c r="H134" s="5">
        <v>562749</v>
      </c>
      <c r="I134" s="50">
        <v>32838</v>
      </c>
      <c r="J134" s="5" t="s">
        <v>421</v>
      </c>
      <c r="BT134" s="1"/>
    </row>
    <row r="135" spans="1:72" x14ac:dyDescent="0.25">
      <c r="A135" s="5" t="s">
        <v>442</v>
      </c>
      <c r="B135" s="5" t="s">
        <v>454</v>
      </c>
      <c r="C135" s="5" t="s">
        <v>817</v>
      </c>
      <c r="D135" s="5" t="s">
        <v>1030</v>
      </c>
      <c r="E135" s="52">
        <f t="shared" ca="1" si="2"/>
        <v>18900</v>
      </c>
      <c r="F135" s="5">
        <v>29</v>
      </c>
      <c r="G135" s="50">
        <v>32662</v>
      </c>
      <c r="H135" s="5">
        <v>352938</v>
      </c>
      <c r="I135" s="50">
        <v>39061</v>
      </c>
      <c r="J135" s="5" t="s">
        <v>858</v>
      </c>
      <c r="BT135" s="1"/>
    </row>
    <row r="136" spans="1:72" x14ac:dyDescent="0.25">
      <c r="A136" s="5" t="s">
        <v>442</v>
      </c>
      <c r="B136" s="5" t="s">
        <v>413</v>
      </c>
      <c r="C136" s="5" t="s">
        <v>704</v>
      </c>
      <c r="D136" s="5" t="s">
        <v>539</v>
      </c>
      <c r="E136" s="52">
        <f t="shared" ca="1" si="2"/>
        <v>21816</v>
      </c>
      <c r="F136" s="5">
        <v>47</v>
      </c>
      <c r="G136" s="50">
        <v>25883</v>
      </c>
      <c r="H136" s="5">
        <v>353018</v>
      </c>
      <c r="I136" s="50">
        <v>39170</v>
      </c>
      <c r="J136" s="5" t="s">
        <v>858</v>
      </c>
      <c r="BT136" s="1"/>
    </row>
    <row r="137" spans="1:72" x14ac:dyDescent="0.25">
      <c r="A137" s="5" t="s">
        <v>442</v>
      </c>
      <c r="B137" s="5" t="s">
        <v>454</v>
      </c>
      <c r="C137" s="5" t="s">
        <v>572</v>
      </c>
      <c r="D137" s="5" t="s">
        <v>976</v>
      </c>
      <c r="E137" s="52">
        <f t="shared" ca="1" si="2"/>
        <v>23244</v>
      </c>
      <c r="F137" s="5">
        <v>28</v>
      </c>
      <c r="G137" s="50">
        <v>33044</v>
      </c>
      <c r="H137" s="5">
        <v>563039</v>
      </c>
      <c r="I137" s="50">
        <v>39906</v>
      </c>
      <c r="J137" s="5" t="s">
        <v>858</v>
      </c>
      <c r="BT137" s="1"/>
    </row>
    <row r="138" spans="1:72" x14ac:dyDescent="0.25">
      <c r="A138" s="5" t="s">
        <v>442</v>
      </c>
      <c r="B138" s="5" t="s">
        <v>454</v>
      </c>
      <c r="C138" s="5" t="s">
        <v>528</v>
      </c>
      <c r="D138" s="5" t="s">
        <v>90</v>
      </c>
      <c r="E138" s="52">
        <f t="shared" ca="1" si="2"/>
        <v>20520</v>
      </c>
      <c r="F138" s="5">
        <v>27</v>
      </c>
      <c r="G138" s="50">
        <v>33187</v>
      </c>
      <c r="H138" s="5">
        <v>353100</v>
      </c>
      <c r="I138" s="50">
        <v>41527</v>
      </c>
      <c r="J138" s="5" t="s">
        <v>858</v>
      </c>
      <c r="BT138" s="1"/>
    </row>
    <row r="139" spans="1:72" x14ac:dyDescent="0.25">
      <c r="A139" s="5" t="s">
        <v>442</v>
      </c>
      <c r="B139" s="5" t="s">
        <v>454</v>
      </c>
      <c r="C139" s="5" t="s">
        <v>635</v>
      </c>
      <c r="D139" s="5" t="s">
        <v>995</v>
      </c>
      <c r="E139" s="52">
        <f t="shared" ca="1" si="2"/>
        <v>21864</v>
      </c>
      <c r="F139" s="5">
        <v>29</v>
      </c>
      <c r="G139" s="50">
        <v>32565</v>
      </c>
      <c r="H139" s="5">
        <v>563106</v>
      </c>
      <c r="I139" s="50">
        <v>41779</v>
      </c>
      <c r="J139" s="5" t="s">
        <v>858</v>
      </c>
      <c r="BT139" s="1"/>
    </row>
    <row r="140" spans="1:72" x14ac:dyDescent="0.25">
      <c r="A140" s="5" t="s">
        <v>442</v>
      </c>
      <c r="B140" s="5" t="s">
        <v>454</v>
      </c>
      <c r="C140" s="5" t="s">
        <v>509</v>
      </c>
      <c r="D140" s="5" t="s">
        <v>975</v>
      </c>
      <c r="E140" s="52">
        <f t="shared" ca="1" si="2"/>
        <v>26340</v>
      </c>
      <c r="F140" s="5">
        <v>30</v>
      </c>
      <c r="G140" s="50">
        <v>32062</v>
      </c>
      <c r="H140" s="5">
        <v>563113</v>
      </c>
      <c r="I140" s="50">
        <v>41686</v>
      </c>
      <c r="J140" s="5" t="s">
        <v>858</v>
      </c>
      <c r="BT140" s="1"/>
    </row>
    <row r="141" spans="1:72" x14ac:dyDescent="0.25">
      <c r="A141" s="5" t="s">
        <v>442</v>
      </c>
      <c r="B141" s="5" t="s">
        <v>413</v>
      </c>
      <c r="C141" s="5" t="s">
        <v>646</v>
      </c>
      <c r="D141" s="5" t="s">
        <v>896</v>
      </c>
      <c r="E141" s="52">
        <f t="shared" ca="1" si="2"/>
        <v>23628</v>
      </c>
      <c r="F141" s="5">
        <v>38</v>
      </c>
      <c r="G141" s="50">
        <v>29332</v>
      </c>
      <c r="H141" s="5">
        <v>563112</v>
      </c>
      <c r="I141" s="50">
        <v>41793</v>
      </c>
      <c r="J141" s="5" t="s">
        <v>858</v>
      </c>
      <c r="BT141" s="1"/>
    </row>
    <row r="142" spans="1:72" x14ac:dyDescent="0.25">
      <c r="A142" s="5" t="s">
        <v>442</v>
      </c>
      <c r="B142" s="5" t="s">
        <v>454</v>
      </c>
      <c r="C142" s="5" t="s">
        <v>730</v>
      </c>
      <c r="D142" s="5" t="s">
        <v>942</v>
      </c>
      <c r="E142" s="52">
        <f t="shared" ca="1" si="2"/>
        <v>21060</v>
      </c>
      <c r="F142" s="5">
        <v>29</v>
      </c>
      <c r="G142" s="50">
        <v>32438</v>
      </c>
      <c r="H142" s="5">
        <v>563134</v>
      </c>
      <c r="I142" s="50">
        <v>42346</v>
      </c>
      <c r="J142" s="5" t="s">
        <v>858</v>
      </c>
      <c r="BT142" s="1"/>
    </row>
    <row r="143" spans="1:72" x14ac:dyDescent="0.25">
      <c r="A143" s="5" t="s">
        <v>684</v>
      </c>
      <c r="B143" s="5" t="s">
        <v>413</v>
      </c>
      <c r="C143" s="5" t="s">
        <v>665</v>
      </c>
      <c r="D143" s="5" t="s">
        <v>515</v>
      </c>
      <c r="E143" s="52">
        <f t="shared" ca="1" si="2"/>
        <v>25392</v>
      </c>
      <c r="F143" s="5">
        <v>56</v>
      </c>
      <c r="G143" s="50">
        <v>22682</v>
      </c>
      <c r="H143" s="5">
        <v>350968</v>
      </c>
      <c r="I143" s="50">
        <v>30088</v>
      </c>
      <c r="J143" s="5" t="s">
        <v>421</v>
      </c>
      <c r="BT143" s="1"/>
    </row>
    <row r="144" spans="1:72" x14ac:dyDescent="0.25">
      <c r="A144" s="5" t="s">
        <v>670</v>
      </c>
      <c r="B144" s="5" t="s">
        <v>413</v>
      </c>
      <c r="C144" s="5" t="s">
        <v>481</v>
      </c>
      <c r="D144" s="5" t="s">
        <v>669</v>
      </c>
      <c r="E144" s="52">
        <f t="shared" ca="1" si="2"/>
        <v>24960</v>
      </c>
      <c r="F144" s="5">
        <v>57</v>
      </c>
      <c r="G144" s="50">
        <v>22543</v>
      </c>
      <c r="H144" s="5">
        <v>350809</v>
      </c>
      <c r="I144" s="50">
        <v>30091</v>
      </c>
      <c r="J144" s="5" t="s">
        <v>417</v>
      </c>
      <c r="BT144" s="1"/>
    </row>
    <row r="145" spans="1:72" x14ac:dyDescent="0.25">
      <c r="A145" s="5" t="s">
        <v>670</v>
      </c>
      <c r="B145" s="5" t="s">
        <v>413</v>
      </c>
      <c r="C145" s="5" t="s">
        <v>603</v>
      </c>
      <c r="D145" s="5" t="s">
        <v>699</v>
      </c>
      <c r="E145" s="52">
        <f t="shared" ca="1" si="2"/>
        <v>19560</v>
      </c>
      <c r="F145" s="5">
        <v>58</v>
      </c>
      <c r="G145" s="50">
        <v>21972</v>
      </c>
      <c r="H145" s="5">
        <v>350847</v>
      </c>
      <c r="I145" s="50">
        <v>29956</v>
      </c>
      <c r="J145" s="5" t="s">
        <v>417</v>
      </c>
      <c r="BT145" s="1"/>
    </row>
    <row r="146" spans="1:72" x14ac:dyDescent="0.25">
      <c r="A146" s="5" t="s">
        <v>1020</v>
      </c>
      <c r="B146" s="5" t="s">
        <v>408</v>
      </c>
      <c r="C146" s="5" t="s">
        <v>547</v>
      </c>
      <c r="D146" s="5" t="s">
        <v>645</v>
      </c>
      <c r="E146" s="52">
        <f t="shared" ca="1" si="2"/>
        <v>22740</v>
      </c>
      <c r="F146" s="5">
        <v>28</v>
      </c>
      <c r="G146" s="50">
        <v>33126</v>
      </c>
      <c r="H146" s="5">
        <v>352915</v>
      </c>
      <c r="I146" s="50">
        <v>38682</v>
      </c>
      <c r="J146" s="5" t="s">
        <v>858</v>
      </c>
      <c r="BT146" s="1"/>
    </row>
    <row r="147" spans="1:72" x14ac:dyDescent="0.25">
      <c r="A147" s="5" t="s">
        <v>1020</v>
      </c>
      <c r="B147" s="5" t="s">
        <v>408</v>
      </c>
      <c r="C147" s="5" t="s">
        <v>497</v>
      </c>
      <c r="D147" s="5" t="s">
        <v>1034</v>
      </c>
      <c r="E147" s="52">
        <f t="shared" ca="1" si="2"/>
        <v>31128</v>
      </c>
      <c r="F147" s="5">
        <v>31</v>
      </c>
      <c r="G147" s="50">
        <v>31872</v>
      </c>
      <c r="H147" s="5">
        <v>562964</v>
      </c>
      <c r="I147" s="50">
        <v>38997</v>
      </c>
      <c r="J147" s="5" t="s">
        <v>858</v>
      </c>
      <c r="BT147" s="1"/>
    </row>
    <row r="148" spans="1:72" x14ac:dyDescent="0.25">
      <c r="A148" s="5" t="s">
        <v>1020</v>
      </c>
      <c r="B148" s="5" t="s">
        <v>454</v>
      </c>
      <c r="C148" s="5" t="s">
        <v>791</v>
      </c>
      <c r="D148" s="5" t="s">
        <v>1035</v>
      </c>
      <c r="E148" s="52">
        <f t="shared" ca="1" si="2"/>
        <v>30408</v>
      </c>
      <c r="F148" s="5">
        <v>30</v>
      </c>
      <c r="G148" s="50">
        <v>32359</v>
      </c>
      <c r="H148" s="5">
        <v>352962</v>
      </c>
      <c r="I148" s="50">
        <v>39059</v>
      </c>
      <c r="J148" s="5" t="s">
        <v>858</v>
      </c>
      <c r="BT148" s="1"/>
    </row>
    <row r="149" spans="1:72" x14ac:dyDescent="0.25">
      <c r="A149" s="5" t="s">
        <v>1020</v>
      </c>
      <c r="B149" s="5" t="s">
        <v>454</v>
      </c>
      <c r="C149" s="5" t="s">
        <v>414</v>
      </c>
      <c r="D149" s="5" t="s">
        <v>984</v>
      </c>
      <c r="E149" s="52">
        <f t="shared" ca="1" si="2"/>
        <v>27084</v>
      </c>
      <c r="F149" s="5">
        <v>30</v>
      </c>
      <c r="G149" s="50">
        <v>32311</v>
      </c>
      <c r="H149" s="5">
        <v>352961</v>
      </c>
      <c r="I149" s="50">
        <v>39031</v>
      </c>
      <c r="J149" s="5" t="s">
        <v>858</v>
      </c>
      <c r="BT149" s="1"/>
    </row>
    <row r="150" spans="1:72" x14ac:dyDescent="0.25">
      <c r="A150" s="5" t="s">
        <v>1020</v>
      </c>
      <c r="B150" s="5" t="s">
        <v>408</v>
      </c>
      <c r="C150" s="5" t="s">
        <v>610</v>
      </c>
      <c r="D150" s="5" t="s">
        <v>1026</v>
      </c>
      <c r="E150" s="52">
        <f t="shared" ca="1" si="2"/>
        <v>25560</v>
      </c>
      <c r="F150" s="5">
        <v>29</v>
      </c>
      <c r="G150" s="50">
        <v>32681</v>
      </c>
      <c r="H150" s="5">
        <v>562963</v>
      </c>
      <c r="I150" s="50">
        <v>38941</v>
      </c>
      <c r="J150" s="5" t="s">
        <v>858</v>
      </c>
      <c r="BT150" s="1"/>
    </row>
    <row r="151" spans="1:72" x14ac:dyDescent="0.25">
      <c r="A151" s="5" t="s">
        <v>1020</v>
      </c>
      <c r="B151" s="5" t="s">
        <v>454</v>
      </c>
      <c r="C151" s="5" t="s">
        <v>500</v>
      </c>
      <c r="D151" s="5" t="s">
        <v>985</v>
      </c>
      <c r="E151" s="52">
        <f t="shared" ca="1" si="2"/>
        <v>30660</v>
      </c>
      <c r="F151" s="5">
        <v>28</v>
      </c>
      <c r="G151" s="50">
        <v>32909</v>
      </c>
      <c r="H151" s="5">
        <v>562965</v>
      </c>
      <c r="I151" s="50">
        <v>38866</v>
      </c>
      <c r="J151" s="5" t="s">
        <v>858</v>
      </c>
      <c r="BT151" s="1"/>
    </row>
    <row r="152" spans="1:72" x14ac:dyDescent="0.25">
      <c r="A152" s="5" t="s">
        <v>845</v>
      </c>
      <c r="B152" s="5" t="s">
        <v>413</v>
      </c>
      <c r="C152" s="5" t="s">
        <v>578</v>
      </c>
      <c r="D152" s="5" t="s">
        <v>844</v>
      </c>
      <c r="E152" s="52">
        <f t="shared" ca="1" si="2"/>
        <v>19800</v>
      </c>
      <c r="F152" s="5">
        <v>51</v>
      </c>
      <c r="G152" s="50">
        <v>24511</v>
      </c>
      <c r="H152" s="5">
        <v>561029</v>
      </c>
      <c r="I152" s="50">
        <v>34299</v>
      </c>
      <c r="J152" s="5" t="s">
        <v>466</v>
      </c>
      <c r="BT152" s="1"/>
    </row>
    <row r="153" spans="1:72" x14ac:dyDescent="0.25">
      <c r="A153" s="5" t="s">
        <v>845</v>
      </c>
      <c r="B153" s="5" t="s">
        <v>413</v>
      </c>
      <c r="C153" s="5" t="s">
        <v>461</v>
      </c>
      <c r="D153" s="5" t="s">
        <v>472</v>
      </c>
      <c r="E153" s="52">
        <f t="shared" ca="1" si="2"/>
        <v>19596</v>
      </c>
      <c r="F153" s="5">
        <v>48</v>
      </c>
      <c r="G153" s="50">
        <v>25661</v>
      </c>
      <c r="H153" s="5">
        <v>560989</v>
      </c>
      <c r="I153" s="50">
        <v>34311</v>
      </c>
      <c r="J153" s="5" t="s">
        <v>417</v>
      </c>
      <c r="BT153" s="1"/>
    </row>
    <row r="154" spans="1:72" x14ac:dyDescent="0.25">
      <c r="A154" s="5" t="s">
        <v>754</v>
      </c>
      <c r="B154" s="5" t="s">
        <v>413</v>
      </c>
      <c r="C154" s="5" t="s">
        <v>611</v>
      </c>
      <c r="D154" s="5" t="s">
        <v>753</v>
      </c>
      <c r="E154" s="52">
        <f t="shared" ca="1" si="2"/>
        <v>26160</v>
      </c>
      <c r="F154" s="5">
        <v>56</v>
      </c>
      <c r="G154" s="50">
        <v>22734</v>
      </c>
      <c r="H154" s="5">
        <v>560546</v>
      </c>
      <c r="I154" s="50">
        <v>31088</v>
      </c>
      <c r="J154" s="5" t="s">
        <v>417</v>
      </c>
      <c r="BT154" s="1"/>
    </row>
    <row r="155" spans="1:72" x14ac:dyDescent="0.25">
      <c r="A155" s="5" t="s">
        <v>416</v>
      </c>
      <c r="B155" s="5" t="s">
        <v>413</v>
      </c>
      <c r="C155" s="5" t="s">
        <v>414</v>
      </c>
      <c r="D155" s="5" t="s">
        <v>415</v>
      </c>
      <c r="E155" s="52">
        <f t="shared" ca="1" si="2"/>
        <v>26028</v>
      </c>
      <c r="F155" s="5">
        <v>65</v>
      </c>
      <c r="G155" s="50">
        <v>19522</v>
      </c>
      <c r="H155" s="5">
        <v>350855</v>
      </c>
      <c r="I155" s="50">
        <v>28025</v>
      </c>
      <c r="J155" s="5" t="s">
        <v>417</v>
      </c>
      <c r="BT155" s="1"/>
    </row>
    <row r="156" spans="1:72" x14ac:dyDescent="0.25">
      <c r="A156" s="5" t="s">
        <v>416</v>
      </c>
      <c r="B156" s="5" t="s">
        <v>413</v>
      </c>
      <c r="C156" s="5" t="s">
        <v>429</v>
      </c>
      <c r="D156" s="5" t="s">
        <v>430</v>
      </c>
      <c r="E156" s="52">
        <f t="shared" ca="1" si="2"/>
        <v>19728</v>
      </c>
      <c r="F156" s="5">
        <v>62</v>
      </c>
      <c r="G156" s="50">
        <v>20373</v>
      </c>
      <c r="H156" s="5">
        <v>350521</v>
      </c>
      <c r="I156" s="50">
        <v>27885</v>
      </c>
      <c r="J156" s="5" t="s">
        <v>412</v>
      </c>
      <c r="BT156" s="1"/>
    </row>
    <row r="157" spans="1:72" x14ac:dyDescent="0.25">
      <c r="A157" s="5" t="s">
        <v>416</v>
      </c>
      <c r="B157" s="5" t="s">
        <v>413</v>
      </c>
      <c r="C157" s="5" t="s">
        <v>467</v>
      </c>
      <c r="D157" s="5" t="s">
        <v>468</v>
      </c>
      <c r="E157" s="52">
        <f t="shared" ca="1" si="2"/>
        <v>24384</v>
      </c>
      <c r="F157" s="5">
        <v>61</v>
      </c>
      <c r="G157" s="50">
        <v>20945</v>
      </c>
      <c r="H157" s="5">
        <v>350711</v>
      </c>
      <c r="I157" s="50">
        <v>28440</v>
      </c>
      <c r="J157" s="5" t="s">
        <v>412</v>
      </c>
      <c r="BT157" s="1"/>
    </row>
    <row r="158" spans="1:72" x14ac:dyDescent="0.25">
      <c r="A158" s="5" t="s">
        <v>416</v>
      </c>
      <c r="B158" s="5" t="s">
        <v>413</v>
      </c>
      <c r="C158" s="5" t="s">
        <v>481</v>
      </c>
      <c r="D158" s="5" t="s">
        <v>491</v>
      </c>
      <c r="E158" s="52">
        <f t="shared" ca="1" si="2"/>
        <v>25608</v>
      </c>
      <c r="F158" s="5">
        <v>62</v>
      </c>
      <c r="G158" s="50">
        <v>20609</v>
      </c>
      <c r="H158" s="5">
        <v>350526</v>
      </c>
      <c r="I158" s="50">
        <v>28372</v>
      </c>
      <c r="J158" s="5" t="s">
        <v>421</v>
      </c>
      <c r="BT158" s="1"/>
    </row>
    <row r="159" spans="1:72" x14ac:dyDescent="0.25">
      <c r="A159" s="5" t="s">
        <v>416</v>
      </c>
      <c r="B159" s="5" t="s">
        <v>413</v>
      </c>
      <c r="C159" s="5" t="s">
        <v>499</v>
      </c>
      <c r="D159" s="5" t="s">
        <v>435</v>
      </c>
      <c r="E159" s="52">
        <f t="shared" ca="1" si="2"/>
        <v>25932</v>
      </c>
      <c r="F159" s="5">
        <v>60</v>
      </c>
      <c r="G159" s="50">
        <v>21334</v>
      </c>
      <c r="H159" s="5">
        <v>351238</v>
      </c>
      <c r="I159" s="50">
        <v>28469</v>
      </c>
      <c r="J159" s="5" t="s">
        <v>421</v>
      </c>
      <c r="BT159" s="1"/>
    </row>
    <row r="160" spans="1:72" x14ac:dyDescent="0.25">
      <c r="A160" s="5" t="s">
        <v>416</v>
      </c>
      <c r="B160" s="5" t="s">
        <v>413</v>
      </c>
      <c r="C160" s="5" t="s">
        <v>506</v>
      </c>
      <c r="D160" s="5" t="s">
        <v>507</v>
      </c>
      <c r="E160" s="52">
        <f t="shared" ca="1" si="2"/>
        <v>30744</v>
      </c>
      <c r="F160" s="5">
        <v>62</v>
      </c>
      <c r="G160" s="50">
        <v>20535</v>
      </c>
      <c r="H160" s="5">
        <v>350925</v>
      </c>
      <c r="I160" s="50">
        <v>28583</v>
      </c>
      <c r="J160" s="5" t="s">
        <v>421</v>
      </c>
      <c r="BT160" s="1"/>
    </row>
    <row r="161" spans="1:72" x14ac:dyDescent="0.25">
      <c r="A161" s="5" t="s">
        <v>416</v>
      </c>
      <c r="B161" s="5" t="s">
        <v>454</v>
      </c>
      <c r="C161" s="5" t="s">
        <v>519</v>
      </c>
      <c r="D161" s="5" t="s">
        <v>520</v>
      </c>
      <c r="E161" s="52">
        <f t="shared" ca="1" si="2"/>
        <v>20316</v>
      </c>
      <c r="F161" s="5">
        <v>59</v>
      </c>
      <c r="G161" s="50">
        <v>21515</v>
      </c>
      <c r="H161" s="5">
        <v>351111</v>
      </c>
      <c r="I161" s="50">
        <v>28639</v>
      </c>
      <c r="J161" s="5" t="s">
        <v>466</v>
      </c>
      <c r="BT161" s="1"/>
    </row>
    <row r="162" spans="1:72" x14ac:dyDescent="0.25">
      <c r="A162" s="5" t="s">
        <v>416</v>
      </c>
      <c r="B162" s="5" t="s">
        <v>413</v>
      </c>
      <c r="C162" s="5" t="s">
        <v>450</v>
      </c>
      <c r="D162" s="5" t="s">
        <v>441</v>
      </c>
      <c r="E162" s="52">
        <f t="shared" ca="1" si="2"/>
        <v>19788</v>
      </c>
      <c r="F162" s="5">
        <v>59</v>
      </c>
      <c r="G162" s="50">
        <v>21480</v>
      </c>
      <c r="H162" s="5">
        <v>351006</v>
      </c>
      <c r="I162" s="50">
        <v>28627</v>
      </c>
      <c r="J162" s="5" t="s">
        <v>412</v>
      </c>
      <c r="BT162" s="1"/>
    </row>
    <row r="163" spans="1:72" x14ac:dyDescent="0.25">
      <c r="A163" s="5" t="s">
        <v>416</v>
      </c>
      <c r="B163" s="5" t="s">
        <v>413</v>
      </c>
      <c r="C163" s="5" t="s">
        <v>531</v>
      </c>
      <c r="D163" s="5" t="s">
        <v>532</v>
      </c>
      <c r="E163" s="52">
        <f t="shared" ca="1" si="2"/>
        <v>29712</v>
      </c>
      <c r="F163" s="5">
        <v>60</v>
      </c>
      <c r="G163" s="50">
        <v>21265</v>
      </c>
      <c r="H163" s="5">
        <v>350923</v>
      </c>
      <c r="I163" s="50">
        <v>28834</v>
      </c>
      <c r="J163" s="5" t="s">
        <v>412</v>
      </c>
      <c r="BT163" s="1"/>
    </row>
    <row r="164" spans="1:72" x14ac:dyDescent="0.25">
      <c r="A164" s="5" t="s">
        <v>416</v>
      </c>
      <c r="B164" s="5" t="s">
        <v>408</v>
      </c>
      <c r="C164" s="5" t="s">
        <v>549</v>
      </c>
      <c r="D164" s="5" t="s">
        <v>550</v>
      </c>
      <c r="E164" s="52">
        <f t="shared" ca="1" si="2"/>
        <v>25092</v>
      </c>
      <c r="F164" s="5">
        <v>61</v>
      </c>
      <c r="G164" s="50">
        <v>21073</v>
      </c>
      <c r="H164" s="5">
        <v>350167</v>
      </c>
      <c r="I164" s="50">
        <v>28583</v>
      </c>
      <c r="J164" s="5" t="s">
        <v>417</v>
      </c>
      <c r="BT164" s="1"/>
    </row>
    <row r="165" spans="1:72" x14ac:dyDescent="0.25">
      <c r="A165" s="5" t="s">
        <v>416</v>
      </c>
      <c r="B165" s="5" t="s">
        <v>413</v>
      </c>
      <c r="C165" s="5" t="s">
        <v>152</v>
      </c>
      <c r="D165" s="5" t="s">
        <v>496</v>
      </c>
      <c r="E165" s="52">
        <f t="shared" ca="1" si="2"/>
        <v>28944</v>
      </c>
      <c r="F165" s="5">
        <v>61</v>
      </c>
      <c r="G165" s="50">
        <v>21051</v>
      </c>
      <c r="H165" s="5">
        <v>351027</v>
      </c>
      <c r="I165" s="50">
        <v>28935</v>
      </c>
      <c r="J165" s="5" t="s">
        <v>417</v>
      </c>
      <c r="BT165" s="1"/>
    </row>
    <row r="166" spans="1:72" x14ac:dyDescent="0.25">
      <c r="A166" s="5" t="s">
        <v>416</v>
      </c>
      <c r="B166" s="5" t="s">
        <v>413</v>
      </c>
      <c r="C166" s="5" t="s">
        <v>562</v>
      </c>
      <c r="D166" s="5" t="s">
        <v>563</v>
      </c>
      <c r="E166" s="52">
        <f t="shared" ca="1" si="2"/>
        <v>23556</v>
      </c>
      <c r="F166" s="5">
        <v>59</v>
      </c>
      <c r="G166" s="50">
        <v>21531</v>
      </c>
      <c r="H166" s="5">
        <v>350766</v>
      </c>
      <c r="I166" s="50">
        <v>29150</v>
      </c>
      <c r="J166" s="5" t="s">
        <v>417</v>
      </c>
      <c r="BT166" s="1"/>
    </row>
    <row r="167" spans="1:72" x14ac:dyDescent="0.25">
      <c r="A167" s="5" t="s">
        <v>416</v>
      </c>
      <c r="B167" s="5" t="s">
        <v>413</v>
      </c>
      <c r="C167" s="5" t="s">
        <v>564</v>
      </c>
      <c r="D167" s="5" t="s">
        <v>565</v>
      </c>
      <c r="E167" s="52">
        <f t="shared" ca="1" si="2"/>
        <v>26136</v>
      </c>
      <c r="F167" s="5">
        <v>60</v>
      </c>
      <c r="G167" s="50">
        <v>21419</v>
      </c>
      <c r="H167" s="5">
        <v>351139</v>
      </c>
      <c r="I167" s="50">
        <v>28978</v>
      </c>
      <c r="J167" s="5" t="s">
        <v>421</v>
      </c>
      <c r="BT167" s="1"/>
    </row>
    <row r="168" spans="1:72" x14ac:dyDescent="0.25">
      <c r="A168" s="5" t="s">
        <v>416</v>
      </c>
      <c r="B168" s="5" t="s">
        <v>408</v>
      </c>
      <c r="C168" s="5" t="s">
        <v>541</v>
      </c>
      <c r="D168" s="5" t="s">
        <v>542</v>
      </c>
      <c r="E168" s="52">
        <f t="shared" ca="1" si="2"/>
        <v>23844</v>
      </c>
      <c r="F168" s="5">
        <v>61</v>
      </c>
      <c r="G168" s="50">
        <v>20952</v>
      </c>
      <c r="H168" s="5">
        <v>350447</v>
      </c>
      <c r="I168" s="50">
        <v>29185</v>
      </c>
      <c r="J168" s="5" t="s">
        <v>421</v>
      </c>
      <c r="BT168" s="1"/>
    </row>
    <row r="169" spans="1:72" x14ac:dyDescent="0.25">
      <c r="A169" s="5" t="s">
        <v>416</v>
      </c>
      <c r="B169" s="5" t="s">
        <v>413</v>
      </c>
      <c r="C169" s="5" t="s">
        <v>570</v>
      </c>
      <c r="D169" s="5" t="s">
        <v>472</v>
      </c>
      <c r="E169" s="52">
        <f t="shared" ca="1" si="2"/>
        <v>20364</v>
      </c>
      <c r="F169" s="5">
        <v>60</v>
      </c>
      <c r="G169" s="50">
        <v>21409</v>
      </c>
      <c r="H169" s="5">
        <v>350220</v>
      </c>
      <c r="I169" s="50">
        <v>28995</v>
      </c>
      <c r="J169" s="5" t="s">
        <v>466</v>
      </c>
      <c r="BT169" s="1"/>
    </row>
    <row r="170" spans="1:72" x14ac:dyDescent="0.25">
      <c r="A170" s="5" t="s">
        <v>416</v>
      </c>
      <c r="B170" s="5" t="s">
        <v>408</v>
      </c>
      <c r="C170" s="5" t="s">
        <v>574</v>
      </c>
      <c r="D170" s="5" t="s">
        <v>575</v>
      </c>
      <c r="E170" s="52">
        <f t="shared" ca="1" si="2"/>
        <v>26388</v>
      </c>
      <c r="F170" s="5">
        <v>60</v>
      </c>
      <c r="G170" s="50">
        <v>21322</v>
      </c>
      <c r="H170" s="5">
        <v>560277</v>
      </c>
      <c r="I170" s="50">
        <v>28948</v>
      </c>
      <c r="J170" s="5" t="s">
        <v>466</v>
      </c>
      <c r="BT170" s="1"/>
    </row>
    <row r="171" spans="1:72" x14ac:dyDescent="0.25">
      <c r="A171" s="5" t="s">
        <v>416</v>
      </c>
      <c r="B171" s="5" t="s">
        <v>408</v>
      </c>
      <c r="C171" s="5" t="s">
        <v>578</v>
      </c>
      <c r="D171" s="5" t="s">
        <v>419</v>
      </c>
      <c r="E171" s="52">
        <f t="shared" ca="1" si="2"/>
        <v>28692</v>
      </c>
      <c r="F171" s="5">
        <v>59</v>
      </c>
      <c r="G171" s="50">
        <v>21705</v>
      </c>
      <c r="H171" s="5">
        <v>350784</v>
      </c>
      <c r="I171" s="50">
        <v>28950</v>
      </c>
      <c r="J171" s="5" t="s">
        <v>466</v>
      </c>
      <c r="BT171" s="1"/>
    </row>
    <row r="172" spans="1:72" x14ac:dyDescent="0.25">
      <c r="A172" s="5" t="s">
        <v>416</v>
      </c>
      <c r="B172" s="5" t="s">
        <v>413</v>
      </c>
      <c r="C172" s="5" t="s">
        <v>495</v>
      </c>
      <c r="D172" s="5" t="s">
        <v>581</v>
      </c>
      <c r="E172" s="52">
        <f t="shared" ca="1" si="2"/>
        <v>18720</v>
      </c>
      <c r="F172" s="5">
        <v>59</v>
      </c>
      <c r="G172" s="50">
        <v>21544</v>
      </c>
      <c r="H172" s="5">
        <v>560357</v>
      </c>
      <c r="I172" s="50">
        <v>28940</v>
      </c>
      <c r="J172" s="5" t="s">
        <v>412</v>
      </c>
      <c r="BT172" s="1"/>
    </row>
    <row r="173" spans="1:72" x14ac:dyDescent="0.25">
      <c r="A173" s="5" t="s">
        <v>416</v>
      </c>
      <c r="B173" s="5" t="s">
        <v>408</v>
      </c>
      <c r="C173" s="5" t="s">
        <v>437</v>
      </c>
      <c r="D173" s="5" t="s">
        <v>535</v>
      </c>
      <c r="E173" s="52">
        <f t="shared" ca="1" si="2"/>
        <v>27372</v>
      </c>
      <c r="F173" s="5">
        <v>60</v>
      </c>
      <c r="G173" s="50">
        <v>21310</v>
      </c>
      <c r="H173" s="5">
        <v>350677</v>
      </c>
      <c r="I173" s="50">
        <v>28881</v>
      </c>
      <c r="J173" s="5" t="s">
        <v>412</v>
      </c>
      <c r="BT173" s="1"/>
    </row>
    <row r="174" spans="1:72" x14ac:dyDescent="0.25">
      <c r="A174" s="5" t="s">
        <v>416</v>
      </c>
      <c r="B174" s="5" t="s">
        <v>413</v>
      </c>
      <c r="C174" s="5" t="s">
        <v>590</v>
      </c>
      <c r="D174" s="5" t="s">
        <v>591</v>
      </c>
      <c r="E174" s="52">
        <f t="shared" ca="1" si="2"/>
        <v>25680</v>
      </c>
      <c r="F174" s="5">
        <v>58</v>
      </c>
      <c r="G174" s="50">
        <v>21864</v>
      </c>
      <c r="H174" s="5">
        <v>350978</v>
      </c>
      <c r="I174" s="50">
        <v>29261</v>
      </c>
      <c r="J174" s="5" t="s">
        <v>417</v>
      </c>
      <c r="BT174" s="1"/>
    </row>
    <row r="175" spans="1:72" x14ac:dyDescent="0.25">
      <c r="A175" s="5" t="s">
        <v>416</v>
      </c>
      <c r="B175" s="5" t="s">
        <v>413</v>
      </c>
      <c r="C175" s="5" t="s">
        <v>157</v>
      </c>
      <c r="D175" s="5" t="s">
        <v>593</v>
      </c>
      <c r="E175" s="52">
        <f t="shared" ca="1" si="2"/>
        <v>28548</v>
      </c>
      <c r="F175" s="5">
        <v>59</v>
      </c>
      <c r="G175" s="50">
        <v>21514</v>
      </c>
      <c r="H175" s="5">
        <v>560307</v>
      </c>
      <c r="I175" s="50">
        <v>29358</v>
      </c>
      <c r="J175" s="5" t="s">
        <v>417</v>
      </c>
      <c r="BT175" s="1"/>
    </row>
    <row r="176" spans="1:72" x14ac:dyDescent="0.25">
      <c r="A176" s="5" t="s">
        <v>416</v>
      </c>
      <c r="B176" s="5" t="s">
        <v>413</v>
      </c>
      <c r="C176" s="5" t="s">
        <v>423</v>
      </c>
      <c r="D176" s="5" t="s">
        <v>438</v>
      </c>
      <c r="E176" s="52">
        <f t="shared" ca="1" si="2"/>
        <v>30264</v>
      </c>
      <c r="F176" s="5">
        <v>60</v>
      </c>
      <c r="G176" s="50">
        <v>21440</v>
      </c>
      <c r="H176" s="5">
        <v>350756</v>
      </c>
      <c r="I176" s="50">
        <v>29384</v>
      </c>
      <c r="J176" s="5" t="s">
        <v>417</v>
      </c>
      <c r="BT176" s="1"/>
    </row>
    <row r="177" spans="1:72" x14ac:dyDescent="0.25">
      <c r="A177" s="5" t="s">
        <v>416</v>
      </c>
      <c r="B177" s="5" t="s">
        <v>413</v>
      </c>
      <c r="C177" s="5" t="s">
        <v>446</v>
      </c>
      <c r="D177" s="5" t="s">
        <v>510</v>
      </c>
      <c r="E177" s="52">
        <f t="shared" ca="1" si="2"/>
        <v>20016</v>
      </c>
      <c r="F177" s="5">
        <v>60</v>
      </c>
      <c r="G177" s="50">
        <v>21232</v>
      </c>
      <c r="H177" s="5">
        <v>350957</v>
      </c>
      <c r="I177" s="50">
        <v>29551</v>
      </c>
      <c r="J177" s="5" t="s">
        <v>421</v>
      </c>
      <c r="BT177" s="1"/>
    </row>
    <row r="178" spans="1:72" x14ac:dyDescent="0.25">
      <c r="A178" s="5" t="s">
        <v>416</v>
      </c>
      <c r="B178" s="5" t="s">
        <v>413</v>
      </c>
      <c r="C178" s="5" t="s">
        <v>612</v>
      </c>
      <c r="D178" s="5" t="s">
        <v>613</v>
      </c>
      <c r="E178" s="52">
        <f t="shared" ca="1" si="2"/>
        <v>24372</v>
      </c>
      <c r="F178" s="5">
        <v>58</v>
      </c>
      <c r="G178" s="50">
        <v>22101</v>
      </c>
      <c r="H178" s="5">
        <v>350254</v>
      </c>
      <c r="I178" s="50">
        <v>29770</v>
      </c>
      <c r="J178" s="5" t="s">
        <v>421</v>
      </c>
      <c r="BT178" s="1"/>
    </row>
    <row r="179" spans="1:72" x14ac:dyDescent="0.25">
      <c r="A179" s="5" t="s">
        <v>416</v>
      </c>
      <c r="B179" s="5" t="s">
        <v>413</v>
      </c>
      <c r="C179" s="5" t="s">
        <v>495</v>
      </c>
      <c r="D179" s="5" t="s">
        <v>489</v>
      </c>
      <c r="E179" s="52">
        <f t="shared" ca="1" si="2"/>
        <v>25548</v>
      </c>
      <c r="F179" s="5">
        <v>59</v>
      </c>
      <c r="G179" s="50">
        <v>21774</v>
      </c>
      <c r="H179" s="5">
        <v>560336</v>
      </c>
      <c r="I179" s="50">
        <v>29833</v>
      </c>
      <c r="J179" s="5" t="s">
        <v>466</v>
      </c>
      <c r="BT179" s="1"/>
    </row>
    <row r="180" spans="1:72" x14ac:dyDescent="0.25">
      <c r="A180" s="5" t="s">
        <v>416</v>
      </c>
      <c r="B180" s="5" t="s">
        <v>413</v>
      </c>
      <c r="C180" s="5" t="s">
        <v>469</v>
      </c>
      <c r="D180" s="5" t="s">
        <v>415</v>
      </c>
      <c r="E180" s="52">
        <f t="shared" ca="1" si="2"/>
        <v>18912</v>
      </c>
      <c r="F180" s="5">
        <v>59</v>
      </c>
      <c r="G180" s="50">
        <v>21741</v>
      </c>
      <c r="H180" s="5">
        <v>560368</v>
      </c>
      <c r="I180" s="50">
        <v>29681</v>
      </c>
      <c r="J180" s="5" t="s">
        <v>412</v>
      </c>
      <c r="BT180" s="1"/>
    </row>
    <row r="181" spans="1:72" x14ac:dyDescent="0.25">
      <c r="A181" s="5" t="s">
        <v>416</v>
      </c>
      <c r="B181" s="5" t="s">
        <v>413</v>
      </c>
      <c r="C181" s="5" t="s">
        <v>490</v>
      </c>
      <c r="D181" s="5" t="s">
        <v>456</v>
      </c>
      <c r="E181" s="52">
        <f t="shared" ca="1" si="2"/>
        <v>18444</v>
      </c>
      <c r="F181" s="5">
        <v>59</v>
      </c>
      <c r="G181" s="50">
        <v>21784</v>
      </c>
      <c r="H181" s="5">
        <v>560345</v>
      </c>
      <c r="I181" s="50">
        <v>29612</v>
      </c>
      <c r="J181" s="5" t="s">
        <v>417</v>
      </c>
      <c r="BT181" s="1"/>
    </row>
    <row r="182" spans="1:72" x14ac:dyDescent="0.25">
      <c r="A182" s="5" t="s">
        <v>416</v>
      </c>
      <c r="B182" s="5" t="s">
        <v>408</v>
      </c>
      <c r="C182" s="5" t="s">
        <v>618</v>
      </c>
      <c r="D182" s="5" t="s">
        <v>444</v>
      </c>
      <c r="E182" s="52">
        <f t="shared" ca="1" si="2"/>
        <v>28788</v>
      </c>
      <c r="F182" s="5">
        <v>58</v>
      </c>
      <c r="G182" s="50">
        <v>21996</v>
      </c>
      <c r="H182" s="5">
        <v>350291</v>
      </c>
      <c r="I182" s="50">
        <v>29866</v>
      </c>
      <c r="J182" s="5" t="s">
        <v>417</v>
      </c>
      <c r="BT182" s="1"/>
    </row>
    <row r="183" spans="1:72" x14ac:dyDescent="0.25">
      <c r="A183" s="5" t="s">
        <v>416</v>
      </c>
      <c r="B183" s="5" t="s">
        <v>413</v>
      </c>
      <c r="C183" s="5" t="s">
        <v>550</v>
      </c>
      <c r="D183" s="5" t="s">
        <v>571</v>
      </c>
      <c r="E183" s="52">
        <f t="shared" ca="1" si="2"/>
        <v>21228</v>
      </c>
      <c r="F183" s="5">
        <v>58</v>
      </c>
      <c r="G183" s="50">
        <v>22119</v>
      </c>
      <c r="H183" s="5">
        <v>350854</v>
      </c>
      <c r="I183" s="50">
        <v>29928</v>
      </c>
      <c r="J183" s="5" t="s">
        <v>417</v>
      </c>
      <c r="BT183" s="1"/>
    </row>
    <row r="184" spans="1:72" x14ac:dyDescent="0.25">
      <c r="A184" s="5" t="s">
        <v>416</v>
      </c>
      <c r="B184" s="5" t="s">
        <v>413</v>
      </c>
      <c r="C184" s="5" t="s">
        <v>440</v>
      </c>
      <c r="D184" s="5" t="s">
        <v>435</v>
      </c>
      <c r="E184" s="52">
        <f t="shared" ca="1" si="2"/>
        <v>19656</v>
      </c>
      <c r="F184" s="5">
        <v>57</v>
      </c>
      <c r="G184" s="50">
        <v>22262</v>
      </c>
      <c r="H184" s="5">
        <v>350920</v>
      </c>
      <c r="I184" s="50">
        <v>29900</v>
      </c>
      <c r="J184" s="5" t="s">
        <v>417</v>
      </c>
      <c r="BT184" s="1"/>
    </row>
    <row r="185" spans="1:72" x14ac:dyDescent="0.25">
      <c r="A185" s="5" t="s">
        <v>416</v>
      </c>
      <c r="B185" s="5" t="s">
        <v>413</v>
      </c>
      <c r="C185" s="5" t="s">
        <v>579</v>
      </c>
      <c r="D185" s="5" t="s">
        <v>633</v>
      </c>
      <c r="E185" s="52">
        <f t="shared" ca="1" si="2"/>
        <v>30288</v>
      </c>
      <c r="F185" s="5">
        <v>58</v>
      </c>
      <c r="G185" s="50">
        <v>21956</v>
      </c>
      <c r="H185" s="5">
        <v>350953</v>
      </c>
      <c r="I185" s="50">
        <v>29810</v>
      </c>
      <c r="J185" s="5" t="s">
        <v>417</v>
      </c>
      <c r="BT185" s="1"/>
    </row>
    <row r="186" spans="1:72" x14ac:dyDescent="0.25">
      <c r="A186" s="5" t="s">
        <v>416</v>
      </c>
      <c r="B186" s="5" t="s">
        <v>413</v>
      </c>
      <c r="C186" s="5" t="s">
        <v>639</v>
      </c>
      <c r="D186" s="5" t="s">
        <v>515</v>
      </c>
      <c r="E186" s="52">
        <f t="shared" ca="1" si="2"/>
        <v>21492</v>
      </c>
      <c r="F186" s="5">
        <v>57</v>
      </c>
      <c r="G186" s="50">
        <v>22444</v>
      </c>
      <c r="H186" s="5">
        <v>350194</v>
      </c>
      <c r="I186" s="50">
        <v>29741</v>
      </c>
      <c r="J186" s="5" t="s">
        <v>417</v>
      </c>
      <c r="BT186" s="1"/>
    </row>
    <row r="187" spans="1:72" x14ac:dyDescent="0.25">
      <c r="A187" s="5" t="s">
        <v>416</v>
      </c>
      <c r="B187" s="5" t="s">
        <v>413</v>
      </c>
      <c r="C187" s="5" t="s">
        <v>610</v>
      </c>
      <c r="D187" s="5" t="s">
        <v>640</v>
      </c>
      <c r="E187" s="52">
        <f t="shared" ca="1" si="2"/>
        <v>21900</v>
      </c>
      <c r="F187" s="5">
        <v>57</v>
      </c>
      <c r="G187" s="50">
        <v>22404</v>
      </c>
      <c r="H187" s="5">
        <v>351084</v>
      </c>
      <c r="I187" s="50">
        <v>29723</v>
      </c>
      <c r="J187" s="5" t="s">
        <v>417</v>
      </c>
      <c r="BT187" s="1"/>
    </row>
    <row r="188" spans="1:72" x14ac:dyDescent="0.25">
      <c r="A188" s="5" t="s">
        <v>416</v>
      </c>
      <c r="B188" s="5" t="s">
        <v>413</v>
      </c>
      <c r="C188" s="5" t="s">
        <v>450</v>
      </c>
      <c r="D188" s="5" t="s">
        <v>585</v>
      </c>
      <c r="E188" s="52">
        <f t="shared" ca="1" si="2"/>
        <v>20724</v>
      </c>
      <c r="F188" s="5">
        <v>57</v>
      </c>
      <c r="G188" s="50">
        <v>22391</v>
      </c>
      <c r="H188" s="5">
        <v>350299</v>
      </c>
      <c r="I188" s="50">
        <v>29749</v>
      </c>
      <c r="J188" s="5" t="s">
        <v>421</v>
      </c>
      <c r="BT188" s="1"/>
    </row>
    <row r="189" spans="1:72" x14ac:dyDescent="0.25">
      <c r="A189" s="5" t="s">
        <v>416</v>
      </c>
      <c r="B189" s="5" t="s">
        <v>413</v>
      </c>
      <c r="C189" s="5" t="s">
        <v>464</v>
      </c>
      <c r="D189" s="5" t="s">
        <v>600</v>
      </c>
      <c r="E189" s="52">
        <f t="shared" ca="1" si="2"/>
        <v>24936</v>
      </c>
      <c r="F189" s="5">
        <v>57</v>
      </c>
      <c r="G189" s="50">
        <v>22258</v>
      </c>
      <c r="H189" s="5">
        <v>350405</v>
      </c>
      <c r="I189" s="50">
        <v>29851</v>
      </c>
      <c r="J189" s="5" t="s">
        <v>421</v>
      </c>
      <c r="BT189" s="1"/>
    </row>
    <row r="190" spans="1:72" x14ac:dyDescent="0.25">
      <c r="A190" s="5" t="s">
        <v>416</v>
      </c>
      <c r="B190" s="5" t="s">
        <v>413</v>
      </c>
      <c r="C190" s="5" t="s">
        <v>569</v>
      </c>
      <c r="D190" s="5" t="s">
        <v>432</v>
      </c>
      <c r="E190" s="52">
        <f t="shared" ca="1" si="2"/>
        <v>22920</v>
      </c>
      <c r="F190" s="5">
        <v>55</v>
      </c>
      <c r="G190" s="50">
        <v>22941</v>
      </c>
      <c r="H190" s="5">
        <v>350309</v>
      </c>
      <c r="I190" s="50">
        <v>29684</v>
      </c>
      <c r="J190" s="5" t="s">
        <v>412</v>
      </c>
      <c r="BT190" s="1"/>
    </row>
    <row r="191" spans="1:72" x14ac:dyDescent="0.25">
      <c r="A191" s="5" t="s">
        <v>416</v>
      </c>
      <c r="B191" s="5" t="s">
        <v>413</v>
      </c>
      <c r="C191" s="5" t="s">
        <v>660</v>
      </c>
      <c r="D191" s="5" t="s">
        <v>661</v>
      </c>
      <c r="E191" s="52">
        <f t="shared" ca="1" si="2"/>
        <v>27336</v>
      </c>
      <c r="F191" s="5">
        <v>56</v>
      </c>
      <c r="G191" s="50">
        <v>22566</v>
      </c>
      <c r="H191" s="5">
        <v>350889</v>
      </c>
      <c r="I191" s="50">
        <v>30083</v>
      </c>
      <c r="J191" s="5" t="s">
        <v>412</v>
      </c>
      <c r="BT191" s="1"/>
    </row>
    <row r="192" spans="1:72" x14ac:dyDescent="0.25">
      <c r="A192" s="5" t="s">
        <v>416</v>
      </c>
      <c r="B192" s="5" t="s">
        <v>408</v>
      </c>
      <c r="C192" s="5" t="s">
        <v>664</v>
      </c>
      <c r="D192" s="5" t="s">
        <v>453</v>
      </c>
      <c r="E192" s="52">
        <f t="shared" ca="1" si="2"/>
        <v>21564</v>
      </c>
      <c r="F192" s="5">
        <v>61</v>
      </c>
      <c r="G192" s="50">
        <v>20957</v>
      </c>
      <c r="H192" s="5">
        <v>560388</v>
      </c>
      <c r="I192" s="50">
        <v>30281</v>
      </c>
      <c r="J192" s="5" t="s">
        <v>412</v>
      </c>
      <c r="BT192" s="1"/>
    </row>
    <row r="193" spans="1:72" x14ac:dyDescent="0.25">
      <c r="A193" s="5" t="s">
        <v>416</v>
      </c>
      <c r="B193" s="5" t="s">
        <v>413</v>
      </c>
      <c r="C193" s="5" t="s">
        <v>639</v>
      </c>
      <c r="D193" s="5" t="s">
        <v>462</v>
      </c>
      <c r="E193" s="52">
        <f t="shared" ca="1" si="2"/>
        <v>18912</v>
      </c>
      <c r="F193" s="5">
        <v>58</v>
      </c>
      <c r="G193" s="50">
        <v>22026</v>
      </c>
      <c r="H193" s="5">
        <v>350813</v>
      </c>
      <c r="I193" s="50">
        <v>30239</v>
      </c>
      <c r="J193" s="5" t="s">
        <v>417</v>
      </c>
      <c r="BT193" s="1"/>
    </row>
    <row r="194" spans="1:72" x14ac:dyDescent="0.25">
      <c r="A194" s="5" t="s">
        <v>416</v>
      </c>
      <c r="B194" s="5" t="s">
        <v>413</v>
      </c>
      <c r="C194" s="5" t="s">
        <v>671</v>
      </c>
      <c r="D194" s="5" t="s">
        <v>672</v>
      </c>
      <c r="E194" s="52">
        <f t="shared" ref="E194:E257" ca="1" si="3">RANDBETWEEN(1500,2600)*12</f>
        <v>27540</v>
      </c>
      <c r="F194" s="5">
        <v>56</v>
      </c>
      <c r="G194" s="50">
        <v>22814</v>
      </c>
      <c r="H194" s="5">
        <v>350995</v>
      </c>
      <c r="I194" s="50">
        <v>30206</v>
      </c>
      <c r="J194" s="5" t="s">
        <v>417</v>
      </c>
      <c r="BT194" s="1"/>
    </row>
    <row r="195" spans="1:72" x14ac:dyDescent="0.25">
      <c r="A195" s="5" t="s">
        <v>416</v>
      </c>
      <c r="B195" s="5" t="s">
        <v>413</v>
      </c>
      <c r="C195" s="5" t="s">
        <v>418</v>
      </c>
      <c r="D195" s="5" t="s">
        <v>468</v>
      </c>
      <c r="E195" s="52">
        <f t="shared" ca="1" si="3"/>
        <v>24780</v>
      </c>
      <c r="F195" s="5">
        <v>62</v>
      </c>
      <c r="G195" s="50">
        <v>20628</v>
      </c>
      <c r="H195" s="5">
        <v>560400</v>
      </c>
      <c r="I195" s="50">
        <v>30044</v>
      </c>
      <c r="J195" s="5" t="s">
        <v>417</v>
      </c>
      <c r="BT195" s="1"/>
    </row>
    <row r="196" spans="1:72" x14ac:dyDescent="0.25">
      <c r="A196" s="5" t="s">
        <v>416</v>
      </c>
      <c r="B196" s="5" t="s">
        <v>454</v>
      </c>
      <c r="C196" s="5" t="s">
        <v>514</v>
      </c>
      <c r="D196" s="5" t="s">
        <v>438</v>
      </c>
      <c r="E196" s="52">
        <f t="shared" ca="1" si="3"/>
        <v>18096</v>
      </c>
      <c r="F196" s="5">
        <v>58</v>
      </c>
      <c r="G196" s="50">
        <v>22181</v>
      </c>
      <c r="H196" s="5">
        <v>350029</v>
      </c>
      <c r="I196" s="50">
        <v>30039</v>
      </c>
      <c r="J196" s="5" t="s">
        <v>417</v>
      </c>
      <c r="BT196" s="1"/>
    </row>
    <row r="197" spans="1:72" x14ac:dyDescent="0.25">
      <c r="A197" s="5" t="s">
        <v>416</v>
      </c>
      <c r="B197" s="5" t="s">
        <v>413</v>
      </c>
      <c r="C197" s="5" t="s">
        <v>681</v>
      </c>
      <c r="D197" s="5" t="s">
        <v>510</v>
      </c>
      <c r="E197" s="52">
        <f t="shared" ca="1" si="3"/>
        <v>20448</v>
      </c>
      <c r="F197" s="5">
        <v>56</v>
      </c>
      <c r="G197" s="50">
        <v>22819</v>
      </c>
      <c r="H197" s="5">
        <v>350518</v>
      </c>
      <c r="I197" s="50">
        <v>30216</v>
      </c>
      <c r="J197" s="5" t="s">
        <v>421</v>
      </c>
      <c r="BT197" s="1"/>
    </row>
    <row r="198" spans="1:72" x14ac:dyDescent="0.25">
      <c r="A198" s="5" t="s">
        <v>416</v>
      </c>
      <c r="B198" s="5" t="s">
        <v>413</v>
      </c>
      <c r="C198" s="5" t="s">
        <v>423</v>
      </c>
      <c r="D198" s="5" t="s">
        <v>583</v>
      </c>
      <c r="E198" s="52">
        <f t="shared" ca="1" si="3"/>
        <v>29328</v>
      </c>
      <c r="F198" s="5">
        <v>58</v>
      </c>
      <c r="G198" s="50">
        <v>22079</v>
      </c>
      <c r="H198" s="5">
        <v>351246</v>
      </c>
      <c r="I198" s="50">
        <v>30093</v>
      </c>
      <c r="J198" s="5" t="s">
        <v>466</v>
      </c>
      <c r="BT198" s="1"/>
    </row>
    <row r="199" spans="1:72" x14ac:dyDescent="0.25">
      <c r="A199" s="5" t="s">
        <v>416</v>
      </c>
      <c r="B199" s="5" t="s">
        <v>413</v>
      </c>
      <c r="C199" s="5" t="s">
        <v>625</v>
      </c>
      <c r="D199" s="5" t="s">
        <v>430</v>
      </c>
      <c r="E199" s="52">
        <f t="shared" ca="1" si="3"/>
        <v>23028</v>
      </c>
      <c r="F199" s="5">
        <v>56</v>
      </c>
      <c r="G199" s="50">
        <v>22561</v>
      </c>
      <c r="H199" s="5">
        <v>351181</v>
      </c>
      <c r="I199" s="50">
        <v>30074</v>
      </c>
      <c r="J199" s="5" t="s">
        <v>466</v>
      </c>
      <c r="BT199" s="1"/>
    </row>
    <row r="200" spans="1:72" x14ac:dyDescent="0.25">
      <c r="A200" s="5" t="s">
        <v>416</v>
      </c>
      <c r="B200" s="5" t="s">
        <v>413</v>
      </c>
      <c r="C200" s="5" t="s">
        <v>671</v>
      </c>
      <c r="D200" s="5" t="s">
        <v>475</v>
      </c>
      <c r="E200" s="52">
        <f t="shared" ca="1" si="3"/>
        <v>22500</v>
      </c>
      <c r="F200" s="5">
        <v>57</v>
      </c>
      <c r="G200" s="50">
        <v>22196</v>
      </c>
      <c r="H200" s="5">
        <v>351033</v>
      </c>
      <c r="I200" s="50">
        <v>30074</v>
      </c>
      <c r="J200" s="5" t="s">
        <v>466</v>
      </c>
      <c r="BT200" s="1"/>
    </row>
    <row r="201" spans="1:72" x14ac:dyDescent="0.25">
      <c r="A201" s="5" t="s">
        <v>416</v>
      </c>
      <c r="B201" s="5" t="s">
        <v>413</v>
      </c>
      <c r="C201" s="5" t="s">
        <v>490</v>
      </c>
      <c r="D201" s="5" t="s">
        <v>691</v>
      </c>
      <c r="E201" s="52">
        <f t="shared" ca="1" si="3"/>
        <v>24420</v>
      </c>
      <c r="F201" s="5">
        <v>55</v>
      </c>
      <c r="G201" s="50">
        <v>22976</v>
      </c>
      <c r="H201" s="5">
        <v>350996</v>
      </c>
      <c r="I201" s="50">
        <v>30281</v>
      </c>
      <c r="J201" s="5" t="s">
        <v>412</v>
      </c>
      <c r="BT201" s="1"/>
    </row>
    <row r="202" spans="1:72" x14ac:dyDescent="0.25">
      <c r="A202" s="5" t="s">
        <v>416</v>
      </c>
      <c r="B202" s="5" t="s">
        <v>413</v>
      </c>
      <c r="C202" s="5" t="s">
        <v>155</v>
      </c>
      <c r="D202" s="5" t="s">
        <v>477</v>
      </c>
      <c r="E202" s="52">
        <f t="shared" ca="1" si="3"/>
        <v>20568</v>
      </c>
      <c r="F202" s="5">
        <v>56</v>
      </c>
      <c r="G202" s="50">
        <v>22896</v>
      </c>
      <c r="H202" s="5">
        <v>350300</v>
      </c>
      <c r="I202" s="50">
        <v>30039</v>
      </c>
      <c r="J202" s="5" t="s">
        <v>412</v>
      </c>
      <c r="BT202" s="1"/>
    </row>
    <row r="203" spans="1:72" x14ac:dyDescent="0.25">
      <c r="A203" s="5" t="s">
        <v>416</v>
      </c>
      <c r="B203" s="5" t="s">
        <v>408</v>
      </c>
      <c r="C203" s="5" t="s">
        <v>492</v>
      </c>
      <c r="D203" s="5" t="s">
        <v>532</v>
      </c>
      <c r="E203" s="52">
        <f t="shared" ca="1" si="3"/>
        <v>23724</v>
      </c>
      <c r="F203" s="5">
        <v>56</v>
      </c>
      <c r="G203" s="50">
        <v>22713</v>
      </c>
      <c r="H203" s="5">
        <v>351212</v>
      </c>
      <c r="I203" s="50">
        <v>30061</v>
      </c>
      <c r="J203" s="5" t="s">
        <v>417</v>
      </c>
      <c r="BT203" s="1"/>
    </row>
    <row r="204" spans="1:72" x14ac:dyDescent="0.25">
      <c r="A204" s="5" t="s">
        <v>416</v>
      </c>
      <c r="B204" s="5" t="s">
        <v>408</v>
      </c>
      <c r="C204" s="5" t="s">
        <v>155</v>
      </c>
      <c r="D204" s="5" t="s">
        <v>697</v>
      </c>
      <c r="E204" s="52">
        <f t="shared" ca="1" si="3"/>
        <v>25392</v>
      </c>
      <c r="F204" s="5">
        <v>56</v>
      </c>
      <c r="G204" s="50">
        <v>22788</v>
      </c>
      <c r="H204" s="5">
        <v>350569</v>
      </c>
      <c r="I204" s="50">
        <v>29976</v>
      </c>
      <c r="J204" s="5" t="s">
        <v>417</v>
      </c>
      <c r="BT204" s="1"/>
    </row>
    <row r="205" spans="1:72" x14ac:dyDescent="0.25">
      <c r="A205" s="5" t="s">
        <v>416</v>
      </c>
      <c r="B205" s="5" t="s">
        <v>413</v>
      </c>
      <c r="C205" s="5" t="s">
        <v>631</v>
      </c>
      <c r="D205" s="5" t="s">
        <v>472</v>
      </c>
      <c r="E205" s="52">
        <f t="shared" ca="1" si="3"/>
        <v>25956</v>
      </c>
      <c r="F205" s="5">
        <v>60</v>
      </c>
      <c r="G205" s="50">
        <v>21416</v>
      </c>
      <c r="H205" s="5">
        <v>350215</v>
      </c>
      <c r="I205" s="50">
        <v>30046</v>
      </c>
      <c r="J205" s="5" t="s">
        <v>421</v>
      </c>
      <c r="BT205" s="1"/>
    </row>
    <row r="206" spans="1:72" x14ac:dyDescent="0.25">
      <c r="A206" s="5" t="s">
        <v>416</v>
      </c>
      <c r="B206" s="5" t="s">
        <v>413</v>
      </c>
      <c r="C206" s="5" t="s">
        <v>667</v>
      </c>
      <c r="D206" s="5" t="s">
        <v>708</v>
      </c>
      <c r="E206" s="52">
        <f t="shared" ca="1" si="3"/>
        <v>23772</v>
      </c>
      <c r="F206" s="5">
        <v>56</v>
      </c>
      <c r="G206" s="50">
        <v>22830</v>
      </c>
      <c r="H206" s="5">
        <v>350833</v>
      </c>
      <c r="I206" s="50">
        <v>30514</v>
      </c>
      <c r="J206" s="5" t="s">
        <v>466</v>
      </c>
      <c r="BT206" s="1"/>
    </row>
    <row r="207" spans="1:72" x14ac:dyDescent="0.25">
      <c r="A207" s="5" t="s">
        <v>416</v>
      </c>
      <c r="B207" s="5" t="s">
        <v>413</v>
      </c>
      <c r="C207" s="5" t="s">
        <v>579</v>
      </c>
      <c r="D207" s="5" t="s">
        <v>141</v>
      </c>
      <c r="E207" s="52">
        <f t="shared" ca="1" si="3"/>
        <v>23844</v>
      </c>
      <c r="F207" s="5">
        <v>57</v>
      </c>
      <c r="G207" s="50">
        <v>22333</v>
      </c>
      <c r="H207" s="5">
        <v>350609</v>
      </c>
      <c r="I207" s="50">
        <v>30581</v>
      </c>
      <c r="J207" s="5" t="s">
        <v>466</v>
      </c>
      <c r="BT207" s="1"/>
    </row>
    <row r="208" spans="1:72" x14ac:dyDescent="0.25">
      <c r="A208" s="5" t="s">
        <v>416</v>
      </c>
      <c r="B208" s="5" t="s">
        <v>413</v>
      </c>
      <c r="C208" s="5" t="s">
        <v>590</v>
      </c>
      <c r="D208" s="5" t="s">
        <v>510</v>
      </c>
      <c r="E208" s="52">
        <f t="shared" ca="1" si="3"/>
        <v>24540</v>
      </c>
      <c r="F208" s="5">
        <v>57</v>
      </c>
      <c r="G208" s="50">
        <v>22423</v>
      </c>
      <c r="H208" s="5">
        <v>351115</v>
      </c>
      <c r="I208" s="50">
        <v>30074</v>
      </c>
      <c r="J208" s="5" t="s">
        <v>412</v>
      </c>
      <c r="BT208" s="1"/>
    </row>
    <row r="209" spans="1:72" x14ac:dyDescent="0.25">
      <c r="A209" s="5" t="s">
        <v>416</v>
      </c>
      <c r="B209" s="5" t="s">
        <v>413</v>
      </c>
      <c r="C209" s="5" t="s">
        <v>483</v>
      </c>
      <c r="D209" s="5" t="s">
        <v>718</v>
      </c>
      <c r="E209" s="52">
        <f t="shared" ca="1" si="3"/>
        <v>22188</v>
      </c>
      <c r="F209" s="5">
        <v>57</v>
      </c>
      <c r="G209" s="50">
        <v>22436</v>
      </c>
      <c r="H209" s="5">
        <v>351205</v>
      </c>
      <c r="I209" s="50">
        <v>30281</v>
      </c>
      <c r="J209" s="5" t="s">
        <v>417</v>
      </c>
      <c r="BT209" s="1"/>
    </row>
    <row r="210" spans="1:72" x14ac:dyDescent="0.25">
      <c r="A210" s="5" t="s">
        <v>416</v>
      </c>
      <c r="B210" s="5" t="s">
        <v>413</v>
      </c>
      <c r="C210" s="5" t="s">
        <v>481</v>
      </c>
      <c r="D210" s="5" t="s">
        <v>706</v>
      </c>
      <c r="E210" s="52">
        <f t="shared" ca="1" si="3"/>
        <v>19248</v>
      </c>
      <c r="F210" s="5">
        <v>57</v>
      </c>
      <c r="G210" s="50">
        <v>22430</v>
      </c>
      <c r="H210" s="5">
        <v>350936</v>
      </c>
      <c r="I210" s="50">
        <v>30396</v>
      </c>
      <c r="J210" s="5" t="s">
        <v>417</v>
      </c>
      <c r="BT210" s="1"/>
    </row>
    <row r="211" spans="1:72" x14ac:dyDescent="0.25">
      <c r="A211" s="5" t="s">
        <v>416</v>
      </c>
      <c r="B211" s="5" t="s">
        <v>413</v>
      </c>
      <c r="C211" s="5" t="s">
        <v>639</v>
      </c>
      <c r="D211" s="5" t="s">
        <v>427</v>
      </c>
      <c r="E211" s="52">
        <f t="shared" ca="1" si="3"/>
        <v>18420</v>
      </c>
      <c r="F211" s="5">
        <v>60</v>
      </c>
      <c r="G211" s="50">
        <v>21136</v>
      </c>
      <c r="H211" s="5">
        <v>560450</v>
      </c>
      <c r="I211" s="50">
        <v>30414</v>
      </c>
      <c r="J211" s="5" t="s">
        <v>417</v>
      </c>
      <c r="BT211" s="1"/>
    </row>
    <row r="212" spans="1:72" x14ac:dyDescent="0.25">
      <c r="A212" s="5" t="s">
        <v>416</v>
      </c>
      <c r="B212" s="5" t="s">
        <v>413</v>
      </c>
      <c r="C212" s="5" t="s">
        <v>485</v>
      </c>
      <c r="D212" s="5" t="s">
        <v>722</v>
      </c>
      <c r="E212" s="52">
        <f t="shared" ca="1" si="3"/>
        <v>30528</v>
      </c>
      <c r="F212" s="5">
        <v>57</v>
      </c>
      <c r="G212" s="50">
        <v>22245</v>
      </c>
      <c r="H212" s="5">
        <v>561167</v>
      </c>
      <c r="I212" s="50">
        <v>30563</v>
      </c>
      <c r="J212" s="5" t="s">
        <v>417</v>
      </c>
      <c r="BT212" s="1"/>
    </row>
    <row r="213" spans="1:72" x14ac:dyDescent="0.25">
      <c r="A213" s="5" t="s">
        <v>416</v>
      </c>
      <c r="B213" s="5" t="s">
        <v>413</v>
      </c>
      <c r="C213" s="5" t="s">
        <v>681</v>
      </c>
      <c r="D213" s="5" t="s">
        <v>723</v>
      </c>
      <c r="E213" s="52">
        <f t="shared" ca="1" si="3"/>
        <v>28992</v>
      </c>
      <c r="F213" s="5">
        <v>58</v>
      </c>
      <c r="G213" s="50">
        <v>22071</v>
      </c>
      <c r="H213" s="5">
        <v>350708</v>
      </c>
      <c r="I213" s="50">
        <v>30321</v>
      </c>
      <c r="J213" s="5" t="s">
        <v>421</v>
      </c>
      <c r="BT213" s="1"/>
    </row>
    <row r="214" spans="1:72" x14ac:dyDescent="0.25">
      <c r="A214" s="5" t="s">
        <v>416</v>
      </c>
      <c r="B214" s="5" t="s">
        <v>413</v>
      </c>
      <c r="C214" s="5" t="s">
        <v>586</v>
      </c>
      <c r="D214" s="5" t="s">
        <v>432</v>
      </c>
      <c r="E214" s="52">
        <f t="shared" ca="1" si="3"/>
        <v>22032</v>
      </c>
      <c r="F214" s="5">
        <v>57</v>
      </c>
      <c r="G214" s="50">
        <v>22307</v>
      </c>
      <c r="H214" s="5">
        <v>351261</v>
      </c>
      <c r="I214" s="50">
        <v>30341</v>
      </c>
      <c r="J214" s="5" t="s">
        <v>421</v>
      </c>
      <c r="BT214" s="1"/>
    </row>
    <row r="215" spans="1:72" x14ac:dyDescent="0.25">
      <c r="A215" s="5" t="s">
        <v>416</v>
      </c>
      <c r="B215" s="5" t="s">
        <v>413</v>
      </c>
      <c r="C215" s="5" t="s">
        <v>681</v>
      </c>
      <c r="D215" s="5" t="s">
        <v>728</v>
      </c>
      <c r="E215" s="52">
        <f t="shared" ca="1" si="3"/>
        <v>28416</v>
      </c>
      <c r="F215" s="5">
        <v>57</v>
      </c>
      <c r="G215" s="50">
        <v>22230</v>
      </c>
      <c r="H215" s="5">
        <v>351086</v>
      </c>
      <c r="I215" s="50">
        <v>30404</v>
      </c>
      <c r="J215" s="5" t="s">
        <v>466</v>
      </c>
      <c r="BT215" s="1"/>
    </row>
    <row r="216" spans="1:72" x14ac:dyDescent="0.25">
      <c r="A216" s="5" t="s">
        <v>416</v>
      </c>
      <c r="B216" s="5" t="s">
        <v>413</v>
      </c>
      <c r="C216" s="5" t="s">
        <v>437</v>
      </c>
      <c r="D216" s="5" t="s">
        <v>167</v>
      </c>
      <c r="E216" s="52">
        <f t="shared" ca="1" si="3"/>
        <v>29460</v>
      </c>
      <c r="F216" s="5">
        <v>56</v>
      </c>
      <c r="G216" s="50">
        <v>22908</v>
      </c>
      <c r="H216" s="5">
        <v>351292</v>
      </c>
      <c r="I216" s="50">
        <v>30540</v>
      </c>
      <c r="J216" s="5" t="s">
        <v>466</v>
      </c>
      <c r="BT216" s="1"/>
    </row>
    <row r="217" spans="1:72" x14ac:dyDescent="0.25">
      <c r="A217" s="5" t="s">
        <v>416</v>
      </c>
      <c r="B217" s="5" t="s">
        <v>408</v>
      </c>
      <c r="C217" s="5" t="s">
        <v>434</v>
      </c>
      <c r="D217" s="5" t="s">
        <v>157</v>
      </c>
      <c r="E217" s="52">
        <f t="shared" ca="1" si="3"/>
        <v>29580</v>
      </c>
      <c r="F217" s="5">
        <v>60</v>
      </c>
      <c r="G217" s="50">
        <v>21135</v>
      </c>
      <c r="H217" s="5">
        <v>560470</v>
      </c>
      <c r="I217" s="50">
        <v>30658</v>
      </c>
      <c r="J217" s="5" t="s">
        <v>412</v>
      </c>
      <c r="BT217" s="1"/>
    </row>
    <row r="218" spans="1:72" x14ac:dyDescent="0.25">
      <c r="A218" s="5" t="s">
        <v>416</v>
      </c>
      <c r="B218" s="5" t="s">
        <v>408</v>
      </c>
      <c r="C218" s="5" t="s">
        <v>602</v>
      </c>
      <c r="D218" s="5" t="s">
        <v>535</v>
      </c>
      <c r="E218" s="52">
        <f t="shared" ca="1" si="3"/>
        <v>25104</v>
      </c>
      <c r="F218" s="5">
        <v>56</v>
      </c>
      <c r="G218" s="50">
        <v>22870</v>
      </c>
      <c r="H218" s="5">
        <v>560469</v>
      </c>
      <c r="I218" s="50">
        <v>30441</v>
      </c>
      <c r="J218" s="5" t="s">
        <v>412</v>
      </c>
      <c r="BT218" s="1"/>
    </row>
    <row r="219" spans="1:72" x14ac:dyDescent="0.25">
      <c r="A219" s="5" t="s">
        <v>416</v>
      </c>
      <c r="B219" s="5" t="s">
        <v>413</v>
      </c>
      <c r="C219" s="5" t="s">
        <v>611</v>
      </c>
      <c r="D219" s="5" t="s">
        <v>510</v>
      </c>
      <c r="E219" s="52">
        <f t="shared" ca="1" si="3"/>
        <v>18324</v>
      </c>
      <c r="F219" s="5">
        <v>60</v>
      </c>
      <c r="G219" s="50">
        <v>21308</v>
      </c>
      <c r="H219" s="5">
        <v>350917</v>
      </c>
      <c r="I219" s="50">
        <v>30479</v>
      </c>
      <c r="J219" s="5" t="s">
        <v>417</v>
      </c>
      <c r="BT219" s="1"/>
    </row>
    <row r="220" spans="1:72" x14ac:dyDescent="0.25">
      <c r="A220" s="5" t="s">
        <v>416</v>
      </c>
      <c r="B220" s="5" t="s">
        <v>408</v>
      </c>
      <c r="C220" s="5" t="s">
        <v>623</v>
      </c>
      <c r="D220" s="5" t="s">
        <v>532</v>
      </c>
      <c r="E220" s="52">
        <f t="shared" ca="1" si="3"/>
        <v>29808</v>
      </c>
      <c r="F220" s="5">
        <v>59</v>
      </c>
      <c r="G220" s="50">
        <v>21591</v>
      </c>
      <c r="H220" s="5">
        <v>560477</v>
      </c>
      <c r="I220" s="50">
        <v>30675</v>
      </c>
      <c r="J220" s="5" t="s">
        <v>417</v>
      </c>
      <c r="BT220" s="1"/>
    </row>
    <row r="221" spans="1:72" x14ac:dyDescent="0.25">
      <c r="A221" s="5" t="s">
        <v>416</v>
      </c>
      <c r="B221" s="5" t="s">
        <v>413</v>
      </c>
      <c r="C221" s="5" t="s">
        <v>488</v>
      </c>
      <c r="D221" s="5" t="s">
        <v>606</v>
      </c>
      <c r="E221" s="52">
        <f t="shared" ca="1" si="3"/>
        <v>26316</v>
      </c>
      <c r="F221" s="5">
        <v>57</v>
      </c>
      <c r="G221" s="50">
        <v>22361</v>
      </c>
      <c r="H221" s="5">
        <v>351369</v>
      </c>
      <c r="I221" s="50">
        <v>30378</v>
      </c>
      <c r="J221" s="5" t="s">
        <v>417</v>
      </c>
      <c r="BT221" s="1"/>
    </row>
    <row r="222" spans="1:72" x14ac:dyDescent="0.25">
      <c r="A222" s="5" t="s">
        <v>416</v>
      </c>
      <c r="B222" s="5" t="s">
        <v>413</v>
      </c>
      <c r="C222" s="5" t="s">
        <v>528</v>
      </c>
      <c r="D222" s="5" t="s">
        <v>737</v>
      </c>
      <c r="E222" s="52">
        <f t="shared" ca="1" si="3"/>
        <v>19704</v>
      </c>
      <c r="F222" s="5">
        <v>59</v>
      </c>
      <c r="G222" s="50">
        <v>21477</v>
      </c>
      <c r="H222" s="5">
        <v>350910</v>
      </c>
      <c r="I222" s="50">
        <v>30409</v>
      </c>
      <c r="J222" s="5" t="s">
        <v>417</v>
      </c>
      <c r="BT222" s="1"/>
    </row>
    <row r="223" spans="1:72" x14ac:dyDescent="0.25">
      <c r="A223" s="5" t="s">
        <v>416</v>
      </c>
      <c r="B223" s="5" t="s">
        <v>408</v>
      </c>
      <c r="C223" s="5" t="s">
        <v>500</v>
      </c>
      <c r="D223" s="5" t="s">
        <v>535</v>
      </c>
      <c r="E223" s="52">
        <f t="shared" ca="1" si="3"/>
        <v>27132</v>
      </c>
      <c r="F223" s="5">
        <v>59</v>
      </c>
      <c r="G223" s="50">
        <v>21781</v>
      </c>
      <c r="H223" s="5">
        <v>560486</v>
      </c>
      <c r="I223" s="50">
        <v>30676</v>
      </c>
      <c r="J223" s="5" t="s">
        <v>417</v>
      </c>
      <c r="BT223" s="1"/>
    </row>
    <row r="224" spans="1:72" x14ac:dyDescent="0.25">
      <c r="A224" s="5" t="s">
        <v>416</v>
      </c>
      <c r="B224" s="5" t="s">
        <v>413</v>
      </c>
      <c r="C224" s="5" t="s">
        <v>648</v>
      </c>
      <c r="D224" s="5" t="s">
        <v>691</v>
      </c>
      <c r="E224" s="52">
        <f t="shared" ca="1" si="3"/>
        <v>26532</v>
      </c>
      <c r="F224" s="5">
        <v>57</v>
      </c>
      <c r="G224" s="50">
        <v>22201</v>
      </c>
      <c r="H224" s="5">
        <v>351110</v>
      </c>
      <c r="I224" s="50">
        <v>30631</v>
      </c>
      <c r="J224" s="5" t="s">
        <v>417</v>
      </c>
      <c r="BT224" s="1"/>
    </row>
    <row r="225" spans="1:72" x14ac:dyDescent="0.25">
      <c r="A225" s="5" t="s">
        <v>416</v>
      </c>
      <c r="B225" s="5" t="s">
        <v>413</v>
      </c>
      <c r="C225" s="5" t="s">
        <v>631</v>
      </c>
      <c r="D225" s="5" t="s">
        <v>453</v>
      </c>
      <c r="E225" s="52">
        <f t="shared" ca="1" si="3"/>
        <v>28104</v>
      </c>
      <c r="F225" s="5">
        <v>56</v>
      </c>
      <c r="G225" s="50">
        <v>22641</v>
      </c>
      <c r="H225" s="5">
        <v>560489</v>
      </c>
      <c r="I225" s="50">
        <v>30762</v>
      </c>
      <c r="J225" s="5" t="s">
        <v>421</v>
      </c>
      <c r="BT225" s="1"/>
    </row>
    <row r="226" spans="1:72" x14ac:dyDescent="0.25">
      <c r="A226" s="5" t="s">
        <v>416</v>
      </c>
      <c r="B226" s="5" t="s">
        <v>413</v>
      </c>
      <c r="C226" s="5" t="s">
        <v>493</v>
      </c>
      <c r="D226" s="5" t="s">
        <v>513</v>
      </c>
      <c r="E226" s="52">
        <f t="shared" ca="1" si="3"/>
        <v>25032</v>
      </c>
      <c r="F226" s="5">
        <v>60</v>
      </c>
      <c r="G226" s="50">
        <v>21105</v>
      </c>
      <c r="H226" s="5">
        <v>560494</v>
      </c>
      <c r="I226" s="50">
        <v>30977</v>
      </c>
      <c r="J226" s="5" t="s">
        <v>421</v>
      </c>
      <c r="BT226" s="1"/>
    </row>
    <row r="227" spans="1:72" x14ac:dyDescent="0.25">
      <c r="A227" s="5" t="s">
        <v>416</v>
      </c>
      <c r="B227" s="5" t="s">
        <v>413</v>
      </c>
      <c r="C227" s="5" t="s">
        <v>490</v>
      </c>
      <c r="D227" s="5" t="s">
        <v>427</v>
      </c>
      <c r="E227" s="52">
        <f t="shared" ca="1" si="3"/>
        <v>22356</v>
      </c>
      <c r="F227" s="5">
        <v>56</v>
      </c>
      <c r="G227" s="50">
        <v>22627</v>
      </c>
      <c r="H227" s="5">
        <v>560523</v>
      </c>
      <c r="I227" s="50">
        <v>30706</v>
      </c>
      <c r="J227" s="5" t="s">
        <v>466</v>
      </c>
      <c r="BT227" s="1"/>
    </row>
    <row r="228" spans="1:72" x14ac:dyDescent="0.25">
      <c r="A228" s="5" t="s">
        <v>416</v>
      </c>
      <c r="B228" s="5" t="s">
        <v>454</v>
      </c>
      <c r="C228" s="5" t="s">
        <v>534</v>
      </c>
      <c r="D228" s="5" t="s">
        <v>427</v>
      </c>
      <c r="E228" s="52">
        <f t="shared" ca="1" si="3"/>
        <v>27876</v>
      </c>
      <c r="F228" s="5">
        <v>57</v>
      </c>
      <c r="G228" s="50">
        <v>22500</v>
      </c>
      <c r="H228" s="5">
        <v>560535</v>
      </c>
      <c r="I228" s="50">
        <v>30777</v>
      </c>
      <c r="J228" s="5" t="s">
        <v>412</v>
      </c>
      <c r="BT228" s="1"/>
    </row>
    <row r="229" spans="1:72" x14ac:dyDescent="0.25">
      <c r="A229" s="5" t="s">
        <v>416</v>
      </c>
      <c r="B229" s="5" t="s">
        <v>413</v>
      </c>
      <c r="C229" s="5" t="s">
        <v>467</v>
      </c>
      <c r="D229" s="5" t="s">
        <v>750</v>
      </c>
      <c r="E229" s="52">
        <f t="shared" ca="1" si="3"/>
        <v>18600</v>
      </c>
      <c r="F229" s="5">
        <v>56</v>
      </c>
      <c r="G229" s="50">
        <v>22786</v>
      </c>
      <c r="H229" s="5">
        <v>560533</v>
      </c>
      <c r="I229" s="50">
        <v>30836</v>
      </c>
      <c r="J229" s="5" t="s">
        <v>412</v>
      </c>
      <c r="BT229" s="1"/>
    </row>
    <row r="230" spans="1:72" x14ac:dyDescent="0.25">
      <c r="A230" s="5" t="s">
        <v>416</v>
      </c>
      <c r="B230" s="5" t="s">
        <v>413</v>
      </c>
      <c r="C230" s="5" t="s">
        <v>611</v>
      </c>
      <c r="D230" s="5" t="s">
        <v>510</v>
      </c>
      <c r="E230" s="52">
        <f t="shared" ca="1" si="3"/>
        <v>26460</v>
      </c>
      <c r="F230" s="5">
        <v>57</v>
      </c>
      <c r="G230" s="50">
        <v>22435</v>
      </c>
      <c r="H230" s="5">
        <v>560511</v>
      </c>
      <c r="I230" s="50">
        <v>30906</v>
      </c>
      <c r="J230" s="5" t="s">
        <v>412</v>
      </c>
      <c r="BT230" s="1"/>
    </row>
    <row r="231" spans="1:72" x14ac:dyDescent="0.25">
      <c r="A231" s="5" t="s">
        <v>416</v>
      </c>
      <c r="B231" s="5" t="s">
        <v>413</v>
      </c>
      <c r="C231" s="5" t="s">
        <v>429</v>
      </c>
      <c r="D231" s="5" t="s">
        <v>751</v>
      </c>
      <c r="E231" s="52">
        <f t="shared" ca="1" si="3"/>
        <v>27708</v>
      </c>
      <c r="F231" s="5">
        <v>56</v>
      </c>
      <c r="G231" s="50">
        <v>22837</v>
      </c>
      <c r="H231" s="5">
        <v>560556</v>
      </c>
      <c r="I231" s="50">
        <v>30831</v>
      </c>
      <c r="J231" s="5" t="s">
        <v>417</v>
      </c>
      <c r="BT231" s="1"/>
    </row>
    <row r="232" spans="1:72" x14ac:dyDescent="0.25">
      <c r="A232" s="5" t="s">
        <v>416</v>
      </c>
      <c r="B232" s="5" t="s">
        <v>454</v>
      </c>
      <c r="C232" s="5" t="s">
        <v>645</v>
      </c>
      <c r="D232" s="5" t="s">
        <v>756</v>
      </c>
      <c r="E232" s="52">
        <f t="shared" ca="1" si="3"/>
        <v>20844</v>
      </c>
      <c r="F232" s="5">
        <v>55</v>
      </c>
      <c r="G232" s="50">
        <v>23165</v>
      </c>
      <c r="H232" s="5">
        <v>560553</v>
      </c>
      <c r="I232" s="50">
        <v>31201</v>
      </c>
      <c r="J232" s="5" t="s">
        <v>417</v>
      </c>
      <c r="BT232" s="1"/>
    </row>
    <row r="233" spans="1:72" x14ac:dyDescent="0.25">
      <c r="A233" s="5" t="s">
        <v>416</v>
      </c>
      <c r="B233" s="5" t="s">
        <v>408</v>
      </c>
      <c r="C233" s="5" t="s">
        <v>550</v>
      </c>
      <c r="D233" s="5" t="s">
        <v>625</v>
      </c>
      <c r="E233" s="52">
        <f t="shared" ca="1" si="3"/>
        <v>23028</v>
      </c>
      <c r="F233" s="5">
        <v>63</v>
      </c>
      <c r="G233" s="50">
        <v>20164</v>
      </c>
      <c r="H233" s="5">
        <v>560557</v>
      </c>
      <c r="I233" s="50">
        <v>31172</v>
      </c>
      <c r="J233" s="5" t="s">
        <v>417</v>
      </c>
      <c r="BT233" s="1"/>
    </row>
    <row r="234" spans="1:72" x14ac:dyDescent="0.25">
      <c r="A234" s="5" t="s">
        <v>416</v>
      </c>
      <c r="B234" s="5" t="s">
        <v>408</v>
      </c>
      <c r="C234" s="5" t="s">
        <v>544</v>
      </c>
      <c r="D234" s="5" t="s">
        <v>550</v>
      </c>
      <c r="E234" s="52">
        <f t="shared" ca="1" si="3"/>
        <v>26712</v>
      </c>
      <c r="F234" s="5">
        <v>61</v>
      </c>
      <c r="G234" s="50">
        <v>21036</v>
      </c>
      <c r="H234" s="5">
        <v>560932</v>
      </c>
      <c r="I234" s="50">
        <v>31552</v>
      </c>
      <c r="J234" s="5" t="s">
        <v>412</v>
      </c>
      <c r="BT234" s="1"/>
    </row>
    <row r="235" spans="1:72" x14ac:dyDescent="0.25">
      <c r="A235" s="5" t="s">
        <v>416</v>
      </c>
      <c r="B235" s="5" t="s">
        <v>408</v>
      </c>
      <c r="C235" s="5" t="s">
        <v>495</v>
      </c>
      <c r="D235" s="5" t="s">
        <v>532</v>
      </c>
      <c r="E235" s="52">
        <f t="shared" ca="1" si="3"/>
        <v>19668</v>
      </c>
      <c r="F235" s="5">
        <v>59</v>
      </c>
      <c r="G235" s="50">
        <v>21555</v>
      </c>
      <c r="H235" s="5">
        <v>560615</v>
      </c>
      <c r="I235" s="50">
        <v>31544</v>
      </c>
      <c r="J235" s="5" t="s">
        <v>412</v>
      </c>
      <c r="BT235" s="1"/>
    </row>
    <row r="236" spans="1:72" x14ac:dyDescent="0.25">
      <c r="A236" s="5" t="s">
        <v>416</v>
      </c>
      <c r="B236" s="5" t="s">
        <v>413</v>
      </c>
      <c r="C236" s="5" t="s">
        <v>437</v>
      </c>
      <c r="D236" s="5" t="s">
        <v>489</v>
      </c>
      <c r="E236" s="52">
        <f t="shared" ca="1" si="3"/>
        <v>27696</v>
      </c>
      <c r="F236" s="5">
        <v>56</v>
      </c>
      <c r="G236" s="50">
        <v>22623</v>
      </c>
      <c r="H236" s="5">
        <v>560613</v>
      </c>
      <c r="I236" s="50">
        <v>31474</v>
      </c>
      <c r="J236" s="5" t="s">
        <v>412</v>
      </c>
      <c r="BT236" s="1"/>
    </row>
    <row r="237" spans="1:72" x14ac:dyDescent="0.25">
      <c r="A237" s="5" t="s">
        <v>416</v>
      </c>
      <c r="B237" s="5" t="s">
        <v>413</v>
      </c>
      <c r="C237" s="5" t="s">
        <v>544</v>
      </c>
      <c r="D237" s="5" t="s">
        <v>682</v>
      </c>
      <c r="E237" s="52">
        <f t="shared" ca="1" si="3"/>
        <v>20532</v>
      </c>
      <c r="F237" s="5">
        <v>56</v>
      </c>
      <c r="G237" s="50">
        <v>22809</v>
      </c>
      <c r="H237" s="5">
        <v>560617</v>
      </c>
      <c r="I237" s="50">
        <v>31742</v>
      </c>
      <c r="J237" s="5" t="s">
        <v>412</v>
      </c>
      <c r="BT237" s="1"/>
    </row>
    <row r="238" spans="1:72" x14ac:dyDescent="0.25">
      <c r="A238" s="5" t="s">
        <v>416</v>
      </c>
      <c r="B238" s="5" t="s">
        <v>413</v>
      </c>
      <c r="C238" s="5" t="s">
        <v>514</v>
      </c>
      <c r="D238" s="5" t="s">
        <v>609</v>
      </c>
      <c r="E238" s="52">
        <f t="shared" ca="1" si="3"/>
        <v>28140</v>
      </c>
      <c r="F238" s="5">
        <v>61</v>
      </c>
      <c r="G238" s="50">
        <v>21036</v>
      </c>
      <c r="H238" s="5">
        <v>560539</v>
      </c>
      <c r="I238" s="50">
        <v>31552</v>
      </c>
      <c r="J238" s="5" t="s">
        <v>412</v>
      </c>
      <c r="BT238" s="1"/>
    </row>
    <row r="239" spans="1:72" x14ac:dyDescent="0.25">
      <c r="A239" s="5" t="s">
        <v>416</v>
      </c>
      <c r="B239" s="5" t="s">
        <v>413</v>
      </c>
      <c r="C239" s="5" t="s">
        <v>594</v>
      </c>
      <c r="D239" s="5" t="s">
        <v>539</v>
      </c>
      <c r="E239" s="52">
        <f t="shared" ca="1" si="3"/>
        <v>24432</v>
      </c>
      <c r="F239" s="5">
        <v>60</v>
      </c>
      <c r="G239" s="50">
        <v>21211</v>
      </c>
      <c r="H239" s="5">
        <v>560626</v>
      </c>
      <c r="I239" s="50">
        <v>31667</v>
      </c>
      <c r="J239" s="5" t="s">
        <v>412</v>
      </c>
      <c r="BT239" s="1"/>
    </row>
    <row r="240" spans="1:72" x14ac:dyDescent="0.25">
      <c r="A240" s="5" t="s">
        <v>416</v>
      </c>
      <c r="B240" s="5" t="s">
        <v>413</v>
      </c>
      <c r="C240" s="5" t="s">
        <v>450</v>
      </c>
      <c r="D240" s="5" t="s">
        <v>761</v>
      </c>
      <c r="E240" s="52">
        <f t="shared" ca="1" si="3"/>
        <v>21732</v>
      </c>
      <c r="F240" s="5">
        <v>53</v>
      </c>
      <c r="G240" s="50">
        <v>23662</v>
      </c>
      <c r="H240" s="5">
        <v>560631</v>
      </c>
      <c r="I240" s="50">
        <v>31505</v>
      </c>
      <c r="J240" s="5" t="s">
        <v>412</v>
      </c>
      <c r="BT240" s="1"/>
    </row>
    <row r="241" spans="1:72" x14ac:dyDescent="0.25">
      <c r="A241" s="5" t="s">
        <v>416</v>
      </c>
      <c r="B241" s="5" t="s">
        <v>413</v>
      </c>
      <c r="C241" s="5" t="s">
        <v>681</v>
      </c>
      <c r="D241" s="5" t="s">
        <v>770</v>
      </c>
      <c r="E241" s="52">
        <f t="shared" ca="1" si="3"/>
        <v>27720</v>
      </c>
      <c r="F241" s="5">
        <v>60</v>
      </c>
      <c r="G241" s="50">
        <v>21450</v>
      </c>
      <c r="H241" s="5">
        <v>560667</v>
      </c>
      <c r="I241" s="50">
        <v>31459</v>
      </c>
      <c r="J241" s="5" t="s">
        <v>417</v>
      </c>
      <c r="BT241" s="1"/>
    </row>
    <row r="242" spans="1:72" x14ac:dyDescent="0.25">
      <c r="A242" s="5" t="s">
        <v>416</v>
      </c>
      <c r="B242" s="5" t="s">
        <v>413</v>
      </c>
      <c r="C242" s="5" t="s">
        <v>662</v>
      </c>
      <c r="D242" s="5" t="s">
        <v>721</v>
      </c>
      <c r="E242" s="52">
        <f t="shared" ca="1" si="3"/>
        <v>23832</v>
      </c>
      <c r="F242" s="5">
        <v>58</v>
      </c>
      <c r="G242" s="50">
        <v>21983</v>
      </c>
      <c r="H242" s="5">
        <v>560583</v>
      </c>
      <c r="I242" s="50">
        <v>31500</v>
      </c>
      <c r="J242" s="5" t="s">
        <v>417</v>
      </c>
      <c r="BT242" s="1"/>
    </row>
    <row r="243" spans="1:72" x14ac:dyDescent="0.25">
      <c r="A243" s="5" t="s">
        <v>416</v>
      </c>
      <c r="B243" s="5" t="s">
        <v>413</v>
      </c>
      <c r="C243" s="5" t="s">
        <v>521</v>
      </c>
      <c r="D243" s="5" t="s">
        <v>773</v>
      </c>
      <c r="E243" s="52">
        <f t="shared" ca="1" si="3"/>
        <v>28500</v>
      </c>
      <c r="F243" s="5">
        <v>55</v>
      </c>
      <c r="G243" s="50">
        <v>23160</v>
      </c>
      <c r="H243" s="5">
        <v>560649</v>
      </c>
      <c r="I243" s="50">
        <v>31438</v>
      </c>
      <c r="J243" s="5" t="s">
        <v>417</v>
      </c>
      <c r="BT243" s="1"/>
    </row>
    <row r="244" spans="1:72" x14ac:dyDescent="0.25">
      <c r="A244" s="5" t="s">
        <v>416</v>
      </c>
      <c r="B244" s="5" t="s">
        <v>408</v>
      </c>
      <c r="C244" s="5" t="s">
        <v>626</v>
      </c>
      <c r="D244" s="5" t="s">
        <v>444</v>
      </c>
      <c r="E244" s="52">
        <f t="shared" ca="1" si="3"/>
        <v>21588</v>
      </c>
      <c r="F244" s="5">
        <v>55</v>
      </c>
      <c r="G244" s="50">
        <v>23036</v>
      </c>
      <c r="H244" s="5">
        <v>560646</v>
      </c>
      <c r="I244" s="50">
        <v>31754</v>
      </c>
      <c r="J244" s="5" t="s">
        <v>417</v>
      </c>
      <c r="BT244" s="1"/>
    </row>
    <row r="245" spans="1:72" x14ac:dyDescent="0.25">
      <c r="A245" s="5" t="s">
        <v>416</v>
      </c>
      <c r="B245" s="5" t="s">
        <v>413</v>
      </c>
      <c r="C245" s="5" t="s">
        <v>587</v>
      </c>
      <c r="D245" s="5" t="s">
        <v>441</v>
      </c>
      <c r="E245" s="52">
        <f t="shared" ca="1" si="3"/>
        <v>23100</v>
      </c>
      <c r="F245" s="5">
        <v>61</v>
      </c>
      <c r="G245" s="50">
        <v>20859</v>
      </c>
      <c r="H245" s="5">
        <v>560599</v>
      </c>
      <c r="I245" s="50">
        <v>31756</v>
      </c>
      <c r="J245" s="5" t="s">
        <v>421</v>
      </c>
      <c r="BT245" s="1"/>
    </row>
    <row r="246" spans="1:72" x14ac:dyDescent="0.25">
      <c r="A246" s="5" t="s">
        <v>416</v>
      </c>
      <c r="B246" s="5" t="s">
        <v>413</v>
      </c>
      <c r="C246" s="5" t="s">
        <v>562</v>
      </c>
      <c r="D246" s="5" t="s">
        <v>782</v>
      </c>
      <c r="E246" s="52">
        <f t="shared" ca="1" si="3"/>
        <v>20184</v>
      </c>
      <c r="F246" s="5">
        <v>54</v>
      </c>
      <c r="G246" s="50">
        <v>23502</v>
      </c>
      <c r="H246" s="5">
        <v>560659</v>
      </c>
      <c r="I246" s="50">
        <v>32042</v>
      </c>
      <c r="J246" s="5" t="s">
        <v>466</v>
      </c>
      <c r="BT246" s="1"/>
    </row>
    <row r="247" spans="1:72" x14ac:dyDescent="0.25">
      <c r="A247" s="5" t="s">
        <v>416</v>
      </c>
      <c r="B247" s="5" t="s">
        <v>408</v>
      </c>
      <c r="C247" s="5" t="s">
        <v>481</v>
      </c>
      <c r="D247" s="5" t="s">
        <v>191</v>
      </c>
      <c r="E247" s="52">
        <f t="shared" ca="1" si="3"/>
        <v>27204</v>
      </c>
      <c r="F247" s="5">
        <v>54</v>
      </c>
      <c r="G247" s="50">
        <v>23306</v>
      </c>
      <c r="H247" s="5">
        <v>560697</v>
      </c>
      <c r="I247" s="50">
        <v>31865</v>
      </c>
      <c r="J247" s="5" t="s">
        <v>466</v>
      </c>
      <c r="BT247" s="1"/>
    </row>
    <row r="248" spans="1:72" x14ac:dyDescent="0.25">
      <c r="A248" s="5" t="s">
        <v>416</v>
      </c>
      <c r="B248" s="5" t="s">
        <v>413</v>
      </c>
      <c r="C248" s="5" t="s">
        <v>492</v>
      </c>
      <c r="D248" s="5" t="s">
        <v>438</v>
      </c>
      <c r="E248" s="52">
        <f t="shared" ca="1" si="3"/>
        <v>29676</v>
      </c>
      <c r="F248" s="5">
        <v>55</v>
      </c>
      <c r="G248" s="50">
        <v>23037</v>
      </c>
      <c r="H248" s="5">
        <v>560696</v>
      </c>
      <c r="I248" s="50">
        <v>31857</v>
      </c>
      <c r="J248" s="5" t="s">
        <v>412</v>
      </c>
      <c r="BT248" s="1"/>
    </row>
    <row r="249" spans="1:72" x14ac:dyDescent="0.25">
      <c r="A249" s="5" t="s">
        <v>416</v>
      </c>
      <c r="B249" s="5" t="s">
        <v>413</v>
      </c>
      <c r="C249" s="5" t="s">
        <v>618</v>
      </c>
      <c r="D249" s="5" t="s">
        <v>682</v>
      </c>
      <c r="E249" s="52">
        <f t="shared" ca="1" si="3"/>
        <v>27672</v>
      </c>
      <c r="F249" s="5">
        <v>50</v>
      </c>
      <c r="G249" s="50">
        <v>24757</v>
      </c>
      <c r="H249" s="5">
        <v>560714</v>
      </c>
      <c r="I249" s="50">
        <v>31917</v>
      </c>
      <c r="J249" s="5" t="s">
        <v>412</v>
      </c>
      <c r="BT249" s="1"/>
    </row>
    <row r="250" spans="1:72" x14ac:dyDescent="0.25">
      <c r="A250" s="5" t="s">
        <v>416</v>
      </c>
      <c r="B250" s="5" t="s">
        <v>413</v>
      </c>
      <c r="C250" s="5" t="s">
        <v>547</v>
      </c>
      <c r="D250" s="5" t="s">
        <v>489</v>
      </c>
      <c r="E250" s="52">
        <f t="shared" ca="1" si="3"/>
        <v>18048</v>
      </c>
      <c r="F250" s="5">
        <v>53</v>
      </c>
      <c r="G250" s="50">
        <v>23940</v>
      </c>
      <c r="H250" s="5">
        <v>560717</v>
      </c>
      <c r="I250" s="50">
        <v>32107</v>
      </c>
      <c r="J250" s="5" t="s">
        <v>417</v>
      </c>
      <c r="BT250" s="1"/>
    </row>
    <row r="251" spans="1:72" x14ac:dyDescent="0.25">
      <c r="A251" s="5" t="s">
        <v>416</v>
      </c>
      <c r="B251" s="5" t="s">
        <v>413</v>
      </c>
      <c r="C251" s="5" t="s">
        <v>631</v>
      </c>
      <c r="D251" s="5" t="s">
        <v>529</v>
      </c>
      <c r="E251" s="52">
        <f t="shared" ca="1" si="3"/>
        <v>18552</v>
      </c>
      <c r="F251" s="5">
        <v>54</v>
      </c>
      <c r="G251" s="50">
        <v>23568</v>
      </c>
      <c r="H251" s="5">
        <v>560733</v>
      </c>
      <c r="I251" s="50">
        <v>31917</v>
      </c>
      <c r="J251" s="5" t="s">
        <v>417</v>
      </c>
      <c r="BT251" s="1"/>
    </row>
    <row r="252" spans="1:72" x14ac:dyDescent="0.25">
      <c r="A252" s="5" t="s">
        <v>416</v>
      </c>
      <c r="B252" s="5" t="s">
        <v>413</v>
      </c>
      <c r="C252" s="5" t="s">
        <v>506</v>
      </c>
      <c r="D252" s="5" t="s">
        <v>563</v>
      </c>
      <c r="E252" s="52">
        <f t="shared" ca="1" si="3"/>
        <v>26688</v>
      </c>
      <c r="F252" s="5">
        <v>55</v>
      </c>
      <c r="G252" s="50">
        <v>23258</v>
      </c>
      <c r="H252" s="5">
        <v>560739</v>
      </c>
      <c r="I252" s="50">
        <v>32032</v>
      </c>
      <c r="J252" s="5" t="s">
        <v>417</v>
      </c>
      <c r="BT252" s="1"/>
    </row>
    <row r="253" spans="1:72" x14ac:dyDescent="0.25">
      <c r="A253" s="5" t="s">
        <v>416</v>
      </c>
      <c r="B253" s="5" t="s">
        <v>413</v>
      </c>
      <c r="C253" s="5" t="s">
        <v>455</v>
      </c>
      <c r="D253" s="5" t="s">
        <v>793</v>
      </c>
      <c r="E253" s="52">
        <f t="shared" ca="1" si="3"/>
        <v>25260</v>
      </c>
      <c r="F253" s="5">
        <v>52</v>
      </c>
      <c r="G253" s="50">
        <v>24218</v>
      </c>
      <c r="H253" s="5">
        <v>560751</v>
      </c>
      <c r="I253" s="50">
        <v>32168</v>
      </c>
      <c r="J253" s="5" t="s">
        <v>417</v>
      </c>
      <c r="BT253" s="1"/>
    </row>
    <row r="254" spans="1:72" x14ac:dyDescent="0.25">
      <c r="A254" s="5" t="s">
        <v>416</v>
      </c>
      <c r="B254" s="5" t="s">
        <v>413</v>
      </c>
      <c r="C254" s="5" t="s">
        <v>564</v>
      </c>
      <c r="D254" s="5" t="s">
        <v>453</v>
      </c>
      <c r="E254" s="52">
        <f t="shared" ca="1" si="3"/>
        <v>22440</v>
      </c>
      <c r="F254" s="5">
        <v>61</v>
      </c>
      <c r="G254" s="50">
        <v>20735</v>
      </c>
      <c r="H254" s="5">
        <v>560776</v>
      </c>
      <c r="I254" s="50">
        <v>32408</v>
      </c>
      <c r="J254" s="5" t="s">
        <v>421</v>
      </c>
      <c r="BT254" s="1"/>
    </row>
    <row r="255" spans="1:72" x14ac:dyDescent="0.25">
      <c r="A255" s="5" t="s">
        <v>416</v>
      </c>
      <c r="B255" s="5" t="s">
        <v>413</v>
      </c>
      <c r="C255" s="5" t="s">
        <v>526</v>
      </c>
      <c r="D255" s="5" t="s">
        <v>801</v>
      </c>
      <c r="E255" s="52">
        <f t="shared" ca="1" si="3"/>
        <v>29052</v>
      </c>
      <c r="F255" s="5">
        <v>53</v>
      </c>
      <c r="G255" s="50">
        <v>23927</v>
      </c>
      <c r="H255" s="5">
        <v>560806</v>
      </c>
      <c r="I255" s="50">
        <v>32205</v>
      </c>
      <c r="J255" s="5" t="s">
        <v>412</v>
      </c>
      <c r="BT255" s="1"/>
    </row>
    <row r="256" spans="1:72" x14ac:dyDescent="0.25">
      <c r="A256" s="5" t="s">
        <v>416</v>
      </c>
      <c r="B256" s="5" t="s">
        <v>413</v>
      </c>
      <c r="C256" s="5" t="s">
        <v>476</v>
      </c>
      <c r="D256" s="5" t="s">
        <v>583</v>
      </c>
      <c r="E256" s="52">
        <f t="shared" ca="1" si="3"/>
        <v>19668</v>
      </c>
      <c r="F256" s="5">
        <v>55</v>
      </c>
      <c r="G256" s="50">
        <v>23230</v>
      </c>
      <c r="H256" s="5">
        <v>560856</v>
      </c>
      <c r="I256" s="50">
        <v>32570</v>
      </c>
      <c r="J256" s="5" t="s">
        <v>417</v>
      </c>
      <c r="BT256" s="1"/>
    </row>
    <row r="257" spans="1:72" x14ac:dyDescent="0.25">
      <c r="A257" s="5" t="s">
        <v>416</v>
      </c>
      <c r="B257" s="5" t="s">
        <v>408</v>
      </c>
      <c r="C257" s="5" t="s">
        <v>471</v>
      </c>
      <c r="D257" s="5" t="s">
        <v>532</v>
      </c>
      <c r="E257" s="52">
        <f t="shared" ca="1" si="3"/>
        <v>27828</v>
      </c>
      <c r="F257" s="5">
        <v>52</v>
      </c>
      <c r="G257" s="50">
        <v>24202</v>
      </c>
      <c r="H257" s="5">
        <v>560795</v>
      </c>
      <c r="I257" s="50">
        <v>32852</v>
      </c>
      <c r="J257" s="5" t="s">
        <v>417</v>
      </c>
      <c r="BT257" s="1"/>
    </row>
    <row r="258" spans="1:72" x14ac:dyDescent="0.25">
      <c r="A258" s="5" t="s">
        <v>416</v>
      </c>
      <c r="B258" s="5" t="s">
        <v>413</v>
      </c>
      <c r="C258" s="5" t="s">
        <v>521</v>
      </c>
      <c r="D258" s="5" t="s">
        <v>750</v>
      </c>
      <c r="E258" s="52">
        <f t="shared" ref="E258:E321" ca="1" si="4">RANDBETWEEN(1500,2600)*12</f>
        <v>28860</v>
      </c>
      <c r="F258" s="5">
        <v>52</v>
      </c>
      <c r="G258" s="50">
        <v>24112</v>
      </c>
      <c r="H258" s="5">
        <v>351375</v>
      </c>
      <c r="I258" s="50">
        <v>33027</v>
      </c>
      <c r="J258" s="5" t="s">
        <v>421</v>
      </c>
      <c r="BT258" s="1"/>
    </row>
    <row r="259" spans="1:72" x14ac:dyDescent="0.25">
      <c r="A259" s="5" t="s">
        <v>416</v>
      </c>
      <c r="B259" s="5" t="s">
        <v>413</v>
      </c>
      <c r="C259" s="5" t="s">
        <v>817</v>
      </c>
      <c r="D259" s="5" t="s">
        <v>513</v>
      </c>
      <c r="E259" s="52">
        <f t="shared" ca="1" si="4"/>
        <v>20484</v>
      </c>
      <c r="F259" s="5">
        <v>56</v>
      </c>
      <c r="G259" s="50">
        <v>22731</v>
      </c>
      <c r="H259" s="5">
        <v>350389</v>
      </c>
      <c r="I259" s="50">
        <v>32914</v>
      </c>
      <c r="J259" s="5" t="s">
        <v>466</v>
      </c>
      <c r="BT259" s="1"/>
    </row>
    <row r="260" spans="1:72" x14ac:dyDescent="0.25">
      <c r="A260" s="5" t="s">
        <v>416</v>
      </c>
      <c r="B260" s="5" t="s">
        <v>413</v>
      </c>
      <c r="C260" s="5" t="s">
        <v>546</v>
      </c>
      <c r="D260" s="5" t="s">
        <v>818</v>
      </c>
      <c r="E260" s="52">
        <f t="shared" ca="1" si="4"/>
        <v>18360</v>
      </c>
      <c r="F260" s="5">
        <v>52</v>
      </c>
      <c r="G260" s="50">
        <v>24298</v>
      </c>
      <c r="H260" s="5">
        <v>560908</v>
      </c>
      <c r="I260" s="50">
        <v>33027</v>
      </c>
      <c r="J260" s="5" t="s">
        <v>412</v>
      </c>
      <c r="BT260" s="1"/>
    </row>
    <row r="261" spans="1:72" x14ac:dyDescent="0.25">
      <c r="A261" s="5" t="s">
        <v>416</v>
      </c>
      <c r="B261" s="5" t="s">
        <v>413</v>
      </c>
      <c r="C261" s="5" t="s">
        <v>511</v>
      </c>
      <c r="D261" s="5" t="s">
        <v>682</v>
      </c>
      <c r="E261" s="52">
        <f t="shared" ca="1" si="4"/>
        <v>19224</v>
      </c>
      <c r="F261" s="5">
        <v>51</v>
      </c>
      <c r="G261" s="50">
        <v>24657</v>
      </c>
      <c r="H261" s="5">
        <v>350061</v>
      </c>
      <c r="I261" s="50">
        <v>33071</v>
      </c>
      <c r="J261" s="5" t="s">
        <v>417</v>
      </c>
      <c r="BT261" s="1"/>
    </row>
    <row r="262" spans="1:72" x14ac:dyDescent="0.25">
      <c r="A262" s="5" t="s">
        <v>416</v>
      </c>
      <c r="B262" s="5" t="s">
        <v>413</v>
      </c>
      <c r="C262" s="5" t="s">
        <v>673</v>
      </c>
      <c r="D262" s="5" t="s">
        <v>510</v>
      </c>
      <c r="E262" s="52">
        <f t="shared" ca="1" si="4"/>
        <v>25608</v>
      </c>
      <c r="F262" s="5">
        <v>59</v>
      </c>
      <c r="G262" s="50">
        <v>21645</v>
      </c>
      <c r="H262" s="5">
        <v>350949</v>
      </c>
      <c r="I262" s="50">
        <v>33318</v>
      </c>
      <c r="J262" s="5" t="s">
        <v>417</v>
      </c>
      <c r="BT262" s="1"/>
    </row>
    <row r="263" spans="1:72" x14ac:dyDescent="0.25">
      <c r="A263" s="5" t="s">
        <v>416</v>
      </c>
      <c r="B263" s="5" t="s">
        <v>413</v>
      </c>
      <c r="C263" s="5" t="s">
        <v>423</v>
      </c>
      <c r="D263" s="5" t="s">
        <v>823</v>
      </c>
      <c r="E263" s="52">
        <f t="shared" ca="1" si="4"/>
        <v>23304</v>
      </c>
      <c r="F263" s="5">
        <v>50</v>
      </c>
      <c r="G263" s="50">
        <v>24918</v>
      </c>
      <c r="H263" s="5">
        <v>560858</v>
      </c>
      <c r="I263" s="50">
        <v>33348</v>
      </c>
      <c r="J263" s="5" t="s">
        <v>417</v>
      </c>
      <c r="BT263" s="1"/>
    </row>
    <row r="264" spans="1:72" x14ac:dyDescent="0.25">
      <c r="A264" s="5" t="s">
        <v>416</v>
      </c>
      <c r="B264" s="5" t="s">
        <v>413</v>
      </c>
      <c r="C264" s="5" t="s">
        <v>578</v>
      </c>
      <c r="D264" s="5" t="s">
        <v>513</v>
      </c>
      <c r="E264" s="52">
        <f t="shared" ca="1" si="4"/>
        <v>26832</v>
      </c>
      <c r="F264" s="5">
        <v>48</v>
      </c>
      <c r="G264" s="50">
        <v>25823</v>
      </c>
      <c r="H264" s="5">
        <v>350557</v>
      </c>
      <c r="I264" s="50">
        <v>33697</v>
      </c>
      <c r="J264" s="5" t="s">
        <v>466</v>
      </c>
      <c r="BT264" s="1"/>
    </row>
    <row r="265" spans="1:72" x14ac:dyDescent="0.25">
      <c r="A265" s="5" t="s">
        <v>416</v>
      </c>
      <c r="B265" s="5" t="s">
        <v>413</v>
      </c>
      <c r="C265" s="5" t="s">
        <v>553</v>
      </c>
      <c r="D265" s="5" t="s">
        <v>456</v>
      </c>
      <c r="E265" s="52">
        <f t="shared" ca="1" si="4"/>
        <v>22920</v>
      </c>
      <c r="F265" s="5">
        <v>49</v>
      </c>
      <c r="G265" s="50">
        <v>25239</v>
      </c>
      <c r="H265" s="5">
        <v>350703</v>
      </c>
      <c r="I265" s="50">
        <v>33644</v>
      </c>
      <c r="J265" s="5" t="s">
        <v>412</v>
      </c>
      <c r="BT265" s="1"/>
    </row>
    <row r="266" spans="1:72" x14ac:dyDescent="0.25">
      <c r="A266" s="5" t="s">
        <v>416</v>
      </c>
      <c r="B266" s="5" t="s">
        <v>413</v>
      </c>
      <c r="C266" s="5" t="s">
        <v>429</v>
      </c>
      <c r="D266" s="5" t="s">
        <v>682</v>
      </c>
      <c r="E266" s="52">
        <f t="shared" ca="1" si="4"/>
        <v>25284</v>
      </c>
      <c r="F266" s="5">
        <v>46</v>
      </c>
      <c r="G266" s="50">
        <v>26277</v>
      </c>
      <c r="H266" s="5">
        <v>350196</v>
      </c>
      <c r="I266" s="50">
        <v>34313</v>
      </c>
      <c r="J266" s="5" t="s">
        <v>417</v>
      </c>
      <c r="BT266" s="1"/>
    </row>
    <row r="267" spans="1:72" x14ac:dyDescent="0.25">
      <c r="A267" s="5" t="s">
        <v>416</v>
      </c>
      <c r="B267" s="5" t="s">
        <v>413</v>
      </c>
      <c r="C267" s="5" t="s">
        <v>664</v>
      </c>
      <c r="D267" s="5" t="s">
        <v>515</v>
      </c>
      <c r="E267" s="52">
        <f t="shared" ca="1" si="4"/>
        <v>27804</v>
      </c>
      <c r="F267" s="5">
        <v>49</v>
      </c>
      <c r="G267" s="50">
        <v>25133</v>
      </c>
      <c r="H267" s="5">
        <v>350533</v>
      </c>
      <c r="I267" s="50">
        <v>34299</v>
      </c>
      <c r="J267" s="5" t="s">
        <v>421</v>
      </c>
      <c r="BT267" s="1"/>
    </row>
    <row r="268" spans="1:72" x14ac:dyDescent="0.25">
      <c r="A268" s="5" t="s">
        <v>416</v>
      </c>
      <c r="B268" s="5" t="s">
        <v>413</v>
      </c>
      <c r="C268" s="5" t="s">
        <v>608</v>
      </c>
      <c r="D268" s="5" t="s">
        <v>441</v>
      </c>
      <c r="E268" s="52">
        <f t="shared" ca="1" si="4"/>
        <v>26556</v>
      </c>
      <c r="F268" s="5">
        <v>46</v>
      </c>
      <c r="G268" s="50">
        <v>26262</v>
      </c>
      <c r="H268" s="5">
        <v>351119</v>
      </c>
      <c r="I268" s="50">
        <v>34313</v>
      </c>
      <c r="J268" s="5" t="s">
        <v>421</v>
      </c>
      <c r="BT268" s="1"/>
    </row>
    <row r="269" spans="1:72" x14ac:dyDescent="0.25">
      <c r="A269" s="5" t="s">
        <v>416</v>
      </c>
      <c r="B269" s="5" t="s">
        <v>413</v>
      </c>
      <c r="C269" s="5" t="s">
        <v>618</v>
      </c>
      <c r="D269" s="5" t="s">
        <v>839</v>
      </c>
      <c r="E269" s="52">
        <f t="shared" ca="1" si="4"/>
        <v>26040</v>
      </c>
      <c r="F269" s="5">
        <v>46</v>
      </c>
      <c r="G269" s="50">
        <v>26216</v>
      </c>
      <c r="H269" s="5">
        <v>350610</v>
      </c>
      <c r="I269" s="50">
        <v>34092</v>
      </c>
      <c r="J269" s="5" t="s">
        <v>466</v>
      </c>
      <c r="BT269" s="1"/>
    </row>
    <row r="270" spans="1:72" x14ac:dyDescent="0.25">
      <c r="A270" s="5" t="s">
        <v>416</v>
      </c>
      <c r="B270" s="5" t="s">
        <v>413</v>
      </c>
      <c r="C270" s="5" t="s">
        <v>611</v>
      </c>
      <c r="D270" s="5" t="s">
        <v>841</v>
      </c>
      <c r="E270" s="52">
        <f t="shared" ca="1" si="4"/>
        <v>25860</v>
      </c>
      <c r="F270" s="5">
        <v>48</v>
      </c>
      <c r="G270" s="50">
        <v>25547</v>
      </c>
      <c r="H270" s="5">
        <v>351036</v>
      </c>
      <c r="I270" s="50">
        <v>34222</v>
      </c>
      <c r="J270" s="5" t="s">
        <v>466</v>
      </c>
      <c r="BT270" s="1"/>
    </row>
    <row r="271" spans="1:72" x14ac:dyDescent="0.25">
      <c r="A271" s="5" t="s">
        <v>416</v>
      </c>
      <c r="B271" s="5" t="s">
        <v>413</v>
      </c>
      <c r="C271" s="5" t="s">
        <v>614</v>
      </c>
      <c r="D271" s="5" t="s">
        <v>842</v>
      </c>
      <c r="E271" s="52">
        <f t="shared" ca="1" si="4"/>
        <v>31080</v>
      </c>
      <c r="F271" s="5">
        <v>46</v>
      </c>
      <c r="G271" s="50">
        <v>26397</v>
      </c>
      <c r="H271" s="5">
        <v>350637</v>
      </c>
      <c r="I271" s="50">
        <v>33974</v>
      </c>
      <c r="J271" s="5" t="s">
        <v>466</v>
      </c>
      <c r="BT271" s="1"/>
    </row>
    <row r="272" spans="1:72" x14ac:dyDescent="0.25">
      <c r="A272" s="5" t="s">
        <v>416</v>
      </c>
      <c r="B272" s="5" t="s">
        <v>413</v>
      </c>
      <c r="C272" s="5" t="s">
        <v>791</v>
      </c>
      <c r="D272" s="5" t="s">
        <v>532</v>
      </c>
      <c r="E272" s="52">
        <f t="shared" ca="1" si="4"/>
        <v>22056</v>
      </c>
      <c r="F272" s="5">
        <v>49</v>
      </c>
      <c r="G272" s="50">
        <v>25288</v>
      </c>
      <c r="H272" s="5">
        <v>561026</v>
      </c>
      <c r="I272" s="50">
        <v>34101</v>
      </c>
      <c r="J272" s="5" t="s">
        <v>466</v>
      </c>
      <c r="BT272" s="1"/>
    </row>
    <row r="273" spans="1:72" x14ac:dyDescent="0.25">
      <c r="A273" s="5" t="s">
        <v>416</v>
      </c>
      <c r="B273" s="5" t="s">
        <v>408</v>
      </c>
      <c r="C273" s="5" t="s">
        <v>499</v>
      </c>
      <c r="D273" s="5" t="s">
        <v>630</v>
      </c>
      <c r="E273" s="52">
        <f t="shared" ca="1" si="4"/>
        <v>19152</v>
      </c>
      <c r="F273" s="5">
        <v>52</v>
      </c>
      <c r="G273" s="50">
        <v>24192</v>
      </c>
      <c r="H273" s="5">
        <v>561040</v>
      </c>
      <c r="I273" s="50">
        <v>34054</v>
      </c>
      <c r="J273" s="5" t="s">
        <v>412</v>
      </c>
      <c r="BT273" s="1"/>
    </row>
    <row r="274" spans="1:72" x14ac:dyDescent="0.25">
      <c r="A274" s="5" t="s">
        <v>416</v>
      </c>
      <c r="B274" s="5" t="s">
        <v>413</v>
      </c>
      <c r="C274" s="5" t="s">
        <v>705</v>
      </c>
      <c r="D274" s="5" t="s">
        <v>848</v>
      </c>
      <c r="E274" s="52">
        <f t="shared" ca="1" si="4"/>
        <v>20064</v>
      </c>
      <c r="F274" s="5">
        <v>46</v>
      </c>
      <c r="G274" s="50">
        <v>26361</v>
      </c>
      <c r="H274" s="5">
        <v>350752</v>
      </c>
      <c r="I274" s="50">
        <v>34298</v>
      </c>
      <c r="J274" s="5" t="s">
        <v>417</v>
      </c>
      <c r="BT274" s="1"/>
    </row>
    <row r="275" spans="1:72" x14ac:dyDescent="0.25">
      <c r="A275" s="5" t="s">
        <v>416</v>
      </c>
      <c r="B275" s="5" t="s">
        <v>413</v>
      </c>
      <c r="C275" s="5" t="s">
        <v>440</v>
      </c>
      <c r="D275" s="5" t="s">
        <v>510</v>
      </c>
      <c r="E275" s="52">
        <f t="shared" ca="1" si="4"/>
        <v>18552</v>
      </c>
      <c r="F275" s="5">
        <v>50</v>
      </c>
      <c r="G275" s="50">
        <v>24757</v>
      </c>
      <c r="H275" s="5">
        <v>350230</v>
      </c>
      <c r="I275" s="50">
        <v>34010</v>
      </c>
      <c r="J275" s="5" t="s">
        <v>417</v>
      </c>
      <c r="BT275" s="1"/>
    </row>
    <row r="276" spans="1:72" x14ac:dyDescent="0.25">
      <c r="A276" s="5" t="s">
        <v>416</v>
      </c>
      <c r="B276" s="5" t="s">
        <v>413</v>
      </c>
      <c r="C276" s="5" t="s">
        <v>615</v>
      </c>
      <c r="D276" s="5" t="s">
        <v>669</v>
      </c>
      <c r="E276" s="52">
        <f t="shared" ca="1" si="4"/>
        <v>20436</v>
      </c>
      <c r="F276" s="5">
        <v>49</v>
      </c>
      <c r="G276" s="50">
        <v>25298</v>
      </c>
      <c r="H276" s="5">
        <v>350786</v>
      </c>
      <c r="I276" s="50">
        <v>34124</v>
      </c>
      <c r="J276" s="5" t="s">
        <v>417</v>
      </c>
      <c r="BT276" s="1"/>
    </row>
    <row r="277" spans="1:72" x14ac:dyDescent="0.25">
      <c r="A277" s="5" t="s">
        <v>416</v>
      </c>
      <c r="B277" s="5" t="s">
        <v>413</v>
      </c>
      <c r="C277" s="5" t="s">
        <v>483</v>
      </c>
      <c r="D277" s="5" t="s">
        <v>849</v>
      </c>
      <c r="E277" s="52">
        <f t="shared" ca="1" si="4"/>
        <v>30396</v>
      </c>
      <c r="F277" s="5">
        <v>48</v>
      </c>
      <c r="G277" s="50">
        <v>25722</v>
      </c>
      <c r="H277" s="5">
        <v>350119</v>
      </c>
      <c r="I277" s="50">
        <v>34678</v>
      </c>
      <c r="J277" s="5" t="s">
        <v>417</v>
      </c>
      <c r="BT277" s="1"/>
    </row>
    <row r="278" spans="1:72" x14ac:dyDescent="0.25">
      <c r="A278" s="5" t="s">
        <v>416</v>
      </c>
      <c r="B278" s="5" t="s">
        <v>413</v>
      </c>
      <c r="C278" s="5" t="s">
        <v>592</v>
      </c>
      <c r="D278" s="5" t="s">
        <v>566</v>
      </c>
      <c r="E278" s="52">
        <f t="shared" ca="1" si="4"/>
        <v>25908</v>
      </c>
      <c r="F278" s="5">
        <v>47</v>
      </c>
      <c r="G278" s="50">
        <v>25879</v>
      </c>
      <c r="H278" s="5">
        <v>350702</v>
      </c>
      <c r="I278" s="50">
        <v>34599</v>
      </c>
      <c r="J278" s="5" t="s">
        <v>421</v>
      </c>
      <c r="BT278" s="1"/>
    </row>
    <row r="279" spans="1:72" x14ac:dyDescent="0.25">
      <c r="A279" s="5" t="s">
        <v>416</v>
      </c>
      <c r="B279" s="5" t="s">
        <v>413</v>
      </c>
      <c r="C279" s="5" t="s">
        <v>766</v>
      </c>
      <c r="D279" s="5" t="s">
        <v>824</v>
      </c>
      <c r="E279" s="52">
        <f t="shared" ca="1" si="4"/>
        <v>20172</v>
      </c>
      <c r="F279" s="5">
        <v>45</v>
      </c>
      <c r="G279" s="50">
        <v>26645</v>
      </c>
      <c r="H279" s="5">
        <v>561065</v>
      </c>
      <c r="I279" s="50">
        <v>34427</v>
      </c>
      <c r="J279" s="5" t="s">
        <v>466</v>
      </c>
      <c r="BT279" s="1"/>
    </row>
    <row r="280" spans="1:72" x14ac:dyDescent="0.25">
      <c r="A280" s="5" t="s">
        <v>416</v>
      </c>
      <c r="B280" s="5" t="s">
        <v>408</v>
      </c>
      <c r="C280" s="5" t="s">
        <v>499</v>
      </c>
      <c r="D280" s="5" t="s">
        <v>621</v>
      </c>
      <c r="E280" s="52">
        <f t="shared" ca="1" si="4"/>
        <v>20448</v>
      </c>
      <c r="F280" s="5">
        <v>56</v>
      </c>
      <c r="G280" s="50">
        <v>22795</v>
      </c>
      <c r="H280" s="5">
        <v>561058</v>
      </c>
      <c r="I280" s="50">
        <v>34553</v>
      </c>
      <c r="J280" s="5" t="s">
        <v>417</v>
      </c>
      <c r="BT280" s="1"/>
    </row>
    <row r="281" spans="1:72" x14ac:dyDescent="0.25">
      <c r="A281" s="5" t="s">
        <v>416</v>
      </c>
      <c r="B281" s="5" t="s">
        <v>413</v>
      </c>
      <c r="C281" s="5" t="s">
        <v>603</v>
      </c>
      <c r="D281" s="5" t="s">
        <v>532</v>
      </c>
      <c r="E281" s="52">
        <f t="shared" ca="1" si="4"/>
        <v>18588</v>
      </c>
      <c r="F281" s="5">
        <v>49</v>
      </c>
      <c r="G281" s="50">
        <v>25301</v>
      </c>
      <c r="H281" s="5">
        <v>351221</v>
      </c>
      <c r="I281" s="50">
        <v>34457</v>
      </c>
      <c r="J281" s="5" t="s">
        <v>466</v>
      </c>
      <c r="BT281" s="1"/>
    </row>
    <row r="282" spans="1:72" x14ac:dyDescent="0.25">
      <c r="A282" s="5" t="s">
        <v>416</v>
      </c>
      <c r="B282" s="5" t="s">
        <v>408</v>
      </c>
      <c r="C282" s="5" t="s">
        <v>681</v>
      </c>
      <c r="D282" s="5" t="s">
        <v>822</v>
      </c>
      <c r="E282" s="52">
        <f t="shared" ca="1" si="4"/>
        <v>30504</v>
      </c>
      <c r="F282" s="5">
        <v>47</v>
      </c>
      <c r="G282" s="50">
        <v>26155</v>
      </c>
      <c r="H282" s="5">
        <v>351351</v>
      </c>
      <c r="I282" s="50">
        <v>34581</v>
      </c>
      <c r="J282" s="5" t="s">
        <v>466</v>
      </c>
      <c r="BT282" s="1"/>
    </row>
    <row r="283" spans="1:72" x14ac:dyDescent="0.25">
      <c r="A283" s="5" t="s">
        <v>416</v>
      </c>
      <c r="B283" s="5" t="s">
        <v>408</v>
      </c>
      <c r="C283" s="5" t="s">
        <v>528</v>
      </c>
      <c r="D283" s="5" t="s">
        <v>512</v>
      </c>
      <c r="E283" s="52">
        <f t="shared" ca="1" si="4"/>
        <v>28212</v>
      </c>
      <c r="F283" s="5">
        <v>56</v>
      </c>
      <c r="G283" s="50">
        <v>22868</v>
      </c>
      <c r="H283" s="5">
        <v>561080</v>
      </c>
      <c r="I283" s="50">
        <v>34466</v>
      </c>
      <c r="J283" s="5" t="s">
        <v>417</v>
      </c>
      <c r="BT283" s="1"/>
    </row>
    <row r="284" spans="1:72" x14ac:dyDescent="0.25">
      <c r="A284" s="5" t="s">
        <v>416</v>
      </c>
      <c r="B284" s="5" t="s">
        <v>454</v>
      </c>
      <c r="C284" s="5" t="s">
        <v>553</v>
      </c>
      <c r="D284" s="5" t="s">
        <v>596</v>
      </c>
      <c r="E284" s="52">
        <f t="shared" ca="1" si="4"/>
        <v>29592</v>
      </c>
      <c r="F284" s="5">
        <v>47</v>
      </c>
      <c r="G284" s="50">
        <v>25997</v>
      </c>
      <c r="H284" s="5">
        <v>561010</v>
      </c>
      <c r="I284" s="50">
        <v>34589</v>
      </c>
      <c r="J284" s="5" t="s">
        <v>417</v>
      </c>
      <c r="BT284" s="1"/>
    </row>
    <row r="285" spans="1:72" x14ac:dyDescent="0.25">
      <c r="A285" s="5" t="s">
        <v>416</v>
      </c>
      <c r="B285" s="5" t="s">
        <v>413</v>
      </c>
      <c r="C285" s="5" t="s">
        <v>152</v>
      </c>
      <c r="D285" s="5" t="s">
        <v>848</v>
      </c>
      <c r="E285" s="52">
        <f t="shared" ca="1" si="4"/>
        <v>26508</v>
      </c>
      <c r="F285" s="5">
        <v>45</v>
      </c>
      <c r="G285" s="50">
        <v>26614</v>
      </c>
      <c r="H285" s="5">
        <v>350595</v>
      </c>
      <c r="I285" s="50">
        <v>34923</v>
      </c>
      <c r="J285" s="5" t="s">
        <v>417</v>
      </c>
      <c r="BT285" s="1"/>
    </row>
    <row r="286" spans="1:72" x14ac:dyDescent="0.25">
      <c r="A286" s="5" t="s">
        <v>416</v>
      </c>
      <c r="B286" s="5" t="s">
        <v>408</v>
      </c>
      <c r="C286" s="5" t="s">
        <v>512</v>
      </c>
      <c r="D286" s="5" t="s">
        <v>471</v>
      </c>
      <c r="E286" s="52">
        <f t="shared" ca="1" si="4"/>
        <v>29292</v>
      </c>
      <c r="F286" s="5">
        <v>55</v>
      </c>
      <c r="G286" s="50">
        <v>23104</v>
      </c>
      <c r="H286" s="5">
        <v>561115</v>
      </c>
      <c r="I286" s="50">
        <v>34740</v>
      </c>
      <c r="J286" s="5" t="s">
        <v>412</v>
      </c>
      <c r="BT286" s="1"/>
    </row>
    <row r="287" spans="1:72" x14ac:dyDescent="0.25">
      <c r="A287" s="5" t="s">
        <v>416</v>
      </c>
      <c r="B287" s="5" t="s">
        <v>413</v>
      </c>
      <c r="C287" s="5" t="s">
        <v>562</v>
      </c>
      <c r="D287" s="5" t="s">
        <v>848</v>
      </c>
      <c r="E287" s="52">
        <f t="shared" ca="1" si="4"/>
        <v>24540</v>
      </c>
      <c r="F287" s="5">
        <v>46</v>
      </c>
      <c r="G287" s="50">
        <v>26462</v>
      </c>
      <c r="H287" s="5">
        <v>350655</v>
      </c>
      <c r="I287" s="50">
        <v>34897</v>
      </c>
      <c r="J287" s="5" t="s">
        <v>412</v>
      </c>
      <c r="BT287" s="1"/>
    </row>
    <row r="288" spans="1:72" x14ac:dyDescent="0.25">
      <c r="A288" s="5" t="s">
        <v>416</v>
      </c>
      <c r="B288" s="5" t="s">
        <v>413</v>
      </c>
      <c r="C288" s="5" t="s">
        <v>709</v>
      </c>
      <c r="D288" s="5" t="s">
        <v>831</v>
      </c>
      <c r="E288" s="52">
        <f t="shared" ca="1" si="4"/>
        <v>20880</v>
      </c>
      <c r="F288" s="5">
        <v>44</v>
      </c>
      <c r="G288" s="50">
        <v>27220</v>
      </c>
      <c r="H288" s="5">
        <v>561162</v>
      </c>
      <c r="I288" s="50">
        <v>35584</v>
      </c>
      <c r="J288" s="5" t="s">
        <v>417</v>
      </c>
      <c r="BT288" s="1"/>
    </row>
    <row r="289" spans="1:72" x14ac:dyDescent="0.25">
      <c r="A289" s="5" t="s">
        <v>416</v>
      </c>
      <c r="B289" s="5" t="s">
        <v>408</v>
      </c>
      <c r="C289" s="5" t="s">
        <v>568</v>
      </c>
      <c r="D289" s="5" t="s">
        <v>679</v>
      </c>
      <c r="E289" s="52">
        <f t="shared" ca="1" si="4"/>
        <v>22068</v>
      </c>
      <c r="F289" s="5">
        <v>46</v>
      </c>
      <c r="G289" s="50">
        <v>26337</v>
      </c>
      <c r="H289" s="5">
        <v>561386</v>
      </c>
      <c r="I289" s="50">
        <v>35950</v>
      </c>
      <c r="J289" s="5" t="s">
        <v>417</v>
      </c>
      <c r="BT289" s="1"/>
    </row>
    <row r="290" spans="1:72" x14ac:dyDescent="0.25">
      <c r="A290" s="5" t="s">
        <v>416</v>
      </c>
      <c r="B290" s="5" t="s">
        <v>413</v>
      </c>
      <c r="C290" s="5" t="s">
        <v>660</v>
      </c>
      <c r="D290" s="5" t="s">
        <v>907</v>
      </c>
      <c r="E290" s="52">
        <f t="shared" ca="1" si="4"/>
        <v>25824</v>
      </c>
      <c r="F290" s="5">
        <v>42</v>
      </c>
      <c r="G290" s="50">
        <v>27822</v>
      </c>
      <c r="H290" s="5">
        <v>561463</v>
      </c>
      <c r="I290" s="50">
        <v>35979</v>
      </c>
      <c r="J290" s="5" t="s">
        <v>466</v>
      </c>
      <c r="BT290" s="1"/>
    </row>
    <row r="291" spans="1:72" x14ac:dyDescent="0.25">
      <c r="A291" s="5" t="s">
        <v>416</v>
      </c>
      <c r="B291" s="5" t="s">
        <v>408</v>
      </c>
      <c r="C291" s="5" t="s">
        <v>467</v>
      </c>
      <c r="D291" s="5" t="s">
        <v>870</v>
      </c>
      <c r="E291" s="52">
        <f t="shared" ca="1" si="4"/>
        <v>24432</v>
      </c>
      <c r="F291" s="5">
        <v>43</v>
      </c>
      <c r="G291" s="50">
        <v>27549</v>
      </c>
      <c r="H291" s="5">
        <v>568602</v>
      </c>
      <c r="I291" s="50">
        <v>36663</v>
      </c>
      <c r="J291" s="5" t="s">
        <v>909</v>
      </c>
      <c r="BT291" s="1"/>
    </row>
    <row r="292" spans="1:72" x14ac:dyDescent="0.25">
      <c r="A292" s="5" t="s">
        <v>416</v>
      </c>
      <c r="B292" s="5" t="s">
        <v>454</v>
      </c>
      <c r="C292" s="5" t="s">
        <v>500</v>
      </c>
      <c r="D292" s="5" t="s">
        <v>523</v>
      </c>
      <c r="E292" s="52">
        <f t="shared" ca="1" si="4"/>
        <v>27936</v>
      </c>
      <c r="F292" s="5">
        <v>44</v>
      </c>
      <c r="G292" s="50">
        <v>27200</v>
      </c>
      <c r="H292" s="5">
        <v>561331</v>
      </c>
      <c r="I292" s="50">
        <v>36680</v>
      </c>
      <c r="J292" s="5" t="s">
        <v>909</v>
      </c>
      <c r="BT292" s="1"/>
    </row>
    <row r="293" spans="1:72" x14ac:dyDescent="0.25">
      <c r="A293" s="5" t="s">
        <v>416</v>
      </c>
      <c r="B293" s="5" t="s">
        <v>413</v>
      </c>
      <c r="C293" s="5" t="s">
        <v>626</v>
      </c>
      <c r="D293" s="5" t="s">
        <v>88</v>
      </c>
      <c r="E293" s="52">
        <f t="shared" ca="1" si="4"/>
        <v>21972</v>
      </c>
      <c r="F293" s="5">
        <v>37</v>
      </c>
      <c r="G293" s="50">
        <v>29808</v>
      </c>
      <c r="H293" s="5">
        <v>351568</v>
      </c>
      <c r="I293" s="50">
        <v>37963</v>
      </c>
      <c r="J293" s="5" t="s">
        <v>858</v>
      </c>
      <c r="BT293" s="1"/>
    </row>
    <row r="294" spans="1:72" x14ac:dyDescent="0.25">
      <c r="A294" s="5" t="s">
        <v>416</v>
      </c>
      <c r="B294" s="5" t="s">
        <v>413</v>
      </c>
      <c r="C294" s="5" t="s">
        <v>625</v>
      </c>
      <c r="D294" s="5" t="s">
        <v>943</v>
      </c>
      <c r="E294" s="52">
        <f t="shared" ca="1" si="4"/>
        <v>24324</v>
      </c>
      <c r="F294" s="5">
        <v>36</v>
      </c>
      <c r="G294" s="50">
        <v>29900</v>
      </c>
      <c r="H294" s="5">
        <v>561702</v>
      </c>
      <c r="I294" s="50">
        <v>37758</v>
      </c>
      <c r="J294" s="5" t="s">
        <v>858</v>
      </c>
      <c r="BT294" s="1"/>
    </row>
    <row r="295" spans="1:72" x14ac:dyDescent="0.25">
      <c r="A295" s="5" t="s">
        <v>416</v>
      </c>
      <c r="B295" s="5" t="s">
        <v>413</v>
      </c>
      <c r="C295" s="5" t="s">
        <v>578</v>
      </c>
      <c r="D295" s="5" t="s">
        <v>847</v>
      </c>
      <c r="E295" s="52">
        <f t="shared" ca="1" si="4"/>
        <v>21984</v>
      </c>
      <c r="F295" s="5">
        <v>36</v>
      </c>
      <c r="G295" s="50">
        <v>30149</v>
      </c>
      <c r="H295" s="5">
        <v>351429</v>
      </c>
      <c r="I295" s="50">
        <v>38112</v>
      </c>
      <c r="J295" s="5" t="s">
        <v>858</v>
      </c>
      <c r="BT295" s="1"/>
    </row>
    <row r="296" spans="1:72" x14ac:dyDescent="0.25">
      <c r="A296" s="5" t="s">
        <v>416</v>
      </c>
      <c r="B296" s="5" t="s">
        <v>413</v>
      </c>
      <c r="C296" s="5" t="s">
        <v>511</v>
      </c>
      <c r="D296" s="5" t="s">
        <v>930</v>
      </c>
      <c r="E296" s="52">
        <f t="shared" ca="1" si="4"/>
        <v>20664</v>
      </c>
      <c r="F296" s="5">
        <v>38</v>
      </c>
      <c r="G296" s="50">
        <v>29419</v>
      </c>
      <c r="H296" s="5">
        <v>561630</v>
      </c>
      <c r="I296" s="50">
        <v>38129</v>
      </c>
      <c r="J296" s="5" t="s">
        <v>858</v>
      </c>
      <c r="BT296" s="1"/>
    </row>
    <row r="297" spans="1:72" x14ac:dyDescent="0.25">
      <c r="A297" s="5" t="s">
        <v>416</v>
      </c>
      <c r="B297" s="5" t="s">
        <v>413</v>
      </c>
      <c r="C297" s="5" t="s">
        <v>492</v>
      </c>
      <c r="D297" s="5" t="s">
        <v>523</v>
      </c>
      <c r="E297" s="52">
        <f t="shared" ca="1" si="4"/>
        <v>20316</v>
      </c>
      <c r="F297" s="5">
        <v>43</v>
      </c>
      <c r="G297" s="50">
        <v>27458</v>
      </c>
      <c r="H297" s="5">
        <v>561599</v>
      </c>
      <c r="I297" s="50">
        <v>38180</v>
      </c>
      <c r="J297" s="5" t="s">
        <v>924</v>
      </c>
      <c r="BT297" s="1"/>
    </row>
    <row r="298" spans="1:72" x14ac:dyDescent="0.25">
      <c r="A298" s="5" t="s">
        <v>416</v>
      </c>
      <c r="B298" s="5" t="s">
        <v>413</v>
      </c>
      <c r="C298" s="5" t="s">
        <v>514</v>
      </c>
      <c r="D298" s="5" t="s">
        <v>523</v>
      </c>
      <c r="E298" s="52">
        <f t="shared" ca="1" si="4"/>
        <v>25428</v>
      </c>
      <c r="F298" s="5">
        <v>35</v>
      </c>
      <c r="G298" s="50">
        <v>30246</v>
      </c>
      <c r="H298" s="5">
        <v>561666</v>
      </c>
      <c r="I298" s="50">
        <v>38067</v>
      </c>
      <c r="J298" s="5" t="s">
        <v>858</v>
      </c>
      <c r="BT298" s="1"/>
    </row>
    <row r="299" spans="1:72" x14ac:dyDescent="0.25">
      <c r="A299" s="5" t="s">
        <v>416</v>
      </c>
      <c r="B299" s="5" t="s">
        <v>413</v>
      </c>
      <c r="C299" s="5" t="s">
        <v>578</v>
      </c>
      <c r="D299" s="5" t="s">
        <v>840</v>
      </c>
      <c r="E299" s="52">
        <f t="shared" ca="1" si="4"/>
        <v>25620</v>
      </c>
      <c r="F299" s="5">
        <v>35</v>
      </c>
      <c r="G299" s="50">
        <v>30489</v>
      </c>
      <c r="H299" s="5">
        <v>566403</v>
      </c>
      <c r="I299" s="50">
        <v>38492</v>
      </c>
      <c r="J299" s="5" t="s">
        <v>858</v>
      </c>
      <c r="BT299" s="1"/>
    </row>
    <row r="300" spans="1:72" x14ac:dyDescent="0.25">
      <c r="A300" s="5" t="s">
        <v>416</v>
      </c>
      <c r="B300" s="5" t="s">
        <v>408</v>
      </c>
      <c r="C300" s="5" t="s">
        <v>461</v>
      </c>
      <c r="D300" s="5" t="s">
        <v>621</v>
      </c>
      <c r="E300" s="52">
        <f t="shared" ca="1" si="4"/>
        <v>28704</v>
      </c>
      <c r="F300" s="5">
        <v>39</v>
      </c>
      <c r="G300" s="50">
        <v>29079</v>
      </c>
      <c r="H300" s="5">
        <v>561700</v>
      </c>
      <c r="I300" s="50">
        <v>38492</v>
      </c>
      <c r="J300" s="5" t="s">
        <v>858</v>
      </c>
      <c r="BT300" s="1"/>
    </row>
    <row r="301" spans="1:72" x14ac:dyDescent="0.25">
      <c r="A301" s="5" t="s">
        <v>416</v>
      </c>
      <c r="B301" s="5" t="s">
        <v>408</v>
      </c>
      <c r="C301" s="5" t="s">
        <v>611</v>
      </c>
      <c r="D301" s="5" t="s">
        <v>629</v>
      </c>
      <c r="E301" s="52">
        <f t="shared" ca="1" si="4"/>
        <v>31200</v>
      </c>
      <c r="F301" s="5">
        <v>38</v>
      </c>
      <c r="G301" s="50">
        <v>29267</v>
      </c>
      <c r="H301" s="5">
        <v>561698</v>
      </c>
      <c r="I301" s="50">
        <v>39031</v>
      </c>
      <c r="J301" s="5" t="s">
        <v>858</v>
      </c>
      <c r="BT301" s="1"/>
    </row>
    <row r="302" spans="1:72" x14ac:dyDescent="0.25">
      <c r="A302" s="5" t="s">
        <v>416</v>
      </c>
      <c r="B302" s="5" t="s">
        <v>413</v>
      </c>
      <c r="C302" s="5" t="s">
        <v>561</v>
      </c>
      <c r="D302" s="5" t="s">
        <v>893</v>
      </c>
      <c r="E302" s="52">
        <f t="shared" ca="1" si="4"/>
        <v>19452</v>
      </c>
      <c r="F302" s="5">
        <v>35</v>
      </c>
      <c r="G302" s="50">
        <v>30341</v>
      </c>
      <c r="H302" s="5">
        <v>561663</v>
      </c>
      <c r="I302" s="50">
        <v>38941</v>
      </c>
      <c r="J302" s="5" t="s">
        <v>858</v>
      </c>
      <c r="BT302" s="1"/>
    </row>
    <row r="303" spans="1:72" x14ac:dyDescent="0.25">
      <c r="A303" s="5" t="s">
        <v>416</v>
      </c>
      <c r="B303" s="5" t="s">
        <v>413</v>
      </c>
      <c r="C303" s="5" t="s">
        <v>490</v>
      </c>
      <c r="D303" s="5" t="s">
        <v>640</v>
      </c>
      <c r="E303" s="52">
        <f t="shared" ca="1" si="4"/>
        <v>24384</v>
      </c>
      <c r="F303" s="5">
        <v>38</v>
      </c>
      <c r="G303" s="50">
        <v>29344</v>
      </c>
      <c r="H303" s="5">
        <v>561629</v>
      </c>
      <c r="I303" s="50">
        <v>38871</v>
      </c>
      <c r="J303" s="5" t="s">
        <v>858</v>
      </c>
      <c r="BT303" s="1"/>
    </row>
    <row r="304" spans="1:72" x14ac:dyDescent="0.25">
      <c r="A304" s="5" t="s">
        <v>416</v>
      </c>
      <c r="B304" s="5" t="s">
        <v>413</v>
      </c>
      <c r="C304" s="5" t="s">
        <v>517</v>
      </c>
      <c r="D304" s="5" t="s">
        <v>91</v>
      </c>
      <c r="E304" s="52">
        <f t="shared" ca="1" si="4"/>
        <v>21372</v>
      </c>
      <c r="F304" s="5">
        <v>36</v>
      </c>
      <c r="G304" s="50">
        <v>30114</v>
      </c>
      <c r="H304" s="5">
        <v>351844</v>
      </c>
      <c r="I304" s="50">
        <v>39061</v>
      </c>
      <c r="J304" s="5" t="s">
        <v>858</v>
      </c>
      <c r="BT304" s="1"/>
    </row>
    <row r="305" spans="1:72" x14ac:dyDescent="0.25">
      <c r="A305" s="5" t="s">
        <v>416</v>
      </c>
      <c r="B305" s="5" t="s">
        <v>413</v>
      </c>
      <c r="C305" s="5" t="s">
        <v>499</v>
      </c>
      <c r="D305" s="5" t="s">
        <v>928</v>
      </c>
      <c r="E305" s="52">
        <f t="shared" ca="1" si="4"/>
        <v>20892</v>
      </c>
      <c r="F305" s="5">
        <v>38</v>
      </c>
      <c r="G305" s="50">
        <v>29301</v>
      </c>
      <c r="H305" s="5">
        <v>561882</v>
      </c>
      <c r="I305" s="50">
        <v>38982</v>
      </c>
      <c r="J305" s="5" t="s">
        <v>858</v>
      </c>
      <c r="BT305" s="1"/>
    </row>
    <row r="306" spans="1:72" x14ac:dyDescent="0.25">
      <c r="A306" s="5" t="s">
        <v>416</v>
      </c>
      <c r="B306" s="5" t="s">
        <v>454</v>
      </c>
      <c r="C306" s="5" t="s">
        <v>446</v>
      </c>
      <c r="D306" s="5" t="s">
        <v>963</v>
      </c>
      <c r="E306" s="52">
        <f t="shared" ca="1" si="4"/>
        <v>19176</v>
      </c>
      <c r="F306" s="5">
        <v>33</v>
      </c>
      <c r="G306" s="50">
        <v>31263</v>
      </c>
      <c r="H306" s="5">
        <v>351890</v>
      </c>
      <c r="I306" s="50">
        <v>38805</v>
      </c>
      <c r="J306" s="5" t="s">
        <v>858</v>
      </c>
      <c r="BT306" s="1"/>
    </row>
    <row r="307" spans="1:72" x14ac:dyDescent="0.25">
      <c r="A307" s="5" t="s">
        <v>416</v>
      </c>
      <c r="B307" s="5" t="s">
        <v>413</v>
      </c>
      <c r="C307" s="5" t="s">
        <v>681</v>
      </c>
      <c r="D307" s="5" t="s">
        <v>949</v>
      </c>
      <c r="E307" s="52">
        <f t="shared" ca="1" si="4"/>
        <v>27360</v>
      </c>
      <c r="F307" s="5">
        <v>31</v>
      </c>
      <c r="G307" s="50">
        <v>31707</v>
      </c>
      <c r="H307" s="5">
        <v>356780</v>
      </c>
      <c r="I307" s="50">
        <v>39107</v>
      </c>
      <c r="J307" s="5" t="s">
        <v>858</v>
      </c>
      <c r="BT307" s="1"/>
    </row>
    <row r="308" spans="1:72" x14ac:dyDescent="0.25">
      <c r="A308" s="5" t="s">
        <v>416</v>
      </c>
      <c r="B308" s="5" t="s">
        <v>454</v>
      </c>
      <c r="C308" s="5" t="s">
        <v>681</v>
      </c>
      <c r="D308" s="5" t="s">
        <v>973</v>
      </c>
      <c r="E308" s="52">
        <f t="shared" ca="1" si="4"/>
        <v>21204</v>
      </c>
      <c r="F308" s="5">
        <v>33</v>
      </c>
      <c r="G308" s="50">
        <v>30965</v>
      </c>
      <c r="H308" s="5">
        <v>562340</v>
      </c>
      <c r="I308" s="50">
        <v>39177</v>
      </c>
      <c r="J308" s="5" t="s">
        <v>858</v>
      </c>
      <c r="BT308" s="1"/>
    </row>
    <row r="309" spans="1:72" x14ac:dyDescent="0.25">
      <c r="A309" s="5" t="s">
        <v>416</v>
      </c>
      <c r="B309" s="5" t="s">
        <v>413</v>
      </c>
      <c r="C309" s="5" t="s">
        <v>544</v>
      </c>
      <c r="D309" s="5" t="s">
        <v>974</v>
      </c>
      <c r="E309" s="52">
        <f t="shared" ca="1" si="4"/>
        <v>21816</v>
      </c>
      <c r="F309" s="5">
        <v>32</v>
      </c>
      <c r="G309" s="50">
        <v>31677</v>
      </c>
      <c r="H309" s="5">
        <v>352344</v>
      </c>
      <c r="I309" s="50">
        <v>39236</v>
      </c>
      <c r="J309" s="5" t="s">
        <v>858</v>
      </c>
      <c r="BT309" s="1"/>
    </row>
    <row r="310" spans="1:72" x14ac:dyDescent="0.25">
      <c r="A310" s="5" t="s">
        <v>416</v>
      </c>
      <c r="B310" s="5" t="s">
        <v>413</v>
      </c>
      <c r="C310" s="5" t="s">
        <v>452</v>
      </c>
      <c r="D310" s="5" t="s">
        <v>978</v>
      </c>
      <c r="E310" s="52">
        <f t="shared" ca="1" si="4"/>
        <v>20712</v>
      </c>
      <c r="F310" s="5">
        <v>36</v>
      </c>
      <c r="G310" s="50">
        <v>30167</v>
      </c>
      <c r="H310" s="5">
        <v>562365</v>
      </c>
      <c r="I310" s="50">
        <v>39411</v>
      </c>
      <c r="J310" s="5" t="s">
        <v>858</v>
      </c>
      <c r="BT310" s="1"/>
    </row>
    <row r="311" spans="1:72" x14ac:dyDescent="0.25">
      <c r="A311" s="5" t="s">
        <v>416</v>
      </c>
      <c r="B311" s="5" t="s">
        <v>454</v>
      </c>
      <c r="C311" s="5" t="s">
        <v>719</v>
      </c>
      <c r="D311" s="5" t="s">
        <v>930</v>
      </c>
      <c r="E311" s="52">
        <f t="shared" ca="1" si="4"/>
        <v>19416</v>
      </c>
      <c r="F311" s="5">
        <v>33</v>
      </c>
      <c r="G311" s="50">
        <v>31094</v>
      </c>
      <c r="H311" s="5">
        <v>566961</v>
      </c>
      <c r="I311" s="50">
        <v>39426</v>
      </c>
      <c r="J311" s="5" t="s">
        <v>858</v>
      </c>
      <c r="BT311" s="1"/>
    </row>
    <row r="312" spans="1:72" x14ac:dyDescent="0.25">
      <c r="A312" s="5" t="s">
        <v>416</v>
      </c>
      <c r="B312" s="5" t="s">
        <v>413</v>
      </c>
      <c r="C312" s="5" t="s">
        <v>517</v>
      </c>
      <c r="D312" s="5" t="s">
        <v>986</v>
      </c>
      <c r="E312" s="52">
        <f t="shared" ca="1" si="4"/>
        <v>24288</v>
      </c>
      <c r="F312" s="5">
        <v>36</v>
      </c>
      <c r="G312" s="50">
        <v>30185</v>
      </c>
      <c r="H312" s="5">
        <v>356905</v>
      </c>
      <c r="I312" s="50">
        <v>39245</v>
      </c>
      <c r="J312" s="5" t="s">
        <v>858</v>
      </c>
      <c r="BT312" s="1"/>
    </row>
    <row r="313" spans="1:72" x14ac:dyDescent="0.25">
      <c r="A313" s="5" t="s">
        <v>416</v>
      </c>
      <c r="B313" s="5" t="s">
        <v>454</v>
      </c>
      <c r="C313" s="5" t="s">
        <v>485</v>
      </c>
      <c r="D313" s="5" t="s">
        <v>523</v>
      </c>
      <c r="E313" s="52">
        <f t="shared" ca="1" si="4"/>
        <v>26736</v>
      </c>
      <c r="F313" s="5">
        <v>35</v>
      </c>
      <c r="G313" s="50">
        <v>30324</v>
      </c>
      <c r="H313" s="5">
        <v>352451</v>
      </c>
      <c r="I313" s="50">
        <v>39397</v>
      </c>
      <c r="J313" s="5" t="s">
        <v>858</v>
      </c>
      <c r="BT313" s="1"/>
    </row>
    <row r="314" spans="1:72" x14ac:dyDescent="0.25">
      <c r="A314" s="5" t="s">
        <v>416</v>
      </c>
      <c r="B314" s="5" t="s">
        <v>413</v>
      </c>
      <c r="C314" s="5" t="s">
        <v>748</v>
      </c>
      <c r="D314" s="5" t="s">
        <v>600</v>
      </c>
      <c r="E314" s="52">
        <f t="shared" ca="1" si="4"/>
        <v>18408</v>
      </c>
      <c r="F314" s="5">
        <v>40</v>
      </c>
      <c r="G314" s="50">
        <v>28455</v>
      </c>
      <c r="H314" s="5">
        <v>352642</v>
      </c>
      <c r="I314" s="50">
        <v>39175</v>
      </c>
      <c r="J314" s="5" t="s">
        <v>858</v>
      </c>
      <c r="BT314" s="1"/>
    </row>
    <row r="315" spans="1:72" x14ac:dyDescent="0.25">
      <c r="A315" s="5" t="s">
        <v>416</v>
      </c>
      <c r="B315" s="5" t="s">
        <v>413</v>
      </c>
      <c r="C315" s="5" t="s">
        <v>185</v>
      </c>
      <c r="D315" s="5" t="s">
        <v>907</v>
      </c>
      <c r="E315" s="52">
        <f t="shared" ca="1" si="4"/>
        <v>24024</v>
      </c>
      <c r="F315" s="5">
        <v>33</v>
      </c>
      <c r="G315" s="50">
        <v>31215</v>
      </c>
      <c r="H315" s="5">
        <v>352660</v>
      </c>
      <c r="I315" s="50">
        <v>39129</v>
      </c>
      <c r="J315" s="5" t="s">
        <v>858</v>
      </c>
      <c r="BT315" s="1"/>
    </row>
    <row r="316" spans="1:72" x14ac:dyDescent="0.25">
      <c r="A316" s="5" t="s">
        <v>416</v>
      </c>
      <c r="B316" s="5" t="s">
        <v>413</v>
      </c>
      <c r="C316" s="5" t="s">
        <v>648</v>
      </c>
      <c r="D316" s="5" t="s">
        <v>849</v>
      </c>
      <c r="E316" s="52">
        <f t="shared" ca="1" si="4"/>
        <v>26244</v>
      </c>
      <c r="F316" s="5">
        <v>32</v>
      </c>
      <c r="G316" s="50">
        <v>31561</v>
      </c>
      <c r="H316" s="5">
        <v>352690</v>
      </c>
      <c r="I316" s="50">
        <v>39411</v>
      </c>
      <c r="J316" s="5" t="s">
        <v>858</v>
      </c>
      <c r="BT316" s="1"/>
    </row>
    <row r="317" spans="1:72" x14ac:dyDescent="0.25">
      <c r="A317" s="5" t="s">
        <v>416</v>
      </c>
      <c r="B317" s="5" t="s">
        <v>413</v>
      </c>
      <c r="C317" s="5" t="s">
        <v>534</v>
      </c>
      <c r="D317" s="5" t="s">
        <v>896</v>
      </c>
      <c r="E317" s="52">
        <f t="shared" ca="1" si="4"/>
        <v>18672</v>
      </c>
      <c r="F317" s="5">
        <v>44</v>
      </c>
      <c r="G317" s="50">
        <v>27248</v>
      </c>
      <c r="H317" s="5">
        <v>562692</v>
      </c>
      <c r="I317" s="50">
        <v>39424</v>
      </c>
      <c r="J317" s="5" t="s">
        <v>858</v>
      </c>
      <c r="BT317" s="1"/>
    </row>
    <row r="318" spans="1:72" x14ac:dyDescent="0.25">
      <c r="A318" s="5" t="s">
        <v>416</v>
      </c>
      <c r="B318" s="5" t="s">
        <v>454</v>
      </c>
      <c r="C318" s="5" t="s">
        <v>550</v>
      </c>
      <c r="D318" s="5" t="s">
        <v>893</v>
      </c>
      <c r="E318" s="52">
        <f t="shared" ca="1" si="4"/>
        <v>25224</v>
      </c>
      <c r="F318" s="5">
        <v>32</v>
      </c>
      <c r="G318" s="50">
        <v>31646</v>
      </c>
      <c r="H318" s="5">
        <v>352683</v>
      </c>
      <c r="I318" s="50">
        <v>39219</v>
      </c>
      <c r="J318" s="5" t="s">
        <v>858</v>
      </c>
      <c r="BT318" s="1"/>
    </row>
    <row r="319" spans="1:72" x14ac:dyDescent="0.25">
      <c r="A319" s="5" t="s">
        <v>416</v>
      </c>
      <c r="B319" s="5" t="s">
        <v>408</v>
      </c>
      <c r="C319" s="5" t="s">
        <v>452</v>
      </c>
      <c r="D319" s="5" t="s">
        <v>870</v>
      </c>
      <c r="E319" s="52">
        <f t="shared" ca="1" si="4"/>
        <v>30216</v>
      </c>
      <c r="F319" s="5">
        <v>37</v>
      </c>
      <c r="G319" s="50">
        <v>29802</v>
      </c>
      <c r="H319" s="5">
        <v>352731</v>
      </c>
      <c r="I319" s="50">
        <v>39426</v>
      </c>
      <c r="J319" s="5" t="s">
        <v>858</v>
      </c>
      <c r="BT319" s="1"/>
    </row>
    <row r="320" spans="1:72" x14ac:dyDescent="0.25">
      <c r="A320" s="5" t="s">
        <v>416</v>
      </c>
      <c r="B320" s="5" t="s">
        <v>454</v>
      </c>
      <c r="C320" s="5" t="s">
        <v>766</v>
      </c>
      <c r="D320" s="5" t="s">
        <v>847</v>
      </c>
      <c r="E320" s="52">
        <f t="shared" ca="1" si="4"/>
        <v>30348</v>
      </c>
      <c r="F320" s="5">
        <v>33</v>
      </c>
      <c r="G320" s="50">
        <v>31302</v>
      </c>
      <c r="H320" s="5">
        <v>562732</v>
      </c>
      <c r="I320" s="50">
        <v>39090</v>
      </c>
      <c r="J320" s="5" t="s">
        <v>858</v>
      </c>
      <c r="BT320" s="1"/>
    </row>
    <row r="321" spans="1:72" x14ac:dyDescent="0.25">
      <c r="A321" s="5" t="s">
        <v>416</v>
      </c>
      <c r="B321" s="5" t="s">
        <v>408</v>
      </c>
      <c r="C321" s="5" t="s">
        <v>748</v>
      </c>
      <c r="D321" s="5" t="s">
        <v>1004</v>
      </c>
      <c r="E321" s="52">
        <f t="shared" ca="1" si="4"/>
        <v>20436</v>
      </c>
      <c r="F321" s="5">
        <v>31</v>
      </c>
      <c r="G321" s="50">
        <v>31723</v>
      </c>
      <c r="H321" s="5">
        <v>352738</v>
      </c>
      <c r="I321" s="50">
        <v>36689</v>
      </c>
      <c r="J321" s="5" t="s">
        <v>858</v>
      </c>
      <c r="BT321" s="1"/>
    </row>
    <row r="322" spans="1:72" x14ac:dyDescent="0.25">
      <c r="A322" s="5" t="s">
        <v>416</v>
      </c>
      <c r="B322" s="5" t="s">
        <v>408</v>
      </c>
      <c r="C322" s="5" t="s">
        <v>467</v>
      </c>
      <c r="D322" s="5" t="s">
        <v>1006</v>
      </c>
      <c r="E322" s="52">
        <f t="shared" ref="E322:E385" ca="1" si="5">RANDBETWEEN(1500,2600)*12</f>
        <v>25608</v>
      </c>
      <c r="F322" s="5">
        <v>30</v>
      </c>
      <c r="G322" s="50">
        <v>32328</v>
      </c>
      <c r="H322" s="5">
        <v>562748</v>
      </c>
      <c r="I322" s="50">
        <v>36719</v>
      </c>
      <c r="J322" s="5" t="s">
        <v>858</v>
      </c>
      <c r="BT322" s="1"/>
    </row>
    <row r="323" spans="1:72" x14ac:dyDescent="0.25">
      <c r="A323" s="5" t="s">
        <v>416</v>
      </c>
      <c r="B323" s="5" t="s">
        <v>454</v>
      </c>
      <c r="C323" s="5" t="s">
        <v>512</v>
      </c>
      <c r="D323" s="5" t="s">
        <v>973</v>
      </c>
      <c r="E323" s="52">
        <f t="shared" ca="1" si="5"/>
        <v>19020</v>
      </c>
      <c r="F323" s="5">
        <v>34</v>
      </c>
      <c r="G323" s="50">
        <v>30935</v>
      </c>
      <c r="H323" s="5">
        <v>352750</v>
      </c>
      <c r="I323" s="50">
        <v>36810</v>
      </c>
      <c r="J323" s="5" t="s">
        <v>858</v>
      </c>
      <c r="BT323" s="1"/>
    </row>
    <row r="324" spans="1:72" x14ac:dyDescent="0.25">
      <c r="A324" s="5" t="s">
        <v>416</v>
      </c>
      <c r="B324" s="5" t="s">
        <v>408</v>
      </c>
      <c r="C324" s="5" t="s">
        <v>500</v>
      </c>
      <c r="D324" s="5" t="s">
        <v>954</v>
      </c>
      <c r="E324" s="52">
        <f t="shared" ca="1" si="5"/>
        <v>23232</v>
      </c>
      <c r="F324" s="5">
        <v>37</v>
      </c>
      <c r="G324" s="50">
        <v>29653</v>
      </c>
      <c r="H324" s="5">
        <v>352757</v>
      </c>
      <c r="I324" s="50">
        <v>36791</v>
      </c>
      <c r="J324" s="5" t="s">
        <v>858</v>
      </c>
      <c r="BT324" s="1"/>
    </row>
    <row r="325" spans="1:72" x14ac:dyDescent="0.25">
      <c r="A325" s="5" t="s">
        <v>416</v>
      </c>
      <c r="B325" s="5" t="s">
        <v>408</v>
      </c>
      <c r="C325" s="5" t="s">
        <v>547</v>
      </c>
      <c r="D325" s="5" t="s">
        <v>870</v>
      </c>
      <c r="E325" s="52">
        <f t="shared" ca="1" si="5"/>
        <v>24216</v>
      </c>
      <c r="F325" s="5">
        <v>35</v>
      </c>
      <c r="G325" s="50">
        <v>30427</v>
      </c>
      <c r="H325" s="5">
        <v>352751</v>
      </c>
      <c r="I325" s="50">
        <v>36619</v>
      </c>
      <c r="J325" s="5" t="s">
        <v>858</v>
      </c>
      <c r="BT325" s="1"/>
    </row>
    <row r="326" spans="1:72" x14ac:dyDescent="0.25">
      <c r="A326" s="5" t="s">
        <v>416</v>
      </c>
      <c r="B326" s="5" t="s">
        <v>408</v>
      </c>
      <c r="C326" s="5" t="s">
        <v>671</v>
      </c>
      <c r="D326" s="5" t="s">
        <v>950</v>
      </c>
      <c r="E326" s="52">
        <f t="shared" ca="1" si="5"/>
        <v>29604</v>
      </c>
      <c r="F326" s="5">
        <v>31</v>
      </c>
      <c r="G326" s="50">
        <v>32008</v>
      </c>
      <c r="H326" s="5">
        <v>352791</v>
      </c>
      <c r="I326" s="50">
        <v>37544</v>
      </c>
      <c r="J326" s="5" t="s">
        <v>858</v>
      </c>
      <c r="BT326" s="1"/>
    </row>
    <row r="327" spans="1:72" x14ac:dyDescent="0.25">
      <c r="A327" s="5" t="s">
        <v>416</v>
      </c>
      <c r="B327" s="5" t="s">
        <v>454</v>
      </c>
      <c r="C327" s="5" t="s">
        <v>500</v>
      </c>
      <c r="D327" s="5" t="s">
        <v>973</v>
      </c>
      <c r="E327" s="52">
        <f t="shared" ca="1" si="5"/>
        <v>27600</v>
      </c>
      <c r="F327" s="5">
        <v>35</v>
      </c>
      <c r="G327" s="50">
        <v>30458</v>
      </c>
      <c r="H327" s="5">
        <v>563560</v>
      </c>
      <c r="I327" s="50">
        <v>37410</v>
      </c>
      <c r="J327" s="5" t="s">
        <v>858</v>
      </c>
      <c r="BT327" s="1"/>
    </row>
    <row r="328" spans="1:72" x14ac:dyDescent="0.25">
      <c r="A328" s="5" t="s">
        <v>416</v>
      </c>
      <c r="B328" s="5" t="s">
        <v>408</v>
      </c>
      <c r="C328" s="5" t="s">
        <v>766</v>
      </c>
      <c r="D328" s="5" t="s">
        <v>954</v>
      </c>
      <c r="E328" s="52">
        <f t="shared" ca="1" si="5"/>
        <v>28740</v>
      </c>
      <c r="F328" s="5">
        <v>33</v>
      </c>
      <c r="G328" s="50">
        <v>31294</v>
      </c>
      <c r="H328" s="5">
        <v>563573</v>
      </c>
      <c r="I328" s="50">
        <v>37220</v>
      </c>
      <c r="J328" s="5" t="s">
        <v>858</v>
      </c>
      <c r="BT328" s="1"/>
    </row>
    <row r="329" spans="1:72" x14ac:dyDescent="0.25">
      <c r="A329" s="5" t="s">
        <v>416</v>
      </c>
      <c r="B329" s="5" t="s">
        <v>454</v>
      </c>
      <c r="C329" s="5" t="s">
        <v>434</v>
      </c>
      <c r="D329" s="5" t="s">
        <v>995</v>
      </c>
      <c r="E329" s="52">
        <f t="shared" ca="1" si="5"/>
        <v>31200</v>
      </c>
      <c r="F329" s="5">
        <v>35</v>
      </c>
      <c r="G329" s="50">
        <v>30435</v>
      </c>
      <c r="H329" s="5">
        <v>563575</v>
      </c>
      <c r="I329" s="50">
        <v>37233</v>
      </c>
      <c r="J329" s="5" t="s">
        <v>858</v>
      </c>
      <c r="BT329" s="1"/>
    </row>
    <row r="330" spans="1:72" x14ac:dyDescent="0.25">
      <c r="A330" s="5" t="s">
        <v>416</v>
      </c>
      <c r="B330" s="5" t="s">
        <v>454</v>
      </c>
      <c r="C330" s="5" t="s">
        <v>152</v>
      </c>
      <c r="D330" s="5" t="s">
        <v>1014</v>
      </c>
      <c r="E330" s="52">
        <f t="shared" ca="1" si="5"/>
        <v>30096</v>
      </c>
      <c r="F330" s="5">
        <v>34</v>
      </c>
      <c r="G330" s="50">
        <v>30904</v>
      </c>
      <c r="H330" s="5">
        <v>563582</v>
      </c>
      <c r="I330" s="50">
        <v>37028</v>
      </c>
      <c r="J330" s="5" t="s">
        <v>858</v>
      </c>
      <c r="BT330" s="1"/>
    </row>
    <row r="331" spans="1:72" x14ac:dyDescent="0.25">
      <c r="A331" s="5" t="s">
        <v>416</v>
      </c>
      <c r="B331" s="5" t="s">
        <v>413</v>
      </c>
      <c r="C331" s="5" t="s">
        <v>495</v>
      </c>
      <c r="D331" s="5" t="s">
        <v>1015</v>
      </c>
      <c r="E331" s="52">
        <f t="shared" ca="1" si="5"/>
        <v>19500</v>
      </c>
      <c r="F331" s="5">
        <v>34</v>
      </c>
      <c r="G331" s="50">
        <v>30814</v>
      </c>
      <c r="H331" s="5">
        <v>563592</v>
      </c>
      <c r="I331" s="50">
        <v>36899</v>
      </c>
      <c r="J331" s="5" t="s">
        <v>858</v>
      </c>
      <c r="BT331" s="1"/>
    </row>
    <row r="332" spans="1:72" x14ac:dyDescent="0.25">
      <c r="A332" s="5" t="s">
        <v>416</v>
      </c>
      <c r="B332" s="5" t="s">
        <v>408</v>
      </c>
      <c r="C332" s="5" t="s">
        <v>524</v>
      </c>
      <c r="D332" s="5" t="s">
        <v>1017</v>
      </c>
      <c r="E332" s="52">
        <f t="shared" ca="1" si="5"/>
        <v>19356</v>
      </c>
      <c r="F332" s="5">
        <v>30</v>
      </c>
      <c r="G332" s="50">
        <v>32266</v>
      </c>
      <c r="H332" s="5">
        <v>562910</v>
      </c>
      <c r="I332" s="50">
        <v>38636</v>
      </c>
      <c r="J332" s="5" t="s">
        <v>858</v>
      </c>
      <c r="BT332" s="1"/>
    </row>
    <row r="333" spans="1:72" x14ac:dyDescent="0.25">
      <c r="A333" s="5" t="s">
        <v>416</v>
      </c>
      <c r="B333" s="5" t="s">
        <v>454</v>
      </c>
      <c r="C333" s="5" t="s">
        <v>485</v>
      </c>
      <c r="D333" s="5" t="s">
        <v>1027</v>
      </c>
      <c r="E333" s="52">
        <f t="shared" ca="1" si="5"/>
        <v>19488</v>
      </c>
      <c r="F333" s="5">
        <v>31</v>
      </c>
      <c r="G333" s="50">
        <v>31816</v>
      </c>
      <c r="H333" s="5">
        <v>562926</v>
      </c>
      <c r="I333" s="50">
        <v>38840</v>
      </c>
      <c r="J333" s="5" t="s">
        <v>858</v>
      </c>
      <c r="BT333" s="1"/>
    </row>
    <row r="334" spans="1:72" x14ac:dyDescent="0.25">
      <c r="A334" s="5" t="s">
        <v>416</v>
      </c>
      <c r="B334" s="5" t="s">
        <v>454</v>
      </c>
      <c r="C334" s="5" t="s">
        <v>152</v>
      </c>
      <c r="D334" s="5" t="s">
        <v>943</v>
      </c>
      <c r="E334" s="52">
        <f t="shared" ca="1" si="5"/>
        <v>25128</v>
      </c>
      <c r="F334" s="5">
        <v>30</v>
      </c>
      <c r="G334" s="50">
        <v>32306</v>
      </c>
      <c r="H334" s="5">
        <v>562927</v>
      </c>
      <c r="I334" s="50">
        <v>38722</v>
      </c>
      <c r="J334" s="5" t="s">
        <v>858</v>
      </c>
      <c r="BT334" s="1"/>
    </row>
    <row r="335" spans="1:72" x14ac:dyDescent="0.25">
      <c r="A335" s="5" t="s">
        <v>416</v>
      </c>
      <c r="B335" s="5" t="s">
        <v>454</v>
      </c>
      <c r="C335" s="5" t="s">
        <v>440</v>
      </c>
      <c r="D335" s="5" t="s">
        <v>1031</v>
      </c>
      <c r="E335" s="52">
        <f t="shared" ca="1" si="5"/>
        <v>22308</v>
      </c>
      <c r="F335" s="5">
        <v>30</v>
      </c>
      <c r="G335" s="50">
        <v>32123</v>
      </c>
      <c r="H335" s="5">
        <v>352956</v>
      </c>
      <c r="I335" s="50">
        <v>39005</v>
      </c>
      <c r="J335" s="5" t="s">
        <v>858</v>
      </c>
      <c r="BT335" s="1"/>
    </row>
    <row r="336" spans="1:72" x14ac:dyDescent="0.25">
      <c r="A336" s="5" t="s">
        <v>416</v>
      </c>
      <c r="B336" s="5" t="s">
        <v>413</v>
      </c>
      <c r="C336" s="5" t="s">
        <v>534</v>
      </c>
      <c r="D336" s="5" t="s">
        <v>942</v>
      </c>
      <c r="E336" s="52">
        <f t="shared" ca="1" si="5"/>
        <v>26520</v>
      </c>
      <c r="F336" s="5">
        <v>32</v>
      </c>
      <c r="G336" s="50">
        <v>31631</v>
      </c>
      <c r="H336" s="5">
        <v>562968</v>
      </c>
      <c r="I336" s="50">
        <v>38854</v>
      </c>
      <c r="J336" s="5" t="s">
        <v>858</v>
      </c>
      <c r="BT336" s="1"/>
    </row>
    <row r="337" spans="1:72" x14ac:dyDescent="0.25">
      <c r="A337" s="5" t="s">
        <v>416</v>
      </c>
      <c r="B337" s="5" t="s">
        <v>454</v>
      </c>
      <c r="C337" s="5" t="s">
        <v>152</v>
      </c>
      <c r="D337" s="5" t="s">
        <v>175</v>
      </c>
      <c r="E337" s="52">
        <f t="shared" ca="1" si="5"/>
        <v>24756</v>
      </c>
      <c r="F337" s="5">
        <v>33</v>
      </c>
      <c r="G337" s="50">
        <v>31122</v>
      </c>
      <c r="H337" s="5">
        <v>562985</v>
      </c>
      <c r="I337" s="50">
        <v>39061</v>
      </c>
      <c r="J337" s="5" t="s">
        <v>858</v>
      </c>
      <c r="BT337" s="1"/>
    </row>
    <row r="338" spans="1:72" x14ac:dyDescent="0.25">
      <c r="A338" s="5" t="s">
        <v>416</v>
      </c>
      <c r="B338" s="5" t="s">
        <v>413</v>
      </c>
      <c r="C338" s="5" t="s">
        <v>519</v>
      </c>
      <c r="D338" s="5" t="s">
        <v>914</v>
      </c>
      <c r="E338" s="52">
        <f t="shared" ca="1" si="5"/>
        <v>22224</v>
      </c>
      <c r="F338" s="5">
        <v>36</v>
      </c>
      <c r="G338" s="50">
        <v>30144</v>
      </c>
      <c r="H338" s="5">
        <v>353002</v>
      </c>
      <c r="I338" s="50">
        <v>39144</v>
      </c>
      <c r="J338" s="5" t="s">
        <v>858</v>
      </c>
      <c r="BT338" s="1"/>
    </row>
    <row r="339" spans="1:72" x14ac:dyDescent="0.25">
      <c r="A339" s="5" t="s">
        <v>416</v>
      </c>
      <c r="B339" s="5" t="s">
        <v>454</v>
      </c>
      <c r="C339" s="5" t="s">
        <v>553</v>
      </c>
      <c r="D339" s="5" t="s">
        <v>928</v>
      </c>
      <c r="E339" s="52">
        <f t="shared" ca="1" si="5"/>
        <v>20100</v>
      </c>
      <c r="F339" s="5">
        <v>32</v>
      </c>
      <c r="G339" s="50">
        <v>31438</v>
      </c>
      <c r="H339" s="5">
        <v>352988</v>
      </c>
      <c r="I339" s="50">
        <v>39347</v>
      </c>
      <c r="J339" s="5" t="s">
        <v>858</v>
      </c>
      <c r="BT339" s="1"/>
    </row>
    <row r="340" spans="1:72" x14ac:dyDescent="0.25">
      <c r="A340" s="5" t="s">
        <v>416</v>
      </c>
      <c r="B340" s="5" t="s">
        <v>408</v>
      </c>
      <c r="C340" s="5" t="s">
        <v>602</v>
      </c>
      <c r="D340" s="5" t="s">
        <v>870</v>
      </c>
      <c r="E340" s="52">
        <f t="shared" ca="1" si="5"/>
        <v>24120</v>
      </c>
      <c r="F340" s="5">
        <v>27</v>
      </c>
      <c r="G340" s="50">
        <v>33454</v>
      </c>
      <c r="H340" s="5">
        <v>353070</v>
      </c>
      <c r="I340" s="50">
        <v>40327</v>
      </c>
      <c r="J340" s="5" t="s">
        <v>858</v>
      </c>
      <c r="BT340" s="1"/>
    </row>
    <row r="341" spans="1:72" x14ac:dyDescent="0.25">
      <c r="A341" s="5" t="s">
        <v>416</v>
      </c>
      <c r="B341" s="5" t="s">
        <v>454</v>
      </c>
      <c r="C341" s="5" t="s">
        <v>784</v>
      </c>
      <c r="D341" s="5" t="s">
        <v>1060</v>
      </c>
      <c r="E341" s="52">
        <f t="shared" ca="1" si="5"/>
        <v>25956</v>
      </c>
      <c r="F341" s="5">
        <v>30</v>
      </c>
      <c r="G341" s="50">
        <v>32218</v>
      </c>
      <c r="H341" s="5">
        <v>353087</v>
      </c>
      <c r="I341" s="50">
        <v>41384</v>
      </c>
      <c r="J341" s="5" t="s">
        <v>858</v>
      </c>
      <c r="BT341" s="1"/>
    </row>
    <row r="342" spans="1:72" x14ac:dyDescent="0.25">
      <c r="A342" s="5" t="s">
        <v>416</v>
      </c>
      <c r="B342" s="5" t="s">
        <v>454</v>
      </c>
      <c r="C342" s="5" t="s">
        <v>635</v>
      </c>
      <c r="D342" s="5" t="s">
        <v>975</v>
      </c>
      <c r="E342" s="52">
        <f t="shared" ca="1" si="5"/>
        <v>25392</v>
      </c>
      <c r="F342" s="5">
        <v>30</v>
      </c>
      <c r="G342" s="50">
        <v>32189</v>
      </c>
      <c r="H342" s="5">
        <v>353098</v>
      </c>
      <c r="I342" s="50">
        <v>41414</v>
      </c>
      <c r="J342" s="5" t="s">
        <v>858</v>
      </c>
      <c r="BT342" s="1"/>
    </row>
    <row r="343" spans="1:72" x14ac:dyDescent="0.25">
      <c r="A343" s="5" t="s">
        <v>416</v>
      </c>
      <c r="B343" s="5" t="s">
        <v>454</v>
      </c>
      <c r="C343" s="5" t="s">
        <v>671</v>
      </c>
      <c r="D343" s="5" t="s">
        <v>1058</v>
      </c>
      <c r="E343" s="52">
        <f t="shared" ca="1" si="5"/>
        <v>26436</v>
      </c>
      <c r="F343" s="5">
        <v>30</v>
      </c>
      <c r="G343" s="50">
        <v>32297</v>
      </c>
      <c r="H343" s="5">
        <v>353094</v>
      </c>
      <c r="I343" s="50">
        <v>41664</v>
      </c>
      <c r="J343" s="5" t="s">
        <v>858</v>
      </c>
      <c r="BT343" s="1"/>
    </row>
    <row r="344" spans="1:72" x14ac:dyDescent="0.25">
      <c r="A344" s="5" t="s">
        <v>832</v>
      </c>
      <c r="B344" s="5" t="s">
        <v>413</v>
      </c>
      <c r="C344" s="5" t="s">
        <v>553</v>
      </c>
      <c r="D344" s="5" t="s">
        <v>793</v>
      </c>
      <c r="E344" s="52">
        <f t="shared" ca="1" si="5"/>
        <v>30732</v>
      </c>
      <c r="F344" s="5">
        <v>50</v>
      </c>
      <c r="G344" s="50">
        <v>25103</v>
      </c>
      <c r="H344" s="5">
        <v>351465</v>
      </c>
      <c r="I344" s="50">
        <v>34234</v>
      </c>
      <c r="J344" s="5" t="s">
        <v>417</v>
      </c>
      <c r="BT344" s="1"/>
    </row>
    <row r="345" spans="1:72" x14ac:dyDescent="0.25">
      <c r="A345" s="5" t="s">
        <v>832</v>
      </c>
      <c r="B345" s="5" t="s">
        <v>413</v>
      </c>
      <c r="C345" s="5" t="s">
        <v>526</v>
      </c>
      <c r="D345" s="5" t="s">
        <v>833</v>
      </c>
      <c r="E345" s="52">
        <f t="shared" ca="1" si="5"/>
        <v>24180</v>
      </c>
      <c r="F345" s="5">
        <v>55</v>
      </c>
      <c r="G345" s="50">
        <v>23086</v>
      </c>
      <c r="H345" s="5">
        <v>350922</v>
      </c>
      <c r="I345" s="50">
        <v>34092</v>
      </c>
      <c r="J345" s="5" t="s">
        <v>417</v>
      </c>
      <c r="BT345" s="1"/>
    </row>
    <row r="346" spans="1:72" x14ac:dyDescent="0.25">
      <c r="A346" s="5" t="s">
        <v>832</v>
      </c>
      <c r="B346" s="5" t="s">
        <v>413</v>
      </c>
      <c r="C346" s="5" t="s">
        <v>483</v>
      </c>
      <c r="D346" s="5" t="s">
        <v>510</v>
      </c>
      <c r="E346" s="52">
        <f t="shared" ca="1" si="5"/>
        <v>26916</v>
      </c>
      <c r="F346" s="5">
        <v>54</v>
      </c>
      <c r="G346" s="50">
        <v>23303</v>
      </c>
      <c r="H346" s="5">
        <v>350926</v>
      </c>
      <c r="I346" s="50">
        <v>34328</v>
      </c>
      <c r="J346" s="5" t="s">
        <v>417</v>
      </c>
      <c r="BT346" s="1"/>
    </row>
    <row r="347" spans="1:72" x14ac:dyDescent="0.25">
      <c r="A347" s="5" t="s">
        <v>651</v>
      </c>
      <c r="B347" s="5" t="s">
        <v>413</v>
      </c>
      <c r="C347" s="5" t="s">
        <v>479</v>
      </c>
      <c r="D347" s="5" t="s">
        <v>472</v>
      </c>
      <c r="E347" s="52">
        <f t="shared" ca="1" si="5"/>
        <v>22920</v>
      </c>
      <c r="F347" s="5">
        <v>58</v>
      </c>
      <c r="G347" s="50">
        <v>22150</v>
      </c>
      <c r="H347" s="5">
        <v>351156</v>
      </c>
      <c r="I347" s="50">
        <v>29666</v>
      </c>
      <c r="J347" s="5" t="s">
        <v>466</v>
      </c>
      <c r="BT347" s="1"/>
    </row>
    <row r="348" spans="1:72" x14ac:dyDescent="0.25">
      <c r="A348" s="5" t="s">
        <v>487</v>
      </c>
      <c r="B348" s="5" t="s">
        <v>413</v>
      </c>
      <c r="C348" s="5" t="s">
        <v>485</v>
      </c>
      <c r="D348" s="5" t="s">
        <v>486</v>
      </c>
      <c r="E348" s="52">
        <f t="shared" ca="1" si="5"/>
        <v>24744</v>
      </c>
      <c r="F348" s="5">
        <v>61</v>
      </c>
      <c r="G348" s="50">
        <v>20867</v>
      </c>
      <c r="H348" s="5">
        <v>350783</v>
      </c>
      <c r="I348" s="50">
        <v>28235</v>
      </c>
      <c r="J348" s="5" t="s">
        <v>421</v>
      </c>
      <c r="BT348" s="1"/>
    </row>
    <row r="349" spans="1:72" x14ac:dyDescent="0.25">
      <c r="A349" s="5" t="s">
        <v>711</v>
      </c>
      <c r="B349" s="5" t="s">
        <v>413</v>
      </c>
      <c r="C349" s="5" t="s">
        <v>709</v>
      </c>
      <c r="D349" s="5" t="s">
        <v>710</v>
      </c>
      <c r="E349" s="52">
        <f t="shared" ca="1" si="5"/>
        <v>22104</v>
      </c>
      <c r="F349" s="5">
        <v>57</v>
      </c>
      <c r="G349" s="50">
        <v>22201</v>
      </c>
      <c r="H349" s="5">
        <v>350603</v>
      </c>
      <c r="I349" s="50">
        <v>30631</v>
      </c>
      <c r="J349" s="5" t="s">
        <v>466</v>
      </c>
      <c r="BT349" s="1"/>
    </row>
    <row r="350" spans="1:72" x14ac:dyDescent="0.25">
      <c r="A350" s="5" t="s">
        <v>666</v>
      </c>
      <c r="B350" s="5" t="s">
        <v>413</v>
      </c>
      <c r="C350" s="5" t="s">
        <v>665</v>
      </c>
      <c r="D350" s="5" t="s">
        <v>563</v>
      </c>
      <c r="E350" s="52">
        <f t="shared" ca="1" si="5"/>
        <v>19212</v>
      </c>
      <c r="F350" s="5">
        <v>57</v>
      </c>
      <c r="G350" s="50">
        <v>22246</v>
      </c>
      <c r="H350" s="5">
        <v>560384</v>
      </c>
      <c r="I350" s="50">
        <v>30295</v>
      </c>
      <c r="J350" s="5" t="s">
        <v>417</v>
      </c>
      <c r="BT350" s="1"/>
    </row>
    <row r="351" spans="1:72" x14ac:dyDescent="0.25">
      <c r="A351" s="5" t="s">
        <v>798</v>
      </c>
      <c r="B351" s="5" t="s">
        <v>413</v>
      </c>
      <c r="C351" s="5" t="s">
        <v>512</v>
      </c>
      <c r="D351" s="5" t="s">
        <v>518</v>
      </c>
      <c r="E351" s="52">
        <f t="shared" ca="1" si="5"/>
        <v>18108</v>
      </c>
      <c r="F351" s="5">
        <v>58</v>
      </c>
      <c r="G351" s="50">
        <v>21865</v>
      </c>
      <c r="H351" s="5">
        <v>350116</v>
      </c>
      <c r="I351" s="50">
        <v>32306</v>
      </c>
      <c r="J351" s="5" t="s">
        <v>466</v>
      </c>
      <c r="BT351" s="1"/>
    </row>
    <row r="352" spans="1:72" x14ac:dyDescent="0.25">
      <c r="A352" s="5" t="s">
        <v>463</v>
      </c>
      <c r="B352" s="5" t="s">
        <v>413</v>
      </c>
      <c r="C352" s="5" t="s">
        <v>461</v>
      </c>
      <c r="D352" s="5" t="s">
        <v>462</v>
      </c>
      <c r="E352" s="52">
        <f t="shared" ca="1" si="5"/>
        <v>30372</v>
      </c>
      <c r="F352" s="5">
        <v>63</v>
      </c>
      <c r="G352" s="50">
        <v>20226</v>
      </c>
      <c r="H352" s="5">
        <v>350807</v>
      </c>
      <c r="I352" s="50">
        <v>28218</v>
      </c>
      <c r="J352" s="5" t="s">
        <v>421</v>
      </c>
      <c r="BT352" s="1"/>
    </row>
    <row r="353" spans="1:72" x14ac:dyDescent="0.25">
      <c r="A353" s="5" t="s">
        <v>463</v>
      </c>
      <c r="B353" s="5" t="s">
        <v>408</v>
      </c>
      <c r="C353" s="5" t="s">
        <v>564</v>
      </c>
      <c r="D353" s="5" t="s">
        <v>535</v>
      </c>
      <c r="E353" s="52">
        <f t="shared" ca="1" si="5"/>
        <v>20664</v>
      </c>
      <c r="F353" s="5">
        <v>60</v>
      </c>
      <c r="G353" s="50">
        <v>21339</v>
      </c>
      <c r="H353" s="5">
        <v>351247</v>
      </c>
      <c r="I353" s="50">
        <v>29870</v>
      </c>
      <c r="J353" s="5" t="s">
        <v>421</v>
      </c>
      <c r="BT353" s="1"/>
    </row>
    <row r="354" spans="1:72" x14ac:dyDescent="0.25">
      <c r="A354" s="5" t="s">
        <v>463</v>
      </c>
      <c r="B354" s="5" t="s">
        <v>408</v>
      </c>
      <c r="C354" s="5" t="s">
        <v>587</v>
      </c>
      <c r="D354" s="5" t="s">
        <v>825</v>
      </c>
      <c r="E354" s="52">
        <f t="shared" ca="1" si="5"/>
        <v>30900</v>
      </c>
      <c r="F354" s="5">
        <v>46</v>
      </c>
      <c r="G354" s="50">
        <v>26515</v>
      </c>
      <c r="H354" s="5">
        <v>350466</v>
      </c>
      <c r="I354" s="50">
        <v>34853</v>
      </c>
      <c r="J354" s="5" t="s">
        <v>417</v>
      </c>
      <c r="BT354" s="1"/>
    </row>
    <row r="355" spans="1:72" x14ac:dyDescent="0.25">
      <c r="A355" s="5" t="s">
        <v>607</v>
      </c>
      <c r="B355" s="5" t="s">
        <v>413</v>
      </c>
      <c r="C355" s="5" t="s">
        <v>603</v>
      </c>
      <c r="D355" s="5" t="s">
        <v>606</v>
      </c>
      <c r="E355" s="52">
        <f t="shared" ca="1" si="5"/>
        <v>22176</v>
      </c>
      <c r="F355" s="5">
        <v>59</v>
      </c>
      <c r="G355" s="50">
        <v>21805</v>
      </c>
      <c r="H355" s="5">
        <v>560316</v>
      </c>
      <c r="I355" s="50">
        <v>29536</v>
      </c>
      <c r="J355" s="5" t="s">
        <v>421</v>
      </c>
      <c r="BT355" s="1"/>
    </row>
    <row r="356" spans="1:72" x14ac:dyDescent="0.25">
      <c r="A356" s="5" t="s">
        <v>607</v>
      </c>
      <c r="B356" s="5" t="s">
        <v>408</v>
      </c>
      <c r="C356" s="5" t="s">
        <v>474</v>
      </c>
      <c r="D356" s="5" t="s">
        <v>532</v>
      </c>
      <c r="E356" s="52">
        <f t="shared" ca="1" si="5"/>
        <v>20340</v>
      </c>
      <c r="F356" s="5">
        <v>59</v>
      </c>
      <c r="G356" s="50">
        <v>21591</v>
      </c>
      <c r="H356" s="5">
        <v>350109</v>
      </c>
      <c r="I356" s="50">
        <v>30675</v>
      </c>
      <c r="J356" s="5" t="s">
        <v>466</v>
      </c>
      <c r="BT356" s="1"/>
    </row>
    <row r="357" spans="1:72" x14ac:dyDescent="0.25">
      <c r="A357" s="5" t="s">
        <v>607</v>
      </c>
      <c r="B357" s="5" t="s">
        <v>408</v>
      </c>
      <c r="C357" s="5" t="s">
        <v>608</v>
      </c>
      <c r="D357" s="5" t="s">
        <v>552</v>
      </c>
      <c r="E357" s="52">
        <f t="shared" ca="1" si="5"/>
        <v>20112</v>
      </c>
      <c r="F357" s="5">
        <v>63</v>
      </c>
      <c r="G357" s="50">
        <v>20257</v>
      </c>
      <c r="H357" s="5">
        <v>351074</v>
      </c>
      <c r="I357" s="50">
        <v>30448</v>
      </c>
      <c r="J357" s="5" t="s">
        <v>421</v>
      </c>
      <c r="BT357" s="1"/>
    </row>
    <row r="358" spans="1:72" x14ac:dyDescent="0.25">
      <c r="A358" s="5" t="s">
        <v>607</v>
      </c>
      <c r="B358" s="5" t="s">
        <v>408</v>
      </c>
      <c r="C358" s="5" t="s">
        <v>414</v>
      </c>
      <c r="D358" s="5" t="s">
        <v>862</v>
      </c>
      <c r="E358" s="52">
        <f t="shared" ca="1" si="5"/>
        <v>21192</v>
      </c>
      <c r="F358" s="5">
        <v>47</v>
      </c>
      <c r="G358" s="50">
        <v>25882</v>
      </c>
      <c r="H358" s="5">
        <v>561099</v>
      </c>
      <c r="I358" s="50">
        <v>34360</v>
      </c>
      <c r="J358" s="5" t="s">
        <v>417</v>
      </c>
      <c r="BT358" s="1"/>
    </row>
    <row r="359" spans="1:72" x14ac:dyDescent="0.25">
      <c r="A359" s="5" t="s">
        <v>607</v>
      </c>
      <c r="B359" s="5" t="s">
        <v>408</v>
      </c>
      <c r="C359" s="5" t="s">
        <v>612</v>
      </c>
      <c r="D359" s="5" t="s">
        <v>451</v>
      </c>
      <c r="E359" s="52">
        <f t="shared" ca="1" si="5"/>
        <v>24912</v>
      </c>
      <c r="F359" s="5">
        <v>43</v>
      </c>
      <c r="G359" s="50">
        <v>27430</v>
      </c>
      <c r="H359" s="5">
        <v>561462</v>
      </c>
      <c r="I359" s="50">
        <v>36050</v>
      </c>
      <c r="J359" s="5" t="s">
        <v>858</v>
      </c>
      <c r="BT359" s="1"/>
    </row>
    <row r="360" spans="1:72" x14ac:dyDescent="0.25">
      <c r="A360" s="5" t="s">
        <v>797</v>
      </c>
      <c r="B360" s="5" t="s">
        <v>413</v>
      </c>
      <c r="C360" s="5" t="s">
        <v>479</v>
      </c>
      <c r="D360" s="5" t="s">
        <v>563</v>
      </c>
      <c r="E360" s="52">
        <f t="shared" ca="1" si="5"/>
        <v>23712</v>
      </c>
      <c r="F360" s="5">
        <v>51</v>
      </c>
      <c r="G360" s="50">
        <v>24727</v>
      </c>
      <c r="H360" s="5">
        <v>560796</v>
      </c>
      <c r="I360" s="50">
        <v>32150</v>
      </c>
      <c r="J360" s="5" t="s">
        <v>466</v>
      </c>
      <c r="BT360" s="1"/>
    </row>
    <row r="361" spans="1:72" x14ac:dyDescent="0.25">
      <c r="A361" s="5" t="s">
        <v>567</v>
      </c>
      <c r="B361" s="5" t="s">
        <v>413</v>
      </c>
      <c r="C361" s="5" t="s">
        <v>490</v>
      </c>
      <c r="D361" s="5" t="s">
        <v>539</v>
      </c>
      <c r="E361" s="52">
        <f t="shared" ca="1" si="5"/>
        <v>27408</v>
      </c>
      <c r="F361" s="5">
        <v>59</v>
      </c>
      <c r="G361" s="50">
        <v>21589</v>
      </c>
      <c r="H361" s="5">
        <v>351040</v>
      </c>
      <c r="I361" s="50">
        <v>28995</v>
      </c>
      <c r="J361" s="5" t="s">
        <v>421</v>
      </c>
      <c r="BT361" s="1"/>
    </row>
    <row r="362" spans="1:72" x14ac:dyDescent="0.25">
      <c r="A362" s="5" t="s">
        <v>439</v>
      </c>
      <c r="B362" s="5" t="s">
        <v>413</v>
      </c>
      <c r="C362" s="5" t="s">
        <v>437</v>
      </c>
      <c r="D362" s="5" t="s">
        <v>438</v>
      </c>
      <c r="E362" s="52">
        <f t="shared" ca="1" si="5"/>
        <v>20904</v>
      </c>
      <c r="F362" s="5">
        <v>63</v>
      </c>
      <c r="G362" s="50">
        <v>20182</v>
      </c>
      <c r="H362" s="5">
        <v>350060</v>
      </c>
      <c r="I362" s="50">
        <v>27902</v>
      </c>
      <c r="J362" s="5" t="s">
        <v>412</v>
      </c>
      <c r="BT362" s="1"/>
    </row>
    <row r="363" spans="1:72" x14ac:dyDescent="0.25">
      <c r="A363" s="5" t="s">
        <v>439</v>
      </c>
      <c r="B363" s="5" t="s">
        <v>408</v>
      </c>
      <c r="C363" s="5" t="s">
        <v>452</v>
      </c>
      <c r="D363" s="5" t="s">
        <v>453</v>
      </c>
      <c r="E363" s="52">
        <f t="shared" ca="1" si="5"/>
        <v>22704</v>
      </c>
      <c r="F363" s="5">
        <v>61</v>
      </c>
      <c r="G363" s="50">
        <v>21085</v>
      </c>
      <c r="H363" s="5">
        <v>350955</v>
      </c>
      <c r="I363" s="50">
        <v>28409</v>
      </c>
      <c r="J363" s="5" t="s">
        <v>421</v>
      </c>
      <c r="BT363" s="1"/>
    </row>
    <row r="364" spans="1:72" x14ac:dyDescent="0.25">
      <c r="A364" s="5" t="s">
        <v>439</v>
      </c>
      <c r="B364" s="5" t="s">
        <v>413</v>
      </c>
      <c r="C364" s="5" t="s">
        <v>528</v>
      </c>
      <c r="D364" s="5" t="s">
        <v>529</v>
      </c>
      <c r="E364" s="52">
        <f t="shared" ca="1" si="5"/>
        <v>27096</v>
      </c>
      <c r="F364" s="5">
        <v>60</v>
      </c>
      <c r="G364" s="50">
        <v>21242</v>
      </c>
      <c r="H364" s="5">
        <v>351202</v>
      </c>
      <c r="I364" s="50">
        <v>28644</v>
      </c>
      <c r="J364" s="5" t="s">
        <v>412</v>
      </c>
      <c r="BT364" s="1"/>
    </row>
    <row r="365" spans="1:72" x14ac:dyDescent="0.25">
      <c r="A365" s="5" t="s">
        <v>439</v>
      </c>
      <c r="B365" s="5" t="s">
        <v>408</v>
      </c>
      <c r="C365" s="5" t="s">
        <v>514</v>
      </c>
      <c r="D365" s="5" t="s">
        <v>533</v>
      </c>
      <c r="E365" s="52">
        <f t="shared" ca="1" si="5"/>
        <v>27780</v>
      </c>
      <c r="F365" s="5">
        <v>59</v>
      </c>
      <c r="G365" s="50">
        <v>21501</v>
      </c>
      <c r="H365" s="5">
        <v>350761</v>
      </c>
      <c r="I365" s="50">
        <v>28498</v>
      </c>
      <c r="J365" s="5" t="s">
        <v>412</v>
      </c>
      <c r="BT365" s="1"/>
    </row>
    <row r="366" spans="1:72" x14ac:dyDescent="0.25">
      <c r="A366" s="5" t="s">
        <v>439</v>
      </c>
      <c r="B366" s="5" t="s">
        <v>413</v>
      </c>
      <c r="C366" s="5" t="s">
        <v>410</v>
      </c>
      <c r="D366" s="5" t="s">
        <v>566</v>
      </c>
      <c r="E366" s="52">
        <f t="shared" ca="1" si="5"/>
        <v>26232</v>
      </c>
      <c r="F366" s="5">
        <v>59</v>
      </c>
      <c r="G366" s="50">
        <v>21800</v>
      </c>
      <c r="H366" s="5">
        <v>350030</v>
      </c>
      <c r="I366" s="50">
        <v>29102</v>
      </c>
      <c r="J366" s="5" t="s">
        <v>421</v>
      </c>
      <c r="BT366" s="1"/>
    </row>
    <row r="367" spans="1:72" x14ac:dyDescent="0.25">
      <c r="A367" s="5" t="s">
        <v>439</v>
      </c>
      <c r="B367" s="5" t="s">
        <v>408</v>
      </c>
      <c r="C367" s="5" t="s">
        <v>524</v>
      </c>
      <c r="D367" s="5" t="s">
        <v>93</v>
      </c>
      <c r="E367" s="52">
        <f t="shared" ca="1" si="5"/>
        <v>24120</v>
      </c>
      <c r="F367" s="5">
        <v>61</v>
      </c>
      <c r="G367" s="50">
        <v>21042</v>
      </c>
      <c r="H367" s="5">
        <v>350149</v>
      </c>
      <c r="I367" s="50">
        <v>28902</v>
      </c>
      <c r="J367" s="5" t="s">
        <v>466</v>
      </c>
      <c r="BT367" s="1"/>
    </row>
    <row r="368" spans="1:72" x14ac:dyDescent="0.25">
      <c r="A368" s="5" t="s">
        <v>439</v>
      </c>
      <c r="B368" s="5" t="s">
        <v>454</v>
      </c>
      <c r="C368" s="5" t="s">
        <v>592</v>
      </c>
      <c r="D368" s="5" t="s">
        <v>563</v>
      </c>
      <c r="E368" s="52">
        <f t="shared" ca="1" si="5"/>
        <v>21552</v>
      </c>
      <c r="F368" s="5">
        <v>60</v>
      </c>
      <c r="G368" s="50">
        <v>21348</v>
      </c>
      <c r="H368" s="5">
        <v>350835</v>
      </c>
      <c r="I368" s="50">
        <v>29376</v>
      </c>
      <c r="J368" s="5" t="s">
        <v>417</v>
      </c>
      <c r="BT368" s="1"/>
    </row>
    <row r="369" spans="1:72" x14ac:dyDescent="0.25">
      <c r="A369" s="5" t="s">
        <v>439</v>
      </c>
      <c r="B369" s="5" t="s">
        <v>413</v>
      </c>
      <c r="C369" s="5" t="s">
        <v>458</v>
      </c>
      <c r="D369" s="5" t="s">
        <v>565</v>
      </c>
      <c r="E369" s="52">
        <f t="shared" ca="1" si="5"/>
        <v>18528</v>
      </c>
      <c r="F369" s="5">
        <v>58</v>
      </c>
      <c r="G369" s="50">
        <v>21861</v>
      </c>
      <c r="H369" s="5">
        <v>350359</v>
      </c>
      <c r="I369" s="50">
        <v>29375</v>
      </c>
      <c r="J369" s="5" t="s">
        <v>417</v>
      </c>
      <c r="BT369" s="1"/>
    </row>
    <row r="370" spans="1:72" x14ac:dyDescent="0.25">
      <c r="A370" s="5" t="s">
        <v>439</v>
      </c>
      <c r="B370" s="5" t="s">
        <v>413</v>
      </c>
      <c r="C370" s="5" t="s">
        <v>592</v>
      </c>
      <c r="D370" s="5" t="s">
        <v>432</v>
      </c>
      <c r="E370" s="52">
        <f t="shared" ca="1" si="5"/>
        <v>25764</v>
      </c>
      <c r="F370" s="5">
        <v>59</v>
      </c>
      <c r="G370" s="50">
        <v>21803</v>
      </c>
      <c r="H370" s="5">
        <v>350661</v>
      </c>
      <c r="I370" s="50">
        <v>29581</v>
      </c>
      <c r="J370" s="5" t="s">
        <v>421</v>
      </c>
      <c r="BT370" s="1"/>
    </row>
    <row r="371" spans="1:72" x14ac:dyDescent="0.25">
      <c r="A371" s="5" t="s">
        <v>439</v>
      </c>
      <c r="B371" s="5" t="s">
        <v>413</v>
      </c>
      <c r="C371" s="5" t="s">
        <v>608</v>
      </c>
      <c r="D371" s="5" t="s">
        <v>609</v>
      </c>
      <c r="E371" s="52">
        <f t="shared" ca="1" si="5"/>
        <v>20112</v>
      </c>
      <c r="F371" s="5">
        <v>59</v>
      </c>
      <c r="G371" s="50">
        <v>21602</v>
      </c>
      <c r="H371" s="5">
        <v>350208</v>
      </c>
      <c r="I371" s="50">
        <v>29309</v>
      </c>
      <c r="J371" s="5" t="s">
        <v>421</v>
      </c>
      <c r="BT371" s="1"/>
    </row>
    <row r="372" spans="1:72" x14ac:dyDescent="0.25">
      <c r="A372" s="5" t="s">
        <v>439</v>
      </c>
      <c r="B372" s="5" t="s">
        <v>408</v>
      </c>
      <c r="C372" s="5" t="s">
        <v>517</v>
      </c>
      <c r="D372" s="5" t="s">
        <v>527</v>
      </c>
      <c r="E372" s="52">
        <f t="shared" ca="1" si="5"/>
        <v>22020</v>
      </c>
      <c r="F372" s="5">
        <v>63</v>
      </c>
      <c r="G372" s="50">
        <v>20136</v>
      </c>
      <c r="H372" s="5">
        <v>560335</v>
      </c>
      <c r="I372" s="50">
        <v>29696</v>
      </c>
      <c r="J372" s="5" t="s">
        <v>466</v>
      </c>
      <c r="BT372" s="1"/>
    </row>
    <row r="373" spans="1:72" x14ac:dyDescent="0.25">
      <c r="A373" s="5" t="s">
        <v>439</v>
      </c>
      <c r="B373" s="5" t="s">
        <v>413</v>
      </c>
      <c r="C373" s="5" t="s">
        <v>579</v>
      </c>
      <c r="D373" s="5" t="s">
        <v>693</v>
      </c>
      <c r="E373" s="52">
        <f t="shared" ca="1" si="5"/>
        <v>24396</v>
      </c>
      <c r="F373" s="5">
        <v>56</v>
      </c>
      <c r="G373" s="50">
        <v>22685</v>
      </c>
      <c r="H373" s="5">
        <v>350222</v>
      </c>
      <c r="I373" s="50">
        <v>30246</v>
      </c>
      <c r="J373" s="5" t="s">
        <v>412</v>
      </c>
      <c r="BT373" s="1"/>
    </row>
    <row r="374" spans="1:72" x14ac:dyDescent="0.25">
      <c r="A374" s="5" t="s">
        <v>439</v>
      </c>
      <c r="B374" s="5" t="s">
        <v>413</v>
      </c>
      <c r="C374" s="5" t="s">
        <v>448</v>
      </c>
      <c r="D374" s="5" t="s">
        <v>558</v>
      </c>
      <c r="E374" s="52">
        <f t="shared" ca="1" si="5"/>
        <v>30672</v>
      </c>
      <c r="F374" s="5">
        <v>59</v>
      </c>
      <c r="G374" s="50">
        <v>21781</v>
      </c>
      <c r="H374" s="5">
        <v>350123</v>
      </c>
      <c r="I374" s="50">
        <v>30676</v>
      </c>
      <c r="J374" s="5" t="s">
        <v>466</v>
      </c>
      <c r="BT374" s="1"/>
    </row>
    <row r="375" spans="1:72" x14ac:dyDescent="0.25">
      <c r="A375" s="5" t="s">
        <v>439</v>
      </c>
      <c r="B375" s="5" t="s">
        <v>413</v>
      </c>
      <c r="C375" s="5" t="s">
        <v>544</v>
      </c>
      <c r="D375" s="5" t="s">
        <v>489</v>
      </c>
      <c r="E375" s="52">
        <f t="shared" ca="1" si="5"/>
        <v>25188</v>
      </c>
      <c r="F375" s="5">
        <v>57</v>
      </c>
      <c r="G375" s="50">
        <v>22200</v>
      </c>
      <c r="H375" s="5">
        <v>351150</v>
      </c>
      <c r="I375" s="50">
        <v>30357</v>
      </c>
      <c r="J375" s="5" t="s">
        <v>412</v>
      </c>
      <c r="BT375" s="1"/>
    </row>
    <row r="376" spans="1:72" x14ac:dyDescent="0.25">
      <c r="A376" s="5" t="s">
        <v>439</v>
      </c>
      <c r="B376" s="5" t="s">
        <v>413</v>
      </c>
      <c r="C376" s="5" t="s">
        <v>719</v>
      </c>
      <c r="D376" s="5" t="s">
        <v>739</v>
      </c>
      <c r="E376" s="52">
        <f t="shared" ca="1" si="5"/>
        <v>24408</v>
      </c>
      <c r="F376" s="5">
        <v>60</v>
      </c>
      <c r="G376" s="50">
        <v>21134</v>
      </c>
      <c r="H376" s="5">
        <v>560460</v>
      </c>
      <c r="I376" s="50">
        <v>30901</v>
      </c>
      <c r="J376" s="5" t="s">
        <v>417</v>
      </c>
      <c r="BT376" s="1"/>
    </row>
    <row r="377" spans="1:72" x14ac:dyDescent="0.25">
      <c r="A377" s="5" t="s">
        <v>439</v>
      </c>
      <c r="B377" s="5" t="s">
        <v>413</v>
      </c>
      <c r="C377" s="5" t="s">
        <v>709</v>
      </c>
      <c r="D377" s="5" t="s">
        <v>571</v>
      </c>
      <c r="E377" s="52">
        <f t="shared" ca="1" si="5"/>
        <v>24924</v>
      </c>
      <c r="F377" s="5">
        <v>60</v>
      </c>
      <c r="G377" s="50">
        <v>21370</v>
      </c>
      <c r="H377" s="5">
        <v>560537</v>
      </c>
      <c r="I377" s="50">
        <v>30962</v>
      </c>
      <c r="J377" s="5" t="s">
        <v>412</v>
      </c>
      <c r="BT377" s="1"/>
    </row>
    <row r="378" spans="1:72" x14ac:dyDescent="0.25">
      <c r="A378" s="5" t="s">
        <v>439</v>
      </c>
      <c r="B378" s="5" t="s">
        <v>413</v>
      </c>
      <c r="C378" s="5" t="s">
        <v>730</v>
      </c>
      <c r="D378" s="5" t="s">
        <v>520</v>
      </c>
      <c r="E378" s="52">
        <f t="shared" ca="1" si="5"/>
        <v>20952</v>
      </c>
      <c r="F378" s="5">
        <v>59</v>
      </c>
      <c r="G378" s="50">
        <v>21499</v>
      </c>
      <c r="H378" s="5">
        <v>560566</v>
      </c>
      <c r="I378" s="50">
        <v>31170</v>
      </c>
      <c r="J378" s="5" t="s">
        <v>417</v>
      </c>
      <c r="BT378" s="1"/>
    </row>
    <row r="379" spans="1:72" x14ac:dyDescent="0.25">
      <c r="A379" s="5" t="s">
        <v>439</v>
      </c>
      <c r="B379" s="5" t="s">
        <v>408</v>
      </c>
      <c r="C379" s="5" t="s">
        <v>541</v>
      </c>
      <c r="D379" s="5" t="s">
        <v>532</v>
      </c>
      <c r="E379" s="52">
        <f t="shared" ca="1" si="5"/>
        <v>23208</v>
      </c>
      <c r="F379" s="5">
        <v>57</v>
      </c>
      <c r="G379" s="50">
        <v>22338</v>
      </c>
      <c r="H379" s="5">
        <v>350147</v>
      </c>
      <c r="I379" s="50">
        <v>33202</v>
      </c>
      <c r="J379" s="5" t="s">
        <v>421</v>
      </c>
      <c r="BT379" s="1"/>
    </row>
    <row r="380" spans="1:72" x14ac:dyDescent="0.25">
      <c r="A380" s="5" t="s">
        <v>439</v>
      </c>
      <c r="B380" s="5" t="s">
        <v>413</v>
      </c>
      <c r="C380" s="5" t="s">
        <v>578</v>
      </c>
      <c r="D380" s="5" t="s">
        <v>760</v>
      </c>
      <c r="E380" s="52">
        <f t="shared" ca="1" si="5"/>
        <v>23580</v>
      </c>
      <c r="F380" s="5">
        <v>50</v>
      </c>
      <c r="G380" s="50">
        <v>25041</v>
      </c>
      <c r="H380" s="5">
        <v>560571</v>
      </c>
      <c r="I380" s="50">
        <v>33138</v>
      </c>
      <c r="J380" s="5" t="s">
        <v>421</v>
      </c>
      <c r="BT380" s="1"/>
    </row>
    <row r="381" spans="1:72" x14ac:dyDescent="0.25">
      <c r="A381" s="5" t="s">
        <v>439</v>
      </c>
      <c r="B381" s="5" t="s">
        <v>413</v>
      </c>
      <c r="C381" s="5" t="s">
        <v>664</v>
      </c>
      <c r="D381" s="5" t="s">
        <v>596</v>
      </c>
      <c r="E381" s="52">
        <f t="shared" ca="1" si="5"/>
        <v>23400</v>
      </c>
      <c r="F381" s="5">
        <v>54</v>
      </c>
      <c r="G381" s="50">
        <v>23353</v>
      </c>
      <c r="H381" s="5">
        <v>560735</v>
      </c>
      <c r="I381" s="50">
        <v>32183</v>
      </c>
      <c r="J381" s="5" t="s">
        <v>421</v>
      </c>
      <c r="BT381" s="1"/>
    </row>
    <row r="382" spans="1:72" x14ac:dyDescent="0.25">
      <c r="A382" s="5" t="s">
        <v>439</v>
      </c>
      <c r="B382" s="5" t="s">
        <v>413</v>
      </c>
      <c r="C382" s="5" t="s">
        <v>458</v>
      </c>
      <c r="D382" s="5" t="s">
        <v>824</v>
      </c>
      <c r="E382" s="52">
        <f t="shared" ca="1" si="5"/>
        <v>28812</v>
      </c>
      <c r="F382" s="5">
        <v>51</v>
      </c>
      <c r="G382" s="50">
        <v>24719</v>
      </c>
      <c r="H382" s="5">
        <v>560926</v>
      </c>
      <c r="I382" s="50">
        <v>33946</v>
      </c>
      <c r="J382" s="5" t="s">
        <v>412</v>
      </c>
      <c r="BT382" s="1"/>
    </row>
    <row r="383" spans="1:72" x14ac:dyDescent="0.25">
      <c r="A383" s="5" t="s">
        <v>439</v>
      </c>
      <c r="B383" s="5" t="s">
        <v>413</v>
      </c>
      <c r="C383" s="5" t="s">
        <v>564</v>
      </c>
      <c r="D383" s="5" t="s">
        <v>523</v>
      </c>
      <c r="E383" s="52">
        <f t="shared" ca="1" si="5"/>
        <v>18360</v>
      </c>
      <c r="F383" s="5">
        <v>47</v>
      </c>
      <c r="G383" s="50">
        <v>26136</v>
      </c>
      <c r="H383" s="5">
        <v>350558</v>
      </c>
      <c r="I383" s="50">
        <v>34118</v>
      </c>
      <c r="J383" s="5" t="s">
        <v>417</v>
      </c>
      <c r="BT383" s="1"/>
    </row>
    <row r="384" spans="1:72" x14ac:dyDescent="0.25">
      <c r="A384" s="5" t="s">
        <v>439</v>
      </c>
      <c r="B384" s="5" t="s">
        <v>454</v>
      </c>
      <c r="C384" s="5" t="s">
        <v>474</v>
      </c>
      <c r="D384" s="5" t="s">
        <v>640</v>
      </c>
      <c r="E384" s="52">
        <f t="shared" ca="1" si="5"/>
        <v>28716</v>
      </c>
      <c r="F384" s="5">
        <v>48</v>
      </c>
      <c r="G384" s="50">
        <v>25736</v>
      </c>
      <c r="H384" s="5">
        <v>350018</v>
      </c>
      <c r="I384" s="50">
        <v>34693</v>
      </c>
      <c r="J384" s="5" t="s">
        <v>412</v>
      </c>
      <c r="BT384" s="1"/>
    </row>
    <row r="385" spans="1:72" x14ac:dyDescent="0.25">
      <c r="A385" s="5" t="s">
        <v>439</v>
      </c>
      <c r="B385" s="5" t="s">
        <v>413</v>
      </c>
      <c r="C385" s="5" t="s">
        <v>623</v>
      </c>
      <c r="D385" s="5" t="s">
        <v>707</v>
      </c>
      <c r="E385" s="52">
        <f t="shared" ca="1" si="5"/>
        <v>26376</v>
      </c>
      <c r="F385" s="5">
        <v>48</v>
      </c>
      <c r="G385" s="50">
        <v>25674</v>
      </c>
      <c r="H385" s="5">
        <v>350148</v>
      </c>
      <c r="I385" s="50">
        <v>35028</v>
      </c>
      <c r="J385" s="5" t="s">
        <v>417</v>
      </c>
      <c r="BT385" s="1"/>
    </row>
    <row r="386" spans="1:72" x14ac:dyDescent="0.25">
      <c r="A386" s="5" t="s">
        <v>439</v>
      </c>
      <c r="B386" s="5" t="s">
        <v>413</v>
      </c>
      <c r="C386" s="5" t="s">
        <v>437</v>
      </c>
      <c r="D386" s="5" t="s">
        <v>781</v>
      </c>
      <c r="E386" s="52">
        <f t="shared" ref="E386:E449" ca="1" si="6">RANDBETWEEN(1500,2600)*12</f>
        <v>20688</v>
      </c>
      <c r="F386" s="5">
        <v>46</v>
      </c>
      <c r="G386" s="50">
        <v>26374</v>
      </c>
      <c r="H386" s="5">
        <v>561213</v>
      </c>
      <c r="I386" s="50">
        <v>35857</v>
      </c>
      <c r="J386" s="5" t="s">
        <v>909</v>
      </c>
      <c r="BT386" s="1"/>
    </row>
    <row r="387" spans="1:72" x14ac:dyDescent="0.25">
      <c r="A387" s="5" t="s">
        <v>439</v>
      </c>
      <c r="B387" s="5" t="s">
        <v>413</v>
      </c>
      <c r="C387" s="5" t="s">
        <v>564</v>
      </c>
      <c r="D387" s="5" t="s">
        <v>596</v>
      </c>
      <c r="E387" s="52">
        <f t="shared" ca="1" si="6"/>
        <v>18336</v>
      </c>
      <c r="F387" s="5">
        <v>42</v>
      </c>
      <c r="G387" s="50">
        <v>27738</v>
      </c>
      <c r="H387" s="5">
        <v>561646</v>
      </c>
      <c r="I387" s="50">
        <v>36083</v>
      </c>
      <c r="J387" s="5" t="s">
        <v>909</v>
      </c>
      <c r="BT387" s="1"/>
    </row>
    <row r="388" spans="1:72" x14ac:dyDescent="0.25">
      <c r="A388" s="5" t="s">
        <v>439</v>
      </c>
      <c r="B388" s="5" t="s">
        <v>413</v>
      </c>
      <c r="C388" s="5" t="s">
        <v>766</v>
      </c>
      <c r="D388" s="5" t="s">
        <v>563</v>
      </c>
      <c r="E388" s="52">
        <f t="shared" ca="1" si="6"/>
        <v>24888</v>
      </c>
      <c r="F388" s="5">
        <v>39</v>
      </c>
      <c r="G388" s="50">
        <v>28896</v>
      </c>
      <c r="H388" s="5">
        <v>351472</v>
      </c>
      <c r="I388" s="50">
        <v>35935</v>
      </c>
      <c r="J388" s="5" t="s">
        <v>909</v>
      </c>
      <c r="BT388" s="1"/>
    </row>
    <row r="389" spans="1:72" x14ac:dyDescent="0.25">
      <c r="A389" s="5" t="s">
        <v>439</v>
      </c>
      <c r="B389" s="5" t="s">
        <v>408</v>
      </c>
      <c r="C389" s="5" t="s">
        <v>704</v>
      </c>
      <c r="D389" s="5" t="s">
        <v>679</v>
      </c>
      <c r="E389" s="52">
        <f t="shared" ca="1" si="6"/>
        <v>22836</v>
      </c>
      <c r="F389" s="5">
        <v>49</v>
      </c>
      <c r="G389" s="50">
        <v>25425</v>
      </c>
      <c r="H389" s="5">
        <v>561581</v>
      </c>
      <c r="I389" s="50">
        <v>33187</v>
      </c>
      <c r="J389" s="5" t="s">
        <v>909</v>
      </c>
      <c r="BT389" s="1"/>
    </row>
    <row r="390" spans="1:72" x14ac:dyDescent="0.25">
      <c r="A390" s="5" t="s">
        <v>439</v>
      </c>
      <c r="B390" s="5" t="s">
        <v>413</v>
      </c>
      <c r="C390" s="5" t="s">
        <v>426</v>
      </c>
      <c r="D390" s="5" t="s">
        <v>819</v>
      </c>
      <c r="E390" s="52">
        <f t="shared" ca="1" si="6"/>
        <v>27960</v>
      </c>
      <c r="F390" s="5">
        <v>51</v>
      </c>
      <c r="G390" s="50">
        <v>24399</v>
      </c>
      <c r="H390" s="5">
        <v>561499</v>
      </c>
      <c r="I390" s="50">
        <v>33964</v>
      </c>
      <c r="J390" s="5" t="s">
        <v>412</v>
      </c>
      <c r="BT390" s="1"/>
    </row>
    <row r="391" spans="1:72" x14ac:dyDescent="0.25">
      <c r="A391" s="5" t="s">
        <v>439</v>
      </c>
      <c r="B391" s="5" t="s">
        <v>413</v>
      </c>
      <c r="C391" s="5" t="s">
        <v>409</v>
      </c>
      <c r="D391" s="5" t="s">
        <v>91</v>
      </c>
      <c r="E391" s="52">
        <f t="shared" ca="1" si="6"/>
        <v>30996</v>
      </c>
      <c r="F391" s="5">
        <v>40</v>
      </c>
      <c r="G391" s="50">
        <v>28632</v>
      </c>
      <c r="H391" s="5">
        <v>561576</v>
      </c>
      <c r="I391" s="50">
        <v>37206</v>
      </c>
      <c r="J391" s="5" t="s">
        <v>909</v>
      </c>
      <c r="BT391" s="1"/>
    </row>
    <row r="392" spans="1:72" x14ac:dyDescent="0.25">
      <c r="A392" s="5" t="s">
        <v>439</v>
      </c>
      <c r="B392" s="5" t="s">
        <v>408</v>
      </c>
      <c r="C392" s="5" t="s">
        <v>509</v>
      </c>
      <c r="D392" s="5" t="s">
        <v>490</v>
      </c>
      <c r="E392" s="52">
        <f t="shared" ca="1" si="6"/>
        <v>22920</v>
      </c>
      <c r="F392" s="5">
        <v>41</v>
      </c>
      <c r="G392" s="50">
        <v>28200</v>
      </c>
      <c r="H392" s="5">
        <v>561635</v>
      </c>
      <c r="I392" s="50">
        <v>37509</v>
      </c>
      <c r="J392" s="5" t="s">
        <v>858</v>
      </c>
      <c r="BT392" s="1"/>
    </row>
    <row r="393" spans="1:72" x14ac:dyDescent="0.25">
      <c r="A393" s="5" t="s">
        <v>439</v>
      </c>
      <c r="B393" s="5" t="s">
        <v>413</v>
      </c>
      <c r="C393" s="5" t="s">
        <v>662</v>
      </c>
      <c r="D393" s="5" t="s">
        <v>930</v>
      </c>
      <c r="E393" s="52">
        <f t="shared" ca="1" si="6"/>
        <v>27252</v>
      </c>
      <c r="F393" s="5">
        <v>64</v>
      </c>
      <c r="G393" s="50">
        <v>19948</v>
      </c>
      <c r="H393" s="5">
        <v>561696</v>
      </c>
      <c r="I393" s="50">
        <v>29916</v>
      </c>
      <c r="J393" s="5" t="s">
        <v>909</v>
      </c>
      <c r="BT393" s="1"/>
    </row>
    <row r="394" spans="1:72" x14ac:dyDescent="0.25">
      <c r="A394" s="5" t="s">
        <v>439</v>
      </c>
      <c r="B394" s="5" t="s">
        <v>413</v>
      </c>
      <c r="C394" s="5" t="s">
        <v>490</v>
      </c>
      <c r="D394" s="5" t="s">
        <v>640</v>
      </c>
      <c r="E394" s="52">
        <f t="shared" ca="1" si="6"/>
        <v>20532</v>
      </c>
      <c r="F394" s="5">
        <v>38</v>
      </c>
      <c r="G394" s="50">
        <v>29296</v>
      </c>
      <c r="H394" s="5">
        <v>566326</v>
      </c>
      <c r="I394" s="50">
        <v>38871</v>
      </c>
      <c r="J394" s="5" t="s">
        <v>858</v>
      </c>
      <c r="BT394" s="1"/>
    </row>
    <row r="395" spans="1:72" x14ac:dyDescent="0.25">
      <c r="A395" s="5" t="s">
        <v>439</v>
      </c>
      <c r="B395" s="5" t="s">
        <v>413</v>
      </c>
      <c r="C395" s="5" t="s">
        <v>594</v>
      </c>
      <c r="D395" s="5" t="s">
        <v>596</v>
      </c>
      <c r="E395" s="52">
        <f t="shared" ca="1" si="6"/>
        <v>29148</v>
      </c>
      <c r="F395" s="5">
        <v>35</v>
      </c>
      <c r="G395" s="50">
        <v>30236</v>
      </c>
      <c r="H395" s="5">
        <v>561735</v>
      </c>
      <c r="I395" s="50">
        <v>38802</v>
      </c>
      <c r="J395" s="5" t="s">
        <v>858</v>
      </c>
      <c r="BT395" s="1"/>
    </row>
    <row r="396" spans="1:72" x14ac:dyDescent="0.25">
      <c r="A396" s="5" t="s">
        <v>439</v>
      </c>
      <c r="B396" s="5" t="s">
        <v>454</v>
      </c>
      <c r="C396" s="5" t="s">
        <v>500</v>
      </c>
      <c r="D396" s="5" t="s">
        <v>88</v>
      </c>
      <c r="E396" s="52">
        <f t="shared" ca="1" si="6"/>
        <v>19896</v>
      </c>
      <c r="F396" s="5">
        <v>36</v>
      </c>
      <c r="G396" s="50">
        <v>30175</v>
      </c>
      <c r="H396" s="5">
        <v>356663</v>
      </c>
      <c r="I396" s="50">
        <v>38859</v>
      </c>
      <c r="J396" s="5" t="s">
        <v>858</v>
      </c>
      <c r="BT396" s="1"/>
    </row>
    <row r="397" spans="1:72" x14ac:dyDescent="0.25">
      <c r="A397" s="5" t="s">
        <v>439</v>
      </c>
      <c r="B397" s="5" t="s">
        <v>454</v>
      </c>
      <c r="C397" s="5" t="s">
        <v>694</v>
      </c>
      <c r="D397" s="5" t="s">
        <v>896</v>
      </c>
      <c r="E397" s="52">
        <f t="shared" ca="1" si="6"/>
        <v>26676</v>
      </c>
      <c r="F397" s="5">
        <v>30</v>
      </c>
      <c r="G397" s="50">
        <v>32060</v>
      </c>
      <c r="H397" s="5">
        <v>356743</v>
      </c>
      <c r="I397" s="50">
        <v>39426</v>
      </c>
      <c r="J397" s="5" t="s">
        <v>858</v>
      </c>
      <c r="BT397" s="1"/>
    </row>
    <row r="398" spans="1:72" x14ac:dyDescent="0.25">
      <c r="A398" s="5" t="s">
        <v>439</v>
      </c>
      <c r="B398" s="5" t="s">
        <v>454</v>
      </c>
      <c r="C398" s="5" t="s">
        <v>618</v>
      </c>
      <c r="D398" s="5" t="s">
        <v>971</v>
      </c>
      <c r="E398" s="52">
        <f t="shared" ca="1" si="6"/>
        <v>29184</v>
      </c>
      <c r="F398" s="5">
        <v>30</v>
      </c>
      <c r="G398" s="50">
        <v>32205</v>
      </c>
      <c r="H398" s="5">
        <v>566787</v>
      </c>
      <c r="I398" s="50">
        <v>39337</v>
      </c>
      <c r="J398" s="5" t="s">
        <v>858</v>
      </c>
      <c r="BT398" s="1"/>
    </row>
    <row r="399" spans="1:72" x14ac:dyDescent="0.25">
      <c r="A399" s="5" t="s">
        <v>439</v>
      </c>
      <c r="B399" s="5" t="s">
        <v>454</v>
      </c>
      <c r="C399" s="5" t="s">
        <v>458</v>
      </c>
      <c r="D399" s="5" t="s">
        <v>848</v>
      </c>
      <c r="E399" s="52">
        <f t="shared" ca="1" si="6"/>
        <v>18468</v>
      </c>
      <c r="F399" s="5">
        <v>34</v>
      </c>
      <c r="G399" s="50">
        <v>30596</v>
      </c>
      <c r="H399" s="5">
        <v>562349</v>
      </c>
      <c r="I399" s="50">
        <v>39424</v>
      </c>
      <c r="J399" s="5" t="s">
        <v>858</v>
      </c>
      <c r="BT399" s="1"/>
    </row>
    <row r="400" spans="1:72" x14ac:dyDescent="0.25">
      <c r="A400" s="5" t="s">
        <v>439</v>
      </c>
      <c r="B400" s="5" t="s">
        <v>413</v>
      </c>
      <c r="C400" s="5" t="s">
        <v>429</v>
      </c>
      <c r="D400" s="5" t="s">
        <v>796</v>
      </c>
      <c r="E400" s="52">
        <f t="shared" ca="1" si="6"/>
        <v>26688</v>
      </c>
      <c r="F400" s="5">
        <v>40</v>
      </c>
      <c r="G400" s="50">
        <v>28752</v>
      </c>
      <c r="H400" s="5">
        <v>352060</v>
      </c>
      <c r="I400" s="50">
        <v>39231</v>
      </c>
      <c r="J400" s="5" t="s">
        <v>858</v>
      </c>
      <c r="BT400" s="1"/>
    </row>
    <row r="401" spans="1:72" x14ac:dyDescent="0.25">
      <c r="A401" s="5" t="s">
        <v>439</v>
      </c>
      <c r="B401" s="5" t="s">
        <v>413</v>
      </c>
      <c r="C401" s="5" t="s">
        <v>578</v>
      </c>
      <c r="D401" s="5" t="s">
        <v>632</v>
      </c>
      <c r="E401" s="52">
        <f t="shared" ca="1" si="6"/>
        <v>24336</v>
      </c>
      <c r="F401" s="5">
        <v>56</v>
      </c>
      <c r="G401" s="50">
        <v>22839</v>
      </c>
      <c r="H401" s="5">
        <v>352369</v>
      </c>
      <c r="I401" s="50">
        <v>35836</v>
      </c>
      <c r="J401" s="5" t="s">
        <v>417</v>
      </c>
      <c r="BT401" s="1"/>
    </row>
    <row r="402" spans="1:72" x14ac:dyDescent="0.25">
      <c r="A402" s="5" t="s">
        <v>439</v>
      </c>
      <c r="B402" s="5" t="s">
        <v>454</v>
      </c>
      <c r="C402" s="5" t="s">
        <v>509</v>
      </c>
      <c r="D402" s="5" t="s">
        <v>984</v>
      </c>
      <c r="E402" s="52">
        <f t="shared" ca="1" si="6"/>
        <v>27360</v>
      </c>
      <c r="F402" s="5">
        <v>28</v>
      </c>
      <c r="G402" s="50">
        <v>32819</v>
      </c>
      <c r="H402" s="5">
        <v>566900</v>
      </c>
      <c r="I402" s="50">
        <v>39090</v>
      </c>
      <c r="J402" s="5" t="s">
        <v>858</v>
      </c>
      <c r="BT402" s="1"/>
    </row>
    <row r="403" spans="1:72" x14ac:dyDescent="0.25">
      <c r="A403" s="5" t="s">
        <v>439</v>
      </c>
      <c r="B403" s="5" t="s">
        <v>454</v>
      </c>
      <c r="C403" s="5" t="s">
        <v>446</v>
      </c>
      <c r="D403" s="5" t="s">
        <v>988</v>
      </c>
      <c r="E403" s="52">
        <f t="shared" ca="1" si="6"/>
        <v>22008</v>
      </c>
      <c r="F403" s="5">
        <v>31</v>
      </c>
      <c r="G403" s="50">
        <v>31902</v>
      </c>
      <c r="H403" s="5">
        <v>566906</v>
      </c>
      <c r="I403" s="50">
        <v>39441</v>
      </c>
      <c r="J403" s="5" t="s">
        <v>858</v>
      </c>
      <c r="BT403" s="1"/>
    </row>
    <row r="404" spans="1:72" x14ac:dyDescent="0.25">
      <c r="A404" s="5" t="s">
        <v>439</v>
      </c>
      <c r="B404" s="5" t="s">
        <v>413</v>
      </c>
      <c r="C404" s="5" t="s">
        <v>485</v>
      </c>
      <c r="D404" s="5" t="s">
        <v>640</v>
      </c>
      <c r="E404" s="52">
        <f t="shared" ca="1" si="6"/>
        <v>22872</v>
      </c>
      <c r="F404" s="5">
        <v>42</v>
      </c>
      <c r="G404" s="50">
        <v>27708</v>
      </c>
      <c r="H404" s="5">
        <v>562467</v>
      </c>
      <c r="I404" s="50">
        <v>39162</v>
      </c>
      <c r="J404" s="5" t="s">
        <v>858</v>
      </c>
      <c r="BT404" s="1"/>
    </row>
    <row r="405" spans="1:72" x14ac:dyDescent="0.25">
      <c r="A405" s="5" t="s">
        <v>439</v>
      </c>
      <c r="B405" s="5" t="s">
        <v>413</v>
      </c>
      <c r="C405" s="5" t="s">
        <v>570</v>
      </c>
      <c r="D405" s="5" t="s">
        <v>847</v>
      </c>
      <c r="E405" s="52">
        <f t="shared" ca="1" si="6"/>
        <v>24348</v>
      </c>
      <c r="F405" s="5">
        <v>44</v>
      </c>
      <c r="G405" s="50">
        <v>26959</v>
      </c>
      <c r="H405" s="5">
        <v>352488</v>
      </c>
      <c r="I405" s="50">
        <v>35175</v>
      </c>
      <c r="J405" s="5" t="s">
        <v>417</v>
      </c>
      <c r="BT405" s="1"/>
    </row>
    <row r="406" spans="1:72" x14ac:dyDescent="0.25">
      <c r="A406" s="5" t="s">
        <v>439</v>
      </c>
      <c r="B406" s="5" t="s">
        <v>454</v>
      </c>
      <c r="C406" s="5" t="s">
        <v>561</v>
      </c>
      <c r="D406" s="5" t="s">
        <v>969</v>
      </c>
      <c r="E406" s="52">
        <f t="shared" ca="1" si="6"/>
        <v>23076</v>
      </c>
      <c r="F406" s="5">
        <v>34</v>
      </c>
      <c r="G406" s="50">
        <v>30875</v>
      </c>
      <c r="H406" s="5">
        <v>562505</v>
      </c>
      <c r="I406" s="50">
        <v>39222</v>
      </c>
      <c r="J406" s="5" t="s">
        <v>858</v>
      </c>
      <c r="BT406" s="1"/>
    </row>
    <row r="407" spans="1:72" x14ac:dyDescent="0.25">
      <c r="A407" s="5" t="s">
        <v>439</v>
      </c>
      <c r="B407" s="5" t="s">
        <v>413</v>
      </c>
      <c r="C407" s="5" t="s">
        <v>592</v>
      </c>
      <c r="D407" s="5" t="s">
        <v>942</v>
      </c>
      <c r="E407" s="52">
        <f t="shared" ca="1" si="6"/>
        <v>24000</v>
      </c>
      <c r="F407" s="5">
        <v>37</v>
      </c>
      <c r="G407" s="50">
        <v>29581</v>
      </c>
      <c r="H407" s="5">
        <v>352507</v>
      </c>
      <c r="I407" s="50">
        <v>39335</v>
      </c>
      <c r="J407" s="5" t="s">
        <v>858</v>
      </c>
      <c r="BT407" s="1"/>
    </row>
    <row r="408" spans="1:72" x14ac:dyDescent="0.25">
      <c r="A408" s="5" t="s">
        <v>439</v>
      </c>
      <c r="B408" s="5" t="s">
        <v>454</v>
      </c>
      <c r="C408" s="5" t="s">
        <v>490</v>
      </c>
      <c r="D408" s="5" t="s">
        <v>984</v>
      </c>
      <c r="E408" s="52">
        <f t="shared" ca="1" si="6"/>
        <v>28068</v>
      </c>
      <c r="F408" s="5">
        <v>32</v>
      </c>
      <c r="G408" s="50">
        <v>31361</v>
      </c>
      <c r="H408" s="5">
        <v>352512</v>
      </c>
      <c r="I408" s="50">
        <v>39087</v>
      </c>
      <c r="J408" s="5" t="s">
        <v>858</v>
      </c>
      <c r="BT408" s="1"/>
    </row>
    <row r="409" spans="1:72" x14ac:dyDescent="0.25">
      <c r="A409" s="5" t="s">
        <v>439</v>
      </c>
      <c r="B409" s="5" t="s">
        <v>454</v>
      </c>
      <c r="C409" s="5" t="s">
        <v>671</v>
      </c>
      <c r="D409" s="5" t="s">
        <v>998</v>
      </c>
      <c r="E409" s="52">
        <f t="shared" ca="1" si="6"/>
        <v>27924</v>
      </c>
      <c r="F409" s="5">
        <v>30</v>
      </c>
      <c r="G409" s="50">
        <v>32341</v>
      </c>
      <c r="H409" s="5">
        <v>562648</v>
      </c>
      <c r="I409" s="50">
        <v>39222</v>
      </c>
      <c r="J409" s="5" t="s">
        <v>858</v>
      </c>
      <c r="BT409" s="1"/>
    </row>
    <row r="410" spans="1:72" x14ac:dyDescent="0.25">
      <c r="A410" s="5" t="s">
        <v>439</v>
      </c>
      <c r="B410" s="5" t="s">
        <v>408</v>
      </c>
      <c r="C410" s="5" t="s">
        <v>681</v>
      </c>
      <c r="D410" s="5" t="s">
        <v>862</v>
      </c>
      <c r="E410" s="52">
        <f t="shared" ca="1" si="6"/>
        <v>19596</v>
      </c>
      <c r="F410" s="5">
        <v>34</v>
      </c>
      <c r="G410" s="50">
        <v>30792</v>
      </c>
      <c r="H410" s="5">
        <v>352670</v>
      </c>
      <c r="I410" s="50">
        <v>39347</v>
      </c>
      <c r="J410" s="5" t="s">
        <v>858</v>
      </c>
      <c r="BT410" s="1"/>
    </row>
    <row r="411" spans="1:72" x14ac:dyDescent="0.25">
      <c r="A411" s="5" t="s">
        <v>439</v>
      </c>
      <c r="B411" s="5" t="s">
        <v>413</v>
      </c>
      <c r="C411" s="5" t="s">
        <v>481</v>
      </c>
      <c r="D411" s="5" t="s">
        <v>986</v>
      </c>
      <c r="E411" s="52">
        <f t="shared" ca="1" si="6"/>
        <v>23220</v>
      </c>
      <c r="F411" s="5">
        <v>31</v>
      </c>
      <c r="G411" s="50">
        <v>31754</v>
      </c>
      <c r="H411" s="5">
        <v>562720</v>
      </c>
      <c r="I411" s="50">
        <v>39207</v>
      </c>
      <c r="J411" s="5" t="s">
        <v>858</v>
      </c>
      <c r="BT411" s="1"/>
    </row>
    <row r="412" spans="1:72" x14ac:dyDescent="0.25">
      <c r="A412" s="5" t="s">
        <v>439</v>
      </c>
      <c r="B412" s="5" t="s">
        <v>454</v>
      </c>
      <c r="C412" s="5" t="s">
        <v>667</v>
      </c>
      <c r="D412" s="5" t="s">
        <v>1005</v>
      </c>
      <c r="E412" s="52">
        <f t="shared" ca="1" si="6"/>
        <v>20724</v>
      </c>
      <c r="F412" s="5">
        <v>31</v>
      </c>
      <c r="G412" s="50">
        <v>31875</v>
      </c>
      <c r="H412" s="5">
        <v>352744</v>
      </c>
      <c r="I412" s="50">
        <v>36649</v>
      </c>
      <c r="J412" s="5" t="s">
        <v>858</v>
      </c>
      <c r="BT412" s="1"/>
    </row>
    <row r="413" spans="1:72" x14ac:dyDescent="0.25">
      <c r="A413" s="5" t="s">
        <v>439</v>
      </c>
      <c r="B413" s="5" t="s">
        <v>413</v>
      </c>
      <c r="C413" s="5" t="s">
        <v>586</v>
      </c>
      <c r="D413" s="5" t="s">
        <v>600</v>
      </c>
      <c r="E413" s="52">
        <f t="shared" ca="1" si="6"/>
        <v>19308</v>
      </c>
      <c r="F413" s="5">
        <v>37</v>
      </c>
      <c r="G413" s="50">
        <v>29841</v>
      </c>
      <c r="H413" s="5">
        <v>352767</v>
      </c>
      <c r="I413" s="50">
        <v>36110</v>
      </c>
      <c r="J413" s="5" t="s">
        <v>858</v>
      </c>
      <c r="BT413" s="1"/>
    </row>
    <row r="414" spans="1:72" x14ac:dyDescent="0.25">
      <c r="A414" s="5" t="s">
        <v>439</v>
      </c>
      <c r="B414" s="5" t="s">
        <v>454</v>
      </c>
      <c r="C414" s="5" t="s">
        <v>429</v>
      </c>
      <c r="D414" s="5" t="s">
        <v>1007</v>
      </c>
      <c r="E414" s="52">
        <f t="shared" ca="1" si="6"/>
        <v>27900</v>
      </c>
      <c r="F414" s="5">
        <v>30</v>
      </c>
      <c r="G414" s="50">
        <v>32069</v>
      </c>
      <c r="H414" s="5">
        <v>562773</v>
      </c>
      <c r="I414" s="50">
        <v>37146</v>
      </c>
      <c r="J414" s="5" t="s">
        <v>858</v>
      </c>
      <c r="BT414" s="1"/>
    </row>
    <row r="415" spans="1:72" x14ac:dyDescent="0.25">
      <c r="A415" s="5" t="s">
        <v>439</v>
      </c>
      <c r="B415" s="5" t="s">
        <v>408</v>
      </c>
      <c r="C415" s="5" t="s">
        <v>471</v>
      </c>
      <c r="D415" s="5" t="s">
        <v>608</v>
      </c>
      <c r="E415" s="52">
        <f t="shared" ca="1" si="6"/>
        <v>29664</v>
      </c>
      <c r="F415" s="5">
        <v>31</v>
      </c>
      <c r="G415" s="50">
        <v>31834</v>
      </c>
      <c r="H415" s="5">
        <v>352785</v>
      </c>
      <c r="I415" s="50">
        <v>36989</v>
      </c>
      <c r="J415" s="5" t="s">
        <v>858</v>
      </c>
      <c r="BT415" s="1"/>
    </row>
    <row r="416" spans="1:72" x14ac:dyDescent="0.25">
      <c r="A416" s="5" t="s">
        <v>439</v>
      </c>
      <c r="B416" s="5" t="s">
        <v>454</v>
      </c>
      <c r="C416" s="5" t="s">
        <v>506</v>
      </c>
      <c r="D416" s="5" t="s">
        <v>983</v>
      </c>
      <c r="E416" s="52">
        <f t="shared" ca="1" si="6"/>
        <v>19524</v>
      </c>
      <c r="F416" s="5">
        <v>31</v>
      </c>
      <c r="G416" s="50">
        <v>31887</v>
      </c>
      <c r="H416" s="5">
        <v>562787</v>
      </c>
      <c r="I416" s="50">
        <v>37379</v>
      </c>
      <c r="J416" s="5" t="s">
        <v>858</v>
      </c>
      <c r="BT416" s="1"/>
    </row>
    <row r="417" spans="1:72" x14ac:dyDescent="0.25">
      <c r="A417" s="5" t="s">
        <v>439</v>
      </c>
      <c r="B417" s="5" t="s">
        <v>454</v>
      </c>
      <c r="C417" s="5" t="s">
        <v>528</v>
      </c>
      <c r="D417" s="5" t="s">
        <v>984</v>
      </c>
      <c r="E417" s="52">
        <f t="shared" ca="1" si="6"/>
        <v>20148</v>
      </c>
      <c r="F417" s="5">
        <v>32</v>
      </c>
      <c r="G417" s="50">
        <v>31492</v>
      </c>
      <c r="H417" s="5">
        <v>353507</v>
      </c>
      <c r="I417" s="50">
        <v>37396</v>
      </c>
      <c r="J417" s="5" t="s">
        <v>858</v>
      </c>
      <c r="BT417" s="1"/>
    </row>
    <row r="418" spans="1:72" x14ac:dyDescent="0.25">
      <c r="A418" s="5" t="s">
        <v>439</v>
      </c>
      <c r="B418" s="5" t="s">
        <v>454</v>
      </c>
      <c r="C418" s="5" t="s">
        <v>590</v>
      </c>
      <c r="D418" s="5" t="s">
        <v>984</v>
      </c>
      <c r="E418" s="52">
        <f t="shared" ca="1" si="6"/>
        <v>18684</v>
      </c>
      <c r="F418" s="5">
        <v>28</v>
      </c>
      <c r="G418" s="50">
        <v>32838</v>
      </c>
      <c r="H418" s="5">
        <v>352792</v>
      </c>
      <c r="I418" s="50">
        <v>37509</v>
      </c>
      <c r="J418" s="5" t="s">
        <v>858</v>
      </c>
      <c r="BT418" s="1"/>
    </row>
    <row r="419" spans="1:72" x14ac:dyDescent="0.25">
      <c r="A419" s="5" t="s">
        <v>439</v>
      </c>
      <c r="B419" s="5" t="s">
        <v>454</v>
      </c>
      <c r="C419" s="5" t="s">
        <v>748</v>
      </c>
      <c r="D419" s="5" t="s">
        <v>163</v>
      </c>
      <c r="E419" s="52">
        <f t="shared" ca="1" si="6"/>
        <v>19716</v>
      </c>
      <c r="F419" s="5">
        <v>28</v>
      </c>
      <c r="G419" s="50">
        <v>32868</v>
      </c>
      <c r="H419" s="5">
        <v>562797</v>
      </c>
      <c r="I419" s="50">
        <v>37261</v>
      </c>
      <c r="J419" s="5" t="s">
        <v>858</v>
      </c>
      <c r="BT419" s="1"/>
    </row>
    <row r="420" spans="1:72" x14ac:dyDescent="0.25">
      <c r="A420" s="5" t="s">
        <v>439</v>
      </c>
      <c r="B420" s="5" t="s">
        <v>408</v>
      </c>
      <c r="C420" s="5" t="s">
        <v>817</v>
      </c>
      <c r="D420" s="5" t="s">
        <v>1010</v>
      </c>
      <c r="E420" s="52">
        <f t="shared" ca="1" si="6"/>
        <v>28788</v>
      </c>
      <c r="F420" s="5">
        <v>29</v>
      </c>
      <c r="G420" s="50">
        <v>32516</v>
      </c>
      <c r="H420" s="5">
        <v>353501</v>
      </c>
      <c r="I420" s="50">
        <v>37388</v>
      </c>
      <c r="J420" s="5" t="s">
        <v>858</v>
      </c>
      <c r="BT420" s="1"/>
    </row>
    <row r="421" spans="1:72" x14ac:dyDescent="0.25">
      <c r="A421" s="5" t="s">
        <v>439</v>
      </c>
      <c r="B421" s="5" t="s">
        <v>408</v>
      </c>
      <c r="C421" s="5" t="s">
        <v>499</v>
      </c>
      <c r="D421" s="5" t="s">
        <v>999</v>
      </c>
      <c r="E421" s="52">
        <f t="shared" ca="1" si="6"/>
        <v>20136</v>
      </c>
      <c r="F421" s="5">
        <v>28</v>
      </c>
      <c r="G421" s="50">
        <v>32878</v>
      </c>
      <c r="H421" s="5">
        <v>563505</v>
      </c>
      <c r="I421" s="50">
        <v>37318</v>
      </c>
      <c r="J421" s="5" t="s">
        <v>858</v>
      </c>
      <c r="BT421" s="1"/>
    </row>
    <row r="422" spans="1:72" x14ac:dyDescent="0.25">
      <c r="A422" s="5" t="s">
        <v>439</v>
      </c>
      <c r="B422" s="5" t="s">
        <v>408</v>
      </c>
      <c r="C422" s="5" t="s">
        <v>694</v>
      </c>
      <c r="D422" s="5" t="s">
        <v>490</v>
      </c>
      <c r="E422" s="52">
        <f t="shared" ca="1" si="6"/>
        <v>25296</v>
      </c>
      <c r="F422" s="5">
        <v>29</v>
      </c>
      <c r="G422" s="50">
        <v>32596</v>
      </c>
      <c r="H422" s="5">
        <v>563511</v>
      </c>
      <c r="I422" s="50">
        <v>37586</v>
      </c>
      <c r="J422" s="5" t="s">
        <v>858</v>
      </c>
      <c r="BT422" s="1"/>
    </row>
    <row r="423" spans="1:72" x14ac:dyDescent="0.25">
      <c r="A423" s="5" t="s">
        <v>439</v>
      </c>
      <c r="B423" s="5" t="s">
        <v>413</v>
      </c>
      <c r="C423" s="5" t="s">
        <v>464</v>
      </c>
      <c r="D423" s="5" t="s">
        <v>985</v>
      </c>
      <c r="E423" s="52">
        <f t="shared" ca="1" si="6"/>
        <v>28080</v>
      </c>
      <c r="F423" s="5">
        <v>31</v>
      </c>
      <c r="G423" s="50">
        <v>31962</v>
      </c>
      <c r="H423" s="5">
        <v>353512</v>
      </c>
      <c r="I423" s="50">
        <v>37600</v>
      </c>
      <c r="J423" s="5" t="s">
        <v>858</v>
      </c>
      <c r="BT423" s="1"/>
    </row>
    <row r="424" spans="1:72" x14ac:dyDescent="0.25">
      <c r="A424" s="5" t="s">
        <v>439</v>
      </c>
      <c r="B424" s="5" t="s">
        <v>413</v>
      </c>
      <c r="C424" s="5" t="s">
        <v>488</v>
      </c>
      <c r="D424" s="5" t="s">
        <v>1011</v>
      </c>
      <c r="E424" s="52">
        <f t="shared" ca="1" si="6"/>
        <v>27444</v>
      </c>
      <c r="F424" s="5">
        <v>31</v>
      </c>
      <c r="G424" s="50">
        <v>31802</v>
      </c>
      <c r="H424" s="5">
        <v>563532</v>
      </c>
      <c r="I424" s="50">
        <v>37396</v>
      </c>
      <c r="J424" s="5" t="s">
        <v>858</v>
      </c>
      <c r="BT424" s="1"/>
    </row>
    <row r="425" spans="1:72" x14ac:dyDescent="0.25">
      <c r="A425" s="5" t="s">
        <v>439</v>
      </c>
      <c r="B425" s="5" t="s">
        <v>413</v>
      </c>
      <c r="C425" s="5" t="s">
        <v>423</v>
      </c>
      <c r="D425" s="5" t="s">
        <v>893</v>
      </c>
      <c r="E425" s="52">
        <f t="shared" ca="1" si="6"/>
        <v>21816</v>
      </c>
      <c r="F425" s="5">
        <v>30</v>
      </c>
      <c r="G425" s="50">
        <v>32377</v>
      </c>
      <c r="H425" s="5">
        <v>353534</v>
      </c>
      <c r="I425" s="50">
        <v>37511</v>
      </c>
      <c r="J425" s="5" t="s">
        <v>858</v>
      </c>
      <c r="BT425" s="1"/>
    </row>
    <row r="426" spans="1:72" x14ac:dyDescent="0.25">
      <c r="A426" s="5" t="s">
        <v>439</v>
      </c>
      <c r="B426" s="5" t="s">
        <v>454</v>
      </c>
      <c r="C426" s="5" t="s">
        <v>423</v>
      </c>
      <c r="D426" s="5" t="s">
        <v>930</v>
      </c>
      <c r="E426" s="52">
        <f t="shared" ca="1" si="6"/>
        <v>30396</v>
      </c>
      <c r="F426" s="5">
        <v>32</v>
      </c>
      <c r="G426" s="50">
        <v>31523</v>
      </c>
      <c r="H426" s="5">
        <v>353547</v>
      </c>
      <c r="I426" s="50">
        <v>37303</v>
      </c>
      <c r="J426" s="5" t="s">
        <v>858</v>
      </c>
      <c r="BT426" s="1"/>
    </row>
    <row r="427" spans="1:72" x14ac:dyDescent="0.25">
      <c r="A427" s="5" t="s">
        <v>439</v>
      </c>
      <c r="B427" s="5" t="s">
        <v>408</v>
      </c>
      <c r="C427" s="5" t="s">
        <v>592</v>
      </c>
      <c r="D427" s="5" t="s">
        <v>828</v>
      </c>
      <c r="E427" s="52">
        <f t="shared" ca="1" si="6"/>
        <v>19788</v>
      </c>
      <c r="F427" s="5">
        <v>34</v>
      </c>
      <c r="G427" s="50">
        <v>30720</v>
      </c>
      <c r="H427" s="5">
        <v>563559</v>
      </c>
      <c r="I427" s="50">
        <v>37341</v>
      </c>
      <c r="J427" s="5" t="s">
        <v>858</v>
      </c>
      <c r="BT427" s="1"/>
    </row>
    <row r="428" spans="1:72" x14ac:dyDescent="0.25">
      <c r="A428" s="5" t="s">
        <v>439</v>
      </c>
      <c r="B428" s="5" t="s">
        <v>454</v>
      </c>
      <c r="C428" s="5" t="s">
        <v>450</v>
      </c>
      <c r="D428" s="5" t="s">
        <v>1013</v>
      </c>
      <c r="E428" s="52">
        <f t="shared" ca="1" si="6"/>
        <v>29928</v>
      </c>
      <c r="F428" s="5">
        <v>31</v>
      </c>
      <c r="G428" s="50">
        <v>31742</v>
      </c>
      <c r="H428" s="5">
        <v>353556</v>
      </c>
      <c r="I428" s="50">
        <v>37282</v>
      </c>
      <c r="J428" s="5" t="s">
        <v>858</v>
      </c>
      <c r="BT428" s="1"/>
    </row>
    <row r="429" spans="1:72" x14ac:dyDescent="0.25">
      <c r="A429" s="5" t="s">
        <v>439</v>
      </c>
      <c r="B429" s="5" t="s">
        <v>413</v>
      </c>
      <c r="C429" s="5" t="s">
        <v>615</v>
      </c>
      <c r="D429" s="5" t="s">
        <v>680</v>
      </c>
      <c r="E429" s="52">
        <f t="shared" ca="1" si="6"/>
        <v>29988</v>
      </c>
      <c r="F429" s="5">
        <v>40</v>
      </c>
      <c r="G429" s="50">
        <v>28547</v>
      </c>
      <c r="H429" s="5">
        <v>353572</v>
      </c>
      <c r="I429" s="50">
        <v>37598</v>
      </c>
      <c r="J429" s="5" t="s">
        <v>858</v>
      </c>
      <c r="BT429" s="1"/>
    </row>
    <row r="430" spans="1:72" x14ac:dyDescent="0.25">
      <c r="A430" s="5" t="s">
        <v>439</v>
      </c>
      <c r="B430" s="5" t="s">
        <v>408</v>
      </c>
      <c r="C430" s="5" t="s">
        <v>615</v>
      </c>
      <c r="D430" s="5" t="s">
        <v>713</v>
      </c>
      <c r="E430" s="52">
        <f t="shared" ca="1" si="6"/>
        <v>28368</v>
      </c>
      <c r="F430" s="5">
        <v>40</v>
      </c>
      <c r="G430" s="50">
        <v>28467</v>
      </c>
      <c r="H430" s="5">
        <v>353578</v>
      </c>
      <c r="I430" s="50">
        <v>37156</v>
      </c>
      <c r="J430" s="5" t="s">
        <v>858</v>
      </c>
      <c r="BT430" s="1"/>
    </row>
    <row r="431" spans="1:72" x14ac:dyDescent="0.25">
      <c r="A431" s="5" t="s">
        <v>439</v>
      </c>
      <c r="B431" s="5" t="s">
        <v>413</v>
      </c>
      <c r="C431" s="5" t="s">
        <v>514</v>
      </c>
      <c r="D431" s="5" t="s">
        <v>844</v>
      </c>
      <c r="E431" s="52">
        <f t="shared" ca="1" si="6"/>
        <v>23664</v>
      </c>
      <c r="F431" s="5">
        <v>36</v>
      </c>
      <c r="G431" s="50">
        <v>30074</v>
      </c>
      <c r="H431" s="5">
        <v>353583</v>
      </c>
      <c r="I431" s="50">
        <v>37046</v>
      </c>
      <c r="J431" s="5" t="s">
        <v>858</v>
      </c>
      <c r="BT431" s="1"/>
    </row>
    <row r="432" spans="1:72" x14ac:dyDescent="0.25">
      <c r="A432" s="5" t="s">
        <v>439</v>
      </c>
      <c r="B432" s="5" t="s">
        <v>454</v>
      </c>
      <c r="C432" s="5" t="s">
        <v>712</v>
      </c>
      <c r="D432" s="5" t="s">
        <v>984</v>
      </c>
      <c r="E432" s="52">
        <f t="shared" ca="1" si="6"/>
        <v>20880</v>
      </c>
      <c r="F432" s="5">
        <v>28</v>
      </c>
      <c r="G432" s="50">
        <v>32850</v>
      </c>
      <c r="H432" s="5">
        <v>563588</v>
      </c>
      <c r="I432" s="50">
        <v>37045</v>
      </c>
      <c r="J432" s="5" t="s">
        <v>858</v>
      </c>
      <c r="BT432" s="1"/>
    </row>
    <row r="433" spans="1:72" x14ac:dyDescent="0.25">
      <c r="A433" s="5" t="s">
        <v>439</v>
      </c>
      <c r="B433" s="5" t="s">
        <v>413</v>
      </c>
      <c r="C433" s="5" t="s">
        <v>483</v>
      </c>
      <c r="D433" s="5" t="s">
        <v>90</v>
      </c>
      <c r="E433" s="52">
        <f t="shared" ca="1" si="6"/>
        <v>28008</v>
      </c>
      <c r="F433" s="5">
        <v>30</v>
      </c>
      <c r="G433" s="50">
        <v>32367</v>
      </c>
      <c r="H433" s="5">
        <v>563591</v>
      </c>
      <c r="I433" s="50">
        <v>38545</v>
      </c>
      <c r="J433" s="5" t="s">
        <v>858</v>
      </c>
      <c r="BT433" s="1"/>
    </row>
    <row r="434" spans="1:72" x14ac:dyDescent="0.25">
      <c r="A434" s="5" t="s">
        <v>439</v>
      </c>
      <c r="B434" s="5" t="s">
        <v>413</v>
      </c>
      <c r="C434" s="5" t="s">
        <v>704</v>
      </c>
      <c r="D434" s="5" t="s">
        <v>707</v>
      </c>
      <c r="E434" s="52">
        <f t="shared" ca="1" si="6"/>
        <v>27120</v>
      </c>
      <c r="F434" s="5">
        <v>29</v>
      </c>
      <c r="G434" s="50">
        <v>32458</v>
      </c>
      <c r="H434" s="5">
        <v>563596</v>
      </c>
      <c r="I434" s="50">
        <v>38494</v>
      </c>
      <c r="J434" s="5" t="s">
        <v>858</v>
      </c>
      <c r="BT434" s="1"/>
    </row>
    <row r="435" spans="1:72" x14ac:dyDescent="0.25">
      <c r="A435" s="5" t="s">
        <v>439</v>
      </c>
      <c r="B435" s="5" t="s">
        <v>408</v>
      </c>
      <c r="C435" s="5" t="s">
        <v>594</v>
      </c>
      <c r="D435" s="5" t="s">
        <v>999</v>
      </c>
      <c r="E435" s="52">
        <f t="shared" ca="1" si="6"/>
        <v>29736</v>
      </c>
      <c r="F435" s="5">
        <v>28</v>
      </c>
      <c r="G435" s="50">
        <v>32788</v>
      </c>
      <c r="H435" s="5">
        <v>562901</v>
      </c>
      <c r="I435" s="50">
        <v>38515</v>
      </c>
      <c r="J435" s="5" t="s">
        <v>858</v>
      </c>
      <c r="BT435" s="1"/>
    </row>
    <row r="436" spans="1:72" x14ac:dyDescent="0.25">
      <c r="A436" s="5" t="s">
        <v>439</v>
      </c>
      <c r="B436" s="5" t="s">
        <v>454</v>
      </c>
      <c r="C436" s="5" t="s">
        <v>528</v>
      </c>
      <c r="D436" s="5" t="s">
        <v>88</v>
      </c>
      <c r="E436" s="52">
        <f t="shared" ca="1" si="6"/>
        <v>30936</v>
      </c>
      <c r="F436" s="5">
        <v>29</v>
      </c>
      <c r="G436" s="50">
        <v>32534</v>
      </c>
      <c r="H436" s="5">
        <v>562905</v>
      </c>
      <c r="I436" s="50">
        <v>38711</v>
      </c>
      <c r="J436" s="5" t="s">
        <v>858</v>
      </c>
      <c r="BT436" s="1"/>
    </row>
    <row r="437" spans="1:72" x14ac:dyDescent="0.25">
      <c r="A437" s="5" t="s">
        <v>439</v>
      </c>
      <c r="B437" s="5" t="s">
        <v>454</v>
      </c>
      <c r="C437" s="5" t="s">
        <v>671</v>
      </c>
      <c r="D437" s="5" t="s">
        <v>968</v>
      </c>
      <c r="E437" s="52">
        <f t="shared" ca="1" si="6"/>
        <v>29880</v>
      </c>
      <c r="F437" s="5">
        <v>28</v>
      </c>
      <c r="G437" s="50">
        <v>33064</v>
      </c>
      <c r="H437" s="5">
        <v>562911</v>
      </c>
      <c r="I437" s="50">
        <v>38414</v>
      </c>
      <c r="J437" s="5" t="s">
        <v>858</v>
      </c>
      <c r="BT437" s="1"/>
    </row>
    <row r="438" spans="1:72" x14ac:dyDescent="0.25">
      <c r="A438" s="5" t="s">
        <v>439</v>
      </c>
      <c r="B438" s="5" t="s">
        <v>408</v>
      </c>
      <c r="C438" s="5" t="s">
        <v>712</v>
      </c>
      <c r="D438" s="5" t="s">
        <v>992</v>
      </c>
      <c r="E438" s="52">
        <f t="shared" ca="1" si="6"/>
        <v>24624</v>
      </c>
      <c r="F438" s="5">
        <v>28</v>
      </c>
      <c r="G438" s="50">
        <v>32958</v>
      </c>
      <c r="H438" s="5">
        <v>357191</v>
      </c>
      <c r="I438" s="50">
        <v>38550</v>
      </c>
      <c r="J438" s="5" t="s">
        <v>858</v>
      </c>
      <c r="BT438" s="1"/>
    </row>
    <row r="439" spans="1:72" x14ac:dyDescent="0.25">
      <c r="A439" s="5" t="s">
        <v>439</v>
      </c>
      <c r="B439" s="5" t="s">
        <v>454</v>
      </c>
      <c r="C439" s="5" t="s">
        <v>440</v>
      </c>
      <c r="D439" s="5" t="s">
        <v>1018</v>
      </c>
      <c r="E439" s="52">
        <f t="shared" ca="1" si="6"/>
        <v>18396</v>
      </c>
      <c r="F439" s="5">
        <v>27</v>
      </c>
      <c r="G439" s="50">
        <v>33493</v>
      </c>
      <c r="H439" s="5">
        <v>567254</v>
      </c>
      <c r="I439" s="50">
        <v>38617</v>
      </c>
      <c r="J439" s="5" t="s">
        <v>858</v>
      </c>
      <c r="BT439" s="1"/>
    </row>
    <row r="440" spans="1:72" x14ac:dyDescent="0.25">
      <c r="A440" s="5" t="s">
        <v>439</v>
      </c>
      <c r="B440" s="5" t="s">
        <v>454</v>
      </c>
      <c r="C440" s="5" t="s">
        <v>660</v>
      </c>
      <c r="D440" s="5" t="s">
        <v>930</v>
      </c>
      <c r="E440" s="52">
        <f t="shared" ca="1" si="6"/>
        <v>24048</v>
      </c>
      <c r="F440" s="5">
        <v>27</v>
      </c>
      <c r="G440" s="50">
        <v>33333</v>
      </c>
      <c r="H440" s="5">
        <v>357190</v>
      </c>
      <c r="I440" s="50">
        <v>38445</v>
      </c>
      <c r="J440" s="5" t="s">
        <v>858</v>
      </c>
      <c r="BT440" s="1"/>
    </row>
    <row r="441" spans="1:72" x14ac:dyDescent="0.25">
      <c r="A441" s="5" t="s">
        <v>439</v>
      </c>
      <c r="B441" s="5" t="s">
        <v>408</v>
      </c>
      <c r="C441" s="5" t="s">
        <v>664</v>
      </c>
      <c r="D441" s="5" t="s">
        <v>1022</v>
      </c>
      <c r="E441" s="52">
        <f t="shared" ca="1" si="6"/>
        <v>19728</v>
      </c>
      <c r="F441" s="5">
        <v>31</v>
      </c>
      <c r="G441" s="50">
        <v>31862</v>
      </c>
      <c r="H441" s="5">
        <v>562916</v>
      </c>
      <c r="I441" s="50">
        <v>38972</v>
      </c>
      <c r="J441" s="5" t="s">
        <v>858</v>
      </c>
      <c r="BT441" s="1"/>
    </row>
    <row r="442" spans="1:72" x14ac:dyDescent="0.25">
      <c r="A442" s="5" t="s">
        <v>439</v>
      </c>
      <c r="B442" s="5" t="s">
        <v>454</v>
      </c>
      <c r="C442" s="5" t="s">
        <v>660</v>
      </c>
      <c r="D442" s="5" t="s">
        <v>1023</v>
      </c>
      <c r="E442" s="52">
        <f t="shared" ca="1" si="6"/>
        <v>25032</v>
      </c>
      <c r="F442" s="5">
        <v>29</v>
      </c>
      <c r="G442" s="50">
        <v>32770</v>
      </c>
      <c r="H442" s="5">
        <v>562914</v>
      </c>
      <c r="I442" s="50">
        <v>38901</v>
      </c>
      <c r="J442" s="5" t="s">
        <v>858</v>
      </c>
      <c r="BT442" s="1"/>
    </row>
    <row r="443" spans="1:72" x14ac:dyDescent="0.25">
      <c r="A443" s="5" t="s">
        <v>439</v>
      </c>
      <c r="B443" s="5" t="s">
        <v>454</v>
      </c>
      <c r="C443" s="5" t="s">
        <v>586</v>
      </c>
      <c r="D443" s="5" t="s">
        <v>973</v>
      </c>
      <c r="E443" s="52">
        <f t="shared" ca="1" si="6"/>
        <v>29316</v>
      </c>
      <c r="F443" s="5">
        <v>28</v>
      </c>
      <c r="G443" s="50">
        <v>33013</v>
      </c>
      <c r="H443" s="5">
        <v>562919</v>
      </c>
      <c r="I443" s="50">
        <v>38797</v>
      </c>
      <c r="J443" s="5" t="s">
        <v>858</v>
      </c>
      <c r="BT443" s="1"/>
    </row>
    <row r="444" spans="1:72" x14ac:dyDescent="0.25">
      <c r="A444" s="5" t="s">
        <v>439</v>
      </c>
      <c r="B444" s="5" t="s">
        <v>408</v>
      </c>
      <c r="C444" s="5" t="s">
        <v>157</v>
      </c>
      <c r="D444" s="5" t="s">
        <v>1024</v>
      </c>
      <c r="E444" s="52">
        <f t="shared" ca="1" si="6"/>
        <v>25824</v>
      </c>
      <c r="F444" s="5">
        <v>29</v>
      </c>
      <c r="G444" s="50">
        <v>32560</v>
      </c>
      <c r="H444" s="5">
        <v>352921</v>
      </c>
      <c r="I444" s="50">
        <v>39012</v>
      </c>
      <c r="J444" s="5" t="s">
        <v>858</v>
      </c>
      <c r="BT444" s="1"/>
    </row>
    <row r="445" spans="1:72" x14ac:dyDescent="0.25">
      <c r="A445" s="5" t="s">
        <v>439</v>
      </c>
      <c r="B445" s="5" t="s">
        <v>454</v>
      </c>
      <c r="C445" s="5" t="s">
        <v>564</v>
      </c>
      <c r="D445" s="5" t="s">
        <v>1025</v>
      </c>
      <c r="E445" s="52">
        <f t="shared" ca="1" si="6"/>
        <v>24264</v>
      </c>
      <c r="F445" s="5">
        <v>29</v>
      </c>
      <c r="G445" s="50">
        <v>32711</v>
      </c>
      <c r="H445" s="5">
        <v>562920</v>
      </c>
      <c r="I445" s="50">
        <v>38827</v>
      </c>
      <c r="J445" s="5" t="s">
        <v>858</v>
      </c>
      <c r="BT445" s="1"/>
    </row>
    <row r="446" spans="1:72" x14ac:dyDescent="0.25">
      <c r="A446" s="5" t="s">
        <v>439</v>
      </c>
      <c r="B446" s="5" t="s">
        <v>408</v>
      </c>
      <c r="C446" s="5" t="s">
        <v>634</v>
      </c>
      <c r="D446" s="5" t="s">
        <v>1026</v>
      </c>
      <c r="E446" s="52">
        <f t="shared" ca="1" si="6"/>
        <v>22152</v>
      </c>
      <c r="F446" s="5">
        <v>30</v>
      </c>
      <c r="G446" s="50">
        <v>32106</v>
      </c>
      <c r="H446" s="5">
        <v>562925</v>
      </c>
      <c r="I446" s="50">
        <v>38815</v>
      </c>
      <c r="J446" s="5" t="s">
        <v>858</v>
      </c>
      <c r="BT446" s="1"/>
    </row>
    <row r="447" spans="1:72" x14ac:dyDescent="0.25">
      <c r="A447" s="5" t="s">
        <v>439</v>
      </c>
      <c r="B447" s="5" t="s">
        <v>454</v>
      </c>
      <c r="C447" s="5" t="s">
        <v>652</v>
      </c>
      <c r="D447" s="5" t="s">
        <v>1029</v>
      </c>
      <c r="E447" s="52">
        <f t="shared" ca="1" si="6"/>
        <v>21144</v>
      </c>
      <c r="F447" s="5">
        <v>33</v>
      </c>
      <c r="G447" s="50">
        <v>31201</v>
      </c>
      <c r="H447" s="5">
        <v>352930</v>
      </c>
      <c r="I447" s="50">
        <v>38857</v>
      </c>
      <c r="J447" s="5" t="s">
        <v>858</v>
      </c>
      <c r="BT447" s="1"/>
    </row>
    <row r="448" spans="1:72" x14ac:dyDescent="0.25">
      <c r="A448" s="5" t="s">
        <v>439</v>
      </c>
      <c r="B448" s="5" t="s">
        <v>454</v>
      </c>
      <c r="C448" s="5" t="s">
        <v>766</v>
      </c>
      <c r="D448" s="5" t="s">
        <v>896</v>
      </c>
      <c r="E448" s="52">
        <f t="shared" ca="1" si="6"/>
        <v>24408</v>
      </c>
      <c r="F448" s="5">
        <v>32</v>
      </c>
      <c r="G448" s="50">
        <v>31420</v>
      </c>
      <c r="H448" s="5">
        <v>562932</v>
      </c>
      <c r="I448" s="50">
        <v>38970</v>
      </c>
      <c r="J448" s="5" t="s">
        <v>858</v>
      </c>
      <c r="BT448" s="1"/>
    </row>
    <row r="449" spans="1:72" x14ac:dyDescent="0.25">
      <c r="A449" s="5" t="s">
        <v>439</v>
      </c>
      <c r="B449" s="5" t="s">
        <v>408</v>
      </c>
      <c r="C449" s="5" t="s">
        <v>681</v>
      </c>
      <c r="D449" s="5" t="s">
        <v>950</v>
      </c>
      <c r="E449" s="52">
        <f t="shared" ca="1" si="6"/>
        <v>24108</v>
      </c>
      <c r="F449" s="5">
        <v>29</v>
      </c>
      <c r="G449" s="50">
        <v>32727</v>
      </c>
      <c r="H449" s="5">
        <v>352936</v>
      </c>
      <c r="I449" s="50">
        <v>38849</v>
      </c>
      <c r="J449" s="5" t="s">
        <v>858</v>
      </c>
      <c r="BT449" s="1"/>
    </row>
    <row r="450" spans="1:72" x14ac:dyDescent="0.25">
      <c r="A450" s="5" t="s">
        <v>439</v>
      </c>
      <c r="B450" s="5" t="s">
        <v>408</v>
      </c>
      <c r="C450" s="5" t="s">
        <v>704</v>
      </c>
      <c r="D450" s="5" t="s">
        <v>959</v>
      </c>
      <c r="E450" s="52">
        <f t="shared" ref="E450:E513" ca="1" si="7">RANDBETWEEN(1500,2600)*12</f>
        <v>23328</v>
      </c>
      <c r="F450" s="5">
        <v>31</v>
      </c>
      <c r="G450" s="50">
        <v>32032</v>
      </c>
      <c r="H450" s="5">
        <v>352935</v>
      </c>
      <c r="I450" s="50">
        <v>38779</v>
      </c>
      <c r="J450" s="5" t="s">
        <v>858</v>
      </c>
      <c r="BT450" s="1"/>
    </row>
    <row r="451" spans="1:72" x14ac:dyDescent="0.25">
      <c r="A451" s="5" t="s">
        <v>439</v>
      </c>
      <c r="B451" s="5" t="s">
        <v>408</v>
      </c>
      <c r="C451" s="5" t="s">
        <v>709</v>
      </c>
      <c r="D451" s="5" t="s">
        <v>948</v>
      </c>
      <c r="E451" s="52">
        <f t="shared" ca="1" si="7"/>
        <v>29820</v>
      </c>
      <c r="F451" s="5">
        <v>30</v>
      </c>
      <c r="G451" s="50">
        <v>32236</v>
      </c>
      <c r="H451" s="5">
        <v>352934</v>
      </c>
      <c r="I451" s="50">
        <v>39047</v>
      </c>
      <c r="J451" s="5" t="s">
        <v>858</v>
      </c>
      <c r="BT451" s="1"/>
    </row>
    <row r="452" spans="1:72" x14ac:dyDescent="0.25">
      <c r="A452" s="5" t="s">
        <v>439</v>
      </c>
      <c r="B452" s="5" t="s">
        <v>454</v>
      </c>
      <c r="C452" s="5" t="s">
        <v>553</v>
      </c>
      <c r="D452" s="5" t="s">
        <v>90</v>
      </c>
      <c r="E452" s="52">
        <f t="shared" ca="1" si="7"/>
        <v>26832</v>
      </c>
      <c r="F452" s="5">
        <v>28</v>
      </c>
      <c r="G452" s="50">
        <v>32898</v>
      </c>
      <c r="H452" s="5">
        <v>562939</v>
      </c>
      <c r="I452" s="50">
        <v>38742</v>
      </c>
      <c r="J452" s="5" t="s">
        <v>858</v>
      </c>
      <c r="BT452" s="1"/>
    </row>
    <row r="453" spans="1:72" x14ac:dyDescent="0.25">
      <c r="A453" s="5" t="s">
        <v>439</v>
      </c>
      <c r="B453" s="5" t="s">
        <v>408</v>
      </c>
      <c r="C453" s="5" t="s">
        <v>497</v>
      </c>
      <c r="D453" s="5" t="s">
        <v>784</v>
      </c>
      <c r="E453" s="52">
        <f t="shared" ca="1" si="7"/>
        <v>31092</v>
      </c>
      <c r="F453" s="5">
        <v>33</v>
      </c>
      <c r="G453" s="50">
        <v>30998</v>
      </c>
      <c r="H453" s="5">
        <v>352942</v>
      </c>
      <c r="I453" s="50">
        <v>38972</v>
      </c>
      <c r="J453" s="5" t="s">
        <v>858</v>
      </c>
      <c r="BT453" s="1"/>
    </row>
    <row r="454" spans="1:72" x14ac:dyDescent="0.25">
      <c r="A454" s="5" t="s">
        <v>439</v>
      </c>
      <c r="B454" s="5" t="s">
        <v>408</v>
      </c>
      <c r="C454" s="5" t="s">
        <v>646</v>
      </c>
      <c r="D454" s="5" t="s">
        <v>1033</v>
      </c>
      <c r="E454" s="52">
        <f t="shared" ca="1" si="7"/>
        <v>26628</v>
      </c>
      <c r="F454" s="5">
        <v>29</v>
      </c>
      <c r="G454" s="50">
        <v>32428</v>
      </c>
      <c r="H454" s="5">
        <v>352947</v>
      </c>
      <c r="I454" s="50">
        <v>38805</v>
      </c>
      <c r="J454" s="5" t="s">
        <v>858</v>
      </c>
      <c r="BT454" s="1"/>
    </row>
    <row r="455" spans="1:72" x14ac:dyDescent="0.25">
      <c r="A455" s="5" t="s">
        <v>439</v>
      </c>
      <c r="B455" s="5" t="s">
        <v>408</v>
      </c>
      <c r="C455" s="5" t="s">
        <v>652</v>
      </c>
      <c r="D455" s="5" t="s">
        <v>155</v>
      </c>
      <c r="E455" s="52">
        <f t="shared" ca="1" si="7"/>
        <v>29760</v>
      </c>
      <c r="F455" s="5">
        <v>29</v>
      </c>
      <c r="G455" s="50">
        <v>32457</v>
      </c>
      <c r="H455" s="5">
        <v>352950</v>
      </c>
      <c r="I455" s="50">
        <v>38812</v>
      </c>
      <c r="J455" s="5" t="s">
        <v>858</v>
      </c>
      <c r="BT455" s="1"/>
    </row>
    <row r="456" spans="1:72" x14ac:dyDescent="0.25">
      <c r="A456" s="5" t="s">
        <v>439</v>
      </c>
      <c r="B456" s="5" t="s">
        <v>413</v>
      </c>
      <c r="C456" s="5" t="s">
        <v>503</v>
      </c>
      <c r="D456" s="5" t="s">
        <v>475</v>
      </c>
      <c r="E456" s="52">
        <f t="shared" ca="1" si="7"/>
        <v>27240</v>
      </c>
      <c r="F456" s="5">
        <v>41</v>
      </c>
      <c r="G456" s="50">
        <v>28151</v>
      </c>
      <c r="H456" s="5">
        <v>352952</v>
      </c>
      <c r="I456" s="50">
        <v>38871</v>
      </c>
      <c r="J456" s="5" t="s">
        <v>858</v>
      </c>
      <c r="BT456" s="1"/>
    </row>
    <row r="457" spans="1:72" x14ac:dyDescent="0.25">
      <c r="A457" s="5" t="s">
        <v>439</v>
      </c>
      <c r="B457" s="5" t="s">
        <v>454</v>
      </c>
      <c r="C457" s="5" t="s">
        <v>546</v>
      </c>
      <c r="D457" s="5" t="s">
        <v>914</v>
      </c>
      <c r="E457" s="52">
        <f t="shared" ca="1" si="7"/>
        <v>19236</v>
      </c>
      <c r="F457" s="5">
        <v>30</v>
      </c>
      <c r="G457" s="50">
        <v>32136</v>
      </c>
      <c r="H457" s="5">
        <v>352958</v>
      </c>
      <c r="I457" s="50">
        <v>38802</v>
      </c>
      <c r="J457" s="5" t="s">
        <v>858</v>
      </c>
      <c r="BT457" s="1"/>
    </row>
    <row r="458" spans="1:72" x14ac:dyDescent="0.25">
      <c r="A458" s="5" t="s">
        <v>439</v>
      </c>
      <c r="B458" s="5" t="s">
        <v>454</v>
      </c>
      <c r="C458" s="5" t="s">
        <v>559</v>
      </c>
      <c r="D458" s="5" t="s">
        <v>942</v>
      </c>
      <c r="E458" s="52">
        <f t="shared" ca="1" si="7"/>
        <v>29028</v>
      </c>
      <c r="F458" s="5">
        <v>29</v>
      </c>
      <c r="G458" s="50">
        <v>32427</v>
      </c>
      <c r="H458" s="5">
        <v>562969</v>
      </c>
      <c r="I458" s="50">
        <v>38871</v>
      </c>
      <c r="J458" s="5" t="s">
        <v>858</v>
      </c>
      <c r="BT458" s="1"/>
    </row>
    <row r="459" spans="1:72" x14ac:dyDescent="0.25">
      <c r="A459" s="5" t="s">
        <v>439</v>
      </c>
      <c r="B459" s="5" t="s">
        <v>413</v>
      </c>
      <c r="C459" s="5" t="s">
        <v>662</v>
      </c>
      <c r="D459" s="5" t="s">
        <v>1038</v>
      </c>
      <c r="E459" s="52">
        <f t="shared" ca="1" si="7"/>
        <v>21888</v>
      </c>
      <c r="F459" s="5">
        <v>37</v>
      </c>
      <c r="G459" s="50">
        <v>29771</v>
      </c>
      <c r="H459" s="5">
        <v>562970</v>
      </c>
      <c r="I459" s="50">
        <v>38842</v>
      </c>
      <c r="J459" s="5" t="s">
        <v>858</v>
      </c>
      <c r="BT459" s="1"/>
    </row>
    <row r="460" spans="1:72" x14ac:dyDescent="0.25">
      <c r="A460" s="5" t="s">
        <v>439</v>
      </c>
      <c r="B460" s="5" t="s">
        <v>408</v>
      </c>
      <c r="C460" s="5" t="s">
        <v>528</v>
      </c>
      <c r="D460" s="5" t="s">
        <v>1039</v>
      </c>
      <c r="E460" s="52">
        <f t="shared" ca="1" si="7"/>
        <v>24864</v>
      </c>
      <c r="F460" s="5">
        <v>32</v>
      </c>
      <c r="G460" s="50">
        <v>31610</v>
      </c>
      <c r="H460" s="5">
        <v>562990</v>
      </c>
      <c r="I460" s="50">
        <v>38859</v>
      </c>
      <c r="J460" s="5" t="s">
        <v>858</v>
      </c>
      <c r="BT460" s="1"/>
    </row>
    <row r="461" spans="1:72" x14ac:dyDescent="0.25">
      <c r="A461" s="5" t="s">
        <v>439</v>
      </c>
      <c r="B461" s="5" t="s">
        <v>454</v>
      </c>
      <c r="C461" s="5" t="s">
        <v>766</v>
      </c>
      <c r="D461" s="5" t="s">
        <v>969</v>
      </c>
      <c r="E461" s="52">
        <f t="shared" ca="1" si="7"/>
        <v>26352</v>
      </c>
      <c r="F461" s="5">
        <v>31</v>
      </c>
      <c r="G461" s="50">
        <v>31968</v>
      </c>
      <c r="H461" s="5">
        <v>562992</v>
      </c>
      <c r="I461" s="50">
        <v>38880</v>
      </c>
      <c r="J461" s="5" t="s">
        <v>858</v>
      </c>
      <c r="BT461" s="1"/>
    </row>
    <row r="462" spans="1:72" x14ac:dyDescent="0.25">
      <c r="A462" s="5" t="s">
        <v>439</v>
      </c>
      <c r="B462" s="5" t="s">
        <v>408</v>
      </c>
      <c r="C462" s="5" t="s">
        <v>511</v>
      </c>
      <c r="D462" s="5" t="s">
        <v>779</v>
      </c>
      <c r="E462" s="52">
        <f t="shared" ca="1" si="7"/>
        <v>21624</v>
      </c>
      <c r="F462" s="5">
        <v>29</v>
      </c>
      <c r="G462" s="50">
        <v>32619</v>
      </c>
      <c r="H462" s="5">
        <v>352999</v>
      </c>
      <c r="I462" s="50">
        <v>39205</v>
      </c>
      <c r="J462" s="5" t="s">
        <v>858</v>
      </c>
      <c r="BT462" s="1"/>
    </row>
    <row r="463" spans="1:72" x14ac:dyDescent="0.25">
      <c r="A463" s="5" t="s">
        <v>439</v>
      </c>
      <c r="B463" s="5" t="s">
        <v>413</v>
      </c>
      <c r="C463" s="5" t="s">
        <v>528</v>
      </c>
      <c r="D463" s="5" t="s">
        <v>984</v>
      </c>
      <c r="E463" s="52">
        <f t="shared" ca="1" si="7"/>
        <v>30528</v>
      </c>
      <c r="F463" s="5">
        <v>32</v>
      </c>
      <c r="G463" s="50">
        <v>31615</v>
      </c>
      <c r="H463" s="5">
        <v>352991</v>
      </c>
      <c r="I463" s="50">
        <v>39441</v>
      </c>
      <c r="J463" s="5" t="s">
        <v>858</v>
      </c>
      <c r="BT463" s="1"/>
    </row>
    <row r="464" spans="1:72" x14ac:dyDescent="0.25">
      <c r="A464" s="5" t="s">
        <v>439</v>
      </c>
      <c r="B464" s="5" t="s">
        <v>454</v>
      </c>
      <c r="C464" s="5" t="s">
        <v>434</v>
      </c>
      <c r="D464" s="5" t="s">
        <v>1040</v>
      </c>
      <c r="E464" s="52">
        <f t="shared" ca="1" si="7"/>
        <v>18408</v>
      </c>
      <c r="F464" s="5">
        <v>32</v>
      </c>
      <c r="G464" s="50">
        <v>31469</v>
      </c>
      <c r="H464" s="5">
        <v>563003</v>
      </c>
      <c r="I464" s="50">
        <v>39275</v>
      </c>
      <c r="J464" s="5" t="s">
        <v>858</v>
      </c>
      <c r="BT464" s="1"/>
    </row>
    <row r="465" spans="1:72" x14ac:dyDescent="0.25">
      <c r="A465" s="5" t="s">
        <v>439</v>
      </c>
      <c r="B465" s="5" t="s">
        <v>454</v>
      </c>
      <c r="C465" s="5" t="s">
        <v>448</v>
      </c>
      <c r="D465" s="5" t="s">
        <v>1041</v>
      </c>
      <c r="E465" s="52">
        <f t="shared" ca="1" si="7"/>
        <v>25188</v>
      </c>
      <c r="F465" s="5">
        <v>37</v>
      </c>
      <c r="G465" s="50">
        <v>29532</v>
      </c>
      <c r="H465" s="5">
        <v>562971</v>
      </c>
      <c r="I465" s="50">
        <v>39366</v>
      </c>
      <c r="J465" s="5" t="s">
        <v>858</v>
      </c>
      <c r="BT465" s="1"/>
    </row>
    <row r="466" spans="1:72" x14ac:dyDescent="0.25">
      <c r="A466" s="5" t="s">
        <v>439</v>
      </c>
      <c r="B466" s="5" t="s">
        <v>408</v>
      </c>
      <c r="C466" s="5" t="s">
        <v>590</v>
      </c>
      <c r="D466" s="5" t="s">
        <v>828</v>
      </c>
      <c r="E466" s="52">
        <f t="shared" ca="1" si="7"/>
        <v>29940</v>
      </c>
      <c r="F466" s="5">
        <v>34</v>
      </c>
      <c r="G466" s="50">
        <v>30608</v>
      </c>
      <c r="H466" s="5">
        <v>353000</v>
      </c>
      <c r="I466" s="50">
        <v>39280</v>
      </c>
      <c r="J466" s="5" t="s">
        <v>858</v>
      </c>
      <c r="BT466" s="1"/>
    </row>
    <row r="467" spans="1:72" x14ac:dyDescent="0.25">
      <c r="A467" s="5" t="s">
        <v>439</v>
      </c>
      <c r="B467" s="5" t="s">
        <v>454</v>
      </c>
      <c r="C467" s="5" t="s">
        <v>553</v>
      </c>
      <c r="D467" s="5" t="s">
        <v>907</v>
      </c>
      <c r="E467" s="52">
        <f t="shared" ca="1" si="7"/>
        <v>29328</v>
      </c>
      <c r="F467" s="5">
        <v>30</v>
      </c>
      <c r="G467" s="50">
        <v>32093</v>
      </c>
      <c r="H467" s="5">
        <v>563007</v>
      </c>
      <c r="I467" s="50">
        <v>39175</v>
      </c>
      <c r="J467" s="5" t="s">
        <v>858</v>
      </c>
      <c r="BT467" s="1"/>
    </row>
    <row r="468" spans="1:72" x14ac:dyDescent="0.25">
      <c r="A468" s="5" t="s">
        <v>439</v>
      </c>
      <c r="B468" s="5" t="s">
        <v>454</v>
      </c>
      <c r="C468" s="5" t="s">
        <v>623</v>
      </c>
      <c r="D468" s="5" t="s">
        <v>928</v>
      </c>
      <c r="E468" s="52">
        <f t="shared" ca="1" si="7"/>
        <v>24960</v>
      </c>
      <c r="F468" s="5">
        <v>31</v>
      </c>
      <c r="G468" s="50">
        <v>31932</v>
      </c>
      <c r="H468" s="5">
        <v>563009</v>
      </c>
      <c r="I468" s="50">
        <v>39442</v>
      </c>
      <c r="J468" s="5" t="s">
        <v>858</v>
      </c>
      <c r="BT468" s="1"/>
    </row>
    <row r="469" spans="1:72" x14ac:dyDescent="0.25">
      <c r="A469" s="5" t="s">
        <v>439</v>
      </c>
      <c r="B469" s="5" t="s">
        <v>408</v>
      </c>
      <c r="C469" s="5" t="s">
        <v>157</v>
      </c>
      <c r="D469" s="5" t="s">
        <v>913</v>
      </c>
      <c r="E469" s="52">
        <f t="shared" ca="1" si="7"/>
        <v>20616</v>
      </c>
      <c r="F469" s="5">
        <v>38</v>
      </c>
      <c r="G469" s="50">
        <v>29358</v>
      </c>
      <c r="H469" s="5">
        <v>353015</v>
      </c>
      <c r="I469" s="50">
        <v>39301</v>
      </c>
      <c r="J469" s="5" t="s">
        <v>858</v>
      </c>
      <c r="BT469" s="1"/>
    </row>
    <row r="470" spans="1:72" x14ac:dyDescent="0.25">
      <c r="A470" s="5" t="s">
        <v>439</v>
      </c>
      <c r="B470" s="5" t="s">
        <v>454</v>
      </c>
      <c r="C470" s="5" t="s">
        <v>719</v>
      </c>
      <c r="D470" s="5" t="s">
        <v>973</v>
      </c>
      <c r="E470" s="52">
        <f t="shared" ca="1" si="7"/>
        <v>19044</v>
      </c>
      <c r="F470" s="5">
        <v>31</v>
      </c>
      <c r="G470" s="50">
        <v>31909</v>
      </c>
      <c r="H470" s="5">
        <v>563019</v>
      </c>
      <c r="I470" s="50">
        <v>39266</v>
      </c>
      <c r="J470" s="5" t="s">
        <v>858</v>
      </c>
      <c r="BT470" s="1"/>
    </row>
    <row r="471" spans="1:72" x14ac:dyDescent="0.25">
      <c r="A471" s="5" t="s">
        <v>439</v>
      </c>
      <c r="B471" s="5" t="s">
        <v>454</v>
      </c>
      <c r="C471" s="5" t="s">
        <v>541</v>
      </c>
      <c r="D471" s="5" t="s">
        <v>1044</v>
      </c>
      <c r="E471" s="52">
        <f t="shared" ca="1" si="7"/>
        <v>24636</v>
      </c>
      <c r="F471" s="5">
        <v>26</v>
      </c>
      <c r="G471" s="50">
        <v>33523</v>
      </c>
      <c r="H471" s="5">
        <v>563021</v>
      </c>
      <c r="I471" s="50">
        <v>39180</v>
      </c>
      <c r="J471" s="5" t="s">
        <v>858</v>
      </c>
      <c r="BT471" s="1"/>
    </row>
    <row r="472" spans="1:72" x14ac:dyDescent="0.25">
      <c r="A472" s="5" t="s">
        <v>439</v>
      </c>
      <c r="B472" s="5" t="s">
        <v>454</v>
      </c>
      <c r="C472" s="5" t="s">
        <v>719</v>
      </c>
      <c r="D472" s="5" t="s">
        <v>847</v>
      </c>
      <c r="E472" s="52">
        <f t="shared" ca="1" si="7"/>
        <v>26604</v>
      </c>
      <c r="F472" s="5">
        <v>38</v>
      </c>
      <c r="G472" s="50">
        <v>29375</v>
      </c>
      <c r="H472" s="5">
        <v>563026</v>
      </c>
      <c r="I472" s="50">
        <v>39205</v>
      </c>
      <c r="J472" s="5" t="s">
        <v>858</v>
      </c>
      <c r="BT472" s="1"/>
    </row>
    <row r="473" spans="1:72" x14ac:dyDescent="0.25">
      <c r="A473" s="5" t="s">
        <v>439</v>
      </c>
      <c r="B473" s="5" t="s">
        <v>408</v>
      </c>
      <c r="C473" s="5" t="s">
        <v>590</v>
      </c>
      <c r="D473" s="5" t="s">
        <v>608</v>
      </c>
      <c r="E473" s="52">
        <f t="shared" ca="1" si="7"/>
        <v>28428</v>
      </c>
      <c r="F473" s="5">
        <v>26</v>
      </c>
      <c r="G473" s="50">
        <v>33584</v>
      </c>
      <c r="H473" s="5">
        <v>567331</v>
      </c>
      <c r="I473" s="50">
        <v>39701</v>
      </c>
      <c r="J473" s="5" t="s">
        <v>858</v>
      </c>
      <c r="BT473" s="1"/>
    </row>
    <row r="474" spans="1:72" x14ac:dyDescent="0.25">
      <c r="A474" s="5" t="s">
        <v>439</v>
      </c>
      <c r="B474" s="5" t="s">
        <v>408</v>
      </c>
      <c r="C474" s="5" t="s">
        <v>665</v>
      </c>
      <c r="D474" s="5" t="s">
        <v>490</v>
      </c>
      <c r="E474" s="52">
        <f t="shared" ca="1" si="7"/>
        <v>24696</v>
      </c>
      <c r="F474" s="5">
        <v>28</v>
      </c>
      <c r="G474" s="50">
        <v>33095</v>
      </c>
      <c r="H474" s="5">
        <v>357336</v>
      </c>
      <c r="I474" s="50">
        <v>39580</v>
      </c>
      <c r="J474" s="5" t="s">
        <v>858</v>
      </c>
      <c r="BT474" s="1"/>
    </row>
    <row r="475" spans="1:72" x14ac:dyDescent="0.25">
      <c r="A475" s="5" t="s">
        <v>439</v>
      </c>
      <c r="B475" s="5" t="s">
        <v>408</v>
      </c>
      <c r="C475" s="5" t="s">
        <v>645</v>
      </c>
      <c r="D475" s="5" t="s">
        <v>471</v>
      </c>
      <c r="E475" s="52">
        <f t="shared" ca="1" si="7"/>
        <v>29208</v>
      </c>
      <c r="F475" s="5">
        <v>26</v>
      </c>
      <c r="G475" s="50">
        <v>33554</v>
      </c>
      <c r="H475" s="5">
        <v>563030</v>
      </c>
      <c r="I475" s="50">
        <v>39510</v>
      </c>
      <c r="J475" s="5" t="s">
        <v>858</v>
      </c>
      <c r="BT475" s="1"/>
    </row>
    <row r="476" spans="1:72" x14ac:dyDescent="0.25">
      <c r="A476" s="5" t="s">
        <v>439</v>
      </c>
      <c r="B476" s="5" t="s">
        <v>454</v>
      </c>
      <c r="C476" s="5" t="s">
        <v>564</v>
      </c>
      <c r="D476" s="5" t="s">
        <v>893</v>
      </c>
      <c r="E476" s="52">
        <f t="shared" ca="1" si="7"/>
        <v>20124</v>
      </c>
      <c r="F476" s="5">
        <v>32</v>
      </c>
      <c r="G476" s="50">
        <v>31596</v>
      </c>
      <c r="H476" s="5">
        <v>563047</v>
      </c>
      <c r="I476" s="50">
        <v>39860</v>
      </c>
      <c r="J476" s="5" t="s">
        <v>858</v>
      </c>
      <c r="BT476" s="1"/>
    </row>
    <row r="477" spans="1:72" x14ac:dyDescent="0.25">
      <c r="A477" s="5" t="s">
        <v>439</v>
      </c>
      <c r="B477" s="5" t="s">
        <v>408</v>
      </c>
      <c r="C477" s="5" t="s">
        <v>660</v>
      </c>
      <c r="D477" s="5" t="s">
        <v>784</v>
      </c>
      <c r="E477" s="52">
        <f t="shared" ca="1" si="7"/>
        <v>19344</v>
      </c>
      <c r="F477" s="5">
        <v>29</v>
      </c>
      <c r="G477" s="50">
        <v>32657</v>
      </c>
      <c r="H477" s="5">
        <v>563049</v>
      </c>
      <c r="I477" s="50">
        <v>39901</v>
      </c>
      <c r="J477" s="5" t="s">
        <v>858</v>
      </c>
      <c r="BT477" s="1"/>
    </row>
    <row r="478" spans="1:72" x14ac:dyDescent="0.25">
      <c r="A478" s="5" t="s">
        <v>439</v>
      </c>
      <c r="B478" s="5" t="s">
        <v>408</v>
      </c>
      <c r="C478" s="5" t="s">
        <v>514</v>
      </c>
      <c r="D478" s="5" t="s">
        <v>870</v>
      </c>
      <c r="E478" s="52">
        <f t="shared" ca="1" si="7"/>
        <v>23952</v>
      </c>
      <c r="F478" s="5">
        <v>29</v>
      </c>
      <c r="G478" s="50">
        <v>32588</v>
      </c>
      <c r="H478" s="5">
        <v>353053</v>
      </c>
      <c r="I478" s="50">
        <v>39908</v>
      </c>
      <c r="J478" s="5" t="s">
        <v>858</v>
      </c>
      <c r="BT478" s="1"/>
    </row>
    <row r="479" spans="1:72" x14ac:dyDescent="0.25">
      <c r="A479" s="5" t="s">
        <v>439</v>
      </c>
      <c r="B479" s="5" t="s">
        <v>454</v>
      </c>
      <c r="C479" s="5" t="s">
        <v>664</v>
      </c>
      <c r="D479" s="5" t="s">
        <v>1049</v>
      </c>
      <c r="E479" s="52">
        <f t="shared" ca="1" si="7"/>
        <v>23712</v>
      </c>
      <c r="F479" s="5">
        <v>27</v>
      </c>
      <c r="G479" s="50">
        <v>33202</v>
      </c>
      <c r="H479" s="5">
        <v>563073</v>
      </c>
      <c r="I479" s="50">
        <v>39967</v>
      </c>
      <c r="J479" s="5" t="s">
        <v>858</v>
      </c>
      <c r="BT479" s="1"/>
    </row>
    <row r="480" spans="1:72" x14ac:dyDescent="0.25">
      <c r="A480" s="5" t="s">
        <v>439</v>
      </c>
      <c r="B480" s="5" t="s">
        <v>408</v>
      </c>
      <c r="C480" s="5" t="s">
        <v>652</v>
      </c>
      <c r="D480" s="5" t="s">
        <v>645</v>
      </c>
      <c r="E480" s="52">
        <f t="shared" ca="1" si="7"/>
        <v>19668</v>
      </c>
      <c r="F480" s="5">
        <v>28</v>
      </c>
      <c r="G480" s="50">
        <v>32930</v>
      </c>
      <c r="H480" s="5">
        <v>353051</v>
      </c>
      <c r="I480" s="50">
        <v>39898</v>
      </c>
      <c r="J480" s="5" t="s">
        <v>858</v>
      </c>
      <c r="BT480" s="1"/>
    </row>
    <row r="481" spans="1:72" x14ac:dyDescent="0.25">
      <c r="A481" s="5" t="s">
        <v>439</v>
      </c>
      <c r="B481" s="5" t="s">
        <v>454</v>
      </c>
      <c r="C481" s="5" t="s">
        <v>429</v>
      </c>
      <c r="D481" s="5" t="s">
        <v>139</v>
      </c>
      <c r="E481" s="52">
        <f t="shared" ca="1" si="7"/>
        <v>18660</v>
      </c>
      <c r="F481" s="5">
        <v>28</v>
      </c>
      <c r="G481" s="50">
        <v>32983</v>
      </c>
      <c r="H481" s="5">
        <v>563044</v>
      </c>
      <c r="I481" s="50">
        <v>40204</v>
      </c>
      <c r="J481" s="5" t="s">
        <v>858</v>
      </c>
      <c r="BT481" s="1"/>
    </row>
    <row r="482" spans="1:72" x14ac:dyDescent="0.25">
      <c r="A482" s="5" t="s">
        <v>439</v>
      </c>
      <c r="B482" s="5" t="s">
        <v>454</v>
      </c>
      <c r="C482" s="5" t="s">
        <v>564</v>
      </c>
      <c r="D482" s="5" t="s">
        <v>677</v>
      </c>
      <c r="E482" s="52">
        <f t="shared" ca="1" si="7"/>
        <v>24228</v>
      </c>
      <c r="F482" s="5">
        <v>27</v>
      </c>
      <c r="G482" s="50">
        <v>33336</v>
      </c>
      <c r="H482" s="5">
        <v>563045</v>
      </c>
      <c r="I482" s="50">
        <v>40443</v>
      </c>
      <c r="J482" s="5" t="s">
        <v>858</v>
      </c>
      <c r="BT482" s="1"/>
    </row>
    <row r="483" spans="1:72" x14ac:dyDescent="0.25">
      <c r="A483" s="5" t="s">
        <v>439</v>
      </c>
      <c r="B483" s="5" t="s">
        <v>454</v>
      </c>
      <c r="C483" s="5" t="s">
        <v>615</v>
      </c>
      <c r="D483" s="5" t="s">
        <v>1050</v>
      </c>
      <c r="E483" s="52">
        <f t="shared" ca="1" si="7"/>
        <v>22452</v>
      </c>
      <c r="F483" s="5">
        <v>27</v>
      </c>
      <c r="G483" s="50">
        <v>33363</v>
      </c>
      <c r="H483" s="5">
        <v>353052</v>
      </c>
      <c r="I483" s="50">
        <v>40520</v>
      </c>
      <c r="J483" s="5" t="s">
        <v>858</v>
      </c>
      <c r="BT483" s="1"/>
    </row>
    <row r="484" spans="1:72" x14ac:dyDescent="0.25">
      <c r="A484" s="5" t="s">
        <v>439</v>
      </c>
      <c r="B484" s="5" t="s">
        <v>454</v>
      </c>
      <c r="C484" s="5" t="s">
        <v>517</v>
      </c>
      <c r="D484" s="5" t="s">
        <v>163</v>
      </c>
      <c r="E484" s="52">
        <f t="shared" ca="1" si="7"/>
        <v>26496</v>
      </c>
      <c r="F484" s="5">
        <v>27</v>
      </c>
      <c r="G484" s="50">
        <v>33393</v>
      </c>
      <c r="H484" s="5">
        <v>353054</v>
      </c>
      <c r="I484" s="50">
        <v>40492</v>
      </c>
      <c r="J484" s="5" t="s">
        <v>858</v>
      </c>
      <c r="BT484" s="1"/>
    </row>
    <row r="485" spans="1:72" x14ac:dyDescent="0.25">
      <c r="A485" s="5" t="s">
        <v>439</v>
      </c>
      <c r="B485" s="5" t="s">
        <v>454</v>
      </c>
      <c r="C485" s="5" t="s">
        <v>572</v>
      </c>
      <c r="D485" s="5" t="s">
        <v>1051</v>
      </c>
      <c r="E485" s="52">
        <f t="shared" ca="1" si="7"/>
        <v>24168</v>
      </c>
      <c r="F485" s="5">
        <v>27</v>
      </c>
      <c r="G485" s="50">
        <v>33423</v>
      </c>
      <c r="H485" s="5">
        <v>353067</v>
      </c>
      <c r="I485" s="50">
        <v>40402</v>
      </c>
      <c r="J485" s="5" t="s">
        <v>858</v>
      </c>
      <c r="BT485" s="1"/>
    </row>
    <row r="486" spans="1:72" x14ac:dyDescent="0.25">
      <c r="A486" s="5" t="s">
        <v>439</v>
      </c>
      <c r="B486" s="5" t="s">
        <v>454</v>
      </c>
      <c r="C486" s="5" t="s">
        <v>626</v>
      </c>
      <c r="D486" s="5" t="s">
        <v>1052</v>
      </c>
      <c r="E486" s="52">
        <f t="shared" ca="1" si="7"/>
        <v>27420</v>
      </c>
      <c r="F486" s="5">
        <v>27</v>
      </c>
      <c r="G486" s="50">
        <v>33277</v>
      </c>
      <c r="H486" s="5">
        <v>563040</v>
      </c>
      <c r="I486" s="50">
        <v>40507</v>
      </c>
      <c r="J486" s="5" t="s">
        <v>858</v>
      </c>
      <c r="BT486" s="1"/>
    </row>
    <row r="487" spans="1:72" x14ac:dyDescent="0.25">
      <c r="A487" s="5" t="s">
        <v>439</v>
      </c>
      <c r="B487" s="5" t="s">
        <v>454</v>
      </c>
      <c r="C487" s="5" t="s">
        <v>618</v>
      </c>
      <c r="D487" s="5" t="s">
        <v>1053</v>
      </c>
      <c r="E487" s="52">
        <f t="shared" ca="1" si="7"/>
        <v>19440</v>
      </c>
      <c r="F487" s="5">
        <v>27</v>
      </c>
      <c r="G487" s="50">
        <v>33305</v>
      </c>
      <c r="H487" s="5">
        <v>353058</v>
      </c>
      <c r="I487" s="50">
        <v>40520</v>
      </c>
      <c r="J487" s="5" t="s">
        <v>858</v>
      </c>
      <c r="BT487" s="1"/>
    </row>
    <row r="488" spans="1:72" x14ac:dyDescent="0.25">
      <c r="A488" s="5" t="s">
        <v>439</v>
      </c>
      <c r="B488" s="5" t="s">
        <v>408</v>
      </c>
      <c r="C488" s="5" t="s">
        <v>713</v>
      </c>
      <c r="D488" s="5" t="s">
        <v>964</v>
      </c>
      <c r="E488" s="52">
        <f t="shared" ca="1" si="7"/>
        <v>24144</v>
      </c>
      <c r="F488" s="5">
        <v>27</v>
      </c>
      <c r="G488" s="50">
        <v>33336</v>
      </c>
      <c r="H488" s="5">
        <v>353059</v>
      </c>
      <c r="I488" s="50">
        <v>40443</v>
      </c>
      <c r="J488" s="5" t="s">
        <v>858</v>
      </c>
      <c r="BT488" s="1"/>
    </row>
    <row r="489" spans="1:72" x14ac:dyDescent="0.25">
      <c r="A489" s="5" t="s">
        <v>439</v>
      </c>
      <c r="B489" s="5" t="s">
        <v>454</v>
      </c>
      <c r="C489" s="5" t="s">
        <v>791</v>
      </c>
      <c r="D489" s="5" t="s">
        <v>983</v>
      </c>
      <c r="E489" s="52">
        <f t="shared" ca="1" si="7"/>
        <v>18336</v>
      </c>
      <c r="F489" s="5">
        <v>27</v>
      </c>
      <c r="G489" s="50">
        <v>33370</v>
      </c>
      <c r="H489" s="5">
        <v>563063</v>
      </c>
      <c r="I489" s="50">
        <v>40949</v>
      </c>
      <c r="J489" s="5" t="s">
        <v>858</v>
      </c>
      <c r="BT489" s="1"/>
    </row>
    <row r="490" spans="1:72" x14ac:dyDescent="0.25">
      <c r="A490" s="5" t="s">
        <v>439</v>
      </c>
      <c r="B490" s="5" t="s">
        <v>408</v>
      </c>
      <c r="C490" s="5" t="s">
        <v>426</v>
      </c>
      <c r="D490" s="5" t="s">
        <v>490</v>
      </c>
      <c r="E490" s="52">
        <f t="shared" ca="1" si="7"/>
        <v>27552</v>
      </c>
      <c r="F490" s="5">
        <v>27</v>
      </c>
      <c r="G490" s="50">
        <v>33431</v>
      </c>
      <c r="H490" s="5">
        <v>353064</v>
      </c>
      <c r="I490" s="50">
        <v>41064</v>
      </c>
      <c r="J490" s="5" t="s">
        <v>858</v>
      </c>
      <c r="BT490" s="1"/>
    </row>
    <row r="491" spans="1:72" x14ac:dyDescent="0.25">
      <c r="A491" s="5" t="s">
        <v>439</v>
      </c>
      <c r="B491" s="5" t="s">
        <v>454</v>
      </c>
      <c r="C491" s="5" t="s">
        <v>664</v>
      </c>
      <c r="D491" s="5" t="s">
        <v>984</v>
      </c>
      <c r="E491" s="52">
        <f t="shared" ca="1" si="7"/>
        <v>27924</v>
      </c>
      <c r="F491" s="5">
        <v>27</v>
      </c>
      <c r="G491" s="50">
        <v>33462</v>
      </c>
      <c r="H491" s="5">
        <v>353061</v>
      </c>
      <c r="I491" s="50">
        <v>41046</v>
      </c>
      <c r="J491" s="5" t="s">
        <v>858</v>
      </c>
      <c r="BT491" s="1"/>
    </row>
    <row r="492" spans="1:72" x14ac:dyDescent="0.25">
      <c r="A492" s="5" t="s">
        <v>439</v>
      </c>
      <c r="B492" s="5" t="s">
        <v>408</v>
      </c>
      <c r="C492" s="5" t="s">
        <v>709</v>
      </c>
      <c r="D492" s="5" t="s">
        <v>1054</v>
      </c>
      <c r="E492" s="52">
        <f t="shared" ca="1" si="7"/>
        <v>19704</v>
      </c>
      <c r="F492" s="5">
        <v>26</v>
      </c>
      <c r="G492" s="50">
        <v>33859</v>
      </c>
      <c r="H492" s="5">
        <v>563043</v>
      </c>
      <c r="I492" s="50">
        <v>41063</v>
      </c>
      <c r="J492" s="5" t="s">
        <v>466</v>
      </c>
      <c r="BT492" s="1"/>
    </row>
    <row r="493" spans="1:72" x14ac:dyDescent="0.25">
      <c r="A493" s="5" t="s">
        <v>439</v>
      </c>
      <c r="B493" s="5" t="s">
        <v>454</v>
      </c>
      <c r="C493" s="5" t="s">
        <v>623</v>
      </c>
      <c r="D493" s="5" t="s">
        <v>632</v>
      </c>
      <c r="E493" s="52">
        <f t="shared" ca="1" si="7"/>
        <v>28116</v>
      </c>
      <c r="F493" s="5">
        <v>25</v>
      </c>
      <c r="G493" s="50">
        <v>33889</v>
      </c>
      <c r="H493" s="5">
        <v>353069</v>
      </c>
      <c r="I493" s="50">
        <v>41034</v>
      </c>
      <c r="J493" s="5" t="s">
        <v>466</v>
      </c>
      <c r="BT493" s="1"/>
    </row>
    <row r="494" spans="1:72" x14ac:dyDescent="0.25">
      <c r="A494" s="5" t="s">
        <v>439</v>
      </c>
      <c r="B494" s="5" t="s">
        <v>454</v>
      </c>
      <c r="C494" s="5" t="s">
        <v>474</v>
      </c>
      <c r="D494" s="5" t="s">
        <v>710</v>
      </c>
      <c r="E494" s="52">
        <f t="shared" ca="1" si="7"/>
        <v>29352</v>
      </c>
      <c r="F494" s="5">
        <v>31</v>
      </c>
      <c r="G494" s="50">
        <v>31772</v>
      </c>
      <c r="H494" s="5">
        <v>353055</v>
      </c>
      <c r="I494" s="50">
        <v>40631</v>
      </c>
      <c r="J494" s="5" t="s">
        <v>466</v>
      </c>
      <c r="BT494" s="1"/>
    </row>
    <row r="495" spans="1:72" x14ac:dyDescent="0.25">
      <c r="A495" s="5" t="s">
        <v>439</v>
      </c>
      <c r="B495" s="5" t="s">
        <v>454</v>
      </c>
      <c r="C495" s="5" t="s">
        <v>534</v>
      </c>
      <c r="D495" s="5" t="s">
        <v>884</v>
      </c>
      <c r="E495" s="52">
        <f t="shared" ca="1" si="7"/>
        <v>21912</v>
      </c>
      <c r="F495" s="5">
        <v>26</v>
      </c>
      <c r="G495" s="50">
        <v>33644</v>
      </c>
      <c r="H495" s="5">
        <v>353056</v>
      </c>
      <c r="I495" s="50">
        <v>40916</v>
      </c>
      <c r="J495" s="5" t="s">
        <v>466</v>
      </c>
      <c r="BT495" s="1"/>
    </row>
    <row r="496" spans="1:72" x14ac:dyDescent="0.25">
      <c r="A496" s="5" t="s">
        <v>439</v>
      </c>
      <c r="B496" s="5" t="s">
        <v>454</v>
      </c>
      <c r="C496" s="5" t="s">
        <v>531</v>
      </c>
      <c r="D496" s="5" t="s">
        <v>1055</v>
      </c>
      <c r="E496" s="52">
        <f t="shared" ca="1" si="7"/>
        <v>27516</v>
      </c>
      <c r="F496" s="5">
        <v>26</v>
      </c>
      <c r="G496" s="50">
        <v>33666</v>
      </c>
      <c r="H496" s="5">
        <v>353057</v>
      </c>
      <c r="I496" s="50">
        <v>41051</v>
      </c>
      <c r="J496" s="5" t="s">
        <v>466</v>
      </c>
      <c r="BT496" s="1"/>
    </row>
    <row r="497" spans="1:72" x14ac:dyDescent="0.25">
      <c r="A497" s="5" t="s">
        <v>439</v>
      </c>
      <c r="B497" s="5" t="s">
        <v>454</v>
      </c>
      <c r="C497" s="5" t="s">
        <v>574</v>
      </c>
      <c r="D497" s="5" t="s">
        <v>922</v>
      </c>
      <c r="E497" s="52">
        <f t="shared" ca="1" si="7"/>
        <v>19368</v>
      </c>
      <c r="F497" s="5">
        <v>26</v>
      </c>
      <c r="G497" s="50">
        <v>33697</v>
      </c>
      <c r="H497" s="5">
        <v>563056</v>
      </c>
      <c r="I497" s="50">
        <v>41072</v>
      </c>
      <c r="J497" s="5" t="s">
        <v>466</v>
      </c>
      <c r="BT497" s="1"/>
    </row>
    <row r="498" spans="1:72" x14ac:dyDescent="0.25">
      <c r="A498" s="5" t="s">
        <v>439</v>
      </c>
      <c r="B498" s="5" t="s">
        <v>454</v>
      </c>
      <c r="C498" s="5" t="s">
        <v>550</v>
      </c>
      <c r="D498" s="5" t="s">
        <v>1056</v>
      </c>
      <c r="E498" s="52">
        <f t="shared" ca="1" si="7"/>
        <v>22680</v>
      </c>
      <c r="F498" s="5">
        <v>26</v>
      </c>
      <c r="G498" s="50">
        <v>33727</v>
      </c>
      <c r="H498" s="5">
        <v>563042</v>
      </c>
      <c r="I498" s="50">
        <v>41032</v>
      </c>
      <c r="J498" s="5" t="s">
        <v>466</v>
      </c>
      <c r="BT498" s="1"/>
    </row>
    <row r="499" spans="1:72" x14ac:dyDescent="0.25">
      <c r="A499" s="5" t="s">
        <v>439</v>
      </c>
      <c r="B499" s="5" t="s">
        <v>454</v>
      </c>
      <c r="C499" s="5" t="s">
        <v>562</v>
      </c>
      <c r="D499" s="5" t="s">
        <v>972</v>
      </c>
      <c r="E499" s="52">
        <f t="shared" ca="1" si="7"/>
        <v>21804</v>
      </c>
      <c r="F499" s="5">
        <v>26</v>
      </c>
      <c r="G499" s="50">
        <v>33789</v>
      </c>
      <c r="H499" s="5">
        <v>353060</v>
      </c>
      <c r="I499" s="50">
        <v>41268</v>
      </c>
      <c r="J499" s="5" t="s">
        <v>466</v>
      </c>
      <c r="BT499" s="1"/>
    </row>
    <row r="500" spans="1:72" x14ac:dyDescent="0.25">
      <c r="A500" s="5" t="s">
        <v>439</v>
      </c>
      <c r="B500" s="5" t="s">
        <v>454</v>
      </c>
      <c r="C500" s="5" t="s">
        <v>594</v>
      </c>
      <c r="D500" s="5" t="s">
        <v>1057</v>
      </c>
      <c r="E500" s="52">
        <f t="shared" ca="1" si="7"/>
        <v>24336</v>
      </c>
      <c r="F500" s="5">
        <v>26</v>
      </c>
      <c r="G500" s="50">
        <v>33820</v>
      </c>
      <c r="H500" s="5">
        <v>353062</v>
      </c>
      <c r="I500" s="50">
        <v>41102</v>
      </c>
      <c r="J500" s="5" t="s">
        <v>466</v>
      </c>
      <c r="BT500" s="1"/>
    </row>
    <row r="501" spans="1:72" x14ac:dyDescent="0.25">
      <c r="A501" s="5" t="s">
        <v>439</v>
      </c>
      <c r="B501" s="5" t="s">
        <v>454</v>
      </c>
      <c r="C501" s="5" t="s">
        <v>467</v>
      </c>
      <c r="D501" s="5" t="s">
        <v>563</v>
      </c>
      <c r="E501" s="52">
        <f t="shared" ca="1" si="7"/>
        <v>21840</v>
      </c>
      <c r="F501" s="5">
        <v>25</v>
      </c>
      <c r="G501" s="50">
        <v>34216</v>
      </c>
      <c r="H501" s="5">
        <v>353068</v>
      </c>
      <c r="I501" s="50">
        <v>40971</v>
      </c>
      <c r="J501" s="5" t="s">
        <v>466</v>
      </c>
      <c r="BT501" s="1"/>
    </row>
    <row r="502" spans="1:72" x14ac:dyDescent="0.25">
      <c r="A502" s="5" t="s">
        <v>439</v>
      </c>
      <c r="B502" s="5" t="s">
        <v>454</v>
      </c>
      <c r="C502" s="5" t="s">
        <v>185</v>
      </c>
      <c r="D502" s="5" t="s">
        <v>1058</v>
      </c>
      <c r="E502" s="52">
        <f t="shared" ca="1" si="7"/>
        <v>19584</v>
      </c>
      <c r="F502" s="5">
        <v>24</v>
      </c>
      <c r="G502" s="50">
        <v>34253</v>
      </c>
      <c r="H502" s="5">
        <v>563046</v>
      </c>
      <c r="I502" s="50">
        <v>40797</v>
      </c>
      <c r="J502" s="5" t="s">
        <v>466</v>
      </c>
      <c r="BT502" s="1"/>
    </row>
    <row r="503" spans="1:72" x14ac:dyDescent="0.25">
      <c r="A503" s="5" t="s">
        <v>439</v>
      </c>
      <c r="B503" s="5" t="s">
        <v>454</v>
      </c>
      <c r="C503" s="5" t="s">
        <v>155</v>
      </c>
      <c r="D503" s="5" t="s">
        <v>523</v>
      </c>
      <c r="E503" s="52">
        <f t="shared" ca="1" si="7"/>
        <v>27396</v>
      </c>
      <c r="F503" s="5">
        <v>24</v>
      </c>
      <c r="G503" s="50">
        <v>34284</v>
      </c>
      <c r="H503" s="5">
        <v>353066</v>
      </c>
      <c r="I503" s="50">
        <v>40741</v>
      </c>
      <c r="J503" s="5" t="s">
        <v>466</v>
      </c>
      <c r="BT503" s="1"/>
    </row>
    <row r="504" spans="1:72" x14ac:dyDescent="0.25">
      <c r="A504" s="5" t="s">
        <v>439</v>
      </c>
      <c r="B504" s="5" t="s">
        <v>454</v>
      </c>
      <c r="C504" s="5" t="s">
        <v>409</v>
      </c>
      <c r="D504" s="5" t="s">
        <v>943</v>
      </c>
      <c r="E504" s="52">
        <f t="shared" ca="1" si="7"/>
        <v>27960</v>
      </c>
      <c r="F504" s="5">
        <v>26</v>
      </c>
      <c r="G504" s="50">
        <v>33758</v>
      </c>
      <c r="H504" s="5">
        <v>353074</v>
      </c>
      <c r="I504" s="50">
        <v>40808</v>
      </c>
      <c r="J504" s="5" t="s">
        <v>466</v>
      </c>
      <c r="BT504" s="1"/>
    </row>
    <row r="505" spans="1:72" x14ac:dyDescent="0.25">
      <c r="A505" s="5" t="s">
        <v>439</v>
      </c>
      <c r="B505" s="5" t="s">
        <v>408</v>
      </c>
      <c r="C505" s="5" t="s">
        <v>467</v>
      </c>
      <c r="D505" s="5" t="s">
        <v>901</v>
      </c>
      <c r="E505" s="52">
        <f t="shared" ca="1" si="7"/>
        <v>22380</v>
      </c>
      <c r="F505" s="5">
        <v>27</v>
      </c>
      <c r="G505" s="50">
        <v>33165</v>
      </c>
      <c r="H505" s="5">
        <v>353076</v>
      </c>
      <c r="I505" s="50">
        <v>40903</v>
      </c>
      <c r="J505" s="5" t="s">
        <v>466</v>
      </c>
      <c r="BT505" s="1"/>
    </row>
    <row r="506" spans="1:72" x14ac:dyDescent="0.25">
      <c r="A506" s="5" t="s">
        <v>439</v>
      </c>
      <c r="B506" s="5" t="s">
        <v>454</v>
      </c>
      <c r="C506" s="5" t="s">
        <v>464</v>
      </c>
      <c r="D506" s="5" t="s">
        <v>680</v>
      </c>
      <c r="E506" s="52">
        <f t="shared" ca="1" si="7"/>
        <v>25008</v>
      </c>
      <c r="F506" s="5">
        <v>27</v>
      </c>
      <c r="G506" s="50">
        <v>33232</v>
      </c>
      <c r="H506" s="5">
        <v>353075</v>
      </c>
      <c r="I506" s="50">
        <v>40858</v>
      </c>
      <c r="J506" s="5" t="s">
        <v>466</v>
      </c>
      <c r="BT506" s="1"/>
    </row>
    <row r="507" spans="1:72" x14ac:dyDescent="0.25">
      <c r="A507" s="5" t="s">
        <v>439</v>
      </c>
      <c r="B507" s="5" t="s">
        <v>454</v>
      </c>
      <c r="C507" s="5" t="s">
        <v>559</v>
      </c>
      <c r="D507" s="5" t="s">
        <v>984</v>
      </c>
      <c r="E507" s="52">
        <f t="shared" ca="1" si="7"/>
        <v>18624</v>
      </c>
      <c r="F507" s="5">
        <v>31</v>
      </c>
      <c r="G507" s="50">
        <v>31993</v>
      </c>
      <c r="H507" s="5">
        <v>353079</v>
      </c>
      <c r="I507" s="50">
        <v>40873</v>
      </c>
      <c r="J507" s="5" t="s">
        <v>858</v>
      </c>
      <c r="BT507" s="1"/>
    </row>
    <row r="508" spans="1:72" x14ac:dyDescent="0.25">
      <c r="A508" s="5" t="s">
        <v>439</v>
      </c>
      <c r="B508" s="5" t="s">
        <v>454</v>
      </c>
      <c r="C508" s="5" t="s">
        <v>185</v>
      </c>
      <c r="D508" s="5" t="s">
        <v>1014</v>
      </c>
      <c r="E508" s="52">
        <f t="shared" ca="1" si="7"/>
        <v>26400</v>
      </c>
      <c r="F508" s="5">
        <v>32</v>
      </c>
      <c r="G508" s="50">
        <v>31500</v>
      </c>
      <c r="H508" s="5">
        <v>563084</v>
      </c>
      <c r="I508" s="50">
        <v>40762</v>
      </c>
      <c r="J508" s="5" t="s">
        <v>858</v>
      </c>
      <c r="BT508" s="1"/>
    </row>
    <row r="509" spans="1:72" x14ac:dyDescent="0.25">
      <c r="A509" s="5" t="s">
        <v>439</v>
      </c>
      <c r="B509" s="5" t="s">
        <v>408</v>
      </c>
      <c r="C509" s="5" t="s">
        <v>452</v>
      </c>
      <c r="D509" s="5" t="s">
        <v>1059</v>
      </c>
      <c r="E509" s="52">
        <f t="shared" ca="1" si="7"/>
        <v>29976</v>
      </c>
      <c r="F509" s="5">
        <v>30</v>
      </c>
      <c r="G509" s="50">
        <v>32280</v>
      </c>
      <c r="H509" s="5">
        <v>563081</v>
      </c>
      <c r="I509" s="50">
        <v>40798</v>
      </c>
      <c r="J509" s="5" t="s">
        <v>858</v>
      </c>
      <c r="BT509" s="1"/>
    </row>
    <row r="510" spans="1:72" x14ac:dyDescent="0.25">
      <c r="A510" s="5" t="s">
        <v>439</v>
      </c>
      <c r="B510" s="5" t="s">
        <v>408</v>
      </c>
      <c r="C510" s="5" t="s">
        <v>476</v>
      </c>
      <c r="D510" s="5" t="s">
        <v>822</v>
      </c>
      <c r="E510" s="52">
        <f t="shared" ca="1" si="7"/>
        <v>18732</v>
      </c>
      <c r="F510" s="5">
        <v>27</v>
      </c>
      <c r="G510" s="50">
        <v>33217</v>
      </c>
      <c r="H510" s="5">
        <v>353082</v>
      </c>
      <c r="I510" s="50">
        <v>40727</v>
      </c>
      <c r="J510" s="5" t="s">
        <v>858</v>
      </c>
      <c r="BT510" s="1"/>
    </row>
    <row r="511" spans="1:72" x14ac:dyDescent="0.25">
      <c r="A511" s="5" t="s">
        <v>439</v>
      </c>
      <c r="B511" s="5" t="s">
        <v>454</v>
      </c>
      <c r="C511" s="5" t="s">
        <v>817</v>
      </c>
      <c r="D511" s="5" t="s">
        <v>640</v>
      </c>
      <c r="E511" s="52">
        <f t="shared" ca="1" si="7"/>
        <v>29052</v>
      </c>
      <c r="F511" s="5">
        <v>33</v>
      </c>
      <c r="G511" s="50">
        <v>31088</v>
      </c>
      <c r="H511" s="5">
        <v>563091</v>
      </c>
      <c r="I511" s="50">
        <v>41372</v>
      </c>
      <c r="J511" s="5" t="s">
        <v>858</v>
      </c>
      <c r="BT511" s="1"/>
    </row>
    <row r="512" spans="1:72" x14ac:dyDescent="0.25">
      <c r="A512" s="5" t="s">
        <v>439</v>
      </c>
      <c r="B512" s="5" t="s">
        <v>408</v>
      </c>
      <c r="C512" s="5" t="s">
        <v>410</v>
      </c>
      <c r="D512" s="5" t="s">
        <v>86</v>
      </c>
      <c r="E512" s="52">
        <f t="shared" ca="1" si="7"/>
        <v>28248</v>
      </c>
      <c r="F512" s="5">
        <v>31</v>
      </c>
      <c r="G512" s="50">
        <v>31841</v>
      </c>
      <c r="H512" s="5">
        <v>563095</v>
      </c>
      <c r="I512" s="50">
        <v>41521</v>
      </c>
      <c r="J512" s="5" t="s">
        <v>858</v>
      </c>
      <c r="BT512" s="1"/>
    </row>
    <row r="513" spans="1:72" x14ac:dyDescent="0.25">
      <c r="A513" s="5" t="s">
        <v>439</v>
      </c>
      <c r="B513" s="5" t="s">
        <v>413</v>
      </c>
      <c r="C513" s="5" t="s">
        <v>476</v>
      </c>
      <c r="D513" s="5" t="s">
        <v>928</v>
      </c>
      <c r="E513" s="52">
        <f t="shared" ca="1" si="7"/>
        <v>23256</v>
      </c>
      <c r="F513" s="5">
        <v>36</v>
      </c>
      <c r="G513" s="50">
        <v>30044</v>
      </c>
      <c r="H513" s="5">
        <v>353089</v>
      </c>
      <c r="I513" s="50">
        <v>41279</v>
      </c>
      <c r="J513" s="5" t="s">
        <v>858</v>
      </c>
      <c r="BT513" s="1"/>
    </row>
    <row r="514" spans="1:72" x14ac:dyDescent="0.25">
      <c r="A514" s="5" t="s">
        <v>439</v>
      </c>
      <c r="B514" s="5" t="s">
        <v>408</v>
      </c>
      <c r="C514" s="5" t="s">
        <v>748</v>
      </c>
      <c r="D514" s="5" t="s">
        <v>552</v>
      </c>
      <c r="E514" s="52">
        <f t="shared" ref="E514:E577" ca="1" si="8">RANDBETWEEN(1500,2600)*12</f>
        <v>20700</v>
      </c>
      <c r="F514" s="5">
        <v>29</v>
      </c>
      <c r="G514" s="50">
        <v>32650</v>
      </c>
      <c r="H514" s="5">
        <v>563093</v>
      </c>
      <c r="I514" s="50">
        <v>41406</v>
      </c>
      <c r="J514" s="5" t="s">
        <v>858</v>
      </c>
      <c r="BT514" s="1"/>
    </row>
    <row r="515" spans="1:72" x14ac:dyDescent="0.25">
      <c r="A515" s="5" t="s">
        <v>439</v>
      </c>
      <c r="B515" s="5" t="s">
        <v>413</v>
      </c>
      <c r="C515" s="5" t="s">
        <v>667</v>
      </c>
      <c r="D515" s="5" t="s">
        <v>984</v>
      </c>
      <c r="E515" s="52">
        <f t="shared" ca="1" si="8"/>
        <v>19248</v>
      </c>
      <c r="F515" s="5">
        <v>29</v>
      </c>
      <c r="G515" s="50">
        <v>32692</v>
      </c>
      <c r="H515" s="5">
        <v>563088</v>
      </c>
      <c r="I515" s="50">
        <v>41983</v>
      </c>
      <c r="J515" s="5" t="s">
        <v>858</v>
      </c>
      <c r="BT515" s="1"/>
    </row>
    <row r="516" spans="1:72" x14ac:dyDescent="0.25">
      <c r="A516" s="5" t="s">
        <v>439</v>
      </c>
      <c r="B516" s="5" t="s">
        <v>454</v>
      </c>
      <c r="C516" s="5" t="s">
        <v>704</v>
      </c>
      <c r="D516" s="5" t="s">
        <v>1063</v>
      </c>
      <c r="E516" s="52">
        <f t="shared" ca="1" si="8"/>
        <v>26148</v>
      </c>
      <c r="F516" s="5">
        <v>30</v>
      </c>
      <c r="G516" s="50">
        <v>32249</v>
      </c>
      <c r="H516" s="5">
        <v>563105</v>
      </c>
      <c r="I516" s="50">
        <v>41927</v>
      </c>
      <c r="J516" s="5" t="s">
        <v>858</v>
      </c>
      <c r="BT516" s="1"/>
    </row>
    <row r="517" spans="1:72" x14ac:dyDescent="0.25">
      <c r="A517" s="5" t="s">
        <v>439</v>
      </c>
      <c r="B517" s="5" t="s">
        <v>454</v>
      </c>
      <c r="C517" s="5" t="s">
        <v>495</v>
      </c>
      <c r="D517" s="5" t="s">
        <v>922</v>
      </c>
      <c r="E517" s="52">
        <f t="shared" ca="1" si="8"/>
        <v>28320</v>
      </c>
      <c r="F517" s="5">
        <v>27</v>
      </c>
      <c r="G517" s="50">
        <v>33401</v>
      </c>
      <c r="H517" s="5">
        <v>353108</v>
      </c>
      <c r="I517" s="50">
        <v>41894</v>
      </c>
      <c r="J517" s="5" t="s">
        <v>858</v>
      </c>
      <c r="BT517" s="1"/>
    </row>
    <row r="518" spans="1:72" x14ac:dyDescent="0.25">
      <c r="A518" s="5" t="s">
        <v>439</v>
      </c>
      <c r="B518" s="5" t="s">
        <v>454</v>
      </c>
      <c r="C518" s="5" t="s">
        <v>660</v>
      </c>
      <c r="D518" s="5" t="s">
        <v>1064</v>
      </c>
      <c r="E518" s="52">
        <f t="shared" ca="1" si="8"/>
        <v>26112</v>
      </c>
      <c r="F518" s="5">
        <v>27</v>
      </c>
      <c r="G518" s="50">
        <v>33156</v>
      </c>
      <c r="H518" s="5">
        <v>563107</v>
      </c>
      <c r="I518" s="50">
        <v>41732</v>
      </c>
      <c r="J518" s="5" t="s">
        <v>858</v>
      </c>
      <c r="BT518" s="1"/>
    </row>
    <row r="519" spans="1:72" x14ac:dyDescent="0.25">
      <c r="A519" s="5" t="s">
        <v>439</v>
      </c>
      <c r="B519" s="5" t="s">
        <v>454</v>
      </c>
      <c r="C519" s="5" t="s">
        <v>437</v>
      </c>
      <c r="D519" s="5" t="s">
        <v>1065</v>
      </c>
      <c r="E519" s="52">
        <f t="shared" ca="1" si="8"/>
        <v>29160</v>
      </c>
      <c r="F519" s="5">
        <v>33</v>
      </c>
      <c r="G519" s="50">
        <v>31232</v>
      </c>
      <c r="H519" s="5">
        <v>563124</v>
      </c>
      <c r="I519" s="50">
        <v>41734</v>
      </c>
      <c r="J519" s="5" t="s">
        <v>858</v>
      </c>
      <c r="BT519" s="1"/>
    </row>
    <row r="520" spans="1:72" x14ac:dyDescent="0.25">
      <c r="A520" s="5" t="s">
        <v>439</v>
      </c>
      <c r="B520" s="5" t="s">
        <v>454</v>
      </c>
      <c r="C520" s="5" t="s">
        <v>448</v>
      </c>
      <c r="D520" s="5" t="s">
        <v>1066</v>
      </c>
      <c r="E520" s="52">
        <f t="shared" ca="1" si="8"/>
        <v>21888</v>
      </c>
      <c r="F520" s="5">
        <v>30</v>
      </c>
      <c r="G520" s="50">
        <v>32390</v>
      </c>
      <c r="H520" s="5">
        <v>563121</v>
      </c>
      <c r="I520" s="50">
        <v>42089</v>
      </c>
      <c r="J520" s="5" t="s">
        <v>858</v>
      </c>
      <c r="BT520" s="1"/>
    </row>
    <row r="521" spans="1:72" x14ac:dyDescent="0.25">
      <c r="A521" s="5" t="s">
        <v>439</v>
      </c>
      <c r="B521" s="5" t="s">
        <v>454</v>
      </c>
      <c r="C521" s="5" t="s">
        <v>569</v>
      </c>
      <c r="D521" s="5" t="s">
        <v>90</v>
      </c>
      <c r="E521" s="52">
        <f t="shared" ca="1" si="8"/>
        <v>21588</v>
      </c>
      <c r="F521" s="5">
        <v>31</v>
      </c>
      <c r="G521" s="50">
        <v>31692</v>
      </c>
      <c r="H521" s="5">
        <v>563130</v>
      </c>
      <c r="I521" s="50">
        <v>42030</v>
      </c>
      <c r="J521" s="5" t="s">
        <v>858</v>
      </c>
      <c r="BT521" s="1"/>
    </row>
    <row r="522" spans="1:72" x14ac:dyDescent="0.25">
      <c r="A522" s="5" t="s">
        <v>439</v>
      </c>
      <c r="B522" s="5" t="s">
        <v>408</v>
      </c>
      <c r="C522" s="5" t="s">
        <v>748</v>
      </c>
      <c r="D522" s="5" t="s">
        <v>1067</v>
      </c>
      <c r="E522" s="52">
        <f t="shared" ca="1" si="8"/>
        <v>18876</v>
      </c>
      <c r="F522" s="5">
        <v>29</v>
      </c>
      <c r="G522" s="50">
        <v>32758</v>
      </c>
      <c r="H522" s="5">
        <v>353109</v>
      </c>
      <c r="I522" s="50">
        <v>42284</v>
      </c>
      <c r="J522" s="5" t="s">
        <v>858</v>
      </c>
      <c r="BT522" s="1"/>
    </row>
    <row r="523" spans="1:72" x14ac:dyDescent="0.25">
      <c r="A523" s="5" t="s">
        <v>436</v>
      </c>
      <c r="B523" s="5" t="s">
        <v>413</v>
      </c>
      <c r="C523" s="5" t="s">
        <v>434</v>
      </c>
      <c r="D523" s="5" t="s">
        <v>435</v>
      </c>
      <c r="E523" s="52">
        <f t="shared" ca="1" si="8"/>
        <v>18972</v>
      </c>
      <c r="F523" s="5">
        <v>62</v>
      </c>
      <c r="G523" s="50">
        <v>20720</v>
      </c>
      <c r="H523" s="5">
        <v>560194</v>
      </c>
      <c r="I523" s="50">
        <v>27767</v>
      </c>
      <c r="J523" s="5" t="s">
        <v>421</v>
      </c>
      <c r="BT523" s="1"/>
    </row>
    <row r="524" spans="1:72" x14ac:dyDescent="0.25">
      <c r="A524" s="5" t="s">
        <v>436</v>
      </c>
      <c r="B524" s="5" t="s">
        <v>413</v>
      </c>
      <c r="C524" s="5" t="s">
        <v>544</v>
      </c>
      <c r="D524" s="5" t="s">
        <v>654</v>
      </c>
      <c r="E524" s="52">
        <f t="shared" ca="1" si="8"/>
        <v>18708</v>
      </c>
      <c r="F524" s="5">
        <v>58</v>
      </c>
      <c r="G524" s="50">
        <v>22171</v>
      </c>
      <c r="H524" s="5">
        <v>560380</v>
      </c>
      <c r="I524" s="50">
        <v>29696</v>
      </c>
      <c r="J524" s="5" t="s">
        <v>412</v>
      </c>
      <c r="BT524" s="1"/>
    </row>
    <row r="525" spans="1:72" x14ac:dyDescent="0.25">
      <c r="A525" s="5" t="s">
        <v>436</v>
      </c>
      <c r="B525" s="5" t="s">
        <v>454</v>
      </c>
      <c r="C525" s="5" t="s">
        <v>526</v>
      </c>
      <c r="D525" s="5" t="s">
        <v>789</v>
      </c>
      <c r="E525" s="52">
        <f t="shared" ca="1" si="8"/>
        <v>20160</v>
      </c>
      <c r="F525" s="5">
        <v>54</v>
      </c>
      <c r="G525" s="50">
        <v>23415</v>
      </c>
      <c r="H525" s="5">
        <v>560736</v>
      </c>
      <c r="I525" s="50">
        <v>31870</v>
      </c>
      <c r="J525" s="5" t="s">
        <v>417</v>
      </c>
      <c r="BT525" s="1"/>
    </row>
    <row r="526" spans="1:72" x14ac:dyDescent="0.25">
      <c r="A526" s="5" t="s">
        <v>436</v>
      </c>
      <c r="B526" s="5" t="s">
        <v>454</v>
      </c>
      <c r="C526" s="5" t="s">
        <v>667</v>
      </c>
      <c r="D526" s="5" t="s">
        <v>510</v>
      </c>
      <c r="E526" s="52">
        <f t="shared" ca="1" si="8"/>
        <v>27048</v>
      </c>
      <c r="F526" s="5">
        <v>44</v>
      </c>
      <c r="G526" s="50">
        <v>27114</v>
      </c>
      <c r="H526" s="5">
        <v>561368</v>
      </c>
      <c r="I526" s="50">
        <v>35875</v>
      </c>
      <c r="J526" s="5" t="s">
        <v>466</v>
      </c>
      <c r="BT526" s="1"/>
    </row>
    <row r="527" spans="1:72" x14ac:dyDescent="0.25">
      <c r="A527" s="5" t="s">
        <v>605</v>
      </c>
      <c r="B527" s="5" t="s">
        <v>413</v>
      </c>
      <c r="C527" s="5" t="s">
        <v>410</v>
      </c>
      <c r="D527" s="5" t="s">
        <v>456</v>
      </c>
      <c r="E527" s="52">
        <f t="shared" ca="1" si="8"/>
        <v>22632</v>
      </c>
      <c r="F527" s="5">
        <v>59</v>
      </c>
      <c r="G527" s="50">
        <v>21660</v>
      </c>
      <c r="H527" s="5">
        <v>350394</v>
      </c>
      <c r="I527" s="50">
        <v>29314</v>
      </c>
      <c r="J527" s="5" t="s">
        <v>421</v>
      </c>
      <c r="BT527" s="1"/>
    </row>
    <row r="528" spans="1:72" x14ac:dyDescent="0.25">
      <c r="A528" s="5" t="s">
        <v>628</v>
      </c>
      <c r="B528" s="5" t="s">
        <v>413</v>
      </c>
      <c r="C528" s="5" t="s">
        <v>611</v>
      </c>
      <c r="D528" s="5" t="s">
        <v>627</v>
      </c>
      <c r="E528" s="52">
        <f t="shared" ca="1" si="8"/>
        <v>24684</v>
      </c>
      <c r="F528" s="5">
        <v>62</v>
      </c>
      <c r="G528" s="50">
        <v>20674</v>
      </c>
      <c r="H528" s="5">
        <v>350981</v>
      </c>
      <c r="I528" s="50">
        <v>29679</v>
      </c>
      <c r="J528" s="5" t="s">
        <v>412</v>
      </c>
      <c r="BT528" s="1"/>
    </row>
    <row r="529" spans="1:72" x14ac:dyDescent="0.25">
      <c r="A529" s="5" t="s">
        <v>628</v>
      </c>
      <c r="B529" s="5" t="s">
        <v>454</v>
      </c>
      <c r="C529" s="5" t="s">
        <v>467</v>
      </c>
      <c r="D529" s="5" t="s">
        <v>456</v>
      </c>
      <c r="E529" s="52">
        <f t="shared" ca="1" si="8"/>
        <v>29448</v>
      </c>
      <c r="F529" s="5">
        <v>58</v>
      </c>
      <c r="G529" s="50">
        <v>21909</v>
      </c>
      <c r="H529" s="5">
        <v>560532</v>
      </c>
      <c r="I529" s="50">
        <v>30707</v>
      </c>
      <c r="J529" s="5" t="s">
        <v>412</v>
      </c>
      <c r="BT529" s="1"/>
    </row>
    <row r="530" spans="1:72" x14ac:dyDescent="0.25">
      <c r="A530" s="5" t="s">
        <v>628</v>
      </c>
      <c r="B530" s="5" t="s">
        <v>454</v>
      </c>
      <c r="C530" s="5" t="s">
        <v>694</v>
      </c>
      <c r="D530" s="5" t="s">
        <v>432</v>
      </c>
      <c r="E530" s="52">
        <f t="shared" ca="1" si="8"/>
        <v>24984</v>
      </c>
      <c r="F530" s="5">
        <v>61</v>
      </c>
      <c r="G530" s="50">
        <v>21005</v>
      </c>
      <c r="H530" s="5">
        <v>561445</v>
      </c>
      <c r="I530" s="50">
        <v>34111</v>
      </c>
      <c r="J530" s="5" t="s">
        <v>417</v>
      </c>
      <c r="BT530" s="1"/>
    </row>
    <row r="531" spans="1:72" x14ac:dyDescent="0.25">
      <c r="A531" s="5" t="s">
        <v>628</v>
      </c>
      <c r="B531" s="5" t="s">
        <v>408</v>
      </c>
      <c r="C531" s="5" t="s">
        <v>440</v>
      </c>
      <c r="D531" s="5" t="s">
        <v>444</v>
      </c>
      <c r="E531" s="52">
        <f t="shared" ca="1" si="8"/>
        <v>20004</v>
      </c>
      <c r="F531" s="5">
        <v>46</v>
      </c>
      <c r="G531" s="50">
        <v>26405</v>
      </c>
      <c r="H531" s="5">
        <v>561252</v>
      </c>
      <c r="I531" s="50">
        <v>35677</v>
      </c>
      <c r="J531" s="5" t="s">
        <v>417</v>
      </c>
      <c r="BT531" s="1"/>
    </row>
    <row r="532" spans="1:72" x14ac:dyDescent="0.25">
      <c r="A532" s="5" t="s">
        <v>628</v>
      </c>
      <c r="B532" s="5" t="s">
        <v>454</v>
      </c>
      <c r="C532" s="5" t="s">
        <v>694</v>
      </c>
      <c r="D532" s="5" t="s">
        <v>889</v>
      </c>
      <c r="E532" s="52">
        <f t="shared" ca="1" si="8"/>
        <v>22872</v>
      </c>
      <c r="F532" s="5">
        <v>49</v>
      </c>
      <c r="G532" s="50">
        <v>25208</v>
      </c>
      <c r="H532" s="5">
        <v>561342</v>
      </c>
      <c r="I532" s="50">
        <v>35456</v>
      </c>
      <c r="J532" s="5" t="s">
        <v>417</v>
      </c>
      <c r="BT532" s="1"/>
    </row>
    <row r="533" spans="1:72" x14ac:dyDescent="0.25">
      <c r="A533" s="5" t="s">
        <v>628</v>
      </c>
      <c r="B533" s="5" t="s">
        <v>408</v>
      </c>
      <c r="C533" s="5" t="s">
        <v>612</v>
      </c>
      <c r="D533" s="5" t="s">
        <v>835</v>
      </c>
      <c r="E533" s="52">
        <f t="shared" ca="1" si="8"/>
        <v>29724</v>
      </c>
      <c r="F533" s="5">
        <v>38</v>
      </c>
      <c r="G533" s="50">
        <v>29394</v>
      </c>
      <c r="H533" s="5">
        <v>561675</v>
      </c>
      <c r="I533" s="50">
        <v>38317</v>
      </c>
      <c r="J533" s="5" t="s">
        <v>858</v>
      </c>
      <c r="BT533" s="1"/>
    </row>
    <row r="534" spans="1:72" x14ac:dyDescent="0.25">
      <c r="A534" s="5" t="s">
        <v>813</v>
      </c>
      <c r="B534" s="5" t="s">
        <v>413</v>
      </c>
      <c r="C534" s="5" t="s">
        <v>443</v>
      </c>
      <c r="D534" s="5" t="s">
        <v>812</v>
      </c>
      <c r="E534" s="52">
        <f t="shared" ca="1" si="8"/>
        <v>21096</v>
      </c>
      <c r="F534" s="5">
        <v>56</v>
      </c>
      <c r="G534" s="50">
        <v>22693</v>
      </c>
      <c r="H534" s="5">
        <v>350561</v>
      </c>
      <c r="I534" s="50">
        <v>32968</v>
      </c>
      <c r="J534" s="5" t="s">
        <v>421</v>
      </c>
      <c r="BT534" s="1"/>
    </row>
    <row r="535" spans="1:72" x14ac:dyDescent="0.25">
      <c r="A535" s="5" t="s">
        <v>866</v>
      </c>
      <c r="B535" s="5" t="s">
        <v>413</v>
      </c>
      <c r="C535" s="5" t="s">
        <v>446</v>
      </c>
      <c r="D535" s="5" t="s">
        <v>865</v>
      </c>
      <c r="E535" s="52">
        <f t="shared" ca="1" si="8"/>
        <v>26148</v>
      </c>
      <c r="F535" s="5">
        <v>47</v>
      </c>
      <c r="G535" s="50">
        <v>26124</v>
      </c>
      <c r="H535" s="5">
        <v>350479</v>
      </c>
      <c r="I535" s="50">
        <v>34862</v>
      </c>
      <c r="J535" s="5" t="s">
        <v>858</v>
      </c>
      <c r="BT535" s="1"/>
    </row>
    <row r="536" spans="1:72" x14ac:dyDescent="0.25">
      <c r="A536" s="5" t="s">
        <v>919</v>
      </c>
      <c r="B536" s="5" t="s">
        <v>454</v>
      </c>
      <c r="C536" s="5" t="s">
        <v>157</v>
      </c>
      <c r="D536" s="5" t="s">
        <v>167</v>
      </c>
      <c r="E536" s="52">
        <f t="shared" ca="1" si="8"/>
        <v>30408</v>
      </c>
      <c r="F536" s="5">
        <v>42</v>
      </c>
      <c r="G536" s="50">
        <v>27798</v>
      </c>
      <c r="H536" s="5">
        <v>561543</v>
      </c>
      <c r="I536" s="50">
        <v>37033</v>
      </c>
      <c r="J536" s="5" t="s">
        <v>900</v>
      </c>
      <c r="BT536" s="1"/>
    </row>
    <row r="537" spans="1:72" x14ac:dyDescent="0.25">
      <c r="A537" s="5" t="s">
        <v>703</v>
      </c>
      <c r="B537" s="5" t="s">
        <v>413</v>
      </c>
      <c r="C537" s="5" t="s">
        <v>418</v>
      </c>
      <c r="D537" s="5" t="s">
        <v>518</v>
      </c>
      <c r="E537" s="52">
        <f t="shared" ca="1" si="8"/>
        <v>18372</v>
      </c>
      <c r="F537" s="5">
        <v>60</v>
      </c>
      <c r="G537" s="50">
        <v>21401</v>
      </c>
      <c r="H537" s="5">
        <v>560401</v>
      </c>
      <c r="I537" s="50">
        <v>30105</v>
      </c>
      <c r="J537" s="5" t="s">
        <v>421</v>
      </c>
      <c r="BT537" s="1"/>
    </row>
    <row r="538" spans="1:72" x14ac:dyDescent="0.25">
      <c r="A538" s="5" t="s">
        <v>703</v>
      </c>
      <c r="B538" s="5" t="s">
        <v>413</v>
      </c>
      <c r="C538" s="5" t="s">
        <v>547</v>
      </c>
      <c r="D538" s="5" t="s">
        <v>438</v>
      </c>
      <c r="E538" s="52">
        <f t="shared" ca="1" si="8"/>
        <v>23700</v>
      </c>
      <c r="F538" s="5">
        <v>52</v>
      </c>
      <c r="G538" s="50">
        <v>24298</v>
      </c>
      <c r="H538" s="5">
        <v>560596</v>
      </c>
      <c r="I538" s="50">
        <v>33027</v>
      </c>
      <c r="J538" s="5" t="s">
        <v>421</v>
      </c>
      <c r="BT538" s="1"/>
    </row>
    <row r="539" spans="1:72" x14ac:dyDescent="0.25">
      <c r="A539" s="5" t="s">
        <v>703</v>
      </c>
      <c r="B539" s="5" t="s">
        <v>413</v>
      </c>
      <c r="C539" s="5" t="s">
        <v>157</v>
      </c>
      <c r="D539" s="5" t="s">
        <v>707</v>
      </c>
      <c r="E539" s="52">
        <f t="shared" ca="1" si="8"/>
        <v>27684</v>
      </c>
      <c r="F539" s="5">
        <v>51</v>
      </c>
      <c r="G539" s="50">
        <v>24390</v>
      </c>
      <c r="H539" s="5">
        <v>350547</v>
      </c>
      <c r="I539" s="50">
        <v>34284</v>
      </c>
      <c r="J539" s="5" t="s">
        <v>421</v>
      </c>
      <c r="BT539" s="1"/>
    </row>
    <row r="540" spans="1:72" x14ac:dyDescent="0.25">
      <c r="A540" s="5" t="s">
        <v>703</v>
      </c>
      <c r="B540" s="5" t="s">
        <v>408</v>
      </c>
      <c r="C540" s="5" t="s">
        <v>440</v>
      </c>
      <c r="D540" s="5" t="s">
        <v>570</v>
      </c>
      <c r="E540" s="52">
        <f t="shared" ca="1" si="8"/>
        <v>21096</v>
      </c>
      <c r="F540" s="5">
        <v>47</v>
      </c>
      <c r="G540" s="50">
        <v>26058</v>
      </c>
      <c r="H540" s="5">
        <v>561294</v>
      </c>
      <c r="I540" s="50">
        <v>35718</v>
      </c>
      <c r="J540" s="5" t="s">
        <v>417</v>
      </c>
      <c r="BT540" s="1"/>
    </row>
    <row r="541" spans="1:72" x14ac:dyDescent="0.25">
      <c r="A541" s="5" t="s">
        <v>802</v>
      </c>
      <c r="B541" s="5" t="s">
        <v>413</v>
      </c>
      <c r="C541" s="5" t="s">
        <v>410</v>
      </c>
      <c r="D541" s="5" t="s">
        <v>721</v>
      </c>
      <c r="E541" s="52">
        <f t="shared" ca="1" si="8"/>
        <v>27084</v>
      </c>
      <c r="F541" s="5">
        <v>53</v>
      </c>
      <c r="G541" s="50">
        <v>23848</v>
      </c>
      <c r="H541" s="5">
        <v>350277</v>
      </c>
      <c r="I541" s="50">
        <v>32341</v>
      </c>
      <c r="J541" s="5" t="s">
        <v>412</v>
      </c>
      <c r="BT541" s="1"/>
    </row>
    <row r="542" spans="1:72" x14ac:dyDescent="0.25">
      <c r="A542" s="5" t="s">
        <v>802</v>
      </c>
      <c r="B542" s="5" t="s">
        <v>408</v>
      </c>
      <c r="C542" s="5" t="s">
        <v>578</v>
      </c>
      <c r="D542" s="5" t="s">
        <v>155</v>
      </c>
      <c r="E542" s="52">
        <f t="shared" ca="1" si="8"/>
        <v>30660</v>
      </c>
      <c r="F542" s="5">
        <v>53</v>
      </c>
      <c r="G542" s="50">
        <v>23804</v>
      </c>
      <c r="H542" s="5">
        <v>351001</v>
      </c>
      <c r="I542" s="50">
        <v>33300</v>
      </c>
      <c r="J542" s="5" t="s">
        <v>421</v>
      </c>
      <c r="BT542" s="1"/>
    </row>
    <row r="543" spans="1:72" x14ac:dyDescent="0.25">
      <c r="A543" s="5" t="s">
        <v>802</v>
      </c>
      <c r="B543" s="5" t="s">
        <v>413</v>
      </c>
      <c r="C543" s="5" t="s">
        <v>499</v>
      </c>
      <c r="D543" s="5" t="s">
        <v>539</v>
      </c>
      <c r="E543" s="52">
        <f t="shared" ca="1" si="8"/>
        <v>25440</v>
      </c>
      <c r="F543" s="5">
        <v>58</v>
      </c>
      <c r="G543" s="50">
        <v>21923</v>
      </c>
      <c r="H543" s="5">
        <v>350870</v>
      </c>
      <c r="I543" s="50">
        <v>34067</v>
      </c>
      <c r="J543" s="5" t="s">
        <v>421</v>
      </c>
      <c r="BT543" s="1"/>
    </row>
    <row r="544" spans="1:72" x14ac:dyDescent="0.25">
      <c r="A544" s="5" t="s">
        <v>802</v>
      </c>
      <c r="B544" s="5" t="s">
        <v>454</v>
      </c>
      <c r="C544" s="5" t="s">
        <v>426</v>
      </c>
      <c r="D544" s="5" t="s">
        <v>88</v>
      </c>
      <c r="E544" s="52">
        <f t="shared" ca="1" si="8"/>
        <v>19008</v>
      </c>
      <c r="F544" s="5">
        <v>44</v>
      </c>
      <c r="G544" s="50">
        <v>27291</v>
      </c>
      <c r="H544" s="5">
        <v>351299</v>
      </c>
      <c r="I544" s="50">
        <v>35683</v>
      </c>
      <c r="J544" s="5" t="s">
        <v>417</v>
      </c>
      <c r="BT544" s="1"/>
    </row>
    <row r="545" spans="1:72" x14ac:dyDescent="0.25">
      <c r="A545" s="5" t="s">
        <v>802</v>
      </c>
      <c r="B545" s="5" t="s">
        <v>413</v>
      </c>
      <c r="C545" s="5" t="s">
        <v>713</v>
      </c>
      <c r="D545" s="5" t="s">
        <v>438</v>
      </c>
      <c r="E545" s="52">
        <f t="shared" ca="1" si="8"/>
        <v>23112</v>
      </c>
      <c r="F545" s="5">
        <v>53</v>
      </c>
      <c r="G545" s="50">
        <v>23721</v>
      </c>
      <c r="H545" s="5">
        <v>351353</v>
      </c>
      <c r="I545" s="50">
        <v>32899</v>
      </c>
      <c r="J545" s="5" t="s">
        <v>909</v>
      </c>
      <c r="BT545" s="1"/>
    </row>
    <row r="546" spans="1:72" x14ac:dyDescent="0.25">
      <c r="A546" s="5" t="s">
        <v>802</v>
      </c>
      <c r="B546" s="5" t="s">
        <v>408</v>
      </c>
      <c r="C546" s="5" t="s">
        <v>665</v>
      </c>
      <c r="D546" s="5" t="s">
        <v>951</v>
      </c>
      <c r="E546" s="52">
        <f t="shared" ca="1" si="8"/>
        <v>27420</v>
      </c>
      <c r="F546" s="5">
        <v>37</v>
      </c>
      <c r="G546" s="50">
        <v>29711</v>
      </c>
      <c r="H546" s="5">
        <v>350530</v>
      </c>
      <c r="I546" s="50">
        <v>38758</v>
      </c>
      <c r="J546" s="5" t="s">
        <v>858</v>
      </c>
      <c r="BT546" s="1"/>
    </row>
    <row r="547" spans="1:72" x14ac:dyDescent="0.25">
      <c r="A547" s="5" t="s">
        <v>543</v>
      </c>
      <c r="B547" s="5" t="s">
        <v>408</v>
      </c>
      <c r="C547" s="5" t="s">
        <v>541</v>
      </c>
      <c r="D547" s="5" t="s">
        <v>542</v>
      </c>
      <c r="E547" s="52">
        <f t="shared" ca="1" si="8"/>
        <v>27096</v>
      </c>
      <c r="F547" s="5">
        <v>60</v>
      </c>
      <c r="G547" s="50">
        <v>21304</v>
      </c>
      <c r="H547" s="5">
        <v>351199</v>
      </c>
      <c r="I547" s="50">
        <v>28552</v>
      </c>
      <c r="J547" s="5" t="s">
        <v>417</v>
      </c>
      <c r="BT547" s="1"/>
    </row>
    <row r="548" spans="1:72" x14ac:dyDescent="0.25">
      <c r="A548" s="5" t="s">
        <v>738</v>
      </c>
      <c r="B548" s="5" t="s">
        <v>408</v>
      </c>
      <c r="C548" s="5" t="s">
        <v>547</v>
      </c>
      <c r="D548" s="5" t="s">
        <v>527</v>
      </c>
      <c r="E548" s="52">
        <f t="shared" ca="1" si="8"/>
        <v>29208</v>
      </c>
      <c r="F548" s="5">
        <v>59</v>
      </c>
      <c r="G548" s="50">
        <v>21470</v>
      </c>
      <c r="H548" s="5">
        <v>560487</v>
      </c>
      <c r="I548" s="50">
        <v>30646</v>
      </c>
      <c r="J548" s="5" t="s">
        <v>417</v>
      </c>
      <c r="BT548" s="1"/>
    </row>
    <row r="549" spans="1:72" x14ac:dyDescent="0.25">
      <c r="A549" s="5" t="s">
        <v>738</v>
      </c>
      <c r="B549" s="5" t="s">
        <v>413</v>
      </c>
      <c r="C549" s="5" t="s">
        <v>615</v>
      </c>
      <c r="D549" s="5" t="s">
        <v>764</v>
      </c>
      <c r="E549" s="52">
        <f t="shared" ca="1" si="8"/>
        <v>28740</v>
      </c>
      <c r="F549" s="5">
        <v>52</v>
      </c>
      <c r="G549" s="50">
        <v>24262</v>
      </c>
      <c r="H549" s="5">
        <v>350715</v>
      </c>
      <c r="I549" s="50">
        <v>32958</v>
      </c>
      <c r="J549" s="5" t="s">
        <v>421</v>
      </c>
      <c r="BT549" s="1"/>
    </row>
    <row r="550" spans="1:72" x14ac:dyDescent="0.25">
      <c r="A550" s="5" t="s">
        <v>738</v>
      </c>
      <c r="B550" s="5" t="s">
        <v>413</v>
      </c>
      <c r="C550" s="5" t="s">
        <v>464</v>
      </c>
      <c r="D550" s="5" t="s">
        <v>532</v>
      </c>
      <c r="E550" s="52">
        <f t="shared" ca="1" si="8"/>
        <v>19320</v>
      </c>
      <c r="F550" s="5">
        <v>55</v>
      </c>
      <c r="G550" s="50">
        <v>23099</v>
      </c>
      <c r="H550" s="5">
        <v>560978</v>
      </c>
      <c r="I550" s="50">
        <v>33758</v>
      </c>
      <c r="J550" s="5" t="s">
        <v>466</v>
      </c>
      <c r="BT550" s="1"/>
    </row>
    <row r="551" spans="1:72" x14ac:dyDescent="0.25">
      <c r="A551" s="5" t="s">
        <v>738</v>
      </c>
      <c r="B551" s="5" t="s">
        <v>413</v>
      </c>
      <c r="C551" s="5" t="s">
        <v>635</v>
      </c>
      <c r="D551" s="5" t="s">
        <v>520</v>
      </c>
      <c r="E551" s="52">
        <f t="shared" ca="1" si="8"/>
        <v>24192</v>
      </c>
      <c r="F551" s="5">
        <v>50</v>
      </c>
      <c r="G551" s="50">
        <v>24863</v>
      </c>
      <c r="H551" s="5">
        <v>350393</v>
      </c>
      <c r="I551" s="50">
        <v>34031</v>
      </c>
      <c r="J551" s="5" t="s">
        <v>417</v>
      </c>
      <c r="BT551" s="1"/>
    </row>
    <row r="552" spans="1:72" x14ac:dyDescent="0.25">
      <c r="A552" s="5" t="s">
        <v>738</v>
      </c>
      <c r="B552" s="5" t="s">
        <v>408</v>
      </c>
      <c r="C552" s="5" t="s">
        <v>631</v>
      </c>
      <c r="D552" s="5" t="s">
        <v>779</v>
      </c>
      <c r="E552" s="52">
        <f t="shared" ca="1" si="8"/>
        <v>24924</v>
      </c>
      <c r="F552" s="5">
        <v>47</v>
      </c>
      <c r="G552" s="50">
        <v>25898</v>
      </c>
      <c r="H552" s="5">
        <v>350424</v>
      </c>
      <c r="I552" s="50">
        <v>34678</v>
      </c>
      <c r="J552" s="5" t="s">
        <v>857</v>
      </c>
      <c r="BT552" s="1"/>
    </row>
    <row r="553" spans="1:72" x14ac:dyDescent="0.25">
      <c r="A553" s="5" t="s">
        <v>738</v>
      </c>
      <c r="B553" s="5" t="s">
        <v>413</v>
      </c>
      <c r="C553" s="5" t="s">
        <v>517</v>
      </c>
      <c r="D553" s="5" t="s">
        <v>489</v>
      </c>
      <c r="E553" s="52">
        <f t="shared" ca="1" si="8"/>
        <v>18972</v>
      </c>
      <c r="F553" s="5">
        <v>44</v>
      </c>
      <c r="G553" s="50">
        <v>26994</v>
      </c>
      <c r="H553" s="5">
        <v>351273</v>
      </c>
      <c r="I553" s="50">
        <v>35284</v>
      </c>
      <c r="J553" s="5" t="s">
        <v>412</v>
      </c>
      <c r="BT553" s="1"/>
    </row>
    <row r="554" spans="1:72" x14ac:dyDescent="0.25">
      <c r="A554" s="5" t="s">
        <v>738</v>
      </c>
      <c r="B554" s="5" t="s">
        <v>413</v>
      </c>
      <c r="C554" s="5" t="s">
        <v>784</v>
      </c>
      <c r="D554" s="5" t="s">
        <v>91</v>
      </c>
      <c r="E554" s="52">
        <f t="shared" ca="1" si="8"/>
        <v>26784</v>
      </c>
      <c r="F554" s="5">
        <v>47</v>
      </c>
      <c r="G554" s="50">
        <v>25863</v>
      </c>
      <c r="H554" s="5">
        <v>351352</v>
      </c>
      <c r="I554" s="50">
        <v>35320</v>
      </c>
      <c r="J554" s="5" t="s">
        <v>412</v>
      </c>
      <c r="BT554" s="1"/>
    </row>
    <row r="555" spans="1:72" x14ac:dyDescent="0.25">
      <c r="A555" s="5" t="s">
        <v>738</v>
      </c>
      <c r="B555" s="5" t="s">
        <v>408</v>
      </c>
      <c r="C555" s="5" t="s">
        <v>506</v>
      </c>
      <c r="D555" s="5" t="s">
        <v>863</v>
      </c>
      <c r="E555" s="52">
        <f t="shared" ca="1" si="8"/>
        <v>28380</v>
      </c>
      <c r="F555" s="5">
        <v>49</v>
      </c>
      <c r="G555" s="50">
        <v>25168</v>
      </c>
      <c r="H555" s="5">
        <v>351318</v>
      </c>
      <c r="I555" s="50">
        <v>35435</v>
      </c>
      <c r="J555" s="5" t="s">
        <v>417</v>
      </c>
      <c r="BT555" s="1"/>
    </row>
    <row r="556" spans="1:72" x14ac:dyDescent="0.25">
      <c r="A556" s="5" t="s">
        <v>738</v>
      </c>
      <c r="B556" s="5" t="s">
        <v>408</v>
      </c>
      <c r="C556" s="5" t="s">
        <v>429</v>
      </c>
      <c r="D556" s="5" t="s">
        <v>870</v>
      </c>
      <c r="E556" s="52">
        <f t="shared" ca="1" si="8"/>
        <v>28560</v>
      </c>
      <c r="F556" s="5">
        <v>43</v>
      </c>
      <c r="G556" s="50">
        <v>27321</v>
      </c>
      <c r="H556" s="5">
        <v>351324</v>
      </c>
      <c r="I556" s="50">
        <v>35695</v>
      </c>
      <c r="J556" s="5" t="s">
        <v>417</v>
      </c>
      <c r="BT556" s="1"/>
    </row>
    <row r="557" spans="1:72" x14ac:dyDescent="0.25">
      <c r="A557" s="5" t="s">
        <v>738</v>
      </c>
      <c r="B557" s="5" t="s">
        <v>408</v>
      </c>
      <c r="C557" s="5" t="s">
        <v>626</v>
      </c>
      <c r="D557" s="5" t="s">
        <v>512</v>
      </c>
      <c r="E557" s="52">
        <f t="shared" ca="1" si="8"/>
        <v>19440</v>
      </c>
      <c r="F557" s="5">
        <v>46</v>
      </c>
      <c r="G557" s="50">
        <v>26492</v>
      </c>
      <c r="H557" s="5">
        <v>352073</v>
      </c>
      <c r="I557" s="50">
        <v>34109</v>
      </c>
      <c r="J557" s="5" t="s">
        <v>918</v>
      </c>
      <c r="BT557" s="1"/>
    </row>
    <row r="558" spans="1:72" x14ac:dyDescent="0.25">
      <c r="A558" s="5" t="s">
        <v>738</v>
      </c>
      <c r="B558" s="5" t="s">
        <v>408</v>
      </c>
      <c r="C558" s="5" t="s">
        <v>579</v>
      </c>
      <c r="D558" s="5" t="s">
        <v>641</v>
      </c>
      <c r="E558" s="52">
        <f t="shared" ca="1" si="8"/>
        <v>29964</v>
      </c>
      <c r="F558" s="5">
        <v>44</v>
      </c>
      <c r="G558" s="50">
        <v>27139</v>
      </c>
      <c r="H558" s="5">
        <v>352090</v>
      </c>
      <c r="I558" s="50">
        <v>39370</v>
      </c>
      <c r="J558" s="5" t="s">
        <v>918</v>
      </c>
      <c r="BT558" s="1"/>
    </row>
    <row r="559" spans="1:72" x14ac:dyDescent="0.25">
      <c r="A559" s="5" t="s">
        <v>411</v>
      </c>
      <c r="B559" s="5" t="s">
        <v>408</v>
      </c>
      <c r="C559" s="5" t="s">
        <v>409</v>
      </c>
      <c r="D559" s="5" t="s">
        <v>410</v>
      </c>
      <c r="E559" s="52">
        <f t="shared" ca="1" si="8"/>
        <v>26688</v>
      </c>
      <c r="F559" s="5">
        <v>62</v>
      </c>
      <c r="G559" s="50">
        <v>20658</v>
      </c>
      <c r="H559" s="5">
        <v>351222</v>
      </c>
      <c r="I559" s="50">
        <v>28102</v>
      </c>
      <c r="J559" s="5" t="s">
        <v>412</v>
      </c>
      <c r="BT559" s="1"/>
    </row>
    <row r="560" spans="1:72" x14ac:dyDescent="0.25">
      <c r="A560" s="5" t="s">
        <v>411</v>
      </c>
      <c r="B560" s="5" t="s">
        <v>408</v>
      </c>
      <c r="C560" s="5" t="s">
        <v>426</v>
      </c>
      <c r="D560" s="5" t="s">
        <v>550</v>
      </c>
      <c r="E560" s="52">
        <f t="shared" ca="1" si="8"/>
        <v>25548</v>
      </c>
      <c r="F560" s="5">
        <v>61</v>
      </c>
      <c r="G560" s="50">
        <v>20926</v>
      </c>
      <c r="H560" s="5">
        <v>350873</v>
      </c>
      <c r="I560" s="50">
        <v>28805</v>
      </c>
      <c r="J560" s="5" t="s">
        <v>417</v>
      </c>
      <c r="BT560" s="1"/>
    </row>
    <row r="561" spans="1:72" x14ac:dyDescent="0.25">
      <c r="A561" s="5" t="s">
        <v>411</v>
      </c>
      <c r="B561" s="5" t="s">
        <v>408</v>
      </c>
      <c r="C561" s="5" t="s">
        <v>592</v>
      </c>
      <c r="D561" s="5" t="s">
        <v>556</v>
      </c>
      <c r="E561" s="52">
        <f t="shared" ca="1" si="8"/>
        <v>23556</v>
      </c>
      <c r="F561" s="5">
        <v>62</v>
      </c>
      <c r="G561" s="50">
        <v>20511</v>
      </c>
      <c r="H561" s="5">
        <v>560435</v>
      </c>
      <c r="I561" s="50">
        <v>30235</v>
      </c>
      <c r="J561" s="5" t="s">
        <v>412</v>
      </c>
      <c r="BT561" s="1"/>
    </row>
    <row r="562" spans="1:72" x14ac:dyDescent="0.25">
      <c r="A562" s="5" t="s">
        <v>411</v>
      </c>
      <c r="B562" s="5" t="s">
        <v>408</v>
      </c>
      <c r="C562" s="5" t="s">
        <v>547</v>
      </c>
      <c r="D562" s="5" t="s">
        <v>444</v>
      </c>
      <c r="E562" s="52">
        <f t="shared" ca="1" si="8"/>
        <v>22368</v>
      </c>
      <c r="F562" s="5">
        <v>51</v>
      </c>
      <c r="G562" s="50">
        <v>24421</v>
      </c>
      <c r="H562" s="5">
        <v>560819</v>
      </c>
      <c r="I562" s="50">
        <v>33217</v>
      </c>
      <c r="J562" s="5" t="s">
        <v>412</v>
      </c>
      <c r="BT562" s="1"/>
    </row>
    <row r="563" spans="1:72" x14ac:dyDescent="0.25">
      <c r="A563" s="5" t="s">
        <v>411</v>
      </c>
      <c r="B563" s="5" t="s">
        <v>413</v>
      </c>
      <c r="C563" s="5" t="s">
        <v>634</v>
      </c>
      <c r="D563" s="5" t="s">
        <v>824</v>
      </c>
      <c r="E563" s="52">
        <f t="shared" ca="1" si="8"/>
        <v>27888</v>
      </c>
      <c r="F563" s="5">
        <v>49</v>
      </c>
      <c r="G563" s="50">
        <v>25328</v>
      </c>
      <c r="H563" s="5">
        <v>561573</v>
      </c>
      <c r="I563" s="50">
        <v>33370</v>
      </c>
      <c r="J563" s="5" t="s">
        <v>421</v>
      </c>
      <c r="BT563" s="1"/>
    </row>
    <row r="564" spans="1:72" x14ac:dyDescent="0.25">
      <c r="A564" s="5" t="s">
        <v>411</v>
      </c>
      <c r="B564" s="5" t="s">
        <v>413</v>
      </c>
      <c r="C564" s="5" t="s">
        <v>586</v>
      </c>
      <c r="D564" s="5" t="s">
        <v>596</v>
      </c>
      <c r="E564" s="52">
        <f t="shared" ca="1" si="8"/>
        <v>27048</v>
      </c>
      <c r="F564" s="5">
        <v>49</v>
      </c>
      <c r="G564" s="50">
        <v>25358</v>
      </c>
      <c r="H564" s="5">
        <v>350618</v>
      </c>
      <c r="I564" s="50">
        <v>34109</v>
      </c>
      <c r="J564" s="5" t="s">
        <v>412</v>
      </c>
      <c r="BT564" s="1"/>
    </row>
    <row r="565" spans="1:72" x14ac:dyDescent="0.25">
      <c r="A565" s="5" t="s">
        <v>411</v>
      </c>
      <c r="B565" s="5" t="s">
        <v>454</v>
      </c>
      <c r="C565" s="5" t="s">
        <v>506</v>
      </c>
      <c r="D565" s="5" t="s">
        <v>840</v>
      </c>
      <c r="E565" s="52">
        <f t="shared" ca="1" si="8"/>
        <v>27420</v>
      </c>
      <c r="F565" s="5">
        <v>40</v>
      </c>
      <c r="G565" s="50">
        <v>28743</v>
      </c>
      <c r="H565" s="5">
        <v>351312</v>
      </c>
      <c r="I565" s="50">
        <v>37876</v>
      </c>
      <c r="J565" s="5" t="s">
        <v>858</v>
      </c>
      <c r="BT565" s="1"/>
    </row>
    <row r="566" spans="1:72" x14ac:dyDescent="0.25">
      <c r="A566" s="5" t="s">
        <v>411</v>
      </c>
      <c r="B566" s="5" t="s">
        <v>408</v>
      </c>
      <c r="C566" s="5" t="s">
        <v>446</v>
      </c>
      <c r="D566" s="5" t="s">
        <v>954</v>
      </c>
      <c r="E566" s="52">
        <f t="shared" ca="1" si="8"/>
        <v>30576</v>
      </c>
      <c r="F566" s="5">
        <v>41</v>
      </c>
      <c r="G566" s="50">
        <v>28359</v>
      </c>
      <c r="H566" s="5">
        <v>561757</v>
      </c>
      <c r="I566" s="50">
        <v>38997</v>
      </c>
      <c r="J566" s="5" t="s">
        <v>858</v>
      </c>
      <c r="BT566" s="1"/>
    </row>
    <row r="567" spans="1:72" x14ac:dyDescent="0.25">
      <c r="A567" s="5" t="s">
        <v>411</v>
      </c>
      <c r="B567" s="5" t="s">
        <v>413</v>
      </c>
      <c r="C567" s="5" t="s">
        <v>155</v>
      </c>
      <c r="D567" s="5" t="s">
        <v>640</v>
      </c>
      <c r="E567" s="52">
        <f t="shared" ca="1" si="8"/>
        <v>20568</v>
      </c>
      <c r="F567" s="5">
        <v>37</v>
      </c>
      <c r="G567" s="50">
        <v>29711</v>
      </c>
      <c r="H567" s="5">
        <v>561808</v>
      </c>
      <c r="I567" s="50">
        <v>38758</v>
      </c>
      <c r="J567" s="5" t="s">
        <v>858</v>
      </c>
      <c r="BT567" s="1"/>
    </row>
    <row r="568" spans="1:72" x14ac:dyDescent="0.25">
      <c r="A568" s="5" t="s">
        <v>411</v>
      </c>
      <c r="B568" s="5" t="s">
        <v>413</v>
      </c>
      <c r="C568" s="5" t="s">
        <v>476</v>
      </c>
      <c r="D568" s="5" t="s">
        <v>1002</v>
      </c>
      <c r="E568" s="52">
        <f t="shared" ca="1" si="8"/>
        <v>25296</v>
      </c>
      <c r="F568" s="5">
        <v>47</v>
      </c>
      <c r="G568" s="50">
        <v>26104</v>
      </c>
      <c r="H568" s="5">
        <v>352637</v>
      </c>
      <c r="I568" s="50">
        <v>35214</v>
      </c>
      <c r="J568" s="5" t="s">
        <v>918</v>
      </c>
      <c r="BT568" s="1"/>
    </row>
    <row r="569" spans="1:72" x14ac:dyDescent="0.25">
      <c r="A569" s="5" t="s">
        <v>411</v>
      </c>
      <c r="B569" s="5" t="s">
        <v>413</v>
      </c>
      <c r="C569" s="5" t="s">
        <v>483</v>
      </c>
      <c r="D569" s="5" t="s">
        <v>640</v>
      </c>
      <c r="E569" s="52">
        <f t="shared" ca="1" si="8"/>
        <v>29064</v>
      </c>
      <c r="F569" s="5">
        <v>39</v>
      </c>
      <c r="G569" s="50">
        <v>28849</v>
      </c>
      <c r="H569" s="5">
        <v>562647</v>
      </c>
      <c r="I569" s="50">
        <v>39236</v>
      </c>
      <c r="J569" s="5" t="s">
        <v>858</v>
      </c>
      <c r="BT569" s="1"/>
    </row>
    <row r="570" spans="1:72" x14ac:dyDescent="0.25">
      <c r="A570" s="5" t="s">
        <v>411</v>
      </c>
      <c r="B570" s="5" t="s">
        <v>408</v>
      </c>
      <c r="C570" s="5" t="s">
        <v>614</v>
      </c>
      <c r="D570" s="5" t="s">
        <v>471</v>
      </c>
      <c r="E570" s="52">
        <f t="shared" ca="1" si="8"/>
        <v>27120</v>
      </c>
      <c r="F570" s="5">
        <v>33</v>
      </c>
      <c r="G570" s="50">
        <v>30996</v>
      </c>
      <c r="H570" s="5">
        <v>563520</v>
      </c>
      <c r="I570" s="50">
        <v>37281</v>
      </c>
      <c r="J570" s="5" t="s">
        <v>858</v>
      </c>
      <c r="BT570" s="1"/>
    </row>
    <row r="571" spans="1:72" x14ac:dyDescent="0.25">
      <c r="A571" s="5" t="s">
        <v>411</v>
      </c>
      <c r="B571" s="5" t="s">
        <v>413</v>
      </c>
      <c r="C571" s="5" t="s">
        <v>509</v>
      </c>
      <c r="D571" s="5" t="s">
        <v>848</v>
      </c>
      <c r="E571" s="52">
        <f t="shared" ca="1" si="8"/>
        <v>27276</v>
      </c>
      <c r="F571" s="5">
        <v>34</v>
      </c>
      <c r="G571" s="50">
        <v>30837</v>
      </c>
      <c r="H571" s="5">
        <v>563096</v>
      </c>
      <c r="I571" s="50">
        <v>41397</v>
      </c>
      <c r="J571" s="5" t="s">
        <v>858</v>
      </c>
      <c r="BT571" s="1"/>
    </row>
    <row r="572" spans="1:72" x14ac:dyDescent="0.25">
      <c r="A572" s="5" t="s">
        <v>886</v>
      </c>
      <c r="B572" s="5" t="s">
        <v>413</v>
      </c>
      <c r="C572" s="5" t="s">
        <v>817</v>
      </c>
      <c r="D572" s="5" t="s">
        <v>640</v>
      </c>
      <c r="E572" s="52">
        <f t="shared" ca="1" si="8"/>
        <v>18192</v>
      </c>
      <c r="F572" s="5">
        <v>46</v>
      </c>
      <c r="G572" s="50">
        <v>26546</v>
      </c>
      <c r="H572" s="5">
        <v>561261</v>
      </c>
      <c r="I572" s="50">
        <v>35523</v>
      </c>
      <c r="J572" s="5" t="s">
        <v>417</v>
      </c>
      <c r="BT572" s="1"/>
    </row>
    <row r="573" spans="1:72" x14ac:dyDescent="0.25">
      <c r="A573" s="5" t="s">
        <v>663</v>
      </c>
      <c r="B573" s="5" t="s">
        <v>413</v>
      </c>
      <c r="C573" s="5" t="s">
        <v>662</v>
      </c>
      <c r="D573" s="5" t="s">
        <v>462</v>
      </c>
      <c r="E573" s="52">
        <f t="shared" ca="1" si="8"/>
        <v>26304</v>
      </c>
      <c r="F573" s="5">
        <v>61</v>
      </c>
      <c r="G573" s="50">
        <v>20825</v>
      </c>
      <c r="H573" s="5">
        <v>560392</v>
      </c>
      <c r="I573" s="50">
        <v>30013</v>
      </c>
      <c r="J573" s="5" t="s">
        <v>412</v>
      </c>
      <c r="BT573" s="1"/>
    </row>
    <row r="574" spans="1:72" x14ac:dyDescent="0.25">
      <c r="A574" s="5" t="s">
        <v>642</v>
      </c>
      <c r="B574" s="5" t="s">
        <v>408</v>
      </c>
      <c r="C574" s="5" t="s">
        <v>569</v>
      </c>
      <c r="D574" s="5" t="s">
        <v>641</v>
      </c>
      <c r="E574" s="52">
        <f t="shared" ca="1" si="8"/>
        <v>23736</v>
      </c>
      <c r="F574" s="5">
        <v>57</v>
      </c>
      <c r="G574" s="50">
        <v>22232</v>
      </c>
      <c r="H574" s="5">
        <v>350768</v>
      </c>
      <c r="I574" s="50">
        <v>29930</v>
      </c>
      <c r="J574" s="5" t="s">
        <v>417</v>
      </c>
      <c r="BT574" s="1"/>
    </row>
    <row r="575" spans="1:72" x14ac:dyDescent="0.25">
      <c r="A575" s="5" t="s">
        <v>642</v>
      </c>
      <c r="B575" s="5" t="s">
        <v>408</v>
      </c>
      <c r="C575" s="5" t="s">
        <v>497</v>
      </c>
      <c r="D575" s="5" t="s">
        <v>735</v>
      </c>
      <c r="E575" s="52">
        <f t="shared" ca="1" si="8"/>
        <v>21612</v>
      </c>
      <c r="F575" s="5">
        <v>60</v>
      </c>
      <c r="G575" s="50">
        <v>21339</v>
      </c>
      <c r="H575" s="5">
        <v>560707</v>
      </c>
      <c r="I575" s="50">
        <v>32072</v>
      </c>
      <c r="J575" s="5" t="s">
        <v>412</v>
      </c>
      <c r="BT575" s="1"/>
    </row>
    <row r="576" spans="1:72" x14ac:dyDescent="0.25">
      <c r="A576" s="5" t="s">
        <v>642</v>
      </c>
      <c r="B576" s="5" t="s">
        <v>408</v>
      </c>
      <c r="C576" s="5" t="s">
        <v>572</v>
      </c>
      <c r="D576" s="5" t="s">
        <v>453</v>
      </c>
      <c r="E576" s="52">
        <f t="shared" ca="1" si="8"/>
        <v>25632</v>
      </c>
      <c r="F576" s="5">
        <v>42</v>
      </c>
      <c r="G576" s="50">
        <v>27800</v>
      </c>
      <c r="H576" s="5">
        <v>350199</v>
      </c>
      <c r="I576" s="50">
        <v>38450</v>
      </c>
      <c r="J576" s="5" t="s">
        <v>909</v>
      </c>
      <c r="BT576" s="1"/>
    </row>
    <row r="577" spans="1:72" x14ac:dyDescent="0.25">
      <c r="A577" s="5" t="s">
        <v>811</v>
      </c>
      <c r="B577" s="5" t="s">
        <v>408</v>
      </c>
      <c r="C577" s="5" t="s">
        <v>503</v>
      </c>
      <c r="D577" s="5" t="s">
        <v>810</v>
      </c>
      <c r="E577" s="52">
        <f t="shared" ca="1" si="8"/>
        <v>18192</v>
      </c>
      <c r="F577" s="5">
        <v>60</v>
      </c>
      <c r="G577" s="50">
        <v>21407</v>
      </c>
      <c r="H577" s="5">
        <v>350770</v>
      </c>
      <c r="I577" s="50">
        <v>32920</v>
      </c>
      <c r="J577" s="5" t="s">
        <v>421</v>
      </c>
      <c r="BT577" s="1"/>
    </row>
    <row r="578" spans="1:72" x14ac:dyDescent="0.25">
      <c r="A578" s="5" t="s">
        <v>683</v>
      </c>
      <c r="B578" s="5" t="s">
        <v>408</v>
      </c>
      <c r="C578" s="5" t="s">
        <v>409</v>
      </c>
      <c r="D578" s="5" t="s">
        <v>676</v>
      </c>
      <c r="E578" s="52">
        <f t="shared" ref="E578:E641" ca="1" si="9">RANDBETWEEN(1500,2600)*12</f>
        <v>22872</v>
      </c>
      <c r="F578" s="5">
        <v>56</v>
      </c>
      <c r="G578" s="50">
        <v>22817</v>
      </c>
      <c r="H578" s="5">
        <v>350877</v>
      </c>
      <c r="I578" s="50">
        <v>30106</v>
      </c>
      <c r="J578" s="5" t="s">
        <v>421</v>
      </c>
      <c r="BT578" s="1"/>
    </row>
    <row r="579" spans="1:72" x14ac:dyDescent="0.25">
      <c r="A579" s="5" t="s">
        <v>683</v>
      </c>
      <c r="B579" s="5" t="s">
        <v>454</v>
      </c>
      <c r="C579" s="5" t="s">
        <v>509</v>
      </c>
      <c r="D579" s="5" t="s">
        <v>609</v>
      </c>
      <c r="E579" s="52">
        <f t="shared" ca="1" si="9"/>
        <v>27456</v>
      </c>
      <c r="F579" s="5">
        <v>57</v>
      </c>
      <c r="G579" s="50">
        <v>22452</v>
      </c>
      <c r="H579" s="5">
        <v>350635</v>
      </c>
      <c r="I579" s="50">
        <v>30310</v>
      </c>
      <c r="J579" s="5" t="s">
        <v>466</v>
      </c>
      <c r="BT579" s="1"/>
    </row>
    <row r="580" spans="1:72" x14ac:dyDescent="0.25">
      <c r="A580" s="5" t="s">
        <v>655</v>
      </c>
      <c r="B580" s="5" t="s">
        <v>408</v>
      </c>
      <c r="C580" s="5" t="s">
        <v>479</v>
      </c>
      <c r="D580" s="5" t="s">
        <v>459</v>
      </c>
      <c r="E580" s="52">
        <f t="shared" ca="1" si="9"/>
        <v>18516</v>
      </c>
      <c r="F580" s="5">
        <v>58</v>
      </c>
      <c r="G580" s="50">
        <v>22147</v>
      </c>
      <c r="H580" s="5">
        <v>350342</v>
      </c>
      <c r="I580" s="50">
        <v>29709</v>
      </c>
      <c r="J580" s="5" t="s">
        <v>412</v>
      </c>
      <c r="BT580" s="1"/>
    </row>
    <row r="581" spans="1:72" x14ac:dyDescent="0.25">
      <c r="A581" s="5" t="s">
        <v>936</v>
      </c>
      <c r="B581" s="5" t="s">
        <v>408</v>
      </c>
      <c r="C581" s="5" t="s">
        <v>497</v>
      </c>
      <c r="D581" s="5" t="s">
        <v>935</v>
      </c>
      <c r="E581" s="52">
        <f t="shared" ca="1" si="9"/>
        <v>19080</v>
      </c>
      <c r="F581" s="5">
        <v>39</v>
      </c>
      <c r="G581" s="50">
        <v>28980</v>
      </c>
      <c r="H581" s="5">
        <v>561592</v>
      </c>
      <c r="I581" s="50">
        <v>37600</v>
      </c>
      <c r="J581" s="5" t="s">
        <v>858</v>
      </c>
      <c r="BT581" s="1"/>
    </row>
    <row r="582" spans="1:72" x14ac:dyDescent="0.25">
      <c r="A582" s="5" t="s">
        <v>743</v>
      </c>
      <c r="B582" s="5" t="s">
        <v>413</v>
      </c>
      <c r="C582" s="5" t="s">
        <v>185</v>
      </c>
      <c r="D582" s="5" t="s">
        <v>558</v>
      </c>
      <c r="E582" s="52">
        <f t="shared" ca="1" si="9"/>
        <v>27492</v>
      </c>
      <c r="F582" s="5">
        <v>56</v>
      </c>
      <c r="G582" s="50">
        <v>22726</v>
      </c>
      <c r="H582" s="5">
        <v>350385</v>
      </c>
      <c r="I582" s="50">
        <v>30822</v>
      </c>
      <c r="J582" s="5" t="s">
        <v>421</v>
      </c>
      <c r="BT582" s="1"/>
    </row>
    <row r="583" spans="1:72" x14ac:dyDescent="0.25">
      <c r="A583" s="5" t="s">
        <v>743</v>
      </c>
      <c r="B583" s="5" t="s">
        <v>413</v>
      </c>
      <c r="C583" s="5" t="s">
        <v>531</v>
      </c>
      <c r="D583" s="5" t="s">
        <v>477</v>
      </c>
      <c r="E583" s="52">
        <f t="shared" ca="1" si="9"/>
        <v>18120</v>
      </c>
      <c r="F583" s="5">
        <v>48</v>
      </c>
      <c r="G583" s="50">
        <v>25752</v>
      </c>
      <c r="H583" s="5">
        <v>350590</v>
      </c>
      <c r="I583" s="50">
        <v>34224</v>
      </c>
      <c r="J583" s="5" t="s">
        <v>412</v>
      </c>
      <c r="BT583" s="1"/>
    </row>
    <row r="584" spans="1:72" x14ac:dyDescent="0.25">
      <c r="A584" s="5" t="s">
        <v>771</v>
      </c>
      <c r="B584" s="5" t="s">
        <v>408</v>
      </c>
      <c r="C584" s="5" t="s">
        <v>546</v>
      </c>
      <c r="D584" s="5" t="s">
        <v>185</v>
      </c>
      <c r="E584" s="52">
        <f t="shared" ca="1" si="9"/>
        <v>30324</v>
      </c>
      <c r="F584" s="5">
        <v>64</v>
      </c>
      <c r="G584" s="50">
        <v>19765</v>
      </c>
      <c r="H584" s="5">
        <v>560635</v>
      </c>
      <c r="I584" s="50">
        <v>31507</v>
      </c>
      <c r="J584" s="5" t="s">
        <v>417</v>
      </c>
      <c r="BT584" s="1"/>
    </row>
    <row r="585" spans="1:72" x14ac:dyDescent="0.25">
      <c r="A585" s="5" t="s">
        <v>478</v>
      </c>
      <c r="B585" s="5" t="s">
        <v>413</v>
      </c>
      <c r="C585" s="5" t="s">
        <v>476</v>
      </c>
      <c r="D585" s="5" t="s">
        <v>477</v>
      </c>
      <c r="E585" s="52">
        <f t="shared" ca="1" si="9"/>
        <v>18684</v>
      </c>
      <c r="F585" s="5">
        <v>61</v>
      </c>
      <c r="G585" s="50">
        <v>20845</v>
      </c>
      <c r="H585" s="5">
        <v>350562</v>
      </c>
      <c r="I585" s="50">
        <v>28380</v>
      </c>
      <c r="J585" s="5" t="s">
        <v>417</v>
      </c>
      <c r="BT585" s="1"/>
    </row>
    <row r="586" spans="1:72" x14ac:dyDescent="0.25">
      <c r="A586" s="5" t="s">
        <v>478</v>
      </c>
      <c r="B586" s="5" t="s">
        <v>408</v>
      </c>
      <c r="C586" s="5" t="s">
        <v>572</v>
      </c>
      <c r="D586" s="5" t="s">
        <v>621</v>
      </c>
      <c r="E586" s="52">
        <f t="shared" ca="1" si="9"/>
        <v>19260</v>
      </c>
      <c r="F586" s="5">
        <v>58</v>
      </c>
      <c r="G586" s="50">
        <v>22107</v>
      </c>
      <c r="H586" s="5">
        <v>560770</v>
      </c>
      <c r="I586" s="50">
        <v>32292</v>
      </c>
      <c r="J586" s="5" t="s">
        <v>421</v>
      </c>
      <c r="BT586" s="1"/>
    </row>
    <row r="587" spans="1:72" x14ac:dyDescent="0.25">
      <c r="A587" s="5" t="s">
        <v>478</v>
      </c>
      <c r="B587" s="5" t="s">
        <v>408</v>
      </c>
      <c r="C587" s="5" t="s">
        <v>185</v>
      </c>
      <c r="D587" s="5" t="s">
        <v>155</v>
      </c>
      <c r="E587" s="52">
        <f t="shared" ca="1" si="9"/>
        <v>21480</v>
      </c>
      <c r="F587" s="5">
        <v>37</v>
      </c>
      <c r="G587" s="50">
        <v>29591</v>
      </c>
      <c r="H587" s="5">
        <v>353020</v>
      </c>
      <c r="I587" s="50">
        <v>39588</v>
      </c>
      <c r="J587" s="5" t="s">
        <v>858</v>
      </c>
      <c r="BT587" s="1"/>
    </row>
    <row r="588" spans="1:72" x14ac:dyDescent="0.25">
      <c r="A588" s="5" t="s">
        <v>996</v>
      </c>
      <c r="B588" s="5" t="s">
        <v>413</v>
      </c>
      <c r="C588" s="5" t="s">
        <v>455</v>
      </c>
      <c r="D588" s="5" t="s">
        <v>995</v>
      </c>
      <c r="E588" s="52">
        <f t="shared" ca="1" si="9"/>
        <v>22584</v>
      </c>
      <c r="F588" s="5">
        <v>35</v>
      </c>
      <c r="G588" s="50">
        <v>30265</v>
      </c>
      <c r="H588" s="5">
        <v>352468</v>
      </c>
      <c r="I588" s="50">
        <v>39377</v>
      </c>
      <c r="J588" s="5" t="s">
        <v>903</v>
      </c>
      <c r="BT588" s="1"/>
    </row>
    <row r="589" spans="1:72" x14ac:dyDescent="0.25">
      <c r="A589" s="5" t="s">
        <v>769</v>
      </c>
      <c r="B589" s="5" t="s">
        <v>408</v>
      </c>
      <c r="C589" s="5" t="s">
        <v>549</v>
      </c>
      <c r="D589" s="5" t="s">
        <v>550</v>
      </c>
      <c r="E589" s="52">
        <f t="shared" ca="1" si="9"/>
        <v>20316</v>
      </c>
      <c r="F589" s="5">
        <v>58</v>
      </c>
      <c r="G589" s="50">
        <v>21972</v>
      </c>
      <c r="H589" s="5">
        <v>560625</v>
      </c>
      <c r="I589" s="50">
        <v>31437</v>
      </c>
      <c r="J589" s="5" t="s">
        <v>412</v>
      </c>
      <c r="BT589" s="1"/>
    </row>
    <row r="590" spans="1:72" x14ac:dyDescent="0.25">
      <c r="A590" s="5" t="s">
        <v>917</v>
      </c>
      <c r="B590" s="5" t="s">
        <v>408</v>
      </c>
      <c r="C590" s="5" t="s">
        <v>730</v>
      </c>
      <c r="D590" s="5" t="s">
        <v>735</v>
      </c>
      <c r="E590" s="52">
        <f t="shared" ca="1" si="9"/>
        <v>22104</v>
      </c>
      <c r="F590" s="5">
        <v>52</v>
      </c>
      <c r="G590" s="50">
        <v>24037</v>
      </c>
      <c r="H590" s="5">
        <v>561590</v>
      </c>
      <c r="I590" s="50">
        <v>33363</v>
      </c>
      <c r="J590" s="5" t="s">
        <v>421</v>
      </c>
      <c r="BT590" s="1"/>
    </row>
    <row r="591" spans="1:72" x14ac:dyDescent="0.25">
      <c r="A591" s="5" t="s">
        <v>726</v>
      </c>
      <c r="B591" s="5" t="s">
        <v>408</v>
      </c>
      <c r="C591" s="5" t="s">
        <v>469</v>
      </c>
      <c r="D591" s="5" t="s">
        <v>725</v>
      </c>
      <c r="E591" s="52">
        <f t="shared" ca="1" si="9"/>
        <v>18288</v>
      </c>
      <c r="F591" s="5">
        <v>61</v>
      </c>
      <c r="G591" s="50">
        <v>20887</v>
      </c>
      <c r="H591" s="5">
        <v>350560</v>
      </c>
      <c r="I591" s="50">
        <v>30571</v>
      </c>
      <c r="J591" s="5" t="s">
        <v>421</v>
      </c>
      <c r="BT591" s="1"/>
    </row>
    <row r="592" spans="1:72" x14ac:dyDescent="0.25">
      <c r="A592" s="5" t="s">
        <v>726</v>
      </c>
      <c r="B592" s="5" t="s">
        <v>408</v>
      </c>
      <c r="C592" s="5" t="s">
        <v>665</v>
      </c>
      <c r="D592" s="5" t="s">
        <v>155</v>
      </c>
      <c r="E592" s="52">
        <f t="shared" ca="1" si="9"/>
        <v>25176</v>
      </c>
      <c r="F592" s="5">
        <v>53</v>
      </c>
      <c r="G592" s="50">
        <v>23660</v>
      </c>
      <c r="H592" s="5">
        <v>560765</v>
      </c>
      <c r="I592" s="50">
        <v>32648</v>
      </c>
      <c r="J592" s="5" t="s">
        <v>417</v>
      </c>
      <c r="BT592" s="1"/>
    </row>
    <row r="593" spans="1:72" x14ac:dyDescent="0.25">
      <c r="A593" s="5" t="s">
        <v>726</v>
      </c>
      <c r="B593" s="5" t="s">
        <v>454</v>
      </c>
      <c r="C593" s="5" t="s">
        <v>704</v>
      </c>
      <c r="D593" s="5" t="s">
        <v>640</v>
      </c>
      <c r="E593" s="52">
        <f t="shared" ca="1" si="9"/>
        <v>23652</v>
      </c>
      <c r="F593" s="5">
        <v>47</v>
      </c>
      <c r="G593" s="50">
        <v>26073</v>
      </c>
      <c r="H593" s="5">
        <v>350443</v>
      </c>
      <c r="I593" s="50">
        <v>34622</v>
      </c>
      <c r="J593" s="5" t="s">
        <v>466</v>
      </c>
      <c r="BT593" s="1"/>
    </row>
    <row r="594" spans="1:72" x14ac:dyDescent="0.25">
      <c r="A594" s="5" t="s">
        <v>726</v>
      </c>
      <c r="B594" s="5" t="s">
        <v>413</v>
      </c>
      <c r="C594" s="5" t="s">
        <v>610</v>
      </c>
      <c r="D594" s="5" t="s">
        <v>844</v>
      </c>
      <c r="E594" s="52">
        <f t="shared" ca="1" si="9"/>
        <v>27600</v>
      </c>
      <c r="F594" s="5">
        <v>42</v>
      </c>
      <c r="G594" s="50">
        <v>27883</v>
      </c>
      <c r="H594" s="5">
        <v>561589</v>
      </c>
      <c r="I594" s="50">
        <v>36899</v>
      </c>
      <c r="J594" s="5" t="s">
        <v>466</v>
      </c>
      <c r="BT594" s="1"/>
    </row>
    <row r="595" spans="1:72" x14ac:dyDescent="0.25">
      <c r="A595" s="5" t="s">
        <v>726</v>
      </c>
      <c r="B595" s="5" t="s">
        <v>408</v>
      </c>
      <c r="C595" s="5" t="s">
        <v>766</v>
      </c>
      <c r="D595" s="5" t="s">
        <v>838</v>
      </c>
      <c r="E595" s="52">
        <f t="shared" ca="1" si="9"/>
        <v>29292</v>
      </c>
      <c r="F595" s="5">
        <v>49</v>
      </c>
      <c r="G595" s="50">
        <v>25388</v>
      </c>
      <c r="H595" s="5">
        <v>562092</v>
      </c>
      <c r="I595" s="50">
        <v>34704</v>
      </c>
      <c r="J595" s="5" t="s">
        <v>412</v>
      </c>
      <c r="BT595" s="1"/>
    </row>
    <row r="596" spans="1:72" x14ac:dyDescent="0.25">
      <c r="A596" s="5" t="s">
        <v>979</v>
      </c>
      <c r="B596" s="5" t="s">
        <v>408</v>
      </c>
      <c r="C596" s="5" t="s">
        <v>185</v>
      </c>
      <c r="D596" s="5" t="s">
        <v>191</v>
      </c>
      <c r="E596" s="52">
        <f t="shared" ca="1" si="9"/>
        <v>28668</v>
      </c>
      <c r="F596" s="5">
        <v>55</v>
      </c>
      <c r="G596" s="50">
        <v>23130</v>
      </c>
      <c r="H596" s="5">
        <v>562366</v>
      </c>
      <c r="I596" s="50">
        <v>36137</v>
      </c>
      <c r="J596" s="5" t="s">
        <v>466</v>
      </c>
      <c r="BT596" s="1"/>
    </row>
    <row r="597" spans="1:72" x14ac:dyDescent="0.25">
      <c r="A597" s="5" t="s">
        <v>447</v>
      </c>
      <c r="B597" s="5" t="s">
        <v>413</v>
      </c>
      <c r="C597" s="5" t="s">
        <v>446</v>
      </c>
      <c r="D597" s="5" t="s">
        <v>432</v>
      </c>
      <c r="E597" s="52">
        <f t="shared" ca="1" si="9"/>
        <v>30456</v>
      </c>
      <c r="F597" s="5">
        <v>61</v>
      </c>
      <c r="G597" s="50">
        <v>20785</v>
      </c>
      <c r="H597" s="5">
        <v>350635</v>
      </c>
      <c r="I597" s="50">
        <v>28119</v>
      </c>
      <c r="J597" s="5" t="s">
        <v>412</v>
      </c>
      <c r="BT597" s="1"/>
    </row>
    <row r="598" spans="1:72" x14ac:dyDescent="0.25">
      <c r="A598" s="5" t="s">
        <v>447</v>
      </c>
      <c r="B598" s="5" t="s">
        <v>413</v>
      </c>
      <c r="C598" s="5" t="s">
        <v>517</v>
      </c>
      <c r="D598" s="5" t="s">
        <v>441</v>
      </c>
      <c r="E598" s="52">
        <f t="shared" ca="1" si="9"/>
        <v>20580</v>
      </c>
      <c r="F598" s="5">
        <v>60</v>
      </c>
      <c r="G598" s="50">
        <v>21317</v>
      </c>
      <c r="H598" s="5">
        <v>350191</v>
      </c>
      <c r="I598" s="50">
        <v>28804</v>
      </c>
      <c r="J598" s="5" t="s">
        <v>466</v>
      </c>
      <c r="BT598" s="1"/>
    </row>
    <row r="599" spans="1:72" x14ac:dyDescent="0.25">
      <c r="A599" s="5" t="s">
        <v>447</v>
      </c>
      <c r="B599" s="5" t="s">
        <v>413</v>
      </c>
      <c r="C599" s="5" t="s">
        <v>485</v>
      </c>
      <c r="D599" s="5" t="s">
        <v>1043</v>
      </c>
      <c r="E599" s="52">
        <f t="shared" ca="1" si="9"/>
        <v>20556</v>
      </c>
      <c r="F599" s="5">
        <v>50</v>
      </c>
      <c r="G599" s="50">
        <v>24787</v>
      </c>
      <c r="H599" s="5">
        <v>562995</v>
      </c>
      <c r="I599" s="50">
        <v>39377</v>
      </c>
      <c r="J599" s="5" t="s">
        <v>466</v>
      </c>
      <c r="BT599" s="1"/>
    </row>
    <row r="600" spans="1:72" x14ac:dyDescent="0.25">
      <c r="A600" s="5" t="s">
        <v>717</v>
      </c>
      <c r="B600" s="5" t="s">
        <v>408</v>
      </c>
      <c r="C600" s="5" t="s">
        <v>488</v>
      </c>
      <c r="D600" s="5" t="s">
        <v>621</v>
      </c>
      <c r="E600" s="52">
        <f t="shared" ca="1" si="9"/>
        <v>26772</v>
      </c>
      <c r="F600" s="5">
        <v>57</v>
      </c>
      <c r="G600" s="50">
        <v>22227</v>
      </c>
      <c r="H600" s="5">
        <v>560456</v>
      </c>
      <c r="I600" s="50">
        <v>30266</v>
      </c>
      <c r="J600" s="5" t="s">
        <v>417</v>
      </c>
      <c r="BT600" s="1"/>
    </row>
    <row r="601" spans="1:72" x14ac:dyDescent="0.25">
      <c r="A601" s="5" t="s">
        <v>422</v>
      </c>
      <c r="B601" s="5" t="s">
        <v>408</v>
      </c>
      <c r="C601" s="5" t="s">
        <v>185</v>
      </c>
      <c r="D601" s="5" t="s">
        <v>185</v>
      </c>
      <c r="E601" s="52">
        <f t="shared" ca="1" si="9"/>
        <v>18648</v>
      </c>
      <c r="F601" s="5">
        <v>60</v>
      </c>
      <c r="G601" s="50">
        <v>21179</v>
      </c>
      <c r="H601" s="5">
        <v>350054</v>
      </c>
      <c r="I601" s="50">
        <v>27915</v>
      </c>
      <c r="J601" s="5" t="s">
        <v>412</v>
      </c>
      <c r="BT601" s="1"/>
    </row>
    <row r="602" spans="1:72" x14ac:dyDescent="0.25">
      <c r="A602" s="5" t="s">
        <v>422</v>
      </c>
      <c r="B602" s="5" t="s">
        <v>408</v>
      </c>
      <c r="C602" s="5" t="s">
        <v>503</v>
      </c>
      <c r="D602" s="5" t="s">
        <v>504</v>
      </c>
      <c r="E602" s="52">
        <f t="shared" ca="1" si="9"/>
        <v>25044</v>
      </c>
      <c r="F602" s="5">
        <v>61</v>
      </c>
      <c r="G602" s="50">
        <v>21039</v>
      </c>
      <c r="H602" s="5">
        <v>351231</v>
      </c>
      <c r="I602" s="50">
        <v>28150</v>
      </c>
      <c r="J602" s="5" t="s">
        <v>421</v>
      </c>
      <c r="BT602" s="1"/>
    </row>
    <row r="603" spans="1:72" x14ac:dyDescent="0.25">
      <c r="A603" s="5" t="s">
        <v>422</v>
      </c>
      <c r="B603" s="5" t="s">
        <v>413</v>
      </c>
      <c r="C603" s="5" t="s">
        <v>549</v>
      </c>
      <c r="D603" s="5" t="s">
        <v>486</v>
      </c>
      <c r="E603" s="52">
        <f t="shared" ca="1" si="9"/>
        <v>26724</v>
      </c>
      <c r="F603" s="5">
        <v>58</v>
      </c>
      <c r="G603" s="50">
        <v>21830</v>
      </c>
      <c r="H603" s="5">
        <v>560314</v>
      </c>
      <c r="I603" s="50">
        <v>29505</v>
      </c>
      <c r="J603" s="5" t="s">
        <v>417</v>
      </c>
      <c r="BT603" s="1"/>
    </row>
    <row r="604" spans="1:72" x14ac:dyDescent="0.25">
      <c r="A604" s="5" t="s">
        <v>422</v>
      </c>
      <c r="B604" s="5" t="s">
        <v>408</v>
      </c>
      <c r="C604" s="5" t="s">
        <v>152</v>
      </c>
      <c r="D604" s="5" t="s">
        <v>527</v>
      </c>
      <c r="E604" s="52">
        <f t="shared" ca="1" si="9"/>
        <v>19056</v>
      </c>
      <c r="F604" s="5">
        <v>59</v>
      </c>
      <c r="G604" s="50">
        <v>21673</v>
      </c>
      <c r="H604" s="5">
        <v>351121</v>
      </c>
      <c r="I604" s="50">
        <v>29711</v>
      </c>
      <c r="J604" s="5" t="s">
        <v>417</v>
      </c>
      <c r="BT604" s="1"/>
    </row>
    <row r="605" spans="1:72" x14ac:dyDescent="0.25">
      <c r="A605" s="5" t="s">
        <v>422</v>
      </c>
      <c r="B605" s="5" t="s">
        <v>413</v>
      </c>
      <c r="C605" s="5" t="s">
        <v>410</v>
      </c>
      <c r="D605" s="5" t="s">
        <v>644</v>
      </c>
      <c r="E605" s="52">
        <f t="shared" ca="1" si="9"/>
        <v>21336</v>
      </c>
      <c r="F605" s="5">
        <v>57</v>
      </c>
      <c r="G605" s="50">
        <v>22497</v>
      </c>
      <c r="H605" s="5">
        <v>351064</v>
      </c>
      <c r="I605" s="50">
        <v>29709</v>
      </c>
      <c r="J605" s="5" t="s">
        <v>421</v>
      </c>
      <c r="BT605" s="1"/>
    </row>
    <row r="606" spans="1:72" x14ac:dyDescent="0.25">
      <c r="A606" s="5" t="s">
        <v>422</v>
      </c>
      <c r="B606" s="5" t="s">
        <v>413</v>
      </c>
      <c r="C606" s="5" t="s">
        <v>448</v>
      </c>
      <c r="D606" s="5" t="s">
        <v>472</v>
      </c>
      <c r="E606" s="52">
        <f t="shared" ca="1" si="9"/>
        <v>18168</v>
      </c>
      <c r="F606" s="5">
        <v>56</v>
      </c>
      <c r="G606" s="50">
        <v>22744</v>
      </c>
      <c r="H606" s="5">
        <v>350226</v>
      </c>
      <c r="I606" s="50">
        <v>30049</v>
      </c>
      <c r="J606" s="5" t="s">
        <v>417</v>
      </c>
      <c r="BT606" s="1"/>
    </row>
    <row r="607" spans="1:72" x14ac:dyDescent="0.25">
      <c r="A607" s="5" t="s">
        <v>422</v>
      </c>
      <c r="B607" s="5" t="s">
        <v>408</v>
      </c>
      <c r="C607" s="5" t="s">
        <v>440</v>
      </c>
      <c r="D607" s="5" t="s">
        <v>410</v>
      </c>
      <c r="E607" s="52">
        <f t="shared" ca="1" si="9"/>
        <v>28548</v>
      </c>
      <c r="F607" s="5">
        <v>55</v>
      </c>
      <c r="G607" s="50">
        <v>22930</v>
      </c>
      <c r="H607" s="5">
        <v>350063</v>
      </c>
      <c r="I607" s="50">
        <v>30239</v>
      </c>
      <c r="J607" s="5" t="s">
        <v>417</v>
      </c>
      <c r="BT607" s="1"/>
    </row>
    <row r="608" spans="1:72" x14ac:dyDescent="0.25">
      <c r="A608" s="5" t="s">
        <v>422</v>
      </c>
      <c r="B608" s="5" t="s">
        <v>408</v>
      </c>
      <c r="C608" s="5" t="s">
        <v>608</v>
      </c>
      <c r="D608" s="5" t="s">
        <v>716</v>
      </c>
      <c r="E608" s="52">
        <f t="shared" ca="1" si="9"/>
        <v>29520</v>
      </c>
      <c r="F608" s="5">
        <v>60</v>
      </c>
      <c r="G608" s="50">
        <v>21283</v>
      </c>
      <c r="H608" s="5">
        <v>560433</v>
      </c>
      <c r="I608" s="50">
        <v>30216</v>
      </c>
      <c r="J608" s="5" t="s">
        <v>412</v>
      </c>
      <c r="BT608" s="1"/>
    </row>
    <row r="609" spans="1:72" x14ac:dyDescent="0.25">
      <c r="A609" s="5" t="s">
        <v>422</v>
      </c>
      <c r="B609" s="5" t="s">
        <v>408</v>
      </c>
      <c r="C609" s="5" t="s">
        <v>712</v>
      </c>
      <c r="D609" s="5" t="s">
        <v>444</v>
      </c>
      <c r="E609" s="52">
        <f t="shared" ca="1" si="9"/>
        <v>28056</v>
      </c>
      <c r="F609" s="5">
        <v>58</v>
      </c>
      <c r="G609" s="50">
        <v>22181</v>
      </c>
      <c r="H609" s="5">
        <v>351236</v>
      </c>
      <c r="I609" s="50">
        <v>30311</v>
      </c>
      <c r="J609" s="5" t="s">
        <v>417</v>
      </c>
      <c r="BT609" s="1"/>
    </row>
    <row r="610" spans="1:72" x14ac:dyDescent="0.25">
      <c r="A610" s="5" t="s">
        <v>422</v>
      </c>
      <c r="B610" s="5" t="s">
        <v>408</v>
      </c>
      <c r="C610" s="5" t="s">
        <v>429</v>
      </c>
      <c r="D610" s="5" t="s">
        <v>533</v>
      </c>
      <c r="E610" s="52">
        <f t="shared" ca="1" si="9"/>
        <v>21180</v>
      </c>
      <c r="F610" s="5">
        <v>57</v>
      </c>
      <c r="G610" s="50">
        <v>22512</v>
      </c>
      <c r="H610" s="5">
        <v>350380</v>
      </c>
      <c r="I610" s="50">
        <v>30611</v>
      </c>
      <c r="J610" s="5" t="s">
        <v>417</v>
      </c>
      <c r="BT610" s="1"/>
    </row>
    <row r="611" spans="1:72" x14ac:dyDescent="0.25">
      <c r="A611" s="5" t="s">
        <v>422</v>
      </c>
      <c r="B611" s="5" t="s">
        <v>408</v>
      </c>
      <c r="C611" s="5" t="s">
        <v>602</v>
      </c>
      <c r="D611" s="5" t="s">
        <v>715</v>
      </c>
      <c r="E611" s="52">
        <f t="shared" ca="1" si="9"/>
        <v>18228</v>
      </c>
      <c r="F611" s="5">
        <v>58</v>
      </c>
      <c r="G611" s="50">
        <v>22140</v>
      </c>
      <c r="H611" s="5">
        <v>350919</v>
      </c>
      <c r="I611" s="50">
        <v>30363</v>
      </c>
      <c r="J611" s="5" t="s">
        <v>466</v>
      </c>
      <c r="BT611" s="1"/>
    </row>
    <row r="612" spans="1:72" x14ac:dyDescent="0.25">
      <c r="A612" s="5" t="s">
        <v>422</v>
      </c>
      <c r="B612" s="5" t="s">
        <v>413</v>
      </c>
      <c r="C612" s="5" t="s">
        <v>499</v>
      </c>
      <c r="D612" s="5" t="s">
        <v>515</v>
      </c>
      <c r="E612" s="52">
        <f t="shared" ca="1" si="9"/>
        <v>24084</v>
      </c>
      <c r="F612" s="5">
        <v>55</v>
      </c>
      <c r="G612" s="50">
        <v>23052</v>
      </c>
      <c r="H612" s="5">
        <v>350301</v>
      </c>
      <c r="I612" s="50">
        <v>30660</v>
      </c>
      <c r="J612" s="5" t="s">
        <v>412</v>
      </c>
      <c r="BT612" s="1"/>
    </row>
    <row r="613" spans="1:72" x14ac:dyDescent="0.25">
      <c r="A613" s="5" t="s">
        <v>422</v>
      </c>
      <c r="B613" s="5" t="s">
        <v>413</v>
      </c>
      <c r="C613" s="5" t="s">
        <v>448</v>
      </c>
      <c r="D613" s="5" t="s">
        <v>468</v>
      </c>
      <c r="E613" s="52">
        <f t="shared" ca="1" si="9"/>
        <v>19140</v>
      </c>
      <c r="F613" s="5">
        <v>56</v>
      </c>
      <c r="G613" s="50">
        <v>22831</v>
      </c>
      <c r="H613" s="5">
        <v>560462</v>
      </c>
      <c r="I613" s="50">
        <v>30775</v>
      </c>
      <c r="J613" s="5" t="s">
        <v>412</v>
      </c>
      <c r="BT613" s="1"/>
    </row>
    <row r="614" spans="1:72" x14ac:dyDescent="0.25">
      <c r="A614" s="5" t="s">
        <v>422</v>
      </c>
      <c r="B614" s="5" t="s">
        <v>408</v>
      </c>
      <c r="C614" s="5" t="s">
        <v>748</v>
      </c>
      <c r="D614" s="5" t="s">
        <v>155</v>
      </c>
      <c r="E614" s="52">
        <f t="shared" ca="1" si="9"/>
        <v>23220</v>
      </c>
      <c r="F614" s="5">
        <v>55</v>
      </c>
      <c r="G614" s="50">
        <v>22990</v>
      </c>
      <c r="H614" s="5">
        <v>560526</v>
      </c>
      <c r="I614" s="50">
        <v>30728</v>
      </c>
      <c r="J614" s="5" t="s">
        <v>412</v>
      </c>
      <c r="BT614" s="1"/>
    </row>
    <row r="615" spans="1:72" x14ac:dyDescent="0.25">
      <c r="A615" s="5" t="s">
        <v>422</v>
      </c>
      <c r="B615" s="5" t="s">
        <v>413</v>
      </c>
      <c r="C615" s="5" t="s">
        <v>652</v>
      </c>
      <c r="D615" s="5" t="s">
        <v>600</v>
      </c>
      <c r="E615" s="52">
        <f t="shared" ca="1" si="9"/>
        <v>27696</v>
      </c>
      <c r="F615" s="5">
        <v>56</v>
      </c>
      <c r="G615" s="50">
        <v>22731</v>
      </c>
      <c r="H615" s="5">
        <v>560595</v>
      </c>
      <c r="I615" s="50">
        <v>32914</v>
      </c>
      <c r="J615" s="5" t="s">
        <v>421</v>
      </c>
      <c r="BT615" s="1"/>
    </row>
    <row r="616" spans="1:72" x14ac:dyDescent="0.25">
      <c r="A616" s="5" t="s">
        <v>422</v>
      </c>
      <c r="B616" s="5" t="s">
        <v>408</v>
      </c>
      <c r="C616" s="5" t="s">
        <v>440</v>
      </c>
      <c r="D616" s="5" t="s">
        <v>762</v>
      </c>
      <c r="E616" s="52">
        <f t="shared" ca="1" si="9"/>
        <v>31128</v>
      </c>
      <c r="F616" s="5">
        <v>55</v>
      </c>
      <c r="G616" s="50">
        <v>22992</v>
      </c>
      <c r="H616" s="5">
        <v>560602</v>
      </c>
      <c r="I616" s="50">
        <v>32998</v>
      </c>
      <c r="J616" s="5" t="s">
        <v>466</v>
      </c>
      <c r="BT616" s="1"/>
    </row>
    <row r="617" spans="1:72" x14ac:dyDescent="0.25">
      <c r="A617" s="5" t="s">
        <v>422</v>
      </c>
      <c r="B617" s="5" t="s">
        <v>408</v>
      </c>
      <c r="C617" s="5" t="s">
        <v>713</v>
      </c>
      <c r="D617" s="5" t="s">
        <v>459</v>
      </c>
      <c r="E617" s="52">
        <f t="shared" ca="1" si="9"/>
        <v>28860</v>
      </c>
      <c r="F617" s="5">
        <v>56</v>
      </c>
      <c r="G617" s="50">
        <v>22771</v>
      </c>
      <c r="H617" s="5">
        <v>560603</v>
      </c>
      <c r="I617" s="50">
        <v>31342</v>
      </c>
      <c r="J617" s="5" t="s">
        <v>466</v>
      </c>
      <c r="BT617" s="1"/>
    </row>
    <row r="618" spans="1:72" x14ac:dyDescent="0.25">
      <c r="A618" s="5" t="s">
        <v>422</v>
      </c>
      <c r="B618" s="5" t="s">
        <v>408</v>
      </c>
      <c r="C618" s="5" t="s">
        <v>506</v>
      </c>
      <c r="D618" s="5" t="s">
        <v>465</v>
      </c>
      <c r="E618" s="52">
        <f t="shared" ca="1" si="9"/>
        <v>18876</v>
      </c>
      <c r="F618" s="5">
        <v>52</v>
      </c>
      <c r="G618" s="50">
        <v>24132</v>
      </c>
      <c r="H618" s="5">
        <v>350742</v>
      </c>
      <c r="I618" s="50">
        <v>32601</v>
      </c>
      <c r="J618" s="5" t="s">
        <v>421</v>
      </c>
      <c r="BT618" s="1"/>
    </row>
    <row r="619" spans="1:72" x14ac:dyDescent="0.25">
      <c r="A619" s="5" t="s">
        <v>422</v>
      </c>
      <c r="B619" s="5" t="s">
        <v>413</v>
      </c>
      <c r="C619" s="5" t="s">
        <v>469</v>
      </c>
      <c r="D619" s="5" t="s">
        <v>820</v>
      </c>
      <c r="E619" s="52">
        <f t="shared" ca="1" si="9"/>
        <v>21360</v>
      </c>
      <c r="F619" s="5">
        <v>51</v>
      </c>
      <c r="G619" s="50">
        <v>24449</v>
      </c>
      <c r="H619" s="5">
        <v>560925</v>
      </c>
      <c r="I619" s="50">
        <v>33157</v>
      </c>
      <c r="J619" s="5" t="s">
        <v>417</v>
      </c>
      <c r="BT619" s="1"/>
    </row>
    <row r="620" spans="1:72" x14ac:dyDescent="0.25">
      <c r="A620" s="5" t="s">
        <v>422</v>
      </c>
      <c r="B620" s="5" t="s">
        <v>408</v>
      </c>
      <c r="C620" s="5" t="s">
        <v>526</v>
      </c>
      <c r="D620" s="5" t="s">
        <v>459</v>
      </c>
      <c r="E620" s="52">
        <f t="shared" ca="1" si="9"/>
        <v>19092</v>
      </c>
      <c r="F620" s="5">
        <v>44</v>
      </c>
      <c r="G620" s="50">
        <v>27037</v>
      </c>
      <c r="H620" s="5">
        <v>561310</v>
      </c>
      <c r="I620" s="50">
        <v>35685</v>
      </c>
      <c r="J620" s="5" t="s">
        <v>417</v>
      </c>
      <c r="BT620" s="1"/>
    </row>
    <row r="621" spans="1:72" x14ac:dyDescent="0.25">
      <c r="A621" s="5" t="s">
        <v>422</v>
      </c>
      <c r="B621" s="5" t="s">
        <v>408</v>
      </c>
      <c r="C621" s="5" t="s">
        <v>541</v>
      </c>
      <c r="D621" s="5" t="s">
        <v>155</v>
      </c>
      <c r="E621" s="52">
        <f t="shared" ca="1" si="9"/>
        <v>20424</v>
      </c>
      <c r="F621" s="5">
        <v>44</v>
      </c>
      <c r="G621" s="50">
        <v>27169</v>
      </c>
      <c r="H621" s="5">
        <v>351342</v>
      </c>
      <c r="I621" s="50">
        <v>33120</v>
      </c>
      <c r="J621" s="5" t="s">
        <v>909</v>
      </c>
      <c r="BT621" s="1"/>
    </row>
    <row r="622" spans="1:72" x14ac:dyDescent="0.25">
      <c r="A622" s="5" t="s">
        <v>689</v>
      </c>
      <c r="B622" s="5" t="s">
        <v>454</v>
      </c>
      <c r="C622" s="5" t="s">
        <v>574</v>
      </c>
      <c r="D622" s="5" t="s">
        <v>438</v>
      </c>
      <c r="E622" s="52">
        <f t="shared" ca="1" si="9"/>
        <v>29136</v>
      </c>
      <c r="F622" s="5">
        <v>57</v>
      </c>
      <c r="G622" s="50">
        <v>22472</v>
      </c>
      <c r="H622" s="5">
        <v>350629</v>
      </c>
      <c r="I622" s="50">
        <v>30144</v>
      </c>
      <c r="J622" s="5" t="s">
        <v>466</v>
      </c>
      <c r="BT622" s="1"/>
    </row>
    <row r="623" spans="1:72" x14ac:dyDescent="0.25">
      <c r="A623" s="5" t="s">
        <v>1037</v>
      </c>
      <c r="B623" s="5" t="s">
        <v>454</v>
      </c>
      <c r="C623" s="5" t="s">
        <v>155</v>
      </c>
      <c r="D623" s="5" t="s">
        <v>796</v>
      </c>
      <c r="E623" s="52">
        <f t="shared" ca="1" si="9"/>
        <v>24072</v>
      </c>
      <c r="F623" s="5">
        <v>42</v>
      </c>
      <c r="G623" s="50">
        <v>27677</v>
      </c>
      <c r="H623" s="5">
        <v>562967</v>
      </c>
      <c r="I623" s="50">
        <v>38872</v>
      </c>
      <c r="J623" s="5" t="s">
        <v>858</v>
      </c>
      <c r="BT623" s="1"/>
    </row>
    <row r="624" spans="1:72" x14ac:dyDescent="0.25">
      <c r="A624" s="5" t="s">
        <v>692</v>
      </c>
      <c r="B624" s="5" t="s">
        <v>413</v>
      </c>
      <c r="C624" s="5" t="s">
        <v>531</v>
      </c>
      <c r="D624" s="5" t="s">
        <v>677</v>
      </c>
      <c r="E624" s="52">
        <f t="shared" ca="1" si="9"/>
        <v>21456</v>
      </c>
      <c r="F624" s="5">
        <v>56</v>
      </c>
      <c r="G624" s="50">
        <v>22671</v>
      </c>
      <c r="H624" s="5">
        <v>350293</v>
      </c>
      <c r="I624" s="50">
        <v>30206</v>
      </c>
      <c r="J624" s="5" t="s">
        <v>412</v>
      </c>
      <c r="BT624" s="1"/>
    </row>
    <row r="625" spans="1:72" x14ac:dyDescent="0.25">
      <c r="A625" s="5" t="s">
        <v>473</v>
      </c>
      <c r="B625" s="5" t="s">
        <v>454</v>
      </c>
      <c r="C625" s="5" t="s">
        <v>471</v>
      </c>
      <c r="D625" s="5" t="s">
        <v>472</v>
      </c>
      <c r="E625" s="52">
        <f t="shared" ca="1" si="9"/>
        <v>22164</v>
      </c>
      <c r="F625" s="5">
        <v>62</v>
      </c>
      <c r="G625" s="50">
        <v>20462</v>
      </c>
      <c r="H625" s="5">
        <v>350739</v>
      </c>
      <c r="I625" s="50">
        <v>28213</v>
      </c>
      <c r="J625" s="5" t="s">
        <v>421</v>
      </c>
      <c r="BT625" s="1"/>
    </row>
    <row r="626" spans="1:72" x14ac:dyDescent="0.25">
      <c r="A626" s="5" t="s">
        <v>473</v>
      </c>
      <c r="B626" s="5" t="s">
        <v>413</v>
      </c>
      <c r="C626" s="5" t="s">
        <v>483</v>
      </c>
      <c r="D626" s="5" t="s">
        <v>484</v>
      </c>
      <c r="E626" s="52">
        <f t="shared" ca="1" si="9"/>
        <v>23856</v>
      </c>
      <c r="F626" s="5">
        <v>61</v>
      </c>
      <c r="G626" s="50">
        <v>20913</v>
      </c>
      <c r="H626" s="5">
        <v>350101</v>
      </c>
      <c r="I626" s="50">
        <v>28420</v>
      </c>
      <c r="J626" s="5" t="s">
        <v>417</v>
      </c>
      <c r="BT626" s="1"/>
    </row>
    <row r="627" spans="1:72" x14ac:dyDescent="0.25">
      <c r="A627" s="5" t="s">
        <v>473</v>
      </c>
      <c r="B627" s="5" t="s">
        <v>413</v>
      </c>
      <c r="C627" s="5" t="s">
        <v>497</v>
      </c>
      <c r="D627" s="5" t="s">
        <v>498</v>
      </c>
      <c r="E627" s="52">
        <f t="shared" ca="1" si="9"/>
        <v>25212</v>
      </c>
      <c r="F627" s="5">
        <v>61</v>
      </c>
      <c r="G627" s="50">
        <v>21044</v>
      </c>
      <c r="H627" s="5">
        <v>350514</v>
      </c>
      <c r="I627" s="50">
        <v>28455</v>
      </c>
      <c r="J627" s="5" t="s">
        <v>417</v>
      </c>
      <c r="BT627" s="1"/>
    </row>
    <row r="628" spans="1:72" x14ac:dyDescent="0.25">
      <c r="A628" s="5" t="s">
        <v>473</v>
      </c>
      <c r="B628" s="5" t="s">
        <v>408</v>
      </c>
      <c r="C628" s="5" t="s">
        <v>492</v>
      </c>
      <c r="D628" s="5" t="s">
        <v>157</v>
      </c>
      <c r="E628" s="52">
        <f t="shared" ca="1" si="9"/>
        <v>19848</v>
      </c>
      <c r="F628" s="5">
        <v>60</v>
      </c>
      <c r="G628" s="50">
        <v>21440</v>
      </c>
      <c r="H628" s="5">
        <v>350857</v>
      </c>
      <c r="I628" s="50">
        <v>28630</v>
      </c>
      <c r="J628" s="5" t="s">
        <v>421</v>
      </c>
      <c r="BT628" s="1"/>
    </row>
    <row r="629" spans="1:72" x14ac:dyDescent="0.25">
      <c r="A629" s="5" t="s">
        <v>473</v>
      </c>
      <c r="B629" s="5" t="s">
        <v>413</v>
      </c>
      <c r="C629" s="5" t="s">
        <v>488</v>
      </c>
      <c r="D629" s="5" t="s">
        <v>489</v>
      </c>
      <c r="E629" s="52">
        <f t="shared" ca="1" si="9"/>
        <v>23280</v>
      </c>
      <c r="F629" s="5">
        <v>61</v>
      </c>
      <c r="G629" s="50">
        <v>20918</v>
      </c>
      <c r="H629" s="5">
        <v>350442</v>
      </c>
      <c r="I629" s="50">
        <v>28585</v>
      </c>
      <c r="J629" s="5" t="s">
        <v>421</v>
      </c>
      <c r="BT629" s="1"/>
    </row>
    <row r="630" spans="1:72" x14ac:dyDescent="0.25">
      <c r="A630" s="5" t="s">
        <v>473</v>
      </c>
      <c r="B630" s="5" t="s">
        <v>408</v>
      </c>
      <c r="C630" s="5" t="s">
        <v>526</v>
      </c>
      <c r="D630" s="5" t="s">
        <v>527</v>
      </c>
      <c r="E630" s="52">
        <f t="shared" ca="1" si="9"/>
        <v>23844</v>
      </c>
      <c r="F630" s="5">
        <v>60</v>
      </c>
      <c r="G630" s="50">
        <v>21291</v>
      </c>
      <c r="H630" s="5">
        <v>350984</v>
      </c>
      <c r="I630" s="50">
        <v>28645</v>
      </c>
      <c r="J630" s="5" t="s">
        <v>412</v>
      </c>
      <c r="BT630" s="1"/>
    </row>
    <row r="631" spans="1:72" x14ac:dyDescent="0.25">
      <c r="A631" s="5" t="s">
        <v>473</v>
      </c>
      <c r="B631" s="5" t="s">
        <v>408</v>
      </c>
      <c r="C631" s="5" t="s">
        <v>499</v>
      </c>
      <c r="D631" s="5" t="s">
        <v>538</v>
      </c>
      <c r="E631" s="52">
        <f t="shared" ca="1" si="9"/>
        <v>31104</v>
      </c>
      <c r="F631" s="5">
        <v>60</v>
      </c>
      <c r="G631" s="50">
        <v>21249</v>
      </c>
      <c r="H631" s="5">
        <v>350660</v>
      </c>
      <c r="I631" s="50">
        <v>28613</v>
      </c>
      <c r="J631" s="5" t="s">
        <v>412</v>
      </c>
      <c r="BT631" s="1"/>
    </row>
    <row r="632" spans="1:72" x14ac:dyDescent="0.25">
      <c r="A632" s="5" t="s">
        <v>473</v>
      </c>
      <c r="B632" s="5" t="s">
        <v>413</v>
      </c>
      <c r="C632" s="5" t="s">
        <v>546</v>
      </c>
      <c r="D632" s="5" t="s">
        <v>441</v>
      </c>
      <c r="E632" s="52">
        <f t="shared" ca="1" si="9"/>
        <v>26784</v>
      </c>
      <c r="F632" s="5">
        <v>59</v>
      </c>
      <c r="G632" s="50">
        <v>21718</v>
      </c>
      <c r="H632" s="5">
        <v>351194</v>
      </c>
      <c r="I632" s="50">
        <v>28688</v>
      </c>
      <c r="J632" s="5" t="s">
        <v>417</v>
      </c>
      <c r="BT632" s="1"/>
    </row>
    <row r="633" spans="1:72" x14ac:dyDescent="0.25">
      <c r="A633" s="5" t="s">
        <v>473</v>
      </c>
      <c r="B633" s="5" t="s">
        <v>413</v>
      </c>
      <c r="C633" s="5" t="s">
        <v>461</v>
      </c>
      <c r="D633" s="5" t="s">
        <v>167</v>
      </c>
      <c r="E633" s="52">
        <f t="shared" ca="1" si="9"/>
        <v>30840</v>
      </c>
      <c r="F633" s="5">
        <v>59</v>
      </c>
      <c r="G633" s="50">
        <v>21713</v>
      </c>
      <c r="H633" s="5">
        <v>350940</v>
      </c>
      <c r="I633" s="50">
        <v>29108</v>
      </c>
      <c r="J633" s="5" t="s">
        <v>421</v>
      </c>
      <c r="BT633" s="1"/>
    </row>
    <row r="634" spans="1:72" x14ac:dyDescent="0.25">
      <c r="A634" s="5" t="s">
        <v>473</v>
      </c>
      <c r="B634" s="5" t="s">
        <v>408</v>
      </c>
      <c r="C634" s="5" t="s">
        <v>568</v>
      </c>
      <c r="D634" s="5" t="s">
        <v>419</v>
      </c>
      <c r="E634" s="52">
        <f t="shared" ca="1" si="9"/>
        <v>23868</v>
      </c>
      <c r="F634" s="5">
        <v>59</v>
      </c>
      <c r="G634" s="50">
        <v>21735</v>
      </c>
      <c r="H634" s="5">
        <v>350804</v>
      </c>
      <c r="I634" s="50">
        <v>28860</v>
      </c>
      <c r="J634" s="5" t="s">
        <v>421</v>
      </c>
      <c r="BT634" s="1"/>
    </row>
    <row r="635" spans="1:72" x14ac:dyDescent="0.25">
      <c r="A635" s="5" t="s">
        <v>473</v>
      </c>
      <c r="B635" s="5" t="s">
        <v>408</v>
      </c>
      <c r="C635" s="5" t="s">
        <v>549</v>
      </c>
      <c r="D635" s="5" t="s">
        <v>86</v>
      </c>
      <c r="E635" s="52">
        <f t="shared" ca="1" si="9"/>
        <v>19080</v>
      </c>
      <c r="F635" s="5">
        <v>61</v>
      </c>
      <c r="G635" s="50">
        <v>20877</v>
      </c>
      <c r="H635" s="5">
        <v>351048</v>
      </c>
      <c r="I635" s="50">
        <v>29199</v>
      </c>
      <c r="J635" s="5" t="s">
        <v>466</v>
      </c>
      <c r="BT635" s="1"/>
    </row>
    <row r="636" spans="1:72" x14ac:dyDescent="0.25">
      <c r="A636" s="5" t="s">
        <v>473</v>
      </c>
      <c r="B636" s="5" t="s">
        <v>408</v>
      </c>
      <c r="C636" s="5" t="s">
        <v>572</v>
      </c>
      <c r="D636" s="5" t="s">
        <v>157</v>
      </c>
      <c r="E636" s="52">
        <f t="shared" ca="1" si="9"/>
        <v>25980</v>
      </c>
      <c r="F636" s="5">
        <v>61</v>
      </c>
      <c r="G636" s="50">
        <v>21004</v>
      </c>
      <c r="H636" s="5">
        <v>351149</v>
      </c>
      <c r="I636" s="50">
        <v>29143</v>
      </c>
      <c r="J636" s="5" t="s">
        <v>466</v>
      </c>
      <c r="BT636" s="1"/>
    </row>
    <row r="637" spans="1:72" x14ac:dyDescent="0.25">
      <c r="A637" s="5" t="s">
        <v>473</v>
      </c>
      <c r="B637" s="5" t="s">
        <v>408</v>
      </c>
      <c r="C637" s="5" t="s">
        <v>474</v>
      </c>
      <c r="D637" s="5" t="s">
        <v>451</v>
      </c>
      <c r="E637" s="52">
        <f t="shared" ca="1" si="9"/>
        <v>25356</v>
      </c>
      <c r="F637" s="5">
        <v>60</v>
      </c>
      <c r="G637" s="50">
        <v>21210</v>
      </c>
      <c r="H637" s="5">
        <v>350317</v>
      </c>
      <c r="I637" s="50">
        <v>28880</v>
      </c>
      <c r="J637" s="5" t="s">
        <v>466</v>
      </c>
      <c r="BT637" s="1"/>
    </row>
    <row r="638" spans="1:72" x14ac:dyDescent="0.25">
      <c r="A638" s="5" t="s">
        <v>473</v>
      </c>
      <c r="B638" s="5" t="s">
        <v>408</v>
      </c>
      <c r="C638" s="5" t="s">
        <v>431</v>
      </c>
      <c r="D638" s="5" t="s">
        <v>573</v>
      </c>
      <c r="E638" s="52">
        <f t="shared" ca="1" si="9"/>
        <v>21468</v>
      </c>
      <c r="F638" s="5">
        <v>59</v>
      </c>
      <c r="G638" s="50">
        <v>21635</v>
      </c>
      <c r="H638" s="5">
        <v>350484</v>
      </c>
      <c r="I638" s="50">
        <v>29110</v>
      </c>
      <c r="J638" s="5" t="s">
        <v>466</v>
      </c>
      <c r="BT638" s="1"/>
    </row>
    <row r="639" spans="1:72" x14ac:dyDescent="0.25">
      <c r="A639" s="5" t="s">
        <v>473</v>
      </c>
      <c r="B639" s="5" t="s">
        <v>408</v>
      </c>
      <c r="C639" s="5" t="s">
        <v>519</v>
      </c>
      <c r="D639" s="5" t="s">
        <v>527</v>
      </c>
      <c r="E639" s="52">
        <f t="shared" ca="1" si="9"/>
        <v>30216</v>
      </c>
      <c r="F639" s="5">
        <v>60</v>
      </c>
      <c r="G639" s="50">
        <v>21376</v>
      </c>
      <c r="H639" s="5">
        <v>350448</v>
      </c>
      <c r="I639" s="50">
        <v>29228</v>
      </c>
      <c r="J639" s="5" t="s">
        <v>417</v>
      </c>
      <c r="BT639" s="1"/>
    </row>
    <row r="640" spans="1:72" x14ac:dyDescent="0.25">
      <c r="A640" s="5" t="s">
        <v>473</v>
      </c>
      <c r="B640" s="5" t="s">
        <v>408</v>
      </c>
      <c r="C640" s="5" t="s">
        <v>602</v>
      </c>
      <c r="D640" s="5" t="s">
        <v>185</v>
      </c>
      <c r="E640" s="52">
        <f t="shared" ca="1" si="9"/>
        <v>20484</v>
      </c>
      <c r="F640" s="5">
        <v>60</v>
      </c>
      <c r="G640" s="50">
        <v>21193</v>
      </c>
      <c r="H640" s="5">
        <v>350043</v>
      </c>
      <c r="I640" s="50">
        <v>29666</v>
      </c>
      <c r="J640" s="5" t="s">
        <v>421</v>
      </c>
      <c r="BT640" s="1"/>
    </row>
    <row r="641" spans="1:72" x14ac:dyDescent="0.25">
      <c r="A641" s="5" t="s">
        <v>473</v>
      </c>
      <c r="B641" s="5" t="s">
        <v>413</v>
      </c>
      <c r="C641" s="5" t="s">
        <v>493</v>
      </c>
      <c r="D641" s="5" t="s">
        <v>438</v>
      </c>
      <c r="E641" s="52">
        <f t="shared" ca="1" si="9"/>
        <v>18132</v>
      </c>
      <c r="F641" s="5">
        <v>59</v>
      </c>
      <c r="G641" s="50">
        <v>21597</v>
      </c>
      <c r="H641" s="5">
        <v>351167</v>
      </c>
      <c r="I641" s="50">
        <v>29874</v>
      </c>
      <c r="J641" s="5" t="s">
        <v>412</v>
      </c>
      <c r="BT641" s="1"/>
    </row>
    <row r="642" spans="1:72" x14ac:dyDescent="0.25">
      <c r="A642" s="5" t="s">
        <v>473</v>
      </c>
      <c r="B642" s="5" t="s">
        <v>454</v>
      </c>
      <c r="C642" s="5" t="s">
        <v>626</v>
      </c>
      <c r="D642" s="5" t="s">
        <v>565</v>
      </c>
      <c r="E642" s="52">
        <f t="shared" ref="E642:E705" ca="1" si="10">RANDBETWEEN(1500,2600)*12</f>
        <v>30300</v>
      </c>
      <c r="F642" s="5">
        <v>58</v>
      </c>
      <c r="G642" s="50">
        <v>21962</v>
      </c>
      <c r="H642" s="5">
        <v>351176</v>
      </c>
      <c r="I642" s="50">
        <v>29735</v>
      </c>
      <c r="J642" s="5" t="s">
        <v>417</v>
      </c>
      <c r="BT642" s="1"/>
    </row>
    <row r="643" spans="1:72" x14ac:dyDescent="0.25">
      <c r="A643" s="5" t="s">
        <v>473</v>
      </c>
      <c r="B643" s="5" t="s">
        <v>413</v>
      </c>
      <c r="C643" s="5" t="s">
        <v>519</v>
      </c>
      <c r="D643" s="5" t="s">
        <v>659</v>
      </c>
      <c r="E643" s="52">
        <f t="shared" ca="1" si="10"/>
        <v>22404</v>
      </c>
      <c r="F643" s="5">
        <v>58</v>
      </c>
      <c r="G643" s="50">
        <v>21833</v>
      </c>
      <c r="H643" s="5">
        <v>350491</v>
      </c>
      <c r="I643" s="50">
        <v>29956</v>
      </c>
      <c r="J643" s="5" t="s">
        <v>412</v>
      </c>
      <c r="BT643" s="1"/>
    </row>
    <row r="644" spans="1:72" x14ac:dyDescent="0.25">
      <c r="A644" s="5" t="s">
        <v>473</v>
      </c>
      <c r="B644" s="5" t="s">
        <v>408</v>
      </c>
      <c r="C644" s="5" t="s">
        <v>476</v>
      </c>
      <c r="D644" s="5" t="s">
        <v>679</v>
      </c>
      <c r="E644" s="52">
        <f t="shared" ca="1" si="10"/>
        <v>29712</v>
      </c>
      <c r="F644" s="5">
        <v>57</v>
      </c>
      <c r="G644" s="50">
        <v>22320</v>
      </c>
      <c r="H644" s="5">
        <v>351047</v>
      </c>
      <c r="I644" s="50">
        <v>30100</v>
      </c>
      <c r="J644" s="5" t="s">
        <v>421</v>
      </c>
      <c r="BT644" s="1"/>
    </row>
    <row r="645" spans="1:72" x14ac:dyDescent="0.25">
      <c r="A645" s="5" t="s">
        <v>473</v>
      </c>
      <c r="B645" s="5" t="s">
        <v>413</v>
      </c>
      <c r="C645" s="5" t="s">
        <v>485</v>
      </c>
      <c r="D645" s="5" t="s">
        <v>680</v>
      </c>
      <c r="E645" s="52">
        <f t="shared" ca="1" si="10"/>
        <v>21744</v>
      </c>
      <c r="F645" s="5">
        <v>56</v>
      </c>
      <c r="G645" s="50">
        <v>22698</v>
      </c>
      <c r="H645" s="5">
        <v>351203</v>
      </c>
      <c r="I645" s="50">
        <v>30293</v>
      </c>
      <c r="J645" s="5" t="s">
        <v>421</v>
      </c>
      <c r="BT645" s="1"/>
    </row>
    <row r="646" spans="1:72" x14ac:dyDescent="0.25">
      <c r="A646" s="5" t="s">
        <v>473</v>
      </c>
      <c r="B646" s="5" t="s">
        <v>413</v>
      </c>
      <c r="C646" s="5" t="s">
        <v>623</v>
      </c>
      <c r="D646" s="5" t="s">
        <v>510</v>
      </c>
      <c r="E646" s="52">
        <f t="shared" ca="1" si="10"/>
        <v>24600</v>
      </c>
      <c r="F646" s="5">
        <v>56</v>
      </c>
      <c r="G646" s="50">
        <v>22625</v>
      </c>
      <c r="H646" s="5">
        <v>351187</v>
      </c>
      <c r="I646" s="50">
        <v>30149</v>
      </c>
      <c r="J646" s="5" t="s">
        <v>466</v>
      </c>
      <c r="BT646" s="1"/>
    </row>
    <row r="647" spans="1:72" x14ac:dyDescent="0.25">
      <c r="A647" s="5" t="s">
        <v>473</v>
      </c>
      <c r="B647" s="5" t="s">
        <v>413</v>
      </c>
      <c r="C647" s="5" t="s">
        <v>561</v>
      </c>
      <c r="D647" s="5" t="s">
        <v>486</v>
      </c>
      <c r="E647" s="52">
        <f t="shared" ca="1" si="10"/>
        <v>31164</v>
      </c>
      <c r="F647" s="5">
        <v>57</v>
      </c>
      <c r="G647" s="50">
        <v>22348</v>
      </c>
      <c r="H647" s="5">
        <v>350265</v>
      </c>
      <c r="I647" s="50">
        <v>30044</v>
      </c>
      <c r="J647" s="5" t="s">
        <v>412</v>
      </c>
      <c r="BT647" s="1"/>
    </row>
    <row r="648" spans="1:72" x14ac:dyDescent="0.25">
      <c r="A648" s="5" t="s">
        <v>473</v>
      </c>
      <c r="B648" s="5" t="s">
        <v>413</v>
      </c>
      <c r="C648" s="5" t="s">
        <v>587</v>
      </c>
      <c r="D648" s="5" t="s">
        <v>690</v>
      </c>
      <c r="E648" s="52">
        <f t="shared" ca="1" si="10"/>
        <v>19200</v>
      </c>
      <c r="F648" s="5">
        <v>57</v>
      </c>
      <c r="G648" s="50">
        <v>22505</v>
      </c>
      <c r="H648" s="5">
        <v>351156</v>
      </c>
      <c r="I648" s="50">
        <v>30311</v>
      </c>
      <c r="J648" s="5" t="s">
        <v>412</v>
      </c>
      <c r="BT648" s="1"/>
    </row>
    <row r="649" spans="1:72" x14ac:dyDescent="0.25">
      <c r="A649" s="5" t="s">
        <v>473</v>
      </c>
      <c r="B649" s="5" t="s">
        <v>413</v>
      </c>
      <c r="C649" s="5" t="s">
        <v>467</v>
      </c>
      <c r="D649" s="5" t="s">
        <v>566</v>
      </c>
      <c r="E649" s="52">
        <f t="shared" ca="1" si="10"/>
        <v>29568</v>
      </c>
      <c r="F649" s="5">
        <v>56</v>
      </c>
      <c r="G649" s="50">
        <v>22844</v>
      </c>
      <c r="H649" s="5">
        <v>350861</v>
      </c>
      <c r="I649" s="50">
        <v>30266</v>
      </c>
      <c r="J649" s="5" t="s">
        <v>412</v>
      </c>
      <c r="BT649" s="1"/>
    </row>
    <row r="650" spans="1:72" x14ac:dyDescent="0.25">
      <c r="A650" s="5" t="s">
        <v>473</v>
      </c>
      <c r="B650" s="5" t="s">
        <v>413</v>
      </c>
      <c r="C650" s="5" t="s">
        <v>409</v>
      </c>
      <c r="D650" s="5" t="s">
        <v>475</v>
      </c>
      <c r="E650" s="52">
        <f t="shared" ca="1" si="10"/>
        <v>18888</v>
      </c>
      <c r="F650" s="5">
        <v>56</v>
      </c>
      <c r="G650" s="50">
        <v>22801</v>
      </c>
      <c r="H650" s="5">
        <v>350918</v>
      </c>
      <c r="I650" s="50">
        <v>30135</v>
      </c>
      <c r="J650" s="5" t="s">
        <v>412</v>
      </c>
      <c r="BT650" s="1"/>
    </row>
    <row r="651" spans="1:72" x14ac:dyDescent="0.25">
      <c r="A651" s="5" t="s">
        <v>473</v>
      </c>
      <c r="B651" s="5" t="s">
        <v>408</v>
      </c>
      <c r="C651" s="5" t="s">
        <v>615</v>
      </c>
      <c r="D651" s="5" t="s">
        <v>451</v>
      </c>
      <c r="E651" s="52">
        <f t="shared" ca="1" si="10"/>
        <v>21108</v>
      </c>
      <c r="F651" s="5">
        <v>54</v>
      </c>
      <c r="G651" s="50">
        <v>23326</v>
      </c>
      <c r="H651" s="5">
        <v>350355</v>
      </c>
      <c r="I651" s="50">
        <v>30091</v>
      </c>
      <c r="J651" s="5" t="s">
        <v>417</v>
      </c>
      <c r="BT651" s="1"/>
    </row>
    <row r="652" spans="1:72" x14ac:dyDescent="0.25">
      <c r="A652" s="5" t="s">
        <v>473</v>
      </c>
      <c r="B652" s="5" t="s">
        <v>413</v>
      </c>
      <c r="C652" s="5" t="s">
        <v>602</v>
      </c>
      <c r="D652" s="5" t="s">
        <v>566</v>
      </c>
      <c r="E652" s="52">
        <f t="shared" ca="1" si="10"/>
        <v>27648</v>
      </c>
      <c r="F652" s="5">
        <v>57</v>
      </c>
      <c r="G652" s="50">
        <v>22361</v>
      </c>
      <c r="H652" s="5">
        <v>350789</v>
      </c>
      <c r="I652" s="50">
        <v>30378</v>
      </c>
      <c r="J652" s="5" t="s">
        <v>466</v>
      </c>
      <c r="BT652" s="1"/>
    </row>
    <row r="653" spans="1:72" x14ac:dyDescent="0.25">
      <c r="A653" s="5" t="s">
        <v>473</v>
      </c>
      <c r="B653" s="5" t="s">
        <v>408</v>
      </c>
      <c r="C653" s="5" t="s">
        <v>431</v>
      </c>
      <c r="D653" s="5" t="s">
        <v>155</v>
      </c>
      <c r="E653" s="52">
        <f t="shared" ca="1" si="10"/>
        <v>30288</v>
      </c>
      <c r="F653" s="5">
        <v>59</v>
      </c>
      <c r="G653" s="50">
        <v>21753</v>
      </c>
      <c r="H653" s="5">
        <v>350345</v>
      </c>
      <c r="I653" s="50">
        <v>30044</v>
      </c>
      <c r="J653" s="5" t="s">
        <v>417</v>
      </c>
      <c r="BT653" s="1"/>
    </row>
    <row r="654" spans="1:72" x14ac:dyDescent="0.25">
      <c r="A654" s="5" t="s">
        <v>473</v>
      </c>
      <c r="B654" s="5" t="s">
        <v>413</v>
      </c>
      <c r="C654" s="5" t="s">
        <v>511</v>
      </c>
      <c r="D654" s="5" t="s">
        <v>571</v>
      </c>
      <c r="E654" s="52">
        <f t="shared" ca="1" si="10"/>
        <v>30948</v>
      </c>
      <c r="F654" s="5">
        <v>58</v>
      </c>
      <c r="G654" s="50">
        <v>21967</v>
      </c>
      <c r="H654" s="5">
        <v>351367</v>
      </c>
      <c r="I654" s="50">
        <v>30509</v>
      </c>
      <c r="J654" s="5" t="s">
        <v>417</v>
      </c>
      <c r="BT654" s="1"/>
    </row>
    <row r="655" spans="1:72" x14ac:dyDescent="0.25">
      <c r="A655" s="5" t="s">
        <v>473</v>
      </c>
      <c r="B655" s="5" t="s">
        <v>413</v>
      </c>
      <c r="C655" s="5" t="s">
        <v>485</v>
      </c>
      <c r="D655" s="5" t="s">
        <v>707</v>
      </c>
      <c r="E655" s="52">
        <f t="shared" ca="1" si="10"/>
        <v>27432</v>
      </c>
      <c r="F655" s="5">
        <v>53</v>
      </c>
      <c r="G655" s="50">
        <v>24007</v>
      </c>
      <c r="H655" s="5">
        <v>560681</v>
      </c>
      <c r="I655" s="50">
        <v>31771</v>
      </c>
      <c r="J655" s="5" t="s">
        <v>421</v>
      </c>
      <c r="BT655" s="1"/>
    </row>
    <row r="656" spans="1:72" x14ac:dyDescent="0.25">
      <c r="A656" s="5" t="s">
        <v>473</v>
      </c>
      <c r="B656" s="5" t="s">
        <v>413</v>
      </c>
      <c r="C656" s="5" t="s">
        <v>612</v>
      </c>
      <c r="D656" s="5" t="s">
        <v>468</v>
      </c>
      <c r="E656" s="52">
        <f t="shared" ca="1" si="10"/>
        <v>19440</v>
      </c>
      <c r="F656" s="5">
        <v>57</v>
      </c>
      <c r="G656" s="50">
        <v>22369</v>
      </c>
      <c r="H656" s="5">
        <v>560545</v>
      </c>
      <c r="I656" s="50">
        <v>31605</v>
      </c>
      <c r="J656" s="5" t="s">
        <v>421</v>
      </c>
      <c r="BT656" s="1"/>
    </row>
    <row r="657" spans="1:72" x14ac:dyDescent="0.25">
      <c r="A657" s="5" t="s">
        <v>473</v>
      </c>
      <c r="B657" s="5" t="s">
        <v>408</v>
      </c>
      <c r="C657" s="5" t="s">
        <v>492</v>
      </c>
      <c r="D657" s="5" t="s">
        <v>641</v>
      </c>
      <c r="E657" s="52">
        <f t="shared" ca="1" si="10"/>
        <v>30696</v>
      </c>
      <c r="F657" s="5">
        <v>59</v>
      </c>
      <c r="G657" s="50">
        <v>21769</v>
      </c>
      <c r="H657" s="5">
        <v>560687</v>
      </c>
      <c r="I657" s="50">
        <v>31870</v>
      </c>
      <c r="J657" s="5" t="s">
        <v>466</v>
      </c>
      <c r="BT657" s="1"/>
    </row>
    <row r="658" spans="1:72" x14ac:dyDescent="0.25">
      <c r="A658" s="5" t="s">
        <v>473</v>
      </c>
      <c r="B658" s="5" t="s">
        <v>413</v>
      </c>
      <c r="C658" s="5" t="s">
        <v>709</v>
      </c>
      <c r="D658" s="5" t="s">
        <v>468</v>
      </c>
      <c r="E658" s="52">
        <f t="shared" ca="1" si="10"/>
        <v>24036</v>
      </c>
      <c r="F658" s="5">
        <v>54</v>
      </c>
      <c r="G658" s="50">
        <v>23322</v>
      </c>
      <c r="H658" s="5">
        <v>560702</v>
      </c>
      <c r="I658" s="50">
        <v>32032</v>
      </c>
      <c r="J658" s="5" t="s">
        <v>412</v>
      </c>
      <c r="BT658" s="1"/>
    </row>
    <row r="659" spans="1:72" x14ac:dyDescent="0.25">
      <c r="A659" s="5" t="s">
        <v>473</v>
      </c>
      <c r="B659" s="5" t="s">
        <v>408</v>
      </c>
      <c r="C659" s="5" t="s">
        <v>455</v>
      </c>
      <c r="D659" s="5" t="s">
        <v>776</v>
      </c>
      <c r="E659" s="52">
        <f t="shared" ca="1" si="10"/>
        <v>26520</v>
      </c>
      <c r="F659" s="5">
        <v>52</v>
      </c>
      <c r="G659" s="50">
        <v>24329</v>
      </c>
      <c r="H659" s="5">
        <v>351381</v>
      </c>
      <c r="I659" s="50">
        <v>32485</v>
      </c>
      <c r="J659" s="5" t="s">
        <v>421</v>
      </c>
      <c r="BT659" s="1"/>
    </row>
    <row r="660" spans="1:72" x14ac:dyDescent="0.25">
      <c r="A660" s="5" t="s">
        <v>473</v>
      </c>
      <c r="B660" s="5" t="s">
        <v>413</v>
      </c>
      <c r="C660" s="5" t="s">
        <v>506</v>
      </c>
      <c r="D660" s="5" t="s">
        <v>576</v>
      </c>
      <c r="E660" s="52">
        <f t="shared" ca="1" si="10"/>
        <v>27636</v>
      </c>
      <c r="F660" s="5">
        <v>57</v>
      </c>
      <c r="G660" s="50">
        <v>22466</v>
      </c>
      <c r="H660" s="5">
        <v>560797</v>
      </c>
      <c r="I660" s="50">
        <v>32280</v>
      </c>
      <c r="J660" s="5" t="s">
        <v>466</v>
      </c>
      <c r="BT660" s="1"/>
    </row>
    <row r="661" spans="1:72" x14ac:dyDescent="0.25">
      <c r="A661" s="5" t="s">
        <v>473</v>
      </c>
      <c r="B661" s="5" t="s">
        <v>408</v>
      </c>
      <c r="C661" s="5" t="s">
        <v>634</v>
      </c>
      <c r="D661" s="5" t="s">
        <v>630</v>
      </c>
      <c r="E661" s="52">
        <f t="shared" ca="1" si="10"/>
        <v>27804</v>
      </c>
      <c r="F661" s="5">
        <v>52</v>
      </c>
      <c r="G661" s="50">
        <v>24280</v>
      </c>
      <c r="H661" s="5">
        <v>560842</v>
      </c>
      <c r="I661" s="50">
        <v>32606</v>
      </c>
      <c r="J661" s="5" t="s">
        <v>417</v>
      </c>
      <c r="BT661" s="1"/>
    </row>
    <row r="662" spans="1:72" x14ac:dyDescent="0.25">
      <c r="A662" s="5" t="s">
        <v>473</v>
      </c>
      <c r="B662" s="5" t="s">
        <v>413</v>
      </c>
      <c r="C662" s="5" t="s">
        <v>497</v>
      </c>
      <c r="D662" s="5" t="s">
        <v>706</v>
      </c>
      <c r="E662" s="52">
        <f t="shared" ca="1" si="10"/>
        <v>19284</v>
      </c>
      <c r="F662" s="5">
        <v>53</v>
      </c>
      <c r="G662" s="50">
        <v>23799</v>
      </c>
      <c r="H662" s="5">
        <v>351446</v>
      </c>
      <c r="I662" s="50">
        <v>33153</v>
      </c>
      <c r="J662" s="5" t="s">
        <v>417</v>
      </c>
      <c r="BT662" s="1"/>
    </row>
    <row r="663" spans="1:72" x14ac:dyDescent="0.25">
      <c r="A663" s="5" t="s">
        <v>473</v>
      </c>
      <c r="B663" s="5" t="s">
        <v>413</v>
      </c>
      <c r="C663" s="5" t="s">
        <v>528</v>
      </c>
      <c r="D663" s="5" t="s">
        <v>809</v>
      </c>
      <c r="E663" s="52">
        <f t="shared" ca="1" si="10"/>
        <v>18768</v>
      </c>
      <c r="F663" s="5">
        <v>52</v>
      </c>
      <c r="G663" s="50">
        <v>24159</v>
      </c>
      <c r="H663" s="5">
        <v>560856</v>
      </c>
      <c r="I663" s="50">
        <v>32763</v>
      </c>
      <c r="J663" s="5" t="s">
        <v>421</v>
      </c>
      <c r="BT663" s="1"/>
    </row>
    <row r="664" spans="1:72" x14ac:dyDescent="0.25">
      <c r="A664" s="5" t="s">
        <v>473</v>
      </c>
      <c r="B664" s="5" t="s">
        <v>413</v>
      </c>
      <c r="C664" s="5" t="s">
        <v>526</v>
      </c>
      <c r="D664" s="5" t="s">
        <v>507</v>
      </c>
      <c r="E664" s="52">
        <f t="shared" ca="1" si="10"/>
        <v>23172</v>
      </c>
      <c r="F664" s="5">
        <v>53</v>
      </c>
      <c r="G664" s="50">
        <v>23799</v>
      </c>
      <c r="H664" s="5">
        <v>350535</v>
      </c>
      <c r="I664" s="50">
        <v>33153</v>
      </c>
      <c r="J664" s="5" t="s">
        <v>466</v>
      </c>
      <c r="BT664" s="1"/>
    </row>
    <row r="665" spans="1:72" x14ac:dyDescent="0.25">
      <c r="A665" s="5" t="s">
        <v>473</v>
      </c>
      <c r="B665" s="5" t="s">
        <v>408</v>
      </c>
      <c r="C665" s="5" t="s">
        <v>410</v>
      </c>
      <c r="D665" s="5" t="s">
        <v>542</v>
      </c>
      <c r="E665" s="52">
        <f t="shared" ca="1" si="10"/>
        <v>23844</v>
      </c>
      <c r="F665" s="5">
        <v>52</v>
      </c>
      <c r="G665" s="50">
        <v>24232</v>
      </c>
      <c r="H665" s="5">
        <v>560907</v>
      </c>
      <c r="I665" s="50">
        <v>33036</v>
      </c>
      <c r="J665" s="5" t="s">
        <v>412</v>
      </c>
      <c r="BT665" s="1"/>
    </row>
    <row r="666" spans="1:72" x14ac:dyDescent="0.25">
      <c r="A666" s="5" t="s">
        <v>473</v>
      </c>
      <c r="B666" s="5" t="s">
        <v>413</v>
      </c>
      <c r="C666" s="5" t="s">
        <v>549</v>
      </c>
      <c r="D666" s="5" t="s">
        <v>633</v>
      </c>
      <c r="E666" s="52">
        <f t="shared" ca="1" si="10"/>
        <v>20988</v>
      </c>
      <c r="F666" s="5">
        <v>50</v>
      </c>
      <c r="G666" s="50">
        <v>25088</v>
      </c>
      <c r="H666" s="5">
        <v>560929</v>
      </c>
      <c r="I666" s="50">
        <v>33533</v>
      </c>
      <c r="J666" s="5" t="s">
        <v>417</v>
      </c>
      <c r="BT666" s="1"/>
    </row>
    <row r="667" spans="1:72" x14ac:dyDescent="0.25">
      <c r="A667" s="5" t="s">
        <v>473</v>
      </c>
      <c r="B667" s="5" t="s">
        <v>408</v>
      </c>
      <c r="C667" s="5" t="s">
        <v>667</v>
      </c>
      <c r="D667" s="5" t="s">
        <v>621</v>
      </c>
      <c r="E667" s="52">
        <f t="shared" ca="1" si="10"/>
        <v>24276</v>
      </c>
      <c r="F667" s="5">
        <v>49</v>
      </c>
      <c r="G667" s="50">
        <v>25228</v>
      </c>
      <c r="H667" s="5">
        <v>350013</v>
      </c>
      <c r="I667" s="50">
        <v>33629</v>
      </c>
      <c r="J667" s="5" t="s">
        <v>412</v>
      </c>
      <c r="BT667" s="1"/>
    </row>
    <row r="668" spans="1:72" x14ac:dyDescent="0.25">
      <c r="A668" s="5" t="s">
        <v>473</v>
      </c>
      <c r="B668" s="5" t="s">
        <v>408</v>
      </c>
      <c r="C668" s="5" t="s">
        <v>448</v>
      </c>
      <c r="D668" s="5" t="s">
        <v>527</v>
      </c>
      <c r="E668" s="52">
        <f t="shared" ca="1" si="10"/>
        <v>24384</v>
      </c>
      <c r="F668" s="5">
        <v>49</v>
      </c>
      <c r="G668" s="50">
        <v>25118</v>
      </c>
      <c r="H668" s="5">
        <v>560986</v>
      </c>
      <c r="I668" s="50">
        <v>33758</v>
      </c>
      <c r="J668" s="5" t="s">
        <v>417</v>
      </c>
      <c r="BT668" s="1"/>
    </row>
    <row r="669" spans="1:72" x14ac:dyDescent="0.25">
      <c r="A669" s="5" t="s">
        <v>473</v>
      </c>
      <c r="B669" s="5" t="s">
        <v>413</v>
      </c>
      <c r="C669" s="5" t="s">
        <v>626</v>
      </c>
      <c r="D669" s="5" t="s">
        <v>847</v>
      </c>
      <c r="E669" s="52">
        <f t="shared" ca="1" si="10"/>
        <v>26304</v>
      </c>
      <c r="F669" s="5">
        <v>46</v>
      </c>
      <c r="G669" s="50">
        <v>26554</v>
      </c>
      <c r="H669" s="5">
        <v>561039</v>
      </c>
      <c r="I669" s="50">
        <v>34057</v>
      </c>
      <c r="J669" s="5" t="s">
        <v>412</v>
      </c>
      <c r="BT669" s="1"/>
    </row>
    <row r="670" spans="1:72" x14ac:dyDescent="0.25">
      <c r="A670" s="5" t="s">
        <v>473</v>
      </c>
      <c r="B670" s="5" t="s">
        <v>413</v>
      </c>
      <c r="C670" s="5" t="s">
        <v>694</v>
      </c>
      <c r="D670" s="5" t="s">
        <v>472</v>
      </c>
      <c r="E670" s="52">
        <f t="shared" ca="1" si="10"/>
        <v>28104</v>
      </c>
      <c r="F670" s="5">
        <v>47</v>
      </c>
      <c r="G670" s="50">
        <v>26044</v>
      </c>
      <c r="H670" s="5">
        <v>350701</v>
      </c>
      <c r="I670" s="50">
        <v>34311</v>
      </c>
      <c r="J670" s="5" t="s">
        <v>417</v>
      </c>
      <c r="BT670" s="1"/>
    </row>
    <row r="671" spans="1:72" x14ac:dyDescent="0.25">
      <c r="A671" s="5" t="s">
        <v>473</v>
      </c>
      <c r="B671" s="5" t="s">
        <v>454</v>
      </c>
      <c r="C671" s="5" t="s">
        <v>481</v>
      </c>
      <c r="D671" s="5" t="s">
        <v>844</v>
      </c>
      <c r="E671" s="52">
        <f t="shared" ca="1" si="10"/>
        <v>22560</v>
      </c>
      <c r="F671" s="5">
        <v>47</v>
      </c>
      <c r="G671" s="50">
        <v>26028</v>
      </c>
      <c r="H671" s="5">
        <v>350856</v>
      </c>
      <c r="I671" s="50">
        <v>34283</v>
      </c>
      <c r="J671" s="5" t="s">
        <v>417</v>
      </c>
      <c r="BT671" s="1"/>
    </row>
    <row r="672" spans="1:72" x14ac:dyDescent="0.25">
      <c r="A672" s="5" t="s">
        <v>473</v>
      </c>
      <c r="B672" s="5" t="s">
        <v>408</v>
      </c>
      <c r="C672" s="5" t="s">
        <v>594</v>
      </c>
      <c r="D672" s="5" t="s">
        <v>552</v>
      </c>
      <c r="E672" s="52">
        <f t="shared" ca="1" si="10"/>
        <v>18564</v>
      </c>
      <c r="F672" s="5">
        <v>53</v>
      </c>
      <c r="G672" s="50">
        <v>23817</v>
      </c>
      <c r="H672" s="5">
        <v>350497</v>
      </c>
      <c r="I672" s="50">
        <v>34444</v>
      </c>
      <c r="J672" s="5" t="s">
        <v>417</v>
      </c>
      <c r="BT672" s="1"/>
    </row>
    <row r="673" spans="1:72" x14ac:dyDescent="0.25">
      <c r="A673" s="5" t="s">
        <v>473</v>
      </c>
      <c r="B673" s="5" t="s">
        <v>408</v>
      </c>
      <c r="C673" s="5" t="s">
        <v>662</v>
      </c>
      <c r="D673" s="5" t="s">
        <v>853</v>
      </c>
      <c r="E673" s="52">
        <f t="shared" ca="1" si="10"/>
        <v>27588</v>
      </c>
      <c r="F673" s="5">
        <v>49</v>
      </c>
      <c r="G673" s="50">
        <v>25260</v>
      </c>
      <c r="H673" s="5">
        <v>351268</v>
      </c>
      <c r="I673" s="50">
        <v>34432</v>
      </c>
      <c r="J673" s="5" t="s">
        <v>466</v>
      </c>
      <c r="BT673" s="1"/>
    </row>
    <row r="674" spans="1:72" x14ac:dyDescent="0.25">
      <c r="A674" s="5" t="s">
        <v>473</v>
      </c>
      <c r="B674" s="5" t="s">
        <v>413</v>
      </c>
      <c r="C674" s="5" t="s">
        <v>467</v>
      </c>
      <c r="D674" s="5" t="s">
        <v>489</v>
      </c>
      <c r="E674" s="52">
        <f t="shared" ca="1" si="10"/>
        <v>25056</v>
      </c>
      <c r="F674" s="5">
        <v>48</v>
      </c>
      <c r="G674" s="50">
        <v>25818</v>
      </c>
      <c r="H674" s="5">
        <v>351234</v>
      </c>
      <c r="I674" s="50">
        <v>34429</v>
      </c>
      <c r="J674" s="5" t="s">
        <v>412</v>
      </c>
      <c r="BT674" s="1"/>
    </row>
    <row r="675" spans="1:72" x14ac:dyDescent="0.25">
      <c r="A675" s="5" t="s">
        <v>473</v>
      </c>
      <c r="B675" s="5" t="s">
        <v>413</v>
      </c>
      <c r="C675" s="5" t="s">
        <v>503</v>
      </c>
      <c r="D675" s="5" t="s">
        <v>496</v>
      </c>
      <c r="E675" s="52">
        <f t="shared" ca="1" si="10"/>
        <v>21936</v>
      </c>
      <c r="F675" s="5">
        <v>47</v>
      </c>
      <c r="G675" s="50">
        <v>26186</v>
      </c>
      <c r="H675" s="5">
        <v>351296</v>
      </c>
      <c r="I675" s="50">
        <v>34488</v>
      </c>
      <c r="J675" s="5" t="s">
        <v>858</v>
      </c>
      <c r="BT675" s="1"/>
    </row>
    <row r="676" spans="1:72" x14ac:dyDescent="0.25">
      <c r="A676" s="5" t="s">
        <v>473</v>
      </c>
      <c r="B676" s="5" t="s">
        <v>408</v>
      </c>
      <c r="C676" s="5" t="s">
        <v>461</v>
      </c>
      <c r="D676" s="5" t="s">
        <v>863</v>
      </c>
      <c r="E676" s="52">
        <f t="shared" ca="1" si="10"/>
        <v>28872</v>
      </c>
      <c r="F676" s="5">
        <v>47</v>
      </c>
      <c r="G676" s="50">
        <v>25852</v>
      </c>
      <c r="H676" s="5">
        <v>351053</v>
      </c>
      <c r="I676" s="50">
        <v>34614</v>
      </c>
      <c r="J676" s="5" t="s">
        <v>417</v>
      </c>
      <c r="BT676" s="1"/>
    </row>
    <row r="677" spans="1:72" x14ac:dyDescent="0.25">
      <c r="A677" s="5" t="s">
        <v>473</v>
      </c>
      <c r="B677" s="5" t="s">
        <v>413</v>
      </c>
      <c r="C677" s="5" t="s">
        <v>550</v>
      </c>
      <c r="D677" s="5" t="s">
        <v>640</v>
      </c>
      <c r="E677" s="52">
        <f t="shared" ca="1" si="10"/>
        <v>20136</v>
      </c>
      <c r="F677" s="5">
        <v>48</v>
      </c>
      <c r="G677" s="50">
        <v>25495</v>
      </c>
      <c r="H677" s="5">
        <v>351253</v>
      </c>
      <c r="I677" s="50">
        <v>34824</v>
      </c>
      <c r="J677" s="5" t="s">
        <v>412</v>
      </c>
      <c r="BT677" s="1"/>
    </row>
    <row r="678" spans="1:72" x14ac:dyDescent="0.25">
      <c r="A678" s="5" t="s">
        <v>473</v>
      </c>
      <c r="B678" s="5" t="s">
        <v>413</v>
      </c>
      <c r="C678" s="5" t="s">
        <v>639</v>
      </c>
      <c r="D678" s="5" t="s">
        <v>864</v>
      </c>
      <c r="E678" s="52">
        <f t="shared" ca="1" si="10"/>
        <v>19044</v>
      </c>
      <c r="F678" s="5">
        <v>47</v>
      </c>
      <c r="G678" s="50">
        <v>25853</v>
      </c>
      <c r="H678" s="5">
        <v>561084</v>
      </c>
      <c r="I678" s="50">
        <v>35043</v>
      </c>
      <c r="J678" s="5" t="s">
        <v>412</v>
      </c>
      <c r="BT678" s="1"/>
    </row>
    <row r="679" spans="1:72" x14ac:dyDescent="0.25">
      <c r="A679" s="5" t="s">
        <v>473</v>
      </c>
      <c r="B679" s="5" t="s">
        <v>408</v>
      </c>
      <c r="C679" s="5" t="s">
        <v>426</v>
      </c>
      <c r="D679" s="5" t="s">
        <v>724</v>
      </c>
      <c r="E679" s="52">
        <f t="shared" ca="1" si="10"/>
        <v>23868</v>
      </c>
      <c r="F679" s="5">
        <v>54</v>
      </c>
      <c r="G679" s="50">
        <v>23462</v>
      </c>
      <c r="H679" s="5">
        <v>561159</v>
      </c>
      <c r="I679" s="50">
        <v>34761</v>
      </c>
      <c r="J679" s="5" t="s">
        <v>412</v>
      </c>
      <c r="BT679" s="1"/>
    </row>
    <row r="680" spans="1:72" x14ac:dyDescent="0.25">
      <c r="A680" s="5" t="s">
        <v>473</v>
      </c>
      <c r="B680" s="5" t="s">
        <v>408</v>
      </c>
      <c r="C680" s="5" t="s">
        <v>471</v>
      </c>
      <c r="D680" s="5" t="s">
        <v>870</v>
      </c>
      <c r="E680" s="52">
        <f t="shared" ca="1" si="10"/>
        <v>24780</v>
      </c>
      <c r="F680" s="5">
        <v>47</v>
      </c>
      <c r="G680" s="50">
        <v>25969</v>
      </c>
      <c r="H680" s="5">
        <v>561166</v>
      </c>
      <c r="I680" s="50">
        <v>35158</v>
      </c>
      <c r="J680" s="5" t="s">
        <v>412</v>
      </c>
      <c r="BT680" s="1"/>
    </row>
    <row r="681" spans="1:72" x14ac:dyDescent="0.25">
      <c r="A681" s="5" t="s">
        <v>473</v>
      </c>
      <c r="B681" s="5" t="s">
        <v>454</v>
      </c>
      <c r="C681" s="5" t="s">
        <v>461</v>
      </c>
      <c r="D681" s="5" t="s">
        <v>707</v>
      </c>
      <c r="E681" s="52">
        <f t="shared" ca="1" si="10"/>
        <v>23328</v>
      </c>
      <c r="F681" s="5">
        <v>44</v>
      </c>
      <c r="G681" s="50">
        <v>27109</v>
      </c>
      <c r="H681" s="5">
        <v>568487</v>
      </c>
      <c r="I681" s="50">
        <v>35518</v>
      </c>
      <c r="J681" s="5" t="s">
        <v>417</v>
      </c>
      <c r="BT681" s="1"/>
    </row>
    <row r="682" spans="1:72" x14ac:dyDescent="0.25">
      <c r="A682" s="5" t="s">
        <v>473</v>
      </c>
      <c r="B682" s="5" t="s">
        <v>413</v>
      </c>
      <c r="C682" s="5" t="s">
        <v>568</v>
      </c>
      <c r="D682" s="5" t="s">
        <v>893</v>
      </c>
      <c r="E682" s="52">
        <f t="shared" ca="1" si="10"/>
        <v>19008</v>
      </c>
      <c r="F682" s="5">
        <v>42</v>
      </c>
      <c r="G682" s="50">
        <v>27984</v>
      </c>
      <c r="H682" s="5">
        <v>561384</v>
      </c>
      <c r="I682" s="50">
        <v>35836</v>
      </c>
      <c r="J682" s="5" t="s">
        <v>417</v>
      </c>
      <c r="BT682" s="1"/>
    </row>
    <row r="683" spans="1:72" x14ac:dyDescent="0.25">
      <c r="A683" s="5" t="s">
        <v>473</v>
      </c>
      <c r="B683" s="5" t="s">
        <v>413</v>
      </c>
      <c r="C683" s="5" t="s">
        <v>469</v>
      </c>
      <c r="D683" s="5" t="s">
        <v>898</v>
      </c>
      <c r="E683" s="52">
        <f t="shared" ca="1" si="10"/>
        <v>19092</v>
      </c>
      <c r="F683" s="5">
        <v>41</v>
      </c>
      <c r="G683" s="50">
        <v>28375</v>
      </c>
      <c r="H683" s="5">
        <v>568857</v>
      </c>
      <c r="I683" s="50">
        <v>35937</v>
      </c>
      <c r="J683" s="5" t="s">
        <v>466</v>
      </c>
      <c r="BT683" s="1"/>
    </row>
    <row r="684" spans="1:72" x14ac:dyDescent="0.25">
      <c r="A684" s="5" t="s">
        <v>473</v>
      </c>
      <c r="B684" s="5" t="s">
        <v>408</v>
      </c>
      <c r="C684" s="5" t="s">
        <v>648</v>
      </c>
      <c r="D684" s="5" t="s">
        <v>621</v>
      </c>
      <c r="E684" s="52">
        <f t="shared" ca="1" si="10"/>
        <v>25692</v>
      </c>
      <c r="F684" s="5">
        <v>51</v>
      </c>
      <c r="G684" s="50">
        <v>24657</v>
      </c>
      <c r="H684" s="5">
        <v>561437</v>
      </c>
      <c r="I684" s="50">
        <v>36155</v>
      </c>
      <c r="J684" s="5" t="s">
        <v>466</v>
      </c>
      <c r="BT684" s="1"/>
    </row>
    <row r="685" spans="1:72" x14ac:dyDescent="0.25">
      <c r="A685" s="5" t="s">
        <v>473</v>
      </c>
      <c r="B685" s="5" t="s">
        <v>408</v>
      </c>
      <c r="C685" s="5" t="s">
        <v>748</v>
      </c>
      <c r="D685" s="5" t="s">
        <v>550</v>
      </c>
      <c r="E685" s="52">
        <f t="shared" ca="1" si="10"/>
        <v>21456</v>
      </c>
      <c r="F685" s="5">
        <v>42</v>
      </c>
      <c r="G685" s="50">
        <v>27827</v>
      </c>
      <c r="H685" s="5">
        <v>568812</v>
      </c>
      <c r="I685" s="50">
        <v>32878</v>
      </c>
      <c r="J685" s="5" t="s">
        <v>909</v>
      </c>
      <c r="BT685" s="1"/>
    </row>
    <row r="686" spans="1:72" x14ac:dyDescent="0.25">
      <c r="A686" s="5" t="s">
        <v>473</v>
      </c>
      <c r="B686" s="5" t="s">
        <v>408</v>
      </c>
      <c r="C686" s="5" t="s">
        <v>443</v>
      </c>
      <c r="D686" s="5" t="s">
        <v>161</v>
      </c>
      <c r="E686" s="52">
        <f t="shared" ca="1" si="10"/>
        <v>30264</v>
      </c>
      <c r="F686" s="5">
        <v>53</v>
      </c>
      <c r="G686" s="50">
        <v>23721</v>
      </c>
      <c r="H686" s="5">
        <v>561496</v>
      </c>
      <c r="I686" s="50">
        <v>32899</v>
      </c>
      <c r="J686" s="5" t="s">
        <v>909</v>
      </c>
      <c r="BT686" s="1"/>
    </row>
    <row r="687" spans="1:72" x14ac:dyDescent="0.25">
      <c r="A687" s="5" t="s">
        <v>473</v>
      </c>
      <c r="B687" s="5" t="s">
        <v>408</v>
      </c>
      <c r="C687" s="5" t="s">
        <v>784</v>
      </c>
      <c r="D687" s="5" t="s">
        <v>169</v>
      </c>
      <c r="E687" s="52">
        <f t="shared" ca="1" si="10"/>
        <v>19212</v>
      </c>
      <c r="F687" s="5">
        <v>41</v>
      </c>
      <c r="G687" s="50">
        <v>28390</v>
      </c>
      <c r="H687" s="5">
        <v>561536</v>
      </c>
      <c r="I687" s="50">
        <v>36868</v>
      </c>
      <c r="J687" s="5" t="s">
        <v>466</v>
      </c>
      <c r="BT687" s="1"/>
    </row>
    <row r="688" spans="1:72" x14ac:dyDescent="0.25">
      <c r="A688" s="5" t="s">
        <v>473</v>
      </c>
      <c r="B688" s="5" t="s">
        <v>408</v>
      </c>
      <c r="C688" s="5" t="s">
        <v>418</v>
      </c>
      <c r="D688" s="5" t="s">
        <v>927</v>
      </c>
      <c r="E688" s="52">
        <f t="shared" ca="1" si="10"/>
        <v>20904</v>
      </c>
      <c r="F688" s="5">
        <v>41</v>
      </c>
      <c r="G688" s="50">
        <v>28231</v>
      </c>
      <c r="H688" s="5">
        <v>561595</v>
      </c>
      <c r="I688" s="50">
        <v>37475</v>
      </c>
      <c r="J688" s="5" t="s">
        <v>858</v>
      </c>
      <c r="BT688" s="1"/>
    </row>
    <row r="689" spans="1:72" x14ac:dyDescent="0.25">
      <c r="A689" s="5" t="s">
        <v>473</v>
      </c>
      <c r="B689" s="5" t="s">
        <v>413</v>
      </c>
      <c r="C689" s="5" t="s">
        <v>495</v>
      </c>
      <c r="D689" s="5" t="s">
        <v>848</v>
      </c>
      <c r="E689" s="52">
        <f t="shared" ca="1" si="10"/>
        <v>29952</v>
      </c>
      <c r="F689" s="5">
        <v>40</v>
      </c>
      <c r="G689" s="50">
        <v>28495</v>
      </c>
      <c r="H689" s="5">
        <v>561545</v>
      </c>
      <c r="I689" s="50">
        <v>37440</v>
      </c>
      <c r="J689" s="5" t="s">
        <v>858</v>
      </c>
      <c r="BT689" s="1"/>
    </row>
    <row r="690" spans="1:72" x14ac:dyDescent="0.25">
      <c r="A690" s="5" t="s">
        <v>473</v>
      </c>
      <c r="B690" s="5" t="s">
        <v>413</v>
      </c>
      <c r="C690" s="5" t="s">
        <v>431</v>
      </c>
      <c r="D690" s="5" t="s">
        <v>751</v>
      </c>
      <c r="E690" s="52">
        <f t="shared" ca="1" si="10"/>
        <v>21648</v>
      </c>
      <c r="F690" s="5">
        <v>37</v>
      </c>
      <c r="G690" s="50">
        <v>29650</v>
      </c>
      <c r="H690" s="5">
        <v>566456</v>
      </c>
      <c r="I690" s="50">
        <v>37354</v>
      </c>
      <c r="J690" s="5" t="s">
        <v>858</v>
      </c>
      <c r="BT690" s="1"/>
    </row>
    <row r="691" spans="1:72" x14ac:dyDescent="0.25">
      <c r="A691" s="5" t="s">
        <v>473</v>
      </c>
      <c r="B691" s="5" t="s">
        <v>408</v>
      </c>
      <c r="C691" s="5" t="s">
        <v>561</v>
      </c>
      <c r="D691" s="5" t="s">
        <v>934</v>
      </c>
      <c r="E691" s="52">
        <f t="shared" ca="1" si="10"/>
        <v>26724</v>
      </c>
      <c r="F691" s="5">
        <v>37</v>
      </c>
      <c r="G691" s="50">
        <v>29551</v>
      </c>
      <c r="H691" s="5">
        <v>350161</v>
      </c>
      <c r="I691" s="50">
        <v>37318</v>
      </c>
      <c r="J691" s="5" t="s">
        <v>858</v>
      </c>
      <c r="BT691" s="1"/>
    </row>
    <row r="692" spans="1:72" x14ac:dyDescent="0.25">
      <c r="A692" s="5" t="s">
        <v>473</v>
      </c>
      <c r="B692" s="5" t="s">
        <v>408</v>
      </c>
      <c r="C692" s="5" t="s">
        <v>631</v>
      </c>
      <c r="D692" s="5" t="s">
        <v>776</v>
      </c>
      <c r="E692" s="52">
        <f t="shared" ca="1" si="10"/>
        <v>30120</v>
      </c>
      <c r="F692" s="5">
        <v>40</v>
      </c>
      <c r="G692" s="50">
        <v>28575</v>
      </c>
      <c r="H692" s="5">
        <v>561643</v>
      </c>
      <c r="I692" s="50">
        <v>37586</v>
      </c>
      <c r="J692" s="5" t="s">
        <v>858</v>
      </c>
      <c r="BT692" s="1"/>
    </row>
    <row r="693" spans="1:72" x14ac:dyDescent="0.25">
      <c r="A693" s="5" t="s">
        <v>473</v>
      </c>
      <c r="B693" s="5" t="s">
        <v>413</v>
      </c>
      <c r="C693" s="5" t="s">
        <v>559</v>
      </c>
      <c r="D693" s="5" t="s">
        <v>937</v>
      </c>
      <c r="E693" s="52">
        <f t="shared" ca="1" si="10"/>
        <v>18540</v>
      </c>
      <c r="F693" s="5">
        <v>37</v>
      </c>
      <c r="G693" s="50">
        <v>29839</v>
      </c>
      <c r="H693" s="5">
        <v>561610</v>
      </c>
      <c r="I693" s="50">
        <v>37544</v>
      </c>
      <c r="J693" s="5" t="s">
        <v>858</v>
      </c>
      <c r="BT693" s="1"/>
    </row>
    <row r="694" spans="1:72" x14ac:dyDescent="0.25">
      <c r="A694" s="5" t="s">
        <v>473</v>
      </c>
      <c r="B694" s="5" t="s">
        <v>413</v>
      </c>
      <c r="C694" s="5" t="s">
        <v>458</v>
      </c>
      <c r="D694" s="5" t="s">
        <v>907</v>
      </c>
      <c r="E694" s="52">
        <f t="shared" ca="1" si="10"/>
        <v>21600</v>
      </c>
      <c r="F694" s="5">
        <v>38</v>
      </c>
      <c r="G694" s="50">
        <v>29405</v>
      </c>
      <c r="H694" s="5">
        <v>561649</v>
      </c>
      <c r="I694" s="50">
        <v>37714</v>
      </c>
      <c r="J694" s="5" t="s">
        <v>858</v>
      </c>
      <c r="BT694" s="1"/>
    </row>
    <row r="695" spans="1:72" x14ac:dyDescent="0.25">
      <c r="A695" s="5" t="s">
        <v>473</v>
      </c>
      <c r="B695" s="5" t="s">
        <v>454</v>
      </c>
      <c r="C695" s="5" t="s">
        <v>618</v>
      </c>
      <c r="D695" s="5" t="s">
        <v>710</v>
      </c>
      <c r="E695" s="52">
        <f t="shared" ca="1" si="10"/>
        <v>26088</v>
      </c>
      <c r="F695" s="5">
        <v>39</v>
      </c>
      <c r="G695" s="50">
        <v>28894</v>
      </c>
      <c r="H695" s="5">
        <v>566429</v>
      </c>
      <c r="I695" s="50">
        <v>37935</v>
      </c>
      <c r="J695" s="5" t="s">
        <v>858</v>
      </c>
      <c r="BT695" s="1"/>
    </row>
    <row r="696" spans="1:72" x14ac:dyDescent="0.25">
      <c r="A696" s="5" t="s">
        <v>473</v>
      </c>
      <c r="B696" s="5" t="s">
        <v>454</v>
      </c>
      <c r="C696" s="5" t="s">
        <v>562</v>
      </c>
      <c r="D696" s="5" t="s">
        <v>907</v>
      </c>
      <c r="E696" s="52">
        <f t="shared" ca="1" si="10"/>
        <v>29724</v>
      </c>
      <c r="F696" s="5">
        <v>38</v>
      </c>
      <c r="G696" s="50">
        <v>29406</v>
      </c>
      <c r="H696" s="5">
        <v>568868</v>
      </c>
      <c r="I696" s="50">
        <v>37845</v>
      </c>
      <c r="J696" s="5" t="s">
        <v>858</v>
      </c>
      <c r="BT696" s="1"/>
    </row>
    <row r="697" spans="1:72" x14ac:dyDescent="0.25">
      <c r="A697" s="5" t="s">
        <v>473</v>
      </c>
      <c r="B697" s="5" t="s">
        <v>413</v>
      </c>
      <c r="C697" s="5" t="s">
        <v>623</v>
      </c>
      <c r="D697" s="5" t="s">
        <v>907</v>
      </c>
      <c r="E697" s="52">
        <f t="shared" ca="1" si="10"/>
        <v>19788</v>
      </c>
      <c r="F697" s="5">
        <v>36</v>
      </c>
      <c r="G697" s="50">
        <v>29902</v>
      </c>
      <c r="H697" s="5">
        <v>566560</v>
      </c>
      <c r="I697" s="50">
        <v>37950</v>
      </c>
      <c r="J697" s="5" t="s">
        <v>858</v>
      </c>
      <c r="BT697" s="1"/>
    </row>
    <row r="698" spans="1:72" x14ac:dyDescent="0.25">
      <c r="A698" s="5" t="s">
        <v>473</v>
      </c>
      <c r="B698" s="5" t="s">
        <v>413</v>
      </c>
      <c r="C698" s="5" t="s">
        <v>559</v>
      </c>
      <c r="D698" s="5" t="s">
        <v>941</v>
      </c>
      <c r="E698" s="52">
        <f t="shared" ca="1" si="10"/>
        <v>18552</v>
      </c>
      <c r="F698" s="5">
        <v>38</v>
      </c>
      <c r="G698" s="50">
        <v>29140</v>
      </c>
      <c r="H698" s="5">
        <v>350070</v>
      </c>
      <c r="I698" s="50">
        <v>37963</v>
      </c>
      <c r="J698" s="5" t="s">
        <v>858</v>
      </c>
      <c r="BT698" s="1"/>
    </row>
    <row r="699" spans="1:72" x14ac:dyDescent="0.25">
      <c r="A699" s="5" t="s">
        <v>473</v>
      </c>
      <c r="B699" s="5" t="s">
        <v>454</v>
      </c>
      <c r="C699" s="5" t="s">
        <v>521</v>
      </c>
      <c r="D699" s="5" t="s">
        <v>928</v>
      </c>
      <c r="E699" s="52">
        <f t="shared" ca="1" si="10"/>
        <v>30384</v>
      </c>
      <c r="F699" s="5">
        <v>37</v>
      </c>
      <c r="G699" s="50">
        <v>29505</v>
      </c>
      <c r="H699" s="5">
        <v>350090</v>
      </c>
      <c r="I699" s="50">
        <v>37886</v>
      </c>
      <c r="J699" s="5" t="s">
        <v>858</v>
      </c>
      <c r="BT699" s="1"/>
    </row>
    <row r="700" spans="1:72" x14ac:dyDescent="0.25">
      <c r="A700" s="5" t="s">
        <v>473</v>
      </c>
      <c r="B700" s="5" t="s">
        <v>413</v>
      </c>
      <c r="C700" s="5" t="s">
        <v>671</v>
      </c>
      <c r="D700" s="5" t="s">
        <v>942</v>
      </c>
      <c r="E700" s="52">
        <f t="shared" ca="1" si="10"/>
        <v>20016</v>
      </c>
      <c r="F700" s="5">
        <v>38</v>
      </c>
      <c r="G700" s="50">
        <v>29370</v>
      </c>
      <c r="H700" s="5">
        <v>350088</v>
      </c>
      <c r="I700" s="50">
        <v>37662</v>
      </c>
      <c r="J700" s="5" t="s">
        <v>858</v>
      </c>
      <c r="BT700" s="1"/>
    </row>
    <row r="701" spans="1:72" x14ac:dyDescent="0.25">
      <c r="A701" s="5" t="s">
        <v>473</v>
      </c>
      <c r="B701" s="5" t="s">
        <v>413</v>
      </c>
      <c r="C701" s="5" t="s">
        <v>719</v>
      </c>
      <c r="D701" s="5" t="s">
        <v>438</v>
      </c>
      <c r="E701" s="52">
        <f t="shared" ca="1" si="10"/>
        <v>19128</v>
      </c>
      <c r="F701" s="5">
        <v>41</v>
      </c>
      <c r="G701" s="50">
        <v>28309</v>
      </c>
      <c r="H701" s="5">
        <v>350124</v>
      </c>
      <c r="I701" s="50">
        <v>38331</v>
      </c>
      <c r="J701" s="5" t="s">
        <v>858</v>
      </c>
      <c r="BT701" s="1"/>
    </row>
    <row r="702" spans="1:72" x14ac:dyDescent="0.25">
      <c r="A702" s="5" t="s">
        <v>473</v>
      </c>
      <c r="B702" s="5" t="s">
        <v>408</v>
      </c>
      <c r="C702" s="5" t="s">
        <v>519</v>
      </c>
      <c r="D702" s="5" t="s">
        <v>828</v>
      </c>
      <c r="E702" s="52">
        <f t="shared" ca="1" si="10"/>
        <v>18576</v>
      </c>
      <c r="F702" s="5">
        <v>34</v>
      </c>
      <c r="G702" s="50">
        <v>30937</v>
      </c>
      <c r="H702" s="5">
        <v>350187</v>
      </c>
      <c r="I702" s="50">
        <v>38252</v>
      </c>
      <c r="J702" s="5" t="s">
        <v>858</v>
      </c>
      <c r="BT702" s="1"/>
    </row>
    <row r="703" spans="1:72" x14ac:dyDescent="0.25">
      <c r="A703" s="5" t="s">
        <v>473</v>
      </c>
      <c r="B703" s="5" t="s">
        <v>408</v>
      </c>
      <c r="C703" s="5" t="s">
        <v>664</v>
      </c>
      <c r="D703" s="5" t="s">
        <v>161</v>
      </c>
      <c r="E703" s="52">
        <f t="shared" ca="1" si="10"/>
        <v>18672</v>
      </c>
      <c r="F703" s="5">
        <v>38</v>
      </c>
      <c r="G703" s="50">
        <v>29468</v>
      </c>
      <c r="H703" s="5">
        <v>561744</v>
      </c>
      <c r="I703" s="50">
        <v>38206</v>
      </c>
      <c r="J703" s="5" t="s">
        <v>858</v>
      </c>
      <c r="BT703" s="1"/>
    </row>
    <row r="704" spans="1:72" x14ac:dyDescent="0.25">
      <c r="A704" s="5" t="s">
        <v>473</v>
      </c>
      <c r="B704" s="5" t="s">
        <v>413</v>
      </c>
      <c r="C704" s="5" t="s">
        <v>561</v>
      </c>
      <c r="D704" s="5" t="s">
        <v>893</v>
      </c>
      <c r="E704" s="52">
        <f t="shared" ca="1" si="10"/>
        <v>25272</v>
      </c>
      <c r="F704" s="5">
        <v>35</v>
      </c>
      <c r="G704" s="50">
        <v>30535</v>
      </c>
      <c r="H704" s="5">
        <v>561668</v>
      </c>
      <c r="I704" s="50">
        <v>38647</v>
      </c>
      <c r="J704" s="5" t="s">
        <v>909</v>
      </c>
      <c r="BT704" s="1"/>
    </row>
    <row r="705" spans="1:72" x14ac:dyDescent="0.25">
      <c r="A705" s="5" t="s">
        <v>473</v>
      </c>
      <c r="B705" s="5" t="s">
        <v>413</v>
      </c>
      <c r="C705" s="5" t="s">
        <v>602</v>
      </c>
      <c r="D705" s="5" t="s">
        <v>896</v>
      </c>
      <c r="E705" s="52">
        <f t="shared" ca="1" si="10"/>
        <v>23364</v>
      </c>
      <c r="F705" s="5">
        <v>43</v>
      </c>
      <c r="G705" s="50">
        <v>27358</v>
      </c>
      <c r="H705" s="5">
        <v>561688</v>
      </c>
      <c r="I705" s="50">
        <v>38462</v>
      </c>
      <c r="J705" s="5" t="s">
        <v>909</v>
      </c>
      <c r="BT705" s="1"/>
    </row>
    <row r="706" spans="1:72" x14ac:dyDescent="0.25">
      <c r="A706" s="5" t="s">
        <v>473</v>
      </c>
      <c r="B706" s="5" t="s">
        <v>408</v>
      </c>
      <c r="C706" s="5" t="s">
        <v>561</v>
      </c>
      <c r="D706" s="5" t="s">
        <v>410</v>
      </c>
      <c r="E706" s="52">
        <f t="shared" ref="E706:E769" ca="1" si="11">RANDBETWEEN(1500,2600)*12</f>
        <v>22836</v>
      </c>
      <c r="F706" s="5">
        <v>39</v>
      </c>
      <c r="G706" s="50">
        <v>29040</v>
      </c>
      <c r="H706" s="5">
        <v>561697</v>
      </c>
      <c r="I706" s="50">
        <v>38696</v>
      </c>
      <c r="J706" s="5" t="s">
        <v>858</v>
      </c>
      <c r="BT706" s="1"/>
    </row>
    <row r="707" spans="1:72" x14ac:dyDescent="0.25">
      <c r="A707" s="5" t="s">
        <v>473</v>
      </c>
      <c r="B707" s="5" t="s">
        <v>408</v>
      </c>
      <c r="C707" s="5" t="s">
        <v>625</v>
      </c>
      <c r="D707" s="5" t="s">
        <v>950</v>
      </c>
      <c r="E707" s="52">
        <f t="shared" ca="1" si="11"/>
        <v>29988</v>
      </c>
      <c r="F707" s="5">
        <v>39</v>
      </c>
      <c r="G707" s="50">
        <v>28773</v>
      </c>
      <c r="H707" s="5">
        <v>350705</v>
      </c>
      <c r="I707" s="50">
        <v>38607</v>
      </c>
      <c r="J707" s="5" t="s">
        <v>858</v>
      </c>
      <c r="BT707" s="1"/>
    </row>
    <row r="708" spans="1:72" x14ac:dyDescent="0.25">
      <c r="A708" s="5" t="s">
        <v>473</v>
      </c>
      <c r="B708" s="5" t="s">
        <v>413</v>
      </c>
      <c r="C708" s="5" t="s">
        <v>185</v>
      </c>
      <c r="D708" s="5" t="s">
        <v>952</v>
      </c>
      <c r="E708" s="52">
        <f t="shared" ca="1" si="11"/>
        <v>20064</v>
      </c>
      <c r="F708" s="5">
        <v>39</v>
      </c>
      <c r="G708" s="50">
        <v>29110</v>
      </c>
      <c r="H708" s="5">
        <v>566037</v>
      </c>
      <c r="I708" s="50">
        <v>38805</v>
      </c>
      <c r="J708" s="5" t="s">
        <v>858</v>
      </c>
      <c r="BT708" s="1"/>
    </row>
    <row r="709" spans="1:72" x14ac:dyDescent="0.25">
      <c r="A709" s="5" t="s">
        <v>473</v>
      </c>
      <c r="B709" s="5" t="s">
        <v>408</v>
      </c>
      <c r="C709" s="5" t="s">
        <v>791</v>
      </c>
      <c r="D709" s="5" t="s">
        <v>835</v>
      </c>
      <c r="E709" s="52">
        <f t="shared" ca="1" si="11"/>
        <v>27684</v>
      </c>
      <c r="F709" s="5">
        <v>37</v>
      </c>
      <c r="G709" s="50">
        <v>29848</v>
      </c>
      <c r="H709" s="5">
        <v>352098</v>
      </c>
      <c r="I709" s="50">
        <v>34031</v>
      </c>
      <c r="J709" s="5" t="s">
        <v>858</v>
      </c>
      <c r="BT709" s="1"/>
    </row>
    <row r="710" spans="1:72" x14ac:dyDescent="0.25">
      <c r="A710" s="5" t="s">
        <v>473</v>
      </c>
      <c r="B710" s="5" t="s">
        <v>408</v>
      </c>
      <c r="C710" s="5" t="s">
        <v>157</v>
      </c>
      <c r="D710" s="5" t="s">
        <v>991</v>
      </c>
      <c r="E710" s="52">
        <f t="shared" ca="1" si="11"/>
        <v>29556</v>
      </c>
      <c r="F710" s="5">
        <v>37</v>
      </c>
      <c r="G710" s="50">
        <v>29741</v>
      </c>
      <c r="H710" s="5">
        <v>562440</v>
      </c>
      <c r="I710" s="50">
        <v>39347</v>
      </c>
      <c r="J710" s="5" t="s">
        <v>858</v>
      </c>
      <c r="BT710" s="1"/>
    </row>
    <row r="711" spans="1:72" x14ac:dyDescent="0.25">
      <c r="A711" s="5" t="s">
        <v>473</v>
      </c>
      <c r="B711" s="5" t="s">
        <v>408</v>
      </c>
      <c r="C711" s="5" t="s">
        <v>495</v>
      </c>
      <c r="D711" s="5" t="s">
        <v>992</v>
      </c>
      <c r="E711" s="52">
        <f t="shared" ca="1" si="11"/>
        <v>31032</v>
      </c>
      <c r="F711" s="5">
        <v>31</v>
      </c>
      <c r="G711" s="50">
        <v>31917</v>
      </c>
      <c r="H711" s="5">
        <v>562447</v>
      </c>
      <c r="I711" s="50">
        <v>39266</v>
      </c>
      <c r="J711" s="5" t="s">
        <v>858</v>
      </c>
      <c r="BT711" s="1"/>
    </row>
    <row r="712" spans="1:72" x14ac:dyDescent="0.25">
      <c r="A712" s="5" t="s">
        <v>473</v>
      </c>
      <c r="B712" s="5" t="s">
        <v>454</v>
      </c>
      <c r="C712" s="5" t="s">
        <v>665</v>
      </c>
      <c r="D712" s="5" t="s">
        <v>994</v>
      </c>
      <c r="E712" s="52">
        <f t="shared" ca="1" si="11"/>
        <v>25704</v>
      </c>
      <c r="F712" s="5">
        <v>36</v>
      </c>
      <c r="G712" s="50">
        <v>30013</v>
      </c>
      <c r="H712" s="5">
        <v>562456</v>
      </c>
      <c r="I712" s="50">
        <v>39301</v>
      </c>
      <c r="J712" s="5" t="s">
        <v>858</v>
      </c>
      <c r="BT712" s="1"/>
    </row>
    <row r="713" spans="1:72" x14ac:dyDescent="0.25">
      <c r="A713" s="5" t="s">
        <v>473</v>
      </c>
      <c r="B713" s="5" t="s">
        <v>454</v>
      </c>
      <c r="C713" s="5" t="s">
        <v>437</v>
      </c>
      <c r="D713" s="5" t="s">
        <v>596</v>
      </c>
      <c r="E713" s="52">
        <f t="shared" ca="1" si="11"/>
        <v>19668</v>
      </c>
      <c r="F713" s="5">
        <v>35</v>
      </c>
      <c r="G713" s="50">
        <v>30500</v>
      </c>
      <c r="H713" s="5">
        <v>352461</v>
      </c>
      <c r="I713" s="50">
        <v>39337</v>
      </c>
      <c r="J713" s="5" t="s">
        <v>858</v>
      </c>
      <c r="BT713" s="1"/>
    </row>
    <row r="714" spans="1:72" x14ac:dyDescent="0.25">
      <c r="A714" s="5" t="s">
        <v>473</v>
      </c>
      <c r="B714" s="5" t="s">
        <v>408</v>
      </c>
      <c r="C714" s="5" t="s">
        <v>578</v>
      </c>
      <c r="D714" s="5" t="s">
        <v>629</v>
      </c>
      <c r="E714" s="52">
        <f t="shared" ca="1" si="11"/>
        <v>20280</v>
      </c>
      <c r="F714" s="5">
        <v>35</v>
      </c>
      <c r="G714" s="50">
        <v>30566</v>
      </c>
      <c r="H714" s="5">
        <v>562658</v>
      </c>
      <c r="I714" s="50">
        <v>39108</v>
      </c>
      <c r="J714" s="5" t="s">
        <v>858</v>
      </c>
      <c r="BT714" s="1"/>
    </row>
    <row r="715" spans="1:72" x14ac:dyDescent="0.25">
      <c r="A715" s="5" t="s">
        <v>473</v>
      </c>
      <c r="B715" s="5" t="s">
        <v>413</v>
      </c>
      <c r="C715" s="5" t="s">
        <v>817</v>
      </c>
      <c r="D715" s="5" t="s">
        <v>1000</v>
      </c>
      <c r="E715" s="52">
        <f t="shared" ca="1" si="11"/>
        <v>25476</v>
      </c>
      <c r="F715" s="5">
        <v>34</v>
      </c>
      <c r="G715" s="50">
        <v>30822</v>
      </c>
      <c r="H715" s="5">
        <v>562657</v>
      </c>
      <c r="I715" s="50">
        <v>39362</v>
      </c>
      <c r="J715" s="5" t="s">
        <v>858</v>
      </c>
      <c r="BT715" s="1"/>
    </row>
    <row r="716" spans="1:72" x14ac:dyDescent="0.25">
      <c r="A716" s="5" t="s">
        <v>473</v>
      </c>
      <c r="B716" s="5" t="s">
        <v>413</v>
      </c>
      <c r="C716" s="5" t="s">
        <v>791</v>
      </c>
      <c r="D716" s="5" t="s">
        <v>889</v>
      </c>
      <c r="E716" s="52">
        <f t="shared" ca="1" si="11"/>
        <v>22800</v>
      </c>
      <c r="F716" s="5">
        <v>33</v>
      </c>
      <c r="G716" s="50">
        <v>31184</v>
      </c>
      <c r="H716" s="5">
        <v>352756</v>
      </c>
      <c r="I716" s="50">
        <v>36979</v>
      </c>
      <c r="J716" s="5" t="s">
        <v>858</v>
      </c>
      <c r="BT716" s="1"/>
    </row>
    <row r="717" spans="1:72" x14ac:dyDescent="0.25">
      <c r="A717" s="5" t="s">
        <v>473</v>
      </c>
      <c r="B717" s="5" t="s">
        <v>413</v>
      </c>
      <c r="C717" s="5" t="s">
        <v>590</v>
      </c>
      <c r="D717" s="5" t="s">
        <v>523</v>
      </c>
      <c r="E717" s="52">
        <f t="shared" ca="1" si="11"/>
        <v>29364</v>
      </c>
      <c r="F717" s="5">
        <v>41</v>
      </c>
      <c r="G717" s="50">
        <v>28074</v>
      </c>
      <c r="H717" s="5">
        <v>353544</v>
      </c>
      <c r="I717" s="50">
        <v>37351</v>
      </c>
      <c r="J717" s="5" t="s">
        <v>858</v>
      </c>
      <c r="BT717" s="1"/>
    </row>
    <row r="718" spans="1:72" x14ac:dyDescent="0.25">
      <c r="A718" s="5" t="s">
        <v>749</v>
      </c>
      <c r="B718" s="5" t="s">
        <v>413</v>
      </c>
      <c r="C718" s="5" t="s">
        <v>418</v>
      </c>
      <c r="D718" s="5" t="s">
        <v>468</v>
      </c>
      <c r="E718" s="52">
        <f t="shared" ca="1" si="11"/>
        <v>22620</v>
      </c>
      <c r="F718" s="5">
        <v>58</v>
      </c>
      <c r="G718" s="50">
        <v>21978</v>
      </c>
      <c r="H718" s="5">
        <v>560527</v>
      </c>
      <c r="I718" s="50">
        <v>30770</v>
      </c>
      <c r="J718" s="5" t="s">
        <v>412</v>
      </c>
      <c r="BT718" s="1"/>
    </row>
    <row r="719" spans="1:72" x14ac:dyDescent="0.25">
      <c r="A719" s="5" t="s">
        <v>749</v>
      </c>
      <c r="B719" s="5" t="s">
        <v>413</v>
      </c>
      <c r="C719" s="5" t="s">
        <v>431</v>
      </c>
      <c r="D719" s="5" t="s">
        <v>796</v>
      </c>
      <c r="E719" s="52">
        <f t="shared" ca="1" si="11"/>
        <v>18948</v>
      </c>
      <c r="F719" s="5">
        <v>53</v>
      </c>
      <c r="G719" s="50">
        <v>23830</v>
      </c>
      <c r="H719" s="5">
        <v>560801</v>
      </c>
      <c r="I719" s="50">
        <v>32268</v>
      </c>
      <c r="J719" s="5" t="s">
        <v>466</v>
      </c>
      <c r="BT719" s="1"/>
    </row>
    <row r="720" spans="1:72" x14ac:dyDescent="0.25">
      <c r="A720" s="5" t="s">
        <v>749</v>
      </c>
      <c r="B720" s="5" t="s">
        <v>408</v>
      </c>
      <c r="C720" s="5" t="s">
        <v>550</v>
      </c>
      <c r="D720" s="5" t="s">
        <v>550</v>
      </c>
      <c r="E720" s="52">
        <f t="shared" ca="1" si="11"/>
        <v>28896</v>
      </c>
      <c r="F720" s="5">
        <v>50</v>
      </c>
      <c r="G720" s="50">
        <v>24889</v>
      </c>
      <c r="H720" s="5">
        <v>350344</v>
      </c>
      <c r="I720" s="50">
        <v>33869</v>
      </c>
      <c r="J720" s="5" t="s">
        <v>412</v>
      </c>
      <c r="BT720" s="1"/>
    </row>
    <row r="721" spans="1:72" x14ac:dyDescent="0.25">
      <c r="A721" s="5" t="s">
        <v>749</v>
      </c>
      <c r="B721" s="5" t="s">
        <v>408</v>
      </c>
      <c r="C721" s="5" t="s">
        <v>519</v>
      </c>
      <c r="D721" s="5" t="s">
        <v>459</v>
      </c>
      <c r="E721" s="52">
        <f t="shared" ca="1" si="11"/>
        <v>21696</v>
      </c>
      <c r="F721" s="5">
        <v>50</v>
      </c>
      <c r="G721" s="50">
        <v>24756</v>
      </c>
      <c r="H721" s="5">
        <v>560912</v>
      </c>
      <c r="I721" s="50">
        <v>34224</v>
      </c>
      <c r="J721" s="5" t="s">
        <v>421</v>
      </c>
      <c r="BT721" s="1"/>
    </row>
    <row r="722" spans="1:72" x14ac:dyDescent="0.25">
      <c r="A722" s="5" t="s">
        <v>749</v>
      </c>
      <c r="B722" s="5" t="s">
        <v>408</v>
      </c>
      <c r="C722" s="5" t="s">
        <v>748</v>
      </c>
      <c r="D722" s="5" t="s">
        <v>776</v>
      </c>
      <c r="E722" s="52">
        <f t="shared" ca="1" si="11"/>
        <v>25188</v>
      </c>
      <c r="F722" s="5">
        <v>46</v>
      </c>
      <c r="G722" s="50">
        <v>26225</v>
      </c>
      <c r="H722" s="5">
        <v>561171</v>
      </c>
      <c r="I722" s="50">
        <v>35425</v>
      </c>
      <c r="J722" s="5" t="s">
        <v>412</v>
      </c>
      <c r="BT722" s="1"/>
    </row>
    <row r="723" spans="1:72" x14ac:dyDescent="0.25">
      <c r="A723" s="5" t="s">
        <v>749</v>
      </c>
      <c r="B723" s="5" t="s">
        <v>413</v>
      </c>
      <c r="C723" s="5" t="s">
        <v>626</v>
      </c>
      <c r="D723" s="5" t="s">
        <v>640</v>
      </c>
      <c r="E723" s="52">
        <f t="shared" ca="1" si="11"/>
        <v>28800</v>
      </c>
      <c r="F723" s="5">
        <v>43</v>
      </c>
      <c r="G723" s="50">
        <v>27519</v>
      </c>
      <c r="H723" s="5">
        <v>561352</v>
      </c>
      <c r="I723" s="50">
        <v>35654</v>
      </c>
      <c r="J723" s="5" t="s">
        <v>417</v>
      </c>
      <c r="BT723" s="1"/>
    </row>
    <row r="724" spans="1:72" x14ac:dyDescent="0.25">
      <c r="A724" s="5" t="s">
        <v>749</v>
      </c>
      <c r="B724" s="5" t="s">
        <v>408</v>
      </c>
      <c r="C724" s="5" t="s">
        <v>817</v>
      </c>
      <c r="D724" s="5" t="s">
        <v>542</v>
      </c>
      <c r="E724" s="52">
        <f t="shared" ca="1" si="11"/>
        <v>29316</v>
      </c>
      <c r="F724" s="5">
        <v>42</v>
      </c>
      <c r="G724" s="50">
        <v>27923</v>
      </c>
      <c r="H724" s="5">
        <v>561420</v>
      </c>
      <c r="I724" s="50">
        <v>35857</v>
      </c>
      <c r="J724" s="5" t="s">
        <v>417</v>
      </c>
      <c r="BT724" s="1"/>
    </row>
    <row r="725" spans="1:72" x14ac:dyDescent="0.25">
      <c r="A725" s="5" t="s">
        <v>749</v>
      </c>
      <c r="B725" s="5" t="s">
        <v>408</v>
      </c>
      <c r="C725" s="5" t="s">
        <v>662</v>
      </c>
      <c r="D725" s="5" t="s">
        <v>863</v>
      </c>
      <c r="E725" s="52">
        <f t="shared" ca="1" si="11"/>
        <v>25200</v>
      </c>
      <c r="F725" s="5">
        <v>43</v>
      </c>
      <c r="G725" s="50">
        <v>27610</v>
      </c>
      <c r="H725" s="5">
        <v>350255</v>
      </c>
      <c r="I725" s="50">
        <v>36060</v>
      </c>
      <c r="J725" s="5" t="s">
        <v>417</v>
      </c>
      <c r="BT725" s="1"/>
    </row>
    <row r="726" spans="1:72" x14ac:dyDescent="0.25">
      <c r="A726" s="5" t="s">
        <v>749</v>
      </c>
      <c r="B726" s="5" t="s">
        <v>408</v>
      </c>
      <c r="C726" s="5" t="s">
        <v>665</v>
      </c>
      <c r="D726" s="5" t="s">
        <v>542</v>
      </c>
      <c r="E726" s="52">
        <f t="shared" ca="1" si="11"/>
        <v>27540</v>
      </c>
      <c r="F726" s="5">
        <v>42</v>
      </c>
      <c r="G726" s="50">
        <v>28007</v>
      </c>
      <c r="H726" s="5">
        <v>561521</v>
      </c>
      <c r="I726" s="50">
        <v>33153</v>
      </c>
      <c r="J726" s="5" t="s">
        <v>909</v>
      </c>
      <c r="BT726" s="1"/>
    </row>
    <row r="727" spans="1:72" x14ac:dyDescent="0.25">
      <c r="A727" s="5" t="s">
        <v>749</v>
      </c>
      <c r="B727" s="5" t="s">
        <v>413</v>
      </c>
      <c r="C727" s="5" t="s">
        <v>631</v>
      </c>
      <c r="D727" s="5" t="s">
        <v>480</v>
      </c>
      <c r="E727" s="52">
        <f t="shared" ca="1" si="11"/>
        <v>30156</v>
      </c>
      <c r="F727" s="5">
        <v>41</v>
      </c>
      <c r="G727" s="50">
        <v>28044</v>
      </c>
      <c r="H727" s="5">
        <v>568944</v>
      </c>
      <c r="I727" s="50">
        <v>37250</v>
      </c>
      <c r="J727" s="5" t="s">
        <v>412</v>
      </c>
      <c r="BT727" s="1"/>
    </row>
    <row r="728" spans="1:72" x14ac:dyDescent="0.25">
      <c r="A728" s="5" t="s">
        <v>749</v>
      </c>
      <c r="B728" s="5" t="s">
        <v>408</v>
      </c>
      <c r="C728" s="5" t="s">
        <v>586</v>
      </c>
      <c r="D728" s="5" t="s">
        <v>471</v>
      </c>
      <c r="E728" s="52">
        <f t="shared" ca="1" si="11"/>
        <v>22212</v>
      </c>
      <c r="F728" s="5">
        <v>38</v>
      </c>
      <c r="G728" s="50">
        <v>29140</v>
      </c>
      <c r="H728" s="5">
        <v>561645</v>
      </c>
      <c r="I728" s="50">
        <v>38110</v>
      </c>
      <c r="J728" s="5" t="s">
        <v>858</v>
      </c>
      <c r="BT728" s="1"/>
    </row>
    <row r="729" spans="1:72" x14ac:dyDescent="0.25">
      <c r="A729" s="5" t="s">
        <v>749</v>
      </c>
      <c r="B729" s="5" t="s">
        <v>408</v>
      </c>
      <c r="C729" s="5" t="s">
        <v>570</v>
      </c>
      <c r="D729" s="5" t="s">
        <v>948</v>
      </c>
      <c r="E729" s="52">
        <f t="shared" ca="1" si="11"/>
        <v>26076</v>
      </c>
      <c r="F729" s="5">
        <v>36</v>
      </c>
      <c r="G729" s="50">
        <v>29945</v>
      </c>
      <c r="H729" s="5">
        <v>350340</v>
      </c>
      <c r="I729" s="50">
        <v>38414</v>
      </c>
      <c r="J729" s="5" t="s">
        <v>858</v>
      </c>
      <c r="BT729" s="1"/>
    </row>
    <row r="730" spans="1:72" x14ac:dyDescent="0.25">
      <c r="A730" s="5" t="s">
        <v>749</v>
      </c>
      <c r="B730" s="5" t="s">
        <v>408</v>
      </c>
      <c r="C730" s="5" t="s">
        <v>713</v>
      </c>
      <c r="D730" s="5" t="s">
        <v>471</v>
      </c>
      <c r="E730" s="52">
        <f t="shared" ca="1" si="11"/>
        <v>29832</v>
      </c>
      <c r="F730" s="5">
        <v>39</v>
      </c>
      <c r="G730" s="50">
        <v>28922</v>
      </c>
      <c r="H730" s="5">
        <v>351857</v>
      </c>
      <c r="I730" s="50">
        <v>38840</v>
      </c>
      <c r="J730" s="5" t="s">
        <v>858</v>
      </c>
      <c r="BT730" s="1"/>
    </row>
    <row r="731" spans="1:72" x14ac:dyDescent="0.25">
      <c r="A731" s="5" t="s">
        <v>749</v>
      </c>
      <c r="B731" s="5" t="s">
        <v>454</v>
      </c>
      <c r="C731" s="5" t="s">
        <v>594</v>
      </c>
      <c r="D731" s="5" t="s">
        <v>965</v>
      </c>
      <c r="E731" s="52">
        <f t="shared" ca="1" si="11"/>
        <v>28680</v>
      </c>
      <c r="F731" s="5">
        <v>36</v>
      </c>
      <c r="G731" s="50">
        <v>30049</v>
      </c>
      <c r="H731" s="5">
        <v>561885</v>
      </c>
      <c r="I731" s="50">
        <v>38972</v>
      </c>
      <c r="J731" s="5" t="s">
        <v>858</v>
      </c>
      <c r="BT731" s="1"/>
    </row>
    <row r="732" spans="1:72" x14ac:dyDescent="0.25">
      <c r="A732" s="5" t="s">
        <v>749</v>
      </c>
      <c r="B732" s="5" t="s">
        <v>408</v>
      </c>
      <c r="C732" s="5" t="s">
        <v>625</v>
      </c>
      <c r="D732" s="5" t="s">
        <v>161</v>
      </c>
      <c r="E732" s="52">
        <f t="shared" ca="1" si="11"/>
        <v>20376</v>
      </c>
      <c r="F732" s="5">
        <v>37</v>
      </c>
      <c r="G732" s="50">
        <v>29501</v>
      </c>
      <c r="H732" s="5">
        <v>352454</v>
      </c>
      <c r="I732" s="50">
        <v>39170</v>
      </c>
      <c r="J732" s="5" t="s">
        <v>858</v>
      </c>
      <c r="BT732" s="1"/>
    </row>
    <row r="733" spans="1:72" x14ac:dyDescent="0.25">
      <c r="A733" s="5" t="s">
        <v>749</v>
      </c>
      <c r="B733" s="5" t="s">
        <v>413</v>
      </c>
      <c r="C733" s="5" t="s">
        <v>429</v>
      </c>
      <c r="D733" s="5" t="s">
        <v>893</v>
      </c>
      <c r="E733" s="52">
        <f t="shared" ca="1" si="11"/>
        <v>18432</v>
      </c>
      <c r="F733" s="5">
        <v>34</v>
      </c>
      <c r="G733" s="50">
        <v>30645</v>
      </c>
      <c r="H733" s="5">
        <v>350930</v>
      </c>
      <c r="I733" s="50">
        <v>39214</v>
      </c>
      <c r="J733" s="5" t="s">
        <v>858</v>
      </c>
      <c r="BT733" s="1"/>
    </row>
    <row r="734" spans="1:72" x14ac:dyDescent="0.25">
      <c r="A734" s="5" t="s">
        <v>749</v>
      </c>
      <c r="B734" s="5" t="s">
        <v>454</v>
      </c>
      <c r="C734" s="5" t="s">
        <v>712</v>
      </c>
      <c r="D734" s="5" t="s">
        <v>596</v>
      </c>
      <c r="E734" s="52">
        <f t="shared" ca="1" si="11"/>
        <v>27612</v>
      </c>
      <c r="F734" s="5">
        <v>34</v>
      </c>
      <c r="G734" s="50">
        <v>30717</v>
      </c>
      <c r="H734" s="5">
        <v>352739</v>
      </c>
      <c r="I734" s="50">
        <v>36588</v>
      </c>
      <c r="J734" s="5" t="s">
        <v>858</v>
      </c>
      <c r="BT734" s="1"/>
    </row>
    <row r="735" spans="1:72" x14ac:dyDescent="0.25">
      <c r="A735" s="5" t="s">
        <v>749</v>
      </c>
      <c r="B735" s="5" t="s">
        <v>408</v>
      </c>
      <c r="C735" s="5" t="s">
        <v>497</v>
      </c>
      <c r="D735" s="5" t="s">
        <v>870</v>
      </c>
      <c r="E735" s="52">
        <f t="shared" ca="1" si="11"/>
        <v>27708</v>
      </c>
      <c r="F735" s="5">
        <v>44</v>
      </c>
      <c r="G735" s="50">
        <v>27251</v>
      </c>
      <c r="H735" s="5">
        <v>562740</v>
      </c>
      <c r="I735" s="50">
        <v>37110</v>
      </c>
      <c r="J735" s="5" t="s">
        <v>417</v>
      </c>
      <c r="BT735" s="1"/>
    </row>
    <row r="736" spans="1:72" x14ac:dyDescent="0.25">
      <c r="A736" s="5" t="s">
        <v>749</v>
      </c>
      <c r="B736" s="5" t="s">
        <v>408</v>
      </c>
      <c r="C736" s="5" t="s">
        <v>705</v>
      </c>
      <c r="D736" s="5" t="s">
        <v>1016</v>
      </c>
      <c r="E736" s="52">
        <f t="shared" ca="1" si="11"/>
        <v>27552</v>
      </c>
      <c r="F736" s="5">
        <v>30</v>
      </c>
      <c r="G736" s="50">
        <v>32367</v>
      </c>
      <c r="H736" s="5">
        <v>352904</v>
      </c>
      <c r="I736" s="50">
        <v>38545</v>
      </c>
      <c r="J736" s="5" t="s">
        <v>858</v>
      </c>
      <c r="BT736" s="1"/>
    </row>
    <row r="737" spans="1:72" x14ac:dyDescent="0.25">
      <c r="A737" s="5" t="s">
        <v>749</v>
      </c>
      <c r="B737" s="5" t="s">
        <v>408</v>
      </c>
      <c r="C737" s="5" t="s">
        <v>569</v>
      </c>
      <c r="D737" s="5" t="s">
        <v>713</v>
      </c>
      <c r="E737" s="52">
        <f t="shared" ca="1" si="11"/>
        <v>24504</v>
      </c>
      <c r="F737" s="5">
        <v>30</v>
      </c>
      <c r="G737" s="50">
        <v>32121</v>
      </c>
      <c r="H737" s="5">
        <v>562955</v>
      </c>
      <c r="I737" s="50">
        <v>38743</v>
      </c>
      <c r="J737" s="5" t="s">
        <v>858</v>
      </c>
      <c r="BT737" s="1"/>
    </row>
    <row r="738" spans="1:72" x14ac:dyDescent="0.25">
      <c r="A738" s="5" t="s">
        <v>749</v>
      </c>
      <c r="B738" s="5" t="s">
        <v>454</v>
      </c>
      <c r="C738" s="5" t="s">
        <v>481</v>
      </c>
      <c r="D738" s="5" t="s">
        <v>942</v>
      </c>
      <c r="E738" s="52">
        <f t="shared" ca="1" si="11"/>
        <v>20244</v>
      </c>
      <c r="F738" s="5">
        <v>32</v>
      </c>
      <c r="G738" s="50">
        <v>31585</v>
      </c>
      <c r="H738" s="5">
        <v>352960</v>
      </c>
      <c r="I738" s="50">
        <v>39046</v>
      </c>
      <c r="J738" s="5" t="s">
        <v>858</v>
      </c>
      <c r="BT738" s="1"/>
    </row>
    <row r="739" spans="1:72" x14ac:dyDescent="0.25">
      <c r="A739" s="5" t="s">
        <v>749</v>
      </c>
      <c r="B739" s="5" t="s">
        <v>413</v>
      </c>
      <c r="C739" s="5" t="s">
        <v>817</v>
      </c>
      <c r="D739" s="5" t="s">
        <v>937</v>
      </c>
      <c r="E739" s="52">
        <f t="shared" ca="1" si="11"/>
        <v>25236</v>
      </c>
      <c r="F739" s="5">
        <v>34</v>
      </c>
      <c r="G739" s="50">
        <v>30845</v>
      </c>
      <c r="H739" s="5">
        <v>352981</v>
      </c>
      <c r="I739" s="50">
        <v>38725</v>
      </c>
      <c r="J739" s="5" t="s">
        <v>858</v>
      </c>
      <c r="BT739" s="1"/>
    </row>
    <row r="740" spans="1:72" x14ac:dyDescent="0.25">
      <c r="A740" s="5" t="s">
        <v>778</v>
      </c>
      <c r="B740" s="5" t="s">
        <v>408</v>
      </c>
      <c r="C740" s="5" t="s">
        <v>152</v>
      </c>
      <c r="D740" s="5" t="s">
        <v>774</v>
      </c>
      <c r="E740" s="52">
        <f t="shared" ca="1" si="11"/>
        <v>20784</v>
      </c>
      <c r="F740" s="5">
        <v>55</v>
      </c>
      <c r="G740" s="50">
        <v>22988</v>
      </c>
      <c r="H740" s="5">
        <v>560672</v>
      </c>
      <c r="I740" s="50">
        <v>31566</v>
      </c>
      <c r="J740" s="5" t="s">
        <v>421</v>
      </c>
      <c r="BT740" s="1"/>
    </row>
    <row r="741" spans="1:72" x14ac:dyDescent="0.25">
      <c r="A741" s="5" t="s">
        <v>778</v>
      </c>
      <c r="B741" s="5" t="s">
        <v>413</v>
      </c>
      <c r="C741" s="5" t="s">
        <v>488</v>
      </c>
      <c r="D741" s="5" t="s">
        <v>790</v>
      </c>
      <c r="E741" s="52">
        <f t="shared" ca="1" si="11"/>
        <v>28140</v>
      </c>
      <c r="F741" s="5">
        <v>46</v>
      </c>
      <c r="G741" s="50">
        <v>26422</v>
      </c>
      <c r="H741" s="5">
        <v>351051</v>
      </c>
      <c r="I741" s="50">
        <v>34064</v>
      </c>
      <c r="J741" s="5" t="s">
        <v>412</v>
      </c>
      <c r="BT741" s="1"/>
    </row>
    <row r="742" spans="1:72" x14ac:dyDescent="0.25">
      <c r="A742" s="5" t="s">
        <v>778</v>
      </c>
      <c r="B742" s="5" t="s">
        <v>408</v>
      </c>
      <c r="C742" s="5" t="s">
        <v>712</v>
      </c>
      <c r="D742" s="5" t="s">
        <v>894</v>
      </c>
      <c r="E742" s="52">
        <f t="shared" ca="1" si="11"/>
        <v>29484</v>
      </c>
      <c r="F742" s="5">
        <v>44</v>
      </c>
      <c r="G742" s="50">
        <v>27081</v>
      </c>
      <c r="H742" s="5">
        <v>561389</v>
      </c>
      <c r="I742" s="50">
        <v>35949</v>
      </c>
      <c r="J742" s="5" t="s">
        <v>466</v>
      </c>
      <c r="BT742" s="1"/>
    </row>
    <row r="743" spans="1:72" x14ac:dyDescent="0.25">
      <c r="A743" s="5" t="s">
        <v>778</v>
      </c>
      <c r="B743" s="5" t="s">
        <v>408</v>
      </c>
      <c r="C743" s="5" t="s">
        <v>645</v>
      </c>
      <c r="D743" s="5" t="s">
        <v>863</v>
      </c>
      <c r="E743" s="52">
        <f t="shared" ca="1" si="11"/>
        <v>19392</v>
      </c>
      <c r="F743" s="5">
        <v>43</v>
      </c>
      <c r="G743" s="50">
        <v>27388</v>
      </c>
      <c r="H743" s="5">
        <v>561442</v>
      </c>
      <c r="I743" s="50">
        <v>36125</v>
      </c>
      <c r="J743" s="5" t="s">
        <v>466</v>
      </c>
      <c r="BT743" s="1"/>
    </row>
    <row r="744" spans="1:72" x14ac:dyDescent="0.25">
      <c r="A744" s="5" t="s">
        <v>778</v>
      </c>
      <c r="B744" s="5" t="s">
        <v>454</v>
      </c>
      <c r="C744" s="5" t="s">
        <v>546</v>
      </c>
      <c r="D744" s="5" t="s">
        <v>801</v>
      </c>
      <c r="E744" s="52">
        <f t="shared" ca="1" si="11"/>
        <v>26256</v>
      </c>
      <c r="F744" s="5">
        <v>37</v>
      </c>
      <c r="G744" s="50">
        <v>29643</v>
      </c>
      <c r="H744" s="5">
        <v>561563</v>
      </c>
      <c r="I744" s="50">
        <v>37089</v>
      </c>
      <c r="J744" s="5" t="s">
        <v>412</v>
      </c>
      <c r="BT744" s="1"/>
    </row>
    <row r="745" spans="1:72" x14ac:dyDescent="0.25">
      <c r="A745" s="5" t="s">
        <v>714</v>
      </c>
      <c r="B745" s="5" t="s">
        <v>408</v>
      </c>
      <c r="C745" s="5" t="s">
        <v>615</v>
      </c>
      <c r="D745" s="5" t="s">
        <v>676</v>
      </c>
      <c r="E745" s="52">
        <f t="shared" ca="1" si="11"/>
        <v>28908</v>
      </c>
      <c r="F745" s="5">
        <v>63</v>
      </c>
      <c r="G745" s="50">
        <v>20009</v>
      </c>
      <c r="H745" s="5">
        <v>560438</v>
      </c>
      <c r="I745" s="50">
        <v>30013</v>
      </c>
      <c r="J745" s="5" t="s">
        <v>412</v>
      </c>
      <c r="BT745" s="1"/>
    </row>
    <row r="746" spans="1:72" x14ac:dyDescent="0.25">
      <c r="A746" s="5" t="s">
        <v>714</v>
      </c>
      <c r="B746" s="5" t="s">
        <v>413</v>
      </c>
      <c r="C746" s="5" t="s">
        <v>152</v>
      </c>
      <c r="D746" s="5" t="s">
        <v>847</v>
      </c>
      <c r="E746" s="52">
        <f t="shared" ca="1" si="11"/>
        <v>25176</v>
      </c>
      <c r="F746" s="5">
        <v>38</v>
      </c>
      <c r="G746" s="50">
        <v>29440</v>
      </c>
      <c r="H746" s="5">
        <v>352900</v>
      </c>
      <c r="I746" s="50">
        <v>38571</v>
      </c>
      <c r="J746" s="5" t="s">
        <v>858</v>
      </c>
      <c r="BT746" s="1"/>
    </row>
    <row r="747" spans="1:72" x14ac:dyDescent="0.25">
      <c r="A747" s="5" t="s">
        <v>947</v>
      </c>
      <c r="B747" s="5" t="s">
        <v>408</v>
      </c>
      <c r="C747" s="5" t="s">
        <v>705</v>
      </c>
      <c r="D747" s="5" t="s">
        <v>471</v>
      </c>
      <c r="E747" s="52">
        <f t="shared" ca="1" si="11"/>
        <v>25284</v>
      </c>
      <c r="F747" s="5">
        <v>39</v>
      </c>
      <c r="G747" s="50">
        <v>29018</v>
      </c>
      <c r="H747" s="5">
        <v>566544</v>
      </c>
      <c r="I747" s="50">
        <v>38347</v>
      </c>
      <c r="J747" s="5" t="s">
        <v>858</v>
      </c>
      <c r="BT747" s="1"/>
    </row>
    <row r="748" spans="1:72" x14ac:dyDescent="0.25">
      <c r="A748" s="5" t="s">
        <v>947</v>
      </c>
      <c r="B748" s="5" t="s">
        <v>413</v>
      </c>
      <c r="C748" s="5" t="s">
        <v>509</v>
      </c>
      <c r="D748" s="5" t="s">
        <v>949</v>
      </c>
      <c r="E748" s="52">
        <f t="shared" ca="1" si="11"/>
        <v>27900</v>
      </c>
      <c r="F748" s="5">
        <v>38</v>
      </c>
      <c r="G748" s="50">
        <v>29272</v>
      </c>
      <c r="H748" s="5">
        <v>350638</v>
      </c>
      <c r="I748" s="50">
        <v>38377</v>
      </c>
      <c r="J748" s="5" t="s">
        <v>858</v>
      </c>
      <c r="BT748" s="1"/>
    </row>
    <row r="749" spans="1:72" x14ac:dyDescent="0.25">
      <c r="A749" s="5" t="s">
        <v>537</v>
      </c>
      <c r="B749" s="5" t="s">
        <v>408</v>
      </c>
      <c r="C749" s="5" t="s">
        <v>490</v>
      </c>
      <c r="D749" s="5" t="s">
        <v>185</v>
      </c>
      <c r="E749" s="52">
        <f t="shared" ca="1" si="11"/>
        <v>27912</v>
      </c>
      <c r="F749" s="5">
        <v>60</v>
      </c>
      <c r="G749" s="50">
        <v>21104</v>
      </c>
      <c r="H749" s="5">
        <v>350774</v>
      </c>
      <c r="I749" s="50">
        <v>28653</v>
      </c>
      <c r="J749" s="5" t="s">
        <v>412</v>
      </c>
      <c r="BT749" s="1"/>
    </row>
    <row r="750" spans="1:72" x14ac:dyDescent="0.25">
      <c r="A750" s="5" t="s">
        <v>537</v>
      </c>
      <c r="B750" s="5" t="s">
        <v>408</v>
      </c>
      <c r="C750" s="5" t="s">
        <v>157</v>
      </c>
      <c r="D750" s="5" t="s">
        <v>410</v>
      </c>
      <c r="E750" s="52">
        <f t="shared" ca="1" si="11"/>
        <v>27588</v>
      </c>
      <c r="F750" s="5">
        <v>54</v>
      </c>
      <c r="G750" s="50">
        <v>23340</v>
      </c>
      <c r="H750" s="5">
        <v>560680</v>
      </c>
      <c r="I750" s="50">
        <v>31535</v>
      </c>
      <c r="J750" s="5" t="s">
        <v>421</v>
      </c>
      <c r="BT750" s="1"/>
    </row>
    <row r="751" spans="1:72" x14ac:dyDescent="0.25">
      <c r="A751" s="5" t="s">
        <v>537</v>
      </c>
      <c r="B751" s="5" t="s">
        <v>408</v>
      </c>
      <c r="C751" s="5" t="s">
        <v>481</v>
      </c>
      <c r="D751" s="5" t="s">
        <v>161</v>
      </c>
      <c r="E751" s="52">
        <f t="shared" ca="1" si="11"/>
        <v>30900</v>
      </c>
      <c r="F751" s="5">
        <v>41</v>
      </c>
      <c r="G751" s="50">
        <v>28106</v>
      </c>
      <c r="H751" s="5">
        <v>561491</v>
      </c>
      <c r="I751" s="50">
        <v>36139</v>
      </c>
      <c r="J751" s="5" t="s">
        <v>909</v>
      </c>
      <c r="BT751" s="1"/>
    </row>
    <row r="752" spans="1:72" x14ac:dyDescent="0.25">
      <c r="A752" s="5" t="s">
        <v>850</v>
      </c>
      <c r="B752" s="5" t="s">
        <v>413</v>
      </c>
      <c r="C752" s="5" t="s">
        <v>511</v>
      </c>
      <c r="D752" s="5" t="s">
        <v>588</v>
      </c>
      <c r="E752" s="52">
        <f t="shared" ca="1" si="11"/>
        <v>23592</v>
      </c>
      <c r="F752" s="5">
        <v>51</v>
      </c>
      <c r="G752" s="50">
        <v>24604</v>
      </c>
      <c r="H752" s="5">
        <v>350819</v>
      </c>
      <c r="I752" s="50">
        <v>34342</v>
      </c>
      <c r="J752" s="5" t="s">
        <v>417</v>
      </c>
      <c r="BT752" s="1"/>
    </row>
    <row r="753" spans="1:72" x14ac:dyDescent="0.25">
      <c r="A753" s="5" t="s">
        <v>850</v>
      </c>
      <c r="B753" s="5" t="s">
        <v>413</v>
      </c>
      <c r="C753" s="5" t="s">
        <v>541</v>
      </c>
      <c r="D753" s="5" t="s">
        <v>523</v>
      </c>
      <c r="E753" s="52">
        <f t="shared" ca="1" si="11"/>
        <v>29376</v>
      </c>
      <c r="F753" s="5">
        <v>38</v>
      </c>
      <c r="G753" s="50">
        <v>29486</v>
      </c>
      <c r="H753" s="5">
        <v>350175</v>
      </c>
      <c r="I753" s="50">
        <v>38185</v>
      </c>
      <c r="J753" s="5" t="s">
        <v>858</v>
      </c>
      <c r="BT753" s="1"/>
    </row>
    <row r="754" spans="1:72" x14ac:dyDescent="0.25">
      <c r="A754" s="5" t="s">
        <v>850</v>
      </c>
      <c r="B754" s="5" t="s">
        <v>413</v>
      </c>
      <c r="C754" s="5" t="s">
        <v>561</v>
      </c>
      <c r="D754" s="5" t="s">
        <v>1032</v>
      </c>
      <c r="E754" s="52">
        <f t="shared" ca="1" si="11"/>
        <v>20772</v>
      </c>
      <c r="F754" s="5">
        <v>39</v>
      </c>
      <c r="G754" s="50">
        <v>28987</v>
      </c>
      <c r="H754" s="5">
        <v>352948</v>
      </c>
      <c r="I754" s="50">
        <v>38764</v>
      </c>
      <c r="J754" s="5" t="s">
        <v>858</v>
      </c>
      <c r="BT754" s="1"/>
    </row>
    <row r="755" spans="1:72" x14ac:dyDescent="0.25">
      <c r="A755" s="5" t="s">
        <v>850</v>
      </c>
      <c r="B755" s="5" t="s">
        <v>408</v>
      </c>
      <c r="C755" s="5" t="s">
        <v>673</v>
      </c>
      <c r="D755" s="5" t="s">
        <v>997</v>
      </c>
      <c r="E755" s="52">
        <f t="shared" ca="1" si="11"/>
        <v>30480</v>
      </c>
      <c r="F755" s="5">
        <v>30</v>
      </c>
      <c r="G755" s="50">
        <v>32408</v>
      </c>
      <c r="H755" s="5">
        <v>563034</v>
      </c>
      <c r="I755" s="50">
        <v>40636</v>
      </c>
      <c r="J755" s="5" t="s">
        <v>858</v>
      </c>
      <c r="BT755" s="1"/>
    </row>
    <row r="756" spans="1:72" x14ac:dyDescent="0.25">
      <c r="A756" s="5" t="s">
        <v>516</v>
      </c>
      <c r="B756" s="5" t="s">
        <v>413</v>
      </c>
      <c r="C756" s="5" t="s">
        <v>514</v>
      </c>
      <c r="D756" s="5" t="s">
        <v>515</v>
      </c>
      <c r="E756" s="52">
        <f t="shared" ca="1" si="11"/>
        <v>23316</v>
      </c>
      <c r="F756" s="5">
        <v>60</v>
      </c>
      <c r="G756" s="50">
        <v>21190</v>
      </c>
      <c r="H756" s="5">
        <v>350643</v>
      </c>
      <c r="I756" s="50">
        <v>28832</v>
      </c>
      <c r="J756" s="5" t="s">
        <v>466</v>
      </c>
      <c r="BT756" s="1"/>
    </row>
    <row r="757" spans="1:72" x14ac:dyDescent="0.25">
      <c r="A757" s="5" t="s">
        <v>775</v>
      </c>
      <c r="B757" s="5" t="s">
        <v>408</v>
      </c>
      <c r="C757" s="5" t="s">
        <v>671</v>
      </c>
      <c r="D757" s="5" t="s">
        <v>641</v>
      </c>
      <c r="E757" s="52">
        <f t="shared" ca="1" si="11"/>
        <v>22824</v>
      </c>
      <c r="F757" s="5">
        <v>54</v>
      </c>
      <c r="G757" s="50">
        <v>23548</v>
      </c>
      <c r="H757" s="5">
        <v>560573</v>
      </c>
      <c r="I757" s="50">
        <v>31636</v>
      </c>
      <c r="J757" s="5" t="s">
        <v>417</v>
      </c>
      <c r="BT757" s="1"/>
    </row>
    <row r="758" spans="1:72" x14ac:dyDescent="0.25">
      <c r="A758" s="5" t="s">
        <v>775</v>
      </c>
      <c r="B758" s="5" t="s">
        <v>408</v>
      </c>
      <c r="C758" s="5" t="s">
        <v>614</v>
      </c>
      <c r="D758" s="5" t="s">
        <v>838</v>
      </c>
      <c r="E758" s="52">
        <f t="shared" ca="1" si="11"/>
        <v>30864</v>
      </c>
      <c r="F758" s="5">
        <v>46</v>
      </c>
      <c r="G758" s="50">
        <v>26523</v>
      </c>
      <c r="H758" s="5">
        <v>561195</v>
      </c>
      <c r="I758" s="50">
        <v>35360</v>
      </c>
      <c r="J758" s="5" t="s">
        <v>417</v>
      </c>
      <c r="BT758" s="1"/>
    </row>
    <row r="759" spans="1:72" x14ac:dyDescent="0.25">
      <c r="A759" s="5" t="s">
        <v>505</v>
      </c>
      <c r="B759" s="5" t="s">
        <v>408</v>
      </c>
      <c r="C759" s="5" t="s">
        <v>418</v>
      </c>
      <c r="D759" s="5" t="s">
        <v>444</v>
      </c>
      <c r="E759" s="52">
        <f t="shared" ca="1" si="11"/>
        <v>18804</v>
      </c>
      <c r="F759" s="5">
        <v>62</v>
      </c>
      <c r="G759" s="50">
        <v>20639</v>
      </c>
      <c r="H759" s="5">
        <v>350604</v>
      </c>
      <c r="I759" s="50">
        <v>28745</v>
      </c>
      <c r="J759" s="5" t="s">
        <v>421</v>
      </c>
      <c r="BT759" s="1"/>
    </row>
    <row r="760" spans="1:72" x14ac:dyDescent="0.25">
      <c r="A760" s="5" t="s">
        <v>505</v>
      </c>
      <c r="B760" s="5" t="s">
        <v>408</v>
      </c>
      <c r="C760" s="5" t="s">
        <v>155</v>
      </c>
      <c r="D760" s="5" t="s">
        <v>459</v>
      </c>
      <c r="E760" s="52">
        <f t="shared" ca="1" si="11"/>
        <v>29544</v>
      </c>
      <c r="F760" s="5">
        <v>63</v>
      </c>
      <c r="G760" s="50">
        <v>20038</v>
      </c>
      <c r="H760" s="5">
        <v>560491</v>
      </c>
      <c r="I760" s="50">
        <v>30770</v>
      </c>
      <c r="J760" s="5" t="s">
        <v>417</v>
      </c>
      <c r="BT760" s="1"/>
    </row>
    <row r="761" spans="1:72" x14ac:dyDescent="0.25">
      <c r="A761" s="5" t="s">
        <v>906</v>
      </c>
      <c r="B761" s="5" t="s">
        <v>413</v>
      </c>
      <c r="C761" s="5" t="s">
        <v>155</v>
      </c>
      <c r="D761" s="5" t="s">
        <v>848</v>
      </c>
      <c r="E761" s="52">
        <f t="shared" ca="1" si="11"/>
        <v>22980</v>
      </c>
      <c r="F761" s="5">
        <v>44</v>
      </c>
      <c r="G761" s="50">
        <v>27140</v>
      </c>
      <c r="H761" s="5">
        <v>561456</v>
      </c>
      <c r="I761" s="50">
        <v>36014</v>
      </c>
      <c r="J761" s="5" t="s">
        <v>466</v>
      </c>
      <c r="BT761" s="1"/>
    </row>
    <row r="762" spans="1:72" x14ac:dyDescent="0.25">
      <c r="A762" s="5" t="s">
        <v>425</v>
      </c>
      <c r="B762" s="5" t="s">
        <v>413</v>
      </c>
      <c r="C762" s="5" t="s">
        <v>423</v>
      </c>
      <c r="D762" s="5" t="s">
        <v>424</v>
      </c>
      <c r="E762" s="52">
        <f t="shared" ca="1" si="11"/>
        <v>26976</v>
      </c>
      <c r="F762" s="5">
        <v>64</v>
      </c>
      <c r="G762" s="50">
        <v>19917</v>
      </c>
      <c r="H762" s="5">
        <v>350127</v>
      </c>
      <c r="I762" s="50">
        <v>27897</v>
      </c>
      <c r="J762" s="5" t="s">
        <v>417</v>
      </c>
      <c r="BT762" s="1"/>
    </row>
    <row r="763" spans="1:72" x14ac:dyDescent="0.25">
      <c r="A763" s="5" t="s">
        <v>425</v>
      </c>
      <c r="B763" s="5" t="s">
        <v>454</v>
      </c>
      <c r="C763" s="5" t="s">
        <v>474</v>
      </c>
      <c r="D763" s="5" t="s">
        <v>475</v>
      </c>
      <c r="E763" s="52">
        <f t="shared" ca="1" si="11"/>
        <v>20424</v>
      </c>
      <c r="F763" s="5">
        <v>62</v>
      </c>
      <c r="G763" s="50">
        <v>20597</v>
      </c>
      <c r="H763" s="5">
        <v>351106</v>
      </c>
      <c r="I763" s="50">
        <v>28344</v>
      </c>
      <c r="J763" s="5" t="s">
        <v>412</v>
      </c>
      <c r="BT763" s="1"/>
    </row>
    <row r="764" spans="1:72" x14ac:dyDescent="0.25">
      <c r="A764" s="5" t="s">
        <v>425</v>
      </c>
      <c r="B764" s="5" t="s">
        <v>413</v>
      </c>
      <c r="C764" s="5" t="s">
        <v>479</v>
      </c>
      <c r="D764" s="5" t="s">
        <v>480</v>
      </c>
      <c r="E764" s="52">
        <f t="shared" ca="1" si="11"/>
        <v>19872</v>
      </c>
      <c r="F764" s="5">
        <v>61</v>
      </c>
      <c r="G764" s="50">
        <v>20960</v>
      </c>
      <c r="H764" s="5">
        <v>350129</v>
      </c>
      <c r="I764" s="50">
        <v>28309</v>
      </c>
      <c r="J764" s="5" t="s">
        <v>421</v>
      </c>
      <c r="BT764" s="1"/>
    </row>
    <row r="765" spans="1:72" x14ac:dyDescent="0.25">
      <c r="A765" s="5" t="s">
        <v>425</v>
      </c>
      <c r="B765" s="5" t="s">
        <v>413</v>
      </c>
      <c r="C765" s="5" t="s">
        <v>479</v>
      </c>
      <c r="D765" s="5" t="s">
        <v>518</v>
      </c>
      <c r="E765" s="52">
        <f t="shared" ca="1" si="11"/>
        <v>31140</v>
      </c>
      <c r="F765" s="5">
        <v>60</v>
      </c>
      <c r="G765" s="50">
        <v>21247</v>
      </c>
      <c r="H765" s="5">
        <v>350874</v>
      </c>
      <c r="I765" s="50">
        <v>28714</v>
      </c>
      <c r="J765" s="5" t="s">
        <v>466</v>
      </c>
      <c r="BT765" s="1"/>
    </row>
    <row r="766" spans="1:72" x14ac:dyDescent="0.25">
      <c r="A766" s="5" t="s">
        <v>425</v>
      </c>
      <c r="B766" s="5" t="s">
        <v>408</v>
      </c>
      <c r="C766" s="5" t="s">
        <v>509</v>
      </c>
      <c r="D766" s="5" t="s">
        <v>410</v>
      </c>
      <c r="E766" s="52">
        <f t="shared" ca="1" si="11"/>
        <v>25620</v>
      </c>
      <c r="F766" s="5">
        <v>59</v>
      </c>
      <c r="G766" s="50">
        <v>21470</v>
      </c>
      <c r="H766" s="5">
        <v>560270</v>
      </c>
      <c r="I766" s="50">
        <v>28965</v>
      </c>
      <c r="J766" s="5" t="s">
        <v>421</v>
      </c>
      <c r="BT766" s="1"/>
    </row>
    <row r="767" spans="1:72" x14ac:dyDescent="0.25">
      <c r="A767" s="5" t="s">
        <v>425</v>
      </c>
      <c r="B767" s="5" t="s">
        <v>413</v>
      </c>
      <c r="C767" s="5" t="s">
        <v>614</v>
      </c>
      <c r="D767" s="5" t="s">
        <v>661</v>
      </c>
      <c r="E767" s="52">
        <f t="shared" ca="1" si="11"/>
        <v>29124</v>
      </c>
      <c r="F767" s="5">
        <v>59</v>
      </c>
      <c r="G767" s="50">
        <v>21643</v>
      </c>
      <c r="H767" s="5">
        <v>351108</v>
      </c>
      <c r="I767" s="50">
        <v>30036</v>
      </c>
      <c r="J767" s="5" t="s">
        <v>417</v>
      </c>
      <c r="BT767" s="1"/>
    </row>
    <row r="768" spans="1:72" x14ac:dyDescent="0.25">
      <c r="A768" s="5" t="s">
        <v>425</v>
      </c>
      <c r="B768" s="5" t="s">
        <v>413</v>
      </c>
      <c r="C768" s="5" t="s">
        <v>634</v>
      </c>
      <c r="D768" s="5" t="s">
        <v>687</v>
      </c>
      <c r="E768" s="52">
        <f t="shared" ca="1" si="11"/>
        <v>23364</v>
      </c>
      <c r="F768" s="5">
        <v>58</v>
      </c>
      <c r="G768" s="50">
        <v>21954</v>
      </c>
      <c r="H768" s="5">
        <v>351182</v>
      </c>
      <c r="I768" s="50">
        <v>29959</v>
      </c>
      <c r="J768" s="5" t="s">
        <v>466</v>
      </c>
      <c r="BT768" s="1"/>
    </row>
    <row r="769" spans="1:72" x14ac:dyDescent="0.25">
      <c r="A769" s="5" t="s">
        <v>425</v>
      </c>
      <c r="B769" s="5" t="s">
        <v>413</v>
      </c>
      <c r="C769" s="5" t="s">
        <v>544</v>
      </c>
      <c r="D769" s="5" t="s">
        <v>438</v>
      </c>
      <c r="E769" s="52">
        <f t="shared" ca="1" si="11"/>
        <v>30444</v>
      </c>
      <c r="F769" s="5">
        <v>59</v>
      </c>
      <c r="G769" s="50">
        <v>21661</v>
      </c>
      <c r="H769" s="5">
        <v>351032</v>
      </c>
      <c r="I769" s="50">
        <v>30036</v>
      </c>
      <c r="J769" s="5" t="s">
        <v>421</v>
      </c>
      <c r="BT769" s="1"/>
    </row>
    <row r="770" spans="1:72" x14ac:dyDescent="0.25">
      <c r="A770" s="5" t="s">
        <v>425</v>
      </c>
      <c r="B770" s="5" t="s">
        <v>413</v>
      </c>
      <c r="C770" s="5" t="s">
        <v>713</v>
      </c>
      <c r="D770" s="5" t="s">
        <v>415</v>
      </c>
      <c r="E770" s="52">
        <f t="shared" ref="E770:E833" ca="1" si="12">RANDBETWEEN(1500,2600)*12</f>
        <v>27492</v>
      </c>
      <c r="F770" s="5">
        <v>61</v>
      </c>
      <c r="G770" s="50">
        <v>20877</v>
      </c>
      <c r="H770" s="5">
        <v>350100</v>
      </c>
      <c r="I770" s="50">
        <v>29959</v>
      </c>
      <c r="J770" s="5" t="s">
        <v>412</v>
      </c>
      <c r="BT770" s="1"/>
    </row>
    <row r="771" spans="1:72" x14ac:dyDescent="0.25">
      <c r="A771" s="5" t="s">
        <v>425</v>
      </c>
      <c r="B771" s="5" t="s">
        <v>413</v>
      </c>
      <c r="C771" s="5" t="s">
        <v>553</v>
      </c>
      <c r="D771" s="5" t="s">
        <v>721</v>
      </c>
      <c r="E771" s="52">
        <f t="shared" ca="1" si="12"/>
        <v>20004</v>
      </c>
      <c r="F771" s="5">
        <v>59</v>
      </c>
      <c r="G771" s="50">
        <v>21675</v>
      </c>
      <c r="H771" s="5">
        <v>350765</v>
      </c>
      <c r="I771" s="50">
        <v>30439</v>
      </c>
      <c r="J771" s="5" t="s">
        <v>417</v>
      </c>
      <c r="BT771" s="1"/>
    </row>
    <row r="772" spans="1:72" x14ac:dyDescent="0.25">
      <c r="A772" s="5" t="s">
        <v>425</v>
      </c>
      <c r="B772" s="5" t="s">
        <v>408</v>
      </c>
      <c r="C772" s="5" t="s">
        <v>570</v>
      </c>
      <c r="D772" s="5" t="s">
        <v>453</v>
      </c>
      <c r="E772" s="52">
        <f t="shared" ca="1" si="12"/>
        <v>23880</v>
      </c>
      <c r="F772" s="5">
        <v>56</v>
      </c>
      <c r="G772" s="50">
        <v>22651</v>
      </c>
      <c r="H772" s="5">
        <v>350973</v>
      </c>
      <c r="I772" s="50">
        <v>30456</v>
      </c>
      <c r="J772" s="5" t="s">
        <v>421</v>
      </c>
      <c r="BT772" s="1"/>
    </row>
    <row r="773" spans="1:72" x14ac:dyDescent="0.25">
      <c r="A773" s="5" t="s">
        <v>425</v>
      </c>
      <c r="B773" s="5" t="s">
        <v>408</v>
      </c>
      <c r="C773" s="5" t="s">
        <v>602</v>
      </c>
      <c r="D773" s="5" t="s">
        <v>444</v>
      </c>
      <c r="E773" s="52">
        <f t="shared" ca="1" si="12"/>
        <v>30204</v>
      </c>
      <c r="F773" s="5">
        <v>54</v>
      </c>
      <c r="G773" s="50">
        <v>23341</v>
      </c>
      <c r="H773" s="5">
        <v>350676</v>
      </c>
      <c r="I773" s="50">
        <v>30596</v>
      </c>
      <c r="J773" s="5" t="s">
        <v>466</v>
      </c>
      <c r="BT773" s="1"/>
    </row>
    <row r="774" spans="1:72" x14ac:dyDescent="0.25">
      <c r="A774" s="5" t="s">
        <v>425</v>
      </c>
      <c r="B774" s="5" t="s">
        <v>408</v>
      </c>
      <c r="C774" s="5" t="s">
        <v>704</v>
      </c>
      <c r="D774" s="5" t="s">
        <v>535</v>
      </c>
      <c r="E774" s="52">
        <f t="shared" ca="1" si="12"/>
        <v>24132</v>
      </c>
      <c r="F774" s="5">
        <v>56</v>
      </c>
      <c r="G774" s="50">
        <v>22595</v>
      </c>
      <c r="H774" s="5">
        <v>351183</v>
      </c>
      <c r="I774" s="50">
        <v>30453</v>
      </c>
      <c r="J774" s="5" t="s">
        <v>412</v>
      </c>
      <c r="BT774" s="1"/>
    </row>
    <row r="775" spans="1:72" x14ac:dyDescent="0.25">
      <c r="A775" s="5" t="s">
        <v>425</v>
      </c>
      <c r="B775" s="5" t="s">
        <v>408</v>
      </c>
      <c r="C775" s="5" t="s">
        <v>512</v>
      </c>
      <c r="D775" s="5" t="s">
        <v>535</v>
      </c>
      <c r="E775" s="52">
        <f t="shared" ca="1" si="12"/>
        <v>26952</v>
      </c>
      <c r="F775" s="5">
        <v>59</v>
      </c>
      <c r="G775" s="50">
        <v>21648</v>
      </c>
      <c r="H775" s="5">
        <v>560548</v>
      </c>
      <c r="I775" s="50">
        <v>31389</v>
      </c>
      <c r="J775" s="5" t="s">
        <v>417</v>
      </c>
      <c r="BT775" s="1"/>
    </row>
    <row r="776" spans="1:72" x14ac:dyDescent="0.25">
      <c r="A776" s="5" t="s">
        <v>425</v>
      </c>
      <c r="B776" s="5" t="s">
        <v>408</v>
      </c>
      <c r="C776" s="5" t="s">
        <v>490</v>
      </c>
      <c r="D776" s="5" t="s">
        <v>641</v>
      </c>
      <c r="E776" s="52">
        <f t="shared" ca="1" si="12"/>
        <v>23340</v>
      </c>
      <c r="F776" s="5">
        <v>57</v>
      </c>
      <c r="G776" s="50">
        <v>22536</v>
      </c>
      <c r="H776" s="5">
        <v>560607</v>
      </c>
      <c r="I776" s="50">
        <v>31145</v>
      </c>
      <c r="J776" s="5" t="s">
        <v>466</v>
      </c>
      <c r="BT776" s="1"/>
    </row>
    <row r="777" spans="1:72" x14ac:dyDescent="0.25">
      <c r="A777" s="5" t="s">
        <v>425</v>
      </c>
      <c r="B777" s="5" t="s">
        <v>408</v>
      </c>
      <c r="C777" s="5" t="s">
        <v>611</v>
      </c>
      <c r="D777" s="5" t="s">
        <v>512</v>
      </c>
      <c r="E777" s="52">
        <f t="shared" ca="1" si="12"/>
        <v>28716</v>
      </c>
      <c r="F777" s="5">
        <v>55</v>
      </c>
      <c r="G777" s="50">
        <v>23019</v>
      </c>
      <c r="H777" s="5">
        <v>560622</v>
      </c>
      <c r="I777" s="50">
        <v>31700</v>
      </c>
      <c r="J777" s="5" t="s">
        <v>412</v>
      </c>
      <c r="BT777" s="1"/>
    </row>
    <row r="778" spans="1:72" x14ac:dyDescent="0.25">
      <c r="A778" s="5" t="s">
        <v>425</v>
      </c>
      <c r="B778" s="5" t="s">
        <v>408</v>
      </c>
      <c r="C778" s="5" t="s">
        <v>452</v>
      </c>
      <c r="D778" s="5" t="s">
        <v>444</v>
      </c>
      <c r="E778" s="52">
        <f t="shared" ca="1" si="12"/>
        <v>28056</v>
      </c>
      <c r="F778" s="5">
        <v>53</v>
      </c>
      <c r="G778" s="50">
        <v>23997</v>
      </c>
      <c r="H778" s="5">
        <v>560654</v>
      </c>
      <c r="I778" s="50">
        <v>31741</v>
      </c>
      <c r="J778" s="5" t="s">
        <v>417</v>
      </c>
      <c r="BT778" s="1"/>
    </row>
    <row r="779" spans="1:72" x14ac:dyDescent="0.25">
      <c r="A779" s="5" t="s">
        <v>425</v>
      </c>
      <c r="B779" s="5" t="s">
        <v>413</v>
      </c>
      <c r="C779" s="5" t="s">
        <v>534</v>
      </c>
      <c r="D779" s="5" t="s">
        <v>596</v>
      </c>
      <c r="E779" s="52">
        <f t="shared" ca="1" si="12"/>
        <v>27504</v>
      </c>
      <c r="F779" s="5">
        <v>55</v>
      </c>
      <c r="G779" s="50">
        <v>23122</v>
      </c>
      <c r="H779" s="5">
        <v>560691</v>
      </c>
      <c r="I779" s="50">
        <v>32092</v>
      </c>
      <c r="J779" s="5" t="s">
        <v>466</v>
      </c>
      <c r="BT779" s="1"/>
    </row>
    <row r="780" spans="1:72" x14ac:dyDescent="0.25">
      <c r="A780" s="5" t="s">
        <v>425</v>
      </c>
      <c r="B780" s="5" t="s">
        <v>413</v>
      </c>
      <c r="C780" s="5" t="s">
        <v>426</v>
      </c>
      <c r="D780" s="5" t="s">
        <v>790</v>
      </c>
      <c r="E780" s="52">
        <f t="shared" ca="1" si="12"/>
        <v>18588</v>
      </c>
      <c r="F780" s="5">
        <v>52</v>
      </c>
      <c r="G780" s="50">
        <v>24357</v>
      </c>
      <c r="H780" s="5">
        <v>560744</v>
      </c>
      <c r="I780" s="50">
        <v>31931</v>
      </c>
      <c r="J780" s="5" t="s">
        <v>417</v>
      </c>
      <c r="BT780" s="1"/>
    </row>
    <row r="781" spans="1:72" x14ac:dyDescent="0.25">
      <c r="A781" s="5" t="s">
        <v>425</v>
      </c>
      <c r="B781" s="5" t="s">
        <v>413</v>
      </c>
      <c r="C781" s="5" t="s">
        <v>791</v>
      </c>
      <c r="D781" s="5" t="s">
        <v>792</v>
      </c>
      <c r="E781" s="52">
        <f t="shared" ca="1" si="12"/>
        <v>28680</v>
      </c>
      <c r="F781" s="5">
        <v>52</v>
      </c>
      <c r="G781" s="50">
        <v>24247</v>
      </c>
      <c r="H781" s="5">
        <v>560749</v>
      </c>
      <c r="I781" s="50">
        <v>32228</v>
      </c>
      <c r="J781" s="5" t="s">
        <v>417</v>
      </c>
      <c r="BT781" s="1"/>
    </row>
    <row r="782" spans="1:72" x14ac:dyDescent="0.25">
      <c r="A782" s="5" t="s">
        <v>425</v>
      </c>
      <c r="B782" s="5" t="s">
        <v>408</v>
      </c>
      <c r="C782" s="5" t="s">
        <v>639</v>
      </c>
      <c r="D782" s="5" t="s">
        <v>776</v>
      </c>
      <c r="E782" s="52">
        <f t="shared" ca="1" si="12"/>
        <v>21732</v>
      </c>
      <c r="F782" s="5">
        <v>52</v>
      </c>
      <c r="G782" s="50">
        <v>24310</v>
      </c>
      <c r="H782" s="5">
        <v>560803</v>
      </c>
      <c r="I782" s="50">
        <v>32838</v>
      </c>
      <c r="J782" s="5" t="s">
        <v>417</v>
      </c>
      <c r="BT782" s="1"/>
    </row>
    <row r="783" spans="1:72" x14ac:dyDescent="0.25">
      <c r="A783" s="5" t="s">
        <v>425</v>
      </c>
      <c r="B783" s="5" t="s">
        <v>408</v>
      </c>
      <c r="C783" s="5" t="s">
        <v>766</v>
      </c>
      <c r="D783" s="5" t="s">
        <v>535</v>
      </c>
      <c r="E783" s="52">
        <f t="shared" ca="1" si="12"/>
        <v>25692</v>
      </c>
      <c r="F783" s="5">
        <v>53</v>
      </c>
      <c r="G783" s="50">
        <v>23835</v>
      </c>
      <c r="H783" s="5">
        <v>560992</v>
      </c>
      <c r="I783" s="50">
        <v>33884</v>
      </c>
      <c r="J783" s="5" t="s">
        <v>412</v>
      </c>
      <c r="BT783" s="1"/>
    </row>
    <row r="784" spans="1:72" x14ac:dyDescent="0.25">
      <c r="A784" s="5" t="s">
        <v>425</v>
      </c>
      <c r="B784" s="5" t="s">
        <v>408</v>
      </c>
      <c r="C784" s="5" t="s">
        <v>512</v>
      </c>
      <c r="D784" s="5" t="s">
        <v>444</v>
      </c>
      <c r="E784" s="52">
        <f t="shared" ca="1" si="12"/>
        <v>20436</v>
      </c>
      <c r="F784" s="5">
        <v>57</v>
      </c>
      <c r="G784" s="50">
        <v>22345</v>
      </c>
      <c r="H784" s="5">
        <v>350507</v>
      </c>
      <c r="I784" s="50">
        <v>34359</v>
      </c>
      <c r="J784" s="5" t="s">
        <v>417</v>
      </c>
      <c r="BT784" s="1"/>
    </row>
    <row r="785" spans="1:72" x14ac:dyDescent="0.25">
      <c r="A785" s="5" t="s">
        <v>425</v>
      </c>
      <c r="B785" s="5" t="s">
        <v>408</v>
      </c>
      <c r="C785" s="5" t="s">
        <v>569</v>
      </c>
      <c r="D785" s="5" t="s">
        <v>191</v>
      </c>
      <c r="E785" s="52">
        <f t="shared" ca="1" si="12"/>
        <v>18480</v>
      </c>
      <c r="F785" s="5">
        <v>47</v>
      </c>
      <c r="G785" s="50">
        <v>25910</v>
      </c>
      <c r="H785" s="5">
        <v>561123</v>
      </c>
      <c r="I785" s="50">
        <v>35041</v>
      </c>
      <c r="J785" s="5" t="s">
        <v>417</v>
      </c>
      <c r="BT785" s="1"/>
    </row>
    <row r="786" spans="1:72" x14ac:dyDescent="0.25">
      <c r="A786" s="5" t="s">
        <v>425</v>
      </c>
      <c r="B786" s="5" t="s">
        <v>408</v>
      </c>
      <c r="C786" s="5" t="s">
        <v>625</v>
      </c>
      <c r="D786" s="5" t="s">
        <v>862</v>
      </c>
      <c r="E786" s="52">
        <f t="shared" ca="1" si="12"/>
        <v>22752</v>
      </c>
      <c r="F786" s="5">
        <v>45</v>
      </c>
      <c r="G786" s="50">
        <v>26615</v>
      </c>
      <c r="H786" s="5">
        <v>350535</v>
      </c>
      <c r="I786" s="50">
        <v>34836</v>
      </c>
      <c r="J786" s="5" t="s">
        <v>412</v>
      </c>
      <c r="BT786" s="1"/>
    </row>
    <row r="787" spans="1:72" x14ac:dyDescent="0.25">
      <c r="A787" s="5" t="s">
        <v>425</v>
      </c>
      <c r="B787" s="5" t="s">
        <v>408</v>
      </c>
      <c r="C787" s="5" t="s">
        <v>791</v>
      </c>
      <c r="D787" s="5" t="s">
        <v>913</v>
      </c>
      <c r="E787" s="52">
        <f t="shared" ca="1" si="12"/>
        <v>29460</v>
      </c>
      <c r="F787" s="5">
        <v>40</v>
      </c>
      <c r="G787" s="50">
        <v>28661</v>
      </c>
      <c r="H787" s="5">
        <v>561520</v>
      </c>
      <c r="I787" s="50">
        <v>33215</v>
      </c>
      <c r="J787" s="5" t="s">
        <v>909</v>
      </c>
      <c r="BT787" s="1"/>
    </row>
    <row r="788" spans="1:72" x14ac:dyDescent="0.25">
      <c r="A788" s="5" t="s">
        <v>425</v>
      </c>
      <c r="B788" s="5" t="s">
        <v>408</v>
      </c>
      <c r="C788" s="5" t="s">
        <v>610</v>
      </c>
      <c r="D788" s="5" t="s">
        <v>713</v>
      </c>
      <c r="E788" s="52">
        <f t="shared" ca="1" si="12"/>
        <v>24348</v>
      </c>
      <c r="F788" s="5">
        <v>40</v>
      </c>
      <c r="G788" s="50">
        <v>28600</v>
      </c>
      <c r="H788" s="5">
        <v>561558</v>
      </c>
      <c r="I788" s="50">
        <v>37084</v>
      </c>
      <c r="J788" s="5" t="s">
        <v>412</v>
      </c>
      <c r="BT788" s="1"/>
    </row>
    <row r="789" spans="1:72" x14ac:dyDescent="0.25">
      <c r="A789" s="5" t="s">
        <v>425</v>
      </c>
      <c r="B789" s="5" t="s">
        <v>408</v>
      </c>
      <c r="C789" s="5" t="s">
        <v>635</v>
      </c>
      <c r="D789" s="5" t="s">
        <v>929</v>
      </c>
      <c r="E789" s="52">
        <f t="shared" ca="1" si="12"/>
        <v>29856</v>
      </c>
      <c r="F789" s="5">
        <v>41</v>
      </c>
      <c r="G789" s="50">
        <v>28133</v>
      </c>
      <c r="H789" s="5">
        <v>568748</v>
      </c>
      <c r="I789" s="50">
        <v>37551</v>
      </c>
      <c r="J789" s="5" t="s">
        <v>858</v>
      </c>
      <c r="BT789" s="1"/>
    </row>
    <row r="790" spans="1:72" x14ac:dyDescent="0.25">
      <c r="A790" s="5" t="s">
        <v>1048</v>
      </c>
      <c r="B790" s="5" t="s">
        <v>454</v>
      </c>
      <c r="C790" s="5" t="s">
        <v>547</v>
      </c>
      <c r="D790" s="5" t="s">
        <v>1047</v>
      </c>
      <c r="E790" s="52">
        <f t="shared" ca="1" si="12"/>
        <v>24084</v>
      </c>
      <c r="F790" s="5">
        <v>33</v>
      </c>
      <c r="G790" s="50">
        <v>31271</v>
      </c>
      <c r="H790" s="5">
        <v>353032</v>
      </c>
      <c r="I790" s="50">
        <v>40068</v>
      </c>
      <c r="J790" s="5" t="s">
        <v>858</v>
      </c>
      <c r="BT790" s="1"/>
    </row>
    <row r="791" spans="1:72" x14ac:dyDescent="0.25">
      <c r="A791" s="5" t="s">
        <v>1062</v>
      </c>
      <c r="B791" s="5" t="s">
        <v>408</v>
      </c>
      <c r="C791" s="5" t="s">
        <v>639</v>
      </c>
      <c r="D791" s="5" t="s">
        <v>1061</v>
      </c>
      <c r="E791" s="52">
        <f t="shared" ca="1" si="12"/>
        <v>19164</v>
      </c>
      <c r="F791" s="5">
        <v>36</v>
      </c>
      <c r="G791" s="50">
        <v>30198</v>
      </c>
      <c r="H791" s="5">
        <v>563077</v>
      </c>
      <c r="I791" s="50">
        <v>41336</v>
      </c>
      <c r="J791" s="5" t="s">
        <v>858</v>
      </c>
      <c r="BT791" s="1"/>
    </row>
    <row r="792" spans="1:72" x14ac:dyDescent="0.25">
      <c r="A792" s="5" t="s">
        <v>700</v>
      </c>
      <c r="B792" s="5" t="s">
        <v>408</v>
      </c>
      <c r="C792" s="5" t="s">
        <v>592</v>
      </c>
      <c r="D792" s="5" t="s">
        <v>535</v>
      </c>
      <c r="E792" s="52">
        <f t="shared" ca="1" si="12"/>
        <v>20076</v>
      </c>
      <c r="F792" s="5">
        <v>58</v>
      </c>
      <c r="G792" s="50">
        <v>22166</v>
      </c>
      <c r="H792" s="5">
        <v>350217</v>
      </c>
      <c r="I792" s="50">
        <v>30083</v>
      </c>
      <c r="J792" s="5" t="s">
        <v>417</v>
      </c>
      <c r="BT792" s="1"/>
    </row>
    <row r="793" spans="1:72" x14ac:dyDescent="0.25">
      <c r="A793" s="5" t="s">
        <v>788</v>
      </c>
      <c r="B793" s="5" t="s">
        <v>408</v>
      </c>
      <c r="C793" s="5" t="s">
        <v>509</v>
      </c>
      <c r="D793" s="5" t="s">
        <v>685</v>
      </c>
      <c r="E793" s="52">
        <f t="shared" ca="1" si="12"/>
        <v>28572</v>
      </c>
      <c r="F793" s="5">
        <v>54</v>
      </c>
      <c r="G793" s="50">
        <v>23444</v>
      </c>
      <c r="H793" s="5">
        <v>560679</v>
      </c>
      <c r="I793" s="50">
        <v>31802</v>
      </c>
      <c r="J793" s="5" t="s">
        <v>417</v>
      </c>
      <c r="BT793" s="1"/>
    </row>
    <row r="794" spans="1:72" x14ac:dyDescent="0.25">
      <c r="A794" s="5" t="s">
        <v>428</v>
      </c>
      <c r="B794" s="5" t="s">
        <v>413</v>
      </c>
      <c r="C794" s="5" t="s">
        <v>426</v>
      </c>
      <c r="D794" s="5" t="s">
        <v>427</v>
      </c>
      <c r="E794" s="52">
        <f t="shared" ca="1" si="12"/>
        <v>28236</v>
      </c>
      <c r="F794" s="5">
        <v>64</v>
      </c>
      <c r="G794" s="50">
        <v>19786</v>
      </c>
      <c r="H794" s="5">
        <v>560195</v>
      </c>
      <c r="I794" s="50">
        <v>27914</v>
      </c>
      <c r="J794" s="5" t="s">
        <v>421</v>
      </c>
      <c r="BT794" s="1"/>
    </row>
    <row r="795" spans="1:72" x14ac:dyDescent="0.25">
      <c r="A795" s="5" t="s">
        <v>428</v>
      </c>
      <c r="B795" s="5" t="s">
        <v>413</v>
      </c>
      <c r="C795" s="5" t="s">
        <v>440</v>
      </c>
      <c r="D795" s="5" t="s">
        <v>510</v>
      </c>
      <c r="E795" s="52">
        <f t="shared" ca="1" si="12"/>
        <v>30516</v>
      </c>
      <c r="F795" s="5">
        <v>58</v>
      </c>
      <c r="G795" s="50">
        <v>21940</v>
      </c>
      <c r="H795" s="5">
        <v>350913</v>
      </c>
      <c r="I795" s="50">
        <v>30295</v>
      </c>
      <c r="J795" s="5" t="s">
        <v>421</v>
      </c>
      <c r="BT795" s="1"/>
    </row>
    <row r="796" spans="1:72" x14ac:dyDescent="0.25">
      <c r="A796" s="5" t="s">
        <v>428</v>
      </c>
      <c r="B796" s="5" t="s">
        <v>413</v>
      </c>
      <c r="C796" s="5" t="s">
        <v>431</v>
      </c>
      <c r="D796" s="5" t="s">
        <v>532</v>
      </c>
      <c r="E796" s="52">
        <f t="shared" ca="1" si="12"/>
        <v>29088</v>
      </c>
      <c r="F796" s="5">
        <v>60</v>
      </c>
      <c r="G796" s="50">
        <v>21278</v>
      </c>
      <c r="H796" s="5">
        <v>560471</v>
      </c>
      <c r="I796" s="50">
        <v>30581</v>
      </c>
      <c r="J796" s="5" t="s">
        <v>412</v>
      </c>
      <c r="BT796" s="1"/>
    </row>
    <row r="797" spans="1:72" x14ac:dyDescent="0.25">
      <c r="A797" s="5" t="s">
        <v>428</v>
      </c>
      <c r="B797" s="5" t="s">
        <v>408</v>
      </c>
      <c r="C797" s="5" t="s">
        <v>673</v>
      </c>
      <c r="D797" s="5" t="s">
        <v>459</v>
      </c>
      <c r="E797" s="52">
        <f t="shared" ca="1" si="12"/>
        <v>19452</v>
      </c>
      <c r="F797" s="5">
        <v>59</v>
      </c>
      <c r="G797" s="50">
        <v>21766</v>
      </c>
      <c r="H797" s="5">
        <v>560512</v>
      </c>
      <c r="I797" s="50">
        <v>31012</v>
      </c>
      <c r="J797" s="5" t="s">
        <v>466</v>
      </c>
      <c r="BT797" s="1"/>
    </row>
    <row r="798" spans="1:72" x14ac:dyDescent="0.25">
      <c r="A798" s="5" t="s">
        <v>428</v>
      </c>
      <c r="B798" s="5" t="s">
        <v>413</v>
      </c>
      <c r="C798" s="5" t="s">
        <v>629</v>
      </c>
      <c r="D798" s="5" t="s">
        <v>532</v>
      </c>
      <c r="E798" s="52">
        <f t="shared" ca="1" si="12"/>
        <v>20472</v>
      </c>
      <c r="F798" s="5">
        <v>53</v>
      </c>
      <c r="G798" s="50">
        <v>23976</v>
      </c>
      <c r="H798" s="5">
        <v>560589</v>
      </c>
      <c r="I798" s="50">
        <v>33215</v>
      </c>
      <c r="J798" s="5" t="s">
        <v>421</v>
      </c>
      <c r="BT798" s="1"/>
    </row>
    <row r="799" spans="1:72" x14ac:dyDescent="0.25">
      <c r="A799" s="5" t="s">
        <v>428</v>
      </c>
      <c r="B799" s="5" t="s">
        <v>408</v>
      </c>
      <c r="C799" s="5" t="s">
        <v>443</v>
      </c>
      <c r="D799" s="5" t="s">
        <v>863</v>
      </c>
      <c r="E799" s="52">
        <f t="shared" ca="1" si="12"/>
        <v>28092</v>
      </c>
      <c r="F799" s="5">
        <v>44</v>
      </c>
      <c r="G799" s="50">
        <v>27054</v>
      </c>
      <c r="H799" s="5">
        <v>561563</v>
      </c>
      <c r="I799" s="50">
        <v>36154</v>
      </c>
      <c r="J799" s="5" t="s">
        <v>858</v>
      </c>
      <c r="BT799" s="1"/>
    </row>
    <row r="800" spans="1:72" x14ac:dyDescent="0.25">
      <c r="A800" s="5" t="s">
        <v>428</v>
      </c>
      <c r="B800" s="5" t="s">
        <v>408</v>
      </c>
      <c r="C800" s="5" t="s">
        <v>511</v>
      </c>
      <c r="D800" s="5" t="s">
        <v>959</v>
      </c>
      <c r="E800" s="52">
        <f t="shared" ca="1" si="12"/>
        <v>18840</v>
      </c>
      <c r="F800" s="5">
        <v>40</v>
      </c>
      <c r="G800" s="50">
        <v>28712</v>
      </c>
      <c r="H800" s="5">
        <v>561830</v>
      </c>
      <c r="I800" s="50">
        <v>38725</v>
      </c>
      <c r="J800" s="5" t="s">
        <v>858</v>
      </c>
      <c r="BT800" s="1"/>
    </row>
    <row r="801" spans="1:72" x14ac:dyDescent="0.25">
      <c r="A801" s="5" t="s">
        <v>428</v>
      </c>
      <c r="B801" s="5" t="s">
        <v>413</v>
      </c>
      <c r="C801" s="5" t="s">
        <v>719</v>
      </c>
      <c r="D801" s="5" t="s">
        <v>1045</v>
      </c>
      <c r="E801" s="52">
        <f t="shared" ca="1" si="12"/>
        <v>31104</v>
      </c>
      <c r="F801" s="5">
        <v>33</v>
      </c>
      <c r="G801" s="50">
        <v>31140</v>
      </c>
      <c r="H801" s="5">
        <v>563023</v>
      </c>
      <c r="I801" s="50">
        <v>39792</v>
      </c>
      <c r="J801" s="5" t="s">
        <v>858</v>
      </c>
      <c r="BT801" s="1"/>
    </row>
    <row r="802" spans="1:72" x14ac:dyDescent="0.25">
      <c r="A802" s="5" t="s">
        <v>836</v>
      </c>
      <c r="B802" s="5" t="s">
        <v>408</v>
      </c>
      <c r="C802" s="5" t="s">
        <v>544</v>
      </c>
      <c r="D802" s="5" t="s">
        <v>835</v>
      </c>
      <c r="E802" s="52">
        <f t="shared" ca="1" si="12"/>
        <v>18144</v>
      </c>
      <c r="F802" s="5">
        <v>51</v>
      </c>
      <c r="G802" s="50">
        <v>24626</v>
      </c>
      <c r="H802" s="5">
        <v>561401</v>
      </c>
      <c r="I802" s="50">
        <v>34062</v>
      </c>
      <c r="J802" s="5" t="s">
        <v>417</v>
      </c>
      <c r="BT802" s="1"/>
    </row>
    <row r="803" spans="1:72" x14ac:dyDescent="0.25">
      <c r="A803" s="5" t="s">
        <v>953</v>
      </c>
      <c r="B803" s="5" t="s">
        <v>413</v>
      </c>
      <c r="C803" s="5" t="s">
        <v>541</v>
      </c>
      <c r="D803" s="5" t="s">
        <v>640</v>
      </c>
      <c r="E803" s="52">
        <f t="shared" ca="1" si="12"/>
        <v>20964</v>
      </c>
      <c r="F803" s="5">
        <v>48</v>
      </c>
      <c r="G803" s="50">
        <v>25687</v>
      </c>
      <c r="H803" s="5">
        <v>561654</v>
      </c>
      <c r="I803" s="50">
        <v>34725</v>
      </c>
      <c r="J803" s="5" t="s">
        <v>909</v>
      </c>
      <c r="BT803" s="1"/>
    </row>
    <row r="804" spans="1:72" x14ac:dyDescent="0.25">
      <c r="A804" s="5" t="s">
        <v>888</v>
      </c>
      <c r="B804" s="5" t="s">
        <v>454</v>
      </c>
      <c r="C804" s="5" t="s">
        <v>467</v>
      </c>
      <c r="D804" s="5" t="s">
        <v>90</v>
      </c>
      <c r="E804" s="52">
        <f t="shared" ca="1" si="12"/>
        <v>25296</v>
      </c>
      <c r="F804" s="5">
        <v>46</v>
      </c>
      <c r="G804" s="50">
        <v>26339</v>
      </c>
      <c r="H804" s="5">
        <v>351323</v>
      </c>
      <c r="I804" s="50">
        <v>35515</v>
      </c>
      <c r="J804" s="5" t="s">
        <v>417</v>
      </c>
      <c r="BT804" s="1"/>
    </row>
    <row r="805" spans="1:72" x14ac:dyDescent="0.25">
      <c r="A805" s="5" t="s">
        <v>688</v>
      </c>
      <c r="B805" s="5" t="s">
        <v>454</v>
      </c>
      <c r="C805" s="5" t="s">
        <v>608</v>
      </c>
      <c r="D805" s="5" t="s">
        <v>558</v>
      </c>
      <c r="E805" s="52">
        <f t="shared" ca="1" si="12"/>
        <v>23112</v>
      </c>
      <c r="F805" s="5">
        <v>58</v>
      </c>
      <c r="G805" s="50">
        <v>22022</v>
      </c>
      <c r="H805" s="5">
        <v>351179</v>
      </c>
      <c r="I805" s="50">
        <v>30114</v>
      </c>
      <c r="J805" s="5" t="s">
        <v>466</v>
      </c>
      <c r="BT805" s="1"/>
    </row>
    <row r="806" spans="1:72" x14ac:dyDescent="0.25">
      <c r="A806" s="5" t="s">
        <v>502</v>
      </c>
      <c r="B806" s="5" t="s">
        <v>413</v>
      </c>
      <c r="C806" s="5" t="s">
        <v>500</v>
      </c>
      <c r="D806" s="5" t="s">
        <v>501</v>
      </c>
      <c r="E806" s="52">
        <f t="shared" ca="1" si="12"/>
        <v>27048</v>
      </c>
      <c r="F806" s="5">
        <v>59</v>
      </c>
      <c r="G806" s="50">
        <v>21515</v>
      </c>
      <c r="H806" s="5">
        <v>350036</v>
      </c>
      <c r="I806" s="50">
        <v>28639</v>
      </c>
      <c r="J806" s="5" t="s">
        <v>421</v>
      </c>
      <c r="BT806" s="1"/>
    </row>
    <row r="807" spans="1:72" x14ac:dyDescent="0.25">
      <c r="A807" s="5" t="s">
        <v>502</v>
      </c>
      <c r="B807" s="5" t="s">
        <v>413</v>
      </c>
      <c r="C807" s="5" t="s">
        <v>450</v>
      </c>
      <c r="D807" s="5" t="s">
        <v>523</v>
      </c>
      <c r="E807" s="52">
        <f t="shared" ca="1" si="12"/>
        <v>27228</v>
      </c>
      <c r="F807" s="5">
        <v>58</v>
      </c>
      <c r="G807" s="50">
        <v>22058</v>
      </c>
      <c r="H807" s="5">
        <v>351126</v>
      </c>
      <c r="I807" s="50">
        <v>28832</v>
      </c>
      <c r="J807" s="5" t="s">
        <v>466</v>
      </c>
      <c r="BT807" s="1"/>
    </row>
    <row r="808" spans="1:72" x14ac:dyDescent="0.25">
      <c r="A808" s="5" t="s">
        <v>502</v>
      </c>
      <c r="B808" s="5" t="s">
        <v>408</v>
      </c>
      <c r="C808" s="5" t="s">
        <v>514</v>
      </c>
      <c r="D808" s="5" t="s">
        <v>621</v>
      </c>
      <c r="E808" s="52">
        <f t="shared" ca="1" si="12"/>
        <v>21888</v>
      </c>
      <c r="F808" s="5">
        <v>58</v>
      </c>
      <c r="G808" s="50">
        <v>22070</v>
      </c>
      <c r="H808" s="5">
        <v>351003</v>
      </c>
      <c r="I808" s="50">
        <v>30013</v>
      </c>
      <c r="J808" s="5" t="s">
        <v>417</v>
      </c>
      <c r="BT808" s="1"/>
    </row>
    <row r="809" spans="1:72" x14ac:dyDescent="0.25">
      <c r="A809" s="5" t="s">
        <v>502</v>
      </c>
      <c r="B809" s="5" t="s">
        <v>408</v>
      </c>
      <c r="C809" s="5" t="s">
        <v>572</v>
      </c>
      <c r="D809" s="5" t="s">
        <v>161</v>
      </c>
      <c r="E809" s="52">
        <f t="shared" ca="1" si="12"/>
        <v>20232</v>
      </c>
      <c r="F809" s="5">
        <v>40</v>
      </c>
      <c r="G809" s="50">
        <v>28630</v>
      </c>
      <c r="H809" s="5">
        <v>561556</v>
      </c>
      <c r="I809" s="50">
        <v>37235</v>
      </c>
      <c r="J809" s="5" t="s">
        <v>918</v>
      </c>
      <c r="BT809" s="1"/>
    </row>
    <row r="810" spans="1:72" x14ac:dyDescent="0.25">
      <c r="A810" s="5" t="s">
        <v>502</v>
      </c>
      <c r="B810" s="5" t="s">
        <v>454</v>
      </c>
      <c r="C810" s="5" t="s">
        <v>483</v>
      </c>
      <c r="D810" s="5" t="s">
        <v>956</v>
      </c>
      <c r="E810" s="52">
        <f t="shared" ca="1" si="12"/>
        <v>20472</v>
      </c>
      <c r="F810" s="5">
        <v>34</v>
      </c>
      <c r="G810" s="50">
        <v>30780</v>
      </c>
      <c r="H810" s="5">
        <v>562439</v>
      </c>
      <c r="I810" s="50">
        <v>39280</v>
      </c>
      <c r="J810" s="5" t="s">
        <v>858</v>
      </c>
      <c r="BT810" s="1"/>
    </row>
    <row r="811" spans="1:72" x14ac:dyDescent="0.25">
      <c r="A811" s="5" t="s">
        <v>560</v>
      </c>
      <c r="B811" s="5" t="s">
        <v>413</v>
      </c>
      <c r="C811" s="5" t="s">
        <v>559</v>
      </c>
      <c r="D811" s="5" t="s">
        <v>441</v>
      </c>
      <c r="E811" s="52">
        <f t="shared" ca="1" si="12"/>
        <v>25536</v>
      </c>
      <c r="F811" s="5">
        <v>59</v>
      </c>
      <c r="G811" s="50">
        <v>21529</v>
      </c>
      <c r="H811" s="5">
        <v>350883</v>
      </c>
      <c r="I811" s="50">
        <v>29110</v>
      </c>
      <c r="J811" s="5" t="s">
        <v>417</v>
      </c>
      <c r="BT811" s="1"/>
    </row>
    <row r="812" spans="1:72" x14ac:dyDescent="0.25">
      <c r="A812" s="5" t="s">
        <v>560</v>
      </c>
      <c r="B812" s="5" t="s">
        <v>408</v>
      </c>
      <c r="C812" s="5" t="s">
        <v>469</v>
      </c>
      <c r="D812" s="5" t="s">
        <v>191</v>
      </c>
      <c r="E812" s="52">
        <f t="shared" ca="1" si="12"/>
        <v>22632</v>
      </c>
      <c r="F812" s="5">
        <v>41</v>
      </c>
      <c r="G812" s="50">
        <v>28274</v>
      </c>
      <c r="H812" s="5">
        <v>561529</v>
      </c>
      <c r="I812" s="50">
        <v>36750</v>
      </c>
      <c r="J812" s="5" t="s">
        <v>466</v>
      </c>
      <c r="BT812" s="1"/>
    </row>
    <row r="813" spans="1:72" x14ac:dyDescent="0.25">
      <c r="A813" s="5" t="s">
        <v>560</v>
      </c>
      <c r="B813" s="5" t="s">
        <v>408</v>
      </c>
      <c r="C813" s="5" t="s">
        <v>784</v>
      </c>
      <c r="D813" s="5" t="s">
        <v>870</v>
      </c>
      <c r="E813" s="52">
        <f t="shared" ca="1" si="12"/>
        <v>26280</v>
      </c>
      <c r="F813" s="5">
        <v>39</v>
      </c>
      <c r="G813" s="50">
        <v>29048</v>
      </c>
      <c r="H813" s="5">
        <v>353005</v>
      </c>
      <c r="I813" s="50">
        <v>39192</v>
      </c>
      <c r="J813" s="5" t="s">
        <v>858</v>
      </c>
      <c r="BT813" s="1"/>
    </row>
    <row r="814" spans="1:72" x14ac:dyDescent="0.25">
      <c r="A814" s="5" t="s">
        <v>701</v>
      </c>
      <c r="B814" s="5" t="s">
        <v>408</v>
      </c>
      <c r="C814" s="5" t="s">
        <v>546</v>
      </c>
      <c r="D814" s="5" t="s">
        <v>685</v>
      </c>
      <c r="E814" s="52">
        <f t="shared" ca="1" si="12"/>
        <v>29112</v>
      </c>
      <c r="F814" s="5">
        <v>57</v>
      </c>
      <c r="G814" s="50">
        <v>22289</v>
      </c>
      <c r="H814" s="5">
        <v>560422</v>
      </c>
      <c r="I814" s="50">
        <v>30044</v>
      </c>
      <c r="J814" s="5" t="s">
        <v>417</v>
      </c>
      <c r="BT814" s="1"/>
    </row>
    <row r="815" spans="1:72" x14ac:dyDescent="0.25">
      <c r="A815" s="5" t="s">
        <v>445</v>
      </c>
      <c r="B815" s="5" t="s">
        <v>408</v>
      </c>
      <c r="C815" s="5" t="s">
        <v>443</v>
      </c>
      <c r="D815" s="5" t="s">
        <v>444</v>
      </c>
      <c r="E815" s="52">
        <f t="shared" ca="1" si="12"/>
        <v>19800</v>
      </c>
      <c r="F815" s="5">
        <v>62</v>
      </c>
      <c r="G815" s="50">
        <v>20404</v>
      </c>
      <c r="H815" s="5">
        <v>350695</v>
      </c>
      <c r="I815" s="50">
        <v>27883</v>
      </c>
      <c r="J815" s="5" t="s">
        <v>421</v>
      </c>
      <c r="BT815" s="1"/>
    </row>
    <row r="816" spans="1:72" x14ac:dyDescent="0.25">
      <c r="A816" s="5" t="s">
        <v>445</v>
      </c>
      <c r="B816" s="5" t="s">
        <v>408</v>
      </c>
      <c r="C816" s="5" t="s">
        <v>450</v>
      </c>
      <c r="D816" s="5" t="s">
        <v>451</v>
      </c>
      <c r="E816" s="52">
        <f t="shared" ca="1" si="12"/>
        <v>29556</v>
      </c>
      <c r="F816" s="5">
        <v>61</v>
      </c>
      <c r="G816" s="50">
        <v>20797</v>
      </c>
      <c r="H816" s="5">
        <v>560225</v>
      </c>
      <c r="I816" s="50">
        <v>28187</v>
      </c>
      <c r="J816" s="5" t="s">
        <v>417</v>
      </c>
      <c r="BT816" s="1"/>
    </row>
    <row r="817" spans="1:72" x14ac:dyDescent="0.25">
      <c r="A817" s="5" t="s">
        <v>445</v>
      </c>
      <c r="B817" s="5" t="s">
        <v>408</v>
      </c>
      <c r="C817" s="5" t="s">
        <v>499</v>
      </c>
      <c r="D817" s="5" t="s">
        <v>527</v>
      </c>
      <c r="E817" s="52">
        <f t="shared" ca="1" si="12"/>
        <v>22908</v>
      </c>
      <c r="F817" s="5">
        <v>58</v>
      </c>
      <c r="G817" s="50">
        <v>22101</v>
      </c>
      <c r="H817" s="5">
        <v>351009</v>
      </c>
      <c r="I817" s="50">
        <v>29679</v>
      </c>
      <c r="J817" s="5" t="s">
        <v>466</v>
      </c>
      <c r="BT817" s="1"/>
    </row>
    <row r="818" spans="1:72" x14ac:dyDescent="0.25">
      <c r="A818" s="5" t="s">
        <v>445</v>
      </c>
      <c r="B818" s="5" t="s">
        <v>408</v>
      </c>
      <c r="C818" s="5" t="s">
        <v>549</v>
      </c>
      <c r="D818" s="5" t="s">
        <v>459</v>
      </c>
      <c r="E818" s="52">
        <f t="shared" ca="1" si="12"/>
        <v>29592</v>
      </c>
      <c r="F818" s="5">
        <v>59</v>
      </c>
      <c r="G818" s="50">
        <v>21617</v>
      </c>
      <c r="H818" s="5">
        <v>350931</v>
      </c>
      <c r="I818" s="50">
        <v>29674</v>
      </c>
      <c r="J818" s="5" t="s">
        <v>466</v>
      </c>
      <c r="BT818" s="1"/>
    </row>
    <row r="819" spans="1:72" x14ac:dyDescent="0.25">
      <c r="A819" s="5" t="s">
        <v>445</v>
      </c>
      <c r="B819" s="5" t="s">
        <v>408</v>
      </c>
      <c r="C819" s="5" t="s">
        <v>497</v>
      </c>
      <c r="D819" s="5" t="s">
        <v>676</v>
      </c>
      <c r="E819" s="52">
        <f t="shared" ca="1" si="12"/>
        <v>28992</v>
      </c>
      <c r="F819" s="5">
        <v>58</v>
      </c>
      <c r="G819" s="50">
        <v>21980</v>
      </c>
      <c r="H819" s="5">
        <v>350662</v>
      </c>
      <c r="I819" s="50">
        <v>30265</v>
      </c>
      <c r="J819" s="5" t="s">
        <v>417</v>
      </c>
      <c r="BT819" s="1"/>
    </row>
    <row r="820" spans="1:72" x14ac:dyDescent="0.25">
      <c r="A820" s="5" t="s">
        <v>445</v>
      </c>
      <c r="B820" s="5" t="s">
        <v>408</v>
      </c>
      <c r="C820" s="5" t="s">
        <v>410</v>
      </c>
      <c r="D820" s="5" t="s">
        <v>185</v>
      </c>
      <c r="E820" s="52">
        <f t="shared" ca="1" si="12"/>
        <v>27444</v>
      </c>
      <c r="F820" s="5">
        <v>58</v>
      </c>
      <c r="G820" s="50">
        <v>22070</v>
      </c>
      <c r="H820" s="5">
        <v>350139</v>
      </c>
      <c r="I820" s="50">
        <v>30231</v>
      </c>
      <c r="J820" s="5" t="s">
        <v>421</v>
      </c>
      <c r="BT820" s="1"/>
    </row>
    <row r="821" spans="1:72" x14ac:dyDescent="0.25">
      <c r="A821" s="5" t="s">
        <v>445</v>
      </c>
      <c r="B821" s="5" t="s">
        <v>408</v>
      </c>
      <c r="C821" s="5" t="s">
        <v>705</v>
      </c>
      <c r="D821" s="5" t="s">
        <v>676</v>
      </c>
      <c r="E821" s="52">
        <f t="shared" ca="1" si="12"/>
        <v>29664</v>
      </c>
      <c r="F821" s="5">
        <v>57</v>
      </c>
      <c r="G821" s="50">
        <v>22536</v>
      </c>
      <c r="H821" s="5">
        <v>351002</v>
      </c>
      <c r="I821" s="50">
        <v>30470</v>
      </c>
      <c r="J821" s="5" t="s">
        <v>466</v>
      </c>
      <c r="BT821" s="1"/>
    </row>
    <row r="822" spans="1:72" x14ac:dyDescent="0.25">
      <c r="A822" s="5" t="s">
        <v>445</v>
      </c>
      <c r="B822" s="5" t="s">
        <v>408</v>
      </c>
      <c r="C822" s="5" t="s">
        <v>492</v>
      </c>
      <c r="D822" s="5" t="s">
        <v>533</v>
      </c>
      <c r="E822" s="52">
        <f t="shared" ca="1" si="12"/>
        <v>28860</v>
      </c>
      <c r="F822" s="5">
        <v>61</v>
      </c>
      <c r="G822" s="50">
        <v>20939</v>
      </c>
      <c r="H822" s="5">
        <v>560476</v>
      </c>
      <c r="I822" s="50">
        <v>30458</v>
      </c>
      <c r="J822" s="5" t="s">
        <v>417</v>
      </c>
      <c r="BT822" s="1"/>
    </row>
    <row r="823" spans="1:72" x14ac:dyDescent="0.25">
      <c r="A823" s="5" t="s">
        <v>445</v>
      </c>
      <c r="B823" s="5" t="s">
        <v>408</v>
      </c>
      <c r="C823" s="5" t="s">
        <v>434</v>
      </c>
      <c r="D823" s="5" t="s">
        <v>745</v>
      </c>
      <c r="E823" s="52">
        <f t="shared" ca="1" si="12"/>
        <v>24564</v>
      </c>
      <c r="F823" s="5">
        <v>60</v>
      </c>
      <c r="G823" s="50">
        <v>21383</v>
      </c>
      <c r="H823" s="5">
        <v>560515</v>
      </c>
      <c r="I823" s="50">
        <v>31026</v>
      </c>
      <c r="J823" s="5" t="s">
        <v>466</v>
      </c>
      <c r="BT823" s="1"/>
    </row>
    <row r="824" spans="1:72" x14ac:dyDescent="0.25">
      <c r="A824" s="5" t="s">
        <v>445</v>
      </c>
      <c r="B824" s="5" t="s">
        <v>408</v>
      </c>
      <c r="C824" s="5" t="s">
        <v>592</v>
      </c>
      <c r="D824" s="5" t="s">
        <v>453</v>
      </c>
      <c r="E824" s="52">
        <f t="shared" ca="1" si="12"/>
        <v>19392</v>
      </c>
      <c r="F824" s="5">
        <v>56</v>
      </c>
      <c r="G824" s="50">
        <v>22752</v>
      </c>
      <c r="H824" s="5">
        <v>560609</v>
      </c>
      <c r="I824" s="50">
        <v>31294</v>
      </c>
      <c r="J824" s="5" t="s">
        <v>466</v>
      </c>
      <c r="BT824" s="1"/>
    </row>
    <row r="825" spans="1:72" x14ac:dyDescent="0.25">
      <c r="A825" s="5" t="s">
        <v>445</v>
      </c>
      <c r="B825" s="5" t="s">
        <v>413</v>
      </c>
      <c r="C825" s="5" t="s">
        <v>611</v>
      </c>
      <c r="D825" s="5" t="s">
        <v>139</v>
      </c>
      <c r="E825" s="52">
        <f t="shared" ca="1" si="12"/>
        <v>29508</v>
      </c>
      <c r="F825" s="5">
        <v>55</v>
      </c>
      <c r="G825" s="50">
        <v>23068</v>
      </c>
      <c r="H825" s="5">
        <v>560699</v>
      </c>
      <c r="I825" s="50">
        <v>31996</v>
      </c>
      <c r="J825" s="5" t="s">
        <v>412</v>
      </c>
      <c r="BT825" s="1"/>
    </row>
    <row r="826" spans="1:72" x14ac:dyDescent="0.25">
      <c r="A826" s="5" t="s">
        <v>445</v>
      </c>
      <c r="B826" s="5" t="s">
        <v>408</v>
      </c>
      <c r="C826" s="5" t="s">
        <v>660</v>
      </c>
      <c r="D826" s="5" t="s">
        <v>191</v>
      </c>
      <c r="E826" s="52">
        <f t="shared" ca="1" si="12"/>
        <v>31128</v>
      </c>
      <c r="F826" s="5">
        <v>54</v>
      </c>
      <c r="G826" s="50">
        <v>23381</v>
      </c>
      <c r="H826" s="5">
        <v>560642</v>
      </c>
      <c r="I826" s="50">
        <v>31782</v>
      </c>
      <c r="J826" s="5" t="s">
        <v>417</v>
      </c>
      <c r="BT826" s="1"/>
    </row>
    <row r="827" spans="1:72" x14ac:dyDescent="0.25">
      <c r="A827" s="5" t="s">
        <v>445</v>
      </c>
      <c r="B827" s="5" t="s">
        <v>408</v>
      </c>
      <c r="C827" s="5" t="s">
        <v>586</v>
      </c>
      <c r="D827" s="5" t="s">
        <v>535</v>
      </c>
      <c r="E827" s="52">
        <f t="shared" ca="1" si="12"/>
        <v>21528</v>
      </c>
      <c r="F827" s="5">
        <v>55</v>
      </c>
      <c r="G827" s="50">
        <v>23091</v>
      </c>
      <c r="H827" s="5">
        <v>560838</v>
      </c>
      <c r="I827" s="50">
        <v>32618</v>
      </c>
      <c r="J827" s="5" t="s">
        <v>417</v>
      </c>
      <c r="BT827" s="1"/>
    </row>
    <row r="828" spans="1:72" x14ac:dyDescent="0.25">
      <c r="A828" s="5" t="s">
        <v>445</v>
      </c>
      <c r="B828" s="5" t="s">
        <v>408</v>
      </c>
      <c r="C828" s="5" t="s">
        <v>461</v>
      </c>
      <c r="D828" s="5" t="s">
        <v>746</v>
      </c>
      <c r="E828" s="52">
        <f t="shared" ca="1" si="12"/>
        <v>19680</v>
      </c>
      <c r="F828" s="5">
        <v>55</v>
      </c>
      <c r="G828" s="50">
        <v>22992</v>
      </c>
      <c r="H828" s="5">
        <v>561090</v>
      </c>
      <c r="I828" s="50">
        <v>32998</v>
      </c>
      <c r="J828" s="5" t="s">
        <v>412</v>
      </c>
      <c r="BT828" s="1"/>
    </row>
    <row r="829" spans="1:72" x14ac:dyDescent="0.25">
      <c r="A829" s="5" t="s">
        <v>445</v>
      </c>
      <c r="B829" s="5" t="s">
        <v>408</v>
      </c>
      <c r="C829" s="5" t="s">
        <v>713</v>
      </c>
      <c r="D829" s="5" t="s">
        <v>155</v>
      </c>
      <c r="E829" s="52">
        <f t="shared" ca="1" si="12"/>
        <v>24408</v>
      </c>
      <c r="F829" s="5">
        <v>52</v>
      </c>
      <c r="G829" s="50">
        <v>24143</v>
      </c>
      <c r="H829" s="5">
        <v>560916</v>
      </c>
      <c r="I829" s="50">
        <v>33232</v>
      </c>
      <c r="J829" s="5" t="s">
        <v>412</v>
      </c>
      <c r="BT829" s="1"/>
    </row>
    <row r="830" spans="1:72" x14ac:dyDescent="0.25">
      <c r="A830" s="5" t="s">
        <v>445</v>
      </c>
      <c r="B830" s="5" t="s">
        <v>408</v>
      </c>
      <c r="C830" s="5" t="s">
        <v>521</v>
      </c>
      <c r="D830" s="5" t="s">
        <v>776</v>
      </c>
      <c r="E830" s="52">
        <f t="shared" ca="1" si="12"/>
        <v>25680</v>
      </c>
      <c r="F830" s="5">
        <v>50</v>
      </c>
      <c r="G830" s="50">
        <v>25006</v>
      </c>
      <c r="H830" s="5">
        <v>350899</v>
      </c>
      <c r="I830" s="50">
        <v>33233</v>
      </c>
      <c r="J830" s="5" t="s">
        <v>417</v>
      </c>
      <c r="BT830" s="1"/>
    </row>
    <row r="831" spans="1:72" x14ac:dyDescent="0.25">
      <c r="A831" s="5" t="s">
        <v>445</v>
      </c>
      <c r="B831" s="5" t="s">
        <v>408</v>
      </c>
      <c r="C831" s="5" t="s">
        <v>784</v>
      </c>
      <c r="D831" s="5" t="s">
        <v>444</v>
      </c>
      <c r="E831" s="52">
        <f t="shared" ca="1" si="12"/>
        <v>22308</v>
      </c>
      <c r="F831" s="5">
        <v>54</v>
      </c>
      <c r="G831" s="50">
        <v>23487</v>
      </c>
      <c r="H831" s="5">
        <v>560956</v>
      </c>
      <c r="I831" s="50">
        <v>33568</v>
      </c>
      <c r="J831" s="5" t="s">
        <v>417</v>
      </c>
      <c r="BT831" s="1"/>
    </row>
    <row r="832" spans="1:72" x14ac:dyDescent="0.25">
      <c r="A832" s="5" t="s">
        <v>445</v>
      </c>
      <c r="B832" s="5" t="s">
        <v>408</v>
      </c>
      <c r="C832" s="5" t="s">
        <v>503</v>
      </c>
      <c r="D832" s="5" t="s">
        <v>676</v>
      </c>
      <c r="E832" s="52">
        <f t="shared" ca="1" si="12"/>
        <v>20736</v>
      </c>
      <c r="F832" s="5">
        <v>51</v>
      </c>
      <c r="G832" s="50">
        <v>24513</v>
      </c>
      <c r="H832" s="5">
        <v>350452</v>
      </c>
      <c r="I832" s="50">
        <v>33568</v>
      </c>
      <c r="J832" s="5" t="s">
        <v>421</v>
      </c>
      <c r="BT832" s="1"/>
    </row>
    <row r="833" spans="1:72" x14ac:dyDescent="0.25">
      <c r="A833" s="5" t="s">
        <v>445</v>
      </c>
      <c r="B833" s="5" t="s">
        <v>408</v>
      </c>
      <c r="C833" s="5" t="s">
        <v>446</v>
      </c>
      <c r="D833" s="5" t="s">
        <v>825</v>
      </c>
      <c r="E833" s="52">
        <f t="shared" ca="1" si="12"/>
        <v>29772</v>
      </c>
      <c r="F833" s="5">
        <v>50</v>
      </c>
      <c r="G833" s="50">
        <v>24980</v>
      </c>
      <c r="H833" s="5">
        <v>568164</v>
      </c>
      <c r="I833" s="50">
        <v>33526</v>
      </c>
      <c r="J833" s="5" t="s">
        <v>421</v>
      </c>
      <c r="BT833" s="1"/>
    </row>
    <row r="834" spans="1:72" x14ac:dyDescent="0.25">
      <c r="A834" s="5" t="s">
        <v>445</v>
      </c>
      <c r="B834" s="5" t="s">
        <v>408</v>
      </c>
      <c r="C834" s="5" t="s">
        <v>662</v>
      </c>
      <c r="D834" s="5" t="s">
        <v>863</v>
      </c>
      <c r="E834" s="52">
        <f t="shared" ref="E834:E897" ca="1" si="13">RANDBETWEEN(1500,2600)*12</f>
        <v>28488</v>
      </c>
      <c r="F834" s="5">
        <v>47</v>
      </c>
      <c r="G834" s="50">
        <v>25990</v>
      </c>
      <c r="H834" s="5">
        <v>351054</v>
      </c>
      <c r="I834" s="50">
        <v>34676</v>
      </c>
      <c r="J834" s="5" t="s">
        <v>417</v>
      </c>
      <c r="BT834" s="1"/>
    </row>
    <row r="835" spans="1:72" x14ac:dyDescent="0.25">
      <c r="A835" s="5" t="s">
        <v>445</v>
      </c>
      <c r="B835" s="5" t="s">
        <v>408</v>
      </c>
      <c r="C835" s="5" t="s">
        <v>719</v>
      </c>
      <c r="D835" s="5" t="s">
        <v>471</v>
      </c>
      <c r="E835" s="52">
        <f t="shared" ca="1" si="13"/>
        <v>28308</v>
      </c>
      <c r="F835" s="5">
        <v>45</v>
      </c>
      <c r="G835" s="50">
        <v>26862</v>
      </c>
      <c r="H835" s="5">
        <v>351244</v>
      </c>
      <c r="I835" s="50">
        <v>35380</v>
      </c>
      <c r="J835" s="5" t="s">
        <v>412</v>
      </c>
      <c r="BT835" s="1"/>
    </row>
    <row r="836" spans="1:72" x14ac:dyDescent="0.25">
      <c r="A836" s="5" t="s">
        <v>445</v>
      </c>
      <c r="B836" s="5" t="s">
        <v>408</v>
      </c>
      <c r="C836" s="5" t="s">
        <v>448</v>
      </c>
      <c r="D836" s="5" t="s">
        <v>679</v>
      </c>
      <c r="E836" s="52">
        <f t="shared" ca="1" si="13"/>
        <v>21204</v>
      </c>
      <c r="F836" s="5">
        <v>56</v>
      </c>
      <c r="G836" s="50">
        <v>22880</v>
      </c>
      <c r="H836" s="5">
        <v>351331</v>
      </c>
      <c r="I836" s="50">
        <v>35958</v>
      </c>
      <c r="J836" s="5" t="s">
        <v>417</v>
      </c>
      <c r="BT836" s="1"/>
    </row>
    <row r="837" spans="1:72" x14ac:dyDescent="0.25">
      <c r="A837" s="5" t="s">
        <v>445</v>
      </c>
      <c r="B837" s="5" t="s">
        <v>408</v>
      </c>
      <c r="C837" s="5" t="s">
        <v>608</v>
      </c>
      <c r="D837" s="5" t="s">
        <v>621</v>
      </c>
      <c r="E837" s="52">
        <f t="shared" ca="1" si="13"/>
        <v>21312</v>
      </c>
      <c r="F837" s="5">
        <v>45</v>
      </c>
      <c r="G837" s="50">
        <v>26898</v>
      </c>
      <c r="H837" s="5">
        <v>561478</v>
      </c>
      <c r="I837" s="50">
        <v>32996</v>
      </c>
      <c r="J837" s="5" t="s">
        <v>909</v>
      </c>
      <c r="BT837" s="1"/>
    </row>
    <row r="838" spans="1:72" x14ac:dyDescent="0.25">
      <c r="A838" s="5" t="s">
        <v>445</v>
      </c>
      <c r="B838" s="5" t="s">
        <v>408</v>
      </c>
      <c r="C838" s="5" t="s">
        <v>559</v>
      </c>
      <c r="D838" s="5" t="s">
        <v>863</v>
      </c>
      <c r="E838" s="52">
        <f t="shared" ca="1" si="13"/>
        <v>20100</v>
      </c>
      <c r="F838" s="5">
        <v>46</v>
      </c>
      <c r="G838" s="50">
        <v>26366</v>
      </c>
      <c r="H838" s="5">
        <v>351357</v>
      </c>
      <c r="I838" s="50">
        <v>36566</v>
      </c>
      <c r="J838" s="5" t="s">
        <v>909</v>
      </c>
      <c r="BT838" s="1"/>
    </row>
    <row r="839" spans="1:72" x14ac:dyDescent="0.25">
      <c r="A839" s="5" t="s">
        <v>445</v>
      </c>
      <c r="B839" s="5" t="s">
        <v>408</v>
      </c>
      <c r="C839" s="5" t="s">
        <v>474</v>
      </c>
      <c r="D839" s="5" t="s">
        <v>465</v>
      </c>
      <c r="E839" s="52">
        <f t="shared" ca="1" si="13"/>
        <v>23700</v>
      </c>
      <c r="F839" s="5">
        <v>53</v>
      </c>
      <c r="G839" s="50">
        <v>23910</v>
      </c>
      <c r="H839" s="5">
        <v>351359</v>
      </c>
      <c r="I839" s="50">
        <v>33028</v>
      </c>
      <c r="J839" s="5" t="s">
        <v>909</v>
      </c>
      <c r="BT839" s="1"/>
    </row>
    <row r="840" spans="1:72" x14ac:dyDescent="0.25">
      <c r="A840" s="5" t="s">
        <v>445</v>
      </c>
      <c r="B840" s="5" t="s">
        <v>408</v>
      </c>
      <c r="C840" s="5" t="s">
        <v>564</v>
      </c>
      <c r="D840" s="5" t="s">
        <v>838</v>
      </c>
      <c r="E840" s="52">
        <f t="shared" ca="1" si="13"/>
        <v>26136</v>
      </c>
      <c r="F840" s="5">
        <v>41</v>
      </c>
      <c r="G840" s="50">
        <v>28323</v>
      </c>
      <c r="H840" s="5">
        <v>561572</v>
      </c>
      <c r="I840" s="50">
        <v>36984</v>
      </c>
      <c r="J840" s="5" t="s">
        <v>858</v>
      </c>
      <c r="BT840" s="1"/>
    </row>
    <row r="841" spans="1:72" x14ac:dyDescent="0.25">
      <c r="A841" s="5" t="s">
        <v>445</v>
      </c>
      <c r="B841" s="5" t="s">
        <v>413</v>
      </c>
      <c r="C841" s="5" t="s">
        <v>534</v>
      </c>
      <c r="D841" s="5" t="s">
        <v>847</v>
      </c>
      <c r="E841" s="52">
        <f t="shared" ca="1" si="13"/>
        <v>18924</v>
      </c>
      <c r="F841" s="5">
        <v>38</v>
      </c>
      <c r="G841" s="50">
        <v>29246</v>
      </c>
      <c r="H841" s="5">
        <v>351383</v>
      </c>
      <c r="I841" s="50">
        <v>37775</v>
      </c>
      <c r="J841" s="5" t="s">
        <v>858</v>
      </c>
      <c r="BT841" s="1"/>
    </row>
    <row r="842" spans="1:72" x14ac:dyDescent="0.25">
      <c r="A842" s="5" t="s">
        <v>445</v>
      </c>
      <c r="B842" s="5" t="s">
        <v>408</v>
      </c>
      <c r="C842" s="5" t="s">
        <v>446</v>
      </c>
      <c r="D842" s="5" t="s">
        <v>999</v>
      </c>
      <c r="E842" s="52">
        <f t="shared" ca="1" si="13"/>
        <v>26592</v>
      </c>
      <c r="F842" s="5">
        <v>42</v>
      </c>
      <c r="G842" s="50">
        <v>27679</v>
      </c>
      <c r="H842" s="5">
        <v>352650</v>
      </c>
      <c r="I842" s="50">
        <v>35219</v>
      </c>
      <c r="J842" s="5" t="s">
        <v>858</v>
      </c>
      <c r="BT842" s="1"/>
    </row>
    <row r="843" spans="1:72" x14ac:dyDescent="0.25">
      <c r="A843" s="5" t="s">
        <v>445</v>
      </c>
      <c r="B843" s="5" t="s">
        <v>413</v>
      </c>
      <c r="C843" s="5" t="s">
        <v>705</v>
      </c>
      <c r="D843" s="5" t="s">
        <v>596</v>
      </c>
      <c r="E843" s="52">
        <f t="shared" ca="1" si="13"/>
        <v>23196</v>
      </c>
      <c r="F843" s="5">
        <v>44</v>
      </c>
      <c r="G843" s="50">
        <v>27202</v>
      </c>
      <c r="H843" s="5">
        <v>353550</v>
      </c>
      <c r="I843" s="50">
        <v>37115</v>
      </c>
      <c r="J843" s="5" t="s">
        <v>858</v>
      </c>
      <c r="BT843" s="1"/>
    </row>
    <row r="844" spans="1:72" x14ac:dyDescent="0.25">
      <c r="A844" s="5" t="s">
        <v>698</v>
      </c>
      <c r="B844" s="5" t="s">
        <v>408</v>
      </c>
      <c r="C844" s="5" t="s">
        <v>185</v>
      </c>
      <c r="D844" s="5" t="s">
        <v>697</v>
      </c>
      <c r="E844" s="52">
        <f t="shared" ca="1" si="13"/>
        <v>28176</v>
      </c>
      <c r="F844" s="5">
        <v>64</v>
      </c>
      <c r="G844" s="50">
        <v>19979</v>
      </c>
      <c r="H844" s="5">
        <v>350392</v>
      </c>
      <c r="I844" s="50">
        <v>30091</v>
      </c>
      <c r="J844" s="5" t="s">
        <v>417</v>
      </c>
      <c r="BT844" s="1"/>
    </row>
    <row r="845" spans="1:72" x14ac:dyDescent="0.25">
      <c r="A845" s="5" t="s">
        <v>619</v>
      </c>
      <c r="B845" s="5" t="s">
        <v>408</v>
      </c>
      <c r="C845" s="5" t="s">
        <v>618</v>
      </c>
      <c r="D845" s="5" t="s">
        <v>410</v>
      </c>
      <c r="E845" s="52">
        <f t="shared" ca="1" si="13"/>
        <v>19836</v>
      </c>
      <c r="F845" s="5">
        <v>58</v>
      </c>
      <c r="G845" s="50">
        <v>21864</v>
      </c>
      <c r="H845" s="5">
        <v>560340</v>
      </c>
      <c r="I845" s="50">
        <v>29709</v>
      </c>
      <c r="J845" s="5" t="s">
        <v>466</v>
      </c>
      <c r="BT845" s="1"/>
    </row>
    <row r="846" spans="1:72" x14ac:dyDescent="0.25">
      <c r="A846" s="5" t="s">
        <v>619</v>
      </c>
      <c r="B846" s="5" t="s">
        <v>408</v>
      </c>
      <c r="C846" s="5" t="s">
        <v>629</v>
      </c>
      <c r="D846" s="5" t="s">
        <v>630</v>
      </c>
      <c r="E846" s="52">
        <f t="shared" ca="1" si="13"/>
        <v>30036</v>
      </c>
      <c r="F846" s="5">
        <v>61</v>
      </c>
      <c r="G846" s="50">
        <v>20930</v>
      </c>
      <c r="H846" s="5">
        <v>560360</v>
      </c>
      <c r="I846" s="50">
        <v>29633</v>
      </c>
      <c r="J846" s="5" t="s">
        <v>412</v>
      </c>
      <c r="BT846" s="1"/>
    </row>
    <row r="847" spans="1:72" x14ac:dyDescent="0.25">
      <c r="A847" s="5" t="s">
        <v>619</v>
      </c>
      <c r="B847" s="5" t="s">
        <v>408</v>
      </c>
      <c r="C847" s="5" t="s">
        <v>423</v>
      </c>
      <c r="D847" s="5" t="s">
        <v>169</v>
      </c>
      <c r="E847" s="52">
        <f t="shared" ca="1" si="13"/>
        <v>29916</v>
      </c>
      <c r="F847" s="5">
        <v>61</v>
      </c>
      <c r="G847" s="50">
        <v>21082</v>
      </c>
      <c r="H847" s="5">
        <v>350021</v>
      </c>
      <c r="I847" s="50">
        <v>29779</v>
      </c>
      <c r="J847" s="5" t="s">
        <v>421</v>
      </c>
      <c r="BT847" s="1"/>
    </row>
    <row r="848" spans="1:72" x14ac:dyDescent="0.25">
      <c r="A848" s="5" t="s">
        <v>619</v>
      </c>
      <c r="B848" s="5" t="s">
        <v>408</v>
      </c>
      <c r="C848" s="5" t="s">
        <v>610</v>
      </c>
      <c r="D848" s="5" t="s">
        <v>157</v>
      </c>
      <c r="E848" s="52">
        <f t="shared" ca="1" si="13"/>
        <v>26232</v>
      </c>
      <c r="F848" s="5">
        <v>61</v>
      </c>
      <c r="G848" s="50">
        <v>20856</v>
      </c>
      <c r="H848" s="5">
        <v>350223</v>
      </c>
      <c r="I848" s="50">
        <v>30426</v>
      </c>
      <c r="J848" s="5" t="s">
        <v>417</v>
      </c>
      <c r="BT848" s="1"/>
    </row>
    <row r="849" spans="1:72" x14ac:dyDescent="0.25">
      <c r="A849" s="5" t="s">
        <v>619</v>
      </c>
      <c r="B849" s="5" t="s">
        <v>408</v>
      </c>
      <c r="C849" s="5" t="s">
        <v>452</v>
      </c>
      <c r="D849" s="5" t="s">
        <v>550</v>
      </c>
      <c r="E849" s="52">
        <f t="shared" ca="1" si="13"/>
        <v>30540</v>
      </c>
      <c r="F849" s="5">
        <v>57</v>
      </c>
      <c r="G849" s="50">
        <v>22260</v>
      </c>
      <c r="H849" s="5">
        <v>560490</v>
      </c>
      <c r="I849" s="50">
        <v>30866</v>
      </c>
      <c r="J849" s="5" t="s">
        <v>421</v>
      </c>
      <c r="BT849" s="1"/>
    </row>
    <row r="850" spans="1:72" x14ac:dyDescent="0.25">
      <c r="A850" s="5" t="s">
        <v>619</v>
      </c>
      <c r="B850" s="5" t="s">
        <v>408</v>
      </c>
      <c r="C850" s="5" t="s">
        <v>694</v>
      </c>
      <c r="D850" s="5" t="s">
        <v>527</v>
      </c>
      <c r="E850" s="52">
        <f t="shared" ca="1" si="13"/>
        <v>30960</v>
      </c>
      <c r="F850" s="5">
        <v>57</v>
      </c>
      <c r="G850" s="50">
        <v>22374</v>
      </c>
      <c r="H850" s="5">
        <v>560612</v>
      </c>
      <c r="I850" s="50">
        <v>31170</v>
      </c>
      <c r="J850" s="5" t="s">
        <v>466</v>
      </c>
      <c r="BT850" s="1"/>
    </row>
    <row r="851" spans="1:72" x14ac:dyDescent="0.25">
      <c r="A851" s="5" t="s">
        <v>619</v>
      </c>
      <c r="B851" s="5" t="s">
        <v>408</v>
      </c>
      <c r="C851" s="5" t="s">
        <v>492</v>
      </c>
      <c r="D851" s="5" t="s">
        <v>724</v>
      </c>
      <c r="E851" s="52">
        <f t="shared" ca="1" si="13"/>
        <v>21780</v>
      </c>
      <c r="F851" s="5">
        <v>55</v>
      </c>
      <c r="G851" s="50">
        <v>23209</v>
      </c>
      <c r="H851" s="5">
        <v>560608</v>
      </c>
      <c r="I851" s="50">
        <v>31300</v>
      </c>
      <c r="J851" s="5" t="s">
        <v>412</v>
      </c>
      <c r="BT851" s="1"/>
    </row>
    <row r="852" spans="1:72" x14ac:dyDescent="0.25">
      <c r="A852" s="5" t="s">
        <v>619</v>
      </c>
      <c r="B852" s="5" t="s">
        <v>408</v>
      </c>
      <c r="C852" s="5" t="s">
        <v>625</v>
      </c>
      <c r="D852" s="5" t="s">
        <v>444</v>
      </c>
      <c r="E852" s="52">
        <f t="shared" ca="1" si="13"/>
        <v>22224</v>
      </c>
      <c r="F852" s="5">
        <v>54</v>
      </c>
      <c r="G852" s="50">
        <v>23472</v>
      </c>
      <c r="H852" s="5">
        <v>350740</v>
      </c>
      <c r="I852" s="50">
        <v>32648</v>
      </c>
      <c r="J852" s="5" t="s">
        <v>421</v>
      </c>
      <c r="BT852" s="1"/>
    </row>
    <row r="853" spans="1:72" x14ac:dyDescent="0.25">
      <c r="A853" s="5" t="s">
        <v>619</v>
      </c>
      <c r="B853" s="5" t="s">
        <v>408</v>
      </c>
      <c r="C853" s="5" t="s">
        <v>817</v>
      </c>
      <c r="D853" s="5" t="s">
        <v>822</v>
      </c>
      <c r="E853" s="52">
        <f t="shared" ca="1" si="13"/>
        <v>25596</v>
      </c>
      <c r="F853" s="5">
        <v>52</v>
      </c>
      <c r="G853" s="50">
        <v>24278</v>
      </c>
      <c r="H853" s="5">
        <v>350903</v>
      </c>
      <c r="I853" s="50">
        <v>32966</v>
      </c>
      <c r="J853" s="5" t="s">
        <v>417</v>
      </c>
      <c r="BT853" s="1"/>
    </row>
    <row r="854" spans="1:72" x14ac:dyDescent="0.25">
      <c r="A854" s="5" t="s">
        <v>619</v>
      </c>
      <c r="B854" s="5" t="s">
        <v>408</v>
      </c>
      <c r="C854" s="5" t="s">
        <v>569</v>
      </c>
      <c r="D854" s="5" t="s">
        <v>444</v>
      </c>
      <c r="E854" s="52">
        <f t="shared" ca="1" si="13"/>
        <v>20364</v>
      </c>
      <c r="F854" s="5">
        <v>50</v>
      </c>
      <c r="G854" s="50">
        <v>24949</v>
      </c>
      <c r="H854" s="5">
        <v>350459</v>
      </c>
      <c r="I854" s="50">
        <v>33457</v>
      </c>
      <c r="J854" s="5" t="s">
        <v>417</v>
      </c>
      <c r="BT854" s="1"/>
    </row>
    <row r="855" spans="1:72" x14ac:dyDescent="0.25">
      <c r="A855" s="5" t="s">
        <v>619</v>
      </c>
      <c r="B855" s="5" t="s">
        <v>408</v>
      </c>
      <c r="C855" s="5" t="s">
        <v>524</v>
      </c>
      <c r="D855" s="5" t="s">
        <v>679</v>
      </c>
      <c r="E855" s="52">
        <f t="shared" ca="1" si="13"/>
        <v>26148</v>
      </c>
      <c r="F855" s="5">
        <v>52</v>
      </c>
      <c r="G855" s="50">
        <v>24056</v>
      </c>
      <c r="H855" s="5">
        <v>350956</v>
      </c>
      <c r="I855" s="50">
        <v>33422</v>
      </c>
      <c r="J855" s="5" t="s">
        <v>417</v>
      </c>
      <c r="BT855" s="1"/>
    </row>
    <row r="856" spans="1:72" x14ac:dyDescent="0.25">
      <c r="A856" s="5" t="s">
        <v>619</v>
      </c>
      <c r="B856" s="5" t="s">
        <v>413</v>
      </c>
      <c r="C856" s="5" t="s">
        <v>492</v>
      </c>
      <c r="D856" s="5" t="s">
        <v>456</v>
      </c>
      <c r="E856" s="52">
        <f t="shared" ca="1" si="13"/>
        <v>18240</v>
      </c>
      <c r="F856" s="5">
        <v>46</v>
      </c>
      <c r="G856" s="50">
        <v>26453</v>
      </c>
      <c r="H856" s="5">
        <v>561063</v>
      </c>
      <c r="I856" s="50">
        <v>34664</v>
      </c>
      <c r="J856" s="5" t="s">
        <v>466</v>
      </c>
      <c r="BT856" s="1"/>
    </row>
    <row r="857" spans="1:72" x14ac:dyDescent="0.25">
      <c r="A857" s="5" t="s">
        <v>619</v>
      </c>
      <c r="B857" s="5" t="s">
        <v>408</v>
      </c>
      <c r="C857" s="5" t="s">
        <v>519</v>
      </c>
      <c r="D857" s="5" t="s">
        <v>892</v>
      </c>
      <c r="E857" s="52">
        <f t="shared" ca="1" si="13"/>
        <v>22116</v>
      </c>
      <c r="F857" s="5">
        <v>45</v>
      </c>
      <c r="G857" s="50">
        <v>26752</v>
      </c>
      <c r="H857" s="5">
        <v>561356</v>
      </c>
      <c r="I857" s="50">
        <v>35744</v>
      </c>
      <c r="J857" s="5" t="s">
        <v>417</v>
      </c>
      <c r="BT857" s="1"/>
    </row>
    <row r="858" spans="1:72" x14ac:dyDescent="0.25">
      <c r="A858" s="5" t="s">
        <v>619</v>
      </c>
      <c r="B858" s="5" t="s">
        <v>408</v>
      </c>
      <c r="C858" s="5" t="s">
        <v>730</v>
      </c>
      <c r="D858" s="5" t="s">
        <v>905</v>
      </c>
      <c r="E858" s="52">
        <f t="shared" ca="1" si="13"/>
        <v>29388</v>
      </c>
      <c r="F858" s="5">
        <v>43</v>
      </c>
      <c r="G858" s="50">
        <v>27649</v>
      </c>
      <c r="H858" s="5">
        <v>561440</v>
      </c>
      <c r="I858" s="50">
        <v>36110</v>
      </c>
      <c r="J858" s="5" t="s">
        <v>466</v>
      </c>
      <c r="BT858" s="1"/>
    </row>
    <row r="859" spans="1:72" x14ac:dyDescent="0.25">
      <c r="A859" s="5" t="s">
        <v>619</v>
      </c>
      <c r="B859" s="5" t="s">
        <v>408</v>
      </c>
      <c r="C859" s="5" t="s">
        <v>455</v>
      </c>
      <c r="D859" s="5" t="s">
        <v>921</v>
      </c>
      <c r="E859" s="52">
        <f t="shared" ca="1" si="13"/>
        <v>30540</v>
      </c>
      <c r="F859" s="5">
        <v>44</v>
      </c>
      <c r="G859" s="50">
        <v>27279</v>
      </c>
      <c r="H859" s="5">
        <v>561560</v>
      </c>
      <c r="I859" s="50">
        <v>36953</v>
      </c>
      <c r="J859" s="5" t="s">
        <v>412</v>
      </c>
      <c r="BT859" s="1"/>
    </row>
    <row r="860" spans="1:72" x14ac:dyDescent="0.25">
      <c r="A860" s="5" t="s">
        <v>619</v>
      </c>
      <c r="B860" s="5" t="s">
        <v>408</v>
      </c>
      <c r="C860" s="5" t="s">
        <v>499</v>
      </c>
      <c r="D860" s="5" t="s">
        <v>453</v>
      </c>
      <c r="E860" s="52">
        <f t="shared" ca="1" si="13"/>
        <v>26916</v>
      </c>
      <c r="F860" s="5">
        <v>40</v>
      </c>
      <c r="G860" s="50">
        <v>28515</v>
      </c>
      <c r="H860" s="5">
        <v>561679</v>
      </c>
      <c r="I860" s="50">
        <v>38075</v>
      </c>
      <c r="J860" s="5" t="s">
        <v>858</v>
      </c>
      <c r="BT860" s="1"/>
    </row>
    <row r="861" spans="1:72" x14ac:dyDescent="0.25">
      <c r="A861" s="5" t="s">
        <v>619</v>
      </c>
      <c r="B861" s="5" t="s">
        <v>408</v>
      </c>
      <c r="C861" s="5" t="s">
        <v>662</v>
      </c>
      <c r="D861" s="5" t="s">
        <v>977</v>
      </c>
      <c r="E861" s="52">
        <f t="shared" ca="1" si="13"/>
        <v>21000</v>
      </c>
      <c r="F861" s="5">
        <v>37</v>
      </c>
      <c r="G861" s="50">
        <v>29757</v>
      </c>
      <c r="H861" s="5">
        <v>352358</v>
      </c>
      <c r="I861" s="50">
        <v>39306</v>
      </c>
      <c r="J861" s="5" t="s">
        <v>858</v>
      </c>
      <c r="BT861" s="1"/>
    </row>
    <row r="862" spans="1:72" x14ac:dyDescent="0.25">
      <c r="A862" s="5" t="s">
        <v>686</v>
      </c>
      <c r="B862" s="5" t="s">
        <v>408</v>
      </c>
      <c r="C862" s="5" t="s">
        <v>476</v>
      </c>
      <c r="D862" s="5" t="s">
        <v>685</v>
      </c>
      <c r="E862" s="52">
        <f t="shared" ca="1" si="13"/>
        <v>20376</v>
      </c>
      <c r="F862" s="5">
        <v>55</v>
      </c>
      <c r="G862" s="50">
        <v>22962</v>
      </c>
      <c r="H862" s="5">
        <v>351161</v>
      </c>
      <c r="I862" s="50">
        <v>30105</v>
      </c>
      <c r="J862" s="5" t="s">
        <v>421</v>
      </c>
      <c r="BT862" s="1"/>
    </row>
    <row r="863" spans="1:72" x14ac:dyDescent="0.25">
      <c r="A863" s="5" t="s">
        <v>686</v>
      </c>
      <c r="B863" s="5" t="s">
        <v>408</v>
      </c>
      <c r="C863" s="5" t="s">
        <v>512</v>
      </c>
      <c r="D863" s="5" t="s">
        <v>724</v>
      </c>
      <c r="E863" s="52">
        <f t="shared" ca="1" si="13"/>
        <v>26496</v>
      </c>
      <c r="F863" s="5">
        <v>48</v>
      </c>
      <c r="G863" s="50">
        <v>25532</v>
      </c>
      <c r="H863" s="5">
        <v>350560</v>
      </c>
      <c r="I863" s="50">
        <v>33491</v>
      </c>
      <c r="J863" s="5" t="s">
        <v>421</v>
      </c>
      <c r="BT863" s="1"/>
    </row>
    <row r="864" spans="1:72" x14ac:dyDescent="0.25">
      <c r="A864" s="5" t="s">
        <v>877</v>
      </c>
      <c r="B864" s="5" t="s">
        <v>408</v>
      </c>
      <c r="C864" s="5" t="s">
        <v>569</v>
      </c>
      <c r="D864" s="5" t="s">
        <v>621</v>
      </c>
      <c r="E864" s="52">
        <f t="shared" ca="1" si="13"/>
        <v>26988</v>
      </c>
      <c r="F864" s="5">
        <v>55</v>
      </c>
      <c r="G864" s="50">
        <v>23117</v>
      </c>
      <c r="H864" s="5">
        <v>561184</v>
      </c>
      <c r="I864" s="50">
        <v>35553</v>
      </c>
      <c r="J864" s="5" t="s">
        <v>417</v>
      </c>
      <c r="BT864" s="1"/>
    </row>
    <row r="865" spans="1:72" x14ac:dyDescent="0.25">
      <c r="A865" s="5" t="s">
        <v>877</v>
      </c>
      <c r="B865" s="5" t="s">
        <v>413</v>
      </c>
      <c r="C865" s="5" t="s">
        <v>594</v>
      </c>
      <c r="D865" s="5" t="s">
        <v>435</v>
      </c>
      <c r="E865" s="52">
        <f t="shared" ca="1" si="13"/>
        <v>28032</v>
      </c>
      <c r="F865" s="5">
        <v>42</v>
      </c>
      <c r="G865" s="50">
        <v>27953</v>
      </c>
      <c r="H865" s="5">
        <v>563599</v>
      </c>
      <c r="I865" s="50">
        <v>38667</v>
      </c>
      <c r="J865" s="5" t="s">
        <v>858</v>
      </c>
      <c r="BT865" s="1"/>
    </row>
    <row r="866" spans="1:72" x14ac:dyDescent="0.25">
      <c r="A866" s="5" t="s">
        <v>696</v>
      </c>
      <c r="B866" s="5" t="s">
        <v>408</v>
      </c>
      <c r="C866" s="5" t="s">
        <v>524</v>
      </c>
      <c r="D866" s="5" t="s">
        <v>152</v>
      </c>
      <c r="E866" s="52">
        <f t="shared" ca="1" si="13"/>
        <v>22536</v>
      </c>
      <c r="F866" s="5">
        <v>62</v>
      </c>
      <c r="G866" s="50">
        <v>20689</v>
      </c>
      <c r="H866" s="5">
        <v>560563</v>
      </c>
      <c r="I866" s="50">
        <v>30198</v>
      </c>
      <c r="J866" s="5" t="s">
        <v>417</v>
      </c>
      <c r="BT866" s="1"/>
    </row>
    <row r="867" spans="1:72" x14ac:dyDescent="0.25">
      <c r="A867" s="5" t="s">
        <v>732</v>
      </c>
      <c r="B867" s="5" t="s">
        <v>408</v>
      </c>
      <c r="C867" s="5" t="s">
        <v>634</v>
      </c>
      <c r="D867" s="5" t="s">
        <v>451</v>
      </c>
      <c r="E867" s="52">
        <f t="shared" ca="1" si="13"/>
        <v>26604</v>
      </c>
      <c r="F867" s="5">
        <v>63</v>
      </c>
      <c r="G867" s="50">
        <v>20274</v>
      </c>
      <c r="H867" s="5">
        <v>560478</v>
      </c>
      <c r="I867" s="50">
        <v>30324</v>
      </c>
      <c r="J867" s="5" t="s">
        <v>417</v>
      </c>
      <c r="BT867" s="1"/>
    </row>
    <row r="868" spans="1:72" x14ac:dyDescent="0.25">
      <c r="A868" s="5" t="s">
        <v>548</v>
      </c>
      <c r="B868" s="5" t="s">
        <v>408</v>
      </c>
      <c r="C868" s="5" t="s">
        <v>519</v>
      </c>
      <c r="D868" s="5" t="s">
        <v>547</v>
      </c>
      <c r="E868" s="52">
        <f t="shared" ca="1" si="13"/>
        <v>18156</v>
      </c>
      <c r="F868" s="5">
        <v>63</v>
      </c>
      <c r="G868" s="50">
        <v>20305</v>
      </c>
      <c r="H868" s="5">
        <v>350335</v>
      </c>
      <c r="I868" s="50">
        <v>28755</v>
      </c>
      <c r="J868" s="5" t="s">
        <v>417</v>
      </c>
      <c r="BT868" s="1"/>
    </row>
    <row r="869" spans="1:72" x14ac:dyDescent="0.25">
      <c r="A869" s="5" t="s">
        <v>548</v>
      </c>
      <c r="B869" s="5" t="s">
        <v>408</v>
      </c>
      <c r="C869" s="5" t="s">
        <v>493</v>
      </c>
      <c r="D869" s="5" t="s">
        <v>599</v>
      </c>
      <c r="E869" s="52">
        <f t="shared" ca="1" si="13"/>
        <v>21480</v>
      </c>
      <c r="F869" s="5">
        <v>59</v>
      </c>
      <c r="G869" s="50">
        <v>21558</v>
      </c>
      <c r="H869" s="5">
        <v>350182</v>
      </c>
      <c r="I869" s="50">
        <v>29344</v>
      </c>
      <c r="J869" s="5" t="s">
        <v>417</v>
      </c>
      <c r="BT869" s="1"/>
    </row>
    <row r="870" spans="1:72" x14ac:dyDescent="0.25">
      <c r="A870" s="5" t="s">
        <v>548</v>
      </c>
      <c r="B870" s="5" t="s">
        <v>408</v>
      </c>
      <c r="C870" s="5" t="s">
        <v>414</v>
      </c>
      <c r="D870" s="5" t="s">
        <v>676</v>
      </c>
      <c r="E870" s="52">
        <f t="shared" ca="1" si="13"/>
        <v>27324</v>
      </c>
      <c r="F870" s="5">
        <v>55</v>
      </c>
      <c r="G870" s="50">
        <v>23179</v>
      </c>
      <c r="H870" s="5">
        <v>350453</v>
      </c>
      <c r="I870" s="50">
        <v>30645</v>
      </c>
      <c r="J870" s="5" t="s">
        <v>412</v>
      </c>
      <c r="BT870" s="1"/>
    </row>
    <row r="871" spans="1:72" x14ac:dyDescent="0.25">
      <c r="A871" s="5" t="s">
        <v>548</v>
      </c>
      <c r="B871" s="5" t="s">
        <v>408</v>
      </c>
      <c r="C871" s="5" t="s">
        <v>568</v>
      </c>
      <c r="D871" s="5" t="s">
        <v>419</v>
      </c>
      <c r="E871" s="52">
        <f t="shared" ca="1" si="13"/>
        <v>24168</v>
      </c>
      <c r="F871" s="5">
        <v>55</v>
      </c>
      <c r="G871" s="50">
        <v>22929</v>
      </c>
      <c r="H871" s="5">
        <v>561223</v>
      </c>
      <c r="I871" s="50">
        <v>32485</v>
      </c>
      <c r="J871" s="5" t="s">
        <v>421</v>
      </c>
      <c r="BT871" s="1"/>
    </row>
    <row r="872" spans="1:72" x14ac:dyDescent="0.25">
      <c r="A872" s="5" t="s">
        <v>548</v>
      </c>
      <c r="B872" s="5" t="s">
        <v>408</v>
      </c>
      <c r="C872" s="5" t="s">
        <v>155</v>
      </c>
      <c r="D872" s="5" t="s">
        <v>776</v>
      </c>
      <c r="E872" s="52">
        <f t="shared" ca="1" si="13"/>
        <v>20196</v>
      </c>
      <c r="F872" s="5">
        <v>50</v>
      </c>
      <c r="G872" s="50">
        <v>24944</v>
      </c>
      <c r="H872" s="5">
        <v>350395</v>
      </c>
      <c r="I872" s="50">
        <v>34162</v>
      </c>
      <c r="J872" s="5" t="s">
        <v>417</v>
      </c>
      <c r="BT872" s="1"/>
    </row>
    <row r="873" spans="1:72" x14ac:dyDescent="0.25">
      <c r="A873" s="5" t="s">
        <v>548</v>
      </c>
      <c r="B873" s="5" t="s">
        <v>413</v>
      </c>
      <c r="C873" s="5" t="s">
        <v>550</v>
      </c>
      <c r="D873" s="5" t="s">
        <v>907</v>
      </c>
      <c r="E873" s="52">
        <f t="shared" ca="1" si="13"/>
        <v>23892</v>
      </c>
      <c r="F873" s="5">
        <v>38</v>
      </c>
      <c r="G873" s="50">
        <v>29169</v>
      </c>
      <c r="H873" s="5">
        <v>351560</v>
      </c>
      <c r="I873" s="50">
        <v>37716</v>
      </c>
      <c r="J873" s="5" t="s">
        <v>858</v>
      </c>
      <c r="BT873" s="1"/>
    </row>
    <row r="874" spans="1:72" x14ac:dyDescent="0.25">
      <c r="A874" s="5" t="s">
        <v>548</v>
      </c>
      <c r="B874" s="5" t="s">
        <v>413</v>
      </c>
      <c r="C874" s="5" t="s">
        <v>664</v>
      </c>
      <c r="D874" s="5" t="s">
        <v>944</v>
      </c>
      <c r="E874" s="52">
        <f t="shared" ca="1" si="13"/>
        <v>20268</v>
      </c>
      <c r="F874" s="5">
        <v>37</v>
      </c>
      <c r="G874" s="50">
        <v>29625</v>
      </c>
      <c r="H874" s="5">
        <v>350107</v>
      </c>
      <c r="I874" s="50">
        <v>37994</v>
      </c>
      <c r="J874" s="5" t="s">
        <v>858</v>
      </c>
      <c r="BT874" s="1"/>
    </row>
    <row r="875" spans="1:72" x14ac:dyDescent="0.25">
      <c r="A875" s="5" t="s">
        <v>548</v>
      </c>
      <c r="B875" s="5" t="s">
        <v>454</v>
      </c>
      <c r="C875" s="5" t="s">
        <v>546</v>
      </c>
      <c r="D875" s="5" t="s">
        <v>529</v>
      </c>
      <c r="E875" s="52">
        <f t="shared" ca="1" si="13"/>
        <v>21792</v>
      </c>
      <c r="F875" s="5">
        <v>39</v>
      </c>
      <c r="G875" s="50">
        <v>28953</v>
      </c>
      <c r="H875" s="5">
        <v>350192</v>
      </c>
      <c r="I875" s="50">
        <v>38080</v>
      </c>
      <c r="J875" s="5" t="s">
        <v>858</v>
      </c>
      <c r="BT875" s="1"/>
    </row>
    <row r="876" spans="1:72" x14ac:dyDescent="0.25">
      <c r="A876" s="5" t="s">
        <v>548</v>
      </c>
      <c r="B876" s="5" t="s">
        <v>408</v>
      </c>
      <c r="C876" s="5" t="s">
        <v>488</v>
      </c>
      <c r="D876" s="5" t="s">
        <v>459</v>
      </c>
      <c r="E876" s="52">
        <f t="shared" ca="1" si="13"/>
        <v>25260</v>
      </c>
      <c r="F876" s="5">
        <v>35</v>
      </c>
      <c r="G876" s="50">
        <v>30368</v>
      </c>
      <c r="H876" s="5">
        <v>563029</v>
      </c>
      <c r="I876" s="50">
        <v>39452</v>
      </c>
      <c r="J876" s="5" t="s">
        <v>858</v>
      </c>
      <c r="BT876" s="1"/>
    </row>
    <row r="877" spans="1:72" x14ac:dyDescent="0.25">
      <c r="A877" s="5" t="s">
        <v>759</v>
      </c>
      <c r="B877" s="5" t="s">
        <v>408</v>
      </c>
      <c r="C877" s="5" t="s">
        <v>635</v>
      </c>
      <c r="D877" s="5" t="s">
        <v>419</v>
      </c>
      <c r="E877" s="52">
        <f t="shared" ca="1" si="13"/>
        <v>24636</v>
      </c>
      <c r="F877" s="5">
        <v>59</v>
      </c>
      <c r="G877" s="50">
        <v>21721</v>
      </c>
      <c r="H877" s="5">
        <v>560524</v>
      </c>
      <c r="I877" s="50">
        <v>31331</v>
      </c>
      <c r="J877" s="5" t="s">
        <v>421</v>
      </c>
      <c r="BT877" s="1"/>
    </row>
    <row r="878" spans="1:72" x14ac:dyDescent="0.25">
      <c r="A878" s="5" t="s">
        <v>460</v>
      </c>
      <c r="B878" s="5" t="s">
        <v>408</v>
      </c>
      <c r="C878" s="5" t="s">
        <v>458</v>
      </c>
      <c r="D878" s="5" t="s">
        <v>459</v>
      </c>
      <c r="E878" s="52">
        <f t="shared" ca="1" si="13"/>
        <v>22680</v>
      </c>
      <c r="F878" s="5">
        <v>60</v>
      </c>
      <c r="G878" s="50">
        <v>21340</v>
      </c>
      <c r="H878" s="5">
        <v>350689</v>
      </c>
      <c r="I878" s="50">
        <v>28390</v>
      </c>
      <c r="J878" s="5" t="s">
        <v>417</v>
      </c>
      <c r="BT878" s="1"/>
    </row>
    <row r="879" spans="1:72" x14ac:dyDescent="0.25">
      <c r="A879" s="5" t="s">
        <v>460</v>
      </c>
      <c r="B879" s="5" t="s">
        <v>413</v>
      </c>
      <c r="C879" s="5" t="s">
        <v>488</v>
      </c>
      <c r="D879" s="5" t="s">
        <v>489</v>
      </c>
      <c r="E879" s="52">
        <f t="shared" ca="1" si="13"/>
        <v>30708</v>
      </c>
      <c r="F879" s="5">
        <v>61</v>
      </c>
      <c r="G879" s="50">
        <v>20908</v>
      </c>
      <c r="H879" s="5">
        <v>350095</v>
      </c>
      <c r="I879" s="50">
        <v>28223</v>
      </c>
      <c r="J879" s="5" t="s">
        <v>412</v>
      </c>
      <c r="BT879" s="1"/>
    </row>
    <row r="880" spans="1:72" x14ac:dyDescent="0.25">
      <c r="A880" s="5" t="s">
        <v>460</v>
      </c>
      <c r="B880" s="5" t="s">
        <v>413</v>
      </c>
      <c r="C880" s="5" t="s">
        <v>490</v>
      </c>
      <c r="D880" s="5" t="s">
        <v>468</v>
      </c>
      <c r="E880" s="52">
        <f t="shared" ca="1" si="13"/>
        <v>26556</v>
      </c>
      <c r="F880" s="5">
        <v>60</v>
      </c>
      <c r="G880" s="50">
        <v>21280</v>
      </c>
      <c r="H880" s="5">
        <v>351094</v>
      </c>
      <c r="I880" s="50">
        <v>28248</v>
      </c>
      <c r="J880" s="5" t="s">
        <v>417</v>
      </c>
      <c r="BT880" s="1"/>
    </row>
    <row r="881" spans="1:72" x14ac:dyDescent="0.25">
      <c r="A881" s="5" t="s">
        <v>460</v>
      </c>
      <c r="B881" s="5" t="s">
        <v>413</v>
      </c>
      <c r="C881" s="5" t="s">
        <v>479</v>
      </c>
      <c r="D881" s="5" t="s">
        <v>472</v>
      </c>
      <c r="E881" s="52">
        <f t="shared" ca="1" si="13"/>
        <v>30516</v>
      </c>
      <c r="F881" s="5">
        <v>59</v>
      </c>
      <c r="G881" s="50">
        <v>21527</v>
      </c>
      <c r="H881" s="5">
        <v>350024</v>
      </c>
      <c r="I881" s="50">
        <v>28257</v>
      </c>
      <c r="J881" s="5" t="s">
        <v>421</v>
      </c>
      <c r="BT881" s="1"/>
    </row>
    <row r="882" spans="1:72" x14ac:dyDescent="0.25">
      <c r="A882" s="5" t="s">
        <v>460</v>
      </c>
      <c r="B882" s="5" t="s">
        <v>413</v>
      </c>
      <c r="C882" s="5" t="s">
        <v>509</v>
      </c>
      <c r="D882" s="5" t="s">
        <v>510</v>
      </c>
      <c r="E882" s="52">
        <f t="shared" ca="1" si="13"/>
        <v>18924</v>
      </c>
      <c r="F882" s="5">
        <v>60</v>
      </c>
      <c r="G882" s="50">
        <v>21295</v>
      </c>
      <c r="H882" s="5">
        <v>350110</v>
      </c>
      <c r="I882" s="50">
        <v>28578</v>
      </c>
      <c r="J882" s="5" t="s">
        <v>421</v>
      </c>
      <c r="BT882" s="1"/>
    </row>
    <row r="883" spans="1:72" x14ac:dyDescent="0.25">
      <c r="A883" s="5" t="s">
        <v>460</v>
      </c>
      <c r="B883" s="5" t="s">
        <v>408</v>
      </c>
      <c r="C883" s="5" t="s">
        <v>511</v>
      </c>
      <c r="D883" s="5" t="s">
        <v>444</v>
      </c>
      <c r="E883" s="52">
        <f t="shared" ca="1" si="13"/>
        <v>25572</v>
      </c>
      <c r="F883" s="5">
        <v>61</v>
      </c>
      <c r="G883" s="50">
        <v>20943</v>
      </c>
      <c r="H883" s="5">
        <v>350678</v>
      </c>
      <c r="I883" s="50">
        <v>28644</v>
      </c>
      <c r="J883" s="5" t="s">
        <v>421</v>
      </c>
      <c r="BT883" s="1"/>
    </row>
    <row r="884" spans="1:72" x14ac:dyDescent="0.25">
      <c r="A884" s="5" t="s">
        <v>460</v>
      </c>
      <c r="B884" s="5" t="s">
        <v>413</v>
      </c>
      <c r="C884" s="5" t="s">
        <v>512</v>
      </c>
      <c r="D884" s="5" t="s">
        <v>510</v>
      </c>
      <c r="E884" s="52">
        <f t="shared" ca="1" si="13"/>
        <v>23964</v>
      </c>
      <c r="F884" s="5">
        <v>60</v>
      </c>
      <c r="G884" s="50">
        <v>21325</v>
      </c>
      <c r="H884" s="5">
        <v>350402</v>
      </c>
      <c r="I884" s="50">
        <v>28516</v>
      </c>
      <c r="J884" s="5" t="s">
        <v>466</v>
      </c>
      <c r="BT884" s="1"/>
    </row>
    <row r="885" spans="1:72" x14ac:dyDescent="0.25">
      <c r="A885" s="5" t="s">
        <v>460</v>
      </c>
      <c r="B885" s="5" t="s">
        <v>413</v>
      </c>
      <c r="C885" s="5" t="s">
        <v>514</v>
      </c>
      <c r="D885" s="5" t="s">
        <v>539</v>
      </c>
      <c r="E885" s="52">
        <f t="shared" ca="1" si="13"/>
        <v>26280</v>
      </c>
      <c r="F885" s="5">
        <v>61</v>
      </c>
      <c r="G885" s="50">
        <v>21011</v>
      </c>
      <c r="H885" s="5">
        <v>351071</v>
      </c>
      <c r="I885" s="50">
        <v>28849</v>
      </c>
      <c r="J885" s="5" t="s">
        <v>417</v>
      </c>
      <c r="BT885" s="1"/>
    </row>
    <row r="886" spans="1:72" x14ac:dyDescent="0.25">
      <c r="A886" s="5" t="s">
        <v>460</v>
      </c>
      <c r="B886" s="5" t="s">
        <v>413</v>
      </c>
      <c r="C886" s="5" t="s">
        <v>544</v>
      </c>
      <c r="D886" s="5" t="s">
        <v>545</v>
      </c>
      <c r="E886" s="52">
        <f t="shared" ca="1" si="13"/>
        <v>27660</v>
      </c>
      <c r="F886" s="5">
        <v>59</v>
      </c>
      <c r="G886" s="50">
        <v>21690</v>
      </c>
      <c r="H886" s="5">
        <v>350511</v>
      </c>
      <c r="I886" s="50">
        <v>28774</v>
      </c>
      <c r="J886" s="5" t="s">
        <v>417</v>
      </c>
      <c r="BT886" s="1"/>
    </row>
    <row r="887" spans="1:72" x14ac:dyDescent="0.25">
      <c r="A887" s="5" t="s">
        <v>460</v>
      </c>
      <c r="B887" s="5" t="s">
        <v>408</v>
      </c>
      <c r="C887" s="5" t="s">
        <v>551</v>
      </c>
      <c r="D887" s="5" t="s">
        <v>552</v>
      </c>
      <c r="E887" s="52">
        <f t="shared" ca="1" si="13"/>
        <v>23976</v>
      </c>
      <c r="F887" s="5">
        <v>61</v>
      </c>
      <c r="G887" s="50">
        <v>20884</v>
      </c>
      <c r="H887" s="5">
        <v>350227</v>
      </c>
      <c r="I887" s="50">
        <v>28850</v>
      </c>
      <c r="J887" s="5" t="s">
        <v>417</v>
      </c>
      <c r="BT887" s="1"/>
    </row>
    <row r="888" spans="1:72" x14ac:dyDescent="0.25">
      <c r="A888" s="5" t="s">
        <v>460</v>
      </c>
      <c r="B888" s="5" t="s">
        <v>413</v>
      </c>
      <c r="C888" s="5" t="s">
        <v>440</v>
      </c>
      <c r="D888" s="5" t="s">
        <v>585</v>
      </c>
      <c r="E888" s="52">
        <f t="shared" ca="1" si="13"/>
        <v>22632</v>
      </c>
      <c r="F888" s="5">
        <v>61</v>
      </c>
      <c r="G888" s="50">
        <v>21075</v>
      </c>
      <c r="H888" s="5">
        <v>350435</v>
      </c>
      <c r="I888" s="50">
        <v>29370</v>
      </c>
      <c r="J888" s="5" t="s">
        <v>412</v>
      </c>
      <c r="BT888" s="1"/>
    </row>
    <row r="889" spans="1:72" x14ac:dyDescent="0.25">
      <c r="A889" s="5" t="s">
        <v>460</v>
      </c>
      <c r="B889" s="5" t="s">
        <v>408</v>
      </c>
      <c r="C889" s="5" t="s">
        <v>483</v>
      </c>
      <c r="D889" s="5" t="s">
        <v>533</v>
      </c>
      <c r="E889" s="52">
        <f t="shared" ca="1" si="13"/>
        <v>29676</v>
      </c>
      <c r="F889" s="5">
        <v>59</v>
      </c>
      <c r="G889" s="50">
        <v>21692</v>
      </c>
      <c r="H889" s="5">
        <v>350350</v>
      </c>
      <c r="I889" s="50">
        <v>29419</v>
      </c>
      <c r="J889" s="5" t="s">
        <v>417</v>
      </c>
      <c r="BT889" s="1"/>
    </row>
    <row r="890" spans="1:72" x14ac:dyDescent="0.25">
      <c r="A890" s="5" t="s">
        <v>460</v>
      </c>
      <c r="B890" s="5" t="s">
        <v>413</v>
      </c>
      <c r="C890" s="5" t="s">
        <v>474</v>
      </c>
      <c r="D890" s="5" t="s">
        <v>472</v>
      </c>
      <c r="E890" s="52">
        <f t="shared" ca="1" si="13"/>
        <v>18540</v>
      </c>
      <c r="F890" s="5">
        <v>61</v>
      </c>
      <c r="G890" s="50">
        <v>20895</v>
      </c>
      <c r="H890" s="5">
        <v>350444</v>
      </c>
      <c r="I890" s="50">
        <v>29718</v>
      </c>
      <c r="J890" s="5" t="s">
        <v>466</v>
      </c>
      <c r="BT890" s="1"/>
    </row>
    <row r="891" spans="1:72" x14ac:dyDescent="0.25">
      <c r="A891" s="5" t="s">
        <v>460</v>
      </c>
      <c r="B891" s="5" t="s">
        <v>408</v>
      </c>
      <c r="C891" s="5" t="s">
        <v>623</v>
      </c>
      <c r="D891" s="5" t="s">
        <v>570</v>
      </c>
      <c r="E891" s="52">
        <f t="shared" ca="1" si="13"/>
        <v>25620</v>
      </c>
      <c r="F891" s="5">
        <v>61</v>
      </c>
      <c r="G891" s="50">
        <v>20969</v>
      </c>
      <c r="H891" s="5">
        <v>560342</v>
      </c>
      <c r="I891" s="50">
        <v>29648</v>
      </c>
      <c r="J891" s="5" t="s">
        <v>466</v>
      </c>
      <c r="BT891" s="1"/>
    </row>
    <row r="892" spans="1:72" x14ac:dyDescent="0.25">
      <c r="A892" s="5" t="s">
        <v>460</v>
      </c>
      <c r="B892" s="5" t="s">
        <v>454</v>
      </c>
      <c r="C892" s="5" t="s">
        <v>586</v>
      </c>
      <c r="D892" s="5" t="s">
        <v>624</v>
      </c>
      <c r="E892" s="52">
        <f t="shared" ca="1" si="13"/>
        <v>26340</v>
      </c>
      <c r="F892" s="5">
        <v>58</v>
      </c>
      <c r="G892" s="50">
        <v>21842</v>
      </c>
      <c r="H892" s="5">
        <v>350438</v>
      </c>
      <c r="I892" s="50">
        <v>29930</v>
      </c>
      <c r="J892" s="5" t="s">
        <v>412</v>
      </c>
      <c r="BT892" s="1"/>
    </row>
    <row r="893" spans="1:72" x14ac:dyDescent="0.25">
      <c r="A893" s="5" t="s">
        <v>460</v>
      </c>
      <c r="B893" s="5" t="s">
        <v>413</v>
      </c>
      <c r="C893" s="5" t="s">
        <v>631</v>
      </c>
      <c r="D893" s="5" t="s">
        <v>632</v>
      </c>
      <c r="E893" s="52">
        <f t="shared" ca="1" si="13"/>
        <v>26280</v>
      </c>
      <c r="F893" s="5">
        <v>59</v>
      </c>
      <c r="G893" s="50">
        <v>21612</v>
      </c>
      <c r="H893" s="5">
        <v>350969</v>
      </c>
      <c r="I893" s="50">
        <v>29740</v>
      </c>
      <c r="J893" s="5" t="s">
        <v>412</v>
      </c>
      <c r="BT893" s="1"/>
    </row>
    <row r="894" spans="1:72" x14ac:dyDescent="0.25">
      <c r="A894" s="5" t="s">
        <v>460</v>
      </c>
      <c r="B894" s="5" t="s">
        <v>413</v>
      </c>
      <c r="C894" s="5" t="s">
        <v>634</v>
      </c>
      <c r="D894" s="5" t="s">
        <v>432</v>
      </c>
      <c r="E894" s="52">
        <f t="shared" ca="1" si="13"/>
        <v>25596</v>
      </c>
      <c r="F894" s="5">
        <v>58</v>
      </c>
      <c r="G894" s="50">
        <v>21991</v>
      </c>
      <c r="H894" s="5">
        <v>351180</v>
      </c>
      <c r="I894" s="50">
        <v>29915</v>
      </c>
      <c r="J894" s="5" t="s">
        <v>417</v>
      </c>
      <c r="BT894" s="1"/>
    </row>
    <row r="895" spans="1:72" x14ac:dyDescent="0.25">
      <c r="A895" s="5" t="s">
        <v>460</v>
      </c>
      <c r="B895" s="5" t="s">
        <v>413</v>
      </c>
      <c r="C895" s="5" t="s">
        <v>418</v>
      </c>
      <c r="D895" s="5" t="s">
        <v>489</v>
      </c>
      <c r="E895" s="52">
        <f t="shared" ca="1" si="13"/>
        <v>19392</v>
      </c>
      <c r="F895" s="5">
        <v>57</v>
      </c>
      <c r="G895" s="50">
        <v>22392</v>
      </c>
      <c r="H895" s="5">
        <v>350615</v>
      </c>
      <c r="I895" s="50">
        <v>29851</v>
      </c>
      <c r="J895" s="5" t="s">
        <v>417</v>
      </c>
      <c r="BT895" s="1"/>
    </row>
    <row r="896" spans="1:72" x14ac:dyDescent="0.25">
      <c r="A896" s="5" t="s">
        <v>460</v>
      </c>
      <c r="B896" s="5" t="s">
        <v>413</v>
      </c>
      <c r="C896" s="5" t="s">
        <v>568</v>
      </c>
      <c r="D896" s="5" t="s">
        <v>496</v>
      </c>
      <c r="E896" s="52">
        <f t="shared" ca="1" si="13"/>
        <v>24972</v>
      </c>
      <c r="F896" s="5">
        <v>56</v>
      </c>
      <c r="G896" s="50">
        <v>22610</v>
      </c>
      <c r="H896" s="5">
        <v>350983</v>
      </c>
      <c r="I896" s="50">
        <v>29946</v>
      </c>
      <c r="J896" s="5" t="s">
        <v>466</v>
      </c>
      <c r="BT896" s="1"/>
    </row>
    <row r="897" spans="1:72" x14ac:dyDescent="0.25">
      <c r="A897" s="5" t="s">
        <v>460</v>
      </c>
      <c r="B897" s="5" t="s">
        <v>413</v>
      </c>
      <c r="C897" s="5" t="s">
        <v>531</v>
      </c>
      <c r="D897" s="5" t="s">
        <v>539</v>
      </c>
      <c r="E897" s="52">
        <f t="shared" ca="1" si="13"/>
        <v>28248</v>
      </c>
      <c r="F897" s="5">
        <v>58</v>
      </c>
      <c r="G897" s="50">
        <v>21951</v>
      </c>
      <c r="H897" s="5">
        <v>560376</v>
      </c>
      <c r="I897" s="50">
        <v>29770</v>
      </c>
      <c r="J897" s="5" t="s">
        <v>466</v>
      </c>
      <c r="BT897" s="1"/>
    </row>
    <row r="898" spans="1:72" x14ac:dyDescent="0.25">
      <c r="A898" s="5" t="s">
        <v>460</v>
      </c>
      <c r="B898" s="5" t="s">
        <v>413</v>
      </c>
      <c r="C898" s="5" t="s">
        <v>612</v>
      </c>
      <c r="D898" s="5" t="s">
        <v>491</v>
      </c>
      <c r="E898" s="52">
        <f t="shared" ref="E898:E961" ca="1" si="14">RANDBETWEEN(1500,2600)*12</f>
        <v>25836</v>
      </c>
      <c r="F898" s="5">
        <v>58</v>
      </c>
      <c r="G898" s="50">
        <v>22089</v>
      </c>
      <c r="H898" s="5">
        <v>560407</v>
      </c>
      <c r="I898" s="50">
        <v>29977</v>
      </c>
      <c r="J898" s="5" t="s">
        <v>417</v>
      </c>
      <c r="BT898" s="1"/>
    </row>
    <row r="899" spans="1:72" x14ac:dyDescent="0.25">
      <c r="A899" s="5" t="s">
        <v>460</v>
      </c>
      <c r="B899" s="5" t="s">
        <v>408</v>
      </c>
      <c r="C899" s="5" t="s">
        <v>443</v>
      </c>
      <c r="D899" s="5" t="s">
        <v>550</v>
      </c>
      <c r="E899" s="52">
        <f t="shared" ca="1" si="14"/>
        <v>27984</v>
      </c>
      <c r="F899" s="5">
        <v>57</v>
      </c>
      <c r="G899" s="50">
        <v>22376</v>
      </c>
      <c r="H899" s="5">
        <v>560566</v>
      </c>
      <c r="I899" s="50">
        <v>30216</v>
      </c>
      <c r="J899" s="5" t="s">
        <v>412</v>
      </c>
      <c r="BT899" s="1"/>
    </row>
    <row r="900" spans="1:72" x14ac:dyDescent="0.25">
      <c r="A900" s="5" t="s">
        <v>460</v>
      </c>
      <c r="B900" s="5" t="s">
        <v>413</v>
      </c>
      <c r="C900" s="5" t="s">
        <v>550</v>
      </c>
      <c r="D900" s="5" t="s">
        <v>456</v>
      </c>
      <c r="E900" s="52">
        <f t="shared" ca="1" si="14"/>
        <v>19692</v>
      </c>
      <c r="F900" s="5">
        <v>56</v>
      </c>
      <c r="G900" s="50">
        <v>22654</v>
      </c>
      <c r="H900" s="5">
        <v>350757</v>
      </c>
      <c r="I900" s="50">
        <v>30170</v>
      </c>
      <c r="J900" s="5" t="s">
        <v>412</v>
      </c>
      <c r="BT900" s="1"/>
    </row>
    <row r="901" spans="1:72" x14ac:dyDescent="0.25">
      <c r="A901" s="5" t="s">
        <v>460</v>
      </c>
      <c r="B901" s="5" t="s">
        <v>408</v>
      </c>
      <c r="C901" s="5" t="s">
        <v>410</v>
      </c>
      <c r="D901" s="5" t="s">
        <v>185</v>
      </c>
      <c r="E901" s="52">
        <f t="shared" ca="1" si="14"/>
        <v>24000</v>
      </c>
      <c r="F901" s="5">
        <v>56</v>
      </c>
      <c r="G901" s="50">
        <v>22592</v>
      </c>
      <c r="H901" s="5">
        <v>350247</v>
      </c>
      <c r="I901" s="50">
        <v>30295</v>
      </c>
      <c r="J901" s="5" t="s">
        <v>417</v>
      </c>
      <c r="BT901" s="1"/>
    </row>
    <row r="902" spans="1:72" x14ac:dyDescent="0.25">
      <c r="A902" s="5" t="s">
        <v>460</v>
      </c>
      <c r="B902" s="5" t="s">
        <v>408</v>
      </c>
      <c r="C902" s="5" t="s">
        <v>705</v>
      </c>
      <c r="D902" s="5" t="s">
        <v>155</v>
      </c>
      <c r="E902" s="52">
        <f t="shared" ca="1" si="14"/>
        <v>27984</v>
      </c>
      <c r="F902" s="5">
        <v>58</v>
      </c>
      <c r="G902" s="50">
        <v>22087</v>
      </c>
      <c r="H902" s="5">
        <v>350496</v>
      </c>
      <c r="I902" s="50">
        <v>30265</v>
      </c>
      <c r="J902" s="5" t="s">
        <v>421</v>
      </c>
      <c r="BT902" s="1"/>
    </row>
    <row r="903" spans="1:72" x14ac:dyDescent="0.25">
      <c r="A903" s="5" t="s">
        <v>460</v>
      </c>
      <c r="B903" s="5" t="s">
        <v>413</v>
      </c>
      <c r="C903" s="5" t="s">
        <v>578</v>
      </c>
      <c r="D903" s="5" t="s">
        <v>472</v>
      </c>
      <c r="E903" s="52">
        <f t="shared" ca="1" si="14"/>
        <v>20628</v>
      </c>
      <c r="F903" s="5">
        <v>59</v>
      </c>
      <c r="G903" s="50">
        <v>21477</v>
      </c>
      <c r="H903" s="5">
        <v>351353</v>
      </c>
      <c r="I903" s="50">
        <v>30409</v>
      </c>
      <c r="J903" s="5" t="s">
        <v>466</v>
      </c>
      <c r="BT903" s="1"/>
    </row>
    <row r="904" spans="1:72" x14ac:dyDescent="0.25">
      <c r="A904" s="5" t="s">
        <v>460</v>
      </c>
      <c r="B904" s="5" t="s">
        <v>413</v>
      </c>
      <c r="C904" s="5" t="s">
        <v>572</v>
      </c>
      <c r="D904" s="5" t="s">
        <v>600</v>
      </c>
      <c r="E904" s="52">
        <f t="shared" ca="1" si="14"/>
        <v>28092</v>
      </c>
      <c r="F904" s="5">
        <v>58</v>
      </c>
      <c r="G904" s="50">
        <v>22100</v>
      </c>
      <c r="H904" s="5">
        <v>350143</v>
      </c>
      <c r="I904" s="50">
        <v>30093</v>
      </c>
      <c r="J904" s="5" t="s">
        <v>412</v>
      </c>
      <c r="BT904" s="1"/>
    </row>
    <row r="905" spans="1:72" x14ac:dyDescent="0.25">
      <c r="A905" s="5" t="s">
        <v>460</v>
      </c>
      <c r="B905" s="5" t="s">
        <v>413</v>
      </c>
      <c r="C905" s="5" t="s">
        <v>517</v>
      </c>
      <c r="D905" s="5" t="s">
        <v>441</v>
      </c>
      <c r="E905" s="52">
        <f t="shared" ca="1" si="14"/>
        <v>19020</v>
      </c>
      <c r="F905" s="5">
        <v>57</v>
      </c>
      <c r="G905" s="50">
        <v>22413</v>
      </c>
      <c r="H905" s="5">
        <v>350171</v>
      </c>
      <c r="I905" s="50">
        <v>30310</v>
      </c>
      <c r="J905" s="5" t="s">
        <v>412</v>
      </c>
      <c r="BT905" s="1"/>
    </row>
    <row r="906" spans="1:72" x14ac:dyDescent="0.25">
      <c r="A906" s="5" t="s">
        <v>460</v>
      </c>
      <c r="B906" s="5" t="s">
        <v>408</v>
      </c>
      <c r="C906" s="5" t="s">
        <v>488</v>
      </c>
      <c r="D906" s="5" t="s">
        <v>679</v>
      </c>
      <c r="E906" s="52">
        <f t="shared" ca="1" si="14"/>
        <v>30048</v>
      </c>
      <c r="F906" s="5">
        <v>56</v>
      </c>
      <c r="G906" s="50">
        <v>22756</v>
      </c>
      <c r="H906" s="5">
        <v>350843</v>
      </c>
      <c r="I906" s="50">
        <v>30144</v>
      </c>
      <c r="J906" s="5" t="s">
        <v>412</v>
      </c>
      <c r="BT906" s="1"/>
    </row>
    <row r="907" spans="1:72" x14ac:dyDescent="0.25">
      <c r="A907" s="5" t="s">
        <v>460</v>
      </c>
      <c r="B907" s="5" t="s">
        <v>408</v>
      </c>
      <c r="C907" s="5" t="s">
        <v>152</v>
      </c>
      <c r="D907" s="5" t="s">
        <v>715</v>
      </c>
      <c r="E907" s="52">
        <f t="shared" ca="1" si="14"/>
        <v>25620</v>
      </c>
      <c r="F907" s="5">
        <v>60</v>
      </c>
      <c r="G907" s="50">
        <v>21166</v>
      </c>
      <c r="H907" s="5">
        <v>560437</v>
      </c>
      <c r="I907" s="50">
        <v>30149</v>
      </c>
      <c r="J907" s="5" t="s">
        <v>412</v>
      </c>
      <c r="BT907" s="1"/>
    </row>
    <row r="908" spans="1:72" x14ac:dyDescent="0.25">
      <c r="A908" s="5" t="s">
        <v>460</v>
      </c>
      <c r="B908" s="5" t="s">
        <v>408</v>
      </c>
      <c r="C908" s="5" t="s">
        <v>719</v>
      </c>
      <c r="D908" s="5" t="s">
        <v>550</v>
      </c>
      <c r="E908" s="52">
        <f t="shared" ca="1" si="14"/>
        <v>18396</v>
      </c>
      <c r="F908" s="5">
        <v>61</v>
      </c>
      <c r="G908" s="50">
        <v>20915</v>
      </c>
      <c r="H908" s="5">
        <v>560443</v>
      </c>
      <c r="I908" s="50">
        <v>30404</v>
      </c>
      <c r="J908" s="5" t="s">
        <v>417</v>
      </c>
      <c r="BT908" s="1"/>
    </row>
    <row r="909" spans="1:72" x14ac:dyDescent="0.25">
      <c r="A909" s="5" t="s">
        <v>460</v>
      </c>
      <c r="B909" s="5" t="s">
        <v>413</v>
      </c>
      <c r="C909" s="5" t="s">
        <v>569</v>
      </c>
      <c r="D909" s="5" t="s">
        <v>591</v>
      </c>
      <c r="E909" s="52">
        <f t="shared" ca="1" si="14"/>
        <v>20544</v>
      </c>
      <c r="F909" s="5">
        <v>57</v>
      </c>
      <c r="G909" s="50">
        <v>22276</v>
      </c>
      <c r="H909" s="5">
        <v>560564</v>
      </c>
      <c r="I909" s="50">
        <v>30571</v>
      </c>
      <c r="J909" s="5" t="s">
        <v>417</v>
      </c>
      <c r="BT909" s="1"/>
    </row>
    <row r="910" spans="1:72" x14ac:dyDescent="0.25">
      <c r="A910" s="5" t="s">
        <v>460</v>
      </c>
      <c r="B910" s="5" t="s">
        <v>413</v>
      </c>
      <c r="C910" s="5" t="s">
        <v>645</v>
      </c>
      <c r="D910" s="5" t="s">
        <v>720</v>
      </c>
      <c r="E910" s="52">
        <f t="shared" ca="1" si="14"/>
        <v>19596</v>
      </c>
      <c r="F910" s="5">
        <v>58</v>
      </c>
      <c r="G910" s="50">
        <v>22004</v>
      </c>
      <c r="H910" s="5">
        <v>351148</v>
      </c>
      <c r="I910" s="50">
        <v>30500</v>
      </c>
      <c r="J910" s="5" t="s">
        <v>417</v>
      </c>
      <c r="BT910" s="1"/>
    </row>
    <row r="911" spans="1:72" x14ac:dyDescent="0.25">
      <c r="A911" s="5" t="s">
        <v>460</v>
      </c>
      <c r="B911" s="5" t="s">
        <v>413</v>
      </c>
      <c r="C911" s="5" t="s">
        <v>705</v>
      </c>
      <c r="D911" s="5" t="s">
        <v>480</v>
      </c>
      <c r="E911" s="52">
        <f t="shared" ca="1" si="14"/>
        <v>20964</v>
      </c>
      <c r="F911" s="5">
        <v>57</v>
      </c>
      <c r="G911" s="50">
        <v>22474</v>
      </c>
      <c r="H911" s="5">
        <v>350982</v>
      </c>
      <c r="I911" s="50">
        <v>30456</v>
      </c>
      <c r="J911" s="5" t="s">
        <v>417</v>
      </c>
      <c r="BT911" s="1"/>
    </row>
    <row r="912" spans="1:72" x14ac:dyDescent="0.25">
      <c r="A912" s="5" t="s">
        <v>460</v>
      </c>
      <c r="B912" s="5" t="s">
        <v>408</v>
      </c>
      <c r="C912" s="5" t="s">
        <v>602</v>
      </c>
      <c r="D912" s="5" t="s">
        <v>152</v>
      </c>
      <c r="E912" s="52">
        <f t="shared" ca="1" si="14"/>
        <v>30192</v>
      </c>
      <c r="F912" s="5">
        <v>60</v>
      </c>
      <c r="G912" s="50">
        <v>21358</v>
      </c>
      <c r="H912" s="5">
        <v>560464</v>
      </c>
      <c r="I912" s="50">
        <v>30658</v>
      </c>
      <c r="J912" s="5" t="s">
        <v>466</v>
      </c>
      <c r="BT912" s="1"/>
    </row>
    <row r="913" spans="1:72" x14ac:dyDescent="0.25">
      <c r="A913" s="5" t="s">
        <v>460</v>
      </c>
      <c r="B913" s="5" t="s">
        <v>413</v>
      </c>
      <c r="C913" s="5" t="s">
        <v>730</v>
      </c>
      <c r="D913" s="5" t="s">
        <v>415</v>
      </c>
      <c r="E913" s="52">
        <f t="shared" ca="1" si="14"/>
        <v>28140</v>
      </c>
      <c r="F913" s="5">
        <v>59</v>
      </c>
      <c r="G913" s="50">
        <v>21682</v>
      </c>
      <c r="H913" s="5">
        <v>560444</v>
      </c>
      <c r="I913" s="50">
        <v>30630</v>
      </c>
      <c r="J913" s="5" t="s">
        <v>466</v>
      </c>
      <c r="BT913" s="1"/>
    </row>
    <row r="914" spans="1:72" x14ac:dyDescent="0.25">
      <c r="A914" s="5" t="s">
        <v>460</v>
      </c>
      <c r="B914" s="5" t="s">
        <v>408</v>
      </c>
      <c r="C914" s="5" t="s">
        <v>450</v>
      </c>
      <c r="D914" s="5" t="s">
        <v>599</v>
      </c>
      <c r="E914" s="52">
        <f t="shared" ca="1" si="14"/>
        <v>29400</v>
      </c>
      <c r="F914" s="5">
        <v>57</v>
      </c>
      <c r="G914" s="50">
        <v>22322</v>
      </c>
      <c r="H914" s="5">
        <v>351186</v>
      </c>
      <c r="I914" s="50">
        <v>30470</v>
      </c>
      <c r="J914" s="5" t="s">
        <v>412</v>
      </c>
      <c r="BT914" s="1"/>
    </row>
    <row r="915" spans="1:72" x14ac:dyDescent="0.25">
      <c r="A915" s="5" t="s">
        <v>460</v>
      </c>
      <c r="B915" s="5" t="s">
        <v>413</v>
      </c>
      <c r="C915" s="5" t="s">
        <v>646</v>
      </c>
      <c r="D915" s="5" t="s">
        <v>580</v>
      </c>
      <c r="E915" s="52">
        <f t="shared" ca="1" si="14"/>
        <v>24324</v>
      </c>
      <c r="F915" s="5">
        <v>56</v>
      </c>
      <c r="G915" s="50">
        <v>22757</v>
      </c>
      <c r="H915" s="5">
        <v>350055</v>
      </c>
      <c r="I915" s="50">
        <v>30935</v>
      </c>
      <c r="J915" s="5" t="s">
        <v>421</v>
      </c>
      <c r="BT915" s="1"/>
    </row>
    <row r="916" spans="1:72" x14ac:dyDescent="0.25">
      <c r="A916" s="5" t="s">
        <v>460</v>
      </c>
      <c r="B916" s="5" t="s">
        <v>413</v>
      </c>
      <c r="C916" s="5" t="s">
        <v>612</v>
      </c>
      <c r="D916" s="5" t="s">
        <v>633</v>
      </c>
      <c r="E916" s="52">
        <f t="shared" ca="1" si="14"/>
        <v>19092</v>
      </c>
      <c r="F916" s="5">
        <v>55</v>
      </c>
      <c r="G916" s="50">
        <v>23153</v>
      </c>
      <c r="H916" s="5">
        <v>560520</v>
      </c>
      <c r="I916" s="50">
        <v>30822</v>
      </c>
      <c r="J916" s="5" t="s">
        <v>466</v>
      </c>
      <c r="BT916" s="1"/>
    </row>
    <row r="917" spans="1:72" x14ac:dyDescent="0.25">
      <c r="A917" s="5" t="s">
        <v>460</v>
      </c>
      <c r="B917" s="5" t="s">
        <v>408</v>
      </c>
      <c r="C917" s="5" t="s">
        <v>648</v>
      </c>
      <c r="D917" s="5" t="s">
        <v>533</v>
      </c>
      <c r="E917" s="52">
        <f t="shared" ca="1" si="14"/>
        <v>25632</v>
      </c>
      <c r="F917" s="5">
        <v>57</v>
      </c>
      <c r="G917" s="50">
        <v>22379</v>
      </c>
      <c r="H917" s="5">
        <v>560535</v>
      </c>
      <c r="I917" s="50">
        <v>31024</v>
      </c>
      <c r="J917" s="5" t="s">
        <v>412</v>
      </c>
      <c r="BT917" s="1"/>
    </row>
    <row r="918" spans="1:72" x14ac:dyDescent="0.25">
      <c r="A918" s="5" t="s">
        <v>460</v>
      </c>
      <c r="B918" s="5" t="s">
        <v>413</v>
      </c>
      <c r="C918" s="5" t="s">
        <v>579</v>
      </c>
      <c r="D918" s="5" t="s">
        <v>441</v>
      </c>
      <c r="E918" s="52">
        <f t="shared" ca="1" si="14"/>
        <v>21324</v>
      </c>
      <c r="F918" s="5">
        <v>61</v>
      </c>
      <c r="G918" s="50">
        <v>20766</v>
      </c>
      <c r="H918" s="5">
        <v>560547</v>
      </c>
      <c r="I918" s="50">
        <v>31011</v>
      </c>
      <c r="J918" s="5" t="s">
        <v>417</v>
      </c>
      <c r="BT918" s="1"/>
    </row>
    <row r="919" spans="1:72" x14ac:dyDescent="0.25">
      <c r="A919" s="5" t="s">
        <v>460</v>
      </c>
      <c r="B919" s="5" t="s">
        <v>413</v>
      </c>
      <c r="C919" s="5" t="s">
        <v>561</v>
      </c>
      <c r="D919" s="5" t="s">
        <v>750</v>
      </c>
      <c r="E919" s="52">
        <f t="shared" ca="1" si="14"/>
        <v>27360</v>
      </c>
      <c r="F919" s="5">
        <v>56</v>
      </c>
      <c r="G919" s="50">
        <v>22765</v>
      </c>
      <c r="H919" s="5">
        <v>560569</v>
      </c>
      <c r="I919" s="50">
        <v>31240</v>
      </c>
      <c r="J919" s="5" t="s">
        <v>417</v>
      </c>
      <c r="BT919" s="1"/>
    </row>
    <row r="920" spans="1:72" x14ac:dyDescent="0.25">
      <c r="A920" s="5" t="s">
        <v>460</v>
      </c>
      <c r="B920" s="5" t="s">
        <v>413</v>
      </c>
      <c r="C920" s="5" t="s">
        <v>603</v>
      </c>
      <c r="D920" s="5" t="s">
        <v>761</v>
      </c>
      <c r="E920" s="52">
        <f t="shared" ca="1" si="14"/>
        <v>19032</v>
      </c>
      <c r="F920" s="5">
        <v>51</v>
      </c>
      <c r="G920" s="50">
        <v>24539</v>
      </c>
      <c r="H920" s="5">
        <v>560592</v>
      </c>
      <c r="I920" s="50">
        <v>33010</v>
      </c>
      <c r="J920" s="5" t="s">
        <v>421</v>
      </c>
      <c r="BT920" s="1"/>
    </row>
    <row r="921" spans="1:72" x14ac:dyDescent="0.25">
      <c r="A921" s="5" t="s">
        <v>460</v>
      </c>
      <c r="B921" s="5" t="s">
        <v>408</v>
      </c>
      <c r="C921" s="5" t="s">
        <v>662</v>
      </c>
      <c r="D921" s="5" t="s">
        <v>774</v>
      </c>
      <c r="E921" s="52">
        <f t="shared" ca="1" si="14"/>
        <v>24540</v>
      </c>
      <c r="F921" s="5">
        <v>55</v>
      </c>
      <c r="G921" s="50">
        <v>23261</v>
      </c>
      <c r="H921" s="5">
        <v>560645</v>
      </c>
      <c r="I921" s="50">
        <v>31692</v>
      </c>
      <c r="J921" s="5" t="s">
        <v>417</v>
      </c>
      <c r="BT921" s="1"/>
    </row>
    <row r="922" spans="1:72" x14ac:dyDescent="0.25">
      <c r="A922" s="5" t="s">
        <v>460</v>
      </c>
      <c r="B922" s="5" t="s">
        <v>408</v>
      </c>
      <c r="C922" s="5" t="s">
        <v>499</v>
      </c>
      <c r="D922" s="5" t="s">
        <v>155</v>
      </c>
      <c r="E922" s="52">
        <f t="shared" ca="1" si="14"/>
        <v>20964</v>
      </c>
      <c r="F922" s="5">
        <v>54</v>
      </c>
      <c r="G922" s="50">
        <v>23433</v>
      </c>
      <c r="H922" s="5">
        <v>560575</v>
      </c>
      <c r="I922" s="50">
        <v>31726</v>
      </c>
      <c r="J922" s="5" t="s">
        <v>417</v>
      </c>
      <c r="BT922" s="1"/>
    </row>
    <row r="923" spans="1:72" x14ac:dyDescent="0.25">
      <c r="A923" s="5" t="s">
        <v>460</v>
      </c>
      <c r="B923" s="5" t="s">
        <v>408</v>
      </c>
      <c r="C923" s="5" t="s">
        <v>712</v>
      </c>
      <c r="D923" s="5" t="s">
        <v>776</v>
      </c>
      <c r="E923" s="52">
        <f t="shared" ca="1" si="14"/>
        <v>23184</v>
      </c>
      <c r="F923" s="5">
        <v>54</v>
      </c>
      <c r="G923" s="50">
        <v>23630</v>
      </c>
      <c r="H923" s="5">
        <v>560650</v>
      </c>
      <c r="I923" s="50">
        <v>31561</v>
      </c>
      <c r="J923" s="5" t="s">
        <v>417</v>
      </c>
      <c r="BT923" s="1"/>
    </row>
    <row r="924" spans="1:72" x14ac:dyDescent="0.25">
      <c r="A924" s="5" t="s">
        <v>460</v>
      </c>
      <c r="B924" s="5" t="s">
        <v>408</v>
      </c>
      <c r="C924" s="5" t="s">
        <v>587</v>
      </c>
      <c r="D924" s="5" t="s">
        <v>185</v>
      </c>
      <c r="E924" s="52">
        <f t="shared" ca="1" si="14"/>
        <v>26724</v>
      </c>
      <c r="F924" s="5">
        <v>55</v>
      </c>
      <c r="G924" s="50">
        <v>23276</v>
      </c>
      <c r="H924" s="5">
        <v>560588</v>
      </c>
      <c r="I924" s="50">
        <v>31453</v>
      </c>
      <c r="J924" s="5" t="s">
        <v>417</v>
      </c>
      <c r="BT924" s="1"/>
    </row>
    <row r="925" spans="1:72" x14ac:dyDescent="0.25">
      <c r="A925" s="5" t="s">
        <v>460</v>
      </c>
      <c r="B925" s="5" t="s">
        <v>408</v>
      </c>
      <c r="C925" s="5" t="s">
        <v>511</v>
      </c>
      <c r="D925" s="5" t="s">
        <v>540</v>
      </c>
      <c r="E925" s="52">
        <f t="shared" ca="1" si="14"/>
        <v>27012</v>
      </c>
      <c r="F925" s="5">
        <v>54</v>
      </c>
      <c r="G925" s="50">
        <v>23517</v>
      </c>
      <c r="H925" s="5">
        <v>560668</v>
      </c>
      <c r="I925" s="50">
        <v>31549</v>
      </c>
      <c r="J925" s="5" t="s">
        <v>421</v>
      </c>
      <c r="BT925" s="1"/>
    </row>
    <row r="926" spans="1:72" x14ac:dyDescent="0.25">
      <c r="A926" s="5" t="s">
        <v>460</v>
      </c>
      <c r="B926" s="5" t="s">
        <v>413</v>
      </c>
      <c r="C926" s="5" t="s">
        <v>562</v>
      </c>
      <c r="D926" s="5" t="s">
        <v>532</v>
      </c>
      <c r="E926" s="52">
        <f t="shared" ca="1" si="14"/>
        <v>22044</v>
      </c>
      <c r="F926" s="5">
        <v>61</v>
      </c>
      <c r="G926" s="50">
        <v>21013</v>
      </c>
      <c r="H926" s="5">
        <v>560674</v>
      </c>
      <c r="I926" s="50">
        <v>31554</v>
      </c>
      <c r="J926" s="5" t="s">
        <v>421</v>
      </c>
      <c r="BT926" s="1"/>
    </row>
    <row r="927" spans="1:72" x14ac:dyDescent="0.25">
      <c r="A927" s="5" t="s">
        <v>460</v>
      </c>
      <c r="B927" s="5" t="s">
        <v>408</v>
      </c>
      <c r="C927" s="5" t="s">
        <v>410</v>
      </c>
      <c r="D927" s="5" t="s">
        <v>556</v>
      </c>
      <c r="E927" s="52">
        <f t="shared" ca="1" si="14"/>
        <v>29040</v>
      </c>
      <c r="F927" s="5">
        <v>56</v>
      </c>
      <c r="G927" s="50">
        <v>22877</v>
      </c>
      <c r="H927" s="5">
        <v>560688</v>
      </c>
      <c r="I927" s="50">
        <v>32137</v>
      </c>
      <c r="J927" s="5" t="s">
        <v>466</v>
      </c>
      <c r="BT927" s="1"/>
    </row>
    <row r="928" spans="1:72" x14ac:dyDescent="0.25">
      <c r="A928" s="5" t="s">
        <v>460</v>
      </c>
      <c r="B928" s="5" t="s">
        <v>413</v>
      </c>
      <c r="C928" s="5" t="s">
        <v>784</v>
      </c>
      <c r="D928" s="5" t="s">
        <v>785</v>
      </c>
      <c r="E928" s="52">
        <f t="shared" ca="1" si="14"/>
        <v>25488</v>
      </c>
      <c r="F928" s="5">
        <v>53</v>
      </c>
      <c r="G928" s="50">
        <v>23958</v>
      </c>
      <c r="H928" s="5">
        <v>560705</v>
      </c>
      <c r="I928" s="50">
        <v>31875</v>
      </c>
      <c r="J928" s="5" t="s">
        <v>412</v>
      </c>
      <c r="BT928" s="1"/>
    </row>
    <row r="929" spans="1:72" x14ac:dyDescent="0.25">
      <c r="A929" s="5" t="s">
        <v>460</v>
      </c>
      <c r="B929" s="5" t="s">
        <v>413</v>
      </c>
      <c r="C929" s="5" t="s">
        <v>681</v>
      </c>
      <c r="D929" s="5" t="s">
        <v>640</v>
      </c>
      <c r="E929" s="52">
        <f t="shared" ca="1" si="14"/>
        <v>26556</v>
      </c>
      <c r="F929" s="5">
        <v>53</v>
      </c>
      <c r="G929" s="50">
        <v>23768</v>
      </c>
      <c r="H929" s="5">
        <v>560820</v>
      </c>
      <c r="I929" s="50">
        <v>32121</v>
      </c>
      <c r="J929" s="5" t="s">
        <v>417</v>
      </c>
      <c r="BT929" s="1"/>
    </row>
    <row r="930" spans="1:72" x14ac:dyDescent="0.25">
      <c r="A930" s="5" t="s">
        <v>460</v>
      </c>
      <c r="B930" s="5" t="s">
        <v>413</v>
      </c>
      <c r="C930" s="5" t="s">
        <v>521</v>
      </c>
      <c r="D930" s="5" t="s">
        <v>596</v>
      </c>
      <c r="E930" s="52">
        <f t="shared" ca="1" si="14"/>
        <v>29748</v>
      </c>
      <c r="F930" s="5">
        <v>53</v>
      </c>
      <c r="G930" s="50">
        <v>23691</v>
      </c>
      <c r="H930" s="5">
        <v>560756</v>
      </c>
      <c r="I930" s="50">
        <v>31824</v>
      </c>
      <c r="J930" s="5" t="s">
        <v>417</v>
      </c>
      <c r="BT930" s="1"/>
    </row>
    <row r="931" spans="1:72" x14ac:dyDescent="0.25">
      <c r="A931" s="5" t="s">
        <v>460</v>
      </c>
      <c r="B931" s="5" t="s">
        <v>413</v>
      </c>
      <c r="C931" s="5" t="s">
        <v>455</v>
      </c>
      <c r="D931" s="5" t="s">
        <v>435</v>
      </c>
      <c r="E931" s="52">
        <f t="shared" ca="1" si="14"/>
        <v>21132</v>
      </c>
      <c r="F931" s="5">
        <v>58</v>
      </c>
      <c r="G931" s="50">
        <v>22114</v>
      </c>
      <c r="H931" s="5">
        <v>560745</v>
      </c>
      <c r="I931" s="50">
        <v>31872</v>
      </c>
      <c r="J931" s="5" t="s">
        <v>417</v>
      </c>
      <c r="BT931" s="1"/>
    </row>
    <row r="932" spans="1:72" x14ac:dyDescent="0.25">
      <c r="A932" s="5" t="s">
        <v>460</v>
      </c>
      <c r="B932" s="5" t="s">
        <v>413</v>
      </c>
      <c r="C932" s="5" t="s">
        <v>562</v>
      </c>
      <c r="D932" s="5" t="s">
        <v>472</v>
      </c>
      <c r="E932" s="52">
        <f t="shared" ca="1" si="14"/>
        <v>23940</v>
      </c>
      <c r="F932" s="5">
        <v>59</v>
      </c>
      <c r="G932" s="50">
        <v>21797</v>
      </c>
      <c r="H932" s="5">
        <v>560690</v>
      </c>
      <c r="I932" s="50">
        <v>32423</v>
      </c>
      <c r="J932" s="5" t="s">
        <v>421</v>
      </c>
      <c r="BT932" s="1"/>
    </row>
    <row r="933" spans="1:72" x14ac:dyDescent="0.25">
      <c r="A933" s="5" t="s">
        <v>460</v>
      </c>
      <c r="B933" s="5" t="s">
        <v>413</v>
      </c>
      <c r="C933" s="5" t="s">
        <v>660</v>
      </c>
      <c r="D933" s="5" t="s">
        <v>794</v>
      </c>
      <c r="E933" s="52">
        <f t="shared" ca="1" si="14"/>
        <v>21144</v>
      </c>
      <c r="F933" s="5">
        <v>52</v>
      </c>
      <c r="G933" s="50">
        <v>24326</v>
      </c>
      <c r="H933" s="5">
        <v>560738</v>
      </c>
      <c r="I933" s="50">
        <v>32457</v>
      </c>
      <c r="J933" s="5" t="s">
        <v>421</v>
      </c>
      <c r="BT933" s="1"/>
    </row>
    <row r="934" spans="1:72" x14ac:dyDescent="0.25">
      <c r="A934" s="5" t="s">
        <v>460</v>
      </c>
      <c r="B934" s="5" t="s">
        <v>413</v>
      </c>
      <c r="C934" s="5" t="s">
        <v>652</v>
      </c>
      <c r="D934" s="5" t="s">
        <v>489</v>
      </c>
      <c r="E934" s="52">
        <f t="shared" ca="1" si="14"/>
        <v>29808</v>
      </c>
      <c r="F934" s="5">
        <v>52</v>
      </c>
      <c r="G934" s="50">
        <v>24360</v>
      </c>
      <c r="H934" s="5">
        <v>560802</v>
      </c>
      <c r="I934" s="50">
        <v>32487</v>
      </c>
      <c r="J934" s="5" t="s">
        <v>466</v>
      </c>
      <c r="BT934" s="1"/>
    </row>
    <row r="935" spans="1:72" x14ac:dyDescent="0.25">
      <c r="A935" s="5" t="s">
        <v>460</v>
      </c>
      <c r="B935" s="5" t="s">
        <v>413</v>
      </c>
      <c r="C935" s="5" t="s">
        <v>559</v>
      </c>
      <c r="D935" s="5" t="s">
        <v>91</v>
      </c>
      <c r="E935" s="52">
        <f t="shared" ca="1" si="14"/>
        <v>21876</v>
      </c>
      <c r="F935" s="5">
        <v>51</v>
      </c>
      <c r="G935" s="50">
        <v>24418</v>
      </c>
      <c r="H935" s="5">
        <v>560835</v>
      </c>
      <c r="I935" s="50">
        <v>32398</v>
      </c>
      <c r="J935" s="5" t="s">
        <v>417</v>
      </c>
      <c r="BT935" s="1"/>
    </row>
    <row r="936" spans="1:72" x14ac:dyDescent="0.25">
      <c r="A936" s="5" t="s">
        <v>460</v>
      </c>
      <c r="B936" s="5" t="s">
        <v>413</v>
      </c>
      <c r="C936" s="5" t="s">
        <v>414</v>
      </c>
      <c r="D936" s="5" t="s">
        <v>808</v>
      </c>
      <c r="E936" s="52">
        <f t="shared" ca="1" si="14"/>
        <v>20004</v>
      </c>
      <c r="F936" s="5">
        <v>52</v>
      </c>
      <c r="G936" s="50">
        <v>24338</v>
      </c>
      <c r="H936" s="5">
        <v>560827</v>
      </c>
      <c r="I936" s="50">
        <v>32223</v>
      </c>
      <c r="J936" s="5" t="s">
        <v>417</v>
      </c>
      <c r="BT936" s="1"/>
    </row>
    <row r="937" spans="1:72" x14ac:dyDescent="0.25">
      <c r="A937" s="5" t="s">
        <v>460</v>
      </c>
      <c r="B937" s="5" t="s">
        <v>413</v>
      </c>
      <c r="C937" s="5" t="s">
        <v>730</v>
      </c>
      <c r="D937" s="5" t="s">
        <v>441</v>
      </c>
      <c r="E937" s="52">
        <f t="shared" ca="1" si="14"/>
        <v>24540</v>
      </c>
      <c r="F937" s="5">
        <v>51</v>
      </c>
      <c r="G937" s="50">
        <v>24570</v>
      </c>
      <c r="H937" s="5">
        <v>560837</v>
      </c>
      <c r="I937" s="50">
        <v>32631</v>
      </c>
      <c r="J937" s="5" t="s">
        <v>417</v>
      </c>
      <c r="BT937" s="1"/>
    </row>
    <row r="938" spans="1:72" x14ac:dyDescent="0.25">
      <c r="A938" s="5" t="s">
        <v>460</v>
      </c>
      <c r="B938" s="5" t="s">
        <v>413</v>
      </c>
      <c r="C938" s="5" t="s">
        <v>612</v>
      </c>
      <c r="D938" s="5" t="s">
        <v>737</v>
      </c>
      <c r="E938" s="52">
        <f t="shared" ca="1" si="14"/>
        <v>24588</v>
      </c>
      <c r="F938" s="5">
        <v>50</v>
      </c>
      <c r="G938" s="50">
        <v>24894</v>
      </c>
      <c r="H938" s="5">
        <v>350502</v>
      </c>
      <c r="I938" s="50">
        <v>33187</v>
      </c>
      <c r="J938" s="5" t="s">
        <v>466</v>
      </c>
      <c r="BT938" s="1"/>
    </row>
    <row r="939" spans="1:72" x14ac:dyDescent="0.25">
      <c r="A939" s="5" t="s">
        <v>460</v>
      </c>
      <c r="B939" s="5" t="s">
        <v>413</v>
      </c>
      <c r="C939" s="5" t="s">
        <v>476</v>
      </c>
      <c r="D939" s="5" t="s">
        <v>815</v>
      </c>
      <c r="E939" s="52">
        <f t="shared" ca="1" si="14"/>
        <v>25332</v>
      </c>
      <c r="F939" s="5">
        <v>57</v>
      </c>
      <c r="G939" s="50">
        <v>22338</v>
      </c>
      <c r="H939" s="5">
        <v>560886</v>
      </c>
      <c r="I939" s="50">
        <v>33202</v>
      </c>
      <c r="J939" s="5" t="s">
        <v>466</v>
      </c>
      <c r="BT939" s="1"/>
    </row>
    <row r="940" spans="1:72" x14ac:dyDescent="0.25">
      <c r="A940" s="5" t="s">
        <v>460</v>
      </c>
      <c r="B940" s="5" t="s">
        <v>413</v>
      </c>
      <c r="C940" s="5" t="s">
        <v>418</v>
      </c>
      <c r="D940" s="5" t="s">
        <v>453</v>
      </c>
      <c r="E940" s="52">
        <f t="shared" ca="1" si="14"/>
        <v>20952</v>
      </c>
      <c r="F940" s="5">
        <v>52</v>
      </c>
      <c r="G940" s="50">
        <v>24171</v>
      </c>
      <c r="H940" s="5">
        <v>560835</v>
      </c>
      <c r="I940" s="50">
        <v>32881</v>
      </c>
      <c r="J940" s="5" t="s">
        <v>412</v>
      </c>
      <c r="BT940" s="1"/>
    </row>
    <row r="941" spans="1:72" x14ac:dyDescent="0.25">
      <c r="A941" s="5" t="s">
        <v>460</v>
      </c>
      <c r="B941" s="5" t="s">
        <v>408</v>
      </c>
      <c r="C941" s="5" t="s">
        <v>574</v>
      </c>
      <c r="D941" s="5" t="s">
        <v>550</v>
      </c>
      <c r="E941" s="52">
        <f t="shared" ca="1" si="14"/>
        <v>18852</v>
      </c>
      <c r="F941" s="5">
        <v>50</v>
      </c>
      <c r="G941" s="50">
        <v>24786</v>
      </c>
      <c r="H941" s="5">
        <v>560927</v>
      </c>
      <c r="I941" s="50">
        <v>32935</v>
      </c>
      <c r="J941" s="5" t="s">
        <v>417</v>
      </c>
      <c r="BT941" s="1"/>
    </row>
    <row r="942" spans="1:72" x14ac:dyDescent="0.25">
      <c r="A942" s="5" t="s">
        <v>460</v>
      </c>
      <c r="B942" s="5" t="s">
        <v>413</v>
      </c>
      <c r="C942" s="5" t="s">
        <v>448</v>
      </c>
      <c r="D942" s="5" t="s">
        <v>633</v>
      </c>
      <c r="E942" s="52">
        <f t="shared" ca="1" si="14"/>
        <v>18900</v>
      </c>
      <c r="F942" s="5">
        <v>50</v>
      </c>
      <c r="G942" s="50">
        <v>24913</v>
      </c>
      <c r="H942" s="5">
        <v>350450</v>
      </c>
      <c r="I942" s="50">
        <v>33188</v>
      </c>
      <c r="J942" s="5" t="s">
        <v>417</v>
      </c>
      <c r="BT942" s="1"/>
    </row>
    <row r="943" spans="1:72" x14ac:dyDescent="0.25">
      <c r="A943" s="5" t="s">
        <v>460</v>
      </c>
      <c r="B943" s="5" t="s">
        <v>413</v>
      </c>
      <c r="C943" s="5" t="s">
        <v>646</v>
      </c>
      <c r="D943" s="5" t="s">
        <v>565</v>
      </c>
      <c r="E943" s="52">
        <f t="shared" ca="1" si="14"/>
        <v>27144</v>
      </c>
      <c r="F943" s="5">
        <v>53</v>
      </c>
      <c r="G943" s="50">
        <v>23989</v>
      </c>
      <c r="H943" s="5">
        <v>350977</v>
      </c>
      <c r="I943" s="50">
        <v>33361</v>
      </c>
      <c r="J943" s="5" t="s">
        <v>421</v>
      </c>
      <c r="BT943" s="1"/>
    </row>
    <row r="944" spans="1:72" x14ac:dyDescent="0.25">
      <c r="A944" s="5" t="s">
        <v>460</v>
      </c>
      <c r="B944" s="5" t="s">
        <v>413</v>
      </c>
      <c r="C944" s="5" t="s">
        <v>503</v>
      </c>
      <c r="D944" s="5" t="s">
        <v>819</v>
      </c>
      <c r="E944" s="52">
        <f t="shared" ca="1" si="14"/>
        <v>19128</v>
      </c>
      <c r="F944" s="5">
        <v>49</v>
      </c>
      <c r="G944" s="50">
        <v>25313</v>
      </c>
      <c r="H944" s="5">
        <v>350221</v>
      </c>
      <c r="I944" s="50">
        <v>33485</v>
      </c>
      <c r="J944" s="5" t="s">
        <v>421</v>
      </c>
      <c r="BT944" s="1"/>
    </row>
    <row r="945" spans="1:72" x14ac:dyDescent="0.25">
      <c r="A945" s="5" t="s">
        <v>460</v>
      </c>
      <c r="B945" s="5" t="s">
        <v>413</v>
      </c>
      <c r="C945" s="5" t="s">
        <v>452</v>
      </c>
      <c r="D945" s="5" t="s">
        <v>781</v>
      </c>
      <c r="E945" s="52">
        <f t="shared" ca="1" si="14"/>
        <v>27948</v>
      </c>
      <c r="F945" s="5">
        <v>51</v>
      </c>
      <c r="G945" s="50">
        <v>24635</v>
      </c>
      <c r="H945" s="5">
        <v>350993</v>
      </c>
      <c r="I945" s="50">
        <v>33378</v>
      </c>
      <c r="J945" s="5" t="s">
        <v>421</v>
      </c>
      <c r="BT945" s="1"/>
    </row>
    <row r="946" spans="1:72" x14ac:dyDescent="0.25">
      <c r="A946" s="5" t="s">
        <v>460</v>
      </c>
      <c r="B946" s="5" t="s">
        <v>413</v>
      </c>
      <c r="C946" s="5" t="s">
        <v>664</v>
      </c>
      <c r="D946" s="5" t="s">
        <v>435</v>
      </c>
      <c r="E946" s="52">
        <f t="shared" ca="1" si="14"/>
        <v>29424</v>
      </c>
      <c r="F946" s="5">
        <v>48</v>
      </c>
      <c r="G946" s="50">
        <v>25517</v>
      </c>
      <c r="H946" s="5">
        <v>350666</v>
      </c>
      <c r="I946" s="50">
        <v>33243</v>
      </c>
      <c r="J946" s="5" t="s">
        <v>421</v>
      </c>
      <c r="BT946" s="1"/>
    </row>
    <row r="947" spans="1:72" x14ac:dyDescent="0.25">
      <c r="A947" s="5" t="s">
        <v>460</v>
      </c>
      <c r="B947" s="5" t="s">
        <v>413</v>
      </c>
      <c r="C947" s="5" t="s">
        <v>506</v>
      </c>
      <c r="D947" s="5" t="s">
        <v>539</v>
      </c>
      <c r="E947" s="52">
        <f t="shared" ca="1" si="14"/>
        <v>27540</v>
      </c>
      <c r="F947" s="5">
        <v>61</v>
      </c>
      <c r="G947" s="50">
        <v>20750</v>
      </c>
      <c r="H947" s="5">
        <v>350486</v>
      </c>
      <c r="I947" s="50">
        <v>33650</v>
      </c>
      <c r="J947" s="5" t="s">
        <v>466</v>
      </c>
      <c r="BT947" s="1"/>
    </row>
    <row r="948" spans="1:72" x14ac:dyDescent="0.25">
      <c r="A948" s="5" t="s">
        <v>460</v>
      </c>
      <c r="B948" s="5" t="s">
        <v>408</v>
      </c>
      <c r="C948" s="5" t="s">
        <v>590</v>
      </c>
      <c r="D948" s="5" t="s">
        <v>828</v>
      </c>
      <c r="E948" s="52">
        <f t="shared" ca="1" si="14"/>
        <v>19140</v>
      </c>
      <c r="F948" s="5">
        <v>49</v>
      </c>
      <c r="G948" s="50">
        <v>25419</v>
      </c>
      <c r="H948" s="5">
        <v>351016</v>
      </c>
      <c r="I948" s="50">
        <v>33692</v>
      </c>
      <c r="J948" s="5" t="s">
        <v>466</v>
      </c>
      <c r="BT948" s="1"/>
    </row>
    <row r="949" spans="1:72" x14ac:dyDescent="0.25">
      <c r="A949" s="5" t="s">
        <v>460</v>
      </c>
      <c r="B949" s="5" t="s">
        <v>408</v>
      </c>
      <c r="C949" s="5" t="s">
        <v>635</v>
      </c>
      <c r="D949" s="5" t="s">
        <v>453</v>
      </c>
      <c r="E949" s="52">
        <f t="shared" ca="1" si="14"/>
        <v>29016</v>
      </c>
      <c r="F949" s="5">
        <v>48</v>
      </c>
      <c r="G949" s="50">
        <v>25488</v>
      </c>
      <c r="H949" s="5">
        <v>350853</v>
      </c>
      <c r="I949" s="50">
        <v>33699</v>
      </c>
      <c r="J949" s="5" t="s">
        <v>466</v>
      </c>
      <c r="BT949" s="1"/>
    </row>
    <row r="950" spans="1:72" x14ac:dyDescent="0.25">
      <c r="A950" s="5" t="s">
        <v>460</v>
      </c>
      <c r="B950" s="5" t="s">
        <v>413</v>
      </c>
      <c r="C950" s="5" t="s">
        <v>410</v>
      </c>
      <c r="D950" s="5" t="s">
        <v>563</v>
      </c>
      <c r="E950" s="52">
        <f t="shared" ca="1" si="14"/>
        <v>19752</v>
      </c>
      <c r="F950" s="5">
        <v>58</v>
      </c>
      <c r="G950" s="50">
        <v>22178</v>
      </c>
      <c r="H950" s="5">
        <v>568219</v>
      </c>
      <c r="I950" s="50">
        <v>33753</v>
      </c>
      <c r="J950" s="5" t="s">
        <v>412</v>
      </c>
      <c r="BT950" s="1"/>
    </row>
    <row r="951" spans="1:72" x14ac:dyDescent="0.25">
      <c r="A951" s="5" t="s">
        <v>460</v>
      </c>
      <c r="B951" s="5" t="s">
        <v>413</v>
      </c>
      <c r="C951" s="5" t="s">
        <v>614</v>
      </c>
      <c r="D951" s="5" t="s">
        <v>545</v>
      </c>
      <c r="E951" s="52">
        <f t="shared" ca="1" si="14"/>
        <v>21624</v>
      </c>
      <c r="F951" s="5">
        <v>48</v>
      </c>
      <c r="G951" s="50">
        <v>25766</v>
      </c>
      <c r="H951" s="5">
        <v>350206</v>
      </c>
      <c r="I951" s="50">
        <v>33977</v>
      </c>
      <c r="J951" s="5" t="s">
        <v>417</v>
      </c>
      <c r="BT951" s="1"/>
    </row>
    <row r="952" spans="1:72" x14ac:dyDescent="0.25">
      <c r="A952" s="5" t="s">
        <v>460</v>
      </c>
      <c r="B952" s="5" t="s">
        <v>413</v>
      </c>
      <c r="C952" s="5" t="s">
        <v>634</v>
      </c>
      <c r="D952" s="5" t="s">
        <v>834</v>
      </c>
      <c r="E952" s="52">
        <f t="shared" ca="1" si="14"/>
        <v>18864</v>
      </c>
      <c r="F952" s="5">
        <v>48</v>
      </c>
      <c r="G952" s="50">
        <v>25549</v>
      </c>
      <c r="H952" s="5">
        <v>350224</v>
      </c>
      <c r="I952" s="50">
        <v>34253</v>
      </c>
      <c r="J952" s="5" t="s">
        <v>417</v>
      </c>
      <c r="BT952" s="1"/>
    </row>
    <row r="953" spans="1:72" x14ac:dyDescent="0.25">
      <c r="A953" s="5" t="s">
        <v>460</v>
      </c>
      <c r="B953" s="5" t="s">
        <v>408</v>
      </c>
      <c r="C953" s="5" t="s">
        <v>511</v>
      </c>
      <c r="D953" s="5" t="s">
        <v>735</v>
      </c>
      <c r="E953" s="52">
        <f t="shared" ca="1" si="14"/>
        <v>25080</v>
      </c>
      <c r="F953" s="5">
        <v>48</v>
      </c>
      <c r="G953" s="50">
        <v>25576</v>
      </c>
      <c r="H953" s="5">
        <v>561012</v>
      </c>
      <c r="I953" s="50">
        <v>34167</v>
      </c>
      <c r="J953" s="5" t="s">
        <v>417</v>
      </c>
      <c r="BT953" s="1"/>
    </row>
    <row r="954" spans="1:72" x14ac:dyDescent="0.25">
      <c r="A954" s="5" t="s">
        <v>460</v>
      </c>
      <c r="B954" s="5" t="s">
        <v>413</v>
      </c>
      <c r="C954" s="5" t="s">
        <v>634</v>
      </c>
      <c r="D954" s="5" t="s">
        <v>523</v>
      </c>
      <c r="E954" s="52">
        <f t="shared" ca="1" si="14"/>
        <v>29388</v>
      </c>
      <c r="F954" s="5">
        <v>47</v>
      </c>
      <c r="G954" s="50">
        <v>25958</v>
      </c>
      <c r="H954" s="5">
        <v>350381</v>
      </c>
      <c r="I954" s="50">
        <v>34049</v>
      </c>
      <c r="J954" s="5" t="s">
        <v>421</v>
      </c>
      <c r="BT954" s="1"/>
    </row>
    <row r="955" spans="1:72" x14ac:dyDescent="0.25">
      <c r="A955" s="5" t="s">
        <v>460</v>
      </c>
      <c r="B955" s="5" t="s">
        <v>413</v>
      </c>
      <c r="C955" s="5" t="s">
        <v>443</v>
      </c>
      <c r="D955" s="5" t="s">
        <v>441</v>
      </c>
      <c r="E955" s="52">
        <f t="shared" ca="1" si="14"/>
        <v>27876</v>
      </c>
      <c r="F955" s="5">
        <v>46</v>
      </c>
      <c r="G955" s="50">
        <v>26262</v>
      </c>
      <c r="H955" s="5">
        <v>350751</v>
      </c>
      <c r="I955" s="50">
        <v>34313</v>
      </c>
      <c r="J955" s="5" t="s">
        <v>466</v>
      </c>
      <c r="BT955" s="1"/>
    </row>
    <row r="956" spans="1:72" x14ac:dyDescent="0.25">
      <c r="A956" s="5" t="s">
        <v>460</v>
      </c>
      <c r="B956" s="5" t="s">
        <v>413</v>
      </c>
      <c r="C956" s="5" t="s">
        <v>623</v>
      </c>
      <c r="D956" s="5" t="s">
        <v>462</v>
      </c>
      <c r="E956" s="52">
        <f t="shared" ca="1" si="14"/>
        <v>23400</v>
      </c>
      <c r="F956" s="5">
        <v>49</v>
      </c>
      <c r="G956" s="50">
        <v>25343</v>
      </c>
      <c r="H956" s="5">
        <v>350487</v>
      </c>
      <c r="I956" s="50">
        <v>34257</v>
      </c>
      <c r="J956" s="5" t="s">
        <v>412</v>
      </c>
      <c r="BT956" s="1"/>
    </row>
    <row r="957" spans="1:72" x14ac:dyDescent="0.25">
      <c r="A957" s="5" t="s">
        <v>460</v>
      </c>
      <c r="B957" s="5" t="s">
        <v>413</v>
      </c>
      <c r="C957" s="5" t="s">
        <v>709</v>
      </c>
      <c r="D957" s="5" t="s">
        <v>515</v>
      </c>
      <c r="E957" s="52">
        <f t="shared" ca="1" si="14"/>
        <v>22236</v>
      </c>
      <c r="F957" s="5">
        <v>48</v>
      </c>
      <c r="G957" s="50">
        <v>25787</v>
      </c>
      <c r="H957" s="5">
        <v>568140</v>
      </c>
      <c r="I957" s="50">
        <v>34396</v>
      </c>
      <c r="J957" s="5" t="s">
        <v>421</v>
      </c>
      <c r="BT957" s="1"/>
    </row>
    <row r="958" spans="1:72" x14ac:dyDescent="0.25">
      <c r="A958" s="5" t="s">
        <v>460</v>
      </c>
      <c r="B958" s="5" t="s">
        <v>413</v>
      </c>
      <c r="C958" s="5" t="s">
        <v>524</v>
      </c>
      <c r="D958" s="5" t="s">
        <v>682</v>
      </c>
      <c r="E958" s="52">
        <f t="shared" ca="1" si="14"/>
        <v>27936</v>
      </c>
      <c r="F958" s="5">
        <v>49</v>
      </c>
      <c r="G958" s="50">
        <v>25267</v>
      </c>
      <c r="H958" s="5">
        <v>351132</v>
      </c>
      <c r="I958" s="50">
        <v>34618</v>
      </c>
      <c r="J958" s="5" t="s">
        <v>412</v>
      </c>
      <c r="BT958" s="1"/>
    </row>
    <row r="959" spans="1:72" x14ac:dyDescent="0.25">
      <c r="A959" s="5" t="s">
        <v>460</v>
      </c>
      <c r="B959" s="5" t="s">
        <v>408</v>
      </c>
      <c r="C959" s="5" t="s">
        <v>574</v>
      </c>
      <c r="D959" s="5" t="s">
        <v>779</v>
      </c>
      <c r="E959" s="52">
        <f t="shared" ca="1" si="14"/>
        <v>29688</v>
      </c>
      <c r="F959" s="5">
        <v>47</v>
      </c>
      <c r="G959" s="50">
        <v>26075</v>
      </c>
      <c r="H959" s="5">
        <v>350440</v>
      </c>
      <c r="I959" s="50">
        <v>34694</v>
      </c>
      <c r="J959" s="5" t="s">
        <v>466</v>
      </c>
      <c r="BT959" s="1"/>
    </row>
    <row r="960" spans="1:72" x14ac:dyDescent="0.25">
      <c r="A960" s="5" t="s">
        <v>460</v>
      </c>
      <c r="B960" s="5" t="s">
        <v>413</v>
      </c>
      <c r="C960" s="5" t="s">
        <v>713</v>
      </c>
      <c r="D960" s="5" t="s">
        <v>529</v>
      </c>
      <c r="E960" s="52">
        <f t="shared" ca="1" si="14"/>
        <v>22104</v>
      </c>
      <c r="F960" s="5">
        <v>59</v>
      </c>
      <c r="G960" s="50">
        <v>21469</v>
      </c>
      <c r="H960" s="5">
        <v>560957</v>
      </c>
      <c r="I960" s="50">
        <v>34422</v>
      </c>
      <c r="J960" s="5" t="s">
        <v>417</v>
      </c>
      <c r="BT960" s="1"/>
    </row>
    <row r="961" spans="1:72" x14ac:dyDescent="0.25">
      <c r="A961" s="5" t="s">
        <v>460</v>
      </c>
      <c r="B961" s="5" t="s">
        <v>413</v>
      </c>
      <c r="C961" s="5" t="s">
        <v>646</v>
      </c>
      <c r="D961" s="5" t="s">
        <v>88</v>
      </c>
      <c r="E961" s="52">
        <f t="shared" ca="1" si="14"/>
        <v>23016</v>
      </c>
      <c r="F961" s="5">
        <v>46</v>
      </c>
      <c r="G961" s="50">
        <v>26515</v>
      </c>
      <c r="H961" s="5">
        <v>561062</v>
      </c>
      <c r="I961" s="50">
        <v>34518</v>
      </c>
      <c r="J961" s="5" t="s">
        <v>417</v>
      </c>
      <c r="BT961" s="1"/>
    </row>
    <row r="962" spans="1:72" x14ac:dyDescent="0.25">
      <c r="A962" s="5" t="s">
        <v>460</v>
      </c>
      <c r="B962" s="5" t="s">
        <v>413</v>
      </c>
      <c r="C962" s="5" t="s">
        <v>623</v>
      </c>
      <c r="D962" s="5" t="s">
        <v>861</v>
      </c>
      <c r="E962" s="52">
        <f t="shared" ref="E962:E1025" ca="1" si="15">RANDBETWEEN(1500,2600)*12</f>
        <v>21996</v>
      </c>
      <c r="F962" s="5">
        <v>50</v>
      </c>
      <c r="G962" s="50">
        <v>24957</v>
      </c>
      <c r="H962" s="5">
        <v>351252</v>
      </c>
      <c r="I962" s="50">
        <v>34419</v>
      </c>
      <c r="J962" s="5" t="s">
        <v>417</v>
      </c>
      <c r="BT962" s="1"/>
    </row>
    <row r="963" spans="1:72" x14ac:dyDescent="0.25">
      <c r="A963" s="5" t="s">
        <v>460</v>
      </c>
      <c r="B963" s="5" t="s">
        <v>408</v>
      </c>
      <c r="C963" s="5" t="s">
        <v>784</v>
      </c>
      <c r="D963" s="5" t="s">
        <v>556</v>
      </c>
      <c r="E963" s="52">
        <f t="shared" ca="1" si="15"/>
        <v>31008</v>
      </c>
      <c r="F963" s="5">
        <v>49</v>
      </c>
      <c r="G963" s="50">
        <v>25366</v>
      </c>
      <c r="H963" s="5">
        <v>561140</v>
      </c>
      <c r="I963" s="50">
        <v>34707</v>
      </c>
      <c r="J963" s="5" t="s">
        <v>466</v>
      </c>
      <c r="BT963" s="1"/>
    </row>
    <row r="964" spans="1:72" x14ac:dyDescent="0.25">
      <c r="A964" s="5" t="s">
        <v>460</v>
      </c>
      <c r="B964" s="5" t="s">
        <v>413</v>
      </c>
      <c r="C964" s="5" t="s">
        <v>526</v>
      </c>
      <c r="D964" s="5" t="s">
        <v>596</v>
      </c>
      <c r="E964" s="52">
        <f t="shared" ca="1" si="15"/>
        <v>28080</v>
      </c>
      <c r="F964" s="5">
        <v>43</v>
      </c>
      <c r="G964" s="50">
        <v>27489</v>
      </c>
      <c r="H964" s="5">
        <v>561345</v>
      </c>
      <c r="I964" s="50">
        <v>35932</v>
      </c>
      <c r="J964" s="5" t="s">
        <v>466</v>
      </c>
      <c r="BT964" s="1"/>
    </row>
    <row r="965" spans="1:72" x14ac:dyDescent="0.25">
      <c r="A965" s="5" t="s">
        <v>460</v>
      </c>
      <c r="B965" s="5" t="s">
        <v>413</v>
      </c>
      <c r="C965" s="5" t="s">
        <v>618</v>
      </c>
      <c r="D965" s="5" t="s">
        <v>896</v>
      </c>
      <c r="E965" s="52">
        <f t="shared" ca="1" si="15"/>
        <v>30264</v>
      </c>
      <c r="F965" s="5">
        <v>42</v>
      </c>
      <c r="G965" s="50">
        <v>27710</v>
      </c>
      <c r="H965" s="5">
        <v>561394</v>
      </c>
      <c r="I965" s="50">
        <v>36139</v>
      </c>
      <c r="J965" s="5" t="s">
        <v>466</v>
      </c>
      <c r="BT965" s="1"/>
    </row>
    <row r="966" spans="1:72" x14ac:dyDescent="0.25">
      <c r="A966" s="5" t="s">
        <v>460</v>
      </c>
      <c r="B966" s="5" t="s">
        <v>413</v>
      </c>
      <c r="C966" s="5" t="s">
        <v>587</v>
      </c>
      <c r="D966" s="5" t="s">
        <v>475</v>
      </c>
      <c r="E966" s="52">
        <f t="shared" ca="1" si="15"/>
        <v>28908</v>
      </c>
      <c r="F966" s="5">
        <v>43</v>
      </c>
      <c r="G966" s="50">
        <v>27309</v>
      </c>
      <c r="H966" s="5">
        <v>561429</v>
      </c>
      <c r="I966" s="50">
        <v>35993</v>
      </c>
      <c r="J966" s="5" t="s">
        <v>417</v>
      </c>
      <c r="BT966" s="1"/>
    </row>
    <row r="967" spans="1:72" x14ac:dyDescent="0.25">
      <c r="A967" s="5" t="s">
        <v>460</v>
      </c>
      <c r="B967" s="5" t="s">
        <v>413</v>
      </c>
      <c r="C967" s="5" t="s">
        <v>569</v>
      </c>
      <c r="D967" s="5" t="s">
        <v>523</v>
      </c>
      <c r="E967" s="52">
        <f t="shared" ca="1" si="15"/>
        <v>25020</v>
      </c>
      <c r="F967" s="5">
        <v>40</v>
      </c>
      <c r="G967" s="50">
        <v>28721</v>
      </c>
      <c r="H967" s="5">
        <v>561635</v>
      </c>
      <c r="I967" s="50">
        <v>36207</v>
      </c>
      <c r="J967" s="5" t="s">
        <v>909</v>
      </c>
      <c r="BT967" s="1"/>
    </row>
    <row r="968" spans="1:72" x14ac:dyDescent="0.25">
      <c r="A968" s="5" t="s">
        <v>460</v>
      </c>
      <c r="B968" s="5" t="s">
        <v>413</v>
      </c>
      <c r="C968" s="5" t="s">
        <v>645</v>
      </c>
      <c r="D968" s="5" t="s">
        <v>922</v>
      </c>
      <c r="E968" s="52">
        <f t="shared" ca="1" si="15"/>
        <v>27984</v>
      </c>
      <c r="F968" s="5">
        <v>39</v>
      </c>
      <c r="G968" s="50">
        <v>28782</v>
      </c>
      <c r="H968" s="5">
        <v>561564</v>
      </c>
      <c r="I968" s="50">
        <v>37175</v>
      </c>
      <c r="J968" s="5" t="s">
        <v>412</v>
      </c>
      <c r="BT968" s="1"/>
    </row>
    <row r="969" spans="1:72" x14ac:dyDescent="0.25">
      <c r="A969" s="5" t="s">
        <v>460</v>
      </c>
      <c r="B969" s="5" t="s">
        <v>408</v>
      </c>
      <c r="C969" s="5" t="s">
        <v>455</v>
      </c>
      <c r="D969" s="5" t="s">
        <v>923</v>
      </c>
      <c r="E969" s="52">
        <f t="shared" ca="1" si="15"/>
        <v>29292</v>
      </c>
      <c r="F969" s="5">
        <v>40</v>
      </c>
      <c r="G969" s="50">
        <v>28681</v>
      </c>
      <c r="H969" s="5">
        <v>561574</v>
      </c>
      <c r="I969" s="50">
        <v>37221</v>
      </c>
      <c r="J969" s="5" t="s">
        <v>924</v>
      </c>
      <c r="BT969" s="1"/>
    </row>
    <row r="970" spans="1:72" x14ac:dyDescent="0.25">
      <c r="A970" s="5" t="s">
        <v>460</v>
      </c>
      <c r="B970" s="5" t="s">
        <v>454</v>
      </c>
      <c r="C970" s="5" t="s">
        <v>667</v>
      </c>
      <c r="D970" s="5" t="s">
        <v>928</v>
      </c>
      <c r="E970" s="52">
        <f t="shared" ca="1" si="15"/>
        <v>30336</v>
      </c>
      <c r="F970" s="5">
        <v>42</v>
      </c>
      <c r="G970" s="50">
        <v>27976</v>
      </c>
      <c r="H970" s="5">
        <v>561577</v>
      </c>
      <c r="I970" s="50">
        <v>37336</v>
      </c>
      <c r="J970" s="5" t="s">
        <v>858</v>
      </c>
      <c r="BT970" s="1"/>
    </row>
    <row r="971" spans="1:72" x14ac:dyDescent="0.25">
      <c r="A971" s="5" t="s">
        <v>460</v>
      </c>
      <c r="B971" s="5" t="s">
        <v>413</v>
      </c>
      <c r="C971" s="5" t="s">
        <v>550</v>
      </c>
      <c r="D971" s="5" t="s">
        <v>88</v>
      </c>
      <c r="E971" s="52">
        <f t="shared" ca="1" si="15"/>
        <v>19440</v>
      </c>
      <c r="F971" s="5">
        <v>39</v>
      </c>
      <c r="G971" s="50">
        <v>28804</v>
      </c>
      <c r="H971" s="5">
        <v>566077</v>
      </c>
      <c r="I971" s="50">
        <v>37379</v>
      </c>
      <c r="J971" s="5" t="s">
        <v>858</v>
      </c>
      <c r="BT971" s="1"/>
    </row>
    <row r="972" spans="1:72" x14ac:dyDescent="0.25">
      <c r="A972" s="5" t="s">
        <v>460</v>
      </c>
      <c r="B972" s="5" t="s">
        <v>408</v>
      </c>
      <c r="C972" s="5" t="s">
        <v>648</v>
      </c>
      <c r="D972" s="5" t="s">
        <v>443</v>
      </c>
      <c r="E972" s="52">
        <f t="shared" ca="1" si="15"/>
        <v>28332</v>
      </c>
      <c r="F972" s="5">
        <v>34</v>
      </c>
      <c r="G972" s="50">
        <v>30853</v>
      </c>
      <c r="H972" s="5">
        <v>566566</v>
      </c>
      <c r="I972" s="50">
        <v>37503</v>
      </c>
      <c r="J972" s="5" t="s">
        <v>858</v>
      </c>
      <c r="BT972" s="1"/>
    </row>
    <row r="973" spans="1:72" x14ac:dyDescent="0.25">
      <c r="A973" s="5" t="s">
        <v>460</v>
      </c>
      <c r="B973" s="5" t="s">
        <v>408</v>
      </c>
      <c r="C973" s="5" t="s">
        <v>629</v>
      </c>
      <c r="D973" s="5" t="s">
        <v>679</v>
      </c>
      <c r="E973" s="52">
        <f t="shared" ca="1" si="15"/>
        <v>28812</v>
      </c>
      <c r="F973" s="5">
        <v>39</v>
      </c>
      <c r="G973" s="50">
        <v>28834</v>
      </c>
      <c r="H973" s="5">
        <v>561639</v>
      </c>
      <c r="I973" s="50">
        <v>37388</v>
      </c>
      <c r="J973" s="5" t="s">
        <v>858</v>
      </c>
      <c r="BT973" s="1"/>
    </row>
    <row r="974" spans="1:72" x14ac:dyDescent="0.25">
      <c r="A974" s="5" t="s">
        <v>460</v>
      </c>
      <c r="B974" s="5" t="s">
        <v>413</v>
      </c>
      <c r="C974" s="5" t="s">
        <v>474</v>
      </c>
      <c r="D974" s="5" t="s">
        <v>848</v>
      </c>
      <c r="E974" s="52">
        <f t="shared" ca="1" si="15"/>
        <v>18372</v>
      </c>
      <c r="F974" s="5">
        <v>38</v>
      </c>
      <c r="G974" s="50">
        <v>29171</v>
      </c>
      <c r="H974" s="5">
        <v>561662</v>
      </c>
      <c r="I974" s="50">
        <v>37770</v>
      </c>
      <c r="J974" s="5" t="s">
        <v>858</v>
      </c>
      <c r="BT974" s="1"/>
    </row>
    <row r="975" spans="1:72" x14ac:dyDescent="0.25">
      <c r="A975" s="5" t="s">
        <v>460</v>
      </c>
      <c r="B975" s="5" t="s">
        <v>408</v>
      </c>
      <c r="C975" s="5" t="s">
        <v>634</v>
      </c>
      <c r="D975" s="5" t="s">
        <v>155</v>
      </c>
      <c r="E975" s="52">
        <f t="shared" ca="1" si="15"/>
        <v>23232</v>
      </c>
      <c r="F975" s="5">
        <v>41</v>
      </c>
      <c r="G975" s="50">
        <v>28293</v>
      </c>
      <c r="H975" s="5">
        <v>351427</v>
      </c>
      <c r="I975" s="50">
        <v>38150</v>
      </c>
      <c r="J975" s="5" t="s">
        <v>858</v>
      </c>
      <c r="BT975" s="1"/>
    </row>
    <row r="976" spans="1:72" x14ac:dyDescent="0.25">
      <c r="A976" s="5" t="s">
        <v>460</v>
      </c>
      <c r="B976" s="5" t="s">
        <v>413</v>
      </c>
      <c r="C976" s="5" t="s">
        <v>730</v>
      </c>
      <c r="D976" s="5" t="s">
        <v>946</v>
      </c>
      <c r="E976" s="52">
        <f t="shared" ca="1" si="15"/>
        <v>25968</v>
      </c>
      <c r="F976" s="5">
        <v>37</v>
      </c>
      <c r="G976" s="50">
        <v>29516</v>
      </c>
      <c r="H976" s="5">
        <v>561660</v>
      </c>
      <c r="I976" s="50">
        <v>38271</v>
      </c>
      <c r="J976" s="5" t="s">
        <v>858</v>
      </c>
      <c r="BT976" s="1"/>
    </row>
    <row r="977" spans="1:72" x14ac:dyDescent="0.25">
      <c r="A977" s="5" t="s">
        <v>460</v>
      </c>
      <c r="B977" s="5" t="s">
        <v>408</v>
      </c>
      <c r="C977" s="5" t="s">
        <v>671</v>
      </c>
      <c r="D977" s="5" t="s">
        <v>892</v>
      </c>
      <c r="E977" s="52">
        <f t="shared" ca="1" si="15"/>
        <v>21180</v>
      </c>
      <c r="F977" s="5">
        <v>64</v>
      </c>
      <c r="G977" s="50">
        <v>19948</v>
      </c>
      <c r="H977" s="5">
        <v>350257</v>
      </c>
      <c r="I977" s="50">
        <v>29916</v>
      </c>
      <c r="J977" s="5" t="s">
        <v>909</v>
      </c>
      <c r="BT977" s="1"/>
    </row>
    <row r="978" spans="1:72" x14ac:dyDescent="0.25">
      <c r="A978" s="5" t="s">
        <v>460</v>
      </c>
      <c r="B978" s="5" t="s">
        <v>408</v>
      </c>
      <c r="C978" s="5" t="s">
        <v>574</v>
      </c>
      <c r="D978" s="5" t="s">
        <v>570</v>
      </c>
      <c r="E978" s="52">
        <f t="shared" ca="1" si="15"/>
        <v>19452</v>
      </c>
      <c r="F978" s="5">
        <v>36</v>
      </c>
      <c r="G978" s="50">
        <v>29932</v>
      </c>
      <c r="H978" s="5">
        <v>561689</v>
      </c>
      <c r="I978" s="50">
        <v>38599</v>
      </c>
      <c r="J978" s="5" t="s">
        <v>858</v>
      </c>
      <c r="BT978" s="1"/>
    </row>
    <row r="979" spans="1:72" x14ac:dyDescent="0.25">
      <c r="A979" s="5" t="s">
        <v>460</v>
      </c>
      <c r="B979" s="5" t="s">
        <v>454</v>
      </c>
      <c r="C979" s="5" t="s">
        <v>614</v>
      </c>
      <c r="D979" s="5" t="s">
        <v>930</v>
      </c>
      <c r="E979" s="52">
        <f t="shared" ca="1" si="15"/>
        <v>21240</v>
      </c>
      <c r="F979" s="5">
        <v>35</v>
      </c>
      <c r="G979" s="50">
        <v>30373</v>
      </c>
      <c r="H979" s="5">
        <v>566546</v>
      </c>
      <c r="I979" s="50">
        <v>38357</v>
      </c>
      <c r="J979" s="5" t="s">
        <v>909</v>
      </c>
      <c r="BT979" s="1"/>
    </row>
    <row r="980" spans="1:72" x14ac:dyDescent="0.25">
      <c r="A980" s="5" t="s">
        <v>460</v>
      </c>
      <c r="B980" s="5" t="s">
        <v>408</v>
      </c>
      <c r="C980" s="5" t="s">
        <v>631</v>
      </c>
      <c r="D980" s="5" t="s">
        <v>465</v>
      </c>
      <c r="E980" s="52">
        <f t="shared" ca="1" si="15"/>
        <v>19500</v>
      </c>
      <c r="F980" s="5">
        <v>38</v>
      </c>
      <c r="G980" s="50">
        <v>29389</v>
      </c>
      <c r="H980" s="5">
        <v>350236</v>
      </c>
      <c r="I980" s="50">
        <v>38640</v>
      </c>
      <c r="J980" s="5" t="s">
        <v>858</v>
      </c>
      <c r="BT980" s="1"/>
    </row>
    <row r="981" spans="1:72" x14ac:dyDescent="0.25">
      <c r="A981" s="5" t="s">
        <v>460</v>
      </c>
      <c r="B981" s="5" t="s">
        <v>454</v>
      </c>
      <c r="C981" s="5" t="s">
        <v>694</v>
      </c>
      <c r="D981" s="5" t="s">
        <v>844</v>
      </c>
      <c r="E981" s="52">
        <f t="shared" ca="1" si="15"/>
        <v>28296</v>
      </c>
      <c r="F981" s="5">
        <v>36</v>
      </c>
      <c r="G981" s="50">
        <v>30057</v>
      </c>
      <c r="H981" s="5">
        <v>350869</v>
      </c>
      <c r="I981" s="50">
        <v>38812</v>
      </c>
      <c r="J981" s="5" t="s">
        <v>858</v>
      </c>
      <c r="BT981" s="1"/>
    </row>
    <row r="982" spans="1:72" x14ac:dyDescent="0.25">
      <c r="A982" s="5" t="s">
        <v>460</v>
      </c>
      <c r="B982" s="5" t="s">
        <v>413</v>
      </c>
      <c r="C982" s="5" t="s">
        <v>791</v>
      </c>
      <c r="D982" s="5" t="s">
        <v>898</v>
      </c>
      <c r="E982" s="52">
        <f t="shared" ca="1" si="15"/>
        <v>18732</v>
      </c>
      <c r="F982" s="5">
        <v>38</v>
      </c>
      <c r="G982" s="50">
        <v>29437</v>
      </c>
      <c r="H982" s="5">
        <v>351805</v>
      </c>
      <c r="I982" s="50">
        <v>38982</v>
      </c>
      <c r="J982" s="5" t="s">
        <v>858</v>
      </c>
      <c r="BT982" s="1"/>
    </row>
    <row r="983" spans="1:72" x14ac:dyDescent="0.25">
      <c r="A983" s="5" t="s">
        <v>460</v>
      </c>
      <c r="B983" s="5" t="s">
        <v>454</v>
      </c>
      <c r="C983" s="5" t="s">
        <v>464</v>
      </c>
      <c r="D983" s="5" t="s">
        <v>893</v>
      </c>
      <c r="E983" s="52">
        <f t="shared" ca="1" si="15"/>
        <v>20724</v>
      </c>
      <c r="F983" s="5">
        <v>33</v>
      </c>
      <c r="G983" s="50">
        <v>31170</v>
      </c>
      <c r="H983" s="5">
        <v>356715</v>
      </c>
      <c r="I983" s="50">
        <v>38880</v>
      </c>
      <c r="J983" s="5" t="s">
        <v>858</v>
      </c>
      <c r="BT983" s="1"/>
    </row>
    <row r="984" spans="1:72" x14ac:dyDescent="0.25">
      <c r="A984" s="5" t="s">
        <v>460</v>
      </c>
      <c r="B984" s="5" t="s">
        <v>413</v>
      </c>
      <c r="C984" s="5" t="s">
        <v>610</v>
      </c>
      <c r="D984" s="5" t="s">
        <v>960</v>
      </c>
      <c r="E984" s="52">
        <f t="shared" ca="1" si="15"/>
        <v>25020</v>
      </c>
      <c r="F984" s="5">
        <v>32</v>
      </c>
      <c r="G984" s="50">
        <v>31362</v>
      </c>
      <c r="H984" s="5">
        <v>566646</v>
      </c>
      <c r="I984" s="50">
        <v>39076</v>
      </c>
      <c r="J984" s="5" t="s">
        <v>858</v>
      </c>
      <c r="BT984" s="1"/>
    </row>
    <row r="985" spans="1:72" x14ac:dyDescent="0.25">
      <c r="A985" s="5" t="s">
        <v>460</v>
      </c>
      <c r="B985" s="5" t="s">
        <v>454</v>
      </c>
      <c r="C985" s="5" t="s">
        <v>506</v>
      </c>
      <c r="D985" s="5" t="s">
        <v>710</v>
      </c>
      <c r="E985" s="52">
        <f t="shared" ca="1" si="15"/>
        <v>26016</v>
      </c>
      <c r="F985" s="5">
        <v>36</v>
      </c>
      <c r="G985" s="50">
        <v>30105</v>
      </c>
      <c r="H985" s="5">
        <v>351897</v>
      </c>
      <c r="I985" s="50">
        <v>38810</v>
      </c>
      <c r="J985" s="5" t="s">
        <v>858</v>
      </c>
      <c r="BT985" s="1"/>
    </row>
    <row r="986" spans="1:72" x14ac:dyDescent="0.25">
      <c r="A986" s="5" t="s">
        <v>460</v>
      </c>
      <c r="B986" s="5" t="s">
        <v>454</v>
      </c>
      <c r="C986" s="5" t="s">
        <v>514</v>
      </c>
      <c r="D986" s="5" t="s">
        <v>893</v>
      </c>
      <c r="E986" s="52">
        <f t="shared" ca="1" si="15"/>
        <v>25776</v>
      </c>
      <c r="F986" s="5">
        <v>36</v>
      </c>
      <c r="G986" s="50">
        <v>30119</v>
      </c>
      <c r="H986" s="5">
        <v>351886</v>
      </c>
      <c r="I986" s="50">
        <v>39077</v>
      </c>
      <c r="J986" s="5" t="s">
        <v>858</v>
      </c>
      <c r="BT986" s="1"/>
    </row>
    <row r="987" spans="1:72" x14ac:dyDescent="0.25">
      <c r="A987" s="5" t="s">
        <v>460</v>
      </c>
      <c r="B987" s="5" t="s">
        <v>413</v>
      </c>
      <c r="C987" s="5" t="s">
        <v>483</v>
      </c>
      <c r="D987" s="5" t="s">
        <v>801</v>
      </c>
      <c r="E987" s="52">
        <f t="shared" ca="1" si="15"/>
        <v>25812</v>
      </c>
      <c r="F987" s="5">
        <v>35</v>
      </c>
      <c r="G987" s="50">
        <v>30342</v>
      </c>
      <c r="H987" s="5">
        <v>561883</v>
      </c>
      <c r="I987" s="50">
        <v>39032</v>
      </c>
      <c r="J987" s="5" t="s">
        <v>858</v>
      </c>
      <c r="BT987" s="1"/>
    </row>
    <row r="988" spans="1:72" x14ac:dyDescent="0.25">
      <c r="A988" s="5" t="s">
        <v>460</v>
      </c>
      <c r="B988" s="5" t="s">
        <v>413</v>
      </c>
      <c r="C988" s="5" t="s">
        <v>547</v>
      </c>
      <c r="D988" s="5" t="s">
        <v>928</v>
      </c>
      <c r="E988" s="52">
        <f t="shared" ca="1" si="15"/>
        <v>28680</v>
      </c>
      <c r="F988" s="5">
        <v>35</v>
      </c>
      <c r="G988" s="50">
        <v>30404</v>
      </c>
      <c r="H988" s="5">
        <v>350455</v>
      </c>
      <c r="I988" s="50">
        <v>39047</v>
      </c>
      <c r="J988" s="5" t="s">
        <v>858</v>
      </c>
      <c r="BT988" s="1"/>
    </row>
    <row r="989" spans="1:72" x14ac:dyDescent="0.25">
      <c r="A989" s="5" t="s">
        <v>460</v>
      </c>
      <c r="B989" s="5" t="s">
        <v>454</v>
      </c>
      <c r="C989" s="5" t="s">
        <v>469</v>
      </c>
      <c r="D989" s="5" t="s">
        <v>88</v>
      </c>
      <c r="E989" s="52">
        <f t="shared" ca="1" si="15"/>
        <v>22320</v>
      </c>
      <c r="F989" s="5">
        <v>38</v>
      </c>
      <c r="G989" s="50">
        <v>29363</v>
      </c>
      <c r="H989" s="5">
        <v>352012</v>
      </c>
      <c r="I989" s="50">
        <v>38901</v>
      </c>
      <c r="J989" s="5" t="s">
        <v>858</v>
      </c>
      <c r="BT989" s="1"/>
    </row>
    <row r="990" spans="1:72" x14ac:dyDescent="0.25">
      <c r="A990" s="5" t="s">
        <v>460</v>
      </c>
      <c r="B990" s="5" t="s">
        <v>454</v>
      </c>
      <c r="C990" s="5" t="s">
        <v>587</v>
      </c>
      <c r="D990" s="5" t="s">
        <v>808</v>
      </c>
      <c r="E990" s="52">
        <f t="shared" ca="1" si="15"/>
        <v>29832</v>
      </c>
      <c r="F990" s="5">
        <v>33</v>
      </c>
      <c r="G990" s="50">
        <v>30967</v>
      </c>
      <c r="H990" s="5">
        <v>352051</v>
      </c>
      <c r="I990" s="50">
        <v>38815</v>
      </c>
      <c r="J990" s="5" t="s">
        <v>858</v>
      </c>
      <c r="BT990" s="1"/>
    </row>
    <row r="991" spans="1:72" x14ac:dyDescent="0.25">
      <c r="A991" s="5" t="s">
        <v>460</v>
      </c>
      <c r="B991" s="5" t="s">
        <v>408</v>
      </c>
      <c r="C991" s="5" t="s">
        <v>469</v>
      </c>
      <c r="D991" s="5" t="s">
        <v>967</v>
      </c>
      <c r="E991" s="52">
        <f t="shared" ca="1" si="15"/>
        <v>21372</v>
      </c>
      <c r="F991" s="5">
        <v>36</v>
      </c>
      <c r="G991" s="50">
        <v>30083</v>
      </c>
      <c r="H991" s="5">
        <v>561797</v>
      </c>
      <c r="I991" s="50">
        <v>39205</v>
      </c>
      <c r="J991" s="5" t="s">
        <v>858</v>
      </c>
      <c r="BT991" s="1"/>
    </row>
    <row r="992" spans="1:72" x14ac:dyDescent="0.25">
      <c r="A992" s="5" t="s">
        <v>460</v>
      </c>
      <c r="B992" s="5" t="s">
        <v>413</v>
      </c>
      <c r="C992" s="5" t="s">
        <v>526</v>
      </c>
      <c r="D992" s="5" t="s">
        <v>149</v>
      </c>
      <c r="E992" s="52">
        <f t="shared" ca="1" si="15"/>
        <v>30972</v>
      </c>
      <c r="F992" s="5">
        <v>32</v>
      </c>
      <c r="G992" s="50">
        <v>31566</v>
      </c>
      <c r="H992" s="5">
        <v>356686</v>
      </c>
      <c r="I992" s="50">
        <v>39335</v>
      </c>
      <c r="J992" s="5" t="s">
        <v>858</v>
      </c>
      <c r="BT992" s="1"/>
    </row>
    <row r="993" spans="1:72" x14ac:dyDescent="0.25">
      <c r="A993" s="5" t="s">
        <v>460</v>
      </c>
      <c r="B993" s="5" t="s">
        <v>454</v>
      </c>
      <c r="C993" s="5" t="s">
        <v>608</v>
      </c>
      <c r="D993" s="5" t="s">
        <v>968</v>
      </c>
      <c r="E993" s="52">
        <f t="shared" ca="1" si="15"/>
        <v>26004</v>
      </c>
      <c r="F993" s="5">
        <v>36</v>
      </c>
      <c r="G993" s="50">
        <v>30026</v>
      </c>
      <c r="H993" s="5">
        <v>562097</v>
      </c>
      <c r="I993" s="50">
        <v>39214</v>
      </c>
      <c r="J993" s="5" t="s">
        <v>858</v>
      </c>
      <c r="BT993" s="1"/>
    </row>
    <row r="994" spans="1:72" x14ac:dyDescent="0.25">
      <c r="A994" s="5" t="s">
        <v>460</v>
      </c>
      <c r="B994" s="5" t="s">
        <v>413</v>
      </c>
      <c r="C994" s="5" t="s">
        <v>625</v>
      </c>
      <c r="D994" s="5" t="s">
        <v>969</v>
      </c>
      <c r="E994" s="52">
        <f t="shared" ca="1" si="15"/>
        <v>24408</v>
      </c>
      <c r="F994" s="5">
        <v>35</v>
      </c>
      <c r="G994" s="50">
        <v>30235</v>
      </c>
      <c r="H994" s="5">
        <v>350009</v>
      </c>
      <c r="I994" s="50">
        <v>39412</v>
      </c>
      <c r="J994" s="5" t="s">
        <v>858</v>
      </c>
      <c r="BT994" s="1"/>
    </row>
    <row r="995" spans="1:72" x14ac:dyDescent="0.25">
      <c r="A995" s="5" t="s">
        <v>460</v>
      </c>
      <c r="B995" s="5" t="s">
        <v>454</v>
      </c>
      <c r="C995" s="5" t="s">
        <v>635</v>
      </c>
      <c r="D995" s="5" t="s">
        <v>970</v>
      </c>
      <c r="E995" s="52">
        <f t="shared" ca="1" si="15"/>
        <v>25968</v>
      </c>
      <c r="F995" s="5">
        <v>33</v>
      </c>
      <c r="G995" s="50">
        <v>31028</v>
      </c>
      <c r="H995" s="5">
        <v>352336</v>
      </c>
      <c r="I995" s="50">
        <v>39222</v>
      </c>
      <c r="J995" s="5" t="s">
        <v>858</v>
      </c>
      <c r="BT995" s="1"/>
    </row>
    <row r="996" spans="1:72" x14ac:dyDescent="0.25">
      <c r="A996" s="5" t="s">
        <v>460</v>
      </c>
      <c r="B996" s="5" t="s">
        <v>413</v>
      </c>
      <c r="C996" s="5" t="s">
        <v>495</v>
      </c>
      <c r="D996" s="5" t="s">
        <v>914</v>
      </c>
      <c r="E996" s="52">
        <f t="shared" ca="1" si="15"/>
        <v>27324</v>
      </c>
      <c r="F996" s="5">
        <v>35</v>
      </c>
      <c r="G996" s="50">
        <v>30396</v>
      </c>
      <c r="H996" s="5">
        <v>352072</v>
      </c>
      <c r="I996" s="50">
        <v>39170</v>
      </c>
      <c r="J996" s="5" t="s">
        <v>858</v>
      </c>
      <c r="BT996" s="1"/>
    </row>
    <row r="997" spans="1:72" x14ac:dyDescent="0.25">
      <c r="A997" s="5" t="s">
        <v>460</v>
      </c>
      <c r="B997" s="5" t="s">
        <v>413</v>
      </c>
      <c r="C997" s="5" t="s">
        <v>455</v>
      </c>
      <c r="D997" s="5" t="s">
        <v>975</v>
      </c>
      <c r="E997" s="52">
        <f t="shared" ca="1" si="15"/>
        <v>20832</v>
      </c>
      <c r="F997" s="5">
        <v>34</v>
      </c>
      <c r="G997" s="50">
        <v>30646</v>
      </c>
      <c r="H997" s="5">
        <v>562346</v>
      </c>
      <c r="I997" s="50">
        <v>39167</v>
      </c>
      <c r="J997" s="5" t="s">
        <v>858</v>
      </c>
      <c r="BT997" s="1"/>
    </row>
    <row r="998" spans="1:72" x14ac:dyDescent="0.25">
      <c r="A998" s="5" t="s">
        <v>460</v>
      </c>
      <c r="B998" s="5" t="s">
        <v>408</v>
      </c>
      <c r="C998" s="5" t="s">
        <v>608</v>
      </c>
      <c r="D998" s="5" t="s">
        <v>608</v>
      </c>
      <c r="E998" s="52">
        <f t="shared" ca="1" si="15"/>
        <v>25320</v>
      </c>
      <c r="F998" s="5">
        <v>37</v>
      </c>
      <c r="G998" s="50">
        <v>29536</v>
      </c>
      <c r="H998" s="5">
        <v>562355</v>
      </c>
      <c r="I998" s="50">
        <v>39396</v>
      </c>
      <c r="J998" s="5" t="s">
        <v>858</v>
      </c>
      <c r="BT998" s="1"/>
    </row>
    <row r="999" spans="1:72" x14ac:dyDescent="0.25">
      <c r="A999" s="5" t="s">
        <v>460</v>
      </c>
      <c r="B999" s="5" t="s">
        <v>408</v>
      </c>
      <c r="C999" s="5" t="s">
        <v>608</v>
      </c>
      <c r="D999" s="5" t="s">
        <v>629</v>
      </c>
      <c r="E999" s="52">
        <f t="shared" ca="1" si="15"/>
        <v>23676</v>
      </c>
      <c r="F999" s="5">
        <v>34</v>
      </c>
      <c r="G999" s="50">
        <v>30686</v>
      </c>
      <c r="H999" s="5">
        <v>352375</v>
      </c>
      <c r="I999" s="50">
        <v>39237</v>
      </c>
      <c r="J999" s="5" t="s">
        <v>858</v>
      </c>
      <c r="BT999" s="1"/>
    </row>
    <row r="1000" spans="1:72" x14ac:dyDescent="0.25">
      <c r="A1000" s="5" t="s">
        <v>460</v>
      </c>
      <c r="B1000" s="5" t="s">
        <v>408</v>
      </c>
      <c r="C1000" s="5" t="s">
        <v>497</v>
      </c>
      <c r="D1000" s="5" t="s">
        <v>786</v>
      </c>
      <c r="E1000" s="52">
        <f t="shared" ca="1" si="15"/>
        <v>29508</v>
      </c>
      <c r="F1000" s="5">
        <v>42</v>
      </c>
      <c r="G1000" s="50">
        <v>27892</v>
      </c>
      <c r="H1000" s="5">
        <v>352379</v>
      </c>
      <c r="I1000" s="50">
        <v>39219</v>
      </c>
      <c r="J1000" s="5" t="s">
        <v>858</v>
      </c>
      <c r="BT1000" s="1"/>
    </row>
    <row r="1001" spans="1:72" x14ac:dyDescent="0.25">
      <c r="A1001" s="5" t="s">
        <v>460</v>
      </c>
      <c r="B1001" s="5" t="s">
        <v>454</v>
      </c>
      <c r="C1001" s="5" t="s">
        <v>594</v>
      </c>
      <c r="D1001" s="5" t="s">
        <v>983</v>
      </c>
      <c r="E1001" s="52">
        <f t="shared" ca="1" si="15"/>
        <v>21924</v>
      </c>
      <c r="F1001" s="5">
        <v>37</v>
      </c>
      <c r="G1001" s="50">
        <v>29622</v>
      </c>
      <c r="H1001" s="5">
        <v>562400</v>
      </c>
      <c r="I1001" s="50">
        <v>39207</v>
      </c>
      <c r="J1001" s="5" t="s">
        <v>858</v>
      </c>
      <c r="BT1001" s="1"/>
    </row>
    <row r="1002" spans="1:72" x14ac:dyDescent="0.25">
      <c r="A1002" s="5" t="s">
        <v>460</v>
      </c>
      <c r="B1002" s="5" t="s">
        <v>454</v>
      </c>
      <c r="C1002" s="5" t="s">
        <v>579</v>
      </c>
      <c r="D1002" s="5" t="s">
        <v>987</v>
      </c>
      <c r="E1002" s="52">
        <f t="shared" ca="1" si="15"/>
        <v>28080</v>
      </c>
      <c r="F1002" s="5">
        <v>31</v>
      </c>
      <c r="G1002" s="50">
        <v>31813</v>
      </c>
      <c r="H1002" s="5">
        <v>356943</v>
      </c>
      <c r="I1002" s="50">
        <v>39205</v>
      </c>
      <c r="J1002" s="5" t="s">
        <v>858</v>
      </c>
      <c r="BT1002" s="1"/>
    </row>
    <row r="1003" spans="1:72" x14ac:dyDescent="0.25">
      <c r="A1003" s="5" t="s">
        <v>460</v>
      </c>
      <c r="B1003" s="5" t="s">
        <v>413</v>
      </c>
      <c r="C1003" s="5" t="s">
        <v>648</v>
      </c>
      <c r="D1003" s="5" t="s">
        <v>984</v>
      </c>
      <c r="E1003" s="52">
        <f t="shared" ca="1" si="15"/>
        <v>29916</v>
      </c>
      <c r="F1003" s="5">
        <v>32</v>
      </c>
      <c r="G1003" s="50">
        <v>31331</v>
      </c>
      <c r="H1003" s="5">
        <v>562424</v>
      </c>
      <c r="I1003" s="50">
        <v>39275</v>
      </c>
      <c r="J1003" s="5" t="s">
        <v>858</v>
      </c>
      <c r="BT1003" s="1"/>
    </row>
    <row r="1004" spans="1:72" x14ac:dyDescent="0.25">
      <c r="A1004" s="5" t="s">
        <v>460</v>
      </c>
      <c r="B1004" s="5" t="s">
        <v>408</v>
      </c>
      <c r="C1004" s="5" t="s">
        <v>492</v>
      </c>
      <c r="D1004" s="5" t="s">
        <v>989</v>
      </c>
      <c r="E1004" s="52">
        <f t="shared" ca="1" si="15"/>
        <v>23580</v>
      </c>
      <c r="F1004" s="5">
        <v>29</v>
      </c>
      <c r="G1004" s="50">
        <v>32627</v>
      </c>
      <c r="H1004" s="5">
        <v>352569</v>
      </c>
      <c r="I1004" s="50">
        <v>39144</v>
      </c>
      <c r="J1004" s="5" t="s">
        <v>858</v>
      </c>
      <c r="BT1004" s="1"/>
    </row>
    <row r="1005" spans="1:72" x14ac:dyDescent="0.25">
      <c r="A1005" s="5" t="s">
        <v>460</v>
      </c>
      <c r="B1005" s="5" t="s">
        <v>454</v>
      </c>
      <c r="C1005" s="5" t="s">
        <v>629</v>
      </c>
      <c r="D1005" s="5" t="s">
        <v>990</v>
      </c>
      <c r="E1005" s="52">
        <f t="shared" ca="1" si="15"/>
        <v>29460</v>
      </c>
      <c r="F1005" s="5">
        <v>29</v>
      </c>
      <c r="G1005" s="50">
        <v>32739</v>
      </c>
      <c r="H1005" s="5">
        <v>562566</v>
      </c>
      <c r="I1005" s="50">
        <v>39366</v>
      </c>
      <c r="J1005" s="5" t="s">
        <v>858</v>
      </c>
      <c r="BT1005" s="1"/>
    </row>
    <row r="1006" spans="1:72" x14ac:dyDescent="0.25">
      <c r="A1006" s="5" t="s">
        <v>460</v>
      </c>
      <c r="B1006" s="5" t="s">
        <v>413</v>
      </c>
      <c r="C1006" s="5" t="s">
        <v>409</v>
      </c>
      <c r="D1006" s="5" t="s">
        <v>993</v>
      </c>
      <c r="E1006" s="52">
        <f t="shared" ca="1" si="15"/>
        <v>18276</v>
      </c>
      <c r="F1006" s="5">
        <v>32</v>
      </c>
      <c r="G1006" s="50">
        <v>31662</v>
      </c>
      <c r="H1006" s="5">
        <v>562446</v>
      </c>
      <c r="I1006" s="50">
        <v>39442</v>
      </c>
      <c r="J1006" s="5" t="s">
        <v>858</v>
      </c>
      <c r="BT1006" s="1"/>
    </row>
    <row r="1007" spans="1:72" x14ac:dyDescent="0.25">
      <c r="A1007" s="5" t="s">
        <v>460</v>
      </c>
      <c r="B1007" s="5" t="s">
        <v>454</v>
      </c>
      <c r="C1007" s="5" t="s">
        <v>452</v>
      </c>
      <c r="D1007" s="5" t="s">
        <v>844</v>
      </c>
      <c r="E1007" s="52">
        <f t="shared" ca="1" si="15"/>
        <v>18876</v>
      </c>
      <c r="F1007" s="5">
        <v>31</v>
      </c>
      <c r="G1007" s="50">
        <v>31917</v>
      </c>
      <c r="H1007" s="5">
        <v>352464</v>
      </c>
      <c r="I1007" s="50">
        <v>39266</v>
      </c>
      <c r="J1007" s="5" t="s">
        <v>858</v>
      </c>
      <c r="BT1007" s="1"/>
    </row>
    <row r="1008" spans="1:72" x14ac:dyDescent="0.25">
      <c r="A1008" s="5" t="s">
        <v>460</v>
      </c>
      <c r="B1008" s="5" t="s">
        <v>454</v>
      </c>
      <c r="C1008" s="5" t="s">
        <v>570</v>
      </c>
      <c r="D1008" s="5" t="s">
        <v>942</v>
      </c>
      <c r="E1008" s="52">
        <f t="shared" ca="1" si="15"/>
        <v>20436</v>
      </c>
      <c r="F1008" s="5">
        <v>38</v>
      </c>
      <c r="G1008" s="50">
        <v>29309</v>
      </c>
      <c r="H1008" s="5">
        <v>352493</v>
      </c>
      <c r="I1008" s="50">
        <v>39180</v>
      </c>
      <c r="J1008" s="5" t="s">
        <v>858</v>
      </c>
      <c r="BT1008" s="1"/>
    </row>
    <row r="1009" spans="1:72" x14ac:dyDescent="0.25">
      <c r="A1009" s="5" t="s">
        <v>460</v>
      </c>
      <c r="B1009" s="5" t="s">
        <v>454</v>
      </c>
      <c r="C1009" s="5" t="s">
        <v>568</v>
      </c>
      <c r="D1009" s="5" t="s">
        <v>722</v>
      </c>
      <c r="E1009" s="52">
        <f t="shared" ca="1" si="15"/>
        <v>20568</v>
      </c>
      <c r="F1009" s="5">
        <v>35</v>
      </c>
      <c r="G1009" s="50">
        <v>30547</v>
      </c>
      <c r="H1009" s="5">
        <v>562491</v>
      </c>
      <c r="I1009" s="50">
        <v>39205</v>
      </c>
      <c r="J1009" s="5" t="s">
        <v>858</v>
      </c>
      <c r="BT1009" s="1"/>
    </row>
    <row r="1010" spans="1:72" x14ac:dyDescent="0.25">
      <c r="A1010" s="5" t="s">
        <v>460</v>
      </c>
      <c r="B1010" s="5" t="s">
        <v>413</v>
      </c>
      <c r="C1010" s="5" t="s">
        <v>546</v>
      </c>
      <c r="D1010" s="5" t="s">
        <v>907</v>
      </c>
      <c r="E1010" s="52">
        <f t="shared" ca="1" si="15"/>
        <v>28488</v>
      </c>
      <c r="F1010" s="5">
        <v>31</v>
      </c>
      <c r="G1010" s="50">
        <v>31948</v>
      </c>
      <c r="H1010" s="5">
        <v>352613</v>
      </c>
      <c r="I1010" s="50">
        <v>39412</v>
      </c>
      <c r="J1010" s="5" t="s">
        <v>858</v>
      </c>
      <c r="BT1010" s="1"/>
    </row>
    <row r="1011" spans="1:72" x14ac:dyDescent="0.25">
      <c r="A1011" s="5" t="s">
        <v>460</v>
      </c>
      <c r="B1011" s="5" t="s">
        <v>454</v>
      </c>
      <c r="C1011" s="5" t="s">
        <v>471</v>
      </c>
      <c r="D1011" s="5" t="s">
        <v>922</v>
      </c>
      <c r="E1011" s="52">
        <f t="shared" ca="1" si="15"/>
        <v>20376</v>
      </c>
      <c r="F1011" s="5">
        <v>32</v>
      </c>
      <c r="G1011" s="50">
        <v>31332</v>
      </c>
      <c r="H1011" s="5">
        <v>562627</v>
      </c>
      <c r="I1011" s="50">
        <v>39426</v>
      </c>
      <c r="J1011" s="5" t="s">
        <v>858</v>
      </c>
      <c r="BT1011" s="1"/>
    </row>
    <row r="1012" spans="1:72" x14ac:dyDescent="0.25">
      <c r="A1012" s="5" t="s">
        <v>460</v>
      </c>
      <c r="B1012" s="5" t="s">
        <v>408</v>
      </c>
      <c r="C1012" s="5" t="s">
        <v>458</v>
      </c>
      <c r="D1012" s="5" t="s">
        <v>997</v>
      </c>
      <c r="E1012" s="52">
        <f t="shared" ca="1" si="15"/>
        <v>23124</v>
      </c>
      <c r="F1012" s="5">
        <v>31</v>
      </c>
      <c r="G1012" s="50">
        <v>31844</v>
      </c>
      <c r="H1012" s="5">
        <v>562630</v>
      </c>
      <c r="I1012" s="50">
        <v>39370</v>
      </c>
      <c r="J1012" s="5" t="s">
        <v>858</v>
      </c>
      <c r="BT1012" s="1"/>
    </row>
    <row r="1013" spans="1:72" x14ac:dyDescent="0.25">
      <c r="A1013" s="5" t="s">
        <v>460</v>
      </c>
      <c r="B1013" s="5" t="s">
        <v>408</v>
      </c>
      <c r="C1013" s="5" t="s">
        <v>500</v>
      </c>
      <c r="D1013" s="5" t="s">
        <v>913</v>
      </c>
      <c r="E1013" s="52">
        <f t="shared" ca="1" si="15"/>
        <v>26544</v>
      </c>
      <c r="F1013" s="5">
        <v>37</v>
      </c>
      <c r="G1013" s="50">
        <v>29777</v>
      </c>
      <c r="H1013" s="5">
        <v>352501</v>
      </c>
      <c r="I1013" s="50">
        <v>39107</v>
      </c>
      <c r="J1013" s="5" t="s">
        <v>858</v>
      </c>
      <c r="BT1013" s="1"/>
    </row>
    <row r="1014" spans="1:72" x14ac:dyDescent="0.25">
      <c r="A1014" s="5" t="s">
        <v>460</v>
      </c>
      <c r="B1014" s="5" t="s">
        <v>454</v>
      </c>
      <c r="C1014" s="5" t="s">
        <v>521</v>
      </c>
      <c r="D1014" s="5" t="s">
        <v>983</v>
      </c>
      <c r="E1014" s="52">
        <f t="shared" ca="1" si="15"/>
        <v>22500</v>
      </c>
      <c r="F1014" s="5">
        <v>31</v>
      </c>
      <c r="G1014" s="50">
        <v>31782</v>
      </c>
      <c r="H1014" s="5">
        <v>352667</v>
      </c>
      <c r="I1014" s="50">
        <v>39170</v>
      </c>
      <c r="J1014" s="5" t="s">
        <v>858</v>
      </c>
      <c r="BT1014" s="1"/>
    </row>
    <row r="1015" spans="1:72" x14ac:dyDescent="0.25">
      <c r="A1015" s="5" t="s">
        <v>460</v>
      </c>
      <c r="B1015" s="5" t="s">
        <v>413</v>
      </c>
      <c r="C1015" s="5" t="s">
        <v>730</v>
      </c>
      <c r="D1015" s="5" t="s">
        <v>175</v>
      </c>
      <c r="E1015" s="52">
        <f t="shared" ca="1" si="15"/>
        <v>25464</v>
      </c>
      <c r="F1015" s="5">
        <v>40</v>
      </c>
      <c r="G1015" s="50">
        <v>28663</v>
      </c>
      <c r="H1015" s="5">
        <v>562635</v>
      </c>
      <c r="I1015" s="50">
        <v>39167</v>
      </c>
      <c r="J1015" s="5" t="s">
        <v>858</v>
      </c>
      <c r="BT1015" s="1"/>
    </row>
    <row r="1016" spans="1:72" x14ac:dyDescent="0.25">
      <c r="A1016" s="5" t="s">
        <v>460</v>
      </c>
      <c r="B1016" s="5" t="s">
        <v>454</v>
      </c>
      <c r="C1016" s="5" t="s">
        <v>479</v>
      </c>
      <c r="D1016" s="5" t="s">
        <v>523</v>
      </c>
      <c r="E1016" s="52">
        <f t="shared" ca="1" si="15"/>
        <v>27588</v>
      </c>
      <c r="F1016" s="5">
        <v>34</v>
      </c>
      <c r="G1016" s="50">
        <v>30867</v>
      </c>
      <c r="H1016" s="5">
        <v>352679</v>
      </c>
      <c r="I1016" s="50">
        <v>39424</v>
      </c>
      <c r="J1016" s="5" t="s">
        <v>858</v>
      </c>
      <c r="BT1016" s="1"/>
    </row>
    <row r="1017" spans="1:72" x14ac:dyDescent="0.25">
      <c r="A1017" s="5" t="s">
        <v>460</v>
      </c>
      <c r="B1017" s="5" t="s">
        <v>413</v>
      </c>
      <c r="C1017" s="5" t="s">
        <v>667</v>
      </c>
      <c r="D1017" s="5" t="s">
        <v>993</v>
      </c>
      <c r="E1017" s="52">
        <f t="shared" ca="1" si="15"/>
        <v>28968</v>
      </c>
      <c r="F1017" s="5">
        <v>33</v>
      </c>
      <c r="G1017" s="50">
        <v>31109</v>
      </c>
      <c r="H1017" s="5">
        <v>562665</v>
      </c>
      <c r="I1017" s="50">
        <v>39396</v>
      </c>
      <c r="J1017" s="5" t="s">
        <v>858</v>
      </c>
      <c r="BT1017" s="1"/>
    </row>
    <row r="1018" spans="1:72" x14ac:dyDescent="0.25">
      <c r="A1018" s="5" t="s">
        <v>460</v>
      </c>
      <c r="B1018" s="5" t="s">
        <v>408</v>
      </c>
      <c r="C1018" s="5" t="s">
        <v>521</v>
      </c>
      <c r="D1018" s="5" t="s">
        <v>1001</v>
      </c>
      <c r="E1018" s="52">
        <f t="shared" ca="1" si="15"/>
        <v>25128</v>
      </c>
      <c r="F1018" s="5">
        <v>37</v>
      </c>
      <c r="G1018" s="50">
        <v>29681</v>
      </c>
      <c r="H1018" s="5">
        <v>562654</v>
      </c>
      <c r="I1018" s="50">
        <v>39306</v>
      </c>
      <c r="J1018" s="5" t="s">
        <v>858</v>
      </c>
      <c r="BT1018" s="1"/>
    </row>
    <row r="1019" spans="1:72" x14ac:dyDescent="0.25">
      <c r="A1019" s="5" t="s">
        <v>460</v>
      </c>
      <c r="B1019" s="5" t="s">
        <v>454</v>
      </c>
      <c r="C1019" s="5" t="s">
        <v>517</v>
      </c>
      <c r="D1019" s="5" t="s">
        <v>984</v>
      </c>
      <c r="E1019" s="52">
        <f t="shared" ca="1" si="15"/>
        <v>30252</v>
      </c>
      <c r="F1019" s="5">
        <v>32</v>
      </c>
      <c r="G1019" s="50">
        <v>31531</v>
      </c>
      <c r="H1019" s="5">
        <v>352671</v>
      </c>
      <c r="I1019" s="50">
        <v>39123</v>
      </c>
      <c r="J1019" s="5" t="s">
        <v>858</v>
      </c>
      <c r="BT1019" s="1"/>
    </row>
    <row r="1020" spans="1:72" x14ac:dyDescent="0.25">
      <c r="A1020" s="5" t="s">
        <v>460</v>
      </c>
      <c r="B1020" s="5" t="s">
        <v>454</v>
      </c>
      <c r="C1020" s="5" t="s">
        <v>479</v>
      </c>
      <c r="D1020" s="5" t="s">
        <v>1003</v>
      </c>
      <c r="E1020" s="52">
        <f t="shared" ca="1" si="15"/>
        <v>30048</v>
      </c>
      <c r="F1020" s="5">
        <v>30</v>
      </c>
      <c r="G1020" s="50">
        <v>32091</v>
      </c>
      <c r="H1020" s="5">
        <v>352704</v>
      </c>
      <c r="I1020" s="50">
        <v>39237</v>
      </c>
      <c r="J1020" s="5" t="s">
        <v>858</v>
      </c>
      <c r="BT1020" s="1"/>
    </row>
    <row r="1021" spans="1:72" x14ac:dyDescent="0.25">
      <c r="A1021" s="5" t="s">
        <v>460</v>
      </c>
      <c r="B1021" s="5" t="s">
        <v>408</v>
      </c>
      <c r="C1021" s="5" t="s">
        <v>434</v>
      </c>
      <c r="D1021" s="5" t="s">
        <v>535</v>
      </c>
      <c r="E1021" s="52">
        <f t="shared" ca="1" si="15"/>
        <v>20460</v>
      </c>
      <c r="F1021" s="5">
        <v>36</v>
      </c>
      <c r="G1021" s="50">
        <v>29930</v>
      </c>
      <c r="H1021" s="5">
        <v>352752</v>
      </c>
      <c r="I1021" s="50">
        <v>36724</v>
      </c>
      <c r="J1021" s="5" t="s">
        <v>858</v>
      </c>
      <c r="BT1021" s="1"/>
    </row>
    <row r="1022" spans="1:72" x14ac:dyDescent="0.25">
      <c r="A1022" s="5" t="s">
        <v>460</v>
      </c>
      <c r="B1022" s="5" t="s">
        <v>454</v>
      </c>
      <c r="C1022" s="5" t="s">
        <v>503</v>
      </c>
      <c r="D1022" s="5" t="s">
        <v>893</v>
      </c>
      <c r="E1022" s="52">
        <f t="shared" ca="1" si="15"/>
        <v>29268</v>
      </c>
      <c r="F1022" s="5">
        <v>33</v>
      </c>
      <c r="G1022" s="50">
        <v>31026</v>
      </c>
      <c r="H1022" s="5">
        <v>566506</v>
      </c>
      <c r="I1022" s="50">
        <v>36886</v>
      </c>
      <c r="J1022" s="5" t="s">
        <v>858</v>
      </c>
      <c r="BT1022" s="1"/>
    </row>
    <row r="1023" spans="1:72" x14ac:dyDescent="0.25">
      <c r="A1023" s="5" t="s">
        <v>460</v>
      </c>
      <c r="B1023" s="5" t="s">
        <v>408</v>
      </c>
      <c r="C1023" s="5" t="s">
        <v>549</v>
      </c>
      <c r="D1023" s="5" t="s">
        <v>870</v>
      </c>
      <c r="E1023" s="52">
        <f t="shared" ca="1" si="15"/>
        <v>29640</v>
      </c>
      <c r="F1023" s="5">
        <v>35</v>
      </c>
      <c r="G1023" s="50">
        <v>30401</v>
      </c>
      <c r="H1023" s="5">
        <v>562762</v>
      </c>
      <c r="I1023" s="50">
        <v>36971</v>
      </c>
      <c r="J1023" s="5" t="s">
        <v>858</v>
      </c>
      <c r="BT1023" s="1"/>
    </row>
    <row r="1024" spans="1:72" x14ac:dyDescent="0.25">
      <c r="A1024" s="5" t="s">
        <v>460</v>
      </c>
      <c r="B1024" s="5" t="s">
        <v>454</v>
      </c>
      <c r="C1024" s="5" t="s">
        <v>610</v>
      </c>
      <c r="D1024" s="5" t="s">
        <v>827</v>
      </c>
      <c r="E1024" s="52">
        <f t="shared" ca="1" si="15"/>
        <v>26316</v>
      </c>
      <c r="F1024" s="5">
        <v>31</v>
      </c>
      <c r="G1024" s="50">
        <v>31999</v>
      </c>
      <c r="H1024" s="5">
        <v>562761</v>
      </c>
      <c r="I1024" s="50">
        <v>37186</v>
      </c>
      <c r="J1024" s="5" t="s">
        <v>858</v>
      </c>
      <c r="BT1024" s="1"/>
    </row>
    <row r="1025" spans="1:72" x14ac:dyDescent="0.25">
      <c r="A1025" s="5" t="s">
        <v>460</v>
      </c>
      <c r="B1025" s="5" t="s">
        <v>408</v>
      </c>
      <c r="C1025" s="5" t="s">
        <v>791</v>
      </c>
      <c r="D1025" s="5" t="s">
        <v>161</v>
      </c>
      <c r="E1025" s="52">
        <f t="shared" ca="1" si="15"/>
        <v>23100</v>
      </c>
      <c r="F1025" s="5">
        <v>41</v>
      </c>
      <c r="G1025" s="50">
        <v>28205</v>
      </c>
      <c r="H1025" s="5">
        <v>563556</v>
      </c>
      <c r="I1025" s="50">
        <v>37349</v>
      </c>
      <c r="J1025" s="5" t="s">
        <v>858</v>
      </c>
      <c r="BT1025" s="1"/>
    </row>
    <row r="1026" spans="1:72" x14ac:dyDescent="0.25">
      <c r="A1026" s="5" t="s">
        <v>460</v>
      </c>
      <c r="B1026" s="5" t="s">
        <v>413</v>
      </c>
      <c r="C1026" s="5" t="s">
        <v>611</v>
      </c>
      <c r="D1026" s="5" t="s">
        <v>896</v>
      </c>
      <c r="E1026" s="52">
        <f t="shared" ref="E1026:E1089" ca="1" si="16">RANDBETWEEN(1500,2600)*12</f>
        <v>26808</v>
      </c>
      <c r="F1026" s="5">
        <v>39</v>
      </c>
      <c r="G1026" s="50">
        <v>29071</v>
      </c>
      <c r="H1026" s="5">
        <v>563577</v>
      </c>
      <c r="I1026" s="50">
        <v>36932</v>
      </c>
      <c r="J1026" s="5" t="s">
        <v>858</v>
      </c>
      <c r="BT1026" s="1"/>
    </row>
    <row r="1027" spans="1:72" x14ac:dyDescent="0.25">
      <c r="A1027" s="5" t="s">
        <v>460</v>
      </c>
      <c r="B1027" s="5" t="s">
        <v>408</v>
      </c>
      <c r="C1027" s="5" t="s">
        <v>671</v>
      </c>
      <c r="D1027" s="5" t="s">
        <v>443</v>
      </c>
      <c r="E1027" s="52">
        <f t="shared" ca="1" si="16"/>
        <v>29892</v>
      </c>
      <c r="F1027" s="5">
        <v>35</v>
      </c>
      <c r="G1027" s="50">
        <v>30470</v>
      </c>
      <c r="H1027" s="5">
        <v>352908</v>
      </c>
      <c r="I1027" s="50">
        <v>38475</v>
      </c>
      <c r="J1027" s="5" t="s">
        <v>858</v>
      </c>
      <c r="BT1027" s="1"/>
    </row>
    <row r="1028" spans="1:72" x14ac:dyDescent="0.25">
      <c r="A1028" s="5" t="s">
        <v>460</v>
      </c>
      <c r="B1028" s="5" t="s">
        <v>408</v>
      </c>
      <c r="C1028" s="5" t="s">
        <v>612</v>
      </c>
      <c r="D1028" s="5" t="s">
        <v>1028</v>
      </c>
      <c r="E1028" s="52">
        <f t="shared" ca="1" si="16"/>
        <v>24720</v>
      </c>
      <c r="F1028" s="5">
        <v>34</v>
      </c>
      <c r="G1028" s="50">
        <v>30873</v>
      </c>
      <c r="H1028" s="5">
        <v>562931</v>
      </c>
      <c r="I1028" s="50">
        <v>38964</v>
      </c>
      <c r="J1028" s="5" t="s">
        <v>858</v>
      </c>
      <c r="BT1028" s="1"/>
    </row>
    <row r="1029" spans="1:72" x14ac:dyDescent="0.25">
      <c r="A1029" s="5" t="s">
        <v>460</v>
      </c>
      <c r="B1029" s="5" t="s">
        <v>413</v>
      </c>
      <c r="C1029" s="5" t="s">
        <v>157</v>
      </c>
      <c r="D1029" s="5" t="s">
        <v>896</v>
      </c>
      <c r="E1029" s="52">
        <f t="shared" ca="1" si="16"/>
        <v>23136</v>
      </c>
      <c r="F1029" s="5">
        <v>42</v>
      </c>
      <c r="G1029" s="50">
        <v>28015</v>
      </c>
      <c r="H1029" s="5">
        <v>352956</v>
      </c>
      <c r="I1029" s="50">
        <v>38982</v>
      </c>
      <c r="J1029" s="5" t="s">
        <v>858</v>
      </c>
      <c r="BT1029" s="1"/>
    </row>
    <row r="1030" spans="1:72" x14ac:dyDescent="0.25">
      <c r="A1030" s="5" t="s">
        <v>460</v>
      </c>
      <c r="B1030" s="5" t="s">
        <v>454</v>
      </c>
      <c r="C1030" s="5" t="s">
        <v>497</v>
      </c>
      <c r="D1030" s="5" t="s">
        <v>1036</v>
      </c>
      <c r="E1030" s="52">
        <f t="shared" ca="1" si="16"/>
        <v>29004</v>
      </c>
      <c r="F1030" s="5">
        <v>30</v>
      </c>
      <c r="G1030" s="50">
        <v>32398</v>
      </c>
      <c r="H1030" s="5">
        <v>352954</v>
      </c>
      <c r="I1030" s="50">
        <v>38758</v>
      </c>
      <c r="J1030" s="5" t="s">
        <v>858</v>
      </c>
      <c r="BT1030" s="1"/>
    </row>
    <row r="1031" spans="1:72" x14ac:dyDescent="0.25">
      <c r="A1031" s="5" t="s">
        <v>460</v>
      </c>
      <c r="B1031" s="5" t="s">
        <v>408</v>
      </c>
      <c r="C1031" s="5" t="s">
        <v>500</v>
      </c>
      <c r="D1031" s="5" t="s">
        <v>950</v>
      </c>
      <c r="E1031" s="52">
        <f t="shared" ca="1" si="16"/>
        <v>24012</v>
      </c>
      <c r="F1031" s="5">
        <v>31</v>
      </c>
      <c r="G1031" s="50">
        <v>31772</v>
      </c>
      <c r="H1031" s="5">
        <v>563078</v>
      </c>
      <c r="I1031" s="50">
        <v>40631</v>
      </c>
      <c r="J1031" s="5" t="s">
        <v>858</v>
      </c>
      <c r="BT1031" s="1"/>
    </row>
    <row r="1032" spans="1:72" x14ac:dyDescent="0.25">
      <c r="A1032" s="5" t="s">
        <v>460</v>
      </c>
      <c r="B1032" s="5" t="s">
        <v>454</v>
      </c>
      <c r="C1032" s="5" t="s">
        <v>471</v>
      </c>
      <c r="D1032" s="5" t="s">
        <v>922</v>
      </c>
      <c r="E1032" s="52">
        <f t="shared" ca="1" si="16"/>
        <v>27924</v>
      </c>
      <c r="F1032" s="5">
        <v>31</v>
      </c>
      <c r="G1032" s="50">
        <v>32030</v>
      </c>
      <c r="H1032" s="5">
        <v>563085</v>
      </c>
      <c r="I1032" s="50">
        <v>41569</v>
      </c>
      <c r="J1032" s="5" t="s">
        <v>858</v>
      </c>
      <c r="BT1032" s="1"/>
    </row>
    <row r="1033" spans="1:72" x14ac:dyDescent="0.25">
      <c r="A1033" s="5" t="s">
        <v>460</v>
      </c>
      <c r="B1033" s="5" t="s">
        <v>408</v>
      </c>
      <c r="C1033" s="5" t="s">
        <v>626</v>
      </c>
      <c r="D1033" s="5" t="s">
        <v>828</v>
      </c>
      <c r="E1033" s="52">
        <f t="shared" ca="1" si="16"/>
        <v>25104</v>
      </c>
      <c r="F1033" s="5">
        <v>30</v>
      </c>
      <c r="G1033" s="50">
        <v>32336</v>
      </c>
      <c r="H1033" s="5">
        <v>353099</v>
      </c>
      <c r="I1033" s="50">
        <v>41969</v>
      </c>
      <c r="J1033" s="5" t="s">
        <v>858</v>
      </c>
      <c r="BT1033" s="1"/>
    </row>
    <row r="1034" spans="1:72" x14ac:dyDescent="0.25">
      <c r="A1034" s="5" t="s">
        <v>460</v>
      </c>
      <c r="B1034" s="5" t="s">
        <v>454</v>
      </c>
      <c r="C1034" s="5" t="s">
        <v>694</v>
      </c>
      <c r="D1034" s="5" t="s">
        <v>840</v>
      </c>
      <c r="E1034" s="52">
        <f t="shared" ca="1" si="16"/>
        <v>21804</v>
      </c>
      <c r="F1034" s="5">
        <v>36</v>
      </c>
      <c r="G1034" s="50">
        <v>29998</v>
      </c>
      <c r="H1034" s="5">
        <v>563110</v>
      </c>
      <c r="I1034" s="50">
        <v>41727</v>
      </c>
      <c r="J1034" s="5" t="s">
        <v>858</v>
      </c>
      <c r="BT1034" s="1"/>
    </row>
    <row r="1035" spans="1:72" x14ac:dyDescent="0.25">
      <c r="A1035" s="5" t="s">
        <v>876</v>
      </c>
      <c r="B1035" s="5" t="s">
        <v>408</v>
      </c>
      <c r="C1035" s="5" t="s">
        <v>443</v>
      </c>
      <c r="D1035" s="5" t="s">
        <v>597</v>
      </c>
      <c r="E1035" s="52">
        <f t="shared" ca="1" si="16"/>
        <v>24252</v>
      </c>
      <c r="F1035" s="5">
        <v>48</v>
      </c>
      <c r="G1035" s="50">
        <v>25648</v>
      </c>
      <c r="H1035" s="5">
        <v>350787</v>
      </c>
      <c r="I1035" s="50">
        <v>35540</v>
      </c>
      <c r="J1035" s="5" t="s">
        <v>417</v>
      </c>
      <c r="BT1035" s="1"/>
    </row>
    <row r="1036" spans="1:72" x14ac:dyDescent="0.25">
      <c r="A1036" s="5" t="s">
        <v>868</v>
      </c>
      <c r="B1036" s="5" t="s">
        <v>408</v>
      </c>
      <c r="C1036" s="5" t="s">
        <v>615</v>
      </c>
      <c r="D1036" s="5" t="s">
        <v>459</v>
      </c>
      <c r="E1036" s="52">
        <f t="shared" ca="1" si="16"/>
        <v>21024</v>
      </c>
      <c r="F1036" s="5">
        <v>48</v>
      </c>
      <c r="G1036" s="50">
        <v>25519</v>
      </c>
      <c r="H1036" s="5">
        <v>351163</v>
      </c>
      <c r="I1036" s="50">
        <v>35058</v>
      </c>
      <c r="J1036" s="5" t="s">
        <v>412</v>
      </c>
      <c r="BT1036" s="1"/>
    </row>
    <row r="1037" spans="1:72" x14ac:dyDescent="0.25">
      <c r="A1037" s="5" t="s">
        <v>868</v>
      </c>
      <c r="B1037" s="5" t="s">
        <v>413</v>
      </c>
      <c r="C1037" s="5" t="s">
        <v>587</v>
      </c>
      <c r="D1037" s="5" t="s">
        <v>801</v>
      </c>
      <c r="E1037" s="52">
        <f t="shared" ca="1" si="16"/>
        <v>19656</v>
      </c>
      <c r="F1037" s="5">
        <v>47</v>
      </c>
      <c r="G1037" s="50">
        <v>26164</v>
      </c>
      <c r="H1037" s="5">
        <v>561655</v>
      </c>
      <c r="I1037" s="50">
        <v>34054</v>
      </c>
      <c r="J1037" s="5" t="s">
        <v>909</v>
      </c>
      <c r="BT1037" s="1"/>
    </row>
    <row r="1038" spans="1:72" x14ac:dyDescent="0.25">
      <c r="A1038" s="5" t="s">
        <v>868</v>
      </c>
      <c r="B1038" s="5" t="s">
        <v>454</v>
      </c>
      <c r="C1038" s="5" t="s">
        <v>561</v>
      </c>
      <c r="D1038" s="5" t="s">
        <v>640</v>
      </c>
      <c r="E1038" s="52">
        <f t="shared" ca="1" si="16"/>
        <v>19020</v>
      </c>
      <c r="F1038" s="5">
        <v>38</v>
      </c>
      <c r="G1038" s="50">
        <v>29455</v>
      </c>
      <c r="H1038" s="5">
        <v>352335</v>
      </c>
      <c r="I1038" s="50">
        <v>39175</v>
      </c>
      <c r="J1038" s="5" t="s">
        <v>858</v>
      </c>
      <c r="BT1038" s="1"/>
    </row>
    <row r="1039" spans="1:72" x14ac:dyDescent="0.25">
      <c r="A1039" s="5" t="s">
        <v>868</v>
      </c>
      <c r="B1039" s="5" t="s">
        <v>408</v>
      </c>
      <c r="C1039" s="5" t="s">
        <v>625</v>
      </c>
      <c r="D1039" s="5" t="s">
        <v>542</v>
      </c>
      <c r="E1039" s="52">
        <f t="shared" ca="1" si="16"/>
        <v>20916</v>
      </c>
      <c r="F1039" s="5">
        <v>44</v>
      </c>
      <c r="G1039" s="50">
        <v>27171</v>
      </c>
      <c r="H1039" s="5">
        <v>562656</v>
      </c>
      <c r="I1039" s="50">
        <v>35160</v>
      </c>
      <c r="J1039" s="5" t="s">
        <v>858</v>
      </c>
      <c r="BT1039" s="1"/>
    </row>
    <row r="1040" spans="1:72" x14ac:dyDescent="0.25">
      <c r="A1040" s="5" t="s">
        <v>868</v>
      </c>
      <c r="B1040" s="5" t="s">
        <v>408</v>
      </c>
      <c r="C1040" s="5" t="s">
        <v>464</v>
      </c>
      <c r="D1040" s="5" t="s">
        <v>828</v>
      </c>
      <c r="E1040" s="52">
        <f t="shared" ca="1" si="16"/>
        <v>24552</v>
      </c>
      <c r="F1040" s="5">
        <v>43</v>
      </c>
      <c r="G1040" s="50">
        <v>27340</v>
      </c>
      <c r="H1040" s="5">
        <v>353013</v>
      </c>
      <c r="I1040" s="50">
        <v>39412</v>
      </c>
      <c r="J1040" s="5" t="s">
        <v>858</v>
      </c>
      <c r="BT1040" s="1"/>
    </row>
    <row r="1041" spans="1:72" x14ac:dyDescent="0.25">
      <c r="A1041" s="5" t="s">
        <v>829</v>
      </c>
      <c r="B1041" s="5" t="s">
        <v>413</v>
      </c>
      <c r="C1041" s="5" t="s">
        <v>474</v>
      </c>
      <c r="D1041" s="5" t="s">
        <v>640</v>
      </c>
      <c r="E1041" s="52">
        <f t="shared" ca="1" si="16"/>
        <v>22404</v>
      </c>
      <c r="F1041" s="5">
        <v>49</v>
      </c>
      <c r="G1041" s="50">
        <v>25335</v>
      </c>
      <c r="H1041" s="5">
        <v>350614</v>
      </c>
      <c r="I1041" s="50">
        <v>33933</v>
      </c>
      <c r="J1041" s="5" t="s">
        <v>412</v>
      </c>
      <c r="BT1041" s="1"/>
    </row>
    <row r="1042" spans="1:72" x14ac:dyDescent="0.25">
      <c r="A1042" s="5" t="s">
        <v>829</v>
      </c>
      <c r="B1042" s="5" t="s">
        <v>408</v>
      </c>
      <c r="C1042" s="5" t="s">
        <v>705</v>
      </c>
      <c r="D1042" s="5" t="s">
        <v>892</v>
      </c>
      <c r="E1042" s="52">
        <f t="shared" ca="1" si="16"/>
        <v>28920</v>
      </c>
      <c r="F1042" s="5">
        <v>35</v>
      </c>
      <c r="G1042" s="50">
        <v>30373</v>
      </c>
      <c r="H1042" s="5">
        <v>353558</v>
      </c>
      <c r="I1042" s="50">
        <v>37235</v>
      </c>
      <c r="J1042" s="5" t="s">
        <v>858</v>
      </c>
      <c r="BT1042" s="1"/>
    </row>
    <row r="1043" spans="1:72" x14ac:dyDescent="0.25">
      <c r="A1043" s="5" t="s">
        <v>1021</v>
      </c>
      <c r="B1043" s="5" t="s">
        <v>408</v>
      </c>
      <c r="C1043" s="5" t="s">
        <v>506</v>
      </c>
      <c r="D1043" s="5" t="s">
        <v>892</v>
      </c>
      <c r="E1043" s="52">
        <f t="shared" ca="1" si="16"/>
        <v>22836</v>
      </c>
      <c r="F1043" s="5">
        <v>41</v>
      </c>
      <c r="G1043" s="50">
        <v>28213</v>
      </c>
      <c r="H1043" s="5">
        <v>353589</v>
      </c>
      <c r="I1043" s="50">
        <v>38440</v>
      </c>
      <c r="J1043" s="5" t="s">
        <v>858</v>
      </c>
      <c r="BT1043" s="1"/>
    </row>
    <row r="1044" spans="1:72" x14ac:dyDescent="0.25">
      <c r="A1044" s="5" t="s">
        <v>958</v>
      </c>
      <c r="B1044" s="5" t="s">
        <v>408</v>
      </c>
      <c r="C1044" s="5" t="s">
        <v>603</v>
      </c>
      <c r="D1044" s="5" t="s">
        <v>957</v>
      </c>
      <c r="E1044" s="52">
        <f t="shared" ca="1" si="16"/>
        <v>24708</v>
      </c>
      <c r="F1044" s="5">
        <v>36</v>
      </c>
      <c r="G1044" s="50">
        <v>30136</v>
      </c>
      <c r="H1044" s="5">
        <v>561817</v>
      </c>
      <c r="I1044" s="50">
        <v>38842</v>
      </c>
      <c r="J1044" s="5" t="s">
        <v>858</v>
      </c>
      <c r="BT1044" s="1"/>
    </row>
    <row r="1045" spans="1:72" x14ac:dyDescent="0.25">
      <c r="A1045" s="5" t="s">
        <v>958</v>
      </c>
      <c r="B1045" s="5" t="s">
        <v>454</v>
      </c>
      <c r="C1045" s="5" t="s">
        <v>517</v>
      </c>
      <c r="D1045" s="5" t="s">
        <v>847</v>
      </c>
      <c r="E1045" s="52">
        <f t="shared" ca="1" si="16"/>
        <v>21732</v>
      </c>
      <c r="F1045" s="5">
        <v>34</v>
      </c>
      <c r="G1045" s="50">
        <v>30807</v>
      </c>
      <c r="H1045" s="5">
        <v>562737</v>
      </c>
      <c r="I1045" s="50">
        <v>36668</v>
      </c>
      <c r="J1045" s="5" t="s">
        <v>858</v>
      </c>
      <c r="BT1045" s="1"/>
    </row>
    <row r="1046" spans="1:72" x14ac:dyDescent="0.25">
      <c r="A1046" s="5" t="s">
        <v>958</v>
      </c>
      <c r="B1046" s="5" t="s">
        <v>454</v>
      </c>
      <c r="C1046" s="5" t="s">
        <v>157</v>
      </c>
      <c r="D1046" s="5" t="s">
        <v>922</v>
      </c>
      <c r="E1046" s="52">
        <f t="shared" ca="1" si="16"/>
        <v>29124</v>
      </c>
      <c r="F1046" s="5">
        <v>34</v>
      </c>
      <c r="G1046" s="50">
        <v>30746</v>
      </c>
      <c r="H1046" s="5">
        <v>562994</v>
      </c>
      <c r="I1046" s="50">
        <v>39337</v>
      </c>
      <c r="J1046" s="5" t="s">
        <v>858</v>
      </c>
      <c r="BT1046" s="1"/>
    </row>
    <row r="1047" spans="1:72" x14ac:dyDescent="0.25">
      <c r="A1047" s="5" t="s">
        <v>470</v>
      </c>
      <c r="B1047" s="5" t="s">
        <v>408</v>
      </c>
      <c r="C1047" s="5" t="s">
        <v>469</v>
      </c>
      <c r="D1047" s="5" t="s">
        <v>459</v>
      </c>
      <c r="E1047" s="52">
        <f t="shared" ca="1" si="16"/>
        <v>24960</v>
      </c>
      <c r="F1047" s="5">
        <v>60</v>
      </c>
      <c r="G1047" s="50">
        <v>21164</v>
      </c>
      <c r="H1047" s="5">
        <v>350204</v>
      </c>
      <c r="I1047" s="50">
        <v>28455</v>
      </c>
      <c r="J1047" s="5" t="s">
        <v>417</v>
      </c>
      <c r="BT1047" s="1"/>
    </row>
    <row r="1048" spans="1:72" x14ac:dyDescent="0.25">
      <c r="A1048" s="5" t="s">
        <v>470</v>
      </c>
      <c r="B1048" s="5" t="s">
        <v>408</v>
      </c>
      <c r="C1048" s="5" t="s">
        <v>524</v>
      </c>
      <c r="D1048" s="5" t="s">
        <v>459</v>
      </c>
      <c r="E1048" s="52">
        <f t="shared" ca="1" si="16"/>
        <v>25344</v>
      </c>
      <c r="F1048" s="5">
        <v>60</v>
      </c>
      <c r="G1048" s="50">
        <v>21150</v>
      </c>
      <c r="H1048" s="5">
        <v>351025</v>
      </c>
      <c r="I1048" s="50">
        <v>28755</v>
      </c>
      <c r="J1048" s="5" t="s">
        <v>412</v>
      </c>
      <c r="BT1048" s="1"/>
    </row>
    <row r="1049" spans="1:72" x14ac:dyDescent="0.25">
      <c r="A1049" s="5" t="s">
        <v>470</v>
      </c>
      <c r="B1049" s="5" t="s">
        <v>408</v>
      </c>
      <c r="C1049" s="5" t="s">
        <v>519</v>
      </c>
      <c r="D1049" s="5" t="s">
        <v>540</v>
      </c>
      <c r="E1049" s="52">
        <f t="shared" ca="1" si="16"/>
        <v>24180</v>
      </c>
      <c r="F1049" s="5">
        <v>61</v>
      </c>
      <c r="G1049" s="50">
        <v>21036</v>
      </c>
      <c r="H1049" s="5">
        <v>350721</v>
      </c>
      <c r="I1049" s="50">
        <v>28683</v>
      </c>
      <c r="J1049" s="5" t="s">
        <v>417</v>
      </c>
      <c r="BT1049" s="1"/>
    </row>
    <row r="1050" spans="1:72" x14ac:dyDescent="0.25">
      <c r="A1050" s="5" t="s">
        <v>470</v>
      </c>
      <c r="B1050" s="5" t="s">
        <v>408</v>
      </c>
      <c r="C1050" s="5" t="s">
        <v>479</v>
      </c>
      <c r="D1050" s="5" t="s">
        <v>453</v>
      </c>
      <c r="E1050" s="52">
        <f t="shared" ca="1" si="16"/>
        <v>18684</v>
      </c>
      <c r="F1050" s="5">
        <v>60</v>
      </c>
      <c r="G1050" s="50">
        <v>21353</v>
      </c>
      <c r="H1050" s="5">
        <v>560271</v>
      </c>
      <c r="I1050" s="50">
        <v>28953</v>
      </c>
      <c r="J1050" s="5" t="s">
        <v>421</v>
      </c>
      <c r="BT1050" s="1"/>
    </row>
    <row r="1051" spans="1:72" x14ac:dyDescent="0.25">
      <c r="A1051" s="5" t="s">
        <v>470</v>
      </c>
      <c r="B1051" s="5" t="s">
        <v>408</v>
      </c>
      <c r="C1051" s="5" t="s">
        <v>524</v>
      </c>
      <c r="D1051" s="5" t="s">
        <v>621</v>
      </c>
      <c r="E1051" s="52">
        <f t="shared" ca="1" si="16"/>
        <v>28440</v>
      </c>
      <c r="F1051" s="5">
        <v>57</v>
      </c>
      <c r="G1051" s="50">
        <v>22201</v>
      </c>
      <c r="H1051" s="5">
        <v>560339</v>
      </c>
      <c r="I1051" s="50">
        <v>29839</v>
      </c>
      <c r="J1051" s="5" t="s">
        <v>466</v>
      </c>
      <c r="BT1051" s="1"/>
    </row>
    <row r="1052" spans="1:72" x14ac:dyDescent="0.25">
      <c r="A1052" s="5" t="s">
        <v>470</v>
      </c>
      <c r="B1052" s="5" t="s">
        <v>408</v>
      </c>
      <c r="C1052" s="5" t="s">
        <v>646</v>
      </c>
      <c r="D1052" s="5" t="s">
        <v>152</v>
      </c>
      <c r="E1052" s="52">
        <f t="shared" ca="1" si="16"/>
        <v>24180</v>
      </c>
      <c r="F1052" s="5">
        <v>60</v>
      </c>
      <c r="G1052" s="50">
        <v>21370</v>
      </c>
      <c r="H1052" s="5">
        <v>350933</v>
      </c>
      <c r="I1052" s="50">
        <v>29648</v>
      </c>
      <c r="J1052" s="5" t="s">
        <v>421</v>
      </c>
      <c r="BT1052" s="1"/>
    </row>
    <row r="1053" spans="1:72" x14ac:dyDescent="0.25">
      <c r="A1053" s="5" t="s">
        <v>470</v>
      </c>
      <c r="B1053" s="5" t="s">
        <v>408</v>
      </c>
      <c r="C1053" s="5" t="s">
        <v>448</v>
      </c>
      <c r="D1053" s="5" t="s">
        <v>599</v>
      </c>
      <c r="E1053" s="52">
        <f t="shared" ca="1" si="16"/>
        <v>28596</v>
      </c>
      <c r="F1053" s="5">
        <v>55</v>
      </c>
      <c r="G1053" s="50">
        <v>23245</v>
      </c>
      <c r="H1053" s="5">
        <v>350489</v>
      </c>
      <c r="I1053" s="50">
        <v>30342</v>
      </c>
      <c r="J1053" s="5" t="s">
        <v>466</v>
      </c>
      <c r="BT1053" s="1"/>
    </row>
    <row r="1054" spans="1:72" x14ac:dyDescent="0.25">
      <c r="A1054" s="5" t="s">
        <v>470</v>
      </c>
      <c r="B1054" s="5" t="s">
        <v>408</v>
      </c>
      <c r="C1054" s="5" t="s">
        <v>574</v>
      </c>
      <c r="D1054" s="5" t="s">
        <v>746</v>
      </c>
      <c r="E1054" s="52">
        <f t="shared" ca="1" si="16"/>
        <v>18540</v>
      </c>
      <c r="F1054" s="5">
        <v>55</v>
      </c>
      <c r="G1054" s="50">
        <v>23165</v>
      </c>
      <c r="H1054" s="5">
        <v>560711</v>
      </c>
      <c r="I1054" s="50">
        <v>31900</v>
      </c>
      <c r="J1054" s="5" t="s">
        <v>412</v>
      </c>
      <c r="BT1054" s="1"/>
    </row>
    <row r="1055" spans="1:72" x14ac:dyDescent="0.25">
      <c r="A1055" s="5" t="s">
        <v>470</v>
      </c>
      <c r="B1055" s="5" t="s">
        <v>413</v>
      </c>
      <c r="C1055" s="5" t="s">
        <v>568</v>
      </c>
      <c r="D1055" s="5" t="s">
        <v>472</v>
      </c>
      <c r="E1055" s="52">
        <f t="shared" ca="1" si="16"/>
        <v>19608</v>
      </c>
      <c r="F1055" s="5">
        <v>52</v>
      </c>
      <c r="G1055" s="50">
        <v>24261</v>
      </c>
      <c r="H1055" s="5">
        <v>560826</v>
      </c>
      <c r="I1055" s="50">
        <v>32362</v>
      </c>
      <c r="J1055" s="5" t="s">
        <v>412</v>
      </c>
      <c r="BT1055" s="1"/>
    </row>
    <row r="1056" spans="1:72" x14ac:dyDescent="0.25">
      <c r="A1056" s="5" t="s">
        <v>470</v>
      </c>
      <c r="B1056" s="5" t="s">
        <v>408</v>
      </c>
      <c r="C1056" s="5" t="s">
        <v>719</v>
      </c>
      <c r="D1056" s="5" t="s">
        <v>465</v>
      </c>
      <c r="E1056" s="52">
        <f t="shared" ca="1" si="16"/>
        <v>25392</v>
      </c>
      <c r="F1056" s="5">
        <v>58</v>
      </c>
      <c r="G1056" s="50">
        <v>22065</v>
      </c>
      <c r="H1056" s="5">
        <v>350371</v>
      </c>
      <c r="I1056" s="50">
        <v>32755</v>
      </c>
      <c r="J1056" s="5" t="s">
        <v>417</v>
      </c>
      <c r="BT1056" s="1"/>
    </row>
    <row r="1057" spans="1:72" x14ac:dyDescent="0.25">
      <c r="A1057" s="5" t="s">
        <v>470</v>
      </c>
      <c r="B1057" s="5" t="s">
        <v>408</v>
      </c>
      <c r="C1057" s="5" t="s">
        <v>635</v>
      </c>
      <c r="D1057" s="5" t="s">
        <v>776</v>
      </c>
      <c r="E1057" s="52">
        <f t="shared" ca="1" si="16"/>
        <v>23448</v>
      </c>
      <c r="F1057" s="5">
        <v>49</v>
      </c>
      <c r="G1057" s="50">
        <v>25374</v>
      </c>
      <c r="H1057" s="5">
        <v>350423</v>
      </c>
      <c r="I1057" s="50">
        <v>34153</v>
      </c>
      <c r="J1057" s="5" t="s">
        <v>421</v>
      </c>
      <c r="BT1057" s="1"/>
    </row>
    <row r="1058" spans="1:72" x14ac:dyDescent="0.25">
      <c r="A1058" s="5" t="s">
        <v>470</v>
      </c>
      <c r="B1058" s="5" t="s">
        <v>408</v>
      </c>
      <c r="C1058" s="5" t="s">
        <v>639</v>
      </c>
      <c r="D1058" s="5" t="s">
        <v>191</v>
      </c>
      <c r="E1058" s="52">
        <f t="shared" ca="1" si="16"/>
        <v>24372</v>
      </c>
      <c r="F1058" s="5">
        <v>53</v>
      </c>
      <c r="G1058" s="50">
        <v>23905</v>
      </c>
      <c r="H1058" s="5">
        <v>350388</v>
      </c>
      <c r="I1058" s="50">
        <v>34123</v>
      </c>
      <c r="J1058" s="5" t="s">
        <v>417</v>
      </c>
      <c r="BT1058" s="1"/>
    </row>
    <row r="1059" spans="1:72" x14ac:dyDescent="0.25">
      <c r="A1059" s="5" t="s">
        <v>470</v>
      </c>
      <c r="B1059" s="5" t="s">
        <v>413</v>
      </c>
      <c r="C1059" s="5" t="s">
        <v>568</v>
      </c>
      <c r="D1059" s="5" t="s">
        <v>475</v>
      </c>
      <c r="E1059" s="52">
        <f t="shared" ca="1" si="16"/>
        <v>20916</v>
      </c>
      <c r="F1059" s="5">
        <v>48</v>
      </c>
      <c r="G1059" s="50">
        <v>25620</v>
      </c>
      <c r="H1059" s="5">
        <v>561037</v>
      </c>
      <c r="I1059" s="50">
        <v>34649</v>
      </c>
      <c r="J1059" s="5" t="s">
        <v>412</v>
      </c>
      <c r="BT1059" s="1"/>
    </row>
    <row r="1060" spans="1:72" x14ac:dyDescent="0.25">
      <c r="A1060" s="5" t="s">
        <v>470</v>
      </c>
      <c r="B1060" s="5" t="s">
        <v>408</v>
      </c>
      <c r="C1060" s="5" t="s">
        <v>817</v>
      </c>
      <c r="D1060" s="5" t="s">
        <v>191</v>
      </c>
      <c r="E1060" s="52">
        <f t="shared" ca="1" si="16"/>
        <v>30096</v>
      </c>
      <c r="F1060" s="5">
        <v>40</v>
      </c>
      <c r="G1060" s="50">
        <v>28693</v>
      </c>
      <c r="H1060" s="5">
        <v>561527</v>
      </c>
      <c r="I1060" s="50">
        <v>36675</v>
      </c>
      <c r="J1060" s="5" t="s">
        <v>466</v>
      </c>
      <c r="BT1060" s="1"/>
    </row>
    <row r="1061" spans="1:72" x14ac:dyDescent="0.25">
      <c r="A1061" s="5" t="s">
        <v>470</v>
      </c>
      <c r="B1061" s="5" t="s">
        <v>408</v>
      </c>
      <c r="C1061" s="5" t="s">
        <v>614</v>
      </c>
      <c r="D1061" s="5" t="s">
        <v>835</v>
      </c>
      <c r="E1061" s="52">
        <f t="shared" ca="1" si="16"/>
        <v>20928</v>
      </c>
      <c r="F1061" s="5">
        <v>38</v>
      </c>
      <c r="G1061" s="50">
        <v>29277</v>
      </c>
      <c r="H1061" s="5">
        <v>562626</v>
      </c>
      <c r="I1061" s="50">
        <v>39337</v>
      </c>
      <c r="J1061" s="5" t="s">
        <v>858</v>
      </c>
      <c r="BT1061" s="1"/>
    </row>
    <row r="1062" spans="1:72" x14ac:dyDescent="0.25">
      <c r="A1062" s="5" t="s">
        <v>767</v>
      </c>
      <c r="B1062" s="5" t="s">
        <v>408</v>
      </c>
      <c r="C1062" s="5" t="s">
        <v>766</v>
      </c>
      <c r="D1062" s="5" t="s">
        <v>556</v>
      </c>
      <c r="E1062" s="52">
        <f t="shared" ca="1" si="16"/>
        <v>18960</v>
      </c>
      <c r="F1062" s="5">
        <v>56</v>
      </c>
      <c r="G1062" s="50">
        <v>22573</v>
      </c>
      <c r="H1062" s="5">
        <v>560540</v>
      </c>
      <c r="I1062" s="50">
        <v>31157</v>
      </c>
      <c r="J1062" s="5" t="s">
        <v>466</v>
      </c>
      <c r="BT1062" s="1"/>
    </row>
    <row r="1063" spans="1:72" x14ac:dyDescent="0.25">
      <c r="A1063" s="5" t="s">
        <v>890</v>
      </c>
      <c r="B1063" s="5" t="s">
        <v>454</v>
      </c>
      <c r="C1063" s="5" t="s">
        <v>574</v>
      </c>
      <c r="D1063" s="5" t="s">
        <v>91</v>
      </c>
      <c r="E1063" s="52">
        <f t="shared" ca="1" si="16"/>
        <v>24672</v>
      </c>
      <c r="F1063" s="5">
        <v>44</v>
      </c>
      <c r="G1063" s="50">
        <v>27178</v>
      </c>
      <c r="H1063" s="5">
        <v>561356</v>
      </c>
      <c r="I1063" s="50">
        <v>35710</v>
      </c>
      <c r="J1063" s="5" t="s">
        <v>417</v>
      </c>
      <c r="BT1063" s="1"/>
    </row>
    <row r="1064" spans="1:72" x14ac:dyDescent="0.25">
      <c r="A1064" s="5" t="s">
        <v>734</v>
      </c>
      <c r="B1064" s="5" t="s">
        <v>413</v>
      </c>
      <c r="C1064" s="5" t="s">
        <v>730</v>
      </c>
      <c r="D1064" s="5" t="s">
        <v>489</v>
      </c>
      <c r="E1064" s="52">
        <f t="shared" ca="1" si="16"/>
        <v>26748</v>
      </c>
      <c r="F1064" s="5">
        <v>56</v>
      </c>
      <c r="G1064" s="50">
        <v>22830</v>
      </c>
      <c r="H1064" s="5">
        <v>560475</v>
      </c>
      <c r="I1064" s="50">
        <v>30514</v>
      </c>
      <c r="J1064" s="5" t="s">
        <v>417</v>
      </c>
      <c r="BT1064" s="1"/>
    </row>
    <row r="1065" spans="1:72" x14ac:dyDescent="0.25">
      <c r="A1065" s="5" t="s">
        <v>734</v>
      </c>
      <c r="B1065" s="5" t="s">
        <v>408</v>
      </c>
      <c r="C1065" s="5" t="s">
        <v>526</v>
      </c>
      <c r="D1065" s="5" t="s">
        <v>835</v>
      </c>
      <c r="E1065" s="52">
        <f t="shared" ca="1" si="16"/>
        <v>27144</v>
      </c>
      <c r="F1065" s="5">
        <v>36</v>
      </c>
      <c r="G1065" s="50">
        <v>29869</v>
      </c>
      <c r="H1065" s="5">
        <v>350523</v>
      </c>
      <c r="I1065" s="50">
        <v>38399</v>
      </c>
      <c r="J1065" s="5" t="s">
        <v>858</v>
      </c>
      <c r="BT1065" s="1"/>
    </row>
    <row r="1066" spans="1:72" x14ac:dyDescent="0.25">
      <c r="A1066" s="5" t="s">
        <v>734</v>
      </c>
      <c r="B1066" s="5" t="s">
        <v>408</v>
      </c>
      <c r="C1066" s="5" t="s">
        <v>476</v>
      </c>
      <c r="D1066" s="5" t="s">
        <v>901</v>
      </c>
      <c r="E1066" s="52">
        <f t="shared" ca="1" si="16"/>
        <v>18048</v>
      </c>
      <c r="F1066" s="5">
        <v>38</v>
      </c>
      <c r="G1066" s="50">
        <v>29424</v>
      </c>
      <c r="H1066" s="5">
        <v>561812</v>
      </c>
      <c r="I1066" s="50">
        <v>38872</v>
      </c>
      <c r="J1066" s="5" t="s">
        <v>858</v>
      </c>
      <c r="BT1066" s="1"/>
    </row>
    <row r="1067" spans="1:72" x14ac:dyDescent="0.25">
      <c r="A1067" s="5" t="s">
        <v>747</v>
      </c>
      <c r="B1067" s="5" t="s">
        <v>408</v>
      </c>
      <c r="C1067" s="5" t="s">
        <v>152</v>
      </c>
      <c r="D1067" s="5" t="s">
        <v>746</v>
      </c>
      <c r="E1067" s="52">
        <f t="shared" ca="1" si="16"/>
        <v>23892</v>
      </c>
      <c r="F1067" s="5">
        <v>58</v>
      </c>
      <c r="G1067" s="50">
        <v>22132</v>
      </c>
      <c r="H1067" s="5">
        <v>560522</v>
      </c>
      <c r="I1067" s="50">
        <v>30970</v>
      </c>
      <c r="J1067" s="5" t="s">
        <v>466</v>
      </c>
      <c r="BT1067" s="1"/>
    </row>
    <row r="1068" spans="1:72" x14ac:dyDescent="0.25">
      <c r="A1068" s="5" t="s">
        <v>747</v>
      </c>
      <c r="B1068" s="5" t="s">
        <v>408</v>
      </c>
      <c r="C1068" s="5" t="s">
        <v>526</v>
      </c>
      <c r="D1068" s="5" t="s">
        <v>542</v>
      </c>
      <c r="E1068" s="52">
        <f t="shared" ca="1" si="16"/>
        <v>30156</v>
      </c>
      <c r="F1068" s="5">
        <v>51</v>
      </c>
      <c r="G1068" s="50">
        <v>24688</v>
      </c>
      <c r="H1068" s="5">
        <v>561056</v>
      </c>
      <c r="I1068" s="50">
        <v>33995</v>
      </c>
      <c r="J1068" s="5" t="s">
        <v>412</v>
      </c>
      <c r="BT1068" s="1"/>
    </row>
    <row r="1069" spans="1:72" x14ac:dyDescent="0.25">
      <c r="A1069" s="5" t="s">
        <v>747</v>
      </c>
      <c r="B1069" s="5" t="s">
        <v>408</v>
      </c>
      <c r="C1069" s="5" t="s">
        <v>635</v>
      </c>
      <c r="D1069" s="5" t="s">
        <v>964</v>
      </c>
      <c r="E1069" s="52">
        <f t="shared" ca="1" si="16"/>
        <v>26064</v>
      </c>
      <c r="F1069" s="5">
        <v>44</v>
      </c>
      <c r="G1069" s="50">
        <v>27213</v>
      </c>
      <c r="H1069" s="5">
        <v>351879</v>
      </c>
      <c r="I1069" s="50">
        <v>38936</v>
      </c>
      <c r="J1069" s="5" t="s">
        <v>900</v>
      </c>
      <c r="BT1069" s="1"/>
    </row>
    <row r="1070" spans="1:72" x14ac:dyDescent="0.25">
      <c r="A1070" s="5" t="s">
        <v>536</v>
      </c>
      <c r="B1070" s="5" t="s">
        <v>408</v>
      </c>
      <c r="C1070" s="5" t="s">
        <v>534</v>
      </c>
      <c r="D1070" s="5" t="s">
        <v>535</v>
      </c>
      <c r="E1070" s="52">
        <f t="shared" ca="1" si="16"/>
        <v>23460</v>
      </c>
      <c r="F1070" s="5">
        <v>58</v>
      </c>
      <c r="G1070" s="50">
        <v>21879</v>
      </c>
      <c r="H1070" s="5">
        <v>350456</v>
      </c>
      <c r="I1070" s="50">
        <v>28632</v>
      </c>
      <c r="J1070" s="5" t="s">
        <v>412</v>
      </c>
      <c r="BT1070" s="1"/>
    </row>
    <row r="1071" spans="1:72" x14ac:dyDescent="0.25">
      <c r="A1071" s="5" t="s">
        <v>536</v>
      </c>
      <c r="B1071" s="5" t="s">
        <v>408</v>
      </c>
      <c r="C1071" s="5" t="s">
        <v>561</v>
      </c>
      <c r="D1071" s="5" t="s">
        <v>444</v>
      </c>
      <c r="E1071" s="52">
        <f t="shared" ca="1" si="16"/>
        <v>28020</v>
      </c>
      <c r="F1071" s="5">
        <v>62</v>
      </c>
      <c r="G1071" s="50">
        <v>20480</v>
      </c>
      <c r="H1071" s="5">
        <v>350197</v>
      </c>
      <c r="I1071" s="50">
        <v>29039</v>
      </c>
      <c r="J1071" s="5" t="s">
        <v>417</v>
      </c>
      <c r="BT1071" s="1"/>
    </row>
    <row r="1072" spans="1:72" x14ac:dyDescent="0.25">
      <c r="A1072" s="5" t="s">
        <v>536</v>
      </c>
      <c r="B1072" s="5" t="s">
        <v>408</v>
      </c>
      <c r="C1072" s="5" t="s">
        <v>569</v>
      </c>
      <c r="D1072" s="5" t="s">
        <v>410</v>
      </c>
      <c r="E1072" s="52">
        <f t="shared" ca="1" si="16"/>
        <v>21552</v>
      </c>
      <c r="F1072" s="5">
        <v>58</v>
      </c>
      <c r="G1072" s="50">
        <v>21896</v>
      </c>
      <c r="H1072" s="5">
        <v>350905</v>
      </c>
      <c r="I1072" s="50">
        <v>28987</v>
      </c>
      <c r="J1072" s="5" t="s">
        <v>421</v>
      </c>
      <c r="BT1072" s="1"/>
    </row>
    <row r="1073" spans="1:72" x14ac:dyDescent="0.25">
      <c r="A1073" s="5" t="s">
        <v>536</v>
      </c>
      <c r="B1073" s="5" t="s">
        <v>408</v>
      </c>
      <c r="C1073" s="5" t="s">
        <v>603</v>
      </c>
      <c r="D1073" s="5" t="s">
        <v>604</v>
      </c>
      <c r="E1073" s="52">
        <f t="shared" ca="1" si="16"/>
        <v>27360</v>
      </c>
      <c r="F1073" s="5">
        <v>59</v>
      </c>
      <c r="G1073" s="50">
        <v>21812</v>
      </c>
      <c r="H1073" s="5">
        <v>350421</v>
      </c>
      <c r="I1073" s="50">
        <v>29486</v>
      </c>
      <c r="J1073" s="5" t="s">
        <v>417</v>
      </c>
      <c r="BT1073" s="1"/>
    </row>
    <row r="1074" spans="1:72" x14ac:dyDescent="0.25">
      <c r="A1074" s="5" t="s">
        <v>536</v>
      </c>
      <c r="B1074" s="5" t="s">
        <v>408</v>
      </c>
      <c r="C1074" s="5" t="s">
        <v>610</v>
      </c>
      <c r="D1074" s="5" t="s">
        <v>86</v>
      </c>
      <c r="E1074" s="52">
        <f t="shared" ca="1" si="16"/>
        <v>24648</v>
      </c>
      <c r="F1074" s="5">
        <v>58</v>
      </c>
      <c r="G1074" s="50">
        <v>21835</v>
      </c>
      <c r="H1074" s="5">
        <v>350967</v>
      </c>
      <c r="I1074" s="50">
        <v>29440</v>
      </c>
      <c r="J1074" s="5" t="s">
        <v>421</v>
      </c>
      <c r="BT1074" s="1"/>
    </row>
    <row r="1075" spans="1:72" x14ac:dyDescent="0.25">
      <c r="A1075" s="5" t="s">
        <v>536</v>
      </c>
      <c r="B1075" s="5" t="s">
        <v>408</v>
      </c>
      <c r="C1075" s="5" t="s">
        <v>614</v>
      </c>
      <c r="D1075" s="5" t="s">
        <v>533</v>
      </c>
      <c r="E1075" s="52">
        <f t="shared" ca="1" si="16"/>
        <v>19332</v>
      </c>
      <c r="F1075" s="5">
        <v>57</v>
      </c>
      <c r="G1075" s="50">
        <v>22199</v>
      </c>
      <c r="H1075" s="5">
        <v>560329</v>
      </c>
      <c r="I1075" s="50">
        <v>29841</v>
      </c>
      <c r="J1075" s="5" t="s">
        <v>421</v>
      </c>
      <c r="BT1075" s="1"/>
    </row>
    <row r="1076" spans="1:72" x14ac:dyDescent="0.25">
      <c r="A1076" s="5" t="s">
        <v>536</v>
      </c>
      <c r="B1076" s="5" t="s">
        <v>408</v>
      </c>
      <c r="C1076" s="5" t="s">
        <v>568</v>
      </c>
      <c r="D1076" s="5" t="s">
        <v>185</v>
      </c>
      <c r="E1076" s="52">
        <f t="shared" ca="1" si="16"/>
        <v>24768</v>
      </c>
      <c r="F1076" s="5">
        <v>59</v>
      </c>
      <c r="G1076" s="50">
        <v>21656</v>
      </c>
      <c r="H1076" s="5">
        <v>351175</v>
      </c>
      <c r="I1076" s="50">
        <v>29671</v>
      </c>
      <c r="J1076" s="5" t="s">
        <v>417</v>
      </c>
      <c r="BT1076" s="1"/>
    </row>
    <row r="1077" spans="1:72" x14ac:dyDescent="0.25">
      <c r="A1077" s="5" t="s">
        <v>536</v>
      </c>
      <c r="B1077" s="5" t="s">
        <v>408</v>
      </c>
      <c r="C1077" s="5" t="s">
        <v>423</v>
      </c>
      <c r="D1077" s="5" t="s">
        <v>527</v>
      </c>
      <c r="E1077" s="52">
        <f t="shared" ca="1" si="16"/>
        <v>27636</v>
      </c>
      <c r="F1077" s="5">
        <v>59</v>
      </c>
      <c r="G1077" s="50">
        <v>21607</v>
      </c>
      <c r="H1077" s="5">
        <v>350463</v>
      </c>
      <c r="I1077" s="50">
        <v>29784</v>
      </c>
      <c r="J1077" s="5" t="s">
        <v>421</v>
      </c>
      <c r="BT1077" s="1"/>
    </row>
    <row r="1078" spans="1:72" x14ac:dyDescent="0.25">
      <c r="A1078" s="5" t="s">
        <v>536</v>
      </c>
      <c r="B1078" s="5" t="s">
        <v>408</v>
      </c>
      <c r="C1078" s="5" t="s">
        <v>623</v>
      </c>
      <c r="D1078" s="5" t="s">
        <v>724</v>
      </c>
      <c r="E1078" s="52">
        <f t="shared" ca="1" si="16"/>
        <v>23736</v>
      </c>
      <c r="F1078" s="5">
        <v>60</v>
      </c>
      <c r="G1078" s="50">
        <v>21270</v>
      </c>
      <c r="H1078" s="5">
        <v>350335</v>
      </c>
      <c r="I1078" s="50">
        <v>30378</v>
      </c>
      <c r="J1078" s="5" t="s">
        <v>421</v>
      </c>
      <c r="BT1078" s="1"/>
    </row>
    <row r="1079" spans="1:72" x14ac:dyDescent="0.25">
      <c r="A1079" s="5" t="s">
        <v>536</v>
      </c>
      <c r="B1079" s="5" t="s">
        <v>408</v>
      </c>
      <c r="C1079" s="5" t="s">
        <v>673</v>
      </c>
      <c r="D1079" s="5" t="s">
        <v>550</v>
      </c>
      <c r="E1079" s="52">
        <f t="shared" ca="1" si="16"/>
        <v>27324</v>
      </c>
      <c r="F1079" s="5">
        <v>60</v>
      </c>
      <c r="G1079" s="50">
        <v>21447</v>
      </c>
      <c r="H1079" s="5">
        <v>560501</v>
      </c>
      <c r="I1079" s="50">
        <v>30805</v>
      </c>
      <c r="J1079" s="5" t="s">
        <v>421</v>
      </c>
      <c r="BT1079" s="1"/>
    </row>
    <row r="1080" spans="1:72" x14ac:dyDescent="0.25">
      <c r="A1080" s="5" t="s">
        <v>536</v>
      </c>
      <c r="B1080" s="5" t="s">
        <v>408</v>
      </c>
      <c r="C1080" s="5" t="s">
        <v>629</v>
      </c>
      <c r="D1080" s="5" t="s">
        <v>621</v>
      </c>
      <c r="E1080" s="52">
        <f t="shared" ca="1" si="16"/>
        <v>30756</v>
      </c>
      <c r="F1080" s="5">
        <v>59</v>
      </c>
      <c r="G1080" s="50">
        <v>21499</v>
      </c>
      <c r="H1080" s="5">
        <v>560500</v>
      </c>
      <c r="I1080" s="50">
        <v>30929</v>
      </c>
      <c r="J1080" s="5" t="s">
        <v>421</v>
      </c>
      <c r="BT1080" s="1"/>
    </row>
    <row r="1081" spans="1:72" x14ac:dyDescent="0.25">
      <c r="A1081" s="5" t="s">
        <v>536</v>
      </c>
      <c r="B1081" s="5" t="s">
        <v>408</v>
      </c>
      <c r="C1081" s="5" t="s">
        <v>553</v>
      </c>
      <c r="D1081" s="5" t="s">
        <v>532</v>
      </c>
      <c r="E1081" s="52">
        <f t="shared" ca="1" si="16"/>
        <v>18420</v>
      </c>
      <c r="F1081" s="5">
        <v>61</v>
      </c>
      <c r="G1081" s="50">
        <v>21070</v>
      </c>
      <c r="H1081" s="5">
        <v>560506</v>
      </c>
      <c r="I1081" s="50">
        <v>30814</v>
      </c>
      <c r="J1081" s="5" t="s">
        <v>466</v>
      </c>
      <c r="BT1081" s="1"/>
    </row>
    <row r="1082" spans="1:72" x14ac:dyDescent="0.25">
      <c r="A1082" s="5" t="s">
        <v>536</v>
      </c>
      <c r="B1082" s="5" t="s">
        <v>413</v>
      </c>
      <c r="C1082" s="5" t="s">
        <v>592</v>
      </c>
      <c r="D1082" s="5" t="s">
        <v>486</v>
      </c>
      <c r="E1082" s="52">
        <f t="shared" ca="1" si="16"/>
        <v>24660</v>
      </c>
      <c r="F1082" s="5">
        <v>58</v>
      </c>
      <c r="G1082" s="50">
        <v>22001</v>
      </c>
      <c r="H1082" s="5">
        <v>560556</v>
      </c>
      <c r="I1082" s="50">
        <v>31055</v>
      </c>
      <c r="J1082" s="5" t="s">
        <v>417</v>
      </c>
      <c r="BT1082" s="1"/>
    </row>
    <row r="1083" spans="1:72" x14ac:dyDescent="0.25">
      <c r="A1083" s="5" t="s">
        <v>536</v>
      </c>
      <c r="B1083" s="5" t="s">
        <v>408</v>
      </c>
      <c r="C1083" s="5" t="s">
        <v>602</v>
      </c>
      <c r="D1083" s="5" t="s">
        <v>786</v>
      </c>
      <c r="E1083" s="52">
        <f t="shared" ca="1" si="16"/>
        <v>28620</v>
      </c>
      <c r="F1083" s="5">
        <v>52</v>
      </c>
      <c r="G1083" s="50">
        <v>24102</v>
      </c>
      <c r="H1083" s="5">
        <v>560639</v>
      </c>
      <c r="I1083" s="50">
        <v>32030</v>
      </c>
      <c r="J1083" s="5" t="s">
        <v>412</v>
      </c>
      <c r="BT1083" s="1"/>
    </row>
    <row r="1084" spans="1:72" x14ac:dyDescent="0.25">
      <c r="A1084" s="5" t="s">
        <v>536</v>
      </c>
      <c r="B1084" s="5" t="s">
        <v>408</v>
      </c>
      <c r="C1084" s="5" t="s">
        <v>493</v>
      </c>
      <c r="D1084" s="5" t="s">
        <v>459</v>
      </c>
      <c r="E1084" s="52">
        <f t="shared" ca="1" si="16"/>
        <v>19644</v>
      </c>
      <c r="F1084" s="5">
        <v>53</v>
      </c>
      <c r="G1084" s="50">
        <v>23896</v>
      </c>
      <c r="H1084" s="5">
        <v>560655</v>
      </c>
      <c r="I1084" s="50">
        <v>31839</v>
      </c>
      <c r="J1084" s="5" t="s">
        <v>417</v>
      </c>
      <c r="BT1084" s="1"/>
    </row>
    <row r="1085" spans="1:72" x14ac:dyDescent="0.25">
      <c r="A1085" s="5" t="s">
        <v>536</v>
      </c>
      <c r="B1085" s="5" t="s">
        <v>413</v>
      </c>
      <c r="C1085" s="5" t="s">
        <v>493</v>
      </c>
      <c r="D1085" s="5" t="s">
        <v>752</v>
      </c>
      <c r="E1085" s="52">
        <f t="shared" ca="1" si="16"/>
        <v>22584</v>
      </c>
      <c r="F1085" s="5">
        <v>51</v>
      </c>
      <c r="G1085" s="50">
        <v>24565</v>
      </c>
      <c r="H1085" s="5">
        <v>560800</v>
      </c>
      <c r="I1085" s="50">
        <v>32285</v>
      </c>
      <c r="J1085" s="5" t="s">
        <v>466</v>
      </c>
      <c r="BT1085" s="1"/>
    </row>
    <row r="1086" spans="1:72" x14ac:dyDescent="0.25">
      <c r="A1086" s="5" t="s">
        <v>536</v>
      </c>
      <c r="B1086" s="5" t="s">
        <v>408</v>
      </c>
      <c r="C1086" s="5" t="s">
        <v>667</v>
      </c>
      <c r="D1086" s="5" t="s">
        <v>779</v>
      </c>
      <c r="E1086" s="52">
        <f t="shared" ca="1" si="16"/>
        <v>21480</v>
      </c>
      <c r="F1086" s="5">
        <v>53</v>
      </c>
      <c r="G1086" s="50">
        <v>23789</v>
      </c>
      <c r="H1086" s="5">
        <v>560722</v>
      </c>
      <c r="I1086" s="50">
        <v>32427</v>
      </c>
      <c r="J1086" s="5" t="s">
        <v>412</v>
      </c>
      <c r="BT1086" s="1"/>
    </row>
    <row r="1087" spans="1:72" x14ac:dyDescent="0.25">
      <c r="A1087" s="5" t="s">
        <v>536</v>
      </c>
      <c r="B1087" s="5" t="s">
        <v>408</v>
      </c>
      <c r="C1087" s="5" t="s">
        <v>784</v>
      </c>
      <c r="D1087" s="5" t="s">
        <v>152</v>
      </c>
      <c r="E1087" s="52">
        <f t="shared" ca="1" si="16"/>
        <v>28716</v>
      </c>
      <c r="F1087" s="5">
        <v>53</v>
      </c>
      <c r="G1087" s="50">
        <v>23783</v>
      </c>
      <c r="H1087" s="5">
        <v>560747</v>
      </c>
      <c r="I1087" s="50">
        <v>32803</v>
      </c>
      <c r="J1087" s="5" t="s">
        <v>417</v>
      </c>
      <c r="BT1087" s="1"/>
    </row>
    <row r="1088" spans="1:72" x14ac:dyDescent="0.25">
      <c r="A1088" s="5" t="s">
        <v>536</v>
      </c>
      <c r="B1088" s="5" t="s">
        <v>408</v>
      </c>
      <c r="C1088" s="5" t="s">
        <v>431</v>
      </c>
      <c r="D1088" s="5" t="s">
        <v>155</v>
      </c>
      <c r="E1088" s="52">
        <f t="shared" ca="1" si="16"/>
        <v>20064</v>
      </c>
      <c r="F1088" s="5">
        <v>51</v>
      </c>
      <c r="G1088" s="50">
        <v>24436</v>
      </c>
      <c r="H1088" s="5">
        <v>350735</v>
      </c>
      <c r="I1088" s="50">
        <v>32533</v>
      </c>
      <c r="J1088" s="5" t="s">
        <v>421</v>
      </c>
      <c r="BT1088" s="1"/>
    </row>
    <row r="1089" spans="1:72" x14ac:dyDescent="0.25">
      <c r="A1089" s="5" t="s">
        <v>536</v>
      </c>
      <c r="B1089" s="5" t="s">
        <v>408</v>
      </c>
      <c r="C1089" s="5" t="s">
        <v>673</v>
      </c>
      <c r="D1089" s="5" t="s">
        <v>621</v>
      </c>
      <c r="E1089" s="52">
        <f t="shared" ca="1" si="16"/>
        <v>30048</v>
      </c>
      <c r="F1089" s="5">
        <v>51</v>
      </c>
      <c r="G1089" s="50">
        <v>24727</v>
      </c>
      <c r="H1089" s="5">
        <v>560894</v>
      </c>
      <c r="I1089" s="50">
        <v>33028</v>
      </c>
      <c r="J1089" s="5" t="s">
        <v>412</v>
      </c>
      <c r="BT1089" s="1"/>
    </row>
    <row r="1090" spans="1:72" x14ac:dyDescent="0.25">
      <c r="A1090" s="5" t="s">
        <v>536</v>
      </c>
      <c r="B1090" s="5" t="s">
        <v>408</v>
      </c>
      <c r="C1090" s="5" t="s">
        <v>561</v>
      </c>
      <c r="D1090" s="5" t="s">
        <v>459</v>
      </c>
      <c r="E1090" s="52">
        <f t="shared" ref="E1090:E1153" ca="1" si="17">RANDBETWEEN(1500,2600)*12</f>
        <v>27624</v>
      </c>
      <c r="F1090" s="5">
        <v>49</v>
      </c>
      <c r="G1090" s="50">
        <v>25458</v>
      </c>
      <c r="H1090" s="5">
        <v>350373</v>
      </c>
      <c r="I1090" s="50">
        <v>33759</v>
      </c>
      <c r="J1090" s="5" t="s">
        <v>412</v>
      </c>
      <c r="BT1090" s="1"/>
    </row>
    <row r="1091" spans="1:72" x14ac:dyDescent="0.25">
      <c r="A1091" s="5" t="s">
        <v>536</v>
      </c>
      <c r="B1091" s="5" t="s">
        <v>408</v>
      </c>
      <c r="C1091" s="5" t="s">
        <v>709</v>
      </c>
      <c r="D1091" s="5" t="s">
        <v>509</v>
      </c>
      <c r="E1091" s="52">
        <f t="shared" ca="1" si="17"/>
        <v>19560</v>
      </c>
      <c r="F1091" s="5">
        <v>50</v>
      </c>
      <c r="G1091" s="50">
        <v>25103</v>
      </c>
      <c r="H1091" s="5">
        <v>561011</v>
      </c>
      <c r="I1091" s="50">
        <v>34234</v>
      </c>
      <c r="J1091" s="5" t="s">
        <v>417</v>
      </c>
      <c r="BT1091" s="1"/>
    </row>
    <row r="1092" spans="1:72" x14ac:dyDescent="0.25">
      <c r="A1092" s="5" t="s">
        <v>536</v>
      </c>
      <c r="B1092" s="5" t="s">
        <v>408</v>
      </c>
      <c r="C1092" s="5" t="s">
        <v>511</v>
      </c>
      <c r="D1092" s="5" t="s">
        <v>556</v>
      </c>
      <c r="E1092" s="52">
        <f t="shared" ca="1" si="17"/>
        <v>19140</v>
      </c>
      <c r="F1092" s="5">
        <v>52</v>
      </c>
      <c r="G1092" s="50">
        <v>24256</v>
      </c>
      <c r="H1092" s="5">
        <v>350372</v>
      </c>
      <c r="I1092" s="50">
        <v>34062</v>
      </c>
      <c r="J1092" s="5" t="s">
        <v>412</v>
      </c>
      <c r="BT1092" s="1"/>
    </row>
    <row r="1093" spans="1:72" x14ac:dyDescent="0.25">
      <c r="A1093" s="5" t="s">
        <v>536</v>
      </c>
      <c r="B1093" s="5" t="s">
        <v>408</v>
      </c>
      <c r="C1093" s="5" t="s">
        <v>512</v>
      </c>
      <c r="D1093" s="5" t="s">
        <v>527</v>
      </c>
      <c r="E1093" s="52">
        <f t="shared" ca="1" si="17"/>
        <v>28404</v>
      </c>
      <c r="F1093" s="5">
        <v>54</v>
      </c>
      <c r="G1093" s="50">
        <v>23532</v>
      </c>
      <c r="H1093" s="5">
        <v>351346</v>
      </c>
      <c r="I1093" s="50">
        <v>34532</v>
      </c>
      <c r="J1093" s="5" t="s">
        <v>417</v>
      </c>
      <c r="BT1093" s="1"/>
    </row>
    <row r="1094" spans="1:72" x14ac:dyDescent="0.25">
      <c r="A1094" s="5" t="s">
        <v>536</v>
      </c>
      <c r="B1094" s="5" t="s">
        <v>408</v>
      </c>
      <c r="C1094" s="5" t="s">
        <v>586</v>
      </c>
      <c r="D1094" s="5" t="s">
        <v>570</v>
      </c>
      <c r="E1094" s="52">
        <f t="shared" ca="1" si="17"/>
        <v>18060</v>
      </c>
      <c r="F1094" s="5">
        <v>46</v>
      </c>
      <c r="G1094" s="50">
        <v>26247</v>
      </c>
      <c r="H1094" s="5">
        <v>350470</v>
      </c>
      <c r="I1094" s="50">
        <v>34964</v>
      </c>
      <c r="J1094" s="5" t="s">
        <v>858</v>
      </c>
      <c r="BT1094" s="1"/>
    </row>
    <row r="1095" spans="1:72" x14ac:dyDescent="0.25">
      <c r="A1095" s="5" t="s">
        <v>536</v>
      </c>
      <c r="B1095" s="5" t="s">
        <v>408</v>
      </c>
      <c r="C1095" s="5" t="s">
        <v>458</v>
      </c>
      <c r="D1095" s="5" t="s">
        <v>779</v>
      </c>
      <c r="E1095" s="52">
        <f t="shared" ca="1" si="17"/>
        <v>25128</v>
      </c>
      <c r="F1095" s="5">
        <v>47</v>
      </c>
      <c r="G1095" s="50">
        <v>26195</v>
      </c>
      <c r="H1095" s="5">
        <v>568486</v>
      </c>
      <c r="I1095" s="50">
        <v>34983</v>
      </c>
      <c r="J1095" s="5" t="s">
        <v>412</v>
      </c>
      <c r="BT1095" s="1"/>
    </row>
    <row r="1096" spans="1:72" x14ac:dyDescent="0.25">
      <c r="A1096" s="5" t="s">
        <v>536</v>
      </c>
      <c r="B1096" s="5" t="s">
        <v>408</v>
      </c>
      <c r="C1096" s="5" t="s">
        <v>458</v>
      </c>
      <c r="D1096" s="5" t="s">
        <v>570</v>
      </c>
      <c r="E1096" s="52">
        <f t="shared" ca="1" si="17"/>
        <v>18360</v>
      </c>
      <c r="F1096" s="5">
        <v>55</v>
      </c>
      <c r="G1096" s="50">
        <v>23134</v>
      </c>
      <c r="H1096" s="5">
        <v>351293</v>
      </c>
      <c r="I1096" s="50">
        <v>35145</v>
      </c>
      <c r="J1096" s="5" t="s">
        <v>417</v>
      </c>
      <c r="BT1096" s="1"/>
    </row>
    <row r="1097" spans="1:72" x14ac:dyDescent="0.25">
      <c r="A1097" s="5" t="s">
        <v>536</v>
      </c>
      <c r="B1097" s="5" t="s">
        <v>408</v>
      </c>
      <c r="C1097" s="5" t="s">
        <v>615</v>
      </c>
      <c r="D1097" s="5" t="s">
        <v>882</v>
      </c>
      <c r="E1097" s="52">
        <f t="shared" ca="1" si="17"/>
        <v>18984</v>
      </c>
      <c r="F1097" s="5">
        <v>48</v>
      </c>
      <c r="G1097" s="50">
        <v>25630</v>
      </c>
      <c r="H1097" s="5">
        <v>561350</v>
      </c>
      <c r="I1097" s="50">
        <v>35774</v>
      </c>
      <c r="J1097" s="5" t="s">
        <v>417</v>
      </c>
      <c r="BT1097" s="1"/>
    </row>
    <row r="1098" spans="1:72" x14ac:dyDescent="0.25">
      <c r="A1098" s="5" t="s">
        <v>536</v>
      </c>
      <c r="B1098" s="5" t="s">
        <v>408</v>
      </c>
      <c r="C1098" s="5" t="s">
        <v>572</v>
      </c>
      <c r="D1098" s="5" t="s">
        <v>556</v>
      </c>
      <c r="E1098" s="52">
        <f t="shared" ca="1" si="17"/>
        <v>27564</v>
      </c>
      <c r="F1098" s="5">
        <v>44</v>
      </c>
      <c r="G1098" s="50">
        <v>27183</v>
      </c>
      <c r="H1098" s="5">
        <v>351434</v>
      </c>
      <c r="I1098" s="50">
        <v>35477</v>
      </c>
      <c r="J1098" s="5" t="s">
        <v>417</v>
      </c>
      <c r="BT1098" s="1"/>
    </row>
    <row r="1099" spans="1:72" x14ac:dyDescent="0.25">
      <c r="A1099" s="5" t="s">
        <v>536</v>
      </c>
      <c r="B1099" s="5" t="s">
        <v>408</v>
      </c>
      <c r="C1099" s="5" t="s">
        <v>450</v>
      </c>
      <c r="D1099" s="5" t="s">
        <v>779</v>
      </c>
      <c r="E1099" s="52">
        <f t="shared" ca="1" si="17"/>
        <v>27804</v>
      </c>
      <c r="F1099" s="5">
        <v>45</v>
      </c>
      <c r="G1099" s="50">
        <v>26690</v>
      </c>
      <c r="H1099" s="5">
        <v>561363</v>
      </c>
      <c r="I1099" s="50">
        <v>35579</v>
      </c>
      <c r="J1099" s="5" t="s">
        <v>417</v>
      </c>
      <c r="BT1099" s="1"/>
    </row>
    <row r="1100" spans="1:72" x14ac:dyDescent="0.25">
      <c r="A1100" s="5" t="s">
        <v>536</v>
      </c>
      <c r="B1100" s="5" t="s">
        <v>408</v>
      </c>
      <c r="C1100" s="5" t="s">
        <v>817</v>
      </c>
      <c r="D1100" s="5" t="s">
        <v>822</v>
      </c>
      <c r="E1100" s="52">
        <f t="shared" ca="1" si="17"/>
        <v>28296</v>
      </c>
      <c r="F1100" s="5">
        <v>44</v>
      </c>
      <c r="G1100" s="50">
        <v>27086</v>
      </c>
      <c r="H1100" s="5">
        <v>561365</v>
      </c>
      <c r="I1100" s="50">
        <v>35759</v>
      </c>
      <c r="J1100" s="5" t="s">
        <v>417</v>
      </c>
      <c r="BT1100" s="1"/>
    </row>
    <row r="1101" spans="1:72" x14ac:dyDescent="0.25">
      <c r="A1101" s="5" t="s">
        <v>536</v>
      </c>
      <c r="B1101" s="5" t="s">
        <v>408</v>
      </c>
      <c r="C1101" s="5" t="s">
        <v>493</v>
      </c>
      <c r="D1101" s="5" t="s">
        <v>410</v>
      </c>
      <c r="E1101" s="52">
        <f t="shared" ca="1" si="17"/>
        <v>20304</v>
      </c>
      <c r="F1101" s="5">
        <v>45</v>
      </c>
      <c r="G1101" s="50">
        <v>26613</v>
      </c>
      <c r="H1101" s="5">
        <v>561362</v>
      </c>
      <c r="I1101" s="50">
        <v>35772</v>
      </c>
      <c r="J1101" s="5" t="s">
        <v>417</v>
      </c>
      <c r="BT1101" s="1"/>
    </row>
    <row r="1102" spans="1:72" x14ac:dyDescent="0.25">
      <c r="A1102" s="5" t="s">
        <v>536</v>
      </c>
      <c r="B1102" s="5" t="s">
        <v>408</v>
      </c>
      <c r="C1102" s="5" t="s">
        <v>503</v>
      </c>
      <c r="D1102" s="5" t="s">
        <v>155</v>
      </c>
      <c r="E1102" s="52">
        <f t="shared" ca="1" si="17"/>
        <v>29760</v>
      </c>
      <c r="F1102" s="5">
        <v>41</v>
      </c>
      <c r="G1102" s="50">
        <v>28262</v>
      </c>
      <c r="H1102" s="5">
        <v>561498</v>
      </c>
      <c r="I1102" s="50">
        <v>36253</v>
      </c>
      <c r="J1102" s="5" t="s">
        <v>909</v>
      </c>
      <c r="BT1102" s="1"/>
    </row>
    <row r="1103" spans="1:72" x14ac:dyDescent="0.25">
      <c r="A1103" s="5" t="s">
        <v>536</v>
      </c>
      <c r="B1103" s="5" t="s">
        <v>408</v>
      </c>
      <c r="C1103" s="5" t="s">
        <v>569</v>
      </c>
      <c r="D1103" s="5" t="s">
        <v>161</v>
      </c>
      <c r="E1103" s="52">
        <f t="shared" ca="1" si="17"/>
        <v>20280</v>
      </c>
      <c r="F1103" s="5">
        <v>40</v>
      </c>
      <c r="G1103" s="50">
        <v>28405</v>
      </c>
      <c r="H1103" s="5">
        <v>351487</v>
      </c>
      <c r="I1103" s="50">
        <v>33027</v>
      </c>
      <c r="J1103" s="5" t="s">
        <v>858</v>
      </c>
      <c r="BT1103" s="1"/>
    </row>
    <row r="1104" spans="1:72" x14ac:dyDescent="0.25">
      <c r="A1104" s="5" t="s">
        <v>536</v>
      </c>
      <c r="B1104" s="5" t="s">
        <v>408</v>
      </c>
      <c r="C1104" s="5" t="s">
        <v>519</v>
      </c>
      <c r="D1104" s="5" t="s">
        <v>490</v>
      </c>
      <c r="E1104" s="52">
        <f t="shared" ca="1" si="17"/>
        <v>20412</v>
      </c>
      <c r="F1104" s="5">
        <v>36</v>
      </c>
      <c r="G1104" s="50">
        <v>29915</v>
      </c>
      <c r="H1104" s="5">
        <v>351795</v>
      </c>
      <c r="I1104" s="50">
        <v>39059</v>
      </c>
      <c r="J1104" s="5" t="s">
        <v>858</v>
      </c>
      <c r="BT1104" s="1"/>
    </row>
    <row r="1105" spans="1:72" x14ac:dyDescent="0.25">
      <c r="A1105" s="5" t="s">
        <v>536</v>
      </c>
      <c r="B1105" s="5" t="s">
        <v>454</v>
      </c>
      <c r="C1105" s="5" t="s">
        <v>524</v>
      </c>
      <c r="D1105" s="5" t="s">
        <v>796</v>
      </c>
      <c r="E1105" s="52">
        <f t="shared" ca="1" si="17"/>
        <v>27336</v>
      </c>
      <c r="F1105" s="5">
        <v>36</v>
      </c>
      <c r="G1105" s="50">
        <v>29992</v>
      </c>
      <c r="H1105" s="5">
        <v>351859</v>
      </c>
      <c r="I1105" s="50">
        <v>38910</v>
      </c>
      <c r="J1105" s="5" t="s">
        <v>858</v>
      </c>
      <c r="BT1105" s="1"/>
    </row>
    <row r="1106" spans="1:72" x14ac:dyDescent="0.25">
      <c r="A1106" s="5" t="s">
        <v>536</v>
      </c>
      <c r="B1106" s="5" t="s">
        <v>408</v>
      </c>
      <c r="C1106" s="5" t="s">
        <v>414</v>
      </c>
      <c r="D1106" s="5" t="s">
        <v>863</v>
      </c>
      <c r="E1106" s="52">
        <f t="shared" ca="1" si="17"/>
        <v>25788</v>
      </c>
      <c r="F1106" s="5">
        <v>44</v>
      </c>
      <c r="G1106" s="50">
        <v>27260</v>
      </c>
      <c r="H1106" s="5">
        <v>353557</v>
      </c>
      <c r="I1106" s="50">
        <v>37536</v>
      </c>
      <c r="J1106" s="5" t="s">
        <v>858</v>
      </c>
      <c r="BT1106" s="1"/>
    </row>
    <row r="1107" spans="1:72" x14ac:dyDescent="0.25">
      <c r="A1107" s="5" t="s">
        <v>536</v>
      </c>
      <c r="B1107" s="5" t="s">
        <v>408</v>
      </c>
      <c r="C1107" s="5" t="s">
        <v>660</v>
      </c>
      <c r="D1107" s="5" t="s">
        <v>679</v>
      </c>
      <c r="E1107" s="52">
        <f t="shared" ca="1" si="17"/>
        <v>30180</v>
      </c>
      <c r="F1107" s="5">
        <v>42</v>
      </c>
      <c r="G1107" s="50">
        <v>27945</v>
      </c>
      <c r="H1107" s="5">
        <v>353008</v>
      </c>
      <c r="I1107" s="50">
        <v>39778</v>
      </c>
      <c r="J1107" s="5" t="s">
        <v>858</v>
      </c>
      <c r="BT1107" s="1"/>
    </row>
    <row r="1108" spans="1:72" x14ac:dyDescent="0.25">
      <c r="A1108" s="5" t="s">
        <v>980</v>
      </c>
      <c r="B1108" s="5" t="s">
        <v>408</v>
      </c>
      <c r="C1108" s="5" t="s">
        <v>694</v>
      </c>
      <c r="D1108" s="5" t="s">
        <v>451</v>
      </c>
      <c r="E1108" s="52">
        <f t="shared" ca="1" si="17"/>
        <v>27684</v>
      </c>
      <c r="F1108" s="5">
        <v>55</v>
      </c>
      <c r="G1108" s="50">
        <v>22960</v>
      </c>
      <c r="H1108" s="5">
        <v>352371</v>
      </c>
      <c r="I1108" s="50">
        <v>36060</v>
      </c>
      <c r="J1108" s="5" t="s">
        <v>466</v>
      </c>
      <c r="BT1108" s="1"/>
    </row>
    <row r="1109" spans="1:72" x14ac:dyDescent="0.25">
      <c r="A1109" s="5" t="s">
        <v>702</v>
      </c>
      <c r="B1109" s="5" t="s">
        <v>408</v>
      </c>
      <c r="C1109" s="5" t="s">
        <v>500</v>
      </c>
      <c r="D1109" s="5" t="s">
        <v>575</v>
      </c>
      <c r="E1109" s="52">
        <f t="shared" ca="1" si="17"/>
        <v>19656</v>
      </c>
      <c r="F1109" s="5">
        <v>61</v>
      </c>
      <c r="G1109" s="50">
        <v>20882</v>
      </c>
      <c r="H1109" s="5">
        <v>561366</v>
      </c>
      <c r="I1109" s="50">
        <v>30039</v>
      </c>
      <c r="J1109" s="5" t="s">
        <v>421</v>
      </c>
      <c r="BT1109" s="1"/>
    </row>
    <row r="1110" spans="1:72" x14ac:dyDescent="0.25">
      <c r="A1110" s="5" t="s">
        <v>702</v>
      </c>
      <c r="B1110" s="5" t="s">
        <v>408</v>
      </c>
      <c r="C1110" s="5" t="s">
        <v>639</v>
      </c>
      <c r="D1110" s="5" t="s">
        <v>410</v>
      </c>
      <c r="E1110" s="52">
        <f t="shared" ca="1" si="17"/>
        <v>28932</v>
      </c>
      <c r="F1110" s="5">
        <v>54</v>
      </c>
      <c r="G1110" s="50">
        <v>23593</v>
      </c>
      <c r="H1110" s="5">
        <v>563548</v>
      </c>
      <c r="I1110" s="50">
        <v>37205</v>
      </c>
      <c r="J1110" s="5" t="s">
        <v>858</v>
      </c>
      <c r="BT1110" s="1"/>
    </row>
    <row r="1111" spans="1:72" x14ac:dyDescent="0.25">
      <c r="A1111" s="5" t="s">
        <v>830</v>
      </c>
      <c r="B1111" s="5" t="s">
        <v>408</v>
      </c>
      <c r="C1111" s="5" t="s">
        <v>629</v>
      </c>
      <c r="D1111" s="5" t="s">
        <v>444</v>
      </c>
      <c r="E1111" s="52">
        <f t="shared" ca="1" si="17"/>
        <v>21504</v>
      </c>
      <c r="F1111" s="5">
        <v>50</v>
      </c>
      <c r="G1111" s="50">
        <v>24884</v>
      </c>
      <c r="H1111" s="5">
        <v>350019</v>
      </c>
      <c r="I1111" s="50">
        <v>33946</v>
      </c>
      <c r="J1111" s="5" t="s">
        <v>412</v>
      </c>
      <c r="BT1111" s="1"/>
    </row>
    <row r="1112" spans="1:72" x14ac:dyDescent="0.25">
      <c r="A1112" s="5" t="s">
        <v>902</v>
      </c>
      <c r="B1112" s="5" t="s">
        <v>408</v>
      </c>
      <c r="C1112" s="5" t="s">
        <v>645</v>
      </c>
      <c r="D1112" s="5" t="s">
        <v>901</v>
      </c>
      <c r="E1112" s="52">
        <f t="shared" ca="1" si="17"/>
        <v>19824</v>
      </c>
      <c r="F1112" s="5">
        <v>48</v>
      </c>
      <c r="G1112" s="50">
        <v>25615</v>
      </c>
      <c r="H1112" s="5">
        <v>561568</v>
      </c>
      <c r="I1112" s="50">
        <v>35988</v>
      </c>
      <c r="J1112" s="5" t="s">
        <v>903</v>
      </c>
      <c r="BT1112" s="1"/>
    </row>
    <row r="1113" spans="1:72" x14ac:dyDescent="0.25">
      <c r="A1113" s="5" t="s">
        <v>765</v>
      </c>
      <c r="B1113" s="5" t="s">
        <v>454</v>
      </c>
      <c r="C1113" s="5" t="s">
        <v>562</v>
      </c>
      <c r="D1113" s="5" t="s">
        <v>764</v>
      </c>
      <c r="E1113" s="52">
        <f t="shared" ca="1" si="17"/>
        <v>23628</v>
      </c>
      <c r="F1113" s="5">
        <v>55</v>
      </c>
      <c r="G1113" s="50">
        <v>23273</v>
      </c>
      <c r="H1113" s="5">
        <v>351319</v>
      </c>
      <c r="I1113" s="50">
        <v>31127</v>
      </c>
      <c r="J1113" s="5" t="s">
        <v>466</v>
      </c>
      <c r="BT1113" s="1"/>
    </row>
    <row r="1114" spans="1:72" x14ac:dyDescent="0.25">
      <c r="A1114" s="5" t="s">
        <v>741</v>
      </c>
      <c r="B1114" s="5" t="s">
        <v>408</v>
      </c>
      <c r="C1114" s="5" t="s">
        <v>431</v>
      </c>
      <c r="D1114" s="5" t="s">
        <v>453</v>
      </c>
      <c r="E1114" s="52">
        <f t="shared" ca="1" si="17"/>
        <v>23988</v>
      </c>
      <c r="F1114" s="5">
        <v>61</v>
      </c>
      <c r="G1114" s="50">
        <v>20991</v>
      </c>
      <c r="H1114" s="5">
        <v>351357</v>
      </c>
      <c r="I1114" s="50">
        <v>30792</v>
      </c>
      <c r="J1114" s="5" t="s">
        <v>421</v>
      </c>
      <c r="BT1114" s="1"/>
    </row>
    <row r="1115" spans="1:72" x14ac:dyDescent="0.25">
      <c r="A1115" s="5" t="s">
        <v>741</v>
      </c>
      <c r="B1115" s="5" t="s">
        <v>408</v>
      </c>
      <c r="C1115" s="5" t="s">
        <v>544</v>
      </c>
      <c r="D1115" s="5" t="s">
        <v>95</v>
      </c>
      <c r="E1115" s="52">
        <f t="shared" ca="1" si="17"/>
        <v>21096</v>
      </c>
      <c r="F1115" s="5">
        <v>57</v>
      </c>
      <c r="G1115" s="50">
        <v>22503</v>
      </c>
      <c r="H1115" s="5">
        <v>560666</v>
      </c>
      <c r="I1115" s="50">
        <v>31567</v>
      </c>
      <c r="J1115" s="5" t="s">
        <v>417</v>
      </c>
      <c r="BT1115" s="1"/>
    </row>
    <row r="1116" spans="1:72" x14ac:dyDescent="0.25">
      <c r="A1116" s="5" t="s">
        <v>741</v>
      </c>
      <c r="B1116" s="5" t="s">
        <v>413</v>
      </c>
      <c r="C1116" s="5" t="s">
        <v>572</v>
      </c>
      <c r="D1116" s="5" t="s">
        <v>532</v>
      </c>
      <c r="E1116" s="52">
        <f t="shared" ca="1" si="17"/>
        <v>22632</v>
      </c>
      <c r="F1116" s="5">
        <v>53</v>
      </c>
      <c r="G1116" s="50">
        <v>23879</v>
      </c>
      <c r="H1116" s="5">
        <v>560673</v>
      </c>
      <c r="I1116" s="50">
        <v>31537</v>
      </c>
      <c r="J1116" s="5" t="s">
        <v>421</v>
      </c>
      <c r="BT1116" s="1"/>
    </row>
    <row r="1117" spans="1:72" x14ac:dyDescent="0.25">
      <c r="A1117" s="5" t="s">
        <v>741</v>
      </c>
      <c r="B1117" s="5" t="s">
        <v>454</v>
      </c>
      <c r="C1117" s="5" t="s">
        <v>623</v>
      </c>
      <c r="D1117" s="5" t="s">
        <v>790</v>
      </c>
      <c r="E1117" s="52">
        <f t="shared" ca="1" si="17"/>
        <v>25068</v>
      </c>
      <c r="F1117" s="5">
        <v>39</v>
      </c>
      <c r="G1117" s="50">
        <v>28950</v>
      </c>
      <c r="H1117" s="5">
        <v>561567</v>
      </c>
      <c r="I1117" s="50">
        <v>37156</v>
      </c>
      <c r="J1117" s="5" t="s">
        <v>858</v>
      </c>
      <c r="BT1117" s="1"/>
    </row>
    <row r="1118" spans="1:72" x14ac:dyDescent="0.25">
      <c r="A1118" s="5" t="s">
        <v>741</v>
      </c>
      <c r="B1118" s="5" t="s">
        <v>454</v>
      </c>
      <c r="C1118" s="5" t="s">
        <v>625</v>
      </c>
      <c r="D1118" s="5" t="s">
        <v>930</v>
      </c>
      <c r="E1118" s="52">
        <f t="shared" ca="1" si="17"/>
        <v>20796</v>
      </c>
      <c r="F1118" s="5">
        <v>37</v>
      </c>
      <c r="G1118" s="50">
        <v>29817</v>
      </c>
      <c r="H1118" s="5">
        <v>561619</v>
      </c>
      <c r="I1118" s="50">
        <v>37366</v>
      </c>
      <c r="J1118" s="5" t="s">
        <v>858</v>
      </c>
      <c r="BT1118" s="1"/>
    </row>
    <row r="1119" spans="1:72" x14ac:dyDescent="0.25">
      <c r="A1119" s="5" t="s">
        <v>741</v>
      </c>
      <c r="B1119" s="5" t="s">
        <v>413</v>
      </c>
      <c r="C1119" s="5" t="s">
        <v>418</v>
      </c>
      <c r="D1119" s="5" t="s">
        <v>808</v>
      </c>
      <c r="E1119" s="52">
        <f t="shared" ca="1" si="17"/>
        <v>18480</v>
      </c>
      <c r="F1119" s="5">
        <v>38</v>
      </c>
      <c r="G1119" s="50">
        <v>29201</v>
      </c>
      <c r="H1119" s="5">
        <v>351420</v>
      </c>
      <c r="I1119" s="50">
        <v>37901</v>
      </c>
      <c r="J1119" s="5" t="s">
        <v>858</v>
      </c>
      <c r="BT1119" s="1"/>
    </row>
    <row r="1120" spans="1:72" x14ac:dyDescent="0.25">
      <c r="A1120" s="5" t="s">
        <v>741</v>
      </c>
      <c r="B1120" s="5" t="s">
        <v>454</v>
      </c>
      <c r="C1120" s="5" t="s">
        <v>587</v>
      </c>
      <c r="D1120" s="5" t="s">
        <v>907</v>
      </c>
      <c r="E1120" s="52">
        <f t="shared" ca="1" si="17"/>
        <v>20424</v>
      </c>
      <c r="F1120" s="5">
        <v>34</v>
      </c>
      <c r="G1120" s="50">
        <v>30898</v>
      </c>
      <c r="H1120" s="5">
        <v>351869</v>
      </c>
      <c r="I1120" s="50">
        <v>39012</v>
      </c>
      <c r="J1120" s="5" t="s">
        <v>858</v>
      </c>
      <c r="BT1120" s="1"/>
    </row>
    <row r="1121" spans="1:72" x14ac:dyDescent="0.25">
      <c r="A1121" s="5" t="s">
        <v>741</v>
      </c>
      <c r="B1121" s="5" t="s">
        <v>408</v>
      </c>
      <c r="C1121" s="5" t="s">
        <v>572</v>
      </c>
      <c r="D1121" s="5" t="s">
        <v>679</v>
      </c>
      <c r="E1121" s="52">
        <f t="shared" ca="1" si="17"/>
        <v>24696</v>
      </c>
      <c r="F1121" s="5">
        <v>40</v>
      </c>
      <c r="G1121" s="50">
        <v>28554</v>
      </c>
      <c r="H1121" s="5">
        <v>562453</v>
      </c>
      <c r="I1121" s="50">
        <v>39412</v>
      </c>
      <c r="J1121" s="5" t="s">
        <v>858</v>
      </c>
      <c r="BT1121" s="1"/>
    </row>
    <row r="1122" spans="1:72" x14ac:dyDescent="0.25">
      <c r="A1122" s="5" t="s">
        <v>741</v>
      </c>
      <c r="B1122" s="5" t="s">
        <v>413</v>
      </c>
      <c r="C1122" s="5" t="s">
        <v>562</v>
      </c>
      <c r="D1122" s="5" t="s">
        <v>942</v>
      </c>
      <c r="E1122" s="52">
        <f t="shared" ca="1" si="17"/>
        <v>30636</v>
      </c>
      <c r="F1122" s="5">
        <v>34</v>
      </c>
      <c r="G1122" s="50">
        <v>30676</v>
      </c>
      <c r="H1122" s="5">
        <v>562940</v>
      </c>
      <c r="I1122" s="50">
        <v>38857</v>
      </c>
      <c r="J1122" s="5" t="s">
        <v>858</v>
      </c>
      <c r="BT1122" s="1"/>
    </row>
    <row r="1123" spans="1:72" x14ac:dyDescent="0.25">
      <c r="A1123" s="5" t="s">
        <v>873</v>
      </c>
      <c r="B1123" s="5" t="s">
        <v>408</v>
      </c>
      <c r="C1123" s="5" t="s">
        <v>615</v>
      </c>
      <c r="D1123" s="5" t="s">
        <v>597</v>
      </c>
      <c r="E1123" s="52">
        <f t="shared" ca="1" si="17"/>
        <v>22992</v>
      </c>
      <c r="F1123" s="5">
        <v>52</v>
      </c>
      <c r="G1123" s="50">
        <v>24026</v>
      </c>
      <c r="H1123" s="5">
        <v>351315</v>
      </c>
      <c r="I1123" s="50">
        <v>35153</v>
      </c>
      <c r="J1123" s="5" t="s">
        <v>412</v>
      </c>
      <c r="BT1123" s="1"/>
    </row>
    <row r="1124" spans="1:72" x14ac:dyDescent="0.25">
      <c r="A1124" s="5" t="s">
        <v>806</v>
      </c>
      <c r="B1124" s="5" t="s">
        <v>454</v>
      </c>
      <c r="C1124" s="5" t="s">
        <v>568</v>
      </c>
      <c r="D1124" s="5" t="s">
        <v>438</v>
      </c>
      <c r="E1124" s="52">
        <f t="shared" ca="1" si="17"/>
        <v>18816</v>
      </c>
      <c r="F1124" s="5">
        <v>52</v>
      </c>
      <c r="G1124" s="50">
        <v>24280</v>
      </c>
      <c r="H1124" s="5">
        <v>560825</v>
      </c>
      <c r="I1124" s="50">
        <v>32606</v>
      </c>
      <c r="J1124" s="5" t="s">
        <v>412</v>
      </c>
      <c r="BT1124" s="1"/>
    </row>
    <row r="1125" spans="1:72" x14ac:dyDescent="0.25">
      <c r="A1125" s="5" t="s">
        <v>742</v>
      </c>
      <c r="B1125" s="5" t="s">
        <v>408</v>
      </c>
      <c r="C1125" s="5" t="s">
        <v>423</v>
      </c>
      <c r="D1125" s="5" t="s">
        <v>459</v>
      </c>
      <c r="E1125" s="52">
        <f t="shared" ca="1" si="17"/>
        <v>22920</v>
      </c>
      <c r="F1125" s="5">
        <v>61</v>
      </c>
      <c r="G1125" s="50">
        <v>20861</v>
      </c>
      <c r="H1125" s="5">
        <v>350258</v>
      </c>
      <c r="I1125" s="50">
        <v>30780</v>
      </c>
      <c r="J1125" s="5" t="s">
        <v>421</v>
      </c>
      <c r="BT1125" s="1"/>
    </row>
    <row r="1126" spans="1:72" x14ac:dyDescent="0.25">
      <c r="A1126" s="5" t="s">
        <v>1019</v>
      </c>
      <c r="B1126" s="5" t="s">
        <v>413</v>
      </c>
      <c r="C1126" s="5" t="s">
        <v>612</v>
      </c>
      <c r="D1126" s="5" t="s">
        <v>849</v>
      </c>
      <c r="E1126" s="52">
        <f t="shared" ca="1" si="17"/>
        <v>23544</v>
      </c>
      <c r="F1126" s="5">
        <v>30</v>
      </c>
      <c r="G1126" s="50">
        <v>32306</v>
      </c>
      <c r="H1126" s="5">
        <v>353598</v>
      </c>
      <c r="I1126" s="50">
        <v>38722</v>
      </c>
      <c r="J1126" s="5" t="s">
        <v>417</v>
      </c>
      <c r="BT1126" s="1"/>
    </row>
    <row r="1127" spans="1:72" x14ac:dyDescent="0.25">
      <c r="A1127" s="5" t="s">
        <v>777</v>
      </c>
      <c r="B1127" s="5" t="s">
        <v>408</v>
      </c>
      <c r="C1127" s="5" t="s">
        <v>450</v>
      </c>
      <c r="D1127" s="5" t="s">
        <v>459</v>
      </c>
      <c r="E1127" s="52">
        <f t="shared" ca="1" si="17"/>
        <v>19008</v>
      </c>
      <c r="F1127" s="5">
        <v>60</v>
      </c>
      <c r="G1127" s="50">
        <v>21356</v>
      </c>
      <c r="H1127" s="5">
        <v>560664</v>
      </c>
      <c r="I1127" s="50">
        <v>31677</v>
      </c>
      <c r="J1127" s="5" t="s">
        <v>417</v>
      </c>
      <c r="BT1127" s="1"/>
    </row>
    <row r="1128" spans="1:72" x14ac:dyDescent="0.25">
      <c r="A1128" s="5" t="s">
        <v>598</v>
      </c>
      <c r="B1128" s="5" t="s">
        <v>408</v>
      </c>
      <c r="C1128" s="5" t="s">
        <v>534</v>
      </c>
      <c r="D1128" s="5" t="s">
        <v>597</v>
      </c>
      <c r="E1128" s="52">
        <f t="shared" ca="1" si="17"/>
        <v>21312</v>
      </c>
      <c r="F1128" s="5">
        <v>60</v>
      </c>
      <c r="G1128" s="50">
        <v>21378</v>
      </c>
      <c r="H1128" s="5">
        <v>350844</v>
      </c>
      <c r="I1128" s="50">
        <v>29363</v>
      </c>
      <c r="J1128" s="5" t="s">
        <v>417</v>
      </c>
      <c r="BT1128" s="1"/>
    </row>
    <row r="1129" spans="1:72" x14ac:dyDescent="0.25">
      <c r="A1129" s="5" t="s">
        <v>772</v>
      </c>
      <c r="B1129" s="5" t="s">
        <v>408</v>
      </c>
      <c r="C1129" s="5" t="s">
        <v>652</v>
      </c>
      <c r="D1129" s="5" t="s">
        <v>459</v>
      </c>
      <c r="E1129" s="52">
        <f t="shared" ca="1" si="17"/>
        <v>25008</v>
      </c>
      <c r="F1129" s="5">
        <v>55</v>
      </c>
      <c r="G1129" s="50">
        <v>22938</v>
      </c>
      <c r="H1129" s="5">
        <v>560574</v>
      </c>
      <c r="I1129" s="50">
        <v>31497</v>
      </c>
      <c r="J1129" s="5" t="s">
        <v>417</v>
      </c>
      <c r="BT1129" s="1"/>
    </row>
    <row r="1130" spans="1:72" x14ac:dyDescent="0.25">
      <c r="A1130" s="5" t="s">
        <v>733</v>
      </c>
      <c r="B1130" s="5" t="s">
        <v>408</v>
      </c>
      <c r="C1130" s="5" t="s">
        <v>503</v>
      </c>
      <c r="D1130" s="5" t="s">
        <v>547</v>
      </c>
      <c r="E1130" s="52">
        <f t="shared" ca="1" si="17"/>
        <v>26676</v>
      </c>
      <c r="F1130" s="5">
        <v>56</v>
      </c>
      <c r="G1130" s="50">
        <v>22893</v>
      </c>
      <c r="H1130" s="5">
        <v>351366</v>
      </c>
      <c r="I1130" s="50">
        <v>30600</v>
      </c>
      <c r="J1130" s="5" t="s">
        <v>417</v>
      </c>
      <c r="BT1130" s="1"/>
    </row>
    <row r="1131" spans="1:72" x14ac:dyDescent="0.25">
      <c r="A1131" s="5" t="s">
        <v>595</v>
      </c>
      <c r="B1131" s="5" t="s">
        <v>408</v>
      </c>
      <c r="C1131" s="5" t="s">
        <v>594</v>
      </c>
      <c r="D1131" s="5" t="s">
        <v>550</v>
      </c>
      <c r="E1131" s="52">
        <f t="shared" ca="1" si="17"/>
        <v>19392</v>
      </c>
      <c r="F1131" s="5">
        <v>65</v>
      </c>
      <c r="G1131" s="50">
        <v>19491</v>
      </c>
      <c r="H1131" s="5">
        <v>560310</v>
      </c>
      <c r="I1131" s="50">
        <v>29346</v>
      </c>
      <c r="J1131" s="5" t="s">
        <v>417</v>
      </c>
      <c r="BT1131" s="1"/>
    </row>
    <row r="1132" spans="1:72" x14ac:dyDescent="0.25">
      <c r="A1132" s="5" t="s">
        <v>780</v>
      </c>
      <c r="B1132" s="5" t="s">
        <v>408</v>
      </c>
      <c r="C1132" s="5" t="s">
        <v>443</v>
      </c>
      <c r="D1132" s="5" t="s">
        <v>444</v>
      </c>
      <c r="E1132" s="52">
        <f t="shared" ca="1" si="17"/>
        <v>25140</v>
      </c>
      <c r="F1132" s="5">
        <v>60</v>
      </c>
      <c r="G1132" s="50">
        <v>21388</v>
      </c>
      <c r="H1132" s="5">
        <v>560683</v>
      </c>
      <c r="I1132" s="50">
        <v>31839</v>
      </c>
      <c r="J1132" s="5" t="s">
        <v>466</v>
      </c>
      <c r="BT1132" s="1"/>
    </row>
    <row r="1133" spans="1:72" x14ac:dyDescent="0.25">
      <c r="A1133" s="5" t="s">
        <v>780</v>
      </c>
      <c r="B1133" s="5" t="s">
        <v>408</v>
      </c>
      <c r="C1133" s="5" t="s">
        <v>629</v>
      </c>
      <c r="D1133" s="5" t="s">
        <v>444</v>
      </c>
      <c r="E1133" s="52">
        <f t="shared" ca="1" si="17"/>
        <v>20148</v>
      </c>
      <c r="F1133" s="5">
        <v>53</v>
      </c>
      <c r="G1133" s="50">
        <v>23935</v>
      </c>
      <c r="H1133" s="5">
        <v>560734</v>
      </c>
      <c r="I1133" s="50">
        <v>32458</v>
      </c>
      <c r="J1133" s="5" t="s">
        <v>412</v>
      </c>
      <c r="BT1133" s="1"/>
    </row>
    <row r="1134" spans="1:72" x14ac:dyDescent="0.25">
      <c r="A1134" s="5" t="s">
        <v>881</v>
      </c>
      <c r="B1134" s="5" t="s">
        <v>408</v>
      </c>
      <c r="C1134" s="5" t="s">
        <v>546</v>
      </c>
      <c r="D1134" s="5" t="s">
        <v>185</v>
      </c>
      <c r="E1134" s="52">
        <f t="shared" ca="1" si="17"/>
        <v>30480</v>
      </c>
      <c r="F1134" s="5">
        <v>58</v>
      </c>
      <c r="G1134" s="50">
        <v>22132</v>
      </c>
      <c r="H1134" s="5">
        <v>561278</v>
      </c>
      <c r="I1134" s="50">
        <v>35760</v>
      </c>
      <c r="J1134" s="5" t="s">
        <v>417</v>
      </c>
      <c r="BT1134" s="1"/>
    </row>
    <row r="1135" spans="1:72" x14ac:dyDescent="0.25">
      <c r="A1135" s="5" t="s">
        <v>932</v>
      </c>
      <c r="B1135" s="5" t="s">
        <v>454</v>
      </c>
      <c r="C1135" s="5" t="s">
        <v>426</v>
      </c>
      <c r="D1135" s="5" t="s">
        <v>931</v>
      </c>
      <c r="E1135" s="52">
        <f t="shared" ca="1" si="17"/>
        <v>27756</v>
      </c>
      <c r="F1135" s="5">
        <v>39</v>
      </c>
      <c r="G1135" s="50">
        <v>28819</v>
      </c>
      <c r="H1135" s="5">
        <v>566422</v>
      </c>
      <c r="I1135" s="50">
        <v>37396</v>
      </c>
      <c r="J1135" s="5" t="s">
        <v>858</v>
      </c>
      <c r="BT1135" s="1"/>
    </row>
    <row r="1136" spans="1:72" x14ac:dyDescent="0.25">
      <c r="A1136" s="5" t="s">
        <v>557</v>
      </c>
      <c r="B1136" s="5" t="s">
        <v>408</v>
      </c>
      <c r="C1136" s="5" t="s">
        <v>443</v>
      </c>
      <c r="D1136" s="5" t="s">
        <v>556</v>
      </c>
      <c r="E1136" s="52">
        <f t="shared" ca="1" si="17"/>
        <v>30588</v>
      </c>
      <c r="F1136" s="5">
        <v>66</v>
      </c>
      <c r="G1136" s="50">
        <v>19032</v>
      </c>
      <c r="H1136" s="5">
        <v>560261</v>
      </c>
      <c r="I1136" s="50">
        <v>28943</v>
      </c>
      <c r="J1136" s="5" t="s">
        <v>417</v>
      </c>
      <c r="BT1136" s="1"/>
    </row>
    <row r="1137" spans="1:72" x14ac:dyDescent="0.25">
      <c r="A1137" s="5" t="s">
        <v>805</v>
      </c>
      <c r="B1137" s="5" t="s">
        <v>413</v>
      </c>
      <c r="C1137" s="5" t="s">
        <v>730</v>
      </c>
      <c r="D1137" s="5" t="s">
        <v>609</v>
      </c>
      <c r="E1137" s="52">
        <f t="shared" ca="1" si="17"/>
        <v>24396</v>
      </c>
      <c r="F1137" s="5">
        <v>53</v>
      </c>
      <c r="G1137" s="50">
        <v>23874</v>
      </c>
      <c r="H1137" s="5">
        <v>560824</v>
      </c>
      <c r="I1137" s="50">
        <v>32473</v>
      </c>
      <c r="J1137" s="5" t="s">
        <v>412</v>
      </c>
      <c r="BT1137" s="1"/>
    </row>
    <row r="1138" spans="1:72" x14ac:dyDescent="0.25">
      <c r="A1138" s="5" t="s">
        <v>653</v>
      </c>
      <c r="B1138" s="5" t="s">
        <v>408</v>
      </c>
      <c r="C1138" s="5" t="s">
        <v>652</v>
      </c>
      <c r="D1138" s="5" t="s">
        <v>155</v>
      </c>
      <c r="E1138" s="52">
        <f t="shared" ca="1" si="17"/>
        <v>30000</v>
      </c>
      <c r="F1138" s="5">
        <v>60</v>
      </c>
      <c r="G1138" s="50">
        <v>21103</v>
      </c>
      <c r="H1138" s="5">
        <v>350174</v>
      </c>
      <c r="I1138" s="50">
        <v>29881</v>
      </c>
      <c r="J1138" s="5" t="s">
        <v>412</v>
      </c>
      <c r="BT1138" s="1"/>
    </row>
    <row r="1139" spans="1:72" x14ac:dyDescent="0.25">
      <c r="A1139" s="5" t="s">
        <v>940</v>
      </c>
      <c r="B1139" s="5" t="s">
        <v>454</v>
      </c>
      <c r="C1139" s="5" t="s">
        <v>570</v>
      </c>
      <c r="D1139" s="5" t="s">
        <v>435</v>
      </c>
      <c r="E1139" s="52">
        <f t="shared" ca="1" si="17"/>
        <v>18708</v>
      </c>
      <c r="F1139" s="5">
        <v>55</v>
      </c>
      <c r="G1139" s="50">
        <v>22957</v>
      </c>
      <c r="H1139" s="5">
        <v>351380</v>
      </c>
      <c r="I1139" s="50">
        <v>33995</v>
      </c>
      <c r="J1139" s="5" t="s">
        <v>924</v>
      </c>
      <c r="BT1139" s="1"/>
    </row>
    <row r="1140" spans="1:72" x14ac:dyDescent="0.25">
      <c r="A1140" s="5" t="s">
        <v>522</v>
      </c>
      <c r="B1140" s="5" t="s">
        <v>413</v>
      </c>
      <c r="C1140" s="5" t="s">
        <v>521</v>
      </c>
      <c r="D1140" s="5" t="s">
        <v>438</v>
      </c>
      <c r="E1140" s="52">
        <f t="shared" ca="1" si="17"/>
        <v>28200</v>
      </c>
      <c r="F1140" s="5">
        <v>58</v>
      </c>
      <c r="G1140" s="50">
        <v>21894</v>
      </c>
      <c r="H1140" s="5">
        <v>350945</v>
      </c>
      <c r="I1140" s="50">
        <v>28819</v>
      </c>
      <c r="J1140" s="5" t="s">
        <v>466</v>
      </c>
      <c r="BT1140" s="1"/>
    </row>
    <row r="1141" spans="1:72" x14ac:dyDescent="0.25">
      <c r="A1141" s="5" t="s">
        <v>731</v>
      </c>
      <c r="B1141" s="5" t="s">
        <v>408</v>
      </c>
      <c r="C1141" s="5" t="s">
        <v>652</v>
      </c>
      <c r="D1141" s="5" t="s">
        <v>542</v>
      </c>
      <c r="E1141" s="52">
        <f t="shared" ca="1" si="17"/>
        <v>23508</v>
      </c>
      <c r="F1141" s="5">
        <v>59</v>
      </c>
      <c r="G1141" s="50">
        <v>21477</v>
      </c>
      <c r="H1141" s="5">
        <v>351302</v>
      </c>
      <c r="I1141" s="50">
        <v>30409</v>
      </c>
      <c r="J1141" s="5" t="s">
        <v>412</v>
      </c>
      <c r="BT1141" s="1"/>
    </row>
    <row r="1142" spans="1:72" x14ac:dyDescent="0.25">
      <c r="A1142" s="5" t="s">
        <v>731</v>
      </c>
      <c r="B1142" s="5" t="s">
        <v>413</v>
      </c>
      <c r="C1142" s="5" t="s">
        <v>528</v>
      </c>
      <c r="D1142" s="5" t="s">
        <v>682</v>
      </c>
      <c r="E1142" s="52">
        <f t="shared" ca="1" si="17"/>
        <v>30444</v>
      </c>
      <c r="F1142" s="5">
        <v>54</v>
      </c>
      <c r="G1142" s="50">
        <v>23371</v>
      </c>
      <c r="H1142" s="5">
        <v>560521</v>
      </c>
      <c r="I1142" s="50">
        <v>30937</v>
      </c>
      <c r="J1142" s="5" t="s">
        <v>466</v>
      </c>
      <c r="BT1142" s="1"/>
    </row>
    <row r="1143" spans="1:72" x14ac:dyDescent="0.25">
      <c r="A1143" s="5" t="s">
        <v>731</v>
      </c>
      <c r="B1143" s="5" t="s">
        <v>413</v>
      </c>
      <c r="C1143" s="5" t="s">
        <v>665</v>
      </c>
      <c r="D1143" s="5" t="s">
        <v>513</v>
      </c>
      <c r="E1143" s="52">
        <f t="shared" ca="1" si="17"/>
        <v>21852</v>
      </c>
      <c r="F1143" s="5">
        <v>55</v>
      </c>
      <c r="G1143" s="50">
        <v>23073</v>
      </c>
      <c r="H1143" s="5">
        <v>560611</v>
      </c>
      <c r="I1143" s="50">
        <v>31187</v>
      </c>
      <c r="J1143" s="5" t="s">
        <v>466</v>
      </c>
      <c r="BT1143" s="1"/>
    </row>
    <row r="1144" spans="1:72" x14ac:dyDescent="0.25">
      <c r="A1144" s="5" t="s">
        <v>731</v>
      </c>
      <c r="B1144" s="5" t="s">
        <v>413</v>
      </c>
      <c r="C1144" s="5" t="s">
        <v>521</v>
      </c>
      <c r="D1144" s="5" t="s">
        <v>633</v>
      </c>
      <c r="E1144" s="52">
        <f t="shared" ca="1" si="17"/>
        <v>18180</v>
      </c>
      <c r="F1144" s="5">
        <v>54</v>
      </c>
      <c r="G1144" s="50">
        <v>23370</v>
      </c>
      <c r="H1144" s="5">
        <v>560725</v>
      </c>
      <c r="I1144" s="50">
        <v>32065</v>
      </c>
      <c r="J1144" s="5" t="s">
        <v>417</v>
      </c>
      <c r="BT1144" s="1"/>
    </row>
    <row r="1145" spans="1:72" x14ac:dyDescent="0.25">
      <c r="A1145" s="5" t="s">
        <v>731</v>
      </c>
      <c r="B1145" s="5" t="s">
        <v>408</v>
      </c>
      <c r="C1145" s="5" t="s">
        <v>614</v>
      </c>
      <c r="D1145" s="5" t="s">
        <v>831</v>
      </c>
      <c r="E1145" s="52">
        <f t="shared" ca="1" si="17"/>
        <v>19356</v>
      </c>
      <c r="F1145" s="5">
        <v>54</v>
      </c>
      <c r="G1145" s="50">
        <v>23291</v>
      </c>
      <c r="H1145" s="5">
        <v>568135</v>
      </c>
      <c r="I1145" s="50">
        <v>33741</v>
      </c>
      <c r="J1145" s="5" t="s">
        <v>417</v>
      </c>
      <c r="BT1145" s="1"/>
    </row>
    <row r="1146" spans="1:72" x14ac:dyDescent="0.25">
      <c r="A1146" s="5" t="s">
        <v>731</v>
      </c>
      <c r="B1146" s="5" t="s">
        <v>413</v>
      </c>
      <c r="C1146" s="5" t="s">
        <v>426</v>
      </c>
      <c r="D1146" s="5" t="s">
        <v>441</v>
      </c>
      <c r="E1146" s="52">
        <f t="shared" ca="1" si="17"/>
        <v>22308</v>
      </c>
      <c r="F1146" s="5">
        <v>46</v>
      </c>
      <c r="G1146" s="50">
        <v>26484</v>
      </c>
      <c r="H1146" s="5">
        <v>561151</v>
      </c>
      <c r="I1146" s="50">
        <v>34892</v>
      </c>
      <c r="J1146" s="5" t="s">
        <v>412</v>
      </c>
      <c r="BT1146" s="1"/>
    </row>
    <row r="1147" spans="1:72" x14ac:dyDescent="0.25">
      <c r="A1147" s="5" t="s">
        <v>880</v>
      </c>
      <c r="B1147" s="5" t="s">
        <v>408</v>
      </c>
      <c r="C1147" s="5" t="s">
        <v>664</v>
      </c>
      <c r="D1147" s="5" t="s">
        <v>774</v>
      </c>
      <c r="E1147" s="52">
        <f t="shared" ca="1" si="17"/>
        <v>28296</v>
      </c>
      <c r="F1147" s="5">
        <v>45</v>
      </c>
      <c r="G1147" s="50">
        <v>26584</v>
      </c>
      <c r="H1147" s="5">
        <v>561271</v>
      </c>
      <c r="I1147" s="50">
        <v>35492</v>
      </c>
      <c r="J1147" s="5" t="s">
        <v>417</v>
      </c>
      <c r="BT1147" s="1"/>
    </row>
    <row r="1148" spans="1:72" x14ac:dyDescent="0.25">
      <c r="A1148" s="5" t="s">
        <v>674</v>
      </c>
      <c r="B1148" s="5" t="s">
        <v>408</v>
      </c>
      <c r="C1148" s="5" t="s">
        <v>673</v>
      </c>
      <c r="D1148" s="5" t="s">
        <v>157</v>
      </c>
      <c r="E1148" s="52">
        <f t="shared" ca="1" si="17"/>
        <v>19092</v>
      </c>
      <c r="F1148" s="5">
        <v>58</v>
      </c>
      <c r="G1148" s="50">
        <v>22039</v>
      </c>
      <c r="H1148" s="5">
        <v>560406</v>
      </c>
      <c r="I1148" s="50">
        <v>30105</v>
      </c>
      <c r="J1148" s="5" t="s">
        <v>417</v>
      </c>
      <c r="BT1148" s="1"/>
    </row>
    <row r="1149" spans="1:72" x14ac:dyDescent="0.25">
      <c r="A1149" s="5" t="s">
        <v>852</v>
      </c>
      <c r="B1149" s="5" t="s">
        <v>408</v>
      </c>
      <c r="C1149" s="5" t="s">
        <v>645</v>
      </c>
      <c r="D1149" s="5" t="s">
        <v>573</v>
      </c>
      <c r="E1149" s="52">
        <f t="shared" ca="1" si="17"/>
        <v>24756</v>
      </c>
      <c r="F1149" s="5">
        <v>50</v>
      </c>
      <c r="G1149" s="50">
        <v>24992</v>
      </c>
      <c r="H1149" s="5">
        <v>350493</v>
      </c>
      <c r="I1149" s="50">
        <v>34629</v>
      </c>
      <c r="J1149" s="5" t="s">
        <v>417</v>
      </c>
      <c r="BT1149" s="1"/>
    </row>
    <row r="1150" spans="1:72" x14ac:dyDescent="0.25">
      <c r="A1150" s="5" t="s">
        <v>879</v>
      </c>
      <c r="B1150" s="5" t="s">
        <v>413</v>
      </c>
      <c r="C1150" s="5" t="s">
        <v>612</v>
      </c>
      <c r="D1150" s="5" t="s">
        <v>878</v>
      </c>
      <c r="E1150" s="52">
        <f t="shared" ca="1" si="17"/>
        <v>18504</v>
      </c>
      <c r="F1150" s="5">
        <v>48</v>
      </c>
      <c r="G1150" s="50">
        <v>25717</v>
      </c>
      <c r="H1150" s="5">
        <v>561270</v>
      </c>
      <c r="I1150" s="50">
        <v>35562</v>
      </c>
      <c r="J1150" s="5" t="s">
        <v>417</v>
      </c>
      <c r="BT1150" s="1"/>
    </row>
    <row r="1151" spans="1:72" x14ac:dyDescent="0.25">
      <c r="A1151" s="5" t="s">
        <v>910</v>
      </c>
      <c r="B1151" s="5" t="s">
        <v>408</v>
      </c>
      <c r="C1151" s="5" t="s">
        <v>665</v>
      </c>
      <c r="D1151" s="5" t="s">
        <v>86</v>
      </c>
      <c r="E1151" s="52">
        <f t="shared" ca="1" si="17"/>
        <v>28356</v>
      </c>
      <c r="F1151" s="5">
        <v>45</v>
      </c>
      <c r="G1151" s="50">
        <v>26783</v>
      </c>
      <c r="H1151" s="5">
        <v>561483</v>
      </c>
      <c r="I1151" s="50">
        <v>33126</v>
      </c>
      <c r="J1151" s="5" t="s">
        <v>909</v>
      </c>
      <c r="BT1151" s="1"/>
    </row>
    <row r="1152" spans="1:72" x14ac:dyDescent="0.25">
      <c r="A1152" s="5" t="s">
        <v>933</v>
      </c>
      <c r="B1152" s="5" t="s">
        <v>413</v>
      </c>
      <c r="C1152" s="5" t="s">
        <v>534</v>
      </c>
      <c r="D1152" s="5" t="s">
        <v>640</v>
      </c>
      <c r="E1152" s="52">
        <f t="shared" ca="1" si="17"/>
        <v>23448</v>
      </c>
      <c r="F1152" s="5">
        <v>41</v>
      </c>
      <c r="G1152" s="50">
        <v>28177</v>
      </c>
      <c r="H1152" s="5">
        <v>561631</v>
      </c>
      <c r="I1152" s="50">
        <v>37261</v>
      </c>
      <c r="J1152" s="5" t="s">
        <v>858</v>
      </c>
      <c r="BT1152" s="1"/>
    </row>
    <row r="1153" spans="1:72" x14ac:dyDescent="0.25">
      <c r="A1153" s="5" t="s">
        <v>555</v>
      </c>
      <c r="B1153" s="5" t="s">
        <v>408</v>
      </c>
      <c r="C1153" s="5" t="s">
        <v>553</v>
      </c>
      <c r="D1153" s="5" t="s">
        <v>554</v>
      </c>
      <c r="E1153" s="52">
        <f t="shared" ca="1" si="17"/>
        <v>22272</v>
      </c>
      <c r="F1153" s="5">
        <v>62</v>
      </c>
      <c r="G1153" s="50">
        <v>20604</v>
      </c>
      <c r="H1153" s="5">
        <v>350506</v>
      </c>
      <c r="I1153" s="50">
        <v>29185</v>
      </c>
      <c r="J1153" s="5" t="s">
        <v>417</v>
      </c>
      <c r="BT1153" s="1"/>
    </row>
    <row r="1154" spans="1:72" x14ac:dyDescent="0.25">
      <c r="A1154" s="5" t="s">
        <v>555</v>
      </c>
      <c r="B1154" s="5" t="s">
        <v>408</v>
      </c>
      <c r="C1154" s="5" t="s">
        <v>712</v>
      </c>
      <c r="D1154" s="5" t="s">
        <v>453</v>
      </c>
      <c r="E1154" s="52">
        <f t="shared" ref="E1154:E1217" ca="1" si="18">RANDBETWEEN(1500,2600)*12</f>
        <v>21324</v>
      </c>
      <c r="F1154" s="5">
        <v>53</v>
      </c>
      <c r="G1154" s="50">
        <v>23976</v>
      </c>
      <c r="H1154" s="5">
        <v>561222</v>
      </c>
      <c r="I1154" s="50">
        <v>33215</v>
      </c>
      <c r="J1154" s="5" t="s">
        <v>466</v>
      </c>
      <c r="BT1154" s="1"/>
    </row>
    <row r="1155" spans="1:72" x14ac:dyDescent="0.25">
      <c r="A1155" s="5" t="s">
        <v>851</v>
      </c>
      <c r="B1155" s="5" t="s">
        <v>454</v>
      </c>
      <c r="C1155" s="5" t="s">
        <v>524</v>
      </c>
      <c r="D1155" s="5" t="s">
        <v>757</v>
      </c>
      <c r="E1155" s="52">
        <f t="shared" ca="1" si="18"/>
        <v>21024</v>
      </c>
      <c r="F1155" s="5">
        <v>51</v>
      </c>
      <c r="G1155" s="50">
        <v>24451</v>
      </c>
      <c r="H1155" s="5">
        <v>561057</v>
      </c>
      <c r="I1155" s="50">
        <v>34527</v>
      </c>
      <c r="J1155" s="5" t="s">
        <v>417</v>
      </c>
      <c r="BT1155" s="1"/>
    </row>
    <row r="1156" spans="1:72" x14ac:dyDescent="0.25">
      <c r="A1156" s="5" t="s">
        <v>945</v>
      </c>
      <c r="B1156" s="5" t="s">
        <v>408</v>
      </c>
      <c r="C1156" s="5" t="s">
        <v>673</v>
      </c>
      <c r="D1156" s="5" t="s">
        <v>86</v>
      </c>
      <c r="E1156" s="52">
        <f t="shared" ca="1" si="18"/>
        <v>21588</v>
      </c>
      <c r="F1156" s="5">
        <v>51</v>
      </c>
      <c r="G1156" s="50">
        <v>24665</v>
      </c>
      <c r="H1156" s="5">
        <v>351569</v>
      </c>
      <c r="I1156" s="50">
        <v>35058</v>
      </c>
      <c r="J1156" s="5" t="s">
        <v>909</v>
      </c>
      <c r="BT1156" s="1"/>
    </row>
    <row r="1157" spans="1:72" x14ac:dyDescent="0.25">
      <c r="A1157" s="5" t="s">
        <v>891</v>
      </c>
      <c r="B1157" s="5" t="s">
        <v>408</v>
      </c>
      <c r="C1157" s="5" t="s">
        <v>592</v>
      </c>
      <c r="D1157" s="5" t="s">
        <v>635</v>
      </c>
      <c r="E1157" s="52">
        <f t="shared" ca="1" si="18"/>
        <v>30768</v>
      </c>
      <c r="F1157" s="5">
        <v>45</v>
      </c>
      <c r="G1157" s="50">
        <v>26721</v>
      </c>
      <c r="H1157" s="5">
        <v>351022</v>
      </c>
      <c r="I1157" s="50">
        <v>35772</v>
      </c>
      <c r="J1157" s="5" t="s">
        <v>417</v>
      </c>
      <c r="BT1157" s="1"/>
    </row>
    <row r="1158" spans="1:72" x14ac:dyDescent="0.25">
      <c r="A1158" s="5" t="s">
        <v>821</v>
      </c>
      <c r="B1158" s="5" t="s">
        <v>408</v>
      </c>
      <c r="C1158" s="5" t="s">
        <v>492</v>
      </c>
      <c r="D1158" s="5" t="s">
        <v>532</v>
      </c>
      <c r="E1158" s="52">
        <f t="shared" ca="1" si="18"/>
        <v>23724</v>
      </c>
      <c r="F1158" s="5">
        <v>55</v>
      </c>
      <c r="G1158" s="50">
        <v>23227</v>
      </c>
      <c r="H1158" s="5">
        <v>350902</v>
      </c>
      <c r="I1158" s="50">
        <v>33138</v>
      </c>
      <c r="J1158" s="5" t="s">
        <v>417</v>
      </c>
      <c r="BT1158" s="1"/>
    </row>
    <row r="1159" spans="1:72" x14ac:dyDescent="0.25">
      <c r="A1159" s="5" t="s">
        <v>1042</v>
      </c>
      <c r="B1159" s="5" t="s">
        <v>408</v>
      </c>
      <c r="C1159" s="5" t="s">
        <v>414</v>
      </c>
      <c r="D1159" s="5" t="s">
        <v>950</v>
      </c>
      <c r="E1159" s="52">
        <f t="shared" ca="1" si="18"/>
        <v>23544</v>
      </c>
      <c r="F1159" s="5">
        <v>32</v>
      </c>
      <c r="G1159" s="50">
        <v>31464</v>
      </c>
      <c r="H1159" s="5">
        <v>352980</v>
      </c>
      <c r="I1159" s="50">
        <v>39397</v>
      </c>
      <c r="J1159" s="5" t="s">
        <v>858</v>
      </c>
      <c r="BT1159" s="1"/>
    </row>
    <row r="1160" spans="1:72" x14ac:dyDescent="0.25">
      <c r="A1160" s="5" t="s">
        <v>885</v>
      </c>
      <c r="B1160" s="5" t="s">
        <v>413</v>
      </c>
      <c r="C1160" s="5" t="s">
        <v>495</v>
      </c>
      <c r="D1160" s="5" t="s">
        <v>884</v>
      </c>
      <c r="E1160" s="52">
        <f t="shared" ca="1" si="18"/>
        <v>19248</v>
      </c>
      <c r="F1160" s="5">
        <v>46</v>
      </c>
      <c r="G1160" s="50">
        <v>26292</v>
      </c>
      <c r="H1160" s="5">
        <v>561311</v>
      </c>
      <c r="I1160" s="50">
        <v>35570</v>
      </c>
      <c r="J1160" s="5" t="s">
        <v>417</v>
      </c>
      <c r="BT1160" s="1"/>
    </row>
    <row r="1161" spans="1:72" x14ac:dyDescent="0.25">
      <c r="A1161" s="5" t="s">
        <v>768</v>
      </c>
      <c r="B1161" s="5" t="s">
        <v>408</v>
      </c>
      <c r="C1161" s="5" t="s">
        <v>495</v>
      </c>
      <c r="D1161" s="5" t="s">
        <v>444</v>
      </c>
      <c r="E1161" s="52">
        <f t="shared" ca="1" si="18"/>
        <v>18576</v>
      </c>
      <c r="F1161" s="5">
        <v>58</v>
      </c>
      <c r="G1161" s="50">
        <v>22169</v>
      </c>
      <c r="H1161" s="5">
        <v>560621</v>
      </c>
      <c r="I1161" s="50">
        <v>31756</v>
      </c>
      <c r="J1161" s="5" t="s">
        <v>412</v>
      </c>
      <c r="BT1161" s="1"/>
    </row>
    <row r="1162" spans="1:72" x14ac:dyDescent="0.25">
      <c r="A1162" s="5" t="s">
        <v>899</v>
      </c>
      <c r="B1162" s="5" t="s">
        <v>408</v>
      </c>
      <c r="C1162" s="5" t="s">
        <v>559</v>
      </c>
      <c r="D1162" s="5" t="s">
        <v>892</v>
      </c>
      <c r="E1162" s="52">
        <f t="shared" ca="1" si="18"/>
        <v>19068</v>
      </c>
      <c r="F1162" s="5">
        <v>45</v>
      </c>
      <c r="G1162" s="50">
        <v>26584</v>
      </c>
      <c r="H1162" s="5">
        <v>351254</v>
      </c>
      <c r="I1162" s="50">
        <v>35918</v>
      </c>
      <c r="J1162" s="5" t="s">
        <v>900</v>
      </c>
      <c r="BT1162" s="1"/>
    </row>
    <row r="1163" spans="1:72" x14ac:dyDescent="0.25">
      <c r="A1163" s="5" t="s">
        <v>1009</v>
      </c>
      <c r="B1163" s="5" t="s">
        <v>408</v>
      </c>
      <c r="C1163" s="5" t="s">
        <v>452</v>
      </c>
      <c r="D1163" s="5" t="s">
        <v>934</v>
      </c>
      <c r="E1163" s="52">
        <f t="shared" ca="1" si="18"/>
        <v>29544</v>
      </c>
      <c r="F1163" s="5">
        <v>41</v>
      </c>
      <c r="G1163" s="50">
        <v>28172</v>
      </c>
      <c r="H1163" s="5">
        <v>562766</v>
      </c>
      <c r="I1163" s="50">
        <v>37503</v>
      </c>
      <c r="J1163" s="5" t="s">
        <v>858</v>
      </c>
      <c r="BT1163" s="1"/>
    </row>
    <row r="1164" spans="1:72" x14ac:dyDescent="0.25">
      <c r="A1164" s="5" t="s">
        <v>939</v>
      </c>
      <c r="B1164" s="5" t="s">
        <v>454</v>
      </c>
      <c r="C1164" s="5" t="s">
        <v>652</v>
      </c>
      <c r="D1164" s="5" t="s">
        <v>938</v>
      </c>
      <c r="E1164" s="52">
        <f t="shared" ca="1" si="18"/>
        <v>26496</v>
      </c>
      <c r="F1164" s="5">
        <v>46</v>
      </c>
      <c r="G1164" s="50">
        <v>26467</v>
      </c>
      <c r="H1164" s="5">
        <v>351300</v>
      </c>
      <c r="I1164" s="50">
        <v>37396</v>
      </c>
      <c r="J1164" s="5" t="s">
        <v>858</v>
      </c>
      <c r="BT1164" s="1"/>
    </row>
    <row r="1165" spans="1:72" x14ac:dyDescent="0.25">
      <c r="A1165" s="5" t="s">
        <v>860</v>
      </c>
      <c r="B1165" s="5" t="s">
        <v>454</v>
      </c>
      <c r="C1165" s="5" t="s">
        <v>409</v>
      </c>
      <c r="D1165" s="5" t="s">
        <v>859</v>
      </c>
      <c r="E1165" s="52">
        <f t="shared" ca="1" si="18"/>
        <v>24600</v>
      </c>
      <c r="F1165" s="5">
        <v>47</v>
      </c>
      <c r="G1165" s="50">
        <v>26106</v>
      </c>
      <c r="H1165" s="5">
        <v>561089</v>
      </c>
      <c r="I1165" s="50">
        <v>34427</v>
      </c>
      <c r="J1165" s="5" t="s">
        <v>858</v>
      </c>
      <c r="BT1165" s="1"/>
    </row>
    <row r="1166" spans="1:72" x14ac:dyDescent="0.25">
      <c r="A1166" s="5" t="s">
        <v>895</v>
      </c>
      <c r="B1166" s="5" t="s">
        <v>408</v>
      </c>
      <c r="C1166" s="5" t="s">
        <v>476</v>
      </c>
      <c r="D1166" s="5" t="s">
        <v>835</v>
      </c>
      <c r="E1166" s="52">
        <f t="shared" ca="1" si="18"/>
        <v>28812</v>
      </c>
      <c r="F1166" s="5">
        <v>44</v>
      </c>
      <c r="G1166" s="50">
        <v>27232</v>
      </c>
      <c r="H1166" s="5">
        <v>561393</v>
      </c>
      <c r="I1166" s="50">
        <v>35920</v>
      </c>
      <c r="J1166" s="5" t="s">
        <v>466</v>
      </c>
      <c r="BT1166" s="1"/>
    </row>
    <row r="1167" spans="1:72" x14ac:dyDescent="0.25">
      <c r="A1167" s="5" t="s">
        <v>883</v>
      </c>
      <c r="B1167" s="5" t="s">
        <v>408</v>
      </c>
      <c r="C1167" s="5" t="s">
        <v>590</v>
      </c>
      <c r="D1167" s="5" t="s">
        <v>154</v>
      </c>
      <c r="E1167" s="52">
        <f t="shared" ca="1" si="18"/>
        <v>25800</v>
      </c>
      <c r="F1167" s="5">
        <v>47</v>
      </c>
      <c r="G1167" s="50">
        <v>26018</v>
      </c>
      <c r="H1167" s="5">
        <v>561301</v>
      </c>
      <c r="I1167" s="50">
        <v>35455</v>
      </c>
      <c r="J1167" s="5" t="s">
        <v>417</v>
      </c>
      <c r="BT1167" s="1"/>
    </row>
    <row r="1168" spans="1:72" x14ac:dyDescent="0.25">
      <c r="A1168" s="5" t="s">
        <v>920</v>
      </c>
      <c r="B1168" s="5" t="s">
        <v>408</v>
      </c>
      <c r="C1168" s="5" t="s">
        <v>579</v>
      </c>
      <c r="D1168" s="5" t="s">
        <v>822</v>
      </c>
      <c r="E1168" s="52">
        <f t="shared" ca="1" si="18"/>
        <v>20700</v>
      </c>
      <c r="F1168" s="5">
        <v>53</v>
      </c>
      <c r="G1168" s="50">
        <v>23966</v>
      </c>
      <c r="H1168" s="5">
        <v>351363</v>
      </c>
      <c r="I1168" s="50">
        <v>37014</v>
      </c>
      <c r="J1168" s="5" t="s">
        <v>858</v>
      </c>
      <c r="BT1168" s="1"/>
    </row>
    <row r="1169" spans="1:72" x14ac:dyDescent="0.25">
      <c r="A1169" s="5" t="s">
        <v>955</v>
      </c>
      <c r="B1169" s="5" t="s">
        <v>454</v>
      </c>
      <c r="C1169" s="5" t="s">
        <v>493</v>
      </c>
      <c r="D1169" s="5" t="s">
        <v>796</v>
      </c>
      <c r="E1169" s="52">
        <f t="shared" ca="1" si="18"/>
        <v>21204</v>
      </c>
      <c r="F1169" s="5">
        <v>36</v>
      </c>
      <c r="G1169" s="50">
        <v>29878</v>
      </c>
      <c r="H1169" s="5">
        <v>351771</v>
      </c>
      <c r="I1169" s="50">
        <v>39059</v>
      </c>
      <c r="J1169" s="5" t="s">
        <v>858</v>
      </c>
      <c r="BT1169" s="1"/>
    </row>
    <row r="1170" spans="1:72" x14ac:dyDescent="0.25">
      <c r="A1170" s="5" t="s">
        <v>814</v>
      </c>
      <c r="B1170" s="5" t="s">
        <v>408</v>
      </c>
      <c r="C1170" s="5" t="s">
        <v>531</v>
      </c>
      <c r="D1170" s="5" t="s">
        <v>604</v>
      </c>
      <c r="E1170" s="52">
        <f t="shared" ca="1" si="18"/>
        <v>25464</v>
      </c>
      <c r="F1170" s="5">
        <v>50</v>
      </c>
      <c r="G1170" s="50">
        <v>24845</v>
      </c>
      <c r="H1170" s="5">
        <v>350606</v>
      </c>
      <c r="I1170" s="50">
        <v>33097</v>
      </c>
      <c r="J1170" s="5" t="s">
        <v>466</v>
      </c>
      <c r="BT1170" s="1"/>
    </row>
    <row r="1171" spans="1:72" x14ac:dyDescent="0.25">
      <c r="A1171" s="5" t="s">
        <v>856</v>
      </c>
      <c r="B1171" s="5" t="s">
        <v>408</v>
      </c>
      <c r="C1171" s="5" t="s">
        <v>629</v>
      </c>
      <c r="D1171" s="5" t="s">
        <v>679</v>
      </c>
      <c r="E1171" s="52">
        <f t="shared" ca="1" si="18"/>
        <v>21780</v>
      </c>
      <c r="F1171" s="5">
        <v>48</v>
      </c>
      <c r="G1171" s="50">
        <v>25802</v>
      </c>
      <c r="H1171" s="5">
        <v>350435</v>
      </c>
      <c r="I1171" s="50">
        <v>34664</v>
      </c>
      <c r="J1171" s="5" t="s">
        <v>857</v>
      </c>
      <c r="BT1171" s="1"/>
    </row>
    <row r="1172" spans="1:72" x14ac:dyDescent="0.25">
      <c r="A1172" s="5" t="s">
        <v>856</v>
      </c>
      <c r="B1172" s="5" t="s">
        <v>413</v>
      </c>
      <c r="C1172" s="5" t="s">
        <v>629</v>
      </c>
      <c r="D1172" s="5" t="s">
        <v>887</v>
      </c>
      <c r="E1172" s="52">
        <f t="shared" ca="1" si="18"/>
        <v>26964</v>
      </c>
      <c r="F1172" s="5">
        <v>50</v>
      </c>
      <c r="G1172" s="50">
        <v>25022</v>
      </c>
      <c r="H1172" s="5">
        <v>351322</v>
      </c>
      <c r="I1172" s="50">
        <v>35525</v>
      </c>
      <c r="J1172" s="5" t="s">
        <v>417</v>
      </c>
      <c r="BT1172" s="1"/>
    </row>
    <row r="1173" spans="1:72" x14ac:dyDescent="0.25">
      <c r="A1173" s="5" t="s">
        <v>856</v>
      </c>
      <c r="B1173" s="5" t="s">
        <v>413</v>
      </c>
      <c r="C1173" s="5" t="s">
        <v>766</v>
      </c>
      <c r="D1173" s="5" t="s">
        <v>515</v>
      </c>
      <c r="E1173" s="52">
        <f t="shared" ca="1" si="18"/>
        <v>22476</v>
      </c>
      <c r="F1173" s="5">
        <v>47</v>
      </c>
      <c r="G1173" s="50">
        <v>25848</v>
      </c>
      <c r="H1173" s="5">
        <v>351352</v>
      </c>
      <c r="I1173" s="50">
        <v>32958</v>
      </c>
      <c r="J1173" s="5" t="s">
        <v>909</v>
      </c>
      <c r="BT1173" s="1"/>
    </row>
    <row r="1174" spans="1:72" x14ac:dyDescent="0.25">
      <c r="A1174" s="5" t="s">
        <v>799</v>
      </c>
      <c r="B1174" s="5" t="s">
        <v>454</v>
      </c>
      <c r="C1174" s="5" t="s">
        <v>660</v>
      </c>
      <c r="D1174" s="5" t="s">
        <v>773</v>
      </c>
      <c r="E1174" s="52">
        <f t="shared" ca="1" si="18"/>
        <v>30276</v>
      </c>
      <c r="F1174" s="5">
        <v>54</v>
      </c>
      <c r="G1174" s="50">
        <v>23295</v>
      </c>
      <c r="H1174" s="5">
        <v>351173</v>
      </c>
      <c r="I1174" s="50">
        <v>32266</v>
      </c>
      <c r="J1174" s="5" t="s">
        <v>466</v>
      </c>
      <c r="BT1174" s="1"/>
    </row>
    <row r="1175" spans="1:72" x14ac:dyDescent="0.25">
      <c r="A1175" s="5" t="s">
        <v>727</v>
      </c>
      <c r="B1175" s="5" t="s">
        <v>408</v>
      </c>
      <c r="C1175" s="5" t="s">
        <v>434</v>
      </c>
      <c r="D1175" s="5" t="s">
        <v>185</v>
      </c>
      <c r="E1175" s="52">
        <f t="shared" ca="1" si="18"/>
        <v>30180</v>
      </c>
      <c r="F1175" s="5">
        <v>58</v>
      </c>
      <c r="G1175" s="50">
        <v>22011</v>
      </c>
      <c r="H1175" s="5">
        <v>350664</v>
      </c>
      <c r="I1175" s="50">
        <v>30409</v>
      </c>
      <c r="J1175" s="5" t="s">
        <v>421</v>
      </c>
      <c r="BT1175" s="1"/>
    </row>
    <row r="1176" spans="1:72" x14ac:dyDescent="0.25">
      <c r="A1176" s="5" t="s">
        <v>758</v>
      </c>
      <c r="B1176" s="5" t="s">
        <v>408</v>
      </c>
      <c r="C1176" s="5" t="s">
        <v>503</v>
      </c>
      <c r="D1176" s="5" t="s">
        <v>542</v>
      </c>
      <c r="E1176" s="52">
        <f t="shared" ca="1" si="18"/>
        <v>22512</v>
      </c>
      <c r="F1176" s="5">
        <v>58</v>
      </c>
      <c r="G1176" s="50">
        <v>22009</v>
      </c>
      <c r="H1176" s="5">
        <v>560559</v>
      </c>
      <c r="I1176" s="50">
        <v>31189</v>
      </c>
      <c r="J1176" s="5" t="s">
        <v>417</v>
      </c>
      <c r="BT1176" s="1"/>
    </row>
    <row r="1177" spans="1:72" x14ac:dyDescent="0.25">
      <c r="A1177" s="5" t="s">
        <v>420</v>
      </c>
      <c r="B1177" s="5" t="s">
        <v>408</v>
      </c>
      <c r="C1177" s="5" t="s">
        <v>418</v>
      </c>
      <c r="D1177" s="5" t="s">
        <v>419</v>
      </c>
      <c r="E1177" s="52">
        <f t="shared" ca="1" si="18"/>
        <v>30036</v>
      </c>
      <c r="F1177" s="5">
        <v>63</v>
      </c>
      <c r="G1177" s="50">
        <v>20212</v>
      </c>
      <c r="H1177" s="5">
        <v>351350</v>
      </c>
      <c r="I1177" s="50">
        <v>27800</v>
      </c>
      <c r="J1177" s="5" t="s">
        <v>421</v>
      </c>
      <c r="BT1177" s="1"/>
    </row>
    <row r="1178" spans="1:72" x14ac:dyDescent="0.25">
      <c r="A1178" s="5" t="s">
        <v>584</v>
      </c>
      <c r="B1178" s="5" t="s">
        <v>408</v>
      </c>
      <c r="C1178" s="5" t="s">
        <v>514</v>
      </c>
      <c r="D1178" s="5" t="s">
        <v>157</v>
      </c>
      <c r="E1178" s="52">
        <f t="shared" ca="1" si="18"/>
        <v>23976</v>
      </c>
      <c r="F1178" s="5">
        <v>62</v>
      </c>
      <c r="G1178" s="50">
        <v>20574</v>
      </c>
      <c r="H1178" s="5">
        <v>560293</v>
      </c>
      <c r="I1178" s="50">
        <v>29445</v>
      </c>
      <c r="J1178" s="5" t="s">
        <v>412</v>
      </c>
      <c r="BT1178" s="1"/>
    </row>
    <row r="1179" spans="1:72" x14ac:dyDescent="0.25">
      <c r="A1179" s="5" t="s">
        <v>617</v>
      </c>
      <c r="B1179" s="5" t="s">
        <v>413</v>
      </c>
      <c r="C1179" s="5" t="s">
        <v>615</v>
      </c>
      <c r="D1179" s="5" t="s">
        <v>616</v>
      </c>
      <c r="E1179" s="52">
        <f t="shared" ca="1" si="18"/>
        <v>22332</v>
      </c>
      <c r="F1179" s="5">
        <v>61</v>
      </c>
      <c r="G1179" s="50">
        <v>21054</v>
      </c>
      <c r="H1179" s="5">
        <v>560356</v>
      </c>
      <c r="I1179" s="50">
        <v>29684</v>
      </c>
      <c r="J1179" s="5" t="s">
        <v>466</v>
      </c>
      <c r="BT1179" s="1"/>
    </row>
    <row r="1180" spans="1:72" x14ac:dyDescent="0.25">
      <c r="A1180" s="5" t="s">
        <v>617</v>
      </c>
      <c r="B1180" s="5" t="s">
        <v>413</v>
      </c>
      <c r="C1180" s="5" t="s">
        <v>673</v>
      </c>
      <c r="D1180" s="5" t="s">
        <v>824</v>
      </c>
      <c r="E1180" s="52">
        <f t="shared" ca="1" si="18"/>
        <v>21972</v>
      </c>
      <c r="F1180" s="5">
        <v>38</v>
      </c>
      <c r="G1180" s="50">
        <v>29314</v>
      </c>
      <c r="H1180" s="5">
        <v>561810</v>
      </c>
      <c r="I1180" s="50">
        <v>38854</v>
      </c>
      <c r="J1180" s="5" t="s">
        <v>858</v>
      </c>
      <c r="BT1180" s="1"/>
    </row>
    <row r="1181" spans="1:72" x14ac:dyDescent="0.25">
      <c r="A1181" s="5" t="s">
        <v>736</v>
      </c>
      <c r="B1181" s="5" t="s">
        <v>408</v>
      </c>
      <c r="C1181" s="5" t="s">
        <v>446</v>
      </c>
      <c r="D1181" s="5" t="s">
        <v>735</v>
      </c>
      <c r="E1181" s="52">
        <f t="shared" ca="1" si="18"/>
        <v>21552</v>
      </c>
      <c r="F1181" s="5">
        <v>57</v>
      </c>
      <c r="G1181" s="50">
        <v>22333</v>
      </c>
      <c r="H1181" s="5">
        <v>560484</v>
      </c>
      <c r="I1181" s="50">
        <v>30581</v>
      </c>
      <c r="J1181" s="5" t="s">
        <v>417</v>
      </c>
      <c r="BT1181" s="1"/>
    </row>
    <row r="1182" spans="1:72" x14ac:dyDescent="0.25">
      <c r="A1182" s="5" t="s">
        <v>915</v>
      </c>
      <c r="B1182" s="5" t="s">
        <v>413</v>
      </c>
      <c r="C1182" s="5" t="s">
        <v>603</v>
      </c>
      <c r="D1182" s="5" t="s">
        <v>914</v>
      </c>
      <c r="E1182" s="52">
        <f t="shared" ca="1" si="18"/>
        <v>23328</v>
      </c>
      <c r="F1182" s="5">
        <v>44</v>
      </c>
      <c r="G1182" s="50">
        <v>27279</v>
      </c>
      <c r="H1182" s="5">
        <v>561533</v>
      </c>
      <c r="I1182" s="50">
        <v>36953</v>
      </c>
      <c r="J1182" s="5" t="s">
        <v>466</v>
      </c>
      <c r="BT1182" s="1"/>
    </row>
    <row r="1183" spans="1:72" x14ac:dyDescent="0.25">
      <c r="A1183" s="5" t="s">
        <v>874</v>
      </c>
      <c r="B1183" s="5" t="s">
        <v>408</v>
      </c>
      <c r="C1183" s="5" t="s">
        <v>618</v>
      </c>
      <c r="D1183" s="5" t="s">
        <v>554</v>
      </c>
      <c r="E1183" s="52">
        <f t="shared" ca="1" si="18"/>
        <v>29196</v>
      </c>
      <c r="F1183" s="5">
        <v>59</v>
      </c>
      <c r="G1183" s="50">
        <v>21625</v>
      </c>
      <c r="H1183" s="5">
        <v>351297</v>
      </c>
      <c r="I1183" s="50">
        <v>35249</v>
      </c>
      <c r="J1183" s="5" t="s">
        <v>875</v>
      </c>
      <c r="BT1183" s="1"/>
    </row>
    <row r="1184" spans="1:72" x14ac:dyDescent="0.25">
      <c r="A1184" s="5" t="s">
        <v>867</v>
      </c>
      <c r="B1184" s="5" t="s">
        <v>408</v>
      </c>
      <c r="C1184" s="5" t="s">
        <v>434</v>
      </c>
      <c r="D1184" s="5" t="s">
        <v>776</v>
      </c>
      <c r="E1184" s="52">
        <f t="shared" ca="1" si="18"/>
        <v>25512</v>
      </c>
      <c r="F1184" s="5">
        <v>55</v>
      </c>
      <c r="G1184" s="50">
        <v>23134</v>
      </c>
      <c r="H1184" s="5">
        <v>350211</v>
      </c>
      <c r="I1184" s="50">
        <v>35145</v>
      </c>
      <c r="J1184" s="5" t="s">
        <v>858</v>
      </c>
      <c r="BT1184" s="1"/>
    </row>
    <row r="1185" spans="1:72" x14ac:dyDescent="0.25">
      <c r="A1185" s="5" t="s">
        <v>854</v>
      </c>
      <c r="B1185" s="5" t="s">
        <v>408</v>
      </c>
      <c r="C1185" s="5" t="s">
        <v>631</v>
      </c>
      <c r="D1185" s="5" t="s">
        <v>776</v>
      </c>
      <c r="E1185" s="52">
        <f t="shared" ca="1" si="18"/>
        <v>27108</v>
      </c>
      <c r="F1185" s="5">
        <v>55</v>
      </c>
      <c r="G1185" s="50">
        <v>23005</v>
      </c>
      <c r="H1185" s="5">
        <v>350503</v>
      </c>
      <c r="I1185" s="50">
        <v>34339</v>
      </c>
      <c r="J1185" s="5" t="s">
        <v>855</v>
      </c>
      <c r="BT1185" s="1"/>
    </row>
    <row r="1186" spans="1:72" x14ac:dyDescent="0.25">
      <c r="A1186" s="5" t="s">
        <v>650</v>
      </c>
      <c r="B1186" s="5" t="s">
        <v>408</v>
      </c>
      <c r="C1186" s="5" t="s">
        <v>546</v>
      </c>
      <c r="D1186" s="5" t="s">
        <v>547</v>
      </c>
      <c r="E1186" s="52">
        <f t="shared" ca="1" si="18"/>
        <v>27396</v>
      </c>
      <c r="F1186" s="5">
        <v>58</v>
      </c>
      <c r="G1186" s="50">
        <v>21920</v>
      </c>
      <c r="H1186" s="5">
        <v>350586</v>
      </c>
      <c r="I1186" s="50">
        <v>29841</v>
      </c>
      <c r="J1186" s="5" t="s">
        <v>466</v>
      </c>
      <c r="BT1186" s="1"/>
    </row>
    <row r="1187" spans="1:72" x14ac:dyDescent="0.25">
      <c r="A1187" s="5" t="s">
        <v>678</v>
      </c>
      <c r="B1187" s="5" t="s">
        <v>413</v>
      </c>
      <c r="C1187" s="5" t="s">
        <v>509</v>
      </c>
      <c r="D1187" s="5" t="s">
        <v>677</v>
      </c>
      <c r="E1187" s="52">
        <f t="shared" ca="1" si="18"/>
        <v>18108</v>
      </c>
      <c r="F1187" s="5">
        <v>56</v>
      </c>
      <c r="G1187" s="50">
        <v>22611</v>
      </c>
      <c r="H1187" s="5">
        <v>350022</v>
      </c>
      <c r="I1187" s="50">
        <v>30175</v>
      </c>
      <c r="J1187" s="5" t="s">
        <v>417</v>
      </c>
      <c r="BT1187" s="1"/>
    </row>
    <row r="1188" spans="1:72" x14ac:dyDescent="0.25">
      <c r="A1188" s="5" t="s">
        <v>678</v>
      </c>
      <c r="B1188" s="5" t="s">
        <v>413</v>
      </c>
      <c r="C1188" s="5" t="s">
        <v>497</v>
      </c>
      <c r="D1188" s="5" t="s">
        <v>472</v>
      </c>
      <c r="E1188" s="52">
        <f t="shared" ca="1" si="18"/>
        <v>19584</v>
      </c>
      <c r="F1188" s="5">
        <v>55</v>
      </c>
      <c r="G1188" s="50">
        <v>22931</v>
      </c>
      <c r="H1188" s="5">
        <v>351085</v>
      </c>
      <c r="I1188" s="50">
        <v>30031</v>
      </c>
      <c r="J1188" s="5" t="s">
        <v>412</v>
      </c>
      <c r="BT1188" s="1"/>
    </row>
    <row r="1189" spans="1:72" x14ac:dyDescent="0.25">
      <c r="A1189" s="5" t="s">
        <v>678</v>
      </c>
      <c r="B1189" s="5" t="s">
        <v>413</v>
      </c>
      <c r="C1189" s="5" t="s">
        <v>705</v>
      </c>
      <c r="D1189" s="5" t="s">
        <v>489</v>
      </c>
      <c r="E1189" s="52">
        <f t="shared" ca="1" si="18"/>
        <v>26208</v>
      </c>
      <c r="F1189" s="5">
        <v>48</v>
      </c>
      <c r="G1189" s="50">
        <v>25625</v>
      </c>
      <c r="H1189" s="5">
        <v>560579</v>
      </c>
      <c r="I1189" s="50">
        <v>33022</v>
      </c>
      <c r="J1189" s="5" t="s">
        <v>421</v>
      </c>
      <c r="BT1189" s="1"/>
    </row>
    <row r="1190" spans="1:72" x14ac:dyDescent="0.25">
      <c r="A1190" s="5" t="s">
        <v>678</v>
      </c>
      <c r="B1190" s="5" t="s">
        <v>413</v>
      </c>
      <c r="C1190" s="5" t="s">
        <v>673</v>
      </c>
      <c r="D1190" s="5" t="s">
        <v>781</v>
      </c>
      <c r="E1190" s="52">
        <f t="shared" ca="1" si="18"/>
        <v>20568</v>
      </c>
      <c r="F1190" s="5">
        <v>51</v>
      </c>
      <c r="G1190" s="50">
        <v>24466</v>
      </c>
      <c r="H1190" s="5">
        <v>560684</v>
      </c>
      <c r="I1190" s="50">
        <v>32061</v>
      </c>
      <c r="J1190" s="5" t="s">
        <v>466</v>
      </c>
      <c r="BT1190" s="1"/>
    </row>
    <row r="1191" spans="1:72" x14ac:dyDescent="0.25">
      <c r="A1191" s="5" t="s">
        <v>678</v>
      </c>
      <c r="B1191" s="5" t="s">
        <v>454</v>
      </c>
      <c r="C1191" s="5" t="s">
        <v>667</v>
      </c>
      <c r="D1191" s="5" t="s">
        <v>928</v>
      </c>
      <c r="E1191" s="52">
        <f t="shared" ca="1" si="18"/>
        <v>24804</v>
      </c>
      <c r="F1191" s="5">
        <v>37</v>
      </c>
      <c r="G1191" s="50">
        <v>29726</v>
      </c>
      <c r="H1191" s="5">
        <v>561677</v>
      </c>
      <c r="I1191" s="50">
        <v>38302</v>
      </c>
      <c r="J1191" s="5" t="s">
        <v>858</v>
      </c>
      <c r="BT1191" s="1"/>
    </row>
    <row r="1192" spans="1:72" x14ac:dyDescent="0.25">
      <c r="A1192" s="5" t="s">
        <v>678</v>
      </c>
      <c r="B1192" s="5" t="s">
        <v>413</v>
      </c>
      <c r="C1192" s="5" t="s">
        <v>534</v>
      </c>
      <c r="D1192" s="5" t="s">
        <v>930</v>
      </c>
      <c r="E1192" s="52">
        <f t="shared" ca="1" si="18"/>
        <v>22548</v>
      </c>
      <c r="F1192" s="5">
        <v>35</v>
      </c>
      <c r="G1192" s="50">
        <v>30519</v>
      </c>
      <c r="H1192" s="5">
        <v>566476</v>
      </c>
      <c r="I1192" s="50">
        <v>39001</v>
      </c>
      <c r="J1192" s="5" t="s">
        <v>858</v>
      </c>
      <c r="BT1192" s="1"/>
    </row>
    <row r="1193" spans="1:72" x14ac:dyDescent="0.25">
      <c r="A1193" s="5" t="s">
        <v>678</v>
      </c>
      <c r="B1193" s="5" t="s">
        <v>413</v>
      </c>
      <c r="C1193" s="5" t="s">
        <v>437</v>
      </c>
      <c r="D1193" s="5" t="s">
        <v>510</v>
      </c>
      <c r="E1193" s="52">
        <f t="shared" ca="1" si="18"/>
        <v>19212</v>
      </c>
      <c r="F1193" s="5">
        <v>47</v>
      </c>
      <c r="G1193" s="50">
        <v>25938</v>
      </c>
      <c r="H1193" s="5">
        <v>563012</v>
      </c>
      <c r="I1193" s="50">
        <v>39162</v>
      </c>
      <c r="J1193" s="5" t="s">
        <v>466</v>
      </c>
      <c r="BT1193" s="1"/>
    </row>
    <row r="1194" spans="1:72" x14ac:dyDescent="0.25">
      <c r="A1194" s="5" t="s">
        <v>643</v>
      </c>
      <c r="B1194" s="5" t="s">
        <v>413</v>
      </c>
      <c r="C1194" s="5" t="s">
        <v>461</v>
      </c>
      <c r="D1194" s="5" t="s">
        <v>435</v>
      </c>
      <c r="E1194" s="52">
        <f t="shared" ca="1" si="18"/>
        <v>30516</v>
      </c>
      <c r="F1194" s="5">
        <v>57</v>
      </c>
      <c r="G1194" s="50">
        <v>22366</v>
      </c>
      <c r="H1194" s="5">
        <v>350554</v>
      </c>
      <c r="I1194" s="50">
        <v>29728</v>
      </c>
      <c r="J1194" s="5" t="s">
        <v>421</v>
      </c>
      <c r="BT1194" s="1"/>
    </row>
    <row r="1195" spans="1:72" x14ac:dyDescent="0.25">
      <c r="A1195" s="5" t="s">
        <v>589</v>
      </c>
      <c r="B1195" s="5" t="s">
        <v>413</v>
      </c>
      <c r="C1195" s="5" t="s">
        <v>547</v>
      </c>
      <c r="D1195" s="5" t="s">
        <v>588</v>
      </c>
      <c r="E1195" s="52">
        <f t="shared" ca="1" si="18"/>
        <v>24960</v>
      </c>
      <c r="F1195" s="5">
        <v>59</v>
      </c>
      <c r="G1195" s="50">
        <v>21630</v>
      </c>
      <c r="H1195" s="5">
        <v>350246</v>
      </c>
      <c r="I1195" s="50">
        <v>29486</v>
      </c>
      <c r="J1195" s="5" t="s">
        <v>412</v>
      </c>
      <c r="BT1195" s="1"/>
    </row>
    <row r="1196" spans="1:72" x14ac:dyDescent="0.25">
      <c r="A1196" s="5" t="s">
        <v>668</v>
      </c>
      <c r="B1196" s="5" t="s">
        <v>408</v>
      </c>
      <c r="C1196" s="5" t="s">
        <v>667</v>
      </c>
      <c r="D1196" s="5" t="s">
        <v>410</v>
      </c>
      <c r="E1196" s="52">
        <f t="shared" ca="1" si="18"/>
        <v>26724</v>
      </c>
      <c r="F1196" s="5">
        <v>63</v>
      </c>
      <c r="G1196" s="50">
        <v>20243</v>
      </c>
      <c r="H1196" s="5">
        <v>351336</v>
      </c>
      <c r="I1196" s="50">
        <v>29976</v>
      </c>
      <c r="J1196" s="5" t="s">
        <v>417</v>
      </c>
      <c r="BT1196" s="1"/>
    </row>
    <row r="1197" spans="1:72" x14ac:dyDescent="0.25">
      <c r="A1197" s="5" t="s">
        <v>668</v>
      </c>
      <c r="B1197" s="5" t="s">
        <v>413</v>
      </c>
      <c r="C1197" s="5" t="s">
        <v>479</v>
      </c>
      <c r="D1197" s="5" t="s">
        <v>441</v>
      </c>
      <c r="E1197" s="52">
        <f t="shared" ca="1" si="18"/>
        <v>25740</v>
      </c>
      <c r="F1197" s="5">
        <v>61</v>
      </c>
      <c r="G1197" s="50">
        <v>20975</v>
      </c>
      <c r="H1197" s="5">
        <v>561640</v>
      </c>
      <c r="I1197" s="50">
        <v>30535</v>
      </c>
      <c r="J1197" s="5" t="s">
        <v>417</v>
      </c>
      <c r="BT1197" s="1"/>
    </row>
    <row r="1198" spans="1:72" x14ac:dyDescent="0.25">
      <c r="A1198" s="5" t="s">
        <v>668</v>
      </c>
      <c r="B1198" s="5" t="s">
        <v>408</v>
      </c>
      <c r="C1198" s="5" t="s">
        <v>646</v>
      </c>
      <c r="D1198" s="5" t="s">
        <v>715</v>
      </c>
      <c r="E1198" s="52">
        <f t="shared" ca="1" si="18"/>
        <v>29628</v>
      </c>
      <c r="F1198" s="5">
        <v>43</v>
      </c>
      <c r="G1198" s="50">
        <v>27371</v>
      </c>
      <c r="H1198" s="5">
        <v>352747</v>
      </c>
      <c r="I1198" s="50">
        <v>36885</v>
      </c>
      <c r="J1198" s="5" t="s">
        <v>858</v>
      </c>
      <c r="BT1198" s="1"/>
    </row>
    <row r="1199" spans="1:72" x14ac:dyDescent="0.25">
      <c r="A1199" s="5" t="s">
        <v>668</v>
      </c>
      <c r="B1199" s="5" t="s">
        <v>408</v>
      </c>
      <c r="C1199" s="5" t="s">
        <v>155</v>
      </c>
      <c r="D1199" s="5" t="s">
        <v>1008</v>
      </c>
      <c r="E1199" s="52">
        <f t="shared" ca="1" si="18"/>
        <v>24708</v>
      </c>
      <c r="F1199" s="5">
        <v>47</v>
      </c>
      <c r="G1199" s="50">
        <v>26088</v>
      </c>
      <c r="H1199" s="5">
        <v>562772</v>
      </c>
      <c r="I1199" s="50">
        <v>37075</v>
      </c>
      <c r="J1199" s="5" t="s">
        <v>858</v>
      </c>
      <c r="BT1199" s="1"/>
    </row>
    <row r="1200" spans="1:72" x14ac:dyDescent="0.25">
      <c r="A1200" s="5" t="s">
        <v>658</v>
      </c>
      <c r="B1200" s="5" t="s">
        <v>408</v>
      </c>
      <c r="C1200" s="5" t="s">
        <v>485</v>
      </c>
      <c r="D1200" s="5" t="s">
        <v>657</v>
      </c>
      <c r="E1200" s="52">
        <f t="shared" ca="1" si="18"/>
        <v>30972</v>
      </c>
      <c r="F1200" s="5">
        <v>61</v>
      </c>
      <c r="G1200" s="50">
        <v>21018</v>
      </c>
      <c r="H1200" s="5">
        <v>560383</v>
      </c>
      <c r="I1200" s="50">
        <v>30091</v>
      </c>
      <c r="J1200" s="5" t="s">
        <v>412</v>
      </c>
      <c r="BT1200" s="1"/>
    </row>
    <row r="1201" spans="1:72" x14ac:dyDescent="0.25">
      <c r="A1201" s="5" t="s">
        <v>658</v>
      </c>
      <c r="B1201" s="5" t="s">
        <v>408</v>
      </c>
      <c r="C1201" s="5" t="s">
        <v>458</v>
      </c>
      <c r="D1201" s="5" t="s">
        <v>608</v>
      </c>
      <c r="E1201" s="52">
        <f t="shared" ca="1" si="18"/>
        <v>30240</v>
      </c>
      <c r="F1201" s="5">
        <v>56</v>
      </c>
      <c r="G1201" s="50">
        <v>22865</v>
      </c>
      <c r="H1201" s="5">
        <v>560693</v>
      </c>
      <c r="I1201" s="50">
        <v>32107</v>
      </c>
      <c r="J1201" s="5" t="s">
        <v>466</v>
      </c>
      <c r="BT1201" s="1"/>
    </row>
    <row r="1202" spans="1:72" x14ac:dyDescent="0.25">
      <c r="A1202" s="5" t="s">
        <v>658</v>
      </c>
      <c r="B1202" s="5" t="s">
        <v>408</v>
      </c>
      <c r="C1202" s="5" t="s">
        <v>766</v>
      </c>
      <c r="D1202" s="5" t="s">
        <v>621</v>
      </c>
      <c r="E1202" s="52">
        <f t="shared" ca="1" si="18"/>
        <v>30120</v>
      </c>
      <c r="F1202" s="5">
        <v>53</v>
      </c>
      <c r="G1202" s="50">
        <v>23723</v>
      </c>
      <c r="H1202" s="5">
        <v>560764</v>
      </c>
      <c r="I1202" s="50">
        <v>32367</v>
      </c>
      <c r="J1202" s="5" t="s">
        <v>421</v>
      </c>
      <c r="BT1202" s="1"/>
    </row>
    <row r="1203" spans="1:72" x14ac:dyDescent="0.25">
      <c r="A1203" s="5" t="s">
        <v>658</v>
      </c>
      <c r="B1203" s="5" t="s">
        <v>454</v>
      </c>
      <c r="C1203" s="5" t="s">
        <v>471</v>
      </c>
      <c r="D1203" s="5" t="s">
        <v>491</v>
      </c>
      <c r="E1203" s="52">
        <f t="shared" ca="1" si="18"/>
        <v>28680</v>
      </c>
      <c r="F1203" s="5">
        <v>52</v>
      </c>
      <c r="G1203" s="50">
        <v>24369</v>
      </c>
      <c r="H1203" s="5">
        <v>350684</v>
      </c>
      <c r="I1203" s="50">
        <v>33215</v>
      </c>
      <c r="J1203" s="5" t="s">
        <v>466</v>
      </c>
      <c r="BT1203" s="1"/>
    </row>
    <row r="1204" spans="1:72" x14ac:dyDescent="0.25">
      <c r="A1204" s="5" t="s">
        <v>658</v>
      </c>
      <c r="B1204" s="5" t="s">
        <v>408</v>
      </c>
      <c r="C1204" s="5" t="s">
        <v>426</v>
      </c>
      <c r="D1204" s="5" t="s">
        <v>916</v>
      </c>
      <c r="E1204" s="52">
        <f t="shared" ca="1" si="18"/>
        <v>20052</v>
      </c>
      <c r="F1204" s="5">
        <v>40</v>
      </c>
      <c r="G1204" s="50">
        <v>28601</v>
      </c>
      <c r="H1204" s="5">
        <v>568890</v>
      </c>
      <c r="I1204" s="50">
        <v>36791</v>
      </c>
      <c r="J1204" s="5" t="s">
        <v>466</v>
      </c>
      <c r="BT1204" s="1"/>
    </row>
    <row r="1205" spans="1:72" x14ac:dyDescent="0.25">
      <c r="A1205" s="5" t="s">
        <v>658</v>
      </c>
      <c r="B1205" s="5" t="s">
        <v>408</v>
      </c>
      <c r="C1205" s="5" t="s">
        <v>469</v>
      </c>
      <c r="D1205" s="5" t="s">
        <v>863</v>
      </c>
      <c r="E1205" s="52">
        <f t="shared" ca="1" si="18"/>
        <v>18324</v>
      </c>
      <c r="F1205" s="5">
        <v>41</v>
      </c>
      <c r="G1205" s="50">
        <v>28182</v>
      </c>
      <c r="H1205" s="5">
        <v>353568</v>
      </c>
      <c r="I1205" s="50">
        <v>37040</v>
      </c>
      <c r="J1205" s="5" t="s">
        <v>858</v>
      </c>
      <c r="BT1205" s="1"/>
    </row>
    <row r="1206" spans="1:72" x14ac:dyDescent="0.25">
      <c r="A1206" s="5" t="s">
        <v>1046</v>
      </c>
      <c r="B1206" s="5" t="s">
        <v>454</v>
      </c>
      <c r="C1206" s="5" t="s">
        <v>509</v>
      </c>
      <c r="D1206" s="5" t="s">
        <v>640</v>
      </c>
      <c r="E1206" s="52">
        <f t="shared" ca="1" si="18"/>
        <v>28992</v>
      </c>
      <c r="F1206" s="5">
        <v>50</v>
      </c>
      <c r="G1206" s="50">
        <v>25036</v>
      </c>
      <c r="H1206" s="5">
        <v>563031</v>
      </c>
      <c r="I1206" s="50">
        <v>39736</v>
      </c>
      <c r="J1206" s="5" t="s">
        <v>858</v>
      </c>
      <c r="BT1206" s="1"/>
    </row>
    <row r="1207" spans="1:72" x14ac:dyDescent="0.25">
      <c r="A1207" s="5" t="s">
        <v>1046</v>
      </c>
      <c r="B1207" s="5" t="s">
        <v>408</v>
      </c>
      <c r="C1207" s="5" t="s">
        <v>488</v>
      </c>
      <c r="D1207" s="5" t="s">
        <v>1034</v>
      </c>
      <c r="E1207" s="52">
        <f t="shared" ca="1" si="18"/>
        <v>26544</v>
      </c>
      <c r="F1207" s="5">
        <v>34</v>
      </c>
      <c r="G1207" s="50">
        <v>30658</v>
      </c>
      <c r="H1207" s="5">
        <v>353033</v>
      </c>
      <c r="I1207" s="50">
        <v>39472</v>
      </c>
      <c r="J1207" s="5" t="s">
        <v>858</v>
      </c>
      <c r="BT1207" s="1"/>
    </row>
    <row r="1208" spans="1:72" x14ac:dyDescent="0.25">
      <c r="A1208" s="5" t="s">
        <v>800</v>
      </c>
      <c r="B1208" s="5" t="s">
        <v>408</v>
      </c>
      <c r="C1208" s="5" t="s">
        <v>461</v>
      </c>
      <c r="D1208" s="5" t="s">
        <v>774</v>
      </c>
      <c r="E1208" s="52">
        <f t="shared" ca="1" si="18"/>
        <v>27900</v>
      </c>
      <c r="F1208" s="5">
        <v>53</v>
      </c>
      <c r="G1208" s="50">
        <v>23840</v>
      </c>
      <c r="H1208" s="5">
        <v>560719</v>
      </c>
      <c r="I1208" s="50">
        <v>32336</v>
      </c>
      <c r="J1208" s="5" t="s">
        <v>412</v>
      </c>
      <c r="BT1208" s="1"/>
    </row>
    <row r="1209" spans="1:72" x14ac:dyDescent="0.25">
      <c r="A1209" s="5" t="s">
        <v>982</v>
      </c>
      <c r="B1209" s="5" t="s">
        <v>413</v>
      </c>
      <c r="C1209" s="5" t="s">
        <v>547</v>
      </c>
      <c r="D1209" s="5" t="s">
        <v>981</v>
      </c>
      <c r="E1209" s="52">
        <f t="shared" ca="1" si="18"/>
        <v>28824</v>
      </c>
      <c r="F1209" s="5">
        <v>36</v>
      </c>
      <c r="G1209" s="50">
        <v>30216</v>
      </c>
      <c r="H1209" s="5">
        <v>352383</v>
      </c>
      <c r="I1209" s="50">
        <v>39236</v>
      </c>
      <c r="J1209" s="5" t="s">
        <v>903</v>
      </c>
      <c r="BT1209" s="1"/>
    </row>
    <row r="1210" spans="1:72" x14ac:dyDescent="0.25">
      <c r="A1210" s="5" t="s">
        <v>433</v>
      </c>
      <c r="B1210" s="5" t="s">
        <v>413</v>
      </c>
      <c r="C1210" s="5" t="s">
        <v>431</v>
      </c>
      <c r="D1210" s="5" t="s">
        <v>432</v>
      </c>
      <c r="E1210" s="52">
        <f t="shared" ca="1" si="18"/>
        <v>26112</v>
      </c>
      <c r="F1210" s="5">
        <v>63</v>
      </c>
      <c r="G1210" s="50">
        <v>20287</v>
      </c>
      <c r="H1210" s="5">
        <v>560196</v>
      </c>
      <c r="I1210" s="50">
        <v>28104</v>
      </c>
      <c r="J1210" s="5" t="s">
        <v>417</v>
      </c>
      <c r="BT1210" s="1"/>
    </row>
    <row r="1211" spans="1:72" x14ac:dyDescent="0.25">
      <c r="A1211" s="5" t="s">
        <v>433</v>
      </c>
      <c r="B1211" s="5" t="s">
        <v>408</v>
      </c>
      <c r="C1211" s="5" t="s">
        <v>704</v>
      </c>
      <c r="D1211" s="5" t="s">
        <v>575</v>
      </c>
      <c r="E1211" s="52">
        <f t="shared" ca="1" si="18"/>
        <v>18492</v>
      </c>
      <c r="F1211" s="5">
        <v>58</v>
      </c>
      <c r="G1211" s="50">
        <v>21941</v>
      </c>
      <c r="H1211" s="5">
        <v>560570</v>
      </c>
      <c r="I1211" s="50">
        <v>31109</v>
      </c>
      <c r="J1211" s="5" t="s">
        <v>421</v>
      </c>
      <c r="BT1211" s="1"/>
    </row>
    <row r="1212" spans="1:72" x14ac:dyDescent="0.25">
      <c r="A1212" s="5" t="s">
        <v>433</v>
      </c>
      <c r="B1212" s="5" t="s">
        <v>413</v>
      </c>
      <c r="C1212" s="5" t="s">
        <v>503</v>
      </c>
      <c r="D1212" s="5" t="s">
        <v>824</v>
      </c>
      <c r="E1212" s="52">
        <f t="shared" ca="1" si="18"/>
        <v>26808</v>
      </c>
      <c r="F1212" s="5">
        <v>49</v>
      </c>
      <c r="G1212" s="50">
        <v>25242</v>
      </c>
      <c r="H1212" s="5">
        <v>561036</v>
      </c>
      <c r="I1212" s="50">
        <v>34123</v>
      </c>
      <c r="J1212" s="5" t="s">
        <v>412</v>
      </c>
      <c r="BT1212" s="1"/>
    </row>
    <row r="1213" spans="1:72" x14ac:dyDescent="0.25">
      <c r="A1213" s="5" t="s">
        <v>433</v>
      </c>
      <c r="B1213" s="5" t="s">
        <v>413</v>
      </c>
      <c r="C1213" s="5" t="s">
        <v>645</v>
      </c>
      <c r="D1213" s="5" t="s">
        <v>750</v>
      </c>
      <c r="E1213" s="52">
        <f t="shared" ca="1" si="18"/>
        <v>19692</v>
      </c>
      <c r="F1213" s="5">
        <v>48</v>
      </c>
      <c r="G1213" s="50">
        <v>25656</v>
      </c>
      <c r="H1213" s="5">
        <v>350624</v>
      </c>
      <c r="I1213" s="50">
        <v>34476</v>
      </c>
      <c r="J1213" s="5" t="s">
        <v>417</v>
      </c>
      <c r="BT1213" s="1"/>
    </row>
    <row r="1214" spans="1:72" x14ac:dyDescent="0.25">
      <c r="A1214" s="5" t="s">
        <v>433</v>
      </c>
      <c r="B1214" s="5" t="s">
        <v>408</v>
      </c>
      <c r="C1214" s="5" t="s">
        <v>423</v>
      </c>
      <c r="D1214" s="5" t="s">
        <v>912</v>
      </c>
      <c r="E1214" s="52">
        <f t="shared" ca="1" si="18"/>
        <v>18300</v>
      </c>
      <c r="F1214" s="5">
        <v>48</v>
      </c>
      <c r="G1214" s="50">
        <v>25784</v>
      </c>
      <c r="H1214" s="5">
        <v>351351</v>
      </c>
      <c r="I1214" s="50">
        <v>32968</v>
      </c>
      <c r="J1214" s="5" t="s">
        <v>909</v>
      </c>
      <c r="BT1214" s="1"/>
    </row>
    <row r="1215" spans="1:72" x14ac:dyDescent="0.25">
      <c r="A1215" s="5" t="s">
        <v>433</v>
      </c>
      <c r="B1215" s="5" t="s">
        <v>413</v>
      </c>
      <c r="C1215" s="5" t="s">
        <v>594</v>
      </c>
      <c r="D1215" s="5" t="s">
        <v>844</v>
      </c>
      <c r="E1215" s="52">
        <f t="shared" ca="1" si="18"/>
        <v>28140</v>
      </c>
      <c r="F1215" s="5">
        <v>37</v>
      </c>
      <c r="G1215" s="50">
        <v>29611</v>
      </c>
      <c r="H1215" s="5">
        <v>351431</v>
      </c>
      <c r="I1215" s="50">
        <v>37776</v>
      </c>
      <c r="J1215" s="5" t="s">
        <v>858</v>
      </c>
      <c r="BT1215" s="1"/>
    </row>
    <row r="1216" spans="1:72" x14ac:dyDescent="0.25">
      <c r="A1216" s="5" t="s">
        <v>433</v>
      </c>
      <c r="B1216" s="5" t="s">
        <v>413</v>
      </c>
      <c r="C1216" s="5" t="s">
        <v>471</v>
      </c>
      <c r="D1216" s="5" t="s">
        <v>956</v>
      </c>
      <c r="E1216" s="52">
        <f t="shared" ca="1" si="18"/>
        <v>26052</v>
      </c>
      <c r="F1216" s="5">
        <v>38</v>
      </c>
      <c r="G1216" s="50">
        <v>29283</v>
      </c>
      <c r="H1216" s="5">
        <v>561789</v>
      </c>
      <c r="I1216" s="50">
        <v>39046</v>
      </c>
      <c r="J1216" s="5" t="s">
        <v>858</v>
      </c>
      <c r="BT1216" s="1"/>
    </row>
    <row r="1217" spans="1:72" x14ac:dyDescent="0.25">
      <c r="A1217" s="5" t="s">
        <v>433</v>
      </c>
      <c r="B1217" s="5" t="s">
        <v>408</v>
      </c>
      <c r="C1217" s="5" t="s">
        <v>645</v>
      </c>
      <c r="D1217" s="5" t="s">
        <v>527</v>
      </c>
      <c r="E1217" s="52">
        <f t="shared" ca="1" si="18"/>
        <v>21048</v>
      </c>
      <c r="F1217" s="5">
        <v>35</v>
      </c>
      <c r="G1217" s="50">
        <v>30578</v>
      </c>
      <c r="H1217" s="5">
        <v>563036</v>
      </c>
      <c r="I1217" s="50">
        <v>41354</v>
      </c>
      <c r="J1217" s="5" t="s">
        <v>858</v>
      </c>
      <c r="BT1217" s="1"/>
    </row>
    <row r="1218" spans="1:72" x14ac:dyDescent="0.25">
      <c r="A1218" s="5" t="s">
        <v>911</v>
      </c>
      <c r="B1218" s="5" t="s">
        <v>408</v>
      </c>
      <c r="C1218" s="5" t="s">
        <v>562</v>
      </c>
      <c r="D1218" s="5" t="s">
        <v>185</v>
      </c>
      <c r="E1218" s="52">
        <f t="shared" ref="E1218:E1285" ca="1" si="19">RANDBETWEEN(1500,2600)*12</f>
        <v>26340</v>
      </c>
      <c r="F1218" s="5">
        <v>61</v>
      </c>
      <c r="G1218" s="50">
        <v>20988</v>
      </c>
      <c r="H1218" s="5">
        <v>351343</v>
      </c>
      <c r="I1218" s="50">
        <v>33005</v>
      </c>
      <c r="J1218" s="5" t="s">
        <v>909</v>
      </c>
      <c r="BT1218" s="1"/>
    </row>
    <row r="1219" spans="1:72" x14ac:dyDescent="0.25">
      <c r="A1219" s="5" t="s">
        <v>925</v>
      </c>
      <c r="B1219" s="5" t="s">
        <v>408</v>
      </c>
      <c r="C1219" s="5" t="s">
        <v>564</v>
      </c>
      <c r="D1219" s="5" t="s">
        <v>92</v>
      </c>
      <c r="E1219" s="52">
        <f t="shared" ca="1" si="19"/>
        <v>26220</v>
      </c>
      <c r="F1219" s="5">
        <v>49</v>
      </c>
      <c r="G1219" s="50">
        <v>25180</v>
      </c>
      <c r="H1219" s="5">
        <v>561578</v>
      </c>
      <c r="I1219" s="50">
        <v>33692</v>
      </c>
      <c r="J1219" s="5" t="s">
        <v>926</v>
      </c>
      <c r="BT1219" s="1"/>
    </row>
    <row r="1220" spans="1:72" x14ac:dyDescent="0.25">
      <c r="A1220" s="5" t="s">
        <v>622</v>
      </c>
      <c r="B1220" s="5" t="s">
        <v>413</v>
      </c>
      <c r="C1220" s="5" t="s">
        <v>464</v>
      </c>
      <c r="D1220" s="5" t="s">
        <v>441</v>
      </c>
      <c r="E1220" s="52">
        <f t="shared" ca="1" si="19"/>
        <v>18984</v>
      </c>
      <c r="F1220" s="5">
        <v>61</v>
      </c>
      <c r="G1220" s="50">
        <v>20983</v>
      </c>
      <c r="H1220" s="5">
        <v>560346</v>
      </c>
      <c r="I1220" s="50">
        <v>29591</v>
      </c>
      <c r="J1220" s="5" t="s">
        <v>466</v>
      </c>
      <c r="BT1220" s="1"/>
    </row>
    <row r="1221" spans="1:72" x14ac:dyDescent="0.25">
      <c r="A1221" s="5" t="s">
        <v>622</v>
      </c>
      <c r="B1221" s="5" t="s">
        <v>413</v>
      </c>
      <c r="C1221" s="5" t="s">
        <v>626</v>
      </c>
      <c r="D1221" s="5" t="s">
        <v>510</v>
      </c>
      <c r="E1221" s="52">
        <f t="shared" ca="1" si="19"/>
        <v>28080</v>
      </c>
      <c r="F1221" s="5">
        <v>57</v>
      </c>
      <c r="G1221" s="50">
        <v>22199</v>
      </c>
      <c r="H1221" s="5">
        <v>560348</v>
      </c>
      <c r="I1221" s="50">
        <v>29841</v>
      </c>
      <c r="J1221" s="5" t="s">
        <v>412</v>
      </c>
      <c r="BT1221" s="1"/>
    </row>
    <row r="1222" spans="1:72" x14ac:dyDescent="0.25">
      <c r="A1222" s="5" t="s">
        <v>622</v>
      </c>
      <c r="B1222" s="5" t="s">
        <v>413</v>
      </c>
      <c r="C1222" s="5" t="s">
        <v>541</v>
      </c>
      <c r="D1222" s="5" t="s">
        <v>596</v>
      </c>
      <c r="E1222" s="52">
        <f t="shared" ca="1" si="19"/>
        <v>24636</v>
      </c>
      <c r="F1222" s="5">
        <v>59</v>
      </c>
      <c r="G1222" s="50">
        <v>21614</v>
      </c>
      <c r="H1222" s="5">
        <v>560366</v>
      </c>
      <c r="I1222" s="50">
        <v>29740</v>
      </c>
      <c r="J1222" s="5" t="s">
        <v>417</v>
      </c>
      <c r="BT1222" s="1"/>
    </row>
    <row r="1223" spans="1:72" x14ac:dyDescent="0.25">
      <c r="A1223" s="5" t="s">
        <v>622</v>
      </c>
      <c r="B1223" s="5" t="s">
        <v>413</v>
      </c>
      <c r="C1223" s="5" t="s">
        <v>409</v>
      </c>
      <c r="D1223" s="5" t="s">
        <v>632</v>
      </c>
      <c r="E1223" s="52">
        <f t="shared" ca="1" si="19"/>
        <v>24348</v>
      </c>
      <c r="F1223" s="5">
        <v>58</v>
      </c>
      <c r="G1223" s="50">
        <v>22056</v>
      </c>
      <c r="H1223" s="5">
        <v>350482</v>
      </c>
      <c r="I1223" s="50">
        <v>30293</v>
      </c>
      <c r="J1223" s="5" t="s">
        <v>417</v>
      </c>
      <c r="BT1223" s="1"/>
    </row>
    <row r="1224" spans="1:72" x14ac:dyDescent="0.25">
      <c r="A1224" s="5" t="s">
        <v>622</v>
      </c>
      <c r="B1224" s="5" t="s">
        <v>413</v>
      </c>
      <c r="C1224" s="5" t="s">
        <v>648</v>
      </c>
      <c r="D1224" s="5" t="s">
        <v>755</v>
      </c>
      <c r="E1224" s="52">
        <f t="shared" ca="1" si="19"/>
        <v>19128</v>
      </c>
      <c r="F1224" s="5">
        <v>59</v>
      </c>
      <c r="G1224" s="50">
        <v>21687</v>
      </c>
      <c r="H1224" s="5">
        <v>560554</v>
      </c>
      <c r="I1224" s="50">
        <v>31184</v>
      </c>
      <c r="J1224" s="5" t="s">
        <v>417</v>
      </c>
      <c r="BT1224" s="1"/>
    </row>
    <row r="1225" spans="1:72" x14ac:dyDescent="0.25">
      <c r="A1225" s="5" t="s">
        <v>622</v>
      </c>
      <c r="B1225" s="5" t="s">
        <v>413</v>
      </c>
      <c r="C1225" s="5" t="s">
        <v>464</v>
      </c>
      <c r="D1225" s="5" t="s">
        <v>432</v>
      </c>
      <c r="E1225" s="52">
        <f t="shared" ca="1" si="19"/>
        <v>25128</v>
      </c>
      <c r="F1225" s="5">
        <v>56</v>
      </c>
      <c r="G1225" s="50">
        <v>22778</v>
      </c>
      <c r="H1225" s="5">
        <v>560563</v>
      </c>
      <c r="I1225" s="50">
        <v>31210</v>
      </c>
      <c r="J1225" s="5" t="s">
        <v>417</v>
      </c>
      <c r="BT1225" s="1"/>
    </row>
    <row r="1226" spans="1:72" x14ac:dyDescent="0.25">
      <c r="A1226" s="5" t="s">
        <v>622</v>
      </c>
      <c r="B1226" s="5" t="s">
        <v>413</v>
      </c>
      <c r="C1226" s="5" t="s">
        <v>512</v>
      </c>
      <c r="D1226" s="5" t="s">
        <v>803</v>
      </c>
      <c r="E1226" s="52">
        <f t="shared" ca="1" si="19"/>
        <v>28212</v>
      </c>
      <c r="F1226" s="5">
        <v>53</v>
      </c>
      <c r="G1226" s="50">
        <v>23865</v>
      </c>
      <c r="H1226" s="5">
        <v>560813</v>
      </c>
      <c r="I1226" s="50">
        <v>32408</v>
      </c>
      <c r="J1226" s="5" t="s">
        <v>412</v>
      </c>
      <c r="BT1226" s="1"/>
    </row>
    <row r="1227" spans="1:72" x14ac:dyDescent="0.25">
      <c r="A1227" s="5" t="s">
        <v>622</v>
      </c>
      <c r="B1227" s="5" t="s">
        <v>413</v>
      </c>
      <c r="C1227" s="5" t="s">
        <v>791</v>
      </c>
      <c r="D1227" s="5" t="s">
        <v>804</v>
      </c>
      <c r="E1227" s="52">
        <f t="shared" ca="1" si="19"/>
        <v>24612</v>
      </c>
      <c r="F1227" s="5">
        <v>52</v>
      </c>
      <c r="G1227" s="50">
        <v>24115</v>
      </c>
      <c r="H1227" s="5">
        <v>560815</v>
      </c>
      <c r="I1227" s="50">
        <v>32236</v>
      </c>
      <c r="J1227" s="5" t="s">
        <v>412</v>
      </c>
      <c r="BT1227" s="1"/>
    </row>
    <row r="1228" spans="1:72" x14ac:dyDescent="0.25">
      <c r="A1228" s="5" t="s">
        <v>622</v>
      </c>
      <c r="B1228" s="5" t="s">
        <v>413</v>
      </c>
      <c r="C1228" s="5" t="s">
        <v>648</v>
      </c>
      <c r="D1228" s="5" t="s">
        <v>91</v>
      </c>
      <c r="E1228" s="52">
        <f t="shared" ca="1" si="19"/>
        <v>20976</v>
      </c>
      <c r="F1228" s="5">
        <v>52</v>
      </c>
      <c r="G1228" s="50">
        <v>24217</v>
      </c>
      <c r="H1228" s="5">
        <v>560821</v>
      </c>
      <c r="I1228" s="50">
        <v>32503</v>
      </c>
      <c r="J1228" s="5" t="s">
        <v>412</v>
      </c>
      <c r="BT1228" s="1"/>
    </row>
    <row r="1229" spans="1:72" x14ac:dyDescent="0.25">
      <c r="A1229" s="5" t="s">
        <v>622</v>
      </c>
      <c r="B1229" s="5" t="s">
        <v>413</v>
      </c>
      <c r="C1229" s="5" t="s">
        <v>712</v>
      </c>
      <c r="D1229" s="5" t="s">
        <v>489</v>
      </c>
      <c r="E1229" s="52">
        <f t="shared" ca="1" si="19"/>
        <v>28920</v>
      </c>
      <c r="F1229" s="5">
        <v>49</v>
      </c>
      <c r="G1229" s="50">
        <v>25149</v>
      </c>
      <c r="H1229" s="5">
        <v>560901</v>
      </c>
      <c r="I1229" s="50">
        <v>33015</v>
      </c>
      <c r="J1229" s="5" t="s">
        <v>412</v>
      </c>
      <c r="BT1229" s="1"/>
    </row>
    <row r="1230" spans="1:72" x14ac:dyDescent="0.25">
      <c r="A1230" s="5" t="s">
        <v>622</v>
      </c>
      <c r="B1230" s="5" t="s">
        <v>413</v>
      </c>
      <c r="C1230" s="5" t="s">
        <v>418</v>
      </c>
      <c r="D1230" s="5" t="s">
        <v>781</v>
      </c>
      <c r="E1230" s="52">
        <f t="shared" ca="1" si="19"/>
        <v>21780</v>
      </c>
      <c r="F1230" s="5">
        <v>47</v>
      </c>
      <c r="G1230" s="50">
        <v>25928</v>
      </c>
      <c r="H1230" s="5">
        <v>350562</v>
      </c>
      <c r="I1230" s="50">
        <v>34234</v>
      </c>
      <c r="J1230" s="5" t="s">
        <v>417</v>
      </c>
      <c r="BT1230" s="1"/>
    </row>
    <row r="1231" spans="1:72" x14ac:dyDescent="0.25">
      <c r="A1231" s="5" t="s">
        <v>622</v>
      </c>
      <c r="B1231" s="5" t="s">
        <v>413</v>
      </c>
      <c r="C1231" s="5" t="s">
        <v>429</v>
      </c>
      <c r="D1231" s="5" t="s">
        <v>819</v>
      </c>
      <c r="E1231" s="52">
        <f t="shared" ca="1" si="19"/>
        <v>28860</v>
      </c>
      <c r="F1231" s="5">
        <v>50</v>
      </c>
      <c r="G1231" s="50">
        <v>25069</v>
      </c>
      <c r="H1231" s="5">
        <v>350832</v>
      </c>
      <c r="I1231" s="50">
        <v>34422</v>
      </c>
      <c r="J1231" s="5" t="s">
        <v>417</v>
      </c>
      <c r="BT1231" s="1"/>
    </row>
    <row r="1232" spans="1:72" x14ac:dyDescent="0.25">
      <c r="A1232" s="5" t="s">
        <v>622</v>
      </c>
      <c r="B1232" s="5" t="s">
        <v>413</v>
      </c>
      <c r="C1232" s="5" t="s">
        <v>648</v>
      </c>
      <c r="D1232" s="5" t="s">
        <v>790</v>
      </c>
      <c r="E1232" s="52">
        <f t="shared" ca="1" si="19"/>
        <v>25008</v>
      </c>
      <c r="F1232" s="5">
        <v>49</v>
      </c>
      <c r="G1232" s="50">
        <v>25394</v>
      </c>
      <c r="H1232" s="5">
        <v>561143</v>
      </c>
      <c r="I1232" s="50">
        <v>34841</v>
      </c>
      <c r="J1232" s="5" t="s">
        <v>466</v>
      </c>
      <c r="BT1232" s="1"/>
    </row>
    <row r="1233" spans="1:72" x14ac:dyDescent="0.25">
      <c r="A1233" s="5" t="s">
        <v>622</v>
      </c>
      <c r="B1233" s="5" t="s">
        <v>408</v>
      </c>
      <c r="C1233" s="5" t="s">
        <v>562</v>
      </c>
      <c r="D1233" s="5" t="s">
        <v>735</v>
      </c>
      <c r="E1233" s="52">
        <f t="shared" ca="1" si="19"/>
        <v>20736</v>
      </c>
      <c r="F1233" s="5">
        <v>46</v>
      </c>
      <c r="G1233" s="50">
        <v>26431</v>
      </c>
      <c r="H1233" s="5">
        <v>561242</v>
      </c>
      <c r="I1233" s="50">
        <v>35528</v>
      </c>
      <c r="J1233" s="5" t="s">
        <v>417</v>
      </c>
      <c r="BT1233" s="1"/>
    </row>
    <row r="1234" spans="1:72" x14ac:dyDescent="0.25">
      <c r="A1234" s="5" t="s">
        <v>622</v>
      </c>
      <c r="B1234" s="5" t="s">
        <v>454</v>
      </c>
      <c r="C1234" s="5" t="s">
        <v>152</v>
      </c>
      <c r="D1234" s="5" t="s">
        <v>796</v>
      </c>
      <c r="E1234" s="52">
        <f t="shared" ca="1" si="19"/>
        <v>19284</v>
      </c>
      <c r="F1234" s="5">
        <v>40</v>
      </c>
      <c r="G1234" s="50">
        <v>28485</v>
      </c>
      <c r="H1234" s="5">
        <v>561470</v>
      </c>
      <c r="I1234" s="50">
        <v>36090</v>
      </c>
      <c r="J1234" s="5" t="s">
        <v>466</v>
      </c>
      <c r="BT1234" s="1"/>
    </row>
    <row r="1235" spans="1:72" x14ac:dyDescent="0.25">
      <c r="A1235" s="5" t="s">
        <v>622</v>
      </c>
      <c r="B1235" s="5" t="s">
        <v>408</v>
      </c>
      <c r="C1235" s="5" t="s">
        <v>434</v>
      </c>
      <c r="D1235" s="5" t="s">
        <v>776</v>
      </c>
      <c r="E1235" s="52">
        <f t="shared" ca="1" si="19"/>
        <v>19260</v>
      </c>
      <c r="F1235" s="5">
        <v>40</v>
      </c>
      <c r="G1235" s="50">
        <v>28436</v>
      </c>
      <c r="H1235" s="5">
        <v>561482</v>
      </c>
      <c r="I1235" s="50">
        <v>33013</v>
      </c>
      <c r="J1235" s="5" t="s">
        <v>909</v>
      </c>
      <c r="BT1235" s="1"/>
    </row>
    <row r="1236" spans="1:72" x14ac:dyDescent="0.25">
      <c r="A1236" s="5" t="s">
        <v>622</v>
      </c>
      <c r="B1236" s="5" t="s">
        <v>413</v>
      </c>
      <c r="C1236" s="5" t="s">
        <v>467</v>
      </c>
      <c r="D1236" s="5" t="s">
        <v>523</v>
      </c>
      <c r="E1236" s="52">
        <f t="shared" ca="1" si="19"/>
        <v>30792</v>
      </c>
      <c r="F1236" s="5">
        <v>40</v>
      </c>
      <c r="G1236" s="50">
        <v>28526</v>
      </c>
      <c r="H1236" s="5">
        <v>561594</v>
      </c>
      <c r="I1236" s="50">
        <v>37511</v>
      </c>
      <c r="J1236" s="5" t="s">
        <v>858</v>
      </c>
      <c r="BT1236" s="1"/>
    </row>
    <row r="1237" spans="1:72" x14ac:dyDescent="0.25">
      <c r="A1237" s="5" t="s">
        <v>622</v>
      </c>
      <c r="B1237" s="5" t="s">
        <v>408</v>
      </c>
      <c r="C1237" s="5" t="s">
        <v>452</v>
      </c>
      <c r="D1237" s="5" t="s">
        <v>954</v>
      </c>
      <c r="E1237" s="52">
        <f t="shared" ca="1" si="19"/>
        <v>20448</v>
      </c>
      <c r="F1237" s="5">
        <v>38</v>
      </c>
      <c r="G1237" s="50">
        <v>29340</v>
      </c>
      <c r="H1237" s="5">
        <v>352017</v>
      </c>
      <c r="I1237" s="50">
        <v>38797</v>
      </c>
      <c r="J1237" s="5" t="s">
        <v>858</v>
      </c>
      <c r="BT1237" s="1"/>
    </row>
    <row r="1238" spans="1:72" x14ac:dyDescent="0.25">
      <c r="A1238" s="5" t="s">
        <v>622</v>
      </c>
      <c r="B1238" s="5" t="s">
        <v>454</v>
      </c>
      <c r="C1238" s="5" t="s">
        <v>665</v>
      </c>
      <c r="D1238" s="5" t="s">
        <v>847</v>
      </c>
      <c r="E1238" s="52">
        <f t="shared" ca="1" si="19"/>
        <v>22500</v>
      </c>
      <c r="F1238" s="5">
        <v>35</v>
      </c>
      <c r="G1238" s="50">
        <v>30266</v>
      </c>
      <c r="H1238" s="5">
        <v>352068</v>
      </c>
      <c r="I1238" s="50">
        <v>39329</v>
      </c>
      <c r="J1238" s="5" t="s">
        <v>858</v>
      </c>
      <c r="BT1238" s="1"/>
    </row>
    <row r="1239" spans="1:72" x14ac:dyDescent="0.25">
      <c r="A1239" s="5" t="s">
        <v>622</v>
      </c>
      <c r="B1239" s="5" t="s">
        <v>413</v>
      </c>
      <c r="C1239" s="5" t="s">
        <v>524</v>
      </c>
      <c r="D1239" s="5" t="s">
        <v>523</v>
      </c>
      <c r="E1239" s="52">
        <f t="shared" ca="1" si="19"/>
        <v>27612</v>
      </c>
      <c r="F1239" s="5">
        <v>42</v>
      </c>
      <c r="G1239" s="50">
        <v>27914</v>
      </c>
      <c r="H1239" s="5">
        <v>562352</v>
      </c>
      <c r="I1239" s="50">
        <v>39108</v>
      </c>
      <c r="J1239" s="5" t="s">
        <v>858</v>
      </c>
      <c r="BT1239" s="1"/>
    </row>
    <row r="1240" spans="1:72" x14ac:dyDescent="0.25">
      <c r="A1240" s="5" t="s">
        <v>622</v>
      </c>
      <c r="B1240" s="5" t="s">
        <v>454</v>
      </c>
      <c r="C1240" s="5" t="s">
        <v>662</v>
      </c>
      <c r="D1240" s="5" t="s">
        <v>976</v>
      </c>
      <c r="E1240" s="52">
        <f t="shared" ca="1" si="19"/>
        <v>18900</v>
      </c>
      <c r="F1240" s="5">
        <v>34</v>
      </c>
      <c r="G1240" s="50">
        <v>30777</v>
      </c>
      <c r="H1240" s="5">
        <v>562347</v>
      </c>
      <c r="I1240" s="50">
        <v>39362</v>
      </c>
      <c r="J1240" s="5" t="s">
        <v>858</v>
      </c>
      <c r="BT1240" s="1"/>
    </row>
    <row r="1241" spans="1:72" x14ac:dyDescent="0.25">
      <c r="A1241" s="5" t="s">
        <v>622</v>
      </c>
      <c r="B1241" s="5" t="s">
        <v>454</v>
      </c>
      <c r="C1241" s="5" t="s">
        <v>464</v>
      </c>
      <c r="D1241" s="5" t="s">
        <v>943</v>
      </c>
      <c r="E1241" s="52">
        <f t="shared" ca="1" si="19"/>
        <v>25140</v>
      </c>
      <c r="F1241" s="5">
        <v>44</v>
      </c>
      <c r="G1241" s="50">
        <v>27171</v>
      </c>
      <c r="H1241" s="5">
        <v>562497</v>
      </c>
      <c r="I1241" s="50">
        <v>35160</v>
      </c>
      <c r="J1241" s="5" t="s">
        <v>858</v>
      </c>
      <c r="BT1241" s="1"/>
    </row>
    <row r="1242" spans="1:72" x14ac:dyDescent="0.25">
      <c r="A1242" s="5" t="s">
        <v>622</v>
      </c>
      <c r="B1242" s="5" t="s">
        <v>454</v>
      </c>
      <c r="C1242" s="5" t="s">
        <v>506</v>
      </c>
      <c r="D1242" s="5" t="s">
        <v>930</v>
      </c>
      <c r="E1242" s="52">
        <f t="shared" ca="1" si="19"/>
        <v>22740</v>
      </c>
      <c r="F1242" s="5">
        <v>34</v>
      </c>
      <c r="G1242" s="50">
        <v>30675</v>
      </c>
      <c r="H1242" s="5">
        <v>562754</v>
      </c>
      <c r="I1242" s="50">
        <v>37001</v>
      </c>
      <c r="J1242" s="5" t="s">
        <v>858</v>
      </c>
      <c r="BT1242" s="1"/>
    </row>
    <row r="1243" spans="1:72" x14ac:dyDescent="0.25">
      <c r="A1243" s="5" t="s">
        <v>622</v>
      </c>
      <c r="B1243" s="5" t="s">
        <v>408</v>
      </c>
      <c r="C1243" s="5" t="s">
        <v>712</v>
      </c>
      <c r="D1243" s="5" t="s">
        <v>959</v>
      </c>
      <c r="E1243" s="52">
        <f t="shared" ca="1" si="19"/>
        <v>25044</v>
      </c>
      <c r="F1243" s="5">
        <v>32</v>
      </c>
      <c r="G1243" s="50">
        <v>31554</v>
      </c>
      <c r="H1243" s="5">
        <v>562966</v>
      </c>
      <c r="I1243" s="50">
        <v>39059</v>
      </c>
      <c r="J1243" s="5" t="s">
        <v>858</v>
      </c>
      <c r="BT1243" s="1"/>
    </row>
    <row r="1244" spans="1:72" x14ac:dyDescent="0.25">
      <c r="A1244" s="5" t="s">
        <v>622</v>
      </c>
      <c r="B1244" s="5" t="s">
        <v>454</v>
      </c>
      <c r="C1244" s="5" t="s">
        <v>712</v>
      </c>
      <c r="D1244" s="5" t="s">
        <v>970</v>
      </c>
      <c r="E1244" s="52">
        <f t="shared" ca="1" si="19"/>
        <v>30540</v>
      </c>
      <c r="F1244" s="5">
        <v>31</v>
      </c>
      <c r="G1244" s="50">
        <v>32039</v>
      </c>
      <c r="H1244" s="5">
        <v>563024</v>
      </c>
      <c r="I1244" s="50">
        <v>39329</v>
      </c>
      <c r="J1244" s="5" t="s">
        <v>858</v>
      </c>
      <c r="BT1244" s="1"/>
    </row>
    <row r="1245" spans="1:72" x14ac:dyDescent="0.25">
      <c r="A1245" s="5" t="s">
        <v>872</v>
      </c>
      <c r="B1245" s="5" t="s">
        <v>408</v>
      </c>
      <c r="C1245" s="5" t="s">
        <v>618</v>
      </c>
      <c r="D1245" s="5" t="s">
        <v>871</v>
      </c>
      <c r="E1245" s="52">
        <f t="shared" ca="1" si="19"/>
        <v>25896</v>
      </c>
      <c r="F1245" s="5">
        <v>56</v>
      </c>
      <c r="G1245" s="50">
        <v>22741</v>
      </c>
      <c r="H1245" s="5">
        <v>351190</v>
      </c>
      <c r="I1245" s="50">
        <v>35395</v>
      </c>
      <c r="J1245" s="5" t="s">
        <v>412</v>
      </c>
      <c r="BT1245" s="1"/>
    </row>
    <row r="1246" spans="1:72" x14ac:dyDescent="0.25">
      <c r="A1246" s="5" t="s">
        <v>530</v>
      </c>
      <c r="B1246" s="5" t="s">
        <v>408</v>
      </c>
      <c r="C1246" s="5" t="s">
        <v>521</v>
      </c>
      <c r="D1246" s="5" t="s">
        <v>95</v>
      </c>
      <c r="E1246" s="52">
        <f t="shared" ca="1" si="19"/>
        <v>24900</v>
      </c>
      <c r="F1246" s="5">
        <v>59</v>
      </c>
      <c r="G1246" s="50">
        <v>21743</v>
      </c>
      <c r="H1246" s="5">
        <v>350944</v>
      </c>
      <c r="I1246" s="50">
        <v>28615</v>
      </c>
      <c r="J1246" s="5" t="s">
        <v>412</v>
      </c>
      <c r="BT1246" s="1"/>
    </row>
    <row r="1247" spans="1:72" x14ac:dyDescent="0.25">
      <c r="A1247" s="5" t="s">
        <v>530</v>
      </c>
      <c r="B1247" s="5" t="s">
        <v>413</v>
      </c>
      <c r="C1247" s="5" t="s">
        <v>512</v>
      </c>
      <c r="D1247" s="5" t="s">
        <v>91</v>
      </c>
      <c r="E1247" s="52">
        <f t="shared" ca="1" si="19"/>
        <v>19812</v>
      </c>
      <c r="F1247" s="5">
        <v>56</v>
      </c>
      <c r="G1247" s="50">
        <v>22901</v>
      </c>
      <c r="H1247" s="5">
        <v>350727</v>
      </c>
      <c r="I1247" s="50">
        <v>29916</v>
      </c>
      <c r="J1247" s="5" t="s">
        <v>466</v>
      </c>
      <c r="BT1247" s="1"/>
    </row>
    <row r="1248" spans="1:72" x14ac:dyDescent="0.25">
      <c r="A1248" s="5" t="s">
        <v>577</v>
      </c>
      <c r="B1248" s="5" t="s">
        <v>413</v>
      </c>
      <c r="C1248" s="5" t="s">
        <v>409</v>
      </c>
      <c r="D1248" s="5" t="s">
        <v>576</v>
      </c>
      <c r="E1248" s="52">
        <f t="shared" ca="1" si="19"/>
        <v>30312</v>
      </c>
      <c r="F1248" s="5">
        <v>61</v>
      </c>
      <c r="G1248" s="50">
        <v>21005</v>
      </c>
      <c r="H1248" s="5">
        <v>350663</v>
      </c>
      <c r="I1248" s="50">
        <v>28943</v>
      </c>
      <c r="J1248" s="5" t="s">
        <v>466</v>
      </c>
      <c r="BT1248" s="1"/>
    </row>
    <row r="1249" spans="1:72" x14ac:dyDescent="0.25">
      <c r="A1249" s="5" t="s">
        <v>577</v>
      </c>
      <c r="B1249" s="5" t="s">
        <v>413</v>
      </c>
      <c r="C1249" s="5" t="s">
        <v>157</v>
      </c>
      <c r="D1249" s="5" t="s">
        <v>752</v>
      </c>
      <c r="E1249" s="52">
        <f t="shared" ca="1" si="19"/>
        <v>25416</v>
      </c>
      <c r="F1249" s="5">
        <v>57</v>
      </c>
      <c r="G1249" s="50">
        <v>22435</v>
      </c>
      <c r="H1249" s="5">
        <v>560517</v>
      </c>
      <c r="I1249" s="50">
        <v>31312</v>
      </c>
      <c r="J1249" s="5" t="s">
        <v>417</v>
      </c>
      <c r="BT1249" s="1"/>
    </row>
    <row r="1250" spans="1:72" x14ac:dyDescent="0.25">
      <c r="A1250" s="5" t="s">
        <v>577</v>
      </c>
      <c r="B1250" s="5" t="s">
        <v>413</v>
      </c>
      <c r="C1250" s="5" t="s">
        <v>646</v>
      </c>
      <c r="D1250" s="5" t="s">
        <v>783</v>
      </c>
      <c r="E1250" s="52">
        <f t="shared" ca="1" si="19"/>
        <v>30564</v>
      </c>
      <c r="F1250" s="5">
        <v>54</v>
      </c>
      <c r="G1250" s="50">
        <v>23325</v>
      </c>
      <c r="H1250" s="5">
        <v>560704</v>
      </c>
      <c r="I1250" s="50">
        <v>31961</v>
      </c>
      <c r="J1250" s="5" t="s">
        <v>412</v>
      </c>
      <c r="BT1250" s="1"/>
    </row>
    <row r="1251" spans="1:72" x14ac:dyDescent="0.25">
      <c r="A1251" s="5" t="s">
        <v>577</v>
      </c>
      <c r="B1251" s="5" t="s">
        <v>413</v>
      </c>
      <c r="C1251" s="5" t="s">
        <v>531</v>
      </c>
      <c r="D1251" s="5" t="s">
        <v>510</v>
      </c>
      <c r="E1251" s="52">
        <f t="shared" ca="1" si="19"/>
        <v>20076</v>
      </c>
      <c r="F1251" s="5">
        <v>50</v>
      </c>
      <c r="G1251" s="50">
        <v>25072</v>
      </c>
      <c r="H1251" s="5">
        <v>560920</v>
      </c>
      <c r="I1251" s="50">
        <v>33493</v>
      </c>
      <c r="J1251" s="5" t="s">
        <v>417</v>
      </c>
      <c r="BT1251" s="1"/>
    </row>
    <row r="1252" spans="1:72" x14ac:dyDescent="0.25">
      <c r="A1252" s="5" t="s">
        <v>577</v>
      </c>
      <c r="B1252" s="5" t="s">
        <v>413</v>
      </c>
      <c r="C1252" s="5" t="s">
        <v>185</v>
      </c>
      <c r="D1252" s="5" t="s">
        <v>843</v>
      </c>
      <c r="E1252" s="52">
        <f t="shared" ca="1" si="19"/>
        <v>18480</v>
      </c>
      <c r="F1252" s="5">
        <v>49</v>
      </c>
      <c r="G1252" s="50">
        <v>25396</v>
      </c>
      <c r="H1252" s="5">
        <v>561035</v>
      </c>
      <c r="I1252" s="50">
        <v>34031</v>
      </c>
      <c r="J1252" s="5" t="s">
        <v>466</v>
      </c>
      <c r="BT1252" s="1"/>
    </row>
    <row r="1253" spans="1:72" x14ac:dyDescent="0.25">
      <c r="A1253" s="5" t="s">
        <v>577</v>
      </c>
      <c r="B1253" s="5" t="s">
        <v>454</v>
      </c>
      <c r="C1253" s="5" t="s">
        <v>568</v>
      </c>
      <c r="D1253" s="5" t="s">
        <v>808</v>
      </c>
      <c r="E1253" s="52">
        <f t="shared" ca="1" si="19"/>
        <v>24456</v>
      </c>
      <c r="F1253" s="5">
        <v>43</v>
      </c>
      <c r="G1253" s="50">
        <v>27399</v>
      </c>
      <c r="H1253" s="5">
        <v>561227</v>
      </c>
      <c r="I1253" s="50">
        <v>36125</v>
      </c>
      <c r="J1253" s="5" t="s">
        <v>909</v>
      </c>
      <c r="BT1253" s="1"/>
    </row>
    <row r="1254" spans="1:72" x14ac:dyDescent="0.25">
      <c r="A1254" s="5" t="s">
        <v>577</v>
      </c>
      <c r="B1254" s="5" t="s">
        <v>454</v>
      </c>
      <c r="C1254" s="5" t="s">
        <v>665</v>
      </c>
      <c r="D1254" s="5" t="s">
        <v>1012</v>
      </c>
      <c r="E1254" s="52">
        <f t="shared" ca="1" si="19"/>
        <v>27972</v>
      </c>
      <c r="F1254" s="5">
        <v>33</v>
      </c>
      <c r="G1254" s="50">
        <v>31153</v>
      </c>
      <c r="H1254" s="5">
        <v>563545</v>
      </c>
      <c r="I1254" s="50">
        <v>37344</v>
      </c>
      <c r="J1254" s="5" t="s">
        <v>858</v>
      </c>
      <c r="BT1254" s="1"/>
    </row>
    <row r="1255" spans="1:72" x14ac:dyDescent="0.25">
      <c r="A1255" s="5" t="s">
        <v>577</v>
      </c>
      <c r="B1255" s="5" t="s">
        <v>408</v>
      </c>
      <c r="C1255" s="5" t="s">
        <v>713</v>
      </c>
      <c r="D1255" s="5" t="s">
        <v>1026</v>
      </c>
      <c r="E1255" s="52">
        <f t="shared" ca="1" si="19"/>
        <v>29376</v>
      </c>
      <c r="F1255" s="5">
        <v>30</v>
      </c>
      <c r="G1255" s="50">
        <v>32183</v>
      </c>
      <c r="H1255" s="5">
        <v>353035</v>
      </c>
      <c r="I1255" s="50">
        <v>39588</v>
      </c>
      <c r="J1255" s="5" t="s">
        <v>858</v>
      </c>
      <c r="BT1255" s="1"/>
    </row>
    <row r="1256" spans="1:72" x14ac:dyDescent="0.25">
      <c r="A1256" s="5" t="s">
        <v>869</v>
      </c>
      <c r="B1256" s="5" t="s">
        <v>408</v>
      </c>
      <c r="C1256" s="5" t="s">
        <v>579</v>
      </c>
      <c r="D1256" s="5" t="s">
        <v>410</v>
      </c>
      <c r="E1256" s="52">
        <f t="shared" ca="1" si="19"/>
        <v>27432</v>
      </c>
      <c r="F1256" s="5">
        <v>63</v>
      </c>
      <c r="G1256" s="50">
        <v>20336</v>
      </c>
      <c r="H1256" s="5">
        <v>351168</v>
      </c>
      <c r="I1256" s="50">
        <v>35330</v>
      </c>
      <c r="J1256" s="5" t="s">
        <v>412</v>
      </c>
      <c r="BT1256" s="1"/>
    </row>
    <row r="1257" spans="1:72" x14ac:dyDescent="0.25">
      <c r="A1257" s="5" t="s">
        <v>869</v>
      </c>
      <c r="B1257" s="5" t="s">
        <v>413</v>
      </c>
      <c r="C1257" s="5" t="s">
        <v>564</v>
      </c>
      <c r="D1257" s="5" t="s">
        <v>489</v>
      </c>
      <c r="E1257" s="52">
        <f t="shared" ca="1" si="19"/>
        <v>18072</v>
      </c>
      <c r="F1257" s="5">
        <v>51</v>
      </c>
      <c r="G1257" s="50">
        <v>24534</v>
      </c>
      <c r="H1257" s="5">
        <v>350025</v>
      </c>
      <c r="I1257" s="50">
        <v>32961</v>
      </c>
      <c r="J1257" s="5" t="s">
        <v>909</v>
      </c>
      <c r="BT1257" s="1"/>
    </row>
    <row r="1258" spans="1:72" x14ac:dyDescent="0.25">
      <c r="A1258" s="5" t="s">
        <v>601</v>
      </c>
      <c r="B1258" s="5" t="s">
        <v>413</v>
      </c>
      <c r="C1258" s="5" t="s">
        <v>429</v>
      </c>
      <c r="D1258" s="5" t="s">
        <v>600</v>
      </c>
      <c r="E1258" s="52">
        <f t="shared" ca="1" si="19"/>
        <v>20688</v>
      </c>
      <c r="F1258" s="5">
        <v>57</v>
      </c>
      <c r="G1258" s="50">
        <v>22534</v>
      </c>
      <c r="H1258" s="5">
        <v>350850</v>
      </c>
      <c r="I1258" s="50">
        <v>29580</v>
      </c>
      <c r="J1258" s="5" t="s">
        <v>417</v>
      </c>
      <c r="BT1258" s="1"/>
    </row>
    <row r="1259" spans="1:72" x14ac:dyDescent="0.25">
      <c r="A1259" s="5" t="s">
        <v>601</v>
      </c>
      <c r="B1259" s="5" t="s">
        <v>454</v>
      </c>
      <c r="C1259" s="5" t="s">
        <v>526</v>
      </c>
      <c r="D1259" s="5" t="s">
        <v>752</v>
      </c>
      <c r="E1259" s="52">
        <f t="shared" ca="1" si="19"/>
        <v>27624</v>
      </c>
      <c r="F1259" s="5">
        <v>48</v>
      </c>
      <c r="G1259" s="50">
        <v>25792</v>
      </c>
      <c r="H1259" s="5">
        <v>350483</v>
      </c>
      <c r="I1259" s="50">
        <v>34016</v>
      </c>
      <c r="J1259" s="5" t="s">
        <v>412</v>
      </c>
      <c r="BT1259" s="1"/>
    </row>
    <row r="1260" spans="1:72" x14ac:dyDescent="0.25">
      <c r="A1260" s="5" t="s">
        <v>601</v>
      </c>
      <c r="B1260" s="5" t="s">
        <v>413</v>
      </c>
      <c r="C1260" s="5" t="s">
        <v>448</v>
      </c>
      <c r="D1260" s="5" t="s">
        <v>840</v>
      </c>
      <c r="E1260" s="52">
        <f t="shared" ca="1" si="19"/>
        <v>23964</v>
      </c>
      <c r="F1260" s="5">
        <v>44</v>
      </c>
      <c r="G1260" s="50">
        <v>27024</v>
      </c>
      <c r="H1260" s="5">
        <v>350823</v>
      </c>
      <c r="I1260" s="50">
        <v>34497</v>
      </c>
      <c r="J1260" s="5" t="s">
        <v>466</v>
      </c>
      <c r="BT1260" s="1"/>
    </row>
    <row r="1261" spans="1:72" x14ac:dyDescent="0.25">
      <c r="A1261" s="5" t="s">
        <v>601</v>
      </c>
      <c r="B1261" s="5" t="s">
        <v>454</v>
      </c>
      <c r="C1261" s="5" t="s">
        <v>544</v>
      </c>
      <c r="D1261" s="5" t="s">
        <v>523</v>
      </c>
      <c r="E1261" s="52">
        <f t="shared" ca="1" si="19"/>
        <v>28812</v>
      </c>
      <c r="F1261" s="5">
        <v>46</v>
      </c>
      <c r="G1261" s="50">
        <v>26515</v>
      </c>
      <c r="H1261" s="5">
        <v>350474</v>
      </c>
      <c r="I1261" s="50">
        <v>34853</v>
      </c>
      <c r="J1261" s="5" t="s">
        <v>412</v>
      </c>
      <c r="BT1261" s="1"/>
    </row>
    <row r="1262" spans="1:72" x14ac:dyDescent="0.25">
      <c r="A1262" s="5" t="s">
        <v>601</v>
      </c>
      <c r="B1262" s="5" t="s">
        <v>408</v>
      </c>
      <c r="C1262" s="5" t="s">
        <v>709</v>
      </c>
      <c r="D1262" s="5" t="s">
        <v>904</v>
      </c>
      <c r="E1262" s="52">
        <f t="shared" ca="1" si="19"/>
        <v>30996</v>
      </c>
      <c r="F1262" s="5">
        <v>46</v>
      </c>
      <c r="G1262" s="50">
        <v>26392</v>
      </c>
      <c r="H1262" s="5">
        <v>561426</v>
      </c>
      <c r="I1262" s="50">
        <v>36079</v>
      </c>
      <c r="J1262" s="5" t="s">
        <v>417</v>
      </c>
      <c r="BT1262" s="1"/>
    </row>
    <row r="1263" spans="1:72" x14ac:dyDescent="0.25">
      <c r="A1263" s="5" t="s">
        <v>846</v>
      </c>
      <c r="B1263" s="5" t="s">
        <v>454</v>
      </c>
      <c r="C1263" s="5" t="s">
        <v>426</v>
      </c>
      <c r="D1263" s="5" t="s">
        <v>472</v>
      </c>
      <c r="E1263" s="52">
        <f t="shared" ca="1" si="19"/>
        <v>18936</v>
      </c>
      <c r="F1263" s="5">
        <v>52</v>
      </c>
      <c r="G1263" s="50">
        <v>24187</v>
      </c>
      <c r="H1263" s="5">
        <v>350399</v>
      </c>
      <c r="I1263" s="50">
        <v>33994</v>
      </c>
      <c r="J1263" s="5" t="s">
        <v>412</v>
      </c>
      <c r="BT1263" s="1"/>
    </row>
    <row r="1264" spans="1:72" x14ac:dyDescent="0.25">
      <c r="A1264" s="5" t="s">
        <v>846</v>
      </c>
      <c r="B1264" s="5" t="s">
        <v>413</v>
      </c>
      <c r="C1264" s="5" t="s">
        <v>544</v>
      </c>
      <c r="D1264" s="5" t="s">
        <v>640</v>
      </c>
      <c r="E1264" s="52">
        <f t="shared" ca="1" si="19"/>
        <v>27036</v>
      </c>
      <c r="F1264" s="5">
        <v>48</v>
      </c>
      <c r="G1264" s="50">
        <v>25594</v>
      </c>
      <c r="H1264" s="5">
        <v>350816</v>
      </c>
      <c r="I1264" s="50">
        <v>34094</v>
      </c>
      <c r="J1264" s="5" t="s">
        <v>417</v>
      </c>
      <c r="BT1264" s="1"/>
    </row>
    <row r="1265" spans="1:72" x14ac:dyDescent="0.25">
      <c r="A1265" s="5" t="s">
        <v>846</v>
      </c>
      <c r="B1265" s="5" t="s">
        <v>413</v>
      </c>
      <c r="C1265" s="5" t="s">
        <v>719</v>
      </c>
      <c r="D1265" s="5" t="s">
        <v>844</v>
      </c>
      <c r="E1265" s="52">
        <f t="shared" ca="1" si="19"/>
        <v>19332</v>
      </c>
      <c r="F1265" s="5">
        <v>36</v>
      </c>
      <c r="G1265" s="50">
        <v>30088</v>
      </c>
      <c r="H1265" s="5">
        <v>350114</v>
      </c>
      <c r="I1265" s="50">
        <v>38141</v>
      </c>
      <c r="J1265" s="5" t="s">
        <v>858</v>
      </c>
      <c r="BT1265" s="1"/>
    </row>
    <row r="1266" spans="1:72" x14ac:dyDescent="0.25">
      <c r="A1266" s="5" t="s">
        <v>525</v>
      </c>
      <c r="B1266" s="5" t="s">
        <v>413</v>
      </c>
      <c r="C1266" s="5" t="s">
        <v>458</v>
      </c>
      <c r="D1266" s="5" t="s">
        <v>438</v>
      </c>
      <c r="E1266" s="52">
        <f t="shared" ca="1" si="19"/>
        <v>19380</v>
      </c>
      <c r="F1266" s="5">
        <v>60</v>
      </c>
      <c r="G1266" s="50">
        <v>21131</v>
      </c>
      <c r="H1266" s="5">
        <v>351270</v>
      </c>
      <c r="I1266" s="50">
        <v>28531</v>
      </c>
      <c r="J1266" s="5" t="s">
        <v>412</v>
      </c>
      <c r="BT1266" s="1"/>
    </row>
    <row r="1267" spans="1:72" x14ac:dyDescent="0.25">
      <c r="A1267" s="5" t="s">
        <v>695</v>
      </c>
      <c r="B1267" s="5" t="s">
        <v>413</v>
      </c>
      <c r="C1267" s="5" t="s">
        <v>694</v>
      </c>
      <c r="D1267" s="5" t="s">
        <v>616</v>
      </c>
      <c r="E1267" s="52">
        <f t="shared" ca="1" si="19"/>
        <v>28440</v>
      </c>
      <c r="F1267" s="5">
        <v>57</v>
      </c>
      <c r="G1267" s="50">
        <v>22196</v>
      </c>
      <c r="H1267" s="5">
        <v>560562</v>
      </c>
      <c r="I1267" s="50">
        <v>30074</v>
      </c>
      <c r="J1267" s="5" t="s">
        <v>417</v>
      </c>
      <c r="BT1267" s="1"/>
    </row>
    <row r="1268" spans="1:72" x14ac:dyDescent="0.25">
      <c r="A1268" s="5" t="s">
        <v>837</v>
      </c>
      <c r="B1268" s="5" t="s">
        <v>454</v>
      </c>
      <c r="C1268" s="5" t="s">
        <v>547</v>
      </c>
      <c r="D1268" s="5" t="s">
        <v>532</v>
      </c>
      <c r="E1268" s="52">
        <f t="shared" ca="1" si="19"/>
        <v>20412</v>
      </c>
      <c r="F1268" s="5">
        <v>50</v>
      </c>
      <c r="G1268" s="50">
        <v>24926</v>
      </c>
      <c r="H1268" s="5">
        <v>351116</v>
      </c>
      <c r="I1268" s="50">
        <v>34329</v>
      </c>
      <c r="J1268" s="5" t="s">
        <v>417</v>
      </c>
      <c r="BT1268" s="1"/>
    </row>
    <row r="1269" spans="1:72" x14ac:dyDescent="0.25">
      <c r="A1269" s="5" t="s">
        <v>837</v>
      </c>
      <c r="B1269" s="5" t="s">
        <v>413</v>
      </c>
      <c r="C1269" s="5" t="s">
        <v>652</v>
      </c>
      <c r="D1269" s="5" t="s">
        <v>633</v>
      </c>
      <c r="E1269" s="52">
        <f t="shared" ca="1" si="19"/>
        <v>19092</v>
      </c>
      <c r="F1269" s="5">
        <v>49</v>
      </c>
      <c r="G1269" s="50">
        <v>25270</v>
      </c>
      <c r="H1269" s="5">
        <v>350121</v>
      </c>
      <c r="I1269" s="50">
        <v>34249</v>
      </c>
      <c r="J1269" s="5" t="s">
        <v>417</v>
      </c>
      <c r="BT1269" s="1"/>
    </row>
    <row r="1270" spans="1:72" x14ac:dyDescent="0.25">
      <c r="A1270" s="5" t="s">
        <v>636</v>
      </c>
      <c r="B1270" s="5" t="s">
        <v>408</v>
      </c>
      <c r="C1270" s="5" t="s">
        <v>635</v>
      </c>
      <c r="D1270" s="5" t="s">
        <v>527</v>
      </c>
      <c r="E1270" s="52">
        <f t="shared" ca="1" si="19"/>
        <v>24816</v>
      </c>
      <c r="F1270" s="5">
        <v>57</v>
      </c>
      <c r="G1270" s="50">
        <v>22211</v>
      </c>
      <c r="H1270" s="5">
        <v>560358</v>
      </c>
      <c r="I1270" s="50">
        <v>29928</v>
      </c>
      <c r="J1270" s="5" t="s">
        <v>417</v>
      </c>
      <c r="BT1270" s="1"/>
    </row>
    <row r="1271" spans="1:72" x14ac:dyDescent="0.25">
      <c r="A1271" s="5" t="s">
        <v>636</v>
      </c>
      <c r="B1271" s="5" t="s">
        <v>413</v>
      </c>
      <c r="C1271" s="5" t="s">
        <v>704</v>
      </c>
      <c r="D1271" s="5" t="s">
        <v>600</v>
      </c>
      <c r="E1271" s="52">
        <f t="shared" ca="1" si="19"/>
        <v>22128</v>
      </c>
      <c r="F1271" s="5">
        <v>58</v>
      </c>
      <c r="G1271" s="50">
        <v>22135</v>
      </c>
      <c r="H1271" s="5">
        <v>560426</v>
      </c>
      <c r="I1271" s="50">
        <v>30293</v>
      </c>
      <c r="J1271" s="5" t="s">
        <v>421</v>
      </c>
      <c r="BT1271" s="1"/>
    </row>
    <row r="1272" spans="1:72" x14ac:dyDescent="0.25">
      <c r="A1272" s="5" t="s">
        <v>636</v>
      </c>
      <c r="B1272" s="5" t="s">
        <v>408</v>
      </c>
      <c r="C1272" s="5" t="s">
        <v>464</v>
      </c>
      <c r="D1272" s="5" t="s">
        <v>453</v>
      </c>
      <c r="E1272" s="52">
        <f t="shared" ca="1" si="19"/>
        <v>18600</v>
      </c>
      <c r="F1272" s="5">
        <v>56</v>
      </c>
      <c r="G1272" s="50">
        <v>22908</v>
      </c>
      <c r="H1272" s="5">
        <v>350653</v>
      </c>
      <c r="I1272" s="50">
        <v>30540</v>
      </c>
      <c r="J1272" s="5" t="s">
        <v>412</v>
      </c>
      <c r="BT1272" s="1"/>
    </row>
    <row r="1273" spans="1:72" x14ac:dyDescent="0.25">
      <c r="A1273" s="5" t="s">
        <v>636</v>
      </c>
      <c r="B1273" s="5" t="s">
        <v>408</v>
      </c>
      <c r="C1273" s="5" t="s">
        <v>549</v>
      </c>
      <c r="D1273" s="5" t="s">
        <v>533</v>
      </c>
      <c r="E1273" s="52">
        <f t="shared" ca="1" si="19"/>
        <v>25068</v>
      </c>
      <c r="F1273" s="5">
        <v>51</v>
      </c>
      <c r="G1273" s="50">
        <v>24727</v>
      </c>
      <c r="H1273" s="5">
        <v>351443</v>
      </c>
      <c r="I1273" s="50">
        <v>33028</v>
      </c>
      <c r="J1273" s="5" t="s">
        <v>421</v>
      </c>
      <c r="BT1273" s="1"/>
    </row>
    <row r="1274" spans="1:72" x14ac:dyDescent="0.25">
      <c r="A1274" s="5" t="s">
        <v>636</v>
      </c>
      <c r="B1274" s="5" t="s">
        <v>408</v>
      </c>
      <c r="C1274" s="5" t="s">
        <v>517</v>
      </c>
      <c r="D1274" s="5" t="s">
        <v>716</v>
      </c>
      <c r="E1274" s="52">
        <f t="shared" ca="1" si="19"/>
        <v>30912</v>
      </c>
      <c r="F1274" s="5">
        <v>59</v>
      </c>
      <c r="G1274" s="50">
        <v>21500</v>
      </c>
      <c r="H1274" s="5">
        <v>560663</v>
      </c>
      <c r="I1274" s="50">
        <v>31754</v>
      </c>
      <c r="J1274" s="5" t="s">
        <v>417</v>
      </c>
      <c r="BT1274" s="1"/>
    </row>
    <row r="1275" spans="1:72" x14ac:dyDescent="0.25">
      <c r="A1275" s="5" t="s">
        <v>636</v>
      </c>
      <c r="B1275" s="5" t="s">
        <v>408</v>
      </c>
      <c r="C1275" s="5" t="s">
        <v>611</v>
      </c>
      <c r="D1275" s="5" t="s">
        <v>465</v>
      </c>
      <c r="E1275" s="52">
        <f t="shared" ca="1" si="19"/>
        <v>18324</v>
      </c>
      <c r="F1275" s="5">
        <v>56</v>
      </c>
      <c r="G1275" s="50">
        <v>22862</v>
      </c>
      <c r="H1275" s="5">
        <v>350201</v>
      </c>
      <c r="I1275" s="50">
        <v>32024</v>
      </c>
      <c r="J1275" s="5" t="s">
        <v>412</v>
      </c>
      <c r="BT1275" s="1"/>
    </row>
    <row r="1276" spans="1:72" x14ac:dyDescent="0.25">
      <c r="A1276" s="5" t="s">
        <v>763</v>
      </c>
      <c r="B1276" s="5" t="s">
        <v>408</v>
      </c>
      <c r="C1276" s="5" t="s">
        <v>748</v>
      </c>
      <c r="D1276" s="5" t="s">
        <v>444</v>
      </c>
      <c r="E1276" s="52">
        <f t="shared" ca="1" si="19"/>
        <v>22776</v>
      </c>
      <c r="F1276" s="5">
        <v>51</v>
      </c>
      <c r="G1276" s="50">
        <v>24421</v>
      </c>
      <c r="H1276" s="5">
        <v>560606</v>
      </c>
      <c r="I1276" s="50">
        <v>33217</v>
      </c>
      <c r="J1276" s="5" t="s">
        <v>466</v>
      </c>
      <c r="BT1276" s="1"/>
    </row>
    <row r="1277" spans="1:72" x14ac:dyDescent="0.25">
      <c r="A1277" s="5" t="s">
        <v>763</v>
      </c>
      <c r="B1277" s="5" t="s">
        <v>408</v>
      </c>
      <c r="C1277" s="5" t="s">
        <v>541</v>
      </c>
      <c r="D1277" s="5" t="s">
        <v>550</v>
      </c>
      <c r="E1277" s="52">
        <f t="shared" ca="1" si="19"/>
        <v>28356</v>
      </c>
      <c r="F1277" s="5">
        <v>54</v>
      </c>
      <c r="G1277" s="50">
        <v>23632</v>
      </c>
      <c r="H1277" s="5">
        <v>350274</v>
      </c>
      <c r="I1277" s="50">
        <v>32502</v>
      </c>
      <c r="J1277" s="5" t="s">
        <v>466</v>
      </c>
      <c r="BT1277" s="1"/>
    </row>
    <row r="1278" spans="1:72" x14ac:dyDescent="0.25">
      <c r="A1278" s="5" t="s">
        <v>763</v>
      </c>
      <c r="B1278" s="5" t="s">
        <v>408</v>
      </c>
      <c r="C1278" s="5" t="s">
        <v>434</v>
      </c>
      <c r="D1278" s="5" t="s">
        <v>826</v>
      </c>
      <c r="E1278" s="52">
        <f t="shared" ca="1" si="19"/>
        <v>19332</v>
      </c>
      <c r="F1278" s="5">
        <v>50</v>
      </c>
      <c r="G1278" s="50">
        <v>25100</v>
      </c>
      <c r="H1278" s="5">
        <v>560899</v>
      </c>
      <c r="I1278" s="50">
        <v>33263</v>
      </c>
      <c r="J1278" s="5" t="s">
        <v>466</v>
      </c>
      <c r="BT1278" s="1"/>
    </row>
    <row r="1279" spans="1:72" x14ac:dyDescent="0.25">
      <c r="A1279" s="5" t="s">
        <v>638</v>
      </c>
      <c r="B1279" s="5" t="s">
        <v>413</v>
      </c>
      <c r="C1279" s="5" t="s">
        <v>550</v>
      </c>
      <c r="D1279" s="5" t="s">
        <v>637</v>
      </c>
      <c r="E1279" s="52">
        <f t="shared" ca="1" si="19"/>
        <v>20268</v>
      </c>
      <c r="F1279" s="5">
        <v>57</v>
      </c>
      <c r="G1279" s="50">
        <v>22421</v>
      </c>
      <c r="H1279" s="5">
        <v>350358</v>
      </c>
      <c r="I1279" s="50">
        <v>29627</v>
      </c>
      <c r="J1279" s="5" t="s">
        <v>417</v>
      </c>
      <c r="BT1279" s="1"/>
    </row>
    <row r="1280" spans="1:72" x14ac:dyDescent="0.25">
      <c r="A1280" s="5" t="s">
        <v>638</v>
      </c>
      <c r="B1280" s="5" t="s">
        <v>413</v>
      </c>
      <c r="C1280" s="5" t="s">
        <v>570</v>
      </c>
      <c r="D1280" s="5" t="s">
        <v>515</v>
      </c>
      <c r="E1280" s="52">
        <f t="shared" ca="1" si="19"/>
        <v>29544</v>
      </c>
      <c r="F1280" s="5">
        <v>54</v>
      </c>
      <c r="G1280" s="50">
        <v>23441</v>
      </c>
      <c r="H1280" s="5">
        <v>351492</v>
      </c>
      <c r="I1280" s="50">
        <v>32796</v>
      </c>
      <c r="J1280" s="5" t="s">
        <v>417</v>
      </c>
      <c r="BT1280" s="1"/>
    </row>
    <row r="1281" spans="1:72" x14ac:dyDescent="0.25">
      <c r="A1281" s="5" t="s">
        <v>638</v>
      </c>
      <c r="B1281" s="5" t="s">
        <v>413</v>
      </c>
      <c r="C1281" s="5" t="s">
        <v>461</v>
      </c>
      <c r="D1281" s="5" t="s">
        <v>438</v>
      </c>
      <c r="E1281" s="52">
        <f t="shared" ca="1" si="19"/>
        <v>22896</v>
      </c>
      <c r="F1281" s="5">
        <v>50</v>
      </c>
      <c r="G1281" s="50">
        <v>24987</v>
      </c>
      <c r="H1281" s="5">
        <v>350862</v>
      </c>
      <c r="I1281" s="50">
        <v>34474</v>
      </c>
      <c r="J1281" s="5" t="s">
        <v>858</v>
      </c>
      <c r="BT1281" s="1"/>
    </row>
    <row r="1282" spans="1:72" x14ac:dyDescent="0.25">
      <c r="A1282" s="5" t="s">
        <v>449</v>
      </c>
      <c r="B1282" s="5" t="s">
        <v>408</v>
      </c>
      <c r="C1282" s="5" t="s">
        <v>448</v>
      </c>
      <c r="D1282" s="5" t="s">
        <v>419</v>
      </c>
      <c r="E1282" s="52">
        <f t="shared" ca="1" si="19"/>
        <v>26148</v>
      </c>
      <c r="F1282" s="5">
        <v>62</v>
      </c>
      <c r="G1282" s="50">
        <v>20543</v>
      </c>
      <c r="H1282" s="5">
        <v>350355</v>
      </c>
      <c r="I1282" s="50">
        <v>28318</v>
      </c>
      <c r="J1282" s="5" t="s">
        <v>412</v>
      </c>
      <c r="BT1282" s="1"/>
    </row>
    <row r="1283" spans="1:72" x14ac:dyDescent="0.25">
      <c r="A1283" s="5" t="s">
        <v>449</v>
      </c>
      <c r="B1283" s="5" t="s">
        <v>408</v>
      </c>
      <c r="C1283" s="5" t="s">
        <v>648</v>
      </c>
      <c r="D1283" s="5" t="s">
        <v>649</v>
      </c>
      <c r="E1283" s="52">
        <f t="shared" ca="1" si="19"/>
        <v>21900</v>
      </c>
      <c r="F1283" s="5">
        <v>57</v>
      </c>
      <c r="G1283" s="50">
        <v>22230</v>
      </c>
      <c r="H1283" s="5">
        <v>560375</v>
      </c>
      <c r="I1283" s="50">
        <v>29805</v>
      </c>
      <c r="J1283" s="5" t="s">
        <v>466</v>
      </c>
      <c r="BT1283" s="1"/>
    </row>
    <row r="1284" spans="1:72" x14ac:dyDescent="0.25">
      <c r="A1284" s="5" t="s">
        <v>449</v>
      </c>
      <c r="B1284" s="5" t="s">
        <v>408</v>
      </c>
      <c r="C1284" s="5" t="s">
        <v>531</v>
      </c>
      <c r="D1284" s="5" t="s">
        <v>621</v>
      </c>
      <c r="E1284" s="52">
        <f t="shared" ca="1" si="19"/>
        <v>20712</v>
      </c>
      <c r="F1284" s="5">
        <v>54</v>
      </c>
      <c r="G1284" s="50">
        <v>23562</v>
      </c>
      <c r="H1284" s="5">
        <v>560851</v>
      </c>
      <c r="I1284" s="50">
        <v>32513</v>
      </c>
      <c r="J1284" s="5" t="s">
        <v>417</v>
      </c>
      <c r="BT1284" s="1"/>
    </row>
    <row r="1285" spans="1:72" x14ac:dyDescent="0.25">
      <c r="A1285" s="5" t="s">
        <v>449</v>
      </c>
      <c r="B1285" s="5" t="s">
        <v>408</v>
      </c>
      <c r="C1285" s="5" t="s">
        <v>629</v>
      </c>
      <c r="D1285" s="5" t="s">
        <v>735</v>
      </c>
      <c r="E1285" s="52">
        <f t="shared" ca="1" si="19"/>
        <v>24948</v>
      </c>
      <c r="F1285" s="5">
        <v>48</v>
      </c>
      <c r="G1285" s="50">
        <v>25705</v>
      </c>
      <c r="H1285" s="5">
        <v>561434</v>
      </c>
      <c r="I1285" s="50">
        <v>35888</v>
      </c>
      <c r="J1285" s="5" t="s">
        <v>421</v>
      </c>
      <c r="BT1285" s="1"/>
    </row>
  </sheetData>
  <mergeCells count="1">
    <mergeCell ref="L17:O34"/>
  </mergeCells>
  <conditionalFormatting sqref="J1286:BS1048576 K2:BT16 F2 F3:J1285 A1:D1285 F1:L1 Q1:BT1 K35:BT1285 K17:L17 K18:K34 P17:BT34">
    <cfRule type="expression" dxfId="112" priority="7">
      <formula>A1&lt;&gt;""</formula>
    </cfRule>
  </conditionalFormatting>
  <conditionalFormatting sqref="H2:J2">
    <cfRule type="expression" dxfId="111" priority="6">
      <formula>H2&lt;&gt;""</formula>
    </cfRule>
  </conditionalFormatting>
  <conditionalFormatting sqref="G2">
    <cfRule type="expression" dxfId="110" priority="5">
      <formula>G2&lt;&gt;""</formula>
    </cfRule>
  </conditionalFormatting>
  <conditionalFormatting sqref="M1">
    <cfRule type="expression" dxfId="109" priority="2">
      <formula>M1&lt;&gt;""</formula>
    </cfRule>
  </conditionalFormatting>
  <conditionalFormatting sqref="M1">
    <cfRule type="expression" dxfId="108" priority="3">
      <formula>M1&lt;&gt;""</formula>
    </cfRule>
  </conditionalFormatting>
  <conditionalFormatting sqref="P1">
    <cfRule type="expression" dxfId="107" priority="1">
      <formula>P1&lt;&gt;""</formula>
    </cfRule>
  </conditionalFormatting>
  <conditionalFormatting sqref="E1:E1285">
    <cfRule type="expression" dxfId="106" priority="4">
      <formula>#REF!&lt;&gt;""</formula>
    </cfRule>
  </conditionalFormatting>
  <hyperlinks>
    <hyperlink ref="M1" location="ACCUEIL!A1" display="ACCUEIL" xr:uid="{0A2A47BA-B91E-4D73-B5B2-15848D0CF9F2}"/>
    <hyperlink ref="O1" r:id="rId1" xr:uid="{DABBA885-5F3A-4106-9B42-1DA78DFC0AD6}"/>
    <hyperlink ref="N1" location="'COMPL QRCODES Corr'!A1" display="Corrigé" xr:uid="{F5228667-63B2-47B9-8504-2A93BED508EE}"/>
    <hyperlink ref="M13" r:id="rId2" xr:uid="{B56AD13E-3812-4A9D-AE00-FC5B7F469E12}"/>
    <hyperlink ref="P1" r:id="rId3" xr:uid="{B1E3D7DD-507F-4E5B-9BEF-B1F478149CC0}"/>
  </hyperlinks>
  <pageMargins left="0.7" right="0.7" top="0.75" bottom="0.75" header="0.3" footer="0.3"/>
  <pageSetup paperSize="9" orientation="portrait" verticalDpi="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EB6D6-8757-4096-9908-A43BF657274C}">
  <sheetPr>
    <tabColor theme="5"/>
  </sheetPr>
  <dimension ref="A1:BT1285"/>
  <sheetViews>
    <sheetView showGridLines="0" workbookViewId="0">
      <selection activeCell="M1" sqref="M1"/>
    </sheetView>
  </sheetViews>
  <sheetFormatPr baseColWidth="10" defaultColWidth="11.42578125" defaultRowHeight="15" x14ac:dyDescent="0.25"/>
  <cols>
    <col min="1" max="1" width="32.28515625" bestFit="1" customWidth="1"/>
    <col min="2" max="2" width="7" bestFit="1" customWidth="1"/>
    <col min="3" max="3" width="12.85546875" bestFit="1" customWidth="1"/>
    <col min="4" max="4" width="18.140625" bestFit="1" customWidth="1"/>
    <col min="5" max="5" width="14.42578125" bestFit="1" customWidth="1"/>
    <col min="6" max="6" width="5.7109375" bestFit="1" customWidth="1"/>
    <col min="7" max="7" width="12.7109375" bestFit="1" customWidth="1"/>
    <col min="8" max="8" width="12.28515625" bestFit="1" customWidth="1"/>
    <col min="9" max="9" width="15.28515625" bestFit="1" customWidth="1"/>
    <col min="10" max="10" width="23" style="1" bestFit="1" customWidth="1"/>
    <col min="11" max="15" width="11.42578125" style="1"/>
    <col min="16" max="16" width="15.85546875" style="1" customWidth="1"/>
    <col min="17" max="71" width="11.42578125" style="1"/>
  </cols>
  <sheetData>
    <row r="1" spans="1:72" ht="33" customHeight="1" x14ac:dyDescent="0.25">
      <c r="A1" s="25" t="s">
        <v>402</v>
      </c>
      <c r="B1" s="25" t="s">
        <v>399</v>
      </c>
      <c r="C1" s="26" t="s">
        <v>400</v>
      </c>
      <c r="D1" s="27" t="s">
        <v>401</v>
      </c>
      <c r="E1" s="51" t="s">
        <v>1068</v>
      </c>
      <c r="F1" s="26" t="s">
        <v>403</v>
      </c>
      <c r="G1" s="27" t="s">
        <v>404</v>
      </c>
      <c r="H1" s="25" t="s">
        <v>405</v>
      </c>
      <c r="I1" s="26" t="s">
        <v>406</v>
      </c>
      <c r="J1" s="27" t="s">
        <v>407</v>
      </c>
      <c r="M1" s="142" t="s">
        <v>16</v>
      </c>
      <c r="N1" s="141" t="s">
        <v>1687</v>
      </c>
      <c r="O1" s="152" t="s">
        <v>1474</v>
      </c>
      <c r="P1" s="175" t="s">
        <v>1719</v>
      </c>
      <c r="BT1" s="1"/>
    </row>
    <row r="2" spans="1:72" x14ac:dyDescent="0.25">
      <c r="A2" s="5" t="s">
        <v>962</v>
      </c>
      <c r="B2" s="5" t="s">
        <v>413</v>
      </c>
      <c r="C2" s="5" t="s">
        <v>603</v>
      </c>
      <c r="D2" s="5" t="s">
        <v>523</v>
      </c>
      <c r="E2" s="52">
        <f t="shared" ref="E2:E65" ca="1" si="0">RANDBETWEEN(1500,2600)*12</f>
        <v>20508</v>
      </c>
      <c r="F2" s="5">
        <v>38</v>
      </c>
      <c r="G2" s="50">
        <v>29228</v>
      </c>
      <c r="H2" s="5">
        <v>351871</v>
      </c>
      <c r="I2" s="50">
        <v>38915</v>
      </c>
      <c r="J2" s="5" t="s">
        <v>858</v>
      </c>
      <c r="BT2" s="1"/>
    </row>
    <row r="3" spans="1:72" x14ac:dyDescent="0.25">
      <c r="A3" s="5" t="s">
        <v>482</v>
      </c>
      <c r="B3" s="5" t="s">
        <v>413</v>
      </c>
      <c r="C3" s="5" t="s">
        <v>481</v>
      </c>
      <c r="D3" s="5" t="s">
        <v>427</v>
      </c>
      <c r="E3" s="52">
        <f t="shared" ca="1" si="0"/>
        <v>20220</v>
      </c>
      <c r="F3" s="5">
        <v>61</v>
      </c>
      <c r="G3" s="50">
        <v>20846</v>
      </c>
      <c r="H3" s="5">
        <v>560242</v>
      </c>
      <c r="I3" s="50">
        <v>28378</v>
      </c>
      <c r="J3" s="5" t="s">
        <v>412</v>
      </c>
      <c r="BT3" s="1"/>
    </row>
    <row r="4" spans="1:72" x14ac:dyDescent="0.25">
      <c r="A4" s="5" t="s">
        <v>482</v>
      </c>
      <c r="B4" s="5" t="s">
        <v>408</v>
      </c>
      <c r="C4" s="5" t="s">
        <v>483</v>
      </c>
      <c r="D4" s="5" t="s">
        <v>547</v>
      </c>
      <c r="E4" s="52">
        <f t="shared" ca="1" si="0"/>
        <v>20772</v>
      </c>
      <c r="F4" s="5">
        <v>63</v>
      </c>
      <c r="G4" s="50">
        <v>20195</v>
      </c>
      <c r="H4" s="5">
        <v>560358</v>
      </c>
      <c r="I4" s="50">
        <v>29501</v>
      </c>
      <c r="J4" s="5" t="s">
        <v>412</v>
      </c>
      <c r="BT4" s="1"/>
    </row>
    <row r="5" spans="1:72" x14ac:dyDescent="0.25">
      <c r="A5" s="5" t="s">
        <v>482</v>
      </c>
      <c r="B5" s="5" t="s">
        <v>408</v>
      </c>
      <c r="C5" s="5" t="s">
        <v>553</v>
      </c>
      <c r="D5" s="5" t="s">
        <v>679</v>
      </c>
      <c r="E5" s="52">
        <f t="shared" ca="1" si="0"/>
        <v>22692</v>
      </c>
      <c r="F5" s="5">
        <v>58</v>
      </c>
      <c r="G5" s="50">
        <v>21866</v>
      </c>
      <c r="H5" s="5">
        <v>560472</v>
      </c>
      <c r="I5" s="50">
        <v>30439</v>
      </c>
      <c r="J5" s="5" t="s">
        <v>417</v>
      </c>
      <c r="BT5" s="1"/>
    </row>
    <row r="6" spans="1:72" x14ac:dyDescent="0.25">
      <c r="A6" s="5" t="s">
        <v>482</v>
      </c>
      <c r="B6" s="5" t="s">
        <v>408</v>
      </c>
      <c r="C6" s="5" t="s">
        <v>410</v>
      </c>
      <c r="D6" s="5" t="s">
        <v>554</v>
      </c>
      <c r="E6" s="52">
        <f t="shared" ca="1" si="0"/>
        <v>27228</v>
      </c>
      <c r="F6" s="5">
        <v>56</v>
      </c>
      <c r="G6" s="50">
        <v>22901</v>
      </c>
      <c r="H6" s="5">
        <v>560530</v>
      </c>
      <c r="I6" s="50">
        <v>30767</v>
      </c>
      <c r="J6" s="5" t="s">
        <v>412</v>
      </c>
      <c r="BT6" s="1"/>
    </row>
    <row r="7" spans="1:72" x14ac:dyDescent="0.25">
      <c r="A7" s="5" t="s">
        <v>482</v>
      </c>
      <c r="B7" s="5" t="s">
        <v>408</v>
      </c>
      <c r="C7" s="5" t="s">
        <v>730</v>
      </c>
      <c r="D7" s="5" t="s">
        <v>533</v>
      </c>
      <c r="E7" s="52">
        <f t="shared" ca="1" si="0"/>
        <v>23976</v>
      </c>
      <c r="F7" s="5">
        <v>53</v>
      </c>
      <c r="G7" s="50">
        <v>23879</v>
      </c>
      <c r="H7" s="5">
        <v>560640</v>
      </c>
      <c r="I7" s="50">
        <v>31537</v>
      </c>
      <c r="J7" s="5" t="s">
        <v>417</v>
      </c>
      <c r="BT7" s="1"/>
    </row>
    <row r="8" spans="1:72" x14ac:dyDescent="0.25">
      <c r="A8" s="5" t="s">
        <v>482</v>
      </c>
      <c r="B8" s="5" t="s">
        <v>408</v>
      </c>
      <c r="C8" s="5" t="s">
        <v>709</v>
      </c>
      <c r="D8" s="5" t="s">
        <v>550</v>
      </c>
      <c r="E8" s="52">
        <f t="shared" ca="1" si="0"/>
        <v>25536</v>
      </c>
      <c r="F8" s="5">
        <v>55</v>
      </c>
      <c r="G8" s="50">
        <v>23196</v>
      </c>
      <c r="H8" s="5">
        <v>561474</v>
      </c>
      <c r="I8" s="50">
        <v>32297</v>
      </c>
      <c r="J8" s="5" t="s">
        <v>466</v>
      </c>
      <c r="BT8" s="1"/>
    </row>
    <row r="9" spans="1:72" x14ac:dyDescent="0.25">
      <c r="A9" s="5" t="s">
        <v>482</v>
      </c>
      <c r="B9" s="5" t="s">
        <v>408</v>
      </c>
      <c r="C9" s="5" t="s">
        <v>431</v>
      </c>
      <c r="D9" s="5" t="s">
        <v>410</v>
      </c>
      <c r="E9" s="52">
        <f t="shared" ca="1" si="0"/>
        <v>29280</v>
      </c>
      <c r="F9" s="5">
        <v>52</v>
      </c>
      <c r="G9" s="50">
        <v>24226</v>
      </c>
      <c r="H9" s="5">
        <v>560857</v>
      </c>
      <c r="I9" s="50">
        <v>32996</v>
      </c>
      <c r="J9" s="5" t="s">
        <v>412</v>
      </c>
      <c r="L9" s="1" t="s">
        <v>1763</v>
      </c>
      <c r="BT9" s="1"/>
    </row>
    <row r="10" spans="1:72" x14ac:dyDescent="0.25">
      <c r="A10" s="5" t="s">
        <v>482</v>
      </c>
      <c r="B10" s="5" t="s">
        <v>408</v>
      </c>
      <c r="C10" s="5" t="s">
        <v>409</v>
      </c>
      <c r="D10" s="5" t="s">
        <v>155</v>
      </c>
      <c r="E10" s="52">
        <f t="shared" ca="1" si="0"/>
        <v>25860</v>
      </c>
      <c r="F10" s="5">
        <v>50</v>
      </c>
      <c r="G10" s="50">
        <v>25057</v>
      </c>
      <c r="H10" s="5">
        <v>350132</v>
      </c>
      <c r="I10" s="50">
        <v>33689</v>
      </c>
      <c r="J10" s="5" t="s">
        <v>466</v>
      </c>
      <c r="BT10" s="1"/>
    </row>
    <row r="11" spans="1:72" x14ac:dyDescent="0.25">
      <c r="A11" s="5" t="s">
        <v>482</v>
      </c>
      <c r="B11" s="5" t="s">
        <v>413</v>
      </c>
      <c r="C11" s="5" t="s">
        <v>574</v>
      </c>
      <c r="D11" s="5" t="s">
        <v>790</v>
      </c>
      <c r="E11" s="52">
        <f t="shared" ca="1" si="0"/>
        <v>30144</v>
      </c>
      <c r="F11" s="5">
        <v>48</v>
      </c>
      <c r="G11" s="50">
        <v>25753</v>
      </c>
      <c r="H11" s="5">
        <v>561396</v>
      </c>
      <c r="I11" s="50">
        <v>34094</v>
      </c>
      <c r="J11" s="5" t="s">
        <v>417</v>
      </c>
      <c r="L11" s="1" t="s">
        <v>1764</v>
      </c>
      <c r="BT11" s="1"/>
    </row>
    <row r="12" spans="1:72" x14ac:dyDescent="0.25">
      <c r="A12" s="5" t="s">
        <v>482</v>
      </c>
      <c r="B12" s="5" t="s">
        <v>408</v>
      </c>
      <c r="C12" s="5" t="s">
        <v>493</v>
      </c>
      <c r="D12" s="5" t="s">
        <v>838</v>
      </c>
      <c r="E12" s="52">
        <f t="shared" ca="1" si="0"/>
        <v>25536</v>
      </c>
      <c r="F12" s="5">
        <v>49</v>
      </c>
      <c r="G12" s="50">
        <v>25198</v>
      </c>
      <c r="H12" s="5">
        <v>568026</v>
      </c>
      <c r="I12" s="50">
        <v>34057</v>
      </c>
      <c r="J12" s="5" t="s">
        <v>421</v>
      </c>
      <c r="BT12" s="1"/>
    </row>
    <row r="13" spans="1:72" x14ac:dyDescent="0.25">
      <c r="A13" s="5" t="s">
        <v>482</v>
      </c>
      <c r="B13" s="5" t="s">
        <v>413</v>
      </c>
      <c r="C13" s="5" t="s">
        <v>488</v>
      </c>
      <c r="D13" s="5" t="s">
        <v>796</v>
      </c>
      <c r="E13" s="52">
        <f t="shared" ca="1" si="0"/>
        <v>29076</v>
      </c>
      <c r="F13" s="5">
        <v>47</v>
      </c>
      <c r="G13" s="50">
        <v>26118</v>
      </c>
      <c r="H13" s="5">
        <v>350574</v>
      </c>
      <c r="I13" s="50">
        <v>34079</v>
      </c>
      <c r="J13" s="5" t="s">
        <v>421</v>
      </c>
      <c r="M13" s="43" t="s">
        <v>1765</v>
      </c>
      <c r="BT13" s="1"/>
    </row>
    <row r="14" spans="1:72" x14ac:dyDescent="0.25">
      <c r="A14" s="5" t="s">
        <v>482</v>
      </c>
      <c r="B14" s="5" t="s">
        <v>408</v>
      </c>
      <c r="C14" s="5" t="s">
        <v>646</v>
      </c>
      <c r="D14" s="5" t="s">
        <v>471</v>
      </c>
      <c r="E14" s="52">
        <f t="shared" ca="1" si="0"/>
        <v>30156</v>
      </c>
      <c r="F14" s="5">
        <v>46</v>
      </c>
      <c r="G14" s="50">
        <v>26436</v>
      </c>
      <c r="H14" s="5">
        <v>561257</v>
      </c>
      <c r="I14" s="50">
        <v>35570</v>
      </c>
      <c r="J14" s="5" t="s">
        <v>417</v>
      </c>
      <c r="BT14" s="1"/>
    </row>
    <row r="15" spans="1:72" x14ac:dyDescent="0.25">
      <c r="A15" s="5" t="s">
        <v>482</v>
      </c>
      <c r="B15" s="5" t="s">
        <v>408</v>
      </c>
      <c r="C15" s="5" t="s">
        <v>481</v>
      </c>
      <c r="D15" s="5" t="s">
        <v>657</v>
      </c>
      <c r="E15" s="52">
        <f t="shared" ca="1" si="0"/>
        <v>31128</v>
      </c>
      <c r="F15" s="5">
        <v>43</v>
      </c>
      <c r="G15" s="50">
        <v>27579</v>
      </c>
      <c r="H15" s="5">
        <v>561453</v>
      </c>
      <c r="I15" s="50">
        <v>35883</v>
      </c>
      <c r="J15" s="5" t="s">
        <v>466</v>
      </c>
      <c r="BT15" s="1"/>
    </row>
    <row r="16" spans="1:72" x14ac:dyDescent="0.25">
      <c r="A16" s="5" t="s">
        <v>482</v>
      </c>
      <c r="B16" s="5" t="s">
        <v>408</v>
      </c>
      <c r="C16" s="5" t="s">
        <v>570</v>
      </c>
      <c r="D16" s="5" t="s">
        <v>621</v>
      </c>
      <c r="E16" s="52">
        <f t="shared" ca="1" si="0"/>
        <v>28068</v>
      </c>
      <c r="F16" s="5">
        <v>45</v>
      </c>
      <c r="G16" s="50">
        <v>26929</v>
      </c>
      <c r="H16" s="5">
        <v>561473</v>
      </c>
      <c r="I16" s="50">
        <v>35905</v>
      </c>
      <c r="J16" s="5" t="s">
        <v>412</v>
      </c>
      <c r="L16" s="1" t="s">
        <v>1766</v>
      </c>
      <c r="BT16" s="1"/>
    </row>
    <row r="17" spans="1:72" x14ac:dyDescent="0.25">
      <c r="A17" s="5" t="s">
        <v>482</v>
      </c>
      <c r="B17" s="5" t="s">
        <v>408</v>
      </c>
      <c r="C17" s="5" t="s">
        <v>524</v>
      </c>
      <c r="D17" s="5" t="s">
        <v>908</v>
      </c>
      <c r="E17" s="52">
        <f t="shared" ca="1" si="0"/>
        <v>18168</v>
      </c>
      <c r="F17" s="5">
        <v>41</v>
      </c>
      <c r="G17" s="50">
        <v>28075</v>
      </c>
      <c r="H17" s="5">
        <v>350130</v>
      </c>
      <c r="I17" s="50">
        <v>32971</v>
      </c>
      <c r="J17" s="5" t="s">
        <v>909</v>
      </c>
      <c r="L17" s="484"/>
      <c r="M17" s="485"/>
      <c r="N17" s="485"/>
      <c r="O17" s="486"/>
      <c r="BT17" s="1"/>
    </row>
    <row r="18" spans="1:72" x14ac:dyDescent="0.25">
      <c r="A18" s="5" t="s">
        <v>482</v>
      </c>
      <c r="B18" s="5" t="s">
        <v>408</v>
      </c>
      <c r="C18" s="5" t="s">
        <v>586</v>
      </c>
      <c r="D18" s="5" t="s">
        <v>713</v>
      </c>
      <c r="E18" s="52">
        <f t="shared" ca="1" si="0"/>
        <v>20712</v>
      </c>
      <c r="F18" s="5">
        <v>42</v>
      </c>
      <c r="G18" s="50">
        <v>27853</v>
      </c>
      <c r="H18" s="5">
        <v>561565</v>
      </c>
      <c r="I18" s="50">
        <v>35820</v>
      </c>
      <c r="J18" s="5" t="s">
        <v>909</v>
      </c>
      <c r="L18" s="487"/>
      <c r="M18" s="488"/>
      <c r="N18" s="488"/>
      <c r="O18" s="489"/>
      <c r="BT18" s="1"/>
    </row>
    <row r="19" spans="1:72" x14ac:dyDescent="0.25">
      <c r="A19" s="5" t="s">
        <v>482</v>
      </c>
      <c r="B19" s="5" t="s">
        <v>454</v>
      </c>
      <c r="C19" s="5" t="s">
        <v>443</v>
      </c>
      <c r="D19" s="5" t="s">
        <v>884</v>
      </c>
      <c r="E19" s="52">
        <f t="shared" ca="1" si="0"/>
        <v>21384</v>
      </c>
      <c r="F19" s="5">
        <v>39</v>
      </c>
      <c r="G19" s="50">
        <v>29110</v>
      </c>
      <c r="H19" s="5">
        <v>351295</v>
      </c>
      <c r="I19" s="50">
        <v>37281</v>
      </c>
      <c r="J19" s="5" t="s">
        <v>858</v>
      </c>
      <c r="L19" s="487"/>
      <c r="M19" s="488"/>
      <c r="N19" s="488"/>
      <c r="O19" s="489"/>
      <c r="BT19" s="1"/>
    </row>
    <row r="20" spans="1:72" x14ac:dyDescent="0.25">
      <c r="A20" s="5" t="s">
        <v>482</v>
      </c>
      <c r="B20" s="5" t="s">
        <v>408</v>
      </c>
      <c r="C20" s="5" t="s">
        <v>626</v>
      </c>
      <c r="D20" s="5" t="s">
        <v>713</v>
      </c>
      <c r="E20" s="52">
        <f t="shared" ca="1" si="0"/>
        <v>20460</v>
      </c>
      <c r="F20" s="5">
        <v>42</v>
      </c>
      <c r="G20" s="50">
        <v>27858</v>
      </c>
      <c r="H20" s="5">
        <v>351401</v>
      </c>
      <c r="I20" s="50">
        <v>37668</v>
      </c>
      <c r="J20" s="5" t="s">
        <v>858</v>
      </c>
      <c r="L20" s="487"/>
      <c r="M20" s="488"/>
      <c r="N20" s="488"/>
      <c r="O20" s="489"/>
      <c r="BT20" s="1"/>
    </row>
    <row r="21" spans="1:72" x14ac:dyDescent="0.25">
      <c r="A21" s="5" t="s">
        <v>482</v>
      </c>
      <c r="B21" s="5" t="s">
        <v>454</v>
      </c>
      <c r="C21" s="5" t="s">
        <v>474</v>
      </c>
      <c r="D21" s="5" t="s">
        <v>640</v>
      </c>
      <c r="E21" s="52">
        <f t="shared" ca="1" si="0"/>
        <v>18240</v>
      </c>
      <c r="F21" s="5">
        <v>41</v>
      </c>
      <c r="G21" s="50">
        <v>28045</v>
      </c>
      <c r="H21" s="5">
        <v>351384</v>
      </c>
      <c r="I21" s="50">
        <v>37709</v>
      </c>
      <c r="J21" s="5" t="s">
        <v>858</v>
      </c>
      <c r="L21" s="487"/>
      <c r="M21" s="488"/>
      <c r="N21" s="488"/>
      <c r="O21" s="489"/>
      <c r="BT21" s="1"/>
    </row>
    <row r="22" spans="1:72" x14ac:dyDescent="0.25">
      <c r="A22" s="5" t="s">
        <v>482</v>
      </c>
      <c r="B22" s="5" t="s">
        <v>408</v>
      </c>
      <c r="C22" s="5" t="s">
        <v>485</v>
      </c>
      <c r="D22" s="5" t="s">
        <v>822</v>
      </c>
      <c r="E22" s="52">
        <f t="shared" ca="1" si="0"/>
        <v>24408</v>
      </c>
      <c r="F22" s="5">
        <v>39</v>
      </c>
      <c r="G22" s="50">
        <v>29010</v>
      </c>
      <c r="H22" s="5">
        <v>350200</v>
      </c>
      <c r="I22" s="50">
        <v>38484</v>
      </c>
      <c r="J22" s="5" t="s">
        <v>858</v>
      </c>
      <c r="L22" s="487"/>
      <c r="M22" s="488"/>
      <c r="N22" s="488"/>
      <c r="O22" s="489"/>
      <c r="BT22" s="1"/>
    </row>
    <row r="23" spans="1:72" x14ac:dyDescent="0.25">
      <c r="A23" s="5" t="s">
        <v>482</v>
      </c>
      <c r="B23" s="5" t="s">
        <v>408</v>
      </c>
      <c r="C23" s="5" t="s">
        <v>614</v>
      </c>
      <c r="D23" s="5" t="s">
        <v>161</v>
      </c>
      <c r="E23" s="52">
        <f t="shared" ca="1" si="0"/>
        <v>25380</v>
      </c>
      <c r="F23" s="5">
        <v>36</v>
      </c>
      <c r="G23" s="50">
        <v>29871</v>
      </c>
      <c r="H23" s="5">
        <v>351787</v>
      </c>
      <c r="I23" s="50">
        <v>38866</v>
      </c>
      <c r="J23" s="5" t="s">
        <v>858</v>
      </c>
      <c r="L23" s="487"/>
      <c r="M23" s="488"/>
      <c r="N23" s="488"/>
      <c r="O23" s="489"/>
      <c r="BT23" s="1"/>
    </row>
    <row r="24" spans="1:72" x14ac:dyDescent="0.25">
      <c r="A24" s="5" t="s">
        <v>482</v>
      </c>
      <c r="B24" s="5" t="s">
        <v>408</v>
      </c>
      <c r="C24" s="5" t="s">
        <v>434</v>
      </c>
      <c r="D24" s="5" t="s">
        <v>901</v>
      </c>
      <c r="E24" s="52">
        <f t="shared" ca="1" si="0"/>
        <v>27828</v>
      </c>
      <c r="F24" s="5">
        <v>38</v>
      </c>
      <c r="G24" s="50">
        <v>29327</v>
      </c>
      <c r="H24" s="5">
        <v>352618</v>
      </c>
      <c r="I24" s="50">
        <v>36222</v>
      </c>
      <c r="J24" s="5" t="s">
        <v>858</v>
      </c>
      <c r="L24" s="487"/>
      <c r="M24" s="488"/>
      <c r="N24" s="488"/>
      <c r="O24" s="489"/>
      <c r="BT24" s="1"/>
    </row>
    <row r="25" spans="1:72" x14ac:dyDescent="0.25">
      <c r="A25" s="5" t="s">
        <v>897</v>
      </c>
      <c r="B25" s="5" t="s">
        <v>413</v>
      </c>
      <c r="C25" s="5" t="s">
        <v>481</v>
      </c>
      <c r="D25" s="5" t="s">
        <v>472</v>
      </c>
      <c r="E25" s="52">
        <f t="shared" ca="1" si="0"/>
        <v>23184</v>
      </c>
      <c r="F25" s="5">
        <v>55</v>
      </c>
      <c r="G25" s="50">
        <v>23195</v>
      </c>
      <c r="H25" s="5">
        <v>561130</v>
      </c>
      <c r="I25" s="50">
        <v>35803</v>
      </c>
      <c r="J25" s="5" t="s">
        <v>466</v>
      </c>
      <c r="L25" s="487"/>
      <c r="M25" s="488"/>
      <c r="N25" s="488"/>
      <c r="O25" s="489"/>
      <c r="BT25" s="1"/>
    </row>
    <row r="26" spans="1:72" x14ac:dyDescent="0.25">
      <c r="A26" s="5" t="s">
        <v>508</v>
      </c>
      <c r="B26" s="5" t="s">
        <v>413</v>
      </c>
      <c r="C26" s="5" t="s">
        <v>471</v>
      </c>
      <c r="D26" s="5" t="s">
        <v>486</v>
      </c>
      <c r="E26" s="52">
        <f t="shared" ca="1" si="0"/>
        <v>18912</v>
      </c>
      <c r="F26" s="5">
        <v>60</v>
      </c>
      <c r="G26" s="50">
        <v>21115</v>
      </c>
      <c r="H26" s="5">
        <v>350990</v>
      </c>
      <c r="I26" s="50">
        <v>28537</v>
      </c>
      <c r="J26" s="5" t="s">
        <v>421</v>
      </c>
      <c r="L26" s="487"/>
      <c r="M26" s="488"/>
      <c r="N26" s="488"/>
      <c r="O26" s="489"/>
      <c r="BT26" s="1"/>
    </row>
    <row r="27" spans="1:72" x14ac:dyDescent="0.25">
      <c r="A27" s="5" t="s">
        <v>508</v>
      </c>
      <c r="B27" s="5" t="s">
        <v>413</v>
      </c>
      <c r="C27" s="5" t="s">
        <v>500</v>
      </c>
      <c r="D27" s="5" t="s">
        <v>647</v>
      </c>
      <c r="E27" s="52">
        <f t="shared" ca="1" si="0"/>
        <v>21552</v>
      </c>
      <c r="F27" s="5">
        <v>56</v>
      </c>
      <c r="G27" s="50">
        <v>22640</v>
      </c>
      <c r="H27" s="5">
        <v>350006</v>
      </c>
      <c r="I27" s="50">
        <v>29901</v>
      </c>
      <c r="J27" s="5" t="s">
        <v>466</v>
      </c>
      <c r="L27" s="487"/>
      <c r="M27" s="488"/>
      <c r="N27" s="488"/>
      <c r="O27" s="489"/>
      <c r="BT27" s="1"/>
    </row>
    <row r="28" spans="1:72" x14ac:dyDescent="0.25">
      <c r="A28" s="5" t="s">
        <v>508</v>
      </c>
      <c r="B28" s="5" t="s">
        <v>413</v>
      </c>
      <c r="C28" s="5" t="s">
        <v>541</v>
      </c>
      <c r="D28" s="5" t="s">
        <v>807</v>
      </c>
      <c r="E28" s="52">
        <f t="shared" ca="1" si="0"/>
        <v>19644</v>
      </c>
      <c r="F28" s="5">
        <v>65</v>
      </c>
      <c r="G28" s="50">
        <v>19426</v>
      </c>
      <c r="H28" s="5">
        <v>560831</v>
      </c>
      <c r="I28" s="50">
        <v>32327</v>
      </c>
      <c r="J28" s="5" t="s">
        <v>417</v>
      </c>
      <c r="L28" s="487"/>
      <c r="M28" s="488"/>
      <c r="N28" s="488"/>
      <c r="O28" s="489"/>
      <c r="BT28" s="1"/>
    </row>
    <row r="29" spans="1:72" x14ac:dyDescent="0.25">
      <c r="A29" s="5" t="s">
        <v>508</v>
      </c>
      <c r="B29" s="5" t="s">
        <v>413</v>
      </c>
      <c r="C29" s="5" t="s">
        <v>673</v>
      </c>
      <c r="D29" s="5" t="s">
        <v>640</v>
      </c>
      <c r="E29" s="52">
        <f t="shared" ca="1" si="0"/>
        <v>26904</v>
      </c>
      <c r="F29" s="5">
        <v>52</v>
      </c>
      <c r="G29" s="50">
        <v>24027</v>
      </c>
      <c r="H29" s="5">
        <v>351435</v>
      </c>
      <c r="I29" s="50">
        <v>33336</v>
      </c>
      <c r="J29" s="5" t="s">
        <v>417</v>
      </c>
      <c r="L29" s="487"/>
      <c r="M29" s="488"/>
      <c r="N29" s="488"/>
      <c r="O29" s="489"/>
      <c r="BT29" s="1"/>
    </row>
    <row r="30" spans="1:72" x14ac:dyDescent="0.25">
      <c r="A30" s="5" t="s">
        <v>508</v>
      </c>
      <c r="B30" s="5" t="s">
        <v>454</v>
      </c>
      <c r="C30" s="5" t="s">
        <v>590</v>
      </c>
      <c r="D30" s="5" t="s">
        <v>513</v>
      </c>
      <c r="E30" s="52">
        <f t="shared" ca="1" si="0"/>
        <v>29532</v>
      </c>
      <c r="F30" s="5">
        <v>45</v>
      </c>
      <c r="G30" s="50">
        <v>26583</v>
      </c>
      <c r="H30" s="5">
        <v>351243</v>
      </c>
      <c r="I30" s="50">
        <v>34648</v>
      </c>
      <c r="J30" s="5" t="s">
        <v>417</v>
      </c>
      <c r="L30" s="487"/>
      <c r="M30" s="488"/>
      <c r="N30" s="488"/>
      <c r="O30" s="489"/>
      <c r="BT30" s="1"/>
    </row>
    <row r="31" spans="1:72" x14ac:dyDescent="0.25">
      <c r="A31" s="5" t="s">
        <v>740</v>
      </c>
      <c r="B31" s="5" t="s">
        <v>413</v>
      </c>
      <c r="C31" s="5" t="s">
        <v>652</v>
      </c>
      <c r="D31" s="5" t="s">
        <v>441</v>
      </c>
      <c r="E31" s="52">
        <f t="shared" ca="1" si="0"/>
        <v>29940</v>
      </c>
      <c r="F31" s="5">
        <v>60</v>
      </c>
      <c r="G31" s="50">
        <v>21224</v>
      </c>
      <c r="H31" s="5">
        <v>560569</v>
      </c>
      <c r="I31" s="50">
        <v>30937</v>
      </c>
      <c r="J31" s="5" t="s">
        <v>421</v>
      </c>
      <c r="L31" s="487"/>
      <c r="M31" s="488"/>
      <c r="N31" s="488"/>
      <c r="O31" s="489"/>
      <c r="BT31" s="1"/>
    </row>
    <row r="32" spans="1:72" x14ac:dyDescent="0.25">
      <c r="A32" s="5" t="s">
        <v>457</v>
      </c>
      <c r="B32" s="5" t="s">
        <v>454</v>
      </c>
      <c r="C32" s="5" t="s">
        <v>455</v>
      </c>
      <c r="D32" s="5" t="s">
        <v>456</v>
      </c>
      <c r="E32" s="52">
        <f t="shared" ca="1" si="0"/>
        <v>20724</v>
      </c>
      <c r="F32" s="5">
        <v>60</v>
      </c>
      <c r="G32" s="50">
        <v>21226</v>
      </c>
      <c r="H32" s="5">
        <v>350871</v>
      </c>
      <c r="I32" s="50">
        <v>28323</v>
      </c>
      <c r="J32" s="5" t="s">
        <v>412</v>
      </c>
      <c r="L32" s="487"/>
      <c r="M32" s="488"/>
      <c r="N32" s="488"/>
      <c r="O32" s="489"/>
      <c r="BT32" s="1"/>
    </row>
    <row r="33" spans="1:72" x14ac:dyDescent="0.25">
      <c r="A33" s="5" t="s">
        <v>457</v>
      </c>
      <c r="B33" s="5" t="s">
        <v>408</v>
      </c>
      <c r="C33" s="5" t="s">
        <v>464</v>
      </c>
      <c r="D33" s="5" t="s">
        <v>465</v>
      </c>
      <c r="E33" s="52">
        <f t="shared" ca="1" si="0"/>
        <v>23700</v>
      </c>
      <c r="F33" s="5">
        <v>61</v>
      </c>
      <c r="G33" s="50">
        <v>20974</v>
      </c>
      <c r="H33" s="5">
        <v>351146</v>
      </c>
      <c r="I33" s="50">
        <v>28485</v>
      </c>
      <c r="J33" s="5" t="s">
        <v>466</v>
      </c>
      <c r="L33" s="487"/>
      <c r="M33" s="488"/>
      <c r="N33" s="488"/>
      <c r="O33" s="489"/>
      <c r="BT33" s="1"/>
    </row>
    <row r="34" spans="1:72" x14ac:dyDescent="0.25">
      <c r="A34" s="5" t="s">
        <v>457</v>
      </c>
      <c r="B34" s="5" t="s">
        <v>413</v>
      </c>
      <c r="C34" s="5" t="s">
        <v>492</v>
      </c>
      <c r="D34" s="5" t="s">
        <v>432</v>
      </c>
      <c r="E34" s="52">
        <f t="shared" ca="1" si="0"/>
        <v>30852</v>
      </c>
      <c r="F34" s="5">
        <v>61</v>
      </c>
      <c r="G34" s="50">
        <v>20905</v>
      </c>
      <c r="H34" s="5">
        <v>350122</v>
      </c>
      <c r="I34" s="50">
        <v>28265</v>
      </c>
      <c r="J34" s="5" t="s">
        <v>412</v>
      </c>
      <c r="L34" s="490"/>
      <c r="M34" s="491"/>
      <c r="N34" s="491"/>
      <c r="O34" s="492"/>
      <c r="BT34" s="1"/>
    </row>
    <row r="35" spans="1:72" x14ac:dyDescent="0.25">
      <c r="A35" s="5" t="s">
        <v>457</v>
      </c>
      <c r="B35" s="5" t="s">
        <v>454</v>
      </c>
      <c r="C35" s="5" t="s">
        <v>185</v>
      </c>
      <c r="D35" s="5" t="s">
        <v>438</v>
      </c>
      <c r="E35" s="52">
        <f t="shared" ca="1" si="0"/>
        <v>26304</v>
      </c>
      <c r="F35" s="5">
        <v>61</v>
      </c>
      <c r="G35" s="50">
        <v>20846</v>
      </c>
      <c r="H35" s="5">
        <v>351043</v>
      </c>
      <c r="I35" s="50">
        <v>28378</v>
      </c>
      <c r="J35" s="5" t="s">
        <v>412</v>
      </c>
      <c r="BT35" s="1"/>
    </row>
    <row r="36" spans="1:72" x14ac:dyDescent="0.25">
      <c r="A36" s="5" t="s">
        <v>457</v>
      </c>
      <c r="B36" s="5" t="s">
        <v>413</v>
      </c>
      <c r="C36" s="5" t="s">
        <v>493</v>
      </c>
      <c r="D36" s="5" t="s">
        <v>494</v>
      </c>
      <c r="E36" s="52">
        <f t="shared" ca="1" si="0"/>
        <v>30276</v>
      </c>
      <c r="F36" s="5">
        <v>60</v>
      </c>
      <c r="G36" s="50">
        <v>21100</v>
      </c>
      <c r="H36" s="5">
        <v>351265</v>
      </c>
      <c r="I36" s="50">
        <v>28130</v>
      </c>
      <c r="J36" s="5" t="s">
        <v>417</v>
      </c>
      <c r="BT36" s="1"/>
    </row>
    <row r="37" spans="1:72" x14ac:dyDescent="0.25">
      <c r="A37" s="5" t="s">
        <v>457</v>
      </c>
      <c r="B37" s="5" t="s">
        <v>413</v>
      </c>
      <c r="C37" s="5" t="s">
        <v>495</v>
      </c>
      <c r="D37" s="5" t="s">
        <v>496</v>
      </c>
      <c r="E37" s="52">
        <f t="shared" ca="1" si="0"/>
        <v>31044</v>
      </c>
      <c r="F37" s="5">
        <v>60</v>
      </c>
      <c r="G37" s="50">
        <v>21134</v>
      </c>
      <c r="H37" s="5">
        <v>350193</v>
      </c>
      <c r="I37" s="50">
        <v>28187</v>
      </c>
      <c r="J37" s="5" t="s">
        <v>412</v>
      </c>
      <c r="BT37" s="1"/>
    </row>
    <row r="38" spans="1:72" x14ac:dyDescent="0.25">
      <c r="A38" s="5" t="s">
        <v>457</v>
      </c>
      <c r="B38" s="5" t="s">
        <v>413</v>
      </c>
      <c r="C38" s="5" t="s">
        <v>431</v>
      </c>
      <c r="D38" s="5" t="s">
        <v>510</v>
      </c>
      <c r="E38" s="52">
        <f t="shared" ca="1" si="0"/>
        <v>23724</v>
      </c>
      <c r="F38" s="5">
        <v>61</v>
      </c>
      <c r="G38" s="50">
        <v>21067</v>
      </c>
      <c r="H38" s="5">
        <v>350748</v>
      </c>
      <c r="I38" s="50">
        <v>28575</v>
      </c>
      <c r="J38" s="5" t="s">
        <v>466</v>
      </c>
      <c r="BT38" s="1"/>
    </row>
    <row r="39" spans="1:72" x14ac:dyDescent="0.25">
      <c r="A39" s="5" t="s">
        <v>457</v>
      </c>
      <c r="B39" s="5" t="s">
        <v>413</v>
      </c>
      <c r="C39" s="5" t="s">
        <v>483</v>
      </c>
      <c r="D39" s="5" t="s">
        <v>513</v>
      </c>
      <c r="E39" s="52">
        <f t="shared" ca="1" si="0"/>
        <v>27876</v>
      </c>
      <c r="F39" s="5">
        <v>60</v>
      </c>
      <c r="G39" s="50">
        <v>21438</v>
      </c>
      <c r="H39" s="5">
        <v>350536</v>
      </c>
      <c r="I39" s="50">
        <v>28770</v>
      </c>
      <c r="J39" s="5" t="s">
        <v>466</v>
      </c>
      <c r="BT39" s="1"/>
    </row>
    <row r="40" spans="1:72" x14ac:dyDescent="0.25">
      <c r="A40" s="5" t="s">
        <v>457</v>
      </c>
      <c r="B40" s="5" t="s">
        <v>454</v>
      </c>
      <c r="C40" s="5" t="s">
        <v>455</v>
      </c>
      <c r="D40" s="5" t="s">
        <v>558</v>
      </c>
      <c r="E40" s="52">
        <f t="shared" ca="1" si="0"/>
        <v>26124</v>
      </c>
      <c r="F40" s="5">
        <v>59</v>
      </c>
      <c r="G40" s="50">
        <v>21704</v>
      </c>
      <c r="H40" s="5">
        <v>351137</v>
      </c>
      <c r="I40" s="50">
        <v>29074</v>
      </c>
      <c r="J40" s="5" t="s">
        <v>417</v>
      </c>
      <c r="BT40" s="1"/>
    </row>
    <row r="41" spans="1:72" x14ac:dyDescent="0.25">
      <c r="A41" s="5" t="s">
        <v>457</v>
      </c>
      <c r="B41" s="5" t="s">
        <v>413</v>
      </c>
      <c r="C41" s="5" t="s">
        <v>570</v>
      </c>
      <c r="D41" s="5" t="s">
        <v>571</v>
      </c>
      <c r="E41" s="52">
        <f t="shared" ca="1" si="0"/>
        <v>20412</v>
      </c>
      <c r="F41" s="5">
        <v>58</v>
      </c>
      <c r="G41" s="50">
        <v>22084</v>
      </c>
      <c r="H41" s="5">
        <v>351209</v>
      </c>
      <c r="I41" s="50">
        <v>28917</v>
      </c>
      <c r="J41" s="5" t="s">
        <v>421</v>
      </c>
      <c r="BT41" s="1"/>
    </row>
    <row r="42" spans="1:72" x14ac:dyDescent="0.25">
      <c r="A42" s="5" t="s">
        <v>457</v>
      </c>
      <c r="B42" s="5" t="s">
        <v>413</v>
      </c>
      <c r="C42" s="5" t="s">
        <v>579</v>
      </c>
      <c r="D42" s="5" t="s">
        <v>580</v>
      </c>
      <c r="E42" s="52">
        <f t="shared" ca="1" si="0"/>
        <v>20964</v>
      </c>
      <c r="F42" s="5">
        <v>62</v>
      </c>
      <c r="G42" s="50">
        <v>20506</v>
      </c>
      <c r="H42" s="5">
        <v>560356</v>
      </c>
      <c r="I42" s="50">
        <v>29009</v>
      </c>
      <c r="J42" s="5" t="s">
        <v>412</v>
      </c>
      <c r="BT42" s="1"/>
    </row>
    <row r="43" spans="1:72" x14ac:dyDescent="0.25">
      <c r="A43" s="5" t="s">
        <v>457</v>
      </c>
      <c r="B43" s="5" t="s">
        <v>413</v>
      </c>
      <c r="C43" s="5" t="s">
        <v>455</v>
      </c>
      <c r="D43" s="5" t="s">
        <v>582</v>
      </c>
      <c r="E43" s="52">
        <f t="shared" ca="1" si="0"/>
        <v>22260</v>
      </c>
      <c r="F43" s="5">
        <v>59</v>
      </c>
      <c r="G43" s="50">
        <v>21723</v>
      </c>
      <c r="H43" s="5">
        <v>351037</v>
      </c>
      <c r="I43" s="50">
        <v>29563</v>
      </c>
      <c r="J43" s="5" t="s">
        <v>412</v>
      </c>
      <c r="BT43" s="1"/>
    </row>
    <row r="44" spans="1:72" x14ac:dyDescent="0.25">
      <c r="A44" s="5" t="s">
        <v>457</v>
      </c>
      <c r="B44" s="5" t="s">
        <v>413</v>
      </c>
      <c r="C44" s="5" t="s">
        <v>479</v>
      </c>
      <c r="D44" s="5" t="s">
        <v>583</v>
      </c>
      <c r="E44" s="52">
        <f t="shared" ca="1" si="0"/>
        <v>21876</v>
      </c>
      <c r="F44" s="5">
        <v>59</v>
      </c>
      <c r="G44" s="50">
        <v>21735</v>
      </c>
      <c r="H44" s="5">
        <v>351170</v>
      </c>
      <c r="I44" s="50">
        <v>29535</v>
      </c>
      <c r="J44" s="5" t="s">
        <v>412</v>
      </c>
      <c r="BT44" s="1"/>
    </row>
    <row r="45" spans="1:72" x14ac:dyDescent="0.25">
      <c r="A45" s="5" t="s">
        <v>457</v>
      </c>
      <c r="B45" s="5" t="s">
        <v>413</v>
      </c>
      <c r="C45" s="5" t="s">
        <v>586</v>
      </c>
      <c r="D45" s="5" t="s">
        <v>565</v>
      </c>
      <c r="E45" s="52">
        <f t="shared" ca="1" si="0"/>
        <v>28140</v>
      </c>
      <c r="F45" s="5">
        <v>60</v>
      </c>
      <c r="G45" s="50">
        <v>21105</v>
      </c>
      <c r="H45" s="5">
        <v>350594</v>
      </c>
      <c r="I45" s="50">
        <v>29550</v>
      </c>
      <c r="J45" s="5" t="s">
        <v>412</v>
      </c>
      <c r="BT45" s="1"/>
    </row>
    <row r="46" spans="1:72" x14ac:dyDescent="0.25">
      <c r="A46" s="5" t="s">
        <v>457</v>
      </c>
      <c r="B46" s="5" t="s">
        <v>413</v>
      </c>
      <c r="C46" s="5" t="s">
        <v>587</v>
      </c>
      <c r="D46" s="5" t="s">
        <v>435</v>
      </c>
      <c r="E46" s="52">
        <f t="shared" ca="1" si="0"/>
        <v>25584</v>
      </c>
      <c r="F46" s="5">
        <v>60</v>
      </c>
      <c r="G46" s="50">
        <v>21221</v>
      </c>
      <c r="H46" s="5">
        <v>350649</v>
      </c>
      <c r="I46" s="50">
        <v>29563</v>
      </c>
      <c r="J46" s="5" t="s">
        <v>412</v>
      </c>
      <c r="BT46" s="1"/>
    </row>
    <row r="47" spans="1:72" x14ac:dyDescent="0.25">
      <c r="A47" s="5" t="s">
        <v>457</v>
      </c>
      <c r="B47" s="5" t="s">
        <v>413</v>
      </c>
      <c r="C47" s="5" t="s">
        <v>549</v>
      </c>
      <c r="D47" s="5" t="s">
        <v>596</v>
      </c>
      <c r="E47" s="52">
        <f t="shared" ca="1" si="0"/>
        <v>30432</v>
      </c>
      <c r="F47" s="5">
        <v>61</v>
      </c>
      <c r="G47" s="50">
        <v>20974</v>
      </c>
      <c r="H47" s="5">
        <v>351075</v>
      </c>
      <c r="I47" s="50">
        <v>29565</v>
      </c>
      <c r="J47" s="5" t="s">
        <v>417</v>
      </c>
      <c r="BT47" s="1"/>
    </row>
    <row r="48" spans="1:72" x14ac:dyDescent="0.25">
      <c r="A48" s="5" t="s">
        <v>457</v>
      </c>
      <c r="B48" s="5" t="s">
        <v>413</v>
      </c>
      <c r="C48" s="5" t="s">
        <v>602</v>
      </c>
      <c r="D48" s="5" t="s">
        <v>600</v>
      </c>
      <c r="E48" s="52">
        <f t="shared" ca="1" si="0"/>
        <v>29820</v>
      </c>
      <c r="F48" s="5">
        <v>57</v>
      </c>
      <c r="G48" s="50">
        <v>22275</v>
      </c>
      <c r="H48" s="5">
        <v>350112</v>
      </c>
      <c r="I48" s="50">
        <v>29414</v>
      </c>
      <c r="J48" s="5" t="s">
        <v>417</v>
      </c>
      <c r="BT48" s="1"/>
    </row>
    <row r="49" spans="1:72" x14ac:dyDescent="0.25">
      <c r="A49" s="5" t="s">
        <v>457</v>
      </c>
      <c r="B49" s="5" t="s">
        <v>413</v>
      </c>
      <c r="C49" s="5" t="s">
        <v>611</v>
      </c>
      <c r="D49" s="5" t="s">
        <v>489</v>
      </c>
      <c r="E49" s="52">
        <f t="shared" ca="1" si="0"/>
        <v>23292</v>
      </c>
      <c r="F49" s="5">
        <v>60</v>
      </c>
      <c r="G49" s="50">
        <v>21112</v>
      </c>
      <c r="H49" s="5">
        <v>350938</v>
      </c>
      <c r="I49" s="50">
        <v>29841</v>
      </c>
      <c r="J49" s="5" t="s">
        <v>421</v>
      </c>
      <c r="BT49" s="1"/>
    </row>
    <row r="50" spans="1:72" x14ac:dyDescent="0.25">
      <c r="A50" s="5" t="s">
        <v>457</v>
      </c>
      <c r="B50" s="5" t="s">
        <v>413</v>
      </c>
      <c r="C50" s="5" t="s">
        <v>610</v>
      </c>
      <c r="D50" s="5" t="s">
        <v>620</v>
      </c>
      <c r="E50" s="52">
        <f t="shared" ca="1" si="0"/>
        <v>19644</v>
      </c>
      <c r="F50" s="5">
        <v>58</v>
      </c>
      <c r="G50" s="50">
        <v>22035</v>
      </c>
      <c r="H50" s="5">
        <v>351083</v>
      </c>
      <c r="I50" s="50">
        <v>29726</v>
      </c>
      <c r="J50" s="5" t="s">
        <v>466</v>
      </c>
      <c r="BT50" s="1"/>
    </row>
    <row r="51" spans="1:72" x14ac:dyDescent="0.25">
      <c r="A51" s="5" t="s">
        <v>457</v>
      </c>
      <c r="B51" s="5" t="s">
        <v>413</v>
      </c>
      <c r="C51" s="5" t="s">
        <v>625</v>
      </c>
      <c r="D51" s="5" t="s">
        <v>489</v>
      </c>
      <c r="E51" s="52">
        <f t="shared" ca="1" si="0"/>
        <v>24156</v>
      </c>
      <c r="F51" s="5">
        <v>59</v>
      </c>
      <c r="G51" s="50">
        <v>21748</v>
      </c>
      <c r="H51" s="5">
        <v>350872</v>
      </c>
      <c r="I51" s="50">
        <v>29726</v>
      </c>
      <c r="J51" s="5" t="s">
        <v>412</v>
      </c>
      <c r="BT51" s="1"/>
    </row>
    <row r="52" spans="1:72" x14ac:dyDescent="0.25">
      <c r="A52" s="5" t="s">
        <v>457</v>
      </c>
      <c r="B52" s="5" t="s">
        <v>454</v>
      </c>
      <c r="C52" s="5" t="s">
        <v>602</v>
      </c>
      <c r="D52" s="5" t="s">
        <v>435</v>
      </c>
      <c r="E52" s="52">
        <f t="shared" ca="1" si="0"/>
        <v>21384</v>
      </c>
      <c r="F52" s="5">
        <v>60</v>
      </c>
      <c r="G52" s="50">
        <v>21180</v>
      </c>
      <c r="H52" s="5">
        <v>560363</v>
      </c>
      <c r="I52" s="50">
        <v>29674</v>
      </c>
      <c r="J52" s="5" t="s">
        <v>412</v>
      </c>
      <c r="BT52" s="1"/>
    </row>
    <row r="53" spans="1:72" x14ac:dyDescent="0.25">
      <c r="A53" s="5" t="s">
        <v>457</v>
      </c>
      <c r="B53" s="5" t="s">
        <v>413</v>
      </c>
      <c r="C53" s="5" t="s">
        <v>531</v>
      </c>
      <c r="D53" s="5" t="s">
        <v>435</v>
      </c>
      <c r="E53" s="52">
        <f t="shared" ca="1" si="0"/>
        <v>22728</v>
      </c>
      <c r="F53" s="5">
        <v>58</v>
      </c>
      <c r="G53" s="50">
        <v>22053</v>
      </c>
      <c r="H53" s="5">
        <v>350155</v>
      </c>
      <c r="I53" s="50">
        <v>29594</v>
      </c>
      <c r="J53" s="5" t="s">
        <v>421</v>
      </c>
      <c r="BT53" s="1"/>
    </row>
    <row r="54" spans="1:72" x14ac:dyDescent="0.25">
      <c r="A54" s="5" t="s">
        <v>457</v>
      </c>
      <c r="B54" s="5" t="s">
        <v>413</v>
      </c>
      <c r="C54" s="5" t="s">
        <v>645</v>
      </c>
      <c r="D54" s="5" t="s">
        <v>489</v>
      </c>
      <c r="E54" s="52">
        <f t="shared" ca="1" si="0"/>
        <v>28464</v>
      </c>
      <c r="F54" s="5">
        <v>57</v>
      </c>
      <c r="G54" s="50">
        <v>22343</v>
      </c>
      <c r="H54" s="5">
        <v>350987</v>
      </c>
      <c r="I54" s="50">
        <v>29945</v>
      </c>
      <c r="J54" s="5" t="s">
        <v>421</v>
      </c>
      <c r="BT54" s="1"/>
    </row>
    <row r="55" spans="1:72" x14ac:dyDescent="0.25">
      <c r="A55" s="5" t="s">
        <v>457</v>
      </c>
      <c r="B55" s="5" t="s">
        <v>413</v>
      </c>
      <c r="C55" s="5" t="s">
        <v>572</v>
      </c>
      <c r="D55" s="5" t="s">
        <v>656</v>
      </c>
      <c r="E55" s="52">
        <f t="shared" ca="1" si="0"/>
        <v>26592</v>
      </c>
      <c r="F55" s="5">
        <v>56</v>
      </c>
      <c r="G55" s="50">
        <v>22597</v>
      </c>
      <c r="H55" s="5">
        <v>350351</v>
      </c>
      <c r="I55" s="50">
        <v>29833</v>
      </c>
      <c r="J55" s="5" t="s">
        <v>412</v>
      </c>
      <c r="BT55" s="1"/>
    </row>
    <row r="56" spans="1:72" x14ac:dyDescent="0.25">
      <c r="A56" s="5" t="s">
        <v>457</v>
      </c>
      <c r="B56" s="5" t="s">
        <v>413</v>
      </c>
      <c r="C56" s="5" t="s">
        <v>155</v>
      </c>
      <c r="D56" s="5" t="s">
        <v>438</v>
      </c>
      <c r="E56" s="52">
        <f t="shared" ca="1" si="0"/>
        <v>19704</v>
      </c>
      <c r="F56" s="5">
        <v>59</v>
      </c>
      <c r="G56" s="50">
        <v>21766</v>
      </c>
      <c r="H56" s="5">
        <v>560404</v>
      </c>
      <c r="I56" s="50">
        <v>29998</v>
      </c>
      <c r="J56" s="5" t="s">
        <v>417</v>
      </c>
      <c r="BT56" s="1"/>
    </row>
    <row r="57" spans="1:72" x14ac:dyDescent="0.25">
      <c r="A57" s="5" t="s">
        <v>457</v>
      </c>
      <c r="B57" s="5" t="s">
        <v>413</v>
      </c>
      <c r="C57" s="5" t="s">
        <v>443</v>
      </c>
      <c r="D57" s="5" t="s">
        <v>515</v>
      </c>
      <c r="E57" s="52">
        <f t="shared" ca="1" si="0"/>
        <v>29784</v>
      </c>
      <c r="F57" s="5">
        <v>58</v>
      </c>
      <c r="G57" s="50">
        <v>22027</v>
      </c>
      <c r="H57" s="5">
        <v>350251</v>
      </c>
      <c r="I57" s="50">
        <v>30046</v>
      </c>
      <c r="J57" s="5" t="s">
        <v>417</v>
      </c>
      <c r="BT57" s="1"/>
    </row>
    <row r="58" spans="1:72" x14ac:dyDescent="0.25">
      <c r="A58" s="5" t="s">
        <v>457</v>
      </c>
      <c r="B58" s="5" t="s">
        <v>413</v>
      </c>
      <c r="C58" s="5" t="s">
        <v>549</v>
      </c>
      <c r="D58" s="5" t="s">
        <v>675</v>
      </c>
      <c r="E58" s="52">
        <f t="shared" ca="1" si="0"/>
        <v>19308</v>
      </c>
      <c r="F58" s="5">
        <v>58</v>
      </c>
      <c r="G58" s="50">
        <v>22138</v>
      </c>
      <c r="H58" s="5">
        <v>350798</v>
      </c>
      <c r="I58" s="50">
        <v>30231</v>
      </c>
      <c r="J58" s="5" t="s">
        <v>417</v>
      </c>
      <c r="BT58" s="1"/>
    </row>
    <row r="59" spans="1:72" x14ac:dyDescent="0.25">
      <c r="A59" s="5" t="s">
        <v>457</v>
      </c>
      <c r="B59" s="5" t="s">
        <v>413</v>
      </c>
      <c r="C59" s="5" t="s">
        <v>646</v>
      </c>
      <c r="D59" s="5" t="s">
        <v>583</v>
      </c>
      <c r="E59" s="52">
        <f t="shared" ca="1" si="0"/>
        <v>29664</v>
      </c>
      <c r="F59" s="5">
        <v>56</v>
      </c>
      <c r="G59" s="50">
        <v>22800</v>
      </c>
      <c r="H59" s="5">
        <v>351073</v>
      </c>
      <c r="I59" s="50">
        <v>30280</v>
      </c>
      <c r="J59" s="5" t="s">
        <v>421</v>
      </c>
      <c r="BT59" s="1"/>
    </row>
    <row r="60" spans="1:72" x14ac:dyDescent="0.25">
      <c r="A60" s="5" t="s">
        <v>457</v>
      </c>
      <c r="B60" s="5" t="s">
        <v>413</v>
      </c>
      <c r="C60" s="5" t="s">
        <v>414</v>
      </c>
      <c r="D60" s="5" t="s">
        <v>510</v>
      </c>
      <c r="E60" s="52">
        <f t="shared" ca="1" si="0"/>
        <v>22152</v>
      </c>
      <c r="F60" s="5">
        <v>59</v>
      </c>
      <c r="G60" s="50">
        <v>21545</v>
      </c>
      <c r="H60" s="5">
        <v>560560</v>
      </c>
      <c r="I60" s="50">
        <v>30076</v>
      </c>
      <c r="J60" s="5" t="s">
        <v>421</v>
      </c>
      <c r="BT60" s="1"/>
    </row>
    <row r="61" spans="1:72" x14ac:dyDescent="0.25">
      <c r="A61" s="5" t="s">
        <v>457</v>
      </c>
      <c r="B61" s="5" t="s">
        <v>413</v>
      </c>
      <c r="C61" s="5" t="s">
        <v>578</v>
      </c>
      <c r="D61" s="5" t="s">
        <v>462</v>
      </c>
      <c r="E61" s="52">
        <f t="shared" ca="1" si="0"/>
        <v>27744</v>
      </c>
      <c r="F61" s="5">
        <v>56</v>
      </c>
      <c r="G61" s="50">
        <v>22564</v>
      </c>
      <c r="H61" s="5">
        <v>350427</v>
      </c>
      <c r="I61" s="50">
        <v>30013</v>
      </c>
      <c r="J61" s="5" t="s">
        <v>466</v>
      </c>
      <c r="BT61" s="1"/>
    </row>
    <row r="62" spans="1:72" x14ac:dyDescent="0.25">
      <c r="A62" s="5" t="s">
        <v>457</v>
      </c>
      <c r="B62" s="5" t="s">
        <v>413</v>
      </c>
      <c r="C62" s="5" t="s">
        <v>446</v>
      </c>
      <c r="D62" s="5" t="s">
        <v>472</v>
      </c>
      <c r="E62" s="52">
        <f t="shared" ca="1" si="0"/>
        <v>22764</v>
      </c>
      <c r="F62" s="5">
        <v>57</v>
      </c>
      <c r="G62" s="50">
        <v>22465</v>
      </c>
      <c r="H62" s="5">
        <v>350710</v>
      </c>
      <c r="I62" s="50">
        <v>30281</v>
      </c>
      <c r="J62" s="5" t="s">
        <v>417</v>
      </c>
      <c r="BT62" s="1"/>
    </row>
    <row r="63" spans="1:72" x14ac:dyDescent="0.25">
      <c r="A63" s="5" t="s">
        <v>457</v>
      </c>
      <c r="B63" s="5" t="s">
        <v>413</v>
      </c>
      <c r="C63" s="5" t="s">
        <v>671</v>
      </c>
      <c r="D63" s="5" t="s">
        <v>486</v>
      </c>
      <c r="E63" s="52">
        <f t="shared" ca="1" si="0"/>
        <v>22836</v>
      </c>
      <c r="F63" s="5">
        <v>58</v>
      </c>
      <c r="G63" s="50">
        <v>22163</v>
      </c>
      <c r="H63" s="5">
        <v>560421</v>
      </c>
      <c r="I63" s="50">
        <v>30206</v>
      </c>
      <c r="J63" s="5" t="s">
        <v>417</v>
      </c>
      <c r="BT63" s="1"/>
    </row>
    <row r="64" spans="1:72" x14ac:dyDescent="0.25">
      <c r="A64" s="5" t="s">
        <v>457</v>
      </c>
      <c r="B64" s="5" t="s">
        <v>408</v>
      </c>
      <c r="C64" s="5" t="s">
        <v>423</v>
      </c>
      <c r="D64" s="5" t="s">
        <v>535</v>
      </c>
      <c r="E64" s="52">
        <f t="shared" ca="1" si="0"/>
        <v>31188</v>
      </c>
      <c r="F64" s="5">
        <v>65</v>
      </c>
      <c r="G64" s="50">
        <v>19457</v>
      </c>
      <c r="H64" s="5">
        <v>350233</v>
      </c>
      <c r="I64" s="50">
        <v>29998</v>
      </c>
      <c r="J64" s="5" t="s">
        <v>421</v>
      </c>
      <c r="BT64" s="1"/>
    </row>
    <row r="65" spans="1:72" x14ac:dyDescent="0.25">
      <c r="A65" s="5" t="s">
        <v>457</v>
      </c>
      <c r="B65" s="5" t="s">
        <v>413</v>
      </c>
      <c r="C65" s="5" t="s">
        <v>471</v>
      </c>
      <c r="D65" s="5" t="s">
        <v>472</v>
      </c>
      <c r="E65" s="52">
        <f t="shared" ca="1" si="0"/>
        <v>30300</v>
      </c>
      <c r="F65" s="5">
        <v>59</v>
      </c>
      <c r="G65" s="50">
        <v>21575</v>
      </c>
      <c r="H65" s="5">
        <v>350952</v>
      </c>
      <c r="I65" s="50">
        <v>29977</v>
      </c>
      <c r="J65" s="5" t="s">
        <v>421</v>
      </c>
      <c r="BT65" s="1"/>
    </row>
    <row r="66" spans="1:72" x14ac:dyDescent="0.25">
      <c r="A66" s="5" t="s">
        <v>457</v>
      </c>
      <c r="B66" s="5" t="s">
        <v>413</v>
      </c>
      <c r="C66" s="5" t="s">
        <v>704</v>
      </c>
      <c r="D66" s="5" t="s">
        <v>456</v>
      </c>
      <c r="E66" s="52">
        <f t="shared" ref="E66:E129" ca="1" si="1">RANDBETWEEN(1500,2600)*12</f>
        <v>24228</v>
      </c>
      <c r="F66" s="5">
        <v>58</v>
      </c>
      <c r="G66" s="50">
        <v>22014</v>
      </c>
      <c r="H66" s="5">
        <v>350939</v>
      </c>
      <c r="I66" s="50">
        <v>30175</v>
      </c>
      <c r="J66" s="5" t="s">
        <v>421</v>
      </c>
      <c r="BT66" s="1"/>
    </row>
    <row r="67" spans="1:72" x14ac:dyDescent="0.25">
      <c r="A67" s="5" t="s">
        <v>457</v>
      </c>
      <c r="B67" s="5" t="s">
        <v>413</v>
      </c>
      <c r="C67" s="5" t="s">
        <v>409</v>
      </c>
      <c r="D67" s="5" t="s">
        <v>706</v>
      </c>
      <c r="E67" s="52">
        <f t="shared" ca="1" si="1"/>
        <v>26268</v>
      </c>
      <c r="F67" s="5">
        <v>58</v>
      </c>
      <c r="G67" s="50">
        <v>21967</v>
      </c>
      <c r="H67" s="5">
        <v>350351</v>
      </c>
      <c r="I67" s="50">
        <v>30509</v>
      </c>
      <c r="J67" s="5" t="s">
        <v>466</v>
      </c>
      <c r="BT67" s="1"/>
    </row>
    <row r="68" spans="1:72" x14ac:dyDescent="0.25">
      <c r="A68" s="5" t="s">
        <v>457</v>
      </c>
      <c r="B68" s="5" t="s">
        <v>413</v>
      </c>
      <c r="C68" s="5" t="s">
        <v>469</v>
      </c>
      <c r="D68" s="5" t="s">
        <v>707</v>
      </c>
      <c r="E68" s="52">
        <f t="shared" ca="1" si="1"/>
        <v>30564</v>
      </c>
      <c r="F68" s="5">
        <v>56</v>
      </c>
      <c r="G68" s="50">
        <v>22893</v>
      </c>
      <c r="H68" s="5">
        <v>350203</v>
      </c>
      <c r="I68" s="50">
        <v>30600</v>
      </c>
      <c r="J68" s="5" t="s">
        <v>466</v>
      </c>
      <c r="BT68" s="1"/>
    </row>
    <row r="69" spans="1:72" x14ac:dyDescent="0.25">
      <c r="A69" s="5" t="s">
        <v>457</v>
      </c>
      <c r="B69" s="5" t="s">
        <v>413</v>
      </c>
      <c r="C69" s="5" t="s">
        <v>712</v>
      </c>
      <c r="D69" s="5" t="s">
        <v>432</v>
      </c>
      <c r="E69" s="52">
        <f t="shared" ca="1" si="1"/>
        <v>26448</v>
      </c>
      <c r="F69" s="5">
        <v>59</v>
      </c>
      <c r="G69" s="50">
        <v>21470</v>
      </c>
      <c r="H69" s="5">
        <v>351356</v>
      </c>
      <c r="I69" s="50">
        <v>30646</v>
      </c>
      <c r="J69" s="5" t="s">
        <v>412</v>
      </c>
      <c r="BT69" s="1"/>
    </row>
    <row r="70" spans="1:72" x14ac:dyDescent="0.25">
      <c r="A70" s="5" t="s">
        <v>457</v>
      </c>
      <c r="B70" s="5" t="s">
        <v>413</v>
      </c>
      <c r="C70" s="5" t="s">
        <v>414</v>
      </c>
      <c r="D70" s="5" t="s">
        <v>435</v>
      </c>
      <c r="E70" s="52">
        <f t="shared" ca="1" si="1"/>
        <v>19212</v>
      </c>
      <c r="F70" s="5">
        <v>57</v>
      </c>
      <c r="G70" s="50">
        <v>22531</v>
      </c>
      <c r="H70" s="5">
        <v>350225</v>
      </c>
      <c r="I70" s="50">
        <v>30114</v>
      </c>
      <c r="J70" s="5" t="s">
        <v>412</v>
      </c>
      <c r="BT70" s="1"/>
    </row>
    <row r="71" spans="1:72" x14ac:dyDescent="0.25">
      <c r="A71" s="5" t="s">
        <v>457</v>
      </c>
      <c r="B71" s="5" t="s">
        <v>413</v>
      </c>
      <c r="C71" s="5" t="s">
        <v>608</v>
      </c>
      <c r="D71" s="5" t="s">
        <v>515</v>
      </c>
      <c r="E71" s="52">
        <f t="shared" ca="1" si="1"/>
        <v>21636</v>
      </c>
      <c r="F71" s="5">
        <v>59</v>
      </c>
      <c r="G71" s="50">
        <v>21772</v>
      </c>
      <c r="H71" s="5">
        <v>560446</v>
      </c>
      <c r="I71" s="50">
        <v>30569</v>
      </c>
      <c r="J71" s="5" t="s">
        <v>417</v>
      </c>
      <c r="BT71" s="1"/>
    </row>
    <row r="72" spans="1:72" x14ac:dyDescent="0.25">
      <c r="A72" s="5" t="s">
        <v>457</v>
      </c>
      <c r="B72" s="5" t="s">
        <v>413</v>
      </c>
      <c r="C72" s="5" t="s">
        <v>155</v>
      </c>
      <c r="D72" s="5" t="s">
        <v>441</v>
      </c>
      <c r="E72" s="52">
        <f t="shared" ca="1" si="1"/>
        <v>19320</v>
      </c>
      <c r="F72" s="5">
        <v>58</v>
      </c>
      <c r="G72" s="50">
        <v>22171</v>
      </c>
      <c r="H72" s="5">
        <v>351290</v>
      </c>
      <c r="I72" s="50">
        <v>30604</v>
      </c>
      <c r="J72" s="5" t="s">
        <v>421</v>
      </c>
      <c r="BT72" s="1"/>
    </row>
    <row r="73" spans="1:72" x14ac:dyDescent="0.25">
      <c r="A73" s="5" t="s">
        <v>457</v>
      </c>
      <c r="B73" s="5" t="s">
        <v>413</v>
      </c>
      <c r="C73" s="5" t="s">
        <v>437</v>
      </c>
      <c r="D73" s="5" t="s">
        <v>491</v>
      </c>
      <c r="E73" s="52">
        <f t="shared" ca="1" si="1"/>
        <v>28440</v>
      </c>
      <c r="F73" s="5">
        <v>56</v>
      </c>
      <c r="G73" s="50">
        <v>22899</v>
      </c>
      <c r="H73" s="5">
        <v>350150</v>
      </c>
      <c r="I73" s="50">
        <v>30465</v>
      </c>
      <c r="J73" s="5" t="s">
        <v>412</v>
      </c>
      <c r="BT73" s="1"/>
    </row>
    <row r="74" spans="1:72" x14ac:dyDescent="0.25">
      <c r="A74" s="5" t="s">
        <v>457</v>
      </c>
      <c r="B74" s="5" t="s">
        <v>413</v>
      </c>
      <c r="C74" s="5" t="s">
        <v>458</v>
      </c>
      <c r="D74" s="5" t="s">
        <v>744</v>
      </c>
      <c r="E74" s="52">
        <f t="shared" ca="1" si="1"/>
        <v>24060</v>
      </c>
      <c r="F74" s="5">
        <v>60</v>
      </c>
      <c r="G74" s="50">
        <v>21252</v>
      </c>
      <c r="H74" s="5">
        <v>560505</v>
      </c>
      <c r="I74" s="50">
        <v>30686</v>
      </c>
      <c r="J74" s="5" t="s">
        <v>466</v>
      </c>
      <c r="BT74" s="1"/>
    </row>
    <row r="75" spans="1:72" x14ac:dyDescent="0.25">
      <c r="A75" s="5" t="s">
        <v>457</v>
      </c>
      <c r="B75" s="5" t="s">
        <v>413</v>
      </c>
      <c r="C75" s="5" t="s">
        <v>574</v>
      </c>
      <c r="D75" s="5" t="s">
        <v>609</v>
      </c>
      <c r="E75" s="52">
        <f t="shared" ca="1" si="1"/>
        <v>30264</v>
      </c>
      <c r="F75" s="5">
        <v>55</v>
      </c>
      <c r="G75" s="50">
        <v>23184</v>
      </c>
      <c r="H75" s="5">
        <v>560536</v>
      </c>
      <c r="I75" s="50">
        <v>30996</v>
      </c>
      <c r="J75" s="5" t="s">
        <v>412</v>
      </c>
      <c r="BT75" s="1"/>
    </row>
    <row r="76" spans="1:72" x14ac:dyDescent="0.25">
      <c r="A76" s="5" t="s">
        <v>457</v>
      </c>
      <c r="B76" s="5" t="s">
        <v>413</v>
      </c>
      <c r="C76" s="5" t="s">
        <v>610</v>
      </c>
      <c r="D76" s="5" t="s">
        <v>558</v>
      </c>
      <c r="E76" s="52">
        <f t="shared" ca="1" si="1"/>
        <v>28584</v>
      </c>
      <c r="F76" s="5">
        <v>55</v>
      </c>
      <c r="G76" s="50">
        <v>23148</v>
      </c>
      <c r="H76" s="5">
        <v>560550</v>
      </c>
      <c r="I76" s="50">
        <v>31202</v>
      </c>
      <c r="J76" s="5" t="s">
        <v>417</v>
      </c>
      <c r="BT76" s="1"/>
    </row>
    <row r="77" spans="1:72" x14ac:dyDescent="0.25">
      <c r="A77" s="5" t="s">
        <v>457</v>
      </c>
      <c r="B77" s="5" t="s">
        <v>413</v>
      </c>
      <c r="C77" s="5" t="s">
        <v>639</v>
      </c>
      <c r="D77" s="5" t="s">
        <v>739</v>
      </c>
      <c r="E77" s="52">
        <f t="shared" ca="1" si="1"/>
        <v>21288</v>
      </c>
      <c r="F77" s="5">
        <v>60</v>
      </c>
      <c r="G77" s="50">
        <v>21260</v>
      </c>
      <c r="H77" s="5">
        <v>560572</v>
      </c>
      <c r="I77" s="50">
        <v>31406</v>
      </c>
      <c r="J77" s="5" t="s">
        <v>417</v>
      </c>
      <c r="BT77" s="1"/>
    </row>
    <row r="78" spans="1:72" x14ac:dyDescent="0.25">
      <c r="A78" s="5" t="s">
        <v>457</v>
      </c>
      <c r="B78" s="5" t="s">
        <v>408</v>
      </c>
      <c r="C78" s="5" t="s">
        <v>471</v>
      </c>
      <c r="D78" s="5" t="s">
        <v>152</v>
      </c>
      <c r="E78" s="52">
        <f t="shared" ca="1" si="1"/>
        <v>30096</v>
      </c>
      <c r="F78" s="5">
        <v>58</v>
      </c>
      <c r="G78" s="50">
        <v>22048</v>
      </c>
      <c r="H78" s="5">
        <v>560676</v>
      </c>
      <c r="I78" s="50">
        <v>31420</v>
      </c>
      <c r="J78" s="5" t="s">
        <v>421</v>
      </c>
      <c r="BT78" s="1"/>
    </row>
    <row r="79" spans="1:72" x14ac:dyDescent="0.25">
      <c r="A79" s="5" t="s">
        <v>457</v>
      </c>
      <c r="B79" s="5" t="s">
        <v>413</v>
      </c>
      <c r="C79" s="5" t="s">
        <v>559</v>
      </c>
      <c r="D79" s="5" t="s">
        <v>633</v>
      </c>
      <c r="E79" s="52">
        <f t="shared" ca="1" si="1"/>
        <v>19860</v>
      </c>
      <c r="F79" s="5">
        <v>55</v>
      </c>
      <c r="G79" s="50">
        <v>23214</v>
      </c>
      <c r="H79" s="5">
        <v>560685</v>
      </c>
      <c r="I79" s="50">
        <v>31975</v>
      </c>
      <c r="J79" s="5" t="s">
        <v>466</v>
      </c>
      <c r="BT79" s="1"/>
    </row>
    <row r="80" spans="1:72" x14ac:dyDescent="0.25">
      <c r="A80" s="5" t="s">
        <v>457</v>
      </c>
      <c r="B80" s="5" t="s">
        <v>413</v>
      </c>
      <c r="C80" s="5" t="s">
        <v>639</v>
      </c>
      <c r="D80" s="5" t="s">
        <v>787</v>
      </c>
      <c r="E80" s="52">
        <f t="shared" ca="1" si="1"/>
        <v>21816</v>
      </c>
      <c r="F80" s="5">
        <v>55</v>
      </c>
      <c r="G80" s="50">
        <v>23242</v>
      </c>
      <c r="H80" s="5">
        <v>560715</v>
      </c>
      <c r="I80" s="50">
        <v>31909</v>
      </c>
      <c r="J80" s="5" t="s">
        <v>417</v>
      </c>
      <c r="BT80" s="1"/>
    </row>
    <row r="81" spans="1:72" x14ac:dyDescent="0.25">
      <c r="A81" s="5" t="s">
        <v>457</v>
      </c>
      <c r="B81" s="5" t="s">
        <v>413</v>
      </c>
      <c r="C81" s="5" t="s">
        <v>660</v>
      </c>
      <c r="D81" s="5" t="s">
        <v>795</v>
      </c>
      <c r="E81" s="52">
        <f t="shared" ca="1" si="1"/>
        <v>31056</v>
      </c>
      <c r="F81" s="5">
        <v>56</v>
      </c>
      <c r="G81" s="50">
        <v>22710</v>
      </c>
      <c r="H81" s="5">
        <v>560698</v>
      </c>
      <c r="I81" s="50">
        <v>32472</v>
      </c>
      <c r="J81" s="5" t="s">
        <v>421</v>
      </c>
      <c r="BT81" s="1"/>
    </row>
    <row r="82" spans="1:72" x14ac:dyDescent="0.25">
      <c r="A82" s="5" t="s">
        <v>457</v>
      </c>
      <c r="B82" s="5" t="s">
        <v>413</v>
      </c>
      <c r="C82" s="5" t="s">
        <v>431</v>
      </c>
      <c r="D82" s="5" t="s">
        <v>432</v>
      </c>
      <c r="E82" s="52">
        <f t="shared" ca="1" si="1"/>
        <v>29328</v>
      </c>
      <c r="F82" s="5">
        <v>51</v>
      </c>
      <c r="G82" s="50">
        <v>24387</v>
      </c>
      <c r="H82" s="5">
        <v>560794</v>
      </c>
      <c r="I82" s="50">
        <v>32298</v>
      </c>
      <c r="J82" s="5" t="s">
        <v>421</v>
      </c>
      <c r="BT82" s="1"/>
    </row>
    <row r="83" spans="1:72" x14ac:dyDescent="0.25">
      <c r="A83" s="5" t="s">
        <v>457</v>
      </c>
      <c r="B83" s="5" t="s">
        <v>413</v>
      </c>
      <c r="C83" s="5" t="s">
        <v>528</v>
      </c>
      <c r="D83" s="5" t="s">
        <v>472</v>
      </c>
      <c r="E83" s="52">
        <f t="shared" ca="1" si="1"/>
        <v>21900</v>
      </c>
      <c r="F83" s="5">
        <v>52</v>
      </c>
      <c r="G83" s="50">
        <v>24249</v>
      </c>
      <c r="H83" s="5">
        <v>350756</v>
      </c>
      <c r="I83" s="50">
        <v>32961</v>
      </c>
      <c r="J83" s="5" t="s">
        <v>421</v>
      </c>
      <c r="BT83" s="1"/>
    </row>
    <row r="84" spans="1:72" x14ac:dyDescent="0.25">
      <c r="A84" s="5" t="s">
        <v>457</v>
      </c>
      <c r="B84" s="5" t="s">
        <v>413</v>
      </c>
      <c r="C84" s="5" t="s">
        <v>511</v>
      </c>
      <c r="D84" s="5" t="s">
        <v>816</v>
      </c>
      <c r="E84" s="52">
        <f t="shared" ca="1" si="1"/>
        <v>20112</v>
      </c>
      <c r="F84" s="5">
        <v>50</v>
      </c>
      <c r="G84" s="50">
        <v>25041</v>
      </c>
      <c r="H84" s="5">
        <v>350510</v>
      </c>
      <c r="I84" s="50">
        <v>33138</v>
      </c>
      <c r="J84" s="5" t="s">
        <v>466</v>
      </c>
      <c r="BT84" s="1"/>
    </row>
    <row r="85" spans="1:72" x14ac:dyDescent="0.25">
      <c r="A85" s="5" t="s">
        <v>457</v>
      </c>
      <c r="B85" s="5" t="s">
        <v>413</v>
      </c>
      <c r="C85" s="5" t="s">
        <v>549</v>
      </c>
      <c r="D85" s="5" t="s">
        <v>707</v>
      </c>
      <c r="E85" s="52">
        <f t="shared" ca="1" si="1"/>
        <v>25080</v>
      </c>
      <c r="F85" s="5">
        <v>51</v>
      </c>
      <c r="G85" s="50">
        <v>24539</v>
      </c>
      <c r="H85" s="5">
        <v>350866</v>
      </c>
      <c r="I85" s="50">
        <v>33010</v>
      </c>
      <c r="J85" s="5" t="s">
        <v>412</v>
      </c>
      <c r="BT85" s="1"/>
    </row>
    <row r="86" spans="1:72" x14ac:dyDescent="0.25">
      <c r="A86" s="5" t="s">
        <v>457</v>
      </c>
      <c r="B86" s="5" t="s">
        <v>413</v>
      </c>
      <c r="C86" s="5" t="s">
        <v>437</v>
      </c>
      <c r="D86" s="5" t="s">
        <v>819</v>
      </c>
      <c r="E86" s="52">
        <f t="shared" ca="1" si="1"/>
        <v>25668</v>
      </c>
      <c r="F86" s="5">
        <v>50</v>
      </c>
      <c r="G86" s="50">
        <v>24975</v>
      </c>
      <c r="H86" s="5">
        <v>350755</v>
      </c>
      <c r="I86" s="50">
        <v>33066</v>
      </c>
      <c r="J86" s="5" t="s">
        <v>412</v>
      </c>
      <c r="BT86" s="1"/>
    </row>
    <row r="87" spans="1:72" x14ac:dyDescent="0.25">
      <c r="A87" s="5" t="s">
        <v>457</v>
      </c>
      <c r="B87" s="5" t="s">
        <v>413</v>
      </c>
      <c r="C87" s="5" t="s">
        <v>603</v>
      </c>
      <c r="D87" s="5" t="s">
        <v>640</v>
      </c>
      <c r="E87" s="52">
        <f t="shared" ca="1" si="1"/>
        <v>22764</v>
      </c>
      <c r="F87" s="5">
        <v>48</v>
      </c>
      <c r="G87" s="50">
        <v>25691</v>
      </c>
      <c r="H87" s="5">
        <v>350219</v>
      </c>
      <c r="I87" s="50">
        <v>33326</v>
      </c>
      <c r="J87" s="5" t="s">
        <v>417</v>
      </c>
      <c r="BT87" s="1"/>
    </row>
    <row r="88" spans="1:72" x14ac:dyDescent="0.25">
      <c r="A88" s="5" t="s">
        <v>457</v>
      </c>
      <c r="B88" s="5" t="s">
        <v>413</v>
      </c>
      <c r="C88" s="5" t="s">
        <v>784</v>
      </c>
      <c r="D88" s="5" t="s">
        <v>475</v>
      </c>
      <c r="E88" s="52">
        <f t="shared" ca="1" si="1"/>
        <v>28344</v>
      </c>
      <c r="F88" s="5">
        <v>50</v>
      </c>
      <c r="G88" s="50">
        <v>25011</v>
      </c>
      <c r="H88" s="5">
        <v>350460</v>
      </c>
      <c r="I88" s="50">
        <v>33582</v>
      </c>
      <c r="J88" s="5" t="s">
        <v>421</v>
      </c>
      <c r="BT88" s="1"/>
    </row>
    <row r="89" spans="1:72" x14ac:dyDescent="0.25">
      <c r="A89" s="5" t="s">
        <v>457</v>
      </c>
      <c r="B89" s="5" t="s">
        <v>413</v>
      </c>
      <c r="C89" s="5" t="s">
        <v>574</v>
      </c>
      <c r="D89" s="5" t="s">
        <v>640</v>
      </c>
      <c r="E89" s="52">
        <f t="shared" ca="1" si="1"/>
        <v>21456</v>
      </c>
      <c r="F89" s="5">
        <v>49</v>
      </c>
      <c r="G89" s="50">
        <v>25456</v>
      </c>
      <c r="H89" s="5">
        <v>350591</v>
      </c>
      <c r="I89" s="50">
        <v>33378</v>
      </c>
      <c r="J89" s="5" t="s">
        <v>466</v>
      </c>
      <c r="BT89" s="1"/>
    </row>
    <row r="90" spans="1:72" x14ac:dyDescent="0.25">
      <c r="A90" s="5" t="s">
        <v>457</v>
      </c>
      <c r="B90" s="5" t="s">
        <v>413</v>
      </c>
      <c r="C90" s="5" t="s">
        <v>791</v>
      </c>
      <c r="D90" s="5" t="s">
        <v>827</v>
      </c>
      <c r="E90" s="52">
        <f t="shared" ca="1" si="1"/>
        <v>22260</v>
      </c>
      <c r="F90" s="5">
        <v>48</v>
      </c>
      <c r="G90" s="50">
        <v>25486</v>
      </c>
      <c r="H90" s="5">
        <v>568168</v>
      </c>
      <c r="I90" s="50">
        <v>33859</v>
      </c>
      <c r="J90" s="5" t="s">
        <v>466</v>
      </c>
      <c r="BT90" s="1"/>
    </row>
    <row r="91" spans="1:72" x14ac:dyDescent="0.25">
      <c r="A91" s="5" t="s">
        <v>457</v>
      </c>
      <c r="B91" s="5" t="s">
        <v>413</v>
      </c>
      <c r="C91" s="5" t="s">
        <v>512</v>
      </c>
      <c r="D91" s="5" t="s">
        <v>90</v>
      </c>
      <c r="E91" s="52">
        <f t="shared" ca="1" si="1"/>
        <v>26664</v>
      </c>
      <c r="F91" s="5">
        <v>51</v>
      </c>
      <c r="G91" s="50">
        <v>24688</v>
      </c>
      <c r="H91" s="5">
        <v>351125</v>
      </c>
      <c r="I91" s="50">
        <v>33918</v>
      </c>
      <c r="J91" s="5" t="s">
        <v>412</v>
      </c>
      <c r="BT91" s="1"/>
    </row>
    <row r="92" spans="1:72" x14ac:dyDescent="0.25">
      <c r="A92" s="5" t="s">
        <v>457</v>
      </c>
      <c r="B92" s="5" t="s">
        <v>454</v>
      </c>
      <c r="C92" s="5" t="s">
        <v>521</v>
      </c>
      <c r="D92" s="5" t="s">
        <v>757</v>
      </c>
      <c r="E92" s="52">
        <f t="shared" ca="1" si="1"/>
        <v>29100</v>
      </c>
      <c r="F92" s="5">
        <v>48</v>
      </c>
      <c r="G92" s="50">
        <v>25562</v>
      </c>
      <c r="H92" s="5">
        <v>560999</v>
      </c>
      <c r="I92" s="50">
        <v>33828</v>
      </c>
      <c r="J92" s="5" t="s">
        <v>412</v>
      </c>
      <c r="BT92" s="1"/>
    </row>
    <row r="93" spans="1:72" x14ac:dyDescent="0.25">
      <c r="A93" s="5" t="s">
        <v>457</v>
      </c>
      <c r="B93" s="5" t="s">
        <v>454</v>
      </c>
      <c r="C93" s="5" t="s">
        <v>594</v>
      </c>
      <c r="D93" s="5" t="s">
        <v>91</v>
      </c>
      <c r="E93" s="52">
        <f t="shared" ca="1" si="1"/>
        <v>26268</v>
      </c>
      <c r="F93" s="5">
        <v>48</v>
      </c>
      <c r="G93" s="50">
        <v>25609</v>
      </c>
      <c r="H93" s="5">
        <v>351133</v>
      </c>
      <c r="I93" s="50">
        <v>34264</v>
      </c>
      <c r="J93" s="5" t="s">
        <v>421</v>
      </c>
      <c r="BT93" s="1"/>
    </row>
    <row r="94" spans="1:72" x14ac:dyDescent="0.25">
      <c r="A94" s="5" t="s">
        <v>457</v>
      </c>
      <c r="B94" s="5" t="s">
        <v>454</v>
      </c>
      <c r="C94" s="5" t="s">
        <v>437</v>
      </c>
      <c r="D94" s="5" t="s">
        <v>523</v>
      </c>
      <c r="E94" s="52">
        <f t="shared" ca="1" si="1"/>
        <v>24084</v>
      </c>
      <c r="F94" s="5">
        <v>57</v>
      </c>
      <c r="G94" s="50">
        <v>22286</v>
      </c>
      <c r="H94" s="5">
        <v>351100</v>
      </c>
      <c r="I94" s="50">
        <v>34216</v>
      </c>
      <c r="J94" s="5" t="s">
        <v>466</v>
      </c>
      <c r="BT94" s="1"/>
    </row>
    <row r="95" spans="1:72" x14ac:dyDescent="0.25">
      <c r="A95" s="5" t="s">
        <v>457</v>
      </c>
      <c r="B95" s="5" t="s">
        <v>413</v>
      </c>
      <c r="C95" s="5" t="s">
        <v>664</v>
      </c>
      <c r="D95" s="5" t="s">
        <v>840</v>
      </c>
      <c r="E95" s="52">
        <f t="shared" ca="1" si="1"/>
        <v>28104</v>
      </c>
      <c r="F95" s="5">
        <v>52</v>
      </c>
      <c r="G95" s="50">
        <v>24164</v>
      </c>
      <c r="H95" s="5">
        <v>350750</v>
      </c>
      <c r="I95" s="50">
        <v>34109</v>
      </c>
      <c r="J95" s="5" t="s">
        <v>466</v>
      </c>
      <c r="BT95" s="1"/>
    </row>
    <row r="96" spans="1:72" x14ac:dyDescent="0.25">
      <c r="A96" s="5" t="s">
        <v>457</v>
      </c>
      <c r="B96" s="5" t="s">
        <v>413</v>
      </c>
      <c r="C96" s="5" t="s">
        <v>550</v>
      </c>
      <c r="D96" s="5" t="s">
        <v>844</v>
      </c>
      <c r="E96" s="52">
        <f t="shared" ca="1" si="1"/>
        <v>21924</v>
      </c>
      <c r="F96" s="5">
        <v>48</v>
      </c>
      <c r="G96" s="50">
        <v>25722</v>
      </c>
      <c r="H96" s="5">
        <v>350556</v>
      </c>
      <c r="I96" s="50">
        <v>34193</v>
      </c>
      <c r="J96" s="5" t="s">
        <v>417</v>
      </c>
      <c r="BT96" s="1"/>
    </row>
    <row r="97" spans="1:72" x14ac:dyDescent="0.25">
      <c r="A97" s="5" t="s">
        <v>457</v>
      </c>
      <c r="B97" s="5" t="s">
        <v>413</v>
      </c>
      <c r="C97" s="5" t="s">
        <v>490</v>
      </c>
      <c r="D97" s="5" t="s">
        <v>848</v>
      </c>
      <c r="E97" s="52">
        <f t="shared" ca="1" si="1"/>
        <v>22956</v>
      </c>
      <c r="F97" s="5">
        <v>46</v>
      </c>
      <c r="G97" s="50">
        <v>26554</v>
      </c>
      <c r="H97" s="5">
        <v>351049</v>
      </c>
      <c r="I97" s="50">
        <v>34457</v>
      </c>
      <c r="J97" s="5" t="s">
        <v>466</v>
      </c>
      <c r="BT97" s="1"/>
    </row>
    <row r="98" spans="1:72" x14ac:dyDescent="0.25">
      <c r="A98" s="5" t="s">
        <v>457</v>
      </c>
      <c r="B98" s="5" t="s">
        <v>413</v>
      </c>
      <c r="C98" s="5" t="s">
        <v>455</v>
      </c>
      <c r="D98" s="5" t="s">
        <v>91</v>
      </c>
      <c r="E98" s="52">
        <f t="shared" ca="1" si="1"/>
        <v>20292</v>
      </c>
      <c r="F98" s="5">
        <v>48</v>
      </c>
      <c r="G98" s="50">
        <v>25833</v>
      </c>
      <c r="H98" s="5">
        <v>568357</v>
      </c>
      <c r="I98" s="50">
        <v>34474</v>
      </c>
      <c r="J98" s="5" t="s">
        <v>412</v>
      </c>
      <c r="BT98" s="1"/>
    </row>
    <row r="99" spans="1:72" x14ac:dyDescent="0.25">
      <c r="A99" s="5" t="s">
        <v>457</v>
      </c>
      <c r="B99" s="5" t="s">
        <v>413</v>
      </c>
      <c r="C99" s="5" t="s">
        <v>705</v>
      </c>
      <c r="D99" s="5" t="s">
        <v>682</v>
      </c>
      <c r="E99" s="52">
        <f t="shared" ca="1" si="1"/>
        <v>18420</v>
      </c>
      <c r="F99" s="5">
        <v>57</v>
      </c>
      <c r="G99" s="50">
        <v>22211</v>
      </c>
      <c r="H99" s="5">
        <v>561077</v>
      </c>
      <c r="I99" s="50">
        <v>34587</v>
      </c>
      <c r="J99" s="5" t="s">
        <v>417</v>
      </c>
      <c r="BT99" s="1"/>
    </row>
    <row r="100" spans="1:72" x14ac:dyDescent="0.25">
      <c r="A100" s="5" t="s">
        <v>457</v>
      </c>
      <c r="B100" s="5" t="s">
        <v>413</v>
      </c>
      <c r="C100" s="5" t="s">
        <v>629</v>
      </c>
      <c r="D100" s="5" t="s">
        <v>91</v>
      </c>
      <c r="E100" s="52">
        <f t="shared" ca="1" si="1"/>
        <v>27708</v>
      </c>
      <c r="F100" s="5">
        <v>48</v>
      </c>
      <c r="G100" s="50">
        <v>25815</v>
      </c>
      <c r="H100" s="5">
        <v>350811</v>
      </c>
      <c r="I100" s="50">
        <v>34396</v>
      </c>
      <c r="J100" s="5" t="s">
        <v>421</v>
      </c>
      <c r="BT100" s="1"/>
    </row>
    <row r="101" spans="1:72" x14ac:dyDescent="0.25">
      <c r="A101" s="5" t="s">
        <v>457</v>
      </c>
      <c r="B101" s="5" t="s">
        <v>413</v>
      </c>
      <c r="C101" s="5" t="s">
        <v>579</v>
      </c>
      <c r="D101" s="5" t="s">
        <v>438</v>
      </c>
      <c r="E101" s="52">
        <f t="shared" ca="1" si="1"/>
        <v>21828</v>
      </c>
      <c r="F101" s="5">
        <v>50</v>
      </c>
      <c r="G101" s="50">
        <v>24788</v>
      </c>
      <c r="H101" s="5">
        <v>561071</v>
      </c>
      <c r="I101" s="50">
        <v>34854</v>
      </c>
      <c r="J101" s="5" t="s">
        <v>412</v>
      </c>
      <c r="BT101" s="1"/>
    </row>
    <row r="102" spans="1:72" x14ac:dyDescent="0.25">
      <c r="A102" s="5" t="s">
        <v>457</v>
      </c>
      <c r="B102" s="5" t="s">
        <v>413</v>
      </c>
      <c r="C102" s="5" t="s">
        <v>784</v>
      </c>
      <c r="D102" s="5" t="s">
        <v>539</v>
      </c>
      <c r="E102" s="52">
        <f t="shared" ca="1" si="1"/>
        <v>26136</v>
      </c>
      <c r="F102" s="5">
        <v>43</v>
      </c>
      <c r="G102" s="50">
        <v>27647</v>
      </c>
      <c r="H102" s="5">
        <v>561549</v>
      </c>
      <c r="I102" s="50">
        <v>37054</v>
      </c>
      <c r="J102" s="5" t="s">
        <v>466</v>
      </c>
      <c r="BT102" s="1"/>
    </row>
    <row r="103" spans="1:72" x14ac:dyDescent="0.25">
      <c r="A103" s="5" t="s">
        <v>457</v>
      </c>
      <c r="B103" s="5" t="s">
        <v>413</v>
      </c>
      <c r="C103" s="5" t="s">
        <v>626</v>
      </c>
      <c r="D103" s="5" t="s">
        <v>707</v>
      </c>
      <c r="E103" s="52">
        <f t="shared" ca="1" si="1"/>
        <v>18276</v>
      </c>
      <c r="F103" s="5">
        <v>52</v>
      </c>
      <c r="G103" s="50">
        <v>24072</v>
      </c>
      <c r="H103" s="5">
        <v>561598</v>
      </c>
      <c r="I103" s="50">
        <v>34761</v>
      </c>
      <c r="J103" s="5" t="s">
        <v>926</v>
      </c>
      <c r="BT103" s="1"/>
    </row>
    <row r="104" spans="1:72" x14ac:dyDescent="0.25">
      <c r="A104" s="5" t="s">
        <v>457</v>
      </c>
      <c r="B104" s="5" t="s">
        <v>454</v>
      </c>
      <c r="C104" s="5" t="s">
        <v>784</v>
      </c>
      <c r="D104" s="5" t="s">
        <v>489</v>
      </c>
      <c r="E104" s="52">
        <f t="shared" ca="1" si="1"/>
        <v>28764</v>
      </c>
      <c r="F104" s="5">
        <v>50</v>
      </c>
      <c r="G104" s="50">
        <v>24818</v>
      </c>
      <c r="H104" s="5">
        <v>561684</v>
      </c>
      <c r="I104" s="50">
        <v>36050</v>
      </c>
      <c r="J104" s="5" t="s">
        <v>909</v>
      </c>
      <c r="BT104" s="1"/>
    </row>
    <row r="105" spans="1:72" x14ac:dyDescent="0.25">
      <c r="A105" s="5" t="s">
        <v>457</v>
      </c>
      <c r="B105" s="5" t="s">
        <v>413</v>
      </c>
      <c r="C105" s="5" t="s">
        <v>748</v>
      </c>
      <c r="D105" s="5" t="s">
        <v>91</v>
      </c>
      <c r="E105" s="52">
        <f t="shared" ca="1" si="1"/>
        <v>19932</v>
      </c>
      <c r="F105" s="5">
        <v>41</v>
      </c>
      <c r="G105" s="50">
        <v>28244</v>
      </c>
      <c r="H105" s="5">
        <v>566203</v>
      </c>
      <c r="I105" s="50">
        <v>38171</v>
      </c>
      <c r="J105" s="5" t="s">
        <v>466</v>
      </c>
      <c r="BT105" s="1"/>
    </row>
    <row r="106" spans="1:72" x14ac:dyDescent="0.25">
      <c r="A106" s="5" t="s">
        <v>457</v>
      </c>
      <c r="B106" s="5" t="s">
        <v>413</v>
      </c>
      <c r="C106" s="5" t="s">
        <v>667</v>
      </c>
      <c r="D106" s="5" t="s">
        <v>640</v>
      </c>
      <c r="E106" s="52">
        <f t="shared" ca="1" si="1"/>
        <v>20112</v>
      </c>
      <c r="F106" s="5">
        <v>54</v>
      </c>
      <c r="G106" s="50">
        <v>23412</v>
      </c>
      <c r="H106" s="5">
        <v>561505</v>
      </c>
      <c r="I106" s="50">
        <v>34952</v>
      </c>
      <c r="J106" s="5" t="s">
        <v>909</v>
      </c>
      <c r="BT106" s="1"/>
    </row>
    <row r="107" spans="1:72" x14ac:dyDescent="0.25">
      <c r="A107" s="5" t="s">
        <v>457</v>
      </c>
      <c r="B107" s="5" t="s">
        <v>408</v>
      </c>
      <c r="C107" s="5" t="s">
        <v>493</v>
      </c>
      <c r="D107" s="5" t="s">
        <v>961</v>
      </c>
      <c r="E107" s="52">
        <f t="shared" ca="1" si="1"/>
        <v>24468</v>
      </c>
      <c r="F107" s="5">
        <v>41</v>
      </c>
      <c r="G107" s="50">
        <v>28344</v>
      </c>
      <c r="H107" s="5">
        <v>350490</v>
      </c>
      <c r="I107" s="50">
        <v>38779</v>
      </c>
      <c r="J107" s="5" t="s">
        <v>858</v>
      </c>
      <c r="BT107" s="1"/>
    </row>
    <row r="108" spans="1:72" x14ac:dyDescent="0.25">
      <c r="A108" s="5" t="s">
        <v>457</v>
      </c>
      <c r="B108" s="5" t="s">
        <v>408</v>
      </c>
      <c r="C108" s="5" t="s">
        <v>719</v>
      </c>
      <c r="D108" s="5" t="s">
        <v>966</v>
      </c>
      <c r="E108" s="52">
        <f t="shared" ca="1" si="1"/>
        <v>29760</v>
      </c>
      <c r="F108" s="5">
        <v>37</v>
      </c>
      <c r="G108" s="50">
        <v>29671</v>
      </c>
      <c r="H108" s="5">
        <v>352053</v>
      </c>
      <c r="I108" s="50">
        <v>38827</v>
      </c>
      <c r="J108" s="5" t="s">
        <v>858</v>
      </c>
      <c r="BT108" s="1"/>
    </row>
    <row r="109" spans="1:72" x14ac:dyDescent="0.25">
      <c r="A109" s="5" t="s">
        <v>457</v>
      </c>
      <c r="B109" s="5" t="s">
        <v>413</v>
      </c>
      <c r="C109" s="5" t="s">
        <v>713</v>
      </c>
      <c r="D109" s="5" t="s">
        <v>972</v>
      </c>
      <c r="E109" s="52">
        <f t="shared" ca="1" si="1"/>
        <v>23148</v>
      </c>
      <c r="F109" s="5">
        <v>34</v>
      </c>
      <c r="G109" s="50">
        <v>30627</v>
      </c>
      <c r="H109" s="5">
        <v>562356</v>
      </c>
      <c r="I109" s="50">
        <v>39129</v>
      </c>
      <c r="J109" s="5" t="s">
        <v>858</v>
      </c>
      <c r="BT109" s="1"/>
    </row>
    <row r="110" spans="1:72" x14ac:dyDescent="0.25">
      <c r="A110" s="5" t="s">
        <v>457</v>
      </c>
      <c r="B110" s="5" t="s">
        <v>454</v>
      </c>
      <c r="C110" s="5" t="s">
        <v>570</v>
      </c>
      <c r="D110" s="5" t="s">
        <v>985</v>
      </c>
      <c r="E110" s="52">
        <f t="shared" ca="1" si="1"/>
        <v>27852</v>
      </c>
      <c r="F110" s="5">
        <v>34</v>
      </c>
      <c r="G110" s="50">
        <v>30749</v>
      </c>
      <c r="H110" s="5">
        <v>562409</v>
      </c>
      <c r="I110" s="50">
        <v>39224</v>
      </c>
      <c r="J110" s="5" t="s">
        <v>858</v>
      </c>
      <c r="BT110" s="1"/>
    </row>
    <row r="111" spans="1:72" x14ac:dyDescent="0.25">
      <c r="A111" s="5" t="s">
        <v>457</v>
      </c>
      <c r="B111" s="5" t="s">
        <v>413</v>
      </c>
      <c r="C111" s="5" t="s">
        <v>531</v>
      </c>
      <c r="D111" s="5" t="s">
        <v>720</v>
      </c>
      <c r="E111" s="52">
        <f t="shared" ca="1" si="1"/>
        <v>25308</v>
      </c>
      <c r="F111" s="5">
        <v>36</v>
      </c>
      <c r="G111" s="50">
        <v>30206</v>
      </c>
      <c r="H111" s="5">
        <v>562933</v>
      </c>
      <c r="I111" s="50">
        <v>38810</v>
      </c>
      <c r="J111" s="5" t="s">
        <v>858</v>
      </c>
      <c r="BT111" s="1"/>
    </row>
    <row r="112" spans="1:72" x14ac:dyDescent="0.25">
      <c r="A112" s="5" t="s">
        <v>442</v>
      </c>
      <c r="B112" s="5" t="s">
        <v>413</v>
      </c>
      <c r="C112" s="5" t="s">
        <v>440</v>
      </c>
      <c r="D112" s="5" t="s">
        <v>441</v>
      </c>
      <c r="E112" s="52">
        <f t="shared" ca="1" si="1"/>
        <v>22896</v>
      </c>
      <c r="F112" s="5">
        <v>61</v>
      </c>
      <c r="G112" s="50">
        <v>20815</v>
      </c>
      <c r="H112" s="5">
        <v>350165</v>
      </c>
      <c r="I112" s="50">
        <v>27923</v>
      </c>
      <c r="J112" s="5" t="s">
        <v>417</v>
      </c>
      <c r="BT112" s="1"/>
    </row>
    <row r="113" spans="1:72" x14ac:dyDescent="0.25">
      <c r="A113" s="5" t="s">
        <v>442</v>
      </c>
      <c r="B113" s="5" t="s">
        <v>413</v>
      </c>
      <c r="C113" s="5" t="s">
        <v>493</v>
      </c>
      <c r="D113" s="5" t="s">
        <v>529</v>
      </c>
      <c r="E113" s="52">
        <f t="shared" ca="1" si="1"/>
        <v>27180</v>
      </c>
      <c r="F113" s="5">
        <v>60</v>
      </c>
      <c r="G113" s="50">
        <v>21232</v>
      </c>
      <c r="H113" s="5">
        <v>560317</v>
      </c>
      <c r="I113" s="50">
        <v>29551</v>
      </c>
      <c r="J113" s="5" t="s">
        <v>417</v>
      </c>
      <c r="BT113" s="1"/>
    </row>
    <row r="114" spans="1:72" x14ac:dyDescent="0.25">
      <c r="A114" s="5" t="s">
        <v>442</v>
      </c>
      <c r="B114" s="5" t="s">
        <v>454</v>
      </c>
      <c r="C114" s="5" t="s">
        <v>414</v>
      </c>
      <c r="D114" s="5" t="s">
        <v>583</v>
      </c>
      <c r="E114" s="52">
        <f t="shared" ca="1" si="1"/>
        <v>21432</v>
      </c>
      <c r="F114" s="5">
        <v>60</v>
      </c>
      <c r="G114" s="50">
        <v>21242</v>
      </c>
      <c r="H114" s="5">
        <v>350334</v>
      </c>
      <c r="I114" s="50">
        <v>29916</v>
      </c>
      <c r="J114" s="5" t="s">
        <v>412</v>
      </c>
      <c r="BT114" s="1"/>
    </row>
    <row r="115" spans="1:72" x14ac:dyDescent="0.25">
      <c r="A115" s="5" t="s">
        <v>442</v>
      </c>
      <c r="B115" s="5" t="s">
        <v>408</v>
      </c>
      <c r="C115" s="5" t="s">
        <v>603</v>
      </c>
      <c r="D115" s="5" t="s">
        <v>444</v>
      </c>
      <c r="E115" s="52">
        <f t="shared" ca="1" si="1"/>
        <v>27024</v>
      </c>
      <c r="F115" s="5">
        <v>59</v>
      </c>
      <c r="G115" s="50">
        <v>21586</v>
      </c>
      <c r="H115" s="5">
        <v>560351</v>
      </c>
      <c r="I115" s="50">
        <v>29611</v>
      </c>
      <c r="J115" s="5" t="s">
        <v>412</v>
      </c>
      <c r="BT115" s="1"/>
    </row>
    <row r="116" spans="1:72" x14ac:dyDescent="0.25">
      <c r="A116" s="5" t="s">
        <v>442</v>
      </c>
      <c r="B116" s="5" t="s">
        <v>413</v>
      </c>
      <c r="C116" s="5" t="s">
        <v>485</v>
      </c>
      <c r="D116" s="5" t="s">
        <v>596</v>
      </c>
      <c r="E116" s="52">
        <f t="shared" ca="1" si="1"/>
        <v>24612</v>
      </c>
      <c r="F116" s="5">
        <v>60</v>
      </c>
      <c r="G116" s="50">
        <v>21327</v>
      </c>
      <c r="H116" s="5">
        <v>560378</v>
      </c>
      <c r="I116" s="50">
        <v>30204</v>
      </c>
      <c r="J116" s="5" t="s">
        <v>412</v>
      </c>
      <c r="BT116" s="1"/>
    </row>
    <row r="117" spans="1:72" x14ac:dyDescent="0.25">
      <c r="A117" s="5" t="s">
        <v>442</v>
      </c>
      <c r="B117" s="5" t="s">
        <v>413</v>
      </c>
      <c r="C117" s="5" t="s">
        <v>635</v>
      </c>
      <c r="D117" s="5" t="s">
        <v>682</v>
      </c>
      <c r="E117" s="52">
        <f t="shared" ca="1" si="1"/>
        <v>20280</v>
      </c>
      <c r="F117" s="5">
        <v>58</v>
      </c>
      <c r="G117" s="50">
        <v>22079</v>
      </c>
      <c r="H117" s="5">
        <v>351204</v>
      </c>
      <c r="I117" s="50">
        <v>30093</v>
      </c>
      <c r="J117" s="5" t="s">
        <v>421</v>
      </c>
      <c r="BT117" s="1"/>
    </row>
    <row r="118" spans="1:72" x14ac:dyDescent="0.25">
      <c r="A118" s="5" t="s">
        <v>442</v>
      </c>
      <c r="B118" s="5" t="s">
        <v>408</v>
      </c>
      <c r="C118" s="5" t="s">
        <v>634</v>
      </c>
      <c r="D118" s="5" t="s">
        <v>556</v>
      </c>
      <c r="E118" s="52">
        <f t="shared" ca="1" si="1"/>
        <v>19884</v>
      </c>
      <c r="F118" s="5">
        <v>59</v>
      </c>
      <c r="G118" s="50">
        <v>21805</v>
      </c>
      <c r="H118" s="5">
        <v>351325</v>
      </c>
      <c r="I118" s="50">
        <v>30204</v>
      </c>
      <c r="J118" s="5" t="s">
        <v>417</v>
      </c>
      <c r="BT118" s="1"/>
    </row>
    <row r="119" spans="1:72" x14ac:dyDescent="0.25">
      <c r="A119" s="5" t="s">
        <v>442</v>
      </c>
      <c r="B119" s="5" t="s">
        <v>408</v>
      </c>
      <c r="C119" s="5" t="s">
        <v>157</v>
      </c>
      <c r="D119" s="5" t="s">
        <v>621</v>
      </c>
      <c r="E119" s="52">
        <f t="shared" ca="1" si="1"/>
        <v>25008</v>
      </c>
      <c r="F119" s="5">
        <v>60</v>
      </c>
      <c r="G119" s="50">
        <v>21432</v>
      </c>
      <c r="H119" s="5">
        <v>350943</v>
      </c>
      <c r="I119" s="50">
        <v>30646</v>
      </c>
      <c r="J119" s="5" t="s">
        <v>421</v>
      </c>
      <c r="BT119" s="1"/>
    </row>
    <row r="120" spans="1:72" x14ac:dyDescent="0.25">
      <c r="A120" s="5" t="s">
        <v>442</v>
      </c>
      <c r="B120" s="5" t="s">
        <v>413</v>
      </c>
      <c r="C120" s="5" t="s">
        <v>461</v>
      </c>
      <c r="D120" s="5" t="s">
        <v>441</v>
      </c>
      <c r="E120" s="52">
        <f t="shared" ca="1" si="1"/>
        <v>29820</v>
      </c>
      <c r="F120" s="5">
        <v>60</v>
      </c>
      <c r="G120" s="50">
        <v>21369</v>
      </c>
      <c r="H120" s="5">
        <v>351272</v>
      </c>
      <c r="I120" s="50">
        <v>30660</v>
      </c>
      <c r="J120" s="5" t="s">
        <v>421</v>
      </c>
      <c r="BT120" s="1"/>
    </row>
    <row r="121" spans="1:72" x14ac:dyDescent="0.25">
      <c r="A121" s="5" t="s">
        <v>442</v>
      </c>
      <c r="B121" s="5" t="s">
        <v>408</v>
      </c>
      <c r="C121" s="5" t="s">
        <v>713</v>
      </c>
      <c r="D121" s="5" t="s">
        <v>729</v>
      </c>
      <c r="E121" s="52">
        <f t="shared" ca="1" si="1"/>
        <v>24960</v>
      </c>
      <c r="F121" s="5">
        <v>56</v>
      </c>
      <c r="G121" s="50">
        <v>22672</v>
      </c>
      <c r="H121" s="5">
        <v>350209</v>
      </c>
      <c r="I121" s="50">
        <v>30401</v>
      </c>
      <c r="J121" s="5" t="s">
        <v>466</v>
      </c>
      <c r="BT121" s="1"/>
    </row>
    <row r="122" spans="1:72" x14ac:dyDescent="0.25">
      <c r="A122" s="5" t="s">
        <v>442</v>
      </c>
      <c r="B122" s="5" t="s">
        <v>413</v>
      </c>
      <c r="C122" s="5" t="s">
        <v>476</v>
      </c>
      <c r="D122" s="5" t="s">
        <v>496</v>
      </c>
      <c r="E122" s="52">
        <f t="shared" ca="1" si="1"/>
        <v>24264</v>
      </c>
      <c r="F122" s="5">
        <v>58</v>
      </c>
      <c r="G122" s="50">
        <v>21892</v>
      </c>
      <c r="H122" s="5">
        <v>560447</v>
      </c>
      <c r="I122" s="50">
        <v>30744</v>
      </c>
      <c r="J122" s="5" t="s">
        <v>466</v>
      </c>
      <c r="BT122" s="1"/>
    </row>
    <row r="123" spans="1:72" x14ac:dyDescent="0.25">
      <c r="A123" s="5" t="s">
        <v>442</v>
      </c>
      <c r="B123" s="5" t="s">
        <v>413</v>
      </c>
      <c r="C123" s="5" t="s">
        <v>587</v>
      </c>
      <c r="D123" s="5" t="s">
        <v>757</v>
      </c>
      <c r="E123" s="52">
        <f t="shared" ca="1" si="1"/>
        <v>26784</v>
      </c>
      <c r="F123" s="5">
        <v>54</v>
      </c>
      <c r="G123" s="50">
        <v>23296</v>
      </c>
      <c r="H123" s="5">
        <v>560558</v>
      </c>
      <c r="I123" s="50">
        <v>31391</v>
      </c>
      <c r="J123" s="5" t="s">
        <v>417</v>
      </c>
      <c r="BT123" s="1"/>
    </row>
    <row r="124" spans="1:72" x14ac:dyDescent="0.25">
      <c r="A124" s="5" t="s">
        <v>442</v>
      </c>
      <c r="B124" s="5" t="s">
        <v>408</v>
      </c>
      <c r="C124" s="5" t="s">
        <v>450</v>
      </c>
      <c r="D124" s="5" t="s">
        <v>779</v>
      </c>
      <c r="E124" s="52">
        <f t="shared" ca="1" si="1"/>
        <v>29232</v>
      </c>
      <c r="F124" s="5">
        <v>60</v>
      </c>
      <c r="G124" s="50">
        <v>21237</v>
      </c>
      <c r="H124" s="5">
        <v>350172</v>
      </c>
      <c r="I124" s="50">
        <v>31575</v>
      </c>
      <c r="J124" s="5" t="s">
        <v>421</v>
      </c>
      <c r="BT124" s="1"/>
    </row>
    <row r="125" spans="1:72" x14ac:dyDescent="0.25">
      <c r="A125" s="5" t="s">
        <v>442</v>
      </c>
      <c r="B125" s="5" t="s">
        <v>413</v>
      </c>
      <c r="C125" s="5" t="s">
        <v>705</v>
      </c>
      <c r="D125" s="5" t="s">
        <v>764</v>
      </c>
      <c r="E125" s="52">
        <f t="shared" ca="1" si="1"/>
        <v>25980</v>
      </c>
      <c r="F125" s="5">
        <v>62</v>
      </c>
      <c r="G125" s="50">
        <v>20705</v>
      </c>
      <c r="H125" s="5">
        <v>560710</v>
      </c>
      <c r="I125" s="50">
        <v>31887</v>
      </c>
      <c r="J125" s="5" t="s">
        <v>412</v>
      </c>
      <c r="BT125" s="1"/>
    </row>
    <row r="126" spans="1:72" x14ac:dyDescent="0.25">
      <c r="A126" s="5" t="s">
        <v>442</v>
      </c>
      <c r="B126" s="5" t="s">
        <v>413</v>
      </c>
      <c r="C126" s="5" t="s">
        <v>590</v>
      </c>
      <c r="D126" s="5" t="s">
        <v>532</v>
      </c>
      <c r="E126" s="52">
        <f t="shared" ca="1" si="1"/>
        <v>29904</v>
      </c>
      <c r="F126" s="5">
        <v>56</v>
      </c>
      <c r="G126" s="50">
        <v>22783</v>
      </c>
      <c r="H126" s="5">
        <v>560742</v>
      </c>
      <c r="I126" s="50">
        <v>31865</v>
      </c>
      <c r="J126" s="5" t="s">
        <v>417</v>
      </c>
      <c r="BT126" s="1"/>
    </row>
    <row r="127" spans="1:72" x14ac:dyDescent="0.25">
      <c r="A127" s="5" t="s">
        <v>442</v>
      </c>
      <c r="B127" s="5" t="s">
        <v>408</v>
      </c>
      <c r="C127" s="5" t="s">
        <v>618</v>
      </c>
      <c r="D127" s="5" t="s">
        <v>685</v>
      </c>
      <c r="E127" s="52">
        <f t="shared" ca="1" si="1"/>
        <v>30396</v>
      </c>
      <c r="F127" s="5">
        <v>55</v>
      </c>
      <c r="G127" s="50">
        <v>22961</v>
      </c>
      <c r="H127" s="5">
        <v>560850</v>
      </c>
      <c r="I127" s="50">
        <v>32761</v>
      </c>
      <c r="J127" s="5" t="s">
        <v>417</v>
      </c>
      <c r="BT127" s="1"/>
    </row>
    <row r="128" spans="1:72" x14ac:dyDescent="0.25">
      <c r="A128" s="5" t="s">
        <v>442</v>
      </c>
      <c r="B128" s="5" t="s">
        <v>408</v>
      </c>
      <c r="C128" s="5" t="s">
        <v>559</v>
      </c>
      <c r="D128" s="5" t="s">
        <v>410</v>
      </c>
      <c r="E128" s="52">
        <f t="shared" ca="1" si="1"/>
        <v>21804</v>
      </c>
      <c r="F128" s="5">
        <v>55</v>
      </c>
      <c r="G128" s="50">
        <v>22926</v>
      </c>
      <c r="H128" s="5">
        <v>350782</v>
      </c>
      <c r="I128" s="50">
        <v>32899</v>
      </c>
      <c r="J128" s="5" t="s">
        <v>421</v>
      </c>
      <c r="BT128" s="1"/>
    </row>
    <row r="129" spans="1:72" x14ac:dyDescent="0.25">
      <c r="A129" s="5" t="s">
        <v>442</v>
      </c>
      <c r="B129" s="5" t="s">
        <v>413</v>
      </c>
      <c r="C129" s="5" t="s">
        <v>631</v>
      </c>
      <c r="D129" s="5" t="s">
        <v>640</v>
      </c>
      <c r="E129" s="52">
        <f t="shared" ca="1" si="1"/>
        <v>25776</v>
      </c>
      <c r="F129" s="5">
        <v>48</v>
      </c>
      <c r="G129" s="50">
        <v>25625</v>
      </c>
      <c r="H129" s="5">
        <v>350648</v>
      </c>
      <c r="I129" s="50">
        <v>33022</v>
      </c>
      <c r="J129" s="5" t="s">
        <v>466</v>
      </c>
      <c r="BT129" s="1"/>
    </row>
    <row r="130" spans="1:72" x14ac:dyDescent="0.25">
      <c r="A130" s="5" t="s">
        <v>442</v>
      </c>
      <c r="B130" s="5" t="s">
        <v>413</v>
      </c>
      <c r="C130" s="5" t="s">
        <v>625</v>
      </c>
      <c r="D130" s="5" t="s">
        <v>475</v>
      </c>
      <c r="E130" s="52">
        <f t="shared" ref="E130:E193" ca="1" si="2">RANDBETWEEN(1500,2600)*12</f>
        <v>23196</v>
      </c>
      <c r="F130" s="5">
        <v>48</v>
      </c>
      <c r="G130" s="50">
        <v>25643</v>
      </c>
      <c r="H130" s="5">
        <v>350115</v>
      </c>
      <c r="I130" s="50">
        <v>34106</v>
      </c>
      <c r="J130" s="5" t="s">
        <v>417</v>
      </c>
      <c r="BT130" s="1"/>
    </row>
    <row r="131" spans="1:72" x14ac:dyDescent="0.25">
      <c r="A131" s="5" t="s">
        <v>442</v>
      </c>
      <c r="B131" s="5" t="s">
        <v>413</v>
      </c>
      <c r="C131" s="5" t="s">
        <v>553</v>
      </c>
      <c r="D131" s="5" t="s">
        <v>750</v>
      </c>
      <c r="E131" s="52">
        <f t="shared" ca="1" si="2"/>
        <v>29136</v>
      </c>
      <c r="F131" s="5">
        <v>56</v>
      </c>
      <c r="G131" s="50">
        <v>22911</v>
      </c>
      <c r="H131" s="5">
        <v>561061</v>
      </c>
      <c r="I131" s="50">
        <v>34589</v>
      </c>
      <c r="J131" s="5" t="s">
        <v>417</v>
      </c>
      <c r="BT131" s="1"/>
    </row>
    <row r="132" spans="1:72" x14ac:dyDescent="0.25">
      <c r="A132" s="5" t="s">
        <v>442</v>
      </c>
      <c r="B132" s="5" t="s">
        <v>413</v>
      </c>
      <c r="C132" s="5" t="s">
        <v>646</v>
      </c>
      <c r="D132" s="5" t="s">
        <v>510</v>
      </c>
      <c r="E132" s="52">
        <f t="shared" ca="1" si="2"/>
        <v>22272</v>
      </c>
      <c r="F132" s="5">
        <v>57</v>
      </c>
      <c r="G132" s="50">
        <v>22317</v>
      </c>
      <c r="H132" s="5">
        <v>561068</v>
      </c>
      <c r="I132" s="50">
        <v>34414</v>
      </c>
      <c r="J132" s="5" t="s">
        <v>417</v>
      </c>
      <c r="BT132" s="1"/>
    </row>
    <row r="133" spans="1:72" x14ac:dyDescent="0.25">
      <c r="A133" s="5" t="s">
        <v>442</v>
      </c>
      <c r="B133" s="5" t="s">
        <v>454</v>
      </c>
      <c r="C133" s="5" t="s">
        <v>587</v>
      </c>
      <c r="D133" s="5" t="s">
        <v>510</v>
      </c>
      <c r="E133" s="52">
        <f t="shared" ca="1" si="2"/>
        <v>20436</v>
      </c>
      <c r="F133" s="5">
        <v>46</v>
      </c>
      <c r="G133" s="50">
        <v>26345</v>
      </c>
      <c r="H133" s="5">
        <v>350538</v>
      </c>
      <c r="I133" s="50">
        <v>34381</v>
      </c>
      <c r="J133" s="5" t="s">
        <v>417</v>
      </c>
      <c r="BT133" s="1"/>
    </row>
    <row r="134" spans="1:72" x14ac:dyDescent="0.25">
      <c r="A134" s="5" t="s">
        <v>442</v>
      </c>
      <c r="B134" s="5" t="s">
        <v>413</v>
      </c>
      <c r="C134" s="5" t="s">
        <v>673</v>
      </c>
      <c r="D134" s="5" t="s">
        <v>498</v>
      </c>
      <c r="E134" s="52">
        <f t="shared" ca="1" si="2"/>
        <v>21120</v>
      </c>
      <c r="F134" s="5">
        <v>58</v>
      </c>
      <c r="G134" s="50">
        <v>22109</v>
      </c>
      <c r="H134" s="5">
        <v>562749</v>
      </c>
      <c r="I134" s="50">
        <v>32838</v>
      </c>
      <c r="J134" s="5" t="s">
        <v>421</v>
      </c>
      <c r="BT134" s="1"/>
    </row>
    <row r="135" spans="1:72" x14ac:dyDescent="0.25">
      <c r="A135" s="5" t="s">
        <v>442</v>
      </c>
      <c r="B135" s="5" t="s">
        <v>454</v>
      </c>
      <c r="C135" s="5" t="s">
        <v>817</v>
      </c>
      <c r="D135" s="5" t="s">
        <v>1030</v>
      </c>
      <c r="E135" s="52">
        <f t="shared" ca="1" si="2"/>
        <v>25176</v>
      </c>
      <c r="F135" s="5">
        <v>29</v>
      </c>
      <c r="G135" s="50">
        <v>32662</v>
      </c>
      <c r="H135" s="5">
        <v>352938</v>
      </c>
      <c r="I135" s="50">
        <v>39061</v>
      </c>
      <c r="J135" s="5" t="s">
        <v>858</v>
      </c>
      <c r="BT135" s="1"/>
    </row>
    <row r="136" spans="1:72" x14ac:dyDescent="0.25">
      <c r="A136" s="5" t="s">
        <v>442</v>
      </c>
      <c r="B136" s="5" t="s">
        <v>413</v>
      </c>
      <c r="C136" s="5" t="s">
        <v>704</v>
      </c>
      <c r="D136" s="5" t="s">
        <v>539</v>
      </c>
      <c r="E136" s="52">
        <f t="shared" ca="1" si="2"/>
        <v>31020</v>
      </c>
      <c r="F136" s="5">
        <v>47</v>
      </c>
      <c r="G136" s="50">
        <v>25883</v>
      </c>
      <c r="H136" s="5">
        <v>353018</v>
      </c>
      <c r="I136" s="50">
        <v>39170</v>
      </c>
      <c r="J136" s="5" t="s">
        <v>858</v>
      </c>
      <c r="BT136" s="1"/>
    </row>
    <row r="137" spans="1:72" x14ac:dyDescent="0.25">
      <c r="A137" s="5" t="s">
        <v>442</v>
      </c>
      <c r="B137" s="5" t="s">
        <v>454</v>
      </c>
      <c r="C137" s="5" t="s">
        <v>572</v>
      </c>
      <c r="D137" s="5" t="s">
        <v>976</v>
      </c>
      <c r="E137" s="52">
        <f t="shared" ca="1" si="2"/>
        <v>20580</v>
      </c>
      <c r="F137" s="5">
        <v>28</v>
      </c>
      <c r="G137" s="50">
        <v>33044</v>
      </c>
      <c r="H137" s="5">
        <v>563039</v>
      </c>
      <c r="I137" s="50">
        <v>39906</v>
      </c>
      <c r="J137" s="5" t="s">
        <v>858</v>
      </c>
      <c r="BT137" s="1"/>
    </row>
    <row r="138" spans="1:72" x14ac:dyDescent="0.25">
      <c r="A138" s="5" t="s">
        <v>442</v>
      </c>
      <c r="B138" s="5" t="s">
        <v>454</v>
      </c>
      <c r="C138" s="5" t="s">
        <v>528</v>
      </c>
      <c r="D138" s="5" t="s">
        <v>90</v>
      </c>
      <c r="E138" s="52">
        <f t="shared" ca="1" si="2"/>
        <v>18300</v>
      </c>
      <c r="F138" s="5">
        <v>27</v>
      </c>
      <c r="G138" s="50">
        <v>33187</v>
      </c>
      <c r="H138" s="5">
        <v>353100</v>
      </c>
      <c r="I138" s="50">
        <v>41527</v>
      </c>
      <c r="J138" s="5" t="s">
        <v>858</v>
      </c>
      <c r="BT138" s="1"/>
    </row>
    <row r="139" spans="1:72" x14ac:dyDescent="0.25">
      <c r="A139" s="5" t="s">
        <v>442</v>
      </c>
      <c r="B139" s="5" t="s">
        <v>454</v>
      </c>
      <c r="C139" s="5" t="s">
        <v>635</v>
      </c>
      <c r="D139" s="5" t="s">
        <v>995</v>
      </c>
      <c r="E139" s="52">
        <f t="shared" ca="1" si="2"/>
        <v>21984</v>
      </c>
      <c r="F139" s="5">
        <v>29</v>
      </c>
      <c r="G139" s="50">
        <v>32565</v>
      </c>
      <c r="H139" s="5">
        <v>563106</v>
      </c>
      <c r="I139" s="50">
        <v>41779</v>
      </c>
      <c r="J139" s="5" t="s">
        <v>858</v>
      </c>
      <c r="BT139" s="1"/>
    </row>
    <row r="140" spans="1:72" x14ac:dyDescent="0.25">
      <c r="A140" s="5" t="s">
        <v>442</v>
      </c>
      <c r="B140" s="5" t="s">
        <v>454</v>
      </c>
      <c r="C140" s="5" t="s">
        <v>509</v>
      </c>
      <c r="D140" s="5" t="s">
        <v>975</v>
      </c>
      <c r="E140" s="52">
        <f t="shared" ca="1" si="2"/>
        <v>30204</v>
      </c>
      <c r="F140" s="5">
        <v>30</v>
      </c>
      <c r="G140" s="50">
        <v>32062</v>
      </c>
      <c r="H140" s="5">
        <v>563113</v>
      </c>
      <c r="I140" s="50">
        <v>41686</v>
      </c>
      <c r="J140" s="5" t="s">
        <v>858</v>
      </c>
      <c r="BT140" s="1"/>
    </row>
    <row r="141" spans="1:72" x14ac:dyDescent="0.25">
      <c r="A141" s="5" t="s">
        <v>442</v>
      </c>
      <c r="B141" s="5" t="s">
        <v>413</v>
      </c>
      <c r="C141" s="5" t="s">
        <v>646</v>
      </c>
      <c r="D141" s="5" t="s">
        <v>896</v>
      </c>
      <c r="E141" s="52">
        <f t="shared" ca="1" si="2"/>
        <v>19152</v>
      </c>
      <c r="F141" s="5">
        <v>38</v>
      </c>
      <c r="G141" s="50">
        <v>29332</v>
      </c>
      <c r="H141" s="5">
        <v>563112</v>
      </c>
      <c r="I141" s="50">
        <v>41793</v>
      </c>
      <c r="J141" s="5" t="s">
        <v>858</v>
      </c>
      <c r="BT141" s="1"/>
    </row>
    <row r="142" spans="1:72" x14ac:dyDescent="0.25">
      <c r="A142" s="5" t="s">
        <v>442</v>
      </c>
      <c r="B142" s="5" t="s">
        <v>454</v>
      </c>
      <c r="C142" s="5" t="s">
        <v>730</v>
      </c>
      <c r="D142" s="5" t="s">
        <v>942</v>
      </c>
      <c r="E142" s="52">
        <f t="shared" ca="1" si="2"/>
        <v>26796</v>
      </c>
      <c r="F142" s="5">
        <v>29</v>
      </c>
      <c r="G142" s="50">
        <v>32438</v>
      </c>
      <c r="H142" s="5">
        <v>563134</v>
      </c>
      <c r="I142" s="50">
        <v>42346</v>
      </c>
      <c r="J142" s="5" t="s">
        <v>858</v>
      </c>
      <c r="BT142" s="1"/>
    </row>
    <row r="143" spans="1:72" x14ac:dyDescent="0.25">
      <c r="A143" s="5" t="s">
        <v>684</v>
      </c>
      <c r="B143" s="5" t="s">
        <v>413</v>
      </c>
      <c r="C143" s="5" t="s">
        <v>665</v>
      </c>
      <c r="D143" s="5" t="s">
        <v>515</v>
      </c>
      <c r="E143" s="52">
        <f t="shared" ca="1" si="2"/>
        <v>29316</v>
      </c>
      <c r="F143" s="5">
        <v>56</v>
      </c>
      <c r="G143" s="50">
        <v>22682</v>
      </c>
      <c r="H143" s="5">
        <v>350968</v>
      </c>
      <c r="I143" s="50">
        <v>30088</v>
      </c>
      <c r="J143" s="5" t="s">
        <v>421</v>
      </c>
      <c r="BT143" s="1"/>
    </row>
    <row r="144" spans="1:72" x14ac:dyDescent="0.25">
      <c r="A144" s="5" t="s">
        <v>670</v>
      </c>
      <c r="B144" s="5" t="s">
        <v>413</v>
      </c>
      <c r="C144" s="5" t="s">
        <v>481</v>
      </c>
      <c r="D144" s="5" t="s">
        <v>669</v>
      </c>
      <c r="E144" s="52">
        <f t="shared" ca="1" si="2"/>
        <v>25416</v>
      </c>
      <c r="F144" s="5">
        <v>57</v>
      </c>
      <c r="G144" s="50">
        <v>22543</v>
      </c>
      <c r="H144" s="5">
        <v>350809</v>
      </c>
      <c r="I144" s="50">
        <v>30091</v>
      </c>
      <c r="J144" s="5" t="s">
        <v>417</v>
      </c>
      <c r="BT144" s="1"/>
    </row>
    <row r="145" spans="1:72" x14ac:dyDescent="0.25">
      <c r="A145" s="5" t="s">
        <v>670</v>
      </c>
      <c r="B145" s="5" t="s">
        <v>413</v>
      </c>
      <c r="C145" s="5" t="s">
        <v>603</v>
      </c>
      <c r="D145" s="5" t="s">
        <v>699</v>
      </c>
      <c r="E145" s="52">
        <f t="shared" ca="1" si="2"/>
        <v>24312</v>
      </c>
      <c r="F145" s="5">
        <v>58</v>
      </c>
      <c r="G145" s="50">
        <v>21972</v>
      </c>
      <c r="H145" s="5">
        <v>350847</v>
      </c>
      <c r="I145" s="50">
        <v>29956</v>
      </c>
      <c r="J145" s="5" t="s">
        <v>417</v>
      </c>
      <c r="BT145" s="1"/>
    </row>
    <row r="146" spans="1:72" x14ac:dyDescent="0.25">
      <c r="A146" s="5" t="s">
        <v>1020</v>
      </c>
      <c r="B146" s="5" t="s">
        <v>408</v>
      </c>
      <c r="C146" s="5" t="s">
        <v>547</v>
      </c>
      <c r="D146" s="5" t="s">
        <v>645</v>
      </c>
      <c r="E146" s="52">
        <f t="shared" ca="1" si="2"/>
        <v>26172</v>
      </c>
      <c r="F146" s="5">
        <v>28</v>
      </c>
      <c r="G146" s="50">
        <v>33126</v>
      </c>
      <c r="H146" s="5">
        <v>352915</v>
      </c>
      <c r="I146" s="50">
        <v>38682</v>
      </c>
      <c r="J146" s="5" t="s">
        <v>858</v>
      </c>
      <c r="BT146" s="1"/>
    </row>
    <row r="147" spans="1:72" x14ac:dyDescent="0.25">
      <c r="A147" s="5" t="s">
        <v>1020</v>
      </c>
      <c r="B147" s="5" t="s">
        <v>408</v>
      </c>
      <c r="C147" s="5" t="s">
        <v>497</v>
      </c>
      <c r="D147" s="5" t="s">
        <v>1034</v>
      </c>
      <c r="E147" s="52">
        <f t="shared" ca="1" si="2"/>
        <v>28476</v>
      </c>
      <c r="F147" s="5">
        <v>31</v>
      </c>
      <c r="G147" s="50">
        <v>31872</v>
      </c>
      <c r="H147" s="5">
        <v>562964</v>
      </c>
      <c r="I147" s="50">
        <v>38997</v>
      </c>
      <c r="J147" s="5" t="s">
        <v>858</v>
      </c>
      <c r="BT147" s="1"/>
    </row>
    <row r="148" spans="1:72" x14ac:dyDescent="0.25">
      <c r="A148" s="5" t="s">
        <v>1020</v>
      </c>
      <c r="B148" s="5" t="s">
        <v>454</v>
      </c>
      <c r="C148" s="5" t="s">
        <v>791</v>
      </c>
      <c r="D148" s="5" t="s">
        <v>1035</v>
      </c>
      <c r="E148" s="52">
        <f t="shared" ca="1" si="2"/>
        <v>21432</v>
      </c>
      <c r="F148" s="5">
        <v>30</v>
      </c>
      <c r="G148" s="50">
        <v>32359</v>
      </c>
      <c r="H148" s="5">
        <v>352962</v>
      </c>
      <c r="I148" s="50">
        <v>39059</v>
      </c>
      <c r="J148" s="5" t="s">
        <v>858</v>
      </c>
      <c r="BT148" s="1"/>
    </row>
    <row r="149" spans="1:72" x14ac:dyDescent="0.25">
      <c r="A149" s="5" t="s">
        <v>1020</v>
      </c>
      <c r="B149" s="5" t="s">
        <v>454</v>
      </c>
      <c r="C149" s="5" t="s">
        <v>414</v>
      </c>
      <c r="D149" s="5" t="s">
        <v>984</v>
      </c>
      <c r="E149" s="52">
        <f t="shared" ca="1" si="2"/>
        <v>20976</v>
      </c>
      <c r="F149" s="5">
        <v>30</v>
      </c>
      <c r="G149" s="50">
        <v>32311</v>
      </c>
      <c r="H149" s="5">
        <v>352961</v>
      </c>
      <c r="I149" s="50">
        <v>39031</v>
      </c>
      <c r="J149" s="5" t="s">
        <v>858</v>
      </c>
      <c r="BT149" s="1"/>
    </row>
    <row r="150" spans="1:72" x14ac:dyDescent="0.25">
      <c r="A150" s="5" t="s">
        <v>1020</v>
      </c>
      <c r="B150" s="5" t="s">
        <v>408</v>
      </c>
      <c r="C150" s="5" t="s">
        <v>610</v>
      </c>
      <c r="D150" s="5" t="s">
        <v>1026</v>
      </c>
      <c r="E150" s="52">
        <f t="shared" ca="1" si="2"/>
        <v>22308</v>
      </c>
      <c r="F150" s="5">
        <v>29</v>
      </c>
      <c r="G150" s="50">
        <v>32681</v>
      </c>
      <c r="H150" s="5">
        <v>562963</v>
      </c>
      <c r="I150" s="50">
        <v>38941</v>
      </c>
      <c r="J150" s="5" t="s">
        <v>858</v>
      </c>
      <c r="BT150" s="1"/>
    </row>
    <row r="151" spans="1:72" x14ac:dyDescent="0.25">
      <c r="A151" s="5" t="s">
        <v>1020</v>
      </c>
      <c r="B151" s="5" t="s">
        <v>454</v>
      </c>
      <c r="C151" s="5" t="s">
        <v>500</v>
      </c>
      <c r="D151" s="5" t="s">
        <v>985</v>
      </c>
      <c r="E151" s="52">
        <f t="shared" ca="1" si="2"/>
        <v>21060</v>
      </c>
      <c r="F151" s="5">
        <v>28</v>
      </c>
      <c r="G151" s="50">
        <v>32909</v>
      </c>
      <c r="H151" s="5">
        <v>562965</v>
      </c>
      <c r="I151" s="50">
        <v>38866</v>
      </c>
      <c r="J151" s="5" t="s">
        <v>858</v>
      </c>
      <c r="BT151" s="1"/>
    </row>
    <row r="152" spans="1:72" x14ac:dyDescent="0.25">
      <c r="A152" s="5" t="s">
        <v>845</v>
      </c>
      <c r="B152" s="5" t="s">
        <v>413</v>
      </c>
      <c r="C152" s="5" t="s">
        <v>578</v>
      </c>
      <c r="D152" s="5" t="s">
        <v>844</v>
      </c>
      <c r="E152" s="52">
        <f t="shared" ca="1" si="2"/>
        <v>23844</v>
      </c>
      <c r="F152" s="5">
        <v>51</v>
      </c>
      <c r="G152" s="50">
        <v>24511</v>
      </c>
      <c r="H152" s="5">
        <v>561029</v>
      </c>
      <c r="I152" s="50">
        <v>34299</v>
      </c>
      <c r="J152" s="5" t="s">
        <v>466</v>
      </c>
      <c r="BT152" s="1"/>
    </row>
    <row r="153" spans="1:72" x14ac:dyDescent="0.25">
      <c r="A153" s="5" t="s">
        <v>845</v>
      </c>
      <c r="B153" s="5" t="s">
        <v>413</v>
      </c>
      <c r="C153" s="5" t="s">
        <v>461</v>
      </c>
      <c r="D153" s="5" t="s">
        <v>472</v>
      </c>
      <c r="E153" s="52">
        <f t="shared" ca="1" si="2"/>
        <v>23316</v>
      </c>
      <c r="F153" s="5">
        <v>48</v>
      </c>
      <c r="G153" s="50">
        <v>25661</v>
      </c>
      <c r="H153" s="5">
        <v>560989</v>
      </c>
      <c r="I153" s="50">
        <v>34311</v>
      </c>
      <c r="J153" s="5" t="s">
        <v>417</v>
      </c>
      <c r="BT153" s="1"/>
    </row>
    <row r="154" spans="1:72" x14ac:dyDescent="0.25">
      <c r="A154" s="5" t="s">
        <v>754</v>
      </c>
      <c r="B154" s="5" t="s">
        <v>413</v>
      </c>
      <c r="C154" s="5" t="s">
        <v>611</v>
      </c>
      <c r="D154" s="5" t="s">
        <v>753</v>
      </c>
      <c r="E154" s="52">
        <f t="shared" ca="1" si="2"/>
        <v>21396</v>
      </c>
      <c r="F154" s="5">
        <v>56</v>
      </c>
      <c r="G154" s="50">
        <v>22734</v>
      </c>
      <c r="H154" s="5">
        <v>560546</v>
      </c>
      <c r="I154" s="50">
        <v>31088</v>
      </c>
      <c r="J154" s="5" t="s">
        <v>417</v>
      </c>
      <c r="BT154" s="1"/>
    </row>
    <row r="155" spans="1:72" x14ac:dyDescent="0.25">
      <c r="A155" s="5" t="s">
        <v>416</v>
      </c>
      <c r="B155" s="5" t="s">
        <v>413</v>
      </c>
      <c r="C155" s="5" t="s">
        <v>414</v>
      </c>
      <c r="D155" s="5" t="s">
        <v>415</v>
      </c>
      <c r="E155" s="52">
        <f t="shared" ca="1" si="2"/>
        <v>18708</v>
      </c>
      <c r="F155" s="5">
        <v>65</v>
      </c>
      <c r="G155" s="50">
        <v>19522</v>
      </c>
      <c r="H155" s="5">
        <v>350855</v>
      </c>
      <c r="I155" s="50">
        <v>28025</v>
      </c>
      <c r="J155" s="5" t="s">
        <v>417</v>
      </c>
      <c r="BT155" s="1"/>
    </row>
    <row r="156" spans="1:72" x14ac:dyDescent="0.25">
      <c r="A156" s="5" t="s">
        <v>416</v>
      </c>
      <c r="B156" s="5" t="s">
        <v>413</v>
      </c>
      <c r="C156" s="5" t="s">
        <v>429</v>
      </c>
      <c r="D156" s="5" t="s">
        <v>430</v>
      </c>
      <c r="E156" s="52">
        <f t="shared" ca="1" si="2"/>
        <v>21768</v>
      </c>
      <c r="F156" s="5">
        <v>62</v>
      </c>
      <c r="G156" s="50">
        <v>20373</v>
      </c>
      <c r="H156" s="5">
        <v>350521</v>
      </c>
      <c r="I156" s="50">
        <v>27885</v>
      </c>
      <c r="J156" s="5" t="s">
        <v>412</v>
      </c>
      <c r="BT156" s="1"/>
    </row>
    <row r="157" spans="1:72" x14ac:dyDescent="0.25">
      <c r="A157" s="5" t="s">
        <v>416</v>
      </c>
      <c r="B157" s="5" t="s">
        <v>413</v>
      </c>
      <c r="C157" s="5" t="s">
        <v>467</v>
      </c>
      <c r="D157" s="5" t="s">
        <v>468</v>
      </c>
      <c r="E157" s="52">
        <f t="shared" ca="1" si="2"/>
        <v>23256</v>
      </c>
      <c r="F157" s="5">
        <v>61</v>
      </c>
      <c r="G157" s="50">
        <v>20945</v>
      </c>
      <c r="H157" s="5">
        <v>350711</v>
      </c>
      <c r="I157" s="50">
        <v>28440</v>
      </c>
      <c r="J157" s="5" t="s">
        <v>412</v>
      </c>
      <c r="BT157" s="1"/>
    </row>
    <row r="158" spans="1:72" x14ac:dyDescent="0.25">
      <c r="A158" s="5" t="s">
        <v>416</v>
      </c>
      <c r="B158" s="5" t="s">
        <v>413</v>
      </c>
      <c r="C158" s="5" t="s">
        <v>481</v>
      </c>
      <c r="D158" s="5" t="s">
        <v>491</v>
      </c>
      <c r="E158" s="52">
        <f t="shared" ca="1" si="2"/>
        <v>28056</v>
      </c>
      <c r="F158" s="5">
        <v>62</v>
      </c>
      <c r="G158" s="50">
        <v>20609</v>
      </c>
      <c r="H158" s="5">
        <v>350526</v>
      </c>
      <c r="I158" s="50">
        <v>28372</v>
      </c>
      <c r="J158" s="5" t="s">
        <v>421</v>
      </c>
      <c r="BT158" s="1"/>
    </row>
    <row r="159" spans="1:72" x14ac:dyDescent="0.25">
      <c r="A159" s="5" t="s">
        <v>416</v>
      </c>
      <c r="B159" s="5" t="s">
        <v>413</v>
      </c>
      <c r="C159" s="5" t="s">
        <v>499</v>
      </c>
      <c r="D159" s="5" t="s">
        <v>435</v>
      </c>
      <c r="E159" s="52">
        <f t="shared" ca="1" si="2"/>
        <v>30636</v>
      </c>
      <c r="F159" s="5">
        <v>60</v>
      </c>
      <c r="G159" s="50">
        <v>21334</v>
      </c>
      <c r="H159" s="5">
        <v>351238</v>
      </c>
      <c r="I159" s="50">
        <v>28469</v>
      </c>
      <c r="J159" s="5" t="s">
        <v>421</v>
      </c>
      <c r="BT159" s="1"/>
    </row>
    <row r="160" spans="1:72" x14ac:dyDescent="0.25">
      <c r="A160" s="5" t="s">
        <v>416</v>
      </c>
      <c r="B160" s="5" t="s">
        <v>413</v>
      </c>
      <c r="C160" s="5" t="s">
        <v>506</v>
      </c>
      <c r="D160" s="5" t="s">
        <v>507</v>
      </c>
      <c r="E160" s="52">
        <f t="shared" ca="1" si="2"/>
        <v>18792</v>
      </c>
      <c r="F160" s="5">
        <v>62</v>
      </c>
      <c r="G160" s="50">
        <v>20535</v>
      </c>
      <c r="H160" s="5">
        <v>350925</v>
      </c>
      <c r="I160" s="50">
        <v>28583</v>
      </c>
      <c r="J160" s="5" t="s">
        <v>421</v>
      </c>
      <c r="BT160" s="1"/>
    </row>
    <row r="161" spans="1:72" x14ac:dyDescent="0.25">
      <c r="A161" s="5" t="s">
        <v>416</v>
      </c>
      <c r="B161" s="5" t="s">
        <v>454</v>
      </c>
      <c r="C161" s="5" t="s">
        <v>519</v>
      </c>
      <c r="D161" s="5" t="s">
        <v>520</v>
      </c>
      <c r="E161" s="52">
        <f t="shared" ca="1" si="2"/>
        <v>18432</v>
      </c>
      <c r="F161" s="5">
        <v>59</v>
      </c>
      <c r="G161" s="50">
        <v>21515</v>
      </c>
      <c r="H161" s="5">
        <v>351111</v>
      </c>
      <c r="I161" s="50">
        <v>28639</v>
      </c>
      <c r="J161" s="5" t="s">
        <v>466</v>
      </c>
      <c r="BT161" s="1"/>
    </row>
    <row r="162" spans="1:72" x14ac:dyDescent="0.25">
      <c r="A162" s="5" t="s">
        <v>416</v>
      </c>
      <c r="B162" s="5" t="s">
        <v>413</v>
      </c>
      <c r="C162" s="5" t="s">
        <v>450</v>
      </c>
      <c r="D162" s="5" t="s">
        <v>441</v>
      </c>
      <c r="E162" s="52">
        <f t="shared" ca="1" si="2"/>
        <v>24300</v>
      </c>
      <c r="F162" s="5">
        <v>59</v>
      </c>
      <c r="G162" s="50">
        <v>21480</v>
      </c>
      <c r="H162" s="5">
        <v>351006</v>
      </c>
      <c r="I162" s="50">
        <v>28627</v>
      </c>
      <c r="J162" s="5" t="s">
        <v>412</v>
      </c>
      <c r="BT162" s="1"/>
    </row>
    <row r="163" spans="1:72" x14ac:dyDescent="0.25">
      <c r="A163" s="5" t="s">
        <v>416</v>
      </c>
      <c r="B163" s="5" t="s">
        <v>413</v>
      </c>
      <c r="C163" s="5" t="s">
        <v>531</v>
      </c>
      <c r="D163" s="5" t="s">
        <v>532</v>
      </c>
      <c r="E163" s="52">
        <f t="shared" ca="1" si="2"/>
        <v>23280</v>
      </c>
      <c r="F163" s="5">
        <v>60</v>
      </c>
      <c r="G163" s="50">
        <v>21265</v>
      </c>
      <c r="H163" s="5">
        <v>350923</v>
      </c>
      <c r="I163" s="50">
        <v>28834</v>
      </c>
      <c r="J163" s="5" t="s">
        <v>412</v>
      </c>
      <c r="BT163" s="1"/>
    </row>
    <row r="164" spans="1:72" x14ac:dyDescent="0.25">
      <c r="A164" s="5" t="s">
        <v>416</v>
      </c>
      <c r="B164" s="5" t="s">
        <v>408</v>
      </c>
      <c r="C164" s="5" t="s">
        <v>549</v>
      </c>
      <c r="D164" s="5" t="s">
        <v>550</v>
      </c>
      <c r="E164" s="52">
        <f t="shared" ca="1" si="2"/>
        <v>27660</v>
      </c>
      <c r="F164" s="5">
        <v>61</v>
      </c>
      <c r="G164" s="50">
        <v>21073</v>
      </c>
      <c r="H164" s="5">
        <v>350167</v>
      </c>
      <c r="I164" s="50">
        <v>28583</v>
      </c>
      <c r="J164" s="5" t="s">
        <v>417</v>
      </c>
      <c r="BT164" s="1"/>
    </row>
    <row r="165" spans="1:72" x14ac:dyDescent="0.25">
      <c r="A165" s="5" t="s">
        <v>416</v>
      </c>
      <c r="B165" s="5" t="s">
        <v>413</v>
      </c>
      <c r="C165" s="5" t="s">
        <v>152</v>
      </c>
      <c r="D165" s="5" t="s">
        <v>496</v>
      </c>
      <c r="E165" s="52">
        <f t="shared" ca="1" si="2"/>
        <v>20304</v>
      </c>
      <c r="F165" s="5">
        <v>61</v>
      </c>
      <c r="G165" s="50">
        <v>21051</v>
      </c>
      <c r="H165" s="5">
        <v>351027</v>
      </c>
      <c r="I165" s="50">
        <v>28935</v>
      </c>
      <c r="J165" s="5" t="s">
        <v>417</v>
      </c>
      <c r="BT165" s="1"/>
    </row>
    <row r="166" spans="1:72" x14ac:dyDescent="0.25">
      <c r="A166" s="5" t="s">
        <v>416</v>
      </c>
      <c r="B166" s="5" t="s">
        <v>413</v>
      </c>
      <c r="C166" s="5" t="s">
        <v>562</v>
      </c>
      <c r="D166" s="5" t="s">
        <v>563</v>
      </c>
      <c r="E166" s="52">
        <f t="shared" ca="1" si="2"/>
        <v>26292</v>
      </c>
      <c r="F166" s="5">
        <v>59</v>
      </c>
      <c r="G166" s="50">
        <v>21531</v>
      </c>
      <c r="H166" s="5">
        <v>350766</v>
      </c>
      <c r="I166" s="50">
        <v>29150</v>
      </c>
      <c r="J166" s="5" t="s">
        <v>417</v>
      </c>
      <c r="BT166" s="1"/>
    </row>
    <row r="167" spans="1:72" x14ac:dyDescent="0.25">
      <c r="A167" s="5" t="s">
        <v>416</v>
      </c>
      <c r="B167" s="5" t="s">
        <v>413</v>
      </c>
      <c r="C167" s="5" t="s">
        <v>564</v>
      </c>
      <c r="D167" s="5" t="s">
        <v>565</v>
      </c>
      <c r="E167" s="52">
        <f t="shared" ca="1" si="2"/>
        <v>18288</v>
      </c>
      <c r="F167" s="5">
        <v>60</v>
      </c>
      <c r="G167" s="50">
        <v>21419</v>
      </c>
      <c r="H167" s="5">
        <v>351139</v>
      </c>
      <c r="I167" s="50">
        <v>28978</v>
      </c>
      <c r="J167" s="5" t="s">
        <v>421</v>
      </c>
      <c r="BT167" s="1"/>
    </row>
    <row r="168" spans="1:72" x14ac:dyDescent="0.25">
      <c r="A168" s="5" t="s">
        <v>416</v>
      </c>
      <c r="B168" s="5" t="s">
        <v>408</v>
      </c>
      <c r="C168" s="5" t="s">
        <v>541</v>
      </c>
      <c r="D168" s="5" t="s">
        <v>542</v>
      </c>
      <c r="E168" s="52">
        <f t="shared" ca="1" si="2"/>
        <v>27792</v>
      </c>
      <c r="F168" s="5">
        <v>61</v>
      </c>
      <c r="G168" s="50">
        <v>20952</v>
      </c>
      <c r="H168" s="5">
        <v>350447</v>
      </c>
      <c r="I168" s="50">
        <v>29185</v>
      </c>
      <c r="J168" s="5" t="s">
        <v>421</v>
      </c>
      <c r="BT168" s="1"/>
    </row>
    <row r="169" spans="1:72" x14ac:dyDescent="0.25">
      <c r="A169" s="5" t="s">
        <v>416</v>
      </c>
      <c r="B169" s="5" t="s">
        <v>413</v>
      </c>
      <c r="C169" s="5" t="s">
        <v>570</v>
      </c>
      <c r="D169" s="5" t="s">
        <v>472</v>
      </c>
      <c r="E169" s="52">
        <f t="shared" ca="1" si="2"/>
        <v>20724</v>
      </c>
      <c r="F169" s="5">
        <v>60</v>
      </c>
      <c r="G169" s="50">
        <v>21409</v>
      </c>
      <c r="H169" s="5">
        <v>350220</v>
      </c>
      <c r="I169" s="50">
        <v>28995</v>
      </c>
      <c r="J169" s="5" t="s">
        <v>466</v>
      </c>
      <c r="BT169" s="1"/>
    </row>
    <row r="170" spans="1:72" x14ac:dyDescent="0.25">
      <c r="A170" s="5" t="s">
        <v>416</v>
      </c>
      <c r="B170" s="5" t="s">
        <v>408</v>
      </c>
      <c r="C170" s="5" t="s">
        <v>574</v>
      </c>
      <c r="D170" s="5" t="s">
        <v>575</v>
      </c>
      <c r="E170" s="52">
        <f t="shared" ca="1" si="2"/>
        <v>31188</v>
      </c>
      <c r="F170" s="5">
        <v>60</v>
      </c>
      <c r="G170" s="50">
        <v>21322</v>
      </c>
      <c r="H170" s="5">
        <v>560277</v>
      </c>
      <c r="I170" s="50">
        <v>28948</v>
      </c>
      <c r="J170" s="5" t="s">
        <v>466</v>
      </c>
      <c r="BT170" s="1"/>
    </row>
    <row r="171" spans="1:72" x14ac:dyDescent="0.25">
      <c r="A171" s="5" t="s">
        <v>416</v>
      </c>
      <c r="B171" s="5" t="s">
        <v>408</v>
      </c>
      <c r="C171" s="5" t="s">
        <v>578</v>
      </c>
      <c r="D171" s="5" t="s">
        <v>419</v>
      </c>
      <c r="E171" s="52">
        <f t="shared" ca="1" si="2"/>
        <v>20880</v>
      </c>
      <c r="F171" s="5">
        <v>59</v>
      </c>
      <c r="G171" s="50">
        <v>21705</v>
      </c>
      <c r="H171" s="5">
        <v>350784</v>
      </c>
      <c r="I171" s="50">
        <v>28950</v>
      </c>
      <c r="J171" s="5" t="s">
        <v>466</v>
      </c>
      <c r="BT171" s="1"/>
    </row>
    <row r="172" spans="1:72" x14ac:dyDescent="0.25">
      <c r="A172" s="5" t="s">
        <v>416</v>
      </c>
      <c r="B172" s="5" t="s">
        <v>413</v>
      </c>
      <c r="C172" s="5" t="s">
        <v>495</v>
      </c>
      <c r="D172" s="5" t="s">
        <v>581</v>
      </c>
      <c r="E172" s="52">
        <f t="shared" ca="1" si="2"/>
        <v>28164</v>
      </c>
      <c r="F172" s="5">
        <v>59</v>
      </c>
      <c r="G172" s="50">
        <v>21544</v>
      </c>
      <c r="H172" s="5">
        <v>560357</v>
      </c>
      <c r="I172" s="50">
        <v>28940</v>
      </c>
      <c r="J172" s="5" t="s">
        <v>412</v>
      </c>
      <c r="BT172" s="1"/>
    </row>
    <row r="173" spans="1:72" x14ac:dyDescent="0.25">
      <c r="A173" s="5" t="s">
        <v>416</v>
      </c>
      <c r="B173" s="5" t="s">
        <v>408</v>
      </c>
      <c r="C173" s="5" t="s">
        <v>437</v>
      </c>
      <c r="D173" s="5" t="s">
        <v>535</v>
      </c>
      <c r="E173" s="52">
        <f t="shared" ca="1" si="2"/>
        <v>22884</v>
      </c>
      <c r="F173" s="5">
        <v>60</v>
      </c>
      <c r="G173" s="50">
        <v>21310</v>
      </c>
      <c r="H173" s="5">
        <v>350677</v>
      </c>
      <c r="I173" s="50">
        <v>28881</v>
      </c>
      <c r="J173" s="5" t="s">
        <v>412</v>
      </c>
      <c r="BT173" s="1"/>
    </row>
    <row r="174" spans="1:72" x14ac:dyDescent="0.25">
      <c r="A174" s="5" t="s">
        <v>416</v>
      </c>
      <c r="B174" s="5" t="s">
        <v>413</v>
      </c>
      <c r="C174" s="5" t="s">
        <v>590</v>
      </c>
      <c r="D174" s="5" t="s">
        <v>591</v>
      </c>
      <c r="E174" s="52">
        <f t="shared" ca="1" si="2"/>
        <v>30036</v>
      </c>
      <c r="F174" s="5">
        <v>58</v>
      </c>
      <c r="G174" s="50">
        <v>21864</v>
      </c>
      <c r="H174" s="5">
        <v>350978</v>
      </c>
      <c r="I174" s="50">
        <v>29261</v>
      </c>
      <c r="J174" s="5" t="s">
        <v>417</v>
      </c>
      <c r="BT174" s="1"/>
    </row>
    <row r="175" spans="1:72" x14ac:dyDescent="0.25">
      <c r="A175" s="5" t="s">
        <v>416</v>
      </c>
      <c r="B175" s="5" t="s">
        <v>413</v>
      </c>
      <c r="C175" s="5" t="s">
        <v>157</v>
      </c>
      <c r="D175" s="5" t="s">
        <v>593</v>
      </c>
      <c r="E175" s="52">
        <f t="shared" ca="1" si="2"/>
        <v>20880</v>
      </c>
      <c r="F175" s="5">
        <v>59</v>
      </c>
      <c r="G175" s="50">
        <v>21514</v>
      </c>
      <c r="H175" s="5">
        <v>560307</v>
      </c>
      <c r="I175" s="50">
        <v>29358</v>
      </c>
      <c r="J175" s="5" t="s">
        <v>417</v>
      </c>
      <c r="BT175" s="1"/>
    </row>
    <row r="176" spans="1:72" x14ac:dyDescent="0.25">
      <c r="A176" s="5" t="s">
        <v>416</v>
      </c>
      <c r="B176" s="5" t="s">
        <v>413</v>
      </c>
      <c r="C176" s="5" t="s">
        <v>423</v>
      </c>
      <c r="D176" s="5" t="s">
        <v>438</v>
      </c>
      <c r="E176" s="52">
        <f t="shared" ca="1" si="2"/>
        <v>18732</v>
      </c>
      <c r="F176" s="5">
        <v>60</v>
      </c>
      <c r="G176" s="50">
        <v>21440</v>
      </c>
      <c r="H176" s="5">
        <v>350756</v>
      </c>
      <c r="I176" s="50">
        <v>29384</v>
      </c>
      <c r="J176" s="5" t="s">
        <v>417</v>
      </c>
      <c r="BT176" s="1"/>
    </row>
    <row r="177" spans="1:72" x14ac:dyDescent="0.25">
      <c r="A177" s="5" t="s">
        <v>416</v>
      </c>
      <c r="B177" s="5" t="s">
        <v>413</v>
      </c>
      <c r="C177" s="5" t="s">
        <v>446</v>
      </c>
      <c r="D177" s="5" t="s">
        <v>510</v>
      </c>
      <c r="E177" s="52">
        <f t="shared" ca="1" si="2"/>
        <v>19332</v>
      </c>
      <c r="F177" s="5">
        <v>60</v>
      </c>
      <c r="G177" s="50">
        <v>21232</v>
      </c>
      <c r="H177" s="5">
        <v>350957</v>
      </c>
      <c r="I177" s="50">
        <v>29551</v>
      </c>
      <c r="J177" s="5" t="s">
        <v>421</v>
      </c>
      <c r="BT177" s="1"/>
    </row>
    <row r="178" spans="1:72" x14ac:dyDescent="0.25">
      <c r="A178" s="5" t="s">
        <v>416</v>
      </c>
      <c r="B178" s="5" t="s">
        <v>413</v>
      </c>
      <c r="C178" s="5" t="s">
        <v>612</v>
      </c>
      <c r="D178" s="5" t="s">
        <v>613</v>
      </c>
      <c r="E178" s="52">
        <f t="shared" ca="1" si="2"/>
        <v>22464</v>
      </c>
      <c r="F178" s="5">
        <v>58</v>
      </c>
      <c r="G178" s="50">
        <v>22101</v>
      </c>
      <c r="H178" s="5">
        <v>350254</v>
      </c>
      <c r="I178" s="50">
        <v>29770</v>
      </c>
      <c r="J178" s="5" t="s">
        <v>421</v>
      </c>
      <c r="BT178" s="1"/>
    </row>
    <row r="179" spans="1:72" x14ac:dyDescent="0.25">
      <c r="A179" s="5" t="s">
        <v>416</v>
      </c>
      <c r="B179" s="5" t="s">
        <v>413</v>
      </c>
      <c r="C179" s="5" t="s">
        <v>495</v>
      </c>
      <c r="D179" s="5" t="s">
        <v>489</v>
      </c>
      <c r="E179" s="52">
        <f t="shared" ca="1" si="2"/>
        <v>25164</v>
      </c>
      <c r="F179" s="5">
        <v>59</v>
      </c>
      <c r="G179" s="50">
        <v>21774</v>
      </c>
      <c r="H179" s="5">
        <v>560336</v>
      </c>
      <c r="I179" s="50">
        <v>29833</v>
      </c>
      <c r="J179" s="5" t="s">
        <v>466</v>
      </c>
      <c r="BT179" s="1"/>
    </row>
    <row r="180" spans="1:72" x14ac:dyDescent="0.25">
      <c r="A180" s="5" t="s">
        <v>416</v>
      </c>
      <c r="B180" s="5" t="s">
        <v>413</v>
      </c>
      <c r="C180" s="5" t="s">
        <v>469</v>
      </c>
      <c r="D180" s="5" t="s">
        <v>415</v>
      </c>
      <c r="E180" s="52">
        <f t="shared" ca="1" si="2"/>
        <v>27840</v>
      </c>
      <c r="F180" s="5">
        <v>59</v>
      </c>
      <c r="G180" s="50">
        <v>21741</v>
      </c>
      <c r="H180" s="5">
        <v>560368</v>
      </c>
      <c r="I180" s="50">
        <v>29681</v>
      </c>
      <c r="J180" s="5" t="s">
        <v>412</v>
      </c>
      <c r="BT180" s="1"/>
    </row>
    <row r="181" spans="1:72" x14ac:dyDescent="0.25">
      <c r="A181" s="5" t="s">
        <v>416</v>
      </c>
      <c r="B181" s="5" t="s">
        <v>413</v>
      </c>
      <c r="C181" s="5" t="s">
        <v>490</v>
      </c>
      <c r="D181" s="5" t="s">
        <v>456</v>
      </c>
      <c r="E181" s="52">
        <f t="shared" ca="1" si="2"/>
        <v>29388</v>
      </c>
      <c r="F181" s="5">
        <v>59</v>
      </c>
      <c r="G181" s="50">
        <v>21784</v>
      </c>
      <c r="H181" s="5">
        <v>560345</v>
      </c>
      <c r="I181" s="50">
        <v>29612</v>
      </c>
      <c r="J181" s="5" t="s">
        <v>417</v>
      </c>
      <c r="BT181" s="1"/>
    </row>
    <row r="182" spans="1:72" x14ac:dyDescent="0.25">
      <c r="A182" s="5" t="s">
        <v>416</v>
      </c>
      <c r="B182" s="5" t="s">
        <v>408</v>
      </c>
      <c r="C182" s="5" t="s">
        <v>618</v>
      </c>
      <c r="D182" s="5" t="s">
        <v>444</v>
      </c>
      <c r="E182" s="52">
        <f t="shared" ca="1" si="2"/>
        <v>24876</v>
      </c>
      <c r="F182" s="5">
        <v>58</v>
      </c>
      <c r="G182" s="50">
        <v>21996</v>
      </c>
      <c r="H182" s="5">
        <v>350291</v>
      </c>
      <c r="I182" s="50">
        <v>29866</v>
      </c>
      <c r="J182" s="5" t="s">
        <v>417</v>
      </c>
      <c r="BT182" s="1"/>
    </row>
    <row r="183" spans="1:72" x14ac:dyDescent="0.25">
      <c r="A183" s="5" t="s">
        <v>416</v>
      </c>
      <c r="B183" s="5" t="s">
        <v>413</v>
      </c>
      <c r="C183" s="5" t="s">
        <v>550</v>
      </c>
      <c r="D183" s="5" t="s">
        <v>571</v>
      </c>
      <c r="E183" s="52">
        <f t="shared" ca="1" si="2"/>
        <v>21600</v>
      </c>
      <c r="F183" s="5">
        <v>58</v>
      </c>
      <c r="G183" s="50">
        <v>22119</v>
      </c>
      <c r="H183" s="5">
        <v>350854</v>
      </c>
      <c r="I183" s="50">
        <v>29928</v>
      </c>
      <c r="J183" s="5" t="s">
        <v>417</v>
      </c>
      <c r="BT183" s="1"/>
    </row>
    <row r="184" spans="1:72" x14ac:dyDescent="0.25">
      <c r="A184" s="5" t="s">
        <v>416</v>
      </c>
      <c r="B184" s="5" t="s">
        <v>413</v>
      </c>
      <c r="C184" s="5" t="s">
        <v>440</v>
      </c>
      <c r="D184" s="5" t="s">
        <v>435</v>
      </c>
      <c r="E184" s="52">
        <f t="shared" ca="1" si="2"/>
        <v>26316</v>
      </c>
      <c r="F184" s="5">
        <v>57</v>
      </c>
      <c r="G184" s="50">
        <v>22262</v>
      </c>
      <c r="H184" s="5">
        <v>350920</v>
      </c>
      <c r="I184" s="50">
        <v>29900</v>
      </c>
      <c r="J184" s="5" t="s">
        <v>417</v>
      </c>
      <c r="BT184" s="1"/>
    </row>
    <row r="185" spans="1:72" x14ac:dyDescent="0.25">
      <c r="A185" s="5" t="s">
        <v>416</v>
      </c>
      <c r="B185" s="5" t="s">
        <v>413</v>
      </c>
      <c r="C185" s="5" t="s">
        <v>579</v>
      </c>
      <c r="D185" s="5" t="s">
        <v>633</v>
      </c>
      <c r="E185" s="52">
        <f t="shared" ca="1" si="2"/>
        <v>24492</v>
      </c>
      <c r="F185" s="5">
        <v>58</v>
      </c>
      <c r="G185" s="50">
        <v>21956</v>
      </c>
      <c r="H185" s="5">
        <v>350953</v>
      </c>
      <c r="I185" s="50">
        <v>29810</v>
      </c>
      <c r="J185" s="5" t="s">
        <v>417</v>
      </c>
      <c r="BT185" s="1"/>
    </row>
    <row r="186" spans="1:72" x14ac:dyDescent="0.25">
      <c r="A186" s="5" t="s">
        <v>416</v>
      </c>
      <c r="B186" s="5" t="s">
        <v>413</v>
      </c>
      <c r="C186" s="5" t="s">
        <v>639</v>
      </c>
      <c r="D186" s="5" t="s">
        <v>515</v>
      </c>
      <c r="E186" s="52">
        <f t="shared" ca="1" si="2"/>
        <v>28332</v>
      </c>
      <c r="F186" s="5">
        <v>57</v>
      </c>
      <c r="G186" s="50">
        <v>22444</v>
      </c>
      <c r="H186" s="5">
        <v>350194</v>
      </c>
      <c r="I186" s="50">
        <v>29741</v>
      </c>
      <c r="J186" s="5" t="s">
        <v>417</v>
      </c>
      <c r="BT186" s="1"/>
    </row>
    <row r="187" spans="1:72" x14ac:dyDescent="0.25">
      <c r="A187" s="5" t="s">
        <v>416</v>
      </c>
      <c r="B187" s="5" t="s">
        <v>413</v>
      </c>
      <c r="C187" s="5" t="s">
        <v>610</v>
      </c>
      <c r="D187" s="5" t="s">
        <v>640</v>
      </c>
      <c r="E187" s="52">
        <f t="shared" ca="1" si="2"/>
        <v>27528</v>
      </c>
      <c r="F187" s="5">
        <v>57</v>
      </c>
      <c r="G187" s="50">
        <v>22404</v>
      </c>
      <c r="H187" s="5">
        <v>351084</v>
      </c>
      <c r="I187" s="50">
        <v>29723</v>
      </c>
      <c r="J187" s="5" t="s">
        <v>417</v>
      </c>
      <c r="BT187" s="1"/>
    </row>
    <row r="188" spans="1:72" x14ac:dyDescent="0.25">
      <c r="A188" s="5" t="s">
        <v>416</v>
      </c>
      <c r="B188" s="5" t="s">
        <v>413</v>
      </c>
      <c r="C188" s="5" t="s">
        <v>450</v>
      </c>
      <c r="D188" s="5" t="s">
        <v>585</v>
      </c>
      <c r="E188" s="52">
        <f t="shared" ca="1" si="2"/>
        <v>20748</v>
      </c>
      <c r="F188" s="5">
        <v>57</v>
      </c>
      <c r="G188" s="50">
        <v>22391</v>
      </c>
      <c r="H188" s="5">
        <v>350299</v>
      </c>
      <c r="I188" s="50">
        <v>29749</v>
      </c>
      <c r="J188" s="5" t="s">
        <v>421</v>
      </c>
      <c r="BT188" s="1"/>
    </row>
    <row r="189" spans="1:72" x14ac:dyDescent="0.25">
      <c r="A189" s="5" t="s">
        <v>416</v>
      </c>
      <c r="B189" s="5" t="s">
        <v>413</v>
      </c>
      <c r="C189" s="5" t="s">
        <v>464</v>
      </c>
      <c r="D189" s="5" t="s">
        <v>600</v>
      </c>
      <c r="E189" s="52">
        <f t="shared" ca="1" si="2"/>
        <v>23424</v>
      </c>
      <c r="F189" s="5">
        <v>57</v>
      </c>
      <c r="G189" s="50">
        <v>22258</v>
      </c>
      <c r="H189" s="5">
        <v>350405</v>
      </c>
      <c r="I189" s="50">
        <v>29851</v>
      </c>
      <c r="J189" s="5" t="s">
        <v>421</v>
      </c>
      <c r="BT189" s="1"/>
    </row>
    <row r="190" spans="1:72" x14ac:dyDescent="0.25">
      <c r="A190" s="5" t="s">
        <v>416</v>
      </c>
      <c r="B190" s="5" t="s">
        <v>413</v>
      </c>
      <c r="C190" s="5" t="s">
        <v>569</v>
      </c>
      <c r="D190" s="5" t="s">
        <v>432</v>
      </c>
      <c r="E190" s="52">
        <f t="shared" ca="1" si="2"/>
        <v>28380</v>
      </c>
      <c r="F190" s="5">
        <v>55</v>
      </c>
      <c r="G190" s="50">
        <v>22941</v>
      </c>
      <c r="H190" s="5">
        <v>350309</v>
      </c>
      <c r="I190" s="50">
        <v>29684</v>
      </c>
      <c r="J190" s="5" t="s">
        <v>412</v>
      </c>
      <c r="BT190" s="1"/>
    </row>
    <row r="191" spans="1:72" x14ac:dyDescent="0.25">
      <c r="A191" s="5" t="s">
        <v>416</v>
      </c>
      <c r="B191" s="5" t="s">
        <v>413</v>
      </c>
      <c r="C191" s="5" t="s">
        <v>660</v>
      </c>
      <c r="D191" s="5" t="s">
        <v>661</v>
      </c>
      <c r="E191" s="52">
        <f t="shared" ca="1" si="2"/>
        <v>26472</v>
      </c>
      <c r="F191" s="5">
        <v>56</v>
      </c>
      <c r="G191" s="50">
        <v>22566</v>
      </c>
      <c r="H191" s="5">
        <v>350889</v>
      </c>
      <c r="I191" s="50">
        <v>30083</v>
      </c>
      <c r="J191" s="5" t="s">
        <v>412</v>
      </c>
      <c r="BT191" s="1"/>
    </row>
    <row r="192" spans="1:72" x14ac:dyDescent="0.25">
      <c r="A192" s="5" t="s">
        <v>416</v>
      </c>
      <c r="B192" s="5" t="s">
        <v>408</v>
      </c>
      <c r="C192" s="5" t="s">
        <v>664</v>
      </c>
      <c r="D192" s="5" t="s">
        <v>453</v>
      </c>
      <c r="E192" s="52">
        <f t="shared" ca="1" si="2"/>
        <v>21900</v>
      </c>
      <c r="F192" s="5">
        <v>61</v>
      </c>
      <c r="G192" s="50">
        <v>20957</v>
      </c>
      <c r="H192" s="5">
        <v>560388</v>
      </c>
      <c r="I192" s="50">
        <v>30281</v>
      </c>
      <c r="J192" s="5" t="s">
        <v>412</v>
      </c>
      <c r="BT192" s="1"/>
    </row>
    <row r="193" spans="1:72" x14ac:dyDescent="0.25">
      <c r="A193" s="5" t="s">
        <v>416</v>
      </c>
      <c r="B193" s="5" t="s">
        <v>413</v>
      </c>
      <c r="C193" s="5" t="s">
        <v>639</v>
      </c>
      <c r="D193" s="5" t="s">
        <v>462</v>
      </c>
      <c r="E193" s="52">
        <f t="shared" ca="1" si="2"/>
        <v>30600</v>
      </c>
      <c r="F193" s="5">
        <v>58</v>
      </c>
      <c r="G193" s="50">
        <v>22026</v>
      </c>
      <c r="H193" s="5">
        <v>350813</v>
      </c>
      <c r="I193" s="50">
        <v>30239</v>
      </c>
      <c r="J193" s="5" t="s">
        <v>417</v>
      </c>
      <c r="BT193" s="1"/>
    </row>
    <row r="194" spans="1:72" x14ac:dyDescent="0.25">
      <c r="A194" s="5" t="s">
        <v>416</v>
      </c>
      <c r="B194" s="5" t="s">
        <v>413</v>
      </c>
      <c r="C194" s="5" t="s">
        <v>671</v>
      </c>
      <c r="D194" s="5" t="s">
        <v>672</v>
      </c>
      <c r="E194" s="52">
        <f t="shared" ref="E194:E257" ca="1" si="3">RANDBETWEEN(1500,2600)*12</f>
        <v>20256</v>
      </c>
      <c r="F194" s="5">
        <v>56</v>
      </c>
      <c r="G194" s="50">
        <v>22814</v>
      </c>
      <c r="H194" s="5">
        <v>350995</v>
      </c>
      <c r="I194" s="50">
        <v>30206</v>
      </c>
      <c r="J194" s="5" t="s">
        <v>417</v>
      </c>
      <c r="BT194" s="1"/>
    </row>
    <row r="195" spans="1:72" x14ac:dyDescent="0.25">
      <c r="A195" s="5" t="s">
        <v>416</v>
      </c>
      <c r="B195" s="5" t="s">
        <v>413</v>
      </c>
      <c r="C195" s="5" t="s">
        <v>418</v>
      </c>
      <c r="D195" s="5" t="s">
        <v>468</v>
      </c>
      <c r="E195" s="52">
        <f t="shared" ca="1" si="3"/>
        <v>28056</v>
      </c>
      <c r="F195" s="5">
        <v>62</v>
      </c>
      <c r="G195" s="50">
        <v>20628</v>
      </c>
      <c r="H195" s="5">
        <v>560400</v>
      </c>
      <c r="I195" s="50">
        <v>30044</v>
      </c>
      <c r="J195" s="5" t="s">
        <v>417</v>
      </c>
      <c r="BT195" s="1"/>
    </row>
    <row r="196" spans="1:72" x14ac:dyDescent="0.25">
      <c r="A196" s="5" t="s">
        <v>416</v>
      </c>
      <c r="B196" s="5" t="s">
        <v>454</v>
      </c>
      <c r="C196" s="5" t="s">
        <v>514</v>
      </c>
      <c r="D196" s="5" t="s">
        <v>438</v>
      </c>
      <c r="E196" s="52">
        <f t="shared" ca="1" si="3"/>
        <v>27324</v>
      </c>
      <c r="F196" s="5">
        <v>58</v>
      </c>
      <c r="G196" s="50">
        <v>22181</v>
      </c>
      <c r="H196" s="5">
        <v>350029</v>
      </c>
      <c r="I196" s="50">
        <v>30039</v>
      </c>
      <c r="J196" s="5" t="s">
        <v>417</v>
      </c>
      <c r="BT196" s="1"/>
    </row>
    <row r="197" spans="1:72" x14ac:dyDescent="0.25">
      <c r="A197" s="5" t="s">
        <v>416</v>
      </c>
      <c r="B197" s="5" t="s">
        <v>413</v>
      </c>
      <c r="C197" s="5" t="s">
        <v>681</v>
      </c>
      <c r="D197" s="5" t="s">
        <v>510</v>
      </c>
      <c r="E197" s="52">
        <f t="shared" ca="1" si="3"/>
        <v>22260</v>
      </c>
      <c r="F197" s="5">
        <v>56</v>
      </c>
      <c r="G197" s="50">
        <v>22819</v>
      </c>
      <c r="H197" s="5">
        <v>350518</v>
      </c>
      <c r="I197" s="50">
        <v>30216</v>
      </c>
      <c r="J197" s="5" t="s">
        <v>421</v>
      </c>
      <c r="BT197" s="1"/>
    </row>
    <row r="198" spans="1:72" x14ac:dyDescent="0.25">
      <c r="A198" s="5" t="s">
        <v>416</v>
      </c>
      <c r="B198" s="5" t="s">
        <v>413</v>
      </c>
      <c r="C198" s="5" t="s">
        <v>423</v>
      </c>
      <c r="D198" s="5" t="s">
        <v>583</v>
      </c>
      <c r="E198" s="52">
        <f t="shared" ca="1" si="3"/>
        <v>26700</v>
      </c>
      <c r="F198" s="5">
        <v>58</v>
      </c>
      <c r="G198" s="50">
        <v>22079</v>
      </c>
      <c r="H198" s="5">
        <v>351246</v>
      </c>
      <c r="I198" s="50">
        <v>30093</v>
      </c>
      <c r="J198" s="5" t="s">
        <v>466</v>
      </c>
      <c r="BT198" s="1"/>
    </row>
    <row r="199" spans="1:72" x14ac:dyDescent="0.25">
      <c r="A199" s="5" t="s">
        <v>416</v>
      </c>
      <c r="B199" s="5" t="s">
        <v>413</v>
      </c>
      <c r="C199" s="5" t="s">
        <v>625</v>
      </c>
      <c r="D199" s="5" t="s">
        <v>430</v>
      </c>
      <c r="E199" s="52">
        <f t="shared" ca="1" si="3"/>
        <v>25404</v>
      </c>
      <c r="F199" s="5">
        <v>56</v>
      </c>
      <c r="G199" s="50">
        <v>22561</v>
      </c>
      <c r="H199" s="5">
        <v>351181</v>
      </c>
      <c r="I199" s="50">
        <v>30074</v>
      </c>
      <c r="J199" s="5" t="s">
        <v>466</v>
      </c>
      <c r="BT199" s="1"/>
    </row>
    <row r="200" spans="1:72" x14ac:dyDescent="0.25">
      <c r="A200" s="5" t="s">
        <v>416</v>
      </c>
      <c r="B200" s="5" t="s">
        <v>413</v>
      </c>
      <c r="C200" s="5" t="s">
        <v>671</v>
      </c>
      <c r="D200" s="5" t="s">
        <v>475</v>
      </c>
      <c r="E200" s="52">
        <f t="shared" ca="1" si="3"/>
        <v>18192</v>
      </c>
      <c r="F200" s="5">
        <v>57</v>
      </c>
      <c r="G200" s="50">
        <v>22196</v>
      </c>
      <c r="H200" s="5">
        <v>351033</v>
      </c>
      <c r="I200" s="50">
        <v>30074</v>
      </c>
      <c r="J200" s="5" t="s">
        <v>466</v>
      </c>
      <c r="BT200" s="1"/>
    </row>
    <row r="201" spans="1:72" x14ac:dyDescent="0.25">
      <c r="A201" s="5" t="s">
        <v>416</v>
      </c>
      <c r="B201" s="5" t="s">
        <v>413</v>
      </c>
      <c r="C201" s="5" t="s">
        <v>490</v>
      </c>
      <c r="D201" s="5" t="s">
        <v>691</v>
      </c>
      <c r="E201" s="52">
        <f t="shared" ca="1" si="3"/>
        <v>21480</v>
      </c>
      <c r="F201" s="5">
        <v>55</v>
      </c>
      <c r="G201" s="50">
        <v>22976</v>
      </c>
      <c r="H201" s="5">
        <v>350996</v>
      </c>
      <c r="I201" s="50">
        <v>30281</v>
      </c>
      <c r="J201" s="5" t="s">
        <v>412</v>
      </c>
      <c r="BT201" s="1"/>
    </row>
    <row r="202" spans="1:72" x14ac:dyDescent="0.25">
      <c r="A202" s="5" t="s">
        <v>416</v>
      </c>
      <c r="B202" s="5" t="s">
        <v>413</v>
      </c>
      <c r="C202" s="5" t="s">
        <v>155</v>
      </c>
      <c r="D202" s="5" t="s">
        <v>477</v>
      </c>
      <c r="E202" s="52">
        <f t="shared" ca="1" si="3"/>
        <v>19848</v>
      </c>
      <c r="F202" s="5">
        <v>56</v>
      </c>
      <c r="G202" s="50">
        <v>22896</v>
      </c>
      <c r="H202" s="5">
        <v>350300</v>
      </c>
      <c r="I202" s="50">
        <v>30039</v>
      </c>
      <c r="J202" s="5" t="s">
        <v>412</v>
      </c>
      <c r="BT202" s="1"/>
    </row>
    <row r="203" spans="1:72" x14ac:dyDescent="0.25">
      <c r="A203" s="5" t="s">
        <v>416</v>
      </c>
      <c r="B203" s="5" t="s">
        <v>408</v>
      </c>
      <c r="C203" s="5" t="s">
        <v>492</v>
      </c>
      <c r="D203" s="5" t="s">
        <v>532</v>
      </c>
      <c r="E203" s="52">
        <f t="shared" ca="1" si="3"/>
        <v>24348</v>
      </c>
      <c r="F203" s="5">
        <v>56</v>
      </c>
      <c r="G203" s="50">
        <v>22713</v>
      </c>
      <c r="H203" s="5">
        <v>351212</v>
      </c>
      <c r="I203" s="50">
        <v>30061</v>
      </c>
      <c r="J203" s="5" t="s">
        <v>417</v>
      </c>
      <c r="BT203" s="1"/>
    </row>
    <row r="204" spans="1:72" x14ac:dyDescent="0.25">
      <c r="A204" s="5" t="s">
        <v>416</v>
      </c>
      <c r="B204" s="5" t="s">
        <v>408</v>
      </c>
      <c r="C204" s="5" t="s">
        <v>155</v>
      </c>
      <c r="D204" s="5" t="s">
        <v>697</v>
      </c>
      <c r="E204" s="52">
        <f t="shared" ca="1" si="3"/>
        <v>21228</v>
      </c>
      <c r="F204" s="5">
        <v>56</v>
      </c>
      <c r="G204" s="50">
        <v>22788</v>
      </c>
      <c r="H204" s="5">
        <v>350569</v>
      </c>
      <c r="I204" s="50">
        <v>29976</v>
      </c>
      <c r="J204" s="5" t="s">
        <v>417</v>
      </c>
      <c r="BT204" s="1"/>
    </row>
    <row r="205" spans="1:72" x14ac:dyDescent="0.25">
      <c r="A205" s="5" t="s">
        <v>416</v>
      </c>
      <c r="B205" s="5" t="s">
        <v>413</v>
      </c>
      <c r="C205" s="5" t="s">
        <v>631</v>
      </c>
      <c r="D205" s="5" t="s">
        <v>472</v>
      </c>
      <c r="E205" s="52">
        <f t="shared" ca="1" si="3"/>
        <v>29136</v>
      </c>
      <c r="F205" s="5">
        <v>60</v>
      </c>
      <c r="G205" s="50">
        <v>21416</v>
      </c>
      <c r="H205" s="5">
        <v>350215</v>
      </c>
      <c r="I205" s="50">
        <v>30046</v>
      </c>
      <c r="J205" s="5" t="s">
        <v>421</v>
      </c>
      <c r="BT205" s="1"/>
    </row>
    <row r="206" spans="1:72" x14ac:dyDescent="0.25">
      <c r="A206" s="5" t="s">
        <v>416</v>
      </c>
      <c r="B206" s="5" t="s">
        <v>413</v>
      </c>
      <c r="C206" s="5" t="s">
        <v>667</v>
      </c>
      <c r="D206" s="5" t="s">
        <v>708</v>
      </c>
      <c r="E206" s="52">
        <f t="shared" ca="1" si="3"/>
        <v>29940</v>
      </c>
      <c r="F206" s="5">
        <v>56</v>
      </c>
      <c r="G206" s="50">
        <v>22830</v>
      </c>
      <c r="H206" s="5">
        <v>350833</v>
      </c>
      <c r="I206" s="50">
        <v>30514</v>
      </c>
      <c r="J206" s="5" t="s">
        <v>466</v>
      </c>
      <c r="BT206" s="1"/>
    </row>
    <row r="207" spans="1:72" x14ac:dyDescent="0.25">
      <c r="A207" s="5" t="s">
        <v>416</v>
      </c>
      <c r="B207" s="5" t="s">
        <v>413</v>
      </c>
      <c r="C207" s="5" t="s">
        <v>579</v>
      </c>
      <c r="D207" s="5" t="s">
        <v>141</v>
      </c>
      <c r="E207" s="52">
        <f t="shared" ca="1" si="3"/>
        <v>26352</v>
      </c>
      <c r="F207" s="5">
        <v>57</v>
      </c>
      <c r="G207" s="50">
        <v>22333</v>
      </c>
      <c r="H207" s="5">
        <v>350609</v>
      </c>
      <c r="I207" s="50">
        <v>30581</v>
      </c>
      <c r="J207" s="5" t="s">
        <v>466</v>
      </c>
      <c r="BT207" s="1"/>
    </row>
    <row r="208" spans="1:72" x14ac:dyDescent="0.25">
      <c r="A208" s="5" t="s">
        <v>416</v>
      </c>
      <c r="B208" s="5" t="s">
        <v>413</v>
      </c>
      <c r="C208" s="5" t="s">
        <v>590</v>
      </c>
      <c r="D208" s="5" t="s">
        <v>510</v>
      </c>
      <c r="E208" s="52">
        <f t="shared" ca="1" si="3"/>
        <v>19536</v>
      </c>
      <c r="F208" s="5">
        <v>57</v>
      </c>
      <c r="G208" s="50">
        <v>22423</v>
      </c>
      <c r="H208" s="5">
        <v>351115</v>
      </c>
      <c r="I208" s="50">
        <v>30074</v>
      </c>
      <c r="J208" s="5" t="s">
        <v>412</v>
      </c>
      <c r="BT208" s="1"/>
    </row>
    <row r="209" spans="1:72" x14ac:dyDescent="0.25">
      <c r="A209" s="5" t="s">
        <v>416</v>
      </c>
      <c r="B209" s="5" t="s">
        <v>413</v>
      </c>
      <c r="C209" s="5" t="s">
        <v>483</v>
      </c>
      <c r="D209" s="5" t="s">
        <v>718</v>
      </c>
      <c r="E209" s="52">
        <f t="shared" ca="1" si="3"/>
        <v>21360</v>
      </c>
      <c r="F209" s="5">
        <v>57</v>
      </c>
      <c r="G209" s="50">
        <v>22436</v>
      </c>
      <c r="H209" s="5">
        <v>351205</v>
      </c>
      <c r="I209" s="50">
        <v>30281</v>
      </c>
      <c r="J209" s="5" t="s">
        <v>417</v>
      </c>
      <c r="BT209" s="1"/>
    </row>
    <row r="210" spans="1:72" x14ac:dyDescent="0.25">
      <c r="A210" s="5" t="s">
        <v>416</v>
      </c>
      <c r="B210" s="5" t="s">
        <v>413</v>
      </c>
      <c r="C210" s="5" t="s">
        <v>481</v>
      </c>
      <c r="D210" s="5" t="s">
        <v>706</v>
      </c>
      <c r="E210" s="52">
        <f t="shared" ca="1" si="3"/>
        <v>29304</v>
      </c>
      <c r="F210" s="5">
        <v>57</v>
      </c>
      <c r="G210" s="50">
        <v>22430</v>
      </c>
      <c r="H210" s="5">
        <v>350936</v>
      </c>
      <c r="I210" s="50">
        <v>30396</v>
      </c>
      <c r="J210" s="5" t="s">
        <v>417</v>
      </c>
      <c r="BT210" s="1"/>
    </row>
    <row r="211" spans="1:72" x14ac:dyDescent="0.25">
      <c r="A211" s="5" t="s">
        <v>416</v>
      </c>
      <c r="B211" s="5" t="s">
        <v>413</v>
      </c>
      <c r="C211" s="5" t="s">
        <v>639</v>
      </c>
      <c r="D211" s="5" t="s">
        <v>427</v>
      </c>
      <c r="E211" s="52">
        <f t="shared" ca="1" si="3"/>
        <v>25668</v>
      </c>
      <c r="F211" s="5">
        <v>60</v>
      </c>
      <c r="G211" s="50">
        <v>21136</v>
      </c>
      <c r="H211" s="5">
        <v>560450</v>
      </c>
      <c r="I211" s="50">
        <v>30414</v>
      </c>
      <c r="J211" s="5" t="s">
        <v>417</v>
      </c>
      <c r="BT211" s="1"/>
    </row>
    <row r="212" spans="1:72" x14ac:dyDescent="0.25">
      <c r="A212" s="5" t="s">
        <v>416</v>
      </c>
      <c r="B212" s="5" t="s">
        <v>413</v>
      </c>
      <c r="C212" s="5" t="s">
        <v>485</v>
      </c>
      <c r="D212" s="5" t="s">
        <v>722</v>
      </c>
      <c r="E212" s="52">
        <f t="shared" ca="1" si="3"/>
        <v>24456</v>
      </c>
      <c r="F212" s="5">
        <v>57</v>
      </c>
      <c r="G212" s="50">
        <v>22245</v>
      </c>
      <c r="H212" s="5">
        <v>561167</v>
      </c>
      <c r="I212" s="50">
        <v>30563</v>
      </c>
      <c r="J212" s="5" t="s">
        <v>417</v>
      </c>
      <c r="BT212" s="1"/>
    </row>
    <row r="213" spans="1:72" x14ac:dyDescent="0.25">
      <c r="A213" s="5" t="s">
        <v>416</v>
      </c>
      <c r="B213" s="5" t="s">
        <v>413</v>
      </c>
      <c r="C213" s="5" t="s">
        <v>681</v>
      </c>
      <c r="D213" s="5" t="s">
        <v>723</v>
      </c>
      <c r="E213" s="52">
        <f t="shared" ca="1" si="3"/>
        <v>30768</v>
      </c>
      <c r="F213" s="5">
        <v>58</v>
      </c>
      <c r="G213" s="50">
        <v>22071</v>
      </c>
      <c r="H213" s="5">
        <v>350708</v>
      </c>
      <c r="I213" s="50">
        <v>30321</v>
      </c>
      <c r="J213" s="5" t="s">
        <v>421</v>
      </c>
      <c r="BT213" s="1"/>
    </row>
    <row r="214" spans="1:72" x14ac:dyDescent="0.25">
      <c r="A214" s="5" t="s">
        <v>416</v>
      </c>
      <c r="B214" s="5" t="s">
        <v>413</v>
      </c>
      <c r="C214" s="5" t="s">
        <v>586</v>
      </c>
      <c r="D214" s="5" t="s">
        <v>432</v>
      </c>
      <c r="E214" s="52">
        <f t="shared" ca="1" si="3"/>
        <v>26988</v>
      </c>
      <c r="F214" s="5">
        <v>57</v>
      </c>
      <c r="G214" s="50">
        <v>22307</v>
      </c>
      <c r="H214" s="5">
        <v>351261</v>
      </c>
      <c r="I214" s="50">
        <v>30341</v>
      </c>
      <c r="J214" s="5" t="s">
        <v>421</v>
      </c>
      <c r="BT214" s="1"/>
    </row>
    <row r="215" spans="1:72" x14ac:dyDescent="0.25">
      <c r="A215" s="5" t="s">
        <v>416</v>
      </c>
      <c r="B215" s="5" t="s">
        <v>413</v>
      </c>
      <c r="C215" s="5" t="s">
        <v>681</v>
      </c>
      <c r="D215" s="5" t="s">
        <v>728</v>
      </c>
      <c r="E215" s="52">
        <f t="shared" ca="1" si="3"/>
        <v>31152</v>
      </c>
      <c r="F215" s="5">
        <v>57</v>
      </c>
      <c r="G215" s="50">
        <v>22230</v>
      </c>
      <c r="H215" s="5">
        <v>351086</v>
      </c>
      <c r="I215" s="50">
        <v>30404</v>
      </c>
      <c r="J215" s="5" t="s">
        <v>466</v>
      </c>
      <c r="BT215" s="1"/>
    </row>
    <row r="216" spans="1:72" x14ac:dyDescent="0.25">
      <c r="A216" s="5" t="s">
        <v>416</v>
      </c>
      <c r="B216" s="5" t="s">
        <v>413</v>
      </c>
      <c r="C216" s="5" t="s">
        <v>437</v>
      </c>
      <c r="D216" s="5" t="s">
        <v>167</v>
      </c>
      <c r="E216" s="52">
        <f t="shared" ca="1" si="3"/>
        <v>29328</v>
      </c>
      <c r="F216" s="5">
        <v>56</v>
      </c>
      <c r="G216" s="50">
        <v>22908</v>
      </c>
      <c r="H216" s="5">
        <v>351292</v>
      </c>
      <c r="I216" s="50">
        <v>30540</v>
      </c>
      <c r="J216" s="5" t="s">
        <v>466</v>
      </c>
      <c r="BT216" s="1"/>
    </row>
    <row r="217" spans="1:72" x14ac:dyDescent="0.25">
      <c r="A217" s="5" t="s">
        <v>416</v>
      </c>
      <c r="B217" s="5" t="s">
        <v>408</v>
      </c>
      <c r="C217" s="5" t="s">
        <v>434</v>
      </c>
      <c r="D217" s="5" t="s">
        <v>157</v>
      </c>
      <c r="E217" s="52">
        <f t="shared" ca="1" si="3"/>
        <v>27648</v>
      </c>
      <c r="F217" s="5">
        <v>60</v>
      </c>
      <c r="G217" s="50">
        <v>21135</v>
      </c>
      <c r="H217" s="5">
        <v>560470</v>
      </c>
      <c r="I217" s="50">
        <v>30658</v>
      </c>
      <c r="J217" s="5" t="s">
        <v>412</v>
      </c>
      <c r="BT217" s="1"/>
    </row>
    <row r="218" spans="1:72" x14ac:dyDescent="0.25">
      <c r="A218" s="5" t="s">
        <v>416</v>
      </c>
      <c r="B218" s="5" t="s">
        <v>408</v>
      </c>
      <c r="C218" s="5" t="s">
        <v>602</v>
      </c>
      <c r="D218" s="5" t="s">
        <v>535</v>
      </c>
      <c r="E218" s="52">
        <f t="shared" ca="1" si="3"/>
        <v>26820</v>
      </c>
      <c r="F218" s="5">
        <v>56</v>
      </c>
      <c r="G218" s="50">
        <v>22870</v>
      </c>
      <c r="H218" s="5">
        <v>560469</v>
      </c>
      <c r="I218" s="50">
        <v>30441</v>
      </c>
      <c r="J218" s="5" t="s">
        <v>412</v>
      </c>
      <c r="BT218" s="1"/>
    </row>
    <row r="219" spans="1:72" x14ac:dyDescent="0.25">
      <c r="A219" s="5" t="s">
        <v>416</v>
      </c>
      <c r="B219" s="5" t="s">
        <v>413</v>
      </c>
      <c r="C219" s="5" t="s">
        <v>611</v>
      </c>
      <c r="D219" s="5" t="s">
        <v>510</v>
      </c>
      <c r="E219" s="52">
        <f t="shared" ca="1" si="3"/>
        <v>29256</v>
      </c>
      <c r="F219" s="5">
        <v>60</v>
      </c>
      <c r="G219" s="50">
        <v>21308</v>
      </c>
      <c r="H219" s="5">
        <v>350917</v>
      </c>
      <c r="I219" s="50">
        <v>30479</v>
      </c>
      <c r="J219" s="5" t="s">
        <v>417</v>
      </c>
      <c r="BT219" s="1"/>
    </row>
    <row r="220" spans="1:72" x14ac:dyDescent="0.25">
      <c r="A220" s="5" t="s">
        <v>416</v>
      </c>
      <c r="B220" s="5" t="s">
        <v>408</v>
      </c>
      <c r="C220" s="5" t="s">
        <v>623</v>
      </c>
      <c r="D220" s="5" t="s">
        <v>532</v>
      </c>
      <c r="E220" s="52">
        <f t="shared" ca="1" si="3"/>
        <v>27756</v>
      </c>
      <c r="F220" s="5">
        <v>59</v>
      </c>
      <c r="G220" s="50">
        <v>21591</v>
      </c>
      <c r="H220" s="5">
        <v>560477</v>
      </c>
      <c r="I220" s="50">
        <v>30675</v>
      </c>
      <c r="J220" s="5" t="s">
        <v>417</v>
      </c>
      <c r="BT220" s="1"/>
    </row>
    <row r="221" spans="1:72" x14ac:dyDescent="0.25">
      <c r="A221" s="5" t="s">
        <v>416</v>
      </c>
      <c r="B221" s="5" t="s">
        <v>413</v>
      </c>
      <c r="C221" s="5" t="s">
        <v>488</v>
      </c>
      <c r="D221" s="5" t="s">
        <v>606</v>
      </c>
      <c r="E221" s="52">
        <f t="shared" ca="1" si="3"/>
        <v>19512</v>
      </c>
      <c r="F221" s="5">
        <v>57</v>
      </c>
      <c r="G221" s="50">
        <v>22361</v>
      </c>
      <c r="H221" s="5">
        <v>351369</v>
      </c>
      <c r="I221" s="50">
        <v>30378</v>
      </c>
      <c r="J221" s="5" t="s">
        <v>417</v>
      </c>
      <c r="BT221" s="1"/>
    </row>
    <row r="222" spans="1:72" x14ac:dyDescent="0.25">
      <c r="A222" s="5" t="s">
        <v>416</v>
      </c>
      <c r="B222" s="5" t="s">
        <v>413</v>
      </c>
      <c r="C222" s="5" t="s">
        <v>528</v>
      </c>
      <c r="D222" s="5" t="s">
        <v>737</v>
      </c>
      <c r="E222" s="52">
        <f t="shared" ca="1" si="3"/>
        <v>19572</v>
      </c>
      <c r="F222" s="5">
        <v>59</v>
      </c>
      <c r="G222" s="50">
        <v>21477</v>
      </c>
      <c r="H222" s="5">
        <v>350910</v>
      </c>
      <c r="I222" s="50">
        <v>30409</v>
      </c>
      <c r="J222" s="5" t="s">
        <v>417</v>
      </c>
      <c r="BT222" s="1"/>
    </row>
    <row r="223" spans="1:72" x14ac:dyDescent="0.25">
      <c r="A223" s="5" t="s">
        <v>416</v>
      </c>
      <c r="B223" s="5" t="s">
        <v>408</v>
      </c>
      <c r="C223" s="5" t="s">
        <v>500</v>
      </c>
      <c r="D223" s="5" t="s">
        <v>535</v>
      </c>
      <c r="E223" s="52">
        <f t="shared" ca="1" si="3"/>
        <v>18852</v>
      </c>
      <c r="F223" s="5">
        <v>59</v>
      </c>
      <c r="G223" s="50">
        <v>21781</v>
      </c>
      <c r="H223" s="5">
        <v>560486</v>
      </c>
      <c r="I223" s="50">
        <v>30676</v>
      </c>
      <c r="J223" s="5" t="s">
        <v>417</v>
      </c>
      <c r="BT223" s="1"/>
    </row>
    <row r="224" spans="1:72" x14ac:dyDescent="0.25">
      <c r="A224" s="5" t="s">
        <v>416</v>
      </c>
      <c r="B224" s="5" t="s">
        <v>413</v>
      </c>
      <c r="C224" s="5" t="s">
        <v>648</v>
      </c>
      <c r="D224" s="5" t="s">
        <v>691</v>
      </c>
      <c r="E224" s="52">
        <f t="shared" ca="1" si="3"/>
        <v>26064</v>
      </c>
      <c r="F224" s="5">
        <v>57</v>
      </c>
      <c r="G224" s="50">
        <v>22201</v>
      </c>
      <c r="H224" s="5">
        <v>351110</v>
      </c>
      <c r="I224" s="50">
        <v>30631</v>
      </c>
      <c r="J224" s="5" t="s">
        <v>417</v>
      </c>
      <c r="BT224" s="1"/>
    </row>
    <row r="225" spans="1:72" x14ac:dyDescent="0.25">
      <c r="A225" s="5" t="s">
        <v>416</v>
      </c>
      <c r="B225" s="5" t="s">
        <v>413</v>
      </c>
      <c r="C225" s="5" t="s">
        <v>631</v>
      </c>
      <c r="D225" s="5" t="s">
        <v>453</v>
      </c>
      <c r="E225" s="52">
        <f t="shared" ca="1" si="3"/>
        <v>25212</v>
      </c>
      <c r="F225" s="5">
        <v>56</v>
      </c>
      <c r="G225" s="50">
        <v>22641</v>
      </c>
      <c r="H225" s="5">
        <v>560489</v>
      </c>
      <c r="I225" s="50">
        <v>30762</v>
      </c>
      <c r="J225" s="5" t="s">
        <v>421</v>
      </c>
      <c r="BT225" s="1"/>
    </row>
    <row r="226" spans="1:72" x14ac:dyDescent="0.25">
      <c r="A226" s="5" t="s">
        <v>416</v>
      </c>
      <c r="B226" s="5" t="s">
        <v>413</v>
      </c>
      <c r="C226" s="5" t="s">
        <v>493</v>
      </c>
      <c r="D226" s="5" t="s">
        <v>513</v>
      </c>
      <c r="E226" s="52">
        <f t="shared" ca="1" si="3"/>
        <v>18048</v>
      </c>
      <c r="F226" s="5">
        <v>60</v>
      </c>
      <c r="G226" s="50">
        <v>21105</v>
      </c>
      <c r="H226" s="5">
        <v>560494</v>
      </c>
      <c r="I226" s="50">
        <v>30977</v>
      </c>
      <c r="J226" s="5" t="s">
        <v>421</v>
      </c>
      <c r="BT226" s="1"/>
    </row>
    <row r="227" spans="1:72" x14ac:dyDescent="0.25">
      <c r="A227" s="5" t="s">
        <v>416</v>
      </c>
      <c r="B227" s="5" t="s">
        <v>413</v>
      </c>
      <c r="C227" s="5" t="s">
        <v>490</v>
      </c>
      <c r="D227" s="5" t="s">
        <v>427</v>
      </c>
      <c r="E227" s="52">
        <f t="shared" ca="1" si="3"/>
        <v>22668</v>
      </c>
      <c r="F227" s="5">
        <v>56</v>
      </c>
      <c r="G227" s="50">
        <v>22627</v>
      </c>
      <c r="H227" s="5">
        <v>560523</v>
      </c>
      <c r="I227" s="50">
        <v>30706</v>
      </c>
      <c r="J227" s="5" t="s">
        <v>466</v>
      </c>
      <c r="BT227" s="1"/>
    </row>
    <row r="228" spans="1:72" x14ac:dyDescent="0.25">
      <c r="A228" s="5" t="s">
        <v>416</v>
      </c>
      <c r="B228" s="5" t="s">
        <v>454</v>
      </c>
      <c r="C228" s="5" t="s">
        <v>534</v>
      </c>
      <c r="D228" s="5" t="s">
        <v>427</v>
      </c>
      <c r="E228" s="52">
        <f t="shared" ca="1" si="3"/>
        <v>19092</v>
      </c>
      <c r="F228" s="5">
        <v>57</v>
      </c>
      <c r="G228" s="50">
        <v>22500</v>
      </c>
      <c r="H228" s="5">
        <v>560535</v>
      </c>
      <c r="I228" s="50">
        <v>30777</v>
      </c>
      <c r="J228" s="5" t="s">
        <v>412</v>
      </c>
      <c r="BT228" s="1"/>
    </row>
    <row r="229" spans="1:72" x14ac:dyDescent="0.25">
      <c r="A229" s="5" t="s">
        <v>416</v>
      </c>
      <c r="B229" s="5" t="s">
        <v>413</v>
      </c>
      <c r="C229" s="5" t="s">
        <v>467</v>
      </c>
      <c r="D229" s="5" t="s">
        <v>750</v>
      </c>
      <c r="E229" s="52">
        <f t="shared" ca="1" si="3"/>
        <v>27072</v>
      </c>
      <c r="F229" s="5">
        <v>56</v>
      </c>
      <c r="G229" s="50">
        <v>22786</v>
      </c>
      <c r="H229" s="5">
        <v>560533</v>
      </c>
      <c r="I229" s="50">
        <v>30836</v>
      </c>
      <c r="J229" s="5" t="s">
        <v>412</v>
      </c>
      <c r="BT229" s="1"/>
    </row>
    <row r="230" spans="1:72" x14ac:dyDescent="0.25">
      <c r="A230" s="5" t="s">
        <v>416</v>
      </c>
      <c r="B230" s="5" t="s">
        <v>413</v>
      </c>
      <c r="C230" s="5" t="s">
        <v>611</v>
      </c>
      <c r="D230" s="5" t="s">
        <v>510</v>
      </c>
      <c r="E230" s="52">
        <f t="shared" ca="1" si="3"/>
        <v>20112</v>
      </c>
      <c r="F230" s="5">
        <v>57</v>
      </c>
      <c r="G230" s="50">
        <v>22435</v>
      </c>
      <c r="H230" s="5">
        <v>560511</v>
      </c>
      <c r="I230" s="50">
        <v>30906</v>
      </c>
      <c r="J230" s="5" t="s">
        <v>412</v>
      </c>
      <c r="BT230" s="1"/>
    </row>
    <row r="231" spans="1:72" x14ac:dyDescent="0.25">
      <c r="A231" s="5" t="s">
        <v>416</v>
      </c>
      <c r="B231" s="5" t="s">
        <v>413</v>
      </c>
      <c r="C231" s="5" t="s">
        <v>429</v>
      </c>
      <c r="D231" s="5" t="s">
        <v>751</v>
      </c>
      <c r="E231" s="52">
        <f t="shared" ca="1" si="3"/>
        <v>24612</v>
      </c>
      <c r="F231" s="5">
        <v>56</v>
      </c>
      <c r="G231" s="50">
        <v>22837</v>
      </c>
      <c r="H231" s="5">
        <v>560556</v>
      </c>
      <c r="I231" s="50">
        <v>30831</v>
      </c>
      <c r="J231" s="5" t="s">
        <v>417</v>
      </c>
      <c r="BT231" s="1"/>
    </row>
    <row r="232" spans="1:72" x14ac:dyDescent="0.25">
      <c r="A232" s="5" t="s">
        <v>416</v>
      </c>
      <c r="B232" s="5" t="s">
        <v>454</v>
      </c>
      <c r="C232" s="5" t="s">
        <v>645</v>
      </c>
      <c r="D232" s="5" t="s">
        <v>756</v>
      </c>
      <c r="E232" s="52">
        <f t="shared" ca="1" si="3"/>
        <v>24168</v>
      </c>
      <c r="F232" s="5">
        <v>55</v>
      </c>
      <c r="G232" s="50">
        <v>23165</v>
      </c>
      <c r="H232" s="5">
        <v>560553</v>
      </c>
      <c r="I232" s="50">
        <v>31201</v>
      </c>
      <c r="J232" s="5" t="s">
        <v>417</v>
      </c>
      <c r="BT232" s="1"/>
    </row>
    <row r="233" spans="1:72" x14ac:dyDescent="0.25">
      <c r="A233" s="5" t="s">
        <v>416</v>
      </c>
      <c r="B233" s="5" t="s">
        <v>408</v>
      </c>
      <c r="C233" s="5" t="s">
        <v>550</v>
      </c>
      <c r="D233" s="5" t="s">
        <v>625</v>
      </c>
      <c r="E233" s="52">
        <f t="shared" ca="1" si="3"/>
        <v>24756</v>
      </c>
      <c r="F233" s="5">
        <v>63</v>
      </c>
      <c r="G233" s="50">
        <v>20164</v>
      </c>
      <c r="H233" s="5">
        <v>560557</v>
      </c>
      <c r="I233" s="50">
        <v>31172</v>
      </c>
      <c r="J233" s="5" t="s">
        <v>417</v>
      </c>
      <c r="BT233" s="1"/>
    </row>
    <row r="234" spans="1:72" x14ac:dyDescent="0.25">
      <c r="A234" s="5" t="s">
        <v>416</v>
      </c>
      <c r="B234" s="5" t="s">
        <v>408</v>
      </c>
      <c r="C234" s="5" t="s">
        <v>544</v>
      </c>
      <c r="D234" s="5" t="s">
        <v>550</v>
      </c>
      <c r="E234" s="52">
        <f t="shared" ca="1" si="3"/>
        <v>19848</v>
      </c>
      <c r="F234" s="5">
        <v>61</v>
      </c>
      <c r="G234" s="50">
        <v>21036</v>
      </c>
      <c r="H234" s="5">
        <v>560932</v>
      </c>
      <c r="I234" s="50">
        <v>31552</v>
      </c>
      <c r="J234" s="5" t="s">
        <v>412</v>
      </c>
      <c r="BT234" s="1"/>
    </row>
    <row r="235" spans="1:72" x14ac:dyDescent="0.25">
      <c r="A235" s="5" t="s">
        <v>416</v>
      </c>
      <c r="B235" s="5" t="s">
        <v>408</v>
      </c>
      <c r="C235" s="5" t="s">
        <v>495</v>
      </c>
      <c r="D235" s="5" t="s">
        <v>532</v>
      </c>
      <c r="E235" s="52">
        <f t="shared" ca="1" si="3"/>
        <v>26388</v>
      </c>
      <c r="F235" s="5">
        <v>59</v>
      </c>
      <c r="G235" s="50">
        <v>21555</v>
      </c>
      <c r="H235" s="5">
        <v>560615</v>
      </c>
      <c r="I235" s="50">
        <v>31544</v>
      </c>
      <c r="J235" s="5" t="s">
        <v>412</v>
      </c>
      <c r="BT235" s="1"/>
    </row>
    <row r="236" spans="1:72" x14ac:dyDescent="0.25">
      <c r="A236" s="5" t="s">
        <v>416</v>
      </c>
      <c r="B236" s="5" t="s">
        <v>413</v>
      </c>
      <c r="C236" s="5" t="s">
        <v>437</v>
      </c>
      <c r="D236" s="5" t="s">
        <v>489</v>
      </c>
      <c r="E236" s="52">
        <f t="shared" ca="1" si="3"/>
        <v>25908</v>
      </c>
      <c r="F236" s="5">
        <v>56</v>
      </c>
      <c r="G236" s="50">
        <v>22623</v>
      </c>
      <c r="H236" s="5">
        <v>560613</v>
      </c>
      <c r="I236" s="50">
        <v>31474</v>
      </c>
      <c r="J236" s="5" t="s">
        <v>412</v>
      </c>
      <c r="BT236" s="1"/>
    </row>
    <row r="237" spans="1:72" x14ac:dyDescent="0.25">
      <c r="A237" s="5" t="s">
        <v>416</v>
      </c>
      <c r="B237" s="5" t="s">
        <v>413</v>
      </c>
      <c r="C237" s="5" t="s">
        <v>544</v>
      </c>
      <c r="D237" s="5" t="s">
        <v>682</v>
      </c>
      <c r="E237" s="52">
        <f t="shared" ca="1" si="3"/>
        <v>22668</v>
      </c>
      <c r="F237" s="5">
        <v>56</v>
      </c>
      <c r="G237" s="50">
        <v>22809</v>
      </c>
      <c r="H237" s="5">
        <v>560617</v>
      </c>
      <c r="I237" s="50">
        <v>31742</v>
      </c>
      <c r="J237" s="5" t="s">
        <v>412</v>
      </c>
      <c r="BT237" s="1"/>
    </row>
    <row r="238" spans="1:72" x14ac:dyDescent="0.25">
      <c r="A238" s="5" t="s">
        <v>416</v>
      </c>
      <c r="B238" s="5" t="s">
        <v>413</v>
      </c>
      <c r="C238" s="5" t="s">
        <v>514</v>
      </c>
      <c r="D238" s="5" t="s">
        <v>609</v>
      </c>
      <c r="E238" s="52">
        <f t="shared" ca="1" si="3"/>
        <v>30276</v>
      </c>
      <c r="F238" s="5">
        <v>61</v>
      </c>
      <c r="G238" s="50">
        <v>21036</v>
      </c>
      <c r="H238" s="5">
        <v>560539</v>
      </c>
      <c r="I238" s="50">
        <v>31552</v>
      </c>
      <c r="J238" s="5" t="s">
        <v>412</v>
      </c>
      <c r="BT238" s="1"/>
    </row>
    <row r="239" spans="1:72" x14ac:dyDescent="0.25">
      <c r="A239" s="5" t="s">
        <v>416</v>
      </c>
      <c r="B239" s="5" t="s">
        <v>413</v>
      </c>
      <c r="C239" s="5" t="s">
        <v>594</v>
      </c>
      <c r="D239" s="5" t="s">
        <v>539</v>
      </c>
      <c r="E239" s="52">
        <f t="shared" ca="1" si="3"/>
        <v>25968</v>
      </c>
      <c r="F239" s="5">
        <v>60</v>
      </c>
      <c r="G239" s="50">
        <v>21211</v>
      </c>
      <c r="H239" s="5">
        <v>560626</v>
      </c>
      <c r="I239" s="50">
        <v>31667</v>
      </c>
      <c r="J239" s="5" t="s">
        <v>412</v>
      </c>
      <c r="BT239" s="1"/>
    </row>
    <row r="240" spans="1:72" x14ac:dyDescent="0.25">
      <c r="A240" s="5" t="s">
        <v>416</v>
      </c>
      <c r="B240" s="5" t="s">
        <v>413</v>
      </c>
      <c r="C240" s="5" t="s">
        <v>450</v>
      </c>
      <c r="D240" s="5" t="s">
        <v>761</v>
      </c>
      <c r="E240" s="52">
        <f t="shared" ca="1" si="3"/>
        <v>28440</v>
      </c>
      <c r="F240" s="5">
        <v>53</v>
      </c>
      <c r="G240" s="50">
        <v>23662</v>
      </c>
      <c r="H240" s="5">
        <v>560631</v>
      </c>
      <c r="I240" s="50">
        <v>31505</v>
      </c>
      <c r="J240" s="5" t="s">
        <v>412</v>
      </c>
      <c r="BT240" s="1"/>
    </row>
    <row r="241" spans="1:72" x14ac:dyDescent="0.25">
      <c r="A241" s="5" t="s">
        <v>416</v>
      </c>
      <c r="B241" s="5" t="s">
        <v>413</v>
      </c>
      <c r="C241" s="5" t="s">
        <v>681</v>
      </c>
      <c r="D241" s="5" t="s">
        <v>770</v>
      </c>
      <c r="E241" s="52">
        <f t="shared" ca="1" si="3"/>
        <v>25128</v>
      </c>
      <c r="F241" s="5">
        <v>60</v>
      </c>
      <c r="G241" s="50">
        <v>21450</v>
      </c>
      <c r="H241" s="5">
        <v>560667</v>
      </c>
      <c r="I241" s="50">
        <v>31459</v>
      </c>
      <c r="J241" s="5" t="s">
        <v>417</v>
      </c>
      <c r="BT241" s="1"/>
    </row>
    <row r="242" spans="1:72" x14ac:dyDescent="0.25">
      <c r="A242" s="5" t="s">
        <v>416</v>
      </c>
      <c r="B242" s="5" t="s">
        <v>413</v>
      </c>
      <c r="C242" s="5" t="s">
        <v>662</v>
      </c>
      <c r="D242" s="5" t="s">
        <v>721</v>
      </c>
      <c r="E242" s="52">
        <f t="shared" ca="1" si="3"/>
        <v>31020</v>
      </c>
      <c r="F242" s="5">
        <v>58</v>
      </c>
      <c r="G242" s="50">
        <v>21983</v>
      </c>
      <c r="H242" s="5">
        <v>560583</v>
      </c>
      <c r="I242" s="50">
        <v>31500</v>
      </c>
      <c r="J242" s="5" t="s">
        <v>417</v>
      </c>
      <c r="BT242" s="1"/>
    </row>
    <row r="243" spans="1:72" x14ac:dyDescent="0.25">
      <c r="A243" s="5" t="s">
        <v>416</v>
      </c>
      <c r="B243" s="5" t="s">
        <v>413</v>
      </c>
      <c r="C243" s="5" t="s">
        <v>521</v>
      </c>
      <c r="D243" s="5" t="s">
        <v>773</v>
      </c>
      <c r="E243" s="52">
        <f t="shared" ca="1" si="3"/>
        <v>30996</v>
      </c>
      <c r="F243" s="5">
        <v>55</v>
      </c>
      <c r="G243" s="50">
        <v>23160</v>
      </c>
      <c r="H243" s="5">
        <v>560649</v>
      </c>
      <c r="I243" s="50">
        <v>31438</v>
      </c>
      <c r="J243" s="5" t="s">
        <v>417</v>
      </c>
      <c r="BT243" s="1"/>
    </row>
    <row r="244" spans="1:72" x14ac:dyDescent="0.25">
      <c r="A244" s="5" t="s">
        <v>416</v>
      </c>
      <c r="B244" s="5" t="s">
        <v>408</v>
      </c>
      <c r="C244" s="5" t="s">
        <v>626</v>
      </c>
      <c r="D244" s="5" t="s">
        <v>444</v>
      </c>
      <c r="E244" s="52">
        <f t="shared" ca="1" si="3"/>
        <v>27720</v>
      </c>
      <c r="F244" s="5">
        <v>55</v>
      </c>
      <c r="G244" s="50">
        <v>23036</v>
      </c>
      <c r="H244" s="5">
        <v>560646</v>
      </c>
      <c r="I244" s="50">
        <v>31754</v>
      </c>
      <c r="J244" s="5" t="s">
        <v>417</v>
      </c>
      <c r="BT244" s="1"/>
    </row>
    <row r="245" spans="1:72" x14ac:dyDescent="0.25">
      <c r="A245" s="5" t="s">
        <v>416</v>
      </c>
      <c r="B245" s="5" t="s">
        <v>413</v>
      </c>
      <c r="C245" s="5" t="s">
        <v>587</v>
      </c>
      <c r="D245" s="5" t="s">
        <v>441</v>
      </c>
      <c r="E245" s="52">
        <f t="shared" ca="1" si="3"/>
        <v>30900</v>
      </c>
      <c r="F245" s="5">
        <v>61</v>
      </c>
      <c r="G245" s="50">
        <v>20859</v>
      </c>
      <c r="H245" s="5">
        <v>560599</v>
      </c>
      <c r="I245" s="50">
        <v>31756</v>
      </c>
      <c r="J245" s="5" t="s">
        <v>421</v>
      </c>
      <c r="BT245" s="1"/>
    </row>
    <row r="246" spans="1:72" x14ac:dyDescent="0.25">
      <c r="A246" s="5" t="s">
        <v>416</v>
      </c>
      <c r="B246" s="5" t="s">
        <v>413</v>
      </c>
      <c r="C246" s="5" t="s">
        <v>562</v>
      </c>
      <c r="D246" s="5" t="s">
        <v>782</v>
      </c>
      <c r="E246" s="52">
        <f t="shared" ca="1" si="3"/>
        <v>27948</v>
      </c>
      <c r="F246" s="5">
        <v>54</v>
      </c>
      <c r="G246" s="50">
        <v>23502</v>
      </c>
      <c r="H246" s="5">
        <v>560659</v>
      </c>
      <c r="I246" s="50">
        <v>32042</v>
      </c>
      <c r="J246" s="5" t="s">
        <v>466</v>
      </c>
      <c r="BT246" s="1"/>
    </row>
    <row r="247" spans="1:72" x14ac:dyDescent="0.25">
      <c r="A247" s="5" t="s">
        <v>416</v>
      </c>
      <c r="B247" s="5" t="s">
        <v>408</v>
      </c>
      <c r="C247" s="5" t="s">
        <v>481</v>
      </c>
      <c r="D247" s="5" t="s">
        <v>191</v>
      </c>
      <c r="E247" s="52">
        <f t="shared" ca="1" si="3"/>
        <v>29664</v>
      </c>
      <c r="F247" s="5">
        <v>54</v>
      </c>
      <c r="G247" s="50">
        <v>23306</v>
      </c>
      <c r="H247" s="5">
        <v>560697</v>
      </c>
      <c r="I247" s="50">
        <v>31865</v>
      </c>
      <c r="J247" s="5" t="s">
        <v>466</v>
      </c>
      <c r="BT247" s="1"/>
    </row>
    <row r="248" spans="1:72" x14ac:dyDescent="0.25">
      <c r="A248" s="5" t="s">
        <v>416</v>
      </c>
      <c r="B248" s="5" t="s">
        <v>413</v>
      </c>
      <c r="C248" s="5" t="s">
        <v>492</v>
      </c>
      <c r="D248" s="5" t="s">
        <v>438</v>
      </c>
      <c r="E248" s="52">
        <f t="shared" ca="1" si="3"/>
        <v>25944</v>
      </c>
      <c r="F248" s="5">
        <v>55</v>
      </c>
      <c r="G248" s="50">
        <v>23037</v>
      </c>
      <c r="H248" s="5">
        <v>560696</v>
      </c>
      <c r="I248" s="50">
        <v>31857</v>
      </c>
      <c r="J248" s="5" t="s">
        <v>412</v>
      </c>
      <c r="BT248" s="1"/>
    </row>
    <row r="249" spans="1:72" x14ac:dyDescent="0.25">
      <c r="A249" s="5" t="s">
        <v>416</v>
      </c>
      <c r="B249" s="5" t="s">
        <v>413</v>
      </c>
      <c r="C249" s="5" t="s">
        <v>618</v>
      </c>
      <c r="D249" s="5" t="s">
        <v>682</v>
      </c>
      <c r="E249" s="52">
        <f t="shared" ca="1" si="3"/>
        <v>18828</v>
      </c>
      <c r="F249" s="5">
        <v>50</v>
      </c>
      <c r="G249" s="50">
        <v>24757</v>
      </c>
      <c r="H249" s="5">
        <v>560714</v>
      </c>
      <c r="I249" s="50">
        <v>31917</v>
      </c>
      <c r="J249" s="5" t="s">
        <v>412</v>
      </c>
      <c r="BT249" s="1"/>
    </row>
    <row r="250" spans="1:72" x14ac:dyDescent="0.25">
      <c r="A250" s="5" t="s">
        <v>416</v>
      </c>
      <c r="B250" s="5" t="s">
        <v>413</v>
      </c>
      <c r="C250" s="5" t="s">
        <v>547</v>
      </c>
      <c r="D250" s="5" t="s">
        <v>489</v>
      </c>
      <c r="E250" s="52">
        <f t="shared" ca="1" si="3"/>
        <v>21576</v>
      </c>
      <c r="F250" s="5">
        <v>53</v>
      </c>
      <c r="G250" s="50">
        <v>23940</v>
      </c>
      <c r="H250" s="5">
        <v>560717</v>
      </c>
      <c r="I250" s="50">
        <v>32107</v>
      </c>
      <c r="J250" s="5" t="s">
        <v>417</v>
      </c>
      <c r="BT250" s="1"/>
    </row>
    <row r="251" spans="1:72" x14ac:dyDescent="0.25">
      <c r="A251" s="5" t="s">
        <v>416</v>
      </c>
      <c r="B251" s="5" t="s">
        <v>413</v>
      </c>
      <c r="C251" s="5" t="s">
        <v>631</v>
      </c>
      <c r="D251" s="5" t="s">
        <v>529</v>
      </c>
      <c r="E251" s="52">
        <f t="shared" ca="1" si="3"/>
        <v>18180</v>
      </c>
      <c r="F251" s="5">
        <v>54</v>
      </c>
      <c r="G251" s="50">
        <v>23568</v>
      </c>
      <c r="H251" s="5">
        <v>560733</v>
      </c>
      <c r="I251" s="50">
        <v>31917</v>
      </c>
      <c r="J251" s="5" t="s">
        <v>417</v>
      </c>
      <c r="BT251" s="1"/>
    </row>
    <row r="252" spans="1:72" x14ac:dyDescent="0.25">
      <c r="A252" s="5" t="s">
        <v>416</v>
      </c>
      <c r="B252" s="5" t="s">
        <v>413</v>
      </c>
      <c r="C252" s="5" t="s">
        <v>506</v>
      </c>
      <c r="D252" s="5" t="s">
        <v>563</v>
      </c>
      <c r="E252" s="52">
        <f t="shared" ca="1" si="3"/>
        <v>26844</v>
      </c>
      <c r="F252" s="5">
        <v>55</v>
      </c>
      <c r="G252" s="50">
        <v>23258</v>
      </c>
      <c r="H252" s="5">
        <v>560739</v>
      </c>
      <c r="I252" s="50">
        <v>32032</v>
      </c>
      <c r="J252" s="5" t="s">
        <v>417</v>
      </c>
      <c r="BT252" s="1"/>
    </row>
    <row r="253" spans="1:72" x14ac:dyDescent="0.25">
      <c r="A253" s="5" t="s">
        <v>416</v>
      </c>
      <c r="B253" s="5" t="s">
        <v>413</v>
      </c>
      <c r="C253" s="5" t="s">
        <v>455</v>
      </c>
      <c r="D253" s="5" t="s">
        <v>793</v>
      </c>
      <c r="E253" s="52">
        <f t="shared" ca="1" si="3"/>
        <v>26400</v>
      </c>
      <c r="F253" s="5">
        <v>52</v>
      </c>
      <c r="G253" s="50">
        <v>24218</v>
      </c>
      <c r="H253" s="5">
        <v>560751</v>
      </c>
      <c r="I253" s="50">
        <v>32168</v>
      </c>
      <c r="J253" s="5" t="s">
        <v>417</v>
      </c>
      <c r="BT253" s="1"/>
    </row>
    <row r="254" spans="1:72" x14ac:dyDescent="0.25">
      <c r="A254" s="5" t="s">
        <v>416</v>
      </c>
      <c r="B254" s="5" t="s">
        <v>413</v>
      </c>
      <c r="C254" s="5" t="s">
        <v>564</v>
      </c>
      <c r="D254" s="5" t="s">
        <v>453</v>
      </c>
      <c r="E254" s="52">
        <f t="shared" ca="1" si="3"/>
        <v>21744</v>
      </c>
      <c r="F254" s="5">
        <v>61</v>
      </c>
      <c r="G254" s="50">
        <v>20735</v>
      </c>
      <c r="H254" s="5">
        <v>560776</v>
      </c>
      <c r="I254" s="50">
        <v>32408</v>
      </c>
      <c r="J254" s="5" t="s">
        <v>421</v>
      </c>
      <c r="BT254" s="1"/>
    </row>
    <row r="255" spans="1:72" x14ac:dyDescent="0.25">
      <c r="A255" s="5" t="s">
        <v>416</v>
      </c>
      <c r="B255" s="5" t="s">
        <v>413</v>
      </c>
      <c r="C255" s="5" t="s">
        <v>526</v>
      </c>
      <c r="D255" s="5" t="s">
        <v>801</v>
      </c>
      <c r="E255" s="52">
        <f t="shared" ca="1" si="3"/>
        <v>20244</v>
      </c>
      <c r="F255" s="5">
        <v>53</v>
      </c>
      <c r="G255" s="50">
        <v>23927</v>
      </c>
      <c r="H255" s="5">
        <v>560806</v>
      </c>
      <c r="I255" s="50">
        <v>32205</v>
      </c>
      <c r="J255" s="5" t="s">
        <v>412</v>
      </c>
      <c r="BT255" s="1"/>
    </row>
    <row r="256" spans="1:72" x14ac:dyDescent="0.25">
      <c r="A256" s="5" t="s">
        <v>416</v>
      </c>
      <c r="B256" s="5" t="s">
        <v>413</v>
      </c>
      <c r="C256" s="5" t="s">
        <v>476</v>
      </c>
      <c r="D256" s="5" t="s">
        <v>583</v>
      </c>
      <c r="E256" s="52">
        <f t="shared" ca="1" si="3"/>
        <v>22860</v>
      </c>
      <c r="F256" s="5">
        <v>55</v>
      </c>
      <c r="G256" s="50">
        <v>23230</v>
      </c>
      <c r="H256" s="5">
        <v>560856</v>
      </c>
      <c r="I256" s="50">
        <v>32570</v>
      </c>
      <c r="J256" s="5" t="s">
        <v>417</v>
      </c>
      <c r="BT256" s="1"/>
    </row>
    <row r="257" spans="1:72" x14ac:dyDescent="0.25">
      <c r="A257" s="5" t="s">
        <v>416</v>
      </c>
      <c r="B257" s="5" t="s">
        <v>408</v>
      </c>
      <c r="C257" s="5" t="s">
        <v>471</v>
      </c>
      <c r="D257" s="5" t="s">
        <v>532</v>
      </c>
      <c r="E257" s="52">
        <f t="shared" ca="1" si="3"/>
        <v>24840</v>
      </c>
      <c r="F257" s="5">
        <v>52</v>
      </c>
      <c r="G257" s="50">
        <v>24202</v>
      </c>
      <c r="H257" s="5">
        <v>560795</v>
      </c>
      <c r="I257" s="50">
        <v>32852</v>
      </c>
      <c r="J257" s="5" t="s">
        <v>417</v>
      </c>
      <c r="BT257" s="1"/>
    </row>
    <row r="258" spans="1:72" x14ac:dyDescent="0.25">
      <c r="A258" s="5" t="s">
        <v>416</v>
      </c>
      <c r="B258" s="5" t="s">
        <v>413</v>
      </c>
      <c r="C258" s="5" t="s">
        <v>521</v>
      </c>
      <c r="D258" s="5" t="s">
        <v>750</v>
      </c>
      <c r="E258" s="52">
        <f t="shared" ref="E258:E321" ca="1" si="4">RANDBETWEEN(1500,2600)*12</f>
        <v>24276</v>
      </c>
      <c r="F258" s="5">
        <v>52</v>
      </c>
      <c r="G258" s="50">
        <v>24112</v>
      </c>
      <c r="H258" s="5">
        <v>351375</v>
      </c>
      <c r="I258" s="50">
        <v>33027</v>
      </c>
      <c r="J258" s="5" t="s">
        <v>421</v>
      </c>
      <c r="BT258" s="1"/>
    </row>
    <row r="259" spans="1:72" x14ac:dyDescent="0.25">
      <c r="A259" s="5" t="s">
        <v>416</v>
      </c>
      <c r="B259" s="5" t="s">
        <v>413</v>
      </c>
      <c r="C259" s="5" t="s">
        <v>817</v>
      </c>
      <c r="D259" s="5" t="s">
        <v>513</v>
      </c>
      <c r="E259" s="52">
        <f t="shared" ca="1" si="4"/>
        <v>19044</v>
      </c>
      <c r="F259" s="5">
        <v>56</v>
      </c>
      <c r="G259" s="50">
        <v>22731</v>
      </c>
      <c r="H259" s="5">
        <v>350389</v>
      </c>
      <c r="I259" s="50">
        <v>32914</v>
      </c>
      <c r="J259" s="5" t="s">
        <v>466</v>
      </c>
      <c r="BT259" s="1"/>
    </row>
    <row r="260" spans="1:72" x14ac:dyDescent="0.25">
      <c r="A260" s="5" t="s">
        <v>416</v>
      </c>
      <c r="B260" s="5" t="s">
        <v>413</v>
      </c>
      <c r="C260" s="5" t="s">
        <v>546</v>
      </c>
      <c r="D260" s="5" t="s">
        <v>818</v>
      </c>
      <c r="E260" s="52">
        <f t="shared" ca="1" si="4"/>
        <v>19584</v>
      </c>
      <c r="F260" s="5">
        <v>52</v>
      </c>
      <c r="G260" s="50">
        <v>24298</v>
      </c>
      <c r="H260" s="5">
        <v>560908</v>
      </c>
      <c r="I260" s="50">
        <v>33027</v>
      </c>
      <c r="J260" s="5" t="s">
        <v>412</v>
      </c>
      <c r="BT260" s="1"/>
    </row>
    <row r="261" spans="1:72" x14ac:dyDescent="0.25">
      <c r="A261" s="5" t="s">
        <v>416</v>
      </c>
      <c r="B261" s="5" t="s">
        <v>413</v>
      </c>
      <c r="C261" s="5" t="s">
        <v>511</v>
      </c>
      <c r="D261" s="5" t="s">
        <v>682</v>
      </c>
      <c r="E261" s="52">
        <f t="shared" ca="1" si="4"/>
        <v>18432</v>
      </c>
      <c r="F261" s="5">
        <v>51</v>
      </c>
      <c r="G261" s="50">
        <v>24657</v>
      </c>
      <c r="H261" s="5">
        <v>350061</v>
      </c>
      <c r="I261" s="50">
        <v>33071</v>
      </c>
      <c r="J261" s="5" t="s">
        <v>417</v>
      </c>
      <c r="BT261" s="1"/>
    </row>
    <row r="262" spans="1:72" x14ac:dyDescent="0.25">
      <c r="A262" s="5" t="s">
        <v>416</v>
      </c>
      <c r="B262" s="5" t="s">
        <v>413</v>
      </c>
      <c r="C262" s="5" t="s">
        <v>673</v>
      </c>
      <c r="D262" s="5" t="s">
        <v>510</v>
      </c>
      <c r="E262" s="52">
        <f t="shared" ca="1" si="4"/>
        <v>20892</v>
      </c>
      <c r="F262" s="5">
        <v>59</v>
      </c>
      <c r="G262" s="50">
        <v>21645</v>
      </c>
      <c r="H262" s="5">
        <v>350949</v>
      </c>
      <c r="I262" s="50">
        <v>33318</v>
      </c>
      <c r="J262" s="5" t="s">
        <v>417</v>
      </c>
      <c r="BT262" s="1"/>
    </row>
    <row r="263" spans="1:72" x14ac:dyDescent="0.25">
      <c r="A263" s="5" t="s">
        <v>416</v>
      </c>
      <c r="B263" s="5" t="s">
        <v>413</v>
      </c>
      <c r="C263" s="5" t="s">
        <v>423</v>
      </c>
      <c r="D263" s="5" t="s">
        <v>823</v>
      </c>
      <c r="E263" s="52">
        <f t="shared" ca="1" si="4"/>
        <v>22896</v>
      </c>
      <c r="F263" s="5">
        <v>50</v>
      </c>
      <c r="G263" s="50">
        <v>24918</v>
      </c>
      <c r="H263" s="5">
        <v>560858</v>
      </c>
      <c r="I263" s="50">
        <v>33348</v>
      </c>
      <c r="J263" s="5" t="s">
        <v>417</v>
      </c>
      <c r="BT263" s="1"/>
    </row>
    <row r="264" spans="1:72" x14ac:dyDescent="0.25">
      <c r="A264" s="5" t="s">
        <v>416</v>
      </c>
      <c r="B264" s="5" t="s">
        <v>413</v>
      </c>
      <c r="C264" s="5" t="s">
        <v>578</v>
      </c>
      <c r="D264" s="5" t="s">
        <v>513</v>
      </c>
      <c r="E264" s="52">
        <f t="shared" ca="1" si="4"/>
        <v>21720</v>
      </c>
      <c r="F264" s="5">
        <v>48</v>
      </c>
      <c r="G264" s="50">
        <v>25823</v>
      </c>
      <c r="H264" s="5">
        <v>350557</v>
      </c>
      <c r="I264" s="50">
        <v>33697</v>
      </c>
      <c r="J264" s="5" t="s">
        <v>466</v>
      </c>
      <c r="BT264" s="1"/>
    </row>
    <row r="265" spans="1:72" x14ac:dyDescent="0.25">
      <c r="A265" s="5" t="s">
        <v>416</v>
      </c>
      <c r="B265" s="5" t="s">
        <v>413</v>
      </c>
      <c r="C265" s="5" t="s">
        <v>553</v>
      </c>
      <c r="D265" s="5" t="s">
        <v>456</v>
      </c>
      <c r="E265" s="52">
        <f t="shared" ca="1" si="4"/>
        <v>25164</v>
      </c>
      <c r="F265" s="5">
        <v>49</v>
      </c>
      <c r="G265" s="50">
        <v>25239</v>
      </c>
      <c r="H265" s="5">
        <v>350703</v>
      </c>
      <c r="I265" s="50">
        <v>33644</v>
      </c>
      <c r="J265" s="5" t="s">
        <v>412</v>
      </c>
      <c r="BT265" s="1"/>
    </row>
    <row r="266" spans="1:72" x14ac:dyDescent="0.25">
      <c r="A266" s="5" t="s">
        <v>416</v>
      </c>
      <c r="B266" s="5" t="s">
        <v>413</v>
      </c>
      <c r="C266" s="5" t="s">
        <v>429</v>
      </c>
      <c r="D266" s="5" t="s">
        <v>682</v>
      </c>
      <c r="E266" s="52">
        <f t="shared" ca="1" si="4"/>
        <v>22608</v>
      </c>
      <c r="F266" s="5">
        <v>46</v>
      </c>
      <c r="G266" s="50">
        <v>26277</v>
      </c>
      <c r="H266" s="5">
        <v>350196</v>
      </c>
      <c r="I266" s="50">
        <v>34313</v>
      </c>
      <c r="J266" s="5" t="s">
        <v>417</v>
      </c>
      <c r="BT266" s="1"/>
    </row>
    <row r="267" spans="1:72" x14ac:dyDescent="0.25">
      <c r="A267" s="5" t="s">
        <v>416</v>
      </c>
      <c r="B267" s="5" t="s">
        <v>413</v>
      </c>
      <c r="C267" s="5" t="s">
        <v>664</v>
      </c>
      <c r="D267" s="5" t="s">
        <v>515</v>
      </c>
      <c r="E267" s="52">
        <f t="shared" ca="1" si="4"/>
        <v>18636</v>
      </c>
      <c r="F267" s="5">
        <v>49</v>
      </c>
      <c r="G267" s="50">
        <v>25133</v>
      </c>
      <c r="H267" s="5">
        <v>350533</v>
      </c>
      <c r="I267" s="50">
        <v>34299</v>
      </c>
      <c r="J267" s="5" t="s">
        <v>421</v>
      </c>
      <c r="BT267" s="1"/>
    </row>
    <row r="268" spans="1:72" x14ac:dyDescent="0.25">
      <c r="A268" s="5" t="s">
        <v>416</v>
      </c>
      <c r="B268" s="5" t="s">
        <v>413</v>
      </c>
      <c r="C268" s="5" t="s">
        <v>608</v>
      </c>
      <c r="D268" s="5" t="s">
        <v>441</v>
      </c>
      <c r="E268" s="52">
        <f t="shared" ca="1" si="4"/>
        <v>23916</v>
      </c>
      <c r="F268" s="5">
        <v>46</v>
      </c>
      <c r="G268" s="50">
        <v>26262</v>
      </c>
      <c r="H268" s="5">
        <v>351119</v>
      </c>
      <c r="I268" s="50">
        <v>34313</v>
      </c>
      <c r="J268" s="5" t="s">
        <v>421</v>
      </c>
      <c r="BT268" s="1"/>
    </row>
    <row r="269" spans="1:72" x14ac:dyDescent="0.25">
      <c r="A269" s="5" t="s">
        <v>416</v>
      </c>
      <c r="B269" s="5" t="s">
        <v>413</v>
      </c>
      <c r="C269" s="5" t="s">
        <v>618</v>
      </c>
      <c r="D269" s="5" t="s">
        <v>839</v>
      </c>
      <c r="E269" s="52">
        <f t="shared" ca="1" si="4"/>
        <v>18132</v>
      </c>
      <c r="F269" s="5">
        <v>46</v>
      </c>
      <c r="G269" s="50">
        <v>26216</v>
      </c>
      <c r="H269" s="5">
        <v>350610</v>
      </c>
      <c r="I269" s="50">
        <v>34092</v>
      </c>
      <c r="J269" s="5" t="s">
        <v>466</v>
      </c>
      <c r="BT269" s="1"/>
    </row>
    <row r="270" spans="1:72" x14ac:dyDescent="0.25">
      <c r="A270" s="5" t="s">
        <v>416</v>
      </c>
      <c r="B270" s="5" t="s">
        <v>413</v>
      </c>
      <c r="C270" s="5" t="s">
        <v>611</v>
      </c>
      <c r="D270" s="5" t="s">
        <v>841</v>
      </c>
      <c r="E270" s="52">
        <f t="shared" ca="1" si="4"/>
        <v>26052</v>
      </c>
      <c r="F270" s="5">
        <v>48</v>
      </c>
      <c r="G270" s="50">
        <v>25547</v>
      </c>
      <c r="H270" s="5">
        <v>351036</v>
      </c>
      <c r="I270" s="50">
        <v>34222</v>
      </c>
      <c r="J270" s="5" t="s">
        <v>466</v>
      </c>
      <c r="BT270" s="1"/>
    </row>
    <row r="271" spans="1:72" x14ac:dyDescent="0.25">
      <c r="A271" s="5" t="s">
        <v>416</v>
      </c>
      <c r="B271" s="5" t="s">
        <v>413</v>
      </c>
      <c r="C271" s="5" t="s">
        <v>614</v>
      </c>
      <c r="D271" s="5" t="s">
        <v>842</v>
      </c>
      <c r="E271" s="52">
        <f t="shared" ca="1" si="4"/>
        <v>24588</v>
      </c>
      <c r="F271" s="5">
        <v>46</v>
      </c>
      <c r="G271" s="50">
        <v>26397</v>
      </c>
      <c r="H271" s="5">
        <v>350637</v>
      </c>
      <c r="I271" s="50">
        <v>33974</v>
      </c>
      <c r="J271" s="5" t="s">
        <v>466</v>
      </c>
      <c r="BT271" s="1"/>
    </row>
    <row r="272" spans="1:72" x14ac:dyDescent="0.25">
      <c r="A272" s="5" t="s">
        <v>416</v>
      </c>
      <c r="B272" s="5" t="s">
        <v>413</v>
      </c>
      <c r="C272" s="5" t="s">
        <v>791</v>
      </c>
      <c r="D272" s="5" t="s">
        <v>532</v>
      </c>
      <c r="E272" s="52">
        <f t="shared" ca="1" si="4"/>
        <v>24312</v>
      </c>
      <c r="F272" s="5">
        <v>49</v>
      </c>
      <c r="G272" s="50">
        <v>25288</v>
      </c>
      <c r="H272" s="5">
        <v>561026</v>
      </c>
      <c r="I272" s="50">
        <v>34101</v>
      </c>
      <c r="J272" s="5" t="s">
        <v>466</v>
      </c>
      <c r="BT272" s="1"/>
    </row>
    <row r="273" spans="1:72" x14ac:dyDescent="0.25">
      <c r="A273" s="5" t="s">
        <v>416</v>
      </c>
      <c r="B273" s="5" t="s">
        <v>408</v>
      </c>
      <c r="C273" s="5" t="s">
        <v>499</v>
      </c>
      <c r="D273" s="5" t="s">
        <v>630</v>
      </c>
      <c r="E273" s="52">
        <f t="shared" ca="1" si="4"/>
        <v>31152</v>
      </c>
      <c r="F273" s="5">
        <v>52</v>
      </c>
      <c r="G273" s="50">
        <v>24192</v>
      </c>
      <c r="H273" s="5">
        <v>561040</v>
      </c>
      <c r="I273" s="50">
        <v>34054</v>
      </c>
      <c r="J273" s="5" t="s">
        <v>412</v>
      </c>
      <c r="BT273" s="1"/>
    </row>
    <row r="274" spans="1:72" x14ac:dyDescent="0.25">
      <c r="A274" s="5" t="s">
        <v>416</v>
      </c>
      <c r="B274" s="5" t="s">
        <v>413</v>
      </c>
      <c r="C274" s="5" t="s">
        <v>705</v>
      </c>
      <c r="D274" s="5" t="s">
        <v>848</v>
      </c>
      <c r="E274" s="52">
        <f t="shared" ca="1" si="4"/>
        <v>29412</v>
      </c>
      <c r="F274" s="5">
        <v>46</v>
      </c>
      <c r="G274" s="50">
        <v>26361</v>
      </c>
      <c r="H274" s="5">
        <v>350752</v>
      </c>
      <c r="I274" s="50">
        <v>34298</v>
      </c>
      <c r="J274" s="5" t="s">
        <v>417</v>
      </c>
      <c r="BT274" s="1"/>
    </row>
    <row r="275" spans="1:72" x14ac:dyDescent="0.25">
      <c r="A275" s="5" t="s">
        <v>416</v>
      </c>
      <c r="B275" s="5" t="s">
        <v>413</v>
      </c>
      <c r="C275" s="5" t="s">
        <v>440</v>
      </c>
      <c r="D275" s="5" t="s">
        <v>510</v>
      </c>
      <c r="E275" s="52">
        <f t="shared" ca="1" si="4"/>
        <v>24180</v>
      </c>
      <c r="F275" s="5">
        <v>50</v>
      </c>
      <c r="G275" s="50">
        <v>24757</v>
      </c>
      <c r="H275" s="5">
        <v>350230</v>
      </c>
      <c r="I275" s="50">
        <v>34010</v>
      </c>
      <c r="J275" s="5" t="s">
        <v>417</v>
      </c>
      <c r="BT275" s="1"/>
    </row>
    <row r="276" spans="1:72" x14ac:dyDescent="0.25">
      <c r="A276" s="5" t="s">
        <v>416</v>
      </c>
      <c r="B276" s="5" t="s">
        <v>413</v>
      </c>
      <c r="C276" s="5" t="s">
        <v>615</v>
      </c>
      <c r="D276" s="5" t="s">
        <v>669</v>
      </c>
      <c r="E276" s="52">
        <f t="shared" ca="1" si="4"/>
        <v>21204</v>
      </c>
      <c r="F276" s="5">
        <v>49</v>
      </c>
      <c r="G276" s="50">
        <v>25298</v>
      </c>
      <c r="H276" s="5">
        <v>350786</v>
      </c>
      <c r="I276" s="50">
        <v>34124</v>
      </c>
      <c r="J276" s="5" t="s">
        <v>417</v>
      </c>
      <c r="BT276" s="1"/>
    </row>
    <row r="277" spans="1:72" x14ac:dyDescent="0.25">
      <c r="A277" s="5" t="s">
        <v>416</v>
      </c>
      <c r="B277" s="5" t="s">
        <v>413</v>
      </c>
      <c r="C277" s="5" t="s">
        <v>483</v>
      </c>
      <c r="D277" s="5" t="s">
        <v>849</v>
      </c>
      <c r="E277" s="52">
        <f t="shared" ca="1" si="4"/>
        <v>28356</v>
      </c>
      <c r="F277" s="5">
        <v>48</v>
      </c>
      <c r="G277" s="50">
        <v>25722</v>
      </c>
      <c r="H277" s="5">
        <v>350119</v>
      </c>
      <c r="I277" s="50">
        <v>34678</v>
      </c>
      <c r="J277" s="5" t="s">
        <v>417</v>
      </c>
      <c r="BT277" s="1"/>
    </row>
    <row r="278" spans="1:72" x14ac:dyDescent="0.25">
      <c r="A278" s="5" t="s">
        <v>416</v>
      </c>
      <c r="B278" s="5" t="s">
        <v>413</v>
      </c>
      <c r="C278" s="5" t="s">
        <v>592</v>
      </c>
      <c r="D278" s="5" t="s">
        <v>566</v>
      </c>
      <c r="E278" s="52">
        <f t="shared" ca="1" si="4"/>
        <v>27924</v>
      </c>
      <c r="F278" s="5">
        <v>47</v>
      </c>
      <c r="G278" s="50">
        <v>25879</v>
      </c>
      <c r="H278" s="5">
        <v>350702</v>
      </c>
      <c r="I278" s="50">
        <v>34599</v>
      </c>
      <c r="J278" s="5" t="s">
        <v>421</v>
      </c>
      <c r="BT278" s="1"/>
    </row>
    <row r="279" spans="1:72" x14ac:dyDescent="0.25">
      <c r="A279" s="5" t="s">
        <v>416</v>
      </c>
      <c r="B279" s="5" t="s">
        <v>413</v>
      </c>
      <c r="C279" s="5" t="s">
        <v>766</v>
      </c>
      <c r="D279" s="5" t="s">
        <v>824</v>
      </c>
      <c r="E279" s="52">
        <f t="shared" ca="1" si="4"/>
        <v>24300</v>
      </c>
      <c r="F279" s="5">
        <v>45</v>
      </c>
      <c r="G279" s="50">
        <v>26645</v>
      </c>
      <c r="H279" s="5">
        <v>561065</v>
      </c>
      <c r="I279" s="50">
        <v>34427</v>
      </c>
      <c r="J279" s="5" t="s">
        <v>466</v>
      </c>
      <c r="BT279" s="1"/>
    </row>
    <row r="280" spans="1:72" x14ac:dyDescent="0.25">
      <c r="A280" s="5" t="s">
        <v>416</v>
      </c>
      <c r="B280" s="5" t="s">
        <v>408</v>
      </c>
      <c r="C280" s="5" t="s">
        <v>499</v>
      </c>
      <c r="D280" s="5" t="s">
        <v>621</v>
      </c>
      <c r="E280" s="52">
        <f t="shared" ca="1" si="4"/>
        <v>23664</v>
      </c>
      <c r="F280" s="5">
        <v>56</v>
      </c>
      <c r="G280" s="50">
        <v>22795</v>
      </c>
      <c r="H280" s="5">
        <v>561058</v>
      </c>
      <c r="I280" s="50">
        <v>34553</v>
      </c>
      <c r="J280" s="5" t="s">
        <v>417</v>
      </c>
      <c r="BT280" s="1"/>
    </row>
    <row r="281" spans="1:72" x14ac:dyDescent="0.25">
      <c r="A281" s="5" t="s">
        <v>416</v>
      </c>
      <c r="B281" s="5" t="s">
        <v>413</v>
      </c>
      <c r="C281" s="5" t="s">
        <v>603</v>
      </c>
      <c r="D281" s="5" t="s">
        <v>532</v>
      </c>
      <c r="E281" s="52">
        <f t="shared" ca="1" si="4"/>
        <v>24600</v>
      </c>
      <c r="F281" s="5">
        <v>49</v>
      </c>
      <c r="G281" s="50">
        <v>25301</v>
      </c>
      <c r="H281" s="5">
        <v>351221</v>
      </c>
      <c r="I281" s="50">
        <v>34457</v>
      </c>
      <c r="J281" s="5" t="s">
        <v>466</v>
      </c>
      <c r="BT281" s="1"/>
    </row>
    <row r="282" spans="1:72" x14ac:dyDescent="0.25">
      <c r="A282" s="5" t="s">
        <v>416</v>
      </c>
      <c r="B282" s="5" t="s">
        <v>408</v>
      </c>
      <c r="C282" s="5" t="s">
        <v>681</v>
      </c>
      <c r="D282" s="5" t="s">
        <v>822</v>
      </c>
      <c r="E282" s="52">
        <f t="shared" ca="1" si="4"/>
        <v>27888</v>
      </c>
      <c r="F282" s="5">
        <v>47</v>
      </c>
      <c r="G282" s="50">
        <v>26155</v>
      </c>
      <c r="H282" s="5">
        <v>351351</v>
      </c>
      <c r="I282" s="50">
        <v>34581</v>
      </c>
      <c r="J282" s="5" t="s">
        <v>466</v>
      </c>
      <c r="BT282" s="1"/>
    </row>
    <row r="283" spans="1:72" x14ac:dyDescent="0.25">
      <c r="A283" s="5" t="s">
        <v>416</v>
      </c>
      <c r="B283" s="5" t="s">
        <v>408</v>
      </c>
      <c r="C283" s="5" t="s">
        <v>528</v>
      </c>
      <c r="D283" s="5" t="s">
        <v>512</v>
      </c>
      <c r="E283" s="52">
        <f t="shared" ca="1" si="4"/>
        <v>30384</v>
      </c>
      <c r="F283" s="5">
        <v>56</v>
      </c>
      <c r="G283" s="50">
        <v>22868</v>
      </c>
      <c r="H283" s="5">
        <v>561080</v>
      </c>
      <c r="I283" s="50">
        <v>34466</v>
      </c>
      <c r="J283" s="5" t="s">
        <v>417</v>
      </c>
      <c r="BT283" s="1"/>
    </row>
    <row r="284" spans="1:72" x14ac:dyDescent="0.25">
      <c r="A284" s="5" t="s">
        <v>416</v>
      </c>
      <c r="B284" s="5" t="s">
        <v>454</v>
      </c>
      <c r="C284" s="5" t="s">
        <v>553</v>
      </c>
      <c r="D284" s="5" t="s">
        <v>596</v>
      </c>
      <c r="E284" s="52">
        <f t="shared" ca="1" si="4"/>
        <v>27000</v>
      </c>
      <c r="F284" s="5">
        <v>47</v>
      </c>
      <c r="G284" s="50">
        <v>25997</v>
      </c>
      <c r="H284" s="5">
        <v>561010</v>
      </c>
      <c r="I284" s="50">
        <v>34589</v>
      </c>
      <c r="J284" s="5" t="s">
        <v>417</v>
      </c>
      <c r="BT284" s="1"/>
    </row>
    <row r="285" spans="1:72" x14ac:dyDescent="0.25">
      <c r="A285" s="5" t="s">
        <v>416</v>
      </c>
      <c r="B285" s="5" t="s">
        <v>413</v>
      </c>
      <c r="C285" s="5" t="s">
        <v>152</v>
      </c>
      <c r="D285" s="5" t="s">
        <v>848</v>
      </c>
      <c r="E285" s="52">
        <f t="shared" ca="1" si="4"/>
        <v>18636</v>
      </c>
      <c r="F285" s="5">
        <v>45</v>
      </c>
      <c r="G285" s="50">
        <v>26614</v>
      </c>
      <c r="H285" s="5">
        <v>350595</v>
      </c>
      <c r="I285" s="50">
        <v>34923</v>
      </c>
      <c r="J285" s="5" t="s">
        <v>417</v>
      </c>
      <c r="BT285" s="1"/>
    </row>
    <row r="286" spans="1:72" x14ac:dyDescent="0.25">
      <c r="A286" s="5" t="s">
        <v>416</v>
      </c>
      <c r="B286" s="5" t="s">
        <v>408</v>
      </c>
      <c r="C286" s="5" t="s">
        <v>512</v>
      </c>
      <c r="D286" s="5" t="s">
        <v>471</v>
      </c>
      <c r="E286" s="52">
        <f t="shared" ca="1" si="4"/>
        <v>30012</v>
      </c>
      <c r="F286" s="5">
        <v>55</v>
      </c>
      <c r="G286" s="50">
        <v>23104</v>
      </c>
      <c r="H286" s="5">
        <v>561115</v>
      </c>
      <c r="I286" s="50">
        <v>34740</v>
      </c>
      <c r="J286" s="5" t="s">
        <v>412</v>
      </c>
      <c r="BT286" s="1"/>
    </row>
    <row r="287" spans="1:72" x14ac:dyDescent="0.25">
      <c r="A287" s="5" t="s">
        <v>416</v>
      </c>
      <c r="B287" s="5" t="s">
        <v>413</v>
      </c>
      <c r="C287" s="5" t="s">
        <v>562</v>
      </c>
      <c r="D287" s="5" t="s">
        <v>848</v>
      </c>
      <c r="E287" s="52">
        <f t="shared" ca="1" si="4"/>
        <v>19716</v>
      </c>
      <c r="F287" s="5">
        <v>46</v>
      </c>
      <c r="G287" s="50">
        <v>26462</v>
      </c>
      <c r="H287" s="5">
        <v>350655</v>
      </c>
      <c r="I287" s="50">
        <v>34897</v>
      </c>
      <c r="J287" s="5" t="s">
        <v>412</v>
      </c>
      <c r="BT287" s="1"/>
    </row>
    <row r="288" spans="1:72" x14ac:dyDescent="0.25">
      <c r="A288" s="5" t="s">
        <v>416</v>
      </c>
      <c r="B288" s="5" t="s">
        <v>413</v>
      </c>
      <c r="C288" s="5" t="s">
        <v>709</v>
      </c>
      <c r="D288" s="5" t="s">
        <v>831</v>
      </c>
      <c r="E288" s="52">
        <f t="shared" ca="1" si="4"/>
        <v>25584</v>
      </c>
      <c r="F288" s="5">
        <v>44</v>
      </c>
      <c r="G288" s="50">
        <v>27220</v>
      </c>
      <c r="H288" s="5">
        <v>561162</v>
      </c>
      <c r="I288" s="50">
        <v>35584</v>
      </c>
      <c r="J288" s="5" t="s">
        <v>417</v>
      </c>
      <c r="BT288" s="1"/>
    </row>
    <row r="289" spans="1:72" x14ac:dyDescent="0.25">
      <c r="A289" s="5" t="s">
        <v>416</v>
      </c>
      <c r="B289" s="5" t="s">
        <v>408</v>
      </c>
      <c r="C289" s="5" t="s">
        <v>568</v>
      </c>
      <c r="D289" s="5" t="s">
        <v>679</v>
      </c>
      <c r="E289" s="52">
        <f t="shared" ca="1" si="4"/>
        <v>18852</v>
      </c>
      <c r="F289" s="5">
        <v>46</v>
      </c>
      <c r="G289" s="50">
        <v>26337</v>
      </c>
      <c r="H289" s="5">
        <v>561386</v>
      </c>
      <c r="I289" s="50">
        <v>35950</v>
      </c>
      <c r="J289" s="5" t="s">
        <v>417</v>
      </c>
      <c r="BT289" s="1"/>
    </row>
    <row r="290" spans="1:72" x14ac:dyDescent="0.25">
      <c r="A290" s="5" t="s">
        <v>416</v>
      </c>
      <c r="B290" s="5" t="s">
        <v>413</v>
      </c>
      <c r="C290" s="5" t="s">
        <v>660</v>
      </c>
      <c r="D290" s="5" t="s">
        <v>907</v>
      </c>
      <c r="E290" s="52">
        <f t="shared" ca="1" si="4"/>
        <v>30060</v>
      </c>
      <c r="F290" s="5">
        <v>42</v>
      </c>
      <c r="G290" s="50">
        <v>27822</v>
      </c>
      <c r="H290" s="5">
        <v>561463</v>
      </c>
      <c r="I290" s="50">
        <v>35979</v>
      </c>
      <c r="J290" s="5" t="s">
        <v>466</v>
      </c>
      <c r="BT290" s="1"/>
    </row>
    <row r="291" spans="1:72" x14ac:dyDescent="0.25">
      <c r="A291" s="5" t="s">
        <v>416</v>
      </c>
      <c r="B291" s="5" t="s">
        <v>408</v>
      </c>
      <c r="C291" s="5" t="s">
        <v>467</v>
      </c>
      <c r="D291" s="5" t="s">
        <v>870</v>
      </c>
      <c r="E291" s="52">
        <f t="shared" ca="1" si="4"/>
        <v>22608</v>
      </c>
      <c r="F291" s="5">
        <v>43</v>
      </c>
      <c r="G291" s="50">
        <v>27549</v>
      </c>
      <c r="H291" s="5">
        <v>568602</v>
      </c>
      <c r="I291" s="50">
        <v>36663</v>
      </c>
      <c r="J291" s="5" t="s">
        <v>909</v>
      </c>
      <c r="BT291" s="1"/>
    </row>
    <row r="292" spans="1:72" x14ac:dyDescent="0.25">
      <c r="A292" s="5" t="s">
        <v>416</v>
      </c>
      <c r="B292" s="5" t="s">
        <v>454</v>
      </c>
      <c r="C292" s="5" t="s">
        <v>500</v>
      </c>
      <c r="D292" s="5" t="s">
        <v>523</v>
      </c>
      <c r="E292" s="52">
        <f t="shared" ca="1" si="4"/>
        <v>26280</v>
      </c>
      <c r="F292" s="5">
        <v>44</v>
      </c>
      <c r="G292" s="50">
        <v>27200</v>
      </c>
      <c r="H292" s="5">
        <v>561331</v>
      </c>
      <c r="I292" s="50">
        <v>36680</v>
      </c>
      <c r="J292" s="5" t="s">
        <v>909</v>
      </c>
      <c r="BT292" s="1"/>
    </row>
    <row r="293" spans="1:72" x14ac:dyDescent="0.25">
      <c r="A293" s="5" t="s">
        <v>416</v>
      </c>
      <c r="B293" s="5" t="s">
        <v>413</v>
      </c>
      <c r="C293" s="5" t="s">
        <v>626</v>
      </c>
      <c r="D293" s="5" t="s">
        <v>88</v>
      </c>
      <c r="E293" s="52">
        <f t="shared" ca="1" si="4"/>
        <v>26052</v>
      </c>
      <c r="F293" s="5">
        <v>37</v>
      </c>
      <c r="G293" s="50">
        <v>29808</v>
      </c>
      <c r="H293" s="5">
        <v>351568</v>
      </c>
      <c r="I293" s="50">
        <v>37963</v>
      </c>
      <c r="J293" s="5" t="s">
        <v>858</v>
      </c>
      <c r="BT293" s="1"/>
    </row>
    <row r="294" spans="1:72" x14ac:dyDescent="0.25">
      <c r="A294" s="5" t="s">
        <v>416</v>
      </c>
      <c r="B294" s="5" t="s">
        <v>413</v>
      </c>
      <c r="C294" s="5" t="s">
        <v>625</v>
      </c>
      <c r="D294" s="5" t="s">
        <v>943</v>
      </c>
      <c r="E294" s="52">
        <f t="shared" ca="1" si="4"/>
        <v>30840</v>
      </c>
      <c r="F294" s="5">
        <v>36</v>
      </c>
      <c r="G294" s="50">
        <v>29900</v>
      </c>
      <c r="H294" s="5">
        <v>561702</v>
      </c>
      <c r="I294" s="50">
        <v>37758</v>
      </c>
      <c r="J294" s="5" t="s">
        <v>858</v>
      </c>
      <c r="BT294" s="1"/>
    </row>
    <row r="295" spans="1:72" x14ac:dyDescent="0.25">
      <c r="A295" s="5" t="s">
        <v>416</v>
      </c>
      <c r="B295" s="5" t="s">
        <v>413</v>
      </c>
      <c r="C295" s="5" t="s">
        <v>578</v>
      </c>
      <c r="D295" s="5" t="s">
        <v>847</v>
      </c>
      <c r="E295" s="52">
        <f t="shared" ca="1" si="4"/>
        <v>27720</v>
      </c>
      <c r="F295" s="5">
        <v>36</v>
      </c>
      <c r="G295" s="50">
        <v>30149</v>
      </c>
      <c r="H295" s="5">
        <v>351429</v>
      </c>
      <c r="I295" s="50">
        <v>38112</v>
      </c>
      <c r="J295" s="5" t="s">
        <v>858</v>
      </c>
      <c r="BT295" s="1"/>
    </row>
    <row r="296" spans="1:72" x14ac:dyDescent="0.25">
      <c r="A296" s="5" t="s">
        <v>416</v>
      </c>
      <c r="B296" s="5" t="s">
        <v>413</v>
      </c>
      <c r="C296" s="5" t="s">
        <v>511</v>
      </c>
      <c r="D296" s="5" t="s">
        <v>930</v>
      </c>
      <c r="E296" s="52">
        <f t="shared" ca="1" si="4"/>
        <v>26304</v>
      </c>
      <c r="F296" s="5">
        <v>38</v>
      </c>
      <c r="G296" s="50">
        <v>29419</v>
      </c>
      <c r="H296" s="5">
        <v>561630</v>
      </c>
      <c r="I296" s="50">
        <v>38129</v>
      </c>
      <c r="J296" s="5" t="s">
        <v>858</v>
      </c>
      <c r="BT296" s="1"/>
    </row>
    <row r="297" spans="1:72" x14ac:dyDescent="0.25">
      <c r="A297" s="5" t="s">
        <v>416</v>
      </c>
      <c r="B297" s="5" t="s">
        <v>413</v>
      </c>
      <c r="C297" s="5" t="s">
        <v>492</v>
      </c>
      <c r="D297" s="5" t="s">
        <v>523</v>
      </c>
      <c r="E297" s="52">
        <f t="shared" ca="1" si="4"/>
        <v>29832</v>
      </c>
      <c r="F297" s="5">
        <v>43</v>
      </c>
      <c r="G297" s="50">
        <v>27458</v>
      </c>
      <c r="H297" s="5">
        <v>561599</v>
      </c>
      <c r="I297" s="50">
        <v>38180</v>
      </c>
      <c r="J297" s="5" t="s">
        <v>924</v>
      </c>
      <c r="BT297" s="1"/>
    </row>
    <row r="298" spans="1:72" x14ac:dyDescent="0.25">
      <c r="A298" s="5" t="s">
        <v>416</v>
      </c>
      <c r="B298" s="5" t="s">
        <v>413</v>
      </c>
      <c r="C298" s="5" t="s">
        <v>514</v>
      </c>
      <c r="D298" s="5" t="s">
        <v>523</v>
      </c>
      <c r="E298" s="52">
        <f t="shared" ca="1" si="4"/>
        <v>19224</v>
      </c>
      <c r="F298" s="5">
        <v>35</v>
      </c>
      <c r="G298" s="50">
        <v>30246</v>
      </c>
      <c r="H298" s="5">
        <v>561666</v>
      </c>
      <c r="I298" s="50">
        <v>38067</v>
      </c>
      <c r="J298" s="5" t="s">
        <v>858</v>
      </c>
      <c r="BT298" s="1"/>
    </row>
    <row r="299" spans="1:72" x14ac:dyDescent="0.25">
      <c r="A299" s="5" t="s">
        <v>416</v>
      </c>
      <c r="B299" s="5" t="s">
        <v>413</v>
      </c>
      <c r="C299" s="5" t="s">
        <v>578</v>
      </c>
      <c r="D299" s="5" t="s">
        <v>840</v>
      </c>
      <c r="E299" s="52">
        <f t="shared" ca="1" si="4"/>
        <v>24240</v>
      </c>
      <c r="F299" s="5">
        <v>35</v>
      </c>
      <c r="G299" s="50">
        <v>30489</v>
      </c>
      <c r="H299" s="5">
        <v>566403</v>
      </c>
      <c r="I299" s="50">
        <v>38492</v>
      </c>
      <c r="J299" s="5" t="s">
        <v>858</v>
      </c>
      <c r="BT299" s="1"/>
    </row>
    <row r="300" spans="1:72" x14ac:dyDescent="0.25">
      <c r="A300" s="5" t="s">
        <v>416</v>
      </c>
      <c r="B300" s="5" t="s">
        <v>408</v>
      </c>
      <c r="C300" s="5" t="s">
        <v>461</v>
      </c>
      <c r="D300" s="5" t="s">
        <v>621</v>
      </c>
      <c r="E300" s="52">
        <f t="shared" ca="1" si="4"/>
        <v>29760</v>
      </c>
      <c r="F300" s="5">
        <v>39</v>
      </c>
      <c r="G300" s="50">
        <v>29079</v>
      </c>
      <c r="H300" s="5">
        <v>561700</v>
      </c>
      <c r="I300" s="50">
        <v>38492</v>
      </c>
      <c r="J300" s="5" t="s">
        <v>858</v>
      </c>
      <c r="BT300" s="1"/>
    </row>
    <row r="301" spans="1:72" x14ac:dyDescent="0.25">
      <c r="A301" s="5" t="s">
        <v>416</v>
      </c>
      <c r="B301" s="5" t="s">
        <v>408</v>
      </c>
      <c r="C301" s="5" t="s">
        <v>611</v>
      </c>
      <c r="D301" s="5" t="s">
        <v>629</v>
      </c>
      <c r="E301" s="52">
        <f t="shared" ca="1" si="4"/>
        <v>28188</v>
      </c>
      <c r="F301" s="5">
        <v>38</v>
      </c>
      <c r="G301" s="50">
        <v>29267</v>
      </c>
      <c r="H301" s="5">
        <v>561698</v>
      </c>
      <c r="I301" s="50">
        <v>39031</v>
      </c>
      <c r="J301" s="5" t="s">
        <v>858</v>
      </c>
      <c r="BT301" s="1"/>
    </row>
    <row r="302" spans="1:72" x14ac:dyDescent="0.25">
      <c r="A302" s="5" t="s">
        <v>416</v>
      </c>
      <c r="B302" s="5" t="s">
        <v>413</v>
      </c>
      <c r="C302" s="5" t="s">
        <v>561</v>
      </c>
      <c r="D302" s="5" t="s">
        <v>893</v>
      </c>
      <c r="E302" s="52">
        <f t="shared" ca="1" si="4"/>
        <v>21216</v>
      </c>
      <c r="F302" s="5">
        <v>35</v>
      </c>
      <c r="G302" s="50">
        <v>30341</v>
      </c>
      <c r="H302" s="5">
        <v>561663</v>
      </c>
      <c r="I302" s="50">
        <v>38941</v>
      </c>
      <c r="J302" s="5" t="s">
        <v>858</v>
      </c>
      <c r="BT302" s="1"/>
    </row>
    <row r="303" spans="1:72" x14ac:dyDescent="0.25">
      <c r="A303" s="5" t="s">
        <v>416</v>
      </c>
      <c r="B303" s="5" t="s">
        <v>413</v>
      </c>
      <c r="C303" s="5" t="s">
        <v>490</v>
      </c>
      <c r="D303" s="5" t="s">
        <v>640</v>
      </c>
      <c r="E303" s="52">
        <f t="shared" ca="1" si="4"/>
        <v>21240</v>
      </c>
      <c r="F303" s="5">
        <v>38</v>
      </c>
      <c r="G303" s="50">
        <v>29344</v>
      </c>
      <c r="H303" s="5">
        <v>561629</v>
      </c>
      <c r="I303" s="50">
        <v>38871</v>
      </c>
      <c r="J303" s="5" t="s">
        <v>858</v>
      </c>
      <c r="BT303" s="1"/>
    </row>
    <row r="304" spans="1:72" x14ac:dyDescent="0.25">
      <c r="A304" s="5" t="s">
        <v>416</v>
      </c>
      <c r="B304" s="5" t="s">
        <v>413</v>
      </c>
      <c r="C304" s="5" t="s">
        <v>517</v>
      </c>
      <c r="D304" s="5" t="s">
        <v>91</v>
      </c>
      <c r="E304" s="52">
        <f t="shared" ca="1" si="4"/>
        <v>25224</v>
      </c>
      <c r="F304" s="5">
        <v>36</v>
      </c>
      <c r="G304" s="50">
        <v>30114</v>
      </c>
      <c r="H304" s="5">
        <v>351844</v>
      </c>
      <c r="I304" s="50">
        <v>39061</v>
      </c>
      <c r="J304" s="5" t="s">
        <v>858</v>
      </c>
      <c r="BT304" s="1"/>
    </row>
    <row r="305" spans="1:72" x14ac:dyDescent="0.25">
      <c r="A305" s="5" t="s">
        <v>416</v>
      </c>
      <c r="B305" s="5" t="s">
        <v>413</v>
      </c>
      <c r="C305" s="5" t="s">
        <v>499</v>
      </c>
      <c r="D305" s="5" t="s">
        <v>928</v>
      </c>
      <c r="E305" s="52">
        <f t="shared" ca="1" si="4"/>
        <v>20352</v>
      </c>
      <c r="F305" s="5">
        <v>38</v>
      </c>
      <c r="G305" s="50">
        <v>29301</v>
      </c>
      <c r="H305" s="5">
        <v>561882</v>
      </c>
      <c r="I305" s="50">
        <v>38982</v>
      </c>
      <c r="J305" s="5" t="s">
        <v>858</v>
      </c>
      <c r="BT305" s="1"/>
    </row>
    <row r="306" spans="1:72" x14ac:dyDescent="0.25">
      <c r="A306" s="5" t="s">
        <v>416</v>
      </c>
      <c r="B306" s="5" t="s">
        <v>454</v>
      </c>
      <c r="C306" s="5" t="s">
        <v>446</v>
      </c>
      <c r="D306" s="5" t="s">
        <v>963</v>
      </c>
      <c r="E306" s="52">
        <f t="shared" ca="1" si="4"/>
        <v>25932</v>
      </c>
      <c r="F306" s="5">
        <v>33</v>
      </c>
      <c r="G306" s="50">
        <v>31263</v>
      </c>
      <c r="H306" s="5">
        <v>351890</v>
      </c>
      <c r="I306" s="50">
        <v>38805</v>
      </c>
      <c r="J306" s="5" t="s">
        <v>858</v>
      </c>
      <c r="BT306" s="1"/>
    </row>
    <row r="307" spans="1:72" x14ac:dyDescent="0.25">
      <c r="A307" s="5" t="s">
        <v>416</v>
      </c>
      <c r="B307" s="5" t="s">
        <v>413</v>
      </c>
      <c r="C307" s="5" t="s">
        <v>681</v>
      </c>
      <c r="D307" s="5" t="s">
        <v>949</v>
      </c>
      <c r="E307" s="52">
        <f t="shared" ca="1" si="4"/>
        <v>19692</v>
      </c>
      <c r="F307" s="5">
        <v>31</v>
      </c>
      <c r="G307" s="50">
        <v>31707</v>
      </c>
      <c r="H307" s="5">
        <v>356780</v>
      </c>
      <c r="I307" s="50">
        <v>39107</v>
      </c>
      <c r="J307" s="5" t="s">
        <v>858</v>
      </c>
      <c r="BT307" s="1"/>
    </row>
    <row r="308" spans="1:72" x14ac:dyDescent="0.25">
      <c r="A308" s="5" t="s">
        <v>416</v>
      </c>
      <c r="B308" s="5" t="s">
        <v>454</v>
      </c>
      <c r="C308" s="5" t="s">
        <v>681</v>
      </c>
      <c r="D308" s="5" t="s">
        <v>973</v>
      </c>
      <c r="E308" s="52">
        <f t="shared" ca="1" si="4"/>
        <v>30900</v>
      </c>
      <c r="F308" s="5">
        <v>33</v>
      </c>
      <c r="G308" s="50">
        <v>30965</v>
      </c>
      <c r="H308" s="5">
        <v>562340</v>
      </c>
      <c r="I308" s="50">
        <v>39177</v>
      </c>
      <c r="J308" s="5" t="s">
        <v>858</v>
      </c>
      <c r="BT308" s="1"/>
    </row>
    <row r="309" spans="1:72" x14ac:dyDescent="0.25">
      <c r="A309" s="5" t="s">
        <v>416</v>
      </c>
      <c r="B309" s="5" t="s">
        <v>413</v>
      </c>
      <c r="C309" s="5" t="s">
        <v>544</v>
      </c>
      <c r="D309" s="5" t="s">
        <v>974</v>
      </c>
      <c r="E309" s="52">
        <f t="shared" ca="1" si="4"/>
        <v>23328</v>
      </c>
      <c r="F309" s="5">
        <v>32</v>
      </c>
      <c r="G309" s="50">
        <v>31677</v>
      </c>
      <c r="H309" s="5">
        <v>352344</v>
      </c>
      <c r="I309" s="50">
        <v>39236</v>
      </c>
      <c r="J309" s="5" t="s">
        <v>858</v>
      </c>
      <c r="BT309" s="1"/>
    </row>
    <row r="310" spans="1:72" x14ac:dyDescent="0.25">
      <c r="A310" s="5" t="s">
        <v>416</v>
      </c>
      <c r="B310" s="5" t="s">
        <v>413</v>
      </c>
      <c r="C310" s="5" t="s">
        <v>452</v>
      </c>
      <c r="D310" s="5" t="s">
        <v>978</v>
      </c>
      <c r="E310" s="52">
        <f t="shared" ca="1" si="4"/>
        <v>21948</v>
      </c>
      <c r="F310" s="5">
        <v>36</v>
      </c>
      <c r="G310" s="50">
        <v>30167</v>
      </c>
      <c r="H310" s="5">
        <v>562365</v>
      </c>
      <c r="I310" s="50">
        <v>39411</v>
      </c>
      <c r="J310" s="5" t="s">
        <v>858</v>
      </c>
      <c r="BT310" s="1"/>
    </row>
    <row r="311" spans="1:72" x14ac:dyDescent="0.25">
      <c r="A311" s="5" t="s">
        <v>416</v>
      </c>
      <c r="B311" s="5" t="s">
        <v>454</v>
      </c>
      <c r="C311" s="5" t="s">
        <v>719</v>
      </c>
      <c r="D311" s="5" t="s">
        <v>930</v>
      </c>
      <c r="E311" s="52">
        <f t="shared" ca="1" si="4"/>
        <v>25452</v>
      </c>
      <c r="F311" s="5">
        <v>33</v>
      </c>
      <c r="G311" s="50">
        <v>31094</v>
      </c>
      <c r="H311" s="5">
        <v>566961</v>
      </c>
      <c r="I311" s="50">
        <v>39426</v>
      </c>
      <c r="J311" s="5" t="s">
        <v>858</v>
      </c>
      <c r="BT311" s="1"/>
    </row>
    <row r="312" spans="1:72" x14ac:dyDescent="0.25">
      <c r="A312" s="5" t="s">
        <v>416</v>
      </c>
      <c r="B312" s="5" t="s">
        <v>413</v>
      </c>
      <c r="C312" s="5" t="s">
        <v>517</v>
      </c>
      <c r="D312" s="5" t="s">
        <v>986</v>
      </c>
      <c r="E312" s="52">
        <f t="shared" ca="1" si="4"/>
        <v>21888</v>
      </c>
      <c r="F312" s="5">
        <v>36</v>
      </c>
      <c r="G312" s="50">
        <v>30185</v>
      </c>
      <c r="H312" s="5">
        <v>356905</v>
      </c>
      <c r="I312" s="50">
        <v>39245</v>
      </c>
      <c r="J312" s="5" t="s">
        <v>858</v>
      </c>
      <c r="BT312" s="1"/>
    </row>
    <row r="313" spans="1:72" x14ac:dyDescent="0.25">
      <c r="A313" s="5" t="s">
        <v>416</v>
      </c>
      <c r="B313" s="5" t="s">
        <v>454</v>
      </c>
      <c r="C313" s="5" t="s">
        <v>485</v>
      </c>
      <c r="D313" s="5" t="s">
        <v>523</v>
      </c>
      <c r="E313" s="52">
        <f t="shared" ca="1" si="4"/>
        <v>28008</v>
      </c>
      <c r="F313" s="5">
        <v>35</v>
      </c>
      <c r="G313" s="50">
        <v>30324</v>
      </c>
      <c r="H313" s="5">
        <v>352451</v>
      </c>
      <c r="I313" s="50">
        <v>39397</v>
      </c>
      <c r="J313" s="5" t="s">
        <v>858</v>
      </c>
      <c r="BT313" s="1"/>
    </row>
    <row r="314" spans="1:72" x14ac:dyDescent="0.25">
      <c r="A314" s="5" t="s">
        <v>416</v>
      </c>
      <c r="B314" s="5" t="s">
        <v>413</v>
      </c>
      <c r="C314" s="5" t="s">
        <v>748</v>
      </c>
      <c r="D314" s="5" t="s">
        <v>600</v>
      </c>
      <c r="E314" s="52">
        <f t="shared" ca="1" si="4"/>
        <v>28776</v>
      </c>
      <c r="F314" s="5">
        <v>40</v>
      </c>
      <c r="G314" s="50">
        <v>28455</v>
      </c>
      <c r="H314" s="5">
        <v>352642</v>
      </c>
      <c r="I314" s="50">
        <v>39175</v>
      </c>
      <c r="J314" s="5" t="s">
        <v>858</v>
      </c>
      <c r="BT314" s="1"/>
    </row>
    <row r="315" spans="1:72" x14ac:dyDescent="0.25">
      <c r="A315" s="5" t="s">
        <v>416</v>
      </c>
      <c r="B315" s="5" t="s">
        <v>413</v>
      </c>
      <c r="C315" s="5" t="s">
        <v>185</v>
      </c>
      <c r="D315" s="5" t="s">
        <v>907</v>
      </c>
      <c r="E315" s="52">
        <f t="shared" ca="1" si="4"/>
        <v>20928</v>
      </c>
      <c r="F315" s="5">
        <v>33</v>
      </c>
      <c r="G315" s="50">
        <v>31215</v>
      </c>
      <c r="H315" s="5">
        <v>352660</v>
      </c>
      <c r="I315" s="50">
        <v>39129</v>
      </c>
      <c r="J315" s="5" t="s">
        <v>858</v>
      </c>
      <c r="BT315" s="1"/>
    </row>
    <row r="316" spans="1:72" x14ac:dyDescent="0.25">
      <c r="A316" s="5" t="s">
        <v>416</v>
      </c>
      <c r="B316" s="5" t="s">
        <v>413</v>
      </c>
      <c r="C316" s="5" t="s">
        <v>648</v>
      </c>
      <c r="D316" s="5" t="s">
        <v>849</v>
      </c>
      <c r="E316" s="52">
        <f t="shared" ca="1" si="4"/>
        <v>22104</v>
      </c>
      <c r="F316" s="5">
        <v>32</v>
      </c>
      <c r="G316" s="50">
        <v>31561</v>
      </c>
      <c r="H316" s="5">
        <v>352690</v>
      </c>
      <c r="I316" s="50">
        <v>39411</v>
      </c>
      <c r="J316" s="5" t="s">
        <v>858</v>
      </c>
      <c r="BT316" s="1"/>
    </row>
    <row r="317" spans="1:72" x14ac:dyDescent="0.25">
      <c r="A317" s="5" t="s">
        <v>416</v>
      </c>
      <c r="B317" s="5" t="s">
        <v>413</v>
      </c>
      <c r="C317" s="5" t="s">
        <v>534</v>
      </c>
      <c r="D317" s="5" t="s">
        <v>896</v>
      </c>
      <c r="E317" s="52">
        <f t="shared" ca="1" si="4"/>
        <v>21204</v>
      </c>
      <c r="F317" s="5">
        <v>44</v>
      </c>
      <c r="G317" s="50">
        <v>27248</v>
      </c>
      <c r="H317" s="5">
        <v>562692</v>
      </c>
      <c r="I317" s="50">
        <v>39424</v>
      </c>
      <c r="J317" s="5" t="s">
        <v>858</v>
      </c>
      <c r="BT317" s="1"/>
    </row>
    <row r="318" spans="1:72" x14ac:dyDescent="0.25">
      <c r="A318" s="5" t="s">
        <v>416</v>
      </c>
      <c r="B318" s="5" t="s">
        <v>454</v>
      </c>
      <c r="C318" s="5" t="s">
        <v>550</v>
      </c>
      <c r="D318" s="5" t="s">
        <v>893</v>
      </c>
      <c r="E318" s="52">
        <f t="shared" ca="1" si="4"/>
        <v>29916</v>
      </c>
      <c r="F318" s="5">
        <v>32</v>
      </c>
      <c r="G318" s="50">
        <v>31646</v>
      </c>
      <c r="H318" s="5">
        <v>352683</v>
      </c>
      <c r="I318" s="50">
        <v>39219</v>
      </c>
      <c r="J318" s="5" t="s">
        <v>858</v>
      </c>
      <c r="BT318" s="1"/>
    </row>
    <row r="319" spans="1:72" x14ac:dyDescent="0.25">
      <c r="A319" s="5" t="s">
        <v>416</v>
      </c>
      <c r="B319" s="5" t="s">
        <v>408</v>
      </c>
      <c r="C319" s="5" t="s">
        <v>452</v>
      </c>
      <c r="D319" s="5" t="s">
        <v>870</v>
      </c>
      <c r="E319" s="52">
        <f t="shared" ca="1" si="4"/>
        <v>22032</v>
      </c>
      <c r="F319" s="5">
        <v>37</v>
      </c>
      <c r="G319" s="50">
        <v>29802</v>
      </c>
      <c r="H319" s="5">
        <v>352731</v>
      </c>
      <c r="I319" s="50">
        <v>39426</v>
      </c>
      <c r="J319" s="5" t="s">
        <v>858</v>
      </c>
      <c r="BT319" s="1"/>
    </row>
    <row r="320" spans="1:72" x14ac:dyDescent="0.25">
      <c r="A320" s="5" t="s">
        <v>416</v>
      </c>
      <c r="B320" s="5" t="s">
        <v>454</v>
      </c>
      <c r="C320" s="5" t="s">
        <v>766</v>
      </c>
      <c r="D320" s="5" t="s">
        <v>847</v>
      </c>
      <c r="E320" s="52">
        <f t="shared" ca="1" si="4"/>
        <v>22584</v>
      </c>
      <c r="F320" s="5">
        <v>33</v>
      </c>
      <c r="G320" s="50">
        <v>31302</v>
      </c>
      <c r="H320" s="5">
        <v>562732</v>
      </c>
      <c r="I320" s="50">
        <v>39090</v>
      </c>
      <c r="J320" s="5" t="s">
        <v>858</v>
      </c>
      <c r="BT320" s="1"/>
    </row>
    <row r="321" spans="1:72" x14ac:dyDescent="0.25">
      <c r="A321" s="5" t="s">
        <v>416</v>
      </c>
      <c r="B321" s="5" t="s">
        <v>408</v>
      </c>
      <c r="C321" s="5" t="s">
        <v>748</v>
      </c>
      <c r="D321" s="5" t="s">
        <v>1004</v>
      </c>
      <c r="E321" s="52">
        <f t="shared" ca="1" si="4"/>
        <v>28668</v>
      </c>
      <c r="F321" s="5">
        <v>31</v>
      </c>
      <c r="G321" s="50">
        <v>31723</v>
      </c>
      <c r="H321" s="5">
        <v>352738</v>
      </c>
      <c r="I321" s="50">
        <v>36689</v>
      </c>
      <c r="J321" s="5" t="s">
        <v>858</v>
      </c>
      <c r="BT321" s="1"/>
    </row>
    <row r="322" spans="1:72" x14ac:dyDescent="0.25">
      <c r="A322" s="5" t="s">
        <v>416</v>
      </c>
      <c r="B322" s="5" t="s">
        <v>408</v>
      </c>
      <c r="C322" s="5" t="s">
        <v>467</v>
      </c>
      <c r="D322" s="5" t="s">
        <v>1006</v>
      </c>
      <c r="E322" s="52">
        <f t="shared" ref="E322:E385" ca="1" si="5">RANDBETWEEN(1500,2600)*12</f>
        <v>21336</v>
      </c>
      <c r="F322" s="5">
        <v>30</v>
      </c>
      <c r="G322" s="50">
        <v>32328</v>
      </c>
      <c r="H322" s="5">
        <v>562748</v>
      </c>
      <c r="I322" s="50">
        <v>36719</v>
      </c>
      <c r="J322" s="5" t="s">
        <v>858</v>
      </c>
      <c r="BT322" s="1"/>
    </row>
    <row r="323" spans="1:72" x14ac:dyDescent="0.25">
      <c r="A323" s="5" t="s">
        <v>416</v>
      </c>
      <c r="B323" s="5" t="s">
        <v>454</v>
      </c>
      <c r="C323" s="5" t="s">
        <v>512</v>
      </c>
      <c r="D323" s="5" t="s">
        <v>973</v>
      </c>
      <c r="E323" s="52">
        <f t="shared" ca="1" si="5"/>
        <v>25188</v>
      </c>
      <c r="F323" s="5">
        <v>34</v>
      </c>
      <c r="G323" s="50">
        <v>30935</v>
      </c>
      <c r="H323" s="5">
        <v>352750</v>
      </c>
      <c r="I323" s="50">
        <v>36810</v>
      </c>
      <c r="J323" s="5" t="s">
        <v>858</v>
      </c>
      <c r="BT323" s="1"/>
    </row>
    <row r="324" spans="1:72" x14ac:dyDescent="0.25">
      <c r="A324" s="5" t="s">
        <v>416</v>
      </c>
      <c r="B324" s="5" t="s">
        <v>408</v>
      </c>
      <c r="C324" s="5" t="s">
        <v>500</v>
      </c>
      <c r="D324" s="5" t="s">
        <v>954</v>
      </c>
      <c r="E324" s="52">
        <f t="shared" ca="1" si="5"/>
        <v>19224</v>
      </c>
      <c r="F324" s="5">
        <v>37</v>
      </c>
      <c r="G324" s="50">
        <v>29653</v>
      </c>
      <c r="H324" s="5">
        <v>352757</v>
      </c>
      <c r="I324" s="50">
        <v>36791</v>
      </c>
      <c r="J324" s="5" t="s">
        <v>858</v>
      </c>
      <c r="BT324" s="1"/>
    </row>
    <row r="325" spans="1:72" x14ac:dyDescent="0.25">
      <c r="A325" s="5" t="s">
        <v>416</v>
      </c>
      <c r="B325" s="5" t="s">
        <v>408</v>
      </c>
      <c r="C325" s="5" t="s">
        <v>547</v>
      </c>
      <c r="D325" s="5" t="s">
        <v>870</v>
      </c>
      <c r="E325" s="52">
        <f t="shared" ca="1" si="5"/>
        <v>22272</v>
      </c>
      <c r="F325" s="5">
        <v>35</v>
      </c>
      <c r="G325" s="50">
        <v>30427</v>
      </c>
      <c r="H325" s="5">
        <v>352751</v>
      </c>
      <c r="I325" s="50">
        <v>36619</v>
      </c>
      <c r="J325" s="5" t="s">
        <v>858</v>
      </c>
      <c r="BT325" s="1"/>
    </row>
    <row r="326" spans="1:72" x14ac:dyDescent="0.25">
      <c r="A326" s="5" t="s">
        <v>416</v>
      </c>
      <c r="B326" s="5" t="s">
        <v>408</v>
      </c>
      <c r="C326" s="5" t="s">
        <v>671</v>
      </c>
      <c r="D326" s="5" t="s">
        <v>950</v>
      </c>
      <c r="E326" s="52">
        <f t="shared" ca="1" si="5"/>
        <v>22560</v>
      </c>
      <c r="F326" s="5">
        <v>31</v>
      </c>
      <c r="G326" s="50">
        <v>32008</v>
      </c>
      <c r="H326" s="5">
        <v>352791</v>
      </c>
      <c r="I326" s="50">
        <v>37544</v>
      </c>
      <c r="J326" s="5" t="s">
        <v>858</v>
      </c>
      <c r="BT326" s="1"/>
    </row>
    <row r="327" spans="1:72" x14ac:dyDescent="0.25">
      <c r="A327" s="5" t="s">
        <v>416</v>
      </c>
      <c r="B327" s="5" t="s">
        <v>454</v>
      </c>
      <c r="C327" s="5" t="s">
        <v>500</v>
      </c>
      <c r="D327" s="5" t="s">
        <v>973</v>
      </c>
      <c r="E327" s="52">
        <f t="shared" ca="1" si="5"/>
        <v>22344</v>
      </c>
      <c r="F327" s="5">
        <v>35</v>
      </c>
      <c r="G327" s="50">
        <v>30458</v>
      </c>
      <c r="H327" s="5">
        <v>563560</v>
      </c>
      <c r="I327" s="50">
        <v>37410</v>
      </c>
      <c r="J327" s="5" t="s">
        <v>858</v>
      </c>
      <c r="BT327" s="1"/>
    </row>
    <row r="328" spans="1:72" x14ac:dyDescent="0.25">
      <c r="A328" s="5" t="s">
        <v>416</v>
      </c>
      <c r="B328" s="5" t="s">
        <v>408</v>
      </c>
      <c r="C328" s="5" t="s">
        <v>766</v>
      </c>
      <c r="D328" s="5" t="s">
        <v>954</v>
      </c>
      <c r="E328" s="52">
        <f t="shared" ca="1" si="5"/>
        <v>22872</v>
      </c>
      <c r="F328" s="5">
        <v>33</v>
      </c>
      <c r="G328" s="50">
        <v>31294</v>
      </c>
      <c r="H328" s="5">
        <v>563573</v>
      </c>
      <c r="I328" s="50">
        <v>37220</v>
      </c>
      <c r="J328" s="5" t="s">
        <v>858</v>
      </c>
      <c r="BT328" s="1"/>
    </row>
    <row r="329" spans="1:72" x14ac:dyDescent="0.25">
      <c r="A329" s="5" t="s">
        <v>416</v>
      </c>
      <c r="B329" s="5" t="s">
        <v>454</v>
      </c>
      <c r="C329" s="5" t="s">
        <v>434</v>
      </c>
      <c r="D329" s="5" t="s">
        <v>995</v>
      </c>
      <c r="E329" s="52">
        <f t="shared" ca="1" si="5"/>
        <v>25032</v>
      </c>
      <c r="F329" s="5">
        <v>35</v>
      </c>
      <c r="G329" s="50">
        <v>30435</v>
      </c>
      <c r="H329" s="5">
        <v>563575</v>
      </c>
      <c r="I329" s="50">
        <v>37233</v>
      </c>
      <c r="J329" s="5" t="s">
        <v>858</v>
      </c>
      <c r="BT329" s="1"/>
    </row>
    <row r="330" spans="1:72" x14ac:dyDescent="0.25">
      <c r="A330" s="5" t="s">
        <v>416</v>
      </c>
      <c r="B330" s="5" t="s">
        <v>454</v>
      </c>
      <c r="C330" s="5" t="s">
        <v>152</v>
      </c>
      <c r="D330" s="5" t="s">
        <v>1014</v>
      </c>
      <c r="E330" s="52">
        <f t="shared" ca="1" si="5"/>
        <v>30360</v>
      </c>
      <c r="F330" s="5">
        <v>34</v>
      </c>
      <c r="G330" s="50">
        <v>30904</v>
      </c>
      <c r="H330" s="5">
        <v>563582</v>
      </c>
      <c r="I330" s="50">
        <v>37028</v>
      </c>
      <c r="J330" s="5" t="s">
        <v>858</v>
      </c>
      <c r="BT330" s="1"/>
    </row>
    <row r="331" spans="1:72" x14ac:dyDescent="0.25">
      <c r="A331" s="5" t="s">
        <v>416</v>
      </c>
      <c r="B331" s="5" t="s">
        <v>413</v>
      </c>
      <c r="C331" s="5" t="s">
        <v>495</v>
      </c>
      <c r="D331" s="5" t="s">
        <v>1015</v>
      </c>
      <c r="E331" s="52">
        <f t="shared" ca="1" si="5"/>
        <v>26244</v>
      </c>
      <c r="F331" s="5">
        <v>34</v>
      </c>
      <c r="G331" s="50">
        <v>30814</v>
      </c>
      <c r="H331" s="5">
        <v>563592</v>
      </c>
      <c r="I331" s="50">
        <v>36899</v>
      </c>
      <c r="J331" s="5" t="s">
        <v>858</v>
      </c>
      <c r="BT331" s="1"/>
    </row>
    <row r="332" spans="1:72" x14ac:dyDescent="0.25">
      <c r="A332" s="5" t="s">
        <v>416</v>
      </c>
      <c r="B332" s="5" t="s">
        <v>408</v>
      </c>
      <c r="C332" s="5" t="s">
        <v>524</v>
      </c>
      <c r="D332" s="5" t="s">
        <v>1017</v>
      </c>
      <c r="E332" s="52">
        <f t="shared" ca="1" si="5"/>
        <v>21732</v>
      </c>
      <c r="F332" s="5">
        <v>30</v>
      </c>
      <c r="G332" s="50">
        <v>32266</v>
      </c>
      <c r="H332" s="5">
        <v>562910</v>
      </c>
      <c r="I332" s="50">
        <v>38636</v>
      </c>
      <c r="J332" s="5" t="s">
        <v>858</v>
      </c>
      <c r="BT332" s="1"/>
    </row>
    <row r="333" spans="1:72" x14ac:dyDescent="0.25">
      <c r="A333" s="5" t="s">
        <v>416</v>
      </c>
      <c r="B333" s="5" t="s">
        <v>454</v>
      </c>
      <c r="C333" s="5" t="s">
        <v>485</v>
      </c>
      <c r="D333" s="5" t="s">
        <v>1027</v>
      </c>
      <c r="E333" s="52">
        <f t="shared" ca="1" si="5"/>
        <v>24204</v>
      </c>
      <c r="F333" s="5">
        <v>31</v>
      </c>
      <c r="G333" s="50">
        <v>31816</v>
      </c>
      <c r="H333" s="5">
        <v>562926</v>
      </c>
      <c r="I333" s="50">
        <v>38840</v>
      </c>
      <c r="J333" s="5" t="s">
        <v>858</v>
      </c>
      <c r="BT333" s="1"/>
    </row>
    <row r="334" spans="1:72" x14ac:dyDescent="0.25">
      <c r="A334" s="5" t="s">
        <v>416</v>
      </c>
      <c r="B334" s="5" t="s">
        <v>454</v>
      </c>
      <c r="C334" s="5" t="s">
        <v>152</v>
      </c>
      <c r="D334" s="5" t="s">
        <v>943</v>
      </c>
      <c r="E334" s="52">
        <f t="shared" ca="1" si="5"/>
        <v>26496</v>
      </c>
      <c r="F334" s="5">
        <v>30</v>
      </c>
      <c r="G334" s="50">
        <v>32306</v>
      </c>
      <c r="H334" s="5">
        <v>562927</v>
      </c>
      <c r="I334" s="50">
        <v>38722</v>
      </c>
      <c r="J334" s="5" t="s">
        <v>858</v>
      </c>
      <c r="BT334" s="1"/>
    </row>
    <row r="335" spans="1:72" x14ac:dyDescent="0.25">
      <c r="A335" s="5" t="s">
        <v>416</v>
      </c>
      <c r="B335" s="5" t="s">
        <v>454</v>
      </c>
      <c r="C335" s="5" t="s">
        <v>440</v>
      </c>
      <c r="D335" s="5" t="s">
        <v>1031</v>
      </c>
      <c r="E335" s="52">
        <f t="shared" ca="1" si="5"/>
        <v>18576</v>
      </c>
      <c r="F335" s="5">
        <v>30</v>
      </c>
      <c r="G335" s="50">
        <v>32123</v>
      </c>
      <c r="H335" s="5">
        <v>352956</v>
      </c>
      <c r="I335" s="50">
        <v>39005</v>
      </c>
      <c r="J335" s="5" t="s">
        <v>858</v>
      </c>
      <c r="BT335" s="1"/>
    </row>
    <row r="336" spans="1:72" x14ac:dyDescent="0.25">
      <c r="A336" s="5" t="s">
        <v>416</v>
      </c>
      <c r="B336" s="5" t="s">
        <v>413</v>
      </c>
      <c r="C336" s="5" t="s">
        <v>534</v>
      </c>
      <c r="D336" s="5" t="s">
        <v>942</v>
      </c>
      <c r="E336" s="52">
        <f t="shared" ca="1" si="5"/>
        <v>27456</v>
      </c>
      <c r="F336" s="5">
        <v>32</v>
      </c>
      <c r="G336" s="50">
        <v>31631</v>
      </c>
      <c r="H336" s="5">
        <v>562968</v>
      </c>
      <c r="I336" s="50">
        <v>38854</v>
      </c>
      <c r="J336" s="5" t="s">
        <v>858</v>
      </c>
      <c r="BT336" s="1"/>
    </row>
    <row r="337" spans="1:72" x14ac:dyDescent="0.25">
      <c r="A337" s="5" t="s">
        <v>416</v>
      </c>
      <c r="B337" s="5" t="s">
        <v>454</v>
      </c>
      <c r="C337" s="5" t="s">
        <v>152</v>
      </c>
      <c r="D337" s="5" t="s">
        <v>175</v>
      </c>
      <c r="E337" s="52">
        <f t="shared" ca="1" si="5"/>
        <v>28308</v>
      </c>
      <c r="F337" s="5">
        <v>33</v>
      </c>
      <c r="G337" s="50">
        <v>31122</v>
      </c>
      <c r="H337" s="5">
        <v>562985</v>
      </c>
      <c r="I337" s="50">
        <v>39061</v>
      </c>
      <c r="J337" s="5" t="s">
        <v>858</v>
      </c>
      <c r="BT337" s="1"/>
    </row>
    <row r="338" spans="1:72" x14ac:dyDescent="0.25">
      <c r="A338" s="5" t="s">
        <v>416</v>
      </c>
      <c r="B338" s="5" t="s">
        <v>413</v>
      </c>
      <c r="C338" s="5" t="s">
        <v>519</v>
      </c>
      <c r="D338" s="5" t="s">
        <v>914</v>
      </c>
      <c r="E338" s="52">
        <f t="shared" ca="1" si="5"/>
        <v>30924</v>
      </c>
      <c r="F338" s="5">
        <v>36</v>
      </c>
      <c r="G338" s="50">
        <v>30144</v>
      </c>
      <c r="H338" s="5">
        <v>353002</v>
      </c>
      <c r="I338" s="50">
        <v>39144</v>
      </c>
      <c r="J338" s="5" t="s">
        <v>858</v>
      </c>
      <c r="BT338" s="1"/>
    </row>
    <row r="339" spans="1:72" x14ac:dyDescent="0.25">
      <c r="A339" s="5" t="s">
        <v>416</v>
      </c>
      <c r="B339" s="5" t="s">
        <v>454</v>
      </c>
      <c r="C339" s="5" t="s">
        <v>553</v>
      </c>
      <c r="D339" s="5" t="s">
        <v>928</v>
      </c>
      <c r="E339" s="52">
        <f t="shared" ca="1" si="5"/>
        <v>21924</v>
      </c>
      <c r="F339" s="5">
        <v>32</v>
      </c>
      <c r="G339" s="50">
        <v>31438</v>
      </c>
      <c r="H339" s="5">
        <v>352988</v>
      </c>
      <c r="I339" s="50">
        <v>39347</v>
      </c>
      <c r="J339" s="5" t="s">
        <v>858</v>
      </c>
      <c r="BT339" s="1"/>
    </row>
    <row r="340" spans="1:72" x14ac:dyDescent="0.25">
      <c r="A340" s="5" t="s">
        <v>416</v>
      </c>
      <c r="B340" s="5" t="s">
        <v>408</v>
      </c>
      <c r="C340" s="5" t="s">
        <v>602</v>
      </c>
      <c r="D340" s="5" t="s">
        <v>870</v>
      </c>
      <c r="E340" s="52">
        <f t="shared" ca="1" si="5"/>
        <v>22884</v>
      </c>
      <c r="F340" s="5">
        <v>27</v>
      </c>
      <c r="G340" s="50">
        <v>33454</v>
      </c>
      <c r="H340" s="5">
        <v>353070</v>
      </c>
      <c r="I340" s="50">
        <v>40327</v>
      </c>
      <c r="J340" s="5" t="s">
        <v>858</v>
      </c>
      <c r="BT340" s="1"/>
    </row>
    <row r="341" spans="1:72" x14ac:dyDescent="0.25">
      <c r="A341" s="5" t="s">
        <v>416</v>
      </c>
      <c r="B341" s="5" t="s">
        <v>454</v>
      </c>
      <c r="C341" s="5" t="s">
        <v>784</v>
      </c>
      <c r="D341" s="5" t="s">
        <v>1060</v>
      </c>
      <c r="E341" s="52">
        <f t="shared" ca="1" si="5"/>
        <v>31152</v>
      </c>
      <c r="F341" s="5">
        <v>30</v>
      </c>
      <c r="G341" s="50">
        <v>32218</v>
      </c>
      <c r="H341" s="5">
        <v>353087</v>
      </c>
      <c r="I341" s="50">
        <v>41384</v>
      </c>
      <c r="J341" s="5" t="s">
        <v>858</v>
      </c>
      <c r="BT341" s="1"/>
    </row>
    <row r="342" spans="1:72" x14ac:dyDescent="0.25">
      <c r="A342" s="5" t="s">
        <v>416</v>
      </c>
      <c r="B342" s="5" t="s">
        <v>454</v>
      </c>
      <c r="C342" s="5" t="s">
        <v>635</v>
      </c>
      <c r="D342" s="5" t="s">
        <v>975</v>
      </c>
      <c r="E342" s="52">
        <f t="shared" ca="1" si="5"/>
        <v>29928</v>
      </c>
      <c r="F342" s="5">
        <v>30</v>
      </c>
      <c r="G342" s="50">
        <v>32189</v>
      </c>
      <c r="H342" s="5">
        <v>353098</v>
      </c>
      <c r="I342" s="50">
        <v>41414</v>
      </c>
      <c r="J342" s="5" t="s">
        <v>858</v>
      </c>
      <c r="BT342" s="1"/>
    </row>
    <row r="343" spans="1:72" x14ac:dyDescent="0.25">
      <c r="A343" s="5" t="s">
        <v>416</v>
      </c>
      <c r="B343" s="5" t="s">
        <v>454</v>
      </c>
      <c r="C343" s="5" t="s">
        <v>671</v>
      </c>
      <c r="D343" s="5" t="s">
        <v>1058</v>
      </c>
      <c r="E343" s="52">
        <f t="shared" ca="1" si="5"/>
        <v>25764</v>
      </c>
      <c r="F343" s="5">
        <v>30</v>
      </c>
      <c r="G343" s="50">
        <v>32297</v>
      </c>
      <c r="H343" s="5">
        <v>353094</v>
      </c>
      <c r="I343" s="50">
        <v>41664</v>
      </c>
      <c r="J343" s="5" t="s">
        <v>858</v>
      </c>
      <c r="BT343" s="1"/>
    </row>
    <row r="344" spans="1:72" x14ac:dyDescent="0.25">
      <c r="A344" s="5" t="s">
        <v>832</v>
      </c>
      <c r="B344" s="5" t="s">
        <v>413</v>
      </c>
      <c r="C344" s="5" t="s">
        <v>553</v>
      </c>
      <c r="D344" s="5" t="s">
        <v>793</v>
      </c>
      <c r="E344" s="52">
        <f t="shared" ca="1" si="5"/>
        <v>27504</v>
      </c>
      <c r="F344" s="5">
        <v>50</v>
      </c>
      <c r="G344" s="50">
        <v>25103</v>
      </c>
      <c r="H344" s="5">
        <v>351465</v>
      </c>
      <c r="I344" s="50">
        <v>34234</v>
      </c>
      <c r="J344" s="5" t="s">
        <v>417</v>
      </c>
      <c r="BT344" s="1"/>
    </row>
    <row r="345" spans="1:72" x14ac:dyDescent="0.25">
      <c r="A345" s="5" t="s">
        <v>832</v>
      </c>
      <c r="B345" s="5" t="s">
        <v>413</v>
      </c>
      <c r="C345" s="5" t="s">
        <v>526</v>
      </c>
      <c r="D345" s="5" t="s">
        <v>833</v>
      </c>
      <c r="E345" s="52">
        <f t="shared" ca="1" si="5"/>
        <v>29040</v>
      </c>
      <c r="F345" s="5">
        <v>55</v>
      </c>
      <c r="G345" s="50">
        <v>23086</v>
      </c>
      <c r="H345" s="5">
        <v>350922</v>
      </c>
      <c r="I345" s="50">
        <v>34092</v>
      </c>
      <c r="J345" s="5" t="s">
        <v>417</v>
      </c>
      <c r="BT345" s="1"/>
    </row>
    <row r="346" spans="1:72" x14ac:dyDescent="0.25">
      <c r="A346" s="5" t="s">
        <v>832</v>
      </c>
      <c r="B346" s="5" t="s">
        <v>413</v>
      </c>
      <c r="C346" s="5" t="s">
        <v>483</v>
      </c>
      <c r="D346" s="5" t="s">
        <v>510</v>
      </c>
      <c r="E346" s="52">
        <f t="shared" ca="1" si="5"/>
        <v>18036</v>
      </c>
      <c r="F346" s="5">
        <v>54</v>
      </c>
      <c r="G346" s="50">
        <v>23303</v>
      </c>
      <c r="H346" s="5">
        <v>350926</v>
      </c>
      <c r="I346" s="50">
        <v>34328</v>
      </c>
      <c r="J346" s="5" t="s">
        <v>417</v>
      </c>
      <c r="BT346" s="1"/>
    </row>
    <row r="347" spans="1:72" x14ac:dyDescent="0.25">
      <c r="A347" s="5" t="s">
        <v>651</v>
      </c>
      <c r="B347" s="5" t="s">
        <v>413</v>
      </c>
      <c r="C347" s="5" t="s">
        <v>479</v>
      </c>
      <c r="D347" s="5" t="s">
        <v>472</v>
      </c>
      <c r="E347" s="52">
        <f t="shared" ca="1" si="5"/>
        <v>27144</v>
      </c>
      <c r="F347" s="5">
        <v>58</v>
      </c>
      <c r="G347" s="50">
        <v>22150</v>
      </c>
      <c r="H347" s="5">
        <v>351156</v>
      </c>
      <c r="I347" s="50">
        <v>29666</v>
      </c>
      <c r="J347" s="5" t="s">
        <v>466</v>
      </c>
      <c r="BT347" s="1"/>
    </row>
    <row r="348" spans="1:72" x14ac:dyDescent="0.25">
      <c r="A348" s="5" t="s">
        <v>487</v>
      </c>
      <c r="B348" s="5" t="s">
        <v>413</v>
      </c>
      <c r="C348" s="5" t="s">
        <v>485</v>
      </c>
      <c r="D348" s="5" t="s">
        <v>486</v>
      </c>
      <c r="E348" s="52">
        <f t="shared" ca="1" si="5"/>
        <v>23268</v>
      </c>
      <c r="F348" s="5">
        <v>61</v>
      </c>
      <c r="G348" s="50">
        <v>20867</v>
      </c>
      <c r="H348" s="5">
        <v>350783</v>
      </c>
      <c r="I348" s="50">
        <v>28235</v>
      </c>
      <c r="J348" s="5" t="s">
        <v>421</v>
      </c>
      <c r="BT348" s="1"/>
    </row>
    <row r="349" spans="1:72" x14ac:dyDescent="0.25">
      <c r="A349" s="5" t="s">
        <v>711</v>
      </c>
      <c r="B349" s="5" t="s">
        <v>413</v>
      </c>
      <c r="C349" s="5" t="s">
        <v>709</v>
      </c>
      <c r="D349" s="5" t="s">
        <v>710</v>
      </c>
      <c r="E349" s="52">
        <f t="shared" ca="1" si="5"/>
        <v>21300</v>
      </c>
      <c r="F349" s="5">
        <v>57</v>
      </c>
      <c r="G349" s="50">
        <v>22201</v>
      </c>
      <c r="H349" s="5">
        <v>350603</v>
      </c>
      <c r="I349" s="50">
        <v>30631</v>
      </c>
      <c r="J349" s="5" t="s">
        <v>466</v>
      </c>
      <c r="BT349" s="1"/>
    </row>
    <row r="350" spans="1:72" x14ac:dyDescent="0.25">
      <c r="A350" s="5" t="s">
        <v>666</v>
      </c>
      <c r="B350" s="5" t="s">
        <v>413</v>
      </c>
      <c r="C350" s="5" t="s">
        <v>665</v>
      </c>
      <c r="D350" s="5" t="s">
        <v>563</v>
      </c>
      <c r="E350" s="52">
        <f t="shared" ca="1" si="5"/>
        <v>21036</v>
      </c>
      <c r="F350" s="5">
        <v>57</v>
      </c>
      <c r="G350" s="50">
        <v>22246</v>
      </c>
      <c r="H350" s="5">
        <v>560384</v>
      </c>
      <c r="I350" s="50">
        <v>30295</v>
      </c>
      <c r="J350" s="5" t="s">
        <v>417</v>
      </c>
      <c r="BT350" s="1"/>
    </row>
    <row r="351" spans="1:72" x14ac:dyDescent="0.25">
      <c r="A351" s="5" t="s">
        <v>798</v>
      </c>
      <c r="B351" s="5" t="s">
        <v>413</v>
      </c>
      <c r="C351" s="5" t="s">
        <v>512</v>
      </c>
      <c r="D351" s="5" t="s">
        <v>518</v>
      </c>
      <c r="E351" s="52">
        <f t="shared" ca="1" si="5"/>
        <v>23052</v>
      </c>
      <c r="F351" s="5">
        <v>58</v>
      </c>
      <c r="G351" s="50">
        <v>21865</v>
      </c>
      <c r="H351" s="5">
        <v>350116</v>
      </c>
      <c r="I351" s="50">
        <v>32306</v>
      </c>
      <c r="J351" s="5" t="s">
        <v>466</v>
      </c>
      <c r="BT351" s="1"/>
    </row>
    <row r="352" spans="1:72" x14ac:dyDescent="0.25">
      <c r="A352" s="5" t="s">
        <v>463</v>
      </c>
      <c r="B352" s="5" t="s">
        <v>413</v>
      </c>
      <c r="C352" s="5" t="s">
        <v>461</v>
      </c>
      <c r="D352" s="5" t="s">
        <v>462</v>
      </c>
      <c r="E352" s="52">
        <f t="shared" ca="1" si="5"/>
        <v>27444</v>
      </c>
      <c r="F352" s="5">
        <v>63</v>
      </c>
      <c r="G352" s="50">
        <v>20226</v>
      </c>
      <c r="H352" s="5">
        <v>350807</v>
      </c>
      <c r="I352" s="50">
        <v>28218</v>
      </c>
      <c r="J352" s="5" t="s">
        <v>421</v>
      </c>
      <c r="BT352" s="1"/>
    </row>
    <row r="353" spans="1:72" x14ac:dyDescent="0.25">
      <c r="A353" s="5" t="s">
        <v>463</v>
      </c>
      <c r="B353" s="5" t="s">
        <v>408</v>
      </c>
      <c r="C353" s="5" t="s">
        <v>564</v>
      </c>
      <c r="D353" s="5" t="s">
        <v>535</v>
      </c>
      <c r="E353" s="52">
        <f t="shared" ca="1" si="5"/>
        <v>22152</v>
      </c>
      <c r="F353" s="5">
        <v>60</v>
      </c>
      <c r="G353" s="50">
        <v>21339</v>
      </c>
      <c r="H353" s="5">
        <v>351247</v>
      </c>
      <c r="I353" s="50">
        <v>29870</v>
      </c>
      <c r="J353" s="5" t="s">
        <v>421</v>
      </c>
      <c r="BT353" s="1"/>
    </row>
    <row r="354" spans="1:72" x14ac:dyDescent="0.25">
      <c r="A354" s="5" t="s">
        <v>463</v>
      </c>
      <c r="B354" s="5" t="s">
        <v>408</v>
      </c>
      <c r="C354" s="5" t="s">
        <v>587</v>
      </c>
      <c r="D354" s="5" t="s">
        <v>825</v>
      </c>
      <c r="E354" s="52">
        <f t="shared" ca="1" si="5"/>
        <v>28644</v>
      </c>
      <c r="F354" s="5">
        <v>46</v>
      </c>
      <c r="G354" s="50">
        <v>26515</v>
      </c>
      <c r="H354" s="5">
        <v>350466</v>
      </c>
      <c r="I354" s="50">
        <v>34853</v>
      </c>
      <c r="J354" s="5" t="s">
        <v>417</v>
      </c>
      <c r="BT354" s="1"/>
    </row>
    <row r="355" spans="1:72" x14ac:dyDescent="0.25">
      <c r="A355" s="5" t="s">
        <v>607</v>
      </c>
      <c r="B355" s="5" t="s">
        <v>413</v>
      </c>
      <c r="C355" s="5" t="s">
        <v>603</v>
      </c>
      <c r="D355" s="5" t="s">
        <v>606</v>
      </c>
      <c r="E355" s="52">
        <f t="shared" ca="1" si="5"/>
        <v>27612</v>
      </c>
      <c r="F355" s="5">
        <v>59</v>
      </c>
      <c r="G355" s="50">
        <v>21805</v>
      </c>
      <c r="H355" s="5">
        <v>560316</v>
      </c>
      <c r="I355" s="50">
        <v>29536</v>
      </c>
      <c r="J355" s="5" t="s">
        <v>421</v>
      </c>
      <c r="BT355" s="1"/>
    </row>
    <row r="356" spans="1:72" x14ac:dyDescent="0.25">
      <c r="A356" s="5" t="s">
        <v>607</v>
      </c>
      <c r="B356" s="5" t="s">
        <v>408</v>
      </c>
      <c r="C356" s="5" t="s">
        <v>474</v>
      </c>
      <c r="D356" s="5" t="s">
        <v>532</v>
      </c>
      <c r="E356" s="52">
        <f t="shared" ca="1" si="5"/>
        <v>18060</v>
      </c>
      <c r="F356" s="5">
        <v>59</v>
      </c>
      <c r="G356" s="50">
        <v>21591</v>
      </c>
      <c r="H356" s="5">
        <v>350109</v>
      </c>
      <c r="I356" s="50">
        <v>30675</v>
      </c>
      <c r="J356" s="5" t="s">
        <v>466</v>
      </c>
      <c r="BT356" s="1"/>
    </row>
    <row r="357" spans="1:72" x14ac:dyDescent="0.25">
      <c r="A357" s="5" t="s">
        <v>607</v>
      </c>
      <c r="B357" s="5" t="s">
        <v>408</v>
      </c>
      <c r="C357" s="5" t="s">
        <v>608</v>
      </c>
      <c r="D357" s="5" t="s">
        <v>552</v>
      </c>
      <c r="E357" s="52">
        <f t="shared" ca="1" si="5"/>
        <v>19908</v>
      </c>
      <c r="F357" s="5">
        <v>63</v>
      </c>
      <c r="G357" s="50">
        <v>20257</v>
      </c>
      <c r="H357" s="5">
        <v>351074</v>
      </c>
      <c r="I357" s="50">
        <v>30448</v>
      </c>
      <c r="J357" s="5" t="s">
        <v>421</v>
      </c>
      <c r="BT357" s="1"/>
    </row>
    <row r="358" spans="1:72" x14ac:dyDescent="0.25">
      <c r="A358" s="5" t="s">
        <v>607</v>
      </c>
      <c r="B358" s="5" t="s">
        <v>408</v>
      </c>
      <c r="C358" s="5" t="s">
        <v>414</v>
      </c>
      <c r="D358" s="5" t="s">
        <v>862</v>
      </c>
      <c r="E358" s="52">
        <f t="shared" ca="1" si="5"/>
        <v>22500</v>
      </c>
      <c r="F358" s="5">
        <v>47</v>
      </c>
      <c r="G358" s="50">
        <v>25882</v>
      </c>
      <c r="H358" s="5">
        <v>561099</v>
      </c>
      <c r="I358" s="50">
        <v>34360</v>
      </c>
      <c r="J358" s="5" t="s">
        <v>417</v>
      </c>
      <c r="BT358" s="1"/>
    </row>
    <row r="359" spans="1:72" x14ac:dyDescent="0.25">
      <c r="A359" s="5" t="s">
        <v>607</v>
      </c>
      <c r="B359" s="5" t="s">
        <v>408</v>
      </c>
      <c r="C359" s="5" t="s">
        <v>612</v>
      </c>
      <c r="D359" s="5" t="s">
        <v>451</v>
      </c>
      <c r="E359" s="52">
        <f t="shared" ca="1" si="5"/>
        <v>22560</v>
      </c>
      <c r="F359" s="5">
        <v>43</v>
      </c>
      <c r="G359" s="50">
        <v>27430</v>
      </c>
      <c r="H359" s="5">
        <v>561462</v>
      </c>
      <c r="I359" s="50">
        <v>36050</v>
      </c>
      <c r="J359" s="5" t="s">
        <v>858</v>
      </c>
      <c r="BT359" s="1"/>
    </row>
    <row r="360" spans="1:72" x14ac:dyDescent="0.25">
      <c r="A360" s="5" t="s">
        <v>797</v>
      </c>
      <c r="B360" s="5" t="s">
        <v>413</v>
      </c>
      <c r="C360" s="5" t="s">
        <v>479</v>
      </c>
      <c r="D360" s="5" t="s">
        <v>563</v>
      </c>
      <c r="E360" s="52">
        <f t="shared" ca="1" si="5"/>
        <v>25920</v>
      </c>
      <c r="F360" s="5">
        <v>51</v>
      </c>
      <c r="G360" s="50">
        <v>24727</v>
      </c>
      <c r="H360" s="5">
        <v>560796</v>
      </c>
      <c r="I360" s="50">
        <v>32150</v>
      </c>
      <c r="J360" s="5" t="s">
        <v>466</v>
      </c>
      <c r="BT360" s="1"/>
    </row>
    <row r="361" spans="1:72" x14ac:dyDescent="0.25">
      <c r="A361" s="5" t="s">
        <v>567</v>
      </c>
      <c r="B361" s="5" t="s">
        <v>413</v>
      </c>
      <c r="C361" s="5" t="s">
        <v>490</v>
      </c>
      <c r="D361" s="5" t="s">
        <v>539</v>
      </c>
      <c r="E361" s="52">
        <f t="shared" ca="1" si="5"/>
        <v>19356</v>
      </c>
      <c r="F361" s="5">
        <v>59</v>
      </c>
      <c r="G361" s="50">
        <v>21589</v>
      </c>
      <c r="H361" s="5">
        <v>351040</v>
      </c>
      <c r="I361" s="50">
        <v>28995</v>
      </c>
      <c r="J361" s="5" t="s">
        <v>421</v>
      </c>
      <c r="BT361" s="1"/>
    </row>
    <row r="362" spans="1:72" x14ac:dyDescent="0.25">
      <c r="A362" s="5" t="s">
        <v>439</v>
      </c>
      <c r="B362" s="5" t="s">
        <v>413</v>
      </c>
      <c r="C362" s="5" t="s">
        <v>437</v>
      </c>
      <c r="D362" s="5" t="s">
        <v>438</v>
      </c>
      <c r="E362" s="52">
        <f t="shared" ca="1" si="5"/>
        <v>22296</v>
      </c>
      <c r="F362" s="5">
        <v>63</v>
      </c>
      <c r="G362" s="50">
        <v>20182</v>
      </c>
      <c r="H362" s="5">
        <v>350060</v>
      </c>
      <c r="I362" s="50">
        <v>27902</v>
      </c>
      <c r="J362" s="5" t="s">
        <v>412</v>
      </c>
      <c r="BT362" s="1"/>
    </row>
    <row r="363" spans="1:72" x14ac:dyDescent="0.25">
      <c r="A363" s="5" t="s">
        <v>439</v>
      </c>
      <c r="B363" s="5" t="s">
        <v>408</v>
      </c>
      <c r="C363" s="5" t="s">
        <v>452</v>
      </c>
      <c r="D363" s="5" t="s">
        <v>453</v>
      </c>
      <c r="E363" s="52">
        <f t="shared" ca="1" si="5"/>
        <v>27180</v>
      </c>
      <c r="F363" s="5">
        <v>61</v>
      </c>
      <c r="G363" s="50">
        <v>21085</v>
      </c>
      <c r="H363" s="5">
        <v>350955</v>
      </c>
      <c r="I363" s="50">
        <v>28409</v>
      </c>
      <c r="J363" s="5" t="s">
        <v>421</v>
      </c>
      <c r="BT363" s="1"/>
    </row>
    <row r="364" spans="1:72" x14ac:dyDescent="0.25">
      <c r="A364" s="5" t="s">
        <v>439</v>
      </c>
      <c r="B364" s="5" t="s">
        <v>413</v>
      </c>
      <c r="C364" s="5" t="s">
        <v>528</v>
      </c>
      <c r="D364" s="5" t="s">
        <v>529</v>
      </c>
      <c r="E364" s="52">
        <f t="shared" ca="1" si="5"/>
        <v>24552</v>
      </c>
      <c r="F364" s="5">
        <v>60</v>
      </c>
      <c r="G364" s="50">
        <v>21242</v>
      </c>
      <c r="H364" s="5">
        <v>351202</v>
      </c>
      <c r="I364" s="50">
        <v>28644</v>
      </c>
      <c r="J364" s="5" t="s">
        <v>412</v>
      </c>
      <c r="BT364" s="1"/>
    </row>
    <row r="365" spans="1:72" x14ac:dyDescent="0.25">
      <c r="A365" s="5" t="s">
        <v>439</v>
      </c>
      <c r="B365" s="5" t="s">
        <v>408</v>
      </c>
      <c r="C365" s="5" t="s">
        <v>514</v>
      </c>
      <c r="D365" s="5" t="s">
        <v>533</v>
      </c>
      <c r="E365" s="52">
        <f t="shared" ca="1" si="5"/>
        <v>29940</v>
      </c>
      <c r="F365" s="5">
        <v>59</v>
      </c>
      <c r="G365" s="50">
        <v>21501</v>
      </c>
      <c r="H365" s="5">
        <v>350761</v>
      </c>
      <c r="I365" s="50">
        <v>28498</v>
      </c>
      <c r="J365" s="5" t="s">
        <v>412</v>
      </c>
      <c r="BT365" s="1"/>
    </row>
    <row r="366" spans="1:72" x14ac:dyDescent="0.25">
      <c r="A366" s="5" t="s">
        <v>439</v>
      </c>
      <c r="B366" s="5" t="s">
        <v>413</v>
      </c>
      <c r="C366" s="5" t="s">
        <v>410</v>
      </c>
      <c r="D366" s="5" t="s">
        <v>566</v>
      </c>
      <c r="E366" s="52">
        <f t="shared" ca="1" si="5"/>
        <v>26928</v>
      </c>
      <c r="F366" s="5">
        <v>59</v>
      </c>
      <c r="G366" s="50">
        <v>21800</v>
      </c>
      <c r="H366" s="5">
        <v>350030</v>
      </c>
      <c r="I366" s="50">
        <v>29102</v>
      </c>
      <c r="J366" s="5" t="s">
        <v>421</v>
      </c>
      <c r="BT366" s="1"/>
    </row>
    <row r="367" spans="1:72" x14ac:dyDescent="0.25">
      <c r="A367" s="5" t="s">
        <v>439</v>
      </c>
      <c r="B367" s="5" t="s">
        <v>408</v>
      </c>
      <c r="C367" s="5" t="s">
        <v>524</v>
      </c>
      <c r="D367" s="5" t="s">
        <v>93</v>
      </c>
      <c r="E367" s="52">
        <f t="shared" ca="1" si="5"/>
        <v>30060</v>
      </c>
      <c r="F367" s="5">
        <v>61</v>
      </c>
      <c r="G367" s="50">
        <v>21042</v>
      </c>
      <c r="H367" s="5">
        <v>350149</v>
      </c>
      <c r="I367" s="50">
        <v>28902</v>
      </c>
      <c r="J367" s="5" t="s">
        <v>466</v>
      </c>
      <c r="BT367" s="1"/>
    </row>
    <row r="368" spans="1:72" x14ac:dyDescent="0.25">
      <c r="A368" s="5" t="s">
        <v>439</v>
      </c>
      <c r="B368" s="5" t="s">
        <v>454</v>
      </c>
      <c r="C368" s="5" t="s">
        <v>592</v>
      </c>
      <c r="D368" s="5" t="s">
        <v>563</v>
      </c>
      <c r="E368" s="52">
        <f t="shared" ca="1" si="5"/>
        <v>18732</v>
      </c>
      <c r="F368" s="5">
        <v>60</v>
      </c>
      <c r="G368" s="50">
        <v>21348</v>
      </c>
      <c r="H368" s="5">
        <v>350835</v>
      </c>
      <c r="I368" s="50">
        <v>29376</v>
      </c>
      <c r="J368" s="5" t="s">
        <v>417</v>
      </c>
      <c r="BT368" s="1"/>
    </row>
    <row r="369" spans="1:72" x14ac:dyDescent="0.25">
      <c r="A369" s="5" t="s">
        <v>439</v>
      </c>
      <c r="B369" s="5" t="s">
        <v>413</v>
      </c>
      <c r="C369" s="5" t="s">
        <v>458</v>
      </c>
      <c r="D369" s="5" t="s">
        <v>565</v>
      </c>
      <c r="E369" s="52">
        <f t="shared" ca="1" si="5"/>
        <v>28872</v>
      </c>
      <c r="F369" s="5">
        <v>58</v>
      </c>
      <c r="G369" s="50">
        <v>21861</v>
      </c>
      <c r="H369" s="5">
        <v>350359</v>
      </c>
      <c r="I369" s="50">
        <v>29375</v>
      </c>
      <c r="J369" s="5" t="s">
        <v>417</v>
      </c>
      <c r="BT369" s="1"/>
    </row>
    <row r="370" spans="1:72" x14ac:dyDescent="0.25">
      <c r="A370" s="5" t="s">
        <v>439</v>
      </c>
      <c r="B370" s="5" t="s">
        <v>413</v>
      </c>
      <c r="C370" s="5" t="s">
        <v>592</v>
      </c>
      <c r="D370" s="5" t="s">
        <v>432</v>
      </c>
      <c r="E370" s="52">
        <f t="shared" ca="1" si="5"/>
        <v>30384</v>
      </c>
      <c r="F370" s="5">
        <v>59</v>
      </c>
      <c r="G370" s="50">
        <v>21803</v>
      </c>
      <c r="H370" s="5">
        <v>350661</v>
      </c>
      <c r="I370" s="50">
        <v>29581</v>
      </c>
      <c r="J370" s="5" t="s">
        <v>421</v>
      </c>
      <c r="BT370" s="1"/>
    </row>
    <row r="371" spans="1:72" x14ac:dyDescent="0.25">
      <c r="A371" s="5" t="s">
        <v>439</v>
      </c>
      <c r="B371" s="5" t="s">
        <v>413</v>
      </c>
      <c r="C371" s="5" t="s">
        <v>608</v>
      </c>
      <c r="D371" s="5" t="s">
        <v>609</v>
      </c>
      <c r="E371" s="52">
        <f t="shared" ca="1" si="5"/>
        <v>27468</v>
      </c>
      <c r="F371" s="5">
        <v>59</v>
      </c>
      <c r="G371" s="50">
        <v>21602</v>
      </c>
      <c r="H371" s="5">
        <v>350208</v>
      </c>
      <c r="I371" s="50">
        <v>29309</v>
      </c>
      <c r="J371" s="5" t="s">
        <v>421</v>
      </c>
      <c r="BT371" s="1"/>
    </row>
    <row r="372" spans="1:72" x14ac:dyDescent="0.25">
      <c r="A372" s="5" t="s">
        <v>439</v>
      </c>
      <c r="B372" s="5" t="s">
        <v>408</v>
      </c>
      <c r="C372" s="5" t="s">
        <v>517</v>
      </c>
      <c r="D372" s="5" t="s">
        <v>527</v>
      </c>
      <c r="E372" s="52">
        <f t="shared" ca="1" si="5"/>
        <v>29880</v>
      </c>
      <c r="F372" s="5">
        <v>63</v>
      </c>
      <c r="G372" s="50">
        <v>20136</v>
      </c>
      <c r="H372" s="5">
        <v>560335</v>
      </c>
      <c r="I372" s="50">
        <v>29696</v>
      </c>
      <c r="J372" s="5" t="s">
        <v>466</v>
      </c>
      <c r="BT372" s="1"/>
    </row>
    <row r="373" spans="1:72" x14ac:dyDescent="0.25">
      <c r="A373" s="5" t="s">
        <v>439</v>
      </c>
      <c r="B373" s="5" t="s">
        <v>413</v>
      </c>
      <c r="C373" s="5" t="s">
        <v>579</v>
      </c>
      <c r="D373" s="5" t="s">
        <v>693</v>
      </c>
      <c r="E373" s="52">
        <f t="shared" ca="1" si="5"/>
        <v>26220</v>
      </c>
      <c r="F373" s="5">
        <v>56</v>
      </c>
      <c r="G373" s="50">
        <v>22685</v>
      </c>
      <c r="H373" s="5">
        <v>350222</v>
      </c>
      <c r="I373" s="50">
        <v>30246</v>
      </c>
      <c r="J373" s="5" t="s">
        <v>412</v>
      </c>
      <c r="BT373" s="1"/>
    </row>
    <row r="374" spans="1:72" x14ac:dyDescent="0.25">
      <c r="A374" s="5" t="s">
        <v>439</v>
      </c>
      <c r="B374" s="5" t="s">
        <v>413</v>
      </c>
      <c r="C374" s="5" t="s">
        <v>448</v>
      </c>
      <c r="D374" s="5" t="s">
        <v>558</v>
      </c>
      <c r="E374" s="52">
        <f t="shared" ca="1" si="5"/>
        <v>21744</v>
      </c>
      <c r="F374" s="5">
        <v>59</v>
      </c>
      <c r="G374" s="50">
        <v>21781</v>
      </c>
      <c r="H374" s="5">
        <v>350123</v>
      </c>
      <c r="I374" s="50">
        <v>30676</v>
      </c>
      <c r="J374" s="5" t="s">
        <v>466</v>
      </c>
      <c r="BT374" s="1"/>
    </row>
    <row r="375" spans="1:72" x14ac:dyDescent="0.25">
      <c r="A375" s="5" t="s">
        <v>439</v>
      </c>
      <c r="B375" s="5" t="s">
        <v>413</v>
      </c>
      <c r="C375" s="5" t="s">
        <v>544</v>
      </c>
      <c r="D375" s="5" t="s">
        <v>489</v>
      </c>
      <c r="E375" s="52">
        <f t="shared" ca="1" si="5"/>
        <v>26412</v>
      </c>
      <c r="F375" s="5">
        <v>57</v>
      </c>
      <c r="G375" s="50">
        <v>22200</v>
      </c>
      <c r="H375" s="5">
        <v>351150</v>
      </c>
      <c r="I375" s="50">
        <v>30357</v>
      </c>
      <c r="J375" s="5" t="s">
        <v>412</v>
      </c>
      <c r="BT375" s="1"/>
    </row>
    <row r="376" spans="1:72" x14ac:dyDescent="0.25">
      <c r="A376" s="5" t="s">
        <v>439</v>
      </c>
      <c r="B376" s="5" t="s">
        <v>413</v>
      </c>
      <c r="C376" s="5" t="s">
        <v>719</v>
      </c>
      <c r="D376" s="5" t="s">
        <v>739</v>
      </c>
      <c r="E376" s="52">
        <f t="shared" ca="1" si="5"/>
        <v>29508</v>
      </c>
      <c r="F376" s="5">
        <v>60</v>
      </c>
      <c r="G376" s="50">
        <v>21134</v>
      </c>
      <c r="H376" s="5">
        <v>560460</v>
      </c>
      <c r="I376" s="50">
        <v>30901</v>
      </c>
      <c r="J376" s="5" t="s">
        <v>417</v>
      </c>
      <c r="BT376" s="1"/>
    </row>
    <row r="377" spans="1:72" x14ac:dyDescent="0.25">
      <c r="A377" s="5" t="s">
        <v>439</v>
      </c>
      <c r="B377" s="5" t="s">
        <v>413</v>
      </c>
      <c r="C377" s="5" t="s">
        <v>709</v>
      </c>
      <c r="D377" s="5" t="s">
        <v>571</v>
      </c>
      <c r="E377" s="52">
        <f t="shared" ca="1" si="5"/>
        <v>28176</v>
      </c>
      <c r="F377" s="5">
        <v>60</v>
      </c>
      <c r="G377" s="50">
        <v>21370</v>
      </c>
      <c r="H377" s="5">
        <v>560537</v>
      </c>
      <c r="I377" s="50">
        <v>30962</v>
      </c>
      <c r="J377" s="5" t="s">
        <v>412</v>
      </c>
      <c r="BT377" s="1"/>
    </row>
    <row r="378" spans="1:72" x14ac:dyDescent="0.25">
      <c r="A378" s="5" t="s">
        <v>439</v>
      </c>
      <c r="B378" s="5" t="s">
        <v>413</v>
      </c>
      <c r="C378" s="5" t="s">
        <v>730</v>
      </c>
      <c r="D378" s="5" t="s">
        <v>520</v>
      </c>
      <c r="E378" s="52">
        <f t="shared" ca="1" si="5"/>
        <v>28056</v>
      </c>
      <c r="F378" s="5">
        <v>59</v>
      </c>
      <c r="G378" s="50">
        <v>21499</v>
      </c>
      <c r="H378" s="5">
        <v>560566</v>
      </c>
      <c r="I378" s="50">
        <v>31170</v>
      </c>
      <c r="J378" s="5" t="s">
        <v>417</v>
      </c>
      <c r="BT378" s="1"/>
    </row>
    <row r="379" spans="1:72" x14ac:dyDescent="0.25">
      <c r="A379" s="5" t="s">
        <v>439</v>
      </c>
      <c r="B379" s="5" t="s">
        <v>408</v>
      </c>
      <c r="C379" s="5" t="s">
        <v>541</v>
      </c>
      <c r="D379" s="5" t="s">
        <v>532</v>
      </c>
      <c r="E379" s="52">
        <f t="shared" ca="1" si="5"/>
        <v>18264</v>
      </c>
      <c r="F379" s="5">
        <v>57</v>
      </c>
      <c r="G379" s="50">
        <v>22338</v>
      </c>
      <c r="H379" s="5">
        <v>350147</v>
      </c>
      <c r="I379" s="50">
        <v>33202</v>
      </c>
      <c r="J379" s="5" t="s">
        <v>421</v>
      </c>
      <c r="BT379" s="1"/>
    </row>
    <row r="380" spans="1:72" x14ac:dyDescent="0.25">
      <c r="A380" s="5" t="s">
        <v>439</v>
      </c>
      <c r="B380" s="5" t="s">
        <v>413</v>
      </c>
      <c r="C380" s="5" t="s">
        <v>578</v>
      </c>
      <c r="D380" s="5" t="s">
        <v>760</v>
      </c>
      <c r="E380" s="52">
        <f t="shared" ca="1" si="5"/>
        <v>20688</v>
      </c>
      <c r="F380" s="5">
        <v>50</v>
      </c>
      <c r="G380" s="50">
        <v>25041</v>
      </c>
      <c r="H380" s="5">
        <v>560571</v>
      </c>
      <c r="I380" s="50">
        <v>33138</v>
      </c>
      <c r="J380" s="5" t="s">
        <v>421</v>
      </c>
      <c r="BT380" s="1"/>
    </row>
    <row r="381" spans="1:72" x14ac:dyDescent="0.25">
      <c r="A381" s="5" t="s">
        <v>439</v>
      </c>
      <c r="B381" s="5" t="s">
        <v>413</v>
      </c>
      <c r="C381" s="5" t="s">
        <v>664</v>
      </c>
      <c r="D381" s="5" t="s">
        <v>596</v>
      </c>
      <c r="E381" s="52">
        <f t="shared" ca="1" si="5"/>
        <v>20484</v>
      </c>
      <c r="F381" s="5">
        <v>54</v>
      </c>
      <c r="G381" s="50">
        <v>23353</v>
      </c>
      <c r="H381" s="5">
        <v>560735</v>
      </c>
      <c r="I381" s="50">
        <v>32183</v>
      </c>
      <c r="J381" s="5" t="s">
        <v>421</v>
      </c>
      <c r="BT381" s="1"/>
    </row>
    <row r="382" spans="1:72" x14ac:dyDescent="0.25">
      <c r="A382" s="5" t="s">
        <v>439</v>
      </c>
      <c r="B382" s="5" t="s">
        <v>413</v>
      </c>
      <c r="C382" s="5" t="s">
        <v>458</v>
      </c>
      <c r="D382" s="5" t="s">
        <v>824</v>
      </c>
      <c r="E382" s="52">
        <f t="shared" ca="1" si="5"/>
        <v>29820</v>
      </c>
      <c r="F382" s="5">
        <v>51</v>
      </c>
      <c r="G382" s="50">
        <v>24719</v>
      </c>
      <c r="H382" s="5">
        <v>560926</v>
      </c>
      <c r="I382" s="50">
        <v>33946</v>
      </c>
      <c r="J382" s="5" t="s">
        <v>412</v>
      </c>
      <c r="BT382" s="1"/>
    </row>
    <row r="383" spans="1:72" x14ac:dyDescent="0.25">
      <c r="A383" s="5" t="s">
        <v>439</v>
      </c>
      <c r="B383" s="5" t="s">
        <v>413</v>
      </c>
      <c r="C383" s="5" t="s">
        <v>564</v>
      </c>
      <c r="D383" s="5" t="s">
        <v>523</v>
      </c>
      <c r="E383" s="52">
        <f t="shared" ca="1" si="5"/>
        <v>18504</v>
      </c>
      <c r="F383" s="5">
        <v>47</v>
      </c>
      <c r="G383" s="50">
        <v>26136</v>
      </c>
      <c r="H383" s="5">
        <v>350558</v>
      </c>
      <c r="I383" s="50">
        <v>34118</v>
      </c>
      <c r="J383" s="5" t="s">
        <v>417</v>
      </c>
      <c r="BT383" s="1"/>
    </row>
    <row r="384" spans="1:72" x14ac:dyDescent="0.25">
      <c r="A384" s="5" t="s">
        <v>439</v>
      </c>
      <c r="B384" s="5" t="s">
        <v>454</v>
      </c>
      <c r="C384" s="5" t="s">
        <v>474</v>
      </c>
      <c r="D384" s="5" t="s">
        <v>640</v>
      </c>
      <c r="E384" s="52">
        <f t="shared" ca="1" si="5"/>
        <v>30888</v>
      </c>
      <c r="F384" s="5">
        <v>48</v>
      </c>
      <c r="G384" s="50">
        <v>25736</v>
      </c>
      <c r="H384" s="5">
        <v>350018</v>
      </c>
      <c r="I384" s="50">
        <v>34693</v>
      </c>
      <c r="J384" s="5" t="s">
        <v>412</v>
      </c>
      <c r="BT384" s="1"/>
    </row>
    <row r="385" spans="1:72" x14ac:dyDescent="0.25">
      <c r="A385" s="5" t="s">
        <v>439</v>
      </c>
      <c r="B385" s="5" t="s">
        <v>413</v>
      </c>
      <c r="C385" s="5" t="s">
        <v>623</v>
      </c>
      <c r="D385" s="5" t="s">
        <v>707</v>
      </c>
      <c r="E385" s="52">
        <f t="shared" ca="1" si="5"/>
        <v>28224</v>
      </c>
      <c r="F385" s="5">
        <v>48</v>
      </c>
      <c r="G385" s="50">
        <v>25674</v>
      </c>
      <c r="H385" s="5">
        <v>350148</v>
      </c>
      <c r="I385" s="50">
        <v>35028</v>
      </c>
      <c r="J385" s="5" t="s">
        <v>417</v>
      </c>
      <c r="BT385" s="1"/>
    </row>
    <row r="386" spans="1:72" x14ac:dyDescent="0.25">
      <c r="A386" s="5" t="s">
        <v>439</v>
      </c>
      <c r="B386" s="5" t="s">
        <v>413</v>
      </c>
      <c r="C386" s="5" t="s">
        <v>437</v>
      </c>
      <c r="D386" s="5" t="s">
        <v>781</v>
      </c>
      <c r="E386" s="52">
        <f t="shared" ref="E386:E449" ca="1" si="6">RANDBETWEEN(1500,2600)*12</f>
        <v>24528</v>
      </c>
      <c r="F386" s="5">
        <v>46</v>
      </c>
      <c r="G386" s="50">
        <v>26374</v>
      </c>
      <c r="H386" s="5">
        <v>561213</v>
      </c>
      <c r="I386" s="50">
        <v>35857</v>
      </c>
      <c r="J386" s="5" t="s">
        <v>909</v>
      </c>
      <c r="BT386" s="1"/>
    </row>
    <row r="387" spans="1:72" x14ac:dyDescent="0.25">
      <c r="A387" s="5" t="s">
        <v>439</v>
      </c>
      <c r="B387" s="5" t="s">
        <v>413</v>
      </c>
      <c r="C387" s="5" t="s">
        <v>564</v>
      </c>
      <c r="D387" s="5" t="s">
        <v>596</v>
      </c>
      <c r="E387" s="52">
        <f t="shared" ca="1" si="6"/>
        <v>27612</v>
      </c>
      <c r="F387" s="5">
        <v>42</v>
      </c>
      <c r="G387" s="50">
        <v>27738</v>
      </c>
      <c r="H387" s="5">
        <v>561646</v>
      </c>
      <c r="I387" s="50">
        <v>36083</v>
      </c>
      <c r="J387" s="5" t="s">
        <v>909</v>
      </c>
      <c r="BT387" s="1"/>
    </row>
    <row r="388" spans="1:72" x14ac:dyDescent="0.25">
      <c r="A388" s="5" t="s">
        <v>439</v>
      </c>
      <c r="B388" s="5" t="s">
        <v>413</v>
      </c>
      <c r="C388" s="5" t="s">
        <v>766</v>
      </c>
      <c r="D388" s="5" t="s">
        <v>563</v>
      </c>
      <c r="E388" s="52">
        <f t="shared" ca="1" si="6"/>
        <v>27876</v>
      </c>
      <c r="F388" s="5">
        <v>39</v>
      </c>
      <c r="G388" s="50">
        <v>28896</v>
      </c>
      <c r="H388" s="5">
        <v>351472</v>
      </c>
      <c r="I388" s="50">
        <v>35935</v>
      </c>
      <c r="J388" s="5" t="s">
        <v>909</v>
      </c>
      <c r="BT388" s="1"/>
    </row>
    <row r="389" spans="1:72" x14ac:dyDescent="0.25">
      <c r="A389" s="5" t="s">
        <v>439</v>
      </c>
      <c r="B389" s="5" t="s">
        <v>408</v>
      </c>
      <c r="C389" s="5" t="s">
        <v>704</v>
      </c>
      <c r="D389" s="5" t="s">
        <v>679</v>
      </c>
      <c r="E389" s="52">
        <f t="shared" ca="1" si="6"/>
        <v>25584</v>
      </c>
      <c r="F389" s="5">
        <v>49</v>
      </c>
      <c r="G389" s="50">
        <v>25425</v>
      </c>
      <c r="H389" s="5">
        <v>561581</v>
      </c>
      <c r="I389" s="50">
        <v>33187</v>
      </c>
      <c r="J389" s="5" t="s">
        <v>909</v>
      </c>
      <c r="BT389" s="1"/>
    </row>
    <row r="390" spans="1:72" x14ac:dyDescent="0.25">
      <c r="A390" s="5" t="s">
        <v>439</v>
      </c>
      <c r="B390" s="5" t="s">
        <v>413</v>
      </c>
      <c r="C390" s="5" t="s">
        <v>426</v>
      </c>
      <c r="D390" s="5" t="s">
        <v>819</v>
      </c>
      <c r="E390" s="52">
        <f t="shared" ca="1" si="6"/>
        <v>18744</v>
      </c>
      <c r="F390" s="5">
        <v>51</v>
      </c>
      <c r="G390" s="50">
        <v>24399</v>
      </c>
      <c r="H390" s="5">
        <v>561499</v>
      </c>
      <c r="I390" s="50">
        <v>33964</v>
      </c>
      <c r="J390" s="5" t="s">
        <v>412</v>
      </c>
      <c r="BT390" s="1"/>
    </row>
    <row r="391" spans="1:72" x14ac:dyDescent="0.25">
      <c r="A391" s="5" t="s">
        <v>439</v>
      </c>
      <c r="B391" s="5" t="s">
        <v>413</v>
      </c>
      <c r="C391" s="5" t="s">
        <v>409</v>
      </c>
      <c r="D391" s="5" t="s">
        <v>91</v>
      </c>
      <c r="E391" s="52">
        <f t="shared" ca="1" si="6"/>
        <v>25428</v>
      </c>
      <c r="F391" s="5">
        <v>40</v>
      </c>
      <c r="G391" s="50">
        <v>28632</v>
      </c>
      <c r="H391" s="5">
        <v>561576</v>
      </c>
      <c r="I391" s="50">
        <v>37206</v>
      </c>
      <c r="J391" s="5" t="s">
        <v>909</v>
      </c>
      <c r="BT391" s="1"/>
    </row>
    <row r="392" spans="1:72" x14ac:dyDescent="0.25">
      <c r="A392" s="5" t="s">
        <v>439</v>
      </c>
      <c r="B392" s="5" t="s">
        <v>408</v>
      </c>
      <c r="C392" s="5" t="s">
        <v>509</v>
      </c>
      <c r="D392" s="5" t="s">
        <v>490</v>
      </c>
      <c r="E392" s="52">
        <f t="shared" ca="1" si="6"/>
        <v>24456</v>
      </c>
      <c r="F392" s="5">
        <v>41</v>
      </c>
      <c r="G392" s="50">
        <v>28200</v>
      </c>
      <c r="H392" s="5">
        <v>561635</v>
      </c>
      <c r="I392" s="50">
        <v>37509</v>
      </c>
      <c r="J392" s="5" t="s">
        <v>858</v>
      </c>
      <c r="BT392" s="1"/>
    </row>
    <row r="393" spans="1:72" x14ac:dyDescent="0.25">
      <c r="A393" s="5" t="s">
        <v>439</v>
      </c>
      <c r="B393" s="5" t="s">
        <v>413</v>
      </c>
      <c r="C393" s="5" t="s">
        <v>662</v>
      </c>
      <c r="D393" s="5" t="s">
        <v>930</v>
      </c>
      <c r="E393" s="52">
        <f t="shared" ca="1" si="6"/>
        <v>24720</v>
      </c>
      <c r="F393" s="5">
        <v>64</v>
      </c>
      <c r="G393" s="50">
        <v>19948</v>
      </c>
      <c r="H393" s="5">
        <v>561696</v>
      </c>
      <c r="I393" s="50">
        <v>29916</v>
      </c>
      <c r="J393" s="5" t="s">
        <v>909</v>
      </c>
      <c r="BT393" s="1"/>
    </row>
    <row r="394" spans="1:72" x14ac:dyDescent="0.25">
      <c r="A394" s="5" t="s">
        <v>439</v>
      </c>
      <c r="B394" s="5" t="s">
        <v>413</v>
      </c>
      <c r="C394" s="5" t="s">
        <v>490</v>
      </c>
      <c r="D394" s="5" t="s">
        <v>640</v>
      </c>
      <c r="E394" s="52">
        <f t="shared" ca="1" si="6"/>
        <v>26532</v>
      </c>
      <c r="F394" s="5">
        <v>38</v>
      </c>
      <c r="G394" s="50">
        <v>29296</v>
      </c>
      <c r="H394" s="5">
        <v>566326</v>
      </c>
      <c r="I394" s="50">
        <v>38871</v>
      </c>
      <c r="J394" s="5" t="s">
        <v>858</v>
      </c>
      <c r="BT394" s="1"/>
    </row>
    <row r="395" spans="1:72" x14ac:dyDescent="0.25">
      <c r="A395" s="5" t="s">
        <v>439</v>
      </c>
      <c r="B395" s="5" t="s">
        <v>413</v>
      </c>
      <c r="C395" s="5" t="s">
        <v>594</v>
      </c>
      <c r="D395" s="5" t="s">
        <v>596</v>
      </c>
      <c r="E395" s="52">
        <f t="shared" ca="1" si="6"/>
        <v>22236</v>
      </c>
      <c r="F395" s="5">
        <v>35</v>
      </c>
      <c r="G395" s="50">
        <v>30236</v>
      </c>
      <c r="H395" s="5">
        <v>561735</v>
      </c>
      <c r="I395" s="50">
        <v>38802</v>
      </c>
      <c r="J395" s="5" t="s">
        <v>858</v>
      </c>
      <c r="BT395" s="1"/>
    </row>
    <row r="396" spans="1:72" x14ac:dyDescent="0.25">
      <c r="A396" s="5" t="s">
        <v>439</v>
      </c>
      <c r="B396" s="5" t="s">
        <v>454</v>
      </c>
      <c r="C396" s="5" t="s">
        <v>500</v>
      </c>
      <c r="D396" s="5" t="s">
        <v>88</v>
      </c>
      <c r="E396" s="52">
        <f t="shared" ca="1" si="6"/>
        <v>21144</v>
      </c>
      <c r="F396" s="5">
        <v>36</v>
      </c>
      <c r="G396" s="50">
        <v>30175</v>
      </c>
      <c r="H396" s="5">
        <v>356663</v>
      </c>
      <c r="I396" s="50">
        <v>38859</v>
      </c>
      <c r="J396" s="5" t="s">
        <v>858</v>
      </c>
      <c r="BT396" s="1"/>
    </row>
    <row r="397" spans="1:72" x14ac:dyDescent="0.25">
      <c r="A397" s="5" t="s">
        <v>439</v>
      </c>
      <c r="B397" s="5" t="s">
        <v>454</v>
      </c>
      <c r="C397" s="5" t="s">
        <v>694</v>
      </c>
      <c r="D397" s="5" t="s">
        <v>896</v>
      </c>
      <c r="E397" s="52">
        <f t="shared" ca="1" si="6"/>
        <v>22308</v>
      </c>
      <c r="F397" s="5">
        <v>30</v>
      </c>
      <c r="G397" s="50">
        <v>32060</v>
      </c>
      <c r="H397" s="5">
        <v>356743</v>
      </c>
      <c r="I397" s="50">
        <v>39426</v>
      </c>
      <c r="J397" s="5" t="s">
        <v>858</v>
      </c>
      <c r="BT397" s="1"/>
    </row>
    <row r="398" spans="1:72" x14ac:dyDescent="0.25">
      <c r="A398" s="5" t="s">
        <v>439</v>
      </c>
      <c r="B398" s="5" t="s">
        <v>454</v>
      </c>
      <c r="C398" s="5" t="s">
        <v>618</v>
      </c>
      <c r="D398" s="5" t="s">
        <v>971</v>
      </c>
      <c r="E398" s="52">
        <f t="shared" ca="1" si="6"/>
        <v>22656</v>
      </c>
      <c r="F398" s="5">
        <v>30</v>
      </c>
      <c r="G398" s="50">
        <v>32205</v>
      </c>
      <c r="H398" s="5">
        <v>566787</v>
      </c>
      <c r="I398" s="50">
        <v>39337</v>
      </c>
      <c r="J398" s="5" t="s">
        <v>858</v>
      </c>
      <c r="BT398" s="1"/>
    </row>
    <row r="399" spans="1:72" x14ac:dyDescent="0.25">
      <c r="A399" s="5" t="s">
        <v>439</v>
      </c>
      <c r="B399" s="5" t="s">
        <v>454</v>
      </c>
      <c r="C399" s="5" t="s">
        <v>458</v>
      </c>
      <c r="D399" s="5" t="s">
        <v>848</v>
      </c>
      <c r="E399" s="52">
        <f t="shared" ca="1" si="6"/>
        <v>23004</v>
      </c>
      <c r="F399" s="5">
        <v>34</v>
      </c>
      <c r="G399" s="50">
        <v>30596</v>
      </c>
      <c r="H399" s="5">
        <v>562349</v>
      </c>
      <c r="I399" s="50">
        <v>39424</v>
      </c>
      <c r="J399" s="5" t="s">
        <v>858</v>
      </c>
      <c r="BT399" s="1"/>
    </row>
    <row r="400" spans="1:72" x14ac:dyDescent="0.25">
      <c r="A400" s="5" t="s">
        <v>439</v>
      </c>
      <c r="B400" s="5" t="s">
        <v>413</v>
      </c>
      <c r="C400" s="5" t="s">
        <v>429</v>
      </c>
      <c r="D400" s="5" t="s">
        <v>796</v>
      </c>
      <c r="E400" s="52">
        <f t="shared" ca="1" si="6"/>
        <v>21456</v>
      </c>
      <c r="F400" s="5">
        <v>40</v>
      </c>
      <c r="G400" s="50">
        <v>28752</v>
      </c>
      <c r="H400" s="5">
        <v>352060</v>
      </c>
      <c r="I400" s="50">
        <v>39231</v>
      </c>
      <c r="J400" s="5" t="s">
        <v>858</v>
      </c>
      <c r="BT400" s="1"/>
    </row>
    <row r="401" spans="1:72" x14ac:dyDescent="0.25">
      <c r="A401" s="5" t="s">
        <v>439</v>
      </c>
      <c r="B401" s="5" t="s">
        <v>413</v>
      </c>
      <c r="C401" s="5" t="s">
        <v>578</v>
      </c>
      <c r="D401" s="5" t="s">
        <v>632</v>
      </c>
      <c r="E401" s="52">
        <f t="shared" ca="1" si="6"/>
        <v>26580</v>
      </c>
      <c r="F401" s="5">
        <v>56</v>
      </c>
      <c r="G401" s="50">
        <v>22839</v>
      </c>
      <c r="H401" s="5">
        <v>352369</v>
      </c>
      <c r="I401" s="50">
        <v>35836</v>
      </c>
      <c r="J401" s="5" t="s">
        <v>417</v>
      </c>
      <c r="BT401" s="1"/>
    </row>
    <row r="402" spans="1:72" x14ac:dyDescent="0.25">
      <c r="A402" s="5" t="s">
        <v>439</v>
      </c>
      <c r="B402" s="5" t="s">
        <v>454</v>
      </c>
      <c r="C402" s="5" t="s">
        <v>509</v>
      </c>
      <c r="D402" s="5" t="s">
        <v>984</v>
      </c>
      <c r="E402" s="52">
        <f t="shared" ca="1" si="6"/>
        <v>28056</v>
      </c>
      <c r="F402" s="5">
        <v>28</v>
      </c>
      <c r="G402" s="50">
        <v>32819</v>
      </c>
      <c r="H402" s="5">
        <v>566900</v>
      </c>
      <c r="I402" s="50">
        <v>39090</v>
      </c>
      <c r="J402" s="5" t="s">
        <v>858</v>
      </c>
      <c r="BT402" s="1"/>
    </row>
    <row r="403" spans="1:72" x14ac:dyDescent="0.25">
      <c r="A403" s="5" t="s">
        <v>439</v>
      </c>
      <c r="B403" s="5" t="s">
        <v>454</v>
      </c>
      <c r="C403" s="5" t="s">
        <v>446</v>
      </c>
      <c r="D403" s="5" t="s">
        <v>988</v>
      </c>
      <c r="E403" s="52">
        <f t="shared" ca="1" si="6"/>
        <v>29016</v>
      </c>
      <c r="F403" s="5">
        <v>31</v>
      </c>
      <c r="G403" s="50">
        <v>31902</v>
      </c>
      <c r="H403" s="5">
        <v>566906</v>
      </c>
      <c r="I403" s="50">
        <v>39441</v>
      </c>
      <c r="J403" s="5" t="s">
        <v>858</v>
      </c>
      <c r="BT403" s="1"/>
    </row>
    <row r="404" spans="1:72" x14ac:dyDescent="0.25">
      <c r="A404" s="5" t="s">
        <v>439</v>
      </c>
      <c r="B404" s="5" t="s">
        <v>413</v>
      </c>
      <c r="C404" s="5" t="s">
        <v>485</v>
      </c>
      <c r="D404" s="5" t="s">
        <v>640</v>
      </c>
      <c r="E404" s="52">
        <f t="shared" ca="1" si="6"/>
        <v>28032</v>
      </c>
      <c r="F404" s="5">
        <v>42</v>
      </c>
      <c r="G404" s="50">
        <v>27708</v>
      </c>
      <c r="H404" s="5">
        <v>562467</v>
      </c>
      <c r="I404" s="50">
        <v>39162</v>
      </c>
      <c r="J404" s="5" t="s">
        <v>858</v>
      </c>
      <c r="BT404" s="1"/>
    </row>
    <row r="405" spans="1:72" x14ac:dyDescent="0.25">
      <c r="A405" s="5" t="s">
        <v>439</v>
      </c>
      <c r="B405" s="5" t="s">
        <v>413</v>
      </c>
      <c r="C405" s="5" t="s">
        <v>570</v>
      </c>
      <c r="D405" s="5" t="s">
        <v>847</v>
      </c>
      <c r="E405" s="52">
        <f t="shared" ca="1" si="6"/>
        <v>19548</v>
      </c>
      <c r="F405" s="5">
        <v>44</v>
      </c>
      <c r="G405" s="50">
        <v>26959</v>
      </c>
      <c r="H405" s="5">
        <v>352488</v>
      </c>
      <c r="I405" s="50">
        <v>35175</v>
      </c>
      <c r="J405" s="5" t="s">
        <v>417</v>
      </c>
      <c r="BT405" s="1"/>
    </row>
    <row r="406" spans="1:72" x14ac:dyDescent="0.25">
      <c r="A406" s="5" t="s">
        <v>439</v>
      </c>
      <c r="B406" s="5" t="s">
        <v>454</v>
      </c>
      <c r="C406" s="5" t="s">
        <v>561</v>
      </c>
      <c r="D406" s="5" t="s">
        <v>969</v>
      </c>
      <c r="E406" s="52">
        <f t="shared" ca="1" si="6"/>
        <v>20556</v>
      </c>
      <c r="F406" s="5">
        <v>34</v>
      </c>
      <c r="G406" s="50">
        <v>30875</v>
      </c>
      <c r="H406" s="5">
        <v>562505</v>
      </c>
      <c r="I406" s="50">
        <v>39222</v>
      </c>
      <c r="J406" s="5" t="s">
        <v>858</v>
      </c>
      <c r="BT406" s="1"/>
    </row>
    <row r="407" spans="1:72" x14ac:dyDescent="0.25">
      <c r="A407" s="5" t="s">
        <v>439</v>
      </c>
      <c r="B407" s="5" t="s">
        <v>413</v>
      </c>
      <c r="C407" s="5" t="s">
        <v>592</v>
      </c>
      <c r="D407" s="5" t="s">
        <v>942</v>
      </c>
      <c r="E407" s="52">
        <f t="shared" ca="1" si="6"/>
        <v>27180</v>
      </c>
      <c r="F407" s="5">
        <v>37</v>
      </c>
      <c r="G407" s="50">
        <v>29581</v>
      </c>
      <c r="H407" s="5">
        <v>352507</v>
      </c>
      <c r="I407" s="50">
        <v>39335</v>
      </c>
      <c r="J407" s="5" t="s">
        <v>858</v>
      </c>
      <c r="BT407" s="1"/>
    </row>
    <row r="408" spans="1:72" x14ac:dyDescent="0.25">
      <c r="A408" s="5" t="s">
        <v>439</v>
      </c>
      <c r="B408" s="5" t="s">
        <v>454</v>
      </c>
      <c r="C408" s="5" t="s">
        <v>490</v>
      </c>
      <c r="D408" s="5" t="s">
        <v>984</v>
      </c>
      <c r="E408" s="52">
        <f t="shared" ca="1" si="6"/>
        <v>20316</v>
      </c>
      <c r="F408" s="5">
        <v>32</v>
      </c>
      <c r="G408" s="50">
        <v>31361</v>
      </c>
      <c r="H408" s="5">
        <v>352512</v>
      </c>
      <c r="I408" s="50">
        <v>39087</v>
      </c>
      <c r="J408" s="5" t="s">
        <v>858</v>
      </c>
      <c r="BT408" s="1"/>
    </row>
    <row r="409" spans="1:72" x14ac:dyDescent="0.25">
      <c r="A409" s="5" t="s">
        <v>439</v>
      </c>
      <c r="B409" s="5" t="s">
        <v>454</v>
      </c>
      <c r="C409" s="5" t="s">
        <v>671</v>
      </c>
      <c r="D409" s="5" t="s">
        <v>998</v>
      </c>
      <c r="E409" s="52">
        <f t="shared" ca="1" si="6"/>
        <v>18552</v>
      </c>
      <c r="F409" s="5">
        <v>30</v>
      </c>
      <c r="G409" s="50">
        <v>32341</v>
      </c>
      <c r="H409" s="5">
        <v>562648</v>
      </c>
      <c r="I409" s="50">
        <v>39222</v>
      </c>
      <c r="J409" s="5" t="s">
        <v>858</v>
      </c>
      <c r="BT409" s="1"/>
    </row>
    <row r="410" spans="1:72" x14ac:dyDescent="0.25">
      <c r="A410" s="5" t="s">
        <v>439</v>
      </c>
      <c r="B410" s="5" t="s">
        <v>408</v>
      </c>
      <c r="C410" s="5" t="s">
        <v>681</v>
      </c>
      <c r="D410" s="5" t="s">
        <v>862</v>
      </c>
      <c r="E410" s="52">
        <f t="shared" ca="1" si="6"/>
        <v>20064</v>
      </c>
      <c r="F410" s="5">
        <v>34</v>
      </c>
      <c r="G410" s="50">
        <v>30792</v>
      </c>
      <c r="H410" s="5">
        <v>352670</v>
      </c>
      <c r="I410" s="50">
        <v>39347</v>
      </c>
      <c r="J410" s="5" t="s">
        <v>858</v>
      </c>
      <c r="BT410" s="1"/>
    </row>
    <row r="411" spans="1:72" x14ac:dyDescent="0.25">
      <c r="A411" s="5" t="s">
        <v>439</v>
      </c>
      <c r="B411" s="5" t="s">
        <v>413</v>
      </c>
      <c r="C411" s="5" t="s">
        <v>481</v>
      </c>
      <c r="D411" s="5" t="s">
        <v>986</v>
      </c>
      <c r="E411" s="52">
        <f t="shared" ca="1" si="6"/>
        <v>26076</v>
      </c>
      <c r="F411" s="5">
        <v>31</v>
      </c>
      <c r="G411" s="50">
        <v>31754</v>
      </c>
      <c r="H411" s="5">
        <v>562720</v>
      </c>
      <c r="I411" s="50">
        <v>39207</v>
      </c>
      <c r="J411" s="5" t="s">
        <v>858</v>
      </c>
      <c r="BT411" s="1"/>
    </row>
    <row r="412" spans="1:72" x14ac:dyDescent="0.25">
      <c r="A412" s="5" t="s">
        <v>439</v>
      </c>
      <c r="B412" s="5" t="s">
        <v>454</v>
      </c>
      <c r="C412" s="5" t="s">
        <v>667</v>
      </c>
      <c r="D412" s="5" t="s">
        <v>1005</v>
      </c>
      <c r="E412" s="52">
        <f t="shared" ca="1" si="6"/>
        <v>26532</v>
      </c>
      <c r="F412" s="5">
        <v>31</v>
      </c>
      <c r="G412" s="50">
        <v>31875</v>
      </c>
      <c r="H412" s="5">
        <v>352744</v>
      </c>
      <c r="I412" s="50">
        <v>36649</v>
      </c>
      <c r="J412" s="5" t="s">
        <v>858</v>
      </c>
      <c r="BT412" s="1"/>
    </row>
    <row r="413" spans="1:72" x14ac:dyDescent="0.25">
      <c r="A413" s="5" t="s">
        <v>439</v>
      </c>
      <c r="B413" s="5" t="s">
        <v>413</v>
      </c>
      <c r="C413" s="5" t="s">
        <v>586</v>
      </c>
      <c r="D413" s="5" t="s">
        <v>600</v>
      </c>
      <c r="E413" s="52">
        <f t="shared" ca="1" si="6"/>
        <v>27444</v>
      </c>
      <c r="F413" s="5">
        <v>37</v>
      </c>
      <c r="G413" s="50">
        <v>29841</v>
      </c>
      <c r="H413" s="5">
        <v>352767</v>
      </c>
      <c r="I413" s="50">
        <v>36110</v>
      </c>
      <c r="J413" s="5" t="s">
        <v>858</v>
      </c>
      <c r="BT413" s="1"/>
    </row>
    <row r="414" spans="1:72" x14ac:dyDescent="0.25">
      <c r="A414" s="5" t="s">
        <v>439</v>
      </c>
      <c r="B414" s="5" t="s">
        <v>454</v>
      </c>
      <c r="C414" s="5" t="s">
        <v>429</v>
      </c>
      <c r="D414" s="5" t="s">
        <v>1007</v>
      </c>
      <c r="E414" s="52">
        <f t="shared" ca="1" si="6"/>
        <v>23136</v>
      </c>
      <c r="F414" s="5">
        <v>30</v>
      </c>
      <c r="G414" s="50">
        <v>32069</v>
      </c>
      <c r="H414" s="5">
        <v>562773</v>
      </c>
      <c r="I414" s="50">
        <v>37146</v>
      </c>
      <c r="J414" s="5" t="s">
        <v>858</v>
      </c>
      <c r="BT414" s="1"/>
    </row>
    <row r="415" spans="1:72" x14ac:dyDescent="0.25">
      <c r="A415" s="5" t="s">
        <v>439</v>
      </c>
      <c r="B415" s="5" t="s">
        <v>408</v>
      </c>
      <c r="C415" s="5" t="s">
        <v>471</v>
      </c>
      <c r="D415" s="5" t="s">
        <v>608</v>
      </c>
      <c r="E415" s="52">
        <f t="shared" ca="1" si="6"/>
        <v>30012</v>
      </c>
      <c r="F415" s="5">
        <v>31</v>
      </c>
      <c r="G415" s="50">
        <v>31834</v>
      </c>
      <c r="H415" s="5">
        <v>352785</v>
      </c>
      <c r="I415" s="50">
        <v>36989</v>
      </c>
      <c r="J415" s="5" t="s">
        <v>858</v>
      </c>
      <c r="BT415" s="1"/>
    </row>
    <row r="416" spans="1:72" x14ac:dyDescent="0.25">
      <c r="A416" s="5" t="s">
        <v>439</v>
      </c>
      <c r="B416" s="5" t="s">
        <v>454</v>
      </c>
      <c r="C416" s="5" t="s">
        <v>506</v>
      </c>
      <c r="D416" s="5" t="s">
        <v>983</v>
      </c>
      <c r="E416" s="52">
        <f t="shared" ca="1" si="6"/>
        <v>29088</v>
      </c>
      <c r="F416" s="5">
        <v>31</v>
      </c>
      <c r="G416" s="50">
        <v>31887</v>
      </c>
      <c r="H416" s="5">
        <v>562787</v>
      </c>
      <c r="I416" s="50">
        <v>37379</v>
      </c>
      <c r="J416" s="5" t="s">
        <v>858</v>
      </c>
      <c r="BT416" s="1"/>
    </row>
    <row r="417" spans="1:72" x14ac:dyDescent="0.25">
      <c r="A417" s="5" t="s">
        <v>439</v>
      </c>
      <c r="B417" s="5" t="s">
        <v>454</v>
      </c>
      <c r="C417" s="5" t="s">
        <v>528</v>
      </c>
      <c r="D417" s="5" t="s">
        <v>984</v>
      </c>
      <c r="E417" s="52">
        <f t="shared" ca="1" si="6"/>
        <v>22668</v>
      </c>
      <c r="F417" s="5">
        <v>32</v>
      </c>
      <c r="G417" s="50">
        <v>31492</v>
      </c>
      <c r="H417" s="5">
        <v>353507</v>
      </c>
      <c r="I417" s="50">
        <v>37396</v>
      </c>
      <c r="J417" s="5" t="s">
        <v>858</v>
      </c>
      <c r="BT417" s="1"/>
    </row>
    <row r="418" spans="1:72" x14ac:dyDescent="0.25">
      <c r="A418" s="5" t="s">
        <v>439</v>
      </c>
      <c r="B418" s="5" t="s">
        <v>454</v>
      </c>
      <c r="C418" s="5" t="s">
        <v>590</v>
      </c>
      <c r="D418" s="5" t="s">
        <v>984</v>
      </c>
      <c r="E418" s="52">
        <f t="shared" ca="1" si="6"/>
        <v>18156</v>
      </c>
      <c r="F418" s="5">
        <v>28</v>
      </c>
      <c r="G418" s="50">
        <v>32838</v>
      </c>
      <c r="H418" s="5">
        <v>352792</v>
      </c>
      <c r="I418" s="50">
        <v>37509</v>
      </c>
      <c r="J418" s="5" t="s">
        <v>858</v>
      </c>
      <c r="BT418" s="1"/>
    </row>
    <row r="419" spans="1:72" x14ac:dyDescent="0.25">
      <c r="A419" s="5" t="s">
        <v>439</v>
      </c>
      <c r="B419" s="5" t="s">
        <v>454</v>
      </c>
      <c r="C419" s="5" t="s">
        <v>748</v>
      </c>
      <c r="D419" s="5" t="s">
        <v>163</v>
      </c>
      <c r="E419" s="52">
        <f t="shared" ca="1" si="6"/>
        <v>18696</v>
      </c>
      <c r="F419" s="5">
        <v>28</v>
      </c>
      <c r="G419" s="50">
        <v>32868</v>
      </c>
      <c r="H419" s="5">
        <v>562797</v>
      </c>
      <c r="I419" s="50">
        <v>37261</v>
      </c>
      <c r="J419" s="5" t="s">
        <v>858</v>
      </c>
      <c r="BT419" s="1"/>
    </row>
    <row r="420" spans="1:72" x14ac:dyDescent="0.25">
      <c r="A420" s="5" t="s">
        <v>439</v>
      </c>
      <c r="B420" s="5" t="s">
        <v>408</v>
      </c>
      <c r="C420" s="5" t="s">
        <v>817</v>
      </c>
      <c r="D420" s="5" t="s">
        <v>1010</v>
      </c>
      <c r="E420" s="52">
        <f t="shared" ca="1" si="6"/>
        <v>27996</v>
      </c>
      <c r="F420" s="5">
        <v>29</v>
      </c>
      <c r="G420" s="50">
        <v>32516</v>
      </c>
      <c r="H420" s="5">
        <v>353501</v>
      </c>
      <c r="I420" s="50">
        <v>37388</v>
      </c>
      <c r="J420" s="5" t="s">
        <v>858</v>
      </c>
      <c r="BT420" s="1"/>
    </row>
    <row r="421" spans="1:72" x14ac:dyDescent="0.25">
      <c r="A421" s="5" t="s">
        <v>439</v>
      </c>
      <c r="B421" s="5" t="s">
        <v>408</v>
      </c>
      <c r="C421" s="5" t="s">
        <v>499</v>
      </c>
      <c r="D421" s="5" t="s">
        <v>999</v>
      </c>
      <c r="E421" s="52">
        <f t="shared" ca="1" si="6"/>
        <v>21600</v>
      </c>
      <c r="F421" s="5">
        <v>28</v>
      </c>
      <c r="G421" s="50">
        <v>32878</v>
      </c>
      <c r="H421" s="5">
        <v>563505</v>
      </c>
      <c r="I421" s="50">
        <v>37318</v>
      </c>
      <c r="J421" s="5" t="s">
        <v>858</v>
      </c>
      <c r="BT421" s="1"/>
    </row>
    <row r="422" spans="1:72" x14ac:dyDescent="0.25">
      <c r="A422" s="5" t="s">
        <v>439</v>
      </c>
      <c r="B422" s="5" t="s">
        <v>408</v>
      </c>
      <c r="C422" s="5" t="s">
        <v>694</v>
      </c>
      <c r="D422" s="5" t="s">
        <v>490</v>
      </c>
      <c r="E422" s="52">
        <f t="shared" ca="1" si="6"/>
        <v>30876</v>
      </c>
      <c r="F422" s="5">
        <v>29</v>
      </c>
      <c r="G422" s="50">
        <v>32596</v>
      </c>
      <c r="H422" s="5">
        <v>563511</v>
      </c>
      <c r="I422" s="50">
        <v>37586</v>
      </c>
      <c r="J422" s="5" t="s">
        <v>858</v>
      </c>
      <c r="BT422" s="1"/>
    </row>
    <row r="423" spans="1:72" x14ac:dyDescent="0.25">
      <c r="A423" s="5" t="s">
        <v>439</v>
      </c>
      <c r="B423" s="5" t="s">
        <v>413</v>
      </c>
      <c r="C423" s="5" t="s">
        <v>464</v>
      </c>
      <c r="D423" s="5" t="s">
        <v>985</v>
      </c>
      <c r="E423" s="52">
        <f t="shared" ca="1" si="6"/>
        <v>30456</v>
      </c>
      <c r="F423" s="5">
        <v>31</v>
      </c>
      <c r="G423" s="50">
        <v>31962</v>
      </c>
      <c r="H423" s="5">
        <v>353512</v>
      </c>
      <c r="I423" s="50">
        <v>37600</v>
      </c>
      <c r="J423" s="5" t="s">
        <v>858</v>
      </c>
      <c r="BT423" s="1"/>
    </row>
    <row r="424" spans="1:72" x14ac:dyDescent="0.25">
      <c r="A424" s="5" t="s">
        <v>439</v>
      </c>
      <c r="B424" s="5" t="s">
        <v>413</v>
      </c>
      <c r="C424" s="5" t="s">
        <v>488</v>
      </c>
      <c r="D424" s="5" t="s">
        <v>1011</v>
      </c>
      <c r="E424" s="52">
        <f t="shared" ca="1" si="6"/>
        <v>23820</v>
      </c>
      <c r="F424" s="5">
        <v>31</v>
      </c>
      <c r="G424" s="50">
        <v>31802</v>
      </c>
      <c r="H424" s="5">
        <v>563532</v>
      </c>
      <c r="I424" s="50">
        <v>37396</v>
      </c>
      <c r="J424" s="5" t="s">
        <v>858</v>
      </c>
      <c r="BT424" s="1"/>
    </row>
    <row r="425" spans="1:72" x14ac:dyDescent="0.25">
      <c r="A425" s="5" t="s">
        <v>439</v>
      </c>
      <c r="B425" s="5" t="s">
        <v>413</v>
      </c>
      <c r="C425" s="5" t="s">
        <v>423</v>
      </c>
      <c r="D425" s="5" t="s">
        <v>893</v>
      </c>
      <c r="E425" s="52">
        <f t="shared" ca="1" si="6"/>
        <v>27720</v>
      </c>
      <c r="F425" s="5">
        <v>30</v>
      </c>
      <c r="G425" s="50">
        <v>32377</v>
      </c>
      <c r="H425" s="5">
        <v>353534</v>
      </c>
      <c r="I425" s="50">
        <v>37511</v>
      </c>
      <c r="J425" s="5" t="s">
        <v>858</v>
      </c>
      <c r="BT425" s="1"/>
    </row>
    <row r="426" spans="1:72" x14ac:dyDescent="0.25">
      <c r="A426" s="5" t="s">
        <v>439</v>
      </c>
      <c r="B426" s="5" t="s">
        <v>454</v>
      </c>
      <c r="C426" s="5" t="s">
        <v>423</v>
      </c>
      <c r="D426" s="5" t="s">
        <v>930</v>
      </c>
      <c r="E426" s="52">
        <f t="shared" ca="1" si="6"/>
        <v>21576</v>
      </c>
      <c r="F426" s="5">
        <v>32</v>
      </c>
      <c r="G426" s="50">
        <v>31523</v>
      </c>
      <c r="H426" s="5">
        <v>353547</v>
      </c>
      <c r="I426" s="50">
        <v>37303</v>
      </c>
      <c r="J426" s="5" t="s">
        <v>858</v>
      </c>
      <c r="BT426" s="1"/>
    </row>
    <row r="427" spans="1:72" x14ac:dyDescent="0.25">
      <c r="A427" s="5" t="s">
        <v>439</v>
      </c>
      <c r="B427" s="5" t="s">
        <v>408</v>
      </c>
      <c r="C427" s="5" t="s">
        <v>592</v>
      </c>
      <c r="D427" s="5" t="s">
        <v>828</v>
      </c>
      <c r="E427" s="52">
        <f t="shared" ca="1" si="6"/>
        <v>18336</v>
      </c>
      <c r="F427" s="5">
        <v>34</v>
      </c>
      <c r="G427" s="50">
        <v>30720</v>
      </c>
      <c r="H427" s="5">
        <v>563559</v>
      </c>
      <c r="I427" s="50">
        <v>37341</v>
      </c>
      <c r="J427" s="5" t="s">
        <v>858</v>
      </c>
      <c r="BT427" s="1"/>
    </row>
    <row r="428" spans="1:72" x14ac:dyDescent="0.25">
      <c r="A428" s="5" t="s">
        <v>439</v>
      </c>
      <c r="B428" s="5" t="s">
        <v>454</v>
      </c>
      <c r="C428" s="5" t="s">
        <v>450</v>
      </c>
      <c r="D428" s="5" t="s">
        <v>1013</v>
      </c>
      <c r="E428" s="52">
        <f t="shared" ca="1" si="6"/>
        <v>26316</v>
      </c>
      <c r="F428" s="5">
        <v>31</v>
      </c>
      <c r="G428" s="50">
        <v>31742</v>
      </c>
      <c r="H428" s="5">
        <v>353556</v>
      </c>
      <c r="I428" s="50">
        <v>37282</v>
      </c>
      <c r="J428" s="5" t="s">
        <v>858</v>
      </c>
      <c r="BT428" s="1"/>
    </row>
    <row r="429" spans="1:72" x14ac:dyDescent="0.25">
      <c r="A429" s="5" t="s">
        <v>439</v>
      </c>
      <c r="B429" s="5" t="s">
        <v>413</v>
      </c>
      <c r="C429" s="5" t="s">
        <v>615</v>
      </c>
      <c r="D429" s="5" t="s">
        <v>680</v>
      </c>
      <c r="E429" s="52">
        <f t="shared" ca="1" si="6"/>
        <v>20028</v>
      </c>
      <c r="F429" s="5">
        <v>40</v>
      </c>
      <c r="G429" s="50">
        <v>28547</v>
      </c>
      <c r="H429" s="5">
        <v>353572</v>
      </c>
      <c r="I429" s="50">
        <v>37598</v>
      </c>
      <c r="J429" s="5" t="s">
        <v>858</v>
      </c>
      <c r="BT429" s="1"/>
    </row>
    <row r="430" spans="1:72" x14ac:dyDescent="0.25">
      <c r="A430" s="5" t="s">
        <v>439</v>
      </c>
      <c r="B430" s="5" t="s">
        <v>408</v>
      </c>
      <c r="C430" s="5" t="s">
        <v>615</v>
      </c>
      <c r="D430" s="5" t="s">
        <v>713</v>
      </c>
      <c r="E430" s="52">
        <f t="shared" ca="1" si="6"/>
        <v>23832</v>
      </c>
      <c r="F430" s="5">
        <v>40</v>
      </c>
      <c r="G430" s="50">
        <v>28467</v>
      </c>
      <c r="H430" s="5">
        <v>353578</v>
      </c>
      <c r="I430" s="50">
        <v>37156</v>
      </c>
      <c r="J430" s="5" t="s">
        <v>858</v>
      </c>
      <c r="BT430" s="1"/>
    </row>
    <row r="431" spans="1:72" x14ac:dyDescent="0.25">
      <c r="A431" s="5" t="s">
        <v>439</v>
      </c>
      <c r="B431" s="5" t="s">
        <v>413</v>
      </c>
      <c r="C431" s="5" t="s">
        <v>514</v>
      </c>
      <c r="D431" s="5" t="s">
        <v>844</v>
      </c>
      <c r="E431" s="52">
        <f t="shared" ca="1" si="6"/>
        <v>26184</v>
      </c>
      <c r="F431" s="5">
        <v>36</v>
      </c>
      <c r="G431" s="50">
        <v>30074</v>
      </c>
      <c r="H431" s="5">
        <v>353583</v>
      </c>
      <c r="I431" s="50">
        <v>37046</v>
      </c>
      <c r="J431" s="5" t="s">
        <v>858</v>
      </c>
      <c r="BT431" s="1"/>
    </row>
    <row r="432" spans="1:72" x14ac:dyDescent="0.25">
      <c r="A432" s="5" t="s">
        <v>439</v>
      </c>
      <c r="B432" s="5" t="s">
        <v>454</v>
      </c>
      <c r="C432" s="5" t="s">
        <v>712</v>
      </c>
      <c r="D432" s="5" t="s">
        <v>984</v>
      </c>
      <c r="E432" s="52">
        <f t="shared" ca="1" si="6"/>
        <v>25176</v>
      </c>
      <c r="F432" s="5">
        <v>28</v>
      </c>
      <c r="G432" s="50">
        <v>32850</v>
      </c>
      <c r="H432" s="5">
        <v>563588</v>
      </c>
      <c r="I432" s="50">
        <v>37045</v>
      </c>
      <c r="J432" s="5" t="s">
        <v>858</v>
      </c>
      <c r="BT432" s="1"/>
    </row>
    <row r="433" spans="1:72" x14ac:dyDescent="0.25">
      <c r="A433" s="5" t="s">
        <v>439</v>
      </c>
      <c r="B433" s="5" t="s">
        <v>413</v>
      </c>
      <c r="C433" s="5" t="s">
        <v>483</v>
      </c>
      <c r="D433" s="5" t="s">
        <v>90</v>
      </c>
      <c r="E433" s="52">
        <f t="shared" ca="1" si="6"/>
        <v>23676</v>
      </c>
      <c r="F433" s="5">
        <v>30</v>
      </c>
      <c r="G433" s="50">
        <v>32367</v>
      </c>
      <c r="H433" s="5">
        <v>563591</v>
      </c>
      <c r="I433" s="50">
        <v>38545</v>
      </c>
      <c r="J433" s="5" t="s">
        <v>858</v>
      </c>
      <c r="BT433" s="1"/>
    </row>
    <row r="434" spans="1:72" x14ac:dyDescent="0.25">
      <c r="A434" s="5" t="s">
        <v>439</v>
      </c>
      <c r="B434" s="5" t="s">
        <v>413</v>
      </c>
      <c r="C434" s="5" t="s">
        <v>704</v>
      </c>
      <c r="D434" s="5" t="s">
        <v>707</v>
      </c>
      <c r="E434" s="52">
        <f t="shared" ca="1" si="6"/>
        <v>26724</v>
      </c>
      <c r="F434" s="5">
        <v>29</v>
      </c>
      <c r="G434" s="50">
        <v>32458</v>
      </c>
      <c r="H434" s="5">
        <v>563596</v>
      </c>
      <c r="I434" s="50">
        <v>38494</v>
      </c>
      <c r="J434" s="5" t="s">
        <v>858</v>
      </c>
      <c r="BT434" s="1"/>
    </row>
    <row r="435" spans="1:72" x14ac:dyDescent="0.25">
      <c r="A435" s="5" t="s">
        <v>439</v>
      </c>
      <c r="B435" s="5" t="s">
        <v>408</v>
      </c>
      <c r="C435" s="5" t="s">
        <v>594</v>
      </c>
      <c r="D435" s="5" t="s">
        <v>999</v>
      </c>
      <c r="E435" s="52">
        <f t="shared" ca="1" si="6"/>
        <v>27324</v>
      </c>
      <c r="F435" s="5">
        <v>28</v>
      </c>
      <c r="G435" s="50">
        <v>32788</v>
      </c>
      <c r="H435" s="5">
        <v>562901</v>
      </c>
      <c r="I435" s="50">
        <v>38515</v>
      </c>
      <c r="J435" s="5" t="s">
        <v>858</v>
      </c>
      <c r="BT435" s="1"/>
    </row>
    <row r="436" spans="1:72" x14ac:dyDescent="0.25">
      <c r="A436" s="5" t="s">
        <v>439</v>
      </c>
      <c r="B436" s="5" t="s">
        <v>454</v>
      </c>
      <c r="C436" s="5" t="s">
        <v>528</v>
      </c>
      <c r="D436" s="5" t="s">
        <v>88</v>
      </c>
      <c r="E436" s="52">
        <f t="shared" ca="1" si="6"/>
        <v>29496</v>
      </c>
      <c r="F436" s="5">
        <v>29</v>
      </c>
      <c r="G436" s="50">
        <v>32534</v>
      </c>
      <c r="H436" s="5">
        <v>562905</v>
      </c>
      <c r="I436" s="50">
        <v>38711</v>
      </c>
      <c r="J436" s="5" t="s">
        <v>858</v>
      </c>
      <c r="BT436" s="1"/>
    </row>
    <row r="437" spans="1:72" x14ac:dyDescent="0.25">
      <c r="A437" s="5" t="s">
        <v>439</v>
      </c>
      <c r="B437" s="5" t="s">
        <v>454</v>
      </c>
      <c r="C437" s="5" t="s">
        <v>671</v>
      </c>
      <c r="D437" s="5" t="s">
        <v>968</v>
      </c>
      <c r="E437" s="52">
        <f t="shared" ca="1" si="6"/>
        <v>29376</v>
      </c>
      <c r="F437" s="5">
        <v>28</v>
      </c>
      <c r="G437" s="50">
        <v>33064</v>
      </c>
      <c r="H437" s="5">
        <v>562911</v>
      </c>
      <c r="I437" s="50">
        <v>38414</v>
      </c>
      <c r="J437" s="5" t="s">
        <v>858</v>
      </c>
      <c r="BT437" s="1"/>
    </row>
    <row r="438" spans="1:72" x14ac:dyDescent="0.25">
      <c r="A438" s="5" t="s">
        <v>439</v>
      </c>
      <c r="B438" s="5" t="s">
        <v>408</v>
      </c>
      <c r="C438" s="5" t="s">
        <v>712</v>
      </c>
      <c r="D438" s="5" t="s">
        <v>992</v>
      </c>
      <c r="E438" s="52">
        <f t="shared" ca="1" si="6"/>
        <v>21252</v>
      </c>
      <c r="F438" s="5">
        <v>28</v>
      </c>
      <c r="G438" s="50">
        <v>32958</v>
      </c>
      <c r="H438" s="5">
        <v>357191</v>
      </c>
      <c r="I438" s="50">
        <v>38550</v>
      </c>
      <c r="J438" s="5" t="s">
        <v>858</v>
      </c>
      <c r="BT438" s="1"/>
    </row>
    <row r="439" spans="1:72" x14ac:dyDescent="0.25">
      <c r="A439" s="5" t="s">
        <v>439</v>
      </c>
      <c r="B439" s="5" t="s">
        <v>454</v>
      </c>
      <c r="C439" s="5" t="s">
        <v>440</v>
      </c>
      <c r="D439" s="5" t="s">
        <v>1018</v>
      </c>
      <c r="E439" s="52">
        <f t="shared" ca="1" si="6"/>
        <v>23244</v>
      </c>
      <c r="F439" s="5">
        <v>27</v>
      </c>
      <c r="G439" s="50">
        <v>33493</v>
      </c>
      <c r="H439" s="5">
        <v>567254</v>
      </c>
      <c r="I439" s="50">
        <v>38617</v>
      </c>
      <c r="J439" s="5" t="s">
        <v>858</v>
      </c>
      <c r="BT439" s="1"/>
    </row>
    <row r="440" spans="1:72" x14ac:dyDescent="0.25">
      <c r="A440" s="5" t="s">
        <v>439</v>
      </c>
      <c r="B440" s="5" t="s">
        <v>454</v>
      </c>
      <c r="C440" s="5" t="s">
        <v>660</v>
      </c>
      <c r="D440" s="5" t="s">
        <v>930</v>
      </c>
      <c r="E440" s="52">
        <f t="shared" ca="1" si="6"/>
        <v>19212</v>
      </c>
      <c r="F440" s="5">
        <v>27</v>
      </c>
      <c r="G440" s="50">
        <v>33333</v>
      </c>
      <c r="H440" s="5">
        <v>357190</v>
      </c>
      <c r="I440" s="50">
        <v>38445</v>
      </c>
      <c r="J440" s="5" t="s">
        <v>858</v>
      </c>
      <c r="BT440" s="1"/>
    </row>
    <row r="441" spans="1:72" x14ac:dyDescent="0.25">
      <c r="A441" s="5" t="s">
        <v>439</v>
      </c>
      <c r="B441" s="5" t="s">
        <v>408</v>
      </c>
      <c r="C441" s="5" t="s">
        <v>664</v>
      </c>
      <c r="D441" s="5" t="s">
        <v>1022</v>
      </c>
      <c r="E441" s="52">
        <f t="shared" ca="1" si="6"/>
        <v>25284</v>
      </c>
      <c r="F441" s="5">
        <v>31</v>
      </c>
      <c r="G441" s="50">
        <v>31862</v>
      </c>
      <c r="H441" s="5">
        <v>562916</v>
      </c>
      <c r="I441" s="50">
        <v>38972</v>
      </c>
      <c r="J441" s="5" t="s">
        <v>858</v>
      </c>
      <c r="BT441" s="1"/>
    </row>
    <row r="442" spans="1:72" x14ac:dyDescent="0.25">
      <c r="A442" s="5" t="s">
        <v>439</v>
      </c>
      <c r="B442" s="5" t="s">
        <v>454</v>
      </c>
      <c r="C442" s="5" t="s">
        <v>660</v>
      </c>
      <c r="D442" s="5" t="s">
        <v>1023</v>
      </c>
      <c r="E442" s="52">
        <f t="shared" ca="1" si="6"/>
        <v>20976</v>
      </c>
      <c r="F442" s="5">
        <v>29</v>
      </c>
      <c r="G442" s="50">
        <v>32770</v>
      </c>
      <c r="H442" s="5">
        <v>562914</v>
      </c>
      <c r="I442" s="50">
        <v>38901</v>
      </c>
      <c r="J442" s="5" t="s">
        <v>858</v>
      </c>
      <c r="BT442" s="1"/>
    </row>
    <row r="443" spans="1:72" x14ac:dyDescent="0.25">
      <c r="A443" s="5" t="s">
        <v>439</v>
      </c>
      <c r="B443" s="5" t="s">
        <v>454</v>
      </c>
      <c r="C443" s="5" t="s">
        <v>586</v>
      </c>
      <c r="D443" s="5" t="s">
        <v>973</v>
      </c>
      <c r="E443" s="52">
        <f t="shared" ca="1" si="6"/>
        <v>19680</v>
      </c>
      <c r="F443" s="5">
        <v>28</v>
      </c>
      <c r="G443" s="50">
        <v>33013</v>
      </c>
      <c r="H443" s="5">
        <v>562919</v>
      </c>
      <c r="I443" s="50">
        <v>38797</v>
      </c>
      <c r="J443" s="5" t="s">
        <v>858</v>
      </c>
      <c r="BT443" s="1"/>
    </row>
    <row r="444" spans="1:72" x14ac:dyDescent="0.25">
      <c r="A444" s="5" t="s">
        <v>439</v>
      </c>
      <c r="B444" s="5" t="s">
        <v>408</v>
      </c>
      <c r="C444" s="5" t="s">
        <v>157</v>
      </c>
      <c r="D444" s="5" t="s">
        <v>1024</v>
      </c>
      <c r="E444" s="52">
        <f t="shared" ca="1" si="6"/>
        <v>23964</v>
      </c>
      <c r="F444" s="5">
        <v>29</v>
      </c>
      <c r="G444" s="50">
        <v>32560</v>
      </c>
      <c r="H444" s="5">
        <v>352921</v>
      </c>
      <c r="I444" s="50">
        <v>39012</v>
      </c>
      <c r="J444" s="5" t="s">
        <v>858</v>
      </c>
      <c r="BT444" s="1"/>
    </row>
    <row r="445" spans="1:72" x14ac:dyDescent="0.25">
      <c r="A445" s="5" t="s">
        <v>439</v>
      </c>
      <c r="B445" s="5" t="s">
        <v>454</v>
      </c>
      <c r="C445" s="5" t="s">
        <v>564</v>
      </c>
      <c r="D445" s="5" t="s">
        <v>1025</v>
      </c>
      <c r="E445" s="52">
        <f t="shared" ca="1" si="6"/>
        <v>25404</v>
      </c>
      <c r="F445" s="5">
        <v>29</v>
      </c>
      <c r="G445" s="50">
        <v>32711</v>
      </c>
      <c r="H445" s="5">
        <v>562920</v>
      </c>
      <c r="I445" s="50">
        <v>38827</v>
      </c>
      <c r="J445" s="5" t="s">
        <v>858</v>
      </c>
      <c r="BT445" s="1"/>
    </row>
    <row r="446" spans="1:72" x14ac:dyDescent="0.25">
      <c r="A446" s="5" t="s">
        <v>439</v>
      </c>
      <c r="B446" s="5" t="s">
        <v>408</v>
      </c>
      <c r="C446" s="5" t="s">
        <v>634</v>
      </c>
      <c r="D446" s="5" t="s">
        <v>1026</v>
      </c>
      <c r="E446" s="52">
        <f t="shared" ca="1" si="6"/>
        <v>25368</v>
      </c>
      <c r="F446" s="5">
        <v>30</v>
      </c>
      <c r="G446" s="50">
        <v>32106</v>
      </c>
      <c r="H446" s="5">
        <v>562925</v>
      </c>
      <c r="I446" s="50">
        <v>38815</v>
      </c>
      <c r="J446" s="5" t="s">
        <v>858</v>
      </c>
      <c r="BT446" s="1"/>
    </row>
    <row r="447" spans="1:72" x14ac:dyDescent="0.25">
      <c r="A447" s="5" t="s">
        <v>439</v>
      </c>
      <c r="B447" s="5" t="s">
        <v>454</v>
      </c>
      <c r="C447" s="5" t="s">
        <v>652</v>
      </c>
      <c r="D447" s="5" t="s">
        <v>1029</v>
      </c>
      <c r="E447" s="52">
        <f t="shared" ca="1" si="6"/>
        <v>25488</v>
      </c>
      <c r="F447" s="5">
        <v>33</v>
      </c>
      <c r="G447" s="50">
        <v>31201</v>
      </c>
      <c r="H447" s="5">
        <v>352930</v>
      </c>
      <c r="I447" s="50">
        <v>38857</v>
      </c>
      <c r="J447" s="5" t="s">
        <v>858</v>
      </c>
      <c r="BT447" s="1"/>
    </row>
    <row r="448" spans="1:72" x14ac:dyDescent="0.25">
      <c r="A448" s="5" t="s">
        <v>439</v>
      </c>
      <c r="B448" s="5" t="s">
        <v>454</v>
      </c>
      <c r="C448" s="5" t="s">
        <v>766</v>
      </c>
      <c r="D448" s="5" t="s">
        <v>896</v>
      </c>
      <c r="E448" s="52">
        <f t="shared" ca="1" si="6"/>
        <v>28236</v>
      </c>
      <c r="F448" s="5">
        <v>32</v>
      </c>
      <c r="G448" s="50">
        <v>31420</v>
      </c>
      <c r="H448" s="5">
        <v>562932</v>
      </c>
      <c r="I448" s="50">
        <v>38970</v>
      </c>
      <c r="J448" s="5" t="s">
        <v>858</v>
      </c>
      <c r="BT448" s="1"/>
    </row>
    <row r="449" spans="1:72" x14ac:dyDescent="0.25">
      <c r="A449" s="5" t="s">
        <v>439</v>
      </c>
      <c r="B449" s="5" t="s">
        <v>408</v>
      </c>
      <c r="C449" s="5" t="s">
        <v>681</v>
      </c>
      <c r="D449" s="5" t="s">
        <v>950</v>
      </c>
      <c r="E449" s="52">
        <f t="shared" ca="1" si="6"/>
        <v>24480</v>
      </c>
      <c r="F449" s="5">
        <v>29</v>
      </c>
      <c r="G449" s="50">
        <v>32727</v>
      </c>
      <c r="H449" s="5">
        <v>352936</v>
      </c>
      <c r="I449" s="50">
        <v>38849</v>
      </c>
      <c r="J449" s="5" t="s">
        <v>858</v>
      </c>
      <c r="BT449" s="1"/>
    </row>
    <row r="450" spans="1:72" x14ac:dyDescent="0.25">
      <c r="A450" s="5" t="s">
        <v>439</v>
      </c>
      <c r="B450" s="5" t="s">
        <v>408</v>
      </c>
      <c r="C450" s="5" t="s">
        <v>704</v>
      </c>
      <c r="D450" s="5" t="s">
        <v>959</v>
      </c>
      <c r="E450" s="52">
        <f t="shared" ref="E450:E513" ca="1" si="7">RANDBETWEEN(1500,2600)*12</f>
        <v>20424</v>
      </c>
      <c r="F450" s="5">
        <v>31</v>
      </c>
      <c r="G450" s="50">
        <v>32032</v>
      </c>
      <c r="H450" s="5">
        <v>352935</v>
      </c>
      <c r="I450" s="50">
        <v>38779</v>
      </c>
      <c r="J450" s="5" t="s">
        <v>858</v>
      </c>
      <c r="BT450" s="1"/>
    </row>
    <row r="451" spans="1:72" x14ac:dyDescent="0.25">
      <c r="A451" s="5" t="s">
        <v>439</v>
      </c>
      <c r="B451" s="5" t="s">
        <v>408</v>
      </c>
      <c r="C451" s="5" t="s">
        <v>709</v>
      </c>
      <c r="D451" s="5" t="s">
        <v>948</v>
      </c>
      <c r="E451" s="52">
        <f t="shared" ca="1" si="7"/>
        <v>25188</v>
      </c>
      <c r="F451" s="5">
        <v>30</v>
      </c>
      <c r="G451" s="50">
        <v>32236</v>
      </c>
      <c r="H451" s="5">
        <v>352934</v>
      </c>
      <c r="I451" s="50">
        <v>39047</v>
      </c>
      <c r="J451" s="5" t="s">
        <v>858</v>
      </c>
      <c r="BT451" s="1"/>
    </row>
    <row r="452" spans="1:72" x14ac:dyDescent="0.25">
      <c r="A452" s="5" t="s">
        <v>439</v>
      </c>
      <c r="B452" s="5" t="s">
        <v>454</v>
      </c>
      <c r="C452" s="5" t="s">
        <v>553</v>
      </c>
      <c r="D452" s="5" t="s">
        <v>90</v>
      </c>
      <c r="E452" s="52">
        <f t="shared" ca="1" si="7"/>
        <v>26952</v>
      </c>
      <c r="F452" s="5">
        <v>28</v>
      </c>
      <c r="G452" s="50">
        <v>32898</v>
      </c>
      <c r="H452" s="5">
        <v>562939</v>
      </c>
      <c r="I452" s="50">
        <v>38742</v>
      </c>
      <c r="J452" s="5" t="s">
        <v>858</v>
      </c>
      <c r="BT452" s="1"/>
    </row>
    <row r="453" spans="1:72" x14ac:dyDescent="0.25">
      <c r="A453" s="5" t="s">
        <v>439</v>
      </c>
      <c r="B453" s="5" t="s">
        <v>408</v>
      </c>
      <c r="C453" s="5" t="s">
        <v>497</v>
      </c>
      <c r="D453" s="5" t="s">
        <v>784</v>
      </c>
      <c r="E453" s="52">
        <f t="shared" ca="1" si="7"/>
        <v>22692</v>
      </c>
      <c r="F453" s="5">
        <v>33</v>
      </c>
      <c r="G453" s="50">
        <v>30998</v>
      </c>
      <c r="H453" s="5">
        <v>352942</v>
      </c>
      <c r="I453" s="50">
        <v>38972</v>
      </c>
      <c r="J453" s="5" t="s">
        <v>858</v>
      </c>
      <c r="BT453" s="1"/>
    </row>
    <row r="454" spans="1:72" x14ac:dyDescent="0.25">
      <c r="A454" s="5" t="s">
        <v>439</v>
      </c>
      <c r="B454" s="5" t="s">
        <v>408</v>
      </c>
      <c r="C454" s="5" t="s">
        <v>646</v>
      </c>
      <c r="D454" s="5" t="s">
        <v>1033</v>
      </c>
      <c r="E454" s="52">
        <f t="shared" ca="1" si="7"/>
        <v>23592</v>
      </c>
      <c r="F454" s="5">
        <v>29</v>
      </c>
      <c r="G454" s="50">
        <v>32428</v>
      </c>
      <c r="H454" s="5">
        <v>352947</v>
      </c>
      <c r="I454" s="50">
        <v>38805</v>
      </c>
      <c r="J454" s="5" t="s">
        <v>858</v>
      </c>
      <c r="BT454" s="1"/>
    </row>
    <row r="455" spans="1:72" x14ac:dyDescent="0.25">
      <c r="A455" s="5" t="s">
        <v>439</v>
      </c>
      <c r="B455" s="5" t="s">
        <v>408</v>
      </c>
      <c r="C455" s="5" t="s">
        <v>652</v>
      </c>
      <c r="D455" s="5" t="s">
        <v>155</v>
      </c>
      <c r="E455" s="52">
        <f t="shared" ca="1" si="7"/>
        <v>29580</v>
      </c>
      <c r="F455" s="5">
        <v>29</v>
      </c>
      <c r="G455" s="50">
        <v>32457</v>
      </c>
      <c r="H455" s="5">
        <v>352950</v>
      </c>
      <c r="I455" s="50">
        <v>38812</v>
      </c>
      <c r="J455" s="5" t="s">
        <v>858</v>
      </c>
      <c r="BT455" s="1"/>
    </row>
    <row r="456" spans="1:72" x14ac:dyDescent="0.25">
      <c r="A456" s="5" t="s">
        <v>439</v>
      </c>
      <c r="B456" s="5" t="s">
        <v>413</v>
      </c>
      <c r="C456" s="5" t="s">
        <v>503</v>
      </c>
      <c r="D456" s="5" t="s">
        <v>475</v>
      </c>
      <c r="E456" s="52">
        <f t="shared" ca="1" si="7"/>
        <v>21996</v>
      </c>
      <c r="F456" s="5">
        <v>41</v>
      </c>
      <c r="G456" s="50">
        <v>28151</v>
      </c>
      <c r="H456" s="5">
        <v>352952</v>
      </c>
      <c r="I456" s="50">
        <v>38871</v>
      </c>
      <c r="J456" s="5" t="s">
        <v>858</v>
      </c>
      <c r="BT456" s="1"/>
    </row>
    <row r="457" spans="1:72" x14ac:dyDescent="0.25">
      <c r="A457" s="5" t="s">
        <v>439</v>
      </c>
      <c r="B457" s="5" t="s">
        <v>454</v>
      </c>
      <c r="C457" s="5" t="s">
        <v>546</v>
      </c>
      <c r="D457" s="5" t="s">
        <v>914</v>
      </c>
      <c r="E457" s="52">
        <f t="shared" ca="1" si="7"/>
        <v>21204</v>
      </c>
      <c r="F457" s="5">
        <v>30</v>
      </c>
      <c r="G457" s="50">
        <v>32136</v>
      </c>
      <c r="H457" s="5">
        <v>352958</v>
      </c>
      <c r="I457" s="50">
        <v>38802</v>
      </c>
      <c r="J457" s="5" t="s">
        <v>858</v>
      </c>
      <c r="BT457" s="1"/>
    </row>
    <row r="458" spans="1:72" x14ac:dyDescent="0.25">
      <c r="A458" s="5" t="s">
        <v>439</v>
      </c>
      <c r="B458" s="5" t="s">
        <v>454</v>
      </c>
      <c r="C458" s="5" t="s">
        <v>559</v>
      </c>
      <c r="D458" s="5" t="s">
        <v>942</v>
      </c>
      <c r="E458" s="52">
        <f t="shared" ca="1" si="7"/>
        <v>20868</v>
      </c>
      <c r="F458" s="5">
        <v>29</v>
      </c>
      <c r="G458" s="50">
        <v>32427</v>
      </c>
      <c r="H458" s="5">
        <v>562969</v>
      </c>
      <c r="I458" s="50">
        <v>38871</v>
      </c>
      <c r="J458" s="5" t="s">
        <v>858</v>
      </c>
      <c r="BT458" s="1"/>
    </row>
    <row r="459" spans="1:72" x14ac:dyDescent="0.25">
      <c r="A459" s="5" t="s">
        <v>439</v>
      </c>
      <c r="B459" s="5" t="s">
        <v>413</v>
      </c>
      <c r="C459" s="5" t="s">
        <v>662</v>
      </c>
      <c r="D459" s="5" t="s">
        <v>1038</v>
      </c>
      <c r="E459" s="52">
        <f t="shared" ca="1" si="7"/>
        <v>20088</v>
      </c>
      <c r="F459" s="5">
        <v>37</v>
      </c>
      <c r="G459" s="50">
        <v>29771</v>
      </c>
      <c r="H459" s="5">
        <v>562970</v>
      </c>
      <c r="I459" s="50">
        <v>38842</v>
      </c>
      <c r="J459" s="5" t="s">
        <v>858</v>
      </c>
      <c r="BT459" s="1"/>
    </row>
    <row r="460" spans="1:72" x14ac:dyDescent="0.25">
      <c r="A460" s="5" t="s">
        <v>439</v>
      </c>
      <c r="B460" s="5" t="s">
        <v>408</v>
      </c>
      <c r="C460" s="5" t="s">
        <v>528</v>
      </c>
      <c r="D460" s="5" t="s">
        <v>1039</v>
      </c>
      <c r="E460" s="52">
        <f t="shared" ca="1" si="7"/>
        <v>23388</v>
      </c>
      <c r="F460" s="5">
        <v>32</v>
      </c>
      <c r="G460" s="50">
        <v>31610</v>
      </c>
      <c r="H460" s="5">
        <v>562990</v>
      </c>
      <c r="I460" s="50">
        <v>38859</v>
      </c>
      <c r="J460" s="5" t="s">
        <v>858</v>
      </c>
      <c r="BT460" s="1"/>
    </row>
    <row r="461" spans="1:72" x14ac:dyDescent="0.25">
      <c r="A461" s="5" t="s">
        <v>439</v>
      </c>
      <c r="B461" s="5" t="s">
        <v>454</v>
      </c>
      <c r="C461" s="5" t="s">
        <v>766</v>
      </c>
      <c r="D461" s="5" t="s">
        <v>969</v>
      </c>
      <c r="E461" s="52">
        <f t="shared" ca="1" si="7"/>
        <v>30468</v>
      </c>
      <c r="F461" s="5">
        <v>31</v>
      </c>
      <c r="G461" s="50">
        <v>31968</v>
      </c>
      <c r="H461" s="5">
        <v>562992</v>
      </c>
      <c r="I461" s="50">
        <v>38880</v>
      </c>
      <c r="J461" s="5" t="s">
        <v>858</v>
      </c>
      <c r="BT461" s="1"/>
    </row>
    <row r="462" spans="1:72" x14ac:dyDescent="0.25">
      <c r="A462" s="5" t="s">
        <v>439</v>
      </c>
      <c r="B462" s="5" t="s">
        <v>408</v>
      </c>
      <c r="C462" s="5" t="s">
        <v>511</v>
      </c>
      <c r="D462" s="5" t="s">
        <v>779</v>
      </c>
      <c r="E462" s="52">
        <f t="shared" ca="1" si="7"/>
        <v>25752</v>
      </c>
      <c r="F462" s="5">
        <v>29</v>
      </c>
      <c r="G462" s="50">
        <v>32619</v>
      </c>
      <c r="H462" s="5">
        <v>352999</v>
      </c>
      <c r="I462" s="50">
        <v>39205</v>
      </c>
      <c r="J462" s="5" t="s">
        <v>858</v>
      </c>
      <c r="BT462" s="1"/>
    </row>
    <row r="463" spans="1:72" x14ac:dyDescent="0.25">
      <c r="A463" s="5" t="s">
        <v>439</v>
      </c>
      <c r="B463" s="5" t="s">
        <v>413</v>
      </c>
      <c r="C463" s="5" t="s">
        <v>528</v>
      </c>
      <c r="D463" s="5" t="s">
        <v>984</v>
      </c>
      <c r="E463" s="52">
        <f t="shared" ca="1" si="7"/>
        <v>28668</v>
      </c>
      <c r="F463" s="5">
        <v>32</v>
      </c>
      <c r="G463" s="50">
        <v>31615</v>
      </c>
      <c r="H463" s="5">
        <v>352991</v>
      </c>
      <c r="I463" s="50">
        <v>39441</v>
      </c>
      <c r="J463" s="5" t="s">
        <v>858</v>
      </c>
      <c r="BT463" s="1"/>
    </row>
    <row r="464" spans="1:72" x14ac:dyDescent="0.25">
      <c r="A464" s="5" t="s">
        <v>439</v>
      </c>
      <c r="B464" s="5" t="s">
        <v>454</v>
      </c>
      <c r="C464" s="5" t="s">
        <v>434</v>
      </c>
      <c r="D464" s="5" t="s">
        <v>1040</v>
      </c>
      <c r="E464" s="52">
        <f t="shared" ca="1" si="7"/>
        <v>18492</v>
      </c>
      <c r="F464" s="5">
        <v>32</v>
      </c>
      <c r="G464" s="50">
        <v>31469</v>
      </c>
      <c r="H464" s="5">
        <v>563003</v>
      </c>
      <c r="I464" s="50">
        <v>39275</v>
      </c>
      <c r="J464" s="5" t="s">
        <v>858</v>
      </c>
      <c r="BT464" s="1"/>
    </row>
    <row r="465" spans="1:72" x14ac:dyDescent="0.25">
      <c r="A465" s="5" t="s">
        <v>439</v>
      </c>
      <c r="B465" s="5" t="s">
        <v>454</v>
      </c>
      <c r="C465" s="5" t="s">
        <v>448</v>
      </c>
      <c r="D465" s="5" t="s">
        <v>1041</v>
      </c>
      <c r="E465" s="52">
        <f t="shared" ca="1" si="7"/>
        <v>27156</v>
      </c>
      <c r="F465" s="5">
        <v>37</v>
      </c>
      <c r="G465" s="50">
        <v>29532</v>
      </c>
      <c r="H465" s="5">
        <v>562971</v>
      </c>
      <c r="I465" s="50">
        <v>39366</v>
      </c>
      <c r="J465" s="5" t="s">
        <v>858</v>
      </c>
      <c r="BT465" s="1"/>
    </row>
    <row r="466" spans="1:72" x14ac:dyDescent="0.25">
      <c r="A466" s="5" t="s">
        <v>439</v>
      </c>
      <c r="B466" s="5" t="s">
        <v>408</v>
      </c>
      <c r="C466" s="5" t="s">
        <v>590</v>
      </c>
      <c r="D466" s="5" t="s">
        <v>828</v>
      </c>
      <c r="E466" s="52">
        <f t="shared" ca="1" si="7"/>
        <v>26004</v>
      </c>
      <c r="F466" s="5">
        <v>34</v>
      </c>
      <c r="G466" s="50">
        <v>30608</v>
      </c>
      <c r="H466" s="5">
        <v>353000</v>
      </c>
      <c r="I466" s="50">
        <v>39280</v>
      </c>
      <c r="J466" s="5" t="s">
        <v>858</v>
      </c>
      <c r="BT466" s="1"/>
    </row>
    <row r="467" spans="1:72" x14ac:dyDescent="0.25">
      <c r="A467" s="5" t="s">
        <v>439</v>
      </c>
      <c r="B467" s="5" t="s">
        <v>454</v>
      </c>
      <c r="C467" s="5" t="s">
        <v>553</v>
      </c>
      <c r="D467" s="5" t="s">
        <v>907</v>
      </c>
      <c r="E467" s="52">
        <f t="shared" ca="1" si="7"/>
        <v>25008</v>
      </c>
      <c r="F467" s="5">
        <v>30</v>
      </c>
      <c r="G467" s="50">
        <v>32093</v>
      </c>
      <c r="H467" s="5">
        <v>563007</v>
      </c>
      <c r="I467" s="50">
        <v>39175</v>
      </c>
      <c r="J467" s="5" t="s">
        <v>858</v>
      </c>
      <c r="BT467" s="1"/>
    </row>
    <row r="468" spans="1:72" x14ac:dyDescent="0.25">
      <c r="A468" s="5" t="s">
        <v>439</v>
      </c>
      <c r="B468" s="5" t="s">
        <v>454</v>
      </c>
      <c r="C468" s="5" t="s">
        <v>623</v>
      </c>
      <c r="D468" s="5" t="s">
        <v>928</v>
      </c>
      <c r="E468" s="52">
        <f t="shared" ca="1" si="7"/>
        <v>29076</v>
      </c>
      <c r="F468" s="5">
        <v>31</v>
      </c>
      <c r="G468" s="50">
        <v>31932</v>
      </c>
      <c r="H468" s="5">
        <v>563009</v>
      </c>
      <c r="I468" s="50">
        <v>39442</v>
      </c>
      <c r="J468" s="5" t="s">
        <v>858</v>
      </c>
      <c r="BT468" s="1"/>
    </row>
    <row r="469" spans="1:72" x14ac:dyDescent="0.25">
      <c r="A469" s="5" t="s">
        <v>439</v>
      </c>
      <c r="B469" s="5" t="s">
        <v>408</v>
      </c>
      <c r="C469" s="5" t="s">
        <v>157</v>
      </c>
      <c r="D469" s="5" t="s">
        <v>913</v>
      </c>
      <c r="E469" s="52">
        <f t="shared" ca="1" si="7"/>
        <v>23976</v>
      </c>
      <c r="F469" s="5">
        <v>38</v>
      </c>
      <c r="G469" s="50">
        <v>29358</v>
      </c>
      <c r="H469" s="5">
        <v>353015</v>
      </c>
      <c r="I469" s="50">
        <v>39301</v>
      </c>
      <c r="J469" s="5" t="s">
        <v>858</v>
      </c>
      <c r="BT469" s="1"/>
    </row>
    <row r="470" spans="1:72" x14ac:dyDescent="0.25">
      <c r="A470" s="5" t="s">
        <v>439</v>
      </c>
      <c r="B470" s="5" t="s">
        <v>454</v>
      </c>
      <c r="C470" s="5" t="s">
        <v>719</v>
      </c>
      <c r="D470" s="5" t="s">
        <v>973</v>
      </c>
      <c r="E470" s="52">
        <f t="shared" ca="1" si="7"/>
        <v>28356</v>
      </c>
      <c r="F470" s="5">
        <v>31</v>
      </c>
      <c r="G470" s="50">
        <v>31909</v>
      </c>
      <c r="H470" s="5">
        <v>563019</v>
      </c>
      <c r="I470" s="50">
        <v>39266</v>
      </c>
      <c r="J470" s="5" t="s">
        <v>858</v>
      </c>
      <c r="BT470" s="1"/>
    </row>
    <row r="471" spans="1:72" x14ac:dyDescent="0.25">
      <c r="A471" s="5" t="s">
        <v>439</v>
      </c>
      <c r="B471" s="5" t="s">
        <v>454</v>
      </c>
      <c r="C471" s="5" t="s">
        <v>541</v>
      </c>
      <c r="D471" s="5" t="s">
        <v>1044</v>
      </c>
      <c r="E471" s="52">
        <f t="shared" ca="1" si="7"/>
        <v>27948</v>
      </c>
      <c r="F471" s="5">
        <v>26</v>
      </c>
      <c r="G471" s="50">
        <v>33523</v>
      </c>
      <c r="H471" s="5">
        <v>563021</v>
      </c>
      <c r="I471" s="50">
        <v>39180</v>
      </c>
      <c r="J471" s="5" t="s">
        <v>858</v>
      </c>
      <c r="BT471" s="1"/>
    </row>
    <row r="472" spans="1:72" x14ac:dyDescent="0.25">
      <c r="A472" s="5" t="s">
        <v>439</v>
      </c>
      <c r="B472" s="5" t="s">
        <v>454</v>
      </c>
      <c r="C472" s="5" t="s">
        <v>719</v>
      </c>
      <c r="D472" s="5" t="s">
        <v>847</v>
      </c>
      <c r="E472" s="52">
        <f t="shared" ca="1" si="7"/>
        <v>20388</v>
      </c>
      <c r="F472" s="5">
        <v>38</v>
      </c>
      <c r="G472" s="50">
        <v>29375</v>
      </c>
      <c r="H472" s="5">
        <v>563026</v>
      </c>
      <c r="I472" s="50">
        <v>39205</v>
      </c>
      <c r="J472" s="5" t="s">
        <v>858</v>
      </c>
      <c r="BT472" s="1"/>
    </row>
    <row r="473" spans="1:72" x14ac:dyDescent="0.25">
      <c r="A473" s="5" t="s">
        <v>439</v>
      </c>
      <c r="B473" s="5" t="s">
        <v>408</v>
      </c>
      <c r="C473" s="5" t="s">
        <v>590</v>
      </c>
      <c r="D473" s="5" t="s">
        <v>608</v>
      </c>
      <c r="E473" s="52">
        <f t="shared" ca="1" si="7"/>
        <v>20628</v>
      </c>
      <c r="F473" s="5">
        <v>26</v>
      </c>
      <c r="G473" s="50">
        <v>33584</v>
      </c>
      <c r="H473" s="5">
        <v>567331</v>
      </c>
      <c r="I473" s="50">
        <v>39701</v>
      </c>
      <c r="J473" s="5" t="s">
        <v>858</v>
      </c>
      <c r="BT473" s="1"/>
    </row>
    <row r="474" spans="1:72" x14ac:dyDescent="0.25">
      <c r="A474" s="5" t="s">
        <v>439</v>
      </c>
      <c r="B474" s="5" t="s">
        <v>408</v>
      </c>
      <c r="C474" s="5" t="s">
        <v>665</v>
      </c>
      <c r="D474" s="5" t="s">
        <v>490</v>
      </c>
      <c r="E474" s="52">
        <f t="shared" ca="1" si="7"/>
        <v>31128</v>
      </c>
      <c r="F474" s="5">
        <v>28</v>
      </c>
      <c r="G474" s="50">
        <v>33095</v>
      </c>
      <c r="H474" s="5">
        <v>357336</v>
      </c>
      <c r="I474" s="50">
        <v>39580</v>
      </c>
      <c r="J474" s="5" t="s">
        <v>858</v>
      </c>
      <c r="BT474" s="1"/>
    </row>
    <row r="475" spans="1:72" x14ac:dyDescent="0.25">
      <c r="A475" s="5" t="s">
        <v>439</v>
      </c>
      <c r="B475" s="5" t="s">
        <v>408</v>
      </c>
      <c r="C475" s="5" t="s">
        <v>645</v>
      </c>
      <c r="D475" s="5" t="s">
        <v>471</v>
      </c>
      <c r="E475" s="52">
        <f t="shared" ca="1" si="7"/>
        <v>31140</v>
      </c>
      <c r="F475" s="5">
        <v>26</v>
      </c>
      <c r="G475" s="50">
        <v>33554</v>
      </c>
      <c r="H475" s="5">
        <v>563030</v>
      </c>
      <c r="I475" s="50">
        <v>39510</v>
      </c>
      <c r="J475" s="5" t="s">
        <v>858</v>
      </c>
      <c r="BT475" s="1"/>
    </row>
    <row r="476" spans="1:72" x14ac:dyDescent="0.25">
      <c r="A476" s="5" t="s">
        <v>439</v>
      </c>
      <c r="B476" s="5" t="s">
        <v>454</v>
      </c>
      <c r="C476" s="5" t="s">
        <v>564</v>
      </c>
      <c r="D476" s="5" t="s">
        <v>893</v>
      </c>
      <c r="E476" s="52">
        <f t="shared" ca="1" si="7"/>
        <v>25788</v>
      </c>
      <c r="F476" s="5">
        <v>32</v>
      </c>
      <c r="G476" s="50">
        <v>31596</v>
      </c>
      <c r="H476" s="5">
        <v>563047</v>
      </c>
      <c r="I476" s="50">
        <v>39860</v>
      </c>
      <c r="J476" s="5" t="s">
        <v>858</v>
      </c>
      <c r="BT476" s="1"/>
    </row>
    <row r="477" spans="1:72" x14ac:dyDescent="0.25">
      <c r="A477" s="5" t="s">
        <v>439</v>
      </c>
      <c r="B477" s="5" t="s">
        <v>408</v>
      </c>
      <c r="C477" s="5" t="s">
        <v>660</v>
      </c>
      <c r="D477" s="5" t="s">
        <v>784</v>
      </c>
      <c r="E477" s="52">
        <f t="shared" ca="1" si="7"/>
        <v>19980</v>
      </c>
      <c r="F477" s="5">
        <v>29</v>
      </c>
      <c r="G477" s="50">
        <v>32657</v>
      </c>
      <c r="H477" s="5">
        <v>563049</v>
      </c>
      <c r="I477" s="50">
        <v>39901</v>
      </c>
      <c r="J477" s="5" t="s">
        <v>858</v>
      </c>
      <c r="BT477" s="1"/>
    </row>
    <row r="478" spans="1:72" x14ac:dyDescent="0.25">
      <c r="A478" s="5" t="s">
        <v>439</v>
      </c>
      <c r="B478" s="5" t="s">
        <v>408</v>
      </c>
      <c r="C478" s="5" t="s">
        <v>514</v>
      </c>
      <c r="D478" s="5" t="s">
        <v>870</v>
      </c>
      <c r="E478" s="52">
        <f t="shared" ca="1" si="7"/>
        <v>28320</v>
      </c>
      <c r="F478" s="5">
        <v>29</v>
      </c>
      <c r="G478" s="50">
        <v>32588</v>
      </c>
      <c r="H478" s="5">
        <v>353053</v>
      </c>
      <c r="I478" s="50">
        <v>39908</v>
      </c>
      <c r="J478" s="5" t="s">
        <v>858</v>
      </c>
      <c r="BT478" s="1"/>
    </row>
    <row r="479" spans="1:72" x14ac:dyDescent="0.25">
      <c r="A479" s="5" t="s">
        <v>439</v>
      </c>
      <c r="B479" s="5" t="s">
        <v>454</v>
      </c>
      <c r="C479" s="5" t="s">
        <v>664</v>
      </c>
      <c r="D479" s="5" t="s">
        <v>1049</v>
      </c>
      <c r="E479" s="52">
        <f t="shared" ca="1" si="7"/>
        <v>21756</v>
      </c>
      <c r="F479" s="5">
        <v>27</v>
      </c>
      <c r="G479" s="50">
        <v>33202</v>
      </c>
      <c r="H479" s="5">
        <v>563073</v>
      </c>
      <c r="I479" s="50">
        <v>39967</v>
      </c>
      <c r="J479" s="5" t="s">
        <v>858</v>
      </c>
      <c r="BT479" s="1"/>
    </row>
    <row r="480" spans="1:72" x14ac:dyDescent="0.25">
      <c r="A480" s="5" t="s">
        <v>439</v>
      </c>
      <c r="B480" s="5" t="s">
        <v>408</v>
      </c>
      <c r="C480" s="5" t="s">
        <v>652</v>
      </c>
      <c r="D480" s="5" t="s">
        <v>645</v>
      </c>
      <c r="E480" s="52">
        <f t="shared" ca="1" si="7"/>
        <v>27612</v>
      </c>
      <c r="F480" s="5">
        <v>28</v>
      </c>
      <c r="G480" s="50">
        <v>32930</v>
      </c>
      <c r="H480" s="5">
        <v>353051</v>
      </c>
      <c r="I480" s="50">
        <v>39898</v>
      </c>
      <c r="J480" s="5" t="s">
        <v>858</v>
      </c>
      <c r="BT480" s="1"/>
    </row>
    <row r="481" spans="1:72" x14ac:dyDescent="0.25">
      <c r="A481" s="5" t="s">
        <v>439</v>
      </c>
      <c r="B481" s="5" t="s">
        <v>454</v>
      </c>
      <c r="C481" s="5" t="s">
        <v>429</v>
      </c>
      <c r="D481" s="5" t="s">
        <v>139</v>
      </c>
      <c r="E481" s="52">
        <f t="shared" ca="1" si="7"/>
        <v>30012</v>
      </c>
      <c r="F481" s="5">
        <v>28</v>
      </c>
      <c r="G481" s="50">
        <v>32983</v>
      </c>
      <c r="H481" s="5">
        <v>563044</v>
      </c>
      <c r="I481" s="50">
        <v>40204</v>
      </c>
      <c r="J481" s="5" t="s">
        <v>858</v>
      </c>
      <c r="BT481" s="1"/>
    </row>
    <row r="482" spans="1:72" x14ac:dyDescent="0.25">
      <c r="A482" s="5" t="s">
        <v>439</v>
      </c>
      <c r="B482" s="5" t="s">
        <v>454</v>
      </c>
      <c r="C482" s="5" t="s">
        <v>564</v>
      </c>
      <c r="D482" s="5" t="s">
        <v>677</v>
      </c>
      <c r="E482" s="52">
        <f t="shared" ca="1" si="7"/>
        <v>23148</v>
      </c>
      <c r="F482" s="5">
        <v>27</v>
      </c>
      <c r="G482" s="50">
        <v>33336</v>
      </c>
      <c r="H482" s="5">
        <v>563045</v>
      </c>
      <c r="I482" s="50">
        <v>40443</v>
      </c>
      <c r="J482" s="5" t="s">
        <v>858</v>
      </c>
      <c r="BT482" s="1"/>
    </row>
    <row r="483" spans="1:72" x14ac:dyDescent="0.25">
      <c r="A483" s="5" t="s">
        <v>439</v>
      </c>
      <c r="B483" s="5" t="s">
        <v>454</v>
      </c>
      <c r="C483" s="5" t="s">
        <v>615</v>
      </c>
      <c r="D483" s="5" t="s">
        <v>1050</v>
      </c>
      <c r="E483" s="52">
        <f t="shared" ca="1" si="7"/>
        <v>25896</v>
      </c>
      <c r="F483" s="5">
        <v>27</v>
      </c>
      <c r="G483" s="50">
        <v>33363</v>
      </c>
      <c r="H483" s="5">
        <v>353052</v>
      </c>
      <c r="I483" s="50">
        <v>40520</v>
      </c>
      <c r="J483" s="5" t="s">
        <v>858</v>
      </c>
      <c r="BT483" s="1"/>
    </row>
    <row r="484" spans="1:72" x14ac:dyDescent="0.25">
      <c r="A484" s="5" t="s">
        <v>439</v>
      </c>
      <c r="B484" s="5" t="s">
        <v>454</v>
      </c>
      <c r="C484" s="5" t="s">
        <v>517</v>
      </c>
      <c r="D484" s="5" t="s">
        <v>163</v>
      </c>
      <c r="E484" s="52">
        <f t="shared" ca="1" si="7"/>
        <v>30576</v>
      </c>
      <c r="F484" s="5">
        <v>27</v>
      </c>
      <c r="G484" s="50">
        <v>33393</v>
      </c>
      <c r="H484" s="5">
        <v>353054</v>
      </c>
      <c r="I484" s="50">
        <v>40492</v>
      </c>
      <c r="J484" s="5" t="s">
        <v>858</v>
      </c>
      <c r="BT484" s="1"/>
    </row>
    <row r="485" spans="1:72" x14ac:dyDescent="0.25">
      <c r="A485" s="5" t="s">
        <v>439</v>
      </c>
      <c r="B485" s="5" t="s">
        <v>454</v>
      </c>
      <c r="C485" s="5" t="s">
        <v>572</v>
      </c>
      <c r="D485" s="5" t="s">
        <v>1051</v>
      </c>
      <c r="E485" s="52">
        <f t="shared" ca="1" si="7"/>
        <v>22536</v>
      </c>
      <c r="F485" s="5">
        <v>27</v>
      </c>
      <c r="G485" s="50">
        <v>33423</v>
      </c>
      <c r="H485" s="5">
        <v>353067</v>
      </c>
      <c r="I485" s="50">
        <v>40402</v>
      </c>
      <c r="J485" s="5" t="s">
        <v>858</v>
      </c>
      <c r="BT485" s="1"/>
    </row>
    <row r="486" spans="1:72" x14ac:dyDescent="0.25">
      <c r="A486" s="5" t="s">
        <v>439</v>
      </c>
      <c r="B486" s="5" t="s">
        <v>454</v>
      </c>
      <c r="C486" s="5" t="s">
        <v>626</v>
      </c>
      <c r="D486" s="5" t="s">
        <v>1052</v>
      </c>
      <c r="E486" s="52">
        <f t="shared" ca="1" si="7"/>
        <v>22248</v>
      </c>
      <c r="F486" s="5">
        <v>27</v>
      </c>
      <c r="G486" s="50">
        <v>33277</v>
      </c>
      <c r="H486" s="5">
        <v>563040</v>
      </c>
      <c r="I486" s="50">
        <v>40507</v>
      </c>
      <c r="J486" s="5" t="s">
        <v>858</v>
      </c>
      <c r="BT486" s="1"/>
    </row>
    <row r="487" spans="1:72" x14ac:dyDescent="0.25">
      <c r="A487" s="5" t="s">
        <v>439</v>
      </c>
      <c r="B487" s="5" t="s">
        <v>454</v>
      </c>
      <c r="C487" s="5" t="s">
        <v>618</v>
      </c>
      <c r="D487" s="5" t="s">
        <v>1053</v>
      </c>
      <c r="E487" s="52">
        <f t="shared" ca="1" si="7"/>
        <v>21384</v>
      </c>
      <c r="F487" s="5">
        <v>27</v>
      </c>
      <c r="G487" s="50">
        <v>33305</v>
      </c>
      <c r="H487" s="5">
        <v>353058</v>
      </c>
      <c r="I487" s="50">
        <v>40520</v>
      </c>
      <c r="J487" s="5" t="s">
        <v>858</v>
      </c>
      <c r="BT487" s="1"/>
    </row>
    <row r="488" spans="1:72" x14ac:dyDescent="0.25">
      <c r="A488" s="5" t="s">
        <v>439</v>
      </c>
      <c r="B488" s="5" t="s">
        <v>408</v>
      </c>
      <c r="C488" s="5" t="s">
        <v>713</v>
      </c>
      <c r="D488" s="5" t="s">
        <v>964</v>
      </c>
      <c r="E488" s="52">
        <f t="shared" ca="1" si="7"/>
        <v>25908</v>
      </c>
      <c r="F488" s="5">
        <v>27</v>
      </c>
      <c r="G488" s="50">
        <v>33336</v>
      </c>
      <c r="H488" s="5">
        <v>353059</v>
      </c>
      <c r="I488" s="50">
        <v>40443</v>
      </c>
      <c r="J488" s="5" t="s">
        <v>858</v>
      </c>
      <c r="BT488" s="1"/>
    </row>
    <row r="489" spans="1:72" x14ac:dyDescent="0.25">
      <c r="A489" s="5" t="s">
        <v>439</v>
      </c>
      <c r="B489" s="5" t="s">
        <v>454</v>
      </c>
      <c r="C489" s="5" t="s">
        <v>791</v>
      </c>
      <c r="D489" s="5" t="s">
        <v>983</v>
      </c>
      <c r="E489" s="52">
        <f t="shared" ca="1" si="7"/>
        <v>28272</v>
      </c>
      <c r="F489" s="5">
        <v>27</v>
      </c>
      <c r="G489" s="50">
        <v>33370</v>
      </c>
      <c r="H489" s="5">
        <v>563063</v>
      </c>
      <c r="I489" s="50">
        <v>40949</v>
      </c>
      <c r="J489" s="5" t="s">
        <v>858</v>
      </c>
      <c r="BT489" s="1"/>
    </row>
    <row r="490" spans="1:72" x14ac:dyDescent="0.25">
      <c r="A490" s="5" t="s">
        <v>439</v>
      </c>
      <c r="B490" s="5" t="s">
        <v>408</v>
      </c>
      <c r="C490" s="5" t="s">
        <v>426</v>
      </c>
      <c r="D490" s="5" t="s">
        <v>490</v>
      </c>
      <c r="E490" s="52">
        <f t="shared" ca="1" si="7"/>
        <v>29160</v>
      </c>
      <c r="F490" s="5">
        <v>27</v>
      </c>
      <c r="G490" s="50">
        <v>33431</v>
      </c>
      <c r="H490" s="5">
        <v>353064</v>
      </c>
      <c r="I490" s="50">
        <v>41064</v>
      </c>
      <c r="J490" s="5" t="s">
        <v>858</v>
      </c>
      <c r="BT490" s="1"/>
    </row>
    <row r="491" spans="1:72" x14ac:dyDescent="0.25">
      <c r="A491" s="5" t="s">
        <v>439</v>
      </c>
      <c r="B491" s="5" t="s">
        <v>454</v>
      </c>
      <c r="C491" s="5" t="s">
        <v>664</v>
      </c>
      <c r="D491" s="5" t="s">
        <v>984</v>
      </c>
      <c r="E491" s="52">
        <f t="shared" ca="1" si="7"/>
        <v>30672</v>
      </c>
      <c r="F491" s="5">
        <v>27</v>
      </c>
      <c r="G491" s="50">
        <v>33462</v>
      </c>
      <c r="H491" s="5">
        <v>353061</v>
      </c>
      <c r="I491" s="50">
        <v>41046</v>
      </c>
      <c r="J491" s="5" t="s">
        <v>858</v>
      </c>
      <c r="BT491" s="1"/>
    </row>
    <row r="492" spans="1:72" x14ac:dyDescent="0.25">
      <c r="A492" s="5" t="s">
        <v>439</v>
      </c>
      <c r="B492" s="5" t="s">
        <v>408</v>
      </c>
      <c r="C492" s="5" t="s">
        <v>709</v>
      </c>
      <c r="D492" s="5" t="s">
        <v>1054</v>
      </c>
      <c r="E492" s="52">
        <f t="shared" ca="1" si="7"/>
        <v>19944</v>
      </c>
      <c r="F492" s="5">
        <v>26</v>
      </c>
      <c r="G492" s="50">
        <v>33859</v>
      </c>
      <c r="H492" s="5">
        <v>563043</v>
      </c>
      <c r="I492" s="50">
        <v>41063</v>
      </c>
      <c r="J492" s="5" t="s">
        <v>466</v>
      </c>
      <c r="BT492" s="1"/>
    </row>
    <row r="493" spans="1:72" x14ac:dyDescent="0.25">
      <c r="A493" s="5" t="s">
        <v>439</v>
      </c>
      <c r="B493" s="5" t="s">
        <v>454</v>
      </c>
      <c r="C493" s="5" t="s">
        <v>623</v>
      </c>
      <c r="D493" s="5" t="s">
        <v>632</v>
      </c>
      <c r="E493" s="52">
        <f t="shared" ca="1" si="7"/>
        <v>22320</v>
      </c>
      <c r="F493" s="5">
        <v>25</v>
      </c>
      <c r="G493" s="50">
        <v>33889</v>
      </c>
      <c r="H493" s="5">
        <v>353069</v>
      </c>
      <c r="I493" s="50">
        <v>41034</v>
      </c>
      <c r="J493" s="5" t="s">
        <v>466</v>
      </c>
      <c r="BT493" s="1"/>
    </row>
    <row r="494" spans="1:72" x14ac:dyDescent="0.25">
      <c r="A494" s="5" t="s">
        <v>439</v>
      </c>
      <c r="B494" s="5" t="s">
        <v>454</v>
      </c>
      <c r="C494" s="5" t="s">
        <v>474</v>
      </c>
      <c r="D494" s="5" t="s">
        <v>710</v>
      </c>
      <c r="E494" s="52">
        <f t="shared" ca="1" si="7"/>
        <v>25836</v>
      </c>
      <c r="F494" s="5">
        <v>31</v>
      </c>
      <c r="G494" s="50">
        <v>31772</v>
      </c>
      <c r="H494" s="5">
        <v>353055</v>
      </c>
      <c r="I494" s="50">
        <v>40631</v>
      </c>
      <c r="J494" s="5" t="s">
        <v>466</v>
      </c>
      <c r="BT494" s="1"/>
    </row>
    <row r="495" spans="1:72" x14ac:dyDescent="0.25">
      <c r="A495" s="5" t="s">
        <v>439</v>
      </c>
      <c r="B495" s="5" t="s">
        <v>454</v>
      </c>
      <c r="C495" s="5" t="s">
        <v>534</v>
      </c>
      <c r="D495" s="5" t="s">
        <v>884</v>
      </c>
      <c r="E495" s="52">
        <f t="shared" ca="1" si="7"/>
        <v>25788</v>
      </c>
      <c r="F495" s="5">
        <v>26</v>
      </c>
      <c r="G495" s="50">
        <v>33644</v>
      </c>
      <c r="H495" s="5">
        <v>353056</v>
      </c>
      <c r="I495" s="50">
        <v>40916</v>
      </c>
      <c r="J495" s="5" t="s">
        <v>466</v>
      </c>
      <c r="BT495" s="1"/>
    </row>
    <row r="496" spans="1:72" x14ac:dyDescent="0.25">
      <c r="A496" s="5" t="s">
        <v>439</v>
      </c>
      <c r="B496" s="5" t="s">
        <v>454</v>
      </c>
      <c r="C496" s="5" t="s">
        <v>531</v>
      </c>
      <c r="D496" s="5" t="s">
        <v>1055</v>
      </c>
      <c r="E496" s="52">
        <f t="shared" ca="1" si="7"/>
        <v>20580</v>
      </c>
      <c r="F496" s="5">
        <v>26</v>
      </c>
      <c r="G496" s="50">
        <v>33666</v>
      </c>
      <c r="H496" s="5">
        <v>353057</v>
      </c>
      <c r="I496" s="50">
        <v>41051</v>
      </c>
      <c r="J496" s="5" t="s">
        <v>466</v>
      </c>
      <c r="BT496" s="1"/>
    </row>
    <row r="497" spans="1:72" x14ac:dyDescent="0.25">
      <c r="A497" s="5" t="s">
        <v>439</v>
      </c>
      <c r="B497" s="5" t="s">
        <v>454</v>
      </c>
      <c r="C497" s="5" t="s">
        <v>574</v>
      </c>
      <c r="D497" s="5" t="s">
        <v>922</v>
      </c>
      <c r="E497" s="52">
        <f t="shared" ca="1" si="7"/>
        <v>18048</v>
      </c>
      <c r="F497" s="5">
        <v>26</v>
      </c>
      <c r="G497" s="50">
        <v>33697</v>
      </c>
      <c r="H497" s="5">
        <v>563056</v>
      </c>
      <c r="I497" s="50">
        <v>41072</v>
      </c>
      <c r="J497" s="5" t="s">
        <v>466</v>
      </c>
      <c r="BT497" s="1"/>
    </row>
    <row r="498" spans="1:72" x14ac:dyDescent="0.25">
      <c r="A498" s="5" t="s">
        <v>439</v>
      </c>
      <c r="B498" s="5" t="s">
        <v>454</v>
      </c>
      <c r="C498" s="5" t="s">
        <v>550</v>
      </c>
      <c r="D498" s="5" t="s">
        <v>1056</v>
      </c>
      <c r="E498" s="52">
        <f t="shared" ca="1" si="7"/>
        <v>21132</v>
      </c>
      <c r="F498" s="5">
        <v>26</v>
      </c>
      <c r="G498" s="50">
        <v>33727</v>
      </c>
      <c r="H498" s="5">
        <v>563042</v>
      </c>
      <c r="I498" s="50">
        <v>41032</v>
      </c>
      <c r="J498" s="5" t="s">
        <v>466</v>
      </c>
      <c r="BT498" s="1"/>
    </row>
    <row r="499" spans="1:72" x14ac:dyDescent="0.25">
      <c r="A499" s="5" t="s">
        <v>439</v>
      </c>
      <c r="B499" s="5" t="s">
        <v>454</v>
      </c>
      <c r="C499" s="5" t="s">
        <v>562</v>
      </c>
      <c r="D499" s="5" t="s">
        <v>972</v>
      </c>
      <c r="E499" s="52">
        <f t="shared" ca="1" si="7"/>
        <v>28176</v>
      </c>
      <c r="F499" s="5">
        <v>26</v>
      </c>
      <c r="G499" s="50">
        <v>33789</v>
      </c>
      <c r="H499" s="5">
        <v>353060</v>
      </c>
      <c r="I499" s="50">
        <v>41268</v>
      </c>
      <c r="J499" s="5" t="s">
        <v>466</v>
      </c>
      <c r="BT499" s="1"/>
    </row>
    <row r="500" spans="1:72" x14ac:dyDescent="0.25">
      <c r="A500" s="5" t="s">
        <v>439</v>
      </c>
      <c r="B500" s="5" t="s">
        <v>454</v>
      </c>
      <c r="C500" s="5" t="s">
        <v>594</v>
      </c>
      <c r="D500" s="5" t="s">
        <v>1057</v>
      </c>
      <c r="E500" s="52">
        <f t="shared" ca="1" si="7"/>
        <v>24492</v>
      </c>
      <c r="F500" s="5">
        <v>26</v>
      </c>
      <c r="G500" s="50">
        <v>33820</v>
      </c>
      <c r="H500" s="5">
        <v>353062</v>
      </c>
      <c r="I500" s="50">
        <v>41102</v>
      </c>
      <c r="J500" s="5" t="s">
        <v>466</v>
      </c>
      <c r="BT500" s="1"/>
    </row>
    <row r="501" spans="1:72" x14ac:dyDescent="0.25">
      <c r="A501" s="5" t="s">
        <v>439</v>
      </c>
      <c r="B501" s="5" t="s">
        <v>454</v>
      </c>
      <c r="C501" s="5" t="s">
        <v>467</v>
      </c>
      <c r="D501" s="5" t="s">
        <v>563</v>
      </c>
      <c r="E501" s="52">
        <f t="shared" ca="1" si="7"/>
        <v>19356</v>
      </c>
      <c r="F501" s="5">
        <v>25</v>
      </c>
      <c r="G501" s="50">
        <v>34216</v>
      </c>
      <c r="H501" s="5">
        <v>353068</v>
      </c>
      <c r="I501" s="50">
        <v>40971</v>
      </c>
      <c r="J501" s="5" t="s">
        <v>466</v>
      </c>
      <c r="BT501" s="1"/>
    </row>
    <row r="502" spans="1:72" x14ac:dyDescent="0.25">
      <c r="A502" s="5" t="s">
        <v>439</v>
      </c>
      <c r="B502" s="5" t="s">
        <v>454</v>
      </c>
      <c r="C502" s="5" t="s">
        <v>185</v>
      </c>
      <c r="D502" s="5" t="s">
        <v>1058</v>
      </c>
      <c r="E502" s="52">
        <f t="shared" ca="1" si="7"/>
        <v>25260</v>
      </c>
      <c r="F502" s="5">
        <v>24</v>
      </c>
      <c r="G502" s="50">
        <v>34253</v>
      </c>
      <c r="H502" s="5">
        <v>563046</v>
      </c>
      <c r="I502" s="50">
        <v>40797</v>
      </c>
      <c r="J502" s="5" t="s">
        <v>466</v>
      </c>
      <c r="BT502" s="1"/>
    </row>
    <row r="503" spans="1:72" x14ac:dyDescent="0.25">
      <c r="A503" s="5" t="s">
        <v>439</v>
      </c>
      <c r="B503" s="5" t="s">
        <v>454</v>
      </c>
      <c r="C503" s="5" t="s">
        <v>155</v>
      </c>
      <c r="D503" s="5" t="s">
        <v>523</v>
      </c>
      <c r="E503" s="52">
        <f t="shared" ca="1" si="7"/>
        <v>18780</v>
      </c>
      <c r="F503" s="5">
        <v>24</v>
      </c>
      <c r="G503" s="50">
        <v>34284</v>
      </c>
      <c r="H503" s="5">
        <v>353066</v>
      </c>
      <c r="I503" s="50">
        <v>40741</v>
      </c>
      <c r="J503" s="5" t="s">
        <v>466</v>
      </c>
      <c r="BT503" s="1"/>
    </row>
    <row r="504" spans="1:72" x14ac:dyDescent="0.25">
      <c r="A504" s="5" t="s">
        <v>439</v>
      </c>
      <c r="B504" s="5" t="s">
        <v>454</v>
      </c>
      <c r="C504" s="5" t="s">
        <v>409</v>
      </c>
      <c r="D504" s="5" t="s">
        <v>943</v>
      </c>
      <c r="E504" s="52">
        <f t="shared" ca="1" si="7"/>
        <v>26220</v>
      </c>
      <c r="F504" s="5">
        <v>26</v>
      </c>
      <c r="G504" s="50">
        <v>33758</v>
      </c>
      <c r="H504" s="5">
        <v>353074</v>
      </c>
      <c r="I504" s="50">
        <v>40808</v>
      </c>
      <c r="J504" s="5" t="s">
        <v>466</v>
      </c>
      <c r="BT504" s="1"/>
    </row>
    <row r="505" spans="1:72" x14ac:dyDescent="0.25">
      <c r="A505" s="5" t="s">
        <v>439</v>
      </c>
      <c r="B505" s="5" t="s">
        <v>408</v>
      </c>
      <c r="C505" s="5" t="s">
        <v>467</v>
      </c>
      <c r="D505" s="5" t="s">
        <v>901</v>
      </c>
      <c r="E505" s="52">
        <f t="shared" ca="1" si="7"/>
        <v>24636</v>
      </c>
      <c r="F505" s="5">
        <v>27</v>
      </c>
      <c r="G505" s="50">
        <v>33165</v>
      </c>
      <c r="H505" s="5">
        <v>353076</v>
      </c>
      <c r="I505" s="50">
        <v>40903</v>
      </c>
      <c r="J505" s="5" t="s">
        <v>466</v>
      </c>
      <c r="BT505" s="1"/>
    </row>
    <row r="506" spans="1:72" x14ac:dyDescent="0.25">
      <c r="A506" s="5" t="s">
        <v>439</v>
      </c>
      <c r="B506" s="5" t="s">
        <v>454</v>
      </c>
      <c r="C506" s="5" t="s">
        <v>464</v>
      </c>
      <c r="D506" s="5" t="s">
        <v>680</v>
      </c>
      <c r="E506" s="52">
        <f t="shared" ca="1" si="7"/>
        <v>23844</v>
      </c>
      <c r="F506" s="5">
        <v>27</v>
      </c>
      <c r="G506" s="50">
        <v>33232</v>
      </c>
      <c r="H506" s="5">
        <v>353075</v>
      </c>
      <c r="I506" s="50">
        <v>40858</v>
      </c>
      <c r="J506" s="5" t="s">
        <v>466</v>
      </c>
      <c r="BT506" s="1"/>
    </row>
    <row r="507" spans="1:72" x14ac:dyDescent="0.25">
      <c r="A507" s="5" t="s">
        <v>439</v>
      </c>
      <c r="B507" s="5" t="s">
        <v>454</v>
      </c>
      <c r="C507" s="5" t="s">
        <v>559</v>
      </c>
      <c r="D507" s="5" t="s">
        <v>984</v>
      </c>
      <c r="E507" s="52">
        <f t="shared" ca="1" si="7"/>
        <v>27468</v>
      </c>
      <c r="F507" s="5">
        <v>31</v>
      </c>
      <c r="G507" s="50">
        <v>31993</v>
      </c>
      <c r="H507" s="5">
        <v>353079</v>
      </c>
      <c r="I507" s="50">
        <v>40873</v>
      </c>
      <c r="J507" s="5" t="s">
        <v>858</v>
      </c>
      <c r="BT507" s="1"/>
    </row>
    <row r="508" spans="1:72" x14ac:dyDescent="0.25">
      <c r="A508" s="5" t="s">
        <v>439</v>
      </c>
      <c r="B508" s="5" t="s">
        <v>454</v>
      </c>
      <c r="C508" s="5" t="s">
        <v>185</v>
      </c>
      <c r="D508" s="5" t="s">
        <v>1014</v>
      </c>
      <c r="E508" s="52">
        <f t="shared" ca="1" si="7"/>
        <v>18780</v>
      </c>
      <c r="F508" s="5">
        <v>32</v>
      </c>
      <c r="G508" s="50">
        <v>31500</v>
      </c>
      <c r="H508" s="5">
        <v>563084</v>
      </c>
      <c r="I508" s="50">
        <v>40762</v>
      </c>
      <c r="J508" s="5" t="s">
        <v>858</v>
      </c>
      <c r="BT508" s="1"/>
    </row>
    <row r="509" spans="1:72" x14ac:dyDescent="0.25">
      <c r="A509" s="5" t="s">
        <v>439</v>
      </c>
      <c r="B509" s="5" t="s">
        <v>408</v>
      </c>
      <c r="C509" s="5" t="s">
        <v>452</v>
      </c>
      <c r="D509" s="5" t="s">
        <v>1059</v>
      </c>
      <c r="E509" s="52">
        <f t="shared" ca="1" si="7"/>
        <v>27324</v>
      </c>
      <c r="F509" s="5">
        <v>30</v>
      </c>
      <c r="G509" s="50">
        <v>32280</v>
      </c>
      <c r="H509" s="5">
        <v>563081</v>
      </c>
      <c r="I509" s="50">
        <v>40798</v>
      </c>
      <c r="J509" s="5" t="s">
        <v>858</v>
      </c>
      <c r="BT509" s="1"/>
    </row>
    <row r="510" spans="1:72" x14ac:dyDescent="0.25">
      <c r="A510" s="5" t="s">
        <v>439</v>
      </c>
      <c r="B510" s="5" t="s">
        <v>408</v>
      </c>
      <c r="C510" s="5" t="s">
        <v>476</v>
      </c>
      <c r="D510" s="5" t="s">
        <v>822</v>
      </c>
      <c r="E510" s="52">
        <f t="shared" ca="1" si="7"/>
        <v>25800</v>
      </c>
      <c r="F510" s="5">
        <v>27</v>
      </c>
      <c r="G510" s="50">
        <v>33217</v>
      </c>
      <c r="H510" s="5">
        <v>353082</v>
      </c>
      <c r="I510" s="50">
        <v>40727</v>
      </c>
      <c r="J510" s="5" t="s">
        <v>858</v>
      </c>
      <c r="BT510" s="1"/>
    </row>
    <row r="511" spans="1:72" x14ac:dyDescent="0.25">
      <c r="A511" s="5" t="s">
        <v>439</v>
      </c>
      <c r="B511" s="5" t="s">
        <v>454</v>
      </c>
      <c r="C511" s="5" t="s">
        <v>817</v>
      </c>
      <c r="D511" s="5" t="s">
        <v>640</v>
      </c>
      <c r="E511" s="52">
        <f t="shared" ca="1" si="7"/>
        <v>28812</v>
      </c>
      <c r="F511" s="5">
        <v>33</v>
      </c>
      <c r="G511" s="50">
        <v>31088</v>
      </c>
      <c r="H511" s="5">
        <v>563091</v>
      </c>
      <c r="I511" s="50">
        <v>41372</v>
      </c>
      <c r="J511" s="5" t="s">
        <v>858</v>
      </c>
      <c r="BT511" s="1"/>
    </row>
    <row r="512" spans="1:72" x14ac:dyDescent="0.25">
      <c r="A512" s="5" t="s">
        <v>439</v>
      </c>
      <c r="B512" s="5" t="s">
        <v>408</v>
      </c>
      <c r="C512" s="5" t="s">
        <v>410</v>
      </c>
      <c r="D512" s="5" t="s">
        <v>86</v>
      </c>
      <c r="E512" s="52">
        <f t="shared" ca="1" si="7"/>
        <v>20244</v>
      </c>
      <c r="F512" s="5">
        <v>31</v>
      </c>
      <c r="G512" s="50">
        <v>31841</v>
      </c>
      <c r="H512" s="5">
        <v>563095</v>
      </c>
      <c r="I512" s="50">
        <v>41521</v>
      </c>
      <c r="J512" s="5" t="s">
        <v>858</v>
      </c>
      <c r="BT512" s="1"/>
    </row>
    <row r="513" spans="1:72" x14ac:dyDescent="0.25">
      <c r="A513" s="5" t="s">
        <v>439</v>
      </c>
      <c r="B513" s="5" t="s">
        <v>413</v>
      </c>
      <c r="C513" s="5" t="s">
        <v>476</v>
      </c>
      <c r="D513" s="5" t="s">
        <v>928</v>
      </c>
      <c r="E513" s="52">
        <f t="shared" ca="1" si="7"/>
        <v>27024</v>
      </c>
      <c r="F513" s="5">
        <v>36</v>
      </c>
      <c r="G513" s="50">
        <v>30044</v>
      </c>
      <c r="H513" s="5">
        <v>353089</v>
      </c>
      <c r="I513" s="50">
        <v>41279</v>
      </c>
      <c r="J513" s="5" t="s">
        <v>858</v>
      </c>
      <c r="BT513" s="1"/>
    </row>
    <row r="514" spans="1:72" x14ac:dyDescent="0.25">
      <c r="A514" s="5" t="s">
        <v>439</v>
      </c>
      <c r="B514" s="5" t="s">
        <v>408</v>
      </c>
      <c r="C514" s="5" t="s">
        <v>748</v>
      </c>
      <c r="D514" s="5" t="s">
        <v>552</v>
      </c>
      <c r="E514" s="52">
        <f t="shared" ref="E514:E577" ca="1" si="8">RANDBETWEEN(1500,2600)*12</f>
        <v>24864</v>
      </c>
      <c r="F514" s="5">
        <v>29</v>
      </c>
      <c r="G514" s="50">
        <v>32650</v>
      </c>
      <c r="H514" s="5">
        <v>563093</v>
      </c>
      <c r="I514" s="50">
        <v>41406</v>
      </c>
      <c r="J514" s="5" t="s">
        <v>858</v>
      </c>
      <c r="BT514" s="1"/>
    </row>
    <row r="515" spans="1:72" x14ac:dyDescent="0.25">
      <c r="A515" s="5" t="s">
        <v>439</v>
      </c>
      <c r="B515" s="5" t="s">
        <v>413</v>
      </c>
      <c r="C515" s="5" t="s">
        <v>667</v>
      </c>
      <c r="D515" s="5" t="s">
        <v>984</v>
      </c>
      <c r="E515" s="52">
        <f t="shared" ca="1" si="8"/>
        <v>25932</v>
      </c>
      <c r="F515" s="5">
        <v>29</v>
      </c>
      <c r="G515" s="50">
        <v>32692</v>
      </c>
      <c r="H515" s="5">
        <v>563088</v>
      </c>
      <c r="I515" s="50">
        <v>41983</v>
      </c>
      <c r="J515" s="5" t="s">
        <v>858</v>
      </c>
      <c r="BT515" s="1"/>
    </row>
    <row r="516" spans="1:72" x14ac:dyDescent="0.25">
      <c r="A516" s="5" t="s">
        <v>439</v>
      </c>
      <c r="B516" s="5" t="s">
        <v>454</v>
      </c>
      <c r="C516" s="5" t="s">
        <v>704</v>
      </c>
      <c r="D516" s="5" t="s">
        <v>1063</v>
      </c>
      <c r="E516" s="52">
        <f t="shared" ca="1" si="8"/>
        <v>26772</v>
      </c>
      <c r="F516" s="5">
        <v>30</v>
      </c>
      <c r="G516" s="50">
        <v>32249</v>
      </c>
      <c r="H516" s="5">
        <v>563105</v>
      </c>
      <c r="I516" s="50">
        <v>41927</v>
      </c>
      <c r="J516" s="5" t="s">
        <v>858</v>
      </c>
      <c r="BT516" s="1"/>
    </row>
    <row r="517" spans="1:72" x14ac:dyDescent="0.25">
      <c r="A517" s="5" t="s">
        <v>439</v>
      </c>
      <c r="B517" s="5" t="s">
        <v>454</v>
      </c>
      <c r="C517" s="5" t="s">
        <v>495</v>
      </c>
      <c r="D517" s="5" t="s">
        <v>922</v>
      </c>
      <c r="E517" s="52">
        <f t="shared" ca="1" si="8"/>
        <v>22128</v>
      </c>
      <c r="F517" s="5">
        <v>27</v>
      </c>
      <c r="G517" s="50">
        <v>33401</v>
      </c>
      <c r="H517" s="5">
        <v>353108</v>
      </c>
      <c r="I517" s="50">
        <v>41894</v>
      </c>
      <c r="J517" s="5" t="s">
        <v>858</v>
      </c>
      <c r="BT517" s="1"/>
    </row>
    <row r="518" spans="1:72" x14ac:dyDescent="0.25">
      <c r="A518" s="5" t="s">
        <v>439</v>
      </c>
      <c r="B518" s="5" t="s">
        <v>454</v>
      </c>
      <c r="C518" s="5" t="s">
        <v>660</v>
      </c>
      <c r="D518" s="5" t="s">
        <v>1064</v>
      </c>
      <c r="E518" s="52">
        <f t="shared" ca="1" si="8"/>
        <v>22164</v>
      </c>
      <c r="F518" s="5">
        <v>27</v>
      </c>
      <c r="G518" s="50">
        <v>33156</v>
      </c>
      <c r="H518" s="5">
        <v>563107</v>
      </c>
      <c r="I518" s="50">
        <v>41732</v>
      </c>
      <c r="J518" s="5" t="s">
        <v>858</v>
      </c>
      <c r="BT518" s="1"/>
    </row>
    <row r="519" spans="1:72" x14ac:dyDescent="0.25">
      <c r="A519" s="5" t="s">
        <v>439</v>
      </c>
      <c r="B519" s="5" t="s">
        <v>454</v>
      </c>
      <c r="C519" s="5" t="s">
        <v>437</v>
      </c>
      <c r="D519" s="5" t="s">
        <v>1065</v>
      </c>
      <c r="E519" s="52">
        <f t="shared" ca="1" si="8"/>
        <v>28644</v>
      </c>
      <c r="F519" s="5">
        <v>33</v>
      </c>
      <c r="G519" s="50">
        <v>31232</v>
      </c>
      <c r="H519" s="5">
        <v>563124</v>
      </c>
      <c r="I519" s="50">
        <v>41734</v>
      </c>
      <c r="J519" s="5" t="s">
        <v>858</v>
      </c>
      <c r="BT519" s="1"/>
    </row>
    <row r="520" spans="1:72" x14ac:dyDescent="0.25">
      <c r="A520" s="5" t="s">
        <v>439</v>
      </c>
      <c r="B520" s="5" t="s">
        <v>454</v>
      </c>
      <c r="C520" s="5" t="s">
        <v>448</v>
      </c>
      <c r="D520" s="5" t="s">
        <v>1066</v>
      </c>
      <c r="E520" s="52">
        <f t="shared" ca="1" si="8"/>
        <v>26124</v>
      </c>
      <c r="F520" s="5">
        <v>30</v>
      </c>
      <c r="G520" s="50">
        <v>32390</v>
      </c>
      <c r="H520" s="5">
        <v>563121</v>
      </c>
      <c r="I520" s="50">
        <v>42089</v>
      </c>
      <c r="J520" s="5" t="s">
        <v>858</v>
      </c>
      <c r="BT520" s="1"/>
    </row>
    <row r="521" spans="1:72" x14ac:dyDescent="0.25">
      <c r="A521" s="5" t="s">
        <v>439</v>
      </c>
      <c r="B521" s="5" t="s">
        <v>454</v>
      </c>
      <c r="C521" s="5" t="s">
        <v>569</v>
      </c>
      <c r="D521" s="5" t="s">
        <v>90</v>
      </c>
      <c r="E521" s="52">
        <f t="shared" ca="1" si="8"/>
        <v>29220</v>
      </c>
      <c r="F521" s="5">
        <v>31</v>
      </c>
      <c r="G521" s="50">
        <v>31692</v>
      </c>
      <c r="H521" s="5">
        <v>563130</v>
      </c>
      <c r="I521" s="50">
        <v>42030</v>
      </c>
      <c r="J521" s="5" t="s">
        <v>858</v>
      </c>
      <c r="BT521" s="1"/>
    </row>
    <row r="522" spans="1:72" x14ac:dyDescent="0.25">
      <c r="A522" s="5" t="s">
        <v>439</v>
      </c>
      <c r="B522" s="5" t="s">
        <v>408</v>
      </c>
      <c r="C522" s="5" t="s">
        <v>748</v>
      </c>
      <c r="D522" s="5" t="s">
        <v>1067</v>
      </c>
      <c r="E522" s="52">
        <f t="shared" ca="1" si="8"/>
        <v>21972</v>
      </c>
      <c r="F522" s="5">
        <v>29</v>
      </c>
      <c r="G522" s="50">
        <v>32758</v>
      </c>
      <c r="H522" s="5">
        <v>353109</v>
      </c>
      <c r="I522" s="50">
        <v>42284</v>
      </c>
      <c r="J522" s="5" t="s">
        <v>858</v>
      </c>
      <c r="BT522" s="1"/>
    </row>
    <row r="523" spans="1:72" x14ac:dyDescent="0.25">
      <c r="A523" s="5" t="s">
        <v>436</v>
      </c>
      <c r="B523" s="5" t="s">
        <v>413</v>
      </c>
      <c r="C523" s="5" t="s">
        <v>434</v>
      </c>
      <c r="D523" s="5" t="s">
        <v>435</v>
      </c>
      <c r="E523" s="52">
        <f t="shared" ca="1" si="8"/>
        <v>27072</v>
      </c>
      <c r="F523" s="5">
        <v>62</v>
      </c>
      <c r="G523" s="50">
        <v>20720</v>
      </c>
      <c r="H523" s="5">
        <v>560194</v>
      </c>
      <c r="I523" s="50">
        <v>27767</v>
      </c>
      <c r="J523" s="5" t="s">
        <v>421</v>
      </c>
      <c r="BT523" s="1"/>
    </row>
    <row r="524" spans="1:72" x14ac:dyDescent="0.25">
      <c r="A524" s="5" t="s">
        <v>436</v>
      </c>
      <c r="B524" s="5" t="s">
        <v>413</v>
      </c>
      <c r="C524" s="5" t="s">
        <v>544</v>
      </c>
      <c r="D524" s="5" t="s">
        <v>654</v>
      </c>
      <c r="E524" s="52">
        <f t="shared" ca="1" si="8"/>
        <v>20184</v>
      </c>
      <c r="F524" s="5">
        <v>58</v>
      </c>
      <c r="G524" s="50">
        <v>22171</v>
      </c>
      <c r="H524" s="5">
        <v>560380</v>
      </c>
      <c r="I524" s="50">
        <v>29696</v>
      </c>
      <c r="J524" s="5" t="s">
        <v>412</v>
      </c>
      <c r="BT524" s="1"/>
    </row>
    <row r="525" spans="1:72" x14ac:dyDescent="0.25">
      <c r="A525" s="5" t="s">
        <v>436</v>
      </c>
      <c r="B525" s="5" t="s">
        <v>454</v>
      </c>
      <c r="C525" s="5" t="s">
        <v>526</v>
      </c>
      <c r="D525" s="5" t="s">
        <v>789</v>
      </c>
      <c r="E525" s="52">
        <f t="shared" ca="1" si="8"/>
        <v>20856</v>
      </c>
      <c r="F525" s="5">
        <v>54</v>
      </c>
      <c r="G525" s="50">
        <v>23415</v>
      </c>
      <c r="H525" s="5">
        <v>560736</v>
      </c>
      <c r="I525" s="50">
        <v>31870</v>
      </c>
      <c r="J525" s="5" t="s">
        <v>417</v>
      </c>
      <c r="BT525" s="1"/>
    </row>
    <row r="526" spans="1:72" x14ac:dyDescent="0.25">
      <c r="A526" s="5" t="s">
        <v>436</v>
      </c>
      <c r="B526" s="5" t="s">
        <v>454</v>
      </c>
      <c r="C526" s="5" t="s">
        <v>667</v>
      </c>
      <c r="D526" s="5" t="s">
        <v>510</v>
      </c>
      <c r="E526" s="52">
        <f t="shared" ca="1" si="8"/>
        <v>21108</v>
      </c>
      <c r="F526" s="5">
        <v>44</v>
      </c>
      <c r="G526" s="50">
        <v>27114</v>
      </c>
      <c r="H526" s="5">
        <v>561368</v>
      </c>
      <c r="I526" s="50">
        <v>35875</v>
      </c>
      <c r="J526" s="5" t="s">
        <v>466</v>
      </c>
      <c r="BT526" s="1"/>
    </row>
    <row r="527" spans="1:72" x14ac:dyDescent="0.25">
      <c r="A527" s="5" t="s">
        <v>605</v>
      </c>
      <c r="B527" s="5" t="s">
        <v>413</v>
      </c>
      <c r="C527" s="5" t="s">
        <v>410</v>
      </c>
      <c r="D527" s="5" t="s">
        <v>456</v>
      </c>
      <c r="E527" s="52">
        <f t="shared" ca="1" si="8"/>
        <v>21180</v>
      </c>
      <c r="F527" s="5">
        <v>59</v>
      </c>
      <c r="G527" s="50">
        <v>21660</v>
      </c>
      <c r="H527" s="5">
        <v>350394</v>
      </c>
      <c r="I527" s="50">
        <v>29314</v>
      </c>
      <c r="J527" s="5" t="s">
        <v>421</v>
      </c>
      <c r="BT527" s="1"/>
    </row>
    <row r="528" spans="1:72" x14ac:dyDescent="0.25">
      <c r="A528" s="5" t="s">
        <v>628</v>
      </c>
      <c r="B528" s="5" t="s">
        <v>413</v>
      </c>
      <c r="C528" s="5" t="s">
        <v>611</v>
      </c>
      <c r="D528" s="5" t="s">
        <v>627</v>
      </c>
      <c r="E528" s="52">
        <f t="shared" ca="1" si="8"/>
        <v>26064</v>
      </c>
      <c r="F528" s="5">
        <v>62</v>
      </c>
      <c r="G528" s="50">
        <v>20674</v>
      </c>
      <c r="H528" s="5">
        <v>350981</v>
      </c>
      <c r="I528" s="50">
        <v>29679</v>
      </c>
      <c r="J528" s="5" t="s">
        <v>412</v>
      </c>
      <c r="BT528" s="1"/>
    </row>
    <row r="529" spans="1:72" x14ac:dyDescent="0.25">
      <c r="A529" s="5" t="s">
        <v>628</v>
      </c>
      <c r="B529" s="5" t="s">
        <v>454</v>
      </c>
      <c r="C529" s="5" t="s">
        <v>467</v>
      </c>
      <c r="D529" s="5" t="s">
        <v>456</v>
      </c>
      <c r="E529" s="52">
        <f t="shared" ca="1" si="8"/>
        <v>28488</v>
      </c>
      <c r="F529" s="5">
        <v>58</v>
      </c>
      <c r="G529" s="50">
        <v>21909</v>
      </c>
      <c r="H529" s="5">
        <v>560532</v>
      </c>
      <c r="I529" s="50">
        <v>30707</v>
      </c>
      <c r="J529" s="5" t="s">
        <v>412</v>
      </c>
      <c r="BT529" s="1"/>
    </row>
    <row r="530" spans="1:72" x14ac:dyDescent="0.25">
      <c r="A530" s="5" t="s">
        <v>628</v>
      </c>
      <c r="B530" s="5" t="s">
        <v>454</v>
      </c>
      <c r="C530" s="5" t="s">
        <v>694</v>
      </c>
      <c r="D530" s="5" t="s">
        <v>432</v>
      </c>
      <c r="E530" s="52">
        <f t="shared" ca="1" si="8"/>
        <v>18996</v>
      </c>
      <c r="F530" s="5">
        <v>61</v>
      </c>
      <c r="G530" s="50">
        <v>21005</v>
      </c>
      <c r="H530" s="5">
        <v>561445</v>
      </c>
      <c r="I530" s="50">
        <v>34111</v>
      </c>
      <c r="J530" s="5" t="s">
        <v>417</v>
      </c>
      <c r="BT530" s="1"/>
    </row>
    <row r="531" spans="1:72" x14ac:dyDescent="0.25">
      <c r="A531" s="5" t="s">
        <v>628</v>
      </c>
      <c r="B531" s="5" t="s">
        <v>408</v>
      </c>
      <c r="C531" s="5" t="s">
        <v>440</v>
      </c>
      <c r="D531" s="5" t="s">
        <v>444</v>
      </c>
      <c r="E531" s="52">
        <f t="shared" ca="1" si="8"/>
        <v>30144</v>
      </c>
      <c r="F531" s="5">
        <v>46</v>
      </c>
      <c r="G531" s="50">
        <v>26405</v>
      </c>
      <c r="H531" s="5">
        <v>561252</v>
      </c>
      <c r="I531" s="50">
        <v>35677</v>
      </c>
      <c r="J531" s="5" t="s">
        <v>417</v>
      </c>
      <c r="BT531" s="1"/>
    </row>
    <row r="532" spans="1:72" x14ac:dyDescent="0.25">
      <c r="A532" s="5" t="s">
        <v>628</v>
      </c>
      <c r="B532" s="5" t="s">
        <v>454</v>
      </c>
      <c r="C532" s="5" t="s">
        <v>694</v>
      </c>
      <c r="D532" s="5" t="s">
        <v>889</v>
      </c>
      <c r="E532" s="52">
        <f t="shared" ca="1" si="8"/>
        <v>24000</v>
      </c>
      <c r="F532" s="5">
        <v>49</v>
      </c>
      <c r="G532" s="50">
        <v>25208</v>
      </c>
      <c r="H532" s="5">
        <v>561342</v>
      </c>
      <c r="I532" s="50">
        <v>35456</v>
      </c>
      <c r="J532" s="5" t="s">
        <v>417</v>
      </c>
      <c r="BT532" s="1"/>
    </row>
    <row r="533" spans="1:72" x14ac:dyDescent="0.25">
      <c r="A533" s="5" t="s">
        <v>628</v>
      </c>
      <c r="B533" s="5" t="s">
        <v>408</v>
      </c>
      <c r="C533" s="5" t="s">
        <v>612</v>
      </c>
      <c r="D533" s="5" t="s">
        <v>835</v>
      </c>
      <c r="E533" s="52">
        <f t="shared" ca="1" si="8"/>
        <v>23580</v>
      </c>
      <c r="F533" s="5">
        <v>38</v>
      </c>
      <c r="G533" s="50">
        <v>29394</v>
      </c>
      <c r="H533" s="5">
        <v>561675</v>
      </c>
      <c r="I533" s="50">
        <v>38317</v>
      </c>
      <c r="J533" s="5" t="s">
        <v>858</v>
      </c>
      <c r="BT533" s="1"/>
    </row>
    <row r="534" spans="1:72" x14ac:dyDescent="0.25">
      <c r="A534" s="5" t="s">
        <v>813</v>
      </c>
      <c r="B534" s="5" t="s">
        <v>413</v>
      </c>
      <c r="C534" s="5" t="s">
        <v>443</v>
      </c>
      <c r="D534" s="5" t="s">
        <v>812</v>
      </c>
      <c r="E534" s="52">
        <f t="shared" ca="1" si="8"/>
        <v>25308</v>
      </c>
      <c r="F534" s="5">
        <v>56</v>
      </c>
      <c r="G534" s="50">
        <v>22693</v>
      </c>
      <c r="H534" s="5">
        <v>350561</v>
      </c>
      <c r="I534" s="50">
        <v>32968</v>
      </c>
      <c r="J534" s="5" t="s">
        <v>421</v>
      </c>
      <c r="BT534" s="1"/>
    </row>
    <row r="535" spans="1:72" x14ac:dyDescent="0.25">
      <c r="A535" s="5" t="s">
        <v>866</v>
      </c>
      <c r="B535" s="5" t="s">
        <v>413</v>
      </c>
      <c r="C535" s="5" t="s">
        <v>446</v>
      </c>
      <c r="D535" s="5" t="s">
        <v>865</v>
      </c>
      <c r="E535" s="52">
        <f t="shared" ca="1" si="8"/>
        <v>30672</v>
      </c>
      <c r="F535" s="5">
        <v>47</v>
      </c>
      <c r="G535" s="50">
        <v>26124</v>
      </c>
      <c r="H535" s="5">
        <v>350479</v>
      </c>
      <c r="I535" s="50">
        <v>34862</v>
      </c>
      <c r="J535" s="5" t="s">
        <v>858</v>
      </c>
      <c r="BT535" s="1"/>
    </row>
    <row r="536" spans="1:72" x14ac:dyDescent="0.25">
      <c r="A536" s="5" t="s">
        <v>919</v>
      </c>
      <c r="B536" s="5" t="s">
        <v>454</v>
      </c>
      <c r="C536" s="5" t="s">
        <v>157</v>
      </c>
      <c r="D536" s="5" t="s">
        <v>167</v>
      </c>
      <c r="E536" s="52">
        <f t="shared" ca="1" si="8"/>
        <v>28236</v>
      </c>
      <c r="F536" s="5">
        <v>42</v>
      </c>
      <c r="G536" s="50">
        <v>27798</v>
      </c>
      <c r="H536" s="5">
        <v>561543</v>
      </c>
      <c r="I536" s="50">
        <v>37033</v>
      </c>
      <c r="J536" s="5" t="s">
        <v>900</v>
      </c>
      <c r="BT536" s="1"/>
    </row>
    <row r="537" spans="1:72" x14ac:dyDescent="0.25">
      <c r="A537" s="5" t="s">
        <v>703</v>
      </c>
      <c r="B537" s="5" t="s">
        <v>413</v>
      </c>
      <c r="C537" s="5" t="s">
        <v>418</v>
      </c>
      <c r="D537" s="5" t="s">
        <v>518</v>
      </c>
      <c r="E537" s="52">
        <f t="shared" ca="1" si="8"/>
        <v>28968</v>
      </c>
      <c r="F537" s="5">
        <v>60</v>
      </c>
      <c r="G537" s="50">
        <v>21401</v>
      </c>
      <c r="H537" s="5">
        <v>560401</v>
      </c>
      <c r="I537" s="50">
        <v>30105</v>
      </c>
      <c r="J537" s="5" t="s">
        <v>421</v>
      </c>
      <c r="BT537" s="1"/>
    </row>
    <row r="538" spans="1:72" x14ac:dyDescent="0.25">
      <c r="A538" s="5" t="s">
        <v>703</v>
      </c>
      <c r="B538" s="5" t="s">
        <v>413</v>
      </c>
      <c r="C538" s="5" t="s">
        <v>547</v>
      </c>
      <c r="D538" s="5" t="s">
        <v>438</v>
      </c>
      <c r="E538" s="52">
        <f t="shared" ca="1" si="8"/>
        <v>18036</v>
      </c>
      <c r="F538" s="5">
        <v>52</v>
      </c>
      <c r="G538" s="50">
        <v>24298</v>
      </c>
      <c r="H538" s="5">
        <v>560596</v>
      </c>
      <c r="I538" s="50">
        <v>33027</v>
      </c>
      <c r="J538" s="5" t="s">
        <v>421</v>
      </c>
      <c r="BT538" s="1"/>
    </row>
    <row r="539" spans="1:72" x14ac:dyDescent="0.25">
      <c r="A539" s="5" t="s">
        <v>703</v>
      </c>
      <c r="B539" s="5" t="s">
        <v>413</v>
      </c>
      <c r="C539" s="5" t="s">
        <v>157</v>
      </c>
      <c r="D539" s="5" t="s">
        <v>707</v>
      </c>
      <c r="E539" s="52">
        <f t="shared" ca="1" si="8"/>
        <v>24012</v>
      </c>
      <c r="F539" s="5">
        <v>51</v>
      </c>
      <c r="G539" s="50">
        <v>24390</v>
      </c>
      <c r="H539" s="5">
        <v>350547</v>
      </c>
      <c r="I539" s="50">
        <v>34284</v>
      </c>
      <c r="J539" s="5" t="s">
        <v>421</v>
      </c>
      <c r="BT539" s="1"/>
    </row>
    <row r="540" spans="1:72" x14ac:dyDescent="0.25">
      <c r="A540" s="5" t="s">
        <v>703</v>
      </c>
      <c r="B540" s="5" t="s">
        <v>408</v>
      </c>
      <c r="C540" s="5" t="s">
        <v>440</v>
      </c>
      <c r="D540" s="5" t="s">
        <v>570</v>
      </c>
      <c r="E540" s="52">
        <f t="shared" ca="1" si="8"/>
        <v>24768</v>
      </c>
      <c r="F540" s="5">
        <v>47</v>
      </c>
      <c r="G540" s="50">
        <v>26058</v>
      </c>
      <c r="H540" s="5">
        <v>561294</v>
      </c>
      <c r="I540" s="50">
        <v>35718</v>
      </c>
      <c r="J540" s="5" t="s">
        <v>417</v>
      </c>
      <c r="BT540" s="1"/>
    </row>
    <row r="541" spans="1:72" x14ac:dyDescent="0.25">
      <c r="A541" s="5" t="s">
        <v>802</v>
      </c>
      <c r="B541" s="5" t="s">
        <v>413</v>
      </c>
      <c r="C541" s="5" t="s">
        <v>410</v>
      </c>
      <c r="D541" s="5" t="s">
        <v>721</v>
      </c>
      <c r="E541" s="52">
        <f t="shared" ca="1" si="8"/>
        <v>20904</v>
      </c>
      <c r="F541" s="5">
        <v>53</v>
      </c>
      <c r="G541" s="50">
        <v>23848</v>
      </c>
      <c r="H541" s="5">
        <v>350277</v>
      </c>
      <c r="I541" s="50">
        <v>32341</v>
      </c>
      <c r="J541" s="5" t="s">
        <v>412</v>
      </c>
      <c r="BT541" s="1"/>
    </row>
    <row r="542" spans="1:72" x14ac:dyDescent="0.25">
      <c r="A542" s="5" t="s">
        <v>802</v>
      </c>
      <c r="B542" s="5" t="s">
        <v>408</v>
      </c>
      <c r="C542" s="5" t="s">
        <v>578</v>
      </c>
      <c r="D542" s="5" t="s">
        <v>155</v>
      </c>
      <c r="E542" s="52">
        <f t="shared" ca="1" si="8"/>
        <v>29412</v>
      </c>
      <c r="F542" s="5">
        <v>53</v>
      </c>
      <c r="G542" s="50">
        <v>23804</v>
      </c>
      <c r="H542" s="5">
        <v>351001</v>
      </c>
      <c r="I542" s="50">
        <v>33300</v>
      </c>
      <c r="J542" s="5" t="s">
        <v>421</v>
      </c>
      <c r="BT542" s="1"/>
    </row>
    <row r="543" spans="1:72" x14ac:dyDescent="0.25">
      <c r="A543" s="5" t="s">
        <v>802</v>
      </c>
      <c r="B543" s="5" t="s">
        <v>413</v>
      </c>
      <c r="C543" s="5" t="s">
        <v>499</v>
      </c>
      <c r="D543" s="5" t="s">
        <v>539</v>
      </c>
      <c r="E543" s="52">
        <f t="shared" ca="1" si="8"/>
        <v>27612</v>
      </c>
      <c r="F543" s="5">
        <v>58</v>
      </c>
      <c r="G543" s="50">
        <v>21923</v>
      </c>
      <c r="H543" s="5">
        <v>350870</v>
      </c>
      <c r="I543" s="50">
        <v>34067</v>
      </c>
      <c r="J543" s="5" t="s">
        <v>421</v>
      </c>
      <c r="BT543" s="1"/>
    </row>
    <row r="544" spans="1:72" x14ac:dyDescent="0.25">
      <c r="A544" s="5" t="s">
        <v>802</v>
      </c>
      <c r="B544" s="5" t="s">
        <v>454</v>
      </c>
      <c r="C544" s="5" t="s">
        <v>426</v>
      </c>
      <c r="D544" s="5" t="s">
        <v>88</v>
      </c>
      <c r="E544" s="52">
        <f t="shared" ca="1" si="8"/>
        <v>20916</v>
      </c>
      <c r="F544" s="5">
        <v>44</v>
      </c>
      <c r="G544" s="50">
        <v>27291</v>
      </c>
      <c r="H544" s="5">
        <v>351299</v>
      </c>
      <c r="I544" s="50">
        <v>35683</v>
      </c>
      <c r="J544" s="5" t="s">
        <v>417</v>
      </c>
      <c r="BT544" s="1"/>
    </row>
    <row r="545" spans="1:72" x14ac:dyDescent="0.25">
      <c r="A545" s="5" t="s">
        <v>802</v>
      </c>
      <c r="B545" s="5" t="s">
        <v>413</v>
      </c>
      <c r="C545" s="5" t="s">
        <v>713</v>
      </c>
      <c r="D545" s="5" t="s">
        <v>438</v>
      </c>
      <c r="E545" s="52">
        <f t="shared" ca="1" si="8"/>
        <v>28368</v>
      </c>
      <c r="F545" s="5">
        <v>53</v>
      </c>
      <c r="G545" s="50">
        <v>23721</v>
      </c>
      <c r="H545" s="5">
        <v>351353</v>
      </c>
      <c r="I545" s="50">
        <v>32899</v>
      </c>
      <c r="J545" s="5" t="s">
        <v>909</v>
      </c>
      <c r="BT545" s="1"/>
    </row>
    <row r="546" spans="1:72" x14ac:dyDescent="0.25">
      <c r="A546" s="5" t="s">
        <v>802</v>
      </c>
      <c r="B546" s="5" t="s">
        <v>408</v>
      </c>
      <c r="C546" s="5" t="s">
        <v>665</v>
      </c>
      <c r="D546" s="5" t="s">
        <v>951</v>
      </c>
      <c r="E546" s="52">
        <f t="shared" ca="1" si="8"/>
        <v>21756</v>
      </c>
      <c r="F546" s="5">
        <v>37</v>
      </c>
      <c r="G546" s="50">
        <v>29711</v>
      </c>
      <c r="H546" s="5">
        <v>350530</v>
      </c>
      <c r="I546" s="50">
        <v>38758</v>
      </c>
      <c r="J546" s="5" t="s">
        <v>858</v>
      </c>
      <c r="BT546" s="1"/>
    </row>
    <row r="547" spans="1:72" x14ac:dyDescent="0.25">
      <c r="A547" s="5" t="s">
        <v>543</v>
      </c>
      <c r="B547" s="5" t="s">
        <v>408</v>
      </c>
      <c r="C547" s="5" t="s">
        <v>541</v>
      </c>
      <c r="D547" s="5" t="s">
        <v>542</v>
      </c>
      <c r="E547" s="52">
        <f t="shared" ca="1" si="8"/>
        <v>24804</v>
      </c>
      <c r="F547" s="5">
        <v>60</v>
      </c>
      <c r="G547" s="50">
        <v>21304</v>
      </c>
      <c r="H547" s="5">
        <v>351199</v>
      </c>
      <c r="I547" s="50">
        <v>28552</v>
      </c>
      <c r="J547" s="5" t="s">
        <v>417</v>
      </c>
      <c r="BT547" s="1"/>
    </row>
    <row r="548" spans="1:72" x14ac:dyDescent="0.25">
      <c r="A548" s="5" t="s">
        <v>738</v>
      </c>
      <c r="B548" s="5" t="s">
        <v>408</v>
      </c>
      <c r="C548" s="5" t="s">
        <v>547</v>
      </c>
      <c r="D548" s="5" t="s">
        <v>527</v>
      </c>
      <c r="E548" s="52">
        <f t="shared" ca="1" si="8"/>
        <v>21540</v>
      </c>
      <c r="F548" s="5">
        <v>59</v>
      </c>
      <c r="G548" s="50">
        <v>21470</v>
      </c>
      <c r="H548" s="5">
        <v>560487</v>
      </c>
      <c r="I548" s="50">
        <v>30646</v>
      </c>
      <c r="J548" s="5" t="s">
        <v>417</v>
      </c>
      <c r="BT548" s="1"/>
    </row>
    <row r="549" spans="1:72" x14ac:dyDescent="0.25">
      <c r="A549" s="5" t="s">
        <v>738</v>
      </c>
      <c r="B549" s="5" t="s">
        <v>413</v>
      </c>
      <c r="C549" s="5" t="s">
        <v>615</v>
      </c>
      <c r="D549" s="5" t="s">
        <v>764</v>
      </c>
      <c r="E549" s="52">
        <f t="shared" ca="1" si="8"/>
        <v>22044</v>
      </c>
      <c r="F549" s="5">
        <v>52</v>
      </c>
      <c r="G549" s="50">
        <v>24262</v>
      </c>
      <c r="H549" s="5">
        <v>350715</v>
      </c>
      <c r="I549" s="50">
        <v>32958</v>
      </c>
      <c r="J549" s="5" t="s">
        <v>421</v>
      </c>
      <c r="BT549" s="1"/>
    </row>
    <row r="550" spans="1:72" x14ac:dyDescent="0.25">
      <c r="A550" s="5" t="s">
        <v>738</v>
      </c>
      <c r="B550" s="5" t="s">
        <v>413</v>
      </c>
      <c r="C550" s="5" t="s">
        <v>464</v>
      </c>
      <c r="D550" s="5" t="s">
        <v>532</v>
      </c>
      <c r="E550" s="52">
        <f t="shared" ca="1" si="8"/>
        <v>18108</v>
      </c>
      <c r="F550" s="5">
        <v>55</v>
      </c>
      <c r="G550" s="50">
        <v>23099</v>
      </c>
      <c r="H550" s="5">
        <v>560978</v>
      </c>
      <c r="I550" s="50">
        <v>33758</v>
      </c>
      <c r="J550" s="5" t="s">
        <v>466</v>
      </c>
      <c r="BT550" s="1"/>
    </row>
    <row r="551" spans="1:72" x14ac:dyDescent="0.25">
      <c r="A551" s="5" t="s">
        <v>738</v>
      </c>
      <c r="B551" s="5" t="s">
        <v>413</v>
      </c>
      <c r="C551" s="5" t="s">
        <v>635</v>
      </c>
      <c r="D551" s="5" t="s">
        <v>520</v>
      </c>
      <c r="E551" s="52">
        <f t="shared" ca="1" si="8"/>
        <v>22896</v>
      </c>
      <c r="F551" s="5">
        <v>50</v>
      </c>
      <c r="G551" s="50">
        <v>24863</v>
      </c>
      <c r="H551" s="5">
        <v>350393</v>
      </c>
      <c r="I551" s="50">
        <v>34031</v>
      </c>
      <c r="J551" s="5" t="s">
        <v>417</v>
      </c>
      <c r="BT551" s="1"/>
    </row>
    <row r="552" spans="1:72" x14ac:dyDescent="0.25">
      <c r="A552" s="5" t="s">
        <v>738</v>
      </c>
      <c r="B552" s="5" t="s">
        <v>408</v>
      </c>
      <c r="C552" s="5" t="s">
        <v>631</v>
      </c>
      <c r="D552" s="5" t="s">
        <v>779</v>
      </c>
      <c r="E552" s="52">
        <f t="shared" ca="1" si="8"/>
        <v>18816</v>
      </c>
      <c r="F552" s="5">
        <v>47</v>
      </c>
      <c r="G552" s="50">
        <v>25898</v>
      </c>
      <c r="H552" s="5">
        <v>350424</v>
      </c>
      <c r="I552" s="50">
        <v>34678</v>
      </c>
      <c r="J552" s="5" t="s">
        <v>857</v>
      </c>
      <c r="BT552" s="1"/>
    </row>
    <row r="553" spans="1:72" x14ac:dyDescent="0.25">
      <c r="A553" s="5" t="s">
        <v>738</v>
      </c>
      <c r="B553" s="5" t="s">
        <v>413</v>
      </c>
      <c r="C553" s="5" t="s">
        <v>517</v>
      </c>
      <c r="D553" s="5" t="s">
        <v>489</v>
      </c>
      <c r="E553" s="52">
        <f t="shared" ca="1" si="8"/>
        <v>30528</v>
      </c>
      <c r="F553" s="5">
        <v>44</v>
      </c>
      <c r="G553" s="50">
        <v>26994</v>
      </c>
      <c r="H553" s="5">
        <v>351273</v>
      </c>
      <c r="I553" s="50">
        <v>35284</v>
      </c>
      <c r="J553" s="5" t="s">
        <v>412</v>
      </c>
      <c r="BT553" s="1"/>
    </row>
    <row r="554" spans="1:72" x14ac:dyDescent="0.25">
      <c r="A554" s="5" t="s">
        <v>738</v>
      </c>
      <c r="B554" s="5" t="s">
        <v>413</v>
      </c>
      <c r="C554" s="5" t="s">
        <v>784</v>
      </c>
      <c r="D554" s="5" t="s">
        <v>91</v>
      </c>
      <c r="E554" s="52">
        <f t="shared" ca="1" si="8"/>
        <v>26796</v>
      </c>
      <c r="F554" s="5">
        <v>47</v>
      </c>
      <c r="G554" s="50">
        <v>25863</v>
      </c>
      <c r="H554" s="5">
        <v>351352</v>
      </c>
      <c r="I554" s="50">
        <v>35320</v>
      </c>
      <c r="J554" s="5" t="s">
        <v>412</v>
      </c>
      <c r="BT554" s="1"/>
    </row>
    <row r="555" spans="1:72" x14ac:dyDescent="0.25">
      <c r="A555" s="5" t="s">
        <v>738</v>
      </c>
      <c r="B555" s="5" t="s">
        <v>408</v>
      </c>
      <c r="C555" s="5" t="s">
        <v>506</v>
      </c>
      <c r="D555" s="5" t="s">
        <v>863</v>
      </c>
      <c r="E555" s="52">
        <f t="shared" ca="1" si="8"/>
        <v>26340</v>
      </c>
      <c r="F555" s="5">
        <v>49</v>
      </c>
      <c r="G555" s="50">
        <v>25168</v>
      </c>
      <c r="H555" s="5">
        <v>351318</v>
      </c>
      <c r="I555" s="50">
        <v>35435</v>
      </c>
      <c r="J555" s="5" t="s">
        <v>417</v>
      </c>
      <c r="BT555" s="1"/>
    </row>
    <row r="556" spans="1:72" x14ac:dyDescent="0.25">
      <c r="A556" s="5" t="s">
        <v>738</v>
      </c>
      <c r="B556" s="5" t="s">
        <v>408</v>
      </c>
      <c r="C556" s="5" t="s">
        <v>429</v>
      </c>
      <c r="D556" s="5" t="s">
        <v>870</v>
      </c>
      <c r="E556" s="52">
        <f t="shared" ca="1" si="8"/>
        <v>29280</v>
      </c>
      <c r="F556" s="5">
        <v>43</v>
      </c>
      <c r="G556" s="50">
        <v>27321</v>
      </c>
      <c r="H556" s="5">
        <v>351324</v>
      </c>
      <c r="I556" s="50">
        <v>35695</v>
      </c>
      <c r="J556" s="5" t="s">
        <v>417</v>
      </c>
      <c r="BT556" s="1"/>
    </row>
    <row r="557" spans="1:72" x14ac:dyDescent="0.25">
      <c r="A557" s="5" t="s">
        <v>738</v>
      </c>
      <c r="B557" s="5" t="s">
        <v>408</v>
      </c>
      <c r="C557" s="5" t="s">
        <v>626</v>
      </c>
      <c r="D557" s="5" t="s">
        <v>512</v>
      </c>
      <c r="E557" s="52">
        <f t="shared" ca="1" si="8"/>
        <v>31068</v>
      </c>
      <c r="F557" s="5">
        <v>46</v>
      </c>
      <c r="G557" s="50">
        <v>26492</v>
      </c>
      <c r="H557" s="5">
        <v>352073</v>
      </c>
      <c r="I557" s="50">
        <v>34109</v>
      </c>
      <c r="J557" s="5" t="s">
        <v>918</v>
      </c>
      <c r="BT557" s="1"/>
    </row>
    <row r="558" spans="1:72" x14ac:dyDescent="0.25">
      <c r="A558" s="5" t="s">
        <v>738</v>
      </c>
      <c r="B558" s="5" t="s">
        <v>408</v>
      </c>
      <c r="C558" s="5" t="s">
        <v>579</v>
      </c>
      <c r="D558" s="5" t="s">
        <v>641</v>
      </c>
      <c r="E558" s="52">
        <f t="shared" ca="1" si="8"/>
        <v>24468</v>
      </c>
      <c r="F558" s="5">
        <v>44</v>
      </c>
      <c r="G558" s="50">
        <v>27139</v>
      </c>
      <c r="H558" s="5">
        <v>352090</v>
      </c>
      <c r="I558" s="50">
        <v>39370</v>
      </c>
      <c r="J558" s="5" t="s">
        <v>918</v>
      </c>
      <c r="BT558" s="1"/>
    </row>
    <row r="559" spans="1:72" x14ac:dyDescent="0.25">
      <c r="A559" s="5" t="s">
        <v>411</v>
      </c>
      <c r="B559" s="5" t="s">
        <v>408</v>
      </c>
      <c r="C559" s="5" t="s">
        <v>409</v>
      </c>
      <c r="D559" s="5" t="s">
        <v>410</v>
      </c>
      <c r="E559" s="52">
        <f t="shared" ca="1" si="8"/>
        <v>23400</v>
      </c>
      <c r="F559" s="5">
        <v>62</v>
      </c>
      <c r="G559" s="50">
        <v>20658</v>
      </c>
      <c r="H559" s="5">
        <v>351222</v>
      </c>
      <c r="I559" s="50">
        <v>28102</v>
      </c>
      <c r="J559" s="5" t="s">
        <v>412</v>
      </c>
      <c r="BT559" s="1"/>
    </row>
    <row r="560" spans="1:72" x14ac:dyDescent="0.25">
      <c r="A560" s="5" t="s">
        <v>411</v>
      </c>
      <c r="B560" s="5" t="s">
        <v>408</v>
      </c>
      <c r="C560" s="5" t="s">
        <v>426</v>
      </c>
      <c r="D560" s="5" t="s">
        <v>550</v>
      </c>
      <c r="E560" s="52">
        <f t="shared" ca="1" si="8"/>
        <v>24072</v>
      </c>
      <c r="F560" s="5">
        <v>61</v>
      </c>
      <c r="G560" s="50">
        <v>20926</v>
      </c>
      <c r="H560" s="5">
        <v>350873</v>
      </c>
      <c r="I560" s="50">
        <v>28805</v>
      </c>
      <c r="J560" s="5" t="s">
        <v>417</v>
      </c>
      <c r="BT560" s="1"/>
    </row>
    <row r="561" spans="1:72" x14ac:dyDescent="0.25">
      <c r="A561" s="5" t="s">
        <v>411</v>
      </c>
      <c r="B561" s="5" t="s">
        <v>408</v>
      </c>
      <c r="C561" s="5" t="s">
        <v>592</v>
      </c>
      <c r="D561" s="5" t="s">
        <v>556</v>
      </c>
      <c r="E561" s="52">
        <f t="shared" ca="1" si="8"/>
        <v>28596</v>
      </c>
      <c r="F561" s="5">
        <v>62</v>
      </c>
      <c r="G561" s="50">
        <v>20511</v>
      </c>
      <c r="H561" s="5">
        <v>560435</v>
      </c>
      <c r="I561" s="50">
        <v>30235</v>
      </c>
      <c r="J561" s="5" t="s">
        <v>412</v>
      </c>
      <c r="BT561" s="1"/>
    </row>
    <row r="562" spans="1:72" x14ac:dyDescent="0.25">
      <c r="A562" s="5" t="s">
        <v>411</v>
      </c>
      <c r="B562" s="5" t="s">
        <v>408</v>
      </c>
      <c r="C562" s="5" t="s">
        <v>547</v>
      </c>
      <c r="D562" s="5" t="s">
        <v>444</v>
      </c>
      <c r="E562" s="52">
        <f t="shared" ca="1" si="8"/>
        <v>21672</v>
      </c>
      <c r="F562" s="5">
        <v>51</v>
      </c>
      <c r="G562" s="50">
        <v>24421</v>
      </c>
      <c r="H562" s="5">
        <v>560819</v>
      </c>
      <c r="I562" s="50">
        <v>33217</v>
      </c>
      <c r="J562" s="5" t="s">
        <v>412</v>
      </c>
      <c r="BT562" s="1"/>
    </row>
    <row r="563" spans="1:72" x14ac:dyDescent="0.25">
      <c r="A563" s="5" t="s">
        <v>411</v>
      </c>
      <c r="B563" s="5" t="s">
        <v>413</v>
      </c>
      <c r="C563" s="5" t="s">
        <v>634</v>
      </c>
      <c r="D563" s="5" t="s">
        <v>824</v>
      </c>
      <c r="E563" s="52">
        <f t="shared" ca="1" si="8"/>
        <v>23520</v>
      </c>
      <c r="F563" s="5">
        <v>49</v>
      </c>
      <c r="G563" s="50">
        <v>25328</v>
      </c>
      <c r="H563" s="5">
        <v>561573</v>
      </c>
      <c r="I563" s="50">
        <v>33370</v>
      </c>
      <c r="J563" s="5" t="s">
        <v>421</v>
      </c>
      <c r="BT563" s="1"/>
    </row>
    <row r="564" spans="1:72" x14ac:dyDescent="0.25">
      <c r="A564" s="5" t="s">
        <v>411</v>
      </c>
      <c r="B564" s="5" t="s">
        <v>413</v>
      </c>
      <c r="C564" s="5" t="s">
        <v>586</v>
      </c>
      <c r="D564" s="5" t="s">
        <v>596</v>
      </c>
      <c r="E564" s="52">
        <f t="shared" ca="1" si="8"/>
        <v>25044</v>
      </c>
      <c r="F564" s="5">
        <v>49</v>
      </c>
      <c r="G564" s="50">
        <v>25358</v>
      </c>
      <c r="H564" s="5">
        <v>350618</v>
      </c>
      <c r="I564" s="50">
        <v>34109</v>
      </c>
      <c r="J564" s="5" t="s">
        <v>412</v>
      </c>
      <c r="BT564" s="1"/>
    </row>
    <row r="565" spans="1:72" x14ac:dyDescent="0.25">
      <c r="A565" s="5" t="s">
        <v>411</v>
      </c>
      <c r="B565" s="5" t="s">
        <v>454</v>
      </c>
      <c r="C565" s="5" t="s">
        <v>506</v>
      </c>
      <c r="D565" s="5" t="s">
        <v>840</v>
      </c>
      <c r="E565" s="52">
        <f t="shared" ca="1" si="8"/>
        <v>18360</v>
      </c>
      <c r="F565" s="5">
        <v>40</v>
      </c>
      <c r="G565" s="50">
        <v>28743</v>
      </c>
      <c r="H565" s="5">
        <v>351312</v>
      </c>
      <c r="I565" s="50">
        <v>37876</v>
      </c>
      <c r="J565" s="5" t="s">
        <v>858</v>
      </c>
      <c r="BT565" s="1"/>
    </row>
    <row r="566" spans="1:72" x14ac:dyDescent="0.25">
      <c r="A566" s="5" t="s">
        <v>411</v>
      </c>
      <c r="B566" s="5" t="s">
        <v>408</v>
      </c>
      <c r="C566" s="5" t="s">
        <v>446</v>
      </c>
      <c r="D566" s="5" t="s">
        <v>954</v>
      </c>
      <c r="E566" s="52">
        <f t="shared" ca="1" si="8"/>
        <v>18504</v>
      </c>
      <c r="F566" s="5">
        <v>41</v>
      </c>
      <c r="G566" s="50">
        <v>28359</v>
      </c>
      <c r="H566" s="5">
        <v>561757</v>
      </c>
      <c r="I566" s="50">
        <v>38997</v>
      </c>
      <c r="J566" s="5" t="s">
        <v>858</v>
      </c>
      <c r="BT566" s="1"/>
    </row>
    <row r="567" spans="1:72" x14ac:dyDescent="0.25">
      <c r="A567" s="5" t="s">
        <v>411</v>
      </c>
      <c r="B567" s="5" t="s">
        <v>413</v>
      </c>
      <c r="C567" s="5" t="s">
        <v>155</v>
      </c>
      <c r="D567" s="5" t="s">
        <v>640</v>
      </c>
      <c r="E567" s="52">
        <f t="shared" ca="1" si="8"/>
        <v>21576</v>
      </c>
      <c r="F567" s="5">
        <v>37</v>
      </c>
      <c r="G567" s="50">
        <v>29711</v>
      </c>
      <c r="H567" s="5">
        <v>561808</v>
      </c>
      <c r="I567" s="50">
        <v>38758</v>
      </c>
      <c r="J567" s="5" t="s">
        <v>858</v>
      </c>
      <c r="BT567" s="1"/>
    </row>
    <row r="568" spans="1:72" x14ac:dyDescent="0.25">
      <c r="A568" s="5" t="s">
        <v>411</v>
      </c>
      <c r="B568" s="5" t="s">
        <v>413</v>
      </c>
      <c r="C568" s="5" t="s">
        <v>476</v>
      </c>
      <c r="D568" s="5" t="s">
        <v>1002</v>
      </c>
      <c r="E568" s="52">
        <f t="shared" ca="1" si="8"/>
        <v>22512</v>
      </c>
      <c r="F568" s="5">
        <v>47</v>
      </c>
      <c r="G568" s="50">
        <v>26104</v>
      </c>
      <c r="H568" s="5">
        <v>352637</v>
      </c>
      <c r="I568" s="50">
        <v>35214</v>
      </c>
      <c r="J568" s="5" t="s">
        <v>918</v>
      </c>
      <c r="BT568" s="1"/>
    </row>
    <row r="569" spans="1:72" x14ac:dyDescent="0.25">
      <c r="A569" s="5" t="s">
        <v>411</v>
      </c>
      <c r="B569" s="5" t="s">
        <v>413</v>
      </c>
      <c r="C569" s="5" t="s">
        <v>483</v>
      </c>
      <c r="D569" s="5" t="s">
        <v>640</v>
      </c>
      <c r="E569" s="52">
        <f t="shared" ca="1" si="8"/>
        <v>19716</v>
      </c>
      <c r="F569" s="5">
        <v>39</v>
      </c>
      <c r="G569" s="50">
        <v>28849</v>
      </c>
      <c r="H569" s="5">
        <v>562647</v>
      </c>
      <c r="I569" s="50">
        <v>39236</v>
      </c>
      <c r="J569" s="5" t="s">
        <v>858</v>
      </c>
      <c r="BT569" s="1"/>
    </row>
    <row r="570" spans="1:72" x14ac:dyDescent="0.25">
      <c r="A570" s="5" t="s">
        <v>411</v>
      </c>
      <c r="B570" s="5" t="s">
        <v>408</v>
      </c>
      <c r="C570" s="5" t="s">
        <v>614</v>
      </c>
      <c r="D570" s="5" t="s">
        <v>471</v>
      </c>
      <c r="E570" s="52">
        <f t="shared" ca="1" si="8"/>
        <v>21648</v>
      </c>
      <c r="F570" s="5">
        <v>33</v>
      </c>
      <c r="G570" s="50">
        <v>30996</v>
      </c>
      <c r="H570" s="5">
        <v>563520</v>
      </c>
      <c r="I570" s="50">
        <v>37281</v>
      </c>
      <c r="J570" s="5" t="s">
        <v>858</v>
      </c>
      <c r="BT570" s="1"/>
    </row>
    <row r="571" spans="1:72" x14ac:dyDescent="0.25">
      <c r="A571" s="5" t="s">
        <v>411</v>
      </c>
      <c r="B571" s="5" t="s">
        <v>413</v>
      </c>
      <c r="C571" s="5" t="s">
        <v>509</v>
      </c>
      <c r="D571" s="5" t="s">
        <v>848</v>
      </c>
      <c r="E571" s="52">
        <f t="shared" ca="1" si="8"/>
        <v>20460</v>
      </c>
      <c r="F571" s="5">
        <v>34</v>
      </c>
      <c r="G571" s="50">
        <v>30837</v>
      </c>
      <c r="H571" s="5">
        <v>563096</v>
      </c>
      <c r="I571" s="50">
        <v>41397</v>
      </c>
      <c r="J571" s="5" t="s">
        <v>858</v>
      </c>
      <c r="BT571" s="1"/>
    </row>
    <row r="572" spans="1:72" x14ac:dyDescent="0.25">
      <c r="A572" s="5" t="s">
        <v>886</v>
      </c>
      <c r="B572" s="5" t="s">
        <v>413</v>
      </c>
      <c r="C572" s="5" t="s">
        <v>817</v>
      </c>
      <c r="D572" s="5" t="s">
        <v>640</v>
      </c>
      <c r="E572" s="52">
        <f t="shared" ca="1" si="8"/>
        <v>30876</v>
      </c>
      <c r="F572" s="5">
        <v>46</v>
      </c>
      <c r="G572" s="50">
        <v>26546</v>
      </c>
      <c r="H572" s="5">
        <v>561261</v>
      </c>
      <c r="I572" s="50">
        <v>35523</v>
      </c>
      <c r="J572" s="5" t="s">
        <v>417</v>
      </c>
      <c r="BT572" s="1"/>
    </row>
    <row r="573" spans="1:72" x14ac:dyDescent="0.25">
      <c r="A573" s="5" t="s">
        <v>663</v>
      </c>
      <c r="B573" s="5" t="s">
        <v>413</v>
      </c>
      <c r="C573" s="5" t="s">
        <v>662</v>
      </c>
      <c r="D573" s="5" t="s">
        <v>462</v>
      </c>
      <c r="E573" s="52">
        <f t="shared" ca="1" si="8"/>
        <v>23052</v>
      </c>
      <c r="F573" s="5">
        <v>61</v>
      </c>
      <c r="G573" s="50">
        <v>20825</v>
      </c>
      <c r="H573" s="5">
        <v>560392</v>
      </c>
      <c r="I573" s="50">
        <v>30013</v>
      </c>
      <c r="J573" s="5" t="s">
        <v>412</v>
      </c>
      <c r="BT573" s="1"/>
    </row>
    <row r="574" spans="1:72" x14ac:dyDescent="0.25">
      <c r="A574" s="5" t="s">
        <v>642</v>
      </c>
      <c r="B574" s="5" t="s">
        <v>408</v>
      </c>
      <c r="C574" s="5" t="s">
        <v>569</v>
      </c>
      <c r="D574" s="5" t="s">
        <v>641</v>
      </c>
      <c r="E574" s="52">
        <f t="shared" ca="1" si="8"/>
        <v>26040</v>
      </c>
      <c r="F574" s="5">
        <v>57</v>
      </c>
      <c r="G574" s="50">
        <v>22232</v>
      </c>
      <c r="H574" s="5">
        <v>350768</v>
      </c>
      <c r="I574" s="50">
        <v>29930</v>
      </c>
      <c r="J574" s="5" t="s">
        <v>417</v>
      </c>
      <c r="BT574" s="1"/>
    </row>
    <row r="575" spans="1:72" x14ac:dyDescent="0.25">
      <c r="A575" s="5" t="s">
        <v>642</v>
      </c>
      <c r="B575" s="5" t="s">
        <v>408</v>
      </c>
      <c r="C575" s="5" t="s">
        <v>497</v>
      </c>
      <c r="D575" s="5" t="s">
        <v>735</v>
      </c>
      <c r="E575" s="52">
        <f t="shared" ca="1" si="8"/>
        <v>26736</v>
      </c>
      <c r="F575" s="5">
        <v>60</v>
      </c>
      <c r="G575" s="50">
        <v>21339</v>
      </c>
      <c r="H575" s="5">
        <v>560707</v>
      </c>
      <c r="I575" s="50">
        <v>32072</v>
      </c>
      <c r="J575" s="5" t="s">
        <v>412</v>
      </c>
      <c r="BT575" s="1"/>
    </row>
    <row r="576" spans="1:72" x14ac:dyDescent="0.25">
      <c r="A576" s="5" t="s">
        <v>642</v>
      </c>
      <c r="B576" s="5" t="s">
        <v>408</v>
      </c>
      <c r="C576" s="5" t="s">
        <v>572</v>
      </c>
      <c r="D576" s="5" t="s">
        <v>453</v>
      </c>
      <c r="E576" s="52">
        <f t="shared" ca="1" si="8"/>
        <v>21072</v>
      </c>
      <c r="F576" s="5">
        <v>42</v>
      </c>
      <c r="G576" s="50">
        <v>27800</v>
      </c>
      <c r="H576" s="5">
        <v>350199</v>
      </c>
      <c r="I576" s="50">
        <v>38450</v>
      </c>
      <c r="J576" s="5" t="s">
        <v>909</v>
      </c>
      <c r="BT576" s="1"/>
    </row>
    <row r="577" spans="1:72" x14ac:dyDescent="0.25">
      <c r="A577" s="5" t="s">
        <v>811</v>
      </c>
      <c r="B577" s="5" t="s">
        <v>408</v>
      </c>
      <c r="C577" s="5" t="s">
        <v>503</v>
      </c>
      <c r="D577" s="5" t="s">
        <v>810</v>
      </c>
      <c r="E577" s="52">
        <f t="shared" ca="1" si="8"/>
        <v>26472</v>
      </c>
      <c r="F577" s="5">
        <v>60</v>
      </c>
      <c r="G577" s="50">
        <v>21407</v>
      </c>
      <c r="H577" s="5">
        <v>350770</v>
      </c>
      <c r="I577" s="50">
        <v>32920</v>
      </c>
      <c r="J577" s="5" t="s">
        <v>421</v>
      </c>
      <c r="BT577" s="1"/>
    </row>
    <row r="578" spans="1:72" x14ac:dyDescent="0.25">
      <c r="A578" s="5" t="s">
        <v>683</v>
      </c>
      <c r="B578" s="5" t="s">
        <v>408</v>
      </c>
      <c r="C578" s="5" t="s">
        <v>409</v>
      </c>
      <c r="D578" s="5" t="s">
        <v>676</v>
      </c>
      <c r="E578" s="52">
        <f t="shared" ref="E578:E641" ca="1" si="9">RANDBETWEEN(1500,2600)*12</f>
        <v>30636</v>
      </c>
      <c r="F578" s="5">
        <v>56</v>
      </c>
      <c r="G578" s="50">
        <v>22817</v>
      </c>
      <c r="H578" s="5">
        <v>350877</v>
      </c>
      <c r="I578" s="50">
        <v>30106</v>
      </c>
      <c r="J578" s="5" t="s">
        <v>421</v>
      </c>
      <c r="BT578" s="1"/>
    </row>
    <row r="579" spans="1:72" x14ac:dyDescent="0.25">
      <c r="A579" s="5" t="s">
        <v>683</v>
      </c>
      <c r="B579" s="5" t="s">
        <v>454</v>
      </c>
      <c r="C579" s="5" t="s">
        <v>509</v>
      </c>
      <c r="D579" s="5" t="s">
        <v>609</v>
      </c>
      <c r="E579" s="52">
        <f t="shared" ca="1" si="9"/>
        <v>26652</v>
      </c>
      <c r="F579" s="5">
        <v>57</v>
      </c>
      <c r="G579" s="50">
        <v>22452</v>
      </c>
      <c r="H579" s="5">
        <v>350635</v>
      </c>
      <c r="I579" s="50">
        <v>30310</v>
      </c>
      <c r="J579" s="5" t="s">
        <v>466</v>
      </c>
      <c r="BT579" s="1"/>
    </row>
    <row r="580" spans="1:72" x14ac:dyDescent="0.25">
      <c r="A580" s="5" t="s">
        <v>655</v>
      </c>
      <c r="B580" s="5" t="s">
        <v>408</v>
      </c>
      <c r="C580" s="5" t="s">
        <v>479</v>
      </c>
      <c r="D580" s="5" t="s">
        <v>459</v>
      </c>
      <c r="E580" s="52">
        <f t="shared" ca="1" si="9"/>
        <v>24468</v>
      </c>
      <c r="F580" s="5">
        <v>58</v>
      </c>
      <c r="G580" s="50">
        <v>22147</v>
      </c>
      <c r="H580" s="5">
        <v>350342</v>
      </c>
      <c r="I580" s="50">
        <v>29709</v>
      </c>
      <c r="J580" s="5" t="s">
        <v>412</v>
      </c>
      <c r="BT580" s="1"/>
    </row>
    <row r="581" spans="1:72" x14ac:dyDescent="0.25">
      <c r="A581" s="5" t="s">
        <v>936</v>
      </c>
      <c r="B581" s="5" t="s">
        <v>408</v>
      </c>
      <c r="C581" s="5" t="s">
        <v>497</v>
      </c>
      <c r="D581" s="5" t="s">
        <v>935</v>
      </c>
      <c r="E581" s="52">
        <f t="shared" ca="1" si="9"/>
        <v>29712</v>
      </c>
      <c r="F581" s="5">
        <v>39</v>
      </c>
      <c r="G581" s="50">
        <v>28980</v>
      </c>
      <c r="H581" s="5">
        <v>561592</v>
      </c>
      <c r="I581" s="50">
        <v>37600</v>
      </c>
      <c r="J581" s="5" t="s">
        <v>858</v>
      </c>
      <c r="BT581" s="1"/>
    </row>
    <row r="582" spans="1:72" x14ac:dyDescent="0.25">
      <c r="A582" s="5" t="s">
        <v>743</v>
      </c>
      <c r="B582" s="5" t="s">
        <v>413</v>
      </c>
      <c r="C582" s="5" t="s">
        <v>185</v>
      </c>
      <c r="D582" s="5" t="s">
        <v>558</v>
      </c>
      <c r="E582" s="52">
        <f t="shared" ca="1" si="9"/>
        <v>29340</v>
      </c>
      <c r="F582" s="5">
        <v>56</v>
      </c>
      <c r="G582" s="50">
        <v>22726</v>
      </c>
      <c r="H582" s="5">
        <v>350385</v>
      </c>
      <c r="I582" s="50">
        <v>30822</v>
      </c>
      <c r="J582" s="5" t="s">
        <v>421</v>
      </c>
      <c r="BT582" s="1"/>
    </row>
    <row r="583" spans="1:72" x14ac:dyDescent="0.25">
      <c r="A583" s="5" t="s">
        <v>743</v>
      </c>
      <c r="B583" s="5" t="s">
        <v>413</v>
      </c>
      <c r="C583" s="5" t="s">
        <v>531</v>
      </c>
      <c r="D583" s="5" t="s">
        <v>477</v>
      </c>
      <c r="E583" s="52">
        <f t="shared" ca="1" si="9"/>
        <v>20232</v>
      </c>
      <c r="F583" s="5">
        <v>48</v>
      </c>
      <c r="G583" s="50">
        <v>25752</v>
      </c>
      <c r="H583" s="5">
        <v>350590</v>
      </c>
      <c r="I583" s="50">
        <v>34224</v>
      </c>
      <c r="J583" s="5" t="s">
        <v>412</v>
      </c>
      <c r="BT583" s="1"/>
    </row>
    <row r="584" spans="1:72" x14ac:dyDescent="0.25">
      <c r="A584" s="5" t="s">
        <v>771</v>
      </c>
      <c r="B584" s="5" t="s">
        <v>408</v>
      </c>
      <c r="C584" s="5" t="s">
        <v>546</v>
      </c>
      <c r="D584" s="5" t="s">
        <v>185</v>
      </c>
      <c r="E584" s="52">
        <f t="shared" ca="1" si="9"/>
        <v>25476</v>
      </c>
      <c r="F584" s="5">
        <v>64</v>
      </c>
      <c r="G584" s="50">
        <v>19765</v>
      </c>
      <c r="H584" s="5">
        <v>560635</v>
      </c>
      <c r="I584" s="50">
        <v>31507</v>
      </c>
      <c r="J584" s="5" t="s">
        <v>417</v>
      </c>
      <c r="BT584" s="1"/>
    </row>
    <row r="585" spans="1:72" x14ac:dyDescent="0.25">
      <c r="A585" s="5" t="s">
        <v>478</v>
      </c>
      <c r="B585" s="5" t="s">
        <v>413</v>
      </c>
      <c r="C585" s="5" t="s">
        <v>476</v>
      </c>
      <c r="D585" s="5" t="s">
        <v>477</v>
      </c>
      <c r="E585" s="52">
        <f t="shared" ca="1" si="9"/>
        <v>21396</v>
      </c>
      <c r="F585" s="5">
        <v>61</v>
      </c>
      <c r="G585" s="50">
        <v>20845</v>
      </c>
      <c r="H585" s="5">
        <v>350562</v>
      </c>
      <c r="I585" s="50">
        <v>28380</v>
      </c>
      <c r="J585" s="5" t="s">
        <v>417</v>
      </c>
      <c r="BT585" s="1"/>
    </row>
    <row r="586" spans="1:72" x14ac:dyDescent="0.25">
      <c r="A586" s="5" t="s">
        <v>478</v>
      </c>
      <c r="B586" s="5" t="s">
        <v>408</v>
      </c>
      <c r="C586" s="5" t="s">
        <v>572</v>
      </c>
      <c r="D586" s="5" t="s">
        <v>621</v>
      </c>
      <c r="E586" s="52">
        <f t="shared" ca="1" si="9"/>
        <v>18552</v>
      </c>
      <c r="F586" s="5">
        <v>58</v>
      </c>
      <c r="G586" s="50">
        <v>22107</v>
      </c>
      <c r="H586" s="5">
        <v>560770</v>
      </c>
      <c r="I586" s="50">
        <v>32292</v>
      </c>
      <c r="J586" s="5" t="s">
        <v>421</v>
      </c>
      <c r="BT586" s="1"/>
    </row>
    <row r="587" spans="1:72" x14ac:dyDescent="0.25">
      <c r="A587" s="5" t="s">
        <v>478</v>
      </c>
      <c r="B587" s="5" t="s">
        <v>408</v>
      </c>
      <c r="C587" s="5" t="s">
        <v>185</v>
      </c>
      <c r="D587" s="5" t="s">
        <v>155</v>
      </c>
      <c r="E587" s="52">
        <f t="shared" ca="1" si="9"/>
        <v>26400</v>
      </c>
      <c r="F587" s="5">
        <v>37</v>
      </c>
      <c r="G587" s="50">
        <v>29591</v>
      </c>
      <c r="H587" s="5">
        <v>353020</v>
      </c>
      <c r="I587" s="50">
        <v>39588</v>
      </c>
      <c r="J587" s="5" t="s">
        <v>858</v>
      </c>
      <c r="BT587" s="1"/>
    </row>
    <row r="588" spans="1:72" x14ac:dyDescent="0.25">
      <c r="A588" s="5" t="s">
        <v>996</v>
      </c>
      <c r="B588" s="5" t="s">
        <v>413</v>
      </c>
      <c r="C588" s="5" t="s">
        <v>455</v>
      </c>
      <c r="D588" s="5" t="s">
        <v>995</v>
      </c>
      <c r="E588" s="52">
        <f t="shared" ca="1" si="9"/>
        <v>25020</v>
      </c>
      <c r="F588" s="5">
        <v>35</v>
      </c>
      <c r="G588" s="50">
        <v>30265</v>
      </c>
      <c r="H588" s="5">
        <v>352468</v>
      </c>
      <c r="I588" s="50">
        <v>39377</v>
      </c>
      <c r="J588" s="5" t="s">
        <v>903</v>
      </c>
      <c r="BT588" s="1"/>
    </row>
    <row r="589" spans="1:72" x14ac:dyDescent="0.25">
      <c r="A589" s="5" t="s">
        <v>769</v>
      </c>
      <c r="B589" s="5" t="s">
        <v>408</v>
      </c>
      <c r="C589" s="5" t="s">
        <v>549</v>
      </c>
      <c r="D589" s="5" t="s">
        <v>550</v>
      </c>
      <c r="E589" s="52">
        <f t="shared" ca="1" si="9"/>
        <v>21888</v>
      </c>
      <c r="F589" s="5">
        <v>58</v>
      </c>
      <c r="G589" s="50">
        <v>21972</v>
      </c>
      <c r="H589" s="5">
        <v>560625</v>
      </c>
      <c r="I589" s="50">
        <v>31437</v>
      </c>
      <c r="J589" s="5" t="s">
        <v>412</v>
      </c>
      <c r="BT589" s="1"/>
    </row>
    <row r="590" spans="1:72" x14ac:dyDescent="0.25">
      <c r="A590" s="5" t="s">
        <v>917</v>
      </c>
      <c r="B590" s="5" t="s">
        <v>408</v>
      </c>
      <c r="C590" s="5" t="s">
        <v>730</v>
      </c>
      <c r="D590" s="5" t="s">
        <v>735</v>
      </c>
      <c r="E590" s="52">
        <f t="shared" ca="1" si="9"/>
        <v>22404</v>
      </c>
      <c r="F590" s="5">
        <v>52</v>
      </c>
      <c r="G590" s="50">
        <v>24037</v>
      </c>
      <c r="H590" s="5">
        <v>561590</v>
      </c>
      <c r="I590" s="50">
        <v>33363</v>
      </c>
      <c r="J590" s="5" t="s">
        <v>421</v>
      </c>
      <c r="BT590" s="1"/>
    </row>
    <row r="591" spans="1:72" x14ac:dyDescent="0.25">
      <c r="A591" s="5" t="s">
        <v>726</v>
      </c>
      <c r="B591" s="5" t="s">
        <v>408</v>
      </c>
      <c r="C591" s="5" t="s">
        <v>469</v>
      </c>
      <c r="D591" s="5" t="s">
        <v>725</v>
      </c>
      <c r="E591" s="52">
        <f t="shared" ca="1" si="9"/>
        <v>21252</v>
      </c>
      <c r="F591" s="5">
        <v>61</v>
      </c>
      <c r="G591" s="50">
        <v>20887</v>
      </c>
      <c r="H591" s="5">
        <v>350560</v>
      </c>
      <c r="I591" s="50">
        <v>30571</v>
      </c>
      <c r="J591" s="5" t="s">
        <v>421</v>
      </c>
      <c r="BT591" s="1"/>
    </row>
    <row r="592" spans="1:72" x14ac:dyDescent="0.25">
      <c r="A592" s="5" t="s">
        <v>726</v>
      </c>
      <c r="B592" s="5" t="s">
        <v>408</v>
      </c>
      <c r="C592" s="5" t="s">
        <v>665</v>
      </c>
      <c r="D592" s="5" t="s">
        <v>155</v>
      </c>
      <c r="E592" s="52">
        <f t="shared" ca="1" si="9"/>
        <v>28884</v>
      </c>
      <c r="F592" s="5">
        <v>53</v>
      </c>
      <c r="G592" s="50">
        <v>23660</v>
      </c>
      <c r="H592" s="5">
        <v>560765</v>
      </c>
      <c r="I592" s="50">
        <v>32648</v>
      </c>
      <c r="J592" s="5" t="s">
        <v>417</v>
      </c>
      <c r="BT592" s="1"/>
    </row>
    <row r="593" spans="1:72" x14ac:dyDescent="0.25">
      <c r="A593" s="5" t="s">
        <v>726</v>
      </c>
      <c r="B593" s="5" t="s">
        <v>454</v>
      </c>
      <c r="C593" s="5" t="s">
        <v>704</v>
      </c>
      <c r="D593" s="5" t="s">
        <v>640</v>
      </c>
      <c r="E593" s="52">
        <f t="shared" ca="1" si="9"/>
        <v>23532</v>
      </c>
      <c r="F593" s="5">
        <v>47</v>
      </c>
      <c r="G593" s="50">
        <v>26073</v>
      </c>
      <c r="H593" s="5">
        <v>350443</v>
      </c>
      <c r="I593" s="50">
        <v>34622</v>
      </c>
      <c r="J593" s="5" t="s">
        <v>466</v>
      </c>
      <c r="BT593" s="1"/>
    </row>
    <row r="594" spans="1:72" x14ac:dyDescent="0.25">
      <c r="A594" s="5" t="s">
        <v>726</v>
      </c>
      <c r="B594" s="5" t="s">
        <v>413</v>
      </c>
      <c r="C594" s="5" t="s">
        <v>610</v>
      </c>
      <c r="D594" s="5" t="s">
        <v>844</v>
      </c>
      <c r="E594" s="52">
        <f t="shared" ca="1" si="9"/>
        <v>19656</v>
      </c>
      <c r="F594" s="5">
        <v>42</v>
      </c>
      <c r="G594" s="50">
        <v>27883</v>
      </c>
      <c r="H594" s="5">
        <v>561589</v>
      </c>
      <c r="I594" s="50">
        <v>36899</v>
      </c>
      <c r="J594" s="5" t="s">
        <v>466</v>
      </c>
      <c r="BT594" s="1"/>
    </row>
    <row r="595" spans="1:72" x14ac:dyDescent="0.25">
      <c r="A595" s="5" t="s">
        <v>726</v>
      </c>
      <c r="B595" s="5" t="s">
        <v>408</v>
      </c>
      <c r="C595" s="5" t="s">
        <v>766</v>
      </c>
      <c r="D595" s="5" t="s">
        <v>838</v>
      </c>
      <c r="E595" s="52">
        <f t="shared" ca="1" si="9"/>
        <v>23856</v>
      </c>
      <c r="F595" s="5">
        <v>49</v>
      </c>
      <c r="G595" s="50">
        <v>25388</v>
      </c>
      <c r="H595" s="5">
        <v>562092</v>
      </c>
      <c r="I595" s="50">
        <v>34704</v>
      </c>
      <c r="J595" s="5" t="s">
        <v>412</v>
      </c>
      <c r="BT595" s="1"/>
    </row>
    <row r="596" spans="1:72" x14ac:dyDescent="0.25">
      <c r="A596" s="5" t="s">
        <v>979</v>
      </c>
      <c r="B596" s="5" t="s">
        <v>408</v>
      </c>
      <c r="C596" s="5" t="s">
        <v>185</v>
      </c>
      <c r="D596" s="5" t="s">
        <v>191</v>
      </c>
      <c r="E596" s="52">
        <f t="shared" ca="1" si="9"/>
        <v>30180</v>
      </c>
      <c r="F596" s="5">
        <v>55</v>
      </c>
      <c r="G596" s="50">
        <v>23130</v>
      </c>
      <c r="H596" s="5">
        <v>562366</v>
      </c>
      <c r="I596" s="50">
        <v>36137</v>
      </c>
      <c r="J596" s="5" t="s">
        <v>466</v>
      </c>
      <c r="BT596" s="1"/>
    </row>
    <row r="597" spans="1:72" x14ac:dyDescent="0.25">
      <c r="A597" s="5" t="s">
        <v>447</v>
      </c>
      <c r="B597" s="5" t="s">
        <v>413</v>
      </c>
      <c r="C597" s="5" t="s">
        <v>446</v>
      </c>
      <c r="D597" s="5" t="s">
        <v>432</v>
      </c>
      <c r="E597" s="52">
        <f t="shared" ca="1" si="9"/>
        <v>22632</v>
      </c>
      <c r="F597" s="5">
        <v>61</v>
      </c>
      <c r="G597" s="50">
        <v>20785</v>
      </c>
      <c r="H597" s="5">
        <v>350635</v>
      </c>
      <c r="I597" s="50">
        <v>28119</v>
      </c>
      <c r="J597" s="5" t="s">
        <v>412</v>
      </c>
      <c r="BT597" s="1"/>
    </row>
    <row r="598" spans="1:72" x14ac:dyDescent="0.25">
      <c r="A598" s="5" t="s">
        <v>447</v>
      </c>
      <c r="B598" s="5" t="s">
        <v>413</v>
      </c>
      <c r="C598" s="5" t="s">
        <v>517</v>
      </c>
      <c r="D598" s="5" t="s">
        <v>441</v>
      </c>
      <c r="E598" s="52">
        <f t="shared" ca="1" si="9"/>
        <v>29976</v>
      </c>
      <c r="F598" s="5">
        <v>60</v>
      </c>
      <c r="G598" s="50">
        <v>21317</v>
      </c>
      <c r="H598" s="5">
        <v>350191</v>
      </c>
      <c r="I598" s="50">
        <v>28804</v>
      </c>
      <c r="J598" s="5" t="s">
        <v>466</v>
      </c>
      <c r="BT598" s="1"/>
    </row>
    <row r="599" spans="1:72" x14ac:dyDescent="0.25">
      <c r="A599" s="5" t="s">
        <v>447</v>
      </c>
      <c r="B599" s="5" t="s">
        <v>413</v>
      </c>
      <c r="C599" s="5" t="s">
        <v>485</v>
      </c>
      <c r="D599" s="5" t="s">
        <v>1043</v>
      </c>
      <c r="E599" s="52">
        <f t="shared" ca="1" si="9"/>
        <v>30048</v>
      </c>
      <c r="F599" s="5">
        <v>50</v>
      </c>
      <c r="G599" s="50">
        <v>24787</v>
      </c>
      <c r="H599" s="5">
        <v>562995</v>
      </c>
      <c r="I599" s="50">
        <v>39377</v>
      </c>
      <c r="J599" s="5" t="s">
        <v>466</v>
      </c>
      <c r="BT599" s="1"/>
    </row>
    <row r="600" spans="1:72" x14ac:dyDescent="0.25">
      <c r="A600" s="5" t="s">
        <v>717</v>
      </c>
      <c r="B600" s="5" t="s">
        <v>408</v>
      </c>
      <c r="C600" s="5" t="s">
        <v>488</v>
      </c>
      <c r="D600" s="5" t="s">
        <v>621</v>
      </c>
      <c r="E600" s="52">
        <f t="shared" ca="1" si="9"/>
        <v>18264</v>
      </c>
      <c r="F600" s="5">
        <v>57</v>
      </c>
      <c r="G600" s="50">
        <v>22227</v>
      </c>
      <c r="H600" s="5">
        <v>560456</v>
      </c>
      <c r="I600" s="50">
        <v>30266</v>
      </c>
      <c r="J600" s="5" t="s">
        <v>417</v>
      </c>
      <c r="BT600" s="1"/>
    </row>
    <row r="601" spans="1:72" x14ac:dyDescent="0.25">
      <c r="A601" s="5" t="s">
        <v>422</v>
      </c>
      <c r="B601" s="5" t="s">
        <v>408</v>
      </c>
      <c r="C601" s="5" t="s">
        <v>185</v>
      </c>
      <c r="D601" s="5" t="s">
        <v>185</v>
      </c>
      <c r="E601" s="52">
        <f t="shared" ca="1" si="9"/>
        <v>26028</v>
      </c>
      <c r="F601" s="5">
        <v>60</v>
      </c>
      <c r="G601" s="50">
        <v>21179</v>
      </c>
      <c r="H601" s="5">
        <v>350054</v>
      </c>
      <c r="I601" s="50">
        <v>27915</v>
      </c>
      <c r="J601" s="5" t="s">
        <v>412</v>
      </c>
      <c r="BT601" s="1"/>
    </row>
    <row r="602" spans="1:72" x14ac:dyDescent="0.25">
      <c r="A602" s="5" t="s">
        <v>422</v>
      </c>
      <c r="B602" s="5" t="s">
        <v>408</v>
      </c>
      <c r="C602" s="5" t="s">
        <v>503</v>
      </c>
      <c r="D602" s="5" t="s">
        <v>504</v>
      </c>
      <c r="E602" s="52">
        <f t="shared" ca="1" si="9"/>
        <v>25788</v>
      </c>
      <c r="F602" s="5">
        <v>61</v>
      </c>
      <c r="G602" s="50">
        <v>21039</v>
      </c>
      <c r="H602" s="5">
        <v>351231</v>
      </c>
      <c r="I602" s="50">
        <v>28150</v>
      </c>
      <c r="J602" s="5" t="s">
        <v>421</v>
      </c>
      <c r="BT602" s="1"/>
    </row>
    <row r="603" spans="1:72" x14ac:dyDescent="0.25">
      <c r="A603" s="5" t="s">
        <v>422</v>
      </c>
      <c r="B603" s="5" t="s">
        <v>413</v>
      </c>
      <c r="C603" s="5" t="s">
        <v>549</v>
      </c>
      <c r="D603" s="5" t="s">
        <v>486</v>
      </c>
      <c r="E603" s="52">
        <f t="shared" ca="1" si="9"/>
        <v>23916</v>
      </c>
      <c r="F603" s="5">
        <v>58</v>
      </c>
      <c r="G603" s="50">
        <v>21830</v>
      </c>
      <c r="H603" s="5">
        <v>560314</v>
      </c>
      <c r="I603" s="50">
        <v>29505</v>
      </c>
      <c r="J603" s="5" t="s">
        <v>417</v>
      </c>
      <c r="BT603" s="1"/>
    </row>
    <row r="604" spans="1:72" x14ac:dyDescent="0.25">
      <c r="A604" s="5" t="s">
        <v>422</v>
      </c>
      <c r="B604" s="5" t="s">
        <v>408</v>
      </c>
      <c r="C604" s="5" t="s">
        <v>152</v>
      </c>
      <c r="D604" s="5" t="s">
        <v>527</v>
      </c>
      <c r="E604" s="52">
        <f t="shared" ca="1" si="9"/>
        <v>23220</v>
      </c>
      <c r="F604" s="5">
        <v>59</v>
      </c>
      <c r="G604" s="50">
        <v>21673</v>
      </c>
      <c r="H604" s="5">
        <v>351121</v>
      </c>
      <c r="I604" s="50">
        <v>29711</v>
      </c>
      <c r="J604" s="5" t="s">
        <v>417</v>
      </c>
      <c r="BT604" s="1"/>
    </row>
    <row r="605" spans="1:72" x14ac:dyDescent="0.25">
      <c r="A605" s="5" t="s">
        <v>422</v>
      </c>
      <c r="B605" s="5" t="s">
        <v>413</v>
      </c>
      <c r="C605" s="5" t="s">
        <v>410</v>
      </c>
      <c r="D605" s="5" t="s">
        <v>644</v>
      </c>
      <c r="E605" s="52">
        <f t="shared" ca="1" si="9"/>
        <v>21228</v>
      </c>
      <c r="F605" s="5">
        <v>57</v>
      </c>
      <c r="G605" s="50">
        <v>22497</v>
      </c>
      <c r="H605" s="5">
        <v>351064</v>
      </c>
      <c r="I605" s="50">
        <v>29709</v>
      </c>
      <c r="J605" s="5" t="s">
        <v>421</v>
      </c>
      <c r="BT605" s="1"/>
    </row>
    <row r="606" spans="1:72" x14ac:dyDescent="0.25">
      <c r="A606" s="5" t="s">
        <v>422</v>
      </c>
      <c r="B606" s="5" t="s">
        <v>413</v>
      </c>
      <c r="C606" s="5" t="s">
        <v>448</v>
      </c>
      <c r="D606" s="5" t="s">
        <v>472</v>
      </c>
      <c r="E606" s="52">
        <f t="shared" ca="1" si="9"/>
        <v>21420</v>
      </c>
      <c r="F606" s="5">
        <v>56</v>
      </c>
      <c r="G606" s="50">
        <v>22744</v>
      </c>
      <c r="H606" s="5">
        <v>350226</v>
      </c>
      <c r="I606" s="50">
        <v>30049</v>
      </c>
      <c r="J606" s="5" t="s">
        <v>417</v>
      </c>
      <c r="BT606" s="1"/>
    </row>
    <row r="607" spans="1:72" x14ac:dyDescent="0.25">
      <c r="A607" s="5" t="s">
        <v>422</v>
      </c>
      <c r="B607" s="5" t="s">
        <v>408</v>
      </c>
      <c r="C607" s="5" t="s">
        <v>440</v>
      </c>
      <c r="D607" s="5" t="s">
        <v>410</v>
      </c>
      <c r="E607" s="52">
        <f t="shared" ca="1" si="9"/>
        <v>24576</v>
      </c>
      <c r="F607" s="5">
        <v>55</v>
      </c>
      <c r="G607" s="50">
        <v>22930</v>
      </c>
      <c r="H607" s="5">
        <v>350063</v>
      </c>
      <c r="I607" s="50">
        <v>30239</v>
      </c>
      <c r="J607" s="5" t="s">
        <v>417</v>
      </c>
      <c r="BT607" s="1"/>
    </row>
    <row r="608" spans="1:72" x14ac:dyDescent="0.25">
      <c r="A608" s="5" t="s">
        <v>422</v>
      </c>
      <c r="B608" s="5" t="s">
        <v>408</v>
      </c>
      <c r="C608" s="5" t="s">
        <v>608</v>
      </c>
      <c r="D608" s="5" t="s">
        <v>716</v>
      </c>
      <c r="E608" s="52">
        <f t="shared" ca="1" si="9"/>
        <v>29100</v>
      </c>
      <c r="F608" s="5">
        <v>60</v>
      </c>
      <c r="G608" s="50">
        <v>21283</v>
      </c>
      <c r="H608" s="5">
        <v>560433</v>
      </c>
      <c r="I608" s="50">
        <v>30216</v>
      </c>
      <c r="J608" s="5" t="s">
        <v>412</v>
      </c>
      <c r="BT608" s="1"/>
    </row>
    <row r="609" spans="1:72" x14ac:dyDescent="0.25">
      <c r="A609" s="5" t="s">
        <v>422</v>
      </c>
      <c r="B609" s="5" t="s">
        <v>408</v>
      </c>
      <c r="C609" s="5" t="s">
        <v>712</v>
      </c>
      <c r="D609" s="5" t="s">
        <v>444</v>
      </c>
      <c r="E609" s="52">
        <f t="shared" ca="1" si="9"/>
        <v>25248</v>
      </c>
      <c r="F609" s="5">
        <v>58</v>
      </c>
      <c r="G609" s="50">
        <v>22181</v>
      </c>
      <c r="H609" s="5">
        <v>351236</v>
      </c>
      <c r="I609" s="50">
        <v>30311</v>
      </c>
      <c r="J609" s="5" t="s">
        <v>417</v>
      </c>
      <c r="BT609" s="1"/>
    </row>
    <row r="610" spans="1:72" x14ac:dyDescent="0.25">
      <c r="A610" s="5" t="s">
        <v>422</v>
      </c>
      <c r="B610" s="5" t="s">
        <v>408</v>
      </c>
      <c r="C610" s="5" t="s">
        <v>429</v>
      </c>
      <c r="D610" s="5" t="s">
        <v>533</v>
      </c>
      <c r="E610" s="52">
        <f t="shared" ca="1" si="9"/>
        <v>30636</v>
      </c>
      <c r="F610" s="5">
        <v>57</v>
      </c>
      <c r="G610" s="50">
        <v>22512</v>
      </c>
      <c r="H610" s="5">
        <v>350380</v>
      </c>
      <c r="I610" s="50">
        <v>30611</v>
      </c>
      <c r="J610" s="5" t="s">
        <v>417</v>
      </c>
      <c r="BT610" s="1"/>
    </row>
    <row r="611" spans="1:72" x14ac:dyDescent="0.25">
      <c r="A611" s="5" t="s">
        <v>422</v>
      </c>
      <c r="B611" s="5" t="s">
        <v>408</v>
      </c>
      <c r="C611" s="5" t="s">
        <v>602</v>
      </c>
      <c r="D611" s="5" t="s">
        <v>715</v>
      </c>
      <c r="E611" s="52">
        <f t="shared" ca="1" si="9"/>
        <v>20724</v>
      </c>
      <c r="F611" s="5">
        <v>58</v>
      </c>
      <c r="G611" s="50">
        <v>22140</v>
      </c>
      <c r="H611" s="5">
        <v>350919</v>
      </c>
      <c r="I611" s="50">
        <v>30363</v>
      </c>
      <c r="J611" s="5" t="s">
        <v>466</v>
      </c>
      <c r="BT611" s="1"/>
    </row>
    <row r="612" spans="1:72" x14ac:dyDescent="0.25">
      <c r="A612" s="5" t="s">
        <v>422</v>
      </c>
      <c r="B612" s="5" t="s">
        <v>413</v>
      </c>
      <c r="C612" s="5" t="s">
        <v>499</v>
      </c>
      <c r="D612" s="5" t="s">
        <v>515</v>
      </c>
      <c r="E612" s="52">
        <f t="shared" ca="1" si="9"/>
        <v>26484</v>
      </c>
      <c r="F612" s="5">
        <v>55</v>
      </c>
      <c r="G612" s="50">
        <v>23052</v>
      </c>
      <c r="H612" s="5">
        <v>350301</v>
      </c>
      <c r="I612" s="50">
        <v>30660</v>
      </c>
      <c r="J612" s="5" t="s">
        <v>412</v>
      </c>
      <c r="BT612" s="1"/>
    </row>
    <row r="613" spans="1:72" x14ac:dyDescent="0.25">
      <c r="A613" s="5" t="s">
        <v>422</v>
      </c>
      <c r="B613" s="5" t="s">
        <v>413</v>
      </c>
      <c r="C613" s="5" t="s">
        <v>448</v>
      </c>
      <c r="D613" s="5" t="s">
        <v>468</v>
      </c>
      <c r="E613" s="52">
        <f t="shared" ca="1" si="9"/>
        <v>22188</v>
      </c>
      <c r="F613" s="5">
        <v>56</v>
      </c>
      <c r="G613" s="50">
        <v>22831</v>
      </c>
      <c r="H613" s="5">
        <v>560462</v>
      </c>
      <c r="I613" s="50">
        <v>30775</v>
      </c>
      <c r="J613" s="5" t="s">
        <v>412</v>
      </c>
      <c r="BT613" s="1"/>
    </row>
    <row r="614" spans="1:72" x14ac:dyDescent="0.25">
      <c r="A614" s="5" t="s">
        <v>422</v>
      </c>
      <c r="B614" s="5" t="s">
        <v>408</v>
      </c>
      <c r="C614" s="5" t="s">
        <v>748</v>
      </c>
      <c r="D614" s="5" t="s">
        <v>155</v>
      </c>
      <c r="E614" s="52">
        <f t="shared" ca="1" si="9"/>
        <v>29592</v>
      </c>
      <c r="F614" s="5">
        <v>55</v>
      </c>
      <c r="G614" s="50">
        <v>22990</v>
      </c>
      <c r="H614" s="5">
        <v>560526</v>
      </c>
      <c r="I614" s="50">
        <v>30728</v>
      </c>
      <c r="J614" s="5" t="s">
        <v>412</v>
      </c>
      <c r="BT614" s="1"/>
    </row>
    <row r="615" spans="1:72" x14ac:dyDescent="0.25">
      <c r="A615" s="5" t="s">
        <v>422</v>
      </c>
      <c r="B615" s="5" t="s">
        <v>413</v>
      </c>
      <c r="C615" s="5" t="s">
        <v>652</v>
      </c>
      <c r="D615" s="5" t="s">
        <v>600</v>
      </c>
      <c r="E615" s="52">
        <f t="shared" ca="1" si="9"/>
        <v>21564</v>
      </c>
      <c r="F615" s="5">
        <v>56</v>
      </c>
      <c r="G615" s="50">
        <v>22731</v>
      </c>
      <c r="H615" s="5">
        <v>560595</v>
      </c>
      <c r="I615" s="50">
        <v>32914</v>
      </c>
      <c r="J615" s="5" t="s">
        <v>421</v>
      </c>
      <c r="BT615" s="1"/>
    </row>
    <row r="616" spans="1:72" x14ac:dyDescent="0.25">
      <c r="A616" s="5" t="s">
        <v>422</v>
      </c>
      <c r="B616" s="5" t="s">
        <v>408</v>
      </c>
      <c r="C616" s="5" t="s">
        <v>440</v>
      </c>
      <c r="D616" s="5" t="s">
        <v>762</v>
      </c>
      <c r="E616" s="52">
        <f t="shared" ca="1" si="9"/>
        <v>28716</v>
      </c>
      <c r="F616" s="5">
        <v>55</v>
      </c>
      <c r="G616" s="50">
        <v>22992</v>
      </c>
      <c r="H616" s="5">
        <v>560602</v>
      </c>
      <c r="I616" s="50">
        <v>32998</v>
      </c>
      <c r="J616" s="5" t="s">
        <v>466</v>
      </c>
      <c r="BT616" s="1"/>
    </row>
    <row r="617" spans="1:72" x14ac:dyDescent="0.25">
      <c r="A617" s="5" t="s">
        <v>422</v>
      </c>
      <c r="B617" s="5" t="s">
        <v>408</v>
      </c>
      <c r="C617" s="5" t="s">
        <v>713</v>
      </c>
      <c r="D617" s="5" t="s">
        <v>459</v>
      </c>
      <c r="E617" s="52">
        <f t="shared" ca="1" si="9"/>
        <v>30516</v>
      </c>
      <c r="F617" s="5">
        <v>56</v>
      </c>
      <c r="G617" s="50">
        <v>22771</v>
      </c>
      <c r="H617" s="5">
        <v>560603</v>
      </c>
      <c r="I617" s="50">
        <v>31342</v>
      </c>
      <c r="J617" s="5" t="s">
        <v>466</v>
      </c>
      <c r="BT617" s="1"/>
    </row>
    <row r="618" spans="1:72" x14ac:dyDescent="0.25">
      <c r="A618" s="5" t="s">
        <v>422</v>
      </c>
      <c r="B618" s="5" t="s">
        <v>408</v>
      </c>
      <c r="C618" s="5" t="s">
        <v>506</v>
      </c>
      <c r="D618" s="5" t="s">
        <v>465</v>
      </c>
      <c r="E618" s="52">
        <f t="shared" ca="1" si="9"/>
        <v>20772</v>
      </c>
      <c r="F618" s="5">
        <v>52</v>
      </c>
      <c r="G618" s="50">
        <v>24132</v>
      </c>
      <c r="H618" s="5">
        <v>350742</v>
      </c>
      <c r="I618" s="50">
        <v>32601</v>
      </c>
      <c r="J618" s="5" t="s">
        <v>421</v>
      </c>
      <c r="BT618" s="1"/>
    </row>
    <row r="619" spans="1:72" x14ac:dyDescent="0.25">
      <c r="A619" s="5" t="s">
        <v>422</v>
      </c>
      <c r="B619" s="5" t="s">
        <v>413</v>
      </c>
      <c r="C619" s="5" t="s">
        <v>469</v>
      </c>
      <c r="D619" s="5" t="s">
        <v>820</v>
      </c>
      <c r="E619" s="52">
        <f t="shared" ca="1" si="9"/>
        <v>25344</v>
      </c>
      <c r="F619" s="5">
        <v>51</v>
      </c>
      <c r="G619" s="50">
        <v>24449</v>
      </c>
      <c r="H619" s="5">
        <v>560925</v>
      </c>
      <c r="I619" s="50">
        <v>33157</v>
      </c>
      <c r="J619" s="5" t="s">
        <v>417</v>
      </c>
      <c r="BT619" s="1"/>
    </row>
    <row r="620" spans="1:72" x14ac:dyDescent="0.25">
      <c r="A620" s="5" t="s">
        <v>422</v>
      </c>
      <c r="B620" s="5" t="s">
        <v>408</v>
      </c>
      <c r="C620" s="5" t="s">
        <v>526</v>
      </c>
      <c r="D620" s="5" t="s">
        <v>459</v>
      </c>
      <c r="E620" s="52">
        <f t="shared" ca="1" si="9"/>
        <v>29448</v>
      </c>
      <c r="F620" s="5">
        <v>44</v>
      </c>
      <c r="G620" s="50">
        <v>27037</v>
      </c>
      <c r="H620" s="5">
        <v>561310</v>
      </c>
      <c r="I620" s="50">
        <v>35685</v>
      </c>
      <c r="J620" s="5" t="s">
        <v>417</v>
      </c>
      <c r="BT620" s="1"/>
    </row>
    <row r="621" spans="1:72" x14ac:dyDescent="0.25">
      <c r="A621" s="5" t="s">
        <v>422</v>
      </c>
      <c r="B621" s="5" t="s">
        <v>408</v>
      </c>
      <c r="C621" s="5" t="s">
        <v>541</v>
      </c>
      <c r="D621" s="5" t="s">
        <v>155</v>
      </c>
      <c r="E621" s="52">
        <f t="shared" ca="1" si="9"/>
        <v>30360</v>
      </c>
      <c r="F621" s="5">
        <v>44</v>
      </c>
      <c r="G621" s="50">
        <v>27169</v>
      </c>
      <c r="H621" s="5">
        <v>351342</v>
      </c>
      <c r="I621" s="50">
        <v>33120</v>
      </c>
      <c r="J621" s="5" t="s">
        <v>909</v>
      </c>
      <c r="BT621" s="1"/>
    </row>
    <row r="622" spans="1:72" x14ac:dyDescent="0.25">
      <c r="A622" s="5" t="s">
        <v>689</v>
      </c>
      <c r="B622" s="5" t="s">
        <v>454</v>
      </c>
      <c r="C622" s="5" t="s">
        <v>574</v>
      </c>
      <c r="D622" s="5" t="s">
        <v>438</v>
      </c>
      <c r="E622" s="52">
        <f t="shared" ca="1" si="9"/>
        <v>22860</v>
      </c>
      <c r="F622" s="5">
        <v>57</v>
      </c>
      <c r="G622" s="50">
        <v>22472</v>
      </c>
      <c r="H622" s="5">
        <v>350629</v>
      </c>
      <c r="I622" s="50">
        <v>30144</v>
      </c>
      <c r="J622" s="5" t="s">
        <v>466</v>
      </c>
      <c r="BT622" s="1"/>
    </row>
    <row r="623" spans="1:72" x14ac:dyDescent="0.25">
      <c r="A623" s="5" t="s">
        <v>1037</v>
      </c>
      <c r="B623" s="5" t="s">
        <v>454</v>
      </c>
      <c r="C623" s="5" t="s">
        <v>155</v>
      </c>
      <c r="D623" s="5" t="s">
        <v>796</v>
      </c>
      <c r="E623" s="52">
        <f t="shared" ca="1" si="9"/>
        <v>20604</v>
      </c>
      <c r="F623" s="5">
        <v>42</v>
      </c>
      <c r="G623" s="50">
        <v>27677</v>
      </c>
      <c r="H623" s="5">
        <v>562967</v>
      </c>
      <c r="I623" s="50">
        <v>38872</v>
      </c>
      <c r="J623" s="5" t="s">
        <v>858</v>
      </c>
      <c r="BT623" s="1"/>
    </row>
    <row r="624" spans="1:72" x14ac:dyDescent="0.25">
      <c r="A624" s="5" t="s">
        <v>692</v>
      </c>
      <c r="B624" s="5" t="s">
        <v>413</v>
      </c>
      <c r="C624" s="5" t="s">
        <v>531</v>
      </c>
      <c r="D624" s="5" t="s">
        <v>677</v>
      </c>
      <c r="E624" s="52">
        <f t="shared" ca="1" si="9"/>
        <v>26172</v>
      </c>
      <c r="F624" s="5">
        <v>56</v>
      </c>
      <c r="G624" s="50">
        <v>22671</v>
      </c>
      <c r="H624" s="5">
        <v>350293</v>
      </c>
      <c r="I624" s="50">
        <v>30206</v>
      </c>
      <c r="J624" s="5" t="s">
        <v>412</v>
      </c>
      <c r="BT624" s="1"/>
    </row>
    <row r="625" spans="1:72" x14ac:dyDescent="0.25">
      <c r="A625" s="5" t="s">
        <v>473</v>
      </c>
      <c r="B625" s="5" t="s">
        <v>454</v>
      </c>
      <c r="C625" s="5" t="s">
        <v>471</v>
      </c>
      <c r="D625" s="5" t="s">
        <v>472</v>
      </c>
      <c r="E625" s="52">
        <f t="shared" ca="1" si="9"/>
        <v>30084</v>
      </c>
      <c r="F625" s="5">
        <v>62</v>
      </c>
      <c r="G625" s="50">
        <v>20462</v>
      </c>
      <c r="H625" s="5">
        <v>350739</v>
      </c>
      <c r="I625" s="50">
        <v>28213</v>
      </c>
      <c r="J625" s="5" t="s">
        <v>421</v>
      </c>
      <c r="BT625" s="1"/>
    </row>
    <row r="626" spans="1:72" x14ac:dyDescent="0.25">
      <c r="A626" s="5" t="s">
        <v>473</v>
      </c>
      <c r="B626" s="5" t="s">
        <v>413</v>
      </c>
      <c r="C626" s="5" t="s">
        <v>483</v>
      </c>
      <c r="D626" s="5" t="s">
        <v>484</v>
      </c>
      <c r="E626" s="52">
        <f t="shared" ca="1" si="9"/>
        <v>24240</v>
      </c>
      <c r="F626" s="5">
        <v>61</v>
      </c>
      <c r="G626" s="50">
        <v>20913</v>
      </c>
      <c r="H626" s="5">
        <v>350101</v>
      </c>
      <c r="I626" s="50">
        <v>28420</v>
      </c>
      <c r="J626" s="5" t="s">
        <v>417</v>
      </c>
      <c r="BT626" s="1"/>
    </row>
    <row r="627" spans="1:72" x14ac:dyDescent="0.25">
      <c r="A627" s="5" t="s">
        <v>473</v>
      </c>
      <c r="B627" s="5" t="s">
        <v>413</v>
      </c>
      <c r="C627" s="5" t="s">
        <v>497</v>
      </c>
      <c r="D627" s="5" t="s">
        <v>498</v>
      </c>
      <c r="E627" s="52">
        <f t="shared" ca="1" si="9"/>
        <v>21048</v>
      </c>
      <c r="F627" s="5">
        <v>61</v>
      </c>
      <c r="G627" s="50">
        <v>21044</v>
      </c>
      <c r="H627" s="5">
        <v>350514</v>
      </c>
      <c r="I627" s="50">
        <v>28455</v>
      </c>
      <c r="J627" s="5" t="s">
        <v>417</v>
      </c>
      <c r="BT627" s="1"/>
    </row>
    <row r="628" spans="1:72" x14ac:dyDescent="0.25">
      <c r="A628" s="5" t="s">
        <v>473</v>
      </c>
      <c r="B628" s="5" t="s">
        <v>408</v>
      </c>
      <c r="C628" s="5" t="s">
        <v>492</v>
      </c>
      <c r="D628" s="5" t="s">
        <v>157</v>
      </c>
      <c r="E628" s="52">
        <f t="shared" ca="1" si="9"/>
        <v>26784</v>
      </c>
      <c r="F628" s="5">
        <v>60</v>
      </c>
      <c r="G628" s="50">
        <v>21440</v>
      </c>
      <c r="H628" s="5">
        <v>350857</v>
      </c>
      <c r="I628" s="50">
        <v>28630</v>
      </c>
      <c r="J628" s="5" t="s">
        <v>421</v>
      </c>
      <c r="BT628" s="1"/>
    </row>
    <row r="629" spans="1:72" x14ac:dyDescent="0.25">
      <c r="A629" s="5" t="s">
        <v>473</v>
      </c>
      <c r="B629" s="5" t="s">
        <v>413</v>
      </c>
      <c r="C629" s="5" t="s">
        <v>488</v>
      </c>
      <c r="D629" s="5" t="s">
        <v>489</v>
      </c>
      <c r="E629" s="52">
        <f t="shared" ca="1" si="9"/>
        <v>29628</v>
      </c>
      <c r="F629" s="5">
        <v>61</v>
      </c>
      <c r="G629" s="50">
        <v>20918</v>
      </c>
      <c r="H629" s="5">
        <v>350442</v>
      </c>
      <c r="I629" s="50">
        <v>28585</v>
      </c>
      <c r="J629" s="5" t="s">
        <v>421</v>
      </c>
      <c r="BT629" s="1"/>
    </row>
    <row r="630" spans="1:72" x14ac:dyDescent="0.25">
      <c r="A630" s="5" t="s">
        <v>473</v>
      </c>
      <c r="B630" s="5" t="s">
        <v>408</v>
      </c>
      <c r="C630" s="5" t="s">
        <v>526</v>
      </c>
      <c r="D630" s="5" t="s">
        <v>527</v>
      </c>
      <c r="E630" s="52">
        <f t="shared" ca="1" si="9"/>
        <v>25632</v>
      </c>
      <c r="F630" s="5">
        <v>60</v>
      </c>
      <c r="G630" s="50">
        <v>21291</v>
      </c>
      <c r="H630" s="5">
        <v>350984</v>
      </c>
      <c r="I630" s="50">
        <v>28645</v>
      </c>
      <c r="J630" s="5" t="s">
        <v>412</v>
      </c>
      <c r="BT630" s="1"/>
    </row>
    <row r="631" spans="1:72" x14ac:dyDescent="0.25">
      <c r="A631" s="5" t="s">
        <v>473</v>
      </c>
      <c r="B631" s="5" t="s">
        <v>408</v>
      </c>
      <c r="C631" s="5" t="s">
        <v>499</v>
      </c>
      <c r="D631" s="5" t="s">
        <v>538</v>
      </c>
      <c r="E631" s="52">
        <f t="shared" ca="1" si="9"/>
        <v>20448</v>
      </c>
      <c r="F631" s="5">
        <v>60</v>
      </c>
      <c r="G631" s="50">
        <v>21249</v>
      </c>
      <c r="H631" s="5">
        <v>350660</v>
      </c>
      <c r="I631" s="50">
        <v>28613</v>
      </c>
      <c r="J631" s="5" t="s">
        <v>412</v>
      </c>
      <c r="BT631" s="1"/>
    </row>
    <row r="632" spans="1:72" x14ac:dyDescent="0.25">
      <c r="A632" s="5" t="s">
        <v>473</v>
      </c>
      <c r="B632" s="5" t="s">
        <v>413</v>
      </c>
      <c r="C632" s="5" t="s">
        <v>546</v>
      </c>
      <c r="D632" s="5" t="s">
        <v>441</v>
      </c>
      <c r="E632" s="52">
        <f t="shared" ca="1" si="9"/>
        <v>19800</v>
      </c>
      <c r="F632" s="5">
        <v>59</v>
      </c>
      <c r="G632" s="50">
        <v>21718</v>
      </c>
      <c r="H632" s="5">
        <v>351194</v>
      </c>
      <c r="I632" s="50">
        <v>28688</v>
      </c>
      <c r="J632" s="5" t="s">
        <v>417</v>
      </c>
      <c r="BT632" s="1"/>
    </row>
    <row r="633" spans="1:72" x14ac:dyDescent="0.25">
      <c r="A633" s="5" t="s">
        <v>473</v>
      </c>
      <c r="B633" s="5" t="s">
        <v>413</v>
      </c>
      <c r="C633" s="5" t="s">
        <v>461</v>
      </c>
      <c r="D633" s="5" t="s">
        <v>167</v>
      </c>
      <c r="E633" s="52">
        <f t="shared" ca="1" si="9"/>
        <v>18372</v>
      </c>
      <c r="F633" s="5">
        <v>59</v>
      </c>
      <c r="G633" s="50">
        <v>21713</v>
      </c>
      <c r="H633" s="5">
        <v>350940</v>
      </c>
      <c r="I633" s="50">
        <v>29108</v>
      </c>
      <c r="J633" s="5" t="s">
        <v>421</v>
      </c>
      <c r="BT633" s="1"/>
    </row>
    <row r="634" spans="1:72" x14ac:dyDescent="0.25">
      <c r="A634" s="5" t="s">
        <v>473</v>
      </c>
      <c r="B634" s="5" t="s">
        <v>408</v>
      </c>
      <c r="C634" s="5" t="s">
        <v>568</v>
      </c>
      <c r="D634" s="5" t="s">
        <v>419</v>
      </c>
      <c r="E634" s="52">
        <f t="shared" ca="1" si="9"/>
        <v>20016</v>
      </c>
      <c r="F634" s="5">
        <v>59</v>
      </c>
      <c r="G634" s="50">
        <v>21735</v>
      </c>
      <c r="H634" s="5">
        <v>350804</v>
      </c>
      <c r="I634" s="50">
        <v>28860</v>
      </c>
      <c r="J634" s="5" t="s">
        <v>421</v>
      </c>
      <c r="BT634" s="1"/>
    </row>
    <row r="635" spans="1:72" x14ac:dyDescent="0.25">
      <c r="A635" s="5" t="s">
        <v>473</v>
      </c>
      <c r="B635" s="5" t="s">
        <v>408</v>
      </c>
      <c r="C635" s="5" t="s">
        <v>549</v>
      </c>
      <c r="D635" s="5" t="s">
        <v>86</v>
      </c>
      <c r="E635" s="52">
        <f t="shared" ca="1" si="9"/>
        <v>23232</v>
      </c>
      <c r="F635" s="5">
        <v>61</v>
      </c>
      <c r="G635" s="50">
        <v>20877</v>
      </c>
      <c r="H635" s="5">
        <v>351048</v>
      </c>
      <c r="I635" s="50">
        <v>29199</v>
      </c>
      <c r="J635" s="5" t="s">
        <v>466</v>
      </c>
      <c r="BT635" s="1"/>
    </row>
    <row r="636" spans="1:72" x14ac:dyDescent="0.25">
      <c r="A636" s="5" t="s">
        <v>473</v>
      </c>
      <c r="B636" s="5" t="s">
        <v>408</v>
      </c>
      <c r="C636" s="5" t="s">
        <v>572</v>
      </c>
      <c r="D636" s="5" t="s">
        <v>157</v>
      </c>
      <c r="E636" s="52">
        <f t="shared" ca="1" si="9"/>
        <v>26340</v>
      </c>
      <c r="F636" s="5">
        <v>61</v>
      </c>
      <c r="G636" s="50">
        <v>21004</v>
      </c>
      <c r="H636" s="5">
        <v>351149</v>
      </c>
      <c r="I636" s="50">
        <v>29143</v>
      </c>
      <c r="J636" s="5" t="s">
        <v>466</v>
      </c>
      <c r="BT636" s="1"/>
    </row>
    <row r="637" spans="1:72" x14ac:dyDescent="0.25">
      <c r="A637" s="5" t="s">
        <v>473</v>
      </c>
      <c r="B637" s="5" t="s">
        <v>408</v>
      </c>
      <c r="C637" s="5" t="s">
        <v>474</v>
      </c>
      <c r="D637" s="5" t="s">
        <v>451</v>
      </c>
      <c r="E637" s="52">
        <f t="shared" ca="1" si="9"/>
        <v>29184</v>
      </c>
      <c r="F637" s="5">
        <v>60</v>
      </c>
      <c r="G637" s="50">
        <v>21210</v>
      </c>
      <c r="H637" s="5">
        <v>350317</v>
      </c>
      <c r="I637" s="50">
        <v>28880</v>
      </c>
      <c r="J637" s="5" t="s">
        <v>466</v>
      </c>
      <c r="BT637" s="1"/>
    </row>
    <row r="638" spans="1:72" x14ac:dyDescent="0.25">
      <c r="A638" s="5" t="s">
        <v>473</v>
      </c>
      <c r="B638" s="5" t="s">
        <v>408</v>
      </c>
      <c r="C638" s="5" t="s">
        <v>431</v>
      </c>
      <c r="D638" s="5" t="s">
        <v>573</v>
      </c>
      <c r="E638" s="52">
        <f t="shared" ca="1" si="9"/>
        <v>19620</v>
      </c>
      <c r="F638" s="5">
        <v>59</v>
      </c>
      <c r="G638" s="50">
        <v>21635</v>
      </c>
      <c r="H638" s="5">
        <v>350484</v>
      </c>
      <c r="I638" s="50">
        <v>29110</v>
      </c>
      <c r="J638" s="5" t="s">
        <v>466</v>
      </c>
      <c r="BT638" s="1"/>
    </row>
    <row r="639" spans="1:72" x14ac:dyDescent="0.25">
      <c r="A639" s="5" t="s">
        <v>473</v>
      </c>
      <c r="B639" s="5" t="s">
        <v>408</v>
      </c>
      <c r="C639" s="5" t="s">
        <v>519</v>
      </c>
      <c r="D639" s="5" t="s">
        <v>527</v>
      </c>
      <c r="E639" s="52">
        <f t="shared" ca="1" si="9"/>
        <v>29472</v>
      </c>
      <c r="F639" s="5">
        <v>60</v>
      </c>
      <c r="G639" s="50">
        <v>21376</v>
      </c>
      <c r="H639" s="5">
        <v>350448</v>
      </c>
      <c r="I639" s="50">
        <v>29228</v>
      </c>
      <c r="J639" s="5" t="s">
        <v>417</v>
      </c>
      <c r="BT639" s="1"/>
    </row>
    <row r="640" spans="1:72" x14ac:dyDescent="0.25">
      <c r="A640" s="5" t="s">
        <v>473</v>
      </c>
      <c r="B640" s="5" t="s">
        <v>408</v>
      </c>
      <c r="C640" s="5" t="s">
        <v>602</v>
      </c>
      <c r="D640" s="5" t="s">
        <v>185</v>
      </c>
      <c r="E640" s="52">
        <f t="shared" ca="1" si="9"/>
        <v>19236</v>
      </c>
      <c r="F640" s="5">
        <v>60</v>
      </c>
      <c r="G640" s="50">
        <v>21193</v>
      </c>
      <c r="H640" s="5">
        <v>350043</v>
      </c>
      <c r="I640" s="50">
        <v>29666</v>
      </c>
      <c r="J640" s="5" t="s">
        <v>421</v>
      </c>
      <c r="BT640" s="1"/>
    </row>
    <row r="641" spans="1:72" x14ac:dyDescent="0.25">
      <c r="A641" s="5" t="s">
        <v>473</v>
      </c>
      <c r="B641" s="5" t="s">
        <v>413</v>
      </c>
      <c r="C641" s="5" t="s">
        <v>493</v>
      </c>
      <c r="D641" s="5" t="s">
        <v>438</v>
      </c>
      <c r="E641" s="52">
        <f t="shared" ca="1" si="9"/>
        <v>18108</v>
      </c>
      <c r="F641" s="5">
        <v>59</v>
      </c>
      <c r="G641" s="50">
        <v>21597</v>
      </c>
      <c r="H641" s="5">
        <v>351167</v>
      </c>
      <c r="I641" s="50">
        <v>29874</v>
      </c>
      <c r="J641" s="5" t="s">
        <v>412</v>
      </c>
      <c r="BT641" s="1"/>
    </row>
    <row r="642" spans="1:72" x14ac:dyDescent="0.25">
      <c r="A642" s="5" t="s">
        <v>473</v>
      </c>
      <c r="B642" s="5" t="s">
        <v>454</v>
      </c>
      <c r="C642" s="5" t="s">
        <v>626</v>
      </c>
      <c r="D642" s="5" t="s">
        <v>565</v>
      </c>
      <c r="E642" s="52">
        <f t="shared" ref="E642:E705" ca="1" si="10">RANDBETWEEN(1500,2600)*12</f>
        <v>30972</v>
      </c>
      <c r="F642" s="5">
        <v>58</v>
      </c>
      <c r="G642" s="50">
        <v>21962</v>
      </c>
      <c r="H642" s="5">
        <v>351176</v>
      </c>
      <c r="I642" s="50">
        <v>29735</v>
      </c>
      <c r="J642" s="5" t="s">
        <v>417</v>
      </c>
      <c r="BT642" s="1"/>
    </row>
    <row r="643" spans="1:72" x14ac:dyDescent="0.25">
      <c r="A643" s="5" t="s">
        <v>473</v>
      </c>
      <c r="B643" s="5" t="s">
        <v>413</v>
      </c>
      <c r="C643" s="5" t="s">
        <v>519</v>
      </c>
      <c r="D643" s="5" t="s">
        <v>659</v>
      </c>
      <c r="E643" s="52">
        <f t="shared" ca="1" si="10"/>
        <v>23532</v>
      </c>
      <c r="F643" s="5">
        <v>58</v>
      </c>
      <c r="G643" s="50">
        <v>21833</v>
      </c>
      <c r="H643" s="5">
        <v>350491</v>
      </c>
      <c r="I643" s="50">
        <v>29956</v>
      </c>
      <c r="J643" s="5" t="s">
        <v>412</v>
      </c>
      <c r="BT643" s="1"/>
    </row>
    <row r="644" spans="1:72" x14ac:dyDescent="0.25">
      <c r="A644" s="5" t="s">
        <v>473</v>
      </c>
      <c r="B644" s="5" t="s">
        <v>408</v>
      </c>
      <c r="C644" s="5" t="s">
        <v>476</v>
      </c>
      <c r="D644" s="5" t="s">
        <v>679</v>
      </c>
      <c r="E644" s="52">
        <f t="shared" ca="1" si="10"/>
        <v>20784</v>
      </c>
      <c r="F644" s="5">
        <v>57</v>
      </c>
      <c r="G644" s="50">
        <v>22320</v>
      </c>
      <c r="H644" s="5">
        <v>351047</v>
      </c>
      <c r="I644" s="50">
        <v>30100</v>
      </c>
      <c r="J644" s="5" t="s">
        <v>421</v>
      </c>
      <c r="BT644" s="1"/>
    </row>
    <row r="645" spans="1:72" x14ac:dyDescent="0.25">
      <c r="A645" s="5" t="s">
        <v>473</v>
      </c>
      <c r="B645" s="5" t="s">
        <v>413</v>
      </c>
      <c r="C645" s="5" t="s">
        <v>485</v>
      </c>
      <c r="D645" s="5" t="s">
        <v>680</v>
      </c>
      <c r="E645" s="52">
        <f t="shared" ca="1" si="10"/>
        <v>29268</v>
      </c>
      <c r="F645" s="5">
        <v>56</v>
      </c>
      <c r="G645" s="50">
        <v>22698</v>
      </c>
      <c r="H645" s="5">
        <v>351203</v>
      </c>
      <c r="I645" s="50">
        <v>30293</v>
      </c>
      <c r="J645" s="5" t="s">
        <v>421</v>
      </c>
      <c r="BT645" s="1"/>
    </row>
    <row r="646" spans="1:72" x14ac:dyDescent="0.25">
      <c r="A646" s="5" t="s">
        <v>473</v>
      </c>
      <c r="B646" s="5" t="s">
        <v>413</v>
      </c>
      <c r="C646" s="5" t="s">
        <v>623</v>
      </c>
      <c r="D646" s="5" t="s">
        <v>510</v>
      </c>
      <c r="E646" s="52">
        <f t="shared" ca="1" si="10"/>
        <v>29928</v>
      </c>
      <c r="F646" s="5">
        <v>56</v>
      </c>
      <c r="G646" s="50">
        <v>22625</v>
      </c>
      <c r="H646" s="5">
        <v>351187</v>
      </c>
      <c r="I646" s="50">
        <v>30149</v>
      </c>
      <c r="J646" s="5" t="s">
        <v>466</v>
      </c>
      <c r="BT646" s="1"/>
    </row>
    <row r="647" spans="1:72" x14ac:dyDescent="0.25">
      <c r="A647" s="5" t="s">
        <v>473</v>
      </c>
      <c r="B647" s="5" t="s">
        <v>413</v>
      </c>
      <c r="C647" s="5" t="s">
        <v>561</v>
      </c>
      <c r="D647" s="5" t="s">
        <v>486</v>
      </c>
      <c r="E647" s="52">
        <f t="shared" ca="1" si="10"/>
        <v>28116</v>
      </c>
      <c r="F647" s="5">
        <v>57</v>
      </c>
      <c r="G647" s="50">
        <v>22348</v>
      </c>
      <c r="H647" s="5">
        <v>350265</v>
      </c>
      <c r="I647" s="50">
        <v>30044</v>
      </c>
      <c r="J647" s="5" t="s">
        <v>412</v>
      </c>
      <c r="BT647" s="1"/>
    </row>
    <row r="648" spans="1:72" x14ac:dyDescent="0.25">
      <c r="A648" s="5" t="s">
        <v>473</v>
      </c>
      <c r="B648" s="5" t="s">
        <v>413</v>
      </c>
      <c r="C648" s="5" t="s">
        <v>587</v>
      </c>
      <c r="D648" s="5" t="s">
        <v>690</v>
      </c>
      <c r="E648" s="52">
        <f t="shared" ca="1" si="10"/>
        <v>18408</v>
      </c>
      <c r="F648" s="5">
        <v>57</v>
      </c>
      <c r="G648" s="50">
        <v>22505</v>
      </c>
      <c r="H648" s="5">
        <v>351156</v>
      </c>
      <c r="I648" s="50">
        <v>30311</v>
      </c>
      <c r="J648" s="5" t="s">
        <v>412</v>
      </c>
      <c r="BT648" s="1"/>
    </row>
    <row r="649" spans="1:72" x14ac:dyDescent="0.25">
      <c r="A649" s="5" t="s">
        <v>473</v>
      </c>
      <c r="B649" s="5" t="s">
        <v>413</v>
      </c>
      <c r="C649" s="5" t="s">
        <v>467</v>
      </c>
      <c r="D649" s="5" t="s">
        <v>566</v>
      </c>
      <c r="E649" s="52">
        <f t="shared" ca="1" si="10"/>
        <v>20160</v>
      </c>
      <c r="F649" s="5">
        <v>56</v>
      </c>
      <c r="G649" s="50">
        <v>22844</v>
      </c>
      <c r="H649" s="5">
        <v>350861</v>
      </c>
      <c r="I649" s="50">
        <v>30266</v>
      </c>
      <c r="J649" s="5" t="s">
        <v>412</v>
      </c>
      <c r="BT649" s="1"/>
    </row>
    <row r="650" spans="1:72" x14ac:dyDescent="0.25">
      <c r="A650" s="5" t="s">
        <v>473</v>
      </c>
      <c r="B650" s="5" t="s">
        <v>413</v>
      </c>
      <c r="C650" s="5" t="s">
        <v>409</v>
      </c>
      <c r="D650" s="5" t="s">
        <v>475</v>
      </c>
      <c r="E650" s="52">
        <f t="shared" ca="1" si="10"/>
        <v>23484</v>
      </c>
      <c r="F650" s="5">
        <v>56</v>
      </c>
      <c r="G650" s="50">
        <v>22801</v>
      </c>
      <c r="H650" s="5">
        <v>350918</v>
      </c>
      <c r="I650" s="50">
        <v>30135</v>
      </c>
      <c r="J650" s="5" t="s">
        <v>412</v>
      </c>
      <c r="BT650" s="1"/>
    </row>
    <row r="651" spans="1:72" x14ac:dyDescent="0.25">
      <c r="A651" s="5" t="s">
        <v>473</v>
      </c>
      <c r="B651" s="5" t="s">
        <v>408</v>
      </c>
      <c r="C651" s="5" t="s">
        <v>615</v>
      </c>
      <c r="D651" s="5" t="s">
        <v>451</v>
      </c>
      <c r="E651" s="52">
        <f t="shared" ca="1" si="10"/>
        <v>22044</v>
      </c>
      <c r="F651" s="5">
        <v>54</v>
      </c>
      <c r="G651" s="50">
        <v>23326</v>
      </c>
      <c r="H651" s="5">
        <v>350355</v>
      </c>
      <c r="I651" s="50">
        <v>30091</v>
      </c>
      <c r="J651" s="5" t="s">
        <v>417</v>
      </c>
      <c r="BT651" s="1"/>
    </row>
    <row r="652" spans="1:72" x14ac:dyDescent="0.25">
      <c r="A652" s="5" t="s">
        <v>473</v>
      </c>
      <c r="B652" s="5" t="s">
        <v>413</v>
      </c>
      <c r="C652" s="5" t="s">
        <v>602</v>
      </c>
      <c r="D652" s="5" t="s">
        <v>566</v>
      </c>
      <c r="E652" s="52">
        <f t="shared" ca="1" si="10"/>
        <v>25608</v>
      </c>
      <c r="F652" s="5">
        <v>57</v>
      </c>
      <c r="G652" s="50">
        <v>22361</v>
      </c>
      <c r="H652" s="5">
        <v>350789</v>
      </c>
      <c r="I652" s="50">
        <v>30378</v>
      </c>
      <c r="J652" s="5" t="s">
        <v>466</v>
      </c>
      <c r="BT652" s="1"/>
    </row>
    <row r="653" spans="1:72" x14ac:dyDescent="0.25">
      <c r="A653" s="5" t="s">
        <v>473</v>
      </c>
      <c r="B653" s="5" t="s">
        <v>408</v>
      </c>
      <c r="C653" s="5" t="s">
        <v>431</v>
      </c>
      <c r="D653" s="5" t="s">
        <v>155</v>
      </c>
      <c r="E653" s="52">
        <f t="shared" ca="1" si="10"/>
        <v>27612</v>
      </c>
      <c r="F653" s="5">
        <v>59</v>
      </c>
      <c r="G653" s="50">
        <v>21753</v>
      </c>
      <c r="H653" s="5">
        <v>350345</v>
      </c>
      <c r="I653" s="50">
        <v>30044</v>
      </c>
      <c r="J653" s="5" t="s">
        <v>417</v>
      </c>
      <c r="BT653" s="1"/>
    </row>
    <row r="654" spans="1:72" x14ac:dyDescent="0.25">
      <c r="A654" s="5" t="s">
        <v>473</v>
      </c>
      <c r="B654" s="5" t="s">
        <v>413</v>
      </c>
      <c r="C654" s="5" t="s">
        <v>511</v>
      </c>
      <c r="D654" s="5" t="s">
        <v>571</v>
      </c>
      <c r="E654" s="52">
        <f t="shared" ca="1" si="10"/>
        <v>18576</v>
      </c>
      <c r="F654" s="5">
        <v>58</v>
      </c>
      <c r="G654" s="50">
        <v>21967</v>
      </c>
      <c r="H654" s="5">
        <v>351367</v>
      </c>
      <c r="I654" s="50">
        <v>30509</v>
      </c>
      <c r="J654" s="5" t="s">
        <v>417</v>
      </c>
      <c r="BT654" s="1"/>
    </row>
    <row r="655" spans="1:72" x14ac:dyDescent="0.25">
      <c r="A655" s="5" t="s">
        <v>473</v>
      </c>
      <c r="B655" s="5" t="s">
        <v>413</v>
      </c>
      <c r="C655" s="5" t="s">
        <v>485</v>
      </c>
      <c r="D655" s="5" t="s">
        <v>707</v>
      </c>
      <c r="E655" s="52">
        <f t="shared" ca="1" si="10"/>
        <v>24324</v>
      </c>
      <c r="F655" s="5">
        <v>53</v>
      </c>
      <c r="G655" s="50">
        <v>24007</v>
      </c>
      <c r="H655" s="5">
        <v>560681</v>
      </c>
      <c r="I655" s="50">
        <v>31771</v>
      </c>
      <c r="J655" s="5" t="s">
        <v>421</v>
      </c>
      <c r="BT655" s="1"/>
    </row>
    <row r="656" spans="1:72" x14ac:dyDescent="0.25">
      <c r="A656" s="5" t="s">
        <v>473</v>
      </c>
      <c r="B656" s="5" t="s">
        <v>413</v>
      </c>
      <c r="C656" s="5" t="s">
        <v>612</v>
      </c>
      <c r="D656" s="5" t="s">
        <v>468</v>
      </c>
      <c r="E656" s="52">
        <f t="shared" ca="1" si="10"/>
        <v>25224</v>
      </c>
      <c r="F656" s="5">
        <v>57</v>
      </c>
      <c r="G656" s="50">
        <v>22369</v>
      </c>
      <c r="H656" s="5">
        <v>560545</v>
      </c>
      <c r="I656" s="50">
        <v>31605</v>
      </c>
      <c r="J656" s="5" t="s">
        <v>421</v>
      </c>
      <c r="BT656" s="1"/>
    </row>
    <row r="657" spans="1:72" x14ac:dyDescent="0.25">
      <c r="A657" s="5" t="s">
        <v>473</v>
      </c>
      <c r="B657" s="5" t="s">
        <v>408</v>
      </c>
      <c r="C657" s="5" t="s">
        <v>492</v>
      </c>
      <c r="D657" s="5" t="s">
        <v>641</v>
      </c>
      <c r="E657" s="52">
        <f t="shared" ca="1" si="10"/>
        <v>28140</v>
      </c>
      <c r="F657" s="5">
        <v>59</v>
      </c>
      <c r="G657" s="50">
        <v>21769</v>
      </c>
      <c r="H657" s="5">
        <v>560687</v>
      </c>
      <c r="I657" s="50">
        <v>31870</v>
      </c>
      <c r="J657" s="5" t="s">
        <v>466</v>
      </c>
      <c r="BT657" s="1"/>
    </row>
    <row r="658" spans="1:72" x14ac:dyDescent="0.25">
      <c r="A658" s="5" t="s">
        <v>473</v>
      </c>
      <c r="B658" s="5" t="s">
        <v>413</v>
      </c>
      <c r="C658" s="5" t="s">
        <v>709</v>
      </c>
      <c r="D658" s="5" t="s">
        <v>468</v>
      </c>
      <c r="E658" s="52">
        <f t="shared" ca="1" si="10"/>
        <v>24012</v>
      </c>
      <c r="F658" s="5">
        <v>54</v>
      </c>
      <c r="G658" s="50">
        <v>23322</v>
      </c>
      <c r="H658" s="5">
        <v>560702</v>
      </c>
      <c r="I658" s="50">
        <v>32032</v>
      </c>
      <c r="J658" s="5" t="s">
        <v>412</v>
      </c>
      <c r="BT658" s="1"/>
    </row>
    <row r="659" spans="1:72" x14ac:dyDescent="0.25">
      <c r="A659" s="5" t="s">
        <v>473</v>
      </c>
      <c r="B659" s="5" t="s">
        <v>408</v>
      </c>
      <c r="C659" s="5" t="s">
        <v>455</v>
      </c>
      <c r="D659" s="5" t="s">
        <v>776</v>
      </c>
      <c r="E659" s="52">
        <f t="shared" ca="1" si="10"/>
        <v>23340</v>
      </c>
      <c r="F659" s="5">
        <v>52</v>
      </c>
      <c r="G659" s="50">
        <v>24329</v>
      </c>
      <c r="H659" s="5">
        <v>351381</v>
      </c>
      <c r="I659" s="50">
        <v>32485</v>
      </c>
      <c r="J659" s="5" t="s">
        <v>421</v>
      </c>
      <c r="BT659" s="1"/>
    </row>
    <row r="660" spans="1:72" x14ac:dyDescent="0.25">
      <c r="A660" s="5" t="s">
        <v>473</v>
      </c>
      <c r="B660" s="5" t="s">
        <v>413</v>
      </c>
      <c r="C660" s="5" t="s">
        <v>506</v>
      </c>
      <c r="D660" s="5" t="s">
        <v>576</v>
      </c>
      <c r="E660" s="52">
        <f t="shared" ca="1" si="10"/>
        <v>19344</v>
      </c>
      <c r="F660" s="5">
        <v>57</v>
      </c>
      <c r="G660" s="50">
        <v>22466</v>
      </c>
      <c r="H660" s="5">
        <v>560797</v>
      </c>
      <c r="I660" s="50">
        <v>32280</v>
      </c>
      <c r="J660" s="5" t="s">
        <v>466</v>
      </c>
      <c r="BT660" s="1"/>
    </row>
    <row r="661" spans="1:72" x14ac:dyDescent="0.25">
      <c r="A661" s="5" t="s">
        <v>473</v>
      </c>
      <c r="B661" s="5" t="s">
        <v>408</v>
      </c>
      <c r="C661" s="5" t="s">
        <v>634</v>
      </c>
      <c r="D661" s="5" t="s">
        <v>630</v>
      </c>
      <c r="E661" s="52">
        <f t="shared" ca="1" si="10"/>
        <v>28368</v>
      </c>
      <c r="F661" s="5">
        <v>52</v>
      </c>
      <c r="G661" s="50">
        <v>24280</v>
      </c>
      <c r="H661" s="5">
        <v>560842</v>
      </c>
      <c r="I661" s="50">
        <v>32606</v>
      </c>
      <c r="J661" s="5" t="s">
        <v>417</v>
      </c>
      <c r="BT661" s="1"/>
    </row>
    <row r="662" spans="1:72" x14ac:dyDescent="0.25">
      <c r="A662" s="5" t="s">
        <v>473</v>
      </c>
      <c r="B662" s="5" t="s">
        <v>413</v>
      </c>
      <c r="C662" s="5" t="s">
        <v>497</v>
      </c>
      <c r="D662" s="5" t="s">
        <v>706</v>
      </c>
      <c r="E662" s="52">
        <f t="shared" ca="1" si="10"/>
        <v>29136</v>
      </c>
      <c r="F662" s="5">
        <v>53</v>
      </c>
      <c r="G662" s="50">
        <v>23799</v>
      </c>
      <c r="H662" s="5">
        <v>351446</v>
      </c>
      <c r="I662" s="50">
        <v>33153</v>
      </c>
      <c r="J662" s="5" t="s">
        <v>417</v>
      </c>
      <c r="BT662" s="1"/>
    </row>
    <row r="663" spans="1:72" x14ac:dyDescent="0.25">
      <c r="A663" s="5" t="s">
        <v>473</v>
      </c>
      <c r="B663" s="5" t="s">
        <v>413</v>
      </c>
      <c r="C663" s="5" t="s">
        <v>528</v>
      </c>
      <c r="D663" s="5" t="s">
        <v>809</v>
      </c>
      <c r="E663" s="52">
        <f t="shared" ca="1" si="10"/>
        <v>18396</v>
      </c>
      <c r="F663" s="5">
        <v>52</v>
      </c>
      <c r="G663" s="50">
        <v>24159</v>
      </c>
      <c r="H663" s="5">
        <v>560856</v>
      </c>
      <c r="I663" s="50">
        <v>32763</v>
      </c>
      <c r="J663" s="5" t="s">
        <v>421</v>
      </c>
      <c r="BT663" s="1"/>
    </row>
    <row r="664" spans="1:72" x14ac:dyDescent="0.25">
      <c r="A664" s="5" t="s">
        <v>473</v>
      </c>
      <c r="B664" s="5" t="s">
        <v>413</v>
      </c>
      <c r="C664" s="5" t="s">
        <v>526</v>
      </c>
      <c r="D664" s="5" t="s">
        <v>507</v>
      </c>
      <c r="E664" s="52">
        <f t="shared" ca="1" si="10"/>
        <v>27636</v>
      </c>
      <c r="F664" s="5">
        <v>53</v>
      </c>
      <c r="G664" s="50">
        <v>23799</v>
      </c>
      <c r="H664" s="5">
        <v>350535</v>
      </c>
      <c r="I664" s="50">
        <v>33153</v>
      </c>
      <c r="J664" s="5" t="s">
        <v>466</v>
      </c>
      <c r="BT664" s="1"/>
    </row>
    <row r="665" spans="1:72" x14ac:dyDescent="0.25">
      <c r="A665" s="5" t="s">
        <v>473</v>
      </c>
      <c r="B665" s="5" t="s">
        <v>408</v>
      </c>
      <c r="C665" s="5" t="s">
        <v>410</v>
      </c>
      <c r="D665" s="5" t="s">
        <v>542</v>
      </c>
      <c r="E665" s="52">
        <f t="shared" ca="1" si="10"/>
        <v>22908</v>
      </c>
      <c r="F665" s="5">
        <v>52</v>
      </c>
      <c r="G665" s="50">
        <v>24232</v>
      </c>
      <c r="H665" s="5">
        <v>560907</v>
      </c>
      <c r="I665" s="50">
        <v>33036</v>
      </c>
      <c r="J665" s="5" t="s">
        <v>412</v>
      </c>
      <c r="BT665" s="1"/>
    </row>
    <row r="666" spans="1:72" x14ac:dyDescent="0.25">
      <c r="A666" s="5" t="s">
        <v>473</v>
      </c>
      <c r="B666" s="5" t="s">
        <v>413</v>
      </c>
      <c r="C666" s="5" t="s">
        <v>549</v>
      </c>
      <c r="D666" s="5" t="s">
        <v>633</v>
      </c>
      <c r="E666" s="52">
        <f t="shared" ca="1" si="10"/>
        <v>20196</v>
      </c>
      <c r="F666" s="5">
        <v>50</v>
      </c>
      <c r="G666" s="50">
        <v>25088</v>
      </c>
      <c r="H666" s="5">
        <v>560929</v>
      </c>
      <c r="I666" s="50">
        <v>33533</v>
      </c>
      <c r="J666" s="5" t="s">
        <v>417</v>
      </c>
      <c r="BT666" s="1"/>
    </row>
    <row r="667" spans="1:72" x14ac:dyDescent="0.25">
      <c r="A667" s="5" t="s">
        <v>473</v>
      </c>
      <c r="B667" s="5" t="s">
        <v>408</v>
      </c>
      <c r="C667" s="5" t="s">
        <v>667</v>
      </c>
      <c r="D667" s="5" t="s">
        <v>621</v>
      </c>
      <c r="E667" s="52">
        <f t="shared" ca="1" si="10"/>
        <v>29820</v>
      </c>
      <c r="F667" s="5">
        <v>49</v>
      </c>
      <c r="G667" s="50">
        <v>25228</v>
      </c>
      <c r="H667" s="5">
        <v>350013</v>
      </c>
      <c r="I667" s="50">
        <v>33629</v>
      </c>
      <c r="J667" s="5" t="s">
        <v>412</v>
      </c>
      <c r="BT667" s="1"/>
    </row>
    <row r="668" spans="1:72" x14ac:dyDescent="0.25">
      <c r="A668" s="5" t="s">
        <v>473</v>
      </c>
      <c r="B668" s="5" t="s">
        <v>408</v>
      </c>
      <c r="C668" s="5" t="s">
        <v>448</v>
      </c>
      <c r="D668" s="5" t="s">
        <v>527</v>
      </c>
      <c r="E668" s="52">
        <f t="shared" ca="1" si="10"/>
        <v>25860</v>
      </c>
      <c r="F668" s="5">
        <v>49</v>
      </c>
      <c r="G668" s="50">
        <v>25118</v>
      </c>
      <c r="H668" s="5">
        <v>560986</v>
      </c>
      <c r="I668" s="50">
        <v>33758</v>
      </c>
      <c r="J668" s="5" t="s">
        <v>417</v>
      </c>
      <c r="BT668" s="1"/>
    </row>
    <row r="669" spans="1:72" x14ac:dyDescent="0.25">
      <c r="A669" s="5" t="s">
        <v>473</v>
      </c>
      <c r="B669" s="5" t="s">
        <v>413</v>
      </c>
      <c r="C669" s="5" t="s">
        <v>626</v>
      </c>
      <c r="D669" s="5" t="s">
        <v>847</v>
      </c>
      <c r="E669" s="52">
        <f t="shared" ca="1" si="10"/>
        <v>25272</v>
      </c>
      <c r="F669" s="5">
        <v>46</v>
      </c>
      <c r="G669" s="50">
        <v>26554</v>
      </c>
      <c r="H669" s="5">
        <v>561039</v>
      </c>
      <c r="I669" s="50">
        <v>34057</v>
      </c>
      <c r="J669" s="5" t="s">
        <v>412</v>
      </c>
      <c r="BT669" s="1"/>
    </row>
    <row r="670" spans="1:72" x14ac:dyDescent="0.25">
      <c r="A670" s="5" t="s">
        <v>473</v>
      </c>
      <c r="B670" s="5" t="s">
        <v>413</v>
      </c>
      <c r="C670" s="5" t="s">
        <v>694</v>
      </c>
      <c r="D670" s="5" t="s">
        <v>472</v>
      </c>
      <c r="E670" s="52">
        <f t="shared" ca="1" si="10"/>
        <v>23688</v>
      </c>
      <c r="F670" s="5">
        <v>47</v>
      </c>
      <c r="G670" s="50">
        <v>26044</v>
      </c>
      <c r="H670" s="5">
        <v>350701</v>
      </c>
      <c r="I670" s="50">
        <v>34311</v>
      </c>
      <c r="J670" s="5" t="s">
        <v>417</v>
      </c>
      <c r="BT670" s="1"/>
    </row>
    <row r="671" spans="1:72" x14ac:dyDescent="0.25">
      <c r="A671" s="5" t="s">
        <v>473</v>
      </c>
      <c r="B671" s="5" t="s">
        <v>454</v>
      </c>
      <c r="C671" s="5" t="s">
        <v>481</v>
      </c>
      <c r="D671" s="5" t="s">
        <v>844</v>
      </c>
      <c r="E671" s="52">
        <f t="shared" ca="1" si="10"/>
        <v>26976</v>
      </c>
      <c r="F671" s="5">
        <v>47</v>
      </c>
      <c r="G671" s="50">
        <v>26028</v>
      </c>
      <c r="H671" s="5">
        <v>350856</v>
      </c>
      <c r="I671" s="50">
        <v>34283</v>
      </c>
      <c r="J671" s="5" t="s">
        <v>417</v>
      </c>
      <c r="BT671" s="1"/>
    </row>
    <row r="672" spans="1:72" x14ac:dyDescent="0.25">
      <c r="A672" s="5" t="s">
        <v>473</v>
      </c>
      <c r="B672" s="5" t="s">
        <v>408</v>
      </c>
      <c r="C672" s="5" t="s">
        <v>594</v>
      </c>
      <c r="D672" s="5" t="s">
        <v>552</v>
      </c>
      <c r="E672" s="52">
        <f t="shared" ca="1" si="10"/>
        <v>29616</v>
      </c>
      <c r="F672" s="5">
        <v>53</v>
      </c>
      <c r="G672" s="50">
        <v>23817</v>
      </c>
      <c r="H672" s="5">
        <v>350497</v>
      </c>
      <c r="I672" s="50">
        <v>34444</v>
      </c>
      <c r="J672" s="5" t="s">
        <v>417</v>
      </c>
      <c r="BT672" s="1"/>
    </row>
    <row r="673" spans="1:72" x14ac:dyDescent="0.25">
      <c r="A673" s="5" t="s">
        <v>473</v>
      </c>
      <c r="B673" s="5" t="s">
        <v>408</v>
      </c>
      <c r="C673" s="5" t="s">
        <v>662</v>
      </c>
      <c r="D673" s="5" t="s">
        <v>853</v>
      </c>
      <c r="E673" s="52">
        <f t="shared" ca="1" si="10"/>
        <v>19272</v>
      </c>
      <c r="F673" s="5">
        <v>49</v>
      </c>
      <c r="G673" s="50">
        <v>25260</v>
      </c>
      <c r="H673" s="5">
        <v>351268</v>
      </c>
      <c r="I673" s="50">
        <v>34432</v>
      </c>
      <c r="J673" s="5" t="s">
        <v>466</v>
      </c>
      <c r="BT673" s="1"/>
    </row>
    <row r="674" spans="1:72" x14ac:dyDescent="0.25">
      <c r="A674" s="5" t="s">
        <v>473</v>
      </c>
      <c r="B674" s="5" t="s">
        <v>413</v>
      </c>
      <c r="C674" s="5" t="s">
        <v>467</v>
      </c>
      <c r="D674" s="5" t="s">
        <v>489</v>
      </c>
      <c r="E674" s="52">
        <f t="shared" ca="1" si="10"/>
        <v>30156</v>
      </c>
      <c r="F674" s="5">
        <v>48</v>
      </c>
      <c r="G674" s="50">
        <v>25818</v>
      </c>
      <c r="H674" s="5">
        <v>351234</v>
      </c>
      <c r="I674" s="50">
        <v>34429</v>
      </c>
      <c r="J674" s="5" t="s">
        <v>412</v>
      </c>
      <c r="BT674" s="1"/>
    </row>
    <row r="675" spans="1:72" x14ac:dyDescent="0.25">
      <c r="A675" s="5" t="s">
        <v>473</v>
      </c>
      <c r="B675" s="5" t="s">
        <v>413</v>
      </c>
      <c r="C675" s="5" t="s">
        <v>503</v>
      </c>
      <c r="D675" s="5" t="s">
        <v>496</v>
      </c>
      <c r="E675" s="52">
        <f t="shared" ca="1" si="10"/>
        <v>18204</v>
      </c>
      <c r="F675" s="5">
        <v>47</v>
      </c>
      <c r="G675" s="50">
        <v>26186</v>
      </c>
      <c r="H675" s="5">
        <v>351296</v>
      </c>
      <c r="I675" s="50">
        <v>34488</v>
      </c>
      <c r="J675" s="5" t="s">
        <v>858</v>
      </c>
      <c r="BT675" s="1"/>
    </row>
    <row r="676" spans="1:72" x14ac:dyDescent="0.25">
      <c r="A676" s="5" t="s">
        <v>473</v>
      </c>
      <c r="B676" s="5" t="s">
        <v>408</v>
      </c>
      <c r="C676" s="5" t="s">
        <v>461</v>
      </c>
      <c r="D676" s="5" t="s">
        <v>863</v>
      </c>
      <c r="E676" s="52">
        <f t="shared" ca="1" si="10"/>
        <v>25644</v>
      </c>
      <c r="F676" s="5">
        <v>47</v>
      </c>
      <c r="G676" s="50">
        <v>25852</v>
      </c>
      <c r="H676" s="5">
        <v>351053</v>
      </c>
      <c r="I676" s="50">
        <v>34614</v>
      </c>
      <c r="J676" s="5" t="s">
        <v>417</v>
      </c>
      <c r="BT676" s="1"/>
    </row>
    <row r="677" spans="1:72" x14ac:dyDescent="0.25">
      <c r="A677" s="5" t="s">
        <v>473</v>
      </c>
      <c r="B677" s="5" t="s">
        <v>413</v>
      </c>
      <c r="C677" s="5" t="s">
        <v>550</v>
      </c>
      <c r="D677" s="5" t="s">
        <v>640</v>
      </c>
      <c r="E677" s="52">
        <f t="shared" ca="1" si="10"/>
        <v>27276</v>
      </c>
      <c r="F677" s="5">
        <v>48</v>
      </c>
      <c r="G677" s="50">
        <v>25495</v>
      </c>
      <c r="H677" s="5">
        <v>351253</v>
      </c>
      <c r="I677" s="50">
        <v>34824</v>
      </c>
      <c r="J677" s="5" t="s">
        <v>412</v>
      </c>
      <c r="BT677" s="1"/>
    </row>
    <row r="678" spans="1:72" x14ac:dyDescent="0.25">
      <c r="A678" s="5" t="s">
        <v>473</v>
      </c>
      <c r="B678" s="5" t="s">
        <v>413</v>
      </c>
      <c r="C678" s="5" t="s">
        <v>639</v>
      </c>
      <c r="D678" s="5" t="s">
        <v>864</v>
      </c>
      <c r="E678" s="52">
        <f t="shared" ca="1" si="10"/>
        <v>18792</v>
      </c>
      <c r="F678" s="5">
        <v>47</v>
      </c>
      <c r="G678" s="50">
        <v>25853</v>
      </c>
      <c r="H678" s="5">
        <v>561084</v>
      </c>
      <c r="I678" s="50">
        <v>35043</v>
      </c>
      <c r="J678" s="5" t="s">
        <v>412</v>
      </c>
      <c r="BT678" s="1"/>
    </row>
    <row r="679" spans="1:72" x14ac:dyDescent="0.25">
      <c r="A679" s="5" t="s">
        <v>473</v>
      </c>
      <c r="B679" s="5" t="s">
        <v>408</v>
      </c>
      <c r="C679" s="5" t="s">
        <v>426</v>
      </c>
      <c r="D679" s="5" t="s">
        <v>724</v>
      </c>
      <c r="E679" s="52">
        <f t="shared" ca="1" si="10"/>
        <v>22920</v>
      </c>
      <c r="F679" s="5">
        <v>54</v>
      </c>
      <c r="G679" s="50">
        <v>23462</v>
      </c>
      <c r="H679" s="5">
        <v>561159</v>
      </c>
      <c r="I679" s="50">
        <v>34761</v>
      </c>
      <c r="J679" s="5" t="s">
        <v>412</v>
      </c>
      <c r="BT679" s="1"/>
    </row>
    <row r="680" spans="1:72" x14ac:dyDescent="0.25">
      <c r="A680" s="5" t="s">
        <v>473</v>
      </c>
      <c r="B680" s="5" t="s">
        <v>408</v>
      </c>
      <c r="C680" s="5" t="s">
        <v>471</v>
      </c>
      <c r="D680" s="5" t="s">
        <v>870</v>
      </c>
      <c r="E680" s="52">
        <f t="shared" ca="1" si="10"/>
        <v>28656</v>
      </c>
      <c r="F680" s="5">
        <v>47</v>
      </c>
      <c r="G680" s="50">
        <v>25969</v>
      </c>
      <c r="H680" s="5">
        <v>561166</v>
      </c>
      <c r="I680" s="50">
        <v>35158</v>
      </c>
      <c r="J680" s="5" t="s">
        <v>412</v>
      </c>
      <c r="BT680" s="1"/>
    </row>
    <row r="681" spans="1:72" x14ac:dyDescent="0.25">
      <c r="A681" s="5" t="s">
        <v>473</v>
      </c>
      <c r="B681" s="5" t="s">
        <v>454</v>
      </c>
      <c r="C681" s="5" t="s">
        <v>461</v>
      </c>
      <c r="D681" s="5" t="s">
        <v>707</v>
      </c>
      <c r="E681" s="52">
        <f t="shared" ca="1" si="10"/>
        <v>18564</v>
      </c>
      <c r="F681" s="5">
        <v>44</v>
      </c>
      <c r="G681" s="50">
        <v>27109</v>
      </c>
      <c r="H681" s="5">
        <v>568487</v>
      </c>
      <c r="I681" s="50">
        <v>35518</v>
      </c>
      <c r="J681" s="5" t="s">
        <v>417</v>
      </c>
      <c r="BT681" s="1"/>
    </row>
    <row r="682" spans="1:72" x14ac:dyDescent="0.25">
      <c r="A682" s="5" t="s">
        <v>473</v>
      </c>
      <c r="B682" s="5" t="s">
        <v>413</v>
      </c>
      <c r="C682" s="5" t="s">
        <v>568</v>
      </c>
      <c r="D682" s="5" t="s">
        <v>893</v>
      </c>
      <c r="E682" s="52">
        <f t="shared" ca="1" si="10"/>
        <v>29460</v>
      </c>
      <c r="F682" s="5">
        <v>42</v>
      </c>
      <c r="G682" s="50">
        <v>27984</v>
      </c>
      <c r="H682" s="5">
        <v>561384</v>
      </c>
      <c r="I682" s="50">
        <v>35836</v>
      </c>
      <c r="J682" s="5" t="s">
        <v>417</v>
      </c>
      <c r="BT682" s="1"/>
    </row>
    <row r="683" spans="1:72" x14ac:dyDescent="0.25">
      <c r="A683" s="5" t="s">
        <v>473</v>
      </c>
      <c r="B683" s="5" t="s">
        <v>413</v>
      </c>
      <c r="C683" s="5" t="s">
        <v>469</v>
      </c>
      <c r="D683" s="5" t="s">
        <v>898</v>
      </c>
      <c r="E683" s="52">
        <f t="shared" ca="1" si="10"/>
        <v>26268</v>
      </c>
      <c r="F683" s="5">
        <v>41</v>
      </c>
      <c r="G683" s="50">
        <v>28375</v>
      </c>
      <c r="H683" s="5">
        <v>568857</v>
      </c>
      <c r="I683" s="50">
        <v>35937</v>
      </c>
      <c r="J683" s="5" t="s">
        <v>466</v>
      </c>
      <c r="BT683" s="1"/>
    </row>
    <row r="684" spans="1:72" x14ac:dyDescent="0.25">
      <c r="A684" s="5" t="s">
        <v>473</v>
      </c>
      <c r="B684" s="5" t="s">
        <v>408</v>
      </c>
      <c r="C684" s="5" t="s">
        <v>648</v>
      </c>
      <c r="D684" s="5" t="s">
        <v>621</v>
      </c>
      <c r="E684" s="52">
        <f t="shared" ca="1" si="10"/>
        <v>20928</v>
      </c>
      <c r="F684" s="5">
        <v>51</v>
      </c>
      <c r="G684" s="50">
        <v>24657</v>
      </c>
      <c r="H684" s="5">
        <v>561437</v>
      </c>
      <c r="I684" s="50">
        <v>36155</v>
      </c>
      <c r="J684" s="5" t="s">
        <v>466</v>
      </c>
      <c r="BT684" s="1"/>
    </row>
    <row r="685" spans="1:72" x14ac:dyDescent="0.25">
      <c r="A685" s="5" t="s">
        <v>473</v>
      </c>
      <c r="B685" s="5" t="s">
        <v>408</v>
      </c>
      <c r="C685" s="5" t="s">
        <v>748</v>
      </c>
      <c r="D685" s="5" t="s">
        <v>550</v>
      </c>
      <c r="E685" s="52">
        <f t="shared" ca="1" si="10"/>
        <v>20124</v>
      </c>
      <c r="F685" s="5">
        <v>42</v>
      </c>
      <c r="G685" s="50">
        <v>27827</v>
      </c>
      <c r="H685" s="5">
        <v>568812</v>
      </c>
      <c r="I685" s="50">
        <v>32878</v>
      </c>
      <c r="J685" s="5" t="s">
        <v>909</v>
      </c>
      <c r="BT685" s="1"/>
    </row>
    <row r="686" spans="1:72" x14ac:dyDescent="0.25">
      <c r="A686" s="5" t="s">
        <v>473</v>
      </c>
      <c r="B686" s="5" t="s">
        <v>408</v>
      </c>
      <c r="C686" s="5" t="s">
        <v>443</v>
      </c>
      <c r="D686" s="5" t="s">
        <v>161</v>
      </c>
      <c r="E686" s="52">
        <f t="shared" ca="1" si="10"/>
        <v>22656</v>
      </c>
      <c r="F686" s="5">
        <v>53</v>
      </c>
      <c r="G686" s="50">
        <v>23721</v>
      </c>
      <c r="H686" s="5">
        <v>561496</v>
      </c>
      <c r="I686" s="50">
        <v>32899</v>
      </c>
      <c r="J686" s="5" t="s">
        <v>909</v>
      </c>
      <c r="BT686" s="1"/>
    </row>
    <row r="687" spans="1:72" x14ac:dyDescent="0.25">
      <c r="A687" s="5" t="s">
        <v>473</v>
      </c>
      <c r="B687" s="5" t="s">
        <v>408</v>
      </c>
      <c r="C687" s="5" t="s">
        <v>784</v>
      </c>
      <c r="D687" s="5" t="s">
        <v>169</v>
      </c>
      <c r="E687" s="52">
        <f t="shared" ca="1" si="10"/>
        <v>29484</v>
      </c>
      <c r="F687" s="5">
        <v>41</v>
      </c>
      <c r="G687" s="50">
        <v>28390</v>
      </c>
      <c r="H687" s="5">
        <v>561536</v>
      </c>
      <c r="I687" s="50">
        <v>36868</v>
      </c>
      <c r="J687" s="5" t="s">
        <v>466</v>
      </c>
      <c r="BT687" s="1"/>
    </row>
    <row r="688" spans="1:72" x14ac:dyDescent="0.25">
      <c r="A688" s="5" t="s">
        <v>473</v>
      </c>
      <c r="B688" s="5" t="s">
        <v>408</v>
      </c>
      <c r="C688" s="5" t="s">
        <v>418</v>
      </c>
      <c r="D688" s="5" t="s">
        <v>927</v>
      </c>
      <c r="E688" s="52">
        <f t="shared" ca="1" si="10"/>
        <v>23628</v>
      </c>
      <c r="F688" s="5">
        <v>41</v>
      </c>
      <c r="G688" s="50">
        <v>28231</v>
      </c>
      <c r="H688" s="5">
        <v>561595</v>
      </c>
      <c r="I688" s="50">
        <v>37475</v>
      </c>
      <c r="J688" s="5" t="s">
        <v>858</v>
      </c>
      <c r="BT688" s="1"/>
    </row>
    <row r="689" spans="1:72" x14ac:dyDescent="0.25">
      <c r="A689" s="5" t="s">
        <v>473</v>
      </c>
      <c r="B689" s="5" t="s">
        <v>413</v>
      </c>
      <c r="C689" s="5" t="s">
        <v>495</v>
      </c>
      <c r="D689" s="5" t="s">
        <v>848</v>
      </c>
      <c r="E689" s="52">
        <f t="shared" ca="1" si="10"/>
        <v>22152</v>
      </c>
      <c r="F689" s="5">
        <v>40</v>
      </c>
      <c r="G689" s="50">
        <v>28495</v>
      </c>
      <c r="H689" s="5">
        <v>561545</v>
      </c>
      <c r="I689" s="50">
        <v>37440</v>
      </c>
      <c r="J689" s="5" t="s">
        <v>858</v>
      </c>
      <c r="BT689" s="1"/>
    </row>
    <row r="690" spans="1:72" x14ac:dyDescent="0.25">
      <c r="A690" s="5" t="s">
        <v>473</v>
      </c>
      <c r="B690" s="5" t="s">
        <v>413</v>
      </c>
      <c r="C690" s="5" t="s">
        <v>431</v>
      </c>
      <c r="D690" s="5" t="s">
        <v>751</v>
      </c>
      <c r="E690" s="52">
        <f t="shared" ca="1" si="10"/>
        <v>21360</v>
      </c>
      <c r="F690" s="5">
        <v>37</v>
      </c>
      <c r="G690" s="50">
        <v>29650</v>
      </c>
      <c r="H690" s="5">
        <v>566456</v>
      </c>
      <c r="I690" s="50">
        <v>37354</v>
      </c>
      <c r="J690" s="5" t="s">
        <v>858</v>
      </c>
      <c r="BT690" s="1"/>
    </row>
    <row r="691" spans="1:72" x14ac:dyDescent="0.25">
      <c r="A691" s="5" t="s">
        <v>473</v>
      </c>
      <c r="B691" s="5" t="s">
        <v>408</v>
      </c>
      <c r="C691" s="5" t="s">
        <v>561</v>
      </c>
      <c r="D691" s="5" t="s">
        <v>934</v>
      </c>
      <c r="E691" s="52">
        <f t="shared" ca="1" si="10"/>
        <v>20940</v>
      </c>
      <c r="F691" s="5">
        <v>37</v>
      </c>
      <c r="G691" s="50">
        <v>29551</v>
      </c>
      <c r="H691" s="5">
        <v>350161</v>
      </c>
      <c r="I691" s="50">
        <v>37318</v>
      </c>
      <c r="J691" s="5" t="s">
        <v>858</v>
      </c>
      <c r="BT691" s="1"/>
    </row>
    <row r="692" spans="1:72" x14ac:dyDescent="0.25">
      <c r="A692" s="5" t="s">
        <v>473</v>
      </c>
      <c r="B692" s="5" t="s">
        <v>408</v>
      </c>
      <c r="C692" s="5" t="s">
        <v>631</v>
      </c>
      <c r="D692" s="5" t="s">
        <v>776</v>
      </c>
      <c r="E692" s="52">
        <f t="shared" ca="1" si="10"/>
        <v>23856</v>
      </c>
      <c r="F692" s="5">
        <v>40</v>
      </c>
      <c r="G692" s="50">
        <v>28575</v>
      </c>
      <c r="H692" s="5">
        <v>561643</v>
      </c>
      <c r="I692" s="50">
        <v>37586</v>
      </c>
      <c r="J692" s="5" t="s">
        <v>858</v>
      </c>
      <c r="BT692" s="1"/>
    </row>
    <row r="693" spans="1:72" x14ac:dyDescent="0.25">
      <c r="A693" s="5" t="s">
        <v>473</v>
      </c>
      <c r="B693" s="5" t="s">
        <v>413</v>
      </c>
      <c r="C693" s="5" t="s">
        <v>559</v>
      </c>
      <c r="D693" s="5" t="s">
        <v>937</v>
      </c>
      <c r="E693" s="52">
        <f t="shared" ca="1" si="10"/>
        <v>31176</v>
      </c>
      <c r="F693" s="5">
        <v>37</v>
      </c>
      <c r="G693" s="50">
        <v>29839</v>
      </c>
      <c r="H693" s="5">
        <v>561610</v>
      </c>
      <c r="I693" s="50">
        <v>37544</v>
      </c>
      <c r="J693" s="5" t="s">
        <v>858</v>
      </c>
      <c r="BT693" s="1"/>
    </row>
    <row r="694" spans="1:72" x14ac:dyDescent="0.25">
      <c r="A694" s="5" t="s">
        <v>473</v>
      </c>
      <c r="B694" s="5" t="s">
        <v>413</v>
      </c>
      <c r="C694" s="5" t="s">
        <v>458</v>
      </c>
      <c r="D694" s="5" t="s">
        <v>907</v>
      </c>
      <c r="E694" s="52">
        <f t="shared" ca="1" si="10"/>
        <v>21048</v>
      </c>
      <c r="F694" s="5">
        <v>38</v>
      </c>
      <c r="G694" s="50">
        <v>29405</v>
      </c>
      <c r="H694" s="5">
        <v>561649</v>
      </c>
      <c r="I694" s="50">
        <v>37714</v>
      </c>
      <c r="J694" s="5" t="s">
        <v>858</v>
      </c>
      <c r="BT694" s="1"/>
    </row>
    <row r="695" spans="1:72" x14ac:dyDescent="0.25">
      <c r="A695" s="5" t="s">
        <v>473</v>
      </c>
      <c r="B695" s="5" t="s">
        <v>454</v>
      </c>
      <c r="C695" s="5" t="s">
        <v>618</v>
      </c>
      <c r="D695" s="5" t="s">
        <v>710</v>
      </c>
      <c r="E695" s="52">
        <f t="shared" ca="1" si="10"/>
        <v>23868</v>
      </c>
      <c r="F695" s="5">
        <v>39</v>
      </c>
      <c r="G695" s="50">
        <v>28894</v>
      </c>
      <c r="H695" s="5">
        <v>566429</v>
      </c>
      <c r="I695" s="50">
        <v>37935</v>
      </c>
      <c r="J695" s="5" t="s">
        <v>858</v>
      </c>
      <c r="BT695" s="1"/>
    </row>
    <row r="696" spans="1:72" x14ac:dyDescent="0.25">
      <c r="A696" s="5" t="s">
        <v>473</v>
      </c>
      <c r="B696" s="5" t="s">
        <v>454</v>
      </c>
      <c r="C696" s="5" t="s">
        <v>562</v>
      </c>
      <c r="D696" s="5" t="s">
        <v>907</v>
      </c>
      <c r="E696" s="52">
        <f t="shared" ca="1" si="10"/>
        <v>18396</v>
      </c>
      <c r="F696" s="5">
        <v>38</v>
      </c>
      <c r="G696" s="50">
        <v>29406</v>
      </c>
      <c r="H696" s="5">
        <v>568868</v>
      </c>
      <c r="I696" s="50">
        <v>37845</v>
      </c>
      <c r="J696" s="5" t="s">
        <v>858</v>
      </c>
      <c r="BT696" s="1"/>
    </row>
    <row r="697" spans="1:72" x14ac:dyDescent="0.25">
      <c r="A697" s="5" t="s">
        <v>473</v>
      </c>
      <c r="B697" s="5" t="s">
        <v>413</v>
      </c>
      <c r="C697" s="5" t="s">
        <v>623</v>
      </c>
      <c r="D697" s="5" t="s">
        <v>907</v>
      </c>
      <c r="E697" s="52">
        <f t="shared" ca="1" si="10"/>
        <v>18840</v>
      </c>
      <c r="F697" s="5">
        <v>36</v>
      </c>
      <c r="G697" s="50">
        <v>29902</v>
      </c>
      <c r="H697" s="5">
        <v>566560</v>
      </c>
      <c r="I697" s="50">
        <v>37950</v>
      </c>
      <c r="J697" s="5" t="s">
        <v>858</v>
      </c>
      <c r="BT697" s="1"/>
    </row>
    <row r="698" spans="1:72" x14ac:dyDescent="0.25">
      <c r="A698" s="5" t="s">
        <v>473</v>
      </c>
      <c r="B698" s="5" t="s">
        <v>413</v>
      </c>
      <c r="C698" s="5" t="s">
        <v>559</v>
      </c>
      <c r="D698" s="5" t="s">
        <v>941</v>
      </c>
      <c r="E698" s="52">
        <f t="shared" ca="1" si="10"/>
        <v>22872</v>
      </c>
      <c r="F698" s="5">
        <v>38</v>
      </c>
      <c r="G698" s="50">
        <v>29140</v>
      </c>
      <c r="H698" s="5">
        <v>350070</v>
      </c>
      <c r="I698" s="50">
        <v>37963</v>
      </c>
      <c r="J698" s="5" t="s">
        <v>858</v>
      </c>
      <c r="BT698" s="1"/>
    </row>
    <row r="699" spans="1:72" x14ac:dyDescent="0.25">
      <c r="A699" s="5" t="s">
        <v>473</v>
      </c>
      <c r="B699" s="5" t="s">
        <v>454</v>
      </c>
      <c r="C699" s="5" t="s">
        <v>521</v>
      </c>
      <c r="D699" s="5" t="s">
        <v>928</v>
      </c>
      <c r="E699" s="52">
        <f t="shared" ca="1" si="10"/>
        <v>23388</v>
      </c>
      <c r="F699" s="5">
        <v>37</v>
      </c>
      <c r="G699" s="50">
        <v>29505</v>
      </c>
      <c r="H699" s="5">
        <v>350090</v>
      </c>
      <c r="I699" s="50">
        <v>37886</v>
      </c>
      <c r="J699" s="5" t="s">
        <v>858</v>
      </c>
      <c r="BT699" s="1"/>
    </row>
    <row r="700" spans="1:72" x14ac:dyDescent="0.25">
      <c r="A700" s="5" t="s">
        <v>473</v>
      </c>
      <c r="B700" s="5" t="s">
        <v>413</v>
      </c>
      <c r="C700" s="5" t="s">
        <v>671</v>
      </c>
      <c r="D700" s="5" t="s">
        <v>942</v>
      </c>
      <c r="E700" s="52">
        <f t="shared" ca="1" si="10"/>
        <v>25368</v>
      </c>
      <c r="F700" s="5">
        <v>38</v>
      </c>
      <c r="G700" s="50">
        <v>29370</v>
      </c>
      <c r="H700" s="5">
        <v>350088</v>
      </c>
      <c r="I700" s="50">
        <v>37662</v>
      </c>
      <c r="J700" s="5" t="s">
        <v>858</v>
      </c>
      <c r="BT700" s="1"/>
    </row>
    <row r="701" spans="1:72" x14ac:dyDescent="0.25">
      <c r="A701" s="5" t="s">
        <v>473</v>
      </c>
      <c r="B701" s="5" t="s">
        <v>413</v>
      </c>
      <c r="C701" s="5" t="s">
        <v>719</v>
      </c>
      <c r="D701" s="5" t="s">
        <v>438</v>
      </c>
      <c r="E701" s="52">
        <f t="shared" ca="1" si="10"/>
        <v>30636</v>
      </c>
      <c r="F701" s="5">
        <v>41</v>
      </c>
      <c r="G701" s="50">
        <v>28309</v>
      </c>
      <c r="H701" s="5">
        <v>350124</v>
      </c>
      <c r="I701" s="50">
        <v>38331</v>
      </c>
      <c r="J701" s="5" t="s">
        <v>858</v>
      </c>
      <c r="BT701" s="1"/>
    </row>
    <row r="702" spans="1:72" x14ac:dyDescent="0.25">
      <c r="A702" s="5" t="s">
        <v>473</v>
      </c>
      <c r="B702" s="5" t="s">
        <v>408</v>
      </c>
      <c r="C702" s="5" t="s">
        <v>519</v>
      </c>
      <c r="D702" s="5" t="s">
        <v>828</v>
      </c>
      <c r="E702" s="52">
        <f t="shared" ca="1" si="10"/>
        <v>23040</v>
      </c>
      <c r="F702" s="5">
        <v>34</v>
      </c>
      <c r="G702" s="50">
        <v>30937</v>
      </c>
      <c r="H702" s="5">
        <v>350187</v>
      </c>
      <c r="I702" s="50">
        <v>38252</v>
      </c>
      <c r="J702" s="5" t="s">
        <v>858</v>
      </c>
      <c r="BT702" s="1"/>
    </row>
    <row r="703" spans="1:72" x14ac:dyDescent="0.25">
      <c r="A703" s="5" t="s">
        <v>473</v>
      </c>
      <c r="B703" s="5" t="s">
        <v>408</v>
      </c>
      <c r="C703" s="5" t="s">
        <v>664</v>
      </c>
      <c r="D703" s="5" t="s">
        <v>161</v>
      </c>
      <c r="E703" s="52">
        <f t="shared" ca="1" si="10"/>
        <v>24672</v>
      </c>
      <c r="F703" s="5">
        <v>38</v>
      </c>
      <c r="G703" s="50">
        <v>29468</v>
      </c>
      <c r="H703" s="5">
        <v>561744</v>
      </c>
      <c r="I703" s="50">
        <v>38206</v>
      </c>
      <c r="J703" s="5" t="s">
        <v>858</v>
      </c>
      <c r="BT703" s="1"/>
    </row>
    <row r="704" spans="1:72" x14ac:dyDescent="0.25">
      <c r="A704" s="5" t="s">
        <v>473</v>
      </c>
      <c r="B704" s="5" t="s">
        <v>413</v>
      </c>
      <c r="C704" s="5" t="s">
        <v>561</v>
      </c>
      <c r="D704" s="5" t="s">
        <v>893</v>
      </c>
      <c r="E704" s="52">
        <f t="shared" ca="1" si="10"/>
        <v>20640</v>
      </c>
      <c r="F704" s="5">
        <v>35</v>
      </c>
      <c r="G704" s="50">
        <v>30535</v>
      </c>
      <c r="H704" s="5">
        <v>561668</v>
      </c>
      <c r="I704" s="50">
        <v>38647</v>
      </c>
      <c r="J704" s="5" t="s">
        <v>909</v>
      </c>
      <c r="BT704" s="1"/>
    </row>
    <row r="705" spans="1:72" x14ac:dyDescent="0.25">
      <c r="A705" s="5" t="s">
        <v>473</v>
      </c>
      <c r="B705" s="5" t="s">
        <v>413</v>
      </c>
      <c r="C705" s="5" t="s">
        <v>602</v>
      </c>
      <c r="D705" s="5" t="s">
        <v>896</v>
      </c>
      <c r="E705" s="52">
        <f t="shared" ca="1" si="10"/>
        <v>20772</v>
      </c>
      <c r="F705" s="5">
        <v>43</v>
      </c>
      <c r="G705" s="50">
        <v>27358</v>
      </c>
      <c r="H705" s="5">
        <v>561688</v>
      </c>
      <c r="I705" s="50">
        <v>38462</v>
      </c>
      <c r="J705" s="5" t="s">
        <v>909</v>
      </c>
      <c r="BT705" s="1"/>
    </row>
    <row r="706" spans="1:72" x14ac:dyDescent="0.25">
      <c r="A706" s="5" t="s">
        <v>473</v>
      </c>
      <c r="B706" s="5" t="s">
        <v>408</v>
      </c>
      <c r="C706" s="5" t="s">
        <v>561</v>
      </c>
      <c r="D706" s="5" t="s">
        <v>410</v>
      </c>
      <c r="E706" s="52">
        <f t="shared" ref="E706:E769" ca="1" si="11">RANDBETWEEN(1500,2600)*12</f>
        <v>26688</v>
      </c>
      <c r="F706" s="5">
        <v>39</v>
      </c>
      <c r="G706" s="50">
        <v>29040</v>
      </c>
      <c r="H706" s="5">
        <v>561697</v>
      </c>
      <c r="I706" s="50">
        <v>38696</v>
      </c>
      <c r="J706" s="5" t="s">
        <v>858</v>
      </c>
      <c r="BT706" s="1"/>
    </row>
    <row r="707" spans="1:72" x14ac:dyDescent="0.25">
      <c r="A707" s="5" t="s">
        <v>473</v>
      </c>
      <c r="B707" s="5" t="s">
        <v>408</v>
      </c>
      <c r="C707" s="5" t="s">
        <v>625</v>
      </c>
      <c r="D707" s="5" t="s">
        <v>950</v>
      </c>
      <c r="E707" s="52">
        <f t="shared" ca="1" si="11"/>
        <v>22068</v>
      </c>
      <c r="F707" s="5">
        <v>39</v>
      </c>
      <c r="G707" s="50">
        <v>28773</v>
      </c>
      <c r="H707" s="5">
        <v>350705</v>
      </c>
      <c r="I707" s="50">
        <v>38607</v>
      </c>
      <c r="J707" s="5" t="s">
        <v>858</v>
      </c>
      <c r="BT707" s="1"/>
    </row>
    <row r="708" spans="1:72" x14ac:dyDescent="0.25">
      <c r="A708" s="5" t="s">
        <v>473</v>
      </c>
      <c r="B708" s="5" t="s">
        <v>413</v>
      </c>
      <c r="C708" s="5" t="s">
        <v>185</v>
      </c>
      <c r="D708" s="5" t="s">
        <v>952</v>
      </c>
      <c r="E708" s="52">
        <f t="shared" ca="1" si="11"/>
        <v>29004</v>
      </c>
      <c r="F708" s="5">
        <v>39</v>
      </c>
      <c r="G708" s="50">
        <v>29110</v>
      </c>
      <c r="H708" s="5">
        <v>566037</v>
      </c>
      <c r="I708" s="50">
        <v>38805</v>
      </c>
      <c r="J708" s="5" t="s">
        <v>858</v>
      </c>
      <c r="BT708" s="1"/>
    </row>
    <row r="709" spans="1:72" x14ac:dyDescent="0.25">
      <c r="A709" s="5" t="s">
        <v>473</v>
      </c>
      <c r="B709" s="5" t="s">
        <v>408</v>
      </c>
      <c r="C709" s="5" t="s">
        <v>791</v>
      </c>
      <c r="D709" s="5" t="s">
        <v>835</v>
      </c>
      <c r="E709" s="52">
        <f t="shared" ca="1" si="11"/>
        <v>20844</v>
      </c>
      <c r="F709" s="5">
        <v>37</v>
      </c>
      <c r="G709" s="50">
        <v>29848</v>
      </c>
      <c r="H709" s="5">
        <v>352098</v>
      </c>
      <c r="I709" s="50">
        <v>34031</v>
      </c>
      <c r="J709" s="5" t="s">
        <v>858</v>
      </c>
      <c r="BT709" s="1"/>
    </row>
    <row r="710" spans="1:72" x14ac:dyDescent="0.25">
      <c r="A710" s="5" t="s">
        <v>473</v>
      </c>
      <c r="B710" s="5" t="s">
        <v>408</v>
      </c>
      <c r="C710" s="5" t="s">
        <v>157</v>
      </c>
      <c r="D710" s="5" t="s">
        <v>991</v>
      </c>
      <c r="E710" s="52">
        <f t="shared" ca="1" si="11"/>
        <v>22344</v>
      </c>
      <c r="F710" s="5">
        <v>37</v>
      </c>
      <c r="G710" s="50">
        <v>29741</v>
      </c>
      <c r="H710" s="5">
        <v>562440</v>
      </c>
      <c r="I710" s="50">
        <v>39347</v>
      </c>
      <c r="J710" s="5" t="s">
        <v>858</v>
      </c>
      <c r="BT710" s="1"/>
    </row>
    <row r="711" spans="1:72" x14ac:dyDescent="0.25">
      <c r="A711" s="5" t="s">
        <v>473</v>
      </c>
      <c r="B711" s="5" t="s">
        <v>408</v>
      </c>
      <c r="C711" s="5" t="s">
        <v>495</v>
      </c>
      <c r="D711" s="5" t="s">
        <v>992</v>
      </c>
      <c r="E711" s="52">
        <f t="shared" ca="1" si="11"/>
        <v>23400</v>
      </c>
      <c r="F711" s="5">
        <v>31</v>
      </c>
      <c r="G711" s="50">
        <v>31917</v>
      </c>
      <c r="H711" s="5">
        <v>562447</v>
      </c>
      <c r="I711" s="50">
        <v>39266</v>
      </c>
      <c r="J711" s="5" t="s">
        <v>858</v>
      </c>
      <c r="BT711" s="1"/>
    </row>
    <row r="712" spans="1:72" x14ac:dyDescent="0.25">
      <c r="A712" s="5" t="s">
        <v>473</v>
      </c>
      <c r="B712" s="5" t="s">
        <v>454</v>
      </c>
      <c r="C712" s="5" t="s">
        <v>665</v>
      </c>
      <c r="D712" s="5" t="s">
        <v>994</v>
      </c>
      <c r="E712" s="52">
        <f t="shared" ca="1" si="11"/>
        <v>23988</v>
      </c>
      <c r="F712" s="5">
        <v>36</v>
      </c>
      <c r="G712" s="50">
        <v>30013</v>
      </c>
      <c r="H712" s="5">
        <v>562456</v>
      </c>
      <c r="I712" s="50">
        <v>39301</v>
      </c>
      <c r="J712" s="5" t="s">
        <v>858</v>
      </c>
      <c r="BT712" s="1"/>
    </row>
    <row r="713" spans="1:72" x14ac:dyDescent="0.25">
      <c r="A713" s="5" t="s">
        <v>473</v>
      </c>
      <c r="B713" s="5" t="s">
        <v>454</v>
      </c>
      <c r="C713" s="5" t="s">
        <v>437</v>
      </c>
      <c r="D713" s="5" t="s">
        <v>596</v>
      </c>
      <c r="E713" s="52">
        <f t="shared" ca="1" si="11"/>
        <v>26208</v>
      </c>
      <c r="F713" s="5">
        <v>35</v>
      </c>
      <c r="G713" s="50">
        <v>30500</v>
      </c>
      <c r="H713" s="5">
        <v>352461</v>
      </c>
      <c r="I713" s="50">
        <v>39337</v>
      </c>
      <c r="J713" s="5" t="s">
        <v>858</v>
      </c>
      <c r="BT713" s="1"/>
    </row>
    <row r="714" spans="1:72" x14ac:dyDescent="0.25">
      <c r="A714" s="5" t="s">
        <v>473</v>
      </c>
      <c r="B714" s="5" t="s">
        <v>408</v>
      </c>
      <c r="C714" s="5" t="s">
        <v>578</v>
      </c>
      <c r="D714" s="5" t="s">
        <v>629</v>
      </c>
      <c r="E714" s="52">
        <f t="shared" ca="1" si="11"/>
        <v>21900</v>
      </c>
      <c r="F714" s="5">
        <v>35</v>
      </c>
      <c r="G714" s="50">
        <v>30566</v>
      </c>
      <c r="H714" s="5">
        <v>562658</v>
      </c>
      <c r="I714" s="50">
        <v>39108</v>
      </c>
      <c r="J714" s="5" t="s">
        <v>858</v>
      </c>
      <c r="BT714" s="1"/>
    </row>
    <row r="715" spans="1:72" x14ac:dyDescent="0.25">
      <c r="A715" s="5" t="s">
        <v>473</v>
      </c>
      <c r="B715" s="5" t="s">
        <v>413</v>
      </c>
      <c r="C715" s="5" t="s">
        <v>817</v>
      </c>
      <c r="D715" s="5" t="s">
        <v>1000</v>
      </c>
      <c r="E715" s="52">
        <f t="shared" ca="1" si="11"/>
        <v>26892</v>
      </c>
      <c r="F715" s="5">
        <v>34</v>
      </c>
      <c r="G715" s="50">
        <v>30822</v>
      </c>
      <c r="H715" s="5">
        <v>562657</v>
      </c>
      <c r="I715" s="50">
        <v>39362</v>
      </c>
      <c r="J715" s="5" t="s">
        <v>858</v>
      </c>
      <c r="BT715" s="1"/>
    </row>
    <row r="716" spans="1:72" x14ac:dyDescent="0.25">
      <c r="A716" s="5" t="s">
        <v>473</v>
      </c>
      <c r="B716" s="5" t="s">
        <v>413</v>
      </c>
      <c r="C716" s="5" t="s">
        <v>791</v>
      </c>
      <c r="D716" s="5" t="s">
        <v>889</v>
      </c>
      <c r="E716" s="52">
        <f t="shared" ca="1" si="11"/>
        <v>30708</v>
      </c>
      <c r="F716" s="5">
        <v>33</v>
      </c>
      <c r="G716" s="50">
        <v>31184</v>
      </c>
      <c r="H716" s="5">
        <v>352756</v>
      </c>
      <c r="I716" s="50">
        <v>36979</v>
      </c>
      <c r="J716" s="5" t="s">
        <v>858</v>
      </c>
      <c r="BT716" s="1"/>
    </row>
    <row r="717" spans="1:72" x14ac:dyDescent="0.25">
      <c r="A717" s="5" t="s">
        <v>473</v>
      </c>
      <c r="B717" s="5" t="s">
        <v>413</v>
      </c>
      <c r="C717" s="5" t="s">
        <v>590</v>
      </c>
      <c r="D717" s="5" t="s">
        <v>523</v>
      </c>
      <c r="E717" s="52">
        <f t="shared" ca="1" si="11"/>
        <v>20196</v>
      </c>
      <c r="F717" s="5">
        <v>41</v>
      </c>
      <c r="G717" s="50">
        <v>28074</v>
      </c>
      <c r="H717" s="5">
        <v>353544</v>
      </c>
      <c r="I717" s="50">
        <v>37351</v>
      </c>
      <c r="J717" s="5" t="s">
        <v>858</v>
      </c>
      <c r="BT717" s="1"/>
    </row>
    <row r="718" spans="1:72" x14ac:dyDescent="0.25">
      <c r="A718" s="5" t="s">
        <v>749</v>
      </c>
      <c r="B718" s="5" t="s">
        <v>413</v>
      </c>
      <c r="C718" s="5" t="s">
        <v>418</v>
      </c>
      <c r="D718" s="5" t="s">
        <v>468</v>
      </c>
      <c r="E718" s="52">
        <f t="shared" ca="1" si="11"/>
        <v>22956</v>
      </c>
      <c r="F718" s="5">
        <v>58</v>
      </c>
      <c r="G718" s="50">
        <v>21978</v>
      </c>
      <c r="H718" s="5">
        <v>560527</v>
      </c>
      <c r="I718" s="50">
        <v>30770</v>
      </c>
      <c r="J718" s="5" t="s">
        <v>412</v>
      </c>
      <c r="BT718" s="1"/>
    </row>
    <row r="719" spans="1:72" x14ac:dyDescent="0.25">
      <c r="A719" s="5" t="s">
        <v>749</v>
      </c>
      <c r="B719" s="5" t="s">
        <v>413</v>
      </c>
      <c r="C719" s="5" t="s">
        <v>431</v>
      </c>
      <c r="D719" s="5" t="s">
        <v>796</v>
      </c>
      <c r="E719" s="52">
        <f t="shared" ca="1" si="11"/>
        <v>21132</v>
      </c>
      <c r="F719" s="5">
        <v>53</v>
      </c>
      <c r="G719" s="50">
        <v>23830</v>
      </c>
      <c r="H719" s="5">
        <v>560801</v>
      </c>
      <c r="I719" s="50">
        <v>32268</v>
      </c>
      <c r="J719" s="5" t="s">
        <v>466</v>
      </c>
      <c r="BT719" s="1"/>
    </row>
    <row r="720" spans="1:72" x14ac:dyDescent="0.25">
      <c r="A720" s="5" t="s">
        <v>749</v>
      </c>
      <c r="B720" s="5" t="s">
        <v>408</v>
      </c>
      <c r="C720" s="5" t="s">
        <v>550</v>
      </c>
      <c r="D720" s="5" t="s">
        <v>550</v>
      </c>
      <c r="E720" s="52">
        <f t="shared" ca="1" si="11"/>
        <v>21768</v>
      </c>
      <c r="F720" s="5">
        <v>50</v>
      </c>
      <c r="G720" s="50">
        <v>24889</v>
      </c>
      <c r="H720" s="5">
        <v>350344</v>
      </c>
      <c r="I720" s="50">
        <v>33869</v>
      </c>
      <c r="J720" s="5" t="s">
        <v>412</v>
      </c>
      <c r="BT720" s="1"/>
    </row>
    <row r="721" spans="1:72" x14ac:dyDescent="0.25">
      <c r="A721" s="5" t="s">
        <v>749</v>
      </c>
      <c r="B721" s="5" t="s">
        <v>408</v>
      </c>
      <c r="C721" s="5" t="s">
        <v>519</v>
      </c>
      <c r="D721" s="5" t="s">
        <v>459</v>
      </c>
      <c r="E721" s="52">
        <f t="shared" ca="1" si="11"/>
        <v>22872</v>
      </c>
      <c r="F721" s="5">
        <v>50</v>
      </c>
      <c r="G721" s="50">
        <v>24756</v>
      </c>
      <c r="H721" s="5">
        <v>560912</v>
      </c>
      <c r="I721" s="50">
        <v>34224</v>
      </c>
      <c r="J721" s="5" t="s">
        <v>421</v>
      </c>
      <c r="BT721" s="1"/>
    </row>
    <row r="722" spans="1:72" x14ac:dyDescent="0.25">
      <c r="A722" s="5" t="s">
        <v>749</v>
      </c>
      <c r="B722" s="5" t="s">
        <v>408</v>
      </c>
      <c r="C722" s="5" t="s">
        <v>748</v>
      </c>
      <c r="D722" s="5" t="s">
        <v>776</v>
      </c>
      <c r="E722" s="52">
        <f t="shared" ca="1" si="11"/>
        <v>25224</v>
      </c>
      <c r="F722" s="5">
        <v>46</v>
      </c>
      <c r="G722" s="50">
        <v>26225</v>
      </c>
      <c r="H722" s="5">
        <v>561171</v>
      </c>
      <c r="I722" s="50">
        <v>35425</v>
      </c>
      <c r="J722" s="5" t="s">
        <v>412</v>
      </c>
      <c r="BT722" s="1"/>
    </row>
    <row r="723" spans="1:72" x14ac:dyDescent="0.25">
      <c r="A723" s="5" t="s">
        <v>749</v>
      </c>
      <c r="B723" s="5" t="s">
        <v>413</v>
      </c>
      <c r="C723" s="5" t="s">
        <v>626</v>
      </c>
      <c r="D723" s="5" t="s">
        <v>640</v>
      </c>
      <c r="E723" s="52">
        <f t="shared" ca="1" si="11"/>
        <v>19164</v>
      </c>
      <c r="F723" s="5">
        <v>43</v>
      </c>
      <c r="G723" s="50">
        <v>27519</v>
      </c>
      <c r="H723" s="5">
        <v>561352</v>
      </c>
      <c r="I723" s="50">
        <v>35654</v>
      </c>
      <c r="J723" s="5" t="s">
        <v>417</v>
      </c>
      <c r="BT723" s="1"/>
    </row>
    <row r="724" spans="1:72" x14ac:dyDescent="0.25">
      <c r="A724" s="5" t="s">
        <v>749</v>
      </c>
      <c r="B724" s="5" t="s">
        <v>408</v>
      </c>
      <c r="C724" s="5" t="s">
        <v>817</v>
      </c>
      <c r="D724" s="5" t="s">
        <v>542</v>
      </c>
      <c r="E724" s="52">
        <f t="shared" ca="1" si="11"/>
        <v>21924</v>
      </c>
      <c r="F724" s="5">
        <v>42</v>
      </c>
      <c r="G724" s="50">
        <v>27923</v>
      </c>
      <c r="H724" s="5">
        <v>561420</v>
      </c>
      <c r="I724" s="50">
        <v>35857</v>
      </c>
      <c r="J724" s="5" t="s">
        <v>417</v>
      </c>
      <c r="BT724" s="1"/>
    </row>
    <row r="725" spans="1:72" x14ac:dyDescent="0.25">
      <c r="A725" s="5" t="s">
        <v>749</v>
      </c>
      <c r="B725" s="5" t="s">
        <v>408</v>
      </c>
      <c r="C725" s="5" t="s">
        <v>662</v>
      </c>
      <c r="D725" s="5" t="s">
        <v>863</v>
      </c>
      <c r="E725" s="52">
        <f t="shared" ca="1" si="11"/>
        <v>24216</v>
      </c>
      <c r="F725" s="5">
        <v>43</v>
      </c>
      <c r="G725" s="50">
        <v>27610</v>
      </c>
      <c r="H725" s="5">
        <v>350255</v>
      </c>
      <c r="I725" s="50">
        <v>36060</v>
      </c>
      <c r="J725" s="5" t="s">
        <v>417</v>
      </c>
      <c r="BT725" s="1"/>
    </row>
    <row r="726" spans="1:72" x14ac:dyDescent="0.25">
      <c r="A726" s="5" t="s">
        <v>749</v>
      </c>
      <c r="B726" s="5" t="s">
        <v>408</v>
      </c>
      <c r="C726" s="5" t="s">
        <v>665</v>
      </c>
      <c r="D726" s="5" t="s">
        <v>542</v>
      </c>
      <c r="E726" s="52">
        <f t="shared" ca="1" si="11"/>
        <v>23472</v>
      </c>
      <c r="F726" s="5">
        <v>42</v>
      </c>
      <c r="G726" s="50">
        <v>28007</v>
      </c>
      <c r="H726" s="5">
        <v>561521</v>
      </c>
      <c r="I726" s="50">
        <v>33153</v>
      </c>
      <c r="J726" s="5" t="s">
        <v>909</v>
      </c>
      <c r="BT726" s="1"/>
    </row>
    <row r="727" spans="1:72" x14ac:dyDescent="0.25">
      <c r="A727" s="5" t="s">
        <v>749</v>
      </c>
      <c r="B727" s="5" t="s">
        <v>413</v>
      </c>
      <c r="C727" s="5" t="s">
        <v>631</v>
      </c>
      <c r="D727" s="5" t="s">
        <v>480</v>
      </c>
      <c r="E727" s="52">
        <f t="shared" ca="1" si="11"/>
        <v>26832</v>
      </c>
      <c r="F727" s="5">
        <v>41</v>
      </c>
      <c r="G727" s="50">
        <v>28044</v>
      </c>
      <c r="H727" s="5">
        <v>568944</v>
      </c>
      <c r="I727" s="50">
        <v>37250</v>
      </c>
      <c r="J727" s="5" t="s">
        <v>412</v>
      </c>
      <c r="BT727" s="1"/>
    </row>
    <row r="728" spans="1:72" x14ac:dyDescent="0.25">
      <c r="A728" s="5" t="s">
        <v>749</v>
      </c>
      <c r="B728" s="5" t="s">
        <v>408</v>
      </c>
      <c r="C728" s="5" t="s">
        <v>586</v>
      </c>
      <c r="D728" s="5" t="s">
        <v>471</v>
      </c>
      <c r="E728" s="52">
        <f t="shared" ca="1" si="11"/>
        <v>26772</v>
      </c>
      <c r="F728" s="5">
        <v>38</v>
      </c>
      <c r="G728" s="50">
        <v>29140</v>
      </c>
      <c r="H728" s="5">
        <v>561645</v>
      </c>
      <c r="I728" s="50">
        <v>38110</v>
      </c>
      <c r="J728" s="5" t="s">
        <v>858</v>
      </c>
      <c r="BT728" s="1"/>
    </row>
    <row r="729" spans="1:72" x14ac:dyDescent="0.25">
      <c r="A729" s="5" t="s">
        <v>749</v>
      </c>
      <c r="B729" s="5" t="s">
        <v>408</v>
      </c>
      <c r="C729" s="5" t="s">
        <v>570</v>
      </c>
      <c r="D729" s="5" t="s">
        <v>948</v>
      </c>
      <c r="E729" s="52">
        <f t="shared" ca="1" si="11"/>
        <v>23112</v>
      </c>
      <c r="F729" s="5">
        <v>36</v>
      </c>
      <c r="G729" s="50">
        <v>29945</v>
      </c>
      <c r="H729" s="5">
        <v>350340</v>
      </c>
      <c r="I729" s="50">
        <v>38414</v>
      </c>
      <c r="J729" s="5" t="s">
        <v>858</v>
      </c>
      <c r="BT729" s="1"/>
    </row>
    <row r="730" spans="1:72" x14ac:dyDescent="0.25">
      <c r="A730" s="5" t="s">
        <v>749</v>
      </c>
      <c r="B730" s="5" t="s">
        <v>408</v>
      </c>
      <c r="C730" s="5" t="s">
        <v>713</v>
      </c>
      <c r="D730" s="5" t="s">
        <v>471</v>
      </c>
      <c r="E730" s="52">
        <f t="shared" ca="1" si="11"/>
        <v>29820</v>
      </c>
      <c r="F730" s="5">
        <v>39</v>
      </c>
      <c r="G730" s="50">
        <v>28922</v>
      </c>
      <c r="H730" s="5">
        <v>351857</v>
      </c>
      <c r="I730" s="50">
        <v>38840</v>
      </c>
      <c r="J730" s="5" t="s">
        <v>858</v>
      </c>
      <c r="BT730" s="1"/>
    </row>
    <row r="731" spans="1:72" x14ac:dyDescent="0.25">
      <c r="A731" s="5" t="s">
        <v>749</v>
      </c>
      <c r="B731" s="5" t="s">
        <v>454</v>
      </c>
      <c r="C731" s="5" t="s">
        <v>594</v>
      </c>
      <c r="D731" s="5" t="s">
        <v>965</v>
      </c>
      <c r="E731" s="52">
        <f t="shared" ca="1" si="11"/>
        <v>26148</v>
      </c>
      <c r="F731" s="5">
        <v>36</v>
      </c>
      <c r="G731" s="50">
        <v>30049</v>
      </c>
      <c r="H731" s="5">
        <v>561885</v>
      </c>
      <c r="I731" s="50">
        <v>38972</v>
      </c>
      <c r="J731" s="5" t="s">
        <v>858</v>
      </c>
      <c r="BT731" s="1"/>
    </row>
    <row r="732" spans="1:72" x14ac:dyDescent="0.25">
      <c r="A732" s="5" t="s">
        <v>749</v>
      </c>
      <c r="B732" s="5" t="s">
        <v>408</v>
      </c>
      <c r="C732" s="5" t="s">
        <v>625</v>
      </c>
      <c r="D732" s="5" t="s">
        <v>161</v>
      </c>
      <c r="E732" s="52">
        <f t="shared" ca="1" si="11"/>
        <v>24108</v>
      </c>
      <c r="F732" s="5">
        <v>37</v>
      </c>
      <c r="G732" s="50">
        <v>29501</v>
      </c>
      <c r="H732" s="5">
        <v>352454</v>
      </c>
      <c r="I732" s="50">
        <v>39170</v>
      </c>
      <c r="J732" s="5" t="s">
        <v>858</v>
      </c>
      <c r="BT732" s="1"/>
    </row>
    <row r="733" spans="1:72" x14ac:dyDescent="0.25">
      <c r="A733" s="5" t="s">
        <v>749</v>
      </c>
      <c r="B733" s="5" t="s">
        <v>413</v>
      </c>
      <c r="C733" s="5" t="s">
        <v>429</v>
      </c>
      <c r="D733" s="5" t="s">
        <v>893</v>
      </c>
      <c r="E733" s="52">
        <f t="shared" ca="1" si="11"/>
        <v>19980</v>
      </c>
      <c r="F733" s="5">
        <v>34</v>
      </c>
      <c r="G733" s="50">
        <v>30645</v>
      </c>
      <c r="H733" s="5">
        <v>350930</v>
      </c>
      <c r="I733" s="50">
        <v>39214</v>
      </c>
      <c r="J733" s="5" t="s">
        <v>858</v>
      </c>
      <c r="BT733" s="1"/>
    </row>
    <row r="734" spans="1:72" x14ac:dyDescent="0.25">
      <c r="A734" s="5" t="s">
        <v>749</v>
      </c>
      <c r="B734" s="5" t="s">
        <v>454</v>
      </c>
      <c r="C734" s="5" t="s">
        <v>712</v>
      </c>
      <c r="D734" s="5" t="s">
        <v>596</v>
      </c>
      <c r="E734" s="52">
        <f t="shared" ca="1" si="11"/>
        <v>18636</v>
      </c>
      <c r="F734" s="5">
        <v>34</v>
      </c>
      <c r="G734" s="50">
        <v>30717</v>
      </c>
      <c r="H734" s="5">
        <v>352739</v>
      </c>
      <c r="I734" s="50">
        <v>36588</v>
      </c>
      <c r="J734" s="5" t="s">
        <v>858</v>
      </c>
      <c r="BT734" s="1"/>
    </row>
    <row r="735" spans="1:72" x14ac:dyDescent="0.25">
      <c r="A735" s="5" t="s">
        <v>749</v>
      </c>
      <c r="B735" s="5" t="s">
        <v>408</v>
      </c>
      <c r="C735" s="5" t="s">
        <v>497</v>
      </c>
      <c r="D735" s="5" t="s">
        <v>870</v>
      </c>
      <c r="E735" s="52">
        <f t="shared" ca="1" si="11"/>
        <v>25236</v>
      </c>
      <c r="F735" s="5">
        <v>44</v>
      </c>
      <c r="G735" s="50">
        <v>27251</v>
      </c>
      <c r="H735" s="5">
        <v>562740</v>
      </c>
      <c r="I735" s="50">
        <v>37110</v>
      </c>
      <c r="J735" s="5" t="s">
        <v>417</v>
      </c>
      <c r="BT735" s="1"/>
    </row>
    <row r="736" spans="1:72" x14ac:dyDescent="0.25">
      <c r="A736" s="5" t="s">
        <v>749</v>
      </c>
      <c r="B736" s="5" t="s">
        <v>408</v>
      </c>
      <c r="C736" s="5" t="s">
        <v>705</v>
      </c>
      <c r="D736" s="5" t="s">
        <v>1016</v>
      </c>
      <c r="E736" s="52">
        <f t="shared" ca="1" si="11"/>
        <v>26268</v>
      </c>
      <c r="F736" s="5">
        <v>30</v>
      </c>
      <c r="G736" s="50">
        <v>32367</v>
      </c>
      <c r="H736" s="5">
        <v>352904</v>
      </c>
      <c r="I736" s="50">
        <v>38545</v>
      </c>
      <c r="J736" s="5" t="s">
        <v>858</v>
      </c>
      <c r="BT736" s="1"/>
    </row>
    <row r="737" spans="1:72" x14ac:dyDescent="0.25">
      <c r="A737" s="5" t="s">
        <v>749</v>
      </c>
      <c r="B737" s="5" t="s">
        <v>408</v>
      </c>
      <c r="C737" s="5" t="s">
        <v>569</v>
      </c>
      <c r="D737" s="5" t="s">
        <v>713</v>
      </c>
      <c r="E737" s="52">
        <f t="shared" ca="1" si="11"/>
        <v>18864</v>
      </c>
      <c r="F737" s="5">
        <v>30</v>
      </c>
      <c r="G737" s="50">
        <v>32121</v>
      </c>
      <c r="H737" s="5">
        <v>562955</v>
      </c>
      <c r="I737" s="50">
        <v>38743</v>
      </c>
      <c r="J737" s="5" t="s">
        <v>858</v>
      </c>
      <c r="BT737" s="1"/>
    </row>
    <row r="738" spans="1:72" x14ac:dyDescent="0.25">
      <c r="A738" s="5" t="s">
        <v>749</v>
      </c>
      <c r="B738" s="5" t="s">
        <v>454</v>
      </c>
      <c r="C738" s="5" t="s">
        <v>481</v>
      </c>
      <c r="D738" s="5" t="s">
        <v>942</v>
      </c>
      <c r="E738" s="52">
        <f t="shared" ca="1" si="11"/>
        <v>21444</v>
      </c>
      <c r="F738" s="5">
        <v>32</v>
      </c>
      <c r="G738" s="50">
        <v>31585</v>
      </c>
      <c r="H738" s="5">
        <v>352960</v>
      </c>
      <c r="I738" s="50">
        <v>39046</v>
      </c>
      <c r="J738" s="5" t="s">
        <v>858</v>
      </c>
      <c r="BT738" s="1"/>
    </row>
    <row r="739" spans="1:72" x14ac:dyDescent="0.25">
      <c r="A739" s="5" t="s">
        <v>749</v>
      </c>
      <c r="B739" s="5" t="s">
        <v>413</v>
      </c>
      <c r="C739" s="5" t="s">
        <v>817</v>
      </c>
      <c r="D739" s="5" t="s">
        <v>937</v>
      </c>
      <c r="E739" s="52">
        <f t="shared" ca="1" si="11"/>
        <v>26496</v>
      </c>
      <c r="F739" s="5">
        <v>34</v>
      </c>
      <c r="G739" s="50">
        <v>30845</v>
      </c>
      <c r="H739" s="5">
        <v>352981</v>
      </c>
      <c r="I739" s="50">
        <v>38725</v>
      </c>
      <c r="J739" s="5" t="s">
        <v>858</v>
      </c>
      <c r="BT739" s="1"/>
    </row>
    <row r="740" spans="1:72" x14ac:dyDescent="0.25">
      <c r="A740" s="5" t="s">
        <v>778</v>
      </c>
      <c r="B740" s="5" t="s">
        <v>408</v>
      </c>
      <c r="C740" s="5" t="s">
        <v>152</v>
      </c>
      <c r="D740" s="5" t="s">
        <v>774</v>
      </c>
      <c r="E740" s="52">
        <f t="shared" ca="1" si="11"/>
        <v>29916</v>
      </c>
      <c r="F740" s="5">
        <v>55</v>
      </c>
      <c r="G740" s="50">
        <v>22988</v>
      </c>
      <c r="H740" s="5">
        <v>560672</v>
      </c>
      <c r="I740" s="50">
        <v>31566</v>
      </c>
      <c r="J740" s="5" t="s">
        <v>421</v>
      </c>
      <c r="BT740" s="1"/>
    </row>
    <row r="741" spans="1:72" x14ac:dyDescent="0.25">
      <c r="A741" s="5" t="s">
        <v>778</v>
      </c>
      <c r="B741" s="5" t="s">
        <v>413</v>
      </c>
      <c r="C741" s="5" t="s">
        <v>488</v>
      </c>
      <c r="D741" s="5" t="s">
        <v>790</v>
      </c>
      <c r="E741" s="52">
        <f t="shared" ca="1" si="11"/>
        <v>20532</v>
      </c>
      <c r="F741" s="5">
        <v>46</v>
      </c>
      <c r="G741" s="50">
        <v>26422</v>
      </c>
      <c r="H741" s="5">
        <v>351051</v>
      </c>
      <c r="I741" s="50">
        <v>34064</v>
      </c>
      <c r="J741" s="5" t="s">
        <v>412</v>
      </c>
      <c r="BT741" s="1"/>
    </row>
    <row r="742" spans="1:72" x14ac:dyDescent="0.25">
      <c r="A742" s="5" t="s">
        <v>778</v>
      </c>
      <c r="B742" s="5" t="s">
        <v>408</v>
      </c>
      <c r="C742" s="5" t="s">
        <v>712</v>
      </c>
      <c r="D742" s="5" t="s">
        <v>894</v>
      </c>
      <c r="E742" s="52">
        <f t="shared" ca="1" si="11"/>
        <v>23076</v>
      </c>
      <c r="F742" s="5">
        <v>44</v>
      </c>
      <c r="G742" s="50">
        <v>27081</v>
      </c>
      <c r="H742" s="5">
        <v>561389</v>
      </c>
      <c r="I742" s="50">
        <v>35949</v>
      </c>
      <c r="J742" s="5" t="s">
        <v>466</v>
      </c>
      <c r="BT742" s="1"/>
    </row>
    <row r="743" spans="1:72" x14ac:dyDescent="0.25">
      <c r="A743" s="5" t="s">
        <v>778</v>
      </c>
      <c r="B743" s="5" t="s">
        <v>408</v>
      </c>
      <c r="C743" s="5" t="s">
        <v>645</v>
      </c>
      <c r="D743" s="5" t="s">
        <v>863</v>
      </c>
      <c r="E743" s="52">
        <f t="shared" ca="1" si="11"/>
        <v>22056</v>
      </c>
      <c r="F743" s="5">
        <v>43</v>
      </c>
      <c r="G743" s="50">
        <v>27388</v>
      </c>
      <c r="H743" s="5">
        <v>561442</v>
      </c>
      <c r="I743" s="50">
        <v>36125</v>
      </c>
      <c r="J743" s="5" t="s">
        <v>466</v>
      </c>
      <c r="BT743" s="1"/>
    </row>
    <row r="744" spans="1:72" x14ac:dyDescent="0.25">
      <c r="A744" s="5" t="s">
        <v>778</v>
      </c>
      <c r="B744" s="5" t="s">
        <v>454</v>
      </c>
      <c r="C744" s="5" t="s">
        <v>546</v>
      </c>
      <c r="D744" s="5" t="s">
        <v>801</v>
      </c>
      <c r="E744" s="52">
        <f t="shared" ca="1" si="11"/>
        <v>26724</v>
      </c>
      <c r="F744" s="5">
        <v>37</v>
      </c>
      <c r="G744" s="50">
        <v>29643</v>
      </c>
      <c r="H744" s="5">
        <v>561563</v>
      </c>
      <c r="I744" s="50">
        <v>37089</v>
      </c>
      <c r="J744" s="5" t="s">
        <v>412</v>
      </c>
      <c r="BT744" s="1"/>
    </row>
    <row r="745" spans="1:72" x14ac:dyDescent="0.25">
      <c r="A745" s="5" t="s">
        <v>714</v>
      </c>
      <c r="B745" s="5" t="s">
        <v>408</v>
      </c>
      <c r="C745" s="5" t="s">
        <v>615</v>
      </c>
      <c r="D745" s="5" t="s">
        <v>676</v>
      </c>
      <c r="E745" s="52">
        <f t="shared" ca="1" si="11"/>
        <v>19236</v>
      </c>
      <c r="F745" s="5">
        <v>63</v>
      </c>
      <c r="G745" s="50">
        <v>20009</v>
      </c>
      <c r="H745" s="5">
        <v>560438</v>
      </c>
      <c r="I745" s="50">
        <v>30013</v>
      </c>
      <c r="J745" s="5" t="s">
        <v>412</v>
      </c>
      <c r="BT745" s="1"/>
    </row>
    <row r="746" spans="1:72" x14ac:dyDescent="0.25">
      <c r="A746" s="5" t="s">
        <v>714</v>
      </c>
      <c r="B746" s="5" t="s">
        <v>413</v>
      </c>
      <c r="C746" s="5" t="s">
        <v>152</v>
      </c>
      <c r="D746" s="5" t="s">
        <v>847</v>
      </c>
      <c r="E746" s="52">
        <f t="shared" ca="1" si="11"/>
        <v>30096</v>
      </c>
      <c r="F746" s="5">
        <v>38</v>
      </c>
      <c r="G746" s="50">
        <v>29440</v>
      </c>
      <c r="H746" s="5">
        <v>352900</v>
      </c>
      <c r="I746" s="50">
        <v>38571</v>
      </c>
      <c r="J746" s="5" t="s">
        <v>858</v>
      </c>
      <c r="BT746" s="1"/>
    </row>
    <row r="747" spans="1:72" x14ac:dyDescent="0.25">
      <c r="A747" s="5" t="s">
        <v>947</v>
      </c>
      <c r="B747" s="5" t="s">
        <v>408</v>
      </c>
      <c r="C747" s="5" t="s">
        <v>705</v>
      </c>
      <c r="D747" s="5" t="s">
        <v>471</v>
      </c>
      <c r="E747" s="52">
        <f t="shared" ca="1" si="11"/>
        <v>21408</v>
      </c>
      <c r="F747" s="5">
        <v>39</v>
      </c>
      <c r="G747" s="50">
        <v>29018</v>
      </c>
      <c r="H747" s="5">
        <v>566544</v>
      </c>
      <c r="I747" s="50">
        <v>38347</v>
      </c>
      <c r="J747" s="5" t="s">
        <v>858</v>
      </c>
      <c r="BT747" s="1"/>
    </row>
    <row r="748" spans="1:72" x14ac:dyDescent="0.25">
      <c r="A748" s="5" t="s">
        <v>947</v>
      </c>
      <c r="B748" s="5" t="s">
        <v>413</v>
      </c>
      <c r="C748" s="5" t="s">
        <v>509</v>
      </c>
      <c r="D748" s="5" t="s">
        <v>949</v>
      </c>
      <c r="E748" s="52">
        <f t="shared" ca="1" si="11"/>
        <v>18936</v>
      </c>
      <c r="F748" s="5">
        <v>38</v>
      </c>
      <c r="G748" s="50">
        <v>29272</v>
      </c>
      <c r="H748" s="5">
        <v>350638</v>
      </c>
      <c r="I748" s="50">
        <v>38377</v>
      </c>
      <c r="J748" s="5" t="s">
        <v>858</v>
      </c>
      <c r="BT748" s="1"/>
    </row>
    <row r="749" spans="1:72" x14ac:dyDescent="0.25">
      <c r="A749" s="5" t="s">
        <v>537</v>
      </c>
      <c r="B749" s="5" t="s">
        <v>408</v>
      </c>
      <c r="C749" s="5" t="s">
        <v>490</v>
      </c>
      <c r="D749" s="5" t="s">
        <v>185</v>
      </c>
      <c r="E749" s="52">
        <f t="shared" ca="1" si="11"/>
        <v>28608</v>
      </c>
      <c r="F749" s="5">
        <v>60</v>
      </c>
      <c r="G749" s="50">
        <v>21104</v>
      </c>
      <c r="H749" s="5">
        <v>350774</v>
      </c>
      <c r="I749" s="50">
        <v>28653</v>
      </c>
      <c r="J749" s="5" t="s">
        <v>412</v>
      </c>
      <c r="BT749" s="1"/>
    </row>
    <row r="750" spans="1:72" x14ac:dyDescent="0.25">
      <c r="A750" s="5" t="s">
        <v>537</v>
      </c>
      <c r="B750" s="5" t="s">
        <v>408</v>
      </c>
      <c r="C750" s="5" t="s">
        <v>157</v>
      </c>
      <c r="D750" s="5" t="s">
        <v>410</v>
      </c>
      <c r="E750" s="52">
        <f t="shared" ca="1" si="11"/>
        <v>18576</v>
      </c>
      <c r="F750" s="5">
        <v>54</v>
      </c>
      <c r="G750" s="50">
        <v>23340</v>
      </c>
      <c r="H750" s="5">
        <v>560680</v>
      </c>
      <c r="I750" s="50">
        <v>31535</v>
      </c>
      <c r="J750" s="5" t="s">
        <v>421</v>
      </c>
      <c r="BT750" s="1"/>
    </row>
    <row r="751" spans="1:72" x14ac:dyDescent="0.25">
      <c r="A751" s="5" t="s">
        <v>537</v>
      </c>
      <c r="B751" s="5" t="s">
        <v>408</v>
      </c>
      <c r="C751" s="5" t="s">
        <v>481</v>
      </c>
      <c r="D751" s="5" t="s">
        <v>161</v>
      </c>
      <c r="E751" s="52">
        <f t="shared" ca="1" si="11"/>
        <v>20916</v>
      </c>
      <c r="F751" s="5">
        <v>41</v>
      </c>
      <c r="G751" s="50">
        <v>28106</v>
      </c>
      <c r="H751" s="5">
        <v>561491</v>
      </c>
      <c r="I751" s="50">
        <v>36139</v>
      </c>
      <c r="J751" s="5" t="s">
        <v>909</v>
      </c>
      <c r="BT751" s="1"/>
    </row>
    <row r="752" spans="1:72" x14ac:dyDescent="0.25">
      <c r="A752" s="5" t="s">
        <v>850</v>
      </c>
      <c r="B752" s="5" t="s">
        <v>413</v>
      </c>
      <c r="C752" s="5" t="s">
        <v>511</v>
      </c>
      <c r="D752" s="5" t="s">
        <v>588</v>
      </c>
      <c r="E752" s="52">
        <f t="shared" ca="1" si="11"/>
        <v>24324</v>
      </c>
      <c r="F752" s="5">
        <v>51</v>
      </c>
      <c r="G752" s="50">
        <v>24604</v>
      </c>
      <c r="H752" s="5">
        <v>350819</v>
      </c>
      <c r="I752" s="50">
        <v>34342</v>
      </c>
      <c r="J752" s="5" t="s">
        <v>417</v>
      </c>
      <c r="BT752" s="1"/>
    </row>
    <row r="753" spans="1:72" x14ac:dyDescent="0.25">
      <c r="A753" s="5" t="s">
        <v>850</v>
      </c>
      <c r="B753" s="5" t="s">
        <v>413</v>
      </c>
      <c r="C753" s="5" t="s">
        <v>541</v>
      </c>
      <c r="D753" s="5" t="s">
        <v>523</v>
      </c>
      <c r="E753" s="52">
        <f t="shared" ca="1" si="11"/>
        <v>20676</v>
      </c>
      <c r="F753" s="5">
        <v>38</v>
      </c>
      <c r="G753" s="50">
        <v>29486</v>
      </c>
      <c r="H753" s="5">
        <v>350175</v>
      </c>
      <c r="I753" s="50">
        <v>38185</v>
      </c>
      <c r="J753" s="5" t="s">
        <v>858</v>
      </c>
      <c r="BT753" s="1"/>
    </row>
    <row r="754" spans="1:72" x14ac:dyDescent="0.25">
      <c r="A754" s="5" t="s">
        <v>850</v>
      </c>
      <c r="B754" s="5" t="s">
        <v>413</v>
      </c>
      <c r="C754" s="5" t="s">
        <v>561</v>
      </c>
      <c r="D754" s="5" t="s">
        <v>1032</v>
      </c>
      <c r="E754" s="52">
        <f t="shared" ca="1" si="11"/>
        <v>20004</v>
      </c>
      <c r="F754" s="5">
        <v>39</v>
      </c>
      <c r="G754" s="50">
        <v>28987</v>
      </c>
      <c r="H754" s="5">
        <v>352948</v>
      </c>
      <c r="I754" s="50">
        <v>38764</v>
      </c>
      <c r="J754" s="5" t="s">
        <v>858</v>
      </c>
      <c r="BT754" s="1"/>
    </row>
    <row r="755" spans="1:72" x14ac:dyDescent="0.25">
      <c r="A755" s="5" t="s">
        <v>850</v>
      </c>
      <c r="B755" s="5" t="s">
        <v>408</v>
      </c>
      <c r="C755" s="5" t="s">
        <v>673</v>
      </c>
      <c r="D755" s="5" t="s">
        <v>997</v>
      </c>
      <c r="E755" s="52">
        <f t="shared" ca="1" si="11"/>
        <v>26112</v>
      </c>
      <c r="F755" s="5">
        <v>30</v>
      </c>
      <c r="G755" s="50">
        <v>32408</v>
      </c>
      <c r="H755" s="5">
        <v>563034</v>
      </c>
      <c r="I755" s="50">
        <v>40636</v>
      </c>
      <c r="J755" s="5" t="s">
        <v>858</v>
      </c>
      <c r="BT755" s="1"/>
    </row>
    <row r="756" spans="1:72" x14ac:dyDescent="0.25">
      <c r="A756" s="5" t="s">
        <v>516</v>
      </c>
      <c r="B756" s="5" t="s">
        <v>413</v>
      </c>
      <c r="C756" s="5" t="s">
        <v>514</v>
      </c>
      <c r="D756" s="5" t="s">
        <v>515</v>
      </c>
      <c r="E756" s="52">
        <f t="shared" ca="1" si="11"/>
        <v>21000</v>
      </c>
      <c r="F756" s="5">
        <v>60</v>
      </c>
      <c r="G756" s="50">
        <v>21190</v>
      </c>
      <c r="H756" s="5">
        <v>350643</v>
      </c>
      <c r="I756" s="50">
        <v>28832</v>
      </c>
      <c r="J756" s="5" t="s">
        <v>466</v>
      </c>
      <c r="BT756" s="1"/>
    </row>
    <row r="757" spans="1:72" x14ac:dyDescent="0.25">
      <c r="A757" s="5" t="s">
        <v>775</v>
      </c>
      <c r="B757" s="5" t="s">
        <v>408</v>
      </c>
      <c r="C757" s="5" t="s">
        <v>671</v>
      </c>
      <c r="D757" s="5" t="s">
        <v>641</v>
      </c>
      <c r="E757" s="52">
        <f t="shared" ca="1" si="11"/>
        <v>20952</v>
      </c>
      <c r="F757" s="5">
        <v>54</v>
      </c>
      <c r="G757" s="50">
        <v>23548</v>
      </c>
      <c r="H757" s="5">
        <v>560573</v>
      </c>
      <c r="I757" s="50">
        <v>31636</v>
      </c>
      <c r="J757" s="5" t="s">
        <v>417</v>
      </c>
      <c r="BT757" s="1"/>
    </row>
    <row r="758" spans="1:72" x14ac:dyDescent="0.25">
      <c r="A758" s="5" t="s">
        <v>775</v>
      </c>
      <c r="B758" s="5" t="s">
        <v>408</v>
      </c>
      <c r="C758" s="5" t="s">
        <v>614</v>
      </c>
      <c r="D758" s="5" t="s">
        <v>838</v>
      </c>
      <c r="E758" s="52">
        <f t="shared" ca="1" si="11"/>
        <v>31020</v>
      </c>
      <c r="F758" s="5">
        <v>46</v>
      </c>
      <c r="G758" s="50">
        <v>26523</v>
      </c>
      <c r="H758" s="5">
        <v>561195</v>
      </c>
      <c r="I758" s="50">
        <v>35360</v>
      </c>
      <c r="J758" s="5" t="s">
        <v>417</v>
      </c>
      <c r="BT758" s="1"/>
    </row>
    <row r="759" spans="1:72" x14ac:dyDescent="0.25">
      <c r="A759" s="5" t="s">
        <v>505</v>
      </c>
      <c r="B759" s="5" t="s">
        <v>408</v>
      </c>
      <c r="C759" s="5" t="s">
        <v>418</v>
      </c>
      <c r="D759" s="5" t="s">
        <v>444</v>
      </c>
      <c r="E759" s="52">
        <f t="shared" ca="1" si="11"/>
        <v>19020</v>
      </c>
      <c r="F759" s="5">
        <v>62</v>
      </c>
      <c r="G759" s="50">
        <v>20639</v>
      </c>
      <c r="H759" s="5">
        <v>350604</v>
      </c>
      <c r="I759" s="50">
        <v>28745</v>
      </c>
      <c r="J759" s="5" t="s">
        <v>421</v>
      </c>
      <c r="BT759" s="1"/>
    </row>
    <row r="760" spans="1:72" x14ac:dyDescent="0.25">
      <c r="A760" s="5" t="s">
        <v>505</v>
      </c>
      <c r="B760" s="5" t="s">
        <v>408</v>
      </c>
      <c r="C760" s="5" t="s">
        <v>155</v>
      </c>
      <c r="D760" s="5" t="s">
        <v>459</v>
      </c>
      <c r="E760" s="52">
        <f t="shared" ca="1" si="11"/>
        <v>26976</v>
      </c>
      <c r="F760" s="5">
        <v>63</v>
      </c>
      <c r="G760" s="50">
        <v>20038</v>
      </c>
      <c r="H760" s="5">
        <v>560491</v>
      </c>
      <c r="I760" s="50">
        <v>30770</v>
      </c>
      <c r="J760" s="5" t="s">
        <v>417</v>
      </c>
      <c r="BT760" s="1"/>
    </row>
    <row r="761" spans="1:72" x14ac:dyDescent="0.25">
      <c r="A761" s="5" t="s">
        <v>906</v>
      </c>
      <c r="B761" s="5" t="s">
        <v>413</v>
      </c>
      <c r="C761" s="5" t="s">
        <v>155</v>
      </c>
      <c r="D761" s="5" t="s">
        <v>848</v>
      </c>
      <c r="E761" s="52">
        <f t="shared" ca="1" si="11"/>
        <v>24456</v>
      </c>
      <c r="F761" s="5">
        <v>44</v>
      </c>
      <c r="G761" s="50">
        <v>27140</v>
      </c>
      <c r="H761" s="5">
        <v>561456</v>
      </c>
      <c r="I761" s="50">
        <v>36014</v>
      </c>
      <c r="J761" s="5" t="s">
        <v>466</v>
      </c>
      <c r="BT761" s="1"/>
    </row>
    <row r="762" spans="1:72" x14ac:dyDescent="0.25">
      <c r="A762" s="5" t="s">
        <v>425</v>
      </c>
      <c r="B762" s="5" t="s">
        <v>413</v>
      </c>
      <c r="C762" s="5" t="s">
        <v>423</v>
      </c>
      <c r="D762" s="5" t="s">
        <v>424</v>
      </c>
      <c r="E762" s="52">
        <f t="shared" ca="1" si="11"/>
        <v>19824</v>
      </c>
      <c r="F762" s="5">
        <v>64</v>
      </c>
      <c r="G762" s="50">
        <v>19917</v>
      </c>
      <c r="H762" s="5">
        <v>350127</v>
      </c>
      <c r="I762" s="50">
        <v>27897</v>
      </c>
      <c r="J762" s="5" t="s">
        <v>417</v>
      </c>
      <c r="BT762" s="1"/>
    </row>
    <row r="763" spans="1:72" x14ac:dyDescent="0.25">
      <c r="A763" s="5" t="s">
        <v>425</v>
      </c>
      <c r="B763" s="5" t="s">
        <v>454</v>
      </c>
      <c r="C763" s="5" t="s">
        <v>474</v>
      </c>
      <c r="D763" s="5" t="s">
        <v>475</v>
      </c>
      <c r="E763" s="52">
        <f t="shared" ca="1" si="11"/>
        <v>18216</v>
      </c>
      <c r="F763" s="5">
        <v>62</v>
      </c>
      <c r="G763" s="50">
        <v>20597</v>
      </c>
      <c r="H763" s="5">
        <v>351106</v>
      </c>
      <c r="I763" s="50">
        <v>28344</v>
      </c>
      <c r="J763" s="5" t="s">
        <v>412</v>
      </c>
      <c r="BT763" s="1"/>
    </row>
    <row r="764" spans="1:72" x14ac:dyDescent="0.25">
      <c r="A764" s="5" t="s">
        <v>425</v>
      </c>
      <c r="B764" s="5" t="s">
        <v>413</v>
      </c>
      <c r="C764" s="5" t="s">
        <v>479</v>
      </c>
      <c r="D764" s="5" t="s">
        <v>480</v>
      </c>
      <c r="E764" s="52">
        <f t="shared" ca="1" si="11"/>
        <v>20844</v>
      </c>
      <c r="F764" s="5">
        <v>61</v>
      </c>
      <c r="G764" s="50">
        <v>20960</v>
      </c>
      <c r="H764" s="5">
        <v>350129</v>
      </c>
      <c r="I764" s="50">
        <v>28309</v>
      </c>
      <c r="J764" s="5" t="s">
        <v>421</v>
      </c>
      <c r="BT764" s="1"/>
    </row>
    <row r="765" spans="1:72" x14ac:dyDescent="0.25">
      <c r="A765" s="5" t="s">
        <v>425</v>
      </c>
      <c r="B765" s="5" t="s">
        <v>413</v>
      </c>
      <c r="C765" s="5" t="s">
        <v>479</v>
      </c>
      <c r="D765" s="5" t="s">
        <v>518</v>
      </c>
      <c r="E765" s="52">
        <f t="shared" ca="1" si="11"/>
        <v>21900</v>
      </c>
      <c r="F765" s="5">
        <v>60</v>
      </c>
      <c r="G765" s="50">
        <v>21247</v>
      </c>
      <c r="H765" s="5">
        <v>350874</v>
      </c>
      <c r="I765" s="50">
        <v>28714</v>
      </c>
      <c r="J765" s="5" t="s">
        <v>466</v>
      </c>
      <c r="BT765" s="1"/>
    </row>
    <row r="766" spans="1:72" x14ac:dyDescent="0.25">
      <c r="A766" s="5" t="s">
        <v>425</v>
      </c>
      <c r="B766" s="5" t="s">
        <v>408</v>
      </c>
      <c r="C766" s="5" t="s">
        <v>509</v>
      </c>
      <c r="D766" s="5" t="s">
        <v>410</v>
      </c>
      <c r="E766" s="52">
        <f t="shared" ca="1" si="11"/>
        <v>27996</v>
      </c>
      <c r="F766" s="5">
        <v>59</v>
      </c>
      <c r="G766" s="50">
        <v>21470</v>
      </c>
      <c r="H766" s="5">
        <v>560270</v>
      </c>
      <c r="I766" s="50">
        <v>28965</v>
      </c>
      <c r="J766" s="5" t="s">
        <v>421</v>
      </c>
      <c r="BT766" s="1"/>
    </row>
    <row r="767" spans="1:72" x14ac:dyDescent="0.25">
      <c r="A767" s="5" t="s">
        <v>425</v>
      </c>
      <c r="B767" s="5" t="s">
        <v>413</v>
      </c>
      <c r="C767" s="5" t="s">
        <v>614</v>
      </c>
      <c r="D767" s="5" t="s">
        <v>661</v>
      </c>
      <c r="E767" s="52">
        <f t="shared" ca="1" si="11"/>
        <v>27888</v>
      </c>
      <c r="F767" s="5">
        <v>59</v>
      </c>
      <c r="G767" s="50">
        <v>21643</v>
      </c>
      <c r="H767" s="5">
        <v>351108</v>
      </c>
      <c r="I767" s="50">
        <v>30036</v>
      </c>
      <c r="J767" s="5" t="s">
        <v>417</v>
      </c>
      <c r="BT767" s="1"/>
    </row>
    <row r="768" spans="1:72" x14ac:dyDescent="0.25">
      <c r="A768" s="5" t="s">
        <v>425</v>
      </c>
      <c r="B768" s="5" t="s">
        <v>413</v>
      </c>
      <c r="C768" s="5" t="s">
        <v>634</v>
      </c>
      <c r="D768" s="5" t="s">
        <v>687</v>
      </c>
      <c r="E768" s="52">
        <f t="shared" ca="1" si="11"/>
        <v>18744</v>
      </c>
      <c r="F768" s="5">
        <v>58</v>
      </c>
      <c r="G768" s="50">
        <v>21954</v>
      </c>
      <c r="H768" s="5">
        <v>351182</v>
      </c>
      <c r="I768" s="50">
        <v>29959</v>
      </c>
      <c r="J768" s="5" t="s">
        <v>466</v>
      </c>
      <c r="BT768" s="1"/>
    </row>
    <row r="769" spans="1:72" x14ac:dyDescent="0.25">
      <c r="A769" s="5" t="s">
        <v>425</v>
      </c>
      <c r="B769" s="5" t="s">
        <v>413</v>
      </c>
      <c r="C769" s="5" t="s">
        <v>544</v>
      </c>
      <c r="D769" s="5" t="s">
        <v>438</v>
      </c>
      <c r="E769" s="52">
        <f t="shared" ca="1" si="11"/>
        <v>27612</v>
      </c>
      <c r="F769" s="5">
        <v>59</v>
      </c>
      <c r="G769" s="50">
        <v>21661</v>
      </c>
      <c r="H769" s="5">
        <v>351032</v>
      </c>
      <c r="I769" s="50">
        <v>30036</v>
      </c>
      <c r="J769" s="5" t="s">
        <v>421</v>
      </c>
      <c r="BT769" s="1"/>
    </row>
    <row r="770" spans="1:72" x14ac:dyDescent="0.25">
      <c r="A770" s="5" t="s">
        <v>425</v>
      </c>
      <c r="B770" s="5" t="s">
        <v>413</v>
      </c>
      <c r="C770" s="5" t="s">
        <v>713</v>
      </c>
      <c r="D770" s="5" t="s">
        <v>415</v>
      </c>
      <c r="E770" s="52">
        <f t="shared" ref="E770:E833" ca="1" si="12">RANDBETWEEN(1500,2600)*12</f>
        <v>23700</v>
      </c>
      <c r="F770" s="5">
        <v>61</v>
      </c>
      <c r="G770" s="50">
        <v>20877</v>
      </c>
      <c r="H770" s="5">
        <v>350100</v>
      </c>
      <c r="I770" s="50">
        <v>29959</v>
      </c>
      <c r="J770" s="5" t="s">
        <v>412</v>
      </c>
      <c r="BT770" s="1"/>
    </row>
    <row r="771" spans="1:72" x14ac:dyDescent="0.25">
      <c r="A771" s="5" t="s">
        <v>425</v>
      </c>
      <c r="B771" s="5" t="s">
        <v>413</v>
      </c>
      <c r="C771" s="5" t="s">
        <v>553</v>
      </c>
      <c r="D771" s="5" t="s">
        <v>721</v>
      </c>
      <c r="E771" s="52">
        <f t="shared" ca="1" si="12"/>
        <v>29472</v>
      </c>
      <c r="F771" s="5">
        <v>59</v>
      </c>
      <c r="G771" s="50">
        <v>21675</v>
      </c>
      <c r="H771" s="5">
        <v>350765</v>
      </c>
      <c r="I771" s="50">
        <v>30439</v>
      </c>
      <c r="J771" s="5" t="s">
        <v>417</v>
      </c>
      <c r="BT771" s="1"/>
    </row>
    <row r="772" spans="1:72" x14ac:dyDescent="0.25">
      <c r="A772" s="5" t="s">
        <v>425</v>
      </c>
      <c r="B772" s="5" t="s">
        <v>408</v>
      </c>
      <c r="C772" s="5" t="s">
        <v>570</v>
      </c>
      <c r="D772" s="5" t="s">
        <v>453</v>
      </c>
      <c r="E772" s="52">
        <f t="shared" ca="1" si="12"/>
        <v>28488</v>
      </c>
      <c r="F772" s="5">
        <v>56</v>
      </c>
      <c r="G772" s="50">
        <v>22651</v>
      </c>
      <c r="H772" s="5">
        <v>350973</v>
      </c>
      <c r="I772" s="50">
        <v>30456</v>
      </c>
      <c r="J772" s="5" t="s">
        <v>421</v>
      </c>
      <c r="BT772" s="1"/>
    </row>
    <row r="773" spans="1:72" x14ac:dyDescent="0.25">
      <c r="A773" s="5" t="s">
        <v>425</v>
      </c>
      <c r="B773" s="5" t="s">
        <v>408</v>
      </c>
      <c r="C773" s="5" t="s">
        <v>602</v>
      </c>
      <c r="D773" s="5" t="s">
        <v>444</v>
      </c>
      <c r="E773" s="52">
        <f t="shared" ca="1" si="12"/>
        <v>28032</v>
      </c>
      <c r="F773" s="5">
        <v>54</v>
      </c>
      <c r="G773" s="50">
        <v>23341</v>
      </c>
      <c r="H773" s="5">
        <v>350676</v>
      </c>
      <c r="I773" s="50">
        <v>30596</v>
      </c>
      <c r="J773" s="5" t="s">
        <v>466</v>
      </c>
      <c r="BT773" s="1"/>
    </row>
    <row r="774" spans="1:72" x14ac:dyDescent="0.25">
      <c r="A774" s="5" t="s">
        <v>425</v>
      </c>
      <c r="B774" s="5" t="s">
        <v>408</v>
      </c>
      <c r="C774" s="5" t="s">
        <v>704</v>
      </c>
      <c r="D774" s="5" t="s">
        <v>535</v>
      </c>
      <c r="E774" s="52">
        <f t="shared" ca="1" si="12"/>
        <v>23460</v>
      </c>
      <c r="F774" s="5">
        <v>56</v>
      </c>
      <c r="G774" s="50">
        <v>22595</v>
      </c>
      <c r="H774" s="5">
        <v>351183</v>
      </c>
      <c r="I774" s="50">
        <v>30453</v>
      </c>
      <c r="J774" s="5" t="s">
        <v>412</v>
      </c>
      <c r="BT774" s="1"/>
    </row>
    <row r="775" spans="1:72" x14ac:dyDescent="0.25">
      <c r="A775" s="5" t="s">
        <v>425</v>
      </c>
      <c r="B775" s="5" t="s">
        <v>408</v>
      </c>
      <c r="C775" s="5" t="s">
        <v>512</v>
      </c>
      <c r="D775" s="5" t="s">
        <v>535</v>
      </c>
      <c r="E775" s="52">
        <f t="shared" ca="1" si="12"/>
        <v>29940</v>
      </c>
      <c r="F775" s="5">
        <v>59</v>
      </c>
      <c r="G775" s="50">
        <v>21648</v>
      </c>
      <c r="H775" s="5">
        <v>560548</v>
      </c>
      <c r="I775" s="50">
        <v>31389</v>
      </c>
      <c r="J775" s="5" t="s">
        <v>417</v>
      </c>
      <c r="BT775" s="1"/>
    </row>
    <row r="776" spans="1:72" x14ac:dyDescent="0.25">
      <c r="A776" s="5" t="s">
        <v>425</v>
      </c>
      <c r="B776" s="5" t="s">
        <v>408</v>
      </c>
      <c r="C776" s="5" t="s">
        <v>490</v>
      </c>
      <c r="D776" s="5" t="s">
        <v>641</v>
      </c>
      <c r="E776" s="52">
        <f t="shared" ca="1" si="12"/>
        <v>22116</v>
      </c>
      <c r="F776" s="5">
        <v>57</v>
      </c>
      <c r="G776" s="50">
        <v>22536</v>
      </c>
      <c r="H776" s="5">
        <v>560607</v>
      </c>
      <c r="I776" s="50">
        <v>31145</v>
      </c>
      <c r="J776" s="5" t="s">
        <v>466</v>
      </c>
      <c r="BT776" s="1"/>
    </row>
    <row r="777" spans="1:72" x14ac:dyDescent="0.25">
      <c r="A777" s="5" t="s">
        <v>425</v>
      </c>
      <c r="B777" s="5" t="s">
        <v>408</v>
      </c>
      <c r="C777" s="5" t="s">
        <v>611</v>
      </c>
      <c r="D777" s="5" t="s">
        <v>512</v>
      </c>
      <c r="E777" s="52">
        <f t="shared" ca="1" si="12"/>
        <v>21972</v>
      </c>
      <c r="F777" s="5">
        <v>55</v>
      </c>
      <c r="G777" s="50">
        <v>23019</v>
      </c>
      <c r="H777" s="5">
        <v>560622</v>
      </c>
      <c r="I777" s="50">
        <v>31700</v>
      </c>
      <c r="J777" s="5" t="s">
        <v>412</v>
      </c>
      <c r="BT777" s="1"/>
    </row>
    <row r="778" spans="1:72" x14ac:dyDescent="0.25">
      <c r="A778" s="5" t="s">
        <v>425</v>
      </c>
      <c r="B778" s="5" t="s">
        <v>408</v>
      </c>
      <c r="C778" s="5" t="s">
        <v>452</v>
      </c>
      <c r="D778" s="5" t="s">
        <v>444</v>
      </c>
      <c r="E778" s="52">
        <f t="shared" ca="1" si="12"/>
        <v>20328</v>
      </c>
      <c r="F778" s="5">
        <v>53</v>
      </c>
      <c r="G778" s="50">
        <v>23997</v>
      </c>
      <c r="H778" s="5">
        <v>560654</v>
      </c>
      <c r="I778" s="50">
        <v>31741</v>
      </c>
      <c r="J778" s="5" t="s">
        <v>417</v>
      </c>
      <c r="BT778" s="1"/>
    </row>
    <row r="779" spans="1:72" x14ac:dyDescent="0.25">
      <c r="A779" s="5" t="s">
        <v>425</v>
      </c>
      <c r="B779" s="5" t="s">
        <v>413</v>
      </c>
      <c r="C779" s="5" t="s">
        <v>534</v>
      </c>
      <c r="D779" s="5" t="s">
        <v>596</v>
      </c>
      <c r="E779" s="52">
        <f t="shared" ca="1" si="12"/>
        <v>28272</v>
      </c>
      <c r="F779" s="5">
        <v>55</v>
      </c>
      <c r="G779" s="50">
        <v>23122</v>
      </c>
      <c r="H779" s="5">
        <v>560691</v>
      </c>
      <c r="I779" s="50">
        <v>32092</v>
      </c>
      <c r="J779" s="5" t="s">
        <v>466</v>
      </c>
      <c r="BT779" s="1"/>
    </row>
    <row r="780" spans="1:72" x14ac:dyDescent="0.25">
      <c r="A780" s="5" t="s">
        <v>425</v>
      </c>
      <c r="B780" s="5" t="s">
        <v>413</v>
      </c>
      <c r="C780" s="5" t="s">
        <v>426</v>
      </c>
      <c r="D780" s="5" t="s">
        <v>790</v>
      </c>
      <c r="E780" s="52">
        <f t="shared" ca="1" si="12"/>
        <v>26208</v>
      </c>
      <c r="F780" s="5">
        <v>52</v>
      </c>
      <c r="G780" s="50">
        <v>24357</v>
      </c>
      <c r="H780" s="5">
        <v>560744</v>
      </c>
      <c r="I780" s="50">
        <v>31931</v>
      </c>
      <c r="J780" s="5" t="s">
        <v>417</v>
      </c>
      <c r="BT780" s="1"/>
    </row>
    <row r="781" spans="1:72" x14ac:dyDescent="0.25">
      <c r="A781" s="5" t="s">
        <v>425</v>
      </c>
      <c r="B781" s="5" t="s">
        <v>413</v>
      </c>
      <c r="C781" s="5" t="s">
        <v>791</v>
      </c>
      <c r="D781" s="5" t="s">
        <v>792</v>
      </c>
      <c r="E781" s="52">
        <f t="shared" ca="1" si="12"/>
        <v>19980</v>
      </c>
      <c r="F781" s="5">
        <v>52</v>
      </c>
      <c r="G781" s="50">
        <v>24247</v>
      </c>
      <c r="H781" s="5">
        <v>560749</v>
      </c>
      <c r="I781" s="50">
        <v>32228</v>
      </c>
      <c r="J781" s="5" t="s">
        <v>417</v>
      </c>
      <c r="BT781" s="1"/>
    </row>
    <row r="782" spans="1:72" x14ac:dyDescent="0.25">
      <c r="A782" s="5" t="s">
        <v>425</v>
      </c>
      <c r="B782" s="5" t="s">
        <v>408</v>
      </c>
      <c r="C782" s="5" t="s">
        <v>639</v>
      </c>
      <c r="D782" s="5" t="s">
        <v>776</v>
      </c>
      <c r="E782" s="52">
        <f t="shared" ca="1" si="12"/>
        <v>22032</v>
      </c>
      <c r="F782" s="5">
        <v>52</v>
      </c>
      <c r="G782" s="50">
        <v>24310</v>
      </c>
      <c r="H782" s="5">
        <v>560803</v>
      </c>
      <c r="I782" s="50">
        <v>32838</v>
      </c>
      <c r="J782" s="5" t="s">
        <v>417</v>
      </c>
      <c r="BT782" s="1"/>
    </row>
    <row r="783" spans="1:72" x14ac:dyDescent="0.25">
      <c r="A783" s="5" t="s">
        <v>425</v>
      </c>
      <c r="B783" s="5" t="s">
        <v>408</v>
      </c>
      <c r="C783" s="5" t="s">
        <v>766</v>
      </c>
      <c r="D783" s="5" t="s">
        <v>535</v>
      </c>
      <c r="E783" s="52">
        <f t="shared" ca="1" si="12"/>
        <v>28224</v>
      </c>
      <c r="F783" s="5">
        <v>53</v>
      </c>
      <c r="G783" s="50">
        <v>23835</v>
      </c>
      <c r="H783" s="5">
        <v>560992</v>
      </c>
      <c r="I783" s="50">
        <v>33884</v>
      </c>
      <c r="J783" s="5" t="s">
        <v>412</v>
      </c>
      <c r="BT783" s="1"/>
    </row>
    <row r="784" spans="1:72" x14ac:dyDescent="0.25">
      <c r="A784" s="5" t="s">
        <v>425</v>
      </c>
      <c r="B784" s="5" t="s">
        <v>408</v>
      </c>
      <c r="C784" s="5" t="s">
        <v>512</v>
      </c>
      <c r="D784" s="5" t="s">
        <v>444</v>
      </c>
      <c r="E784" s="52">
        <f t="shared" ca="1" si="12"/>
        <v>20820</v>
      </c>
      <c r="F784" s="5">
        <v>57</v>
      </c>
      <c r="G784" s="50">
        <v>22345</v>
      </c>
      <c r="H784" s="5">
        <v>350507</v>
      </c>
      <c r="I784" s="50">
        <v>34359</v>
      </c>
      <c r="J784" s="5" t="s">
        <v>417</v>
      </c>
      <c r="BT784" s="1"/>
    </row>
    <row r="785" spans="1:72" x14ac:dyDescent="0.25">
      <c r="A785" s="5" t="s">
        <v>425</v>
      </c>
      <c r="B785" s="5" t="s">
        <v>408</v>
      </c>
      <c r="C785" s="5" t="s">
        <v>569</v>
      </c>
      <c r="D785" s="5" t="s">
        <v>191</v>
      </c>
      <c r="E785" s="52">
        <f t="shared" ca="1" si="12"/>
        <v>26016</v>
      </c>
      <c r="F785" s="5">
        <v>47</v>
      </c>
      <c r="G785" s="50">
        <v>25910</v>
      </c>
      <c r="H785" s="5">
        <v>561123</v>
      </c>
      <c r="I785" s="50">
        <v>35041</v>
      </c>
      <c r="J785" s="5" t="s">
        <v>417</v>
      </c>
      <c r="BT785" s="1"/>
    </row>
    <row r="786" spans="1:72" x14ac:dyDescent="0.25">
      <c r="A786" s="5" t="s">
        <v>425</v>
      </c>
      <c r="B786" s="5" t="s">
        <v>408</v>
      </c>
      <c r="C786" s="5" t="s">
        <v>625</v>
      </c>
      <c r="D786" s="5" t="s">
        <v>862</v>
      </c>
      <c r="E786" s="52">
        <f t="shared" ca="1" si="12"/>
        <v>31044</v>
      </c>
      <c r="F786" s="5">
        <v>45</v>
      </c>
      <c r="G786" s="50">
        <v>26615</v>
      </c>
      <c r="H786" s="5">
        <v>350535</v>
      </c>
      <c r="I786" s="50">
        <v>34836</v>
      </c>
      <c r="J786" s="5" t="s">
        <v>412</v>
      </c>
      <c r="BT786" s="1"/>
    </row>
    <row r="787" spans="1:72" x14ac:dyDescent="0.25">
      <c r="A787" s="5" t="s">
        <v>425</v>
      </c>
      <c r="B787" s="5" t="s">
        <v>408</v>
      </c>
      <c r="C787" s="5" t="s">
        <v>791</v>
      </c>
      <c r="D787" s="5" t="s">
        <v>913</v>
      </c>
      <c r="E787" s="52">
        <f t="shared" ca="1" si="12"/>
        <v>28272</v>
      </c>
      <c r="F787" s="5">
        <v>40</v>
      </c>
      <c r="G787" s="50">
        <v>28661</v>
      </c>
      <c r="H787" s="5">
        <v>561520</v>
      </c>
      <c r="I787" s="50">
        <v>33215</v>
      </c>
      <c r="J787" s="5" t="s">
        <v>909</v>
      </c>
      <c r="BT787" s="1"/>
    </row>
    <row r="788" spans="1:72" x14ac:dyDescent="0.25">
      <c r="A788" s="5" t="s">
        <v>425</v>
      </c>
      <c r="B788" s="5" t="s">
        <v>408</v>
      </c>
      <c r="C788" s="5" t="s">
        <v>610</v>
      </c>
      <c r="D788" s="5" t="s">
        <v>713</v>
      </c>
      <c r="E788" s="52">
        <f t="shared" ca="1" si="12"/>
        <v>29400</v>
      </c>
      <c r="F788" s="5">
        <v>40</v>
      </c>
      <c r="G788" s="50">
        <v>28600</v>
      </c>
      <c r="H788" s="5">
        <v>561558</v>
      </c>
      <c r="I788" s="50">
        <v>37084</v>
      </c>
      <c r="J788" s="5" t="s">
        <v>412</v>
      </c>
      <c r="BT788" s="1"/>
    </row>
    <row r="789" spans="1:72" x14ac:dyDescent="0.25">
      <c r="A789" s="5" t="s">
        <v>425</v>
      </c>
      <c r="B789" s="5" t="s">
        <v>408</v>
      </c>
      <c r="C789" s="5" t="s">
        <v>635</v>
      </c>
      <c r="D789" s="5" t="s">
        <v>929</v>
      </c>
      <c r="E789" s="52">
        <f t="shared" ca="1" si="12"/>
        <v>30984</v>
      </c>
      <c r="F789" s="5">
        <v>41</v>
      </c>
      <c r="G789" s="50">
        <v>28133</v>
      </c>
      <c r="H789" s="5">
        <v>568748</v>
      </c>
      <c r="I789" s="50">
        <v>37551</v>
      </c>
      <c r="J789" s="5" t="s">
        <v>858</v>
      </c>
      <c r="BT789" s="1"/>
    </row>
    <row r="790" spans="1:72" x14ac:dyDescent="0.25">
      <c r="A790" s="5" t="s">
        <v>1048</v>
      </c>
      <c r="B790" s="5" t="s">
        <v>454</v>
      </c>
      <c r="C790" s="5" t="s">
        <v>547</v>
      </c>
      <c r="D790" s="5" t="s">
        <v>1047</v>
      </c>
      <c r="E790" s="52">
        <f t="shared" ca="1" si="12"/>
        <v>26268</v>
      </c>
      <c r="F790" s="5">
        <v>33</v>
      </c>
      <c r="G790" s="50">
        <v>31271</v>
      </c>
      <c r="H790" s="5">
        <v>353032</v>
      </c>
      <c r="I790" s="50">
        <v>40068</v>
      </c>
      <c r="J790" s="5" t="s">
        <v>858</v>
      </c>
      <c r="BT790" s="1"/>
    </row>
    <row r="791" spans="1:72" x14ac:dyDescent="0.25">
      <c r="A791" s="5" t="s">
        <v>1062</v>
      </c>
      <c r="B791" s="5" t="s">
        <v>408</v>
      </c>
      <c r="C791" s="5" t="s">
        <v>639</v>
      </c>
      <c r="D791" s="5" t="s">
        <v>1061</v>
      </c>
      <c r="E791" s="52">
        <f t="shared" ca="1" si="12"/>
        <v>27768</v>
      </c>
      <c r="F791" s="5">
        <v>36</v>
      </c>
      <c r="G791" s="50">
        <v>30198</v>
      </c>
      <c r="H791" s="5">
        <v>563077</v>
      </c>
      <c r="I791" s="50">
        <v>41336</v>
      </c>
      <c r="J791" s="5" t="s">
        <v>858</v>
      </c>
      <c r="BT791" s="1"/>
    </row>
    <row r="792" spans="1:72" x14ac:dyDescent="0.25">
      <c r="A792" s="5" t="s">
        <v>700</v>
      </c>
      <c r="B792" s="5" t="s">
        <v>408</v>
      </c>
      <c r="C792" s="5" t="s">
        <v>592</v>
      </c>
      <c r="D792" s="5" t="s">
        <v>535</v>
      </c>
      <c r="E792" s="52">
        <f t="shared" ca="1" si="12"/>
        <v>29364</v>
      </c>
      <c r="F792" s="5">
        <v>58</v>
      </c>
      <c r="G792" s="50">
        <v>22166</v>
      </c>
      <c r="H792" s="5">
        <v>350217</v>
      </c>
      <c r="I792" s="50">
        <v>30083</v>
      </c>
      <c r="J792" s="5" t="s">
        <v>417</v>
      </c>
      <c r="BT792" s="1"/>
    </row>
    <row r="793" spans="1:72" x14ac:dyDescent="0.25">
      <c r="A793" s="5" t="s">
        <v>788</v>
      </c>
      <c r="B793" s="5" t="s">
        <v>408</v>
      </c>
      <c r="C793" s="5" t="s">
        <v>509</v>
      </c>
      <c r="D793" s="5" t="s">
        <v>685</v>
      </c>
      <c r="E793" s="52">
        <f t="shared" ca="1" si="12"/>
        <v>20004</v>
      </c>
      <c r="F793" s="5">
        <v>54</v>
      </c>
      <c r="G793" s="50">
        <v>23444</v>
      </c>
      <c r="H793" s="5">
        <v>560679</v>
      </c>
      <c r="I793" s="50">
        <v>31802</v>
      </c>
      <c r="J793" s="5" t="s">
        <v>417</v>
      </c>
      <c r="BT793" s="1"/>
    </row>
    <row r="794" spans="1:72" x14ac:dyDescent="0.25">
      <c r="A794" s="5" t="s">
        <v>428</v>
      </c>
      <c r="B794" s="5" t="s">
        <v>413</v>
      </c>
      <c r="C794" s="5" t="s">
        <v>426</v>
      </c>
      <c r="D794" s="5" t="s">
        <v>427</v>
      </c>
      <c r="E794" s="52">
        <f t="shared" ca="1" si="12"/>
        <v>20772</v>
      </c>
      <c r="F794" s="5">
        <v>64</v>
      </c>
      <c r="G794" s="50">
        <v>19786</v>
      </c>
      <c r="H794" s="5">
        <v>560195</v>
      </c>
      <c r="I794" s="50">
        <v>27914</v>
      </c>
      <c r="J794" s="5" t="s">
        <v>421</v>
      </c>
      <c r="BT794" s="1"/>
    </row>
    <row r="795" spans="1:72" x14ac:dyDescent="0.25">
      <c r="A795" s="5" t="s">
        <v>428</v>
      </c>
      <c r="B795" s="5" t="s">
        <v>413</v>
      </c>
      <c r="C795" s="5" t="s">
        <v>440</v>
      </c>
      <c r="D795" s="5" t="s">
        <v>510</v>
      </c>
      <c r="E795" s="52">
        <f t="shared" ca="1" si="12"/>
        <v>20160</v>
      </c>
      <c r="F795" s="5">
        <v>58</v>
      </c>
      <c r="G795" s="50">
        <v>21940</v>
      </c>
      <c r="H795" s="5">
        <v>350913</v>
      </c>
      <c r="I795" s="50">
        <v>30295</v>
      </c>
      <c r="J795" s="5" t="s">
        <v>421</v>
      </c>
      <c r="BT795" s="1"/>
    </row>
    <row r="796" spans="1:72" x14ac:dyDescent="0.25">
      <c r="A796" s="5" t="s">
        <v>428</v>
      </c>
      <c r="B796" s="5" t="s">
        <v>413</v>
      </c>
      <c r="C796" s="5" t="s">
        <v>431</v>
      </c>
      <c r="D796" s="5" t="s">
        <v>532</v>
      </c>
      <c r="E796" s="52">
        <f t="shared" ca="1" si="12"/>
        <v>28068</v>
      </c>
      <c r="F796" s="5">
        <v>60</v>
      </c>
      <c r="G796" s="50">
        <v>21278</v>
      </c>
      <c r="H796" s="5">
        <v>560471</v>
      </c>
      <c r="I796" s="50">
        <v>30581</v>
      </c>
      <c r="J796" s="5" t="s">
        <v>412</v>
      </c>
      <c r="BT796" s="1"/>
    </row>
    <row r="797" spans="1:72" x14ac:dyDescent="0.25">
      <c r="A797" s="5" t="s">
        <v>428</v>
      </c>
      <c r="B797" s="5" t="s">
        <v>408</v>
      </c>
      <c r="C797" s="5" t="s">
        <v>673</v>
      </c>
      <c r="D797" s="5" t="s">
        <v>459</v>
      </c>
      <c r="E797" s="52">
        <f t="shared" ca="1" si="12"/>
        <v>19236</v>
      </c>
      <c r="F797" s="5">
        <v>59</v>
      </c>
      <c r="G797" s="50">
        <v>21766</v>
      </c>
      <c r="H797" s="5">
        <v>560512</v>
      </c>
      <c r="I797" s="50">
        <v>31012</v>
      </c>
      <c r="J797" s="5" t="s">
        <v>466</v>
      </c>
      <c r="BT797" s="1"/>
    </row>
    <row r="798" spans="1:72" x14ac:dyDescent="0.25">
      <c r="A798" s="5" t="s">
        <v>428</v>
      </c>
      <c r="B798" s="5" t="s">
        <v>413</v>
      </c>
      <c r="C798" s="5" t="s">
        <v>629</v>
      </c>
      <c r="D798" s="5" t="s">
        <v>532</v>
      </c>
      <c r="E798" s="52">
        <f t="shared" ca="1" si="12"/>
        <v>18636</v>
      </c>
      <c r="F798" s="5">
        <v>53</v>
      </c>
      <c r="G798" s="50">
        <v>23976</v>
      </c>
      <c r="H798" s="5">
        <v>560589</v>
      </c>
      <c r="I798" s="50">
        <v>33215</v>
      </c>
      <c r="J798" s="5" t="s">
        <v>421</v>
      </c>
      <c r="BT798" s="1"/>
    </row>
    <row r="799" spans="1:72" x14ac:dyDescent="0.25">
      <c r="A799" s="5" t="s">
        <v>428</v>
      </c>
      <c r="B799" s="5" t="s">
        <v>408</v>
      </c>
      <c r="C799" s="5" t="s">
        <v>443</v>
      </c>
      <c r="D799" s="5" t="s">
        <v>863</v>
      </c>
      <c r="E799" s="52">
        <f t="shared" ca="1" si="12"/>
        <v>27708</v>
      </c>
      <c r="F799" s="5">
        <v>44</v>
      </c>
      <c r="G799" s="50">
        <v>27054</v>
      </c>
      <c r="H799" s="5">
        <v>561563</v>
      </c>
      <c r="I799" s="50">
        <v>36154</v>
      </c>
      <c r="J799" s="5" t="s">
        <v>858</v>
      </c>
      <c r="BT799" s="1"/>
    </row>
    <row r="800" spans="1:72" x14ac:dyDescent="0.25">
      <c r="A800" s="5" t="s">
        <v>428</v>
      </c>
      <c r="B800" s="5" t="s">
        <v>408</v>
      </c>
      <c r="C800" s="5" t="s">
        <v>511</v>
      </c>
      <c r="D800" s="5" t="s">
        <v>959</v>
      </c>
      <c r="E800" s="52">
        <f t="shared" ca="1" si="12"/>
        <v>19080</v>
      </c>
      <c r="F800" s="5">
        <v>40</v>
      </c>
      <c r="G800" s="50">
        <v>28712</v>
      </c>
      <c r="H800" s="5">
        <v>561830</v>
      </c>
      <c r="I800" s="50">
        <v>38725</v>
      </c>
      <c r="J800" s="5" t="s">
        <v>858</v>
      </c>
      <c r="BT800" s="1"/>
    </row>
    <row r="801" spans="1:72" x14ac:dyDescent="0.25">
      <c r="A801" s="5" t="s">
        <v>428</v>
      </c>
      <c r="B801" s="5" t="s">
        <v>413</v>
      </c>
      <c r="C801" s="5" t="s">
        <v>719</v>
      </c>
      <c r="D801" s="5" t="s">
        <v>1045</v>
      </c>
      <c r="E801" s="52">
        <f t="shared" ca="1" si="12"/>
        <v>29280</v>
      </c>
      <c r="F801" s="5">
        <v>33</v>
      </c>
      <c r="G801" s="50">
        <v>31140</v>
      </c>
      <c r="H801" s="5">
        <v>563023</v>
      </c>
      <c r="I801" s="50">
        <v>39792</v>
      </c>
      <c r="J801" s="5" t="s">
        <v>858</v>
      </c>
      <c r="BT801" s="1"/>
    </row>
    <row r="802" spans="1:72" x14ac:dyDescent="0.25">
      <c r="A802" s="5" t="s">
        <v>836</v>
      </c>
      <c r="B802" s="5" t="s">
        <v>408</v>
      </c>
      <c r="C802" s="5" t="s">
        <v>544</v>
      </c>
      <c r="D802" s="5" t="s">
        <v>835</v>
      </c>
      <c r="E802" s="52">
        <f t="shared" ca="1" si="12"/>
        <v>30540</v>
      </c>
      <c r="F802" s="5">
        <v>51</v>
      </c>
      <c r="G802" s="50">
        <v>24626</v>
      </c>
      <c r="H802" s="5">
        <v>561401</v>
      </c>
      <c r="I802" s="50">
        <v>34062</v>
      </c>
      <c r="J802" s="5" t="s">
        <v>417</v>
      </c>
      <c r="BT802" s="1"/>
    </row>
    <row r="803" spans="1:72" x14ac:dyDescent="0.25">
      <c r="A803" s="5" t="s">
        <v>953</v>
      </c>
      <c r="B803" s="5" t="s">
        <v>413</v>
      </c>
      <c r="C803" s="5" t="s">
        <v>541</v>
      </c>
      <c r="D803" s="5" t="s">
        <v>640</v>
      </c>
      <c r="E803" s="52">
        <f t="shared" ca="1" si="12"/>
        <v>21132</v>
      </c>
      <c r="F803" s="5">
        <v>48</v>
      </c>
      <c r="G803" s="50">
        <v>25687</v>
      </c>
      <c r="H803" s="5">
        <v>561654</v>
      </c>
      <c r="I803" s="50">
        <v>34725</v>
      </c>
      <c r="J803" s="5" t="s">
        <v>909</v>
      </c>
      <c r="BT803" s="1"/>
    </row>
    <row r="804" spans="1:72" x14ac:dyDescent="0.25">
      <c r="A804" s="5" t="s">
        <v>888</v>
      </c>
      <c r="B804" s="5" t="s">
        <v>454</v>
      </c>
      <c r="C804" s="5" t="s">
        <v>467</v>
      </c>
      <c r="D804" s="5" t="s">
        <v>90</v>
      </c>
      <c r="E804" s="52">
        <f t="shared" ca="1" si="12"/>
        <v>27948</v>
      </c>
      <c r="F804" s="5">
        <v>46</v>
      </c>
      <c r="G804" s="50">
        <v>26339</v>
      </c>
      <c r="H804" s="5">
        <v>351323</v>
      </c>
      <c r="I804" s="50">
        <v>35515</v>
      </c>
      <c r="J804" s="5" t="s">
        <v>417</v>
      </c>
      <c r="BT804" s="1"/>
    </row>
    <row r="805" spans="1:72" x14ac:dyDescent="0.25">
      <c r="A805" s="5" t="s">
        <v>688</v>
      </c>
      <c r="B805" s="5" t="s">
        <v>454</v>
      </c>
      <c r="C805" s="5" t="s">
        <v>608</v>
      </c>
      <c r="D805" s="5" t="s">
        <v>558</v>
      </c>
      <c r="E805" s="52">
        <f t="shared" ca="1" si="12"/>
        <v>22236</v>
      </c>
      <c r="F805" s="5">
        <v>58</v>
      </c>
      <c r="G805" s="50">
        <v>22022</v>
      </c>
      <c r="H805" s="5">
        <v>351179</v>
      </c>
      <c r="I805" s="50">
        <v>30114</v>
      </c>
      <c r="J805" s="5" t="s">
        <v>466</v>
      </c>
      <c r="BT805" s="1"/>
    </row>
    <row r="806" spans="1:72" x14ac:dyDescent="0.25">
      <c r="A806" s="5" t="s">
        <v>502</v>
      </c>
      <c r="B806" s="5" t="s">
        <v>413</v>
      </c>
      <c r="C806" s="5" t="s">
        <v>500</v>
      </c>
      <c r="D806" s="5" t="s">
        <v>501</v>
      </c>
      <c r="E806" s="52">
        <f t="shared" ca="1" si="12"/>
        <v>18996</v>
      </c>
      <c r="F806" s="5">
        <v>59</v>
      </c>
      <c r="G806" s="50">
        <v>21515</v>
      </c>
      <c r="H806" s="5">
        <v>350036</v>
      </c>
      <c r="I806" s="50">
        <v>28639</v>
      </c>
      <c r="J806" s="5" t="s">
        <v>421</v>
      </c>
      <c r="BT806" s="1"/>
    </row>
    <row r="807" spans="1:72" x14ac:dyDescent="0.25">
      <c r="A807" s="5" t="s">
        <v>502</v>
      </c>
      <c r="B807" s="5" t="s">
        <v>413</v>
      </c>
      <c r="C807" s="5" t="s">
        <v>450</v>
      </c>
      <c r="D807" s="5" t="s">
        <v>523</v>
      </c>
      <c r="E807" s="52">
        <f t="shared" ca="1" si="12"/>
        <v>30660</v>
      </c>
      <c r="F807" s="5">
        <v>58</v>
      </c>
      <c r="G807" s="50">
        <v>22058</v>
      </c>
      <c r="H807" s="5">
        <v>351126</v>
      </c>
      <c r="I807" s="50">
        <v>28832</v>
      </c>
      <c r="J807" s="5" t="s">
        <v>466</v>
      </c>
      <c r="BT807" s="1"/>
    </row>
    <row r="808" spans="1:72" x14ac:dyDescent="0.25">
      <c r="A808" s="5" t="s">
        <v>502</v>
      </c>
      <c r="B808" s="5" t="s">
        <v>408</v>
      </c>
      <c r="C808" s="5" t="s">
        <v>514</v>
      </c>
      <c r="D808" s="5" t="s">
        <v>621</v>
      </c>
      <c r="E808" s="52">
        <f t="shared" ca="1" si="12"/>
        <v>25008</v>
      </c>
      <c r="F808" s="5">
        <v>58</v>
      </c>
      <c r="G808" s="50">
        <v>22070</v>
      </c>
      <c r="H808" s="5">
        <v>351003</v>
      </c>
      <c r="I808" s="50">
        <v>30013</v>
      </c>
      <c r="J808" s="5" t="s">
        <v>417</v>
      </c>
      <c r="BT808" s="1"/>
    </row>
    <row r="809" spans="1:72" x14ac:dyDescent="0.25">
      <c r="A809" s="5" t="s">
        <v>502</v>
      </c>
      <c r="B809" s="5" t="s">
        <v>408</v>
      </c>
      <c r="C809" s="5" t="s">
        <v>572</v>
      </c>
      <c r="D809" s="5" t="s">
        <v>161</v>
      </c>
      <c r="E809" s="52">
        <f t="shared" ca="1" si="12"/>
        <v>27072</v>
      </c>
      <c r="F809" s="5">
        <v>40</v>
      </c>
      <c r="G809" s="50">
        <v>28630</v>
      </c>
      <c r="H809" s="5">
        <v>561556</v>
      </c>
      <c r="I809" s="50">
        <v>37235</v>
      </c>
      <c r="J809" s="5" t="s">
        <v>918</v>
      </c>
      <c r="BT809" s="1"/>
    </row>
    <row r="810" spans="1:72" x14ac:dyDescent="0.25">
      <c r="A810" s="5" t="s">
        <v>502</v>
      </c>
      <c r="B810" s="5" t="s">
        <v>454</v>
      </c>
      <c r="C810" s="5" t="s">
        <v>483</v>
      </c>
      <c r="D810" s="5" t="s">
        <v>956</v>
      </c>
      <c r="E810" s="52">
        <f t="shared" ca="1" si="12"/>
        <v>18804</v>
      </c>
      <c r="F810" s="5">
        <v>34</v>
      </c>
      <c r="G810" s="50">
        <v>30780</v>
      </c>
      <c r="H810" s="5">
        <v>562439</v>
      </c>
      <c r="I810" s="50">
        <v>39280</v>
      </c>
      <c r="J810" s="5" t="s">
        <v>858</v>
      </c>
      <c r="BT810" s="1"/>
    </row>
    <row r="811" spans="1:72" x14ac:dyDescent="0.25">
      <c r="A811" s="5" t="s">
        <v>560</v>
      </c>
      <c r="B811" s="5" t="s">
        <v>413</v>
      </c>
      <c r="C811" s="5" t="s">
        <v>559</v>
      </c>
      <c r="D811" s="5" t="s">
        <v>441</v>
      </c>
      <c r="E811" s="52">
        <f t="shared" ca="1" si="12"/>
        <v>25128</v>
      </c>
      <c r="F811" s="5">
        <v>59</v>
      </c>
      <c r="G811" s="50">
        <v>21529</v>
      </c>
      <c r="H811" s="5">
        <v>350883</v>
      </c>
      <c r="I811" s="50">
        <v>29110</v>
      </c>
      <c r="J811" s="5" t="s">
        <v>417</v>
      </c>
      <c r="BT811" s="1"/>
    </row>
    <row r="812" spans="1:72" x14ac:dyDescent="0.25">
      <c r="A812" s="5" t="s">
        <v>560</v>
      </c>
      <c r="B812" s="5" t="s">
        <v>408</v>
      </c>
      <c r="C812" s="5" t="s">
        <v>469</v>
      </c>
      <c r="D812" s="5" t="s">
        <v>191</v>
      </c>
      <c r="E812" s="52">
        <f t="shared" ca="1" si="12"/>
        <v>20244</v>
      </c>
      <c r="F812" s="5">
        <v>41</v>
      </c>
      <c r="G812" s="50">
        <v>28274</v>
      </c>
      <c r="H812" s="5">
        <v>561529</v>
      </c>
      <c r="I812" s="50">
        <v>36750</v>
      </c>
      <c r="J812" s="5" t="s">
        <v>466</v>
      </c>
      <c r="BT812" s="1"/>
    </row>
    <row r="813" spans="1:72" x14ac:dyDescent="0.25">
      <c r="A813" s="5" t="s">
        <v>560</v>
      </c>
      <c r="B813" s="5" t="s">
        <v>408</v>
      </c>
      <c r="C813" s="5" t="s">
        <v>784</v>
      </c>
      <c r="D813" s="5" t="s">
        <v>870</v>
      </c>
      <c r="E813" s="52">
        <f t="shared" ca="1" si="12"/>
        <v>24432</v>
      </c>
      <c r="F813" s="5">
        <v>39</v>
      </c>
      <c r="G813" s="50">
        <v>29048</v>
      </c>
      <c r="H813" s="5">
        <v>353005</v>
      </c>
      <c r="I813" s="50">
        <v>39192</v>
      </c>
      <c r="J813" s="5" t="s">
        <v>858</v>
      </c>
      <c r="BT813" s="1"/>
    </row>
    <row r="814" spans="1:72" x14ac:dyDescent="0.25">
      <c r="A814" s="5" t="s">
        <v>701</v>
      </c>
      <c r="B814" s="5" t="s">
        <v>408</v>
      </c>
      <c r="C814" s="5" t="s">
        <v>546</v>
      </c>
      <c r="D814" s="5" t="s">
        <v>685</v>
      </c>
      <c r="E814" s="52">
        <f t="shared" ca="1" si="12"/>
        <v>28884</v>
      </c>
      <c r="F814" s="5">
        <v>57</v>
      </c>
      <c r="G814" s="50">
        <v>22289</v>
      </c>
      <c r="H814" s="5">
        <v>560422</v>
      </c>
      <c r="I814" s="50">
        <v>30044</v>
      </c>
      <c r="J814" s="5" t="s">
        <v>417</v>
      </c>
      <c r="BT814" s="1"/>
    </row>
    <row r="815" spans="1:72" x14ac:dyDescent="0.25">
      <c r="A815" s="5" t="s">
        <v>445</v>
      </c>
      <c r="B815" s="5" t="s">
        <v>408</v>
      </c>
      <c r="C815" s="5" t="s">
        <v>443</v>
      </c>
      <c r="D815" s="5" t="s">
        <v>444</v>
      </c>
      <c r="E815" s="52">
        <f t="shared" ca="1" si="12"/>
        <v>28188</v>
      </c>
      <c r="F815" s="5">
        <v>62</v>
      </c>
      <c r="G815" s="50">
        <v>20404</v>
      </c>
      <c r="H815" s="5">
        <v>350695</v>
      </c>
      <c r="I815" s="50">
        <v>27883</v>
      </c>
      <c r="J815" s="5" t="s">
        <v>421</v>
      </c>
      <c r="BT815" s="1"/>
    </row>
    <row r="816" spans="1:72" x14ac:dyDescent="0.25">
      <c r="A816" s="5" t="s">
        <v>445</v>
      </c>
      <c r="B816" s="5" t="s">
        <v>408</v>
      </c>
      <c r="C816" s="5" t="s">
        <v>450</v>
      </c>
      <c r="D816" s="5" t="s">
        <v>451</v>
      </c>
      <c r="E816" s="52">
        <f t="shared" ca="1" si="12"/>
        <v>31056</v>
      </c>
      <c r="F816" s="5">
        <v>61</v>
      </c>
      <c r="G816" s="50">
        <v>20797</v>
      </c>
      <c r="H816" s="5">
        <v>560225</v>
      </c>
      <c r="I816" s="50">
        <v>28187</v>
      </c>
      <c r="J816" s="5" t="s">
        <v>417</v>
      </c>
      <c r="BT816" s="1"/>
    </row>
    <row r="817" spans="1:72" x14ac:dyDescent="0.25">
      <c r="A817" s="5" t="s">
        <v>445</v>
      </c>
      <c r="B817" s="5" t="s">
        <v>408</v>
      </c>
      <c r="C817" s="5" t="s">
        <v>499</v>
      </c>
      <c r="D817" s="5" t="s">
        <v>527</v>
      </c>
      <c r="E817" s="52">
        <f t="shared" ca="1" si="12"/>
        <v>29640</v>
      </c>
      <c r="F817" s="5">
        <v>58</v>
      </c>
      <c r="G817" s="50">
        <v>22101</v>
      </c>
      <c r="H817" s="5">
        <v>351009</v>
      </c>
      <c r="I817" s="50">
        <v>29679</v>
      </c>
      <c r="J817" s="5" t="s">
        <v>466</v>
      </c>
      <c r="BT817" s="1"/>
    </row>
    <row r="818" spans="1:72" x14ac:dyDescent="0.25">
      <c r="A818" s="5" t="s">
        <v>445</v>
      </c>
      <c r="B818" s="5" t="s">
        <v>408</v>
      </c>
      <c r="C818" s="5" t="s">
        <v>549</v>
      </c>
      <c r="D818" s="5" t="s">
        <v>459</v>
      </c>
      <c r="E818" s="52">
        <f t="shared" ca="1" si="12"/>
        <v>23040</v>
      </c>
      <c r="F818" s="5">
        <v>59</v>
      </c>
      <c r="G818" s="50">
        <v>21617</v>
      </c>
      <c r="H818" s="5">
        <v>350931</v>
      </c>
      <c r="I818" s="50">
        <v>29674</v>
      </c>
      <c r="J818" s="5" t="s">
        <v>466</v>
      </c>
      <c r="BT818" s="1"/>
    </row>
    <row r="819" spans="1:72" x14ac:dyDescent="0.25">
      <c r="A819" s="5" t="s">
        <v>445</v>
      </c>
      <c r="B819" s="5" t="s">
        <v>408</v>
      </c>
      <c r="C819" s="5" t="s">
        <v>497</v>
      </c>
      <c r="D819" s="5" t="s">
        <v>676</v>
      </c>
      <c r="E819" s="52">
        <f t="shared" ca="1" si="12"/>
        <v>20328</v>
      </c>
      <c r="F819" s="5">
        <v>58</v>
      </c>
      <c r="G819" s="50">
        <v>21980</v>
      </c>
      <c r="H819" s="5">
        <v>350662</v>
      </c>
      <c r="I819" s="50">
        <v>30265</v>
      </c>
      <c r="J819" s="5" t="s">
        <v>417</v>
      </c>
      <c r="BT819" s="1"/>
    </row>
    <row r="820" spans="1:72" x14ac:dyDescent="0.25">
      <c r="A820" s="5" t="s">
        <v>445</v>
      </c>
      <c r="B820" s="5" t="s">
        <v>408</v>
      </c>
      <c r="C820" s="5" t="s">
        <v>410</v>
      </c>
      <c r="D820" s="5" t="s">
        <v>185</v>
      </c>
      <c r="E820" s="52">
        <f t="shared" ca="1" si="12"/>
        <v>20280</v>
      </c>
      <c r="F820" s="5">
        <v>58</v>
      </c>
      <c r="G820" s="50">
        <v>22070</v>
      </c>
      <c r="H820" s="5">
        <v>350139</v>
      </c>
      <c r="I820" s="50">
        <v>30231</v>
      </c>
      <c r="J820" s="5" t="s">
        <v>421</v>
      </c>
      <c r="BT820" s="1"/>
    </row>
    <row r="821" spans="1:72" x14ac:dyDescent="0.25">
      <c r="A821" s="5" t="s">
        <v>445</v>
      </c>
      <c r="B821" s="5" t="s">
        <v>408</v>
      </c>
      <c r="C821" s="5" t="s">
        <v>705</v>
      </c>
      <c r="D821" s="5" t="s">
        <v>676</v>
      </c>
      <c r="E821" s="52">
        <f t="shared" ca="1" si="12"/>
        <v>22764</v>
      </c>
      <c r="F821" s="5">
        <v>57</v>
      </c>
      <c r="G821" s="50">
        <v>22536</v>
      </c>
      <c r="H821" s="5">
        <v>351002</v>
      </c>
      <c r="I821" s="50">
        <v>30470</v>
      </c>
      <c r="J821" s="5" t="s">
        <v>466</v>
      </c>
      <c r="BT821" s="1"/>
    </row>
    <row r="822" spans="1:72" x14ac:dyDescent="0.25">
      <c r="A822" s="5" t="s">
        <v>445</v>
      </c>
      <c r="B822" s="5" t="s">
        <v>408</v>
      </c>
      <c r="C822" s="5" t="s">
        <v>492</v>
      </c>
      <c r="D822" s="5" t="s">
        <v>533</v>
      </c>
      <c r="E822" s="52">
        <f t="shared" ca="1" si="12"/>
        <v>30300</v>
      </c>
      <c r="F822" s="5">
        <v>61</v>
      </c>
      <c r="G822" s="50">
        <v>20939</v>
      </c>
      <c r="H822" s="5">
        <v>560476</v>
      </c>
      <c r="I822" s="50">
        <v>30458</v>
      </c>
      <c r="J822" s="5" t="s">
        <v>417</v>
      </c>
      <c r="BT822" s="1"/>
    </row>
    <row r="823" spans="1:72" x14ac:dyDescent="0.25">
      <c r="A823" s="5" t="s">
        <v>445</v>
      </c>
      <c r="B823" s="5" t="s">
        <v>408</v>
      </c>
      <c r="C823" s="5" t="s">
        <v>434</v>
      </c>
      <c r="D823" s="5" t="s">
        <v>745</v>
      </c>
      <c r="E823" s="52">
        <f t="shared" ca="1" si="12"/>
        <v>23784</v>
      </c>
      <c r="F823" s="5">
        <v>60</v>
      </c>
      <c r="G823" s="50">
        <v>21383</v>
      </c>
      <c r="H823" s="5">
        <v>560515</v>
      </c>
      <c r="I823" s="50">
        <v>31026</v>
      </c>
      <c r="J823" s="5" t="s">
        <v>466</v>
      </c>
      <c r="BT823" s="1"/>
    </row>
    <row r="824" spans="1:72" x14ac:dyDescent="0.25">
      <c r="A824" s="5" t="s">
        <v>445</v>
      </c>
      <c r="B824" s="5" t="s">
        <v>408</v>
      </c>
      <c r="C824" s="5" t="s">
        <v>592</v>
      </c>
      <c r="D824" s="5" t="s">
        <v>453</v>
      </c>
      <c r="E824" s="52">
        <f t="shared" ca="1" si="12"/>
        <v>23124</v>
      </c>
      <c r="F824" s="5">
        <v>56</v>
      </c>
      <c r="G824" s="50">
        <v>22752</v>
      </c>
      <c r="H824" s="5">
        <v>560609</v>
      </c>
      <c r="I824" s="50">
        <v>31294</v>
      </c>
      <c r="J824" s="5" t="s">
        <v>466</v>
      </c>
      <c r="BT824" s="1"/>
    </row>
    <row r="825" spans="1:72" x14ac:dyDescent="0.25">
      <c r="A825" s="5" t="s">
        <v>445</v>
      </c>
      <c r="B825" s="5" t="s">
        <v>413</v>
      </c>
      <c r="C825" s="5" t="s">
        <v>611</v>
      </c>
      <c r="D825" s="5" t="s">
        <v>139</v>
      </c>
      <c r="E825" s="52">
        <f t="shared" ca="1" si="12"/>
        <v>27180</v>
      </c>
      <c r="F825" s="5">
        <v>55</v>
      </c>
      <c r="G825" s="50">
        <v>23068</v>
      </c>
      <c r="H825" s="5">
        <v>560699</v>
      </c>
      <c r="I825" s="50">
        <v>31996</v>
      </c>
      <c r="J825" s="5" t="s">
        <v>412</v>
      </c>
      <c r="BT825" s="1"/>
    </row>
    <row r="826" spans="1:72" x14ac:dyDescent="0.25">
      <c r="A826" s="5" t="s">
        <v>445</v>
      </c>
      <c r="B826" s="5" t="s">
        <v>408</v>
      </c>
      <c r="C826" s="5" t="s">
        <v>660</v>
      </c>
      <c r="D826" s="5" t="s">
        <v>191</v>
      </c>
      <c r="E826" s="52">
        <f t="shared" ca="1" si="12"/>
        <v>24660</v>
      </c>
      <c r="F826" s="5">
        <v>54</v>
      </c>
      <c r="G826" s="50">
        <v>23381</v>
      </c>
      <c r="H826" s="5">
        <v>560642</v>
      </c>
      <c r="I826" s="50">
        <v>31782</v>
      </c>
      <c r="J826" s="5" t="s">
        <v>417</v>
      </c>
      <c r="BT826" s="1"/>
    </row>
    <row r="827" spans="1:72" x14ac:dyDescent="0.25">
      <c r="A827" s="5" t="s">
        <v>445</v>
      </c>
      <c r="B827" s="5" t="s">
        <v>408</v>
      </c>
      <c r="C827" s="5" t="s">
        <v>586</v>
      </c>
      <c r="D827" s="5" t="s">
        <v>535</v>
      </c>
      <c r="E827" s="52">
        <f t="shared" ca="1" si="12"/>
        <v>30840</v>
      </c>
      <c r="F827" s="5">
        <v>55</v>
      </c>
      <c r="G827" s="50">
        <v>23091</v>
      </c>
      <c r="H827" s="5">
        <v>560838</v>
      </c>
      <c r="I827" s="50">
        <v>32618</v>
      </c>
      <c r="J827" s="5" t="s">
        <v>417</v>
      </c>
      <c r="BT827" s="1"/>
    </row>
    <row r="828" spans="1:72" x14ac:dyDescent="0.25">
      <c r="A828" s="5" t="s">
        <v>445</v>
      </c>
      <c r="B828" s="5" t="s">
        <v>408</v>
      </c>
      <c r="C828" s="5" t="s">
        <v>461</v>
      </c>
      <c r="D828" s="5" t="s">
        <v>746</v>
      </c>
      <c r="E828" s="52">
        <f t="shared" ca="1" si="12"/>
        <v>25956</v>
      </c>
      <c r="F828" s="5">
        <v>55</v>
      </c>
      <c r="G828" s="50">
        <v>22992</v>
      </c>
      <c r="H828" s="5">
        <v>561090</v>
      </c>
      <c r="I828" s="50">
        <v>32998</v>
      </c>
      <c r="J828" s="5" t="s">
        <v>412</v>
      </c>
      <c r="BT828" s="1"/>
    </row>
    <row r="829" spans="1:72" x14ac:dyDescent="0.25">
      <c r="A829" s="5" t="s">
        <v>445</v>
      </c>
      <c r="B829" s="5" t="s">
        <v>408</v>
      </c>
      <c r="C829" s="5" t="s">
        <v>713</v>
      </c>
      <c r="D829" s="5" t="s">
        <v>155</v>
      </c>
      <c r="E829" s="52">
        <f t="shared" ca="1" si="12"/>
        <v>24216</v>
      </c>
      <c r="F829" s="5">
        <v>52</v>
      </c>
      <c r="G829" s="50">
        <v>24143</v>
      </c>
      <c r="H829" s="5">
        <v>560916</v>
      </c>
      <c r="I829" s="50">
        <v>33232</v>
      </c>
      <c r="J829" s="5" t="s">
        <v>412</v>
      </c>
      <c r="BT829" s="1"/>
    </row>
    <row r="830" spans="1:72" x14ac:dyDescent="0.25">
      <c r="A830" s="5" t="s">
        <v>445</v>
      </c>
      <c r="B830" s="5" t="s">
        <v>408</v>
      </c>
      <c r="C830" s="5" t="s">
        <v>521</v>
      </c>
      <c r="D830" s="5" t="s">
        <v>776</v>
      </c>
      <c r="E830" s="52">
        <f t="shared" ca="1" si="12"/>
        <v>29928</v>
      </c>
      <c r="F830" s="5">
        <v>50</v>
      </c>
      <c r="G830" s="50">
        <v>25006</v>
      </c>
      <c r="H830" s="5">
        <v>350899</v>
      </c>
      <c r="I830" s="50">
        <v>33233</v>
      </c>
      <c r="J830" s="5" t="s">
        <v>417</v>
      </c>
      <c r="BT830" s="1"/>
    </row>
    <row r="831" spans="1:72" x14ac:dyDescent="0.25">
      <c r="A831" s="5" t="s">
        <v>445</v>
      </c>
      <c r="B831" s="5" t="s">
        <v>408</v>
      </c>
      <c r="C831" s="5" t="s">
        <v>784</v>
      </c>
      <c r="D831" s="5" t="s">
        <v>444</v>
      </c>
      <c r="E831" s="52">
        <f t="shared" ca="1" si="12"/>
        <v>24660</v>
      </c>
      <c r="F831" s="5">
        <v>54</v>
      </c>
      <c r="G831" s="50">
        <v>23487</v>
      </c>
      <c r="H831" s="5">
        <v>560956</v>
      </c>
      <c r="I831" s="50">
        <v>33568</v>
      </c>
      <c r="J831" s="5" t="s">
        <v>417</v>
      </c>
      <c r="BT831" s="1"/>
    </row>
    <row r="832" spans="1:72" x14ac:dyDescent="0.25">
      <c r="A832" s="5" t="s">
        <v>445</v>
      </c>
      <c r="B832" s="5" t="s">
        <v>408</v>
      </c>
      <c r="C832" s="5" t="s">
        <v>503</v>
      </c>
      <c r="D832" s="5" t="s">
        <v>676</v>
      </c>
      <c r="E832" s="52">
        <f t="shared" ca="1" si="12"/>
        <v>28560</v>
      </c>
      <c r="F832" s="5">
        <v>51</v>
      </c>
      <c r="G832" s="50">
        <v>24513</v>
      </c>
      <c r="H832" s="5">
        <v>350452</v>
      </c>
      <c r="I832" s="50">
        <v>33568</v>
      </c>
      <c r="J832" s="5" t="s">
        <v>421</v>
      </c>
      <c r="BT832" s="1"/>
    </row>
    <row r="833" spans="1:72" x14ac:dyDescent="0.25">
      <c r="A833" s="5" t="s">
        <v>445</v>
      </c>
      <c r="B833" s="5" t="s">
        <v>408</v>
      </c>
      <c r="C833" s="5" t="s">
        <v>446</v>
      </c>
      <c r="D833" s="5" t="s">
        <v>825</v>
      </c>
      <c r="E833" s="52">
        <f t="shared" ca="1" si="12"/>
        <v>25008</v>
      </c>
      <c r="F833" s="5">
        <v>50</v>
      </c>
      <c r="G833" s="50">
        <v>24980</v>
      </c>
      <c r="H833" s="5">
        <v>568164</v>
      </c>
      <c r="I833" s="50">
        <v>33526</v>
      </c>
      <c r="J833" s="5" t="s">
        <v>421</v>
      </c>
      <c r="BT833" s="1"/>
    </row>
    <row r="834" spans="1:72" x14ac:dyDescent="0.25">
      <c r="A834" s="5" t="s">
        <v>445</v>
      </c>
      <c r="B834" s="5" t="s">
        <v>408</v>
      </c>
      <c r="C834" s="5" t="s">
        <v>662</v>
      </c>
      <c r="D834" s="5" t="s">
        <v>863</v>
      </c>
      <c r="E834" s="52">
        <f t="shared" ref="E834:E897" ca="1" si="13">RANDBETWEEN(1500,2600)*12</f>
        <v>28056</v>
      </c>
      <c r="F834" s="5">
        <v>47</v>
      </c>
      <c r="G834" s="50">
        <v>25990</v>
      </c>
      <c r="H834" s="5">
        <v>351054</v>
      </c>
      <c r="I834" s="50">
        <v>34676</v>
      </c>
      <c r="J834" s="5" t="s">
        <v>417</v>
      </c>
      <c r="BT834" s="1"/>
    </row>
    <row r="835" spans="1:72" x14ac:dyDescent="0.25">
      <c r="A835" s="5" t="s">
        <v>445</v>
      </c>
      <c r="B835" s="5" t="s">
        <v>408</v>
      </c>
      <c r="C835" s="5" t="s">
        <v>719</v>
      </c>
      <c r="D835" s="5" t="s">
        <v>471</v>
      </c>
      <c r="E835" s="52">
        <f t="shared" ca="1" si="13"/>
        <v>20256</v>
      </c>
      <c r="F835" s="5">
        <v>45</v>
      </c>
      <c r="G835" s="50">
        <v>26862</v>
      </c>
      <c r="H835" s="5">
        <v>351244</v>
      </c>
      <c r="I835" s="50">
        <v>35380</v>
      </c>
      <c r="J835" s="5" t="s">
        <v>412</v>
      </c>
      <c r="BT835" s="1"/>
    </row>
    <row r="836" spans="1:72" x14ac:dyDescent="0.25">
      <c r="A836" s="5" t="s">
        <v>445</v>
      </c>
      <c r="B836" s="5" t="s">
        <v>408</v>
      </c>
      <c r="C836" s="5" t="s">
        <v>448</v>
      </c>
      <c r="D836" s="5" t="s">
        <v>679</v>
      </c>
      <c r="E836" s="52">
        <f t="shared" ca="1" si="13"/>
        <v>26520</v>
      </c>
      <c r="F836" s="5">
        <v>56</v>
      </c>
      <c r="G836" s="50">
        <v>22880</v>
      </c>
      <c r="H836" s="5">
        <v>351331</v>
      </c>
      <c r="I836" s="50">
        <v>35958</v>
      </c>
      <c r="J836" s="5" t="s">
        <v>417</v>
      </c>
      <c r="BT836" s="1"/>
    </row>
    <row r="837" spans="1:72" x14ac:dyDescent="0.25">
      <c r="A837" s="5" t="s">
        <v>445</v>
      </c>
      <c r="B837" s="5" t="s">
        <v>408</v>
      </c>
      <c r="C837" s="5" t="s">
        <v>608</v>
      </c>
      <c r="D837" s="5" t="s">
        <v>621</v>
      </c>
      <c r="E837" s="52">
        <f t="shared" ca="1" si="13"/>
        <v>21600</v>
      </c>
      <c r="F837" s="5">
        <v>45</v>
      </c>
      <c r="G837" s="50">
        <v>26898</v>
      </c>
      <c r="H837" s="5">
        <v>561478</v>
      </c>
      <c r="I837" s="50">
        <v>32996</v>
      </c>
      <c r="J837" s="5" t="s">
        <v>909</v>
      </c>
      <c r="BT837" s="1"/>
    </row>
    <row r="838" spans="1:72" x14ac:dyDescent="0.25">
      <c r="A838" s="5" t="s">
        <v>445</v>
      </c>
      <c r="B838" s="5" t="s">
        <v>408</v>
      </c>
      <c r="C838" s="5" t="s">
        <v>559</v>
      </c>
      <c r="D838" s="5" t="s">
        <v>863</v>
      </c>
      <c r="E838" s="52">
        <f t="shared" ca="1" si="13"/>
        <v>29064</v>
      </c>
      <c r="F838" s="5">
        <v>46</v>
      </c>
      <c r="G838" s="50">
        <v>26366</v>
      </c>
      <c r="H838" s="5">
        <v>351357</v>
      </c>
      <c r="I838" s="50">
        <v>36566</v>
      </c>
      <c r="J838" s="5" t="s">
        <v>909</v>
      </c>
      <c r="BT838" s="1"/>
    </row>
    <row r="839" spans="1:72" x14ac:dyDescent="0.25">
      <c r="A839" s="5" t="s">
        <v>445</v>
      </c>
      <c r="B839" s="5" t="s">
        <v>408</v>
      </c>
      <c r="C839" s="5" t="s">
        <v>474</v>
      </c>
      <c r="D839" s="5" t="s">
        <v>465</v>
      </c>
      <c r="E839" s="52">
        <f t="shared" ca="1" si="13"/>
        <v>21384</v>
      </c>
      <c r="F839" s="5">
        <v>53</v>
      </c>
      <c r="G839" s="50">
        <v>23910</v>
      </c>
      <c r="H839" s="5">
        <v>351359</v>
      </c>
      <c r="I839" s="50">
        <v>33028</v>
      </c>
      <c r="J839" s="5" t="s">
        <v>909</v>
      </c>
      <c r="BT839" s="1"/>
    </row>
    <row r="840" spans="1:72" x14ac:dyDescent="0.25">
      <c r="A840" s="5" t="s">
        <v>445</v>
      </c>
      <c r="B840" s="5" t="s">
        <v>408</v>
      </c>
      <c r="C840" s="5" t="s">
        <v>564</v>
      </c>
      <c r="D840" s="5" t="s">
        <v>838</v>
      </c>
      <c r="E840" s="52">
        <f t="shared" ca="1" si="13"/>
        <v>21180</v>
      </c>
      <c r="F840" s="5">
        <v>41</v>
      </c>
      <c r="G840" s="50">
        <v>28323</v>
      </c>
      <c r="H840" s="5">
        <v>561572</v>
      </c>
      <c r="I840" s="50">
        <v>36984</v>
      </c>
      <c r="J840" s="5" t="s">
        <v>858</v>
      </c>
      <c r="BT840" s="1"/>
    </row>
    <row r="841" spans="1:72" x14ac:dyDescent="0.25">
      <c r="A841" s="5" t="s">
        <v>445</v>
      </c>
      <c r="B841" s="5" t="s">
        <v>413</v>
      </c>
      <c r="C841" s="5" t="s">
        <v>534</v>
      </c>
      <c r="D841" s="5" t="s">
        <v>847</v>
      </c>
      <c r="E841" s="52">
        <f t="shared" ca="1" si="13"/>
        <v>24960</v>
      </c>
      <c r="F841" s="5">
        <v>38</v>
      </c>
      <c r="G841" s="50">
        <v>29246</v>
      </c>
      <c r="H841" s="5">
        <v>351383</v>
      </c>
      <c r="I841" s="50">
        <v>37775</v>
      </c>
      <c r="J841" s="5" t="s">
        <v>858</v>
      </c>
      <c r="BT841" s="1"/>
    </row>
    <row r="842" spans="1:72" x14ac:dyDescent="0.25">
      <c r="A842" s="5" t="s">
        <v>445</v>
      </c>
      <c r="B842" s="5" t="s">
        <v>408</v>
      </c>
      <c r="C842" s="5" t="s">
        <v>446</v>
      </c>
      <c r="D842" s="5" t="s">
        <v>999</v>
      </c>
      <c r="E842" s="52">
        <f t="shared" ca="1" si="13"/>
        <v>21828</v>
      </c>
      <c r="F842" s="5">
        <v>42</v>
      </c>
      <c r="G842" s="50">
        <v>27679</v>
      </c>
      <c r="H842" s="5">
        <v>352650</v>
      </c>
      <c r="I842" s="50">
        <v>35219</v>
      </c>
      <c r="J842" s="5" t="s">
        <v>858</v>
      </c>
      <c r="BT842" s="1"/>
    </row>
    <row r="843" spans="1:72" x14ac:dyDescent="0.25">
      <c r="A843" s="5" t="s">
        <v>445</v>
      </c>
      <c r="B843" s="5" t="s">
        <v>413</v>
      </c>
      <c r="C843" s="5" t="s">
        <v>705</v>
      </c>
      <c r="D843" s="5" t="s">
        <v>596</v>
      </c>
      <c r="E843" s="52">
        <f t="shared" ca="1" si="13"/>
        <v>22068</v>
      </c>
      <c r="F843" s="5">
        <v>44</v>
      </c>
      <c r="G843" s="50">
        <v>27202</v>
      </c>
      <c r="H843" s="5">
        <v>353550</v>
      </c>
      <c r="I843" s="50">
        <v>37115</v>
      </c>
      <c r="J843" s="5" t="s">
        <v>858</v>
      </c>
      <c r="BT843" s="1"/>
    </row>
    <row r="844" spans="1:72" x14ac:dyDescent="0.25">
      <c r="A844" s="5" t="s">
        <v>698</v>
      </c>
      <c r="B844" s="5" t="s">
        <v>408</v>
      </c>
      <c r="C844" s="5" t="s">
        <v>185</v>
      </c>
      <c r="D844" s="5" t="s">
        <v>697</v>
      </c>
      <c r="E844" s="52">
        <f t="shared" ca="1" si="13"/>
        <v>22044</v>
      </c>
      <c r="F844" s="5">
        <v>64</v>
      </c>
      <c r="G844" s="50">
        <v>19979</v>
      </c>
      <c r="H844" s="5">
        <v>350392</v>
      </c>
      <c r="I844" s="50">
        <v>30091</v>
      </c>
      <c r="J844" s="5" t="s">
        <v>417</v>
      </c>
      <c r="BT844" s="1"/>
    </row>
    <row r="845" spans="1:72" x14ac:dyDescent="0.25">
      <c r="A845" s="5" t="s">
        <v>619</v>
      </c>
      <c r="B845" s="5" t="s">
        <v>408</v>
      </c>
      <c r="C845" s="5" t="s">
        <v>618</v>
      </c>
      <c r="D845" s="5" t="s">
        <v>410</v>
      </c>
      <c r="E845" s="52">
        <f t="shared" ca="1" si="13"/>
        <v>27468</v>
      </c>
      <c r="F845" s="5">
        <v>58</v>
      </c>
      <c r="G845" s="50">
        <v>21864</v>
      </c>
      <c r="H845" s="5">
        <v>560340</v>
      </c>
      <c r="I845" s="50">
        <v>29709</v>
      </c>
      <c r="J845" s="5" t="s">
        <v>466</v>
      </c>
      <c r="BT845" s="1"/>
    </row>
    <row r="846" spans="1:72" x14ac:dyDescent="0.25">
      <c r="A846" s="5" t="s">
        <v>619</v>
      </c>
      <c r="B846" s="5" t="s">
        <v>408</v>
      </c>
      <c r="C846" s="5" t="s">
        <v>629</v>
      </c>
      <c r="D846" s="5" t="s">
        <v>630</v>
      </c>
      <c r="E846" s="52">
        <f t="shared" ca="1" si="13"/>
        <v>23952</v>
      </c>
      <c r="F846" s="5">
        <v>61</v>
      </c>
      <c r="G846" s="50">
        <v>20930</v>
      </c>
      <c r="H846" s="5">
        <v>560360</v>
      </c>
      <c r="I846" s="50">
        <v>29633</v>
      </c>
      <c r="J846" s="5" t="s">
        <v>412</v>
      </c>
      <c r="BT846" s="1"/>
    </row>
    <row r="847" spans="1:72" x14ac:dyDescent="0.25">
      <c r="A847" s="5" t="s">
        <v>619</v>
      </c>
      <c r="B847" s="5" t="s">
        <v>408</v>
      </c>
      <c r="C847" s="5" t="s">
        <v>423</v>
      </c>
      <c r="D847" s="5" t="s">
        <v>169</v>
      </c>
      <c r="E847" s="52">
        <f t="shared" ca="1" si="13"/>
        <v>27480</v>
      </c>
      <c r="F847" s="5">
        <v>61</v>
      </c>
      <c r="G847" s="50">
        <v>21082</v>
      </c>
      <c r="H847" s="5">
        <v>350021</v>
      </c>
      <c r="I847" s="50">
        <v>29779</v>
      </c>
      <c r="J847" s="5" t="s">
        <v>421</v>
      </c>
      <c r="BT847" s="1"/>
    </row>
    <row r="848" spans="1:72" x14ac:dyDescent="0.25">
      <c r="A848" s="5" t="s">
        <v>619</v>
      </c>
      <c r="B848" s="5" t="s">
        <v>408</v>
      </c>
      <c r="C848" s="5" t="s">
        <v>610</v>
      </c>
      <c r="D848" s="5" t="s">
        <v>157</v>
      </c>
      <c r="E848" s="52">
        <f t="shared" ca="1" si="13"/>
        <v>31044</v>
      </c>
      <c r="F848" s="5">
        <v>61</v>
      </c>
      <c r="G848" s="50">
        <v>20856</v>
      </c>
      <c r="H848" s="5">
        <v>350223</v>
      </c>
      <c r="I848" s="50">
        <v>30426</v>
      </c>
      <c r="J848" s="5" t="s">
        <v>417</v>
      </c>
      <c r="BT848" s="1"/>
    </row>
    <row r="849" spans="1:72" x14ac:dyDescent="0.25">
      <c r="A849" s="5" t="s">
        <v>619</v>
      </c>
      <c r="B849" s="5" t="s">
        <v>408</v>
      </c>
      <c r="C849" s="5" t="s">
        <v>452</v>
      </c>
      <c r="D849" s="5" t="s">
        <v>550</v>
      </c>
      <c r="E849" s="52">
        <f t="shared" ca="1" si="13"/>
        <v>22596</v>
      </c>
      <c r="F849" s="5">
        <v>57</v>
      </c>
      <c r="G849" s="50">
        <v>22260</v>
      </c>
      <c r="H849" s="5">
        <v>560490</v>
      </c>
      <c r="I849" s="50">
        <v>30866</v>
      </c>
      <c r="J849" s="5" t="s">
        <v>421</v>
      </c>
      <c r="BT849" s="1"/>
    </row>
    <row r="850" spans="1:72" x14ac:dyDescent="0.25">
      <c r="A850" s="5" t="s">
        <v>619</v>
      </c>
      <c r="B850" s="5" t="s">
        <v>408</v>
      </c>
      <c r="C850" s="5" t="s">
        <v>694</v>
      </c>
      <c r="D850" s="5" t="s">
        <v>527</v>
      </c>
      <c r="E850" s="52">
        <f t="shared" ca="1" si="13"/>
        <v>20652</v>
      </c>
      <c r="F850" s="5">
        <v>57</v>
      </c>
      <c r="G850" s="50">
        <v>22374</v>
      </c>
      <c r="H850" s="5">
        <v>560612</v>
      </c>
      <c r="I850" s="50">
        <v>31170</v>
      </c>
      <c r="J850" s="5" t="s">
        <v>466</v>
      </c>
      <c r="BT850" s="1"/>
    </row>
    <row r="851" spans="1:72" x14ac:dyDescent="0.25">
      <c r="A851" s="5" t="s">
        <v>619</v>
      </c>
      <c r="B851" s="5" t="s">
        <v>408</v>
      </c>
      <c r="C851" s="5" t="s">
        <v>492</v>
      </c>
      <c r="D851" s="5" t="s">
        <v>724</v>
      </c>
      <c r="E851" s="52">
        <f t="shared" ca="1" si="13"/>
        <v>29076</v>
      </c>
      <c r="F851" s="5">
        <v>55</v>
      </c>
      <c r="G851" s="50">
        <v>23209</v>
      </c>
      <c r="H851" s="5">
        <v>560608</v>
      </c>
      <c r="I851" s="50">
        <v>31300</v>
      </c>
      <c r="J851" s="5" t="s">
        <v>412</v>
      </c>
      <c r="BT851" s="1"/>
    </row>
    <row r="852" spans="1:72" x14ac:dyDescent="0.25">
      <c r="A852" s="5" t="s">
        <v>619</v>
      </c>
      <c r="B852" s="5" t="s">
        <v>408</v>
      </c>
      <c r="C852" s="5" t="s">
        <v>625</v>
      </c>
      <c r="D852" s="5" t="s">
        <v>444</v>
      </c>
      <c r="E852" s="52">
        <f t="shared" ca="1" si="13"/>
        <v>30564</v>
      </c>
      <c r="F852" s="5">
        <v>54</v>
      </c>
      <c r="G852" s="50">
        <v>23472</v>
      </c>
      <c r="H852" s="5">
        <v>350740</v>
      </c>
      <c r="I852" s="50">
        <v>32648</v>
      </c>
      <c r="J852" s="5" t="s">
        <v>421</v>
      </c>
      <c r="BT852" s="1"/>
    </row>
    <row r="853" spans="1:72" x14ac:dyDescent="0.25">
      <c r="A853" s="5" t="s">
        <v>619</v>
      </c>
      <c r="B853" s="5" t="s">
        <v>408</v>
      </c>
      <c r="C853" s="5" t="s">
        <v>817</v>
      </c>
      <c r="D853" s="5" t="s">
        <v>822</v>
      </c>
      <c r="E853" s="52">
        <f t="shared" ca="1" si="13"/>
        <v>22284</v>
      </c>
      <c r="F853" s="5">
        <v>52</v>
      </c>
      <c r="G853" s="50">
        <v>24278</v>
      </c>
      <c r="H853" s="5">
        <v>350903</v>
      </c>
      <c r="I853" s="50">
        <v>32966</v>
      </c>
      <c r="J853" s="5" t="s">
        <v>417</v>
      </c>
      <c r="BT853" s="1"/>
    </row>
    <row r="854" spans="1:72" x14ac:dyDescent="0.25">
      <c r="A854" s="5" t="s">
        <v>619</v>
      </c>
      <c r="B854" s="5" t="s">
        <v>408</v>
      </c>
      <c r="C854" s="5" t="s">
        <v>569</v>
      </c>
      <c r="D854" s="5" t="s">
        <v>444</v>
      </c>
      <c r="E854" s="52">
        <f t="shared" ca="1" si="13"/>
        <v>30468</v>
      </c>
      <c r="F854" s="5">
        <v>50</v>
      </c>
      <c r="G854" s="50">
        <v>24949</v>
      </c>
      <c r="H854" s="5">
        <v>350459</v>
      </c>
      <c r="I854" s="50">
        <v>33457</v>
      </c>
      <c r="J854" s="5" t="s">
        <v>417</v>
      </c>
      <c r="BT854" s="1"/>
    </row>
    <row r="855" spans="1:72" x14ac:dyDescent="0.25">
      <c r="A855" s="5" t="s">
        <v>619</v>
      </c>
      <c r="B855" s="5" t="s">
        <v>408</v>
      </c>
      <c r="C855" s="5" t="s">
        <v>524</v>
      </c>
      <c r="D855" s="5" t="s">
        <v>679</v>
      </c>
      <c r="E855" s="52">
        <f t="shared" ca="1" si="13"/>
        <v>23220</v>
      </c>
      <c r="F855" s="5">
        <v>52</v>
      </c>
      <c r="G855" s="50">
        <v>24056</v>
      </c>
      <c r="H855" s="5">
        <v>350956</v>
      </c>
      <c r="I855" s="50">
        <v>33422</v>
      </c>
      <c r="J855" s="5" t="s">
        <v>417</v>
      </c>
      <c r="BT855" s="1"/>
    </row>
    <row r="856" spans="1:72" x14ac:dyDescent="0.25">
      <c r="A856" s="5" t="s">
        <v>619</v>
      </c>
      <c r="B856" s="5" t="s">
        <v>413</v>
      </c>
      <c r="C856" s="5" t="s">
        <v>492</v>
      </c>
      <c r="D856" s="5" t="s">
        <v>456</v>
      </c>
      <c r="E856" s="52">
        <f t="shared" ca="1" si="13"/>
        <v>30312</v>
      </c>
      <c r="F856" s="5">
        <v>46</v>
      </c>
      <c r="G856" s="50">
        <v>26453</v>
      </c>
      <c r="H856" s="5">
        <v>561063</v>
      </c>
      <c r="I856" s="50">
        <v>34664</v>
      </c>
      <c r="J856" s="5" t="s">
        <v>466</v>
      </c>
      <c r="BT856" s="1"/>
    </row>
    <row r="857" spans="1:72" x14ac:dyDescent="0.25">
      <c r="A857" s="5" t="s">
        <v>619</v>
      </c>
      <c r="B857" s="5" t="s">
        <v>408</v>
      </c>
      <c r="C857" s="5" t="s">
        <v>519</v>
      </c>
      <c r="D857" s="5" t="s">
        <v>892</v>
      </c>
      <c r="E857" s="52">
        <f t="shared" ca="1" si="13"/>
        <v>30840</v>
      </c>
      <c r="F857" s="5">
        <v>45</v>
      </c>
      <c r="G857" s="50">
        <v>26752</v>
      </c>
      <c r="H857" s="5">
        <v>561356</v>
      </c>
      <c r="I857" s="50">
        <v>35744</v>
      </c>
      <c r="J857" s="5" t="s">
        <v>417</v>
      </c>
      <c r="BT857" s="1"/>
    </row>
    <row r="858" spans="1:72" x14ac:dyDescent="0.25">
      <c r="A858" s="5" t="s">
        <v>619</v>
      </c>
      <c r="B858" s="5" t="s">
        <v>408</v>
      </c>
      <c r="C858" s="5" t="s">
        <v>730</v>
      </c>
      <c r="D858" s="5" t="s">
        <v>905</v>
      </c>
      <c r="E858" s="52">
        <f t="shared" ca="1" si="13"/>
        <v>23532</v>
      </c>
      <c r="F858" s="5">
        <v>43</v>
      </c>
      <c r="G858" s="50">
        <v>27649</v>
      </c>
      <c r="H858" s="5">
        <v>561440</v>
      </c>
      <c r="I858" s="50">
        <v>36110</v>
      </c>
      <c r="J858" s="5" t="s">
        <v>466</v>
      </c>
      <c r="BT858" s="1"/>
    </row>
    <row r="859" spans="1:72" x14ac:dyDescent="0.25">
      <c r="A859" s="5" t="s">
        <v>619</v>
      </c>
      <c r="B859" s="5" t="s">
        <v>408</v>
      </c>
      <c r="C859" s="5" t="s">
        <v>455</v>
      </c>
      <c r="D859" s="5" t="s">
        <v>921</v>
      </c>
      <c r="E859" s="52">
        <f t="shared" ca="1" si="13"/>
        <v>20424</v>
      </c>
      <c r="F859" s="5">
        <v>44</v>
      </c>
      <c r="G859" s="50">
        <v>27279</v>
      </c>
      <c r="H859" s="5">
        <v>561560</v>
      </c>
      <c r="I859" s="50">
        <v>36953</v>
      </c>
      <c r="J859" s="5" t="s">
        <v>412</v>
      </c>
      <c r="BT859" s="1"/>
    </row>
    <row r="860" spans="1:72" x14ac:dyDescent="0.25">
      <c r="A860" s="5" t="s">
        <v>619</v>
      </c>
      <c r="B860" s="5" t="s">
        <v>408</v>
      </c>
      <c r="C860" s="5" t="s">
        <v>499</v>
      </c>
      <c r="D860" s="5" t="s">
        <v>453</v>
      </c>
      <c r="E860" s="52">
        <f t="shared" ca="1" si="13"/>
        <v>25248</v>
      </c>
      <c r="F860" s="5">
        <v>40</v>
      </c>
      <c r="G860" s="50">
        <v>28515</v>
      </c>
      <c r="H860" s="5">
        <v>561679</v>
      </c>
      <c r="I860" s="50">
        <v>38075</v>
      </c>
      <c r="J860" s="5" t="s">
        <v>858</v>
      </c>
      <c r="BT860" s="1"/>
    </row>
    <row r="861" spans="1:72" x14ac:dyDescent="0.25">
      <c r="A861" s="5" t="s">
        <v>619</v>
      </c>
      <c r="B861" s="5" t="s">
        <v>408</v>
      </c>
      <c r="C861" s="5" t="s">
        <v>662</v>
      </c>
      <c r="D861" s="5" t="s">
        <v>977</v>
      </c>
      <c r="E861" s="52">
        <f t="shared" ca="1" si="13"/>
        <v>27648</v>
      </c>
      <c r="F861" s="5">
        <v>37</v>
      </c>
      <c r="G861" s="50">
        <v>29757</v>
      </c>
      <c r="H861" s="5">
        <v>352358</v>
      </c>
      <c r="I861" s="50">
        <v>39306</v>
      </c>
      <c r="J861" s="5" t="s">
        <v>858</v>
      </c>
      <c r="BT861" s="1"/>
    </row>
    <row r="862" spans="1:72" x14ac:dyDescent="0.25">
      <c r="A862" s="5" t="s">
        <v>686</v>
      </c>
      <c r="B862" s="5" t="s">
        <v>408</v>
      </c>
      <c r="C862" s="5" t="s">
        <v>476</v>
      </c>
      <c r="D862" s="5" t="s">
        <v>685</v>
      </c>
      <c r="E862" s="52">
        <f t="shared" ca="1" si="13"/>
        <v>28788</v>
      </c>
      <c r="F862" s="5">
        <v>55</v>
      </c>
      <c r="G862" s="50">
        <v>22962</v>
      </c>
      <c r="H862" s="5">
        <v>351161</v>
      </c>
      <c r="I862" s="50">
        <v>30105</v>
      </c>
      <c r="J862" s="5" t="s">
        <v>421</v>
      </c>
      <c r="BT862" s="1"/>
    </row>
    <row r="863" spans="1:72" x14ac:dyDescent="0.25">
      <c r="A863" s="5" t="s">
        <v>686</v>
      </c>
      <c r="B863" s="5" t="s">
        <v>408</v>
      </c>
      <c r="C863" s="5" t="s">
        <v>512</v>
      </c>
      <c r="D863" s="5" t="s">
        <v>724</v>
      </c>
      <c r="E863" s="52">
        <f t="shared" ca="1" si="13"/>
        <v>19380</v>
      </c>
      <c r="F863" s="5">
        <v>48</v>
      </c>
      <c r="G863" s="50">
        <v>25532</v>
      </c>
      <c r="H863" s="5">
        <v>350560</v>
      </c>
      <c r="I863" s="50">
        <v>33491</v>
      </c>
      <c r="J863" s="5" t="s">
        <v>421</v>
      </c>
      <c r="BT863" s="1"/>
    </row>
    <row r="864" spans="1:72" x14ac:dyDescent="0.25">
      <c r="A864" s="5" t="s">
        <v>877</v>
      </c>
      <c r="B864" s="5" t="s">
        <v>408</v>
      </c>
      <c r="C864" s="5" t="s">
        <v>569</v>
      </c>
      <c r="D864" s="5" t="s">
        <v>621</v>
      </c>
      <c r="E864" s="52">
        <f t="shared" ca="1" si="13"/>
        <v>19092</v>
      </c>
      <c r="F864" s="5">
        <v>55</v>
      </c>
      <c r="G864" s="50">
        <v>23117</v>
      </c>
      <c r="H864" s="5">
        <v>561184</v>
      </c>
      <c r="I864" s="50">
        <v>35553</v>
      </c>
      <c r="J864" s="5" t="s">
        <v>417</v>
      </c>
      <c r="BT864" s="1"/>
    </row>
    <row r="865" spans="1:72" x14ac:dyDescent="0.25">
      <c r="A865" s="5" t="s">
        <v>877</v>
      </c>
      <c r="B865" s="5" t="s">
        <v>413</v>
      </c>
      <c r="C865" s="5" t="s">
        <v>594</v>
      </c>
      <c r="D865" s="5" t="s">
        <v>435</v>
      </c>
      <c r="E865" s="52">
        <f t="shared" ca="1" si="13"/>
        <v>22392</v>
      </c>
      <c r="F865" s="5">
        <v>42</v>
      </c>
      <c r="G865" s="50">
        <v>27953</v>
      </c>
      <c r="H865" s="5">
        <v>563599</v>
      </c>
      <c r="I865" s="50">
        <v>38667</v>
      </c>
      <c r="J865" s="5" t="s">
        <v>858</v>
      </c>
      <c r="BT865" s="1"/>
    </row>
    <row r="866" spans="1:72" x14ac:dyDescent="0.25">
      <c r="A866" s="5" t="s">
        <v>696</v>
      </c>
      <c r="B866" s="5" t="s">
        <v>408</v>
      </c>
      <c r="C866" s="5" t="s">
        <v>524</v>
      </c>
      <c r="D866" s="5" t="s">
        <v>152</v>
      </c>
      <c r="E866" s="52">
        <f t="shared" ca="1" si="13"/>
        <v>30144</v>
      </c>
      <c r="F866" s="5">
        <v>62</v>
      </c>
      <c r="G866" s="50">
        <v>20689</v>
      </c>
      <c r="H866" s="5">
        <v>560563</v>
      </c>
      <c r="I866" s="50">
        <v>30198</v>
      </c>
      <c r="J866" s="5" t="s">
        <v>417</v>
      </c>
      <c r="BT866" s="1"/>
    </row>
    <row r="867" spans="1:72" x14ac:dyDescent="0.25">
      <c r="A867" s="5" t="s">
        <v>732</v>
      </c>
      <c r="B867" s="5" t="s">
        <v>408</v>
      </c>
      <c r="C867" s="5" t="s">
        <v>634</v>
      </c>
      <c r="D867" s="5" t="s">
        <v>451</v>
      </c>
      <c r="E867" s="52">
        <f t="shared" ca="1" si="13"/>
        <v>19188</v>
      </c>
      <c r="F867" s="5">
        <v>63</v>
      </c>
      <c r="G867" s="50">
        <v>20274</v>
      </c>
      <c r="H867" s="5">
        <v>560478</v>
      </c>
      <c r="I867" s="50">
        <v>30324</v>
      </c>
      <c r="J867" s="5" t="s">
        <v>417</v>
      </c>
      <c r="BT867" s="1"/>
    </row>
    <row r="868" spans="1:72" x14ac:dyDescent="0.25">
      <c r="A868" s="5" t="s">
        <v>548</v>
      </c>
      <c r="B868" s="5" t="s">
        <v>408</v>
      </c>
      <c r="C868" s="5" t="s">
        <v>519</v>
      </c>
      <c r="D868" s="5" t="s">
        <v>547</v>
      </c>
      <c r="E868" s="52">
        <f t="shared" ca="1" si="13"/>
        <v>19908</v>
      </c>
      <c r="F868" s="5">
        <v>63</v>
      </c>
      <c r="G868" s="50">
        <v>20305</v>
      </c>
      <c r="H868" s="5">
        <v>350335</v>
      </c>
      <c r="I868" s="50">
        <v>28755</v>
      </c>
      <c r="J868" s="5" t="s">
        <v>417</v>
      </c>
      <c r="BT868" s="1"/>
    </row>
    <row r="869" spans="1:72" x14ac:dyDescent="0.25">
      <c r="A869" s="5" t="s">
        <v>548</v>
      </c>
      <c r="B869" s="5" t="s">
        <v>408</v>
      </c>
      <c r="C869" s="5" t="s">
        <v>493</v>
      </c>
      <c r="D869" s="5" t="s">
        <v>599</v>
      </c>
      <c r="E869" s="52">
        <f t="shared" ca="1" si="13"/>
        <v>23340</v>
      </c>
      <c r="F869" s="5">
        <v>59</v>
      </c>
      <c r="G869" s="50">
        <v>21558</v>
      </c>
      <c r="H869" s="5">
        <v>350182</v>
      </c>
      <c r="I869" s="50">
        <v>29344</v>
      </c>
      <c r="J869" s="5" t="s">
        <v>417</v>
      </c>
      <c r="BT869" s="1"/>
    </row>
    <row r="870" spans="1:72" x14ac:dyDescent="0.25">
      <c r="A870" s="5" t="s">
        <v>548</v>
      </c>
      <c r="B870" s="5" t="s">
        <v>408</v>
      </c>
      <c r="C870" s="5" t="s">
        <v>414</v>
      </c>
      <c r="D870" s="5" t="s">
        <v>676</v>
      </c>
      <c r="E870" s="52">
        <f t="shared" ca="1" si="13"/>
        <v>28728</v>
      </c>
      <c r="F870" s="5">
        <v>55</v>
      </c>
      <c r="G870" s="50">
        <v>23179</v>
      </c>
      <c r="H870" s="5">
        <v>350453</v>
      </c>
      <c r="I870" s="50">
        <v>30645</v>
      </c>
      <c r="J870" s="5" t="s">
        <v>412</v>
      </c>
      <c r="BT870" s="1"/>
    </row>
    <row r="871" spans="1:72" x14ac:dyDescent="0.25">
      <c r="A871" s="5" t="s">
        <v>548</v>
      </c>
      <c r="B871" s="5" t="s">
        <v>408</v>
      </c>
      <c r="C871" s="5" t="s">
        <v>568</v>
      </c>
      <c r="D871" s="5" t="s">
        <v>419</v>
      </c>
      <c r="E871" s="52">
        <f t="shared" ca="1" si="13"/>
        <v>18732</v>
      </c>
      <c r="F871" s="5">
        <v>55</v>
      </c>
      <c r="G871" s="50">
        <v>22929</v>
      </c>
      <c r="H871" s="5">
        <v>561223</v>
      </c>
      <c r="I871" s="50">
        <v>32485</v>
      </c>
      <c r="J871" s="5" t="s">
        <v>421</v>
      </c>
      <c r="BT871" s="1"/>
    </row>
    <row r="872" spans="1:72" x14ac:dyDescent="0.25">
      <c r="A872" s="5" t="s">
        <v>548</v>
      </c>
      <c r="B872" s="5" t="s">
        <v>408</v>
      </c>
      <c r="C872" s="5" t="s">
        <v>155</v>
      </c>
      <c r="D872" s="5" t="s">
        <v>776</v>
      </c>
      <c r="E872" s="52">
        <f t="shared" ca="1" si="13"/>
        <v>29640</v>
      </c>
      <c r="F872" s="5">
        <v>50</v>
      </c>
      <c r="G872" s="50">
        <v>24944</v>
      </c>
      <c r="H872" s="5">
        <v>350395</v>
      </c>
      <c r="I872" s="50">
        <v>34162</v>
      </c>
      <c r="J872" s="5" t="s">
        <v>417</v>
      </c>
      <c r="BT872" s="1"/>
    </row>
    <row r="873" spans="1:72" x14ac:dyDescent="0.25">
      <c r="A873" s="5" t="s">
        <v>548</v>
      </c>
      <c r="B873" s="5" t="s">
        <v>413</v>
      </c>
      <c r="C873" s="5" t="s">
        <v>550</v>
      </c>
      <c r="D873" s="5" t="s">
        <v>907</v>
      </c>
      <c r="E873" s="52">
        <f t="shared" ca="1" si="13"/>
        <v>18864</v>
      </c>
      <c r="F873" s="5">
        <v>38</v>
      </c>
      <c r="G873" s="50">
        <v>29169</v>
      </c>
      <c r="H873" s="5">
        <v>351560</v>
      </c>
      <c r="I873" s="50">
        <v>37716</v>
      </c>
      <c r="J873" s="5" t="s">
        <v>858</v>
      </c>
      <c r="BT873" s="1"/>
    </row>
    <row r="874" spans="1:72" x14ac:dyDescent="0.25">
      <c r="A874" s="5" t="s">
        <v>548</v>
      </c>
      <c r="B874" s="5" t="s">
        <v>413</v>
      </c>
      <c r="C874" s="5" t="s">
        <v>664</v>
      </c>
      <c r="D874" s="5" t="s">
        <v>944</v>
      </c>
      <c r="E874" s="52">
        <f t="shared" ca="1" si="13"/>
        <v>25656</v>
      </c>
      <c r="F874" s="5">
        <v>37</v>
      </c>
      <c r="G874" s="50">
        <v>29625</v>
      </c>
      <c r="H874" s="5">
        <v>350107</v>
      </c>
      <c r="I874" s="50">
        <v>37994</v>
      </c>
      <c r="J874" s="5" t="s">
        <v>858</v>
      </c>
      <c r="BT874" s="1"/>
    </row>
    <row r="875" spans="1:72" x14ac:dyDescent="0.25">
      <c r="A875" s="5" t="s">
        <v>548</v>
      </c>
      <c r="B875" s="5" t="s">
        <v>454</v>
      </c>
      <c r="C875" s="5" t="s">
        <v>546</v>
      </c>
      <c r="D875" s="5" t="s">
        <v>529</v>
      </c>
      <c r="E875" s="52">
        <f t="shared" ca="1" si="13"/>
        <v>23052</v>
      </c>
      <c r="F875" s="5">
        <v>39</v>
      </c>
      <c r="G875" s="50">
        <v>28953</v>
      </c>
      <c r="H875" s="5">
        <v>350192</v>
      </c>
      <c r="I875" s="50">
        <v>38080</v>
      </c>
      <c r="J875" s="5" t="s">
        <v>858</v>
      </c>
      <c r="BT875" s="1"/>
    </row>
    <row r="876" spans="1:72" x14ac:dyDescent="0.25">
      <c r="A876" s="5" t="s">
        <v>548</v>
      </c>
      <c r="B876" s="5" t="s">
        <v>408</v>
      </c>
      <c r="C876" s="5" t="s">
        <v>488</v>
      </c>
      <c r="D876" s="5" t="s">
        <v>459</v>
      </c>
      <c r="E876" s="52">
        <f t="shared" ca="1" si="13"/>
        <v>30600</v>
      </c>
      <c r="F876" s="5">
        <v>35</v>
      </c>
      <c r="G876" s="50">
        <v>30368</v>
      </c>
      <c r="H876" s="5">
        <v>563029</v>
      </c>
      <c r="I876" s="50">
        <v>39452</v>
      </c>
      <c r="J876" s="5" t="s">
        <v>858</v>
      </c>
      <c r="BT876" s="1"/>
    </row>
    <row r="877" spans="1:72" x14ac:dyDescent="0.25">
      <c r="A877" s="5" t="s">
        <v>759</v>
      </c>
      <c r="B877" s="5" t="s">
        <v>408</v>
      </c>
      <c r="C877" s="5" t="s">
        <v>635</v>
      </c>
      <c r="D877" s="5" t="s">
        <v>419</v>
      </c>
      <c r="E877" s="52">
        <f t="shared" ca="1" si="13"/>
        <v>20520</v>
      </c>
      <c r="F877" s="5">
        <v>59</v>
      </c>
      <c r="G877" s="50">
        <v>21721</v>
      </c>
      <c r="H877" s="5">
        <v>560524</v>
      </c>
      <c r="I877" s="50">
        <v>31331</v>
      </c>
      <c r="J877" s="5" t="s">
        <v>421</v>
      </c>
      <c r="BT877" s="1"/>
    </row>
    <row r="878" spans="1:72" x14ac:dyDescent="0.25">
      <c r="A878" s="5" t="s">
        <v>460</v>
      </c>
      <c r="B878" s="5" t="s">
        <v>408</v>
      </c>
      <c r="C878" s="5" t="s">
        <v>458</v>
      </c>
      <c r="D878" s="5" t="s">
        <v>459</v>
      </c>
      <c r="E878" s="52">
        <f t="shared" ca="1" si="13"/>
        <v>27264</v>
      </c>
      <c r="F878" s="5">
        <v>60</v>
      </c>
      <c r="G878" s="50">
        <v>21340</v>
      </c>
      <c r="H878" s="5">
        <v>350689</v>
      </c>
      <c r="I878" s="50">
        <v>28390</v>
      </c>
      <c r="J878" s="5" t="s">
        <v>417</v>
      </c>
      <c r="BT878" s="1"/>
    </row>
    <row r="879" spans="1:72" x14ac:dyDescent="0.25">
      <c r="A879" s="5" t="s">
        <v>460</v>
      </c>
      <c r="B879" s="5" t="s">
        <v>413</v>
      </c>
      <c r="C879" s="5" t="s">
        <v>488</v>
      </c>
      <c r="D879" s="5" t="s">
        <v>489</v>
      </c>
      <c r="E879" s="52">
        <f t="shared" ca="1" si="13"/>
        <v>24852</v>
      </c>
      <c r="F879" s="5">
        <v>61</v>
      </c>
      <c r="G879" s="50">
        <v>20908</v>
      </c>
      <c r="H879" s="5">
        <v>350095</v>
      </c>
      <c r="I879" s="50">
        <v>28223</v>
      </c>
      <c r="J879" s="5" t="s">
        <v>412</v>
      </c>
      <c r="BT879" s="1"/>
    </row>
    <row r="880" spans="1:72" x14ac:dyDescent="0.25">
      <c r="A880" s="5" t="s">
        <v>460</v>
      </c>
      <c r="B880" s="5" t="s">
        <v>413</v>
      </c>
      <c r="C880" s="5" t="s">
        <v>490</v>
      </c>
      <c r="D880" s="5" t="s">
        <v>468</v>
      </c>
      <c r="E880" s="52">
        <f t="shared" ca="1" si="13"/>
        <v>23172</v>
      </c>
      <c r="F880" s="5">
        <v>60</v>
      </c>
      <c r="G880" s="50">
        <v>21280</v>
      </c>
      <c r="H880" s="5">
        <v>351094</v>
      </c>
      <c r="I880" s="50">
        <v>28248</v>
      </c>
      <c r="J880" s="5" t="s">
        <v>417</v>
      </c>
      <c r="BT880" s="1"/>
    </row>
    <row r="881" spans="1:72" x14ac:dyDescent="0.25">
      <c r="A881" s="5" t="s">
        <v>460</v>
      </c>
      <c r="B881" s="5" t="s">
        <v>413</v>
      </c>
      <c r="C881" s="5" t="s">
        <v>479</v>
      </c>
      <c r="D881" s="5" t="s">
        <v>472</v>
      </c>
      <c r="E881" s="52">
        <f t="shared" ca="1" si="13"/>
        <v>29940</v>
      </c>
      <c r="F881" s="5">
        <v>59</v>
      </c>
      <c r="G881" s="50">
        <v>21527</v>
      </c>
      <c r="H881" s="5">
        <v>350024</v>
      </c>
      <c r="I881" s="50">
        <v>28257</v>
      </c>
      <c r="J881" s="5" t="s">
        <v>421</v>
      </c>
      <c r="BT881" s="1"/>
    </row>
    <row r="882" spans="1:72" x14ac:dyDescent="0.25">
      <c r="A882" s="5" t="s">
        <v>460</v>
      </c>
      <c r="B882" s="5" t="s">
        <v>413</v>
      </c>
      <c r="C882" s="5" t="s">
        <v>509</v>
      </c>
      <c r="D882" s="5" t="s">
        <v>510</v>
      </c>
      <c r="E882" s="52">
        <f t="shared" ca="1" si="13"/>
        <v>21768</v>
      </c>
      <c r="F882" s="5">
        <v>60</v>
      </c>
      <c r="G882" s="50">
        <v>21295</v>
      </c>
      <c r="H882" s="5">
        <v>350110</v>
      </c>
      <c r="I882" s="50">
        <v>28578</v>
      </c>
      <c r="J882" s="5" t="s">
        <v>421</v>
      </c>
      <c r="BT882" s="1"/>
    </row>
    <row r="883" spans="1:72" x14ac:dyDescent="0.25">
      <c r="A883" s="5" t="s">
        <v>460</v>
      </c>
      <c r="B883" s="5" t="s">
        <v>408</v>
      </c>
      <c r="C883" s="5" t="s">
        <v>511</v>
      </c>
      <c r="D883" s="5" t="s">
        <v>444</v>
      </c>
      <c r="E883" s="52">
        <f t="shared" ca="1" si="13"/>
        <v>25932</v>
      </c>
      <c r="F883" s="5">
        <v>61</v>
      </c>
      <c r="G883" s="50">
        <v>20943</v>
      </c>
      <c r="H883" s="5">
        <v>350678</v>
      </c>
      <c r="I883" s="50">
        <v>28644</v>
      </c>
      <c r="J883" s="5" t="s">
        <v>421</v>
      </c>
      <c r="BT883" s="1"/>
    </row>
    <row r="884" spans="1:72" x14ac:dyDescent="0.25">
      <c r="A884" s="5" t="s">
        <v>460</v>
      </c>
      <c r="B884" s="5" t="s">
        <v>413</v>
      </c>
      <c r="C884" s="5" t="s">
        <v>512</v>
      </c>
      <c r="D884" s="5" t="s">
        <v>510</v>
      </c>
      <c r="E884" s="52">
        <f t="shared" ca="1" si="13"/>
        <v>24228</v>
      </c>
      <c r="F884" s="5">
        <v>60</v>
      </c>
      <c r="G884" s="50">
        <v>21325</v>
      </c>
      <c r="H884" s="5">
        <v>350402</v>
      </c>
      <c r="I884" s="50">
        <v>28516</v>
      </c>
      <c r="J884" s="5" t="s">
        <v>466</v>
      </c>
      <c r="BT884" s="1"/>
    </row>
    <row r="885" spans="1:72" x14ac:dyDescent="0.25">
      <c r="A885" s="5" t="s">
        <v>460</v>
      </c>
      <c r="B885" s="5" t="s">
        <v>413</v>
      </c>
      <c r="C885" s="5" t="s">
        <v>514</v>
      </c>
      <c r="D885" s="5" t="s">
        <v>539</v>
      </c>
      <c r="E885" s="52">
        <f t="shared" ca="1" si="13"/>
        <v>19716</v>
      </c>
      <c r="F885" s="5">
        <v>61</v>
      </c>
      <c r="G885" s="50">
        <v>21011</v>
      </c>
      <c r="H885" s="5">
        <v>351071</v>
      </c>
      <c r="I885" s="50">
        <v>28849</v>
      </c>
      <c r="J885" s="5" t="s">
        <v>417</v>
      </c>
      <c r="BT885" s="1"/>
    </row>
    <row r="886" spans="1:72" x14ac:dyDescent="0.25">
      <c r="A886" s="5" t="s">
        <v>460</v>
      </c>
      <c r="B886" s="5" t="s">
        <v>413</v>
      </c>
      <c r="C886" s="5" t="s">
        <v>544</v>
      </c>
      <c r="D886" s="5" t="s">
        <v>545</v>
      </c>
      <c r="E886" s="52">
        <f t="shared" ca="1" si="13"/>
        <v>30312</v>
      </c>
      <c r="F886" s="5">
        <v>59</v>
      </c>
      <c r="G886" s="50">
        <v>21690</v>
      </c>
      <c r="H886" s="5">
        <v>350511</v>
      </c>
      <c r="I886" s="50">
        <v>28774</v>
      </c>
      <c r="J886" s="5" t="s">
        <v>417</v>
      </c>
      <c r="BT886" s="1"/>
    </row>
    <row r="887" spans="1:72" x14ac:dyDescent="0.25">
      <c r="A887" s="5" t="s">
        <v>460</v>
      </c>
      <c r="B887" s="5" t="s">
        <v>408</v>
      </c>
      <c r="C887" s="5" t="s">
        <v>551</v>
      </c>
      <c r="D887" s="5" t="s">
        <v>552</v>
      </c>
      <c r="E887" s="52">
        <f t="shared" ca="1" si="13"/>
        <v>24528</v>
      </c>
      <c r="F887" s="5">
        <v>61</v>
      </c>
      <c r="G887" s="50">
        <v>20884</v>
      </c>
      <c r="H887" s="5">
        <v>350227</v>
      </c>
      <c r="I887" s="50">
        <v>28850</v>
      </c>
      <c r="J887" s="5" t="s">
        <v>417</v>
      </c>
      <c r="BT887" s="1"/>
    </row>
    <row r="888" spans="1:72" x14ac:dyDescent="0.25">
      <c r="A888" s="5" t="s">
        <v>460</v>
      </c>
      <c r="B888" s="5" t="s">
        <v>413</v>
      </c>
      <c r="C888" s="5" t="s">
        <v>440</v>
      </c>
      <c r="D888" s="5" t="s">
        <v>585</v>
      </c>
      <c r="E888" s="52">
        <f t="shared" ca="1" si="13"/>
        <v>21264</v>
      </c>
      <c r="F888" s="5">
        <v>61</v>
      </c>
      <c r="G888" s="50">
        <v>21075</v>
      </c>
      <c r="H888" s="5">
        <v>350435</v>
      </c>
      <c r="I888" s="50">
        <v>29370</v>
      </c>
      <c r="J888" s="5" t="s">
        <v>412</v>
      </c>
      <c r="BT888" s="1"/>
    </row>
    <row r="889" spans="1:72" x14ac:dyDescent="0.25">
      <c r="A889" s="5" t="s">
        <v>460</v>
      </c>
      <c r="B889" s="5" t="s">
        <v>408</v>
      </c>
      <c r="C889" s="5" t="s">
        <v>483</v>
      </c>
      <c r="D889" s="5" t="s">
        <v>533</v>
      </c>
      <c r="E889" s="52">
        <f t="shared" ca="1" si="13"/>
        <v>22668</v>
      </c>
      <c r="F889" s="5">
        <v>59</v>
      </c>
      <c r="G889" s="50">
        <v>21692</v>
      </c>
      <c r="H889" s="5">
        <v>350350</v>
      </c>
      <c r="I889" s="50">
        <v>29419</v>
      </c>
      <c r="J889" s="5" t="s">
        <v>417</v>
      </c>
      <c r="BT889" s="1"/>
    </row>
    <row r="890" spans="1:72" x14ac:dyDescent="0.25">
      <c r="A890" s="5" t="s">
        <v>460</v>
      </c>
      <c r="B890" s="5" t="s">
        <v>413</v>
      </c>
      <c r="C890" s="5" t="s">
        <v>474</v>
      </c>
      <c r="D890" s="5" t="s">
        <v>472</v>
      </c>
      <c r="E890" s="52">
        <f t="shared" ca="1" si="13"/>
        <v>18348</v>
      </c>
      <c r="F890" s="5">
        <v>61</v>
      </c>
      <c r="G890" s="50">
        <v>20895</v>
      </c>
      <c r="H890" s="5">
        <v>350444</v>
      </c>
      <c r="I890" s="50">
        <v>29718</v>
      </c>
      <c r="J890" s="5" t="s">
        <v>466</v>
      </c>
      <c r="BT890" s="1"/>
    </row>
    <row r="891" spans="1:72" x14ac:dyDescent="0.25">
      <c r="A891" s="5" t="s">
        <v>460</v>
      </c>
      <c r="B891" s="5" t="s">
        <v>408</v>
      </c>
      <c r="C891" s="5" t="s">
        <v>623</v>
      </c>
      <c r="D891" s="5" t="s">
        <v>570</v>
      </c>
      <c r="E891" s="52">
        <f t="shared" ca="1" si="13"/>
        <v>18876</v>
      </c>
      <c r="F891" s="5">
        <v>61</v>
      </c>
      <c r="G891" s="50">
        <v>20969</v>
      </c>
      <c r="H891" s="5">
        <v>560342</v>
      </c>
      <c r="I891" s="50">
        <v>29648</v>
      </c>
      <c r="J891" s="5" t="s">
        <v>466</v>
      </c>
      <c r="BT891" s="1"/>
    </row>
    <row r="892" spans="1:72" x14ac:dyDescent="0.25">
      <c r="A892" s="5" t="s">
        <v>460</v>
      </c>
      <c r="B892" s="5" t="s">
        <v>454</v>
      </c>
      <c r="C892" s="5" t="s">
        <v>586</v>
      </c>
      <c r="D892" s="5" t="s">
        <v>624</v>
      </c>
      <c r="E892" s="52">
        <f t="shared" ca="1" si="13"/>
        <v>19152</v>
      </c>
      <c r="F892" s="5">
        <v>58</v>
      </c>
      <c r="G892" s="50">
        <v>21842</v>
      </c>
      <c r="H892" s="5">
        <v>350438</v>
      </c>
      <c r="I892" s="50">
        <v>29930</v>
      </c>
      <c r="J892" s="5" t="s">
        <v>412</v>
      </c>
      <c r="BT892" s="1"/>
    </row>
    <row r="893" spans="1:72" x14ac:dyDescent="0.25">
      <c r="A893" s="5" t="s">
        <v>460</v>
      </c>
      <c r="B893" s="5" t="s">
        <v>413</v>
      </c>
      <c r="C893" s="5" t="s">
        <v>631</v>
      </c>
      <c r="D893" s="5" t="s">
        <v>632</v>
      </c>
      <c r="E893" s="52">
        <f t="shared" ca="1" si="13"/>
        <v>22728</v>
      </c>
      <c r="F893" s="5">
        <v>59</v>
      </c>
      <c r="G893" s="50">
        <v>21612</v>
      </c>
      <c r="H893" s="5">
        <v>350969</v>
      </c>
      <c r="I893" s="50">
        <v>29740</v>
      </c>
      <c r="J893" s="5" t="s">
        <v>412</v>
      </c>
      <c r="BT893" s="1"/>
    </row>
    <row r="894" spans="1:72" x14ac:dyDescent="0.25">
      <c r="A894" s="5" t="s">
        <v>460</v>
      </c>
      <c r="B894" s="5" t="s">
        <v>413</v>
      </c>
      <c r="C894" s="5" t="s">
        <v>634</v>
      </c>
      <c r="D894" s="5" t="s">
        <v>432</v>
      </c>
      <c r="E894" s="52">
        <f t="shared" ca="1" si="13"/>
        <v>31200</v>
      </c>
      <c r="F894" s="5">
        <v>58</v>
      </c>
      <c r="G894" s="50">
        <v>21991</v>
      </c>
      <c r="H894" s="5">
        <v>351180</v>
      </c>
      <c r="I894" s="50">
        <v>29915</v>
      </c>
      <c r="J894" s="5" t="s">
        <v>417</v>
      </c>
      <c r="BT894" s="1"/>
    </row>
    <row r="895" spans="1:72" x14ac:dyDescent="0.25">
      <c r="A895" s="5" t="s">
        <v>460</v>
      </c>
      <c r="B895" s="5" t="s">
        <v>413</v>
      </c>
      <c r="C895" s="5" t="s">
        <v>418</v>
      </c>
      <c r="D895" s="5" t="s">
        <v>489</v>
      </c>
      <c r="E895" s="52">
        <f t="shared" ca="1" si="13"/>
        <v>21768</v>
      </c>
      <c r="F895" s="5">
        <v>57</v>
      </c>
      <c r="G895" s="50">
        <v>22392</v>
      </c>
      <c r="H895" s="5">
        <v>350615</v>
      </c>
      <c r="I895" s="50">
        <v>29851</v>
      </c>
      <c r="J895" s="5" t="s">
        <v>417</v>
      </c>
      <c r="BT895" s="1"/>
    </row>
    <row r="896" spans="1:72" x14ac:dyDescent="0.25">
      <c r="A896" s="5" t="s">
        <v>460</v>
      </c>
      <c r="B896" s="5" t="s">
        <v>413</v>
      </c>
      <c r="C896" s="5" t="s">
        <v>568</v>
      </c>
      <c r="D896" s="5" t="s">
        <v>496</v>
      </c>
      <c r="E896" s="52">
        <f t="shared" ca="1" si="13"/>
        <v>21204</v>
      </c>
      <c r="F896" s="5">
        <v>56</v>
      </c>
      <c r="G896" s="50">
        <v>22610</v>
      </c>
      <c r="H896" s="5">
        <v>350983</v>
      </c>
      <c r="I896" s="50">
        <v>29946</v>
      </c>
      <c r="J896" s="5" t="s">
        <v>466</v>
      </c>
      <c r="BT896" s="1"/>
    </row>
    <row r="897" spans="1:72" x14ac:dyDescent="0.25">
      <c r="A897" s="5" t="s">
        <v>460</v>
      </c>
      <c r="B897" s="5" t="s">
        <v>413</v>
      </c>
      <c r="C897" s="5" t="s">
        <v>531</v>
      </c>
      <c r="D897" s="5" t="s">
        <v>539</v>
      </c>
      <c r="E897" s="52">
        <f t="shared" ca="1" si="13"/>
        <v>23460</v>
      </c>
      <c r="F897" s="5">
        <v>58</v>
      </c>
      <c r="G897" s="50">
        <v>21951</v>
      </c>
      <c r="H897" s="5">
        <v>560376</v>
      </c>
      <c r="I897" s="50">
        <v>29770</v>
      </c>
      <c r="J897" s="5" t="s">
        <v>466</v>
      </c>
      <c r="BT897" s="1"/>
    </row>
    <row r="898" spans="1:72" x14ac:dyDescent="0.25">
      <c r="A898" s="5" t="s">
        <v>460</v>
      </c>
      <c r="B898" s="5" t="s">
        <v>413</v>
      </c>
      <c r="C898" s="5" t="s">
        <v>612</v>
      </c>
      <c r="D898" s="5" t="s">
        <v>491</v>
      </c>
      <c r="E898" s="52">
        <f t="shared" ref="E898:E961" ca="1" si="14">RANDBETWEEN(1500,2600)*12</f>
        <v>30696</v>
      </c>
      <c r="F898" s="5">
        <v>58</v>
      </c>
      <c r="G898" s="50">
        <v>22089</v>
      </c>
      <c r="H898" s="5">
        <v>560407</v>
      </c>
      <c r="I898" s="50">
        <v>29977</v>
      </c>
      <c r="J898" s="5" t="s">
        <v>417</v>
      </c>
      <c r="BT898" s="1"/>
    </row>
    <row r="899" spans="1:72" x14ac:dyDescent="0.25">
      <c r="A899" s="5" t="s">
        <v>460</v>
      </c>
      <c r="B899" s="5" t="s">
        <v>408</v>
      </c>
      <c r="C899" s="5" t="s">
        <v>443</v>
      </c>
      <c r="D899" s="5" t="s">
        <v>550</v>
      </c>
      <c r="E899" s="52">
        <f t="shared" ca="1" si="14"/>
        <v>18384</v>
      </c>
      <c r="F899" s="5">
        <v>57</v>
      </c>
      <c r="G899" s="50">
        <v>22376</v>
      </c>
      <c r="H899" s="5">
        <v>560566</v>
      </c>
      <c r="I899" s="50">
        <v>30216</v>
      </c>
      <c r="J899" s="5" t="s">
        <v>412</v>
      </c>
      <c r="BT899" s="1"/>
    </row>
    <row r="900" spans="1:72" x14ac:dyDescent="0.25">
      <c r="A900" s="5" t="s">
        <v>460</v>
      </c>
      <c r="B900" s="5" t="s">
        <v>413</v>
      </c>
      <c r="C900" s="5" t="s">
        <v>550</v>
      </c>
      <c r="D900" s="5" t="s">
        <v>456</v>
      </c>
      <c r="E900" s="52">
        <f t="shared" ca="1" si="14"/>
        <v>23976</v>
      </c>
      <c r="F900" s="5">
        <v>56</v>
      </c>
      <c r="G900" s="50">
        <v>22654</v>
      </c>
      <c r="H900" s="5">
        <v>350757</v>
      </c>
      <c r="I900" s="50">
        <v>30170</v>
      </c>
      <c r="J900" s="5" t="s">
        <v>412</v>
      </c>
      <c r="BT900" s="1"/>
    </row>
    <row r="901" spans="1:72" x14ac:dyDescent="0.25">
      <c r="A901" s="5" t="s">
        <v>460</v>
      </c>
      <c r="B901" s="5" t="s">
        <v>408</v>
      </c>
      <c r="C901" s="5" t="s">
        <v>410</v>
      </c>
      <c r="D901" s="5" t="s">
        <v>185</v>
      </c>
      <c r="E901" s="52">
        <f t="shared" ca="1" si="14"/>
        <v>18756</v>
      </c>
      <c r="F901" s="5">
        <v>56</v>
      </c>
      <c r="G901" s="50">
        <v>22592</v>
      </c>
      <c r="H901" s="5">
        <v>350247</v>
      </c>
      <c r="I901" s="50">
        <v>30295</v>
      </c>
      <c r="J901" s="5" t="s">
        <v>417</v>
      </c>
      <c r="BT901" s="1"/>
    </row>
    <row r="902" spans="1:72" x14ac:dyDescent="0.25">
      <c r="A902" s="5" t="s">
        <v>460</v>
      </c>
      <c r="B902" s="5" t="s">
        <v>408</v>
      </c>
      <c r="C902" s="5" t="s">
        <v>705</v>
      </c>
      <c r="D902" s="5" t="s">
        <v>155</v>
      </c>
      <c r="E902" s="52">
        <f t="shared" ca="1" si="14"/>
        <v>27444</v>
      </c>
      <c r="F902" s="5">
        <v>58</v>
      </c>
      <c r="G902" s="50">
        <v>22087</v>
      </c>
      <c r="H902" s="5">
        <v>350496</v>
      </c>
      <c r="I902" s="50">
        <v>30265</v>
      </c>
      <c r="J902" s="5" t="s">
        <v>421</v>
      </c>
      <c r="BT902" s="1"/>
    </row>
    <row r="903" spans="1:72" x14ac:dyDescent="0.25">
      <c r="A903" s="5" t="s">
        <v>460</v>
      </c>
      <c r="B903" s="5" t="s">
        <v>413</v>
      </c>
      <c r="C903" s="5" t="s">
        <v>578</v>
      </c>
      <c r="D903" s="5" t="s">
        <v>472</v>
      </c>
      <c r="E903" s="52">
        <f t="shared" ca="1" si="14"/>
        <v>27660</v>
      </c>
      <c r="F903" s="5">
        <v>59</v>
      </c>
      <c r="G903" s="50">
        <v>21477</v>
      </c>
      <c r="H903" s="5">
        <v>351353</v>
      </c>
      <c r="I903" s="50">
        <v>30409</v>
      </c>
      <c r="J903" s="5" t="s">
        <v>466</v>
      </c>
      <c r="BT903" s="1"/>
    </row>
    <row r="904" spans="1:72" x14ac:dyDescent="0.25">
      <c r="A904" s="5" t="s">
        <v>460</v>
      </c>
      <c r="B904" s="5" t="s">
        <v>413</v>
      </c>
      <c r="C904" s="5" t="s">
        <v>572</v>
      </c>
      <c r="D904" s="5" t="s">
        <v>600</v>
      </c>
      <c r="E904" s="52">
        <f t="shared" ca="1" si="14"/>
        <v>26136</v>
      </c>
      <c r="F904" s="5">
        <v>58</v>
      </c>
      <c r="G904" s="50">
        <v>22100</v>
      </c>
      <c r="H904" s="5">
        <v>350143</v>
      </c>
      <c r="I904" s="50">
        <v>30093</v>
      </c>
      <c r="J904" s="5" t="s">
        <v>412</v>
      </c>
      <c r="BT904" s="1"/>
    </row>
    <row r="905" spans="1:72" x14ac:dyDescent="0.25">
      <c r="A905" s="5" t="s">
        <v>460</v>
      </c>
      <c r="B905" s="5" t="s">
        <v>413</v>
      </c>
      <c r="C905" s="5" t="s">
        <v>517</v>
      </c>
      <c r="D905" s="5" t="s">
        <v>441</v>
      </c>
      <c r="E905" s="52">
        <f t="shared" ca="1" si="14"/>
        <v>25932</v>
      </c>
      <c r="F905" s="5">
        <v>57</v>
      </c>
      <c r="G905" s="50">
        <v>22413</v>
      </c>
      <c r="H905" s="5">
        <v>350171</v>
      </c>
      <c r="I905" s="50">
        <v>30310</v>
      </c>
      <c r="J905" s="5" t="s">
        <v>412</v>
      </c>
      <c r="BT905" s="1"/>
    </row>
    <row r="906" spans="1:72" x14ac:dyDescent="0.25">
      <c r="A906" s="5" t="s">
        <v>460</v>
      </c>
      <c r="B906" s="5" t="s">
        <v>408</v>
      </c>
      <c r="C906" s="5" t="s">
        <v>488</v>
      </c>
      <c r="D906" s="5" t="s">
        <v>679</v>
      </c>
      <c r="E906" s="52">
        <f t="shared" ca="1" si="14"/>
        <v>27516</v>
      </c>
      <c r="F906" s="5">
        <v>56</v>
      </c>
      <c r="G906" s="50">
        <v>22756</v>
      </c>
      <c r="H906" s="5">
        <v>350843</v>
      </c>
      <c r="I906" s="50">
        <v>30144</v>
      </c>
      <c r="J906" s="5" t="s">
        <v>412</v>
      </c>
      <c r="BT906" s="1"/>
    </row>
    <row r="907" spans="1:72" x14ac:dyDescent="0.25">
      <c r="A907" s="5" t="s">
        <v>460</v>
      </c>
      <c r="B907" s="5" t="s">
        <v>408</v>
      </c>
      <c r="C907" s="5" t="s">
        <v>152</v>
      </c>
      <c r="D907" s="5" t="s">
        <v>715</v>
      </c>
      <c r="E907" s="52">
        <f t="shared" ca="1" si="14"/>
        <v>21168</v>
      </c>
      <c r="F907" s="5">
        <v>60</v>
      </c>
      <c r="G907" s="50">
        <v>21166</v>
      </c>
      <c r="H907" s="5">
        <v>560437</v>
      </c>
      <c r="I907" s="50">
        <v>30149</v>
      </c>
      <c r="J907" s="5" t="s">
        <v>412</v>
      </c>
      <c r="BT907" s="1"/>
    </row>
    <row r="908" spans="1:72" x14ac:dyDescent="0.25">
      <c r="A908" s="5" t="s">
        <v>460</v>
      </c>
      <c r="B908" s="5" t="s">
        <v>408</v>
      </c>
      <c r="C908" s="5" t="s">
        <v>719</v>
      </c>
      <c r="D908" s="5" t="s">
        <v>550</v>
      </c>
      <c r="E908" s="52">
        <f t="shared" ca="1" si="14"/>
        <v>28524</v>
      </c>
      <c r="F908" s="5">
        <v>61</v>
      </c>
      <c r="G908" s="50">
        <v>20915</v>
      </c>
      <c r="H908" s="5">
        <v>560443</v>
      </c>
      <c r="I908" s="50">
        <v>30404</v>
      </c>
      <c r="J908" s="5" t="s">
        <v>417</v>
      </c>
      <c r="BT908" s="1"/>
    </row>
    <row r="909" spans="1:72" x14ac:dyDescent="0.25">
      <c r="A909" s="5" t="s">
        <v>460</v>
      </c>
      <c r="B909" s="5" t="s">
        <v>413</v>
      </c>
      <c r="C909" s="5" t="s">
        <v>569</v>
      </c>
      <c r="D909" s="5" t="s">
        <v>591</v>
      </c>
      <c r="E909" s="52">
        <f t="shared" ca="1" si="14"/>
        <v>28008</v>
      </c>
      <c r="F909" s="5">
        <v>57</v>
      </c>
      <c r="G909" s="50">
        <v>22276</v>
      </c>
      <c r="H909" s="5">
        <v>560564</v>
      </c>
      <c r="I909" s="50">
        <v>30571</v>
      </c>
      <c r="J909" s="5" t="s">
        <v>417</v>
      </c>
      <c r="BT909" s="1"/>
    </row>
    <row r="910" spans="1:72" x14ac:dyDescent="0.25">
      <c r="A910" s="5" t="s">
        <v>460</v>
      </c>
      <c r="B910" s="5" t="s">
        <v>413</v>
      </c>
      <c r="C910" s="5" t="s">
        <v>645</v>
      </c>
      <c r="D910" s="5" t="s">
        <v>720</v>
      </c>
      <c r="E910" s="52">
        <f t="shared" ca="1" si="14"/>
        <v>29316</v>
      </c>
      <c r="F910" s="5">
        <v>58</v>
      </c>
      <c r="G910" s="50">
        <v>22004</v>
      </c>
      <c r="H910" s="5">
        <v>351148</v>
      </c>
      <c r="I910" s="50">
        <v>30500</v>
      </c>
      <c r="J910" s="5" t="s">
        <v>417</v>
      </c>
      <c r="BT910" s="1"/>
    </row>
    <row r="911" spans="1:72" x14ac:dyDescent="0.25">
      <c r="A911" s="5" t="s">
        <v>460</v>
      </c>
      <c r="B911" s="5" t="s">
        <v>413</v>
      </c>
      <c r="C911" s="5" t="s">
        <v>705</v>
      </c>
      <c r="D911" s="5" t="s">
        <v>480</v>
      </c>
      <c r="E911" s="52">
        <f t="shared" ca="1" si="14"/>
        <v>28428</v>
      </c>
      <c r="F911" s="5">
        <v>57</v>
      </c>
      <c r="G911" s="50">
        <v>22474</v>
      </c>
      <c r="H911" s="5">
        <v>350982</v>
      </c>
      <c r="I911" s="50">
        <v>30456</v>
      </c>
      <c r="J911" s="5" t="s">
        <v>417</v>
      </c>
      <c r="BT911" s="1"/>
    </row>
    <row r="912" spans="1:72" x14ac:dyDescent="0.25">
      <c r="A912" s="5" t="s">
        <v>460</v>
      </c>
      <c r="B912" s="5" t="s">
        <v>408</v>
      </c>
      <c r="C912" s="5" t="s">
        <v>602</v>
      </c>
      <c r="D912" s="5" t="s">
        <v>152</v>
      </c>
      <c r="E912" s="52">
        <f t="shared" ca="1" si="14"/>
        <v>30828</v>
      </c>
      <c r="F912" s="5">
        <v>60</v>
      </c>
      <c r="G912" s="50">
        <v>21358</v>
      </c>
      <c r="H912" s="5">
        <v>560464</v>
      </c>
      <c r="I912" s="50">
        <v>30658</v>
      </c>
      <c r="J912" s="5" t="s">
        <v>466</v>
      </c>
      <c r="BT912" s="1"/>
    </row>
    <row r="913" spans="1:72" x14ac:dyDescent="0.25">
      <c r="A913" s="5" t="s">
        <v>460</v>
      </c>
      <c r="B913" s="5" t="s">
        <v>413</v>
      </c>
      <c r="C913" s="5" t="s">
        <v>730</v>
      </c>
      <c r="D913" s="5" t="s">
        <v>415</v>
      </c>
      <c r="E913" s="52">
        <f t="shared" ca="1" si="14"/>
        <v>26652</v>
      </c>
      <c r="F913" s="5">
        <v>59</v>
      </c>
      <c r="G913" s="50">
        <v>21682</v>
      </c>
      <c r="H913" s="5">
        <v>560444</v>
      </c>
      <c r="I913" s="50">
        <v>30630</v>
      </c>
      <c r="J913" s="5" t="s">
        <v>466</v>
      </c>
      <c r="BT913" s="1"/>
    </row>
    <row r="914" spans="1:72" x14ac:dyDescent="0.25">
      <c r="A914" s="5" t="s">
        <v>460</v>
      </c>
      <c r="B914" s="5" t="s">
        <v>408</v>
      </c>
      <c r="C914" s="5" t="s">
        <v>450</v>
      </c>
      <c r="D914" s="5" t="s">
        <v>599</v>
      </c>
      <c r="E914" s="52">
        <f t="shared" ca="1" si="14"/>
        <v>27888</v>
      </c>
      <c r="F914" s="5">
        <v>57</v>
      </c>
      <c r="G914" s="50">
        <v>22322</v>
      </c>
      <c r="H914" s="5">
        <v>351186</v>
      </c>
      <c r="I914" s="50">
        <v>30470</v>
      </c>
      <c r="J914" s="5" t="s">
        <v>412</v>
      </c>
      <c r="BT914" s="1"/>
    </row>
    <row r="915" spans="1:72" x14ac:dyDescent="0.25">
      <c r="A915" s="5" t="s">
        <v>460</v>
      </c>
      <c r="B915" s="5" t="s">
        <v>413</v>
      </c>
      <c r="C915" s="5" t="s">
        <v>646</v>
      </c>
      <c r="D915" s="5" t="s">
        <v>580</v>
      </c>
      <c r="E915" s="52">
        <f t="shared" ca="1" si="14"/>
        <v>19236</v>
      </c>
      <c r="F915" s="5">
        <v>56</v>
      </c>
      <c r="G915" s="50">
        <v>22757</v>
      </c>
      <c r="H915" s="5">
        <v>350055</v>
      </c>
      <c r="I915" s="50">
        <v>30935</v>
      </c>
      <c r="J915" s="5" t="s">
        <v>421</v>
      </c>
      <c r="BT915" s="1"/>
    </row>
    <row r="916" spans="1:72" x14ac:dyDescent="0.25">
      <c r="A916" s="5" t="s">
        <v>460</v>
      </c>
      <c r="B916" s="5" t="s">
        <v>413</v>
      </c>
      <c r="C916" s="5" t="s">
        <v>612</v>
      </c>
      <c r="D916" s="5" t="s">
        <v>633</v>
      </c>
      <c r="E916" s="52">
        <f t="shared" ca="1" si="14"/>
        <v>18792</v>
      </c>
      <c r="F916" s="5">
        <v>55</v>
      </c>
      <c r="G916" s="50">
        <v>23153</v>
      </c>
      <c r="H916" s="5">
        <v>560520</v>
      </c>
      <c r="I916" s="50">
        <v>30822</v>
      </c>
      <c r="J916" s="5" t="s">
        <v>466</v>
      </c>
      <c r="BT916" s="1"/>
    </row>
    <row r="917" spans="1:72" x14ac:dyDescent="0.25">
      <c r="A917" s="5" t="s">
        <v>460</v>
      </c>
      <c r="B917" s="5" t="s">
        <v>408</v>
      </c>
      <c r="C917" s="5" t="s">
        <v>648</v>
      </c>
      <c r="D917" s="5" t="s">
        <v>533</v>
      </c>
      <c r="E917" s="52">
        <f t="shared" ca="1" si="14"/>
        <v>22860</v>
      </c>
      <c r="F917" s="5">
        <v>57</v>
      </c>
      <c r="G917" s="50">
        <v>22379</v>
      </c>
      <c r="H917" s="5">
        <v>560535</v>
      </c>
      <c r="I917" s="50">
        <v>31024</v>
      </c>
      <c r="J917" s="5" t="s">
        <v>412</v>
      </c>
      <c r="BT917" s="1"/>
    </row>
    <row r="918" spans="1:72" x14ac:dyDescent="0.25">
      <c r="A918" s="5" t="s">
        <v>460</v>
      </c>
      <c r="B918" s="5" t="s">
        <v>413</v>
      </c>
      <c r="C918" s="5" t="s">
        <v>579</v>
      </c>
      <c r="D918" s="5" t="s">
        <v>441</v>
      </c>
      <c r="E918" s="52">
        <f t="shared" ca="1" si="14"/>
        <v>20268</v>
      </c>
      <c r="F918" s="5">
        <v>61</v>
      </c>
      <c r="G918" s="50">
        <v>20766</v>
      </c>
      <c r="H918" s="5">
        <v>560547</v>
      </c>
      <c r="I918" s="50">
        <v>31011</v>
      </c>
      <c r="J918" s="5" t="s">
        <v>417</v>
      </c>
      <c r="BT918" s="1"/>
    </row>
    <row r="919" spans="1:72" x14ac:dyDescent="0.25">
      <c r="A919" s="5" t="s">
        <v>460</v>
      </c>
      <c r="B919" s="5" t="s">
        <v>413</v>
      </c>
      <c r="C919" s="5" t="s">
        <v>561</v>
      </c>
      <c r="D919" s="5" t="s">
        <v>750</v>
      </c>
      <c r="E919" s="52">
        <f t="shared" ca="1" si="14"/>
        <v>20064</v>
      </c>
      <c r="F919" s="5">
        <v>56</v>
      </c>
      <c r="G919" s="50">
        <v>22765</v>
      </c>
      <c r="H919" s="5">
        <v>560569</v>
      </c>
      <c r="I919" s="50">
        <v>31240</v>
      </c>
      <c r="J919" s="5" t="s">
        <v>417</v>
      </c>
      <c r="BT919" s="1"/>
    </row>
    <row r="920" spans="1:72" x14ac:dyDescent="0.25">
      <c r="A920" s="5" t="s">
        <v>460</v>
      </c>
      <c r="B920" s="5" t="s">
        <v>413</v>
      </c>
      <c r="C920" s="5" t="s">
        <v>603</v>
      </c>
      <c r="D920" s="5" t="s">
        <v>761</v>
      </c>
      <c r="E920" s="52">
        <f t="shared" ca="1" si="14"/>
        <v>19740</v>
      </c>
      <c r="F920" s="5">
        <v>51</v>
      </c>
      <c r="G920" s="50">
        <v>24539</v>
      </c>
      <c r="H920" s="5">
        <v>560592</v>
      </c>
      <c r="I920" s="50">
        <v>33010</v>
      </c>
      <c r="J920" s="5" t="s">
        <v>421</v>
      </c>
      <c r="BT920" s="1"/>
    </row>
    <row r="921" spans="1:72" x14ac:dyDescent="0.25">
      <c r="A921" s="5" t="s">
        <v>460</v>
      </c>
      <c r="B921" s="5" t="s">
        <v>408</v>
      </c>
      <c r="C921" s="5" t="s">
        <v>662</v>
      </c>
      <c r="D921" s="5" t="s">
        <v>774</v>
      </c>
      <c r="E921" s="52">
        <f t="shared" ca="1" si="14"/>
        <v>22692</v>
      </c>
      <c r="F921" s="5">
        <v>55</v>
      </c>
      <c r="G921" s="50">
        <v>23261</v>
      </c>
      <c r="H921" s="5">
        <v>560645</v>
      </c>
      <c r="I921" s="50">
        <v>31692</v>
      </c>
      <c r="J921" s="5" t="s">
        <v>417</v>
      </c>
      <c r="BT921" s="1"/>
    </row>
    <row r="922" spans="1:72" x14ac:dyDescent="0.25">
      <c r="A922" s="5" t="s">
        <v>460</v>
      </c>
      <c r="B922" s="5" t="s">
        <v>408</v>
      </c>
      <c r="C922" s="5" t="s">
        <v>499</v>
      </c>
      <c r="D922" s="5" t="s">
        <v>155</v>
      </c>
      <c r="E922" s="52">
        <f t="shared" ca="1" si="14"/>
        <v>27756</v>
      </c>
      <c r="F922" s="5">
        <v>54</v>
      </c>
      <c r="G922" s="50">
        <v>23433</v>
      </c>
      <c r="H922" s="5">
        <v>560575</v>
      </c>
      <c r="I922" s="50">
        <v>31726</v>
      </c>
      <c r="J922" s="5" t="s">
        <v>417</v>
      </c>
      <c r="BT922" s="1"/>
    </row>
    <row r="923" spans="1:72" x14ac:dyDescent="0.25">
      <c r="A923" s="5" t="s">
        <v>460</v>
      </c>
      <c r="B923" s="5" t="s">
        <v>408</v>
      </c>
      <c r="C923" s="5" t="s">
        <v>712</v>
      </c>
      <c r="D923" s="5" t="s">
        <v>776</v>
      </c>
      <c r="E923" s="52">
        <f t="shared" ca="1" si="14"/>
        <v>18624</v>
      </c>
      <c r="F923" s="5">
        <v>54</v>
      </c>
      <c r="G923" s="50">
        <v>23630</v>
      </c>
      <c r="H923" s="5">
        <v>560650</v>
      </c>
      <c r="I923" s="50">
        <v>31561</v>
      </c>
      <c r="J923" s="5" t="s">
        <v>417</v>
      </c>
      <c r="BT923" s="1"/>
    </row>
    <row r="924" spans="1:72" x14ac:dyDescent="0.25">
      <c r="A924" s="5" t="s">
        <v>460</v>
      </c>
      <c r="B924" s="5" t="s">
        <v>408</v>
      </c>
      <c r="C924" s="5" t="s">
        <v>587</v>
      </c>
      <c r="D924" s="5" t="s">
        <v>185</v>
      </c>
      <c r="E924" s="52">
        <f t="shared" ca="1" si="14"/>
        <v>30516</v>
      </c>
      <c r="F924" s="5">
        <v>55</v>
      </c>
      <c r="G924" s="50">
        <v>23276</v>
      </c>
      <c r="H924" s="5">
        <v>560588</v>
      </c>
      <c r="I924" s="50">
        <v>31453</v>
      </c>
      <c r="J924" s="5" t="s">
        <v>417</v>
      </c>
      <c r="BT924" s="1"/>
    </row>
    <row r="925" spans="1:72" x14ac:dyDescent="0.25">
      <c r="A925" s="5" t="s">
        <v>460</v>
      </c>
      <c r="B925" s="5" t="s">
        <v>408</v>
      </c>
      <c r="C925" s="5" t="s">
        <v>511</v>
      </c>
      <c r="D925" s="5" t="s">
        <v>540</v>
      </c>
      <c r="E925" s="52">
        <f t="shared" ca="1" si="14"/>
        <v>18432</v>
      </c>
      <c r="F925" s="5">
        <v>54</v>
      </c>
      <c r="G925" s="50">
        <v>23517</v>
      </c>
      <c r="H925" s="5">
        <v>560668</v>
      </c>
      <c r="I925" s="50">
        <v>31549</v>
      </c>
      <c r="J925" s="5" t="s">
        <v>421</v>
      </c>
      <c r="BT925" s="1"/>
    </row>
    <row r="926" spans="1:72" x14ac:dyDescent="0.25">
      <c r="A926" s="5" t="s">
        <v>460</v>
      </c>
      <c r="B926" s="5" t="s">
        <v>413</v>
      </c>
      <c r="C926" s="5" t="s">
        <v>562</v>
      </c>
      <c r="D926" s="5" t="s">
        <v>532</v>
      </c>
      <c r="E926" s="52">
        <f t="shared" ca="1" si="14"/>
        <v>27900</v>
      </c>
      <c r="F926" s="5">
        <v>61</v>
      </c>
      <c r="G926" s="50">
        <v>21013</v>
      </c>
      <c r="H926" s="5">
        <v>560674</v>
      </c>
      <c r="I926" s="50">
        <v>31554</v>
      </c>
      <c r="J926" s="5" t="s">
        <v>421</v>
      </c>
      <c r="BT926" s="1"/>
    </row>
    <row r="927" spans="1:72" x14ac:dyDescent="0.25">
      <c r="A927" s="5" t="s">
        <v>460</v>
      </c>
      <c r="B927" s="5" t="s">
        <v>408</v>
      </c>
      <c r="C927" s="5" t="s">
        <v>410</v>
      </c>
      <c r="D927" s="5" t="s">
        <v>556</v>
      </c>
      <c r="E927" s="52">
        <f t="shared" ca="1" si="14"/>
        <v>18876</v>
      </c>
      <c r="F927" s="5">
        <v>56</v>
      </c>
      <c r="G927" s="50">
        <v>22877</v>
      </c>
      <c r="H927" s="5">
        <v>560688</v>
      </c>
      <c r="I927" s="50">
        <v>32137</v>
      </c>
      <c r="J927" s="5" t="s">
        <v>466</v>
      </c>
      <c r="BT927" s="1"/>
    </row>
    <row r="928" spans="1:72" x14ac:dyDescent="0.25">
      <c r="A928" s="5" t="s">
        <v>460</v>
      </c>
      <c r="B928" s="5" t="s">
        <v>413</v>
      </c>
      <c r="C928" s="5" t="s">
        <v>784</v>
      </c>
      <c r="D928" s="5" t="s">
        <v>785</v>
      </c>
      <c r="E928" s="52">
        <f t="shared" ca="1" si="14"/>
        <v>25320</v>
      </c>
      <c r="F928" s="5">
        <v>53</v>
      </c>
      <c r="G928" s="50">
        <v>23958</v>
      </c>
      <c r="H928" s="5">
        <v>560705</v>
      </c>
      <c r="I928" s="50">
        <v>31875</v>
      </c>
      <c r="J928" s="5" t="s">
        <v>412</v>
      </c>
      <c r="BT928" s="1"/>
    </row>
    <row r="929" spans="1:72" x14ac:dyDescent="0.25">
      <c r="A929" s="5" t="s">
        <v>460</v>
      </c>
      <c r="B929" s="5" t="s">
        <v>413</v>
      </c>
      <c r="C929" s="5" t="s">
        <v>681</v>
      </c>
      <c r="D929" s="5" t="s">
        <v>640</v>
      </c>
      <c r="E929" s="52">
        <f t="shared" ca="1" si="14"/>
        <v>28896</v>
      </c>
      <c r="F929" s="5">
        <v>53</v>
      </c>
      <c r="G929" s="50">
        <v>23768</v>
      </c>
      <c r="H929" s="5">
        <v>560820</v>
      </c>
      <c r="I929" s="50">
        <v>32121</v>
      </c>
      <c r="J929" s="5" t="s">
        <v>417</v>
      </c>
      <c r="BT929" s="1"/>
    </row>
    <row r="930" spans="1:72" x14ac:dyDescent="0.25">
      <c r="A930" s="5" t="s">
        <v>460</v>
      </c>
      <c r="B930" s="5" t="s">
        <v>413</v>
      </c>
      <c r="C930" s="5" t="s">
        <v>521</v>
      </c>
      <c r="D930" s="5" t="s">
        <v>596</v>
      </c>
      <c r="E930" s="52">
        <f t="shared" ca="1" si="14"/>
        <v>19716</v>
      </c>
      <c r="F930" s="5">
        <v>53</v>
      </c>
      <c r="G930" s="50">
        <v>23691</v>
      </c>
      <c r="H930" s="5">
        <v>560756</v>
      </c>
      <c r="I930" s="50">
        <v>31824</v>
      </c>
      <c r="J930" s="5" t="s">
        <v>417</v>
      </c>
      <c r="BT930" s="1"/>
    </row>
    <row r="931" spans="1:72" x14ac:dyDescent="0.25">
      <c r="A931" s="5" t="s">
        <v>460</v>
      </c>
      <c r="B931" s="5" t="s">
        <v>413</v>
      </c>
      <c r="C931" s="5" t="s">
        <v>455</v>
      </c>
      <c r="D931" s="5" t="s">
        <v>435</v>
      </c>
      <c r="E931" s="52">
        <f t="shared" ca="1" si="14"/>
        <v>29580</v>
      </c>
      <c r="F931" s="5">
        <v>58</v>
      </c>
      <c r="G931" s="50">
        <v>22114</v>
      </c>
      <c r="H931" s="5">
        <v>560745</v>
      </c>
      <c r="I931" s="50">
        <v>31872</v>
      </c>
      <c r="J931" s="5" t="s">
        <v>417</v>
      </c>
      <c r="BT931" s="1"/>
    </row>
    <row r="932" spans="1:72" x14ac:dyDescent="0.25">
      <c r="A932" s="5" t="s">
        <v>460</v>
      </c>
      <c r="B932" s="5" t="s">
        <v>413</v>
      </c>
      <c r="C932" s="5" t="s">
        <v>562</v>
      </c>
      <c r="D932" s="5" t="s">
        <v>472</v>
      </c>
      <c r="E932" s="52">
        <f t="shared" ca="1" si="14"/>
        <v>21984</v>
      </c>
      <c r="F932" s="5">
        <v>59</v>
      </c>
      <c r="G932" s="50">
        <v>21797</v>
      </c>
      <c r="H932" s="5">
        <v>560690</v>
      </c>
      <c r="I932" s="50">
        <v>32423</v>
      </c>
      <c r="J932" s="5" t="s">
        <v>421</v>
      </c>
      <c r="BT932" s="1"/>
    </row>
    <row r="933" spans="1:72" x14ac:dyDescent="0.25">
      <c r="A933" s="5" t="s">
        <v>460</v>
      </c>
      <c r="B933" s="5" t="s">
        <v>413</v>
      </c>
      <c r="C933" s="5" t="s">
        <v>660</v>
      </c>
      <c r="D933" s="5" t="s">
        <v>794</v>
      </c>
      <c r="E933" s="52">
        <f t="shared" ca="1" si="14"/>
        <v>22440</v>
      </c>
      <c r="F933" s="5">
        <v>52</v>
      </c>
      <c r="G933" s="50">
        <v>24326</v>
      </c>
      <c r="H933" s="5">
        <v>560738</v>
      </c>
      <c r="I933" s="50">
        <v>32457</v>
      </c>
      <c r="J933" s="5" t="s">
        <v>421</v>
      </c>
      <c r="BT933" s="1"/>
    </row>
    <row r="934" spans="1:72" x14ac:dyDescent="0.25">
      <c r="A934" s="5" t="s">
        <v>460</v>
      </c>
      <c r="B934" s="5" t="s">
        <v>413</v>
      </c>
      <c r="C934" s="5" t="s">
        <v>652</v>
      </c>
      <c r="D934" s="5" t="s">
        <v>489</v>
      </c>
      <c r="E934" s="52">
        <f t="shared" ca="1" si="14"/>
        <v>27420</v>
      </c>
      <c r="F934" s="5">
        <v>52</v>
      </c>
      <c r="G934" s="50">
        <v>24360</v>
      </c>
      <c r="H934" s="5">
        <v>560802</v>
      </c>
      <c r="I934" s="50">
        <v>32487</v>
      </c>
      <c r="J934" s="5" t="s">
        <v>466</v>
      </c>
      <c r="BT934" s="1"/>
    </row>
    <row r="935" spans="1:72" x14ac:dyDescent="0.25">
      <c r="A935" s="5" t="s">
        <v>460</v>
      </c>
      <c r="B935" s="5" t="s">
        <v>413</v>
      </c>
      <c r="C935" s="5" t="s">
        <v>559</v>
      </c>
      <c r="D935" s="5" t="s">
        <v>91</v>
      </c>
      <c r="E935" s="52">
        <f t="shared" ca="1" si="14"/>
        <v>25524</v>
      </c>
      <c r="F935" s="5">
        <v>51</v>
      </c>
      <c r="G935" s="50">
        <v>24418</v>
      </c>
      <c r="H935" s="5">
        <v>560835</v>
      </c>
      <c r="I935" s="50">
        <v>32398</v>
      </c>
      <c r="J935" s="5" t="s">
        <v>417</v>
      </c>
      <c r="BT935" s="1"/>
    </row>
    <row r="936" spans="1:72" x14ac:dyDescent="0.25">
      <c r="A936" s="5" t="s">
        <v>460</v>
      </c>
      <c r="B936" s="5" t="s">
        <v>413</v>
      </c>
      <c r="C936" s="5" t="s">
        <v>414</v>
      </c>
      <c r="D936" s="5" t="s">
        <v>808</v>
      </c>
      <c r="E936" s="52">
        <f t="shared" ca="1" si="14"/>
        <v>30480</v>
      </c>
      <c r="F936" s="5">
        <v>52</v>
      </c>
      <c r="G936" s="50">
        <v>24338</v>
      </c>
      <c r="H936" s="5">
        <v>560827</v>
      </c>
      <c r="I936" s="50">
        <v>32223</v>
      </c>
      <c r="J936" s="5" t="s">
        <v>417</v>
      </c>
      <c r="BT936" s="1"/>
    </row>
    <row r="937" spans="1:72" x14ac:dyDescent="0.25">
      <c r="A937" s="5" t="s">
        <v>460</v>
      </c>
      <c r="B937" s="5" t="s">
        <v>413</v>
      </c>
      <c r="C937" s="5" t="s">
        <v>730</v>
      </c>
      <c r="D937" s="5" t="s">
        <v>441</v>
      </c>
      <c r="E937" s="52">
        <f t="shared" ca="1" si="14"/>
        <v>23076</v>
      </c>
      <c r="F937" s="5">
        <v>51</v>
      </c>
      <c r="G937" s="50">
        <v>24570</v>
      </c>
      <c r="H937" s="5">
        <v>560837</v>
      </c>
      <c r="I937" s="50">
        <v>32631</v>
      </c>
      <c r="J937" s="5" t="s">
        <v>417</v>
      </c>
      <c r="BT937" s="1"/>
    </row>
    <row r="938" spans="1:72" x14ac:dyDescent="0.25">
      <c r="A938" s="5" t="s">
        <v>460</v>
      </c>
      <c r="B938" s="5" t="s">
        <v>413</v>
      </c>
      <c r="C938" s="5" t="s">
        <v>612</v>
      </c>
      <c r="D938" s="5" t="s">
        <v>737</v>
      </c>
      <c r="E938" s="52">
        <f t="shared" ca="1" si="14"/>
        <v>31044</v>
      </c>
      <c r="F938" s="5">
        <v>50</v>
      </c>
      <c r="G938" s="50">
        <v>24894</v>
      </c>
      <c r="H938" s="5">
        <v>350502</v>
      </c>
      <c r="I938" s="50">
        <v>33187</v>
      </c>
      <c r="J938" s="5" t="s">
        <v>466</v>
      </c>
      <c r="BT938" s="1"/>
    </row>
    <row r="939" spans="1:72" x14ac:dyDescent="0.25">
      <c r="A939" s="5" t="s">
        <v>460</v>
      </c>
      <c r="B939" s="5" t="s">
        <v>413</v>
      </c>
      <c r="C939" s="5" t="s">
        <v>476</v>
      </c>
      <c r="D939" s="5" t="s">
        <v>815</v>
      </c>
      <c r="E939" s="52">
        <f t="shared" ca="1" si="14"/>
        <v>19668</v>
      </c>
      <c r="F939" s="5">
        <v>57</v>
      </c>
      <c r="G939" s="50">
        <v>22338</v>
      </c>
      <c r="H939" s="5">
        <v>560886</v>
      </c>
      <c r="I939" s="50">
        <v>33202</v>
      </c>
      <c r="J939" s="5" t="s">
        <v>466</v>
      </c>
      <c r="BT939" s="1"/>
    </row>
    <row r="940" spans="1:72" x14ac:dyDescent="0.25">
      <c r="A940" s="5" t="s">
        <v>460</v>
      </c>
      <c r="B940" s="5" t="s">
        <v>413</v>
      </c>
      <c r="C940" s="5" t="s">
        <v>418</v>
      </c>
      <c r="D940" s="5" t="s">
        <v>453</v>
      </c>
      <c r="E940" s="52">
        <f t="shared" ca="1" si="14"/>
        <v>28692</v>
      </c>
      <c r="F940" s="5">
        <v>52</v>
      </c>
      <c r="G940" s="50">
        <v>24171</v>
      </c>
      <c r="H940" s="5">
        <v>560835</v>
      </c>
      <c r="I940" s="50">
        <v>32881</v>
      </c>
      <c r="J940" s="5" t="s">
        <v>412</v>
      </c>
      <c r="BT940" s="1"/>
    </row>
    <row r="941" spans="1:72" x14ac:dyDescent="0.25">
      <c r="A941" s="5" t="s">
        <v>460</v>
      </c>
      <c r="B941" s="5" t="s">
        <v>408</v>
      </c>
      <c r="C941" s="5" t="s">
        <v>574</v>
      </c>
      <c r="D941" s="5" t="s">
        <v>550</v>
      </c>
      <c r="E941" s="52">
        <f t="shared" ca="1" si="14"/>
        <v>19716</v>
      </c>
      <c r="F941" s="5">
        <v>50</v>
      </c>
      <c r="G941" s="50">
        <v>24786</v>
      </c>
      <c r="H941" s="5">
        <v>560927</v>
      </c>
      <c r="I941" s="50">
        <v>32935</v>
      </c>
      <c r="J941" s="5" t="s">
        <v>417</v>
      </c>
      <c r="BT941" s="1"/>
    </row>
    <row r="942" spans="1:72" x14ac:dyDescent="0.25">
      <c r="A942" s="5" t="s">
        <v>460</v>
      </c>
      <c r="B942" s="5" t="s">
        <v>413</v>
      </c>
      <c r="C942" s="5" t="s">
        <v>448</v>
      </c>
      <c r="D942" s="5" t="s">
        <v>633</v>
      </c>
      <c r="E942" s="52">
        <f t="shared" ca="1" si="14"/>
        <v>29676</v>
      </c>
      <c r="F942" s="5">
        <v>50</v>
      </c>
      <c r="G942" s="50">
        <v>24913</v>
      </c>
      <c r="H942" s="5">
        <v>350450</v>
      </c>
      <c r="I942" s="50">
        <v>33188</v>
      </c>
      <c r="J942" s="5" t="s">
        <v>417</v>
      </c>
      <c r="BT942" s="1"/>
    </row>
    <row r="943" spans="1:72" x14ac:dyDescent="0.25">
      <c r="A943" s="5" t="s">
        <v>460</v>
      </c>
      <c r="B943" s="5" t="s">
        <v>413</v>
      </c>
      <c r="C943" s="5" t="s">
        <v>646</v>
      </c>
      <c r="D943" s="5" t="s">
        <v>565</v>
      </c>
      <c r="E943" s="52">
        <f t="shared" ca="1" si="14"/>
        <v>26880</v>
      </c>
      <c r="F943" s="5">
        <v>53</v>
      </c>
      <c r="G943" s="50">
        <v>23989</v>
      </c>
      <c r="H943" s="5">
        <v>350977</v>
      </c>
      <c r="I943" s="50">
        <v>33361</v>
      </c>
      <c r="J943" s="5" t="s">
        <v>421</v>
      </c>
      <c r="BT943" s="1"/>
    </row>
    <row r="944" spans="1:72" x14ac:dyDescent="0.25">
      <c r="A944" s="5" t="s">
        <v>460</v>
      </c>
      <c r="B944" s="5" t="s">
        <v>413</v>
      </c>
      <c r="C944" s="5" t="s">
        <v>503</v>
      </c>
      <c r="D944" s="5" t="s">
        <v>819</v>
      </c>
      <c r="E944" s="52">
        <f t="shared" ca="1" si="14"/>
        <v>21072</v>
      </c>
      <c r="F944" s="5">
        <v>49</v>
      </c>
      <c r="G944" s="50">
        <v>25313</v>
      </c>
      <c r="H944" s="5">
        <v>350221</v>
      </c>
      <c r="I944" s="50">
        <v>33485</v>
      </c>
      <c r="J944" s="5" t="s">
        <v>421</v>
      </c>
      <c r="BT944" s="1"/>
    </row>
    <row r="945" spans="1:72" x14ac:dyDescent="0.25">
      <c r="A945" s="5" t="s">
        <v>460</v>
      </c>
      <c r="B945" s="5" t="s">
        <v>413</v>
      </c>
      <c r="C945" s="5" t="s">
        <v>452</v>
      </c>
      <c r="D945" s="5" t="s">
        <v>781</v>
      </c>
      <c r="E945" s="52">
        <f t="shared" ca="1" si="14"/>
        <v>22308</v>
      </c>
      <c r="F945" s="5">
        <v>51</v>
      </c>
      <c r="G945" s="50">
        <v>24635</v>
      </c>
      <c r="H945" s="5">
        <v>350993</v>
      </c>
      <c r="I945" s="50">
        <v>33378</v>
      </c>
      <c r="J945" s="5" t="s">
        <v>421</v>
      </c>
      <c r="BT945" s="1"/>
    </row>
    <row r="946" spans="1:72" x14ac:dyDescent="0.25">
      <c r="A946" s="5" t="s">
        <v>460</v>
      </c>
      <c r="B946" s="5" t="s">
        <v>413</v>
      </c>
      <c r="C946" s="5" t="s">
        <v>664</v>
      </c>
      <c r="D946" s="5" t="s">
        <v>435</v>
      </c>
      <c r="E946" s="52">
        <f t="shared" ca="1" si="14"/>
        <v>22392</v>
      </c>
      <c r="F946" s="5">
        <v>48</v>
      </c>
      <c r="G946" s="50">
        <v>25517</v>
      </c>
      <c r="H946" s="5">
        <v>350666</v>
      </c>
      <c r="I946" s="50">
        <v>33243</v>
      </c>
      <c r="J946" s="5" t="s">
        <v>421</v>
      </c>
      <c r="BT946" s="1"/>
    </row>
    <row r="947" spans="1:72" x14ac:dyDescent="0.25">
      <c r="A947" s="5" t="s">
        <v>460</v>
      </c>
      <c r="B947" s="5" t="s">
        <v>413</v>
      </c>
      <c r="C947" s="5" t="s">
        <v>506</v>
      </c>
      <c r="D947" s="5" t="s">
        <v>539</v>
      </c>
      <c r="E947" s="52">
        <f t="shared" ca="1" si="14"/>
        <v>21300</v>
      </c>
      <c r="F947" s="5">
        <v>61</v>
      </c>
      <c r="G947" s="50">
        <v>20750</v>
      </c>
      <c r="H947" s="5">
        <v>350486</v>
      </c>
      <c r="I947" s="50">
        <v>33650</v>
      </c>
      <c r="J947" s="5" t="s">
        <v>466</v>
      </c>
      <c r="BT947" s="1"/>
    </row>
    <row r="948" spans="1:72" x14ac:dyDescent="0.25">
      <c r="A948" s="5" t="s">
        <v>460</v>
      </c>
      <c r="B948" s="5" t="s">
        <v>408</v>
      </c>
      <c r="C948" s="5" t="s">
        <v>590</v>
      </c>
      <c r="D948" s="5" t="s">
        <v>828</v>
      </c>
      <c r="E948" s="52">
        <f t="shared" ca="1" si="14"/>
        <v>29244</v>
      </c>
      <c r="F948" s="5">
        <v>49</v>
      </c>
      <c r="G948" s="50">
        <v>25419</v>
      </c>
      <c r="H948" s="5">
        <v>351016</v>
      </c>
      <c r="I948" s="50">
        <v>33692</v>
      </c>
      <c r="J948" s="5" t="s">
        <v>466</v>
      </c>
      <c r="BT948" s="1"/>
    </row>
    <row r="949" spans="1:72" x14ac:dyDescent="0.25">
      <c r="A949" s="5" t="s">
        <v>460</v>
      </c>
      <c r="B949" s="5" t="s">
        <v>408</v>
      </c>
      <c r="C949" s="5" t="s">
        <v>635</v>
      </c>
      <c r="D949" s="5" t="s">
        <v>453</v>
      </c>
      <c r="E949" s="52">
        <f t="shared" ca="1" si="14"/>
        <v>26388</v>
      </c>
      <c r="F949" s="5">
        <v>48</v>
      </c>
      <c r="G949" s="50">
        <v>25488</v>
      </c>
      <c r="H949" s="5">
        <v>350853</v>
      </c>
      <c r="I949" s="50">
        <v>33699</v>
      </c>
      <c r="J949" s="5" t="s">
        <v>466</v>
      </c>
      <c r="BT949" s="1"/>
    </row>
    <row r="950" spans="1:72" x14ac:dyDescent="0.25">
      <c r="A950" s="5" t="s">
        <v>460</v>
      </c>
      <c r="B950" s="5" t="s">
        <v>413</v>
      </c>
      <c r="C950" s="5" t="s">
        <v>410</v>
      </c>
      <c r="D950" s="5" t="s">
        <v>563</v>
      </c>
      <c r="E950" s="52">
        <f t="shared" ca="1" si="14"/>
        <v>18216</v>
      </c>
      <c r="F950" s="5">
        <v>58</v>
      </c>
      <c r="G950" s="50">
        <v>22178</v>
      </c>
      <c r="H950" s="5">
        <v>568219</v>
      </c>
      <c r="I950" s="50">
        <v>33753</v>
      </c>
      <c r="J950" s="5" t="s">
        <v>412</v>
      </c>
      <c r="BT950" s="1"/>
    </row>
    <row r="951" spans="1:72" x14ac:dyDescent="0.25">
      <c r="A951" s="5" t="s">
        <v>460</v>
      </c>
      <c r="B951" s="5" t="s">
        <v>413</v>
      </c>
      <c r="C951" s="5" t="s">
        <v>614</v>
      </c>
      <c r="D951" s="5" t="s">
        <v>545</v>
      </c>
      <c r="E951" s="52">
        <f t="shared" ca="1" si="14"/>
        <v>21708</v>
      </c>
      <c r="F951" s="5">
        <v>48</v>
      </c>
      <c r="G951" s="50">
        <v>25766</v>
      </c>
      <c r="H951" s="5">
        <v>350206</v>
      </c>
      <c r="I951" s="50">
        <v>33977</v>
      </c>
      <c r="J951" s="5" t="s">
        <v>417</v>
      </c>
      <c r="BT951" s="1"/>
    </row>
    <row r="952" spans="1:72" x14ac:dyDescent="0.25">
      <c r="A952" s="5" t="s">
        <v>460</v>
      </c>
      <c r="B952" s="5" t="s">
        <v>413</v>
      </c>
      <c r="C952" s="5" t="s">
        <v>634</v>
      </c>
      <c r="D952" s="5" t="s">
        <v>834</v>
      </c>
      <c r="E952" s="52">
        <f t="shared" ca="1" si="14"/>
        <v>18636</v>
      </c>
      <c r="F952" s="5">
        <v>48</v>
      </c>
      <c r="G952" s="50">
        <v>25549</v>
      </c>
      <c r="H952" s="5">
        <v>350224</v>
      </c>
      <c r="I952" s="50">
        <v>34253</v>
      </c>
      <c r="J952" s="5" t="s">
        <v>417</v>
      </c>
      <c r="BT952" s="1"/>
    </row>
    <row r="953" spans="1:72" x14ac:dyDescent="0.25">
      <c r="A953" s="5" t="s">
        <v>460</v>
      </c>
      <c r="B953" s="5" t="s">
        <v>408</v>
      </c>
      <c r="C953" s="5" t="s">
        <v>511</v>
      </c>
      <c r="D953" s="5" t="s">
        <v>735</v>
      </c>
      <c r="E953" s="52">
        <f t="shared" ca="1" si="14"/>
        <v>22164</v>
      </c>
      <c r="F953" s="5">
        <v>48</v>
      </c>
      <c r="G953" s="50">
        <v>25576</v>
      </c>
      <c r="H953" s="5">
        <v>561012</v>
      </c>
      <c r="I953" s="50">
        <v>34167</v>
      </c>
      <c r="J953" s="5" t="s">
        <v>417</v>
      </c>
      <c r="BT953" s="1"/>
    </row>
    <row r="954" spans="1:72" x14ac:dyDescent="0.25">
      <c r="A954" s="5" t="s">
        <v>460</v>
      </c>
      <c r="B954" s="5" t="s">
        <v>413</v>
      </c>
      <c r="C954" s="5" t="s">
        <v>634</v>
      </c>
      <c r="D954" s="5" t="s">
        <v>523</v>
      </c>
      <c r="E954" s="52">
        <f t="shared" ca="1" si="14"/>
        <v>26124</v>
      </c>
      <c r="F954" s="5">
        <v>47</v>
      </c>
      <c r="G954" s="50">
        <v>25958</v>
      </c>
      <c r="H954" s="5">
        <v>350381</v>
      </c>
      <c r="I954" s="50">
        <v>34049</v>
      </c>
      <c r="J954" s="5" t="s">
        <v>421</v>
      </c>
      <c r="BT954" s="1"/>
    </row>
    <row r="955" spans="1:72" x14ac:dyDescent="0.25">
      <c r="A955" s="5" t="s">
        <v>460</v>
      </c>
      <c r="B955" s="5" t="s">
        <v>413</v>
      </c>
      <c r="C955" s="5" t="s">
        <v>443</v>
      </c>
      <c r="D955" s="5" t="s">
        <v>441</v>
      </c>
      <c r="E955" s="52">
        <f t="shared" ca="1" si="14"/>
        <v>29112</v>
      </c>
      <c r="F955" s="5">
        <v>46</v>
      </c>
      <c r="G955" s="50">
        <v>26262</v>
      </c>
      <c r="H955" s="5">
        <v>350751</v>
      </c>
      <c r="I955" s="50">
        <v>34313</v>
      </c>
      <c r="J955" s="5" t="s">
        <v>466</v>
      </c>
      <c r="BT955" s="1"/>
    </row>
    <row r="956" spans="1:72" x14ac:dyDescent="0.25">
      <c r="A956" s="5" t="s">
        <v>460</v>
      </c>
      <c r="B956" s="5" t="s">
        <v>413</v>
      </c>
      <c r="C956" s="5" t="s">
        <v>623</v>
      </c>
      <c r="D956" s="5" t="s">
        <v>462</v>
      </c>
      <c r="E956" s="52">
        <f t="shared" ca="1" si="14"/>
        <v>18936</v>
      </c>
      <c r="F956" s="5">
        <v>49</v>
      </c>
      <c r="G956" s="50">
        <v>25343</v>
      </c>
      <c r="H956" s="5">
        <v>350487</v>
      </c>
      <c r="I956" s="50">
        <v>34257</v>
      </c>
      <c r="J956" s="5" t="s">
        <v>412</v>
      </c>
      <c r="BT956" s="1"/>
    </row>
    <row r="957" spans="1:72" x14ac:dyDescent="0.25">
      <c r="A957" s="5" t="s">
        <v>460</v>
      </c>
      <c r="B957" s="5" t="s">
        <v>413</v>
      </c>
      <c r="C957" s="5" t="s">
        <v>709</v>
      </c>
      <c r="D957" s="5" t="s">
        <v>515</v>
      </c>
      <c r="E957" s="52">
        <f t="shared" ca="1" si="14"/>
        <v>29160</v>
      </c>
      <c r="F957" s="5">
        <v>48</v>
      </c>
      <c r="G957" s="50">
        <v>25787</v>
      </c>
      <c r="H957" s="5">
        <v>568140</v>
      </c>
      <c r="I957" s="50">
        <v>34396</v>
      </c>
      <c r="J957" s="5" t="s">
        <v>421</v>
      </c>
      <c r="BT957" s="1"/>
    </row>
    <row r="958" spans="1:72" x14ac:dyDescent="0.25">
      <c r="A958" s="5" t="s">
        <v>460</v>
      </c>
      <c r="B958" s="5" t="s">
        <v>413</v>
      </c>
      <c r="C958" s="5" t="s">
        <v>524</v>
      </c>
      <c r="D958" s="5" t="s">
        <v>682</v>
      </c>
      <c r="E958" s="52">
        <f t="shared" ca="1" si="14"/>
        <v>20880</v>
      </c>
      <c r="F958" s="5">
        <v>49</v>
      </c>
      <c r="G958" s="50">
        <v>25267</v>
      </c>
      <c r="H958" s="5">
        <v>351132</v>
      </c>
      <c r="I958" s="50">
        <v>34618</v>
      </c>
      <c r="J958" s="5" t="s">
        <v>412</v>
      </c>
      <c r="BT958" s="1"/>
    </row>
    <row r="959" spans="1:72" x14ac:dyDescent="0.25">
      <c r="A959" s="5" t="s">
        <v>460</v>
      </c>
      <c r="B959" s="5" t="s">
        <v>408</v>
      </c>
      <c r="C959" s="5" t="s">
        <v>574</v>
      </c>
      <c r="D959" s="5" t="s">
        <v>779</v>
      </c>
      <c r="E959" s="52">
        <f t="shared" ca="1" si="14"/>
        <v>25752</v>
      </c>
      <c r="F959" s="5">
        <v>47</v>
      </c>
      <c r="G959" s="50">
        <v>26075</v>
      </c>
      <c r="H959" s="5">
        <v>350440</v>
      </c>
      <c r="I959" s="50">
        <v>34694</v>
      </c>
      <c r="J959" s="5" t="s">
        <v>466</v>
      </c>
      <c r="BT959" s="1"/>
    </row>
    <row r="960" spans="1:72" x14ac:dyDescent="0.25">
      <c r="A960" s="5" t="s">
        <v>460</v>
      </c>
      <c r="B960" s="5" t="s">
        <v>413</v>
      </c>
      <c r="C960" s="5" t="s">
        <v>713</v>
      </c>
      <c r="D960" s="5" t="s">
        <v>529</v>
      </c>
      <c r="E960" s="52">
        <f t="shared" ca="1" si="14"/>
        <v>19584</v>
      </c>
      <c r="F960" s="5">
        <v>59</v>
      </c>
      <c r="G960" s="50">
        <v>21469</v>
      </c>
      <c r="H960" s="5">
        <v>560957</v>
      </c>
      <c r="I960" s="50">
        <v>34422</v>
      </c>
      <c r="J960" s="5" t="s">
        <v>417</v>
      </c>
      <c r="BT960" s="1"/>
    </row>
    <row r="961" spans="1:72" x14ac:dyDescent="0.25">
      <c r="A961" s="5" t="s">
        <v>460</v>
      </c>
      <c r="B961" s="5" t="s">
        <v>413</v>
      </c>
      <c r="C961" s="5" t="s">
        <v>646</v>
      </c>
      <c r="D961" s="5" t="s">
        <v>88</v>
      </c>
      <c r="E961" s="52">
        <f t="shared" ca="1" si="14"/>
        <v>28944</v>
      </c>
      <c r="F961" s="5">
        <v>46</v>
      </c>
      <c r="G961" s="50">
        <v>26515</v>
      </c>
      <c r="H961" s="5">
        <v>561062</v>
      </c>
      <c r="I961" s="50">
        <v>34518</v>
      </c>
      <c r="J961" s="5" t="s">
        <v>417</v>
      </c>
      <c r="BT961" s="1"/>
    </row>
    <row r="962" spans="1:72" x14ac:dyDescent="0.25">
      <c r="A962" s="5" t="s">
        <v>460</v>
      </c>
      <c r="B962" s="5" t="s">
        <v>413</v>
      </c>
      <c r="C962" s="5" t="s">
        <v>623</v>
      </c>
      <c r="D962" s="5" t="s">
        <v>861</v>
      </c>
      <c r="E962" s="52">
        <f t="shared" ref="E962:E1025" ca="1" si="15">RANDBETWEEN(1500,2600)*12</f>
        <v>28968</v>
      </c>
      <c r="F962" s="5">
        <v>50</v>
      </c>
      <c r="G962" s="50">
        <v>24957</v>
      </c>
      <c r="H962" s="5">
        <v>351252</v>
      </c>
      <c r="I962" s="50">
        <v>34419</v>
      </c>
      <c r="J962" s="5" t="s">
        <v>417</v>
      </c>
      <c r="BT962" s="1"/>
    </row>
    <row r="963" spans="1:72" x14ac:dyDescent="0.25">
      <c r="A963" s="5" t="s">
        <v>460</v>
      </c>
      <c r="B963" s="5" t="s">
        <v>408</v>
      </c>
      <c r="C963" s="5" t="s">
        <v>784</v>
      </c>
      <c r="D963" s="5" t="s">
        <v>556</v>
      </c>
      <c r="E963" s="52">
        <f t="shared" ca="1" si="15"/>
        <v>26496</v>
      </c>
      <c r="F963" s="5">
        <v>49</v>
      </c>
      <c r="G963" s="50">
        <v>25366</v>
      </c>
      <c r="H963" s="5">
        <v>561140</v>
      </c>
      <c r="I963" s="50">
        <v>34707</v>
      </c>
      <c r="J963" s="5" t="s">
        <v>466</v>
      </c>
      <c r="BT963" s="1"/>
    </row>
    <row r="964" spans="1:72" x14ac:dyDescent="0.25">
      <c r="A964" s="5" t="s">
        <v>460</v>
      </c>
      <c r="B964" s="5" t="s">
        <v>413</v>
      </c>
      <c r="C964" s="5" t="s">
        <v>526</v>
      </c>
      <c r="D964" s="5" t="s">
        <v>596</v>
      </c>
      <c r="E964" s="52">
        <f t="shared" ca="1" si="15"/>
        <v>18264</v>
      </c>
      <c r="F964" s="5">
        <v>43</v>
      </c>
      <c r="G964" s="50">
        <v>27489</v>
      </c>
      <c r="H964" s="5">
        <v>561345</v>
      </c>
      <c r="I964" s="50">
        <v>35932</v>
      </c>
      <c r="J964" s="5" t="s">
        <v>466</v>
      </c>
      <c r="BT964" s="1"/>
    </row>
    <row r="965" spans="1:72" x14ac:dyDescent="0.25">
      <c r="A965" s="5" t="s">
        <v>460</v>
      </c>
      <c r="B965" s="5" t="s">
        <v>413</v>
      </c>
      <c r="C965" s="5" t="s">
        <v>618</v>
      </c>
      <c r="D965" s="5" t="s">
        <v>896</v>
      </c>
      <c r="E965" s="52">
        <f t="shared" ca="1" si="15"/>
        <v>24936</v>
      </c>
      <c r="F965" s="5">
        <v>42</v>
      </c>
      <c r="G965" s="50">
        <v>27710</v>
      </c>
      <c r="H965" s="5">
        <v>561394</v>
      </c>
      <c r="I965" s="50">
        <v>36139</v>
      </c>
      <c r="J965" s="5" t="s">
        <v>466</v>
      </c>
      <c r="BT965" s="1"/>
    </row>
    <row r="966" spans="1:72" x14ac:dyDescent="0.25">
      <c r="A966" s="5" t="s">
        <v>460</v>
      </c>
      <c r="B966" s="5" t="s">
        <v>413</v>
      </c>
      <c r="C966" s="5" t="s">
        <v>587</v>
      </c>
      <c r="D966" s="5" t="s">
        <v>475</v>
      </c>
      <c r="E966" s="52">
        <f t="shared" ca="1" si="15"/>
        <v>18972</v>
      </c>
      <c r="F966" s="5">
        <v>43</v>
      </c>
      <c r="G966" s="50">
        <v>27309</v>
      </c>
      <c r="H966" s="5">
        <v>561429</v>
      </c>
      <c r="I966" s="50">
        <v>35993</v>
      </c>
      <c r="J966" s="5" t="s">
        <v>417</v>
      </c>
      <c r="BT966" s="1"/>
    </row>
    <row r="967" spans="1:72" x14ac:dyDescent="0.25">
      <c r="A967" s="5" t="s">
        <v>460</v>
      </c>
      <c r="B967" s="5" t="s">
        <v>413</v>
      </c>
      <c r="C967" s="5" t="s">
        <v>569</v>
      </c>
      <c r="D967" s="5" t="s">
        <v>523</v>
      </c>
      <c r="E967" s="52">
        <f t="shared" ca="1" si="15"/>
        <v>20628</v>
      </c>
      <c r="F967" s="5">
        <v>40</v>
      </c>
      <c r="G967" s="50">
        <v>28721</v>
      </c>
      <c r="H967" s="5">
        <v>561635</v>
      </c>
      <c r="I967" s="50">
        <v>36207</v>
      </c>
      <c r="J967" s="5" t="s">
        <v>909</v>
      </c>
      <c r="BT967" s="1"/>
    </row>
    <row r="968" spans="1:72" x14ac:dyDescent="0.25">
      <c r="A968" s="5" t="s">
        <v>460</v>
      </c>
      <c r="B968" s="5" t="s">
        <v>413</v>
      </c>
      <c r="C968" s="5" t="s">
        <v>645</v>
      </c>
      <c r="D968" s="5" t="s">
        <v>922</v>
      </c>
      <c r="E968" s="52">
        <f t="shared" ca="1" si="15"/>
        <v>20460</v>
      </c>
      <c r="F968" s="5">
        <v>39</v>
      </c>
      <c r="G968" s="50">
        <v>28782</v>
      </c>
      <c r="H968" s="5">
        <v>561564</v>
      </c>
      <c r="I968" s="50">
        <v>37175</v>
      </c>
      <c r="J968" s="5" t="s">
        <v>412</v>
      </c>
      <c r="BT968" s="1"/>
    </row>
    <row r="969" spans="1:72" x14ac:dyDescent="0.25">
      <c r="A969" s="5" t="s">
        <v>460</v>
      </c>
      <c r="B969" s="5" t="s">
        <v>408</v>
      </c>
      <c r="C969" s="5" t="s">
        <v>455</v>
      </c>
      <c r="D969" s="5" t="s">
        <v>923</v>
      </c>
      <c r="E969" s="52">
        <f t="shared" ca="1" si="15"/>
        <v>25416</v>
      </c>
      <c r="F969" s="5">
        <v>40</v>
      </c>
      <c r="G969" s="50">
        <v>28681</v>
      </c>
      <c r="H969" s="5">
        <v>561574</v>
      </c>
      <c r="I969" s="50">
        <v>37221</v>
      </c>
      <c r="J969" s="5" t="s">
        <v>924</v>
      </c>
      <c r="BT969" s="1"/>
    </row>
    <row r="970" spans="1:72" x14ac:dyDescent="0.25">
      <c r="A970" s="5" t="s">
        <v>460</v>
      </c>
      <c r="B970" s="5" t="s">
        <v>454</v>
      </c>
      <c r="C970" s="5" t="s">
        <v>667</v>
      </c>
      <c r="D970" s="5" t="s">
        <v>928</v>
      </c>
      <c r="E970" s="52">
        <f t="shared" ca="1" si="15"/>
        <v>19236</v>
      </c>
      <c r="F970" s="5">
        <v>42</v>
      </c>
      <c r="G970" s="50">
        <v>27976</v>
      </c>
      <c r="H970" s="5">
        <v>561577</v>
      </c>
      <c r="I970" s="50">
        <v>37336</v>
      </c>
      <c r="J970" s="5" t="s">
        <v>858</v>
      </c>
      <c r="BT970" s="1"/>
    </row>
    <row r="971" spans="1:72" x14ac:dyDescent="0.25">
      <c r="A971" s="5" t="s">
        <v>460</v>
      </c>
      <c r="B971" s="5" t="s">
        <v>413</v>
      </c>
      <c r="C971" s="5" t="s">
        <v>550</v>
      </c>
      <c r="D971" s="5" t="s">
        <v>88</v>
      </c>
      <c r="E971" s="52">
        <f t="shared" ca="1" si="15"/>
        <v>26724</v>
      </c>
      <c r="F971" s="5">
        <v>39</v>
      </c>
      <c r="G971" s="50">
        <v>28804</v>
      </c>
      <c r="H971" s="5">
        <v>566077</v>
      </c>
      <c r="I971" s="50">
        <v>37379</v>
      </c>
      <c r="J971" s="5" t="s">
        <v>858</v>
      </c>
      <c r="BT971" s="1"/>
    </row>
    <row r="972" spans="1:72" x14ac:dyDescent="0.25">
      <c r="A972" s="5" t="s">
        <v>460</v>
      </c>
      <c r="B972" s="5" t="s">
        <v>408</v>
      </c>
      <c r="C972" s="5" t="s">
        <v>648</v>
      </c>
      <c r="D972" s="5" t="s">
        <v>443</v>
      </c>
      <c r="E972" s="52">
        <f t="shared" ca="1" si="15"/>
        <v>20328</v>
      </c>
      <c r="F972" s="5">
        <v>34</v>
      </c>
      <c r="G972" s="50">
        <v>30853</v>
      </c>
      <c r="H972" s="5">
        <v>566566</v>
      </c>
      <c r="I972" s="50">
        <v>37503</v>
      </c>
      <c r="J972" s="5" t="s">
        <v>858</v>
      </c>
      <c r="BT972" s="1"/>
    </row>
    <row r="973" spans="1:72" x14ac:dyDescent="0.25">
      <c r="A973" s="5" t="s">
        <v>460</v>
      </c>
      <c r="B973" s="5" t="s">
        <v>408</v>
      </c>
      <c r="C973" s="5" t="s">
        <v>629</v>
      </c>
      <c r="D973" s="5" t="s">
        <v>679</v>
      </c>
      <c r="E973" s="52">
        <f t="shared" ca="1" si="15"/>
        <v>25428</v>
      </c>
      <c r="F973" s="5">
        <v>39</v>
      </c>
      <c r="G973" s="50">
        <v>28834</v>
      </c>
      <c r="H973" s="5">
        <v>561639</v>
      </c>
      <c r="I973" s="50">
        <v>37388</v>
      </c>
      <c r="J973" s="5" t="s">
        <v>858</v>
      </c>
      <c r="BT973" s="1"/>
    </row>
    <row r="974" spans="1:72" x14ac:dyDescent="0.25">
      <c r="A974" s="5" t="s">
        <v>460</v>
      </c>
      <c r="B974" s="5" t="s">
        <v>413</v>
      </c>
      <c r="C974" s="5" t="s">
        <v>474</v>
      </c>
      <c r="D974" s="5" t="s">
        <v>848</v>
      </c>
      <c r="E974" s="52">
        <f t="shared" ca="1" si="15"/>
        <v>29664</v>
      </c>
      <c r="F974" s="5">
        <v>38</v>
      </c>
      <c r="G974" s="50">
        <v>29171</v>
      </c>
      <c r="H974" s="5">
        <v>561662</v>
      </c>
      <c r="I974" s="50">
        <v>37770</v>
      </c>
      <c r="J974" s="5" t="s">
        <v>858</v>
      </c>
      <c r="BT974" s="1"/>
    </row>
    <row r="975" spans="1:72" x14ac:dyDescent="0.25">
      <c r="A975" s="5" t="s">
        <v>460</v>
      </c>
      <c r="B975" s="5" t="s">
        <v>408</v>
      </c>
      <c r="C975" s="5" t="s">
        <v>634</v>
      </c>
      <c r="D975" s="5" t="s">
        <v>155</v>
      </c>
      <c r="E975" s="52">
        <f t="shared" ca="1" si="15"/>
        <v>20904</v>
      </c>
      <c r="F975" s="5">
        <v>41</v>
      </c>
      <c r="G975" s="50">
        <v>28293</v>
      </c>
      <c r="H975" s="5">
        <v>351427</v>
      </c>
      <c r="I975" s="50">
        <v>38150</v>
      </c>
      <c r="J975" s="5" t="s">
        <v>858</v>
      </c>
      <c r="BT975" s="1"/>
    </row>
    <row r="976" spans="1:72" x14ac:dyDescent="0.25">
      <c r="A976" s="5" t="s">
        <v>460</v>
      </c>
      <c r="B976" s="5" t="s">
        <v>413</v>
      </c>
      <c r="C976" s="5" t="s">
        <v>730</v>
      </c>
      <c r="D976" s="5" t="s">
        <v>946</v>
      </c>
      <c r="E976" s="52">
        <f t="shared" ca="1" si="15"/>
        <v>18120</v>
      </c>
      <c r="F976" s="5">
        <v>37</v>
      </c>
      <c r="G976" s="50">
        <v>29516</v>
      </c>
      <c r="H976" s="5">
        <v>561660</v>
      </c>
      <c r="I976" s="50">
        <v>38271</v>
      </c>
      <c r="J976" s="5" t="s">
        <v>858</v>
      </c>
      <c r="BT976" s="1"/>
    </row>
    <row r="977" spans="1:72" x14ac:dyDescent="0.25">
      <c r="A977" s="5" t="s">
        <v>460</v>
      </c>
      <c r="B977" s="5" t="s">
        <v>408</v>
      </c>
      <c r="C977" s="5" t="s">
        <v>671</v>
      </c>
      <c r="D977" s="5" t="s">
        <v>892</v>
      </c>
      <c r="E977" s="52">
        <f t="shared" ca="1" si="15"/>
        <v>21588</v>
      </c>
      <c r="F977" s="5">
        <v>64</v>
      </c>
      <c r="G977" s="50">
        <v>19948</v>
      </c>
      <c r="H977" s="5">
        <v>350257</v>
      </c>
      <c r="I977" s="50">
        <v>29916</v>
      </c>
      <c r="J977" s="5" t="s">
        <v>909</v>
      </c>
      <c r="BT977" s="1"/>
    </row>
    <row r="978" spans="1:72" x14ac:dyDescent="0.25">
      <c r="A978" s="5" t="s">
        <v>460</v>
      </c>
      <c r="B978" s="5" t="s">
        <v>408</v>
      </c>
      <c r="C978" s="5" t="s">
        <v>574</v>
      </c>
      <c r="D978" s="5" t="s">
        <v>570</v>
      </c>
      <c r="E978" s="52">
        <f t="shared" ca="1" si="15"/>
        <v>27480</v>
      </c>
      <c r="F978" s="5">
        <v>36</v>
      </c>
      <c r="G978" s="50">
        <v>29932</v>
      </c>
      <c r="H978" s="5">
        <v>561689</v>
      </c>
      <c r="I978" s="50">
        <v>38599</v>
      </c>
      <c r="J978" s="5" t="s">
        <v>858</v>
      </c>
      <c r="BT978" s="1"/>
    </row>
    <row r="979" spans="1:72" x14ac:dyDescent="0.25">
      <c r="A979" s="5" t="s">
        <v>460</v>
      </c>
      <c r="B979" s="5" t="s">
        <v>454</v>
      </c>
      <c r="C979" s="5" t="s">
        <v>614</v>
      </c>
      <c r="D979" s="5" t="s">
        <v>930</v>
      </c>
      <c r="E979" s="52">
        <f t="shared" ca="1" si="15"/>
        <v>26856</v>
      </c>
      <c r="F979" s="5">
        <v>35</v>
      </c>
      <c r="G979" s="50">
        <v>30373</v>
      </c>
      <c r="H979" s="5">
        <v>566546</v>
      </c>
      <c r="I979" s="50">
        <v>38357</v>
      </c>
      <c r="J979" s="5" t="s">
        <v>909</v>
      </c>
      <c r="BT979" s="1"/>
    </row>
    <row r="980" spans="1:72" x14ac:dyDescent="0.25">
      <c r="A980" s="5" t="s">
        <v>460</v>
      </c>
      <c r="B980" s="5" t="s">
        <v>408</v>
      </c>
      <c r="C980" s="5" t="s">
        <v>631</v>
      </c>
      <c r="D980" s="5" t="s">
        <v>465</v>
      </c>
      <c r="E980" s="52">
        <f t="shared" ca="1" si="15"/>
        <v>21444</v>
      </c>
      <c r="F980" s="5">
        <v>38</v>
      </c>
      <c r="G980" s="50">
        <v>29389</v>
      </c>
      <c r="H980" s="5">
        <v>350236</v>
      </c>
      <c r="I980" s="50">
        <v>38640</v>
      </c>
      <c r="J980" s="5" t="s">
        <v>858</v>
      </c>
      <c r="BT980" s="1"/>
    </row>
    <row r="981" spans="1:72" x14ac:dyDescent="0.25">
      <c r="A981" s="5" t="s">
        <v>460</v>
      </c>
      <c r="B981" s="5" t="s">
        <v>454</v>
      </c>
      <c r="C981" s="5" t="s">
        <v>694</v>
      </c>
      <c r="D981" s="5" t="s">
        <v>844</v>
      </c>
      <c r="E981" s="52">
        <f t="shared" ca="1" si="15"/>
        <v>20820</v>
      </c>
      <c r="F981" s="5">
        <v>36</v>
      </c>
      <c r="G981" s="50">
        <v>30057</v>
      </c>
      <c r="H981" s="5">
        <v>350869</v>
      </c>
      <c r="I981" s="50">
        <v>38812</v>
      </c>
      <c r="J981" s="5" t="s">
        <v>858</v>
      </c>
      <c r="BT981" s="1"/>
    </row>
    <row r="982" spans="1:72" x14ac:dyDescent="0.25">
      <c r="A982" s="5" t="s">
        <v>460</v>
      </c>
      <c r="B982" s="5" t="s">
        <v>413</v>
      </c>
      <c r="C982" s="5" t="s">
        <v>791</v>
      </c>
      <c r="D982" s="5" t="s">
        <v>898</v>
      </c>
      <c r="E982" s="52">
        <f t="shared" ca="1" si="15"/>
        <v>20352</v>
      </c>
      <c r="F982" s="5">
        <v>38</v>
      </c>
      <c r="G982" s="50">
        <v>29437</v>
      </c>
      <c r="H982" s="5">
        <v>351805</v>
      </c>
      <c r="I982" s="50">
        <v>38982</v>
      </c>
      <c r="J982" s="5" t="s">
        <v>858</v>
      </c>
      <c r="BT982" s="1"/>
    </row>
    <row r="983" spans="1:72" x14ac:dyDescent="0.25">
      <c r="A983" s="5" t="s">
        <v>460</v>
      </c>
      <c r="B983" s="5" t="s">
        <v>454</v>
      </c>
      <c r="C983" s="5" t="s">
        <v>464</v>
      </c>
      <c r="D983" s="5" t="s">
        <v>893</v>
      </c>
      <c r="E983" s="52">
        <f t="shared" ca="1" si="15"/>
        <v>27156</v>
      </c>
      <c r="F983" s="5">
        <v>33</v>
      </c>
      <c r="G983" s="50">
        <v>31170</v>
      </c>
      <c r="H983" s="5">
        <v>356715</v>
      </c>
      <c r="I983" s="50">
        <v>38880</v>
      </c>
      <c r="J983" s="5" t="s">
        <v>858</v>
      </c>
      <c r="BT983" s="1"/>
    </row>
    <row r="984" spans="1:72" x14ac:dyDescent="0.25">
      <c r="A984" s="5" t="s">
        <v>460</v>
      </c>
      <c r="B984" s="5" t="s">
        <v>413</v>
      </c>
      <c r="C984" s="5" t="s">
        <v>610</v>
      </c>
      <c r="D984" s="5" t="s">
        <v>960</v>
      </c>
      <c r="E984" s="52">
        <f t="shared" ca="1" si="15"/>
        <v>29268</v>
      </c>
      <c r="F984" s="5">
        <v>32</v>
      </c>
      <c r="G984" s="50">
        <v>31362</v>
      </c>
      <c r="H984" s="5">
        <v>566646</v>
      </c>
      <c r="I984" s="50">
        <v>39076</v>
      </c>
      <c r="J984" s="5" t="s">
        <v>858</v>
      </c>
      <c r="BT984" s="1"/>
    </row>
    <row r="985" spans="1:72" x14ac:dyDescent="0.25">
      <c r="A985" s="5" t="s">
        <v>460</v>
      </c>
      <c r="B985" s="5" t="s">
        <v>454</v>
      </c>
      <c r="C985" s="5" t="s">
        <v>506</v>
      </c>
      <c r="D985" s="5" t="s">
        <v>710</v>
      </c>
      <c r="E985" s="52">
        <f t="shared" ca="1" si="15"/>
        <v>19368</v>
      </c>
      <c r="F985" s="5">
        <v>36</v>
      </c>
      <c r="G985" s="50">
        <v>30105</v>
      </c>
      <c r="H985" s="5">
        <v>351897</v>
      </c>
      <c r="I985" s="50">
        <v>38810</v>
      </c>
      <c r="J985" s="5" t="s">
        <v>858</v>
      </c>
      <c r="BT985" s="1"/>
    </row>
    <row r="986" spans="1:72" x14ac:dyDescent="0.25">
      <c r="A986" s="5" t="s">
        <v>460</v>
      </c>
      <c r="B986" s="5" t="s">
        <v>454</v>
      </c>
      <c r="C986" s="5" t="s">
        <v>514</v>
      </c>
      <c r="D986" s="5" t="s">
        <v>893</v>
      </c>
      <c r="E986" s="52">
        <f t="shared" ca="1" si="15"/>
        <v>21480</v>
      </c>
      <c r="F986" s="5">
        <v>36</v>
      </c>
      <c r="G986" s="50">
        <v>30119</v>
      </c>
      <c r="H986" s="5">
        <v>351886</v>
      </c>
      <c r="I986" s="50">
        <v>39077</v>
      </c>
      <c r="J986" s="5" t="s">
        <v>858</v>
      </c>
      <c r="BT986" s="1"/>
    </row>
    <row r="987" spans="1:72" x14ac:dyDescent="0.25">
      <c r="A987" s="5" t="s">
        <v>460</v>
      </c>
      <c r="B987" s="5" t="s">
        <v>413</v>
      </c>
      <c r="C987" s="5" t="s">
        <v>483</v>
      </c>
      <c r="D987" s="5" t="s">
        <v>801</v>
      </c>
      <c r="E987" s="52">
        <f t="shared" ca="1" si="15"/>
        <v>28896</v>
      </c>
      <c r="F987" s="5">
        <v>35</v>
      </c>
      <c r="G987" s="50">
        <v>30342</v>
      </c>
      <c r="H987" s="5">
        <v>561883</v>
      </c>
      <c r="I987" s="50">
        <v>39032</v>
      </c>
      <c r="J987" s="5" t="s">
        <v>858</v>
      </c>
      <c r="BT987" s="1"/>
    </row>
    <row r="988" spans="1:72" x14ac:dyDescent="0.25">
      <c r="A988" s="5" t="s">
        <v>460</v>
      </c>
      <c r="B988" s="5" t="s">
        <v>413</v>
      </c>
      <c r="C988" s="5" t="s">
        <v>547</v>
      </c>
      <c r="D988" s="5" t="s">
        <v>928</v>
      </c>
      <c r="E988" s="52">
        <f t="shared" ca="1" si="15"/>
        <v>25740</v>
      </c>
      <c r="F988" s="5">
        <v>35</v>
      </c>
      <c r="G988" s="50">
        <v>30404</v>
      </c>
      <c r="H988" s="5">
        <v>350455</v>
      </c>
      <c r="I988" s="50">
        <v>39047</v>
      </c>
      <c r="J988" s="5" t="s">
        <v>858</v>
      </c>
      <c r="BT988" s="1"/>
    </row>
    <row r="989" spans="1:72" x14ac:dyDescent="0.25">
      <c r="A989" s="5" t="s">
        <v>460</v>
      </c>
      <c r="B989" s="5" t="s">
        <v>454</v>
      </c>
      <c r="C989" s="5" t="s">
        <v>469</v>
      </c>
      <c r="D989" s="5" t="s">
        <v>88</v>
      </c>
      <c r="E989" s="52">
        <f t="shared" ca="1" si="15"/>
        <v>25272</v>
      </c>
      <c r="F989" s="5">
        <v>38</v>
      </c>
      <c r="G989" s="50">
        <v>29363</v>
      </c>
      <c r="H989" s="5">
        <v>352012</v>
      </c>
      <c r="I989" s="50">
        <v>38901</v>
      </c>
      <c r="J989" s="5" t="s">
        <v>858</v>
      </c>
      <c r="BT989" s="1"/>
    </row>
    <row r="990" spans="1:72" x14ac:dyDescent="0.25">
      <c r="A990" s="5" t="s">
        <v>460</v>
      </c>
      <c r="B990" s="5" t="s">
        <v>454</v>
      </c>
      <c r="C990" s="5" t="s">
        <v>587</v>
      </c>
      <c r="D990" s="5" t="s">
        <v>808</v>
      </c>
      <c r="E990" s="52">
        <f t="shared" ca="1" si="15"/>
        <v>19908</v>
      </c>
      <c r="F990" s="5">
        <v>33</v>
      </c>
      <c r="G990" s="50">
        <v>30967</v>
      </c>
      <c r="H990" s="5">
        <v>352051</v>
      </c>
      <c r="I990" s="50">
        <v>38815</v>
      </c>
      <c r="J990" s="5" t="s">
        <v>858</v>
      </c>
      <c r="BT990" s="1"/>
    </row>
    <row r="991" spans="1:72" x14ac:dyDescent="0.25">
      <c r="A991" s="5" t="s">
        <v>460</v>
      </c>
      <c r="B991" s="5" t="s">
        <v>408</v>
      </c>
      <c r="C991" s="5" t="s">
        <v>469</v>
      </c>
      <c r="D991" s="5" t="s">
        <v>967</v>
      </c>
      <c r="E991" s="52">
        <f t="shared" ca="1" si="15"/>
        <v>21192</v>
      </c>
      <c r="F991" s="5">
        <v>36</v>
      </c>
      <c r="G991" s="50">
        <v>30083</v>
      </c>
      <c r="H991" s="5">
        <v>561797</v>
      </c>
      <c r="I991" s="50">
        <v>39205</v>
      </c>
      <c r="J991" s="5" t="s">
        <v>858</v>
      </c>
      <c r="BT991" s="1"/>
    </row>
    <row r="992" spans="1:72" x14ac:dyDescent="0.25">
      <c r="A992" s="5" t="s">
        <v>460</v>
      </c>
      <c r="B992" s="5" t="s">
        <v>413</v>
      </c>
      <c r="C992" s="5" t="s">
        <v>526</v>
      </c>
      <c r="D992" s="5" t="s">
        <v>149</v>
      </c>
      <c r="E992" s="52">
        <f t="shared" ca="1" si="15"/>
        <v>24684</v>
      </c>
      <c r="F992" s="5">
        <v>32</v>
      </c>
      <c r="G992" s="50">
        <v>31566</v>
      </c>
      <c r="H992" s="5">
        <v>356686</v>
      </c>
      <c r="I992" s="50">
        <v>39335</v>
      </c>
      <c r="J992" s="5" t="s">
        <v>858</v>
      </c>
      <c r="BT992" s="1"/>
    </row>
    <row r="993" spans="1:72" x14ac:dyDescent="0.25">
      <c r="A993" s="5" t="s">
        <v>460</v>
      </c>
      <c r="B993" s="5" t="s">
        <v>454</v>
      </c>
      <c r="C993" s="5" t="s">
        <v>608</v>
      </c>
      <c r="D993" s="5" t="s">
        <v>968</v>
      </c>
      <c r="E993" s="52">
        <f t="shared" ca="1" si="15"/>
        <v>26592</v>
      </c>
      <c r="F993" s="5">
        <v>36</v>
      </c>
      <c r="G993" s="50">
        <v>30026</v>
      </c>
      <c r="H993" s="5">
        <v>562097</v>
      </c>
      <c r="I993" s="50">
        <v>39214</v>
      </c>
      <c r="J993" s="5" t="s">
        <v>858</v>
      </c>
      <c r="BT993" s="1"/>
    </row>
    <row r="994" spans="1:72" x14ac:dyDescent="0.25">
      <c r="A994" s="5" t="s">
        <v>460</v>
      </c>
      <c r="B994" s="5" t="s">
        <v>413</v>
      </c>
      <c r="C994" s="5" t="s">
        <v>625</v>
      </c>
      <c r="D994" s="5" t="s">
        <v>969</v>
      </c>
      <c r="E994" s="52">
        <f t="shared" ca="1" si="15"/>
        <v>25212</v>
      </c>
      <c r="F994" s="5">
        <v>35</v>
      </c>
      <c r="G994" s="50">
        <v>30235</v>
      </c>
      <c r="H994" s="5">
        <v>350009</v>
      </c>
      <c r="I994" s="50">
        <v>39412</v>
      </c>
      <c r="J994" s="5" t="s">
        <v>858</v>
      </c>
      <c r="BT994" s="1"/>
    </row>
    <row r="995" spans="1:72" x14ac:dyDescent="0.25">
      <c r="A995" s="5" t="s">
        <v>460</v>
      </c>
      <c r="B995" s="5" t="s">
        <v>454</v>
      </c>
      <c r="C995" s="5" t="s">
        <v>635</v>
      </c>
      <c r="D995" s="5" t="s">
        <v>970</v>
      </c>
      <c r="E995" s="52">
        <f t="shared" ca="1" si="15"/>
        <v>24672</v>
      </c>
      <c r="F995" s="5">
        <v>33</v>
      </c>
      <c r="G995" s="50">
        <v>31028</v>
      </c>
      <c r="H995" s="5">
        <v>352336</v>
      </c>
      <c r="I995" s="50">
        <v>39222</v>
      </c>
      <c r="J995" s="5" t="s">
        <v>858</v>
      </c>
      <c r="BT995" s="1"/>
    </row>
    <row r="996" spans="1:72" x14ac:dyDescent="0.25">
      <c r="A996" s="5" t="s">
        <v>460</v>
      </c>
      <c r="B996" s="5" t="s">
        <v>413</v>
      </c>
      <c r="C996" s="5" t="s">
        <v>495</v>
      </c>
      <c r="D996" s="5" t="s">
        <v>914</v>
      </c>
      <c r="E996" s="52">
        <f t="shared" ca="1" si="15"/>
        <v>29412</v>
      </c>
      <c r="F996" s="5">
        <v>35</v>
      </c>
      <c r="G996" s="50">
        <v>30396</v>
      </c>
      <c r="H996" s="5">
        <v>352072</v>
      </c>
      <c r="I996" s="50">
        <v>39170</v>
      </c>
      <c r="J996" s="5" t="s">
        <v>858</v>
      </c>
      <c r="BT996" s="1"/>
    </row>
    <row r="997" spans="1:72" x14ac:dyDescent="0.25">
      <c r="A997" s="5" t="s">
        <v>460</v>
      </c>
      <c r="B997" s="5" t="s">
        <v>413</v>
      </c>
      <c r="C997" s="5" t="s">
        <v>455</v>
      </c>
      <c r="D997" s="5" t="s">
        <v>975</v>
      </c>
      <c r="E997" s="52">
        <f t="shared" ca="1" si="15"/>
        <v>30684</v>
      </c>
      <c r="F997" s="5">
        <v>34</v>
      </c>
      <c r="G997" s="50">
        <v>30646</v>
      </c>
      <c r="H997" s="5">
        <v>562346</v>
      </c>
      <c r="I997" s="50">
        <v>39167</v>
      </c>
      <c r="J997" s="5" t="s">
        <v>858</v>
      </c>
      <c r="BT997" s="1"/>
    </row>
    <row r="998" spans="1:72" x14ac:dyDescent="0.25">
      <c r="A998" s="5" t="s">
        <v>460</v>
      </c>
      <c r="B998" s="5" t="s">
        <v>408</v>
      </c>
      <c r="C998" s="5" t="s">
        <v>608</v>
      </c>
      <c r="D998" s="5" t="s">
        <v>608</v>
      </c>
      <c r="E998" s="52">
        <f t="shared" ca="1" si="15"/>
        <v>19812</v>
      </c>
      <c r="F998" s="5">
        <v>37</v>
      </c>
      <c r="G998" s="50">
        <v>29536</v>
      </c>
      <c r="H998" s="5">
        <v>562355</v>
      </c>
      <c r="I998" s="50">
        <v>39396</v>
      </c>
      <c r="J998" s="5" t="s">
        <v>858</v>
      </c>
      <c r="BT998" s="1"/>
    </row>
    <row r="999" spans="1:72" x14ac:dyDescent="0.25">
      <c r="A999" s="5" t="s">
        <v>460</v>
      </c>
      <c r="B999" s="5" t="s">
        <v>408</v>
      </c>
      <c r="C999" s="5" t="s">
        <v>608</v>
      </c>
      <c r="D999" s="5" t="s">
        <v>629</v>
      </c>
      <c r="E999" s="52">
        <f t="shared" ca="1" si="15"/>
        <v>27696</v>
      </c>
      <c r="F999" s="5">
        <v>34</v>
      </c>
      <c r="G999" s="50">
        <v>30686</v>
      </c>
      <c r="H999" s="5">
        <v>352375</v>
      </c>
      <c r="I999" s="50">
        <v>39237</v>
      </c>
      <c r="J999" s="5" t="s">
        <v>858</v>
      </c>
      <c r="BT999" s="1"/>
    </row>
    <row r="1000" spans="1:72" x14ac:dyDescent="0.25">
      <c r="A1000" s="5" t="s">
        <v>460</v>
      </c>
      <c r="B1000" s="5" t="s">
        <v>408</v>
      </c>
      <c r="C1000" s="5" t="s">
        <v>497</v>
      </c>
      <c r="D1000" s="5" t="s">
        <v>786</v>
      </c>
      <c r="E1000" s="52">
        <f t="shared" ca="1" si="15"/>
        <v>25596</v>
      </c>
      <c r="F1000" s="5">
        <v>42</v>
      </c>
      <c r="G1000" s="50">
        <v>27892</v>
      </c>
      <c r="H1000" s="5">
        <v>352379</v>
      </c>
      <c r="I1000" s="50">
        <v>39219</v>
      </c>
      <c r="J1000" s="5" t="s">
        <v>858</v>
      </c>
      <c r="BT1000" s="1"/>
    </row>
    <row r="1001" spans="1:72" x14ac:dyDescent="0.25">
      <c r="A1001" s="5" t="s">
        <v>460</v>
      </c>
      <c r="B1001" s="5" t="s">
        <v>454</v>
      </c>
      <c r="C1001" s="5" t="s">
        <v>594</v>
      </c>
      <c r="D1001" s="5" t="s">
        <v>983</v>
      </c>
      <c r="E1001" s="52">
        <f t="shared" ca="1" si="15"/>
        <v>22692</v>
      </c>
      <c r="F1001" s="5">
        <v>37</v>
      </c>
      <c r="G1001" s="50">
        <v>29622</v>
      </c>
      <c r="H1001" s="5">
        <v>562400</v>
      </c>
      <c r="I1001" s="50">
        <v>39207</v>
      </c>
      <c r="J1001" s="5" t="s">
        <v>858</v>
      </c>
      <c r="BT1001" s="1"/>
    </row>
    <row r="1002" spans="1:72" x14ac:dyDescent="0.25">
      <c r="A1002" s="5" t="s">
        <v>460</v>
      </c>
      <c r="B1002" s="5" t="s">
        <v>454</v>
      </c>
      <c r="C1002" s="5" t="s">
        <v>579</v>
      </c>
      <c r="D1002" s="5" t="s">
        <v>987</v>
      </c>
      <c r="E1002" s="52">
        <f t="shared" ca="1" si="15"/>
        <v>18228</v>
      </c>
      <c r="F1002" s="5">
        <v>31</v>
      </c>
      <c r="G1002" s="50">
        <v>31813</v>
      </c>
      <c r="H1002" s="5">
        <v>356943</v>
      </c>
      <c r="I1002" s="50">
        <v>39205</v>
      </c>
      <c r="J1002" s="5" t="s">
        <v>858</v>
      </c>
      <c r="BT1002" s="1"/>
    </row>
    <row r="1003" spans="1:72" x14ac:dyDescent="0.25">
      <c r="A1003" s="5" t="s">
        <v>460</v>
      </c>
      <c r="B1003" s="5" t="s">
        <v>413</v>
      </c>
      <c r="C1003" s="5" t="s">
        <v>648</v>
      </c>
      <c r="D1003" s="5" t="s">
        <v>984</v>
      </c>
      <c r="E1003" s="52">
        <f t="shared" ca="1" si="15"/>
        <v>29100</v>
      </c>
      <c r="F1003" s="5">
        <v>32</v>
      </c>
      <c r="G1003" s="50">
        <v>31331</v>
      </c>
      <c r="H1003" s="5">
        <v>562424</v>
      </c>
      <c r="I1003" s="50">
        <v>39275</v>
      </c>
      <c r="J1003" s="5" t="s">
        <v>858</v>
      </c>
      <c r="BT1003" s="1"/>
    </row>
    <row r="1004" spans="1:72" x14ac:dyDescent="0.25">
      <c r="A1004" s="5" t="s">
        <v>460</v>
      </c>
      <c r="B1004" s="5" t="s">
        <v>408</v>
      </c>
      <c r="C1004" s="5" t="s">
        <v>492</v>
      </c>
      <c r="D1004" s="5" t="s">
        <v>989</v>
      </c>
      <c r="E1004" s="52">
        <f t="shared" ca="1" si="15"/>
        <v>29064</v>
      </c>
      <c r="F1004" s="5">
        <v>29</v>
      </c>
      <c r="G1004" s="50">
        <v>32627</v>
      </c>
      <c r="H1004" s="5">
        <v>352569</v>
      </c>
      <c r="I1004" s="50">
        <v>39144</v>
      </c>
      <c r="J1004" s="5" t="s">
        <v>858</v>
      </c>
      <c r="BT1004" s="1"/>
    </row>
    <row r="1005" spans="1:72" x14ac:dyDescent="0.25">
      <c r="A1005" s="5" t="s">
        <v>460</v>
      </c>
      <c r="B1005" s="5" t="s">
        <v>454</v>
      </c>
      <c r="C1005" s="5" t="s">
        <v>629</v>
      </c>
      <c r="D1005" s="5" t="s">
        <v>990</v>
      </c>
      <c r="E1005" s="52">
        <f t="shared" ca="1" si="15"/>
        <v>25536</v>
      </c>
      <c r="F1005" s="5">
        <v>29</v>
      </c>
      <c r="G1005" s="50">
        <v>32739</v>
      </c>
      <c r="H1005" s="5">
        <v>562566</v>
      </c>
      <c r="I1005" s="50">
        <v>39366</v>
      </c>
      <c r="J1005" s="5" t="s">
        <v>858</v>
      </c>
      <c r="BT1005" s="1"/>
    </row>
    <row r="1006" spans="1:72" x14ac:dyDescent="0.25">
      <c r="A1006" s="5" t="s">
        <v>460</v>
      </c>
      <c r="B1006" s="5" t="s">
        <v>413</v>
      </c>
      <c r="C1006" s="5" t="s">
        <v>409</v>
      </c>
      <c r="D1006" s="5" t="s">
        <v>993</v>
      </c>
      <c r="E1006" s="52">
        <f t="shared" ca="1" si="15"/>
        <v>21144</v>
      </c>
      <c r="F1006" s="5">
        <v>32</v>
      </c>
      <c r="G1006" s="50">
        <v>31662</v>
      </c>
      <c r="H1006" s="5">
        <v>562446</v>
      </c>
      <c r="I1006" s="50">
        <v>39442</v>
      </c>
      <c r="J1006" s="5" t="s">
        <v>858</v>
      </c>
      <c r="BT1006" s="1"/>
    </row>
    <row r="1007" spans="1:72" x14ac:dyDescent="0.25">
      <c r="A1007" s="5" t="s">
        <v>460</v>
      </c>
      <c r="B1007" s="5" t="s">
        <v>454</v>
      </c>
      <c r="C1007" s="5" t="s">
        <v>452</v>
      </c>
      <c r="D1007" s="5" t="s">
        <v>844</v>
      </c>
      <c r="E1007" s="52">
        <f t="shared" ca="1" si="15"/>
        <v>19752</v>
      </c>
      <c r="F1007" s="5">
        <v>31</v>
      </c>
      <c r="G1007" s="50">
        <v>31917</v>
      </c>
      <c r="H1007" s="5">
        <v>352464</v>
      </c>
      <c r="I1007" s="50">
        <v>39266</v>
      </c>
      <c r="J1007" s="5" t="s">
        <v>858</v>
      </c>
      <c r="BT1007" s="1"/>
    </row>
    <row r="1008" spans="1:72" x14ac:dyDescent="0.25">
      <c r="A1008" s="5" t="s">
        <v>460</v>
      </c>
      <c r="B1008" s="5" t="s">
        <v>454</v>
      </c>
      <c r="C1008" s="5" t="s">
        <v>570</v>
      </c>
      <c r="D1008" s="5" t="s">
        <v>942</v>
      </c>
      <c r="E1008" s="52">
        <f t="shared" ca="1" si="15"/>
        <v>30288</v>
      </c>
      <c r="F1008" s="5">
        <v>38</v>
      </c>
      <c r="G1008" s="50">
        <v>29309</v>
      </c>
      <c r="H1008" s="5">
        <v>352493</v>
      </c>
      <c r="I1008" s="50">
        <v>39180</v>
      </c>
      <c r="J1008" s="5" t="s">
        <v>858</v>
      </c>
      <c r="BT1008" s="1"/>
    </row>
    <row r="1009" spans="1:72" x14ac:dyDescent="0.25">
      <c r="A1009" s="5" t="s">
        <v>460</v>
      </c>
      <c r="B1009" s="5" t="s">
        <v>454</v>
      </c>
      <c r="C1009" s="5" t="s">
        <v>568</v>
      </c>
      <c r="D1009" s="5" t="s">
        <v>722</v>
      </c>
      <c r="E1009" s="52">
        <f t="shared" ca="1" si="15"/>
        <v>18684</v>
      </c>
      <c r="F1009" s="5">
        <v>35</v>
      </c>
      <c r="G1009" s="50">
        <v>30547</v>
      </c>
      <c r="H1009" s="5">
        <v>562491</v>
      </c>
      <c r="I1009" s="50">
        <v>39205</v>
      </c>
      <c r="J1009" s="5" t="s">
        <v>858</v>
      </c>
      <c r="BT1009" s="1"/>
    </row>
    <row r="1010" spans="1:72" x14ac:dyDescent="0.25">
      <c r="A1010" s="5" t="s">
        <v>460</v>
      </c>
      <c r="B1010" s="5" t="s">
        <v>413</v>
      </c>
      <c r="C1010" s="5" t="s">
        <v>546</v>
      </c>
      <c r="D1010" s="5" t="s">
        <v>907</v>
      </c>
      <c r="E1010" s="52">
        <f t="shared" ca="1" si="15"/>
        <v>23304</v>
      </c>
      <c r="F1010" s="5">
        <v>31</v>
      </c>
      <c r="G1010" s="50">
        <v>31948</v>
      </c>
      <c r="H1010" s="5">
        <v>352613</v>
      </c>
      <c r="I1010" s="50">
        <v>39412</v>
      </c>
      <c r="J1010" s="5" t="s">
        <v>858</v>
      </c>
      <c r="BT1010" s="1"/>
    </row>
    <row r="1011" spans="1:72" x14ac:dyDescent="0.25">
      <c r="A1011" s="5" t="s">
        <v>460</v>
      </c>
      <c r="B1011" s="5" t="s">
        <v>454</v>
      </c>
      <c r="C1011" s="5" t="s">
        <v>471</v>
      </c>
      <c r="D1011" s="5" t="s">
        <v>922</v>
      </c>
      <c r="E1011" s="52">
        <f t="shared" ca="1" si="15"/>
        <v>28872</v>
      </c>
      <c r="F1011" s="5">
        <v>32</v>
      </c>
      <c r="G1011" s="50">
        <v>31332</v>
      </c>
      <c r="H1011" s="5">
        <v>562627</v>
      </c>
      <c r="I1011" s="50">
        <v>39426</v>
      </c>
      <c r="J1011" s="5" t="s">
        <v>858</v>
      </c>
      <c r="BT1011" s="1"/>
    </row>
    <row r="1012" spans="1:72" x14ac:dyDescent="0.25">
      <c r="A1012" s="5" t="s">
        <v>460</v>
      </c>
      <c r="B1012" s="5" t="s">
        <v>408</v>
      </c>
      <c r="C1012" s="5" t="s">
        <v>458</v>
      </c>
      <c r="D1012" s="5" t="s">
        <v>997</v>
      </c>
      <c r="E1012" s="52">
        <f t="shared" ca="1" si="15"/>
        <v>25272</v>
      </c>
      <c r="F1012" s="5">
        <v>31</v>
      </c>
      <c r="G1012" s="50">
        <v>31844</v>
      </c>
      <c r="H1012" s="5">
        <v>562630</v>
      </c>
      <c r="I1012" s="50">
        <v>39370</v>
      </c>
      <c r="J1012" s="5" t="s">
        <v>858</v>
      </c>
      <c r="BT1012" s="1"/>
    </row>
    <row r="1013" spans="1:72" x14ac:dyDescent="0.25">
      <c r="A1013" s="5" t="s">
        <v>460</v>
      </c>
      <c r="B1013" s="5" t="s">
        <v>408</v>
      </c>
      <c r="C1013" s="5" t="s">
        <v>500</v>
      </c>
      <c r="D1013" s="5" t="s">
        <v>913</v>
      </c>
      <c r="E1013" s="52">
        <f t="shared" ca="1" si="15"/>
        <v>21288</v>
      </c>
      <c r="F1013" s="5">
        <v>37</v>
      </c>
      <c r="G1013" s="50">
        <v>29777</v>
      </c>
      <c r="H1013" s="5">
        <v>352501</v>
      </c>
      <c r="I1013" s="50">
        <v>39107</v>
      </c>
      <c r="J1013" s="5" t="s">
        <v>858</v>
      </c>
      <c r="BT1013" s="1"/>
    </row>
    <row r="1014" spans="1:72" x14ac:dyDescent="0.25">
      <c r="A1014" s="5" t="s">
        <v>460</v>
      </c>
      <c r="B1014" s="5" t="s">
        <v>454</v>
      </c>
      <c r="C1014" s="5" t="s">
        <v>521</v>
      </c>
      <c r="D1014" s="5" t="s">
        <v>983</v>
      </c>
      <c r="E1014" s="52">
        <f t="shared" ca="1" si="15"/>
        <v>25740</v>
      </c>
      <c r="F1014" s="5">
        <v>31</v>
      </c>
      <c r="G1014" s="50">
        <v>31782</v>
      </c>
      <c r="H1014" s="5">
        <v>352667</v>
      </c>
      <c r="I1014" s="50">
        <v>39170</v>
      </c>
      <c r="J1014" s="5" t="s">
        <v>858</v>
      </c>
      <c r="BT1014" s="1"/>
    </row>
    <row r="1015" spans="1:72" x14ac:dyDescent="0.25">
      <c r="A1015" s="5" t="s">
        <v>460</v>
      </c>
      <c r="B1015" s="5" t="s">
        <v>413</v>
      </c>
      <c r="C1015" s="5" t="s">
        <v>730</v>
      </c>
      <c r="D1015" s="5" t="s">
        <v>175</v>
      </c>
      <c r="E1015" s="52">
        <f t="shared" ca="1" si="15"/>
        <v>20352</v>
      </c>
      <c r="F1015" s="5">
        <v>40</v>
      </c>
      <c r="G1015" s="50">
        <v>28663</v>
      </c>
      <c r="H1015" s="5">
        <v>562635</v>
      </c>
      <c r="I1015" s="50">
        <v>39167</v>
      </c>
      <c r="J1015" s="5" t="s">
        <v>858</v>
      </c>
      <c r="BT1015" s="1"/>
    </row>
    <row r="1016" spans="1:72" x14ac:dyDescent="0.25">
      <c r="A1016" s="5" t="s">
        <v>460</v>
      </c>
      <c r="B1016" s="5" t="s">
        <v>454</v>
      </c>
      <c r="C1016" s="5" t="s">
        <v>479</v>
      </c>
      <c r="D1016" s="5" t="s">
        <v>523</v>
      </c>
      <c r="E1016" s="52">
        <f t="shared" ca="1" si="15"/>
        <v>26304</v>
      </c>
      <c r="F1016" s="5">
        <v>34</v>
      </c>
      <c r="G1016" s="50">
        <v>30867</v>
      </c>
      <c r="H1016" s="5">
        <v>352679</v>
      </c>
      <c r="I1016" s="50">
        <v>39424</v>
      </c>
      <c r="J1016" s="5" t="s">
        <v>858</v>
      </c>
      <c r="BT1016" s="1"/>
    </row>
    <row r="1017" spans="1:72" x14ac:dyDescent="0.25">
      <c r="A1017" s="5" t="s">
        <v>460</v>
      </c>
      <c r="B1017" s="5" t="s">
        <v>413</v>
      </c>
      <c r="C1017" s="5" t="s">
        <v>667</v>
      </c>
      <c r="D1017" s="5" t="s">
        <v>993</v>
      </c>
      <c r="E1017" s="52">
        <f t="shared" ca="1" si="15"/>
        <v>26292</v>
      </c>
      <c r="F1017" s="5">
        <v>33</v>
      </c>
      <c r="G1017" s="50">
        <v>31109</v>
      </c>
      <c r="H1017" s="5">
        <v>562665</v>
      </c>
      <c r="I1017" s="50">
        <v>39396</v>
      </c>
      <c r="J1017" s="5" t="s">
        <v>858</v>
      </c>
      <c r="BT1017" s="1"/>
    </row>
    <row r="1018" spans="1:72" x14ac:dyDescent="0.25">
      <c r="A1018" s="5" t="s">
        <v>460</v>
      </c>
      <c r="B1018" s="5" t="s">
        <v>408</v>
      </c>
      <c r="C1018" s="5" t="s">
        <v>521</v>
      </c>
      <c r="D1018" s="5" t="s">
        <v>1001</v>
      </c>
      <c r="E1018" s="52">
        <f t="shared" ca="1" si="15"/>
        <v>25272</v>
      </c>
      <c r="F1018" s="5">
        <v>37</v>
      </c>
      <c r="G1018" s="50">
        <v>29681</v>
      </c>
      <c r="H1018" s="5">
        <v>562654</v>
      </c>
      <c r="I1018" s="50">
        <v>39306</v>
      </c>
      <c r="J1018" s="5" t="s">
        <v>858</v>
      </c>
      <c r="BT1018" s="1"/>
    </row>
    <row r="1019" spans="1:72" x14ac:dyDescent="0.25">
      <c r="A1019" s="5" t="s">
        <v>460</v>
      </c>
      <c r="B1019" s="5" t="s">
        <v>454</v>
      </c>
      <c r="C1019" s="5" t="s">
        <v>517</v>
      </c>
      <c r="D1019" s="5" t="s">
        <v>984</v>
      </c>
      <c r="E1019" s="52">
        <f t="shared" ca="1" si="15"/>
        <v>23028</v>
      </c>
      <c r="F1019" s="5">
        <v>32</v>
      </c>
      <c r="G1019" s="50">
        <v>31531</v>
      </c>
      <c r="H1019" s="5">
        <v>352671</v>
      </c>
      <c r="I1019" s="50">
        <v>39123</v>
      </c>
      <c r="J1019" s="5" t="s">
        <v>858</v>
      </c>
      <c r="BT1019" s="1"/>
    </row>
    <row r="1020" spans="1:72" x14ac:dyDescent="0.25">
      <c r="A1020" s="5" t="s">
        <v>460</v>
      </c>
      <c r="B1020" s="5" t="s">
        <v>454</v>
      </c>
      <c r="C1020" s="5" t="s">
        <v>479</v>
      </c>
      <c r="D1020" s="5" t="s">
        <v>1003</v>
      </c>
      <c r="E1020" s="52">
        <f t="shared" ca="1" si="15"/>
        <v>29412</v>
      </c>
      <c r="F1020" s="5">
        <v>30</v>
      </c>
      <c r="G1020" s="50">
        <v>32091</v>
      </c>
      <c r="H1020" s="5">
        <v>352704</v>
      </c>
      <c r="I1020" s="50">
        <v>39237</v>
      </c>
      <c r="J1020" s="5" t="s">
        <v>858</v>
      </c>
      <c r="BT1020" s="1"/>
    </row>
    <row r="1021" spans="1:72" x14ac:dyDescent="0.25">
      <c r="A1021" s="5" t="s">
        <v>460</v>
      </c>
      <c r="B1021" s="5" t="s">
        <v>408</v>
      </c>
      <c r="C1021" s="5" t="s">
        <v>434</v>
      </c>
      <c r="D1021" s="5" t="s">
        <v>535</v>
      </c>
      <c r="E1021" s="52">
        <f t="shared" ca="1" si="15"/>
        <v>26472</v>
      </c>
      <c r="F1021" s="5">
        <v>36</v>
      </c>
      <c r="G1021" s="50">
        <v>29930</v>
      </c>
      <c r="H1021" s="5">
        <v>352752</v>
      </c>
      <c r="I1021" s="50">
        <v>36724</v>
      </c>
      <c r="J1021" s="5" t="s">
        <v>858</v>
      </c>
      <c r="BT1021" s="1"/>
    </row>
    <row r="1022" spans="1:72" x14ac:dyDescent="0.25">
      <c r="A1022" s="5" t="s">
        <v>460</v>
      </c>
      <c r="B1022" s="5" t="s">
        <v>454</v>
      </c>
      <c r="C1022" s="5" t="s">
        <v>503</v>
      </c>
      <c r="D1022" s="5" t="s">
        <v>893</v>
      </c>
      <c r="E1022" s="52">
        <f t="shared" ca="1" si="15"/>
        <v>25824</v>
      </c>
      <c r="F1022" s="5">
        <v>33</v>
      </c>
      <c r="G1022" s="50">
        <v>31026</v>
      </c>
      <c r="H1022" s="5">
        <v>566506</v>
      </c>
      <c r="I1022" s="50">
        <v>36886</v>
      </c>
      <c r="J1022" s="5" t="s">
        <v>858</v>
      </c>
      <c r="BT1022" s="1"/>
    </row>
    <row r="1023" spans="1:72" x14ac:dyDescent="0.25">
      <c r="A1023" s="5" t="s">
        <v>460</v>
      </c>
      <c r="B1023" s="5" t="s">
        <v>408</v>
      </c>
      <c r="C1023" s="5" t="s">
        <v>549</v>
      </c>
      <c r="D1023" s="5" t="s">
        <v>870</v>
      </c>
      <c r="E1023" s="52">
        <f t="shared" ca="1" si="15"/>
        <v>26628</v>
      </c>
      <c r="F1023" s="5">
        <v>35</v>
      </c>
      <c r="G1023" s="50">
        <v>30401</v>
      </c>
      <c r="H1023" s="5">
        <v>562762</v>
      </c>
      <c r="I1023" s="50">
        <v>36971</v>
      </c>
      <c r="J1023" s="5" t="s">
        <v>858</v>
      </c>
      <c r="BT1023" s="1"/>
    </row>
    <row r="1024" spans="1:72" x14ac:dyDescent="0.25">
      <c r="A1024" s="5" t="s">
        <v>460</v>
      </c>
      <c r="B1024" s="5" t="s">
        <v>454</v>
      </c>
      <c r="C1024" s="5" t="s">
        <v>610</v>
      </c>
      <c r="D1024" s="5" t="s">
        <v>827</v>
      </c>
      <c r="E1024" s="52">
        <f t="shared" ca="1" si="15"/>
        <v>20460</v>
      </c>
      <c r="F1024" s="5">
        <v>31</v>
      </c>
      <c r="G1024" s="50">
        <v>31999</v>
      </c>
      <c r="H1024" s="5">
        <v>562761</v>
      </c>
      <c r="I1024" s="50">
        <v>37186</v>
      </c>
      <c r="J1024" s="5" t="s">
        <v>858</v>
      </c>
      <c r="BT1024" s="1"/>
    </row>
    <row r="1025" spans="1:72" x14ac:dyDescent="0.25">
      <c r="A1025" s="5" t="s">
        <v>460</v>
      </c>
      <c r="B1025" s="5" t="s">
        <v>408</v>
      </c>
      <c r="C1025" s="5" t="s">
        <v>791</v>
      </c>
      <c r="D1025" s="5" t="s">
        <v>161</v>
      </c>
      <c r="E1025" s="52">
        <f t="shared" ca="1" si="15"/>
        <v>21936</v>
      </c>
      <c r="F1025" s="5">
        <v>41</v>
      </c>
      <c r="G1025" s="50">
        <v>28205</v>
      </c>
      <c r="H1025" s="5">
        <v>563556</v>
      </c>
      <c r="I1025" s="50">
        <v>37349</v>
      </c>
      <c r="J1025" s="5" t="s">
        <v>858</v>
      </c>
      <c r="BT1025" s="1"/>
    </row>
    <row r="1026" spans="1:72" x14ac:dyDescent="0.25">
      <c r="A1026" s="5" t="s">
        <v>460</v>
      </c>
      <c r="B1026" s="5" t="s">
        <v>413</v>
      </c>
      <c r="C1026" s="5" t="s">
        <v>611</v>
      </c>
      <c r="D1026" s="5" t="s">
        <v>896</v>
      </c>
      <c r="E1026" s="52">
        <f t="shared" ref="E1026:E1089" ca="1" si="16">RANDBETWEEN(1500,2600)*12</f>
        <v>20928</v>
      </c>
      <c r="F1026" s="5">
        <v>39</v>
      </c>
      <c r="G1026" s="50">
        <v>29071</v>
      </c>
      <c r="H1026" s="5">
        <v>563577</v>
      </c>
      <c r="I1026" s="50">
        <v>36932</v>
      </c>
      <c r="J1026" s="5" t="s">
        <v>858</v>
      </c>
      <c r="BT1026" s="1"/>
    </row>
    <row r="1027" spans="1:72" x14ac:dyDescent="0.25">
      <c r="A1027" s="5" t="s">
        <v>460</v>
      </c>
      <c r="B1027" s="5" t="s">
        <v>408</v>
      </c>
      <c r="C1027" s="5" t="s">
        <v>671</v>
      </c>
      <c r="D1027" s="5" t="s">
        <v>443</v>
      </c>
      <c r="E1027" s="52">
        <f t="shared" ca="1" si="16"/>
        <v>19980</v>
      </c>
      <c r="F1027" s="5">
        <v>35</v>
      </c>
      <c r="G1027" s="50">
        <v>30470</v>
      </c>
      <c r="H1027" s="5">
        <v>352908</v>
      </c>
      <c r="I1027" s="50">
        <v>38475</v>
      </c>
      <c r="J1027" s="5" t="s">
        <v>858</v>
      </c>
      <c r="BT1027" s="1"/>
    </row>
    <row r="1028" spans="1:72" x14ac:dyDescent="0.25">
      <c r="A1028" s="5" t="s">
        <v>460</v>
      </c>
      <c r="B1028" s="5" t="s">
        <v>408</v>
      </c>
      <c r="C1028" s="5" t="s">
        <v>612</v>
      </c>
      <c r="D1028" s="5" t="s">
        <v>1028</v>
      </c>
      <c r="E1028" s="52">
        <f t="shared" ca="1" si="16"/>
        <v>28908</v>
      </c>
      <c r="F1028" s="5">
        <v>34</v>
      </c>
      <c r="G1028" s="50">
        <v>30873</v>
      </c>
      <c r="H1028" s="5">
        <v>562931</v>
      </c>
      <c r="I1028" s="50">
        <v>38964</v>
      </c>
      <c r="J1028" s="5" t="s">
        <v>858</v>
      </c>
      <c r="BT1028" s="1"/>
    </row>
    <row r="1029" spans="1:72" x14ac:dyDescent="0.25">
      <c r="A1029" s="5" t="s">
        <v>460</v>
      </c>
      <c r="B1029" s="5" t="s">
        <v>413</v>
      </c>
      <c r="C1029" s="5" t="s">
        <v>157</v>
      </c>
      <c r="D1029" s="5" t="s">
        <v>896</v>
      </c>
      <c r="E1029" s="52">
        <f t="shared" ca="1" si="16"/>
        <v>19020</v>
      </c>
      <c r="F1029" s="5">
        <v>42</v>
      </c>
      <c r="G1029" s="50">
        <v>28015</v>
      </c>
      <c r="H1029" s="5">
        <v>352956</v>
      </c>
      <c r="I1029" s="50">
        <v>38982</v>
      </c>
      <c r="J1029" s="5" t="s">
        <v>858</v>
      </c>
      <c r="BT1029" s="1"/>
    </row>
    <row r="1030" spans="1:72" x14ac:dyDescent="0.25">
      <c r="A1030" s="5" t="s">
        <v>460</v>
      </c>
      <c r="B1030" s="5" t="s">
        <v>454</v>
      </c>
      <c r="C1030" s="5" t="s">
        <v>497</v>
      </c>
      <c r="D1030" s="5" t="s">
        <v>1036</v>
      </c>
      <c r="E1030" s="52">
        <f t="shared" ca="1" si="16"/>
        <v>29100</v>
      </c>
      <c r="F1030" s="5">
        <v>30</v>
      </c>
      <c r="G1030" s="50">
        <v>32398</v>
      </c>
      <c r="H1030" s="5">
        <v>352954</v>
      </c>
      <c r="I1030" s="50">
        <v>38758</v>
      </c>
      <c r="J1030" s="5" t="s">
        <v>858</v>
      </c>
      <c r="BT1030" s="1"/>
    </row>
    <row r="1031" spans="1:72" x14ac:dyDescent="0.25">
      <c r="A1031" s="5" t="s">
        <v>460</v>
      </c>
      <c r="B1031" s="5" t="s">
        <v>408</v>
      </c>
      <c r="C1031" s="5" t="s">
        <v>500</v>
      </c>
      <c r="D1031" s="5" t="s">
        <v>950</v>
      </c>
      <c r="E1031" s="52">
        <f t="shared" ca="1" si="16"/>
        <v>18528</v>
      </c>
      <c r="F1031" s="5">
        <v>31</v>
      </c>
      <c r="G1031" s="50">
        <v>31772</v>
      </c>
      <c r="H1031" s="5">
        <v>563078</v>
      </c>
      <c r="I1031" s="50">
        <v>40631</v>
      </c>
      <c r="J1031" s="5" t="s">
        <v>858</v>
      </c>
      <c r="BT1031" s="1"/>
    </row>
    <row r="1032" spans="1:72" x14ac:dyDescent="0.25">
      <c r="A1032" s="5" t="s">
        <v>460</v>
      </c>
      <c r="B1032" s="5" t="s">
        <v>454</v>
      </c>
      <c r="C1032" s="5" t="s">
        <v>471</v>
      </c>
      <c r="D1032" s="5" t="s">
        <v>922</v>
      </c>
      <c r="E1032" s="52">
        <f t="shared" ca="1" si="16"/>
        <v>19872</v>
      </c>
      <c r="F1032" s="5">
        <v>31</v>
      </c>
      <c r="G1032" s="50">
        <v>32030</v>
      </c>
      <c r="H1032" s="5">
        <v>563085</v>
      </c>
      <c r="I1032" s="50">
        <v>41569</v>
      </c>
      <c r="J1032" s="5" t="s">
        <v>858</v>
      </c>
      <c r="BT1032" s="1"/>
    </row>
    <row r="1033" spans="1:72" x14ac:dyDescent="0.25">
      <c r="A1033" s="5" t="s">
        <v>460</v>
      </c>
      <c r="B1033" s="5" t="s">
        <v>408</v>
      </c>
      <c r="C1033" s="5" t="s">
        <v>626</v>
      </c>
      <c r="D1033" s="5" t="s">
        <v>828</v>
      </c>
      <c r="E1033" s="52">
        <f t="shared" ca="1" si="16"/>
        <v>31200</v>
      </c>
      <c r="F1033" s="5">
        <v>30</v>
      </c>
      <c r="G1033" s="50">
        <v>32336</v>
      </c>
      <c r="H1033" s="5">
        <v>353099</v>
      </c>
      <c r="I1033" s="50">
        <v>41969</v>
      </c>
      <c r="J1033" s="5" t="s">
        <v>858</v>
      </c>
      <c r="BT1033" s="1"/>
    </row>
    <row r="1034" spans="1:72" x14ac:dyDescent="0.25">
      <c r="A1034" s="5" t="s">
        <v>460</v>
      </c>
      <c r="B1034" s="5" t="s">
        <v>454</v>
      </c>
      <c r="C1034" s="5" t="s">
        <v>694</v>
      </c>
      <c r="D1034" s="5" t="s">
        <v>840</v>
      </c>
      <c r="E1034" s="52">
        <f t="shared" ca="1" si="16"/>
        <v>24972</v>
      </c>
      <c r="F1034" s="5">
        <v>36</v>
      </c>
      <c r="G1034" s="50">
        <v>29998</v>
      </c>
      <c r="H1034" s="5">
        <v>563110</v>
      </c>
      <c r="I1034" s="50">
        <v>41727</v>
      </c>
      <c r="J1034" s="5" t="s">
        <v>858</v>
      </c>
      <c r="BT1034" s="1"/>
    </row>
    <row r="1035" spans="1:72" x14ac:dyDescent="0.25">
      <c r="A1035" s="5" t="s">
        <v>876</v>
      </c>
      <c r="B1035" s="5" t="s">
        <v>408</v>
      </c>
      <c r="C1035" s="5" t="s">
        <v>443</v>
      </c>
      <c r="D1035" s="5" t="s">
        <v>597</v>
      </c>
      <c r="E1035" s="52">
        <f t="shared" ca="1" si="16"/>
        <v>29472</v>
      </c>
      <c r="F1035" s="5">
        <v>48</v>
      </c>
      <c r="G1035" s="50">
        <v>25648</v>
      </c>
      <c r="H1035" s="5">
        <v>350787</v>
      </c>
      <c r="I1035" s="50">
        <v>35540</v>
      </c>
      <c r="J1035" s="5" t="s">
        <v>417</v>
      </c>
      <c r="BT1035" s="1"/>
    </row>
    <row r="1036" spans="1:72" x14ac:dyDescent="0.25">
      <c r="A1036" s="5" t="s">
        <v>868</v>
      </c>
      <c r="B1036" s="5" t="s">
        <v>408</v>
      </c>
      <c r="C1036" s="5" t="s">
        <v>615</v>
      </c>
      <c r="D1036" s="5" t="s">
        <v>459</v>
      </c>
      <c r="E1036" s="52">
        <f t="shared" ca="1" si="16"/>
        <v>29688</v>
      </c>
      <c r="F1036" s="5">
        <v>48</v>
      </c>
      <c r="G1036" s="50">
        <v>25519</v>
      </c>
      <c r="H1036" s="5">
        <v>351163</v>
      </c>
      <c r="I1036" s="50">
        <v>35058</v>
      </c>
      <c r="J1036" s="5" t="s">
        <v>412</v>
      </c>
      <c r="BT1036" s="1"/>
    </row>
    <row r="1037" spans="1:72" x14ac:dyDescent="0.25">
      <c r="A1037" s="5" t="s">
        <v>868</v>
      </c>
      <c r="B1037" s="5" t="s">
        <v>413</v>
      </c>
      <c r="C1037" s="5" t="s">
        <v>587</v>
      </c>
      <c r="D1037" s="5" t="s">
        <v>801</v>
      </c>
      <c r="E1037" s="52">
        <f t="shared" ca="1" si="16"/>
        <v>28572</v>
      </c>
      <c r="F1037" s="5">
        <v>47</v>
      </c>
      <c r="G1037" s="50">
        <v>26164</v>
      </c>
      <c r="H1037" s="5">
        <v>561655</v>
      </c>
      <c r="I1037" s="50">
        <v>34054</v>
      </c>
      <c r="J1037" s="5" t="s">
        <v>909</v>
      </c>
      <c r="BT1037" s="1"/>
    </row>
    <row r="1038" spans="1:72" x14ac:dyDescent="0.25">
      <c r="A1038" s="5" t="s">
        <v>868</v>
      </c>
      <c r="B1038" s="5" t="s">
        <v>454</v>
      </c>
      <c r="C1038" s="5" t="s">
        <v>561</v>
      </c>
      <c r="D1038" s="5" t="s">
        <v>640</v>
      </c>
      <c r="E1038" s="52">
        <f t="shared" ca="1" si="16"/>
        <v>18972</v>
      </c>
      <c r="F1038" s="5">
        <v>38</v>
      </c>
      <c r="G1038" s="50">
        <v>29455</v>
      </c>
      <c r="H1038" s="5">
        <v>352335</v>
      </c>
      <c r="I1038" s="50">
        <v>39175</v>
      </c>
      <c r="J1038" s="5" t="s">
        <v>858</v>
      </c>
      <c r="BT1038" s="1"/>
    </row>
    <row r="1039" spans="1:72" x14ac:dyDescent="0.25">
      <c r="A1039" s="5" t="s">
        <v>868</v>
      </c>
      <c r="B1039" s="5" t="s">
        <v>408</v>
      </c>
      <c r="C1039" s="5" t="s">
        <v>625</v>
      </c>
      <c r="D1039" s="5" t="s">
        <v>542</v>
      </c>
      <c r="E1039" s="52">
        <f t="shared" ca="1" si="16"/>
        <v>29604</v>
      </c>
      <c r="F1039" s="5">
        <v>44</v>
      </c>
      <c r="G1039" s="50">
        <v>27171</v>
      </c>
      <c r="H1039" s="5">
        <v>562656</v>
      </c>
      <c r="I1039" s="50">
        <v>35160</v>
      </c>
      <c r="J1039" s="5" t="s">
        <v>858</v>
      </c>
      <c r="BT1039" s="1"/>
    </row>
    <row r="1040" spans="1:72" x14ac:dyDescent="0.25">
      <c r="A1040" s="5" t="s">
        <v>868</v>
      </c>
      <c r="B1040" s="5" t="s">
        <v>408</v>
      </c>
      <c r="C1040" s="5" t="s">
        <v>464</v>
      </c>
      <c r="D1040" s="5" t="s">
        <v>828</v>
      </c>
      <c r="E1040" s="52">
        <f t="shared" ca="1" si="16"/>
        <v>21108</v>
      </c>
      <c r="F1040" s="5">
        <v>43</v>
      </c>
      <c r="G1040" s="50">
        <v>27340</v>
      </c>
      <c r="H1040" s="5">
        <v>353013</v>
      </c>
      <c r="I1040" s="50">
        <v>39412</v>
      </c>
      <c r="J1040" s="5" t="s">
        <v>858</v>
      </c>
      <c r="BT1040" s="1"/>
    </row>
    <row r="1041" spans="1:72" x14ac:dyDescent="0.25">
      <c r="A1041" s="5" t="s">
        <v>829</v>
      </c>
      <c r="B1041" s="5" t="s">
        <v>413</v>
      </c>
      <c r="C1041" s="5" t="s">
        <v>474</v>
      </c>
      <c r="D1041" s="5" t="s">
        <v>640</v>
      </c>
      <c r="E1041" s="52">
        <f t="shared" ca="1" si="16"/>
        <v>28224</v>
      </c>
      <c r="F1041" s="5">
        <v>49</v>
      </c>
      <c r="G1041" s="50">
        <v>25335</v>
      </c>
      <c r="H1041" s="5">
        <v>350614</v>
      </c>
      <c r="I1041" s="50">
        <v>33933</v>
      </c>
      <c r="J1041" s="5" t="s">
        <v>412</v>
      </c>
      <c r="BT1041" s="1"/>
    </row>
    <row r="1042" spans="1:72" x14ac:dyDescent="0.25">
      <c r="A1042" s="5" t="s">
        <v>829</v>
      </c>
      <c r="B1042" s="5" t="s">
        <v>408</v>
      </c>
      <c r="C1042" s="5" t="s">
        <v>705</v>
      </c>
      <c r="D1042" s="5" t="s">
        <v>892</v>
      </c>
      <c r="E1042" s="52">
        <f t="shared" ca="1" si="16"/>
        <v>27900</v>
      </c>
      <c r="F1042" s="5">
        <v>35</v>
      </c>
      <c r="G1042" s="50">
        <v>30373</v>
      </c>
      <c r="H1042" s="5">
        <v>353558</v>
      </c>
      <c r="I1042" s="50">
        <v>37235</v>
      </c>
      <c r="J1042" s="5" t="s">
        <v>858</v>
      </c>
      <c r="BT1042" s="1"/>
    </row>
    <row r="1043" spans="1:72" x14ac:dyDescent="0.25">
      <c r="A1043" s="5" t="s">
        <v>1021</v>
      </c>
      <c r="B1043" s="5" t="s">
        <v>408</v>
      </c>
      <c r="C1043" s="5" t="s">
        <v>506</v>
      </c>
      <c r="D1043" s="5" t="s">
        <v>892</v>
      </c>
      <c r="E1043" s="52">
        <f t="shared" ca="1" si="16"/>
        <v>29424</v>
      </c>
      <c r="F1043" s="5">
        <v>41</v>
      </c>
      <c r="G1043" s="50">
        <v>28213</v>
      </c>
      <c r="H1043" s="5">
        <v>353589</v>
      </c>
      <c r="I1043" s="50">
        <v>38440</v>
      </c>
      <c r="J1043" s="5" t="s">
        <v>858</v>
      </c>
      <c r="BT1043" s="1"/>
    </row>
    <row r="1044" spans="1:72" x14ac:dyDescent="0.25">
      <c r="A1044" s="5" t="s">
        <v>958</v>
      </c>
      <c r="B1044" s="5" t="s">
        <v>408</v>
      </c>
      <c r="C1044" s="5" t="s">
        <v>603</v>
      </c>
      <c r="D1044" s="5" t="s">
        <v>957</v>
      </c>
      <c r="E1044" s="52">
        <f t="shared" ca="1" si="16"/>
        <v>19812</v>
      </c>
      <c r="F1044" s="5">
        <v>36</v>
      </c>
      <c r="G1044" s="50">
        <v>30136</v>
      </c>
      <c r="H1044" s="5">
        <v>561817</v>
      </c>
      <c r="I1044" s="50">
        <v>38842</v>
      </c>
      <c r="J1044" s="5" t="s">
        <v>858</v>
      </c>
      <c r="BT1044" s="1"/>
    </row>
    <row r="1045" spans="1:72" x14ac:dyDescent="0.25">
      <c r="A1045" s="5" t="s">
        <v>958</v>
      </c>
      <c r="B1045" s="5" t="s">
        <v>454</v>
      </c>
      <c r="C1045" s="5" t="s">
        <v>517</v>
      </c>
      <c r="D1045" s="5" t="s">
        <v>847</v>
      </c>
      <c r="E1045" s="52">
        <f t="shared" ca="1" si="16"/>
        <v>26424</v>
      </c>
      <c r="F1045" s="5">
        <v>34</v>
      </c>
      <c r="G1045" s="50">
        <v>30807</v>
      </c>
      <c r="H1045" s="5">
        <v>562737</v>
      </c>
      <c r="I1045" s="50">
        <v>36668</v>
      </c>
      <c r="J1045" s="5" t="s">
        <v>858</v>
      </c>
      <c r="BT1045" s="1"/>
    </row>
    <row r="1046" spans="1:72" x14ac:dyDescent="0.25">
      <c r="A1046" s="5" t="s">
        <v>958</v>
      </c>
      <c r="B1046" s="5" t="s">
        <v>454</v>
      </c>
      <c r="C1046" s="5" t="s">
        <v>157</v>
      </c>
      <c r="D1046" s="5" t="s">
        <v>922</v>
      </c>
      <c r="E1046" s="52">
        <f t="shared" ca="1" si="16"/>
        <v>18888</v>
      </c>
      <c r="F1046" s="5">
        <v>34</v>
      </c>
      <c r="G1046" s="50">
        <v>30746</v>
      </c>
      <c r="H1046" s="5">
        <v>562994</v>
      </c>
      <c r="I1046" s="50">
        <v>39337</v>
      </c>
      <c r="J1046" s="5" t="s">
        <v>858</v>
      </c>
      <c r="BT1046" s="1"/>
    </row>
    <row r="1047" spans="1:72" x14ac:dyDescent="0.25">
      <c r="A1047" s="5" t="s">
        <v>470</v>
      </c>
      <c r="B1047" s="5" t="s">
        <v>408</v>
      </c>
      <c r="C1047" s="5" t="s">
        <v>469</v>
      </c>
      <c r="D1047" s="5" t="s">
        <v>459</v>
      </c>
      <c r="E1047" s="52">
        <f t="shared" ca="1" si="16"/>
        <v>25848</v>
      </c>
      <c r="F1047" s="5">
        <v>60</v>
      </c>
      <c r="G1047" s="50">
        <v>21164</v>
      </c>
      <c r="H1047" s="5">
        <v>350204</v>
      </c>
      <c r="I1047" s="50">
        <v>28455</v>
      </c>
      <c r="J1047" s="5" t="s">
        <v>417</v>
      </c>
      <c r="BT1047" s="1"/>
    </row>
    <row r="1048" spans="1:72" x14ac:dyDescent="0.25">
      <c r="A1048" s="5" t="s">
        <v>470</v>
      </c>
      <c r="B1048" s="5" t="s">
        <v>408</v>
      </c>
      <c r="C1048" s="5" t="s">
        <v>524</v>
      </c>
      <c r="D1048" s="5" t="s">
        <v>459</v>
      </c>
      <c r="E1048" s="52">
        <f t="shared" ca="1" si="16"/>
        <v>20856</v>
      </c>
      <c r="F1048" s="5">
        <v>60</v>
      </c>
      <c r="G1048" s="50">
        <v>21150</v>
      </c>
      <c r="H1048" s="5">
        <v>351025</v>
      </c>
      <c r="I1048" s="50">
        <v>28755</v>
      </c>
      <c r="J1048" s="5" t="s">
        <v>412</v>
      </c>
      <c r="BT1048" s="1"/>
    </row>
    <row r="1049" spans="1:72" x14ac:dyDescent="0.25">
      <c r="A1049" s="5" t="s">
        <v>470</v>
      </c>
      <c r="B1049" s="5" t="s">
        <v>408</v>
      </c>
      <c r="C1049" s="5" t="s">
        <v>519</v>
      </c>
      <c r="D1049" s="5" t="s">
        <v>540</v>
      </c>
      <c r="E1049" s="52">
        <f t="shared" ca="1" si="16"/>
        <v>23604</v>
      </c>
      <c r="F1049" s="5">
        <v>61</v>
      </c>
      <c r="G1049" s="50">
        <v>21036</v>
      </c>
      <c r="H1049" s="5">
        <v>350721</v>
      </c>
      <c r="I1049" s="50">
        <v>28683</v>
      </c>
      <c r="J1049" s="5" t="s">
        <v>417</v>
      </c>
      <c r="BT1049" s="1"/>
    </row>
    <row r="1050" spans="1:72" x14ac:dyDescent="0.25">
      <c r="A1050" s="5" t="s">
        <v>470</v>
      </c>
      <c r="B1050" s="5" t="s">
        <v>408</v>
      </c>
      <c r="C1050" s="5" t="s">
        <v>479</v>
      </c>
      <c r="D1050" s="5" t="s">
        <v>453</v>
      </c>
      <c r="E1050" s="52">
        <f t="shared" ca="1" si="16"/>
        <v>18960</v>
      </c>
      <c r="F1050" s="5">
        <v>60</v>
      </c>
      <c r="G1050" s="50">
        <v>21353</v>
      </c>
      <c r="H1050" s="5">
        <v>560271</v>
      </c>
      <c r="I1050" s="50">
        <v>28953</v>
      </c>
      <c r="J1050" s="5" t="s">
        <v>421</v>
      </c>
      <c r="BT1050" s="1"/>
    </row>
    <row r="1051" spans="1:72" x14ac:dyDescent="0.25">
      <c r="A1051" s="5" t="s">
        <v>470</v>
      </c>
      <c r="B1051" s="5" t="s">
        <v>408</v>
      </c>
      <c r="C1051" s="5" t="s">
        <v>524</v>
      </c>
      <c r="D1051" s="5" t="s">
        <v>621</v>
      </c>
      <c r="E1051" s="52">
        <f t="shared" ca="1" si="16"/>
        <v>18396</v>
      </c>
      <c r="F1051" s="5">
        <v>57</v>
      </c>
      <c r="G1051" s="50">
        <v>22201</v>
      </c>
      <c r="H1051" s="5">
        <v>560339</v>
      </c>
      <c r="I1051" s="50">
        <v>29839</v>
      </c>
      <c r="J1051" s="5" t="s">
        <v>466</v>
      </c>
      <c r="BT1051" s="1"/>
    </row>
    <row r="1052" spans="1:72" x14ac:dyDescent="0.25">
      <c r="A1052" s="5" t="s">
        <v>470</v>
      </c>
      <c r="B1052" s="5" t="s">
        <v>408</v>
      </c>
      <c r="C1052" s="5" t="s">
        <v>646</v>
      </c>
      <c r="D1052" s="5" t="s">
        <v>152</v>
      </c>
      <c r="E1052" s="52">
        <f t="shared" ca="1" si="16"/>
        <v>20100</v>
      </c>
      <c r="F1052" s="5">
        <v>60</v>
      </c>
      <c r="G1052" s="50">
        <v>21370</v>
      </c>
      <c r="H1052" s="5">
        <v>350933</v>
      </c>
      <c r="I1052" s="50">
        <v>29648</v>
      </c>
      <c r="J1052" s="5" t="s">
        <v>421</v>
      </c>
      <c r="BT1052" s="1"/>
    </row>
    <row r="1053" spans="1:72" x14ac:dyDescent="0.25">
      <c r="A1053" s="5" t="s">
        <v>470</v>
      </c>
      <c r="B1053" s="5" t="s">
        <v>408</v>
      </c>
      <c r="C1053" s="5" t="s">
        <v>448</v>
      </c>
      <c r="D1053" s="5" t="s">
        <v>599</v>
      </c>
      <c r="E1053" s="52">
        <f t="shared" ca="1" si="16"/>
        <v>26868</v>
      </c>
      <c r="F1053" s="5">
        <v>55</v>
      </c>
      <c r="G1053" s="50">
        <v>23245</v>
      </c>
      <c r="H1053" s="5">
        <v>350489</v>
      </c>
      <c r="I1053" s="50">
        <v>30342</v>
      </c>
      <c r="J1053" s="5" t="s">
        <v>466</v>
      </c>
      <c r="BT1053" s="1"/>
    </row>
    <row r="1054" spans="1:72" x14ac:dyDescent="0.25">
      <c r="A1054" s="5" t="s">
        <v>470</v>
      </c>
      <c r="B1054" s="5" t="s">
        <v>408</v>
      </c>
      <c r="C1054" s="5" t="s">
        <v>574</v>
      </c>
      <c r="D1054" s="5" t="s">
        <v>746</v>
      </c>
      <c r="E1054" s="52">
        <f t="shared" ca="1" si="16"/>
        <v>30372</v>
      </c>
      <c r="F1054" s="5">
        <v>55</v>
      </c>
      <c r="G1054" s="50">
        <v>23165</v>
      </c>
      <c r="H1054" s="5">
        <v>560711</v>
      </c>
      <c r="I1054" s="50">
        <v>31900</v>
      </c>
      <c r="J1054" s="5" t="s">
        <v>412</v>
      </c>
      <c r="BT1054" s="1"/>
    </row>
    <row r="1055" spans="1:72" x14ac:dyDescent="0.25">
      <c r="A1055" s="5" t="s">
        <v>470</v>
      </c>
      <c r="B1055" s="5" t="s">
        <v>413</v>
      </c>
      <c r="C1055" s="5" t="s">
        <v>568</v>
      </c>
      <c r="D1055" s="5" t="s">
        <v>472</v>
      </c>
      <c r="E1055" s="52">
        <f t="shared" ca="1" si="16"/>
        <v>24492</v>
      </c>
      <c r="F1055" s="5">
        <v>52</v>
      </c>
      <c r="G1055" s="50">
        <v>24261</v>
      </c>
      <c r="H1055" s="5">
        <v>560826</v>
      </c>
      <c r="I1055" s="50">
        <v>32362</v>
      </c>
      <c r="J1055" s="5" t="s">
        <v>412</v>
      </c>
      <c r="BT1055" s="1"/>
    </row>
    <row r="1056" spans="1:72" x14ac:dyDescent="0.25">
      <c r="A1056" s="5" t="s">
        <v>470</v>
      </c>
      <c r="B1056" s="5" t="s">
        <v>408</v>
      </c>
      <c r="C1056" s="5" t="s">
        <v>719</v>
      </c>
      <c r="D1056" s="5" t="s">
        <v>465</v>
      </c>
      <c r="E1056" s="52">
        <f t="shared" ca="1" si="16"/>
        <v>26040</v>
      </c>
      <c r="F1056" s="5">
        <v>58</v>
      </c>
      <c r="G1056" s="50">
        <v>22065</v>
      </c>
      <c r="H1056" s="5">
        <v>350371</v>
      </c>
      <c r="I1056" s="50">
        <v>32755</v>
      </c>
      <c r="J1056" s="5" t="s">
        <v>417</v>
      </c>
      <c r="BT1056" s="1"/>
    </row>
    <row r="1057" spans="1:72" x14ac:dyDescent="0.25">
      <c r="A1057" s="5" t="s">
        <v>470</v>
      </c>
      <c r="B1057" s="5" t="s">
        <v>408</v>
      </c>
      <c r="C1057" s="5" t="s">
        <v>635</v>
      </c>
      <c r="D1057" s="5" t="s">
        <v>776</v>
      </c>
      <c r="E1057" s="52">
        <f t="shared" ca="1" si="16"/>
        <v>25488</v>
      </c>
      <c r="F1057" s="5">
        <v>49</v>
      </c>
      <c r="G1057" s="50">
        <v>25374</v>
      </c>
      <c r="H1057" s="5">
        <v>350423</v>
      </c>
      <c r="I1057" s="50">
        <v>34153</v>
      </c>
      <c r="J1057" s="5" t="s">
        <v>421</v>
      </c>
      <c r="BT1057" s="1"/>
    </row>
    <row r="1058" spans="1:72" x14ac:dyDescent="0.25">
      <c r="A1058" s="5" t="s">
        <v>470</v>
      </c>
      <c r="B1058" s="5" t="s">
        <v>408</v>
      </c>
      <c r="C1058" s="5" t="s">
        <v>639</v>
      </c>
      <c r="D1058" s="5" t="s">
        <v>191</v>
      </c>
      <c r="E1058" s="52">
        <f t="shared" ca="1" si="16"/>
        <v>20292</v>
      </c>
      <c r="F1058" s="5">
        <v>53</v>
      </c>
      <c r="G1058" s="50">
        <v>23905</v>
      </c>
      <c r="H1058" s="5">
        <v>350388</v>
      </c>
      <c r="I1058" s="50">
        <v>34123</v>
      </c>
      <c r="J1058" s="5" t="s">
        <v>417</v>
      </c>
      <c r="BT1058" s="1"/>
    </row>
    <row r="1059" spans="1:72" x14ac:dyDescent="0.25">
      <c r="A1059" s="5" t="s">
        <v>470</v>
      </c>
      <c r="B1059" s="5" t="s">
        <v>413</v>
      </c>
      <c r="C1059" s="5" t="s">
        <v>568</v>
      </c>
      <c r="D1059" s="5" t="s">
        <v>475</v>
      </c>
      <c r="E1059" s="52">
        <f t="shared" ca="1" si="16"/>
        <v>28524</v>
      </c>
      <c r="F1059" s="5">
        <v>48</v>
      </c>
      <c r="G1059" s="50">
        <v>25620</v>
      </c>
      <c r="H1059" s="5">
        <v>561037</v>
      </c>
      <c r="I1059" s="50">
        <v>34649</v>
      </c>
      <c r="J1059" s="5" t="s">
        <v>412</v>
      </c>
      <c r="BT1059" s="1"/>
    </row>
    <row r="1060" spans="1:72" x14ac:dyDescent="0.25">
      <c r="A1060" s="5" t="s">
        <v>470</v>
      </c>
      <c r="B1060" s="5" t="s">
        <v>408</v>
      </c>
      <c r="C1060" s="5" t="s">
        <v>817</v>
      </c>
      <c r="D1060" s="5" t="s">
        <v>191</v>
      </c>
      <c r="E1060" s="52">
        <f t="shared" ca="1" si="16"/>
        <v>27804</v>
      </c>
      <c r="F1060" s="5">
        <v>40</v>
      </c>
      <c r="G1060" s="50">
        <v>28693</v>
      </c>
      <c r="H1060" s="5">
        <v>561527</v>
      </c>
      <c r="I1060" s="50">
        <v>36675</v>
      </c>
      <c r="J1060" s="5" t="s">
        <v>466</v>
      </c>
      <c r="BT1060" s="1"/>
    </row>
    <row r="1061" spans="1:72" x14ac:dyDescent="0.25">
      <c r="A1061" s="5" t="s">
        <v>470</v>
      </c>
      <c r="B1061" s="5" t="s">
        <v>408</v>
      </c>
      <c r="C1061" s="5" t="s">
        <v>614</v>
      </c>
      <c r="D1061" s="5" t="s">
        <v>835</v>
      </c>
      <c r="E1061" s="52">
        <f t="shared" ca="1" si="16"/>
        <v>28332</v>
      </c>
      <c r="F1061" s="5">
        <v>38</v>
      </c>
      <c r="G1061" s="50">
        <v>29277</v>
      </c>
      <c r="H1061" s="5">
        <v>562626</v>
      </c>
      <c r="I1061" s="50">
        <v>39337</v>
      </c>
      <c r="J1061" s="5" t="s">
        <v>858</v>
      </c>
      <c r="BT1061" s="1"/>
    </row>
    <row r="1062" spans="1:72" x14ac:dyDescent="0.25">
      <c r="A1062" s="5" t="s">
        <v>767</v>
      </c>
      <c r="B1062" s="5" t="s">
        <v>408</v>
      </c>
      <c r="C1062" s="5" t="s">
        <v>766</v>
      </c>
      <c r="D1062" s="5" t="s">
        <v>556</v>
      </c>
      <c r="E1062" s="52">
        <f t="shared" ca="1" si="16"/>
        <v>25236</v>
      </c>
      <c r="F1062" s="5">
        <v>56</v>
      </c>
      <c r="G1062" s="50">
        <v>22573</v>
      </c>
      <c r="H1062" s="5">
        <v>560540</v>
      </c>
      <c r="I1062" s="50">
        <v>31157</v>
      </c>
      <c r="J1062" s="5" t="s">
        <v>466</v>
      </c>
      <c r="BT1062" s="1"/>
    </row>
    <row r="1063" spans="1:72" x14ac:dyDescent="0.25">
      <c r="A1063" s="5" t="s">
        <v>890</v>
      </c>
      <c r="B1063" s="5" t="s">
        <v>454</v>
      </c>
      <c r="C1063" s="5" t="s">
        <v>574</v>
      </c>
      <c r="D1063" s="5" t="s">
        <v>91</v>
      </c>
      <c r="E1063" s="52">
        <f t="shared" ca="1" si="16"/>
        <v>22236</v>
      </c>
      <c r="F1063" s="5">
        <v>44</v>
      </c>
      <c r="G1063" s="50">
        <v>27178</v>
      </c>
      <c r="H1063" s="5">
        <v>561356</v>
      </c>
      <c r="I1063" s="50">
        <v>35710</v>
      </c>
      <c r="J1063" s="5" t="s">
        <v>417</v>
      </c>
      <c r="BT1063" s="1"/>
    </row>
    <row r="1064" spans="1:72" x14ac:dyDescent="0.25">
      <c r="A1064" s="5" t="s">
        <v>734</v>
      </c>
      <c r="B1064" s="5" t="s">
        <v>413</v>
      </c>
      <c r="C1064" s="5" t="s">
        <v>730</v>
      </c>
      <c r="D1064" s="5" t="s">
        <v>489</v>
      </c>
      <c r="E1064" s="52">
        <f t="shared" ca="1" si="16"/>
        <v>21996</v>
      </c>
      <c r="F1064" s="5">
        <v>56</v>
      </c>
      <c r="G1064" s="50">
        <v>22830</v>
      </c>
      <c r="H1064" s="5">
        <v>560475</v>
      </c>
      <c r="I1064" s="50">
        <v>30514</v>
      </c>
      <c r="J1064" s="5" t="s">
        <v>417</v>
      </c>
      <c r="BT1064" s="1"/>
    </row>
    <row r="1065" spans="1:72" x14ac:dyDescent="0.25">
      <c r="A1065" s="5" t="s">
        <v>734</v>
      </c>
      <c r="B1065" s="5" t="s">
        <v>408</v>
      </c>
      <c r="C1065" s="5" t="s">
        <v>526</v>
      </c>
      <c r="D1065" s="5" t="s">
        <v>835</v>
      </c>
      <c r="E1065" s="52">
        <f t="shared" ca="1" si="16"/>
        <v>28716</v>
      </c>
      <c r="F1065" s="5">
        <v>36</v>
      </c>
      <c r="G1065" s="50">
        <v>29869</v>
      </c>
      <c r="H1065" s="5">
        <v>350523</v>
      </c>
      <c r="I1065" s="50">
        <v>38399</v>
      </c>
      <c r="J1065" s="5" t="s">
        <v>858</v>
      </c>
      <c r="BT1065" s="1"/>
    </row>
    <row r="1066" spans="1:72" x14ac:dyDescent="0.25">
      <c r="A1066" s="5" t="s">
        <v>734</v>
      </c>
      <c r="B1066" s="5" t="s">
        <v>408</v>
      </c>
      <c r="C1066" s="5" t="s">
        <v>476</v>
      </c>
      <c r="D1066" s="5" t="s">
        <v>901</v>
      </c>
      <c r="E1066" s="52">
        <f t="shared" ca="1" si="16"/>
        <v>23220</v>
      </c>
      <c r="F1066" s="5">
        <v>38</v>
      </c>
      <c r="G1066" s="50">
        <v>29424</v>
      </c>
      <c r="H1066" s="5">
        <v>561812</v>
      </c>
      <c r="I1066" s="50">
        <v>38872</v>
      </c>
      <c r="J1066" s="5" t="s">
        <v>858</v>
      </c>
      <c r="BT1066" s="1"/>
    </row>
    <row r="1067" spans="1:72" x14ac:dyDescent="0.25">
      <c r="A1067" s="5" t="s">
        <v>747</v>
      </c>
      <c r="B1067" s="5" t="s">
        <v>408</v>
      </c>
      <c r="C1067" s="5" t="s">
        <v>152</v>
      </c>
      <c r="D1067" s="5" t="s">
        <v>746</v>
      </c>
      <c r="E1067" s="52">
        <f t="shared" ca="1" si="16"/>
        <v>28368</v>
      </c>
      <c r="F1067" s="5">
        <v>58</v>
      </c>
      <c r="G1067" s="50">
        <v>22132</v>
      </c>
      <c r="H1067" s="5">
        <v>560522</v>
      </c>
      <c r="I1067" s="50">
        <v>30970</v>
      </c>
      <c r="J1067" s="5" t="s">
        <v>466</v>
      </c>
      <c r="BT1067" s="1"/>
    </row>
    <row r="1068" spans="1:72" x14ac:dyDescent="0.25">
      <c r="A1068" s="5" t="s">
        <v>747</v>
      </c>
      <c r="B1068" s="5" t="s">
        <v>408</v>
      </c>
      <c r="C1068" s="5" t="s">
        <v>526</v>
      </c>
      <c r="D1068" s="5" t="s">
        <v>542</v>
      </c>
      <c r="E1068" s="52">
        <f t="shared" ca="1" si="16"/>
        <v>22680</v>
      </c>
      <c r="F1068" s="5">
        <v>51</v>
      </c>
      <c r="G1068" s="50">
        <v>24688</v>
      </c>
      <c r="H1068" s="5">
        <v>561056</v>
      </c>
      <c r="I1068" s="50">
        <v>33995</v>
      </c>
      <c r="J1068" s="5" t="s">
        <v>412</v>
      </c>
      <c r="BT1068" s="1"/>
    </row>
    <row r="1069" spans="1:72" x14ac:dyDescent="0.25">
      <c r="A1069" s="5" t="s">
        <v>747</v>
      </c>
      <c r="B1069" s="5" t="s">
        <v>408</v>
      </c>
      <c r="C1069" s="5" t="s">
        <v>635</v>
      </c>
      <c r="D1069" s="5" t="s">
        <v>964</v>
      </c>
      <c r="E1069" s="52">
        <f t="shared" ca="1" si="16"/>
        <v>23784</v>
      </c>
      <c r="F1069" s="5">
        <v>44</v>
      </c>
      <c r="G1069" s="50">
        <v>27213</v>
      </c>
      <c r="H1069" s="5">
        <v>351879</v>
      </c>
      <c r="I1069" s="50">
        <v>38936</v>
      </c>
      <c r="J1069" s="5" t="s">
        <v>900</v>
      </c>
      <c r="BT1069" s="1"/>
    </row>
    <row r="1070" spans="1:72" x14ac:dyDescent="0.25">
      <c r="A1070" s="5" t="s">
        <v>536</v>
      </c>
      <c r="B1070" s="5" t="s">
        <v>408</v>
      </c>
      <c r="C1070" s="5" t="s">
        <v>534</v>
      </c>
      <c r="D1070" s="5" t="s">
        <v>535</v>
      </c>
      <c r="E1070" s="52">
        <f t="shared" ca="1" si="16"/>
        <v>27252</v>
      </c>
      <c r="F1070" s="5">
        <v>58</v>
      </c>
      <c r="G1070" s="50">
        <v>21879</v>
      </c>
      <c r="H1070" s="5">
        <v>350456</v>
      </c>
      <c r="I1070" s="50">
        <v>28632</v>
      </c>
      <c r="J1070" s="5" t="s">
        <v>412</v>
      </c>
      <c r="BT1070" s="1"/>
    </row>
    <row r="1071" spans="1:72" x14ac:dyDescent="0.25">
      <c r="A1071" s="5" t="s">
        <v>536</v>
      </c>
      <c r="B1071" s="5" t="s">
        <v>408</v>
      </c>
      <c r="C1071" s="5" t="s">
        <v>561</v>
      </c>
      <c r="D1071" s="5" t="s">
        <v>444</v>
      </c>
      <c r="E1071" s="52">
        <f t="shared" ca="1" si="16"/>
        <v>25188</v>
      </c>
      <c r="F1071" s="5">
        <v>62</v>
      </c>
      <c r="G1071" s="50">
        <v>20480</v>
      </c>
      <c r="H1071" s="5">
        <v>350197</v>
      </c>
      <c r="I1071" s="50">
        <v>29039</v>
      </c>
      <c r="J1071" s="5" t="s">
        <v>417</v>
      </c>
      <c r="BT1071" s="1"/>
    </row>
    <row r="1072" spans="1:72" x14ac:dyDescent="0.25">
      <c r="A1072" s="5" t="s">
        <v>536</v>
      </c>
      <c r="B1072" s="5" t="s">
        <v>408</v>
      </c>
      <c r="C1072" s="5" t="s">
        <v>569</v>
      </c>
      <c r="D1072" s="5" t="s">
        <v>410</v>
      </c>
      <c r="E1072" s="52">
        <f t="shared" ca="1" si="16"/>
        <v>21768</v>
      </c>
      <c r="F1072" s="5">
        <v>58</v>
      </c>
      <c r="G1072" s="50">
        <v>21896</v>
      </c>
      <c r="H1072" s="5">
        <v>350905</v>
      </c>
      <c r="I1072" s="50">
        <v>28987</v>
      </c>
      <c r="J1072" s="5" t="s">
        <v>421</v>
      </c>
      <c r="BT1072" s="1"/>
    </row>
    <row r="1073" spans="1:72" x14ac:dyDescent="0.25">
      <c r="A1073" s="5" t="s">
        <v>536</v>
      </c>
      <c r="B1073" s="5" t="s">
        <v>408</v>
      </c>
      <c r="C1073" s="5" t="s">
        <v>603</v>
      </c>
      <c r="D1073" s="5" t="s">
        <v>604</v>
      </c>
      <c r="E1073" s="52">
        <f t="shared" ca="1" si="16"/>
        <v>22332</v>
      </c>
      <c r="F1073" s="5">
        <v>59</v>
      </c>
      <c r="G1073" s="50">
        <v>21812</v>
      </c>
      <c r="H1073" s="5">
        <v>350421</v>
      </c>
      <c r="I1073" s="50">
        <v>29486</v>
      </c>
      <c r="J1073" s="5" t="s">
        <v>417</v>
      </c>
      <c r="BT1073" s="1"/>
    </row>
    <row r="1074" spans="1:72" x14ac:dyDescent="0.25">
      <c r="A1074" s="5" t="s">
        <v>536</v>
      </c>
      <c r="B1074" s="5" t="s">
        <v>408</v>
      </c>
      <c r="C1074" s="5" t="s">
        <v>610</v>
      </c>
      <c r="D1074" s="5" t="s">
        <v>86</v>
      </c>
      <c r="E1074" s="52">
        <f t="shared" ca="1" si="16"/>
        <v>31080</v>
      </c>
      <c r="F1074" s="5">
        <v>58</v>
      </c>
      <c r="G1074" s="50">
        <v>21835</v>
      </c>
      <c r="H1074" s="5">
        <v>350967</v>
      </c>
      <c r="I1074" s="50">
        <v>29440</v>
      </c>
      <c r="J1074" s="5" t="s">
        <v>421</v>
      </c>
      <c r="BT1074" s="1"/>
    </row>
    <row r="1075" spans="1:72" x14ac:dyDescent="0.25">
      <c r="A1075" s="5" t="s">
        <v>536</v>
      </c>
      <c r="B1075" s="5" t="s">
        <v>408</v>
      </c>
      <c r="C1075" s="5" t="s">
        <v>614</v>
      </c>
      <c r="D1075" s="5" t="s">
        <v>533</v>
      </c>
      <c r="E1075" s="52">
        <f t="shared" ca="1" si="16"/>
        <v>26052</v>
      </c>
      <c r="F1075" s="5">
        <v>57</v>
      </c>
      <c r="G1075" s="50">
        <v>22199</v>
      </c>
      <c r="H1075" s="5">
        <v>560329</v>
      </c>
      <c r="I1075" s="50">
        <v>29841</v>
      </c>
      <c r="J1075" s="5" t="s">
        <v>421</v>
      </c>
      <c r="BT1075" s="1"/>
    </row>
    <row r="1076" spans="1:72" x14ac:dyDescent="0.25">
      <c r="A1076" s="5" t="s">
        <v>536</v>
      </c>
      <c r="B1076" s="5" t="s">
        <v>408</v>
      </c>
      <c r="C1076" s="5" t="s">
        <v>568</v>
      </c>
      <c r="D1076" s="5" t="s">
        <v>185</v>
      </c>
      <c r="E1076" s="52">
        <f t="shared" ca="1" si="16"/>
        <v>28176</v>
      </c>
      <c r="F1076" s="5">
        <v>59</v>
      </c>
      <c r="G1076" s="50">
        <v>21656</v>
      </c>
      <c r="H1076" s="5">
        <v>351175</v>
      </c>
      <c r="I1076" s="50">
        <v>29671</v>
      </c>
      <c r="J1076" s="5" t="s">
        <v>417</v>
      </c>
      <c r="BT1076" s="1"/>
    </row>
    <row r="1077" spans="1:72" x14ac:dyDescent="0.25">
      <c r="A1077" s="5" t="s">
        <v>536</v>
      </c>
      <c r="B1077" s="5" t="s">
        <v>408</v>
      </c>
      <c r="C1077" s="5" t="s">
        <v>423</v>
      </c>
      <c r="D1077" s="5" t="s">
        <v>527</v>
      </c>
      <c r="E1077" s="52">
        <f t="shared" ca="1" si="16"/>
        <v>26268</v>
      </c>
      <c r="F1077" s="5">
        <v>59</v>
      </c>
      <c r="G1077" s="50">
        <v>21607</v>
      </c>
      <c r="H1077" s="5">
        <v>350463</v>
      </c>
      <c r="I1077" s="50">
        <v>29784</v>
      </c>
      <c r="J1077" s="5" t="s">
        <v>421</v>
      </c>
      <c r="BT1077" s="1"/>
    </row>
    <row r="1078" spans="1:72" x14ac:dyDescent="0.25">
      <c r="A1078" s="5" t="s">
        <v>536</v>
      </c>
      <c r="B1078" s="5" t="s">
        <v>408</v>
      </c>
      <c r="C1078" s="5" t="s">
        <v>623</v>
      </c>
      <c r="D1078" s="5" t="s">
        <v>724</v>
      </c>
      <c r="E1078" s="52">
        <f t="shared" ca="1" si="16"/>
        <v>18120</v>
      </c>
      <c r="F1078" s="5">
        <v>60</v>
      </c>
      <c r="G1078" s="50">
        <v>21270</v>
      </c>
      <c r="H1078" s="5">
        <v>350335</v>
      </c>
      <c r="I1078" s="50">
        <v>30378</v>
      </c>
      <c r="J1078" s="5" t="s">
        <v>421</v>
      </c>
      <c r="BT1078" s="1"/>
    </row>
    <row r="1079" spans="1:72" x14ac:dyDescent="0.25">
      <c r="A1079" s="5" t="s">
        <v>536</v>
      </c>
      <c r="B1079" s="5" t="s">
        <v>408</v>
      </c>
      <c r="C1079" s="5" t="s">
        <v>673</v>
      </c>
      <c r="D1079" s="5" t="s">
        <v>550</v>
      </c>
      <c r="E1079" s="52">
        <f t="shared" ca="1" si="16"/>
        <v>21516</v>
      </c>
      <c r="F1079" s="5">
        <v>60</v>
      </c>
      <c r="G1079" s="50">
        <v>21447</v>
      </c>
      <c r="H1079" s="5">
        <v>560501</v>
      </c>
      <c r="I1079" s="50">
        <v>30805</v>
      </c>
      <c r="J1079" s="5" t="s">
        <v>421</v>
      </c>
      <c r="BT1079" s="1"/>
    </row>
    <row r="1080" spans="1:72" x14ac:dyDescent="0.25">
      <c r="A1080" s="5" t="s">
        <v>536</v>
      </c>
      <c r="B1080" s="5" t="s">
        <v>408</v>
      </c>
      <c r="C1080" s="5" t="s">
        <v>629</v>
      </c>
      <c r="D1080" s="5" t="s">
        <v>621</v>
      </c>
      <c r="E1080" s="52">
        <f t="shared" ca="1" si="16"/>
        <v>29376</v>
      </c>
      <c r="F1080" s="5">
        <v>59</v>
      </c>
      <c r="G1080" s="50">
        <v>21499</v>
      </c>
      <c r="H1080" s="5">
        <v>560500</v>
      </c>
      <c r="I1080" s="50">
        <v>30929</v>
      </c>
      <c r="J1080" s="5" t="s">
        <v>421</v>
      </c>
      <c r="BT1080" s="1"/>
    </row>
    <row r="1081" spans="1:72" x14ac:dyDescent="0.25">
      <c r="A1081" s="5" t="s">
        <v>536</v>
      </c>
      <c r="B1081" s="5" t="s">
        <v>408</v>
      </c>
      <c r="C1081" s="5" t="s">
        <v>553</v>
      </c>
      <c r="D1081" s="5" t="s">
        <v>532</v>
      </c>
      <c r="E1081" s="52">
        <f t="shared" ca="1" si="16"/>
        <v>22248</v>
      </c>
      <c r="F1081" s="5">
        <v>61</v>
      </c>
      <c r="G1081" s="50">
        <v>21070</v>
      </c>
      <c r="H1081" s="5">
        <v>560506</v>
      </c>
      <c r="I1081" s="50">
        <v>30814</v>
      </c>
      <c r="J1081" s="5" t="s">
        <v>466</v>
      </c>
      <c r="BT1081" s="1"/>
    </row>
    <row r="1082" spans="1:72" x14ac:dyDescent="0.25">
      <c r="A1082" s="5" t="s">
        <v>536</v>
      </c>
      <c r="B1082" s="5" t="s">
        <v>413</v>
      </c>
      <c r="C1082" s="5" t="s">
        <v>592</v>
      </c>
      <c r="D1082" s="5" t="s">
        <v>486</v>
      </c>
      <c r="E1082" s="52">
        <f t="shared" ca="1" si="16"/>
        <v>27744</v>
      </c>
      <c r="F1082" s="5">
        <v>58</v>
      </c>
      <c r="G1082" s="50">
        <v>22001</v>
      </c>
      <c r="H1082" s="5">
        <v>560556</v>
      </c>
      <c r="I1082" s="50">
        <v>31055</v>
      </c>
      <c r="J1082" s="5" t="s">
        <v>417</v>
      </c>
      <c r="BT1082" s="1"/>
    </row>
    <row r="1083" spans="1:72" x14ac:dyDescent="0.25">
      <c r="A1083" s="5" t="s">
        <v>536</v>
      </c>
      <c r="B1083" s="5" t="s">
        <v>408</v>
      </c>
      <c r="C1083" s="5" t="s">
        <v>602</v>
      </c>
      <c r="D1083" s="5" t="s">
        <v>786</v>
      </c>
      <c r="E1083" s="52">
        <f t="shared" ca="1" si="16"/>
        <v>21756</v>
      </c>
      <c r="F1083" s="5">
        <v>52</v>
      </c>
      <c r="G1083" s="50">
        <v>24102</v>
      </c>
      <c r="H1083" s="5">
        <v>560639</v>
      </c>
      <c r="I1083" s="50">
        <v>32030</v>
      </c>
      <c r="J1083" s="5" t="s">
        <v>412</v>
      </c>
      <c r="BT1083" s="1"/>
    </row>
    <row r="1084" spans="1:72" x14ac:dyDescent="0.25">
      <c r="A1084" s="5" t="s">
        <v>536</v>
      </c>
      <c r="B1084" s="5" t="s">
        <v>408</v>
      </c>
      <c r="C1084" s="5" t="s">
        <v>493</v>
      </c>
      <c r="D1084" s="5" t="s">
        <v>459</v>
      </c>
      <c r="E1084" s="52">
        <f t="shared" ca="1" si="16"/>
        <v>30528</v>
      </c>
      <c r="F1084" s="5">
        <v>53</v>
      </c>
      <c r="G1084" s="50">
        <v>23896</v>
      </c>
      <c r="H1084" s="5">
        <v>560655</v>
      </c>
      <c r="I1084" s="50">
        <v>31839</v>
      </c>
      <c r="J1084" s="5" t="s">
        <v>417</v>
      </c>
      <c r="BT1084" s="1"/>
    </row>
    <row r="1085" spans="1:72" x14ac:dyDescent="0.25">
      <c r="A1085" s="5" t="s">
        <v>536</v>
      </c>
      <c r="B1085" s="5" t="s">
        <v>413</v>
      </c>
      <c r="C1085" s="5" t="s">
        <v>493</v>
      </c>
      <c r="D1085" s="5" t="s">
        <v>752</v>
      </c>
      <c r="E1085" s="52">
        <f t="shared" ca="1" si="16"/>
        <v>21012</v>
      </c>
      <c r="F1085" s="5">
        <v>51</v>
      </c>
      <c r="G1085" s="50">
        <v>24565</v>
      </c>
      <c r="H1085" s="5">
        <v>560800</v>
      </c>
      <c r="I1085" s="50">
        <v>32285</v>
      </c>
      <c r="J1085" s="5" t="s">
        <v>466</v>
      </c>
      <c r="BT1085" s="1"/>
    </row>
    <row r="1086" spans="1:72" x14ac:dyDescent="0.25">
      <c r="A1086" s="5" t="s">
        <v>536</v>
      </c>
      <c r="B1086" s="5" t="s">
        <v>408</v>
      </c>
      <c r="C1086" s="5" t="s">
        <v>667</v>
      </c>
      <c r="D1086" s="5" t="s">
        <v>779</v>
      </c>
      <c r="E1086" s="52">
        <f t="shared" ca="1" si="16"/>
        <v>26088</v>
      </c>
      <c r="F1086" s="5">
        <v>53</v>
      </c>
      <c r="G1086" s="50">
        <v>23789</v>
      </c>
      <c r="H1086" s="5">
        <v>560722</v>
      </c>
      <c r="I1086" s="50">
        <v>32427</v>
      </c>
      <c r="J1086" s="5" t="s">
        <v>412</v>
      </c>
      <c r="BT1086" s="1"/>
    </row>
    <row r="1087" spans="1:72" x14ac:dyDescent="0.25">
      <c r="A1087" s="5" t="s">
        <v>536</v>
      </c>
      <c r="B1087" s="5" t="s">
        <v>408</v>
      </c>
      <c r="C1087" s="5" t="s">
        <v>784</v>
      </c>
      <c r="D1087" s="5" t="s">
        <v>152</v>
      </c>
      <c r="E1087" s="52">
        <f t="shared" ca="1" si="16"/>
        <v>31092</v>
      </c>
      <c r="F1087" s="5">
        <v>53</v>
      </c>
      <c r="G1087" s="50">
        <v>23783</v>
      </c>
      <c r="H1087" s="5">
        <v>560747</v>
      </c>
      <c r="I1087" s="50">
        <v>32803</v>
      </c>
      <c r="J1087" s="5" t="s">
        <v>417</v>
      </c>
      <c r="BT1087" s="1"/>
    </row>
    <row r="1088" spans="1:72" x14ac:dyDescent="0.25">
      <c r="A1088" s="5" t="s">
        <v>536</v>
      </c>
      <c r="B1088" s="5" t="s">
        <v>408</v>
      </c>
      <c r="C1088" s="5" t="s">
        <v>431</v>
      </c>
      <c r="D1088" s="5" t="s">
        <v>155</v>
      </c>
      <c r="E1088" s="52">
        <f t="shared" ca="1" si="16"/>
        <v>29880</v>
      </c>
      <c r="F1088" s="5">
        <v>51</v>
      </c>
      <c r="G1088" s="50">
        <v>24436</v>
      </c>
      <c r="H1088" s="5">
        <v>350735</v>
      </c>
      <c r="I1088" s="50">
        <v>32533</v>
      </c>
      <c r="J1088" s="5" t="s">
        <v>421</v>
      </c>
      <c r="BT1088" s="1"/>
    </row>
    <row r="1089" spans="1:72" x14ac:dyDescent="0.25">
      <c r="A1089" s="5" t="s">
        <v>536</v>
      </c>
      <c r="B1089" s="5" t="s">
        <v>408</v>
      </c>
      <c r="C1089" s="5" t="s">
        <v>673</v>
      </c>
      <c r="D1089" s="5" t="s">
        <v>621</v>
      </c>
      <c r="E1089" s="52">
        <f t="shared" ca="1" si="16"/>
        <v>18480</v>
      </c>
      <c r="F1089" s="5">
        <v>51</v>
      </c>
      <c r="G1089" s="50">
        <v>24727</v>
      </c>
      <c r="H1089" s="5">
        <v>560894</v>
      </c>
      <c r="I1089" s="50">
        <v>33028</v>
      </c>
      <c r="J1089" s="5" t="s">
        <v>412</v>
      </c>
      <c r="BT1089" s="1"/>
    </row>
    <row r="1090" spans="1:72" x14ac:dyDescent="0.25">
      <c r="A1090" s="5" t="s">
        <v>536</v>
      </c>
      <c r="B1090" s="5" t="s">
        <v>408</v>
      </c>
      <c r="C1090" s="5" t="s">
        <v>561</v>
      </c>
      <c r="D1090" s="5" t="s">
        <v>459</v>
      </c>
      <c r="E1090" s="52">
        <f t="shared" ref="E1090:E1153" ca="1" si="17">RANDBETWEEN(1500,2600)*12</f>
        <v>30768</v>
      </c>
      <c r="F1090" s="5">
        <v>49</v>
      </c>
      <c r="G1090" s="50">
        <v>25458</v>
      </c>
      <c r="H1090" s="5">
        <v>350373</v>
      </c>
      <c r="I1090" s="50">
        <v>33759</v>
      </c>
      <c r="J1090" s="5" t="s">
        <v>412</v>
      </c>
      <c r="BT1090" s="1"/>
    </row>
    <row r="1091" spans="1:72" x14ac:dyDescent="0.25">
      <c r="A1091" s="5" t="s">
        <v>536</v>
      </c>
      <c r="B1091" s="5" t="s">
        <v>408</v>
      </c>
      <c r="C1091" s="5" t="s">
        <v>709</v>
      </c>
      <c r="D1091" s="5" t="s">
        <v>509</v>
      </c>
      <c r="E1091" s="52">
        <f t="shared" ca="1" si="17"/>
        <v>18252</v>
      </c>
      <c r="F1091" s="5">
        <v>50</v>
      </c>
      <c r="G1091" s="50">
        <v>25103</v>
      </c>
      <c r="H1091" s="5">
        <v>561011</v>
      </c>
      <c r="I1091" s="50">
        <v>34234</v>
      </c>
      <c r="J1091" s="5" t="s">
        <v>417</v>
      </c>
      <c r="BT1091" s="1"/>
    </row>
    <row r="1092" spans="1:72" x14ac:dyDescent="0.25">
      <c r="A1092" s="5" t="s">
        <v>536</v>
      </c>
      <c r="B1092" s="5" t="s">
        <v>408</v>
      </c>
      <c r="C1092" s="5" t="s">
        <v>511</v>
      </c>
      <c r="D1092" s="5" t="s">
        <v>556</v>
      </c>
      <c r="E1092" s="52">
        <f t="shared" ca="1" si="17"/>
        <v>21804</v>
      </c>
      <c r="F1092" s="5">
        <v>52</v>
      </c>
      <c r="G1092" s="50">
        <v>24256</v>
      </c>
      <c r="H1092" s="5">
        <v>350372</v>
      </c>
      <c r="I1092" s="50">
        <v>34062</v>
      </c>
      <c r="J1092" s="5" t="s">
        <v>412</v>
      </c>
      <c r="BT1092" s="1"/>
    </row>
    <row r="1093" spans="1:72" x14ac:dyDescent="0.25">
      <c r="A1093" s="5" t="s">
        <v>536</v>
      </c>
      <c r="B1093" s="5" t="s">
        <v>408</v>
      </c>
      <c r="C1093" s="5" t="s">
        <v>512</v>
      </c>
      <c r="D1093" s="5" t="s">
        <v>527</v>
      </c>
      <c r="E1093" s="52">
        <f t="shared" ca="1" si="17"/>
        <v>28104</v>
      </c>
      <c r="F1093" s="5">
        <v>54</v>
      </c>
      <c r="G1093" s="50">
        <v>23532</v>
      </c>
      <c r="H1093" s="5">
        <v>351346</v>
      </c>
      <c r="I1093" s="50">
        <v>34532</v>
      </c>
      <c r="J1093" s="5" t="s">
        <v>417</v>
      </c>
      <c r="BT1093" s="1"/>
    </row>
    <row r="1094" spans="1:72" x14ac:dyDescent="0.25">
      <c r="A1094" s="5" t="s">
        <v>536</v>
      </c>
      <c r="B1094" s="5" t="s">
        <v>408</v>
      </c>
      <c r="C1094" s="5" t="s">
        <v>586</v>
      </c>
      <c r="D1094" s="5" t="s">
        <v>570</v>
      </c>
      <c r="E1094" s="52">
        <f t="shared" ca="1" si="17"/>
        <v>20544</v>
      </c>
      <c r="F1094" s="5">
        <v>46</v>
      </c>
      <c r="G1094" s="50">
        <v>26247</v>
      </c>
      <c r="H1094" s="5">
        <v>350470</v>
      </c>
      <c r="I1094" s="50">
        <v>34964</v>
      </c>
      <c r="J1094" s="5" t="s">
        <v>858</v>
      </c>
      <c r="BT1094" s="1"/>
    </row>
    <row r="1095" spans="1:72" x14ac:dyDescent="0.25">
      <c r="A1095" s="5" t="s">
        <v>536</v>
      </c>
      <c r="B1095" s="5" t="s">
        <v>408</v>
      </c>
      <c r="C1095" s="5" t="s">
        <v>458</v>
      </c>
      <c r="D1095" s="5" t="s">
        <v>779</v>
      </c>
      <c r="E1095" s="52">
        <f t="shared" ca="1" si="17"/>
        <v>24696</v>
      </c>
      <c r="F1095" s="5">
        <v>47</v>
      </c>
      <c r="G1095" s="50">
        <v>26195</v>
      </c>
      <c r="H1095" s="5">
        <v>568486</v>
      </c>
      <c r="I1095" s="50">
        <v>34983</v>
      </c>
      <c r="J1095" s="5" t="s">
        <v>412</v>
      </c>
      <c r="BT1095" s="1"/>
    </row>
    <row r="1096" spans="1:72" x14ac:dyDescent="0.25">
      <c r="A1096" s="5" t="s">
        <v>536</v>
      </c>
      <c r="B1096" s="5" t="s">
        <v>408</v>
      </c>
      <c r="C1096" s="5" t="s">
        <v>458</v>
      </c>
      <c r="D1096" s="5" t="s">
        <v>570</v>
      </c>
      <c r="E1096" s="52">
        <f t="shared" ca="1" si="17"/>
        <v>26184</v>
      </c>
      <c r="F1096" s="5">
        <v>55</v>
      </c>
      <c r="G1096" s="50">
        <v>23134</v>
      </c>
      <c r="H1096" s="5">
        <v>351293</v>
      </c>
      <c r="I1096" s="50">
        <v>35145</v>
      </c>
      <c r="J1096" s="5" t="s">
        <v>417</v>
      </c>
      <c r="BT1096" s="1"/>
    </row>
    <row r="1097" spans="1:72" x14ac:dyDescent="0.25">
      <c r="A1097" s="5" t="s">
        <v>536</v>
      </c>
      <c r="B1097" s="5" t="s">
        <v>408</v>
      </c>
      <c r="C1097" s="5" t="s">
        <v>615</v>
      </c>
      <c r="D1097" s="5" t="s">
        <v>882</v>
      </c>
      <c r="E1097" s="52">
        <f t="shared" ca="1" si="17"/>
        <v>30396</v>
      </c>
      <c r="F1097" s="5">
        <v>48</v>
      </c>
      <c r="G1097" s="50">
        <v>25630</v>
      </c>
      <c r="H1097" s="5">
        <v>561350</v>
      </c>
      <c r="I1097" s="50">
        <v>35774</v>
      </c>
      <c r="J1097" s="5" t="s">
        <v>417</v>
      </c>
      <c r="BT1097" s="1"/>
    </row>
    <row r="1098" spans="1:72" x14ac:dyDescent="0.25">
      <c r="A1098" s="5" t="s">
        <v>536</v>
      </c>
      <c r="B1098" s="5" t="s">
        <v>408</v>
      </c>
      <c r="C1098" s="5" t="s">
        <v>572</v>
      </c>
      <c r="D1098" s="5" t="s">
        <v>556</v>
      </c>
      <c r="E1098" s="52">
        <f t="shared" ca="1" si="17"/>
        <v>30612</v>
      </c>
      <c r="F1098" s="5">
        <v>44</v>
      </c>
      <c r="G1098" s="50">
        <v>27183</v>
      </c>
      <c r="H1098" s="5">
        <v>351434</v>
      </c>
      <c r="I1098" s="50">
        <v>35477</v>
      </c>
      <c r="J1098" s="5" t="s">
        <v>417</v>
      </c>
      <c r="BT1098" s="1"/>
    </row>
    <row r="1099" spans="1:72" x14ac:dyDescent="0.25">
      <c r="A1099" s="5" t="s">
        <v>536</v>
      </c>
      <c r="B1099" s="5" t="s">
        <v>408</v>
      </c>
      <c r="C1099" s="5" t="s">
        <v>450</v>
      </c>
      <c r="D1099" s="5" t="s">
        <v>779</v>
      </c>
      <c r="E1099" s="52">
        <f t="shared" ca="1" si="17"/>
        <v>19080</v>
      </c>
      <c r="F1099" s="5">
        <v>45</v>
      </c>
      <c r="G1099" s="50">
        <v>26690</v>
      </c>
      <c r="H1099" s="5">
        <v>561363</v>
      </c>
      <c r="I1099" s="50">
        <v>35579</v>
      </c>
      <c r="J1099" s="5" t="s">
        <v>417</v>
      </c>
      <c r="BT1099" s="1"/>
    </row>
    <row r="1100" spans="1:72" x14ac:dyDescent="0.25">
      <c r="A1100" s="5" t="s">
        <v>536</v>
      </c>
      <c r="B1100" s="5" t="s">
        <v>408</v>
      </c>
      <c r="C1100" s="5" t="s">
        <v>817</v>
      </c>
      <c r="D1100" s="5" t="s">
        <v>822</v>
      </c>
      <c r="E1100" s="52">
        <f t="shared" ca="1" si="17"/>
        <v>20664</v>
      </c>
      <c r="F1100" s="5">
        <v>44</v>
      </c>
      <c r="G1100" s="50">
        <v>27086</v>
      </c>
      <c r="H1100" s="5">
        <v>561365</v>
      </c>
      <c r="I1100" s="50">
        <v>35759</v>
      </c>
      <c r="J1100" s="5" t="s">
        <v>417</v>
      </c>
      <c r="BT1100" s="1"/>
    </row>
    <row r="1101" spans="1:72" x14ac:dyDescent="0.25">
      <c r="A1101" s="5" t="s">
        <v>536</v>
      </c>
      <c r="B1101" s="5" t="s">
        <v>408</v>
      </c>
      <c r="C1101" s="5" t="s">
        <v>493</v>
      </c>
      <c r="D1101" s="5" t="s">
        <v>410</v>
      </c>
      <c r="E1101" s="52">
        <f t="shared" ca="1" si="17"/>
        <v>22716</v>
      </c>
      <c r="F1101" s="5">
        <v>45</v>
      </c>
      <c r="G1101" s="50">
        <v>26613</v>
      </c>
      <c r="H1101" s="5">
        <v>561362</v>
      </c>
      <c r="I1101" s="50">
        <v>35772</v>
      </c>
      <c r="J1101" s="5" t="s">
        <v>417</v>
      </c>
      <c r="BT1101" s="1"/>
    </row>
    <row r="1102" spans="1:72" x14ac:dyDescent="0.25">
      <c r="A1102" s="5" t="s">
        <v>536</v>
      </c>
      <c r="B1102" s="5" t="s">
        <v>408</v>
      </c>
      <c r="C1102" s="5" t="s">
        <v>503</v>
      </c>
      <c r="D1102" s="5" t="s">
        <v>155</v>
      </c>
      <c r="E1102" s="52">
        <f t="shared" ca="1" si="17"/>
        <v>26076</v>
      </c>
      <c r="F1102" s="5">
        <v>41</v>
      </c>
      <c r="G1102" s="50">
        <v>28262</v>
      </c>
      <c r="H1102" s="5">
        <v>561498</v>
      </c>
      <c r="I1102" s="50">
        <v>36253</v>
      </c>
      <c r="J1102" s="5" t="s">
        <v>909</v>
      </c>
      <c r="BT1102" s="1"/>
    </row>
    <row r="1103" spans="1:72" x14ac:dyDescent="0.25">
      <c r="A1103" s="5" t="s">
        <v>536</v>
      </c>
      <c r="B1103" s="5" t="s">
        <v>408</v>
      </c>
      <c r="C1103" s="5" t="s">
        <v>569</v>
      </c>
      <c r="D1103" s="5" t="s">
        <v>161</v>
      </c>
      <c r="E1103" s="52">
        <f t="shared" ca="1" si="17"/>
        <v>23148</v>
      </c>
      <c r="F1103" s="5">
        <v>40</v>
      </c>
      <c r="G1103" s="50">
        <v>28405</v>
      </c>
      <c r="H1103" s="5">
        <v>351487</v>
      </c>
      <c r="I1103" s="50">
        <v>33027</v>
      </c>
      <c r="J1103" s="5" t="s">
        <v>858</v>
      </c>
      <c r="BT1103" s="1"/>
    </row>
    <row r="1104" spans="1:72" x14ac:dyDescent="0.25">
      <c r="A1104" s="5" t="s">
        <v>536</v>
      </c>
      <c r="B1104" s="5" t="s">
        <v>408</v>
      </c>
      <c r="C1104" s="5" t="s">
        <v>519</v>
      </c>
      <c r="D1104" s="5" t="s">
        <v>490</v>
      </c>
      <c r="E1104" s="52">
        <f t="shared" ca="1" si="17"/>
        <v>23340</v>
      </c>
      <c r="F1104" s="5">
        <v>36</v>
      </c>
      <c r="G1104" s="50">
        <v>29915</v>
      </c>
      <c r="H1104" s="5">
        <v>351795</v>
      </c>
      <c r="I1104" s="50">
        <v>39059</v>
      </c>
      <c r="J1104" s="5" t="s">
        <v>858</v>
      </c>
      <c r="BT1104" s="1"/>
    </row>
    <row r="1105" spans="1:72" x14ac:dyDescent="0.25">
      <c r="A1105" s="5" t="s">
        <v>536</v>
      </c>
      <c r="B1105" s="5" t="s">
        <v>454</v>
      </c>
      <c r="C1105" s="5" t="s">
        <v>524</v>
      </c>
      <c r="D1105" s="5" t="s">
        <v>796</v>
      </c>
      <c r="E1105" s="52">
        <f t="shared" ca="1" si="17"/>
        <v>23736</v>
      </c>
      <c r="F1105" s="5">
        <v>36</v>
      </c>
      <c r="G1105" s="50">
        <v>29992</v>
      </c>
      <c r="H1105" s="5">
        <v>351859</v>
      </c>
      <c r="I1105" s="50">
        <v>38910</v>
      </c>
      <c r="J1105" s="5" t="s">
        <v>858</v>
      </c>
      <c r="BT1105" s="1"/>
    </row>
    <row r="1106" spans="1:72" x14ac:dyDescent="0.25">
      <c r="A1106" s="5" t="s">
        <v>536</v>
      </c>
      <c r="B1106" s="5" t="s">
        <v>408</v>
      </c>
      <c r="C1106" s="5" t="s">
        <v>414</v>
      </c>
      <c r="D1106" s="5" t="s">
        <v>863</v>
      </c>
      <c r="E1106" s="52">
        <f t="shared" ca="1" si="17"/>
        <v>30192</v>
      </c>
      <c r="F1106" s="5">
        <v>44</v>
      </c>
      <c r="G1106" s="50">
        <v>27260</v>
      </c>
      <c r="H1106" s="5">
        <v>353557</v>
      </c>
      <c r="I1106" s="50">
        <v>37536</v>
      </c>
      <c r="J1106" s="5" t="s">
        <v>858</v>
      </c>
      <c r="BT1106" s="1"/>
    </row>
    <row r="1107" spans="1:72" x14ac:dyDescent="0.25">
      <c r="A1107" s="5" t="s">
        <v>536</v>
      </c>
      <c r="B1107" s="5" t="s">
        <v>408</v>
      </c>
      <c r="C1107" s="5" t="s">
        <v>660</v>
      </c>
      <c r="D1107" s="5" t="s">
        <v>679</v>
      </c>
      <c r="E1107" s="52">
        <f t="shared" ca="1" si="17"/>
        <v>22260</v>
      </c>
      <c r="F1107" s="5">
        <v>42</v>
      </c>
      <c r="G1107" s="50">
        <v>27945</v>
      </c>
      <c r="H1107" s="5">
        <v>353008</v>
      </c>
      <c r="I1107" s="50">
        <v>39778</v>
      </c>
      <c r="J1107" s="5" t="s">
        <v>858</v>
      </c>
      <c r="BT1107" s="1"/>
    </row>
    <row r="1108" spans="1:72" x14ac:dyDescent="0.25">
      <c r="A1108" s="5" t="s">
        <v>980</v>
      </c>
      <c r="B1108" s="5" t="s">
        <v>408</v>
      </c>
      <c r="C1108" s="5" t="s">
        <v>694</v>
      </c>
      <c r="D1108" s="5" t="s">
        <v>451</v>
      </c>
      <c r="E1108" s="52">
        <f t="shared" ca="1" si="17"/>
        <v>21156</v>
      </c>
      <c r="F1108" s="5">
        <v>55</v>
      </c>
      <c r="G1108" s="50">
        <v>22960</v>
      </c>
      <c r="H1108" s="5">
        <v>352371</v>
      </c>
      <c r="I1108" s="50">
        <v>36060</v>
      </c>
      <c r="J1108" s="5" t="s">
        <v>466</v>
      </c>
      <c r="BT1108" s="1"/>
    </row>
    <row r="1109" spans="1:72" x14ac:dyDescent="0.25">
      <c r="A1109" s="5" t="s">
        <v>702</v>
      </c>
      <c r="B1109" s="5" t="s">
        <v>408</v>
      </c>
      <c r="C1109" s="5" t="s">
        <v>500</v>
      </c>
      <c r="D1109" s="5" t="s">
        <v>575</v>
      </c>
      <c r="E1109" s="52">
        <f t="shared" ca="1" si="17"/>
        <v>19188</v>
      </c>
      <c r="F1109" s="5">
        <v>61</v>
      </c>
      <c r="G1109" s="50">
        <v>20882</v>
      </c>
      <c r="H1109" s="5">
        <v>561366</v>
      </c>
      <c r="I1109" s="50">
        <v>30039</v>
      </c>
      <c r="J1109" s="5" t="s">
        <v>421</v>
      </c>
      <c r="BT1109" s="1"/>
    </row>
    <row r="1110" spans="1:72" x14ac:dyDescent="0.25">
      <c r="A1110" s="5" t="s">
        <v>702</v>
      </c>
      <c r="B1110" s="5" t="s">
        <v>408</v>
      </c>
      <c r="C1110" s="5" t="s">
        <v>639</v>
      </c>
      <c r="D1110" s="5" t="s">
        <v>410</v>
      </c>
      <c r="E1110" s="52">
        <f t="shared" ca="1" si="17"/>
        <v>23016</v>
      </c>
      <c r="F1110" s="5">
        <v>54</v>
      </c>
      <c r="G1110" s="50">
        <v>23593</v>
      </c>
      <c r="H1110" s="5">
        <v>563548</v>
      </c>
      <c r="I1110" s="50">
        <v>37205</v>
      </c>
      <c r="J1110" s="5" t="s">
        <v>858</v>
      </c>
      <c r="BT1110" s="1"/>
    </row>
    <row r="1111" spans="1:72" x14ac:dyDescent="0.25">
      <c r="A1111" s="5" t="s">
        <v>830</v>
      </c>
      <c r="B1111" s="5" t="s">
        <v>408</v>
      </c>
      <c r="C1111" s="5" t="s">
        <v>629</v>
      </c>
      <c r="D1111" s="5" t="s">
        <v>444</v>
      </c>
      <c r="E1111" s="52">
        <f t="shared" ca="1" si="17"/>
        <v>22344</v>
      </c>
      <c r="F1111" s="5">
        <v>50</v>
      </c>
      <c r="G1111" s="50">
        <v>24884</v>
      </c>
      <c r="H1111" s="5">
        <v>350019</v>
      </c>
      <c r="I1111" s="50">
        <v>33946</v>
      </c>
      <c r="J1111" s="5" t="s">
        <v>412</v>
      </c>
      <c r="BT1111" s="1"/>
    </row>
    <row r="1112" spans="1:72" x14ac:dyDescent="0.25">
      <c r="A1112" s="5" t="s">
        <v>902</v>
      </c>
      <c r="B1112" s="5" t="s">
        <v>408</v>
      </c>
      <c r="C1112" s="5" t="s">
        <v>645</v>
      </c>
      <c r="D1112" s="5" t="s">
        <v>901</v>
      </c>
      <c r="E1112" s="52">
        <f t="shared" ca="1" si="17"/>
        <v>20604</v>
      </c>
      <c r="F1112" s="5">
        <v>48</v>
      </c>
      <c r="G1112" s="50">
        <v>25615</v>
      </c>
      <c r="H1112" s="5">
        <v>561568</v>
      </c>
      <c r="I1112" s="50">
        <v>35988</v>
      </c>
      <c r="J1112" s="5" t="s">
        <v>903</v>
      </c>
      <c r="BT1112" s="1"/>
    </row>
    <row r="1113" spans="1:72" x14ac:dyDescent="0.25">
      <c r="A1113" s="5" t="s">
        <v>765</v>
      </c>
      <c r="B1113" s="5" t="s">
        <v>454</v>
      </c>
      <c r="C1113" s="5" t="s">
        <v>562</v>
      </c>
      <c r="D1113" s="5" t="s">
        <v>764</v>
      </c>
      <c r="E1113" s="52">
        <f t="shared" ca="1" si="17"/>
        <v>21384</v>
      </c>
      <c r="F1113" s="5">
        <v>55</v>
      </c>
      <c r="G1113" s="50">
        <v>23273</v>
      </c>
      <c r="H1113" s="5">
        <v>351319</v>
      </c>
      <c r="I1113" s="50">
        <v>31127</v>
      </c>
      <c r="J1113" s="5" t="s">
        <v>466</v>
      </c>
      <c r="BT1113" s="1"/>
    </row>
    <row r="1114" spans="1:72" x14ac:dyDescent="0.25">
      <c r="A1114" s="5" t="s">
        <v>741</v>
      </c>
      <c r="B1114" s="5" t="s">
        <v>408</v>
      </c>
      <c r="C1114" s="5" t="s">
        <v>431</v>
      </c>
      <c r="D1114" s="5" t="s">
        <v>453</v>
      </c>
      <c r="E1114" s="52">
        <f t="shared" ca="1" si="17"/>
        <v>18216</v>
      </c>
      <c r="F1114" s="5">
        <v>61</v>
      </c>
      <c r="G1114" s="50">
        <v>20991</v>
      </c>
      <c r="H1114" s="5">
        <v>351357</v>
      </c>
      <c r="I1114" s="50">
        <v>30792</v>
      </c>
      <c r="J1114" s="5" t="s">
        <v>421</v>
      </c>
      <c r="BT1114" s="1"/>
    </row>
    <row r="1115" spans="1:72" x14ac:dyDescent="0.25">
      <c r="A1115" s="5" t="s">
        <v>741</v>
      </c>
      <c r="B1115" s="5" t="s">
        <v>408</v>
      </c>
      <c r="C1115" s="5" t="s">
        <v>544</v>
      </c>
      <c r="D1115" s="5" t="s">
        <v>95</v>
      </c>
      <c r="E1115" s="52">
        <f t="shared" ca="1" si="17"/>
        <v>18384</v>
      </c>
      <c r="F1115" s="5">
        <v>57</v>
      </c>
      <c r="G1115" s="50">
        <v>22503</v>
      </c>
      <c r="H1115" s="5">
        <v>560666</v>
      </c>
      <c r="I1115" s="50">
        <v>31567</v>
      </c>
      <c r="J1115" s="5" t="s">
        <v>417</v>
      </c>
      <c r="BT1115" s="1"/>
    </row>
    <row r="1116" spans="1:72" x14ac:dyDescent="0.25">
      <c r="A1116" s="5" t="s">
        <v>741</v>
      </c>
      <c r="B1116" s="5" t="s">
        <v>413</v>
      </c>
      <c r="C1116" s="5" t="s">
        <v>572</v>
      </c>
      <c r="D1116" s="5" t="s">
        <v>532</v>
      </c>
      <c r="E1116" s="52">
        <f t="shared" ca="1" si="17"/>
        <v>30912</v>
      </c>
      <c r="F1116" s="5">
        <v>53</v>
      </c>
      <c r="G1116" s="50">
        <v>23879</v>
      </c>
      <c r="H1116" s="5">
        <v>560673</v>
      </c>
      <c r="I1116" s="50">
        <v>31537</v>
      </c>
      <c r="J1116" s="5" t="s">
        <v>421</v>
      </c>
      <c r="BT1116" s="1"/>
    </row>
    <row r="1117" spans="1:72" x14ac:dyDescent="0.25">
      <c r="A1117" s="5" t="s">
        <v>741</v>
      </c>
      <c r="B1117" s="5" t="s">
        <v>454</v>
      </c>
      <c r="C1117" s="5" t="s">
        <v>623</v>
      </c>
      <c r="D1117" s="5" t="s">
        <v>790</v>
      </c>
      <c r="E1117" s="52">
        <f t="shared" ca="1" si="17"/>
        <v>20868</v>
      </c>
      <c r="F1117" s="5">
        <v>39</v>
      </c>
      <c r="G1117" s="50">
        <v>28950</v>
      </c>
      <c r="H1117" s="5">
        <v>561567</v>
      </c>
      <c r="I1117" s="50">
        <v>37156</v>
      </c>
      <c r="J1117" s="5" t="s">
        <v>858</v>
      </c>
      <c r="BT1117" s="1"/>
    </row>
    <row r="1118" spans="1:72" x14ac:dyDescent="0.25">
      <c r="A1118" s="5" t="s">
        <v>741</v>
      </c>
      <c r="B1118" s="5" t="s">
        <v>454</v>
      </c>
      <c r="C1118" s="5" t="s">
        <v>625</v>
      </c>
      <c r="D1118" s="5" t="s">
        <v>930</v>
      </c>
      <c r="E1118" s="52">
        <f t="shared" ca="1" si="17"/>
        <v>25884</v>
      </c>
      <c r="F1118" s="5">
        <v>37</v>
      </c>
      <c r="G1118" s="50">
        <v>29817</v>
      </c>
      <c r="H1118" s="5">
        <v>561619</v>
      </c>
      <c r="I1118" s="50">
        <v>37366</v>
      </c>
      <c r="J1118" s="5" t="s">
        <v>858</v>
      </c>
      <c r="BT1118" s="1"/>
    </row>
    <row r="1119" spans="1:72" x14ac:dyDescent="0.25">
      <c r="A1119" s="5" t="s">
        <v>741</v>
      </c>
      <c r="B1119" s="5" t="s">
        <v>413</v>
      </c>
      <c r="C1119" s="5" t="s">
        <v>418</v>
      </c>
      <c r="D1119" s="5" t="s">
        <v>808</v>
      </c>
      <c r="E1119" s="52">
        <f t="shared" ca="1" si="17"/>
        <v>28656</v>
      </c>
      <c r="F1119" s="5">
        <v>38</v>
      </c>
      <c r="G1119" s="50">
        <v>29201</v>
      </c>
      <c r="H1119" s="5">
        <v>351420</v>
      </c>
      <c r="I1119" s="50">
        <v>37901</v>
      </c>
      <c r="J1119" s="5" t="s">
        <v>858</v>
      </c>
      <c r="BT1119" s="1"/>
    </row>
    <row r="1120" spans="1:72" x14ac:dyDescent="0.25">
      <c r="A1120" s="5" t="s">
        <v>741</v>
      </c>
      <c r="B1120" s="5" t="s">
        <v>454</v>
      </c>
      <c r="C1120" s="5" t="s">
        <v>587</v>
      </c>
      <c r="D1120" s="5" t="s">
        <v>907</v>
      </c>
      <c r="E1120" s="52">
        <f t="shared" ca="1" si="17"/>
        <v>19776</v>
      </c>
      <c r="F1120" s="5">
        <v>34</v>
      </c>
      <c r="G1120" s="50">
        <v>30898</v>
      </c>
      <c r="H1120" s="5">
        <v>351869</v>
      </c>
      <c r="I1120" s="50">
        <v>39012</v>
      </c>
      <c r="J1120" s="5" t="s">
        <v>858</v>
      </c>
      <c r="BT1120" s="1"/>
    </row>
    <row r="1121" spans="1:72" x14ac:dyDescent="0.25">
      <c r="A1121" s="5" t="s">
        <v>741</v>
      </c>
      <c r="B1121" s="5" t="s">
        <v>408</v>
      </c>
      <c r="C1121" s="5" t="s">
        <v>572</v>
      </c>
      <c r="D1121" s="5" t="s">
        <v>679</v>
      </c>
      <c r="E1121" s="52">
        <f t="shared" ca="1" si="17"/>
        <v>29076</v>
      </c>
      <c r="F1121" s="5">
        <v>40</v>
      </c>
      <c r="G1121" s="50">
        <v>28554</v>
      </c>
      <c r="H1121" s="5">
        <v>562453</v>
      </c>
      <c r="I1121" s="50">
        <v>39412</v>
      </c>
      <c r="J1121" s="5" t="s">
        <v>858</v>
      </c>
      <c r="BT1121" s="1"/>
    </row>
    <row r="1122" spans="1:72" x14ac:dyDescent="0.25">
      <c r="A1122" s="5" t="s">
        <v>741</v>
      </c>
      <c r="B1122" s="5" t="s">
        <v>413</v>
      </c>
      <c r="C1122" s="5" t="s">
        <v>562</v>
      </c>
      <c r="D1122" s="5" t="s">
        <v>942</v>
      </c>
      <c r="E1122" s="52">
        <f t="shared" ca="1" si="17"/>
        <v>30996</v>
      </c>
      <c r="F1122" s="5">
        <v>34</v>
      </c>
      <c r="G1122" s="50">
        <v>30676</v>
      </c>
      <c r="H1122" s="5">
        <v>562940</v>
      </c>
      <c r="I1122" s="50">
        <v>38857</v>
      </c>
      <c r="J1122" s="5" t="s">
        <v>858</v>
      </c>
      <c r="BT1122" s="1"/>
    </row>
    <row r="1123" spans="1:72" x14ac:dyDescent="0.25">
      <c r="A1123" s="5" t="s">
        <v>873</v>
      </c>
      <c r="B1123" s="5" t="s">
        <v>408</v>
      </c>
      <c r="C1123" s="5" t="s">
        <v>615</v>
      </c>
      <c r="D1123" s="5" t="s">
        <v>597</v>
      </c>
      <c r="E1123" s="52">
        <f t="shared" ca="1" si="17"/>
        <v>25824</v>
      </c>
      <c r="F1123" s="5">
        <v>52</v>
      </c>
      <c r="G1123" s="50">
        <v>24026</v>
      </c>
      <c r="H1123" s="5">
        <v>351315</v>
      </c>
      <c r="I1123" s="50">
        <v>35153</v>
      </c>
      <c r="J1123" s="5" t="s">
        <v>412</v>
      </c>
      <c r="BT1123" s="1"/>
    </row>
    <row r="1124" spans="1:72" x14ac:dyDescent="0.25">
      <c r="A1124" s="5" t="s">
        <v>806</v>
      </c>
      <c r="B1124" s="5" t="s">
        <v>454</v>
      </c>
      <c r="C1124" s="5" t="s">
        <v>568</v>
      </c>
      <c r="D1124" s="5" t="s">
        <v>438</v>
      </c>
      <c r="E1124" s="52">
        <f t="shared" ca="1" si="17"/>
        <v>28800</v>
      </c>
      <c r="F1124" s="5">
        <v>52</v>
      </c>
      <c r="G1124" s="50">
        <v>24280</v>
      </c>
      <c r="H1124" s="5">
        <v>560825</v>
      </c>
      <c r="I1124" s="50">
        <v>32606</v>
      </c>
      <c r="J1124" s="5" t="s">
        <v>412</v>
      </c>
      <c r="BT1124" s="1"/>
    </row>
    <row r="1125" spans="1:72" x14ac:dyDescent="0.25">
      <c r="A1125" s="5" t="s">
        <v>742</v>
      </c>
      <c r="B1125" s="5" t="s">
        <v>408</v>
      </c>
      <c r="C1125" s="5" t="s">
        <v>423</v>
      </c>
      <c r="D1125" s="5" t="s">
        <v>459</v>
      </c>
      <c r="E1125" s="52">
        <f t="shared" ca="1" si="17"/>
        <v>22200</v>
      </c>
      <c r="F1125" s="5">
        <v>61</v>
      </c>
      <c r="G1125" s="50">
        <v>20861</v>
      </c>
      <c r="H1125" s="5">
        <v>350258</v>
      </c>
      <c r="I1125" s="50">
        <v>30780</v>
      </c>
      <c r="J1125" s="5" t="s">
        <v>421</v>
      </c>
      <c r="BT1125" s="1"/>
    </row>
    <row r="1126" spans="1:72" x14ac:dyDescent="0.25">
      <c r="A1126" s="5" t="s">
        <v>1019</v>
      </c>
      <c r="B1126" s="5" t="s">
        <v>413</v>
      </c>
      <c r="C1126" s="5" t="s">
        <v>612</v>
      </c>
      <c r="D1126" s="5" t="s">
        <v>849</v>
      </c>
      <c r="E1126" s="52">
        <f t="shared" ca="1" si="17"/>
        <v>20460</v>
      </c>
      <c r="F1126" s="5">
        <v>30</v>
      </c>
      <c r="G1126" s="50">
        <v>32306</v>
      </c>
      <c r="H1126" s="5">
        <v>353598</v>
      </c>
      <c r="I1126" s="50">
        <v>38722</v>
      </c>
      <c r="J1126" s="5" t="s">
        <v>417</v>
      </c>
      <c r="BT1126" s="1"/>
    </row>
    <row r="1127" spans="1:72" x14ac:dyDescent="0.25">
      <c r="A1127" s="5" t="s">
        <v>777</v>
      </c>
      <c r="B1127" s="5" t="s">
        <v>408</v>
      </c>
      <c r="C1127" s="5" t="s">
        <v>450</v>
      </c>
      <c r="D1127" s="5" t="s">
        <v>459</v>
      </c>
      <c r="E1127" s="52">
        <f t="shared" ca="1" si="17"/>
        <v>20784</v>
      </c>
      <c r="F1127" s="5">
        <v>60</v>
      </c>
      <c r="G1127" s="50">
        <v>21356</v>
      </c>
      <c r="H1127" s="5">
        <v>560664</v>
      </c>
      <c r="I1127" s="50">
        <v>31677</v>
      </c>
      <c r="J1127" s="5" t="s">
        <v>417</v>
      </c>
      <c r="BT1127" s="1"/>
    </row>
    <row r="1128" spans="1:72" x14ac:dyDescent="0.25">
      <c r="A1128" s="5" t="s">
        <v>598</v>
      </c>
      <c r="B1128" s="5" t="s">
        <v>408</v>
      </c>
      <c r="C1128" s="5" t="s">
        <v>534</v>
      </c>
      <c r="D1128" s="5" t="s">
        <v>597</v>
      </c>
      <c r="E1128" s="52">
        <f t="shared" ca="1" si="17"/>
        <v>19860</v>
      </c>
      <c r="F1128" s="5">
        <v>60</v>
      </c>
      <c r="G1128" s="50">
        <v>21378</v>
      </c>
      <c r="H1128" s="5">
        <v>350844</v>
      </c>
      <c r="I1128" s="50">
        <v>29363</v>
      </c>
      <c r="J1128" s="5" t="s">
        <v>417</v>
      </c>
      <c r="BT1128" s="1"/>
    </row>
    <row r="1129" spans="1:72" x14ac:dyDescent="0.25">
      <c r="A1129" s="5" t="s">
        <v>772</v>
      </c>
      <c r="B1129" s="5" t="s">
        <v>408</v>
      </c>
      <c r="C1129" s="5" t="s">
        <v>652</v>
      </c>
      <c r="D1129" s="5" t="s">
        <v>459</v>
      </c>
      <c r="E1129" s="52">
        <f t="shared" ca="1" si="17"/>
        <v>29688</v>
      </c>
      <c r="F1129" s="5">
        <v>55</v>
      </c>
      <c r="G1129" s="50">
        <v>22938</v>
      </c>
      <c r="H1129" s="5">
        <v>560574</v>
      </c>
      <c r="I1129" s="50">
        <v>31497</v>
      </c>
      <c r="J1129" s="5" t="s">
        <v>417</v>
      </c>
      <c r="BT1129" s="1"/>
    </row>
    <row r="1130" spans="1:72" x14ac:dyDescent="0.25">
      <c r="A1130" s="5" t="s">
        <v>733</v>
      </c>
      <c r="B1130" s="5" t="s">
        <v>408</v>
      </c>
      <c r="C1130" s="5" t="s">
        <v>503</v>
      </c>
      <c r="D1130" s="5" t="s">
        <v>547</v>
      </c>
      <c r="E1130" s="52">
        <f t="shared" ca="1" si="17"/>
        <v>26268</v>
      </c>
      <c r="F1130" s="5">
        <v>56</v>
      </c>
      <c r="G1130" s="50">
        <v>22893</v>
      </c>
      <c r="H1130" s="5">
        <v>351366</v>
      </c>
      <c r="I1130" s="50">
        <v>30600</v>
      </c>
      <c r="J1130" s="5" t="s">
        <v>417</v>
      </c>
      <c r="BT1130" s="1"/>
    </row>
    <row r="1131" spans="1:72" x14ac:dyDescent="0.25">
      <c r="A1131" s="5" t="s">
        <v>595</v>
      </c>
      <c r="B1131" s="5" t="s">
        <v>408</v>
      </c>
      <c r="C1131" s="5" t="s">
        <v>594</v>
      </c>
      <c r="D1131" s="5" t="s">
        <v>550</v>
      </c>
      <c r="E1131" s="52">
        <f t="shared" ca="1" si="17"/>
        <v>28548</v>
      </c>
      <c r="F1131" s="5">
        <v>65</v>
      </c>
      <c r="G1131" s="50">
        <v>19491</v>
      </c>
      <c r="H1131" s="5">
        <v>560310</v>
      </c>
      <c r="I1131" s="50">
        <v>29346</v>
      </c>
      <c r="J1131" s="5" t="s">
        <v>417</v>
      </c>
      <c r="BT1131" s="1"/>
    </row>
    <row r="1132" spans="1:72" x14ac:dyDescent="0.25">
      <c r="A1132" s="5" t="s">
        <v>780</v>
      </c>
      <c r="B1132" s="5" t="s">
        <v>408</v>
      </c>
      <c r="C1132" s="5" t="s">
        <v>443</v>
      </c>
      <c r="D1132" s="5" t="s">
        <v>444</v>
      </c>
      <c r="E1132" s="52">
        <f t="shared" ca="1" si="17"/>
        <v>22332</v>
      </c>
      <c r="F1132" s="5">
        <v>60</v>
      </c>
      <c r="G1132" s="50">
        <v>21388</v>
      </c>
      <c r="H1132" s="5">
        <v>560683</v>
      </c>
      <c r="I1132" s="50">
        <v>31839</v>
      </c>
      <c r="J1132" s="5" t="s">
        <v>466</v>
      </c>
      <c r="BT1132" s="1"/>
    </row>
    <row r="1133" spans="1:72" x14ac:dyDescent="0.25">
      <c r="A1133" s="5" t="s">
        <v>780</v>
      </c>
      <c r="B1133" s="5" t="s">
        <v>408</v>
      </c>
      <c r="C1133" s="5" t="s">
        <v>629</v>
      </c>
      <c r="D1133" s="5" t="s">
        <v>444</v>
      </c>
      <c r="E1133" s="52">
        <f t="shared" ca="1" si="17"/>
        <v>26412</v>
      </c>
      <c r="F1133" s="5">
        <v>53</v>
      </c>
      <c r="G1133" s="50">
        <v>23935</v>
      </c>
      <c r="H1133" s="5">
        <v>560734</v>
      </c>
      <c r="I1133" s="50">
        <v>32458</v>
      </c>
      <c r="J1133" s="5" t="s">
        <v>412</v>
      </c>
      <c r="BT1133" s="1"/>
    </row>
    <row r="1134" spans="1:72" x14ac:dyDescent="0.25">
      <c r="A1134" s="5" t="s">
        <v>881</v>
      </c>
      <c r="B1134" s="5" t="s">
        <v>408</v>
      </c>
      <c r="C1134" s="5" t="s">
        <v>546</v>
      </c>
      <c r="D1134" s="5" t="s">
        <v>185</v>
      </c>
      <c r="E1134" s="52">
        <f t="shared" ca="1" si="17"/>
        <v>19272</v>
      </c>
      <c r="F1134" s="5">
        <v>58</v>
      </c>
      <c r="G1134" s="50">
        <v>22132</v>
      </c>
      <c r="H1134" s="5">
        <v>561278</v>
      </c>
      <c r="I1134" s="50">
        <v>35760</v>
      </c>
      <c r="J1134" s="5" t="s">
        <v>417</v>
      </c>
      <c r="BT1134" s="1"/>
    </row>
    <row r="1135" spans="1:72" x14ac:dyDescent="0.25">
      <c r="A1135" s="5" t="s">
        <v>932</v>
      </c>
      <c r="B1135" s="5" t="s">
        <v>454</v>
      </c>
      <c r="C1135" s="5" t="s">
        <v>426</v>
      </c>
      <c r="D1135" s="5" t="s">
        <v>931</v>
      </c>
      <c r="E1135" s="52">
        <f t="shared" ca="1" si="17"/>
        <v>26700</v>
      </c>
      <c r="F1135" s="5">
        <v>39</v>
      </c>
      <c r="G1135" s="50">
        <v>28819</v>
      </c>
      <c r="H1135" s="5">
        <v>566422</v>
      </c>
      <c r="I1135" s="50">
        <v>37396</v>
      </c>
      <c r="J1135" s="5" t="s">
        <v>858</v>
      </c>
      <c r="BT1135" s="1"/>
    </row>
    <row r="1136" spans="1:72" x14ac:dyDescent="0.25">
      <c r="A1136" s="5" t="s">
        <v>557</v>
      </c>
      <c r="B1136" s="5" t="s">
        <v>408</v>
      </c>
      <c r="C1136" s="5" t="s">
        <v>443</v>
      </c>
      <c r="D1136" s="5" t="s">
        <v>556</v>
      </c>
      <c r="E1136" s="52">
        <f t="shared" ca="1" si="17"/>
        <v>24756</v>
      </c>
      <c r="F1136" s="5">
        <v>66</v>
      </c>
      <c r="G1136" s="50">
        <v>19032</v>
      </c>
      <c r="H1136" s="5">
        <v>560261</v>
      </c>
      <c r="I1136" s="50">
        <v>28943</v>
      </c>
      <c r="J1136" s="5" t="s">
        <v>417</v>
      </c>
      <c r="BT1136" s="1"/>
    </row>
    <row r="1137" spans="1:72" x14ac:dyDescent="0.25">
      <c r="A1137" s="5" t="s">
        <v>805</v>
      </c>
      <c r="B1137" s="5" t="s">
        <v>413</v>
      </c>
      <c r="C1137" s="5" t="s">
        <v>730</v>
      </c>
      <c r="D1137" s="5" t="s">
        <v>609</v>
      </c>
      <c r="E1137" s="52">
        <f t="shared" ca="1" si="17"/>
        <v>29232</v>
      </c>
      <c r="F1137" s="5">
        <v>53</v>
      </c>
      <c r="G1137" s="50">
        <v>23874</v>
      </c>
      <c r="H1137" s="5">
        <v>560824</v>
      </c>
      <c r="I1137" s="50">
        <v>32473</v>
      </c>
      <c r="J1137" s="5" t="s">
        <v>412</v>
      </c>
      <c r="BT1137" s="1"/>
    </row>
    <row r="1138" spans="1:72" x14ac:dyDescent="0.25">
      <c r="A1138" s="5" t="s">
        <v>653</v>
      </c>
      <c r="B1138" s="5" t="s">
        <v>408</v>
      </c>
      <c r="C1138" s="5" t="s">
        <v>652</v>
      </c>
      <c r="D1138" s="5" t="s">
        <v>155</v>
      </c>
      <c r="E1138" s="52">
        <f t="shared" ca="1" si="17"/>
        <v>20868</v>
      </c>
      <c r="F1138" s="5">
        <v>60</v>
      </c>
      <c r="G1138" s="50">
        <v>21103</v>
      </c>
      <c r="H1138" s="5">
        <v>350174</v>
      </c>
      <c r="I1138" s="50">
        <v>29881</v>
      </c>
      <c r="J1138" s="5" t="s">
        <v>412</v>
      </c>
      <c r="BT1138" s="1"/>
    </row>
    <row r="1139" spans="1:72" x14ac:dyDescent="0.25">
      <c r="A1139" s="5" t="s">
        <v>940</v>
      </c>
      <c r="B1139" s="5" t="s">
        <v>454</v>
      </c>
      <c r="C1139" s="5" t="s">
        <v>570</v>
      </c>
      <c r="D1139" s="5" t="s">
        <v>435</v>
      </c>
      <c r="E1139" s="52">
        <f t="shared" ca="1" si="17"/>
        <v>21852</v>
      </c>
      <c r="F1139" s="5">
        <v>55</v>
      </c>
      <c r="G1139" s="50">
        <v>22957</v>
      </c>
      <c r="H1139" s="5">
        <v>351380</v>
      </c>
      <c r="I1139" s="50">
        <v>33995</v>
      </c>
      <c r="J1139" s="5" t="s">
        <v>924</v>
      </c>
      <c r="BT1139" s="1"/>
    </row>
    <row r="1140" spans="1:72" x14ac:dyDescent="0.25">
      <c r="A1140" s="5" t="s">
        <v>522</v>
      </c>
      <c r="B1140" s="5" t="s">
        <v>413</v>
      </c>
      <c r="C1140" s="5" t="s">
        <v>521</v>
      </c>
      <c r="D1140" s="5" t="s">
        <v>438</v>
      </c>
      <c r="E1140" s="52">
        <f t="shared" ca="1" si="17"/>
        <v>25404</v>
      </c>
      <c r="F1140" s="5">
        <v>58</v>
      </c>
      <c r="G1140" s="50">
        <v>21894</v>
      </c>
      <c r="H1140" s="5">
        <v>350945</v>
      </c>
      <c r="I1140" s="50">
        <v>28819</v>
      </c>
      <c r="J1140" s="5" t="s">
        <v>466</v>
      </c>
      <c r="BT1140" s="1"/>
    </row>
    <row r="1141" spans="1:72" x14ac:dyDescent="0.25">
      <c r="A1141" s="5" t="s">
        <v>731</v>
      </c>
      <c r="B1141" s="5" t="s">
        <v>408</v>
      </c>
      <c r="C1141" s="5" t="s">
        <v>652</v>
      </c>
      <c r="D1141" s="5" t="s">
        <v>542</v>
      </c>
      <c r="E1141" s="52">
        <f t="shared" ca="1" si="17"/>
        <v>27036</v>
      </c>
      <c r="F1141" s="5">
        <v>59</v>
      </c>
      <c r="G1141" s="50">
        <v>21477</v>
      </c>
      <c r="H1141" s="5">
        <v>351302</v>
      </c>
      <c r="I1141" s="50">
        <v>30409</v>
      </c>
      <c r="J1141" s="5" t="s">
        <v>412</v>
      </c>
      <c r="BT1141" s="1"/>
    </row>
    <row r="1142" spans="1:72" x14ac:dyDescent="0.25">
      <c r="A1142" s="5" t="s">
        <v>731</v>
      </c>
      <c r="B1142" s="5" t="s">
        <v>413</v>
      </c>
      <c r="C1142" s="5" t="s">
        <v>528</v>
      </c>
      <c r="D1142" s="5" t="s">
        <v>682</v>
      </c>
      <c r="E1142" s="52">
        <f t="shared" ca="1" si="17"/>
        <v>18936</v>
      </c>
      <c r="F1142" s="5">
        <v>54</v>
      </c>
      <c r="G1142" s="50">
        <v>23371</v>
      </c>
      <c r="H1142" s="5">
        <v>560521</v>
      </c>
      <c r="I1142" s="50">
        <v>30937</v>
      </c>
      <c r="J1142" s="5" t="s">
        <v>466</v>
      </c>
      <c r="BT1142" s="1"/>
    </row>
    <row r="1143" spans="1:72" x14ac:dyDescent="0.25">
      <c r="A1143" s="5" t="s">
        <v>731</v>
      </c>
      <c r="B1143" s="5" t="s">
        <v>413</v>
      </c>
      <c r="C1143" s="5" t="s">
        <v>665</v>
      </c>
      <c r="D1143" s="5" t="s">
        <v>513</v>
      </c>
      <c r="E1143" s="52">
        <f t="shared" ca="1" si="17"/>
        <v>23184</v>
      </c>
      <c r="F1143" s="5">
        <v>55</v>
      </c>
      <c r="G1143" s="50">
        <v>23073</v>
      </c>
      <c r="H1143" s="5">
        <v>560611</v>
      </c>
      <c r="I1143" s="50">
        <v>31187</v>
      </c>
      <c r="J1143" s="5" t="s">
        <v>466</v>
      </c>
      <c r="BT1143" s="1"/>
    </row>
    <row r="1144" spans="1:72" x14ac:dyDescent="0.25">
      <c r="A1144" s="5" t="s">
        <v>731</v>
      </c>
      <c r="B1144" s="5" t="s">
        <v>413</v>
      </c>
      <c r="C1144" s="5" t="s">
        <v>521</v>
      </c>
      <c r="D1144" s="5" t="s">
        <v>633</v>
      </c>
      <c r="E1144" s="52">
        <f t="shared" ca="1" si="17"/>
        <v>29664</v>
      </c>
      <c r="F1144" s="5">
        <v>54</v>
      </c>
      <c r="G1144" s="50">
        <v>23370</v>
      </c>
      <c r="H1144" s="5">
        <v>560725</v>
      </c>
      <c r="I1144" s="50">
        <v>32065</v>
      </c>
      <c r="J1144" s="5" t="s">
        <v>417</v>
      </c>
      <c r="BT1144" s="1"/>
    </row>
    <row r="1145" spans="1:72" x14ac:dyDescent="0.25">
      <c r="A1145" s="5" t="s">
        <v>731</v>
      </c>
      <c r="B1145" s="5" t="s">
        <v>408</v>
      </c>
      <c r="C1145" s="5" t="s">
        <v>614</v>
      </c>
      <c r="D1145" s="5" t="s">
        <v>831</v>
      </c>
      <c r="E1145" s="52">
        <f t="shared" ca="1" si="17"/>
        <v>26484</v>
      </c>
      <c r="F1145" s="5">
        <v>54</v>
      </c>
      <c r="G1145" s="50">
        <v>23291</v>
      </c>
      <c r="H1145" s="5">
        <v>568135</v>
      </c>
      <c r="I1145" s="50">
        <v>33741</v>
      </c>
      <c r="J1145" s="5" t="s">
        <v>417</v>
      </c>
      <c r="BT1145" s="1"/>
    </row>
    <row r="1146" spans="1:72" x14ac:dyDescent="0.25">
      <c r="A1146" s="5" t="s">
        <v>731</v>
      </c>
      <c r="B1146" s="5" t="s">
        <v>413</v>
      </c>
      <c r="C1146" s="5" t="s">
        <v>426</v>
      </c>
      <c r="D1146" s="5" t="s">
        <v>441</v>
      </c>
      <c r="E1146" s="52">
        <f t="shared" ca="1" si="17"/>
        <v>22044</v>
      </c>
      <c r="F1146" s="5">
        <v>46</v>
      </c>
      <c r="G1146" s="50">
        <v>26484</v>
      </c>
      <c r="H1146" s="5">
        <v>561151</v>
      </c>
      <c r="I1146" s="50">
        <v>34892</v>
      </c>
      <c r="J1146" s="5" t="s">
        <v>412</v>
      </c>
      <c r="BT1146" s="1"/>
    </row>
    <row r="1147" spans="1:72" x14ac:dyDescent="0.25">
      <c r="A1147" s="5" t="s">
        <v>880</v>
      </c>
      <c r="B1147" s="5" t="s">
        <v>408</v>
      </c>
      <c r="C1147" s="5" t="s">
        <v>664</v>
      </c>
      <c r="D1147" s="5" t="s">
        <v>774</v>
      </c>
      <c r="E1147" s="52">
        <f t="shared" ca="1" si="17"/>
        <v>22644</v>
      </c>
      <c r="F1147" s="5">
        <v>45</v>
      </c>
      <c r="G1147" s="50">
        <v>26584</v>
      </c>
      <c r="H1147" s="5">
        <v>561271</v>
      </c>
      <c r="I1147" s="50">
        <v>35492</v>
      </c>
      <c r="J1147" s="5" t="s">
        <v>417</v>
      </c>
      <c r="BT1147" s="1"/>
    </row>
    <row r="1148" spans="1:72" x14ac:dyDescent="0.25">
      <c r="A1148" s="5" t="s">
        <v>674</v>
      </c>
      <c r="B1148" s="5" t="s">
        <v>408</v>
      </c>
      <c r="C1148" s="5" t="s">
        <v>673</v>
      </c>
      <c r="D1148" s="5" t="s">
        <v>157</v>
      </c>
      <c r="E1148" s="52">
        <f t="shared" ca="1" si="17"/>
        <v>26280</v>
      </c>
      <c r="F1148" s="5">
        <v>58</v>
      </c>
      <c r="G1148" s="50">
        <v>22039</v>
      </c>
      <c r="H1148" s="5">
        <v>560406</v>
      </c>
      <c r="I1148" s="50">
        <v>30105</v>
      </c>
      <c r="J1148" s="5" t="s">
        <v>417</v>
      </c>
      <c r="BT1148" s="1"/>
    </row>
    <row r="1149" spans="1:72" x14ac:dyDescent="0.25">
      <c r="A1149" s="5" t="s">
        <v>852</v>
      </c>
      <c r="B1149" s="5" t="s">
        <v>408</v>
      </c>
      <c r="C1149" s="5" t="s">
        <v>645</v>
      </c>
      <c r="D1149" s="5" t="s">
        <v>573</v>
      </c>
      <c r="E1149" s="52">
        <f t="shared" ca="1" si="17"/>
        <v>22284</v>
      </c>
      <c r="F1149" s="5">
        <v>50</v>
      </c>
      <c r="G1149" s="50">
        <v>24992</v>
      </c>
      <c r="H1149" s="5">
        <v>350493</v>
      </c>
      <c r="I1149" s="50">
        <v>34629</v>
      </c>
      <c r="J1149" s="5" t="s">
        <v>417</v>
      </c>
      <c r="BT1149" s="1"/>
    </row>
    <row r="1150" spans="1:72" x14ac:dyDescent="0.25">
      <c r="A1150" s="5" t="s">
        <v>879</v>
      </c>
      <c r="B1150" s="5" t="s">
        <v>413</v>
      </c>
      <c r="C1150" s="5" t="s">
        <v>612</v>
      </c>
      <c r="D1150" s="5" t="s">
        <v>878</v>
      </c>
      <c r="E1150" s="52">
        <f t="shared" ca="1" si="17"/>
        <v>24300</v>
      </c>
      <c r="F1150" s="5">
        <v>48</v>
      </c>
      <c r="G1150" s="50">
        <v>25717</v>
      </c>
      <c r="H1150" s="5">
        <v>561270</v>
      </c>
      <c r="I1150" s="50">
        <v>35562</v>
      </c>
      <c r="J1150" s="5" t="s">
        <v>417</v>
      </c>
      <c r="BT1150" s="1"/>
    </row>
    <row r="1151" spans="1:72" x14ac:dyDescent="0.25">
      <c r="A1151" s="5" t="s">
        <v>910</v>
      </c>
      <c r="B1151" s="5" t="s">
        <v>408</v>
      </c>
      <c r="C1151" s="5" t="s">
        <v>665</v>
      </c>
      <c r="D1151" s="5" t="s">
        <v>86</v>
      </c>
      <c r="E1151" s="52">
        <f t="shared" ca="1" si="17"/>
        <v>25680</v>
      </c>
      <c r="F1151" s="5">
        <v>45</v>
      </c>
      <c r="G1151" s="50">
        <v>26783</v>
      </c>
      <c r="H1151" s="5">
        <v>561483</v>
      </c>
      <c r="I1151" s="50">
        <v>33126</v>
      </c>
      <c r="J1151" s="5" t="s">
        <v>909</v>
      </c>
      <c r="BT1151" s="1"/>
    </row>
    <row r="1152" spans="1:72" x14ac:dyDescent="0.25">
      <c r="A1152" s="5" t="s">
        <v>933</v>
      </c>
      <c r="B1152" s="5" t="s">
        <v>413</v>
      </c>
      <c r="C1152" s="5" t="s">
        <v>534</v>
      </c>
      <c r="D1152" s="5" t="s">
        <v>640</v>
      </c>
      <c r="E1152" s="52">
        <f t="shared" ca="1" si="17"/>
        <v>21144</v>
      </c>
      <c r="F1152" s="5">
        <v>41</v>
      </c>
      <c r="G1152" s="50">
        <v>28177</v>
      </c>
      <c r="H1152" s="5">
        <v>561631</v>
      </c>
      <c r="I1152" s="50">
        <v>37261</v>
      </c>
      <c r="J1152" s="5" t="s">
        <v>858</v>
      </c>
      <c r="BT1152" s="1"/>
    </row>
    <row r="1153" spans="1:72" x14ac:dyDescent="0.25">
      <c r="A1153" s="5" t="s">
        <v>555</v>
      </c>
      <c r="B1153" s="5" t="s">
        <v>408</v>
      </c>
      <c r="C1153" s="5" t="s">
        <v>553</v>
      </c>
      <c r="D1153" s="5" t="s">
        <v>554</v>
      </c>
      <c r="E1153" s="52">
        <f t="shared" ca="1" si="17"/>
        <v>25596</v>
      </c>
      <c r="F1153" s="5">
        <v>62</v>
      </c>
      <c r="G1153" s="50">
        <v>20604</v>
      </c>
      <c r="H1153" s="5">
        <v>350506</v>
      </c>
      <c r="I1153" s="50">
        <v>29185</v>
      </c>
      <c r="J1153" s="5" t="s">
        <v>417</v>
      </c>
      <c r="BT1153" s="1"/>
    </row>
    <row r="1154" spans="1:72" x14ac:dyDescent="0.25">
      <c r="A1154" s="5" t="s">
        <v>555</v>
      </c>
      <c r="B1154" s="5" t="s">
        <v>408</v>
      </c>
      <c r="C1154" s="5" t="s">
        <v>712</v>
      </c>
      <c r="D1154" s="5" t="s">
        <v>453</v>
      </c>
      <c r="E1154" s="52">
        <f t="shared" ref="E1154:E1217" ca="1" si="18">RANDBETWEEN(1500,2600)*12</f>
        <v>26304</v>
      </c>
      <c r="F1154" s="5">
        <v>53</v>
      </c>
      <c r="G1154" s="50">
        <v>23976</v>
      </c>
      <c r="H1154" s="5">
        <v>561222</v>
      </c>
      <c r="I1154" s="50">
        <v>33215</v>
      </c>
      <c r="J1154" s="5" t="s">
        <v>466</v>
      </c>
      <c r="BT1154" s="1"/>
    </row>
    <row r="1155" spans="1:72" x14ac:dyDescent="0.25">
      <c r="A1155" s="5" t="s">
        <v>851</v>
      </c>
      <c r="B1155" s="5" t="s">
        <v>454</v>
      </c>
      <c r="C1155" s="5" t="s">
        <v>524</v>
      </c>
      <c r="D1155" s="5" t="s">
        <v>757</v>
      </c>
      <c r="E1155" s="52">
        <f t="shared" ca="1" si="18"/>
        <v>29640</v>
      </c>
      <c r="F1155" s="5">
        <v>51</v>
      </c>
      <c r="G1155" s="50">
        <v>24451</v>
      </c>
      <c r="H1155" s="5">
        <v>561057</v>
      </c>
      <c r="I1155" s="50">
        <v>34527</v>
      </c>
      <c r="J1155" s="5" t="s">
        <v>417</v>
      </c>
      <c r="BT1155" s="1"/>
    </row>
    <row r="1156" spans="1:72" x14ac:dyDescent="0.25">
      <c r="A1156" s="5" t="s">
        <v>945</v>
      </c>
      <c r="B1156" s="5" t="s">
        <v>408</v>
      </c>
      <c r="C1156" s="5" t="s">
        <v>673</v>
      </c>
      <c r="D1156" s="5" t="s">
        <v>86</v>
      </c>
      <c r="E1156" s="52">
        <f t="shared" ca="1" si="18"/>
        <v>26340</v>
      </c>
      <c r="F1156" s="5">
        <v>51</v>
      </c>
      <c r="G1156" s="50">
        <v>24665</v>
      </c>
      <c r="H1156" s="5">
        <v>351569</v>
      </c>
      <c r="I1156" s="50">
        <v>35058</v>
      </c>
      <c r="J1156" s="5" t="s">
        <v>909</v>
      </c>
      <c r="BT1156" s="1"/>
    </row>
    <row r="1157" spans="1:72" x14ac:dyDescent="0.25">
      <c r="A1157" s="5" t="s">
        <v>891</v>
      </c>
      <c r="B1157" s="5" t="s">
        <v>408</v>
      </c>
      <c r="C1157" s="5" t="s">
        <v>592</v>
      </c>
      <c r="D1157" s="5" t="s">
        <v>635</v>
      </c>
      <c r="E1157" s="52">
        <f t="shared" ca="1" si="18"/>
        <v>26004</v>
      </c>
      <c r="F1157" s="5">
        <v>45</v>
      </c>
      <c r="G1157" s="50">
        <v>26721</v>
      </c>
      <c r="H1157" s="5">
        <v>351022</v>
      </c>
      <c r="I1157" s="50">
        <v>35772</v>
      </c>
      <c r="J1157" s="5" t="s">
        <v>417</v>
      </c>
      <c r="BT1157" s="1"/>
    </row>
    <row r="1158" spans="1:72" x14ac:dyDescent="0.25">
      <c r="A1158" s="5" t="s">
        <v>821</v>
      </c>
      <c r="B1158" s="5" t="s">
        <v>408</v>
      </c>
      <c r="C1158" s="5" t="s">
        <v>492</v>
      </c>
      <c r="D1158" s="5" t="s">
        <v>532</v>
      </c>
      <c r="E1158" s="52">
        <f t="shared" ca="1" si="18"/>
        <v>19776</v>
      </c>
      <c r="F1158" s="5">
        <v>55</v>
      </c>
      <c r="G1158" s="50">
        <v>23227</v>
      </c>
      <c r="H1158" s="5">
        <v>350902</v>
      </c>
      <c r="I1158" s="50">
        <v>33138</v>
      </c>
      <c r="J1158" s="5" t="s">
        <v>417</v>
      </c>
      <c r="BT1158" s="1"/>
    </row>
    <row r="1159" spans="1:72" x14ac:dyDescent="0.25">
      <c r="A1159" s="5" t="s">
        <v>1042</v>
      </c>
      <c r="B1159" s="5" t="s">
        <v>408</v>
      </c>
      <c r="C1159" s="5" t="s">
        <v>414</v>
      </c>
      <c r="D1159" s="5" t="s">
        <v>950</v>
      </c>
      <c r="E1159" s="52">
        <f t="shared" ca="1" si="18"/>
        <v>27936</v>
      </c>
      <c r="F1159" s="5">
        <v>32</v>
      </c>
      <c r="G1159" s="50">
        <v>31464</v>
      </c>
      <c r="H1159" s="5">
        <v>352980</v>
      </c>
      <c r="I1159" s="50">
        <v>39397</v>
      </c>
      <c r="J1159" s="5" t="s">
        <v>858</v>
      </c>
      <c r="BT1159" s="1"/>
    </row>
    <row r="1160" spans="1:72" x14ac:dyDescent="0.25">
      <c r="A1160" s="5" t="s">
        <v>885</v>
      </c>
      <c r="B1160" s="5" t="s">
        <v>413</v>
      </c>
      <c r="C1160" s="5" t="s">
        <v>495</v>
      </c>
      <c r="D1160" s="5" t="s">
        <v>884</v>
      </c>
      <c r="E1160" s="52">
        <f t="shared" ca="1" si="18"/>
        <v>18420</v>
      </c>
      <c r="F1160" s="5">
        <v>46</v>
      </c>
      <c r="G1160" s="50">
        <v>26292</v>
      </c>
      <c r="H1160" s="5">
        <v>561311</v>
      </c>
      <c r="I1160" s="50">
        <v>35570</v>
      </c>
      <c r="J1160" s="5" t="s">
        <v>417</v>
      </c>
      <c r="BT1160" s="1"/>
    </row>
    <row r="1161" spans="1:72" x14ac:dyDescent="0.25">
      <c r="A1161" s="5" t="s">
        <v>768</v>
      </c>
      <c r="B1161" s="5" t="s">
        <v>408</v>
      </c>
      <c r="C1161" s="5" t="s">
        <v>495</v>
      </c>
      <c r="D1161" s="5" t="s">
        <v>444</v>
      </c>
      <c r="E1161" s="52">
        <f t="shared" ca="1" si="18"/>
        <v>26280</v>
      </c>
      <c r="F1161" s="5">
        <v>58</v>
      </c>
      <c r="G1161" s="50">
        <v>22169</v>
      </c>
      <c r="H1161" s="5">
        <v>560621</v>
      </c>
      <c r="I1161" s="50">
        <v>31756</v>
      </c>
      <c r="J1161" s="5" t="s">
        <v>412</v>
      </c>
      <c r="BT1161" s="1"/>
    </row>
    <row r="1162" spans="1:72" x14ac:dyDescent="0.25">
      <c r="A1162" s="5" t="s">
        <v>899</v>
      </c>
      <c r="B1162" s="5" t="s">
        <v>408</v>
      </c>
      <c r="C1162" s="5" t="s">
        <v>559</v>
      </c>
      <c r="D1162" s="5" t="s">
        <v>892</v>
      </c>
      <c r="E1162" s="52">
        <f t="shared" ca="1" si="18"/>
        <v>22104</v>
      </c>
      <c r="F1162" s="5">
        <v>45</v>
      </c>
      <c r="G1162" s="50">
        <v>26584</v>
      </c>
      <c r="H1162" s="5">
        <v>351254</v>
      </c>
      <c r="I1162" s="50">
        <v>35918</v>
      </c>
      <c r="J1162" s="5" t="s">
        <v>900</v>
      </c>
      <c r="BT1162" s="1"/>
    </row>
    <row r="1163" spans="1:72" x14ac:dyDescent="0.25">
      <c r="A1163" s="5" t="s">
        <v>1009</v>
      </c>
      <c r="B1163" s="5" t="s">
        <v>408</v>
      </c>
      <c r="C1163" s="5" t="s">
        <v>452</v>
      </c>
      <c r="D1163" s="5" t="s">
        <v>934</v>
      </c>
      <c r="E1163" s="52">
        <f t="shared" ca="1" si="18"/>
        <v>22464</v>
      </c>
      <c r="F1163" s="5">
        <v>41</v>
      </c>
      <c r="G1163" s="50">
        <v>28172</v>
      </c>
      <c r="H1163" s="5">
        <v>562766</v>
      </c>
      <c r="I1163" s="50">
        <v>37503</v>
      </c>
      <c r="J1163" s="5" t="s">
        <v>858</v>
      </c>
      <c r="BT1163" s="1"/>
    </row>
    <row r="1164" spans="1:72" x14ac:dyDescent="0.25">
      <c r="A1164" s="5" t="s">
        <v>939</v>
      </c>
      <c r="B1164" s="5" t="s">
        <v>454</v>
      </c>
      <c r="C1164" s="5" t="s">
        <v>652</v>
      </c>
      <c r="D1164" s="5" t="s">
        <v>938</v>
      </c>
      <c r="E1164" s="52">
        <f t="shared" ca="1" si="18"/>
        <v>25008</v>
      </c>
      <c r="F1164" s="5">
        <v>46</v>
      </c>
      <c r="G1164" s="50">
        <v>26467</v>
      </c>
      <c r="H1164" s="5">
        <v>351300</v>
      </c>
      <c r="I1164" s="50">
        <v>37396</v>
      </c>
      <c r="J1164" s="5" t="s">
        <v>858</v>
      </c>
      <c r="BT1164" s="1"/>
    </row>
    <row r="1165" spans="1:72" x14ac:dyDescent="0.25">
      <c r="A1165" s="5" t="s">
        <v>860</v>
      </c>
      <c r="B1165" s="5" t="s">
        <v>454</v>
      </c>
      <c r="C1165" s="5" t="s">
        <v>409</v>
      </c>
      <c r="D1165" s="5" t="s">
        <v>859</v>
      </c>
      <c r="E1165" s="52">
        <f t="shared" ca="1" si="18"/>
        <v>20820</v>
      </c>
      <c r="F1165" s="5">
        <v>47</v>
      </c>
      <c r="G1165" s="50">
        <v>26106</v>
      </c>
      <c r="H1165" s="5">
        <v>561089</v>
      </c>
      <c r="I1165" s="50">
        <v>34427</v>
      </c>
      <c r="J1165" s="5" t="s">
        <v>858</v>
      </c>
      <c r="BT1165" s="1"/>
    </row>
    <row r="1166" spans="1:72" x14ac:dyDescent="0.25">
      <c r="A1166" s="5" t="s">
        <v>895</v>
      </c>
      <c r="B1166" s="5" t="s">
        <v>408</v>
      </c>
      <c r="C1166" s="5" t="s">
        <v>476</v>
      </c>
      <c r="D1166" s="5" t="s">
        <v>835</v>
      </c>
      <c r="E1166" s="52">
        <f t="shared" ca="1" si="18"/>
        <v>22728</v>
      </c>
      <c r="F1166" s="5">
        <v>44</v>
      </c>
      <c r="G1166" s="50">
        <v>27232</v>
      </c>
      <c r="H1166" s="5">
        <v>561393</v>
      </c>
      <c r="I1166" s="50">
        <v>35920</v>
      </c>
      <c r="J1166" s="5" t="s">
        <v>466</v>
      </c>
      <c r="BT1166" s="1"/>
    </row>
    <row r="1167" spans="1:72" x14ac:dyDescent="0.25">
      <c r="A1167" s="5" t="s">
        <v>883</v>
      </c>
      <c r="B1167" s="5" t="s">
        <v>408</v>
      </c>
      <c r="C1167" s="5" t="s">
        <v>590</v>
      </c>
      <c r="D1167" s="5" t="s">
        <v>154</v>
      </c>
      <c r="E1167" s="52">
        <f t="shared" ca="1" si="18"/>
        <v>21588</v>
      </c>
      <c r="F1167" s="5">
        <v>47</v>
      </c>
      <c r="G1167" s="50">
        <v>26018</v>
      </c>
      <c r="H1167" s="5">
        <v>561301</v>
      </c>
      <c r="I1167" s="50">
        <v>35455</v>
      </c>
      <c r="J1167" s="5" t="s">
        <v>417</v>
      </c>
      <c r="BT1167" s="1"/>
    </row>
    <row r="1168" spans="1:72" x14ac:dyDescent="0.25">
      <c r="A1168" s="5" t="s">
        <v>920</v>
      </c>
      <c r="B1168" s="5" t="s">
        <v>408</v>
      </c>
      <c r="C1168" s="5" t="s">
        <v>579</v>
      </c>
      <c r="D1168" s="5" t="s">
        <v>822</v>
      </c>
      <c r="E1168" s="52">
        <f t="shared" ca="1" si="18"/>
        <v>22752</v>
      </c>
      <c r="F1168" s="5">
        <v>53</v>
      </c>
      <c r="G1168" s="50">
        <v>23966</v>
      </c>
      <c r="H1168" s="5">
        <v>351363</v>
      </c>
      <c r="I1168" s="50">
        <v>37014</v>
      </c>
      <c r="J1168" s="5" t="s">
        <v>858</v>
      </c>
      <c r="BT1168" s="1"/>
    </row>
    <row r="1169" spans="1:72" x14ac:dyDescent="0.25">
      <c r="A1169" s="5" t="s">
        <v>955</v>
      </c>
      <c r="B1169" s="5" t="s">
        <v>454</v>
      </c>
      <c r="C1169" s="5" t="s">
        <v>493</v>
      </c>
      <c r="D1169" s="5" t="s">
        <v>796</v>
      </c>
      <c r="E1169" s="52">
        <f t="shared" ca="1" si="18"/>
        <v>18864</v>
      </c>
      <c r="F1169" s="5">
        <v>36</v>
      </c>
      <c r="G1169" s="50">
        <v>29878</v>
      </c>
      <c r="H1169" s="5">
        <v>351771</v>
      </c>
      <c r="I1169" s="50">
        <v>39059</v>
      </c>
      <c r="J1169" s="5" t="s">
        <v>858</v>
      </c>
      <c r="BT1169" s="1"/>
    </row>
    <row r="1170" spans="1:72" x14ac:dyDescent="0.25">
      <c r="A1170" s="5" t="s">
        <v>814</v>
      </c>
      <c r="B1170" s="5" t="s">
        <v>408</v>
      </c>
      <c r="C1170" s="5" t="s">
        <v>531</v>
      </c>
      <c r="D1170" s="5" t="s">
        <v>604</v>
      </c>
      <c r="E1170" s="52">
        <f t="shared" ca="1" si="18"/>
        <v>24816</v>
      </c>
      <c r="F1170" s="5">
        <v>50</v>
      </c>
      <c r="G1170" s="50">
        <v>24845</v>
      </c>
      <c r="H1170" s="5">
        <v>350606</v>
      </c>
      <c r="I1170" s="50">
        <v>33097</v>
      </c>
      <c r="J1170" s="5" t="s">
        <v>466</v>
      </c>
      <c r="BT1170" s="1"/>
    </row>
    <row r="1171" spans="1:72" x14ac:dyDescent="0.25">
      <c r="A1171" s="5" t="s">
        <v>856</v>
      </c>
      <c r="B1171" s="5" t="s">
        <v>408</v>
      </c>
      <c r="C1171" s="5" t="s">
        <v>629</v>
      </c>
      <c r="D1171" s="5" t="s">
        <v>679</v>
      </c>
      <c r="E1171" s="52">
        <f t="shared" ca="1" si="18"/>
        <v>29004</v>
      </c>
      <c r="F1171" s="5">
        <v>48</v>
      </c>
      <c r="G1171" s="50">
        <v>25802</v>
      </c>
      <c r="H1171" s="5">
        <v>350435</v>
      </c>
      <c r="I1171" s="50">
        <v>34664</v>
      </c>
      <c r="J1171" s="5" t="s">
        <v>857</v>
      </c>
      <c r="BT1171" s="1"/>
    </row>
    <row r="1172" spans="1:72" x14ac:dyDescent="0.25">
      <c r="A1172" s="5" t="s">
        <v>856</v>
      </c>
      <c r="B1172" s="5" t="s">
        <v>413</v>
      </c>
      <c r="C1172" s="5" t="s">
        <v>629</v>
      </c>
      <c r="D1172" s="5" t="s">
        <v>887</v>
      </c>
      <c r="E1172" s="52">
        <f t="shared" ca="1" si="18"/>
        <v>20556</v>
      </c>
      <c r="F1172" s="5">
        <v>50</v>
      </c>
      <c r="G1172" s="50">
        <v>25022</v>
      </c>
      <c r="H1172" s="5">
        <v>351322</v>
      </c>
      <c r="I1172" s="50">
        <v>35525</v>
      </c>
      <c r="J1172" s="5" t="s">
        <v>417</v>
      </c>
      <c r="BT1172" s="1"/>
    </row>
    <row r="1173" spans="1:72" x14ac:dyDescent="0.25">
      <c r="A1173" s="5" t="s">
        <v>856</v>
      </c>
      <c r="B1173" s="5" t="s">
        <v>413</v>
      </c>
      <c r="C1173" s="5" t="s">
        <v>766</v>
      </c>
      <c r="D1173" s="5" t="s">
        <v>515</v>
      </c>
      <c r="E1173" s="52">
        <f t="shared" ca="1" si="18"/>
        <v>25632</v>
      </c>
      <c r="F1173" s="5">
        <v>47</v>
      </c>
      <c r="G1173" s="50">
        <v>25848</v>
      </c>
      <c r="H1173" s="5">
        <v>351352</v>
      </c>
      <c r="I1173" s="50">
        <v>32958</v>
      </c>
      <c r="J1173" s="5" t="s">
        <v>909</v>
      </c>
      <c r="BT1173" s="1"/>
    </row>
    <row r="1174" spans="1:72" x14ac:dyDescent="0.25">
      <c r="A1174" s="5" t="s">
        <v>799</v>
      </c>
      <c r="B1174" s="5" t="s">
        <v>454</v>
      </c>
      <c r="C1174" s="5" t="s">
        <v>660</v>
      </c>
      <c r="D1174" s="5" t="s">
        <v>773</v>
      </c>
      <c r="E1174" s="52">
        <f t="shared" ca="1" si="18"/>
        <v>24072</v>
      </c>
      <c r="F1174" s="5">
        <v>54</v>
      </c>
      <c r="G1174" s="50">
        <v>23295</v>
      </c>
      <c r="H1174" s="5">
        <v>351173</v>
      </c>
      <c r="I1174" s="50">
        <v>32266</v>
      </c>
      <c r="J1174" s="5" t="s">
        <v>466</v>
      </c>
      <c r="BT1174" s="1"/>
    </row>
    <row r="1175" spans="1:72" x14ac:dyDescent="0.25">
      <c r="A1175" s="5" t="s">
        <v>727</v>
      </c>
      <c r="B1175" s="5" t="s">
        <v>408</v>
      </c>
      <c r="C1175" s="5" t="s">
        <v>434</v>
      </c>
      <c r="D1175" s="5" t="s">
        <v>185</v>
      </c>
      <c r="E1175" s="52">
        <f t="shared" ca="1" si="18"/>
        <v>28992</v>
      </c>
      <c r="F1175" s="5">
        <v>58</v>
      </c>
      <c r="G1175" s="50">
        <v>22011</v>
      </c>
      <c r="H1175" s="5">
        <v>350664</v>
      </c>
      <c r="I1175" s="50">
        <v>30409</v>
      </c>
      <c r="J1175" s="5" t="s">
        <v>421</v>
      </c>
      <c r="BT1175" s="1"/>
    </row>
    <row r="1176" spans="1:72" x14ac:dyDescent="0.25">
      <c r="A1176" s="5" t="s">
        <v>758</v>
      </c>
      <c r="B1176" s="5" t="s">
        <v>408</v>
      </c>
      <c r="C1176" s="5" t="s">
        <v>503</v>
      </c>
      <c r="D1176" s="5" t="s">
        <v>542</v>
      </c>
      <c r="E1176" s="52">
        <f t="shared" ca="1" si="18"/>
        <v>26664</v>
      </c>
      <c r="F1176" s="5">
        <v>58</v>
      </c>
      <c r="G1176" s="50">
        <v>22009</v>
      </c>
      <c r="H1176" s="5">
        <v>560559</v>
      </c>
      <c r="I1176" s="50">
        <v>31189</v>
      </c>
      <c r="J1176" s="5" t="s">
        <v>417</v>
      </c>
      <c r="BT1176" s="1"/>
    </row>
    <row r="1177" spans="1:72" x14ac:dyDescent="0.25">
      <c r="A1177" s="5" t="s">
        <v>420</v>
      </c>
      <c r="B1177" s="5" t="s">
        <v>408</v>
      </c>
      <c r="C1177" s="5" t="s">
        <v>418</v>
      </c>
      <c r="D1177" s="5" t="s">
        <v>419</v>
      </c>
      <c r="E1177" s="52">
        <f t="shared" ca="1" si="18"/>
        <v>20592</v>
      </c>
      <c r="F1177" s="5">
        <v>63</v>
      </c>
      <c r="G1177" s="50">
        <v>20212</v>
      </c>
      <c r="H1177" s="5">
        <v>351350</v>
      </c>
      <c r="I1177" s="50">
        <v>27800</v>
      </c>
      <c r="J1177" s="5" t="s">
        <v>421</v>
      </c>
      <c r="BT1177" s="1"/>
    </row>
    <row r="1178" spans="1:72" x14ac:dyDescent="0.25">
      <c r="A1178" s="5" t="s">
        <v>584</v>
      </c>
      <c r="B1178" s="5" t="s">
        <v>408</v>
      </c>
      <c r="C1178" s="5" t="s">
        <v>514</v>
      </c>
      <c r="D1178" s="5" t="s">
        <v>157</v>
      </c>
      <c r="E1178" s="52">
        <f t="shared" ca="1" si="18"/>
        <v>23340</v>
      </c>
      <c r="F1178" s="5">
        <v>62</v>
      </c>
      <c r="G1178" s="50">
        <v>20574</v>
      </c>
      <c r="H1178" s="5">
        <v>560293</v>
      </c>
      <c r="I1178" s="50">
        <v>29445</v>
      </c>
      <c r="J1178" s="5" t="s">
        <v>412</v>
      </c>
      <c r="BT1178" s="1"/>
    </row>
    <row r="1179" spans="1:72" x14ac:dyDescent="0.25">
      <c r="A1179" s="5" t="s">
        <v>617</v>
      </c>
      <c r="B1179" s="5" t="s">
        <v>413</v>
      </c>
      <c r="C1179" s="5" t="s">
        <v>615</v>
      </c>
      <c r="D1179" s="5" t="s">
        <v>616</v>
      </c>
      <c r="E1179" s="52">
        <f t="shared" ca="1" si="18"/>
        <v>21792</v>
      </c>
      <c r="F1179" s="5">
        <v>61</v>
      </c>
      <c r="G1179" s="50">
        <v>21054</v>
      </c>
      <c r="H1179" s="5">
        <v>560356</v>
      </c>
      <c r="I1179" s="50">
        <v>29684</v>
      </c>
      <c r="J1179" s="5" t="s">
        <v>466</v>
      </c>
      <c r="BT1179" s="1"/>
    </row>
    <row r="1180" spans="1:72" x14ac:dyDescent="0.25">
      <c r="A1180" s="5" t="s">
        <v>617</v>
      </c>
      <c r="B1180" s="5" t="s">
        <v>413</v>
      </c>
      <c r="C1180" s="5" t="s">
        <v>673</v>
      </c>
      <c r="D1180" s="5" t="s">
        <v>824</v>
      </c>
      <c r="E1180" s="52">
        <f t="shared" ca="1" si="18"/>
        <v>23220</v>
      </c>
      <c r="F1180" s="5">
        <v>38</v>
      </c>
      <c r="G1180" s="50">
        <v>29314</v>
      </c>
      <c r="H1180" s="5">
        <v>561810</v>
      </c>
      <c r="I1180" s="50">
        <v>38854</v>
      </c>
      <c r="J1180" s="5" t="s">
        <v>858</v>
      </c>
      <c r="BT1180" s="1"/>
    </row>
    <row r="1181" spans="1:72" x14ac:dyDescent="0.25">
      <c r="A1181" s="5" t="s">
        <v>736</v>
      </c>
      <c r="B1181" s="5" t="s">
        <v>408</v>
      </c>
      <c r="C1181" s="5" t="s">
        <v>446</v>
      </c>
      <c r="D1181" s="5" t="s">
        <v>735</v>
      </c>
      <c r="E1181" s="52">
        <f t="shared" ca="1" si="18"/>
        <v>28596</v>
      </c>
      <c r="F1181" s="5">
        <v>57</v>
      </c>
      <c r="G1181" s="50">
        <v>22333</v>
      </c>
      <c r="H1181" s="5">
        <v>560484</v>
      </c>
      <c r="I1181" s="50">
        <v>30581</v>
      </c>
      <c r="J1181" s="5" t="s">
        <v>417</v>
      </c>
      <c r="BT1181" s="1"/>
    </row>
    <row r="1182" spans="1:72" x14ac:dyDescent="0.25">
      <c r="A1182" s="5" t="s">
        <v>915</v>
      </c>
      <c r="B1182" s="5" t="s">
        <v>413</v>
      </c>
      <c r="C1182" s="5" t="s">
        <v>603</v>
      </c>
      <c r="D1182" s="5" t="s">
        <v>914</v>
      </c>
      <c r="E1182" s="52">
        <f t="shared" ca="1" si="18"/>
        <v>24012</v>
      </c>
      <c r="F1182" s="5">
        <v>44</v>
      </c>
      <c r="G1182" s="50">
        <v>27279</v>
      </c>
      <c r="H1182" s="5">
        <v>561533</v>
      </c>
      <c r="I1182" s="50">
        <v>36953</v>
      </c>
      <c r="J1182" s="5" t="s">
        <v>466</v>
      </c>
      <c r="BT1182" s="1"/>
    </row>
    <row r="1183" spans="1:72" x14ac:dyDescent="0.25">
      <c r="A1183" s="5" t="s">
        <v>874</v>
      </c>
      <c r="B1183" s="5" t="s">
        <v>408</v>
      </c>
      <c r="C1183" s="5" t="s">
        <v>618</v>
      </c>
      <c r="D1183" s="5" t="s">
        <v>554</v>
      </c>
      <c r="E1183" s="52">
        <f t="shared" ca="1" si="18"/>
        <v>22356</v>
      </c>
      <c r="F1183" s="5">
        <v>59</v>
      </c>
      <c r="G1183" s="50">
        <v>21625</v>
      </c>
      <c r="H1183" s="5">
        <v>351297</v>
      </c>
      <c r="I1183" s="50">
        <v>35249</v>
      </c>
      <c r="J1183" s="5" t="s">
        <v>875</v>
      </c>
      <c r="BT1183" s="1"/>
    </row>
    <row r="1184" spans="1:72" x14ac:dyDescent="0.25">
      <c r="A1184" s="5" t="s">
        <v>867</v>
      </c>
      <c r="B1184" s="5" t="s">
        <v>408</v>
      </c>
      <c r="C1184" s="5" t="s">
        <v>434</v>
      </c>
      <c r="D1184" s="5" t="s">
        <v>776</v>
      </c>
      <c r="E1184" s="52">
        <f t="shared" ca="1" si="18"/>
        <v>30768</v>
      </c>
      <c r="F1184" s="5">
        <v>55</v>
      </c>
      <c r="G1184" s="50">
        <v>23134</v>
      </c>
      <c r="H1184" s="5">
        <v>350211</v>
      </c>
      <c r="I1184" s="50">
        <v>35145</v>
      </c>
      <c r="J1184" s="5" t="s">
        <v>858</v>
      </c>
      <c r="BT1184" s="1"/>
    </row>
    <row r="1185" spans="1:72" x14ac:dyDescent="0.25">
      <c r="A1185" s="5" t="s">
        <v>854</v>
      </c>
      <c r="B1185" s="5" t="s">
        <v>408</v>
      </c>
      <c r="C1185" s="5" t="s">
        <v>631</v>
      </c>
      <c r="D1185" s="5" t="s">
        <v>776</v>
      </c>
      <c r="E1185" s="52">
        <f t="shared" ca="1" si="18"/>
        <v>18252</v>
      </c>
      <c r="F1185" s="5">
        <v>55</v>
      </c>
      <c r="G1185" s="50">
        <v>23005</v>
      </c>
      <c r="H1185" s="5">
        <v>350503</v>
      </c>
      <c r="I1185" s="50">
        <v>34339</v>
      </c>
      <c r="J1185" s="5" t="s">
        <v>855</v>
      </c>
      <c r="BT1185" s="1"/>
    </row>
    <row r="1186" spans="1:72" x14ac:dyDescent="0.25">
      <c r="A1186" s="5" t="s">
        <v>650</v>
      </c>
      <c r="B1186" s="5" t="s">
        <v>408</v>
      </c>
      <c r="C1186" s="5" t="s">
        <v>546</v>
      </c>
      <c r="D1186" s="5" t="s">
        <v>547</v>
      </c>
      <c r="E1186" s="52">
        <f t="shared" ca="1" si="18"/>
        <v>19368</v>
      </c>
      <c r="F1186" s="5">
        <v>58</v>
      </c>
      <c r="G1186" s="50">
        <v>21920</v>
      </c>
      <c r="H1186" s="5">
        <v>350586</v>
      </c>
      <c r="I1186" s="50">
        <v>29841</v>
      </c>
      <c r="J1186" s="5" t="s">
        <v>466</v>
      </c>
      <c r="BT1186" s="1"/>
    </row>
    <row r="1187" spans="1:72" x14ac:dyDescent="0.25">
      <c r="A1187" s="5" t="s">
        <v>678</v>
      </c>
      <c r="B1187" s="5" t="s">
        <v>413</v>
      </c>
      <c r="C1187" s="5" t="s">
        <v>509</v>
      </c>
      <c r="D1187" s="5" t="s">
        <v>677</v>
      </c>
      <c r="E1187" s="52">
        <f t="shared" ca="1" si="18"/>
        <v>23220</v>
      </c>
      <c r="F1187" s="5">
        <v>56</v>
      </c>
      <c r="G1187" s="50">
        <v>22611</v>
      </c>
      <c r="H1187" s="5">
        <v>350022</v>
      </c>
      <c r="I1187" s="50">
        <v>30175</v>
      </c>
      <c r="J1187" s="5" t="s">
        <v>417</v>
      </c>
      <c r="BT1187" s="1"/>
    </row>
    <row r="1188" spans="1:72" x14ac:dyDescent="0.25">
      <c r="A1188" s="5" t="s">
        <v>678</v>
      </c>
      <c r="B1188" s="5" t="s">
        <v>413</v>
      </c>
      <c r="C1188" s="5" t="s">
        <v>497</v>
      </c>
      <c r="D1188" s="5" t="s">
        <v>472</v>
      </c>
      <c r="E1188" s="52">
        <f t="shared" ca="1" si="18"/>
        <v>22260</v>
      </c>
      <c r="F1188" s="5">
        <v>55</v>
      </c>
      <c r="G1188" s="50">
        <v>22931</v>
      </c>
      <c r="H1188" s="5">
        <v>351085</v>
      </c>
      <c r="I1188" s="50">
        <v>30031</v>
      </c>
      <c r="J1188" s="5" t="s">
        <v>412</v>
      </c>
      <c r="BT1188" s="1"/>
    </row>
    <row r="1189" spans="1:72" x14ac:dyDescent="0.25">
      <c r="A1189" s="5" t="s">
        <v>678</v>
      </c>
      <c r="B1189" s="5" t="s">
        <v>413</v>
      </c>
      <c r="C1189" s="5" t="s">
        <v>705</v>
      </c>
      <c r="D1189" s="5" t="s">
        <v>489</v>
      </c>
      <c r="E1189" s="52">
        <f t="shared" ca="1" si="18"/>
        <v>25620</v>
      </c>
      <c r="F1189" s="5">
        <v>48</v>
      </c>
      <c r="G1189" s="50">
        <v>25625</v>
      </c>
      <c r="H1189" s="5">
        <v>560579</v>
      </c>
      <c r="I1189" s="50">
        <v>33022</v>
      </c>
      <c r="J1189" s="5" t="s">
        <v>421</v>
      </c>
      <c r="BT1189" s="1"/>
    </row>
    <row r="1190" spans="1:72" x14ac:dyDescent="0.25">
      <c r="A1190" s="5" t="s">
        <v>678</v>
      </c>
      <c r="B1190" s="5" t="s">
        <v>413</v>
      </c>
      <c r="C1190" s="5" t="s">
        <v>673</v>
      </c>
      <c r="D1190" s="5" t="s">
        <v>781</v>
      </c>
      <c r="E1190" s="52">
        <f t="shared" ca="1" si="18"/>
        <v>23724</v>
      </c>
      <c r="F1190" s="5">
        <v>51</v>
      </c>
      <c r="G1190" s="50">
        <v>24466</v>
      </c>
      <c r="H1190" s="5">
        <v>560684</v>
      </c>
      <c r="I1190" s="50">
        <v>32061</v>
      </c>
      <c r="J1190" s="5" t="s">
        <v>466</v>
      </c>
      <c r="BT1190" s="1"/>
    </row>
    <row r="1191" spans="1:72" x14ac:dyDescent="0.25">
      <c r="A1191" s="5" t="s">
        <v>678</v>
      </c>
      <c r="B1191" s="5" t="s">
        <v>454</v>
      </c>
      <c r="C1191" s="5" t="s">
        <v>667</v>
      </c>
      <c r="D1191" s="5" t="s">
        <v>928</v>
      </c>
      <c r="E1191" s="52">
        <f t="shared" ca="1" si="18"/>
        <v>27432</v>
      </c>
      <c r="F1191" s="5">
        <v>37</v>
      </c>
      <c r="G1191" s="50">
        <v>29726</v>
      </c>
      <c r="H1191" s="5">
        <v>561677</v>
      </c>
      <c r="I1191" s="50">
        <v>38302</v>
      </c>
      <c r="J1191" s="5" t="s">
        <v>858</v>
      </c>
      <c r="BT1191" s="1"/>
    </row>
    <row r="1192" spans="1:72" x14ac:dyDescent="0.25">
      <c r="A1192" s="5" t="s">
        <v>678</v>
      </c>
      <c r="B1192" s="5" t="s">
        <v>413</v>
      </c>
      <c r="C1192" s="5" t="s">
        <v>534</v>
      </c>
      <c r="D1192" s="5" t="s">
        <v>930</v>
      </c>
      <c r="E1192" s="52">
        <f t="shared" ca="1" si="18"/>
        <v>19920</v>
      </c>
      <c r="F1192" s="5">
        <v>35</v>
      </c>
      <c r="G1192" s="50">
        <v>30519</v>
      </c>
      <c r="H1192" s="5">
        <v>566476</v>
      </c>
      <c r="I1192" s="50">
        <v>39001</v>
      </c>
      <c r="J1192" s="5" t="s">
        <v>858</v>
      </c>
      <c r="BT1192" s="1"/>
    </row>
    <row r="1193" spans="1:72" x14ac:dyDescent="0.25">
      <c r="A1193" s="5" t="s">
        <v>678</v>
      </c>
      <c r="B1193" s="5" t="s">
        <v>413</v>
      </c>
      <c r="C1193" s="5" t="s">
        <v>437</v>
      </c>
      <c r="D1193" s="5" t="s">
        <v>510</v>
      </c>
      <c r="E1193" s="52">
        <f t="shared" ca="1" si="18"/>
        <v>27780</v>
      </c>
      <c r="F1193" s="5">
        <v>47</v>
      </c>
      <c r="G1193" s="50">
        <v>25938</v>
      </c>
      <c r="H1193" s="5">
        <v>563012</v>
      </c>
      <c r="I1193" s="50">
        <v>39162</v>
      </c>
      <c r="J1193" s="5" t="s">
        <v>466</v>
      </c>
      <c r="BT1193" s="1"/>
    </row>
    <row r="1194" spans="1:72" x14ac:dyDescent="0.25">
      <c r="A1194" s="5" t="s">
        <v>643</v>
      </c>
      <c r="B1194" s="5" t="s">
        <v>413</v>
      </c>
      <c r="C1194" s="5" t="s">
        <v>461</v>
      </c>
      <c r="D1194" s="5" t="s">
        <v>435</v>
      </c>
      <c r="E1194" s="52">
        <f t="shared" ca="1" si="18"/>
        <v>25476</v>
      </c>
      <c r="F1194" s="5">
        <v>57</v>
      </c>
      <c r="G1194" s="50">
        <v>22366</v>
      </c>
      <c r="H1194" s="5">
        <v>350554</v>
      </c>
      <c r="I1194" s="50">
        <v>29728</v>
      </c>
      <c r="J1194" s="5" t="s">
        <v>421</v>
      </c>
      <c r="BT1194" s="1"/>
    </row>
    <row r="1195" spans="1:72" x14ac:dyDescent="0.25">
      <c r="A1195" s="5" t="s">
        <v>589</v>
      </c>
      <c r="B1195" s="5" t="s">
        <v>413</v>
      </c>
      <c r="C1195" s="5" t="s">
        <v>547</v>
      </c>
      <c r="D1195" s="5" t="s">
        <v>588</v>
      </c>
      <c r="E1195" s="52">
        <f t="shared" ca="1" si="18"/>
        <v>30192</v>
      </c>
      <c r="F1195" s="5">
        <v>59</v>
      </c>
      <c r="G1195" s="50">
        <v>21630</v>
      </c>
      <c r="H1195" s="5">
        <v>350246</v>
      </c>
      <c r="I1195" s="50">
        <v>29486</v>
      </c>
      <c r="J1195" s="5" t="s">
        <v>412</v>
      </c>
      <c r="BT1195" s="1"/>
    </row>
    <row r="1196" spans="1:72" x14ac:dyDescent="0.25">
      <c r="A1196" s="5" t="s">
        <v>668</v>
      </c>
      <c r="B1196" s="5" t="s">
        <v>408</v>
      </c>
      <c r="C1196" s="5" t="s">
        <v>667</v>
      </c>
      <c r="D1196" s="5" t="s">
        <v>410</v>
      </c>
      <c r="E1196" s="52">
        <f t="shared" ca="1" si="18"/>
        <v>28680</v>
      </c>
      <c r="F1196" s="5">
        <v>63</v>
      </c>
      <c r="G1196" s="50">
        <v>20243</v>
      </c>
      <c r="H1196" s="5">
        <v>351336</v>
      </c>
      <c r="I1196" s="50">
        <v>29976</v>
      </c>
      <c r="J1196" s="5" t="s">
        <v>417</v>
      </c>
      <c r="BT1196" s="1"/>
    </row>
    <row r="1197" spans="1:72" x14ac:dyDescent="0.25">
      <c r="A1197" s="5" t="s">
        <v>668</v>
      </c>
      <c r="B1197" s="5" t="s">
        <v>413</v>
      </c>
      <c r="C1197" s="5" t="s">
        <v>479</v>
      </c>
      <c r="D1197" s="5" t="s">
        <v>441</v>
      </c>
      <c r="E1197" s="52">
        <f t="shared" ca="1" si="18"/>
        <v>28860</v>
      </c>
      <c r="F1197" s="5">
        <v>61</v>
      </c>
      <c r="G1197" s="50">
        <v>20975</v>
      </c>
      <c r="H1197" s="5">
        <v>561640</v>
      </c>
      <c r="I1197" s="50">
        <v>30535</v>
      </c>
      <c r="J1197" s="5" t="s">
        <v>417</v>
      </c>
      <c r="BT1197" s="1"/>
    </row>
    <row r="1198" spans="1:72" x14ac:dyDescent="0.25">
      <c r="A1198" s="5" t="s">
        <v>668</v>
      </c>
      <c r="B1198" s="5" t="s">
        <v>408</v>
      </c>
      <c r="C1198" s="5" t="s">
        <v>646</v>
      </c>
      <c r="D1198" s="5" t="s">
        <v>715</v>
      </c>
      <c r="E1198" s="52">
        <f t="shared" ca="1" si="18"/>
        <v>31128</v>
      </c>
      <c r="F1198" s="5">
        <v>43</v>
      </c>
      <c r="G1198" s="50">
        <v>27371</v>
      </c>
      <c r="H1198" s="5">
        <v>352747</v>
      </c>
      <c r="I1198" s="50">
        <v>36885</v>
      </c>
      <c r="J1198" s="5" t="s">
        <v>858</v>
      </c>
      <c r="BT1198" s="1"/>
    </row>
    <row r="1199" spans="1:72" x14ac:dyDescent="0.25">
      <c r="A1199" s="5" t="s">
        <v>668</v>
      </c>
      <c r="B1199" s="5" t="s">
        <v>408</v>
      </c>
      <c r="C1199" s="5" t="s">
        <v>155</v>
      </c>
      <c r="D1199" s="5" t="s">
        <v>1008</v>
      </c>
      <c r="E1199" s="52">
        <f t="shared" ca="1" si="18"/>
        <v>20844</v>
      </c>
      <c r="F1199" s="5">
        <v>47</v>
      </c>
      <c r="G1199" s="50">
        <v>26088</v>
      </c>
      <c r="H1199" s="5">
        <v>562772</v>
      </c>
      <c r="I1199" s="50">
        <v>37075</v>
      </c>
      <c r="J1199" s="5" t="s">
        <v>858</v>
      </c>
      <c r="BT1199" s="1"/>
    </row>
    <row r="1200" spans="1:72" x14ac:dyDescent="0.25">
      <c r="A1200" s="5" t="s">
        <v>658</v>
      </c>
      <c r="B1200" s="5" t="s">
        <v>408</v>
      </c>
      <c r="C1200" s="5" t="s">
        <v>485</v>
      </c>
      <c r="D1200" s="5" t="s">
        <v>657</v>
      </c>
      <c r="E1200" s="52">
        <f t="shared" ca="1" si="18"/>
        <v>18504</v>
      </c>
      <c r="F1200" s="5">
        <v>61</v>
      </c>
      <c r="G1200" s="50">
        <v>21018</v>
      </c>
      <c r="H1200" s="5">
        <v>560383</v>
      </c>
      <c r="I1200" s="50">
        <v>30091</v>
      </c>
      <c r="J1200" s="5" t="s">
        <v>412</v>
      </c>
      <c r="BT1200" s="1"/>
    </row>
    <row r="1201" spans="1:72" x14ac:dyDescent="0.25">
      <c r="A1201" s="5" t="s">
        <v>658</v>
      </c>
      <c r="B1201" s="5" t="s">
        <v>408</v>
      </c>
      <c r="C1201" s="5" t="s">
        <v>458</v>
      </c>
      <c r="D1201" s="5" t="s">
        <v>608</v>
      </c>
      <c r="E1201" s="52">
        <f t="shared" ca="1" si="18"/>
        <v>18600</v>
      </c>
      <c r="F1201" s="5">
        <v>56</v>
      </c>
      <c r="G1201" s="50">
        <v>22865</v>
      </c>
      <c r="H1201" s="5">
        <v>560693</v>
      </c>
      <c r="I1201" s="50">
        <v>32107</v>
      </c>
      <c r="J1201" s="5" t="s">
        <v>466</v>
      </c>
      <c r="BT1201" s="1"/>
    </row>
    <row r="1202" spans="1:72" x14ac:dyDescent="0.25">
      <c r="A1202" s="5" t="s">
        <v>658</v>
      </c>
      <c r="B1202" s="5" t="s">
        <v>408</v>
      </c>
      <c r="C1202" s="5" t="s">
        <v>766</v>
      </c>
      <c r="D1202" s="5" t="s">
        <v>621</v>
      </c>
      <c r="E1202" s="52">
        <f t="shared" ca="1" si="18"/>
        <v>18408</v>
      </c>
      <c r="F1202" s="5">
        <v>53</v>
      </c>
      <c r="G1202" s="50">
        <v>23723</v>
      </c>
      <c r="H1202" s="5">
        <v>560764</v>
      </c>
      <c r="I1202" s="50">
        <v>32367</v>
      </c>
      <c r="J1202" s="5" t="s">
        <v>421</v>
      </c>
      <c r="BT1202" s="1"/>
    </row>
    <row r="1203" spans="1:72" x14ac:dyDescent="0.25">
      <c r="A1203" s="5" t="s">
        <v>658</v>
      </c>
      <c r="B1203" s="5" t="s">
        <v>454</v>
      </c>
      <c r="C1203" s="5" t="s">
        <v>471</v>
      </c>
      <c r="D1203" s="5" t="s">
        <v>491</v>
      </c>
      <c r="E1203" s="52">
        <f t="shared" ca="1" si="18"/>
        <v>28416</v>
      </c>
      <c r="F1203" s="5">
        <v>52</v>
      </c>
      <c r="G1203" s="50">
        <v>24369</v>
      </c>
      <c r="H1203" s="5">
        <v>350684</v>
      </c>
      <c r="I1203" s="50">
        <v>33215</v>
      </c>
      <c r="J1203" s="5" t="s">
        <v>466</v>
      </c>
      <c r="BT1203" s="1"/>
    </row>
    <row r="1204" spans="1:72" x14ac:dyDescent="0.25">
      <c r="A1204" s="5" t="s">
        <v>658</v>
      </c>
      <c r="B1204" s="5" t="s">
        <v>408</v>
      </c>
      <c r="C1204" s="5" t="s">
        <v>426</v>
      </c>
      <c r="D1204" s="5" t="s">
        <v>916</v>
      </c>
      <c r="E1204" s="52">
        <f t="shared" ca="1" si="18"/>
        <v>30120</v>
      </c>
      <c r="F1204" s="5">
        <v>40</v>
      </c>
      <c r="G1204" s="50">
        <v>28601</v>
      </c>
      <c r="H1204" s="5">
        <v>568890</v>
      </c>
      <c r="I1204" s="50">
        <v>36791</v>
      </c>
      <c r="J1204" s="5" t="s">
        <v>466</v>
      </c>
      <c r="BT1204" s="1"/>
    </row>
    <row r="1205" spans="1:72" x14ac:dyDescent="0.25">
      <c r="A1205" s="5" t="s">
        <v>658</v>
      </c>
      <c r="B1205" s="5" t="s">
        <v>408</v>
      </c>
      <c r="C1205" s="5" t="s">
        <v>469</v>
      </c>
      <c r="D1205" s="5" t="s">
        <v>863</v>
      </c>
      <c r="E1205" s="52">
        <f t="shared" ca="1" si="18"/>
        <v>23136</v>
      </c>
      <c r="F1205" s="5">
        <v>41</v>
      </c>
      <c r="G1205" s="50">
        <v>28182</v>
      </c>
      <c r="H1205" s="5">
        <v>353568</v>
      </c>
      <c r="I1205" s="50">
        <v>37040</v>
      </c>
      <c r="J1205" s="5" t="s">
        <v>858</v>
      </c>
      <c r="BT1205" s="1"/>
    </row>
    <row r="1206" spans="1:72" x14ac:dyDescent="0.25">
      <c r="A1206" s="5" t="s">
        <v>1046</v>
      </c>
      <c r="B1206" s="5" t="s">
        <v>454</v>
      </c>
      <c r="C1206" s="5" t="s">
        <v>509</v>
      </c>
      <c r="D1206" s="5" t="s">
        <v>640</v>
      </c>
      <c r="E1206" s="52">
        <f t="shared" ca="1" si="18"/>
        <v>23832</v>
      </c>
      <c r="F1206" s="5">
        <v>50</v>
      </c>
      <c r="G1206" s="50">
        <v>25036</v>
      </c>
      <c r="H1206" s="5">
        <v>563031</v>
      </c>
      <c r="I1206" s="50">
        <v>39736</v>
      </c>
      <c r="J1206" s="5" t="s">
        <v>858</v>
      </c>
      <c r="BT1206" s="1"/>
    </row>
    <row r="1207" spans="1:72" x14ac:dyDescent="0.25">
      <c r="A1207" s="5" t="s">
        <v>1046</v>
      </c>
      <c r="B1207" s="5" t="s">
        <v>408</v>
      </c>
      <c r="C1207" s="5" t="s">
        <v>488</v>
      </c>
      <c r="D1207" s="5" t="s">
        <v>1034</v>
      </c>
      <c r="E1207" s="52">
        <f t="shared" ca="1" si="18"/>
        <v>25008</v>
      </c>
      <c r="F1207" s="5">
        <v>34</v>
      </c>
      <c r="G1207" s="50">
        <v>30658</v>
      </c>
      <c r="H1207" s="5">
        <v>353033</v>
      </c>
      <c r="I1207" s="50">
        <v>39472</v>
      </c>
      <c r="J1207" s="5" t="s">
        <v>858</v>
      </c>
      <c r="BT1207" s="1"/>
    </row>
    <row r="1208" spans="1:72" x14ac:dyDescent="0.25">
      <c r="A1208" s="5" t="s">
        <v>800</v>
      </c>
      <c r="B1208" s="5" t="s">
        <v>408</v>
      </c>
      <c r="C1208" s="5" t="s">
        <v>461</v>
      </c>
      <c r="D1208" s="5" t="s">
        <v>774</v>
      </c>
      <c r="E1208" s="52">
        <f t="shared" ca="1" si="18"/>
        <v>29580</v>
      </c>
      <c r="F1208" s="5">
        <v>53</v>
      </c>
      <c r="G1208" s="50">
        <v>23840</v>
      </c>
      <c r="H1208" s="5">
        <v>560719</v>
      </c>
      <c r="I1208" s="50">
        <v>32336</v>
      </c>
      <c r="J1208" s="5" t="s">
        <v>412</v>
      </c>
      <c r="BT1208" s="1"/>
    </row>
    <row r="1209" spans="1:72" x14ac:dyDescent="0.25">
      <c r="A1209" s="5" t="s">
        <v>982</v>
      </c>
      <c r="B1209" s="5" t="s">
        <v>413</v>
      </c>
      <c r="C1209" s="5" t="s">
        <v>547</v>
      </c>
      <c r="D1209" s="5" t="s">
        <v>981</v>
      </c>
      <c r="E1209" s="52">
        <f t="shared" ca="1" si="18"/>
        <v>29532</v>
      </c>
      <c r="F1209" s="5">
        <v>36</v>
      </c>
      <c r="G1209" s="50">
        <v>30216</v>
      </c>
      <c r="H1209" s="5">
        <v>352383</v>
      </c>
      <c r="I1209" s="50">
        <v>39236</v>
      </c>
      <c r="J1209" s="5" t="s">
        <v>903</v>
      </c>
      <c r="BT1209" s="1"/>
    </row>
    <row r="1210" spans="1:72" x14ac:dyDescent="0.25">
      <c r="A1210" s="5" t="s">
        <v>433</v>
      </c>
      <c r="B1210" s="5" t="s">
        <v>413</v>
      </c>
      <c r="C1210" s="5" t="s">
        <v>431</v>
      </c>
      <c r="D1210" s="5" t="s">
        <v>432</v>
      </c>
      <c r="E1210" s="52">
        <f t="shared" ca="1" si="18"/>
        <v>29472</v>
      </c>
      <c r="F1210" s="5">
        <v>63</v>
      </c>
      <c r="G1210" s="50">
        <v>20287</v>
      </c>
      <c r="H1210" s="5">
        <v>560196</v>
      </c>
      <c r="I1210" s="50">
        <v>28104</v>
      </c>
      <c r="J1210" s="5" t="s">
        <v>417</v>
      </c>
      <c r="BT1210" s="1"/>
    </row>
    <row r="1211" spans="1:72" x14ac:dyDescent="0.25">
      <c r="A1211" s="5" t="s">
        <v>433</v>
      </c>
      <c r="B1211" s="5" t="s">
        <v>408</v>
      </c>
      <c r="C1211" s="5" t="s">
        <v>704</v>
      </c>
      <c r="D1211" s="5" t="s">
        <v>575</v>
      </c>
      <c r="E1211" s="52">
        <f t="shared" ca="1" si="18"/>
        <v>21096</v>
      </c>
      <c r="F1211" s="5">
        <v>58</v>
      </c>
      <c r="G1211" s="50">
        <v>21941</v>
      </c>
      <c r="H1211" s="5">
        <v>560570</v>
      </c>
      <c r="I1211" s="50">
        <v>31109</v>
      </c>
      <c r="J1211" s="5" t="s">
        <v>421</v>
      </c>
      <c r="BT1211" s="1"/>
    </row>
    <row r="1212" spans="1:72" x14ac:dyDescent="0.25">
      <c r="A1212" s="5" t="s">
        <v>433</v>
      </c>
      <c r="B1212" s="5" t="s">
        <v>413</v>
      </c>
      <c r="C1212" s="5" t="s">
        <v>503</v>
      </c>
      <c r="D1212" s="5" t="s">
        <v>824</v>
      </c>
      <c r="E1212" s="52">
        <f t="shared" ca="1" si="18"/>
        <v>20892</v>
      </c>
      <c r="F1212" s="5">
        <v>49</v>
      </c>
      <c r="G1212" s="50">
        <v>25242</v>
      </c>
      <c r="H1212" s="5">
        <v>561036</v>
      </c>
      <c r="I1212" s="50">
        <v>34123</v>
      </c>
      <c r="J1212" s="5" t="s">
        <v>412</v>
      </c>
      <c r="BT1212" s="1"/>
    </row>
    <row r="1213" spans="1:72" x14ac:dyDescent="0.25">
      <c r="A1213" s="5" t="s">
        <v>433</v>
      </c>
      <c r="B1213" s="5" t="s">
        <v>413</v>
      </c>
      <c r="C1213" s="5" t="s">
        <v>645</v>
      </c>
      <c r="D1213" s="5" t="s">
        <v>750</v>
      </c>
      <c r="E1213" s="52">
        <f t="shared" ca="1" si="18"/>
        <v>23136</v>
      </c>
      <c r="F1213" s="5">
        <v>48</v>
      </c>
      <c r="G1213" s="50">
        <v>25656</v>
      </c>
      <c r="H1213" s="5">
        <v>350624</v>
      </c>
      <c r="I1213" s="50">
        <v>34476</v>
      </c>
      <c r="J1213" s="5" t="s">
        <v>417</v>
      </c>
      <c r="BT1213" s="1"/>
    </row>
    <row r="1214" spans="1:72" x14ac:dyDescent="0.25">
      <c r="A1214" s="5" t="s">
        <v>433</v>
      </c>
      <c r="B1214" s="5" t="s">
        <v>408</v>
      </c>
      <c r="C1214" s="5" t="s">
        <v>423</v>
      </c>
      <c r="D1214" s="5" t="s">
        <v>912</v>
      </c>
      <c r="E1214" s="52">
        <f t="shared" ca="1" si="18"/>
        <v>20532</v>
      </c>
      <c r="F1214" s="5">
        <v>48</v>
      </c>
      <c r="G1214" s="50">
        <v>25784</v>
      </c>
      <c r="H1214" s="5">
        <v>351351</v>
      </c>
      <c r="I1214" s="50">
        <v>32968</v>
      </c>
      <c r="J1214" s="5" t="s">
        <v>909</v>
      </c>
      <c r="BT1214" s="1"/>
    </row>
    <row r="1215" spans="1:72" x14ac:dyDescent="0.25">
      <c r="A1215" s="5" t="s">
        <v>433</v>
      </c>
      <c r="B1215" s="5" t="s">
        <v>413</v>
      </c>
      <c r="C1215" s="5" t="s">
        <v>594</v>
      </c>
      <c r="D1215" s="5" t="s">
        <v>844</v>
      </c>
      <c r="E1215" s="52">
        <f t="shared" ca="1" si="18"/>
        <v>18312</v>
      </c>
      <c r="F1215" s="5">
        <v>37</v>
      </c>
      <c r="G1215" s="50">
        <v>29611</v>
      </c>
      <c r="H1215" s="5">
        <v>351431</v>
      </c>
      <c r="I1215" s="50">
        <v>37776</v>
      </c>
      <c r="J1215" s="5" t="s">
        <v>858</v>
      </c>
      <c r="BT1215" s="1"/>
    </row>
    <row r="1216" spans="1:72" x14ac:dyDescent="0.25">
      <c r="A1216" s="5" t="s">
        <v>433</v>
      </c>
      <c r="B1216" s="5" t="s">
        <v>413</v>
      </c>
      <c r="C1216" s="5" t="s">
        <v>471</v>
      </c>
      <c r="D1216" s="5" t="s">
        <v>956</v>
      </c>
      <c r="E1216" s="52">
        <f t="shared" ca="1" si="18"/>
        <v>24876</v>
      </c>
      <c r="F1216" s="5">
        <v>38</v>
      </c>
      <c r="G1216" s="50">
        <v>29283</v>
      </c>
      <c r="H1216" s="5">
        <v>561789</v>
      </c>
      <c r="I1216" s="50">
        <v>39046</v>
      </c>
      <c r="J1216" s="5" t="s">
        <v>858</v>
      </c>
      <c r="BT1216" s="1"/>
    </row>
    <row r="1217" spans="1:72" x14ac:dyDescent="0.25">
      <c r="A1217" s="5" t="s">
        <v>433</v>
      </c>
      <c r="B1217" s="5" t="s">
        <v>408</v>
      </c>
      <c r="C1217" s="5" t="s">
        <v>645</v>
      </c>
      <c r="D1217" s="5" t="s">
        <v>527</v>
      </c>
      <c r="E1217" s="52">
        <f t="shared" ca="1" si="18"/>
        <v>20784</v>
      </c>
      <c r="F1217" s="5">
        <v>35</v>
      </c>
      <c r="G1217" s="50">
        <v>30578</v>
      </c>
      <c r="H1217" s="5">
        <v>563036</v>
      </c>
      <c r="I1217" s="50">
        <v>41354</v>
      </c>
      <c r="J1217" s="5" t="s">
        <v>858</v>
      </c>
      <c r="BT1217" s="1"/>
    </row>
    <row r="1218" spans="1:72" x14ac:dyDescent="0.25">
      <c r="A1218" s="5" t="s">
        <v>911</v>
      </c>
      <c r="B1218" s="5" t="s">
        <v>408</v>
      </c>
      <c r="C1218" s="5" t="s">
        <v>562</v>
      </c>
      <c r="D1218" s="5" t="s">
        <v>185</v>
      </c>
      <c r="E1218" s="52">
        <f t="shared" ref="E1218:E1285" ca="1" si="19">RANDBETWEEN(1500,2600)*12</f>
        <v>23736</v>
      </c>
      <c r="F1218" s="5">
        <v>61</v>
      </c>
      <c r="G1218" s="50">
        <v>20988</v>
      </c>
      <c r="H1218" s="5">
        <v>351343</v>
      </c>
      <c r="I1218" s="50">
        <v>33005</v>
      </c>
      <c r="J1218" s="5" t="s">
        <v>909</v>
      </c>
      <c r="BT1218" s="1"/>
    </row>
    <row r="1219" spans="1:72" x14ac:dyDescent="0.25">
      <c r="A1219" s="5" t="s">
        <v>925</v>
      </c>
      <c r="B1219" s="5" t="s">
        <v>408</v>
      </c>
      <c r="C1219" s="5" t="s">
        <v>564</v>
      </c>
      <c r="D1219" s="5" t="s">
        <v>92</v>
      </c>
      <c r="E1219" s="52">
        <f t="shared" ca="1" si="19"/>
        <v>24924</v>
      </c>
      <c r="F1219" s="5">
        <v>49</v>
      </c>
      <c r="G1219" s="50">
        <v>25180</v>
      </c>
      <c r="H1219" s="5">
        <v>561578</v>
      </c>
      <c r="I1219" s="50">
        <v>33692</v>
      </c>
      <c r="J1219" s="5" t="s">
        <v>926</v>
      </c>
      <c r="BT1219" s="1"/>
    </row>
    <row r="1220" spans="1:72" x14ac:dyDescent="0.25">
      <c r="A1220" s="5" t="s">
        <v>622</v>
      </c>
      <c r="B1220" s="5" t="s">
        <v>413</v>
      </c>
      <c r="C1220" s="5" t="s">
        <v>464</v>
      </c>
      <c r="D1220" s="5" t="s">
        <v>441</v>
      </c>
      <c r="E1220" s="52">
        <f t="shared" ca="1" si="19"/>
        <v>27636</v>
      </c>
      <c r="F1220" s="5">
        <v>61</v>
      </c>
      <c r="G1220" s="50">
        <v>20983</v>
      </c>
      <c r="H1220" s="5">
        <v>560346</v>
      </c>
      <c r="I1220" s="50">
        <v>29591</v>
      </c>
      <c r="J1220" s="5" t="s">
        <v>466</v>
      </c>
      <c r="BT1220" s="1"/>
    </row>
    <row r="1221" spans="1:72" x14ac:dyDescent="0.25">
      <c r="A1221" s="5" t="s">
        <v>622</v>
      </c>
      <c r="B1221" s="5" t="s">
        <v>413</v>
      </c>
      <c r="C1221" s="5" t="s">
        <v>626</v>
      </c>
      <c r="D1221" s="5" t="s">
        <v>510</v>
      </c>
      <c r="E1221" s="52">
        <f t="shared" ca="1" si="19"/>
        <v>20472</v>
      </c>
      <c r="F1221" s="5">
        <v>57</v>
      </c>
      <c r="G1221" s="50">
        <v>22199</v>
      </c>
      <c r="H1221" s="5">
        <v>560348</v>
      </c>
      <c r="I1221" s="50">
        <v>29841</v>
      </c>
      <c r="J1221" s="5" t="s">
        <v>412</v>
      </c>
      <c r="BT1221" s="1"/>
    </row>
    <row r="1222" spans="1:72" x14ac:dyDescent="0.25">
      <c r="A1222" s="5" t="s">
        <v>622</v>
      </c>
      <c r="B1222" s="5" t="s">
        <v>413</v>
      </c>
      <c r="C1222" s="5" t="s">
        <v>541</v>
      </c>
      <c r="D1222" s="5" t="s">
        <v>596</v>
      </c>
      <c r="E1222" s="52">
        <f t="shared" ca="1" si="19"/>
        <v>18240</v>
      </c>
      <c r="F1222" s="5">
        <v>59</v>
      </c>
      <c r="G1222" s="50">
        <v>21614</v>
      </c>
      <c r="H1222" s="5">
        <v>560366</v>
      </c>
      <c r="I1222" s="50">
        <v>29740</v>
      </c>
      <c r="J1222" s="5" t="s">
        <v>417</v>
      </c>
      <c r="BT1222" s="1"/>
    </row>
    <row r="1223" spans="1:72" x14ac:dyDescent="0.25">
      <c r="A1223" s="5" t="s">
        <v>622</v>
      </c>
      <c r="B1223" s="5" t="s">
        <v>413</v>
      </c>
      <c r="C1223" s="5" t="s">
        <v>409</v>
      </c>
      <c r="D1223" s="5" t="s">
        <v>632</v>
      </c>
      <c r="E1223" s="52">
        <f t="shared" ca="1" si="19"/>
        <v>26076</v>
      </c>
      <c r="F1223" s="5">
        <v>58</v>
      </c>
      <c r="G1223" s="50">
        <v>22056</v>
      </c>
      <c r="H1223" s="5">
        <v>350482</v>
      </c>
      <c r="I1223" s="50">
        <v>30293</v>
      </c>
      <c r="J1223" s="5" t="s">
        <v>417</v>
      </c>
      <c r="BT1223" s="1"/>
    </row>
    <row r="1224" spans="1:72" x14ac:dyDescent="0.25">
      <c r="A1224" s="5" t="s">
        <v>622</v>
      </c>
      <c r="B1224" s="5" t="s">
        <v>413</v>
      </c>
      <c r="C1224" s="5" t="s">
        <v>648</v>
      </c>
      <c r="D1224" s="5" t="s">
        <v>755</v>
      </c>
      <c r="E1224" s="52">
        <f t="shared" ca="1" si="19"/>
        <v>26352</v>
      </c>
      <c r="F1224" s="5">
        <v>59</v>
      </c>
      <c r="G1224" s="50">
        <v>21687</v>
      </c>
      <c r="H1224" s="5">
        <v>560554</v>
      </c>
      <c r="I1224" s="50">
        <v>31184</v>
      </c>
      <c r="J1224" s="5" t="s">
        <v>417</v>
      </c>
      <c r="BT1224" s="1"/>
    </row>
    <row r="1225" spans="1:72" x14ac:dyDescent="0.25">
      <c r="A1225" s="5" t="s">
        <v>622</v>
      </c>
      <c r="B1225" s="5" t="s">
        <v>413</v>
      </c>
      <c r="C1225" s="5" t="s">
        <v>464</v>
      </c>
      <c r="D1225" s="5" t="s">
        <v>432</v>
      </c>
      <c r="E1225" s="52">
        <f t="shared" ca="1" si="19"/>
        <v>20784</v>
      </c>
      <c r="F1225" s="5">
        <v>56</v>
      </c>
      <c r="G1225" s="50">
        <v>22778</v>
      </c>
      <c r="H1225" s="5">
        <v>560563</v>
      </c>
      <c r="I1225" s="50">
        <v>31210</v>
      </c>
      <c r="J1225" s="5" t="s">
        <v>417</v>
      </c>
      <c r="BT1225" s="1"/>
    </row>
    <row r="1226" spans="1:72" x14ac:dyDescent="0.25">
      <c r="A1226" s="5" t="s">
        <v>622</v>
      </c>
      <c r="B1226" s="5" t="s">
        <v>413</v>
      </c>
      <c r="C1226" s="5" t="s">
        <v>512</v>
      </c>
      <c r="D1226" s="5" t="s">
        <v>803</v>
      </c>
      <c r="E1226" s="52">
        <f t="shared" ca="1" si="19"/>
        <v>25392</v>
      </c>
      <c r="F1226" s="5">
        <v>53</v>
      </c>
      <c r="G1226" s="50">
        <v>23865</v>
      </c>
      <c r="H1226" s="5">
        <v>560813</v>
      </c>
      <c r="I1226" s="50">
        <v>32408</v>
      </c>
      <c r="J1226" s="5" t="s">
        <v>412</v>
      </c>
      <c r="BT1226" s="1"/>
    </row>
    <row r="1227" spans="1:72" x14ac:dyDescent="0.25">
      <c r="A1227" s="5" t="s">
        <v>622</v>
      </c>
      <c r="B1227" s="5" t="s">
        <v>413</v>
      </c>
      <c r="C1227" s="5" t="s">
        <v>791</v>
      </c>
      <c r="D1227" s="5" t="s">
        <v>804</v>
      </c>
      <c r="E1227" s="52">
        <f t="shared" ca="1" si="19"/>
        <v>19320</v>
      </c>
      <c r="F1227" s="5">
        <v>52</v>
      </c>
      <c r="G1227" s="50">
        <v>24115</v>
      </c>
      <c r="H1227" s="5">
        <v>560815</v>
      </c>
      <c r="I1227" s="50">
        <v>32236</v>
      </c>
      <c r="J1227" s="5" t="s">
        <v>412</v>
      </c>
      <c r="BT1227" s="1"/>
    </row>
    <row r="1228" spans="1:72" x14ac:dyDescent="0.25">
      <c r="A1228" s="5" t="s">
        <v>622</v>
      </c>
      <c r="B1228" s="5" t="s">
        <v>413</v>
      </c>
      <c r="C1228" s="5" t="s">
        <v>648</v>
      </c>
      <c r="D1228" s="5" t="s">
        <v>91</v>
      </c>
      <c r="E1228" s="52">
        <f t="shared" ca="1" si="19"/>
        <v>29340</v>
      </c>
      <c r="F1228" s="5">
        <v>52</v>
      </c>
      <c r="G1228" s="50">
        <v>24217</v>
      </c>
      <c r="H1228" s="5">
        <v>560821</v>
      </c>
      <c r="I1228" s="50">
        <v>32503</v>
      </c>
      <c r="J1228" s="5" t="s">
        <v>412</v>
      </c>
      <c r="BT1228" s="1"/>
    </row>
    <row r="1229" spans="1:72" x14ac:dyDescent="0.25">
      <c r="A1229" s="5" t="s">
        <v>622</v>
      </c>
      <c r="B1229" s="5" t="s">
        <v>413</v>
      </c>
      <c r="C1229" s="5" t="s">
        <v>712</v>
      </c>
      <c r="D1229" s="5" t="s">
        <v>489</v>
      </c>
      <c r="E1229" s="52">
        <f t="shared" ca="1" si="19"/>
        <v>31104</v>
      </c>
      <c r="F1229" s="5">
        <v>49</v>
      </c>
      <c r="G1229" s="50">
        <v>25149</v>
      </c>
      <c r="H1229" s="5">
        <v>560901</v>
      </c>
      <c r="I1229" s="50">
        <v>33015</v>
      </c>
      <c r="J1229" s="5" t="s">
        <v>412</v>
      </c>
      <c r="BT1229" s="1"/>
    </row>
    <row r="1230" spans="1:72" x14ac:dyDescent="0.25">
      <c r="A1230" s="5" t="s">
        <v>622</v>
      </c>
      <c r="B1230" s="5" t="s">
        <v>413</v>
      </c>
      <c r="C1230" s="5" t="s">
        <v>418</v>
      </c>
      <c r="D1230" s="5" t="s">
        <v>781</v>
      </c>
      <c r="E1230" s="52">
        <f t="shared" ca="1" si="19"/>
        <v>21156</v>
      </c>
      <c r="F1230" s="5">
        <v>47</v>
      </c>
      <c r="G1230" s="50">
        <v>25928</v>
      </c>
      <c r="H1230" s="5">
        <v>350562</v>
      </c>
      <c r="I1230" s="50">
        <v>34234</v>
      </c>
      <c r="J1230" s="5" t="s">
        <v>417</v>
      </c>
      <c r="BT1230" s="1"/>
    </row>
    <row r="1231" spans="1:72" x14ac:dyDescent="0.25">
      <c r="A1231" s="5" t="s">
        <v>622</v>
      </c>
      <c r="B1231" s="5" t="s">
        <v>413</v>
      </c>
      <c r="C1231" s="5" t="s">
        <v>429</v>
      </c>
      <c r="D1231" s="5" t="s">
        <v>819</v>
      </c>
      <c r="E1231" s="52">
        <f t="shared" ca="1" si="19"/>
        <v>24312</v>
      </c>
      <c r="F1231" s="5">
        <v>50</v>
      </c>
      <c r="G1231" s="50">
        <v>25069</v>
      </c>
      <c r="H1231" s="5">
        <v>350832</v>
      </c>
      <c r="I1231" s="50">
        <v>34422</v>
      </c>
      <c r="J1231" s="5" t="s">
        <v>417</v>
      </c>
      <c r="BT1231" s="1"/>
    </row>
    <row r="1232" spans="1:72" x14ac:dyDescent="0.25">
      <c r="A1232" s="5" t="s">
        <v>622</v>
      </c>
      <c r="B1232" s="5" t="s">
        <v>413</v>
      </c>
      <c r="C1232" s="5" t="s">
        <v>648</v>
      </c>
      <c r="D1232" s="5" t="s">
        <v>790</v>
      </c>
      <c r="E1232" s="52">
        <f t="shared" ca="1" si="19"/>
        <v>18900</v>
      </c>
      <c r="F1232" s="5">
        <v>49</v>
      </c>
      <c r="G1232" s="50">
        <v>25394</v>
      </c>
      <c r="H1232" s="5">
        <v>561143</v>
      </c>
      <c r="I1232" s="50">
        <v>34841</v>
      </c>
      <c r="J1232" s="5" t="s">
        <v>466</v>
      </c>
      <c r="BT1232" s="1"/>
    </row>
    <row r="1233" spans="1:72" x14ac:dyDescent="0.25">
      <c r="A1233" s="5" t="s">
        <v>622</v>
      </c>
      <c r="B1233" s="5" t="s">
        <v>408</v>
      </c>
      <c r="C1233" s="5" t="s">
        <v>562</v>
      </c>
      <c r="D1233" s="5" t="s">
        <v>735</v>
      </c>
      <c r="E1233" s="52">
        <f t="shared" ca="1" si="19"/>
        <v>24828</v>
      </c>
      <c r="F1233" s="5">
        <v>46</v>
      </c>
      <c r="G1233" s="50">
        <v>26431</v>
      </c>
      <c r="H1233" s="5">
        <v>561242</v>
      </c>
      <c r="I1233" s="50">
        <v>35528</v>
      </c>
      <c r="J1233" s="5" t="s">
        <v>417</v>
      </c>
      <c r="BT1233" s="1"/>
    </row>
    <row r="1234" spans="1:72" x14ac:dyDescent="0.25">
      <c r="A1234" s="5" t="s">
        <v>622</v>
      </c>
      <c r="B1234" s="5" t="s">
        <v>454</v>
      </c>
      <c r="C1234" s="5" t="s">
        <v>152</v>
      </c>
      <c r="D1234" s="5" t="s">
        <v>796</v>
      </c>
      <c r="E1234" s="52">
        <f t="shared" ca="1" si="19"/>
        <v>30204</v>
      </c>
      <c r="F1234" s="5">
        <v>40</v>
      </c>
      <c r="G1234" s="50">
        <v>28485</v>
      </c>
      <c r="H1234" s="5">
        <v>561470</v>
      </c>
      <c r="I1234" s="50">
        <v>36090</v>
      </c>
      <c r="J1234" s="5" t="s">
        <v>466</v>
      </c>
      <c r="BT1234" s="1"/>
    </row>
    <row r="1235" spans="1:72" x14ac:dyDescent="0.25">
      <c r="A1235" s="5" t="s">
        <v>622</v>
      </c>
      <c r="B1235" s="5" t="s">
        <v>408</v>
      </c>
      <c r="C1235" s="5" t="s">
        <v>434</v>
      </c>
      <c r="D1235" s="5" t="s">
        <v>776</v>
      </c>
      <c r="E1235" s="52">
        <f t="shared" ca="1" si="19"/>
        <v>28200</v>
      </c>
      <c r="F1235" s="5">
        <v>40</v>
      </c>
      <c r="G1235" s="50">
        <v>28436</v>
      </c>
      <c r="H1235" s="5">
        <v>561482</v>
      </c>
      <c r="I1235" s="50">
        <v>33013</v>
      </c>
      <c r="J1235" s="5" t="s">
        <v>909</v>
      </c>
      <c r="BT1235" s="1"/>
    </row>
    <row r="1236" spans="1:72" x14ac:dyDescent="0.25">
      <c r="A1236" s="5" t="s">
        <v>622</v>
      </c>
      <c r="B1236" s="5" t="s">
        <v>413</v>
      </c>
      <c r="C1236" s="5" t="s">
        <v>467</v>
      </c>
      <c r="D1236" s="5" t="s">
        <v>523</v>
      </c>
      <c r="E1236" s="52">
        <f t="shared" ca="1" si="19"/>
        <v>30120</v>
      </c>
      <c r="F1236" s="5">
        <v>40</v>
      </c>
      <c r="G1236" s="50">
        <v>28526</v>
      </c>
      <c r="H1236" s="5">
        <v>561594</v>
      </c>
      <c r="I1236" s="50">
        <v>37511</v>
      </c>
      <c r="J1236" s="5" t="s">
        <v>858</v>
      </c>
      <c r="BT1236" s="1"/>
    </row>
    <row r="1237" spans="1:72" x14ac:dyDescent="0.25">
      <c r="A1237" s="5" t="s">
        <v>622</v>
      </c>
      <c r="B1237" s="5" t="s">
        <v>408</v>
      </c>
      <c r="C1237" s="5" t="s">
        <v>452</v>
      </c>
      <c r="D1237" s="5" t="s">
        <v>954</v>
      </c>
      <c r="E1237" s="52">
        <f t="shared" ca="1" si="19"/>
        <v>30756</v>
      </c>
      <c r="F1237" s="5">
        <v>38</v>
      </c>
      <c r="G1237" s="50">
        <v>29340</v>
      </c>
      <c r="H1237" s="5">
        <v>352017</v>
      </c>
      <c r="I1237" s="50">
        <v>38797</v>
      </c>
      <c r="J1237" s="5" t="s">
        <v>858</v>
      </c>
      <c r="BT1237" s="1"/>
    </row>
    <row r="1238" spans="1:72" x14ac:dyDescent="0.25">
      <c r="A1238" s="5" t="s">
        <v>622</v>
      </c>
      <c r="B1238" s="5" t="s">
        <v>454</v>
      </c>
      <c r="C1238" s="5" t="s">
        <v>665</v>
      </c>
      <c r="D1238" s="5" t="s">
        <v>847</v>
      </c>
      <c r="E1238" s="52">
        <f t="shared" ca="1" si="19"/>
        <v>22668</v>
      </c>
      <c r="F1238" s="5">
        <v>35</v>
      </c>
      <c r="G1238" s="50">
        <v>30266</v>
      </c>
      <c r="H1238" s="5">
        <v>352068</v>
      </c>
      <c r="I1238" s="50">
        <v>39329</v>
      </c>
      <c r="J1238" s="5" t="s">
        <v>858</v>
      </c>
      <c r="BT1238" s="1"/>
    </row>
    <row r="1239" spans="1:72" x14ac:dyDescent="0.25">
      <c r="A1239" s="5" t="s">
        <v>622</v>
      </c>
      <c r="B1239" s="5" t="s">
        <v>413</v>
      </c>
      <c r="C1239" s="5" t="s">
        <v>524</v>
      </c>
      <c r="D1239" s="5" t="s">
        <v>523</v>
      </c>
      <c r="E1239" s="52">
        <f t="shared" ca="1" si="19"/>
        <v>29208</v>
      </c>
      <c r="F1239" s="5">
        <v>42</v>
      </c>
      <c r="G1239" s="50">
        <v>27914</v>
      </c>
      <c r="H1239" s="5">
        <v>562352</v>
      </c>
      <c r="I1239" s="50">
        <v>39108</v>
      </c>
      <c r="J1239" s="5" t="s">
        <v>858</v>
      </c>
      <c r="BT1239" s="1"/>
    </row>
    <row r="1240" spans="1:72" x14ac:dyDescent="0.25">
      <c r="A1240" s="5" t="s">
        <v>622</v>
      </c>
      <c r="B1240" s="5" t="s">
        <v>454</v>
      </c>
      <c r="C1240" s="5" t="s">
        <v>662</v>
      </c>
      <c r="D1240" s="5" t="s">
        <v>976</v>
      </c>
      <c r="E1240" s="52">
        <f t="shared" ca="1" si="19"/>
        <v>24588</v>
      </c>
      <c r="F1240" s="5">
        <v>34</v>
      </c>
      <c r="G1240" s="50">
        <v>30777</v>
      </c>
      <c r="H1240" s="5">
        <v>562347</v>
      </c>
      <c r="I1240" s="50">
        <v>39362</v>
      </c>
      <c r="J1240" s="5" t="s">
        <v>858</v>
      </c>
      <c r="BT1240" s="1"/>
    </row>
    <row r="1241" spans="1:72" x14ac:dyDescent="0.25">
      <c r="A1241" s="5" t="s">
        <v>622</v>
      </c>
      <c r="B1241" s="5" t="s">
        <v>454</v>
      </c>
      <c r="C1241" s="5" t="s">
        <v>464</v>
      </c>
      <c r="D1241" s="5" t="s">
        <v>943</v>
      </c>
      <c r="E1241" s="52">
        <f t="shared" ca="1" si="19"/>
        <v>30792</v>
      </c>
      <c r="F1241" s="5">
        <v>44</v>
      </c>
      <c r="G1241" s="50">
        <v>27171</v>
      </c>
      <c r="H1241" s="5">
        <v>562497</v>
      </c>
      <c r="I1241" s="50">
        <v>35160</v>
      </c>
      <c r="J1241" s="5" t="s">
        <v>858</v>
      </c>
      <c r="BT1241" s="1"/>
    </row>
    <row r="1242" spans="1:72" x14ac:dyDescent="0.25">
      <c r="A1242" s="5" t="s">
        <v>622</v>
      </c>
      <c r="B1242" s="5" t="s">
        <v>454</v>
      </c>
      <c r="C1242" s="5" t="s">
        <v>506</v>
      </c>
      <c r="D1242" s="5" t="s">
        <v>930</v>
      </c>
      <c r="E1242" s="52">
        <f t="shared" ca="1" si="19"/>
        <v>21348</v>
      </c>
      <c r="F1242" s="5">
        <v>34</v>
      </c>
      <c r="G1242" s="50">
        <v>30675</v>
      </c>
      <c r="H1242" s="5">
        <v>562754</v>
      </c>
      <c r="I1242" s="50">
        <v>37001</v>
      </c>
      <c r="J1242" s="5" t="s">
        <v>858</v>
      </c>
      <c r="BT1242" s="1"/>
    </row>
    <row r="1243" spans="1:72" x14ac:dyDescent="0.25">
      <c r="A1243" s="5" t="s">
        <v>622</v>
      </c>
      <c r="B1243" s="5" t="s">
        <v>408</v>
      </c>
      <c r="C1243" s="5" t="s">
        <v>712</v>
      </c>
      <c r="D1243" s="5" t="s">
        <v>959</v>
      </c>
      <c r="E1243" s="52">
        <f t="shared" ca="1" si="19"/>
        <v>24888</v>
      </c>
      <c r="F1243" s="5">
        <v>32</v>
      </c>
      <c r="G1243" s="50">
        <v>31554</v>
      </c>
      <c r="H1243" s="5">
        <v>562966</v>
      </c>
      <c r="I1243" s="50">
        <v>39059</v>
      </c>
      <c r="J1243" s="5" t="s">
        <v>858</v>
      </c>
      <c r="BT1243" s="1"/>
    </row>
    <row r="1244" spans="1:72" x14ac:dyDescent="0.25">
      <c r="A1244" s="5" t="s">
        <v>622</v>
      </c>
      <c r="B1244" s="5" t="s">
        <v>454</v>
      </c>
      <c r="C1244" s="5" t="s">
        <v>712</v>
      </c>
      <c r="D1244" s="5" t="s">
        <v>970</v>
      </c>
      <c r="E1244" s="52">
        <f t="shared" ca="1" si="19"/>
        <v>18888</v>
      </c>
      <c r="F1244" s="5">
        <v>31</v>
      </c>
      <c r="G1244" s="50">
        <v>32039</v>
      </c>
      <c r="H1244" s="5">
        <v>563024</v>
      </c>
      <c r="I1244" s="50">
        <v>39329</v>
      </c>
      <c r="J1244" s="5" t="s">
        <v>858</v>
      </c>
      <c r="BT1244" s="1"/>
    </row>
    <row r="1245" spans="1:72" x14ac:dyDescent="0.25">
      <c r="A1245" s="5" t="s">
        <v>872</v>
      </c>
      <c r="B1245" s="5" t="s">
        <v>408</v>
      </c>
      <c r="C1245" s="5" t="s">
        <v>618</v>
      </c>
      <c r="D1245" s="5" t="s">
        <v>871</v>
      </c>
      <c r="E1245" s="52">
        <f t="shared" ca="1" si="19"/>
        <v>30024</v>
      </c>
      <c r="F1245" s="5">
        <v>56</v>
      </c>
      <c r="G1245" s="50">
        <v>22741</v>
      </c>
      <c r="H1245" s="5">
        <v>351190</v>
      </c>
      <c r="I1245" s="50">
        <v>35395</v>
      </c>
      <c r="J1245" s="5" t="s">
        <v>412</v>
      </c>
      <c r="BT1245" s="1"/>
    </row>
    <row r="1246" spans="1:72" x14ac:dyDescent="0.25">
      <c r="A1246" s="5" t="s">
        <v>530</v>
      </c>
      <c r="B1246" s="5" t="s">
        <v>408</v>
      </c>
      <c r="C1246" s="5" t="s">
        <v>521</v>
      </c>
      <c r="D1246" s="5" t="s">
        <v>95</v>
      </c>
      <c r="E1246" s="52">
        <f t="shared" ca="1" si="19"/>
        <v>27972</v>
      </c>
      <c r="F1246" s="5">
        <v>59</v>
      </c>
      <c r="G1246" s="50">
        <v>21743</v>
      </c>
      <c r="H1246" s="5">
        <v>350944</v>
      </c>
      <c r="I1246" s="50">
        <v>28615</v>
      </c>
      <c r="J1246" s="5" t="s">
        <v>412</v>
      </c>
      <c r="BT1246" s="1"/>
    </row>
    <row r="1247" spans="1:72" x14ac:dyDescent="0.25">
      <c r="A1247" s="5" t="s">
        <v>530</v>
      </c>
      <c r="B1247" s="5" t="s">
        <v>413</v>
      </c>
      <c r="C1247" s="5" t="s">
        <v>512</v>
      </c>
      <c r="D1247" s="5" t="s">
        <v>91</v>
      </c>
      <c r="E1247" s="52">
        <f t="shared" ca="1" si="19"/>
        <v>25284</v>
      </c>
      <c r="F1247" s="5">
        <v>56</v>
      </c>
      <c r="G1247" s="50">
        <v>22901</v>
      </c>
      <c r="H1247" s="5">
        <v>350727</v>
      </c>
      <c r="I1247" s="50">
        <v>29916</v>
      </c>
      <c r="J1247" s="5" t="s">
        <v>466</v>
      </c>
      <c r="BT1247" s="1"/>
    </row>
    <row r="1248" spans="1:72" x14ac:dyDescent="0.25">
      <c r="A1248" s="5" t="s">
        <v>577</v>
      </c>
      <c r="B1248" s="5" t="s">
        <v>413</v>
      </c>
      <c r="C1248" s="5" t="s">
        <v>409</v>
      </c>
      <c r="D1248" s="5" t="s">
        <v>576</v>
      </c>
      <c r="E1248" s="52">
        <f t="shared" ca="1" si="19"/>
        <v>29460</v>
      </c>
      <c r="F1248" s="5">
        <v>61</v>
      </c>
      <c r="G1248" s="50">
        <v>21005</v>
      </c>
      <c r="H1248" s="5">
        <v>350663</v>
      </c>
      <c r="I1248" s="50">
        <v>28943</v>
      </c>
      <c r="J1248" s="5" t="s">
        <v>466</v>
      </c>
      <c r="BT1248" s="1"/>
    </row>
    <row r="1249" spans="1:72" x14ac:dyDescent="0.25">
      <c r="A1249" s="5" t="s">
        <v>577</v>
      </c>
      <c r="B1249" s="5" t="s">
        <v>413</v>
      </c>
      <c r="C1249" s="5" t="s">
        <v>157</v>
      </c>
      <c r="D1249" s="5" t="s">
        <v>752</v>
      </c>
      <c r="E1249" s="52">
        <f t="shared" ca="1" si="19"/>
        <v>21348</v>
      </c>
      <c r="F1249" s="5">
        <v>57</v>
      </c>
      <c r="G1249" s="50">
        <v>22435</v>
      </c>
      <c r="H1249" s="5">
        <v>560517</v>
      </c>
      <c r="I1249" s="50">
        <v>31312</v>
      </c>
      <c r="J1249" s="5" t="s">
        <v>417</v>
      </c>
      <c r="BT1249" s="1"/>
    </row>
    <row r="1250" spans="1:72" x14ac:dyDescent="0.25">
      <c r="A1250" s="5" t="s">
        <v>577</v>
      </c>
      <c r="B1250" s="5" t="s">
        <v>413</v>
      </c>
      <c r="C1250" s="5" t="s">
        <v>646</v>
      </c>
      <c r="D1250" s="5" t="s">
        <v>783</v>
      </c>
      <c r="E1250" s="52">
        <f t="shared" ca="1" si="19"/>
        <v>30240</v>
      </c>
      <c r="F1250" s="5">
        <v>54</v>
      </c>
      <c r="G1250" s="50">
        <v>23325</v>
      </c>
      <c r="H1250" s="5">
        <v>560704</v>
      </c>
      <c r="I1250" s="50">
        <v>31961</v>
      </c>
      <c r="J1250" s="5" t="s">
        <v>412</v>
      </c>
      <c r="BT1250" s="1"/>
    </row>
    <row r="1251" spans="1:72" x14ac:dyDescent="0.25">
      <c r="A1251" s="5" t="s">
        <v>577</v>
      </c>
      <c r="B1251" s="5" t="s">
        <v>413</v>
      </c>
      <c r="C1251" s="5" t="s">
        <v>531</v>
      </c>
      <c r="D1251" s="5" t="s">
        <v>510</v>
      </c>
      <c r="E1251" s="52">
        <f t="shared" ca="1" si="19"/>
        <v>23064</v>
      </c>
      <c r="F1251" s="5">
        <v>50</v>
      </c>
      <c r="G1251" s="50">
        <v>25072</v>
      </c>
      <c r="H1251" s="5">
        <v>560920</v>
      </c>
      <c r="I1251" s="50">
        <v>33493</v>
      </c>
      <c r="J1251" s="5" t="s">
        <v>417</v>
      </c>
      <c r="BT1251" s="1"/>
    </row>
    <row r="1252" spans="1:72" x14ac:dyDescent="0.25">
      <c r="A1252" s="5" t="s">
        <v>577</v>
      </c>
      <c r="B1252" s="5" t="s">
        <v>413</v>
      </c>
      <c r="C1252" s="5" t="s">
        <v>185</v>
      </c>
      <c r="D1252" s="5" t="s">
        <v>843</v>
      </c>
      <c r="E1252" s="52">
        <f t="shared" ca="1" si="19"/>
        <v>23040</v>
      </c>
      <c r="F1252" s="5">
        <v>49</v>
      </c>
      <c r="G1252" s="50">
        <v>25396</v>
      </c>
      <c r="H1252" s="5">
        <v>561035</v>
      </c>
      <c r="I1252" s="50">
        <v>34031</v>
      </c>
      <c r="J1252" s="5" t="s">
        <v>466</v>
      </c>
      <c r="BT1252" s="1"/>
    </row>
    <row r="1253" spans="1:72" x14ac:dyDescent="0.25">
      <c r="A1253" s="5" t="s">
        <v>577</v>
      </c>
      <c r="B1253" s="5" t="s">
        <v>454</v>
      </c>
      <c r="C1253" s="5" t="s">
        <v>568</v>
      </c>
      <c r="D1253" s="5" t="s">
        <v>808</v>
      </c>
      <c r="E1253" s="52">
        <f t="shared" ca="1" si="19"/>
        <v>24528</v>
      </c>
      <c r="F1253" s="5">
        <v>43</v>
      </c>
      <c r="G1253" s="50">
        <v>27399</v>
      </c>
      <c r="H1253" s="5">
        <v>561227</v>
      </c>
      <c r="I1253" s="50">
        <v>36125</v>
      </c>
      <c r="J1253" s="5" t="s">
        <v>909</v>
      </c>
      <c r="BT1253" s="1"/>
    </row>
    <row r="1254" spans="1:72" x14ac:dyDescent="0.25">
      <c r="A1254" s="5" t="s">
        <v>577</v>
      </c>
      <c r="B1254" s="5" t="s">
        <v>454</v>
      </c>
      <c r="C1254" s="5" t="s">
        <v>665</v>
      </c>
      <c r="D1254" s="5" t="s">
        <v>1012</v>
      </c>
      <c r="E1254" s="52">
        <f t="shared" ca="1" si="19"/>
        <v>18180</v>
      </c>
      <c r="F1254" s="5">
        <v>33</v>
      </c>
      <c r="G1254" s="50">
        <v>31153</v>
      </c>
      <c r="H1254" s="5">
        <v>563545</v>
      </c>
      <c r="I1254" s="50">
        <v>37344</v>
      </c>
      <c r="J1254" s="5" t="s">
        <v>858</v>
      </c>
      <c r="BT1254" s="1"/>
    </row>
    <row r="1255" spans="1:72" x14ac:dyDescent="0.25">
      <c r="A1255" s="5" t="s">
        <v>577</v>
      </c>
      <c r="B1255" s="5" t="s">
        <v>408</v>
      </c>
      <c r="C1255" s="5" t="s">
        <v>713</v>
      </c>
      <c r="D1255" s="5" t="s">
        <v>1026</v>
      </c>
      <c r="E1255" s="52">
        <f t="shared" ca="1" si="19"/>
        <v>29136</v>
      </c>
      <c r="F1255" s="5">
        <v>30</v>
      </c>
      <c r="G1255" s="50">
        <v>32183</v>
      </c>
      <c r="H1255" s="5">
        <v>353035</v>
      </c>
      <c r="I1255" s="50">
        <v>39588</v>
      </c>
      <c r="J1255" s="5" t="s">
        <v>858</v>
      </c>
      <c r="BT1255" s="1"/>
    </row>
    <row r="1256" spans="1:72" x14ac:dyDescent="0.25">
      <c r="A1256" s="5" t="s">
        <v>869</v>
      </c>
      <c r="B1256" s="5" t="s">
        <v>408</v>
      </c>
      <c r="C1256" s="5" t="s">
        <v>579</v>
      </c>
      <c r="D1256" s="5" t="s">
        <v>410</v>
      </c>
      <c r="E1256" s="52">
        <f t="shared" ca="1" si="19"/>
        <v>19632</v>
      </c>
      <c r="F1256" s="5">
        <v>63</v>
      </c>
      <c r="G1256" s="50">
        <v>20336</v>
      </c>
      <c r="H1256" s="5">
        <v>351168</v>
      </c>
      <c r="I1256" s="50">
        <v>35330</v>
      </c>
      <c r="J1256" s="5" t="s">
        <v>412</v>
      </c>
      <c r="BT1256" s="1"/>
    </row>
    <row r="1257" spans="1:72" x14ac:dyDescent="0.25">
      <c r="A1257" s="5" t="s">
        <v>869</v>
      </c>
      <c r="B1257" s="5" t="s">
        <v>413</v>
      </c>
      <c r="C1257" s="5" t="s">
        <v>564</v>
      </c>
      <c r="D1257" s="5" t="s">
        <v>489</v>
      </c>
      <c r="E1257" s="52">
        <f t="shared" ca="1" si="19"/>
        <v>24072</v>
      </c>
      <c r="F1257" s="5">
        <v>51</v>
      </c>
      <c r="G1257" s="50">
        <v>24534</v>
      </c>
      <c r="H1257" s="5">
        <v>350025</v>
      </c>
      <c r="I1257" s="50">
        <v>32961</v>
      </c>
      <c r="J1257" s="5" t="s">
        <v>909</v>
      </c>
      <c r="BT1257" s="1"/>
    </row>
    <row r="1258" spans="1:72" x14ac:dyDescent="0.25">
      <c r="A1258" s="5" t="s">
        <v>601</v>
      </c>
      <c r="B1258" s="5" t="s">
        <v>413</v>
      </c>
      <c r="C1258" s="5" t="s">
        <v>429</v>
      </c>
      <c r="D1258" s="5" t="s">
        <v>600</v>
      </c>
      <c r="E1258" s="52">
        <f t="shared" ca="1" si="19"/>
        <v>20760</v>
      </c>
      <c r="F1258" s="5">
        <v>57</v>
      </c>
      <c r="G1258" s="50">
        <v>22534</v>
      </c>
      <c r="H1258" s="5">
        <v>350850</v>
      </c>
      <c r="I1258" s="50">
        <v>29580</v>
      </c>
      <c r="J1258" s="5" t="s">
        <v>417</v>
      </c>
      <c r="BT1258" s="1"/>
    </row>
    <row r="1259" spans="1:72" x14ac:dyDescent="0.25">
      <c r="A1259" s="5" t="s">
        <v>601</v>
      </c>
      <c r="B1259" s="5" t="s">
        <v>454</v>
      </c>
      <c r="C1259" s="5" t="s">
        <v>526</v>
      </c>
      <c r="D1259" s="5" t="s">
        <v>752</v>
      </c>
      <c r="E1259" s="52">
        <f t="shared" ca="1" si="19"/>
        <v>29760</v>
      </c>
      <c r="F1259" s="5">
        <v>48</v>
      </c>
      <c r="G1259" s="50">
        <v>25792</v>
      </c>
      <c r="H1259" s="5">
        <v>350483</v>
      </c>
      <c r="I1259" s="50">
        <v>34016</v>
      </c>
      <c r="J1259" s="5" t="s">
        <v>412</v>
      </c>
      <c r="BT1259" s="1"/>
    </row>
    <row r="1260" spans="1:72" x14ac:dyDescent="0.25">
      <c r="A1260" s="5" t="s">
        <v>601</v>
      </c>
      <c r="B1260" s="5" t="s">
        <v>413</v>
      </c>
      <c r="C1260" s="5" t="s">
        <v>448</v>
      </c>
      <c r="D1260" s="5" t="s">
        <v>840</v>
      </c>
      <c r="E1260" s="52">
        <f t="shared" ca="1" si="19"/>
        <v>28272</v>
      </c>
      <c r="F1260" s="5">
        <v>44</v>
      </c>
      <c r="G1260" s="50">
        <v>27024</v>
      </c>
      <c r="H1260" s="5">
        <v>350823</v>
      </c>
      <c r="I1260" s="50">
        <v>34497</v>
      </c>
      <c r="J1260" s="5" t="s">
        <v>466</v>
      </c>
      <c r="BT1260" s="1"/>
    </row>
    <row r="1261" spans="1:72" x14ac:dyDescent="0.25">
      <c r="A1261" s="5" t="s">
        <v>601</v>
      </c>
      <c r="B1261" s="5" t="s">
        <v>454</v>
      </c>
      <c r="C1261" s="5" t="s">
        <v>544</v>
      </c>
      <c r="D1261" s="5" t="s">
        <v>523</v>
      </c>
      <c r="E1261" s="52">
        <f t="shared" ca="1" si="19"/>
        <v>23292</v>
      </c>
      <c r="F1261" s="5">
        <v>46</v>
      </c>
      <c r="G1261" s="50">
        <v>26515</v>
      </c>
      <c r="H1261" s="5">
        <v>350474</v>
      </c>
      <c r="I1261" s="50">
        <v>34853</v>
      </c>
      <c r="J1261" s="5" t="s">
        <v>412</v>
      </c>
      <c r="BT1261" s="1"/>
    </row>
    <row r="1262" spans="1:72" x14ac:dyDescent="0.25">
      <c r="A1262" s="5" t="s">
        <v>601</v>
      </c>
      <c r="B1262" s="5" t="s">
        <v>408</v>
      </c>
      <c r="C1262" s="5" t="s">
        <v>709</v>
      </c>
      <c r="D1262" s="5" t="s">
        <v>904</v>
      </c>
      <c r="E1262" s="52">
        <f t="shared" ca="1" si="19"/>
        <v>22680</v>
      </c>
      <c r="F1262" s="5">
        <v>46</v>
      </c>
      <c r="G1262" s="50">
        <v>26392</v>
      </c>
      <c r="H1262" s="5">
        <v>561426</v>
      </c>
      <c r="I1262" s="50">
        <v>36079</v>
      </c>
      <c r="J1262" s="5" t="s">
        <v>417</v>
      </c>
      <c r="BT1262" s="1"/>
    </row>
    <row r="1263" spans="1:72" x14ac:dyDescent="0.25">
      <c r="A1263" s="5" t="s">
        <v>846</v>
      </c>
      <c r="B1263" s="5" t="s">
        <v>454</v>
      </c>
      <c r="C1263" s="5" t="s">
        <v>426</v>
      </c>
      <c r="D1263" s="5" t="s">
        <v>472</v>
      </c>
      <c r="E1263" s="52">
        <f t="shared" ca="1" si="19"/>
        <v>29856</v>
      </c>
      <c r="F1263" s="5">
        <v>52</v>
      </c>
      <c r="G1263" s="50">
        <v>24187</v>
      </c>
      <c r="H1263" s="5">
        <v>350399</v>
      </c>
      <c r="I1263" s="50">
        <v>33994</v>
      </c>
      <c r="J1263" s="5" t="s">
        <v>412</v>
      </c>
      <c r="BT1263" s="1"/>
    </row>
    <row r="1264" spans="1:72" x14ac:dyDescent="0.25">
      <c r="A1264" s="5" t="s">
        <v>846</v>
      </c>
      <c r="B1264" s="5" t="s">
        <v>413</v>
      </c>
      <c r="C1264" s="5" t="s">
        <v>544</v>
      </c>
      <c r="D1264" s="5" t="s">
        <v>640</v>
      </c>
      <c r="E1264" s="52">
        <f t="shared" ca="1" si="19"/>
        <v>29472</v>
      </c>
      <c r="F1264" s="5">
        <v>48</v>
      </c>
      <c r="G1264" s="50">
        <v>25594</v>
      </c>
      <c r="H1264" s="5">
        <v>350816</v>
      </c>
      <c r="I1264" s="50">
        <v>34094</v>
      </c>
      <c r="J1264" s="5" t="s">
        <v>417</v>
      </c>
      <c r="BT1264" s="1"/>
    </row>
    <row r="1265" spans="1:72" x14ac:dyDescent="0.25">
      <c r="A1265" s="5" t="s">
        <v>846</v>
      </c>
      <c r="B1265" s="5" t="s">
        <v>413</v>
      </c>
      <c r="C1265" s="5" t="s">
        <v>719</v>
      </c>
      <c r="D1265" s="5" t="s">
        <v>844</v>
      </c>
      <c r="E1265" s="52">
        <f t="shared" ca="1" si="19"/>
        <v>26628</v>
      </c>
      <c r="F1265" s="5">
        <v>36</v>
      </c>
      <c r="G1265" s="50">
        <v>30088</v>
      </c>
      <c r="H1265" s="5">
        <v>350114</v>
      </c>
      <c r="I1265" s="50">
        <v>38141</v>
      </c>
      <c r="J1265" s="5" t="s">
        <v>858</v>
      </c>
      <c r="BT1265" s="1"/>
    </row>
    <row r="1266" spans="1:72" x14ac:dyDescent="0.25">
      <c r="A1266" s="5" t="s">
        <v>525</v>
      </c>
      <c r="B1266" s="5" t="s">
        <v>413</v>
      </c>
      <c r="C1266" s="5" t="s">
        <v>458</v>
      </c>
      <c r="D1266" s="5" t="s">
        <v>438</v>
      </c>
      <c r="E1266" s="52">
        <f t="shared" ca="1" si="19"/>
        <v>27144</v>
      </c>
      <c r="F1266" s="5">
        <v>60</v>
      </c>
      <c r="G1266" s="50">
        <v>21131</v>
      </c>
      <c r="H1266" s="5">
        <v>351270</v>
      </c>
      <c r="I1266" s="50">
        <v>28531</v>
      </c>
      <c r="J1266" s="5" t="s">
        <v>412</v>
      </c>
      <c r="BT1266" s="1"/>
    </row>
    <row r="1267" spans="1:72" x14ac:dyDescent="0.25">
      <c r="A1267" s="5" t="s">
        <v>695</v>
      </c>
      <c r="B1267" s="5" t="s">
        <v>413</v>
      </c>
      <c r="C1267" s="5" t="s">
        <v>694</v>
      </c>
      <c r="D1267" s="5" t="s">
        <v>616</v>
      </c>
      <c r="E1267" s="52">
        <f t="shared" ca="1" si="19"/>
        <v>25632</v>
      </c>
      <c r="F1267" s="5">
        <v>57</v>
      </c>
      <c r="G1267" s="50">
        <v>22196</v>
      </c>
      <c r="H1267" s="5">
        <v>560562</v>
      </c>
      <c r="I1267" s="50">
        <v>30074</v>
      </c>
      <c r="J1267" s="5" t="s">
        <v>417</v>
      </c>
      <c r="BT1267" s="1"/>
    </row>
    <row r="1268" spans="1:72" x14ac:dyDescent="0.25">
      <c r="A1268" s="5" t="s">
        <v>837</v>
      </c>
      <c r="B1268" s="5" t="s">
        <v>454</v>
      </c>
      <c r="C1268" s="5" t="s">
        <v>547</v>
      </c>
      <c r="D1268" s="5" t="s">
        <v>532</v>
      </c>
      <c r="E1268" s="52">
        <f t="shared" ca="1" si="19"/>
        <v>19536</v>
      </c>
      <c r="F1268" s="5">
        <v>50</v>
      </c>
      <c r="G1268" s="50">
        <v>24926</v>
      </c>
      <c r="H1268" s="5">
        <v>351116</v>
      </c>
      <c r="I1268" s="50">
        <v>34329</v>
      </c>
      <c r="J1268" s="5" t="s">
        <v>417</v>
      </c>
      <c r="BT1268" s="1"/>
    </row>
    <row r="1269" spans="1:72" x14ac:dyDescent="0.25">
      <c r="A1269" s="5" t="s">
        <v>837</v>
      </c>
      <c r="B1269" s="5" t="s">
        <v>413</v>
      </c>
      <c r="C1269" s="5" t="s">
        <v>652</v>
      </c>
      <c r="D1269" s="5" t="s">
        <v>633</v>
      </c>
      <c r="E1269" s="52">
        <f t="shared" ca="1" si="19"/>
        <v>30492</v>
      </c>
      <c r="F1269" s="5">
        <v>49</v>
      </c>
      <c r="G1269" s="50">
        <v>25270</v>
      </c>
      <c r="H1269" s="5">
        <v>350121</v>
      </c>
      <c r="I1269" s="50">
        <v>34249</v>
      </c>
      <c r="J1269" s="5" t="s">
        <v>417</v>
      </c>
      <c r="BT1269" s="1"/>
    </row>
    <row r="1270" spans="1:72" x14ac:dyDescent="0.25">
      <c r="A1270" s="5" t="s">
        <v>636</v>
      </c>
      <c r="B1270" s="5" t="s">
        <v>408</v>
      </c>
      <c r="C1270" s="5" t="s">
        <v>635</v>
      </c>
      <c r="D1270" s="5" t="s">
        <v>527</v>
      </c>
      <c r="E1270" s="52">
        <f t="shared" ca="1" si="19"/>
        <v>18780</v>
      </c>
      <c r="F1270" s="5">
        <v>57</v>
      </c>
      <c r="G1270" s="50">
        <v>22211</v>
      </c>
      <c r="H1270" s="5">
        <v>560358</v>
      </c>
      <c r="I1270" s="50">
        <v>29928</v>
      </c>
      <c r="J1270" s="5" t="s">
        <v>417</v>
      </c>
      <c r="BT1270" s="1"/>
    </row>
    <row r="1271" spans="1:72" x14ac:dyDescent="0.25">
      <c r="A1271" s="5" t="s">
        <v>636</v>
      </c>
      <c r="B1271" s="5" t="s">
        <v>413</v>
      </c>
      <c r="C1271" s="5" t="s">
        <v>704</v>
      </c>
      <c r="D1271" s="5" t="s">
        <v>600</v>
      </c>
      <c r="E1271" s="52">
        <f t="shared" ca="1" si="19"/>
        <v>18516</v>
      </c>
      <c r="F1271" s="5">
        <v>58</v>
      </c>
      <c r="G1271" s="50">
        <v>22135</v>
      </c>
      <c r="H1271" s="5">
        <v>560426</v>
      </c>
      <c r="I1271" s="50">
        <v>30293</v>
      </c>
      <c r="J1271" s="5" t="s">
        <v>421</v>
      </c>
      <c r="BT1271" s="1"/>
    </row>
    <row r="1272" spans="1:72" x14ac:dyDescent="0.25">
      <c r="A1272" s="5" t="s">
        <v>636</v>
      </c>
      <c r="B1272" s="5" t="s">
        <v>408</v>
      </c>
      <c r="C1272" s="5" t="s">
        <v>464</v>
      </c>
      <c r="D1272" s="5" t="s">
        <v>453</v>
      </c>
      <c r="E1272" s="52">
        <f t="shared" ca="1" si="19"/>
        <v>26988</v>
      </c>
      <c r="F1272" s="5">
        <v>56</v>
      </c>
      <c r="G1272" s="50">
        <v>22908</v>
      </c>
      <c r="H1272" s="5">
        <v>350653</v>
      </c>
      <c r="I1272" s="50">
        <v>30540</v>
      </c>
      <c r="J1272" s="5" t="s">
        <v>412</v>
      </c>
      <c r="BT1272" s="1"/>
    </row>
    <row r="1273" spans="1:72" x14ac:dyDescent="0.25">
      <c r="A1273" s="5" t="s">
        <v>636</v>
      </c>
      <c r="B1273" s="5" t="s">
        <v>408</v>
      </c>
      <c r="C1273" s="5" t="s">
        <v>549</v>
      </c>
      <c r="D1273" s="5" t="s">
        <v>533</v>
      </c>
      <c r="E1273" s="52">
        <f t="shared" ca="1" si="19"/>
        <v>19860</v>
      </c>
      <c r="F1273" s="5">
        <v>51</v>
      </c>
      <c r="G1273" s="50">
        <v>24727</v>
      </c>
      <c r="H1273" s="5">
        <v>351443</v>
      </c>
      <c r="I1273" s="50">
        <v>33028</v>
      </c>
      <c r="J1273" s="5" t="s">
        <v>421</v>
      </c>
      <c r="BT1273" s="1"/>
    </row>
    <row r="1274" spans="1:72" x14ac:dyDescent="0.25">
      <c r="A1274" s="5" t="s">
        <v>636</v>
      </c>
      <c r="B1274" s="5" t="s">
        <v>408</v>
      </c>
      <c r="C1274" s="5" t="s">
        <v>517</v>
      </c>
      <c r="D1274" s="5" t="s">
        <v>716</v>
      </c>
      <c r="E1274" s="52">
        <f t="shared" ca="1" si="19"/>
        <v>19404</v>
      </c>
      <c r="F1274" s="5">
        <v>59</v>
      </c>
      <c r="G1274" s="50">
        <v>21500</v>
      </c>
      <c r="H1274" s="5">
        <v>560663</v>
      </c>
      <c r="I1274" s="50">
        <v>31754</v>
      </c>
      <c r="J1274" s="5" t="s">
        <v>417</v>
      </c>
      <c r="BT1274" s="1"/>
    </row>
    <row r="1275" spans="1:72" x14ac:dyDescent="0.25">
      <c r="A1275" s="5" t="s">
        <v>636</v>
      </c>
      <c r="B1275" s="5" t="s">
        <v>408</v>
      </c>
      <c r="C1275" s="5" t="s">
        <v>611</v>
      </c>
      <c r="D1275" s="5" t="s">
        <v>465</v>
      </c>
      <c r="E1275" s="52">
        <f t="shared" ca="1" si="19"/>
        <v>27084</v>
      </c>
      <c r="F1275" s="5">
        <v>56</v>
      </c>
      <c r="G1275" s="50">
        <v>22862</v>
      </c>
      <c r="H1275" s="5">
        <v>350201</v>
      </c>
      <c r="I1275" s="50">
        <v>32024</v>
      </c>
      <c r="J1275" s="5" t="s">
        <v>412</v>
      </c>
      <c r="BT1275" s="1"/>
    </row>
    <row r="1276" spans="1:72" x14ac:dyDescent="0.25">
      <c r="A1276" s="5" t="s">
        <v>763</v>
      </c>
      <c r="B1276" s="5" t="s">
        <v>408</v>
      </c>
      <c r="C1276" s="5" t="s">
        <v>748</v>
      </c>
      <c r="D1276" s="5" t="s">
        <v>444</v>
      </c>
      <c r="E1276" s="52">
        <f t="shared" ca="1" si="19"/>
        <v>18756</v>
      </c>
      <c r="F1276" s="5">
        <v>51</v>
      </c>
      <c r="G1276" s="50">
        <v>24421</v>
      </c>
      <c r="H1276" s="5">
        <v>560606</v>
      </c>
      <c r="I1276" s="50">
        <v>33217</v>
      </c>
      <c r="J1276" s="5" t="s">
        <v>466</v>
      </c>
      <c r="BT1276" s="1"/>
    </row>
    <row r="1277" spans="1:72" x14ac:dyDescent="0.25">
      <c r="A1277" s="5" t="s">
        <v>763</v>
      </c>
      <c r="B1277" s="5" t="s">
        <v>408</v>
      </c>
      <c r="C1277" s="5" t="s">
        <v>541</v>
      </c>
      <c r="D1277" s="5" t="s">
        <v>550</v>
      </c>
      <c r="E1277" s="52">
        <f t="shared" ca="1" si="19"/>
        <v>27684</v>
      </c>
      <c r="F1277" s="5">
        <v>54</v>
      </c>
      <c r="G1277" s="50">
        <v>23632</v>
      </c>
      <c r="H1277" s="5">
        <v>350274</v>
      </c>
      <c r="I1277" s="50">
        <v>32502</v>
      </c>
      <c r="J1277" s="5" t="s">
        <v>466</v>
      </c>
      <c r="BT1277" s="1"/>
    </row>
    <row r="1278" spans="1:72" x14ac:dyDescent="0.25">
      <c r="A1278" s="5" t="s">
        <v>763</v>
      </c>
      <c r="B1278" s="5" t="s">
        <v>408</v>
      </c>
      <c r="C1278" s="5" t="s">
        <v>434</v>
      </c>
      <c r="D1278" s="5" t="s">
        <v>826</v>
      </c>
      <c r="E1278" s="52">
        <f t="shared" ca="1" si="19"/>
        <v>19392</v>
      </c>
      <c r="F1278" s="5">
        <v>50</v>
      </c>
      <c r="G1278" s="50">
        <v>25100</v>
      </c>
      <c r="H1278" s="5">
        <v>560899</v>
      </c>
      <c r="I1278" s="50">
        <v>33263</v>
      </c>
      <c r="J1278" s="5" t="s">
        <v>466</v>
      </c>
      <c r="BT1278" s="1"/>
    </row>
    <row r="1279" spans="1:72" x14ac:dyDescent="0.25">
      <c r="A1279" s="5" t="s">
        <v>638</v>
      </c>
      <c r="B1279" s="5" t="s">
        <v>413</v>
      </c>
      <c r="C1279" s="5" t="s">
        <v>550</v>
      </c>
      <c r="D1279" s="5" t="s">
        <v>637</v>
      </c>
      <c r="E1279" s="52">
        <f t="shared" ca="1" si="19"/>
        <v>21048</v>
      </c>
      <c r="F1279" s="5">
        <v>57</v>
      </c>
      <c r="G1279" s="50">
        <v>22421</v>
      </c>
      <c r="H1279" s="5">
        <v>350358</v>
      </c>
      <c r="I1279" s="50">
        <v>29627</v>
      </c>
      <c r="J1279" s="5" t="s">
        <v>417</v>
      </c>
      <c r="BT1279" s="1"/>
    </row>
    <row r="1280" spans="1:72" x14ac:dyDescent="0.25">
      <c r="A1280" s="5" t="s">
        <v>638</v>
      </c>
      <c r="B1280" s="5" t="s">
        <v>413</v>
      </c>
      <c r="C1280" s="5" t="s">
        <v>570</v>
      </c>
      <c r="D1280" s="5" t="s">
        <v>515</v>
      </c>
      <c r="E1280" s="52">
        <f t="shared" ca="1" si="19"/>
        <v>19224</v>
      </c>
      <c r="F1280" s="5">
        <v>54</v>
      </c>
      <c r="G1280" s="50">
        <v>23441</v>
      </c>
      <c r="H1280" s="5">
        <v>351492</v>
      </c>
      <c r="I1280" s="50">
        <v>32796</v>
      </c>
      <c r="J1280" s="5" t="s">
        <v>417</v>
      </c>
      <c r="BT1280" s="1"/>
    </row>
    <row r="1281" spans="1:72" x14ac:dyDescent="0.25">
      <c r="A1281" s="5" t="s">
        <v>638</v>
      </c>
      <c r="B1281" s="5" t="s">
        <v>413</v>
      </c>
      <c r="C1281" s="5" t="s">
        <v>461</v>
      </c>
      <c r="D1281" s="5" t="s">
        <v>438</v>
      </c>
      <c r="E1281" s="52">
        <f t="shared" ca="1" si="19"/>
        <v>24828</v>
      </c>
      <c r="F1281" s="5">
        <v>50</v>
      </c>
      <c r="G1281" s="50">
        <v>24987</v>
      </c>
      <c r="H1281" s="5">
        <v>350862</v>
      </c>
      <c r="I1281" s="50">
        <v>34474</v>
      </c>
      <c r="J1281" s="5" t="s">
        <v>858</v>
      </c>
      <c r="BT1281" s="1"/>
    </row>
    <row r="1282" spans="1:72" x14ac:dyDescent="0.25">
      <c r="A1282" s="5" t="s">
        <v>449</v>
      </c>
      <c r="B1282" s="5" t="s">
        <v>408</v>
      </c>
      <c r="C1282" s="5" t="s">
        <v>448</v>
      </c>
      <c r="D1282" s="5" t="s">
        <v>419</v>
      </c>
      <c r="E1282" s="52">
        <f t="shared" ca="1" si="19"/>
        <v>18216</v>
      </c>
      <c r="F1282" s="5">
        <v>62</v>
      </c>
      <c r="G1282" s="50">
        <v>20543</v>
      </c>
      <c r="H1282" s="5">
        <v>350355</v>
      </c>
      <c r="I1282" s="50">
        <v>28318</v>
      </c>
      <c r="J1282" s="5" t="s">
        <v>412</v>
      </c>
      <c r="BT1282" s="1"/>
    </row>
    <row r="1283" spans="1:72" x14ac:dyDescent="0.25">
      <c r="A1283" s="5" t="s">
        <v>449</v>
      </c>
      <c r="B1283" s="5" t="s">
        <v>408</v>
      </c>
      <c r="C1283" s="5" t="s">
        <v>648</v>
      </c>
      <c r="D1283" s="5" t="s">
        <v>649</v>
      </c>
      <c r="E1283" s="52">
        <f t="shared" ca="1" si="19"/>
        <v>18744</v>
      </c>
      <c r="F1283" s="5">
        <v>57</v>
      </c>
      <c r="G1283" s="50">
        <v>22230</v>
      </c>
      <c r="H1283" s="5">
        <v>560375</v>
      </c>
      <c r="I1283" s="50">
        <v>29805</v>
      </c>
      <c r="J1283" s="5" t="s">
        <v>466</v>
      </c>
      <c r="BT1283" s="1"/>
    </row>
    <row r="1284" spans="1:72" x14ac:dyDescent="0.25">
      <c r="A1284" s="5" t="s">
        <v>449</v>
      </c>
      <c r="B1284" s="5" t="s">
        <v>408</v>
      </c>
      <c r="C1284" s="5" t="s">
        <v>531</v>
      </c>
      <c r="D1284" s="5" t="s">
        <v>621</v>
      </c>
      <c r="E1284" s="52">
        <f t="shared" ca="1" si="19"/>
        <v>18960</v>
      </c>
      <c r="F1284" s="5">
        <v>54</v>
      </c>
      <c r="G1284" s="50">
        <v>23562</v>
      </c>
      <c r="H1284" s="5">
        <v>560851</v>
      </c>
      <c r="I1284" s="50">
        <v>32513</v>
      </c>
      <c r="J1284" s="5" t="s">
        <v>417</v>
      </c>
      <c r="BT1284" s="1"/>
    </row>
    <row r="1285" spans="1:72" x14ac:dyDescent="0.25">
      <c r="A1285" s="5" t="s">
        <v>449</v>
      </c>
      <c r="B1285" s="5" t="s">
        <v>408</v>
      </c>
      <c r="C1285" s="5" t="s">
        <v>629</v>
      </c>
      <c r="D1285" s="5" t="s">
        <v>735</v>
      </c>
      <c r="E1285" s="52">
        <f t="shared" ca="1" si="19"/>
        <v>27588</v>
      </c>
      <c r="F1285" s="5">
        <v>48</v>
      </c>
      <c r="G1285" s="50">
        <v>25705</v>
      </c>
      <c r="H1285" s="5">
        <v>561434</v>
      </c>
      <c r="I1285" s="50">
        <v>35888</v>
      </c>
      <c r="J1285" s="5" t="s">
        <v>421</v>
      </c>
      <c r="BT1285" s="1"/>
    </row>
  </sheetData>
  <mergeCells count="1">
    <mergeCell ref="L17:O34"/>
  </mergeCells>
  <conditionalFormatting sqref="J1286:BS1048576 K2:BT16 F2 F3:J1285 A1:D1285 F1:L1 Q1:BT1 K35:BT1285 K17:L17 K18:K34 P17:BT34">
    <cfRule type="expression" dxfId="105" priority="7">
      <formula>A1&lt;&gt;""</formula>
    </cfRule>
  </conditionalFormatting>
  <conditionalFormatting sqref="H2:J2">
    <cfRule type="expression" dxfId="104" priority="6">
      <formula>H2&lt;&gt;""</formula>
    </cfRule>
  </conditionalFormatting>
  <conditionalFormatting sqref="G2">
    <cfRule type="expression" dxfId="103" priority="5">
      <formula>G2&lt;&gt;""</formula>
    </cfRule>
  </conditionalFormatting>
  <conditionalFormatting sqref="M1">
    <cfRule type="expression" dxfId="102" priority="2">
      <formula>M1&lt;&gt;""</formula>
    </cfRule>
  </conditionalFormatting>
  <conditionalFormatting sqref="M1">
    <cfRule type="expression" dxfId="101" priority="3">
      <formula>M1&lt;&gt;""</formula>
    </cfRule>
  </conditionalFormatting>
  <conditionalFormatting sqref="P1">
    <cfRule type="expression" dxfId="100" priority="1">
      <formula>P1&lt;&gt;""</formula>
    </cfRule>
  </conditionalFormatting>
  <conditionalFormatting sqref="E1:E1285">
    <cfRule type="expression" dxfId="99" priority="4">
      <formula>#REF!&lt;&gt;""</formula>
    </cfRule>
  </conditionalFormatting>
  <hyperlinks>
    <hyperlink ref="M1" location="ACCUEIL!A1" display="ACCUEIL" xr:uid="{0ADB957A-DFD6-4D8C-917B-0B5D7F58297E}"/>
    <hyperlink ref="N1" location="'COMPL QRCODES'!A1" display="SUJET" xr:uid="{100F90C4-0B60-4709-A812-468545F7E0E1}"/>
    <hyperlink ref="M13" r:id="rId1" xr:uid="{D5839B04-4A70-4E82-B2D6-D614B61BC0C3}"/>
    <hyperlink ref="P1" r:id="rId2" xr:uid="{082EC271-E97B-4F7E-9A99-14B768EB2A7B}"/>
    <hyperlink ref="O1" r:id="rId3" xr:uid="{C992610D-979F-4407-8393-A110001A9D74}"/>
  </hyperlinks>
  <pageMargins left="0.7" right="0.7" top="0.75" bottom="0.75" header="0.3" footer="0.3"/>
  <pageSetup paperSize="9" orientation="portrait" verticalDpi="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0AD8-3292-4C70-8354-413BF8629F52}">
  <sheetPr>
    <tabColor theme="5"/>
  </sheetPr>
  <dimension ref="A1:P34"/>
  <sheetViews>
    <sheetView showGridLines="0" workbookViewId="0">
      <selection activeCell="K1" sqref="K1"/>
    </sheetView>
  </sheetViews>
  <sheetFormatPr baseColWidth="10" defaultRowHeight="15" x14ac:dyDescent="0.25"/>
  <cols>
    <col min="4" max="4" width="12.85546875" customWidth="1"/>
    <col min="5" max="5" width="14.42578125" customWidth="1"/>
    <col min="6" max="6" width="13.42578125" customWidth="1"/>
    <col min="7" max="7" width="13.85546875" customWidth="1"/>
    <col min="10" max="10" width="16.28515625" customWidth="1"/>
  </cols>
  <sheetData>
    <row r="1" spans="1:16" s="266" customFormat="1" ht="39.75" customHeight="1" x14ac:dyDescent="0.25">
      <c r="A1" s="266" t="s">
        <v>400</v>
      </c>
      <c r="B1" s="266" t="s">
        <v>1894</v>
      </c>
      <c r="C1" s="266" t="s">
        <v>1895</v>
      </c>
      <c r="D1" s="266" t="s">
        <v>1896</v>
      </c>
      <c r="E1" s="266" t="s">
        <v>1897</v>
      </c>
      <c r="F1" s="266" t="s">
        <v>1951</v>
      </c>
      <c r="G1" s="266" t="s">
        <v>1953</v>
      </c>
      <c r="J1" s="136" t="s">
        <v>16</v>
      </c>
      <c r="K1" s="141" t="s">
        <v>1687</v>
      </c>
      <c r="L1" s="152" t="s">
        <v>1474</v>
      </c>
      <c r="M1" s="173" t="s">
        <v>1716</v>
      </c>
    </row>
    <row r="2" spans="1:16" x14ac:dyDescent="0.25">
      <c r="A2" t="s">
        <v>1898</v>
      </c>
      <c r="B2" t="s">
        <v>1899</v>
      </c>
      <c r="C2" t="s">
        <v>1900</v>
      </c>
      <c r="D2">
        <v>3</v>
      </c>
      <c r="E2">
        <v>7</v>
      </c>
      <c r="F2" cm="1">
        <f t="array" ref="F2">_xlfn.IFS(Tableau3[[#This Row],[ANCIENNETE]]&lt;W10,50,Tableau3[[#This Row],[ANCIENNETE]]&lt;15,60,Tableau3[[#This Row],[ANCIENNETE]]&lt;20,100,Tableau3[[#This Row],[ANCIENNETE]]&gt;20,150)</f>
        <v>60</v>
      </c>
      <c r="G2" cm="1">
        <f t="array" ref="G2">_xlfn.SWITCH(Tableau3[[#This Row],[ANCIENNETE]],10,50,15,60,20,100,0)</f>
        <v>0</v>
      </c>
    </row>
    <row r="3" spans="1:16" x14ac:dyDescent="0.25">
      <c r="A3" t="s">
        <v>1901</v>
      </c>
      <c r="B3" t="s">
        <v>1902</v>
      </c>
      <c r="C3" t="s">
        <v>1900</v>
      </c>
      <c r="D3">
        <v>2</v>
      </c>
      <c r="E3">
        <v>17</v>
      </c>
      <c r="F3" cm="1">
        <f t="array" ref="F3">_xlfn.IFS(Tableau3[[#This Row],[ANCIENNETE]]&lt;W11,50,Tableau3[[#This Row],[ANCIENNETE]]&lt;15,60,Tableau3[[#This Row],[ANCIENNETE]]&lt;20,100,Tableau3[[#This Row],[ANCIENNETE]]&gt;20,150)</f>
        <v>100</v>
      </c>
      <c r="G3" cm="1">
        <f t="array" ref="G3">_xlfn.SWITCH(Tableau3[[#This Row],[ANCIENNETE]],10,50,15,60,20,100,0)</f>
        <v>0</v>
      </c>
    </row>
    <row r="4" spans="1:16" x14ac:dyDescent="0.25">
      <c r="A4" t="s">
        <v>1903</v>
      </c>
      <c r="B4" t="s">
        <v>1904</v>
      </c>
      <c r="C4" t="s">
        <v>1900</v>
      </c>
      <c r="D4">
        <v>4</v>
      </c>
      <c r="E4">
        <v>21</v>
      </c>
      <c r="F4" cm="1">
        <f t="array" ref="F4">_xlfn.IFS(Tableau3[[#This Row],[ANCIENNETE]]&lt;W12,50,Tableau3[[#This Row],[ANCIENNETE]]&lt;15,60,Tableau3[[#This Row],[ANCIENNETE]]&lt;20,100,Tableau3[[#This Row],[ANCIENNETE]]&gt;20,150)</f>
        <v>150</v>
      </c>
      <c r="G4" cm="1">
        <f t="array" ref="G4">_xlfn.SWITCH(Tableau3[[#This Row],[ANCIENNETE]],10,50,15,60,20,100,0)</f>
        <v>0</v>
      </c>
    </row>
    <row r="5" spans="1:16" x14ac:dyDescent="0.25">
      <c r="A5" t="s">
        <v>1905</v>
      </c>
      <c r="B5" t="s">
        <v>453</v>
      </c>
      <c r="C5" t="s">
        <v>1900</v>
      </c>
      <c r="D5">
        <v>4</v>
      </c>
      <c r="E5">
        <v>32</v>
      </c>
      <c r="F5" cm="1">
        <f t="array" ref="F5">_xlfn.IFS(Tableau3[[#This Row],[ANCIENNETE]]&lt;W13,50,Tableau3[[#This Row],[ANCIENNETE]]&lt;15,60,Tableau3[[#This Row],[ANCIENNETE]]&lt;20,100,Tableau3[[#This Row],[ANCIENNETE]]&gt;20,150)</f>
        <v>150</v>
      </c>
      <c r="G5" cm="1">
        <f t="array" ref="G5">_xlfn.SWITCH(Tableau3[[#This Row],[ANCIENNETE]],10,50,15,60,20,100,0)</f>
        <v>0</v>
      </c>
    </row>
    <row r="6" spans="1:16" ht="15.75" x14ac:dyDescent="0.25">
      <c r="A6" t="s">
        <v>1906</v>
      </c>
      <c r="B6" t="s">
        <v>512</v>
      </c>
      <c r="C6" t="s">
        <v>1900</v>
      </c>
      <c r="D6">
        <v>4</v>
      </c>
      <c r="E6">
        <v>33</v>
      </c>
      <c r="F6" cm="1">
        <f t="array" ref="F6">_xlfn.IFS(Tableau3[[#This Row],[ANCIENNETE]]&lt;W14,50,Tableau3[[#This Row],[ANCIENNETE]]&lt;15,60,Tableau3[[#This Row],[ANCIENNETE]]&lt;20,100,Tableau3[[#This Row],[ANCIENNETE]]&gt;20,150)</f>
        <v>150</v>
      </c>
      <c r="G6" cm="1">
        <f t="array" ref="G6">_xlfn.SWITCH(Tableau3[[#This Row],[ANCIENNETE]],10,50,15,60,20,100,0)</f>
        <v>0</v>
      </c>
      <c r="J6" s="378" t="s">
        <v>1952</v>
      </c>
      <c r="K6" s="378"/>
      <c r="L6" s="378"/>
      <c r="M6" s="378"/>
      <c r="N6" s="378"/>
      <c r="O6" s="378"/>
      <c r="P6" s="378"/>
    </row>
    <row r="7" spans="1:16" x14ac:dyDescent="0.25">
      <c r="A7" t="s">
        <v>1907</v>
      </c>
      <c r="B7" t="s">
        <v>621</v>
      </c>
      <c r="C7" t="s">
        <v>1900</v>
      </c>
      <c r="D7">
        <v>4</v>
      </c>
      <c r="E7">
        <v>35</v>
      </c>
      <c r="F7" cm="1">
        <f t="array" ref="F7">_xlfn.IFS(Tableau3[[#This Row],[ANCIENNETE]]&lt;W15,50,Tableau3[[#This Row],[ANCIENNETE]]&lt;15,60,Tableau3[[#This Row],[ANCIENNETE]]&lt;20,100,Tableau3[[#This Row],[ANCIENNETE]]&gt;20,150)</f>
        <v>150</v>
      </c>
      <c r="G7" cm="1">
        <f t="array" ref="G7">_xlfn.SWITCH(Tableau3[[#This Row],[ANCIENNETE]],10,50,15,60,20,100,0)</f>
        <v>0</v>
      </c>
    </row>
    <row r="8" spans="1:16" x14ac:dyDescent="0.25">
      <c r="A8" t="s">
        <v>1908</v>
      </c>
      <c r="B8" t="s">
        <v>554</v>
      </c>
      <c r="C8" t="s">
        <v>1900</v>
      </c>
      <c r="D8">
        <v>1</v>
      </c>
      <c r="E8">
        <v>33</v>
      </c>
      <c r="F8" cm="1">
        <f t="array" ref="F8">_xlfn.IFS(Tableau3[[#This Row],[ANCIENNETE]]&lt;W16,50,Tableau3[[#This Row],[ANCIENNETE]]&lt;15,60,Tableau3[[#This Row],[ANCIENNETE]]&lt;20,100,Tableau3[[#This Row],[ANCIENNETE]]&gt;20,150)</f>
        <v>150</v>
      </c>
      <c r="G8" cm="1">
        <f t="array" ref="G8">_xlfn.SWITCH(Tableau3[[#This Row],[ANCIENNETE]],10,50,15,60,20,100,0)</f>
        <v>0</v>
      </c>
      <c r="K8" s="377" t="s">
        <v>1944</v>
      </c>
      <c r="L8" s="377"/>
      <c r="M8" s="377"/>
      <c r="N8" s="377"/>
      <c r="O8" s="377"/>
      <c r="P8" s="377"/>
    </row>
    <row r="9" spans="1:16" x14ac:dyDescent="0.25">
      <c r="A9" t="s">
        <v>1909</v>
      </c>
      <c r="B9" t="s">
        <v>1910</v>
      </c>
      <c r="C9" t="s">
        <v>1900</v>
      </c>
      <c r="D9">
        <v>4</v>
      </c>
      <c r="E9">
        <v>20</v>
      </c>
      <c r="F9" t="e" cm="1">
        <f t="array" ref="F9">_xlfn.IFS(Tableau3[[#This Row],[ANCIENNETE]]&lt;W17,50,Tableau3[[#This Row],[ANCIENNETE]]&lt;15,60,Tableau3[[#This Row],[ANCIENNETE]]&lt;20,100,Tableau3[[#This Row],[ANCIENNETE]]&gt;20,150)</f>
        <v>#N/A</v>
      </c>
      <c r="G9" cm="1">
        <f t="array" ref="G9">_xlfn.SWITCH(Tableau3[[#This Row],[ANCIENNETE]],10,50,15,60,20,100,0)</f>
        <v>100</v>
      </c>
      <c r="K9" t="s">
        <v>1945</v>
      </c>
    </row>
    <row r="10" spans="1:16" x14ac:dyDescent="0.25">
      <c r="A10" t="s">
        <v>1911</v>
      </c>
      <c r="B10" t="s">
        <v>710</v>
      </c>
      <c r="C10" t="s">
        <v>1912</v>
      </c>
      <c r="D10">
        <v>4</v>
      </c>
      <c r="E10">
        <v>11</v>
      </c>
      <c r="F10" cm="1">
        <f t="array" ref="F10">_xlfn.IFS(Tableau3[[#This Row],[ANCIENNETE]]&lt;W18,50,Tableau3[[#This Row],[ANCIENNETE]]&lt;15,60,Tableau3[[#This Row],[ANCIENNETE]]&lt;20,100,Tableau3[[#This Row],[ANCIENNETE]]&gt;20,150)</f>
        <v>60</v>
      </c>
      <c r="G10" cm="1">
        <f t="array" ref="G10">_xlfn.SWITCH(Tableau3[[#This Row],[ANCIENNETE]],10,50,15,60,20,100,0)</f>
        <v>0</v>
      </c>
      <c r="K10" t="s">
        <v>1946</v>
      </c>
    </row>
    <row r="11" spans="1:16" x14ac:dyDescent="0.25">
      <c r="A11" t="s">
        <v>1913</v>
      </c>
      <c r="B11" t="s">
        <v>715</v>
      </c>
      <c r="C11" t="s">
        <v>1900</v>
      </c>
      <c r="D11">
        <v>0</v>
      </c>
      <c r="E11">
        <v>17</v>
      </c>
      <c r="F11" cm="1">
        <f t="array" ref="F11">_xlfn.IFS(Tableau3[[#This Row],[ANCIENNETE]]&lt;W19,50,Tableau3[[#This Row],[ANCIENNETE]]&lt;15,60,Tableau3[[#This Row],[ANCIENNETE]]&lt;20,100,Tableau3[[#This Row],[ANCIENNETE]]&gt;20,150)</f>
        <v>100</v>
      </c>
      <c r="G11" cm="1">
        <f t="array" ref="G11">_xlfn.SWITCH(Tableau3[[#This Row],[ANCIENNETE]],10,50,15,60,20,100,0)</f>
        <v>0</v>
      </c>
      <c r="K11" t="s">
        <v>1947</v>
      </c>
    </row>
    <row r="12" spans="1:16" x14ac:dyDescent="0.25">
      <c r="A12" t="s">
        <v>1914</v>
      </c>
      <c r="B12" t="s">
        <v>1915</v>
      </c>
      <c r="C12" t="s">
        <v>1900</v>
      </c>
      <c r="D12">
        <v>0</v>
      </c>
      <c r="E12">
        <v>34</v>
      </c>
      <c r="F12" cm="1">
        <f t="array" ref="F12">_xlfn.IFS(Tableau3[[#This Row],[ANCIENNETE]]&lt;W20,50,Tableau3[[#This Row],[ANCIENNETE]]&lt;15,60,Tableau3[[#This Row],[ANCIENNETE]]&lt;20,100,Tableau3[[#This Row],[ANCIENNETE]]&gt;20,150)</f>
        <v>150</v>
      </c>
      <c r="G12" cm="1">
        <f t="array" ref="G12">_xlfn.SWITCH(Tableau3[[#This Row],[ANCIENNETE]],10,50,15,60,20,100,0)</f>
        <v>0</v>
      </c>
      <c r="K12" t="s">
        <v>1948</v>
      </c>
    </row>
    <row r="13" spans="1:16" x14ac:dyDescent="0.25">
      <c r="A13" t="s">
        <v>1916</v>
      </c>
      <c r="B13" t="s">
        <v>152</v>
      </c>
      <c r="C13" t="s">
        <v>1900</v>
      </c>
      <c r="D13">
        <v>4</v>
      </c>
      <c r="E13">
        <v>31</v>
      </c>
      <c r="F13" cm="1">
        <f t="array" ref="F13">_xlfn.IFS(Tableau3[[#This Row],[ANCIENNETE]]&lt;W21,50,Tableau3[[#This Row],[ANCIENNETE]]&lt;15,60,Tableau3[[#This Row],[ANCIENNETE]]&lt;20,100,Tableau3[[#This Row],[ANCIENNETE]]&gt;20,150)</f>
        <v>150</v>
      </c>
      <c r="G13" cm="1">
        <f t="array" ref="G13">_xlfn.SWITCH(Tableau3[[#This Row],[ANCIENNETE]],10,50,15,60,20,100,0)</f>
        <v>0</v>
      </c>
    </row>
    <row r="14" spans="1:16" x14ac:dyDescent="0.25">
      <c r="A14" t="s">
        <v>1917</v>
      </c>
      <c r="B14" t="s">
        <v>550</v>
      </c>
      <c r="C14" t="s">
        <v>1900</v>
      </c>
      <c r="D14">
        <v>0</v>
      </c>
      <c r="E14">
        <v>31</v>
      </c>
      <c r="F14" cm="1">
        <f t="array" ref="F14">_xlfn.IFS(Tableau3[[#This Row],[ANCIENNETE]]&lt;W22,50,Tableau3[[#This Row],[ANCIENNETE]]&lt;15,60,Tableau3[[#This Row],[ANCIENNETE]]&lt;20,100,Tableau3[[#This Row],[ANCIENNETE]]&gt;20,150)</f>
        <v>150</v>
      </c>
      <c r="G14" cm="1">
        <f t="array" ref="G14">_xlfn.SWITCH(Tableau3[[#This Row],[ANCIENNETE]],10,50,15,60,20,100,0)</f>
        <v>0</v>
      </c>
    </row>
    <row r="15" spans="1:16" x14ac:dyDescent="0.25">
      <c r="A15" t="s">
        <v>1918</v>
      </c>
      <c r="B15" t="s">
        <v>512</v>
      </c>
      <c r="C15" t="s">
        <v>1900</v>
      </c>
      <c r="D15">
        <v>1</v>
      </c>
      <c r="E15">
        <v>8</v>
      </c>
      <c r="F15" cm="1">
        <f t="array" ref="F15">_xlfn.IFS(Tableau3[[#This Row],[ANCIENNETE]]&lt;W23,50,Tableau3[[#This Row],[ANCIENNETE]]&lt;15,60,Tableau3[[#This Row],[ANCIENNETE]]&lt;20,100,Tableau3[[#This Row],[ANCIENNETE]]&gt;20,150)</f>
        <v>60</v>
      </c>
      <c r="G15" cm="1">
        <f t="array" ref="G15">_xlfn.SWITCH(Tableau3[[#This Row],[ANCIENNETE]],10,50,15,60,20,100,0)</f>
        <v>0</v>
      </c>
    </row>
    <row r="16" spans="1:16" x14ac:dyDescent="0.25">
      <c r="A16" t="s">
        <v>1919</v>
      </c>
      <c r="B16" t="s">
        <v>629</v>
      </c>
      <c r="C16" t="s">
        <v>1900</v>
      </c>
      <c r="D16">
        <v>4</v>
      </c>
      <c r="E16">
        <v>26</v>
      </c>
      <c r="F16" cm="1">
        <f t="array" ref="F16">_xlfn.IFS(Tableau3[[#This Row],[ANCIENNETE]]&lt;W24,50,Tableau3[[#This Row],[ANCIENNETE]]&lt;15,60,Tableau3[[#This Row],[ANCIENNETE]]&lt;20,100,Tableau3[[#This Row],[ANCIENNETE]]&gt;20,150)</f>
        <v>150</v>
      </c>
      <c r="G16" cm="1">
        <f t="array" ref="G16">_xlfn.SWITCH(Tableau3[[#This Row],[ANCIENNETE]],10,50,15,60,20,100,0)</f>
        <v>0</v>
      </c>
      <c r="K16" t="s">
        <v>1949</v>
      </c>
    </row>
    <row r="17" spans="1:16" ht="18.75" x14ac:dyDescent="0.3">
      <c r="A17" t="s">
        <v>1920</v>
      </c>
      <c r="B17" t="s">
        <v>1921</v>
      </c>
      <c r="C17" t="s">
        <v>1900</v>
      </c>
      <c r="D17">
        <v>2</v>
      </c>
      <c r="E17">
        <v>18</v>
      </c>
      <c r="F17" cm="1">
        <f t="array" ref="F17">_xlfn.IFS(Tableau3[[#This Row],[ANCIENNETE]]&lt;W25,50,Tableau3[[#This Row],[ANCIENNETE]]&lt;15,60,Tableau3[[#This Row],[ANCIENNETE]]&lt;20,100,Tableau3[[#This Row],[ANCIENNETE]]&gt;20,150)</f>
        <v>100</v>
      </c>
      <c r="G17" cm="1">
        <f t="array" ref="G17">_xlfn.SWITCH(Tableau3[[#This Row],[ANCIENNETE]],10,50,15,60,20,100,0)</f>
        <v>0</v>
      </c>
      <c r="K17" s="267" t="s">
        <v>1950</v>
      </c>
    </row>
    <row r="18" spans="1:16" x14ac:dyDescent="0.25">
      <c r="A18" t="s">
        <v>1922</v>
      </c>
      <c r="B18" t="s">
        <v>1923</v>
      </c>
      <c r="C18" t="s">
        <v>1900</v>
      </c>
      <c r="D18">
        <v>0</v>
      </c>
      <c r="E18">
        <v>43</v>
      </c>
      <c r="F18" cm="1">
        <f t="array" ref="F18">_xlfn.IFS(Tableau3[[#This Row],[ANCIENNETE]]&lt;W26,50,Tableau3[[#This Row],[ANCIENNETE]]&lt;15,60,Tableau3[[#This Row],[ANCIENNETE]]&lt;20,100,Tableau3[[#This Row],[ANCIENNETE]]&gt;20,150)</f>
        <v>150</v>
      </c>
      <c r="G18" cm="1">
        <f t="array" ref="G18">_xlfn.SWITCH(Tableau3[[#This Row],[ANCIENNETE]],10,50,15,60,20,100,0)</f>
        <v>0</v>
      </c>
    </row>
    <row r="19" spans="1:16" ht="15.75" x14ac:dyDescent="0.25">
      <c r="A19" t="s">
        <v>1924</v>
      </c>
      <c r="B19" t="s">
        <v>954</v>
      </c>
      <c r="C19" t="s">
        <v>1900</v>
      </c>
      <c r="D19">
        <v>2</v>
      </c>
      <c r="E19">
        <v>7</v>
      </c>
      <c r="F19" cm="1">
        <f t="array" ref="F19">_xlfn.IFS(Tableau3[[#This Row],[ANCIENNETE]]&lt;W27,50,Tableau3[[#This Row],[ANCIENNETE]]&lt;15,60,Tableau3[[#This Row],[ANCIENNETE]]&lt;20,100,Tableau3[[#This Row],[ANCIENNETE]]&gt;20,150)</f>
        <v>60</v>
      </c>
      <c r="G19" cm="1">
        <f t="array" ref="G19">_xlfn.SWITCH(Tableau3[[#This Row],[ANCIENNETE]],10,50,15,60,20,100,0)</f>
        <v>0</v>
      </c>
      <c r="J19" s="378" t="s">
        <v>1954</v>
      </c>
      <c r="K19" s="378"/>
      <c r="L19" s="378"/>
      <c r="M19" s="378"/>
      <c r="N19" s="378"/>
      <c r="O19" s="378"/>
      <c r="P19" s="378"/>
    </row>
    <row r="20" spans="1:16" ht="15" customHeight="1" x14ac:dyDescent="0.25">
      <c r="A20" t="s">
        <v>1925</v>
      </c>
      <c r="B20" t="s">
        <v>1915</v>
      </c>
      <c r="C20" t="s">
        <v>1900</v>
      </c>
      <c r="D20">
        <v>3</v>
      </c>
      <c r="E20">
        <v>37</v>
      </c>
      <c r="F20" cm="1">
        <f t="array" ref="F20">_xlfn.IFS(Tableau3[[#This Row],[ANCIENNETE]]&lt;W28,50,Tableau3[[#This Row],[ANCIENNETE]]&lt;15,60,Tableau3[[#This Row],[ANCIENNETE]]&lt;20,100,Tableau3[[#This Row],[ANCIENNETE]]&gt;20,150)</f>
        <v>150</v>
      </c>
      <c r="G20" cm="1">
        <f t="array" ref="G20">_xlfn.SWITCH(Tableau3[[#This Row],[ANCIENNETE]],10,50,15,60,20,100,0)</f>
        <v>0</v>
      </c>
    </row>
    <row r="21" spans="1:16" x14ac:dyDescent="0.25">
      <c r="A21" t="s">
        <v>1926</v>
      </c>
      <c r="B21" t="s">
        <v>997</v>
      </c>
      <c r="C21" t="s">
        <v>1900</v>
      </c>
      <c r="D21">
        <v>4</v>
      </c>
      <c r="E21">
        <v>8</v>
      </c>
      <c r="F21" cm="1">
        <f t="array" ref="F21">_xlfn.IFS(Tableau3[[#This Row],[ANCIENNETE]]&lt;W29,50,Tableau3[[#This Row],[ANCIENNETE]]&lt;15,60,Tableau3[[#This Row],[ANCIENNETE]]&lt;20,100,Tableau3[[#This Row],[ANCIENNETE]]&gt;20,150)</f>
        <v>60</v>
      </c>
      <c r="G21" cm="1">
        <f t="array" ref="G21">_xlfn.SWITCH(Tableau3[[#This Row],[ANCIENNETE]],10,50,15,60,20,100,0)</f>
        <v>0</v>
      </c>
      <c r="K21" s="377" t="s">
        <v>1944</v>
      </c>
      <c r="L21" s="377"/>
      <c r="M21" s="377"/>
      <c r="N21" s="377"/>
      <c r="O21" s="377"/>
      <c r="P21" s="377"/>
    </row>
    <row r="22" spans="1:16" x14ac:dyDescent="0.25">
      <c r="A22" t="s">
        <v>1927</v>
      </c>
      <c r="B22" t="s">
        <v>935</v>
      </c>
      <c r="C22" t="s">
        <v>1900</v>
      </c>
      <c r="D22">
        <v>1</v>
      </c>
      <c r="E22">
        <v>20</v>
      </c>
      <c r="F22" t="e" cm="1">
        <f t="array" ref="F22">_xlfn.IFS(Tableau3[[#This Row],[ANCIENNETE]]&lt;W30,50,Tableau3[[#This Row],[ANCIENNETE]]&lt;15,60,Tableau3[[#This Row],[ANCIENNETE]]&lt;20,100,Tableau3[[#This Row],[ANCIENNETE]]&gt;20,150)</f>
        <v>#N/A</v>
      </c>
      <c r="G22" cm="1">
        <f t="array" ref="G22">_xlfn.SWITCH(Tableau3[[#This Row],[ANCIENNETE]],10,50,15,60,20,100,0)</f>
        <v>100</v>
      </c>
      <c r="K22" t="s">
        <v>1955</v>
      </c>
    </row>
    <row r="23" spans="1:16" x14ac:dyDescent="0.25">
      <c r="A23" t="s">
        <v>1928</v>
      </c>
      <c r="B23" t="s">
        <v>512</v>
      </c>
      <c r="C23" t="s">
        <v>1900</v>
      </c>
      <c r="D23">
        <v>2</v>
      </c>
      <c r="E23">
        <v>10</v>
      </c>
      <c r="F23" cm="1">
        <f t="array" ref="F23">_xlfn.IFS(Tableau3[[#This Row],[ANCIENNETE]]&lt;W31,50,Tableau3[[#This Row],[ANCIENNETE]]&lt;15,60,Tableau3[[#This Row],[ANCIENNETE]]&lt;20,100,Tableau3[[#This Row],[ANCIENNETE]]&gt;20,150)</f>
        <v>60</v>
      </c>
      <c r="G23" cm="1">
        <f t="array" ref="G23">_xlfn.SWITCH(Tableau3[[#This Row],[ANCIENNETE]],10,50,15,60,20,100,0)</f>
        <v>50</v>
      </c>
      <c r="K23" t="s">
        <v>1956</v>
      </c>
    </row>
    <row r="24" spans="1:16" x14ac:dyDescent="0.25">
      <c r="A24" t="s">
        <v>1929</v>
      </c>
      <c r="B24" t="s">
        <v>1930</v>
      </c>
      <c r="C24" t="s">
        <v>1900</v>
      </c>
      <c r="D24">
        <v>2</v>
      </c>
      <c r="E24">
        <v>23</v>
      </c>
      <c r="F24" cm="1">
        <f t="array" ref="F24">_xlfn.IFS(Tableau3[[#This Row],[ANCIENNETE]]&lt;W32,50,Tableau3[[#This Row],[ANCIENNETE]]&lt;15,60,Tableau3[[#This Row],[ANCIENNETE]]&lt;20,100,Tableau3[[#This Row],[ANCIENNETE]]&gt;20,150)</f>
        <v>150</v>
      </c>
      <c r="G24" cm="1">
        <f t="array" ref="G24">_xlfn.SWITCH(Tableau3[[#This Row],[ANCIENNETE]],10,50,15,60,20,100,0)</f>
        <v>0</v>
      </c>
      <c r="K24" t="s">
        <v>1957</v>
      </c>
    </row>
    <row r="25" spans="1:16" x14ac:dyDescent="0.25">
      <c r="A25" t="s">
        <v>1931</v>
      </c>
      <c r="B25" t="s">
        <v>183</v>
      </c>
      <c r="C25" t="s">
        <v>1900</v>
      </c>
      <c r="D25">
        <v>1</v>
      </c>
      <c r="E25">
        <v>34</v>
      </c>
      <c r="F25" cm="1">
        <f t="array" ref="F25">_xlfn.IFS(Tableau3[[#This Row],[ANCIENNETE]]&lt;W33,50,Tableau3[[#This Row],[ANCIENNETE]]&lt;15,60,Tableau3[[#This Row],[ANCIENNETE]]&lt;20,100,Tableau3[[#This Row],[ANCIENNETE]]&gt;20,150)</f>
        <v>150</v>
      </c>
      <c r="G25" cm="1">
        <f t="array" ref="G25">_xlfn.SWITCH(Tableau3[[#This Row],[ANCIENNETE]],10,50,15,60,20,100,0)</f>
        <v>0</v>
      </c>
      <c r="K25" t="s">
        <v>1958</v>
      </c>
    </row>
    <row r="26" spans="1:16" x14ac:dyDescent="0.25">
      <c r="A26" t="s">
        <v>1932</v>
      </c>
      <c r="B26" t="s">
        <v>1933</v>
      </c>
      <c r="C26" t="s">
        <v>1900</v>
      </c>
      <c r="D26">
        <v>4</v>
      </c>
      <c r="E26">
        <v>17</v>
      </c>
      <c r="F26" cm="1">
        <f t="array" ref="F26">_xlfn.IFS(Tableau3[[#This Row],[ANCIENNETE]]&lt;W34,50,Tableau3[[#This Row],[ANCIENNETE]]&lt;15,60,Tableau3[[#This Row],[ANCIENNETE]]&lt;20,100,Tableau3[[#This Row],[ANCIENNETE]]&gt;20,150)</f>
        <v>100</v>
      </c>
      <c r="G26" cm="1">
        <f t="array" ref="G26">_xlfn.SWITCH(Tableau3[[#This Row],[ANCIENNETE]],10,50,15,60,20,100,0)</f>
        <v>0</v>
      </c>
    </row>
    <row r="27" spans="1:16" x14ac:dyDescent="0.25">
      <c r="A27" t="s">
        <v>1934</v>
      </c>
      <c r="B27" t="s">
        <v>419</v>
      </c>
      <c r="C27" t="s">
        <v>1900</v>
      </c>
      <c r="D27">
        <v>2</v>
      </c>
      <c r="E27">
        <v>22</v>
      </c>
      <c r="F27" cm="1">
        <f t="array" ref="F27">_xlfn.IFS(Tableau3[[#This Row],[ANCIENNETE]]&lt;W35,50,Tableau3[[#This Row],[ANCIENNETE]]&lt;15,60,Tableau3[[#This Row],[ANCIENNETE]]&lt;20,100,Tableau3[[#This Row],[ANCIENNETE]]&gt;20,150)</f>
        <v>150</v>
      </c>
      <c r="G27" cm="1">
        <f t="array" ref="G27">_xlfn.SWITCH(Tableau3[[#This Row],[ANCIENNETE]],10,50,15,60,20,100,0)</f>
        <v>0</v>
      </c>
    </row>
    <row r="28" spans="1:16" x14ac:dyDescent="0.25">
      <c r="A28" t="s">
        <v>1935</v>
      </c>
      <c r="B28" t="s">
        <v>95</v>
      </c>
      <c r="C28" t="s">
        <v>1900</v>
      </c>
      <c r="D28">
        <v>2</v>
      </c>
      <c r="E28">
        <v>25</v>
      </c>
      <c r="F28" cm="1">
        <f t="array" ref="F28">_xlfn.IFS(Tableau3[[#This Row],[ANCIENNETE]]&lt;W36,50,Tableau3[[#This Row],[ANCIENNETE]]&lt;15,60,Tableau3[[#This Row],[ANCIENNETE]]&lt;20,100,Tableau3[[#This Row],[ANCIENNETE]]&gt;20,150)</f>
        <v>150</v>
      </c>
      <c r="G28" cm="1">
        <f t="array" ref="G28">_xlfn.SWITCH(Tableau3[[#This Row],[ANCIENNETE]],10,50,15,60,20,100,0)</f>
        <v>0</v>
      </c>
    </row>
    <row r="29" spans="1:16" x14ac:dyDescent="0.25">
      <c r="A29" t="s">
        <v>1936</v>
      </c>
      <c r="B29" t="s">
        <v>510</v>
      </c>
      <c r="C29" t="s">
        <v>1912</v>
      </c>
      <c r="D29">
        <v>3</v>
      </c>
      <c r="E29">
        <v>42</v>
      </c>
      <c r="F29" cm="1">
        <f t="array" ref="F29">_xlfn.IFS(Tableau3[[#This Row],[ANCIENNETE]]&lt;W37,50,Tableau3[[#This Row],[ANCIENNETE]]&lt;15,60,Tableau3[[#This Row],[ANCIENNETE]]&lt;20,100,Tableau3[[#This Row],[ANCIENNETE]]&gt;20,150)</f>
        <v>150</v>
      </c>
      <c r="G29" cm="1">
        <f t="array" ref="G29">_xlfn.SWITCH(Tableau3[[#This Row],[ANCIENNETE]],10,50,15,60,20,100,0)</f>
        <v>0</v>
      </c>
      <c r="K29" t="s">
        <v>1949</v>
      </c>
    </row>
    <row r="30" spans="1:16" ht="18.75" x14ac:dyDescent="0.3">
      <c r="A30" t="s">
        <v>1937</v>
      </c>
      <c r="B30" t="s">
        <v>154</v>
      </c>
      <c r="C30" t="s">
        <v>1900</v>
      </c>
      <c r="D30">
        <v>3</v>
      </c>
      <c r="E30">
        <v>39</v>
      </c>
      <c r="F30" cm="1">
        <f t="array" ref="F30">_xlfn.IFS(Tableau3[[#This Row],[ANCIENNETE]]&lt;W38,50,Tableau3[[#This Row],[ANCIENNETE]]&lt;15,60,Tableau3[[#This Row],[ANCIENNETE]]&lt;20,100,Tableau3[[#This Row],[ANCIENNETE]]&gt;20,150)</f>
        <v>150</v>
      </c>
      <c r="G30" cm="1">
        <f t="array" ref="G30">_xlfn.SWITCH(Tableau3[[#This Row],[ANCIENNETE]],10,50,15,60,20,100,0)</f>
        <v>0</v>
      </c>
      <c r="K30" s="267" t="s">
        <v>1950</v>
      </c>
    </row>
    <row r="31" spans="1:16" x14ac:dyDescent="0.25">
      <c r="A31" t="s">
        <v>1938</v>
      </c>
      <c r="B31" t="s">
        <v>882</v>
      </c>
      <c r="C31" t="s">
        <v>1900</v>
      </c>
      <c r="D31">
        <v>1</v>
      </c>
      <c r="E31">
        <v>6</v>
      </c>
      <c r="F31" cm="1">
        <f t="array" ref="F31">_xlfn.IFS(Tableau3[[#This Row],[ANCIENNETE]]&lt;W39,50,Tableau3[[#This Row],[ANCIENNETE]]&lt;15,60,Tableau3[[#This Row],[ANCIENNETE]]&lt;20,100,Tableau3[[#This Row],[ANCIENNETE]]&gt;20,150)</f>
        <v>60</v>
      </c>
      <c r="G31" cm="1">
        <f t="array" ref="G31">_xlfn.SWITCH(Tableau3[[#This Row],[ANCIENNETE]],10,50,15,60,20,100,0)</f>
        <v>0</v>
      </c>
    </row>
    <row r="32" spans="1:16" x14ac:dyDescent="0.25">
      <c r="A32" t="s">
        <v>1939</v>
      </c>
      <c r="B32" t="s">
        <v>1940</v>
      </c>
      <c r="C32" t="s">
        <v>1900</v>
      </c>
      <c r="D32">
        <v>0</v>
      </c>
      <c r="E32">
        <v>7</v>
      </c>
      <c r="F32" cm="1">
        <f t="array" ref="F32">_xlfn.IFS(Tableau3[[#This Row],[ANCIENNETE]]&lt;W40,50,Tableau3[[#This Row],[ANCIENNETE]]&lt;15,60,Tableau3[[#This Row],[ANCIENNETE]]&lt;20,100,Tableau3[[#This Row],[ANCIENNETE]]&gt;20,150)</f>
        <v>60</v>
      </c>
      <c r="G32" cm="1">
        <f t="array" ref="G32">_xlfn.SWITCH(Tableau3[[#This Row],[ANCIENNETE]],10,50,15,60,20,100,0)</f>
        <v>0</v>
      </c>
    </row>
    <row r="33" spans="1:7" x14ac:dyDescent="0.25">
      <c r="A33" t="s">
        <v>1941</v>
      </c>
      <c r="B33" t="s">
        <v>459</v>
      </c>
      <c r="C33" t="s">
        <v>1900</v>
      </c>
      <c r="D33">
        <v>2</v>
      </c>
      <c r="E33">
        <v>23</v>
      </c>
      <c r="F33" cm="1">
        <f t="array" ref="F33">_xlfn.IFS(Tableau3[[#This Row],[ANCIENNETE]]&lt;W41,50,Tableau3[[#This Row],[ANCIENNETE]]&lt;15,60,Tableau3[[#This Row],[ANCIENNETE]]&lt;20,100,Tableau3[[#This Row],[ANCIENNETE]]&gt;20,150)</f>
        <v>150</v>
      </c>
      <c r="G33" cm="1">
        <f t="array" ref="G33">_xlfn.SWITCH(Tableau3[[#This Row],[ANCIENNETE]],10,50,15,60,20,100,0)</f>
        <v>0</v>
      </c>
    </row>
    <row r="34" spans="1:7" x14ac:dyDescent="0.25">
      <c r="A34" t="s">
        <v>1942</v>
      </c>
      <c r="B34" t="s">
        <v>1943</v>
      </c>
      <c r="C34" t="s">
        <v>1900</v>
      </c>
      <c r="D34">
        <v>3</v>
      </c>
      <c r="E34">
        <v>9</v>
      </c>
      <c r="F34" cm="1">
        <f t="array" ref="F34">_xlfn.IFS(Tableau3[[#This Row],[ANCIENNETE]]&lt;W42,50,Tableau3[[#This Row],[ANCIENNETE]]&lt;15,60,Tableau3[[#This Row],[ANCIENNETE]]&lt;20,100,Tableau3[[#This Row],[ANCIENNETE]]&gt;20,150)</f>
        <v>60</v>
      </c>
      <c r="G34" cm="1">
        <f t="array" ref="G34">_xlfn.SWITCH(Tableau3[[#This Row],[ANCIENNETE]],10,50,15,60,20,100,0)</f>
        <v>0</v>
      </c>
    </row>
  </sheetData>
  <mergeCells count="4">
    <mergeCell ref="J6:P6"/>
    <mergeCell ref="K8:P8"/>
    <mergeCell ref="J19:P19"/>
    <mergeCell ref="K21:P21"/>
  </mergeCells>
  <conditionalFormatting sqref="J1">
    <cfRule type="expression" dxfId="906" priority="2">
      <formula>J1&lt;&gt;""</formula>
    </cfRule>
  </conditionalFormatting>
  <conditionalFormatting sqref="J1">
    <cfRule type="expression" dxfId="905" priority="3">
      <formula>J1&lt;&gt;""</formula>
    </cfRule>
  </conditionalFormatting>
  <conditionalFormatting sqref="M1">
    <cfRule type="expression" dxfId="904" priority="1">
      <formula>M1&lt;&gt;""</formula>
    </cfRule>
  </conditionalFormatting>
  <hyperlinks>
    <hyperlink ref="J1" location="ACCUEIL!A1" display="ACCUEIL" xr:uid="{F4EAD6FD-AE83-4433-828D-81DF40F83600}"/>
    <hyperlink ref="K1" location="'SI.COND ET SI.MULTIPLE'!A1" display="SUJET" xr:uid="{0B2AB65E-B584-44BA-B48D-BAAC3AD2FF76}"/>
    <hyperlink ref="L1" r:id="rId1" xr:uid="{0DC4A086-C827-40B3-BB7F-BF2240789458}"/>
    <hyperlink ref="M1" r:id="rId2" xr:uid="{D6D24514-82AB-4C5E-9F40-330EEC9FFF88}"/>
  </hyperlinks>
  <pageMargins left="0.7" right="0.7" top="0.75" bottom="0.75" header="0.3" footer="0.3"/>
  <tableParts count="1">
    <tablePart r:id="rId3"/>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D7575-A8DB-401B-BC8F-EDD64F36E978}">
  <sheetPr>
    <tabColor theme="9"/>
  </sheetPr>
  <dimension ref="B1:O17"/>
  <sheetViews>
    <sheetView workbookViewId="0">
      <selection activeCell="H1" sqref="H1"/>
    </sheetView>
  </sheetViews>
  <sheetFormatPr baseColWidth="10" defaultColWidth="11" defaultRowHeight="15" x14ac:dyDescent="0.25"/>
  <cols>
    <col min="1" max="1" width="11" style="1"/>
    <col min="2" max="2" width="16.42578125" style="1" customWidth="1"/>
    <col min="3" max="5" width="14.85546875" style="1" customWidth="1"/>
    <col min="6" max="7" width="11" style="1"/>
    <col min="8" max="9" width="12.7109375" style="1" customWidth="1"/>
    <col min="10" max="10" width="13" style="1" customWidth="1"/>
    <col min="11" max="11" width="15.42578125" style="1" customWidth="1"/>
    <col min="12" max="16384" width="11" style="1"/>
  </cols>
  <sheetData>
    <row r="1" spans="2:15" ht="39" customHeight="1" x14ac:dyDescent="0.25">
      <c r="H1" s="136" t="s">
        <v>16</v>
      </c>
      <c r="I1" s="141" t="s">
        <v>2</v>
      </c>
      <c r="J1" s="158" t="s">
        <v>1565</v>
      </c>
      <c r="K1" s="175" t="s">
        <v>1716</v>
      </c>
    </row>
    <row r="2" spans="2:15" s="2" customFormat="1" ht="27.95" customHeight="1" x14ac:dyDescent="0.25">
      <c r="B2" s="379" t="s">
        <v>56</v>
      </c>
      <c r="C2" s="379"/>
      <c r="D2" s="379"/>
      <c r="E2" s="379"/>
    </row>
    <row r="3" spans="2:15" s="2" customFormat="1" ht="21.6" customHeight="1" x14ac:dyDescent="0.25"/>
    <row r="4" spans="2:15" s="2" customFormat="1" ht="21.6" customHeight="1" x14ac:dyDescent="0.25">
      <c r="B4" s="6" t="s">
        <v>57</v>
      </c>
      <c r="C4" s="7" t="s">
        <v>19</v>
      </c>
      <c r="D4" s="7" t="s">
        <v>20</v>
      </c>
      <c r="E4" s="7" t="s">
        <v>21</v>
      </c>
      <c r="H4" s="124" t="s">
        <v>1767</v>
      </c>
      <c r="I4" s="125"/>
      <c r="J4" s="125"/>
      <c r="K4" s="125"/>
    </row>
    <row r="5" spans="2:15" s="2" customFormat="1" ht="21.6" customHeight="1" x14ac:dyDescent="0.25">
      <c r="B5" s="8" t="s">
        <v>59</v>
      </c>
      <c r="C5" s="3">
        <v>800</v>
      </c>
      <c r="D5" s="3">
        <v>1400</v>
      </c>
      <c r="E5" s="3">
        <v>1850</v>
      </c>
      <c r="I5" s="2" t="s">
        <v>1768</v>
      </c>
      <c r="J5" s="2" t="s">
        <v>1769</v>
      </c>
    </row>
    <row r="6" spans="2:15" s="2" customFormat="1" ht="21.6" customHeight="1" x14ac:dyDescent="0.25">
      <c r="B6" s="9" t="s">
        <v>61</v>
      </c>
      <c r="C6" s="3">
        <v>1500</v>
      </c>
      <c r="D6" s="3">
        <v>2250</v>
      </c>
      <c r="E6" s="3">
        <v>3000</v>
      </c>
      <c r="H6" s="69"/>
      <c r="I6" s="2" t="s">
        <v>1772</v>
      </c>
      <c r="J6" s="2" t="s">
        <v>1770</v>
      </c>
      <c r="O6" s="127"/>
    </row>
    <row r="7" spans="2:15" s="2" customFormat="1" ht="21.6" customHeight="1" x14ac:dyDescent="0.25">
      <c r="B7" s="9" t="s">
        <v>63</v>
      </c>
      <c r="C7" s="3">
        <v>2000</v>
      </c>
      <c r="D7" s="3">
        <v>2000</v>
      </c>
      <c r="E7" s="3">
        <v>2000</v>
      </c>
      <c r="I7" s="2" t="s">
        <v>1773</v>
      </c>
      <c r="J7" s="69" t="s">
        <v>1771</v>
      </c>
      <c r="L7" s="69"/>
      <c r="O7" s="127"/>
    </row>
    <row r="8" spans="2:15" s="2" customFormat="1" ht="21.6" customHeight="1" x14ac:dyDescent="0.25">
      <c r="B8" s="9" t="s">
        <v>65</v>
      </c>
      <c r="C8" s="3">
        <v>1100</v>
      </c>
      <c r="D8" s="3">
        <v>1250</v>
      </c>
      <c r="E8" s="3">
        <v>1300</v>
      </c>
    </row>
    <row r="9" spans="2:15" s="2" customFormat="1" ht="21.6" customHeight="1" x14ac:dyDescent="0.25">
      <c r="B9" s="13" t="s">
        <v>67</v>
      </c>
      <c r="C9" s="3">
        <v>1150</v>
      </c>
      <c r="D9" s="3">
        <v>1450</v>
      </c>
      <c r="E9" s="3">
        <v>1750</v>
      </c>
    </row>
    <row r="10" spans="2:15" s="2" customFormat="1" ht="21.6" customHeight="1" x14ac:dyDescent="0.25">
      <c r="B10" s="14" t="s">
        <v>22</v>
      </c>
      <c r="C10" s="12"/>
      <c r="D10" s="12"/>
      <c r="E10" s="12"/>
      <c r="H10" s="124" t="s">
        <v>1774</v>
      </c>
      <c r="I10" s="125"/>
      <c r="J10" s="125"/>
      <c r="K10" s="125"/>
      <c r="L10" s="125"/>
      <c r="M10" s="125"/>
      <c r="N10" s="125"/>
    </row>
    <row r="11" spans="2:15" s="2" customFormat="1" ht="21.6" customHeight="1" x14ac:dyDescent="0.25"/>
    <row r="12" spans="2:15" s="2" customFormat="1" ht="21.6" customHeight="1" x14ac:dyDescent="0.25">
      <c r="B12" s="8" t="s">
        <v>68</v>
      </c>
      <c r="C12" s="3"/>
      <c r="D12" s="3"/>
      <c r="E12" s="3"/>
    </row>
    <row r="13" spans="2:15" s="2" customFormat="1" ht="21.6" customHeight="1" x14ac:dyDescent="0.25">
      <c r="B13" s="10" t="s">
        <v>69</v>
      </c>
      <c r="C13" s="3"/>
      <c r="D13" s="3"/>
      <c r="E13" s="3"/>
    </row>
    <row r="14" spans="2:15" s="2" customFormat="1" ht="21.6" customHeight="1" x14ac:dyDescent="0.25">
      <c r="B14" s="11" t="s">
        <v>70</v>
      </c>
      <c r="C14" s="3"/>
      <c r="D14" s="3"/>
      <c r="E14" s="3"/>
    </row>
    <row r="17" spans="7:7" x14ac:dyDescent="0.25">
      <c r="G17" s="2"/>
    </row>
  </sheetData>
  <mergeCells count="1">
    <mergeCell ref="B2:E2"/>
  </mergeCells>
  <conditionalFormatting sqref="A1:G1 A2 F2:XFD2 A6:F8 H8:XFD8 M7:XFD7 A21:XFD1048576 A18:F20 H18:XFD20 L1:XFD1 H6 A9:XFD17 J6:J7 A3:XFD4 L5:XFD6 A5:J5">
    <cfRule type="expression" dxfId="98" priority="7">
      <formula>A1&lt;&gt;""</formula>
    </cfRule>
  </conditionalFormatting>
  <conditionalFormatting sqref="H1">
    <cfRule type="expression" dxfId="97" priority="5">
      <formula>H1&lt;&gt;""</formula>
    </cfRule>
  </conditionalFormatting>
  <conditionalFormatting sqref="H1">
    <cfRule type="expression" dxfId="96" priority="6">
      <formula>H1&lt;&gt;""</formula>
    </cfRule>
  </conditionalFormatting>
  <conditionalFormatting sqref="K1">
    <cfRule type="expression" dxfId="95" priority="4">
      <formula>K1&lt;&gt;""</formula>
    </cfRule>
  </conditionalFormatting>
  <conditionalFormatting sqref="I6:I7">
    <cfRule type="expression" dxfId="94" priority="2">
      <formula>I6&lt;&gt;""</formula>
    </cfRule>
  </conditionalFormatting>
  <conditionalFormatting sqref="J1">
    <cfRule type="expression" dxfId="93" priority="1">
      <formula>J1&lt;&gt;""</formula>
    </cfRule>
  </conditionalFormatting>
  <hyperlinks>
    <hyperlink ref="H1" location="ACCUEIL!A1" display="ACCUEIL" xr:uid="{B50FD32F-C78F-4EF3-95AD-B546D8EB379F}"/>
    <hyperlink ref="K1" r:id="rId1" xr:uid="{A771DA77-D553-4B20-8DCF-F0859D8A4A03}"/>
    <hyperlink ref="J1" r:id="rId2" xr:uid="{BC42F427-420C-4B25-8ECF-5694E8D20545}"/>
    <hyperlink ref="I1" location="'NOMS Corr'!A1" display="Corrigé" xr:uid="{48A8BBC1-F944-4C93-A2EA-DE0E7E176343}"/>
  </hyperlinks>
  <pageMargins left="0.7" right="0.7" top="0.75" bottom="0.75" header="0.3" footer="0.3"/>
  <pageSetup paperSize="9" orientation="portrait" verticalDpi="0"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B427-30A9-4F61-BE70-EBF9D6A836FE}">
  <sheetPr>
    <tabColor theme="5"/>
  </sheetPr>
  <dimension ref="B1:Q32"/>
  <sheetViews>
    <sheetView workbookViewId="0">
      <selection activeCell="I1" sqref="I1"/>
    </sheetView>
  </sheetViews>
  <sheetFormatPr baseColWidth="10" defaultColWidth="11" defaultRowHeight="15" x14ac:dyDescent="0.25"/>
  <cols>
    <col min="1" max="1" width="11" style="1"/>
    <col min="2" max="2" width="16.42578125" style="1" customWidth="1"/>
    <col min="3" max="5" width="14.85546875" style="1" customWidth="1"/>
    <col min="6" max="9" width="11" style="1"/>
    <col min="10" max="11" width="16.42578125" style="1" customWidth="1"/>
    <col min="12" max="16384" width="11" style="1"/>
  </cols>
  <sheetData>
    <row r="1" spans="2:17" ht="26.25" customHeight="1" x14ac:dyDescent="0.25">
      <c r="H1" s="136" t="s">
        <v>16</v>
      </c>
      <c r="I1" s="141" t="s">
        <v>1687</v>
      </c>
      <c r="J1" s="158" t="s">
        <v>1565</v>
      </c>
      <c r="K1" s="175" t="s">
        <v>1716</v>
      </c>
    </row>
    <row r="2" spans="2:17" s="2" customFormat="1" ht="27.95" customHeight="1" x14ac:dyDescent="0.25">
      <c r="B2" s="379" t="s">
        <v>56</v>
      </c>
      <c r="C2" s="379"/>
      <c r="D2" s="379"/>
      <c r="E2" s="379"/>
    </row>
    <row r="3" spans="2:17" s="2" customFormat="1" ht="21.6" customHeight="1" x14ac:dyDescent="0.25"/>
    <row r="4" spans="2:17" s="2" customFormat="1" ht="21.6" customHeight="1" x14ac:dyDescent="0.25">
      <c r="B4" s="6" t="s">
        <v>57</v>
      </c>
      <c r="C4" s="7" t="s">
        <v>19</v>
      </c>
      <c r="D4" s="7" t="s">
        <v>20</v>
      </c>
      <c r="E4" s="7" t="s">
        <v>21</v>
      </c>
      <c r="H4" s="124" t="s">
        <v>1767</v>
      </c>
      <c r="I4" s="125"/>
      <c r="J4" s="125"/>
      <c r="K4" s="125"/>
    </row>
    <row r="5" spans="2:17" s="2" customFormat="1" ht="21.6" customHeight="1" x14ac:dyDescent="0.25">
      <c r="B5" s="8" t="s">
        <v>59</v>
      </c>
      <c r="C5" s="3">
        <v>800</v>
      </c>
      <c r="D5" s="3">
        <v>1400</v>
      </c>
      <c r="E5" s="3">
        <v>1850</v>
      </c>
      <c r="I5" s="2" t="s">
        <v>1768</v>
      </c>
      <c r="J5" s="2" t="s">
        <v>1769</v>
      </c>
    </row>
    <row r="6" spans="2:17" s="2" customFormat="1" ht="21.6" customHeight="1" x14ac:dyDescent="0.25">
      <c r="B6" s="9" t="s">
        <v>61</v>
      </c>
      <c r="C6" s="3">
        <v>1500</v>
      </c>
      <c r="D6" s="3">
        <v>2250</v>
      </c>
      <c r="E6" s="3">
        <v>3000</v>
      </c>
      <c r="H6" s="69"/>
      <c r="I6" s="2" t="s">
        <v>1772</v>
      </c>
      <c r="J6" s="2" t="s">
        <v>1770</v>
      </c>
      <c r="O6" s="127"/>
    </row>
    <row r="7" spans="2:17" s="2" customFormat="1" ht="21.6" customHeight="1" x14ac:dyDescent="0.25">
      <c r="B7" s="9" t="s">
        <v>63</v>
      </c>
      <c r="C7" s="3">
        <v>2000</v>
      </c>
      <c r="D7" s="3">
        <v>2000</v>
      </c>
      <c r="E7" s="3">
        <v>2000</v>
      </c>
      <c r="I7" s="2" t="s">
        <v>1773</v>
      </c>
      <c r="J7" s="69" t="s">
        <v>1771</v>
      </c>
      <c r="L7" s="69"/>
      <c r="O7" s="127"/>
    </row>
    <row r="8" spans="2:17" s="2" customFormat="1" ht="21.6" customHeight="1" x14ac:dyDescent="0.25">
      <c r="B8" s="9" t="s">
        <v>65</v>
      </c>
      <c r="C8" s="3">
        <v>1100</v>
      </c>
      <c r="D8" s="3">
        <v>1250</v>
      </c>
      <c r="E8" s="3">
        <v>1300</v>
      </c>
    </row>
    <row r="9" spans="2:17" s="2" customFormat="1" ht="21.6" customHeight="1" x14ac:dyDescent="0.25">
      <c r="B9" s="13" t="s">
        <v>67</v>
      </c>
      <c r="C9" s="3">
        <v>1150</v>
      </c>
      <c r="D9" s="3">
        <v>1450</v>
      </c>
      <c r="E9" s="3">
        <v>1750</v>
      </c>
    </row>
    <row r="10" spans="2:17" s="2" customFormat="1" ht="21.6" customHeight="1" x14ac:dyDescent="0.25">
      <c r="B10" s="14" t="s">
        <v>22</v>
      </c>
      <c r="C10" s="12" t="e">
        <f>SUM(PRIXJUIN)</f>
        <v>#NAME?</v>
      </c>
      <c r="D10" s="12" t="e">
        <f>SUM(PRIXJUILLET)</f>
        <v>#NAME?</v>
      </c>
      <c r="E10" s="12" t="e">
        <f>SUM(PRIXAOUT)</f>
        <v>#NAME?</v>
      </c>
      <c r="H10" s="124" t="s">
        <v>1774</v>
      </c>
      <c r="I10" s="125"/>
      <c r="J10" s="125"/>
      <c r="K10" s="125"/>
      <c r="L10" s="125"/>
      <c r="M10" s="125"/>
      <c r="N10" s="125"/>
    </row>
    <row r="11" spans="2:17" s="2" customFormat="1" ht="21.6" customHeight="1" x14ac:dyDescent="0.25"/>
    <row r="12" spans="2:17" s="2" customFormat="1" ht="21.6" customHeight="1" x14ac:dyDescent="0.25">
      <c r="B12" s="8" t="s">
        <v>68</v>
      </c>
      <c r="C12" s="3" t="e">
        <f>AVERAGE(PRIXJUIN)</f>
        <v>#NAME?</v>
      </c>
      <c r="D12" s="3" t="e">
        <f>AVERAGE(PRIXJUILLET)</f>
        <v>#NAME?</v>
      </c>
      <c r="E12" s="3" t="e">
        <f>AVERAGE(PRIXAOUT)</f>
        <v>#NAME?</v>
      </c>
    </row>
    <row r="13" spans="2:17" s="2" customFormat="1" ht="21.6" customHeight="1" x14ac:dyDescent="0.25">
      <c r="B13" s="10" t="s">
        <v>69</v>
      </c>
      <c r="C13" s="3" t="e">
        <f>MAX(PRIXJUIN)</f>
        <v>#NAME?</v>
      </c>
      <c r="D13" s="3" t="e">
        <f>MAX(PRIXJUILLET)</f>
        <v>#NAME?</v>
      </c>
      <c r="E13" s="3" t="e">
        <f>MAX(PRIXAOUT)</f>
        <v>#NAME?</v>
      </c>
    </row>
    <row r="14" spans="2:17" s="2" customFormat="1" ht="21.6" customHeight="1" x14ac:dyDescent="0.25">
      <c r="B14" s="11" t="s">
        <v>70</v>
      </c>
      <c r="C14" s="3" t="e">
        <f>MIN(PRIXJUIN)</f>
        <v>#NAME?</v>
      </c>
      <c r="D14" s="3" t="e">
        <f>MIN(PRIXJUILLET)</f>
        <v>#NAME?</v>
      </c>
      <c r="E14" s="3" t="e">
        <f>MIN(PRIXAOUT)</f>
        <v>#NAME?</v>
      </c>
    </row>
    <row r="16" spans="2:17" x14ac:dyDescent="0.25">
      <c r="G16" s="229"/>
      <c r="H16" s="229"/>
      <c r="I16" s="229"/>
      <c r="J16" s="229"/>
      <c r="K16" s="229"/>
      <c r="L16" s="229"/>
      <c r="M16" s="229"/>
      <c r="N16" s="229"/>
      <c r="O16" s="229"/>
      <c r="P16" s="229"/>
      <c r="Q16" s="229"/>
    </row>
    <row r="17" spans="7:17" x14ac:dyDescent="0.25">
      <c r="G17" s="230"/>
      <c r="H17" s="231" t="s">
        <v>1775</v>
      </c>
      <c r="I17" s="229"/>
      <c r="J17" s="229"/>
      <c r="K17" s="229"/>
      <c r="L17" s="229"/>
      <c r="M17" s="229"/>
      <c r="N17" s="229"/>
      <c r="O17" s="229"/>
      <c r="P17" s="229"/>
      <c r="Q17" s="229"/>
    </row>
    <row r="18" spans="7:17" x14ac:dyDescent="0.25">
      <c r="G18" s="229"/>
      <c r="H18" s="229"/>
      <c r="I18" s="229"/>
      <c r="J18" s="229"/>
      <c r="K18" s="229"/>
      <c r="L18" s="229"/>
      <c r="M18" s="229"/>
      <c r="N18" s="229"/>
      <c r="O18" s="229"/>
      <c r="P18" s="229"/>
      <c r="Q18" s="229"/>
    </row>
    <row r="19" spans="7:17" x14ac:dyDescent="0.25">
      <c r="G19" s="229"/>
      <c r="H19" s="231" t="s">
        <v>1776</v>
      </c>
      <c r="I19" s="231"/>
      <c r="J19" s="231"/>
      <c r="K19" s="231"/>
      <c r="L19" s="231"/>
      <c r="M19" s="231"/>
      <c r="N19" s="231"/>
      <c r="O19" s="231"/>
      <c r="P19" s="231"/>
      <c r="Q19" s="229"/>
    </row>
    <row r="20" spans="7:17" x14ac:dyDescent="0.25">
      <c r="G20" s="229"/>
      <c r="H20" s="229"/>
      <c r="I20" s="229"/>
      <c r="J20" s="229"/>
      <c r="K20" s="229"/>
      <c r="L20" s="229"/>
      <c r="M20" s="229"/>
      <c r="N20" s="229"/>
      <c r="O20" s="229"/>
      <c r="P20" s="229"/>
      <c r="Q20" s="229"/>
    </row>
    <row r="21" spans="7:17" x14ac:dyDescent="0.25">
      <c r="G21" s="229"/>
      <c r="H21" s="229"/>
      <c r="I21" s="231" t="s">
        <v>1777</v>
      </c>
      <c r="J21" s="229"/>
      <c r="K21" s="229"/>
      <c r="L21" s="229"/>
      <c r="M21" s="229"/>
      <c r="N21" s="229"/>
      <c r="O21" s="229"/>
      <c r="P21" s="229"/>
      <c r="Q21" s="229"/>
    </row>
    <row r="22" spans="7:17" x14ac:dyDescent="0.25">
      <c r="G22" s="229"/>
      <c r="H22" s="229"/>
      <c r="I22" s="231" t="s">
        <v>1778</v>
      </c>
      <c r="J22" s="229"/>
      <c r="K22" s="229"/>
      <c r="L22" s="229"/>
      <c r="M22" s="229"/>
      <c r="N22" s="229"/>
      <c r="O22" s="229"/>
      <c r="P22" s="229"/>
      <c r="Q22" s="229"/>
    </row>
    <row r="23" spans="7:17" x14ac:dyDescent="0.25">
      <c r="G23" s="229"/>
      <c r="H23" s="229"/>
      <c r="I23" s="231" t="s">
        <v>1779</v>
      </c>
      <c r="J23" s="229"/>
      <c r="K23" s="229"/>
      <c r="L23" s="229"/>
      <c r="M23" s="229"/>
      <c r="N23" s="229"/>
      <c r="O23" s="229"/>
      <c r="P23" s="229"/>
      <c r="Q23" s="229"/>
    </row>
    <row r="24" spans="7:17" x14ac:dyDescent="0.25">
      <c r="G24" s="229"/>
      <c r="H24" s="229"/>
      <c r="I24" s="231" t="s">
        <v>1780</v>
      </c>
      <c r="J24" s="229"/>
      <c r="K24" s="229"/>
      <c r="L24" s="229"/>
      <c r="M24" s="229"/>
      <c r="N24" s="229"/>
      <c r="O24" s="229"/>
      <c r="P24" s="229"/>
      <c r="Q24" s="229"/>
    </row>
    <row r="25" spans="7:17" x14ac:dyDescent="0.25">
      <c r="G25" s="229"/>
      <c r="H25" s="229"/>
      <c r="I25" s="229"/>
      <c r="J25" s="229"/>
      <c r="K25" s="229"/>
      <c r="L25" s="229"/>
      <c r="M25" s="229"/>
      <c r="N25" s="229"/>
      <c r="O25" s="229"/>
      <c r="P25" s="229"/>
      <c r="Q25" s="229"/>
    </row>
    <row r="26" spans="7:17" x14ac:dyDescent="0.25">
      <c r="G26" s="229"/>
      <c r="H26" s="232" t="s">
        <v>1781</v>
      </c>
      <c r="I26" s="229"/>
      <c r="J26" s="229"/>
      <c r="K26" s="229"/>
      <c r="L26" s="229"/>
      <c r="M26" s="229"/>
      <c r="N26" s="229"/>
      <c r="O26" s="229"/>
      <c r="P26" s="229"/>
      <c r="Q26" s="229"/>
    </row>
    <row r="27" spans="7:17" x14ac:dyDescent="0.25">
      <c r="H27" s="232" t="s">
        <v>1782</v>
      </c>
    </row>
    <row r="28" spans="7:17" x14ac:dyDescent="0.25">
      <c r="H28" s="232" t="s">
        <v>1783</v>
      </c>
    </row>
    <row r="29" spans="7:17" x14ac:dyDescent="0.25">
      <c r="H29" s="232" t="s">
        <v>1784</v>
      </c>
    </row>
    <row r="30" spans="7:17" x14ac:dyDescent="0.25">
      <c r="H30" s="232" t="s">
        <v>1785</v>
      </c>
    </row>
    <row r="32" spans="7:17" x14ac:dyDescent="0.25">
      <c r="H32" s="232" t="s">
        <v>1786</v>
      </c>
    </row>
  </sheetData>
  <mergeCells count="1">
    <mergeCell ref="B2:E2"/>
  </mergeCells>
  <conditionalFormatting sqref="A1:G1 A2 F2:XFD2 A6:F8 H8:XFD8 M7:XFD7 A21:XFD1048576 A18:F20 H18:XFD20 L1:XFD1 H6 A9:XFD17 J1 J6:J7 A3:XFD4 L5:XFD6 A5:J5">
    <cfRule type="expression" dxfId="92" priority="6">
      <formula>A1&lt;&gt;""</formula>
    </cfRule>
  </conditionalFormatting>
  <conditionalFormatting sqref="H1">
    <cfRule type="expression" dxfId="91" priority="4">
      <formula>H1&lt;&gt;""</formula>
    </cfRule>
  </conditionalFormatting>
  <conditionalFormatting sqref="H1">
    <cfRule type="expression" dxfId="90" priority="5">
      <formula>H1&lt;&gt;""</formula>
    </cfRule>
  </conditionalFormatting>
  <conditionalFormatting sqref="K1">
    <cfRule type="expression" dxfId="89" priority="3">
      <formula>K1&lt;&gt;""</formula>
    </cfRule>
  </conditionalFormatting>
  <conditionalFormatting sqref="I6:I7">
    <cfRule type="expression" dxfId="88" priority="1">
      <formula>I6&lt;&gt;""</formula>
    </cfRule>
  </conditionalFormatting>
  <hyperlinks>
    <hyperlink ref="H1" location="ACCUEIL!A1" display="ACCUEIL" xr:uid="{49A5D7CB-68C4-45B9-9A60-FE1832274EF4}"/>
    <hyperlink ref="K1" r:id="rId1" xr:uid="{FB1BDB48-2FB2-4313-BDB1-8D4276D26C84}"/>
    <hyperlink ref="J1" r:id="rId2" xr:uid="{5F2A3C82-1B1A-4AC1-81BC-1D29B48F2FA8}"/>
    <hyperlink ref="I1" location="NOMS!A1" display="SUJET" xr:uid="{CAC6A847-37BC-4766-B3E8-413B087145AE}"/>
  </hyperlinks>
  <pageMargins left="0.7" right="0.7" top="0.75" bottom="0.75" header="0.3" footer="0.3"/>
  <pageSetup paperSize="9" orientation="portrait" verticalDpi="0"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3716C-13B8-4852-81DD-2BF845DCCAA7}">
  <sheetPr>
    <tabColor theme="9"/>
  </sheetPr>
  <dimension ref="B1:O17"/>
  <sheetViews>
    <sheetView topLeftCell="B1" zoomScaleNormal="100" workbookViewId="0">
      <selection activeCell="H1" sqref="H1"/>
    </sheetView>
  </sheetViews>
  <sheetFormatPr baseColWidth="10" defaultColWidth="11" defaultRowHeight="15" x14ac:dyDescent="0.25"/>
  <cols>
    <col min="1" max="1" width="11" style="1"/>
    <col min="2" max="2" width="16.42578125" style="1" customWidth="1"/>
    <col min="3" max="5" width="14.85546875" style="1" customWidth="1"/>
    <col min="6" max="7" width="11" style="1"/>
    <col min="8" max="9" width="12.7109375" style="1" customWidth="1"/>
    <col min="10" max="10" width="13" style="1" customWidth="1"/>
    <col min="11" max="11" width="12.42578125" style="1" customWidth="1"/>
    <col min="12" max="16384" width="11" style="1"/>
  </cols>
  <sheetData>
    <row r="1" spans="2:15" ht="39" customHeight="1" x14ac:dyDescent="0.25">
      <c r="H1" s="136" t="s">
        <v>16</v>
      </c>
      <c r="I1" s="2"/>
      <c r="J1" s="2"/>
      <c r="K1" s="175" t="s">
        <v>1716</v>
      </c>
    </row>
    <row r="2" spans="2:15" s="2" customFormat="1" ht="27.95" customHeight="1" x14ac:dyDescent="0.25">
      <c r="B2" s="379" t="s">
        <v>56</v>
      </c>
      <c r="C2" s="379"/>
      <c r="D2" s="379"/>
      <c r="E2" s="379"/>
    </row>
    <row r="3" spans="2:15" s="2" customFormat="1" ht="21.6" customHeight="1" x14ac:dyDescent="0.25"/>
    <row r="4" spans="2:15" s="2" customFormat="1" ht="21.6" customHeight="1" x14ac:dyDescent="0.25">
      <c r="B4" s="6" t="s">
        <v>57</v>
      </c>
      <c r="C4" s="7" t="s">
        <v>19</v>
      </c>
      <c r="D4" s="7" t="s">
        <v>20</v>
      </c>
      <c r="E4" s="7" t="s">
        <v>21</v>
      </c>
      <c r="I4" s="2" t="s">
        <v>1787</v>
      </c>
    </row>
    <row r="5" spans="2:15" s="2" customFormat="1" ht="21.6" customHeight="1" x14ac:dyDescent="0.25">
      <c r="B5" s="8" t="s">
        <v>59</v>
      </c>
      <c r="C5" s="3">
        <v>800</v>
      </c>
      <c r="D5" s="3">
        <v>1400</v>
      </c>
      <c r="E5" s="3">
        <v>1850</v>
      </c>
      <c r="J5" s="2" t="s">
        <v>1788</v>
      </c>
    </row>
    <row r="6" spans="2:15" s="2" customFormat="1" ht="21.6" customHeight="1" x14ac:dyDescent="0.25">
      <c r="B6" s="9" t="s">
        <v>61</v>
      </c>
      <c r="C6" s="3">
        <v>1500</v>
      </c>
      <c r="D6" s="3">
        <v>2250</v>
      </c>
      <c r="E6" s="3">
        <v>3000</v>
      </c>
      <c r="J6" s="2" t="s">
        <v>1789</v>
      </c>
      <c r="O6" s="127"/>
    </row>
    <row r="7" spans="2:15" s="2" customFormat="1" ht="21.6" customHeight="1" x14ac:dyDescent="0.25">
      <c r="B7" s="9" t="s">
        <v>63</v>
      </c>
      <c r="C7" s="3">
        <v>2000</v>
      </c>
      <c r="D7" s="3">
        <v>2000</v>
      </c>
      <c r="E7" s="3">
        <v>2000</v>
      </c>
      <c r="O7" s="127"/>
    </row>
    <row r="8" spans="2:15" s="2" customFormat="1" ht="21.6" customHeight="1" x14ac:dyDescent="0.25">
      <c r="B8" s="9" t="s">
        <v>65</v>
      </c>
      <c r="C8" s="3">
        <v>1100</v>
      </c>
      <c r="D8" s="3">
        <v>1250</v>
      </c>
      <c r="E8" s="3">
        <v>1300</v>
      </c>
      <c r="J8" s="2" t="s">
        <v>1790</v>
      </c>
    </row>
    <row r="9" spans="2:15" s="2" customFormat="1" ht="21.6" customHeight="1" x14ac:dyDescent="0.25">
      <c r="B9" s="13" t="s">
        <v>67</v>
      </c>
      <c r="C9" s="3">
        <v>1150</v>
      </c>
      <c r="D9" s="3">
        <v>1450</v>
      </c>
      <c r="E9" s="3">
        <v>1750</v>
      </c>
      <c r="J9" s="2" t="s">
        <v>1791</v>
      </c>
    </row>
    <row r="10" spans="2:15" s="2" customFormat="1" ht="21.6" customHeight="1" x14ac:dyDescent="0.25">
      <c r="B10" s="14" t="s">
        <v>22</v>
      </c>
      <c r="C10" s="12">
        <f t="shared" ref="C10:E10" si="0">SUM(C5:C9)</f>
        <v>6550</v>
      </c>
      <c r="D10" s="12">
        <f t="shared" si="0"/>
        <v>8350</v>
      </c>
      <c r="E10" s="12">
        <f t="shared" si="0"/>
        <v>9900</v>
      </c>
      <c r="J10" s="2" t="s">
        <v>1792</v>
      </c>
    </row>
    <row r="11" spans="2:15" s="2" customFormat="1" ht="21.6" customHeight="1" x14ac:dyDescent="0.25"/>
    <row r="12" spans="2:15" s="2" customFormat="1" ht="21.6" customHeight="1" x14ac:dyDescent="0.25">
      <c r="B12" s="8" t="s">
        <v>68</v>
      </c>
      <c r="C12" s="3">
        <f>AVERAGE(C5:C9)</f>
        <v>1310</v>
      </c>
      <c r="D12" s="3">
        <f t="shared" ref="D12:E12" si="1">AVERAGE(D5:D9)</f>
        <v>1670</v>
      </c>
      <c r="E12" s="3">
        <f t="shared" si="1"/>
        <v>1980</v>
      </c>
      <c r="I12" s="2" t="s">
        <v>1793</v>
      </c>
    </row>
    <row r="13" spans="2:15" s="2" customFormat="1" ht="21.6" customHeight="1" x14ac:dyDescent="0.25">
      <c r="B13" s="10" t="s">
        <v>69</v>
      </c>
      <c r="C13" s="3">
        <f>MAX(C5:C9)</f>
        <v>2000</v>
      </c>
      <c r="D13" s="3">
        <f t="shared" ref="D13:E13" si="2">MAX(D5:D9)</f>
        <v>2250</v>
      </c>
      <c r="E13" s="3">
        <f t="shared" si="2"/>
        <v>3000</v>
      </c>
      <c r="I13" s="2" t="s">
        <v>1794</v>
      </c>
    </row>
    <row r="14" spans="2:15" s="2" customFormat="1" ht="21.6" customHeight="1" x14ac:dyDescent="0.25">
      <c r="B14" s="11" t="s">
        <v>70</v>
      </c>
      <c r="C14" s="3">
        <f>MIN(C5:C9)</f>
        <v>800</v>
      </c>
      <c r="D14" s="3">
        <f t="shared" ref="D14:E14" si="3">MIN(D5:D9)</f>
        <v>1250</v>
      </c>
      <c r="E14" s="3">
        <f t="shared" si="3"/>
        <v>1300</v>
      </c>
      <c r="I14" s="2" t="s">
        <v>1795</v>
      </c>
    </row>
    <row r="15" spans="2:15" x14ac:dyDescent="0.25">
      <c r="I15" s="1" t="s">
        <v>1796</v>
      </c>
    </row>
    <row r="16" spans="2:15" x14ac:dyDescent="0.25">
      <c r="I16" s="1" t="s">
        <v>1795</v>
      </c>
    </row>
    <row r="17" spans="7:7" x14ac:dyDescent="0.25">
      <c r="G17" s="2"/>
    </row>
  </sheetData>
  <mergeCells count="1">
    <mergeCell ref="B2:E2"/>
  </mergeCells>
  <conditionalFormatting sqref="A1:G1 A2 F2:XFD2 A6:F8 A21:XFD1048576 A18:F20 H18:XFD20 L1:XFD1 A3:XFD3 A4:G5 A9:G10 H4:XFD10 A11:XFD17">
    <cfRule type="expression" dxfId="87" priority="7">
      <formula>A1&lt;&gt;""</formula>
    </cfRule>
  </conditionalFormatting>
  <conditionalFormatting sqref="H1">
    <cfRule type="expression" dxfId="86" priority="5">
      <formula>H1&lt;&gt;""</formula>
    </cfRule>
  </conditionalFormatting>
  <conditionalFormatting sqref="H1">
    <cfRule type="expression" dxfId="85" priority="6">
      <formula>H1&lt;&gt;""</formula>
    </cfRule>
  </conditionalFormatting>
  <conditionalFormatting sqref="K1">
    <cfRule type="expression" dxfId="84" priority="4">
      <formula>K1&lt;&gt;""</formula>
    </cfRule>
  </conditionalFormatting>
  <conditionalFormatting sqref="I1:J1">
    <cfRule type="expression" dxfId="83" priority="1">
      <formula>I1&lt;&gt;""</formula>
    </cfRule>
  </conditionalFormatting>
  <hyperlinks>
    <hyperlink ref="H1" location="ACCUEIL!A1" display="ACCUEIL" xr:uid="{8CA18F78-6B60-41B3-8C00-1DFEDA357B2B}"/>
    <hyperlink ref="K1" r:id="rId1" xr:uid="{D341B4E6-7A15-4859-93D4-6B639E26D1A2}"/>
  </hyperlinks>
  <pageMargins left="0.7" right="0.7" top="0.75" bottom="0.75" header="0.3" footer="0.3"/>
  <pageSetup paperSize="9" orientation="portrait" verticalDpi="0" r:id="rId2"/>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8B79-5D67-40BB-B401-6628BF513615}">
  <sheetPr>
    <tabColor theme="9"/>
  </sheetPr>
  <dimension ref="B1:M39"/>
  <sheetViews>
    <sheetView zoomScaleNormal="100" workbookViewId="0">
      <selection activeCell="J1" sqref="J1"/>
    </sheetView>
  </sheetViews>
  <sheetFormatPr baseColWidth="10" defaultColWidth="11" defaultRowHeight="15" x14ac:dyDescent="0.25"/>
  <cols>
    <col min="1" max="1" width="11" style="1"/>
    <col min="2" max="2" width="16.42578125" style="1" customWidth="1"/>
    <col min="3" max="6" width="14.85546875" style="1" customWidth="1"/>
    <col min="7" max="10" width="11" style="1"/>
    <col min="11" max="11" width="15" style="1" customWidth="1"/>
    <col min="12" max="16384" width="11" style="1"/>
  </cols>
  <sheetData>
    <row r="1" spans="2:13" ht="34.5" customHeight="1" x14ac:dyDescent="0.25">
      <c r="H1" s="136" t="s">
        <v>16</v>
      </c>
      <c r="I1" s="141" t="s">
        <v>2</v>
      </c>
      <c r="J1" s="158" t="s">
        <v>1565</v>
      </c>
      <c r="K1" s="175" t="s">
        <v>1719</v>
      </c>
    </row>
    <row r="2" spans="2:13" s="2" customFormat="1" ht="27.95" customHeight="1" x14ac:dyDescent="0.25">
      <c r="B2" s="245" t="s">
        <v>17</v>
      </c>
      <c r="C2" s="245"/>
      <c r="D2" s="245"/>
      <c r="E2" s="245"/>
      <c r="F2" s="245"/>
    </row>
    <row r="3" spans="2:13" s="2" customFormat="1" ht="21.6" customHeight="1" x14ac:dyDescent="0.25"/>
    <row r="4" spans="2:13" s="2" customFormat="1" ht="21.6" customHeight="1" x14ac:dyDescent="0.25">
      <c r="B4" s="246"/>
      <c r="C4" s="244" t="s">
        <v>19</v>
      </c>
      <c r="D4" s="244" t="s">
        <v>20</v>
      </c>
      <c r="E4" s="244" t="s">
        <v>21</v>
      </c>
      <c r="F4" s="244" t="s">
        <v>22</v>
      </c>
      <c r="I4" s="380" t="s">
        <v>1877</v>
      </c>
      <c r="J4" s="380"/>
      <c r="K4" s="380"/>
      <c r="L4" s="380"/>
      <c r="M4" s="380"/>
    </row>
    <row r="5" spans="2:13" s="2" customFormat="1" ht="21.6" customHeight="1" x14ac:dyDescent="0.25">
      <c r="B5" s="246" t="s">
        <v>26</v>
      </c>
      <c r="C5" s="4">
        <v>15000</v>
      </c>
      <c r="D5" s="4">
        <v>12000</v>
      </c>
      <c r="E5" s="4">
        <v>9500</v>
      </c>
      <c r="F5" s="4">
        <f>SUM(C5:E5)</f>
        <v>36500</v>
      </c>
    </row>
    <row r="6" spans="2:13" s="2" customFormat="1" ht="21.6" customHeight="1" x14ac:dyDescent="0.25">
      <c r="B6" s="246" t="s">
        <v>28</v>
      </c>
      <c r="C6" s="4">
        <v>19500</v>
      </c>
      <c r="D6" s="4">
        <v>15200</v>
      </c>
      <c r="E6" s="4">
        <v>19000</v>
      </c>
      <c r="F6" s="4">
        <f t="shared" ref="F6:F10" si="0">SUM(C6:E6)</f>
        <v>53700</v>
      </c>
      <c r="I6" s="2" t="s">
        <v>1875</v>
      </c>
    </row>
    <row r="7" spans="2:13" s="2" customFormat="1" ht="21.6" customHeight="1" x14ac:dyDescent="0.25">
      <c r="B7" s="246" t="s">
        <v>30</v>
      </c>
      <c r="C7" s="4">
        <v>14000</v>
      </c>
      <c r="D7" s="4">
        <v>10000</v>
      </c>
      <c r="E7" s="4">
        <v>25000</v>
      </c>
      <c r="F7" s="4">
        <f t="shared" si="0"/>
        <v>49000</v>
      </c>
      <c r="L7" s="69"/>
    </row>
    <row r="8" spans="2:13" s="2" customFormat="1" ht="21.6" customHeight="1" x14ac:dyDescent="0.25">
      <c r="B8" s="246" t="s">
        <v>32</v>
      </c>
      <c r="C8" s="4">
        <v>25000</v>
      </c>
      <c r="D8" s="4">
        <v>32000</v>
      </c>
      <c r="E8" s="4">
        <v>25000</v>
      </c>
      <c r="F8" s="4">
        <f t="shared" si="0"/>
        <v>82000</v>
      </c>
      <c r="I8" s="2" t="s">
        <v>1876</v>
      </c>
    </row>
    <row r="9" spans="2:13" s="2" customFormat="1" ht="21.6" customHeight="1" x14ac:dyDescent="0.25">
      <c r="B9" s="246" t="s">
        <v>34</v>
      </c>
      <c r="C9" s="4">
        <v>19000</v>
      </c>
      <c r="D9" s="4">
        <v>45000</v>
      </c>
      <c r="E9" s="4">
        <v>55000</v>
      </c>
      <c r="F9" s="4">
        <f t="shared" si="0"/>
        <v>119000</v>
      </c>
    </row>
    <row r="10" spans="2:13" s="2" customFormat="1" ht="21.6" customHeight="1" x14ac:dyDescent="0.25">
      <c r="B10" s="247" t="s">
        <v>22</v>
      </c>
      <c r="C10" s="4">
        <f>SUM(C5:C9)</f>
        <v>92500</v>
      </c>
      <c r="D10" s="4">
        <f t="shared" ref="D10:E10" si="1">SUM(D5:D9)</f>
        <v>114200</v>
      </c>
      <c r="E10" s="4">
        <f t="shared" si="1"/>
        <v>133500</v>
      </c>
      <c r="F10" s="4">
        <f t="shared" si="0"/>
        <v>340200</v>
      </c>
      <c r="I10" s="2" t="s">
        <v>1878</v>
      </c>
    </row>
    <row r="11" spans="2:13" s="2" customFormat="1" ht="21.6" customHeight="1" x14ac:dyDescent="0.25"/>
    <row r="12" spans="2:13" s="2" customFormat="1" ht="21.6" customHeight="1" x14ac:dyDescent="0.25">
      <c r="I12" s="2" t="s">
        <v>1879</v>
      </c>
    </row>
    <row r="13" spans="2:13" s="2" customFormat="1" ht="19.5" customHeight="1" x14ac:dyDescent="0.25"/>
    <row r="14" spans="2:13" s="2" customFormat="1" ht="19.5" customHeight="1" x14ac:dyDescent="0.25"/>
    <row r="15" spans="2:13" s="2" customFormat="1" ht="19.5" customHeight="1" x14ac:dyDescent="0.25"/>
    <row r="16" spans="2:13" s="2" customFormat="1" ht="19.5" customHeight="1" x14ac:dyDescent="0.25"/>
    <row r="17" spans="7:11" ht="19.5" customHeight="1" x14ac:dyDescent="0.25">
      <c r="G17" s="2"/>
      <c r="H17" s="2"/>
      <c r="I17" s="2"/>
      <c r="J17" s="2"/>
      <c r="K17" s="2"/>
    </row>
    <row r="18" spans="7:11" ht="19.5" customHeight="1" x14ac:dyDescent="0.25">
      <c r="G18" s="2"/>
      <c r="H18" s="2"/>
      <c r="I18" s="2"/>
      <c r="J18" s="2"/>
      <c r="K18" s="2"/>
    </row>
    <row r="19" spans="7:11" ht="19.5" customHeight="1" x14ac:dyDescent="0.25">
      <c r="G19" s="2"/>
      <c r="H19" s="2"/>
      <c r="I19" s="2"/>
      <c r="J19" s="2"/>
      <c r="K19" s="2"/>
    </row>
    <row r="20" spans="7:11" ht="19.5" customHeight="1" x14ac:dyDescent="0.25">
      <c r="G20" s="2"/>
      <c r="H20" s="2"/>
      <c r="I20" s="2"/>
      <c r="J20" s="2"/>
      <c r="K20" s="2"/>
    </row>
    <row r="21" spans="7:11" ht="19.5" customHeight="1" x14ac:dyDescent="0.25">
      <c r="G21" s="2"/>
      <c r="H21" s="2"/>
      <c r="I21" s="2"/>
      <c r="J21" s="2"/>
      <c r="K21" s="2"/>
    </row>
    <row r="22" spans="7:11" ht="19.5" customHeight="1" x14ac:dyDescent="0.25">
      <c r="G22" s="2"/>
      <c r="H22" s="2"/>
      <c r="I22" s="2"/>
      <c r="J22" s="2"/>
      <c r="K22" s="2"/>
    </row>
    <row r="23" spans="7:11" ht="19.5" customHeight="1" x14ac:dyDescent="0.25">
      <c r="G23" s="2"/>
      <c r="H23" s="2"/>
      <c r="I23" s="2"/>
      <c r="J23" s="2"/>
      <c r="K23" s="2"/>
    </row>
    <row r="24" spans="7:11" ht="19.5" customHeight="1" x14ac:dyDescent="0.25">
      <c r="G24" s="2"/>
      <c r="H24" s="2"/>
      <c r="I24" s="2"/>
      <c r="J24" s="2"/>
      <c r="K24" s="2"/>
    </row>
    <row r="25" spans="7:11" ht="19.5" customHeight="1" x14ac:dyDescent="0.25">
      <c r="G25" s="2"/>
      <c r="H25" s="2"/>
      <c r="I25" s="2"/>
      <c r="J25" s="2"/>
      <c r="K25" s="2"/>
    </row>
    <row r="26" spans="7:11" ht="19.5" customHeight="1" x14ac:dyDescent="0.25">
      <c r="G26" s="2"/>
      <c r="H26" s="2"/>
      <c r="I26" s="2"/>
      <c r="J26" s="2"/>
      <c r="K26" s="2"/>
    </row>
    <row r="27" spans="7:11" ht="19.5" customHeight="1" x14ac:dyDescent="0.25">
      <c r="G27" s="2"/>
      <c r="H27" s="2"/>
      <c r="I27" s="2"/>
      <c r="J27" s="2"/>
      <c r="K27" s="2"/>
    </row>
    <row r="28" spans="7:11" ht="19.5" customHeight="1" x14ac:dyDescent="0.25">
      <c r="G28" s="2"/>
      <c r="H28" s="2"/>
      <c r="I28" s="2"/>
      <c r="J28" s="2"/>
      <c r="K28" s="2"/>
    </row>
    <row r="29" spans="7:11" ht="19.5" customHeight="1" x14ac:dyDescent="0.25">
      <c r="G29" s="2"/>
      <c r="H29" s="2"/>
      <c r="I29" s="2"/>
      <c r="J29" s="2"/>
      <c r="K29" s="2"/>
    </row>
    <row r="30" spans="7:11" ht="19.5" customHeight="1" x14ac:dyDescent="0.25">
      <c r="G30" s="2"/>
      <c r="H30" s="2"/>
      <c r="I30" s="2"/>
      <c r="J30" s="2"/>
      <c r="K30" s="2"/>
    </row>
    <row r="31" spans="7:11" ht="19.5" customHeight="1" x14ac:dyDescent="0.25">
      <c r="G31" s="2"/>
      <c r="H31" s="2"/>
      <c r="I31" s="2"/>
      <c r="J31" s="2"/>
      <c r="K31" s="2"/>
    </row>
    <row r="32" spans="7:11" x14ac:dyDescent="0.25">
      <c r="G32" s="2"/>
      <c r="H32" s="2"/>
      <c r="I32" s="2"/>
      <c r="J32" s="2"/>
      <c r="K32" s="2"/>
    </row>
    <row r="33" spans="7:11" x14ac:dyDescent="0.25">
      <c r="G33" s="2"/>
      <c r="H33" s="2"/>
      <c r="I33" s="2"/>
      <c r="J33" s="2"/>
      <c r="K33" s="2"/>
    </row>
    <row r="34" spans="7:11" x14ac:dyDescent="0.25">
      <c r="G34" s="2"/>
      <c r="H34" s="2"/>
      <c r="I34" s="2"/>
      <c r="J34" s="2"/>
      <c r="K34" s="2"/>
    </row>
    <row r="35" spans="7:11" x14ac:dyDescent="0.25">
      <c r="G35" s="2"/>
      <c r="H35" s="2"/>
      <c r="I35" s="2"/>
      <c r="J35" s="2"/>
      <c r="K35" s="2"/>
    </row>
    <row r="36" spans="7:11" x14ac:dyDescent="0.25">
      <c r="G36" s="2"/>
      <c r="H36" s="2"/>
      <c r="I36" s="2"/>
      <c r="J36" s="2"/>
      <c r="K36" s="2"/>
    </row>
    <row r="37" spans="7:11" x14ac:dyDescent="0.25">
      <c r="G37" s="2"/>
      <c r="H37" s="2"/>
      <c r="I37" s="2"/>
      <c r="J37" s="2"/>
      <c r="K37" s="2"/>
    </row>
    <row r="38" spans="7:11" x14ac:dyDescent="0.25">
      <c r="G38" s="2"/>
      <c r="H38" s="2"/>
      <c r="I38" s="2"/>
      <c r="J38" s="2"/>
      <c r="K38" s="2"/>
    </row>
    <row r="39" spans="7:11" x14ac:dyDescent="0.25">
      <c r="G39" s="2"/>
      <c r="H39" s="2"/>
      <c r="I39" s="2"/>
      <c r="J39" s="2"/>
      <c r="K39" s="2"/>
    </row>
  </sheetData>
  <mergeCells count="1">
    <mergeCell ref="I4:M4"/>
  </mergeCells>
  <conditionalFormatting sqref="K3:N3 K13:N35 L1:N1 I38:N39 G2:N2 A1:A1048576 G40:N1048576 G36:N37 G1 N4:N12 AA1:XFD1048576">
    <cfRule type="expression" dxfId="82" priority="18">
      <formula>A1&lt;&gt;""</formula>
    </cfRule>
  </conditionalFormatting>
  <conditionalFormatting sqref="G3:K3 G13:K39 G4:H12">
    <cfRule type="expression" dxfId="81" priority="17">
      <formula>G3&lt;&gt;""</formula>
    </cfRule>
  </conditionalFormatting>
  <conditionalFormatting sqref="G6">
    <cfRule type="expression" dxfId="80" priority="16">
      <formula>G6&lt;&gt;""</formula>
    </cfRule>
  </conditionalFormatting>
  <conditionalFormatting sqref="G8">
    <cfRule type="expression" dxfId="79" priority="15">
      <formula>G8&lt;&gt;""</formula>
    </cfRule>
  </conditionalFormatting>
  <conditionalFormatting sqref="G15">
    <cfRule type="expression" dxfId="78" priority="14">
      <formula>G15&lt;&gt;""</formula>
    </cfRule>
  </conditionalFormatting>
  <conditionalFormatting sqref="G25:G26">
    <cfRule type="expression" dxfId="77" priority="13">
      <formula>G25&lt;&gt;""</formula>
    </cfRule>
  </conditionalFormatting>
  <conditionalFormatting sqref="G31">
    <cfRule type="expression" dxfId="76" priority="12">
      <formula>G31&lt;&gt;""</formula>
    </cfRule>
  </conditionalFormatting>
  <conditionalFormatting sqref="G34:H34 H35">
    <cfRule type="expression" dxfId="75" priority="11">
      <formula>G34&lt;&gt;""</formula>
    </cfRule>
  </conditionalFormatting>
  <conditionalFormatting sqref="G35">
    <cfRule type="expression" dxfId="74" priority="10">
      <formula>G35&lt;&gt;""</formula>
    </cfRule>
  </conditionalFormatting>
  <conditionalFormatting sqref="H1">
    <cfRule type="expression" dxfId="73" priority="8">
      <formula>H1&lt;&gt;""</formula>
    </cfRule>
  </conditionalFormatting>
  <conditionalFormatting sqref="H1">
    <cfRule type="expression" dxfId="72" priority="9">
      <formula>H1&lt;&gt;""</formula>
    </cfRule>
  </conditionalFormatting>
  <conditionalFormatting sqref="K1">
    <cfRule type="expression" dxfId="71" priority="7">
      <formula>K1&lt;&gt;""</formula>
    </cfRule>
  </conditionalFormatting>
  <conditionalFormatting sqref="G38:H38 H39">
    <cfRule type="expression" dxfId="70" priority="6">
      <formula>G38&lt;&gt;""</formula>
    </cfRule>
  </conditionalFormatting>
  <conditionalFormatting sqref="G39">
    <cfRule type="expression" dxfId="69" priority="5">
      <formula>G39&lt;&gt;""</formula>
    </cfRule>
  </conditionalFormatting>
  <conditionalFormatting sqref="M6 K7:M12 K5:M5">
    <cfRule type="expression" dxfId="68" priority="4">
      <formula>K5&lt;&gt;""</formula>
    </cfRule>
  </conditionalFormatting>
  <conditionalFormatting sqref="I5:K12 I4">
    <cfRule type="expression" dxfId="67" priority="3">
      <formula>I4&lt;&gt;""</formula>
    </cfRule>
  </conditionalFormatting>
  <conditionalFormatting sqref="O1:Z1048576">
    <cfRule type="expression" dxfId="66" priority="2">
      <formula>O1&lt;&gt;""</formula>
    </cfRule>
  </conditionalFormatting>
  <conditionalFormatting sqref="J1">
    <cfRule type="expression" dxfId="65" priority="1">
      <formula>J1&lt;&gt;""</formula>
    </cfRule>
  </conditionalFormatting>
  <hyperlinks>
    <hyperlink ref="H1" location="ACCUEIL!A1" display="ACCUEIL" xr:uid="{DE554470-2AF4-45D2-95EF-79431289ADFE}"/>
    <hyperlink ref="I1" location="'STYLE CELLULE Corr'!A1" display="Corrigé" xr:uid="{A521A4E4-3AED-468F-91CA-57F19BA28171}"/>
    <hyperlink ref="K1" r:id="rId1" xr:uid="{B8682278-8C96-432E-8A0B-3C4A5DBC3ECF}"/>
    <hyperlink ref="J1" r:id="rId2" xr:uid="{988B35FA-7F82-42CC-8170-60F6B08676DE}"/>
  </hyperlinks>
  <pageMargins left="0.7" right="0.7" top="0.75" bottom="0.75" header="0.3" footer="0.3"/>
  <pageSetup paperSize="9" orientation="portrait" verticalDpi="0"/>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5A932-E7C4-49B0-A402-E1C882DF251F}">
  <sheetPr>
    <tabColor theme="5"/>
  </sheetPr>
  <dimension ref="B1:M39"/>
  <sheetViews>
    <sheetView zoomScaleNormal="100" workbookViewId="0">
      <selection activeCell="H1" sqref="H1"/>
    </sheetView>
  </sheetViews>
  <sheetFormatPr baseColWidth="10" defaultColWidth="11" defaultRowHeight="15" x14ac:dyDescent="0.25"/>
  <cols>
    <col min="1" max="1" width="11" style="1"/>
    <col min="2" max="2" width="16.42578125" style="1" customWidth="1"/>
    <col min="3" max="6" width="14.85546875" style="1" customWidth="1"/>
    <col min="7" max="10" width="11" style="1"/>
    <col min="11" max="11" width="15" style="1" customWidth="1"/>
    <col min="12" max="16384" width="11" style="1"/>
  </cols>
  <sheetData>
    <row r="1" spans="2:13" ht="34.5" customHeight="1" x14ac:dyDescent="0.25">
      <c r="H1" s="136" t="s">
        <v>16</v>
      </c>
      <c r="I1" s="141" t="s">
        <v>1687</v>
      </c>
      <c r="J1" s="158" t="s">
        <v>1565</v>
      </c>
      <c r="K1" s="175" t="s">
        <v>1719</v>
      </c>
    </row>
    <row r="2" spans="2:13" s="2" customFormat="1" ht="27.95" customHeight="1" thickBot="1" x14ac:dyDescent="0.3">
      <c r="B2" s="248" t="s">
        <v>17</v>
      </c>
      <c r="C2" s="248"/>
      <c r="D2" s="248"/>
      <c r="E2" s="248"/>
      <c r="F2" s="248"/>
    </row>
    <row r="3" spans="2:13" s="2" customFormat="1" ht="21.6" customHeight="1" thickTop="1" x14ac:dyDescent="0.25"/>
    <row r="4" spans="2:13" s="2" customFormat="1" ht="21.6" customHeight="1" thickBot="1" x14ac:dyDescent="0.3">
      <c r="B4" s="246"/>
      <c r="C4" s="254" t="s">
        <v>19</v>
      </c>
      <c r="D4" s="254" t="s">
        <v>20</v>
      </c>
      <c r="E4" s="254" t="s">
        <v>21</v>
      </c>
      <c r="F4" s="249" t="s">
        <v>22</v>
      </c>
      <c r="I4" s="380" t="s">
        <v>1877</v>
      </c>
      <c r="J4" s="380"/>
      <c r="K4" s="380"/>
      <c r="L4" s="380"/>
      <c r="M4" s="380"/>
    </row>
    <row r="5" spans="2:13" s="2" customFormat="1" ht="21.6" customHeight="1" thickTop="1" thickBot="1" x14ac:dyDescent="0.3">
      <c r="B5" s="255" t="s">
        <v>26</v>
      </c>
      <c r="C5" s="253">
        <v>15000</v>
      </c>
      <c r="D5" s="253">
        <v>12000</v>
      </c>
      <c r="E5" s="253">
        <v>9500</v>
      </c>
      <c r="F5" s="250">
        <f>SUM(C5:E5)</f>
        <v>36500</v>
      </c>
    </row>
    <row r="6" spans="2:13" s="2" customFormat="1" ht="21.6" customHeight="1" thickTop="1" thickBot="1" x14ac:dyDescent="0.3">
      <c r="B6" s="255" t="s">
        <v>28</v>
      </c>
      <c r="C6" s="253">
        <v>19500</v>
      </c>
      <c r="D6" s="253">
        <v>15200</v>
      </c>
      <c r="E6" s="253">
        <v>19000</v>
      </c>
      <c r="F6" s="250">
        <f t="shared" ref="F6:F10" si="0">SUM(C6:E6)</f>
        <v>53700</v>
      </c>
      <c r="I6" s="2" t="s">
        <v>1875</v>
      </c>
    </row>
    <row r="7" spans="2:13" s="2" customFormat="1" ht="21.6" customHeight="1" thickTop="1" thickBot="1" x14ac:dyDescent="0.3">
      <c r="B7" s="255" t="s">
        <v>30</v>
      </c>
      <c r="C7" s="253">
        <v>14000</v>
      </c>
      <c r="D7" s="253">
        <v>10000</v>
      </c>
      <c r="E7" s="253">
        <v>25000</v>
      </c>
      <c r="F7" s="250">
        <f t="shared" si="0"/>
        <v>49000</v>
      </c>
      <c r="L7" s="69"/>
    </row>
    <row r="8" spans="2:13" s="2" customFormat="1" ht="21.6" customHeight="1" thickTop="1" thickBot="1" x14ac:dyDescent="0.3">
      <c r="B8" s="255" t="s">
        <v>32</v>
      </c>
      <c r="C8" s="253">
        <v>25000</v>
      </c>
      <c r="D8" s="253">
        <v>32000</v>
      </c>
      <c r="E8" s="253">
        <v>25000</v>
      </c>
      <c r="F8" s="250">
        <f t="shared" si="0"/>
        <v>82000</v>
      </c>
      <c r="I8" s="2" t="s">
        <v>1876</v>
      </c>
    </row>
    <row r="9" spans="2:13" s="2" customFormat="1" ht="21.6" customHeight="1" thickTop="1" thickBot="1" x14ac:dyDescent="0.3">
      <c r="B9" s="255" t="s">
        <v>34</v>
      </c>
      <c r="C9" s="253">
        <v>19000</v>
      </c>
      <c r="D9" s="253">
        <v>45000</v>
      </c>
      <c r="E9" s="253">
        <v>55000</v>
      </c>
      <c r="F9" s="250">
        <f t="shared" si="0"/>
        <v>119000</v>
      </c>
    </row>
    <row r="10" spans="2:13" s="2" customFormat="1" ht="21.6" customHeight="1" thickTop="1" thickBot="1" x14ac:dyDescent="0.3">
      <c r="B10" s="251" t="s">
        <v>22</v>
      </c>
      <c r="C10" s="252">
        <f>SUM(C5:C9)</f>
        <v>92500</v>
      </c>
      <c r="D10" s="252">
        <f t="shared" ref="D10:E10" si="1">SUM(D5:D9)</f>
        <v>114200</v>
      </c>
      <c r="E10" s="252">
        <f t="shared" si="1"/>
        <v>133500</v>
      </c>
      <c r="F10" s="250">
        <f t="shared" si="0"/>
        <v>340200</v>
      </c>
      <c r="I10" s="2" t="s">
        <v>1878</v>
      </c>
    </row>
    <row r="11" spans="2:13" s="2" customFormat="1" ht="21.6" customHeight="1" thickTop="1" x14ac:dyDescent="0.25"/>
    <row r="12" spans="2:13" s="2" customFormat="1" ht="21.6" customHeight="1" x14ac:dyDescent="0.25">
      <c r="I12" s="2" t="s">
        <v>1879</v>
      </c>
    </row>
    <row r="13" spans="2:13" s="2" customFormat="1" ht="19.5" customHeight="1" x14ac:dyDescent="0.25"/>
    <row r="14" spans="2:13" s="2" customFormat="1" ht="19.5" customHeight="1" x14ac:dyDescent="0.25"/>
    <row r="15" spans="2:13" s="2" customFormat="1" ht="19.5" customHeight="1" x14ac:dyDescent="0.25"/>
    <row r="16" spans="2:13" s="2" customFormat="1" ht="19.5" customHeight="1" x14ac:dyDescent="0.25"/>
    <row r="17" spans="7:11" ht="19.5" customHeight="1" x14ac:dyDescent="0.25">
      <c r="G17" s="2"/>
      <c r="H17" s="2"/>
      <c r="I17" s="2"/>
      <c r="J17" s="2"/>
      <c r="K17" s="2"/>
    </row>
    <row r="18" spans="7:11" ht="19.5" customHeight="1" x14ac:dyDescent="0.25">
      <c r="G18" s="2"/>
      <c r="H18" s="2"/>
      <c r="I18" s="2"/>
      <c r="J18" s="2"/>
      <c r="K18" s="2"/>
    </row>
    <row r="19" spans="7:11" ht="19.5" customHeight="1" x14ac:dyDescent="0.25">
      <c r="G19" s="2"/>
      <c r="H19" s="2"/>
      <c r="I19" s="2"/>
      <c r="J19" s="2"/>
      <c r="K19" s="2"/>
    </row>
    <row r="20" spans="7:11" ht="19.5" customHeight="1" x14ac:dyDescent="0.25">
      <c r="G20" s="2"/>
      <c r="H20" s="2"/>
      <c r="I20" s="2"/>
      <c r="J20" s="2"/>
      <c r="K20" s="2"/>
    </row>
    <row r="21" spans="7:11" ht="19.5" customHeight="1" x14ac:dyDescent="0.25">
      <c r="G21" s="2"/>
      <c r="H21" s="2"/>
      <c r="I21" s="2"/>
      <c r="J21" s="2"/>
      <c r="K21" s="2"/>
    </row>
    <row r="22" spans="7:11" ht="19.5" customHeight="1" x14ac:dyDescent="0.25">
      <c r="G22" s="2"/>
      <c r="H22" s="2"/>
      <c r="I22" s="2"/>
      <c r="J22" s="2"/>
      <c r="K22" s="2"/>
    </row>
    <row r="23" spans="7:11" ht="19.5" customHeight="1" x14ac:dyDescent="0.25">
      <c r="G23" s="2"/>
      <c r="H23" s="2"/>
      <c r="I23" s="2"/>
      <c r="J23" s="2"/>
      <c r="K23" s="2"/>
    </row>
    <row r="24" spans="7:11" ht="19.5" customHeight="1" x14ac:dyDescent="0.25">
      <c r="G24" s="2"/>
      <c r="H24" s="2"/>
      <c r="I24" s="2"/>
      <c r="J24" s="2"/>
      <c r="K24" s="2"/>
    </row>
    <row r="25" spans="7:11" ht="19.5" customHeight="1" x14ac:dyDescent="0.25">
      <c r="G25" s="2"/>
      <c r="H25" s="2"/>
      <c r="I25" s="2"/>
      <c r="J25" s="2"/>
      <c r="K25" s="2"/>
    </row>
    <row r="26" spans="7:11" ht="19.5" customHeight="1" x14ac:dyDescent="0.25">
      <c r="G26" s="2"/>
      <c r="H26" s="2"/>
      <c r="I26" s="2"/>
      <c r="J26" s="2"/>
      <c r="K26" s="2"/>
    </row>
    <row r="27" spans="7:11" ht="19.5" customHeight="1" x14ac:dyDescent="0.25">
      <c r="G27" s="2"/>
      <c r="H27" s="2"/>
      <c r="I27" s="2"/>
      <c r="J27" s="2"/>
      <c r="K27" s="2"/>
    </row>
    <row r="28" spans="7:11" ht="19.5" customHeight="1" x14ac:dyDescent="0.25">
      <c r="G28" s="2"/>
      <c r="H28" s="2"/>
      <c r="I28" s="2"/>
      <c r="J28" s="2"/>
      <c r="K28" s="2"/>
    </row>
    <row r="29" spans="7:11" ht="19.5" customHeight="1" x14ac:dyDescent="0.25">
      <c r="G29" s="2"/>
      <c r="H29" s="2"/>
      <c r="I29" s="2"/>
      <c r="J29" s="2"/>
      <c r="K29" s="2"/>
    </row>
    <row r="30" spans="7:11" ht="19.5" customHeight="1" x14ac:dyDescent="0.25">
      <c r="G30" s="2"/>
      <c r="H30" s="2"/>
      <c r="I30" s="2"/>
      <c r="J30" s="2"/>
      <c r="K30" s="2"/>
    </row>
    <row r="31" spans="7:11" ht="19.5" customHeight="1" x14ac:dyDescent="0.25">
      <c r="G31" s="2"/>
      <c r="H31" s="2"/>
      <c r="I31" s="2"/>
      <c r="J31" s="2"/>
      <c r="K31" s="2"/>
    </row>
    <row r="32" spans="7:11" x14ac:dyDescent="0.25">
      <c r="G32" s="2"/>
      <c r="H32" s="2"/>
      <c r="I32" s="2"/>
      <c r="J32" s="2"/>
      <c r="K32" s="2"/>
    </row>
    <row r="33" spans="7:11" x14ac:dyDescent="0.25">
      <c r="G33" s="2"/>
      <c r="H33" s="2"/>
      <c r="I33" s="2"/>
      <c r="J33" s="2"/>
      <c r="K33" s="2"/>
    </row>
    <row r="34" spans="7:11" x14ac:dyDescent="0.25">
      <c r="G34" s="2"/>
      <c r="H34" s="2"/>
      <c r="I34" s="2"/>
      <c r="J34" s="2"/>
      <c r="K34" s="2"/>
    </row>
    <row r="35" spans="7:11" x14ac:dyDescent="0.25">
      <c r="G35" s="2"/>
      <c r="H35" s="2"/>
      <c r="I35" s="2"/>
      <c r="J35" s="2"/>
      <c r="K35" s="2"/>
    </row>
    <row r="36" spans="7:11" x14ac:dyDescent="0.25">
      <c r="G36" s="2"/>
      <c r="H36" s="2"/>
      <c r="I36" s="2"/>
      <c r="J36" s="2"/>
      <c r="K36" s="2"/>
    </row>
    <row r="37" spans="7:11" x14ac:dyDescent="0.25">
      <c r="G37" s="2"/>
      <c r="H37" s="2"/>
      <c r="I37" s="2"/>
      <c r="J37" s="2"/>
      <c r="K37" s="2"/>
    </row>
    <row r="38" spans="7:11" x14ac:dyDescent="0.25">
      <c r="G38" s="2"/>
      <c r="H38" s="2"/>
      <c r="I38" s="2"/>
      <c r="J38" s="2"/>
      <c r="K38" s="2"/>
    </row>
    <row r="39" spans="7:11" x14ac:dyDescent="0.25">
      <c r="G39" s="2"/>
      <c r="H39" s="2"/>
      <c r="I39" s="2"/>
      <c r="J39" s="2"/>
      <c r="K39" s="2"/>
    </row>
  </sheetData>
  <mergeCells count="1">
    <mergeCell ref="I4:M4"/>
  </mergeCells>
  <conditionalFormatting sqref="M6:N6 K3:N3 K7:N35 L1:N1 I38:N39 G2:N2 A1:A1048576 K5:N5 N4 G40:N1048576 G36:N37 G1 AA1:XFD1048576">
    <cfRule type="expression" dxfId="64" priority="16">
      <formula>A1&lt;&gt;""</formula>
    </cfRule>
  </conditionalFormatting>
  <conditionalFormatting sqref="G3:K3 G5:K39 G4:I4">
    <cfRule type="expression" dxfId="63" priority="15">
      <formula>G3&lt;&gt;""</formula>
    </cfRule>
  </conditionalFormatting>
  <conditionalFormatting sqref="G6">
    <cfRule type="expression" dxfId="62" priority="14">
      <formula>G6&lt;&gt;""</formula>
    </cfRule>
  </conditionalFormatting>
  <conditionalFormatting sqref="G8">
    <cfRule type="expression" dxfId="61" priority="13">
      <formula>G8&lt;&gt;""</formula>
    </cfRule>
  </conditionalFormatting>
  <conditionalFormatting sqref="G15">
    <cfRule type="expression" dxfId="60" priority="12">
      <formula>G15&lt;&gt;""</formula>
    </cfRule>
  </conditionalFormatting>
  <conditionalFormatting sqref="G25:G26">
    <cfRule type="expression" dxfId="59" priority="11">
      <formula>G25&lt;&gt;""</formula>
    </cfRule>
  </conditionalFormatting>
  <conditionalFormatting sqref="G31">
    <cfRule type="expression" dxfId="58" priority="10">
      <formula>G31&lt;&gt;""</formula>
    </cfRule>
  </conditionalFormatting>
  <conditionalFormatting sqref="G34:H34 H35">
    <cfRule type="expression" dxfId="57" priority="9">
      <formula>G34&lt;&gt;""</formula>
    </cfRule>
  </conditionalFormatting>
  <conditionalFormatting sqref="G35">
    <cfRule type="expression" dxfId="56" priority="8">
      <formula>G35&lt;&gt;""</formula>
    </cfRule>
  </conditionalFormatting>
  <conditionalFormatting sqref="H1">
    <cfRule type="expression" dxfId="55" priority="6">
      <formula>H1&lt;&gt;""</formula>
    </cfRule>
  </conditionalFormatting>
  <conditionalFormatting sqref="H1">
    <cfRule type="expression" dxfId="54" priority="7">
      <formula>H1&lt;&gt;""</formula>
    </cfRule>
  </conditionalFormatting>
  <conditionalFormatting sqref="K1">
    <cfRule type="expression" dxfId="53" priority="5">
      <formula>K1&lt;&gt;""</formula>
    </cfRule>
  </conditionalFormatting>
  <conditionalFormatting sqref="G38:H38 H39">
    <cfRule type="expression" dxfId="52" priority="4">
      <formula>G38&lt;&gt;""</formula>
    </cfRule>
  </conditionalFormatting>
  <conditionalFormatting sqref="G39">
    <cfRule type="expression" dxfId="51" priority="3">
      <formula>G39&lt;&gt;""</formula>
    </cfRule>
  </conditionalFormatting>
  <conditionalFormatting sqref="O1:Z1048576">
    <cfRule type="expression" dxfId="50" priority="2">
      <formula>O1&lt;&gt;""</formula>
    </cfRule>
  </conditionalFormatting>
  <conditionalFormatting sqref="J1">
    <cfRule type="expression" dxfId="49" priority="1">
      <formula>J1&lt;&gt;""</formula>
    </cfRule>
  </conditionalFormatting>
  <hyperlinks>
    <hyperlink ref="H1" location="ACCUEIL!A1" display="ACCUEIL" xr:uid="{D5FB7AA1-059E-4BC5-8C06-41F2F8CE0B3C}"/>
    <hyperlink ref="I1" location="'STYLE CELLULE'!A1" display="SUJET" xr:uid="{86B3C6AD-E19E-4DBE-ACCF-59A338BF66E1}"/>
    <hyperlink ref="K1" r:id="rId1" xr:uid="{E27310B5-119B-41A0-89E4-F6ECCB1697E3}"/>
    <hyperlink ref="J1" r:id="rId2" xr:uid="{B4539234-BCE2-400A-808C-137B09ED192D}"/>
  </hyperlinks>
  <pageMargins left="0.7" right="0.7" top="0.75" bottom="0.75" header="0.3" footer="0.3"/>
  <pageSetup paperSize="9" orientation="portrait" verticalDpi="0"/>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6B4A-468C-428B-BBA2-3092A11AD615}">
  <sheetPr>
    <tabColor theme="9"/>
  </sheetPr>
  <dimension ref="B1:L19"/>
  <sheetViews>
    <sheetView workbookViewId="0">
      <selection activeCell="E1" sqref="E1"/>
    </sheetView>
  </sheetViews>
  <sheetFormatPr baseColWidth="10" defaultColWidth="11" defaultRowHeight="15" x14ac:dyDescent="0.25"/>
  <cols>
    <col min="1" max="1" width="11" style="1"/>
    <col min="2" max="3" width="18" style="1" customWidth="1"/>
    <col min="4" max="4" width="14.42578125" style="1" customWidth="1"/>
    <col min="5" max="8" width="11" style="1"/>
    <col min="9" max="9" width="12.28515625" style="1" customWidth="1"/>
    <col min="10" max="16384" width="11" style="1"/>
  </cols>
  <sheetData>
    <row r="1" spans="2:12" ht="28.5" customHeight="1" x14ac:dyDescent="0.25">
      <c r="E1" s="136" t="s">
        <v>16</v>
      </c>
      <c r="F1" s="141" t="s">
        <v>1880</v>
      </c>
      <c r="G1" s="152" t="s">
        <v>1474</v>
      </c>
      <c r="H1" s="175" t="s">
        <v>1717</v>
      </c>
      <c r="I1" s="173" t="s">
        <v>1715</v>
      </c>
    </row>
    <row r="2" spans="2:12" s="5" customFormat="1" ht="25.5" customHeight="1" x14ac:dyDescent="0.25">
      <c r="B2" s="379" t="s">
        <v>104</v>
      </c>
      <c r="C2" s="379"/>
      <c r="D2" s="379"/>
    </row>
    <row r="3" spans="2:12" s="5" customFormat="1" ht="19.350000000000001" customHeight="1" x14ac:dyDescent="0.25">
      <c r="B3" s="476"/>
      <c r="C3" s="476"/>
      <c r="D3" s="476"/>
    </row>
    <row r="4" spans="2:12" s="5" customFormat="1" ht="32.1" customHeight="1" x14ac:dyDescent="0.25">
      <c r="B4" s="6" t="s">
        <v>109</v>
      </c>
      <c r="C4" s="17" t="s">
        <v>1684</v>
      </c>
      <c r="D4" s="17" t="s">
        <v>1685</v>
      </c>
      <c r="F4" s="421" t="s">
        <v>1688</v>
      </c>
      <c r="G4" s="421"/>
      <c r="H4" s="140" t="s">
        <v>92</v>
      </c>
      <c r="J4" s="493" t="str">
        <f>"Voici les notes de "&amp;H4</f>
        <v>Voici les notes de Luc</v>
      </c>
      <c r="K4" s="493"/>
    </row>
    <row r="5" spans="2:12" s="5" customFormat="1" ht="19.350000000000001" customHeight="1" x14ac:dyDescent="0.25">
      <c r="B5" s="5" t="s">
        <v>86</v>
      </c>
      <c r="C5" s="169">
        <v>0.85</v>
      </c>
      <c r="D5" s="169">
        <v>0.94</v>
      </c>
      <c r="J5" s="256" t="s">
        <v>1684</v>
      </c>
      <c r="K5" s="256" t="s">
        <v>1685</v>
      </c>
    </row>
    <row r="6" spans="2:12" s="5" customFormat="1" ht="19.350000000000001" customHeight="1" x14ac:dyDescent="0.25">
      <c r="B6" s="5" t="s">
        <v>88</v>
      </c>
      <c r="C6" s="169">
        <v>0.78</v>
      </c>
      <c r="D6" s="169">
        <v>0.63</v>
      </c>
      <c r="J6" s="170" cm="1">
        <f t="array" ref="J6:K6">_xlfn.XLOOKUP(H4,B5:B13,C5:D13,"",0,1)</f>
        <v>0.65</v>
      </c>
      <c r="K6" s="170">
        <v>0.75</v>
      </c>
    </row>
    <row r="7" spans="2:12" s="5" customFormat="1" ht="19.350000000000001" customHeight="1" x14ac:dyDescent="0.25">
      <c r="B7" s="5" t="s">
        <v>89</v>
      </c>
      <c r="C7" s="169">
        <v>0.91</v>
      </c>
      <c r="D7" s="169">
        <v>0.55000000000000004</v>
      </c>
    </row>
    <row r="8" spans="2:12" s="5" customFormat="1" ht="19.350000000000001" customHeight="1" x14ac:dyDescent="0.25">
      <c r="B8" s="5" t="s">
        <v>90</v>
      </c>
      <c r="C8" s="169">
        <v>0.8</v>
      </c>
      <c r="D8" s="169">
        <v>0.5</v>
      </c>
      <c r="H8" s="154"/>
    </row>
    <row r="9" spans="2:12" s="5" customFormat="1" ht="19.350000000000001" customHeight="1" x14ac:dyDescent="0.25">
      <c r="B9" s="5" t="s">
        <v>91</v>
      </c>
      <c r="C9" s="169">
        <v>0.77</v>
      </c>
      <c r="D9" s="169">
        <v>0.75</v>
      </c>
      <c r="F9" s="382" t="s">
        <v>1881</v>
      </c>
      <c r="G9" s="382"/>
      <c r="H9" s="382"/>
      <c r="I9" s="382"/>
      <c r="J9" s="382"/>
      <c r="K9" s="382"/>
      <c r="L9" s="382"/>
    </row>
    <row r="10" spans="2:12" s="5" customFormat="1" ht="19.350000000000001" customHeight="1" x14ac:dyDescent="0.25">
      <c r="B10" s="5" t="s">
        <v>92</v>
      </c>
      <c r="C10" s="169">
        <v>0.65</v>
      </c>
      <c r="D10" s="169">
        <v>0.75</v>
      </c>
      <c r="F10" s="382"/>
      <c r="G10" s="382"/>
      <c r="H10" s="382"/>
      <c r="I10" s="382"/>
      <c r="J10" s="382"/>
      <c r="K10" s="382"/>
      <c r="L10" s="382"/>
    </row>
    <row r="11" spans="2:12" s="5" customFormat="1" ht="19.350000000000001" customHeight="1" x14ac:dyDescent="0.25">
      <c r="B11" s="5" t="s">
        <v>93</v>
      </c>
      <c r="C11" s="169">
        <v>0.36</v>
      </c>
      <c r="D11" s="169">
        <v>0.7</v>
      </c>
      <c r="F11" s="382"/>
      <c r="G11" s="382"/>
      <c r="H11" s="382"/>
      <c r="I11" s="382"/>
      <c r="J11" s="382"/>
      <c r="K11" s="382"/>
      <c r="L11" s="382"/>
    </row>
    <row r="12" spans="2:12" s="5" customFormat="1" ht="19.350000000000001" customHeight="1" x14ac:dyDescent="0.25">
      <c r="B12" s="5" t="s">
        <v>94</v>
      </c>
      <c r="C12" s="169">
        <v>0.45</v>
      </c>
      <c r="D12" s="169">
        <v>0.55000000000000004</v>
      </c>
      <c r="F12" s="5" t="s">
        <v>1882</v>
      </c>
    </row>
    <row r="13" spans="2:12" s="5" customFormat="1" ht="19.350000000000001" customHeight="1" x14ac:dyDescent="0.25">
      <c r="B13" s="5" t="s">
        <v>95</v>
      </c>
      <c r="C13" s="169">
        <v>0.95</v>
      </c>
      <c r="D13" s="169">
        <v>0.98</v>
      </c>
      <c r="F13" s="5" t="s">
        <v>1883</v>
      </c>
    </row>
    <row r="14" spans="2:12" s="5" customFormat="1" ht="19.350000000000001" customHeight="1" x14ac:dyDescent="0.25">
      <c r="F14" s="5" t="s">
        <v>1696</v>
      </c>
    </row>
    <row r="15" spans="2:12" s="5" customFormat="1" ht="19.350000000000001" customHeight="1" x14ac:dyDescent="0.25">
      <c r="F15" s="5" t="s">
        <v>1884</v>
      </c>
    </row>
    <row r="17" spans="6:6" x14ac:dyDescent="0.25">
      <c r="F17" s="1" t="s">
        <v>1885</v>
      </c>
    </row>
    <row r="19" spans="6:6" x14ac:dyDescent="0.25">
      <c r="F19" s="1" t="s">
        <v>1886</v>
      </c>
    </row>
  </sheetData>
  <mergeCells count="5">
    <mergeCell ref="J4:K4"/>
    <mergeCell ref="F9:L11"/>
    <mergeCell ref="B2:D2"/>
    <mergeCell ref="B3:D3"/>
    <mergeCell ref="F4:G4"/>
  </mergeCells>
  <conditionalFormatting sqref="A1:D1 A2 A3:B3 A4:C13 E4:F4 E6:I6 E9:F9 K1:XFD1 E5:XFD5 H4:J4 E2:XFD3 E7:XFD8 L6:XFD6 E12:XFD13 L4:XFD4 A14:XFD1048576 E10:E11 M9:XFD11">
    <cfRule type="expression" dxfId="48" priority="9">
      <formula>A1&lt;&gt;""</formula>
    </cfRule>
  </conditionalFormatting>
  <conditionalFormatting sqref="E1">
    <cfRule type="expression" dxfId="47" priority="7">
      <formula>E1&lt;&gt;""</formula>
    </cfRule>
  </conditionalFormatting>
  <conditionalFormatting sqref="E1">
    <cfRule type="expression" dxfId="46" priority="8">
      <formula>E1&lt;&gt;""</formula>
    </cfRule>
  </conditionalFormatting>
  <conditionalFormatting sqref="D4:D13">
    <cfRule type="expression" dxfId="45" priority="6">
      <formula>D4&lt;&gt;""</formula>
    </cfRule>
  </conditionalFormatting>
  <conditionalFormatting sqref="J6:K6">
    <cfRule type="expression" dxfId="44" priority="4">
      <formula>J6&lt;&gt;""</formula>
    </cfRule>
  </conditionalFormatting>
  <conditionalFormatting sqref="I1:J1">
    <cfRule type="expression" dxfId="43" priority="2">
      <formula>I1&lt;&gt;""</formula>
    </cfRule>
  </conditionalFormatting>
  <conditionalFormatting sqref="H1">
    <cfRule type="expression" dxfId="42" priority="1">
      <formula>H1&lt;&gt;""</formula>
    </cfRule>
  </conditionalFormatting>
  <dataValidations count="1">
    <dataValidation type="list" allowBlank="1" showInputMessage="1" showErrorMessage="1" sqref="H4" xr:uid="{B269277D-1A8B-44C5-BFD1-3818F5BA74B0}">
      <formula1>$B$5:$B$13</formula1>
    </dataValidation>
  </dataValidations>
  <hyperlinks>
    <hyperlink ref="E1" location="ACCUEIL!A1" display="ACCUEIL" xr:uid="{FB3319ED-4884-4E9B-8A58-96FBC668788F}"/>
    <hyperlink ref="F1" location="'PROTECTION FEUILLE Corr'!A1" display="CORRIGE" xr:uid="{311F9432-E529-455D-AA40-2049800F820F}"/>
    <hyperlink ref="G1" r:id="rId1" xr:uid="{7B1F6C4D-65FC-48A1-9457-F8273596C3B4}"/>
    <hyperlink ref="H1" r:id="rId2" xr:uid="{F1E9E543-212D-44FA-9D89-E7D88DF48BC2}"/>
    <hyperlink ref="I1" r:id="rId3" xr:uid="{9874375D-A9C3-4728-9B8A-27FE78D0588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BDE6-0759-447B-92BB-1409C17EB413}">
  <sheetPr>
    <tabColor theme="5"/>
  </sheetPr>
  <dimension ref="B1:L19"/>
  <sheetViews>
    <sheetView workbookViewId="0">
      <selection activeCell="F1" sqref="F1"/>
    </sheetView>
  </sheetViews>
  <sheetFormatPr baseColWidth="10" defaultColWidth="11" defaultRowHeight="15" x14ac:dyDescent="0.25"/>
  <cols>
    <col min="1" max="1" width="11" style="1"/>
    <col min="2" max="3" width="18" style="1" customWidth="1"/>
    <col min="4" max="4" width="14.42578125" style="1" customWidth="1"/>
    <col min="5" max="8" width="11" style="1"/>
    <col min="9" max="9" width="12.85546875" style="1" customWidth="1"/>
    <col min="10" max="16384" width="11" style="1"/>
  </cols>
  <sheetData>
    <row r="1" spans="2:12" ht="28.5" customHeight="1" x14ac:dyDescent="0.25">
      <c r="E1" s="258" t="s">
        <v>16</v>
      </c>
      <c r="F1" s="259" t="s">
        <v>1687</v>
      </c>
      <c r="G1" s="260" t="s">
        <v>1474</v>
      </c>
      <c r="H1" s="261" t="s">
        <v>1717</v>
      </c>
      <c r="I1" s="263" t="s">
        <v>1715</v>
      </c>
    </row>
    <row r="2" spans="2:12" s="5" customFormat="1" ht="25.5" customHeight="1" x14ac:dyDescent="0.25">
      <c r="B2" s="379" t="s">
        <v>104</v>
      </c>
      <c r="C2" s="379"/>
      <c r="D2" s="379"/>
    </row>
    <row r="3" spans="2:12" s="5" customFormat="1" ht="19.350000000000001" customHeight="1" x14ac:dyDescent="0.25">
      <c r="B3" s="476"/>
      <c r="C3" s="476"/>
      <c r="D3" s="476"/>
    </row>
    <row r="4" spans="2:12" s="5" customFormat="1" ht="32.1" customHeight="1" x14ac:dyDescent="0.25">
      <c r="B4" s="6" t="s">
        <v>109</v>
      </c>
      <c r="C4" s="17" t="s">
        <v>1684</v>
      </c>
      <c r="D4" s="17" t="s">
        <v>1685</v>
      </c>
      <c r="F4" s="421" t="s">
        <v>1688</v>
      </c>
      <c r="G4" s="421"/>
      <c r="H4" s="262" t="s">
        <v>88</v>
      </c>
      <c r="J4" s="493" t="str">
        <f>"Voici les notes de "&amp;H4</f>
        <v>Voici les notes de Sophie</v>
      </c>
      <c r="K4" s="493"/>
    </row>
    <row r="5" spans="2:12" s="5" customFormat="1" ht="19.350000000000001" customHeight="1" x14ac:dyDescent="0.25">
      <c r="B5" s="5" t="s">
        <v>86</v>
      </c>
      <c r="C5" s="257">
        <v>0.85</v>
      </c>
      <c r="D5" s="257">
        <v>0.94</v>
      </c>
      <c r="J5" s="256" t="s">
        <v>1684</v>
      </c>
      <c r="K5" s="256" t="s">
        <v>1685</v>
      </c>
    </row>
    <row r="6" spans="2:12" s="5" customFormat="1" ht="19.350000000000001" customHeight="1" x14ac:dyDescent="0.25">
      <c r="B6" s="5" t="s">
        <v>88</v>
      </c>
      <c r="C6" s="257">
        <v>0.78</v>
      </c>
      <c r="D6" s="257">
        <v>0.63</v>
      </c>
      <c r="J6" s="170" cm="1">
        <f t="array" ref="J6:K6">_xlfn.XLOOKUP(H4,B5:B13,C5:D13,"",0,1)</f>
        <v>0.78</v>
      </c>
      <c r="K6" s="170">
        <v>0.63</v>
      </c>
    </row>
    <row r="7" spans="2:12" s="5" customFormat="1" ht="19.350000000000001" customHeight="1" x14ac:dyDescent="0.25">
      <c r="B7" s="5" t="s">
        <v>89</v>
      </c>
      <c r="C7" s="257">
        <v>0.91</v>
      </c>
      <c r="D7" s="257">
        <v>0.55000000000000004</v>
      </c>
    </row>
    <row r="8" spans="2:12" s="5" customFormat="1" ht="19.350000000000001" customHeight="1" x14ac:dyDescent="0.25">
      <c r="B8" s="5" t="s">
        <v>90</v>
      </c>
      <c r="C8" s="257">
        <v>0.8</v>
      </c>
      <c r="D8" s="257">
        <v>0.5</v>
      </c>
      <c r="H8" s="154"/>
    </row>
    <row r="9" spans="2:12" s="5" customFormat="1" ht="19.350000000000001" customHeight="1" x14ac:dyDescent="0.25">
      <c r="B9" s="5" t="s">
        <v>91</v>
      </c>
      <c r="C9" s="257">
        <v>0.77</v>
      </c>
      <c r="D9" s="257">
        <v>0.75</v>
      </c>
      <c r="F9" s="382" t="s">
        <v>1881</v>
      </c>
      <c r="G9" s="382"/>
      <c r="H9" s="382"/>
      <c r="I9" s="382"/>
      <c r="J9" s="382"/>
      <c r="K9" s="382"/>
      <c r="L9" s="382"/>
    </row>
    <row r="10" spans="2:12" s="5" customFormat="1" ht="19.350000000000001" customHeight="1" x14ac:dyDescent="0.25">
      <c r="B10" s="5" t="s">
        <v>92</v>
      </c>
      <c r="C10" s="257">
        <v>0.65</v>
      </c>
      <c r="D10" s="257">
        <v>0.75</v>
      </c>
      <c r="F10" s="382"/>
      <c r="G10" s="382"/>
      <c r="H10" s="382"/>
      <c r="I10" s="382"/>
      <c r="J10" s="382"/>
      <c r="K10" s="382"/>
      <c r="L10" s="382"/>
    </row>
    <row r="11" spans="2:12" s="5" customFormat="1" ht="19.350000000000001" customHeight="1" x14ac:dyDescent="0.25">
      <c r="B11" s="5" t="s">
        <v>93</v>
      </c>
      <c r="C11" s="257">
        <v>0.36</v>
      </c>
      <c r="D11" s="257">
        <v>0.7</v>
      </c>
      <c r="F11" s="382"/>
      <c r="G11" s="382"/>
      <c r="H11" s="382"/>
      <c r="I11" s="382"/>
      <c r="J11" s="382"/>
      <c r="K11" s="382"/>
      <c r="L11" s="382"/>
    </row>
    <row r="12" spans="2:12" s="5" customFormat="1" ht="19.350000000000001" customHeight="1" x14ac:dyDescent="0.25">
      <c r="B12" s="5" t="s">
        <v>94</v>
      </c>
      <c r="C12" s="257">
        <v>0.45</v>
      </c>
      <c r="D12" s="257">
        <v>0.55000000000000004</v>
      </c>
      <c r="F12" s="5" t="s">
        <v>1882</v>
      </c>
    </row>
    <row r="13" spans="2:12" s="5" customFormat="1" ht="19.350000000000001" customHeight="1" x14ac:dyDescent="0.25">
      <c r="B13" s="5" t="s">
        <v>95</v>
      </c>
      <c r="C13" s="257">
        <v>0.95</v>
      </c>
      <c r="D13" s="257">
        <v>0.98</v>
      </c>
      <c r="F13" s="5" t="s">
        <v>1883</v>
      </c>
    </row>
    <row r="14" spans="2:12" s="5" customFormat="1" ht="19.350000000000001" customHeight="1" x14ac:dyDescent="0.25">
      <c r="F14" s="5" t="s">
        <v>1696</v>
      </c>
    </row>
    <row r="15" spans="2:12" s="5" customFormat="1" ht="19.350000000000001" customHeight="1" x14ac:dyDescent="0.25">
      <c r="F15" s="5" t="s">
        <v>1884</v>
      </c>
    </row>
    <row r="17" spans="6:6" x14ac:dyDescent="0.25">
      <c r="F17" s="1" t="s">
        <v>1885</v>
      </c>
    </row>
    <row r="19" spans="6:6" x14ac:dyDescent="0.25">
      <c r="F19" s="1" t="s">
        <v>1886</v>
      </c>
    </row>
  </sheetData>
  <sheetProtection sheet="1" objects="1" scenarios="1" selectLockedCells="1"/>
  <mergeCells count="5">
    <mergeCell ref="B2:D2"/>
    <mergeCell ref="B3:D3"/>
    <mergeCell ref="F4:G4"/>
    <mergeCell ref="J4:K4"/>
    <mergeCell ref="F9:L11"/>
  </mergeCells>
  <conditionalFormatting sqref="A1:D1 A2 A3:B3 A4:C13 E4:F4 E6:I6 E9:F9 K1:XFD1 E5:XFD5 H4:J4 E2:XFD3 E7:XFD8 L6:XFD6 E12:XFD13 L4:XFD4 A14:XFD1048576 E10:E11 M9:XFD11">
    <cfRule type="expression" dxfId="41" priority="7">
      <formula>A1&lt;&gt;""</formula>
    </cfRule>
  </conditionalFormatting>
  <conditionalFormatting sqref="E1">
    <cfRule type="expression" dxfId="40" priority="5">
      <formula>E1&lt;&gt;""</formula>
    </cfRule>
  </conditionalFormatting>
  <conditionalFormatting sqref="E1">
    <cfRule type="expression" dxfId="39" priority="6">
      <formula>E1&lt;&gt;""</formula>
    </cfRule>
  </conditionalFormatting>
  <conditionalFormatting sqref="D4:D13">
    <cfRule type="expression" dxfId="38" priority="4">
      <formula>D4&lt;&gt;""</formula>
    </cfRule>
  </conditionalFormatting>
  <conditionalFormatting sqref="J6:K6">
    <cfRule type="expression" dxfId="37" priority="3">
      <formula>J6&lt;&gt;""</formula>
    </cfRule>
  </conditionalFormatting>
  <conditionalFormatting sqref="I1:J1">
    <cfRule type="expression" dxfId="36" priority="2">
      <formula>I1&lt;&gt;""</formula>
    </cfRule>
  </conditionalFormatting>
  <conditionalFormatting sqref="H1">
    <cfRule type="expression" dxfId="35" priority="1">
      <formula>H1&lt;&gt;""</formula>
    </cfRule>
  </conditionalFormatting>
  <dataValidations count="1">
    <dataValidation type="list" allowBlank="1" showInputMessage="1" showErrorMessage="1" sqref="H4" xr:uid="{92D0868E-AD70-41A4-9160-F356FF2DE865}">
      <formula1>$B$5:$B$13</formula1>
    </dataValidation>
  </dataValidations>
  <hyperlinks>
    <hyperlink ref="E1" location="ACCUEIL!A1" display="ACCUEIL" xr:uid="{6FCA0294-F356-4A8E-9C91-DAD1D78B7214}"/>
    <hyperlink ref="F1" location="'PROTECTION FEUILLE'!A1" display="SUJET" xr:uid="{2BA8AE9E-C059-4420-B5B7-72F86B0E2BB6}"/>
    <hyperlink ref="G1" r:id="rId1" xr:uid="{91154130-BD8B-431B-8C7B-1316384506EF}"/>
    <hyperlink ref="H1" r:id="rId2" xr:uid="{B3EA89F4-FA0B-421C-9461-C2BEC11120C3}"/>
    <hyperlink ref="I1" r:id="rId3" xr:uid="{685A8737-77D6-4ED5-A9C3-47A35F787D9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23652-A253-4A03-9BCA-5DFE42DC4EA1}">
  <sheetPr>
    <tabColor theme="9"/>
  </sheetPr>
  <dimension ref="A1:BU1286"/>
  <sheetViews>
    <sheetView showGridLines="0" topLeftCell="G1" zoomScaleNormal="100" workbookViewId="0">
      <selection activeCell="K1" sqref="K1"/>
    </sheetView>
  </sheetViews>
  <sheetFormatPr baseColWidth="10" defaultColWidth="11.42578125" defaultRowHeight="15" x14ac:dyDescent="0.25"/>
  <cols>
    <col min="1" max="9" width="36.140625" customWidth="1"/>
    <col min="10" max="10" width="11.42578125" style="1"/>
    <col min="11" max="13" width="17.85546875" style="1" customWidth="1"/>
    <col min="14" max="29" width="11.42578125" style="1"/>
    <col min="30" max="30" width="3" style="1" customWidth="1"/>
    <col min="31" max="73" width="11.42578125" style="1"/>
  </cols>
  <sheetData>
    <row r="1" spans="1:30" s="1" customFormat="1" ht="28.5" customHeight="1" thickBot="1" x14ac:dyDescent="0.3">
      <c r="A1" s="494" t="s">
        <v>1888</v>
      </c>
      <c r="B1" s="494"/>
      <c r="C1" s="494"/>
      <c r="D1" s="494"/>
      <c r="J1" s="136" t="s">
        <v>16</v>
      </c>
      <c r="K1" s="259" t="s">
        <v>1880</v>
      </c>
      <c r="L1" s="152" t="s">
        <v>1474</v>
      </c>
      <c r="M1" s="173" t="s">
        <v>1719</v>
      </c>
      <c r="N1" s="397" t="s">
        <v>1450</v>
      </c>
      <c r="O1" s="397"/>
      <c r="P1" s="397"/>
      <c r="Q1" s="397"/>
      <c r="R1" s="397"/>
      <c r="S1" s="126"/>
      <c r="T1" s="126"/>
      <c r="U1" s="126"/>
      <c r="V1" s="126"/>
      <c r="W1" s="126"/>
      <c r="X1" s="126"/>
      <c r="Y1" s="126"/>
      <c r="Z1" s="126"/>
      <c r="AA1" s="126"/>
      <c r="AB1" s="126"/>
      <c r="AC1" s="126"/>
      <c r="AD1" s="126"/>
    </row>
    <row r="2" spans="1:30" s="15" customFormat="1" x14ac:dyDescent="0.25">
      <c r="A2" s="264" t="s">
        <v>399</v>
      </c>
      <c r="B2" s="265" t="s">
        <v>400</v>
      </c>
      <c r="C2" s="54" t="s">
        <v>401</v>
      </c>
      <c r="D2" s="264" t="s">
        <v>402</v>
      </c>
      <c r="E2" s="265" t="s">
        <v>403</v>
      </c>
      <c r="F2" s="54" t="s">
        <v>404</v>
      </c>
      <c r="G2" s="264" t="s">
        <v>405</v>
      </c>
      <c r="H2" s="265" t="s">
        <v>406</v>
      </c>
      <c r="I2" s="54" t="s">
        <v>407</v>
      </c>
      <c r="N2" s="243"/>
      <c r="O2" s="243"/>
      <c r="P2" s="243"/>
      <c r="Q2" s="243"/>
      <c r="R2" s="243"/>
      <c r="S2" s="243"/>
      <c r="T2" s="243"/>
      <c r="U2" s="243"/>
      <c r="V2" s="243"/>
      <c r="W2" s="243"/>
      <c r="X2" s="243"/>
      <c r="Y2" s="243"/>
      <c r="Z2" s="243"/>
      <c r="AA2" s="243"/>
      <c r="AB2" s="243"/>
      <c r="AC2" s="243"/>
      <c r="AD2" s="243"/>
    </row>
    <row r="3" spans="1:30" s="1" customFormat="1" x14ac:dyDescent="0.25">
      <c r="A3" s="5" t="s">
        <v>408</v>
      </c>
      <c r="B3" s="5" t="s">
        <v>409</v>
      </c>
      <c r="C3" s="5" t="s">
        <v>410</v>
      </c>
      <c r="D3" s="5" t="s">
        <v>411</v>
      </c>
      <c r="E3" s="5">
        <v>62</v>
      </c>
      <c r="F3" s="50">
        <v>20658</v>
      </c>
      <c r="G3" s="5">
        <v>351222</v>
      </c>
      <c r="H3" s="50">
        <v>28102</v>
      </c>
      <c r="I3" s="5" t="s">
        <v>412</v>
      </c>
      <c r="N3" s="126"/>
      <c r="O3" s="126"/>
      <c r="P3" s="126"/>
      <c r="Q3" s="126"/>
      <c r="R3" s="126"/>
      <c r="S3" s="126"/>
      <c r="T3" s="126"/>
      <c r="U3" s="126"/>
      <c r="V3" s="126"/>
      <c r="W3" s="126"/>
      <c r="X3" s="126"/>
      <c r="Y3" s="126"/>
      <c r="Z3" s="126"/>
      <c r="AA3" s="126"/>
      <c r="AB3" s="126"/>
      <c r="AC3" s="126"/>
      <c r="AD3" s="126"/>
    </row>
    <row r="4" spans="1:30" s="1" customFormat="1" x14ac:dyDescent="0.25">
      <c r="A4" s="5" t="s">
        <v>413</v>
      </c>
      <c r="B4" s="5" t="s">
        <v>414</v>
      </c>
      <c r="C4" s="5" t="s">
        <v>415</v>
      </c>
      <c r="D4" s="5" t="s">
        <v>416</v>
      </c>
      <c r="E4" s="5">
        <v>65</v>
      </c>
      <c r="F4" s="50">
        <v>19522</v>
      </c>
      <c r="G4" s="5">
        <v>350855</v>
      </c>
      <c r="H4" s="50">
        <v>28025</v>
      </c>
      <c r="I4" s="5" t="s">
        <v>417</v>
      </c>
      <c r="N4" s="126"/>
      <c r="O4" s="126"/>
      <c r="P4" s="126"/>
      <c r="Q4" s="126"/>
      <c r="R4" s="126"/>
      <c r="S4" s="126"/>
      <c r="T4" s="126"/>
      <c r="U4" s="126"/>
      <c r="V4" s="126"/>
      <c r="W4" s="126"/>
      <c r="X4" s="126"/>
      <c r="Y4" s="126"/>
      <c r="Z4" s="126"/>
      <c r="AA4" s="126"/>
      <c r="AB4" s="126"/>
      <c r="AC4" s="126"/>
      <c r="AD4" s="126"/>
    </row>
    <row r="5" spans="1:30" s="1" customFormat="1" x14ac:dyDescent="0.25">
      <c r="A5" s="5" t="s">
        <v>408</v>
      </c>
      <c r="B5" s="5" t="s">
        <v>418</v>
      </c>
      <c r="C5" s="5" t="s">
        <v>419</v>
      </c>
      <c r="D5" s="5" t="s">
        <v>420</v>
      </c>
      <c r="E5" s="5">
        <v>63</v>
      </c>
      <c r="F5" s="50">
        <v>20212</v>
      </c>
      <c r="G5" s="5">
        <v>351350</v>
      </c>
      <c r="H5" s="50">
        <v>27800</v>
      </c>
      <c r="I5" s="5" t="s">
        <v>421</v>
      </c>
      <c r="N5" s="126"/>
      <c r="O5" s="126"/>
      <c r="P5" s="126"/>
      <c r="Q5" s="126"/>
      <c r="R5" s="126"/>
      <c r="S5" s="126"/>
      <c r="T5" s="126"/>
      <c r="U5" s="126"/>
      <c r="V5" s="126"/>
      <c r="W5" s="126"/>
      <c r="X5" s="126"/>
      <c r="Y5" s="126"/>
      <c r="Z5" s="126"/>
      <c r="AA5" s="126"/>
      <c r="AB5" s="126"/>
      <c r="AC5" s="126"/>
      <c r="AD5" s="126"/>
    </row>
    <row r="6" spans="1:30" s="1" customFormat="1" x14ac:dyDescent="0.25">
      <c r="A6" s="5" t="s">
        <v>408</v>
      </c>
      <c r="B6" s="5" t="s">
        <v>185</v>
      </c>
      <c r="C6" s="5" t="s">
        <v>185</v>
      </c>
      <c r="D6" s="5" t="s">
        <v>422</v>
      </c>
      <c r="E6" s="5">
        <v>60</v>
      </c>
      <c r="F6" s="50">
        <v>21179</v>
      </c>
      <c r="G6" s="5">
        <v>350054</v>
      </c>
      <c r="H6" s="50">
        <v>27915</v>
      </c>
      <c r="I6" s="5" t="s">
        <v>412</v>
      </c>
      <c r="N6" s="126"/>
      <c r="O6" s="126"/>
      <c r="P6" s="126"/>
      <c r="Q6" s="126"/>
      <c r="R6" s="126"/>
      <c r="S6" s="126"/>
      <c r="T6" s="126"/>
      <c r="U6" s="126"/>
      <c r="V6" s="126"/>
      <c r="W6" s="126"/>
      <c r="X6" s="126"/>
      <c r="Y6" s="126"/>
      <c r="Z6" s="126"/>
      <c r="AA6" s="126"/>
      <c r="AB6" s="126"/>
      <c r="AC6" s="126"/>
      <c r="AD6" s="126"/>
    </row>
    <row r="7" spans="1:30" s="1" customFormat="1" x14ac:dyDescent="0.25">
      <c r="A7" s="5" t="s">
        <v>413</v>
      </c>
      <c r="B7" s="5" t="s">
        <v>423</v>
      </c>
      <c r="C7" s="5" t="s">
        <v>424</v>
      </c>
      <c r="D7" s="5" t="s">
        <v>425</v>
      </c>
      <c r="E7" s="5">
        <v>64</v>
      </c>
      <c r="F7" s="50">
        <v>19917</v>
      </c>
      <c r="G7" s="5">
        <v>350127</v>
      </c>
      <c r="H7" s="50">
        <v>27897</v>
      </c>
      <c r="I7" s="5" t="s">
        <v>417</v>
      </c>
      <c r="N7" s="126"/>
      <c r="O7" s="126"/>
      <c r="P7" s="126"/>
      <c r="Q7" s="126"/>
      <c r="R7" s="126"/>
      <c r="S7" s="126"/>
      <c r="T7" s="126"/>
      <c r="U7" s="126"/>
      <c r="V7" s="126"/>
      <c r="W7" s="126"/>
      <c r="X7" s="126"/>
      <c r="Y7" s="126"/>
      <c r="Z7" s="126"/>
      <c r="AA7" s="126"/>
      <c r="AB7" s="126"/>
      <c r="AC7" s="126"/>
      <c r="AD7" s="126"/>
    </row>
    <row r="8" spans="1:30" s="1" customFormat="1" x14ac:dyDescent="0.25">
      <c r="A8" s="5" t="s">
        <v>413</v>
      </c>
      <c r="B8" s="5" t="s">
        <v>426</v>
      </c>
      <c r="C8" s="5" t="s">
        <v>427</v>
      </c>
      <c r="D8" s="5" t="s">
        <v>428</v>
      </c>
      <c r="E8" s="5">
        <v>64</v>
      </c>
      <c r="F8" s="50">
        <v>19786</v>
      </c>
      <c r="G8" s="5">
        <v>560195</v>
      </c>
      <c r="H8" s="50">
        <v>27914</v>
      </c>
      <c r="I8" s="5" t="s">
        <v>421</v>
      </c>
      <c r="N8" s="126"/>
      <c r="O8" s="126"/>
      <c r="P8" s="126"/>
      <c r="Q8" s="126"/>
      <c r="R8" s="126"/>
      <c r="S8" s="126"/>
      <c r="T8" s="126"/>
      <c r="U8" s="126"/>
      <c r="V8" s="126"/>
      <c r="W8" s="126"/>
      <c r="X8" s="126"/>
      <c r="Y8" s="126"/>
      <c r="Z8" s="126"/>
      <c r="AA8" s="126"/>
      <c r="AB8" s="126"/>
      <c r="AC8" s="126"/>
      <c r="AD8" s="126"/>
    </row>
    <row r="9" spans="1:30" s="1" customFormat="1" x14ac:dyDescent="0.25">
      <c r="A9" s="5" t="s">
        <v>413</v>
      </c>
      <c r="B9" s="5" t="s">
        <v>429</v>
      </c>
      <c r="C9" s="5" t="s">
        <v>430</v>
      </c>
      <c r="D9" s="5" t="s">
        <v>416</v>
      </c>
      <c r="E9" s="5">
        <v>62</v>
      </c>
      <c r="F9" s="50">
        <v>20373</v>
      </c>
      <c r="G9" s="5">
        <v>350521</v>
      </c>
      <c r="H9" s="50">
        <v>27885</v>
      </c>
      <c r="I9" s="5" t="s">
        <v>412</v>
      </c>
      <c r="N9" s="126"/>
      <c r="O9" s="126"/>
      <c r="P9" s="126"/>
      <c r="Q9" s="126"/>
      <c r="R9" s="126"/>
      <c r="S9" s="126"/>
      <c r="T9" s="126"/>
      <c r="U9" s="126"/>
      <c r="V9" s="126"/>
      <c r="W9" s="126"/>
      <c r="X9" s="126"/>
      <c r="Y9" s="126"/>
      <c r="Z9" s="126"/>
      <c r="AA9" s="126"/>
      <c r="AB9" s="126"/>
      <c r="AC9" s="126"/>
      <c r="AD9" s="126"/>
    </row>
    <row r="10" spans="1:30" s="1" customFormat="1" x14ac:dyDescent="0.25">
      <c r="A10" s="5" t="s">
        <v>413</v>
      </c>
      <c r="B10" s="5" t="s">
        <v>431</v>
      </c>
      <c r="C10" s="5" t="s">
        <v>432</v>
      </c>
      <c r="D10" s="5" t="s">
        <v>433</v>
      </c>
      <c r="E10" s="5">
        <v>63</v>
      </c>
      <c r="F10" s="50">
        <v>20287</v>
      </c>
      <c r="G10" s="5">
        <v>560196</v>
      </c>
      <c r="H10" s="50">
        <v>28104</v>
      </c>
      <c r="I10" s="5" t="s">
        <v>417</v>
      </c>
      <c r="N10" s="126"/>
      <c r="O10" s="126"/>
      <c r="P10" s="126"/>
      <c r="Q10" s="126"/>
      <c r="R10" s="126"/>
      <c r="S10" s="126"/>
      <c r="T10" s="126"/>
      <c r="U10" s="126"/>
      <c r="V10" s="126"/>
      <c r="W10" s="126"/>
      <c r="X10" s="126"/>
      <c r="Y10" s="126"/>
      <c r="Z10" s="126"/>
      <c r="AA10" s="126"/>
      <c r="AB10" s="126"/>
      <c r="AC10" s="126"/>
      <c r="AD10" s="126"/>
    </row>
    <row r="11" spans="1:30" s="1" customFormat="1" x14ac:dyDescent="0.25">
      <c r="A11" s="5" t="s">
        <v>413</v>
      </c>
      <c r="B11" s="5" t="s">
        <v>434</v>
      </c>
      <c r="C11" s="5" t="s">
        <v>435</v>
      </c>
      <c r="D11" s="5" t="s">
        <v>436</v>
      </c>
      <c r="E11" s="5">
        <v>62</v>
      </c>
      <c r="F11" s="50">
        <v>20720</v>
      </c>
      <c r="G11" s="5">
        <v>560194</v>
      </c>
      <c r="H11" s="50">
        <v>27767</v>
      </c>
      <c r="I11" s="5" t="s">
        <v>421</v>
      </c>
      <c r="N11" s="126"/>
      <c r="O11" s="126"/>
      <c r="P11" s="126"/>
      <c r="Q11" s="126"/>
      <c r="R11" s="126"/>
      <c r="S11" s="126"/>
      <c r="T11" s="126"/>
      <c r="U11" s="126"/>
      <c r="V11" s="126"/>
      <c r="W11" s="126"/>
      <c r="X11" s="126"/>
      <c r="Y11" s="126"/>
      <c r="Z11" s="126"/>
      <c r="AA11" s="126"/>
      <c r="AB11" s="126"/>
      <c r="AC11" s="126"/>
      <c r="AD11" s="126"/>
    </row>
    <row r="12" spans="1:30" s="1" customFormat="1" x14ac:dyDescent="0.25">
      <c r="A12" s="5" t="s">
        <v>413</v>
      </c>
      <c r="B12" s="5" t="s">
        <v>437</v>
      </c>
      <c r="C12" s="5" t="s">
        <v>438</v>
      </c>
      <c r="D12" s="5" t="s">
        <v>439</v>
      </c>
      <c r="E12" s="5">
        <v>63</v>
      </c>
      <c r="F12" s="50">
        <v>20182</v>
      </c>
      <c r="G12" s="5">
        <v>350060</v>
      </c>
      <c r="H12" s="50">
        <v>27902</v>
      </c>
      <c r="I12" s="5" t="s">
        <v>412</v>
      </c>
      <c r="N12" s="126"/>
      <c r="O12" s="126"/>
      <c r="P12" s="126"/>
      <c r="Q12" s="126"/>
      <c r="R12" s="126"/>
      <c r="S12" s="126"/>
      <c r="T12" s="126"/>
      <c r="U12" s="126"/>
      <c r="V12" s="126"/>
      <c r="W12" s="126"/>
      <c r="X12" s="126"/>
      <c r="Y12" s="126"/>
      <c r="Z12" s="126"/>
      <c r="AA12" s="126"/>
      <c r="AB12" s="126"/>
      <c r="AC12" s="126"/>
      <c r="AD12" s="126"/>
    </row>
    <row r="13" spans="1:30" s="1" customFormat="1" ht="18.75" x14ac:dyDescent="0.25">
      <c r="A13" s="5" t="s">
        <v>413</v>
      </c>
      <c r="B13" s="5" t="s">
        <v>440</v>
      </c>
      <c r="C13" s="5" t="s">
        <v>441</v>
      </c>
      <c r="D13" s="5" t="s">
        <v>442</v>
      </c>
      <c r="E13" s="5">
        <v>61</v>
      </c>
      <c r="F13" s="50">
        <v>20815</v>
      </c>
      <c r="G13" s="5">
        <v>350165</v>
      </c>
      <c r="H13" s="50">
        <v>27923</v>
      </c>
      <c r="I13" s="5" t="s">
        <v>417</v>
      </c>
      <c r="N13" s="126"/>
      <c r="O13" s="399" t="s">
        <v>1457</v>
      </c>
      <c r="P13" s="399"/>
      <c r="Q13" s="399"/>
      <c r="R13" s="399"/>
      <c r="S13" s="399"/>
      <c r="T13" s="126"/>
      <c r="U13" s="126"/>
      <c r="V13" s="126"/>
      <c r="W13" s="126"/>
      <c r="X13" s="126"/>
      <c r="Y13" s="126"/>
      <c r="Z13" s="126"/>
      <c r="AA13" s="126"/>
      <c r="AB13" s="126"/>
      <c r="AC13" s="126"/>
      <c r="AD13" s="126"/>
    </row>
    <row r="14" spans="1:30" s="1" customFormat="1" x14ac:dyDescent="0.25">
      <c r="A14" s="5" t="s">
        <v>408</v>
      </c>
      <c r="B14" s="5" t="s">
        <v>443</v>
      </c>
      <c r="C14" s="5" t="s">
        <v>444</v>
      </c>
      <c r="D14" s="5" t="s">
        <v>445</v>
      </c>
      <c r="E14" s="5">
        <v>62</v>
      </c>
      <c r="F14" s="50">
        <v>20404</v>
      </c>
      <c r="G14" s="5">
        <v>350695</v>
      </c>
      <c r="H14" s="50">
        <v>27883</v>
      </c>
      <c r="I14" s="5" t="s">
        <v>421</v>
      </c>
      <c r="N14" s="126"/>
      <c r="O14" s="126"/>
      <c r="P14" s="126"/>
      <c r="Q14" s="126"/>
      <c r="R14" s="126"/>
      <c r="S14" s="126"/>
      <c r="T14" s="126"/>
      <c r="U14" s="126"/>
      <c r="V14" s="126"/>
      <c r="W14" s="126"/>
      <c r="X14" s="126"/>
      <c r="Y14" s="126"/>
      <c r="Z14" s="126"/>
      <c r="AA14" s="126"/>
      <c r="AB14" s="126"/>
      <c r="AC14" s="126"/>
      <c r="AD14" s="126"/>
    </row>
    <row r="15" spans="1:30" s="1" customFormat="1" ht="21" x14ac:dyDescent="0.25">
      <c r="A15" s="5" t="s">
        <v>413</v>
      </c>
      <c r="B15" s="5" t="s">
        <v>446</v>
      </c>
      <c r="C15" s="5" t="s">
        <v>432</v>
      </c>
      <c r="D15" s="5" t="s">
        <v>447</v>
      </c>
      <c r="E15" s="5">
        <v>61</v>
      </c>
      <c r="F15" s="50">
        <v>20785</v>
      </c>
      <c r="G15" s="5">
        <v>350635</v>
      </c>
      <c r="H15" s="50">
        <v>28119</v>
      </c>
      <c r="I15" s="5" t="s">
        <v>412</v>
      </c>
      <c r="N15" s="126"/>
      <c r="O15" s="126"/>
      <c r="P15" s="400" t="s">
        <v>1458</v>
      </c>
      <c r="Q15" s="400"/>
      <c r="R15" s="400"/>
      <c r="S15" s="400"/>
      <c r="T15" s="400"/>
      <c r="U15" s="400"/>
      <c r="V15" s="400"/>
      <c r="W15" s="400"/>
      <c r="X15" s="400"/>
      <c r="Y15" s="400"/>
      <c r="Z15" s="400"/>
      <c r="AA15" s="400"/>
      <c r="AB15" s="400"/>
      <c r="AC15" s="400"/>
      <c r="AD15" s="126"/>
    </row>
    <row r="16" spans="1:30" s="1" customFormat="1" x14ac:dyDescent="0.25">
      <c r="A16" s="5" t="s">
        <v>408</v>
      </c>
      <c r="B16" s="5" t="s">
        <v>448</v>
      </c>
      <c r="C16" s="5" t="s">
        <v>419</v>
      </c>
      <c r="D16" s="5" t="s">
        <v>449</v>
      </c>
      <c r="E16" s="5">
        <v>62</v>
      </c>
      <c r="F16" s="50">
        <v>20543</v>
      </c>
      <c r="G16" s="5">
        <v>350355</v>
      </c>
      <c r="H16" s="50">
        <v>28318</v>
      </c>
      <c r="I16" s="5" t="s">
        <v>412</v>
      </c>
      <c r="N16" s="126"/>
      <c r="O16" s="126"/>
      <c r="P16" s="126"/>
      <c r="Q16" s="126"/>
      <c r="R16" s="126"/>
      <c r="S16" s="126"/>
      <c r="T16" s="126"/>
      <c r="U16" s="126"/>
      <c r="V16" s="126"/>
      <c r="W16" s="126"/>
      <c r="X16" s="126"/>
      <c r="Y16" s="126"/>
      <c r="Z16" s="126"/>
      <c r="AA16" s="126"/>
      <c r="AB16" s="126"/>
      <c r="AC16" s="126"/>
      <c r="AD16" s="126"/>
    </row>
    <row r="17" spans="1:30" s="1" customFormat="1" ht="15" customHeight="1" x14ac:dyDescent="0.25">
      <c r="A17" s="5" t="s">
        <v>408</v>
      </c>
      <c r="B17" s="5" t="s">
        <v>450</v>
      </c>
      <c r="C17" s="5" t="s">
        <v>451</v>
      </c>
      <c r="D17" s="5" t="s">
        <v>445</v>
      </c>
      <c r="E17" s="5">
        <v>61</v>
      </c>
      <c r="F17" s="50">
        <v>20797</v>
      </c>
      <c r="G17" s="5">
        <v>560225</v>
      </c>
      <c r="H17" s="50">
        <v>28187</v>
      </c>
      <c r="I17" s="5" t="s">
        <v>417</v>
      </c>
      <c r="N17" s="126"/>
      <c r="O17" s="126"/>
      <c r="P17" s="126"/>
      <c r="Q17" s="382" t="s">
        <v>1459</v>
      </c>
      <c r="R17" s="382"/>
      <c r="S17" s="382"/>
      <c r="T17" s="126"/>
      <c r="U17" s="126"/>
      <c r="V17" s="126"/>
      <c r="W17" s="126"/>
      <c r="X17" s="126"/>
      <c r="Y17" s="1" t="s">
        <v>1462</v>
      </c>
      <c r="AD17" s="126"/>
    </row>
    <row r="18" spans="1:30" s="1" customFormat="1" x14ac:dyDescent="0.25">
      <c r="A18" s="5" t="s">
        <v>408</v>
      </c>
      <c r="B18" s="5" t="s">
        <v>452</v>
      </c>
      <c r="C18" s="5" t="s">
        <v>453</v>
      </c>
      <c r="D18" s="5" t="s">
        <v>439</v>
      </c>
      <c r="E18" s="5">
        <v>61</v>
      </c>
      <c r="F18" s="50">
        <v>21085</v>
      </c>
      <c r="G18" s="5">
        <v>350955</v>
      </c>
      <c r="H18" s="50">
        <v>28409</v>
      </c>
      <c r="I18" s="5" t="s">
        <v>421</v>
      </c>
      <c r="N18" s="126"/>
      <c r="O18" s="126"/>
      <c r="P18" s="126"/>
      <c r="Q18" s="382"/>
      <c r="R18" s="382"/>
      <c r="S18" s="382"/>
      <c r="T18" s="126"/>
      <c r="U18" s="126"/>
      <c r="V18" s="126"/>
      <c r="W18" s="126"/>
      <c r="X18" s="126"/>
      <c r="Y18" s="126"/>
      <c r="Z18" s="126"/>
      <c r="AA18" s="126"/>
      <c r="AB18" s="126"/>
      <c r="AC18" s="126"/>
      <c r="AD18" s="126"/>
    </row>
    <row r="19" spans="1:30" s="1" customFormat="1" x14ac:dyDescent="0.25">
      <c r="A19" s="5" t="s">
        <v>454</v>
      </c>
      <c r="B19" s="5" t="s">
        <v>455</v>
      </c>
      <c r="C19" s="5" t="s">
        <v>456</v>
      </c>
      <c r="D19" s="5" t="s">
        <v>457</v>
      </c>
      <c r="E19" s="5">
        <v>60</v>
      </c>
      <c r="F19" s="50">
        <v>21226</v>
      </c>
      <c r="G19" s="5">
        <v>350871</v>
      </c>
      <c r="H19" s="50">
        <v>28323</v>
      </c>
      <c r="I19" s="5" t="s">
        <v>412</v>
      </c>
      <c r="N19" s="126"/>
      <c r="O19" s="126"/>
      <c r="P19" s="126"/>
      <c r="Q19" s="126"/>
      <c r="R19" s="126"/>
      <c r="S19" s="126"/>
      <c r="T19" s="126"/>
      <c r="U19" s="126"/>
      <c r="V19" s="126"/>
      <c r="W19" s="126"/>
      <c r="X19" s="126"/>
      <c r="Y19" s="126"/>
      <c r="Z19" s="126"/>
      <c r="AA19" s="126"/>
      <c r="AB19" s="126"/>
      <c r="AC19" s="126"/>
      <c r="AD19" s="126"/>
    </row>
    <row r="20" spans="1:30" s="1" customFormat="1" x14ac:dyDescent="0.25">
      <c r="A20" s="5" t="s">
        <v>408</v>
      </c>
      <c r="B20" s="5" t="s">
        <v>458</v>
      </c>
      <c r="C20" s="5" t="s">
        <v>459</v>
      </c>
      <c r="D20" s="5" t="s">
        <v>460</v>
      </c>
      <c r="E20" s="5">
        <v>60</v>
      </c>
      <c r="F20" s="50">
        <v>21340</v>
      </c>
      <c r="G20" s="5">
        <v>350689</v>
      </c>
      <c r="H20" s="50">
        <v>28390</v>
      </c>
      <c r="I20" s="5" t="s">
        <v>417</v>
      </c>
      <c r="N20" s="126"/>
      <c r="O20" s="126"/>
      <c r="P20" s="126"/>
      <c r="Q20" s="126"/>
      <c r="R20" s="126"/>
      <c r="S20" s="126"/>
      <c r="T20" s="126"/>
      <c r="U20" s="126"/>
      <c r="V20" s="126"/>
      <c r="W20" s="126"/>
      <c r="X20" s="126"/>
      <c r="Y20" s="126"/>
      <c r="Z20" s="126"/>
      <c r="AA20" s="126"/>
      <c r="AB20" s="126"/>
      <c r="AC20" s="126"/>
      <c r="AD20" s="126"/>
    </row>
    <row r="21" spans="1:30" s="1" customFormat="1" x14ac:dyDescent="0.25">
      <c r="A21" s="5" t="s">
        <v>413</v>
      </c>
      <c r="B21" s="5" t="s">
        <v>461</v>
      </c>
      <c r="C21" s="5" t="s">
        <v>462</v>
      </c>
      <c r="D21" s="5" t="s">
        <v>463</v>
      </c>
      <c r="E21" s="5">
        <v>63</v>
      </c>
      <c r="F21" s="50">
        <v>20226</v>
      </c>
      <c r="G21" s="5">
        <v>350807</v>
      </c>
      <c r="H21" s="50">
        <v>28218</v>
      </c>
      <c r="I21" s="5" t="s">
        <v>421</v>
      </c>
      <c r="N21" s="126"/>
      <c r="O21" s="126"/>
      <c r="P21" s="126"/>
      <c r="Q21" s="126"/>
      <c r="R21" s="126"/>
      <c r="S21" s="126"/>
      <c r="T21" s="126"/>
      <c r="U21" s="126"/>
      <c r="V21" s="126"/>
      <c r="W21" s="126"/>
      <c r="X21" s="126"/>
      <c r="Y21" s="126"/>
      <c r="Z21" s="126"/>
      <c r="AA21" s="126"/>
      <c r="AB21" s="126"/>
      <c r="AC21" s="126"/>
      <c r="AD21" s="126"/>
    </row>
    <row r="22" spans="1:30" s="1" customFormat="1" x14ac:dyDescent="0.25">
      <c r="A22" s="5" t="s">
        <v>408</v>
      </c>
      <c r="B22" s="5" t="s">
        <v>464</v>
      </c>
      <c r="C22" s="5" t="s">
        <v>465</v>
      </c>
      <c r="D22" s="5" t="s">
        <v>457</v>
      </c>
      <c r="E22" s="5">
        <v>61</v>
      </c>
      <c r="F22" s="50">
        <v>20974</v>
      </c>
      <c r="G22" s="5">
        <v>351146</v>
      </c>
      <c r="H22" s="50">
        <v>28485</v>
      </c>
      <c r="I22" s="5" t="s">
        <v>466</v>
      </c>
      <c r="N22" s="126"/>
      <c r="O22" s="126"/>
      <c r="P22" s="126"/>
      <c r="Q22" s="1" t="s">
        <v>1460</v>
      </c>
      <c r="T22" s="126"/>
      <c r="U22" s="126"/>
      <c r="V22" s="126"/>
      <c r="W22" s="126"/>
      <c r="X22" s="126"/>
      <c r="Y22" s="126"/>
      <c r="Z22" s="126"/>
      <c r="AA22" s="126"/>
      <c r="AB22" s="126"/>
      <c r="AC22" s="126"/>
      <c r="AD22" s="126"/>
    </row>
    <row r="23" spans="1:30" s="1" customFormat="1" x14ac:dyDescent="0.25">
      <c r="A23" s="5" t="s">
        <v>413</v>
      </c>
      <c r="B23" s="5" t="s">
        <v>467</v>
      </c>
      <c r="C23" s="5" t="s">
        <v>468</v>
      </c>
      <c r="D23" s="5" t="s">
        <v>416</v>
      </c>
      <c r="E23" s="5">
        <v>61</v>
      </c>
      <c r="F23" s="50">
        <v>20945</v>
      </c>
      <c r="G23" s="5">
        <v>350711</v>
      </c>
      <c r="H23" s="50">
        <v>28440</v>
      </c>
      <c r="I23" s="5" t="s">
        <v>412</v>
      </c>
      <c r="N23" s="126"/>
      <c r="O23" s="126"/>
      <c r="P23" s="126"/>
      <c r="Q23" s="1" t="s">
        <v>1461</v>
      </c>
      <c r="T23" s="126"/>
      <c r="U23" s="126"/>
      <c r="V23" s="126"/>
      <c r="W23" s="126"/>
      <c r="X23" s="126"/>
      <c r="Y23" s="126"/>
      <c r="Z23" s="126"/>
      <c r="AA23" s="126"/>
      <c r="AB23" s="126"/>
      <c r="AC23" s="126"/>
      <c r="AD23" s="126"/>
    </row>
    <row r="24" spans="1:30" s="1" customFormat="1" x14ac:dyDescent="0.25">
      <c r="A24" s="5" t="s">
        <v>408</v>
      </c>
      <c r="B24" s="5" t="s">
        <v>469</v>
      </c>
      <c r="C24" s="5" t="s">
        <v>459</v>
      </c>
      <c r="D24" s="5" t="s">
        <v>470</v>
      </c>
      <c r="E24" s="5">
        <v>60</v>
      </c>
      <c r="F24" s="50">
        <v>21164</v>
      </c>
      <c r="G24" s="5">
        <v>350204</v>
      </c>
      <c r="H24" s="50">
        <v>28455</v>
      </c>
      <c r="I24" s="5" t="s">
        <v>417</v>
      </c>
      <c r="N24" s="126"/>
      <c r="O24" s="126"/>
      <c r="P24" s="126"/>
      <c r="Q24" s="126"/>
      <c r="R24" s="126"/>
      <c r="S24" s="126"/>
      <c r="T24" s="126"/>
      <c r="U24" s="126"/>
      <c r="V24" s="126"/>
      <c r="W24" s="126"/>
      <c r="X24" s="126"/>
      <c r="Y24" s="126"/>
      <c r="Z24" s="126"/>
      <c r="AA24" s="126"/>
      <c r="AB24" s="126"/>
      <c r="AC24" s="126"/>
      <c r="AD24" s="126"/>
    </row>
    <row r="25" spans="1:30" s="1" customFormat="1" x14ac:dyDescent="0.25">
      <c r="A25" s="5" t="s">
        <v>454</v>
      </c>
      <c r="B25" s="5" t="s">
        <v>471</v>
      </c>
      <c r="C25" s="5" t="s">
        <v>472</v>
      </c>
      <c r="D25" s="5" t="s">
        <v>473</v>
      </c>
      <c r="E25" s="5">
        <v>62</v>
      </c>
      <c r="F25" s="50">
        <v>20462</v>
      </c>
      <c r="G25" s="5">
        <v>350739</v>
      </c>
      <c r="H25" s="50">
        <v>28213</v>
      </c>
      <c r="I25" s="5" t="s">
        <v>421</v>
      </c>
      <c r="N25" s="126"/>
      <c r="O25" s="126"/>
      <c r="P25" s="126"/>
      <c r="Q25" s="126"/>
      <c r="R25" s="126"/>
      <c r="S25" s="126"/>
      <c r="T25" s="126"/>
      <c r="U25" s="126"/>
      <c r="V25" s="126"/>
      <c r="W25" s="126"/>
      <c r="X25" s="126"/>
      <c r="Y25" s="126"/>
      <c r="Z25" s="126"/>
      <c r="AA25" s="126"/>
      <c r="AB25" s="126"/>
      <c r="AC25" s="126"/>
      <c r="AD25" s="126"/>
    </row>
    <row r="26" spans="1:30" s="1" customFormat="1" x14ac:dyDescent="0.25">
      <c r="A26" s="5" t="s">
        <v>454</v>
      </c>
      <c r="B26" s="5" t="s">
        <v>474</v>
      </c>
      <c r="C26" s="5" t="s">
        <v>475</v>
      </c>
      <c r="D26" s="5" t="s">
        <v>425</v>
      </c>
      <c r="E26" s="5">
        <v>62</v>
      </c>
      <c r="F26" s="50">
        <v>20597</v>
      </c>
      <c r="G26" s="5">
        <v>351106</v>
      </c>
      <c r="H26" s="50">
        <v>28344</v>
      </c>
      <c r="I26" s="5" t="s">
        <v>412</v>
      </c>
      <c r="N26" s="126"/>
      <c r="O26" s="126"/>
      <c r="P26" s="126"/>
      <c r="Q26" s="126"/>
      <c r="R26" s="126"/>
      <c r="S26" s="126"/>
      <c r="T26" s="126"/>
      <c r="U26" s="126"/>
      <c r="V26" s="126"/>
      <c r="W26" s="126"/>
      <c r="X26" s="126"/>
      <c r="Y26" s="126"/>
      <c r="Z26" s="126"/>
      <c r="AA26" s="126"/>
      <c r="AB26" s="126"/>
      <c r="AC26" s="126"/>
      <c r="AD26" s="126"/>
    </row>
    <row r="27" spans="1:30" s="1" customFormat="1" x14ac:dyDescent="0.25">
      <c r="A27" s="5" t="s">
        <v>413</v>
      </c>
      <c r="B27" s="5" t="s">
        <v>476</v>
      </c>
      <c r="C27" s="5" t="s">
        <v>477</v>
      </c>
      <c r="D27" s="5" t="s">
        <v>478</v>
      </c>
      <c r="E27" s="5">
        <v>61</v>
      </c>
      <c r="F27" s="50">
        <v>20845</v>
      </c>
      <c r="G27" s="5">
        <v>350562</v>
      </c>
      <c r="H27" s="50">
        <v>28380</v>
      </c>
      <c r="I27" s="5" t="s">
        <v>417</v>
      </c>
      <c r="N27" s="126"/>
      <c r="O27" s="126"/>
      <c r="P27" s="126"/>
      <c r="Q27" s="126"/>
      <c r="R27" s="126"/>
      <c r="S27" s="126"/>
      <c r="T27" s="126"/>
      <c r="U27" s="126"/>
      <c r="V27" s="126"/>
      <c r="W27" s="126"/>
      <c r="X27" s="126"/>
      <c r="Y27" s="126"/>
      <c r="Z27" s="126"/>
      <c r="AA27" s="126"/>
      <c r="AB27" s="126"/>
      <c r="AC27" s="126"/>
      <c r="AD27" s="126"/>
    </row>
    <row r="28" spans="1:30" s="1" customFormat="1" x14ac:dyDescent="0.25">
      <c r="A28" s="5" t="s">
        <v>413</v>
      </c>
      <c r="B28" s="5" t="s">
        <v>479</v>
      </c>
      <c r="C28" s="5" t="s">
        <v>480</v>
      </c>
      <c r="D28" s="5" t="s">
        <v>425</v>
      </c>
      <c r="E28" s="5">
        <v>61</v>
      </c>
      <c r="F28" s="50">
        <v>20960</v>
      </c>
      <c r="G28" s="5">
        <v>350129</v>
      </c>
      <c r="H28" s="50">
        <v>28309</v>
      </c>
      <c r="I28" s="5" t="s">
        <v>421</v>
      </c>
      <c r="N28" s="126"/>
      <c r="O28" s="126"/>
      <c r="P28" s="126"/>
      <c r="Q28" s="126"/>
      <c r="R28" s="126"/>
      <c r="S28" s="126"/>
      <c r="T28" s="126"/>
      <c r="U28" s="126"/>
      <c r="V28" s="126"/>
      <c r="W28" s="126"/>
      <c r="X28" s="126"/>
      <c r="Y28" s="126"/>
      <c r="Z28" s="126"/>
      <c r="AA28" s="126"/>
      <c r="AB28" s="126"/>
      <c r="AC28" s="126"/>
      <c r="AD28" s="126"/>
    </row>
    <row r="29" spans="1:30" s="1" customFormat="1" x14ac:dyDescent="0.25">
      <c r="A29" s="5" t="s">
        <v>413</v>
      </c>
      <c r="B29" s="5" t="s">
        <v>481</v>
      </c>
      <c r="C29" s="5" t="s">
        <v>427</v>
      </c>
      <c r="D29" s="5" t="s">
        <v>482</v>
      </c>
      <c r="E29" s="5">
        <v>61</v>
      </c>
      <c r="F29" s="50">
        <v>20846</v>
      </c>
      <c r="G29" s="5">
        <v>560242</v>
      </c>
      <c r="H29" s="50">
        <v>28378</v>
      </c>
      <c r="I29" s="5" t="s">
        <v>412</v>
      </c>
      <c r="N29" s="126"/>
      <c r="O29" s="126"/>
      <c r="P29" s="126"/>
      <c r="Q29" s="126"/>
      <c r="R29" s="126"/>
      <c r="S29" s="126"/>
      <c r="T29" s="126"/>
      <c r="U29" s="126"/>
      <c r="V29" s="126"/>
      <c r="W29" s="126"/>
      <c r="X29" s="126"/>
      <c r="Y29" s="126"/>
      <c r="Z29" s="126"/>
      <c r="AA29" s="126"/>
      <c r="AB29" s="126"/>
      <c r="AC29" s="126"/>
      <c r="AD29" s="126"/>
    </row>
    <row r="30" spans="1:30" s="1" customFormat="1" x14ac:dyDescent="0.25">
      <c r="A30" s="5" t="s">
        <v>413</v>
      </c>
      <c r="B30" s="5" t="s">
        <v>483</v>
      </c>
      <c r="C30" s="5" t="s">
        <v>484</v>
      </c>
      <c r="D30" s="5" t="s">
        <v>473</v>
      </c>
      <c r="E30" s="5">
        <v>61</v>
      </c>
      <c r="F30" s="50">
        <v>20913</v>
      </c>
      <c r="G30" s="5">
        <v>350101</v>
      </c>
      <c r="H30" s="50">
        <v>28420</v>
      </c>
      <c r="I30" s="5" t="s">
        <v>417</v>
      </c>
      <c r="N30" s="126"/>
      <c r="O30" s="126"/>
      <c r="P30" s="126"/>
      <c r="Q30" s="126"/>
      <c r="R30" s="126"/>
      <c r="S30" s="126"/>
      <c r="T30" s="126"/>
      <c r="U30" s="126"/>
      <c r="V30" s="126"/>
      <c r="W30" s="126"/>
      <c r="X30" s="126"/>
      <c r="Y30" s="1" t="s">
        <v>1463</v>
      </c>
      <c r="AC30" s="126"/>
      <c r="AD30" s="126"/>
    </row>
    <row r="31" spans="1:30" s="1" customFormat="1" x14ac:dyDescent="0.25">
      <c r="A31" s="5" t="s">
        <v>413</v>
      </c>
      <c r="B31" s="5" t="s">
        <v>485</v>
      </c>
      <c r="C31" s="5" t="s">
        <v>486</v>
      </c>
      <c r="D31" s="5" t="s">
        <v>487</v>
      </c>
      <c r="E31" s="5">
        <v>61</v>
      </c>
      <c r="F31" s="50">
        <v>20867</v>
      </c>
      <c r="G31" s="5">
        <v>350783</v>
      </c>
      <c r="H31" s="50">
        <v>28235</v>
      </c>
      <c r="I31" s="5" t="s">
        <v>421</v>
      </c>
      <c r="N31" s="126"/>
      <c r="O31" s="126"/>
      <c r="P31" s="126"/>
      <c r="Q31" s="126"/>
      <c r="R31" s="126"/>
      <c r="S31" s="126"/>
      <c r="T31" s="126"/>
      <c r="U31" s="126"/>
      <c r="V31" s="126"/>
      <c r="W31" s="126"/>
      <c r="X31" s="126"/>
      <c r="Y31" s="126"/>
      <c r="Z31" s="126"/>
      <c r="AA31" s="126"/>
      <c r="AB31" s="126"/>
      <c r="AC31" s="126"/>
      <c r="AD31" s="126"/>
    </row>
    <row r="32" spans="1:30" s="1" customFormat="1" x14ac:dyDescent="0.25">
      <c r="A32" s="5" t="s">
        <v>413</v>
      </c>
      <c r="B32" s="5" t="s">
        <v>488</v>
      </c>
      <c r="C32" s="5" t="s">
        <v>489</v>
      </c>
      <c r="D32" s="5" t="s">
        <v>460</v>
      </c>
      <c r="E32" s="5">
        <v>61</v>
      </c>
      <c r="F32" s="50">
        <v>20908</v>
      </c>
      <c r="G32" s="5">
        <v>350095</v>
      </c>
      <c r="H32" s="50">
        <v>28223</v>
      </c>
      <c r="I32" s="5" t="s">
        <v>412</v>
      </c>
      <c r="N32" s="126"/>
      <c r="O32" s="126"/>
      <c r="P32" s="126"/>
      <c r="Q32" s="126"/>
      <c r="R32" s="126"/>
      <c r="S32" s="126"/>
      <c r="T32" s="126"/>
      <c r="U32" s="126"/>
      <c r="V32" s="126"/>
      <c r="W32" s="126"/>
      <c r="X32" s="126"/>
      <c r="Y32" s="126"/>
      <c r="Z32" s="126"/>
      <c r="AA32" s="126"/>
      <c r="AB32" s="126"/>
      <c r="AC32" s="126"/>
      <c r="AD32" s="126"/>
    </row>
    <row r="33" spans="1:30" s="1" customFormat="1" x14ac:dyDescent="0.25">
      <c r="A33" s="5" t="s">
        <v>413</v>
      </c>
      <c r="B33" s="5" t="s">
        <v>490</v>
      </c>
      <c r="C33" s="5" t="s">
        <v>468</v>
      </c>
      <c r="D33" s="5" t="s">
        <v>460</v>
      </c>
      <c r="E33" s="5">
        <v>60</v>
      </c>
      <c r="F33" s="50">
        <v>21280</v>
      </c>
      <c r="G33" s="5">
        <v>351094</v>
      </c>
      <c r="H33" s="50">
        <v>28248</v>
      </c>
      <c r="I33" s="5" t="s">
        <v>417</v>
      </c>
      <c r="N33" s="126"/>
      <c r="O33" s="126"/>
      <c r="P33" s="126"/>
      <c r="Q33" s="126"/>
      <c r="R33" s="126"/>
      <c r="S33" s="126"/>
      <c r="T33" s="126"/>
      <c r="U33" s="126"/>
      <c r="V33" s="126"/>
      <c r="W33" s="126"/>
      <c r="X33" s="126"/>
      <c r="Y33" s="126"/>
      <c r="Z33" s="126"/>
      <c r="AA33" s="126"/>
      <c r="AB33" s="126"/>
      <c r="AC33" s="126"/>
      <c r="AD33" s="126"/>
    </row>
    <row r="34" spans="1:30" s="1" customFormat="1" x14ac:dyDescent="0.25">
      <c r="A34" s="5" t="s">
        <v>413</v>
      </c>
      <c r="B34" s="5" t="s">
        <v>481</v>
      </c>
      <c r="C34" s="5" t="s">
        <v>491</v>
      </c>
      <c r="D34" s="5" t="s">
        <v>416</v>
      </c>
      <c r="E34" s="5">
        <v>62</v>
      </c>
      <c r="F34" s="50">
        <v>20609</v>
      </c>
      <c r="G34" s="5">
        <v>350526</v>
      </c>
      <c r="H34" s="50">
        <v>28372</v>
      </c>
      <c r="I34" s="5" t="s">
        <v>421</v>
      </c>
      <c r="N34" s="126"/>
      <c r="O34" s="126"/>
      <c r="P34" s="126"/>
      <c r="Q34" s="126"/>
      <c r="R34" s="126"/>
      <c r="S34" s="126"/>
      <c r="T34" s="126"/>
      <c r="U34" s="126"/>
      <c r="V34" s="126"/>
      <c r="W34" s="126"/>
      <c r="X34" s="126"/>
      <c r="Y34" s="126"/>
      <c r="Z34" s="126"/>
      <c r="AA34" s="126"/>
      <c r="AB34" s="126"/>
      <c r="AC34" s="126"/>
      <c r="AD34" s="126"/>
    </row>
    <row r="35" spans="1:30" s="1" customFormat="1" x14ac:dyDescent="0.25">
      <c r="A35" s="5" t="s">
        <v>413</v>
      </c>
      <c r="B35" s="5" t="s">
        <v>492</v>
      </c>
      <c r="C35" s="5" t="s">
        <v>432</v>
      </c>
      <c r="D35" s="5" t="s">
        <v>457</v>
      </c>
      <c r="E35" s="5">
        <v>61</v>
      </c>
      <c r="F35" s="50">
        <v>20905</v>
      </c>
      <c r="G35" s="5">
        <v>350122</v>
      </c>
      <c r="H35" s="50">
        <v>28265</v>
      </c>
      <c r="I35" s="5" t="s">
        <v>412</v>
      </c>
      <c r="N35" s="126"/>
      <c r="O35" s="126"/>
      <c r="P35" s="126"/>
      <c r="Q35" s="126"/>
      <c r="R35" s="126"/>
      <c r="S35" s="126"/>
      <c r="T35" s="126"/>
      <c r="U35" s="126"/>
      <c r="V35" s="126"/>
      <c r="W35" s="126"/>
      <c r="X35" s="126"/>
      <c r="Y35" s="126"/>
      <c r="Z35" s="126"/>
      <c r="AA35" s="126"/>
      <c r="AB35" s="126"/>
      <c r="AC35" s="126"/>
      <c r="AD35" s="126"/>
    </row>
    <row r="36" spans="1:30" s="1" customFormat="1" x14ac:dyDescent="0.25">
      <c r="A36" s="5" t="s">
        <v>454</v>
      </c>
      <c r="B36" s="5" t="s">
        <v>185</v>
      </c>
      <c r="C36" s="5" t="s">
        <v>438</v>
      </c>
      <c r="D36" s="5" t="s">
        <v>457</v>
      </c>
      <c r="E36" s="5">
        <v>61</v>
      </c>
      <c r="F36" s="50">
        <v>20846</v>
      </c>
      <c r="G36" s="5">
        <v>351043</v>
      </c>
      <c r="H36" s="50">
        <v>28378</v>
      </c>
      <c r="I36" s="5" t="s">
        <v>412</v>
      </c>
      <c r="N36" s="126"/>
      <c r="O36" s="126"/>
      <c r="P36" s="126"/>
      <c r="Q36" s="126"/>
      <c r="R36" s="126"/>
      <c r="S36" s="126"/>
      <c r="T36" s="126"/>
      <c r="U36" s="126"/>
      <c r="V36" s="126"/>
      <c r="W36" s="126"/>
      <c r="X36" s="126"/>
      <c r="Y36" s="126"/>
      <c r="Z36" s="126"/>
      <c r="AA36" s="126"/>
      <c r="AB36" s="126"/>
      <c r="AC36" s="126"/>
      <c r="AD36" s="126"/>
    </row>
    <row r="37" spans="1:30" s="1" customFormat="1" x14ac:dyDescent="0.25">
      <c r="A37" s="5" t="s">
        <v>413</v>
      </c>
      <c r="B37" s="5" t="s">
        <v>493</v>
      </c>
      <c r="C37" s="5" t="s">
        <v>494</v>
      </c>
      <c r="D37" s="5" t="s">
        <v>457</v>
      </c>
      <c r="E37" s="5">
        <v>60</v>
      </c>
      <c r="F37" s="50">
        <v>21100</v>
      </c>
      <c r="G37" s="5">
        <v>351265</v>
      </c>
      <c r="H37" s="50">
        <v>28130</v>
      </c>
      <c r="I37" s="5" t="s">
        <v>417</v>
      </c>
      <c r="N37" s="126"/>
      <c r="O37" s="126"/>
      <c r="P37" s="126"/>
      <c r="Q37" s="126"/>
      <c r="R37" s="126"/>
      <c r="S37" s="126"/>
      <c r="T37" s="126"/>
      <c r="U37" s="126"/>
      <c r="V37" s="126"/>
      <c r="W37" s="126"/>
      <c r="X37" s="126"/>
      <c r="Y37" s="126"/>
      <c r="Z37" s="126"/>
      <c r="AA37" s="126"/>
      <c r="AB37" s="126"/>
      <c r="AC37" s="126"/>
      <c r="AD37" s="126"/>
    </row>
    <row r="38" spans="1:30" s="1" customFormat="1" x14ac:dyDescent="0.25">
      <c r="A38" s="5" t="s">
        <v>413</v>
      </c>
      <c r="B38" s="5" t="s">
        <v>479</v>
      </c>
      <c r="C38" s="5" t="s">
        <v>472</v>
      </c>
      <c r="D38" s="5" t="s">
        <v>460</v>
      </c>
      <c r="E38" s="5">
        <v>59</v>
      </c>
      <c r="F38" s="50">
        <v>21527</v>
      </c>
      <c r="G38" s="5">
        <v>350024</v>
      </c>
      <c r="H38" s="50">
        <v>28257</v>
      </c>
      <c r="I38" s="5" t="s">
        <v>421</v>
      </c>
      <c r="N38" s="126"/>
      <c r="O38" s="126"/>
      <c r="P38" s="126"/>
      <c r="Q38" s="126"/>
      <c r="R38" s="126"/>
      <c r="S38" s="126"/>
      <c r="T38" s="126"/>
      <c r="U38" s="126"/>
      <c r="V38" s="126"/>
      <c r="W38" s="126"/>
      <c r="X38" s="126"/>
      <c r="Y38" s="126"/>
      <c r="Z38" s="126"/>
      <c r="AA38" s="126"/>
      <c r="AB38" s="126"/>
      <c r="AC38" s="126"/>
      <c r="AD38" s="126"/>
    </row>
    <row r="39" spans="1:30" s="1" customFormat="1" x14ac:dyDescent="0.25">
      <c r="A39" s="5" t="s">
        <v>413</v>
      </c>
      <c r="B39" s="5" t="s">
        <v>495</v>
      </c>
      <c r="C39" s="5" t="s">
        <v>496</v>
      </c>
      <c r="D39" s="5" t="s">
        <v>457</v>
      </c>
      <c r="E39" s="5">
        <v>60</v>
      </c>
      <c r="F39" s="50">
        <v>21134</v>
      </c>
      <c r="G39" s="5">
        <v>350193</v>
      </c>
      <c r="H39" s="50">
        <v>28187</v>
      </c>
      <c r="I39" s="5" t="s">
        <v>412</v>
      </c>
      <c r="N39" s="126"/>
      <c r="O39" s="126"/>
      <c r="P39" s="126"/>
      <c r="Q39" s="126"/>
      <c r="R39" s="126"/>
      <c r="S39" s="126"/>
      <c r="T39" s="126"/>
      <c r="U39" s="126"/>
      <c r="V39" s="126"/>
      <c r="W39" s="126"/>
      <c r="X39" s="126"/>
      <c r="Y39" s="126"/>
      <c r="Z39" s="126"/>
      <c r="AA39" s="126"/>
      <c r="AB39" s="126"/>
      <c r="AC39" s="126"/>
      <c r="AD39" s="126"/>
    </row>
    <row r="40" spans="1:30" s="1" customFormat="1" x14ac:dyDescent="0.25">
      <c r="A40" s="5" t="s">
        <v>413</v>
      </c>
      <c r="B40" s="5" t="s">
        <v>497</v>
      </c>
      <c r="C40" s="5" t="s">
        <v>498</v>
      </c>
      <c r="D40" s="5" t="s">
        <v>473</v>
      </c>
      <c r="E40" s="5">
        <v>61</v>
      </c>
      <c r="F40" s="50">
        <v>21044</v>
      </c>
      <c r="G40" s="5">
        <v>350514</v>
      </c>
      <c r="H40" s="50">
        <v>28455</v>
      </c>
      <c r="I40" s="5" t="s">
        <v>417</v>
      </c>
      <c r="N40" s="126"/>
      <c r="O40" s="126"/>
      <c r="P40" s="126"/>
      <c r="Q40" s="126"/>
      <c r="R40" s="126"/>
      <c r="S40" s="126"/>
      <c r="T40" s="126"/>
      <c r="U40" s="126"/>
      <c r="V40" s="126"/>
      <c r="W40" s="126"/>
      <c r="X40" s="126"/>
      <c r="Y40" s="126"/>
      <c r="Z40" s="126"/>
      <c r="AA40" s="126"/>
      <c r="AB40" s="126"/>
      <c r="AC40" s="126"/>
      <c r="AD40" s="126"/>
    </row>
    <row r="41" spans="1:30" s="1" customFormat="1" x14ac:dyDescent="0.25">
      <c r="A41" s="5" t="s">
        <v>413</v>
      </c>
      <c r="B41" s="5" t="s">
        <v>499</v>
      </c>
      <c r="C41" s="5" t="s">
        <v>435</v>
      </c>
      <c r="D41" s="5" t="s">
        <v>416</v>
      </c>
      <c r="E41" s="5">
        <v>60</v>
      </c>
      <c r="F41" s="50">
        <v>21334</v>
      </c>
      <c r="G41" s="5">
        <v>351238</v>
      </c>
      <c r="H41" s="50">
        <v>28469</v>
      </c>
      <c r="I41" s="5" t="s">
        <v>421</v>
      </c>
      <c r="N41" s="126"/>
      <c r="O41" s="126"/>
      <c r="P41" s="126"/>
      <c r="Q41" s="126"/>
      <c r="R41" s="126"/>
      <c r="S41" s="126"/>
      <c r="T41" s="126"/>
      <c r="U41" s="126"/>
      <c r="V41" s="126"/>
      <c r="W41" s="126"/>
      <c r="X41" s="126"/>
      <c r="Y41" s="126"/>
      <c r="Z41" s="126"/>
      <c r="AA41" s="126"/>
      <c r="AB41" s="126"/>
      <c r="AC41" s="126"/>
      <c r="AD41" s="126"/>
    </row>
    <row r="42" spans="1:30" s="1" customFormat="1" x14ac:dyDescent="0.25">
      <c r="A42" s="5" t="s">
        <v>413</v>
      </c>
      <c r="B42" s="5" t="s">
        <v>500</v>
      </c>
      <c r="C42" s="5" t="s">
        <v>501</v>
      </c>
      <c r="D42" s="5" t="s">
        <v>502</v>
      </c>
      <c r="E42" s="5">
        <v>59</v>
      </c>
      <c r="F42" s="50">
        <v>21515</v>
      </c>
      <c r="G42" s="5">
        <v>350036</v>
      </c>
      <c r="H42" s="50">
        <v>28639</v>
      </c>
      <c r="I42" s="5" t="s">
        <v>421</v>
      </c>
      <c r="N42" s="126"/>
      <c r="O42" s="126"/>
      <c r="P42" s="126"/>
      <c r="Q42" s="126"/>
      <c r="R42" s="126"/>
      <c r="S42" s="126"/>
      <c r="T42" s="126"/>
      <c r="U42" s="126"/>
      <c r="V42" s="126"/>
      <c r="W42" s="126"/>
      <c r="X42" s="126"/>
      <c r="Y42" s="126"/>
      <c r="Z42" s="126"/>
      <c r="AA42" s="126"/>
      <c r="AB42" s="126"/>
      <c r="AC42" s="126"/>
      <c r="AD42" s="126"/>
    </row>
    <row r="43" spans="1:30" s="1" customFormat="1" x14ac:dyDescent="0.25">
      <c r="A43" s="5" t="s">
        <v>408</v>
      </c>
      <c r="B43" s="5" t="s">
        <v>503</v>
      </c>
      <c r="C43" s="5" t="s">
        <v>504</v>
      </c>
      <c r="D43" s="5" t="s">
        <v>422</v>
      </c>
      <c r="E43" s="5">
        <v>61</v>
      </c>
      <c r="F43" s="50">
        <v>21039</v>
      </c>
      <c r="G43" s="5">
        <v>351231</v>
      </c>
      <c r="H43" s="50">
        <v>28150</v>
      </c>
      <c r="I43" s="5" t="s">
        <v>421</v>
      </c>
      <c r="N43" s="126"/>
      <c r="O43" s="126"/>
      <c r="P43" s="126"/>
      <c r="Q43" s="126"/>
      <c r="R43" s="126"/>
      <c r="S43" s="126"/>
      <c r="T43" s="126"/>
      <c r="U43" s="126"/>
      <c r="V43" s="126"/>
      <c r="W43" s="126"/>
      <c r="X43" s="126"/>
      <c r="Y43" s="126"/>
      <c r="Z43" s="126"/>
      <c r="AA43" s="126"/>
      <c r="AB43" s="126"/>
      <c r="AC43" s="126"/>
      <c r="AD43" s="126"/>
    </row>
    <row r="44" spans="1:30" s="1" customFormat="1" x14ac:dyDescent="0.25">
      <c r="A44" s="5" t="s">
        <v>408</v>
      </c>
      <c r="B44" s="5" t="s">
        <v>492</v>
      </c>
      <c r="C44" s="5" t="s">
        <v>157</v>
      </c>
      <c r="D44" s="5" t="s">
        <v>473</v>
      </c>
      <c r="E44" s="5">
        <v>60</v>
      </c>
      <c r="F44" s="50">
        <v>21440</v>
      </c>
      <c r="G44" s="5">
        <v>350857</v>
      </c>
      <c r="H44" s="50">
        <v>28630</v>
      </c>
      <c r="I44" s="5" t="s">
        <v>421</v>
      </c>
      <c r="N44" s="126"/>
      <c r="O44" s="126"/>
      <c r="P44" s="126"/>
      <c r="Q44" s="126"/>
      <c r="R44" s="126"/>
      <c r="S44" s="126"/>
      <c r="T44" s="126"/>
      <c r="U44" s="126"/>
      <c r="V44" s="126"/>
      <c r="W44" s="126"/>
      <c r="X44" s="126"/>
      <c r="Y44" s="126"/>
      <c r="Z44" s="126"/>
      <c r="AA44" s="126"/>
      <c r="AB44" s="126"/>
      <c r="AC44" s="126"/>
      <c r="AD44" s="126"/>
    </row>
    <row r="45" spans="1:30" s="1" customFormat="1" x14ac:dyDescent="0.25">
      <c r="A45" s="5" t="s">
        <v>408</v>
      </c>
      <c r="B45" s="5" t="s">
        <v>418</v>
      </c>
      <c r="C45" s="5" t="s">
        <v>444</v>
      </c>
      <c r="D45" s="5" t="s">
        <v>505</v>
      </c>
      <c r="E45" s="5">
        <v>62</v>
      </c>
      <c r="F45" s="50">
        <v>20639</v>
      </c>
      <c r="G45" s="5">
        <v>350604</v>
      </c>
      <c r="H45" s="50">
        <v>28745</v>
      </c>
      <c r="I45" s="5" t="s">
        <v>421</v>
      </c>
      <c r="N45" s="126"/>
      <c r="O45" s="126"/>
      <c r="P45" s="126"/>
      <c r="Q45" s="126"/>
      <c r="R45" s="126"/>
      <c r="S45" s="126"/>
      <c r="T45" s="126"/>
      <c r="U45" s="126"/>
      <c r="V45" s="126"/>
      <c r="W45" s="126"/>
      <c r="X45" s="126"/>
      <c r="Y45" s="126"/>
      <c r="Z45" s="126"/>
      <c r="AA45" s="126"/>
      <c r="AB45" s="126"/>
      <c r="AC45" s="126"/>
      <c r="AD45" s="126"/>
    </row>
    <row r="46" spans="1:30" s="1" customFormat="1" x14ac:dyDescent="0.25">
      <c r="A46" s="5" t="s">
        <v>413</v>
      </c>
      <c r="B46" s="5" t="s">
        <v>506</v>
      </c>
      <c r="C46" s="5" t="s">
        <v>507</v>
      </c>
      <c r="D46" s="5" t="s">
        <v>416</v>
      </c>
      <c r="E46" s="5">
        <v>62</v>
      </c>
      <c r="F46" s="50">
        <v>20535</v>
      </c>
      <c r="G46" s="5">
        <v>350925</v>
      </c>
      <c r="H46" s="50">
        <v>28583</v>
      </c>
      <c r="I46" s="5" t="s">
        <v>421</v>
      </c>
      <c r="N46" s="126"/>
      <c r="O46" s="126"/>
      <c r="P46" s="126"/>
      <c r="Q46" s="126"/>
      <c r="R46" s="126"/>
      <c r="S46" s="126"/>
      <c r="T46" s="126"/>
      <c r="U46" s="126"/>
      <c r="V46" s="126"/>
      <c r="W46" s="126"/>
      <c r="X46" s="126"/>
      <c r="Y46" s="126"/>
      <c r="Z46" s="126"/>
      <c r="AA46" s="126"/>
      <c r="AB46" s="126"/>
      <c r="AC46" s="126"/>
      <c r="AD46" s="126"/>
    </row>
    <row r="47" spans="1:30" s="1" customFormat="1" x14ac:dyDescent="0.25">
      <c r="A47" s="5" t="s">
        <v>413</v>
      </c>
      <c r="B47" s="5" t="s">
        <v>471</v>
      </c>
      <c r="C47" s="5" t="s">
        <v>486</v>
      </c>
      <c r="D47" s="5" t="s">
        <v>508</v>
      </c>
      <c r="E47" s="5">
        <v>60</v>
      </c>
      <c r="F47" s="50">
        <v>21115</v>
      </c>
      <c r="G47" s="5">
        <v>350990</v>
      </c>
      <c r="H47" s="50">
        <v>28537</v>
      </c>
      <c r="I47" s="5" t="s">
        <v>421</v>
      </c>
      <c r="N47" s="126"/>
      <c r="O47" s="126"/>
      <c r="P47" s="126"/>
      <c r="Q47" s="126"/>
      <c r="R47" s="126"/>
      <c r="S47" s="126"/>
      <c r="T47" s="126"/>
      <c r="U47" s="126"/>
      <c r="V47" s="126"/>
      <c r="W47" s="126"/>
      <c r="X47" s="126"/>
      <c r="Y47" s="126"/>
      <c r="Z47" s="126"/>
      <c r="AA47" s="126"/>
      <c r="AB47" s="126"/>
      <c r="AC47" s="126"/>
      <c r="AD47" s="126"/>
    </row>
    <row r="48" spans="1:30" s="1" customFormat="1" x14ac:dyDescent="0.25">
      <c r="A48" s="5" t="s">
        <v>413</v>
      </c>
      <c r="B48" s="5" t="s">
        <v>509</v>
      </c>
      <c r="C48" s="5" t="s">
        <v>510</v>
      </c>
      <c r="D48" s="5" t="s">
        <v>460</v>
      </c>
      <c r="E48" s="5">
        <v>60</v>
      </c>
      <c r="F48" s="50">
        <v>21295</v>
      </c>
      <c r="G48" s="5">
        <v>350110</v>
      </c>
      <c r="H48" s="50">
        <v>28578</v>
      </c>
      <c r="I48" s="5" t="s">
        <v>421</v>
      </c>
      <c r="N48" s="126"/>
      <c r="O48" s="126"/>
      <c r="P48" s="126"/>
      <c r="Q48" s="126"/>
      <c r="R48" s="126"/>
      <c r="S48" s="126"/>
      <c r="T48" s="126"/>
      <c r="U48" s="126"/>
      <c r="V48" s="126"/>
      <c r="W48" s="126"/>
      <c r="X48" s="126"/>
      <c r="Y48" s="126"/>
      <c r="Z48" s="126"/>
      <c r="AA48" s="126"/>
      <c r="AB48" s="126"/>
      <c r="AC48" s="126"/>
      <c r="AD48" s="126"/>
    </row>
    <row r="49" spans="1:30" s="1" customFormat="1" x14ac:dyDescent="0.25">
      <c r="A49" s="5" t="s">
        <v>413</v>
      </c>
      <c r="B49" s="5" t="s">
        <v>488</v>
      </c>
      <c r="C49" s="5" t="s">
        <v>489</v>
      </c>
      <c r="D49" s="5" t="s">
        <v>473</v>
      </c>
      <c r="E49" s="5">
        <v>61</v>
      </c>
      <c r="F49" s="50">
        <v>20918</v>
      </c>
      <c r="G49" s="5">
        <v>350442</v>
      </c>
      <c r="H49" s="50">
        <v>28585</v>
      </c>
      <c r="I49" s="5" t="s">
        <v>421</v>
      </c>
      <c r="N49" s="126"/>
      <c r="O49" s="126"/>
      <c r="P49" s="126"/>
      <c r="Q49" s="126"/>
      <c r="R49" s="126"/>
      <c r="S49" s="126"/>
      <c r="T49" s="126"/>
      <c r="U49" s="126"/>
      <c r="V49" s="126"/>
      <c r="W49" s="126"/>
      <c r="X49" s="126"/>
      <c r="Y49" s="126"/>
      <c r="Z49" s="126"/>
      <c r="AA49" s="126"/>
      <c r="AB49" s="126"/>
      <c r="AC49" s="126"/>
      <c r="AD49" s="126"/>
    </row>
    <row r="50" spans="1:30" s="1" customFormat="1" x14ac:dyDescent="0.25">
      <c r="A50" s="5" t="s">
        <v>408</v>
      </c>
      <c r="B50" s="5" t="s">
        <v>511</v>
      </c>
      <c r="C50" s="5" t="s">
        <v>444</v>
      </c>
      <c r="D50" s="5" t="s">
        <v>460</v>
      </c>
      <c r="E50" s="5">
        <v>61</v>
      </c>
      <c r="F50" s="50">
        <v>20943</v>
      </c>
      <c r="G50" s="5">
        <v>350678</v>
      </c>
      <c r="H50" s="50">
        <v>28644</v>
      </c>
      <c r="I50" s="5" t="s">
        <v>421</v>
      </c>
      <c r="N50" s="126"/>
      <c r="O50" s="126"/>
      <c r="P50" s="126"/>
      <c r="Q50" s="126"/>
      <c r="R50" s="126"/>
      <c r="S50" s="126"/>
      <c r="T50" s="126"/>
      <c r="U50" s="126"/>
      <c r="V50" s="126"/>
      <c r="W50" s="126"/>
      <c r="X50" s="126"/>
      <c r="Y50" s="126"/>
      <c r="Z50" s="126"/>
      <c r="AA50" s="126"/>
      <c r="AB50" s="126"/>
      <c r="AC50" s="126"/>
      <c r="AD50" s="126"/>
    </row>
    <row r="51" spans="1:30" s="1" customFormat="1" x14ac:dyDescent="0.25">
      <c r="A51" s="5" t="s">
        <v>413</v>
      </c>
      <c r="B51" s="5" t="s">
        <v>431</v>
      </c>
      <c r="C51" s="5" t="s">
        <v>510</v>
      </c>
      <c r="D51" s="5" t="s">
        <v>457</v>
      </c>
      <c r="E51" s="5">
        <v>61</v>
      </c>
      <c r="F51" s="50">
        <v>21067</v>
      </c>
      <c r="G51" s="5">
        <v>350748</v>
      </c>
      <c r="H51" s="50">
        <v>28575</v>
      </c>
      <c r="I51" s="5" t="s">
        <v>466</v>
      </c>
      <c r="N51" s="126"/>
      <c r="O51" s="126"/>
      <c r="P51" s="126"/>
      <c r="Q51" s="126"/>
      <c r="R51" s="126"/>
      <c r="S51" s="126"/>
      <c r="T51" s="126"/>
      <c r="U51" s="126"/>
      <c r="V51" s="126"/>
      <c r="W51" s="126"/>
      <c r="X51" s="126"/>
      <c r="Y51" s="126"/>
      <c r="Z51" s="126"/>
      <c r="AA51" s="126"/>
      <c r="AB51" s="126"/>
      <c r="AC51" s="126"/>
      <c r="AD51" s="126"/>
    </row>
    <row r="52" spans="1:30" s="1" customFormat="1" x14ac:dyDescent="0.25">
      <c r="A52" s="5" t="s">
        <v>413</v>
      </c>
      <c r="B52" s="5" t="s">
        <v>512</v>
      </c>
      <c r="C52" s="5" t="s">
        <v>510</v>
      </c>
      <c r="D52" s="5" t="s">
        <v>460</v>
      </c>
      <c r="E52" s="5">
        <v>60</v>
      </c>
      <c r="F52" s="50">
        <v>21325</v>
      </c>
      <c r="G52" s="5">
        <v>350402</v>
      </c>
      <c r="H52" s="50">
        <v>28516</v>
      </c>
      <c r="I52" s="5" t="s">
        <v>466</v>
      </c>
      <c r="N52" s="126"/>
      <c r="O52" s="126"/>
      <c r="P52" s="126"/>
      <c r="Q52" s="126"/>
      <c r="R52" s="126"/>
      <c r="S52" s="126"/>
      <c r="T52" s="126"/>
      <c r="U52" s="126"/>
      <c r="V52" s="126"/>
      <c r="W52" s="126"/>
      <c r="X52" s="126"/>
      <c r="Y52" s="126"/>
      <c r="Z52" s="126"/>
      <c r="AA52" s="126"/>
      <c r="AB52" s="126"/>
      <c r="AC52" s="126"/>
      <c r="AD52" s="126"/>
    </row>
    <row r="53" spans="1:30" s="1" customFormat="1" x14ac:dyDescent="0.25">
      <c r="A53" s="5" t="s">
        <v>413</v>
      </c>
      <c r="B53" s="5" t="s">
        <v>483</v>
      </c>
      <c r="C53" s="5" t="s">
        <v>513</v>
      </c>
      <c r="D53" s="5" t="s">
        <v>457</v>
      </c>
      <c r="E53" s="5">
        <v>60</v>
      </c>
      <c r="F53" s="50">
        <v>21438</v>
      </c>
      <c r="G53" s="5">
        <v>350536</v>
      </c>
      <c r="H53" s="50">
        <v>28770</v>
      </c>
      <c r="I53" s="5" t="s">
        <v>466</v>
      </c>
      <c r="N53" s="126"/>
      <c r="O53" s="126"/>
      <c r="P53" s="126"/>
      <c r="Q53" s="126"/>
      <c r="R53" s="126"/>
      <c r="S53" s="126"/>
      <c r="T53" s="126"/>
      <c r="U53" s="126"/>
      <c r="V53" s="126"/>
      <c r="W53" s="126"/>
      <c r="X53" s="126"/>
      <c r="Y53" s="126"/>
      <c r="Z53" s="126"/>
      <c r="AA53" s="126"/>
      <c r="AB53" s="126"/>
      <c r="AC53" s="126"/>
      <c r="AD53" s="126"/>
    </row>
    <row r="54" spans="1:30" s="1" customFormat="1" x14ac:dyDescent="0.25">
      <c r="A54" s="5" t="s">
        <v>413</v>
      </c>
      <c r="B54" s="5" t="s">
        <v>514</v>
      </c>
      <c r="C54" s="5" t="s">
        <v>515</v>
      </c>
      <c r="D54" s="5" t="s">
        <v>516</v>
      </c>
      <c r="E54" s="5">
        <v>60</v>
      </c>
      <c r="F54" s="50">
        <v>21190</v>
      </c>
      <c r="G54" s="5">
        <v>350643</v>
      </c>
      <c r="H54" s="50">
        <v>28832</v>
      </c>
      <c r="I54" s="5" t="s">
        <v>466</v>
      </c>
    </row>
    <row r="55" spans="1:30" s="1" customFormat="1" x14ac:dyDescent="0.25">
      <c r="A55" s="5" t="s">
        <v>413</v>
      </c>
      <c r="B55" s="5" t="s">
        <v>517</v>
      </c>
      <c r="C55" s="5" t="s">
        <v>441</v>
      </c>
      <c r="D55" s="5" t="s">
        <v>447</v>
      </c>
      <c r="E55" s="5">
        <v>60</v>
      </c>
      <c r="F55" s="50">
        <v>21317</v>
      </c>
      <c r="G55" s="5">
        <v>350191</v>
      </c>
      <c r="H55" s="50">
        <v>28804</v>
      </c>
      <c r="I55" s="5" t="s">
        <v>466</v>
      </c>
    </row>
    <row r="56" spans="1:30" s="1" customFormat="1" x14ac:dyDescent="0.25">
      <c r="A56" s="5" t="s">
        <v>413</v>
      </c>
      <c r="B56" s="5" t="s">
        <v>479</v>
      </c>
      <c r="C56" s="5" t="s">
        <v>518</v>
      </c>
      <c r="D56" s="5" t="s">
        <v>425</v>
      </c>
      <c r="E56" s="5">
        <v>60</v>
      </c>
      <c r="F56" s="50">
        <v>21247</v>
      </c>
      <c r="G56" s="5">
        <v>350874</v>
      </c>
      <c r="H56" s="50">
        <v>28714</v>
      </c>
      <c r="I56" s="5" t="s">
        <v>466</v>
      </c>
    </row>
    <row r="57" spans="1:30" s="1" customFormat="1" x14ac:dyDescent="0.25">
      <c r="A57" s="5" t="s">
        <v>454</v>
      </c>
      <c r="B57" s="5" t="s">
        <v>519</v>
      </c>
      <c r="C57" s="5" t="s">
        <v>520</v>
      </c>
      <c r="D57" s="5" t="s">
        <v>416</v>
      </c>
      <c r="E57" s="5">
        <v>59</v>
      </c>
      <c r="F57" s="50">
        <v>21515</v>
      </c>
      <c r="G57" s="5">
        <v>351111</v>
      </c>
      <c r="H57" s="50">
        <v>28639</v>
      </c>
      <c r="I57" s="5" t="s">
        <v>466</v>
      </c>
    </row>
    <row r="58" spans="1:30" s="1" customFormat="1" x14ac:dyDescent="0.25">
      <c r="A58" s="5" t="s">
        <v>413</v>
      </c>
      <c r="B58" s="5" t="s">
        <v>521</v>
      </c>
      <c r="C58" s="5" t="s">
        <v>438</v>
      </c>
      <c r="D58" s="5" t="s">
        <v>522</v>
      </c>
      <c r="E58" s="5">
        <v>58</v>
      </c>
      <c r="F58" s="50">
        <v>21894</v>
      </c>
      <c r="G58" s="5">
        <v>350945</v>
      </c>
      <c r="H58" s="50">
        <v>28819</v>
      </c>
      <c r="I58" s="5" t="s">
        <v>466</v>
      </c>
    </row>
    <row r="59" spans="1:30" s="1" customFormat="1" x14ac:dyDescent="0.25">
      <c r="A59" s="5" t="s">
        <v>413</v>
      </c>
      <c r="B59" s="5" t="s">
        <v>450</v>
      </c>
      <c r="C59" s="5" t="s">
        <v>523</v>
      </c>
      <c r="D59" s="5" t="s">
        <v>502</v>
      </c>
      <c r="E59" s="5">
        <v>58</v>
      </c>
      <c r="F59" s="50">
        <v>22058</v>
      </c>
      <c r="G59" s="5">
        <v>351126</v>
      </c>
      <c r="H59" s="50">
        <v>28832</v>
      </c>
      <c r="I59" s="5" t="s">
        <v>466</v>
      </c>
    </row>
    <row r="60" spans="1:30" s="1" customFormat="1" x14ac:dyDescent="0.25">
      <c r="A60" s="5" t="s">
        <v>408</v>
      </c>
      <c r="B60" s="5" t="s">
        <v>524</v>
      </c>
      <c r="C60" s="5" t="s">
        <v>459</v>
      </c>
      <c r="D60" s="5" t="s">
        <v>470</v>
      </c>
      <c r="E60" s="5">
        <v>60</v>
      </c>
      <c r="F60" s="50">
        <v>21150</v>
      </c>
      <c r="G60" s="5">
        <v>351025</v>
      </c>
      <c r="H60" s="50">
        <v>28755</v>
      </c>
      <c r="I60" s="5" t="s">
        <v>412</v>
      </c>
    </row>
    <row r="61" spans="1:30" s="1" customFormat="1" x14ac:dyDescent="0.25">
      <c r="A61" s="5" t="s">
        <v>413</v>
      </c>
      <c r="B61" s="5" t="s">
        <v>458</v>
      </c>
      <c r="C61" s="5" t="s">
        <v>438</v>
      </c>
      <c r="D61" s="5" t="s">
        <v>525</v>
      </c>
      <c r="E61" s="5">
        <v>60</v>
      </c>
      <c r="F61" s="50">
        <v>21131</v>
      </c>
      <c r="G61" s="5">
        <v>351270</v>
      </c>
      <c r="H61" s="50">
        <v>28531</v>
      </c>
      <c r="I61" s="5" t="s">
        <v>412</v>
      </c>
    </row>
    <row r="62" spans="1:30" s="1" customFormat="1" x14ac:dyDescent="0.25">
      <c r="A62" s="5" t="s">
        <v>408</v>
      </c>
      <c r="B62" s="5" t="s">
        <v>526</v>
      </c>
      <c r="C62" s="5" t="s">
        <v>527</v>
      </c>
      <c r="D62" s="5" t="s">
        <v>473</v>
      </c>
      <c r="E62" s="5">
        <v>60</v>
      </c>
      <c r="F62" s="50">
        <v>21291</v>
      </c>
      <c r="G62" s="5">
        <v>350984</v>
      </c>
      <c r="H62" s="50">
        <v>28645</v>
      </c>
      <c r="I62" s="5" t="s">
        <v>412</v>
      </c>
    </row>
    <row r="63" spans="1:30" s="1" customFormat="1" x14ac:dyDescent="0.25">
      <c r="A63" s="5" t="s">
        <v>413</v>
      </c>
      <c r="B63" s="5" t="s">
        <v>450</v>
      </c>
      <c r="C63" s="5" t="s">
        <v>441</v>
      </c>
      <c r="D63" s="5" t="s">
        <v>416</v>
      </c>
      <c r="E63" s="5">
        <v>59</v>
      </c>
      <c r="F63" s="50">
        <v>21480</v>
      </c>
      <c r="G63" s="5">
        <v>351006</v>
      </c>
      <c r="H63" s="50">
        <v>28627</v>
      </c>
      <c r="I63" s="5" t="s">
        <v>412</v>
      </c>
    </row>
    <row r="64" spans="1:30" s="1" customFormat="1" x14ac:dyDescent="0.25">
      <c r="A64" s="5" t="s">
        <v>413</v>
      </c>
      <c r="B64" s="5" t="s">
        <v>528</v>
      </c>
      <c r="C64" s="5" t="s">
        <v>529</v>
      </c>
      <c r="D64" s="5" t="s">
        <v>439</v>
      </c>
      <c r="E64" s="5">
        <v>60</v>
      </c>
      <c r="F64" s="50">
        <v>21242</v>
      </c>
      <c r="G64" s="5">
        <v>351202</v>
      </c>
      <c r="H64" s="50">
        <v>28644</v>
      </c>
      <c r="I64" s="5" t="s">
        <v>412</v>
      </c>
    </row>
    <row r="65" spans="1:9" s="1" customFormat="1" x14ac:dyDescent="0.25">
      <c r="A65" s="5" t="s">
        <v>408</v>
      </c>
      <c r="B65" s="5" t="s">
        <v>521</v>
      </c>
      <c r="C65" s="5" t="s">
        <v>95</v>
      </c>
      <c r="D65" s="5" t="s">
        <v>530</v>
      </c>
      <c r="E65" s="5">
        <v>59</v>
      </c>
      <c r="F65" s="50">
        <v>21743</v>
      </c>
      <c r="G65" s="5">
        <v>350944</v>
      </c>
      <c r="H65" s="50">
        <v>28615</v>
      </c>
      <c r="I65" s="5" t="s">
        <v>412</v>
      </c>
    </row>
    <row r="66" spans="1:9" s="1" customFormat="1" x14ac:dyDescent="0.25">
      <c r="A66" s="5" t="s">
        <v>413</v>
      </c>
      <c r="B66" s="5" t="s">
        <v>531</v>
      </c>
      <c r="C66" s="5" t="s">
        <v>532</v>
      </c>
      <c r="D66" s="5" t="s">
        <v>416</v>
      </c>
      <c r="E66" s="5">
        <v>60</v>
      </c>
      <c r="F66" s="50">
        <v>21265</v>
      </c>
      <c r="G66" s="5">
        <v>350923</v>
      </c>
      <c r="H66" s="50">
        <v>28834</v>
      </c>
      <c r="I66" s="5" t="s">
        <v>412</v>
      </c>
    </row>
    <row r="67" spans="1:9" s="1" customFormat="1" x14ac:dyDescent="0.25">
      <c r="A67" s="5" t="s">
        <v>408</v>
      </c>
      <c r="B67" s="5" t="s">
        <v>514</v>
      </c>
      <c r="C67" s="5" t="s">
        <v>533</v>
      </c>
      <c r="D67" s="5" t="s">
        <v>439</v>
      </c>
      <c r="E67" s="5">
        <v>59</v>
      </c>
      <c r="F67" s="50">
        <v>21501</v>
      </c>
      <c r="G67" s="5">
        <v>350761</v>
      </c>
      <c r="H67" s="50">
        <v>28498</v>
      </c>
      <c r="I67" s="5" t="s">
        <v>412</v>
      </c>
    </row>
    <row r="68" spans="1:9" s="1" customFormat="1" x14ac:dyDescent="0.25">
      <c r="A68" s="5" t="s">
        <v>408</v>
      </c>
      <c r="B68" s="5" t="s">
        <v>534</v>
      </c>
      <c r="C68" s="5" t="s">
        <v>535</v>
      </c>
      <c r="D68" s="5" t="s">
        <v>536</v>
      </c>
      <c r="E68" s="5">
        <v>58</v>
      </c>
      <c r="F68" s="50">
        <v>21879</v>
      </c>
      <c r="G68" s="5">
        <v>350456</v>
      </c>
      <c r="H68" s="50">
        <v>28632</v>
      </c>
      <c r="I68" s="5" t="s">
        <v>412</v>
      </c>
    </row>
    <row r="69" spans="1:9" s="1" customFormat="1" x14ac:dyDescent="0.25">
      <c r="A69" s="5" t="s">
        <v>408</v>
      </c>
      <c r="B69" s="5" t="s">
        <v>490</v>
      </c>
      <c r="C69" s="5" t="s">
        <v>185</v>
      </c>
      <c r="D69" s="5" t="s">
        <v>537</v>
      </c>
      <c r="E69" s="5">
        <v>60</v>
      </c>
      <c r="F69" s="50">
        <v>21104</v>
      </c>
      <c r="G69" s="5">
        <v>350774</v>
      </c>
      <c r="H69" s="50">
        <v>28653</v>
      </c>
      <c r="I69" s="5" t="s">
        <v>412</v>
      </c>
    </row>
    <row r="70" spans="1:9" s="1" customFormat="1" x14ac:dyDescent="0.25">
      <c r="A70" s="5" t="s">
        <v>408</v>
      </c>
      <c r="B70" s="5" t="s">
        <v>499</v>
      </c>
      <c r="C70" s="5" t="s">
        <v>538</v>
      </c>
      <c r="D70" s="5" t="s">
        <v>473</v>
      </c>
      <c r="E70" s="5">
        <v>60</v>
      </c>
      <c r="F70" s="50">
        <v>21249</v>
      </c>
      <c r="G70" s="5">
        <v>350660</v>
      </c>
      <c r="H70" s="50">
        <v>28613</v>
      </c>
      <c r="I70" s="5" t="s">
        <v>412</v>
      </c>
    </row>
    <row r="71" spans="1:9" s="1" customFormat="1" x14ac:dyDescent="0.25">
      <c r="A71" s="5" t="s">
        <v>413</v>
      </c>
      <c r="B71" s="5" t="s">
        <v>514</v>
      </c>
      <c r="C71" s="5" t="s">
        <v>539</v>
      </c>
      <c r="D71" s="5" t="s">
        <v>460</v>
      </c>
      <c r="E71" s="5">
        <v>61</v>
      </c>
      <c r="F71" s="50">
        <v>21011</v>
      </c>
      <c r="G71" s="5">
        <v>351071</v>
      </c>
      <c r="H71" s="50">
        <v>28849</v>
      </c>
      <c r="I71" s="5" t="s">
        <v>417</v>
      </c>
    </row>
    <row r="72" spans="1:9" s="1" customFormat="1" x14ac:dyDescent="0.25">
      <c r="A72" s="5" t="s">
        <v>408</v>
      </c>
      <c r="B72" s="5" t="s">
        <v>519</v>
      </c>
      <c r="C72" s="5" t="s">
        <v>540</v>
      </c>
      <c r="D72" s="5" t="s">
        <v>470</v>
      </c>
      <c r="E72" s="5">
        <v>61</v>
      </c>
      <c r="F72" s="50">
        <v>21036</v>
      </c>
      <c r="G72" s="5">
        <v>350721</v>
      </c>
      <c r="H72" s="50">
        <v>28683</v>
      </c>
      <c r="I72" s="5" t="s">
        <v>417</v>
      </c>
    </row>
    <row r="73" spans="1:9" s="1" customFormat="1" x14ac:dyDescent="0.25">
      <c r="A73" s="5" t="s">
        <v>408</v>
      </c>
      <c r="B73" s="5" t="s">
        <v>541</v>
      </c>
      <c r="C73" s="5" t="s">
        <v>542</v>
      </c>
      <c r="D73" s="5" t="s">
        <v>543</v>
      </c>
      <c r="E73" s="5">
        <v>60</v>
      </c>
      <c r="F73" s="50">
        <v>21304</v>
      </c>
      <c r="G73" s="5">
        <v>351199</v>
      </c>
      <c r="H73" s="50">
        <v>28552</v>
      </c>
      <c r="I73" s="5" t="s">
        <v>417</v>
      </c>
    </row>
    <row r="74" spans="1:9" s="1" customFormat="1" x14ac:dyDescent="0.25">
      <c r="A74" s="5" t="s">
        <v>413</v>
      </c>
      <c r="B74" s="5" t="s">
        <v>544</v>
      </c>
      <c r="C74" s="5" t="s">
        <v>545</v>
      </c>
      <c r="D74" s="5" t="s">
        <v>460</v>
      </c>
      <c r="E74" s="5">
        <v>59</v>
      </c>
      <c r="F74" s="50">
        <v>21690</v>
      </c>
      <c r="G74" s="5">
        <v>350511</v>
      </c>
      <c r="H74" s="50">
        <v>28774</v>
      </c>
      <c r="I74" s="5" t="s">
        <v>417</v>
      </c>
    </row>
    <row r="75" spans="1:9" s="1" customFormat="1" x14ac:dyDescent="0.25">
      <c r="A75" s="5" t="s">
        <v>413</v>
      </c>
      <c r="B75" s="5" t="s">
        <v>546</v>
      </c>
      <c r="C75" s="5" t="s">
        <v>441</v>
      </c>
      <c r="D75" s="5" t="s">
        <v>473</v>
      </c>
      <c r="E75" s="5">
        <v>59</v>
      </c>
      <c r="F75" s="50">
        <v>21718</v>
      </c>
      <c r="G75" s="5">
        <v>351194</v>
      </c>
      <c r="H75" s="50">
        <v>28688</v>
      </c>
      <c r="I75" s="5" t="s">
        <v>417</v>
      </c>
    </row>
    <row r="76" spans="1:9" s="1" customFormat="1" x14ac:dyDescent="0.25">
      <c r="A76" s="5" t="s">
        <v>408</v>
      </c>
      <c r="B76" s="5" t="s">
        <v>519</v>
      </c>
      <c r="C76" s="5" t="s">
        <v>547</v>
      </c>
      <c r="D76" s="5" t="s">
        <v>548</v>
      </c>
      <c r="E76" s="5">
        <v>63</v>
      </c>
      <c r="F76" s="50">
        <v>20305</v>
      </c>
      <c r="G76" s="5">
        <v>350335</v>
      </c>
      <c r="H76" s="50">
        <v>28755</v>
      </c>
      <c r="I76" s="5" t="s">
        <v>417</v>
      </c>
    </row>
    <row r="77" spans="1:9" s="1" customFormat="1" x14ac:dyDescent="0.25">
      <c r="A77" s="5" t="s">
        <v>408</v>
      </c>
      <c r="B77" s="5" t="s">
        <v>549</v>
      </c>
      <c r="C77" s="5" t="s">
        <v>550</v>
      </c>
      <c r="D77" s="5" t="s">
        <v>416</v>
      </c>
      <c r="E77" s="5">
        <v>61</v>
      </c>
      <c r="F77" s="50">
        <v>21073</v>
      </c>
      <c r="G77" s="5">
        <v>350167</v>
      </c>
      <c r="H77" s="50">
        <v>28583</v>
      </c>
      <c r="I77" s="5" t="s">
        <v>417</v>
      </c>
    </row>
    <row r="78" spans="1:9" s="1" customFormat="1" x14ac:dyDescent="0.25">
      <c r="A78" s="5" t="s">
        <v>408</v>
      </c>
      <c r="B78" s="5" t="s">
        <v>551</v>
      </c>
      <c r="C78" s="5" t="s">
        <v>552</v>
      </c>
      <c r="D78" s="5" t="s">
        <v>460</v>
      </c>
      <c r="E78" s="5">
        <v>61</v>
      </c>
      <c r="F78" s="50">
        <v>20884</v>
      </c>
      <c r="G78" s="5">
        <v>350227</v>
      </c>
      <c r="H78" s="50">
        <v>28850</v>
      </c>
      <c r="I78" s="5" t="s">
        <v>417</v>
      </c>
    </row>
    <row r="79" spans="1:9" s="1" customFormat="1" x14ac:dyDescent="0.25">
      <c r="A79" s="5" t="s">
        <v>408</v>
      </c>
      <c r="B79" s="5" t="s">
        <v>426</v>
      </c>
      <c r="C79" s="5" t="s">
        <v>550</v>
      </c>
      <c r="D79" s="5" t="s">
        <v>411</v>
      </c>
      <c r="E79" s="5">
        <v>61</v>
      </c>
      <c r="F79" s="50">
        <v>20926</v>
      </c>
      <c r="G79" s="5">
        <v>350873</v>
      </c>
      <c r="H79" s="50">
        <v>28805</v>
      </c>
      <c r="I79" s="5" t="s">
        <v>417</v>
      </c>
    </row>
    <row r="80" spans="1:9" s="1" customFormat="1" x14ac:dyDescent="0.25">
      <c r="A80" s="5" t="s">
        <v>408</v>
      </c>
      <c r="B80" s="5" t="s">
        <v>553</v>
      </c>
      <c r="C80" s="5" t="s">
        <v>554</v>
      </c>
      <c r="D80" s="5" t="s">
        <v>555</v>
      </c>
      <c r="E80" s="5">
        <v>62</v>
      </c>
      <c r="F80" s="50">
        <v>20604</v>
      </c>
      <c r="G80" s="5">
        <v>350506</v>
      </c>
      <c r="H80" s="50">
        <v>29185</v>
      </c>
      <c r="I80" s="5" t="s">
        <v>417</v>
      </c>
    </row>
    <row r="81" spans="1:9" s="1" customFormat="1" x14ac:dyDescent="0.25">
      <c r="A81" s="5" t="s">
        <v>408</v>
      </c>
      <c r="B81" s="5" t="s">
        <v>443</v>
      </c>
      <c r="C81" s="5" t="s">
        <v>556</v>
      </c>
      <c r="D81" s="5" t="s">
        <v>557</v>
      </c>
      <c r="E81" s="5">
        <v>66</v>
      </c>
      <c r="F81" s="50">
        <v>19032</v>
      </c>
      <c r="G81" s="5">
        <v>560261</v>
      </c>
      <c r="H81" s="50">
        <v>28943</v>
      </c>
      <c r="I81" s="5" t="s">
        <v>417</v>
      </c>
    </row>
    <row r="82" spans="1:9" s="1" customFormat="1" x14ac:dyDescent="0.25">
      <c r="A82" s="5" t="s">
        <v>454</v>
      </c>
      <c r="B82" s="5" t="s">
        <v>455</v>
      </c>
      <c r="C82" s="5" t="s">
        <v>558</v>
      </c>
      <c r="D82" s="5" t="s">
        <v>457</v>
      </c>
      <c r="E82" s="5">
        <v>59</v>
      </c>
      <c r="F82" s="50">
        <v>21704</v>
      </c>
      <c r="G82" s="5">
        <v>351137</v>
      </c>
      <c r="H82" s="50">
        <v>29074</v>
      </c>
      <c r="I82" s="5" t="s">
        <v>417</v>
      </c>
    </row>
    <row r="83" spans="1:9" s="1" customFormat="1" x14ac:dyDescent="0.25">
      <c r="A83" s="5" t="s">
        <v>413</v>
      </c>
      <c r="B83" s="5" t="s">
        <v>559</v>
      </c>
      <c r="C83" s="5" t="s">
        <v>441</v>
      </c>
      <c r="D83" s="5" t="s">
        <v>560</v>
      </c>
      <c r="E83" s="5">
        <v>59</v>
      </c>
      <c r="F83" s="50">
        <v>21529</v>
      </c>
      <c r="G83" s="5">
        <v>350883</v>
      </c>
      <c r="H83" s="50">
        <v>29110</v>
      </c>
      <c r="I83" s="5" t="s">
        <v>417</v>
      </c>
    </row>
    <row r="84" spans="1:9" s="1" customFormat="1" x14ac:dyDescent="0.25">
      <c r="A84" s="5" t="s">
        <v>408</v>
      </c>
      <c r="B84" s="5" t="s">
        <v>561</v>
      </c>
      <c r="C84" s="5" t="s">
        <v>444</v>
      </c>
      <c r="D84" s="5" t="s">
        <v>536</v>
      </c>
      <c r="E84" s="5">
        <v>62</v>
      </c>
      <c r="F84" s="50">
        <v>20480</v>
      </c>
      <c r="G84" s="5">
        <v>350197</v>
      </c>
      <c r="H84" s="50">
        <v>29039</v>
      </c>
      <c r="I84" s="5" t="s">
        <v>417</v>
      </c>
    </row>
    <row r="85" spans="1:9" s="1" customFormat="1" x14ac:dyDescent="0.25">
      <c r="A85" s="5" t="s">
        <v>413</v>
      </c>
      <c r="B85" s="5" t="s">
        <v>152</v>
      </c>
      <c r="C85" s="5" t="s">
        <v>496</v>
      </c>
      <c r="D85" s="5" t="s">
        <v>416</v>
      </c>
      <c r="E85" s="5">
        <v>61</v>
      </c>
      <c r="F85" s="50">
        <v>21051</v>
      </c>
      <c r="G85" s="5">
        <v>351027</v>
      </c>
      <c r="H85" s="50">
        <v>28935</v>
      </c>
      <c r="I85" s="5" t="s">
        <v>417</v>
      </c>
    </row>
    <row r="86" spans="1:9" s="1" customFormat="1" x14ac:dyDescent="0.25">
      <c r="A86" s="5" t="s">
        <v>413</v>
      </c>
      <c r="B86" s="5" t="s">
        <v>562</v>
      </c>
      <c r="C86" s="5" t="s">
        <v>563</v>
      </c>
      <c r="D86" s="5" t="s">
        <v>416</v>
      </c>
      <c r="E86" s="5">
        <v>59</v>
      </c>
      <c r="F86" s="50">
        <v>21531</v>
      </c>
      <c r="G86" s="5">
        <v>350766</v>
      </c>
      <c r="H86" s="50">
        <v>29150</v>
      </c>
      <c r="I86" s="5" t="s">
        <v>417</v>
      </c>
    </row>
    <row r="87" spans="1:9" s="1" customFormat="1" x14ac:dyDescent="0.25">
      <c r="A87" s="5" t="s">
        <v>408</v>
      </c>
      <c r="B87" s="5" t="s">
        <v>509</v>
      </c>
      <c r="C87" s="5" t="s">
        <v>410</v>
      </c>
      <c r="D87" s="5" t="s">
        <v>425</v>
      </c>
      <c r="E87" s="5">
        <v>59</v>
      </c>
      <c r="F87" s="50">
        <v>21470</v>
      </c>
      <c r="G87" s="5">
        <v>560270</v>
      </c>
      <c r="H87" s="50">
        <v>28965</v>
      </c>
      <c r="I87" s="5" t="s">
        <v>421</v>
      </c>
    </row>
    <row r="88" spans="1:9" s="1" customFormat="1" x14ac:dyDescent="0.25">
      <c r="A88" s="5" t="s">
        <v>408</v>
      </c>
      <c r="B88" s="5" t="s">
        <v>479</v>
      </c>
      <c r="C88" s="5" t="s">
        <v>453</v>
      </c>
      <c r="D88" s="5" t="s">
        <v>470</v>
      </c>
      <c r="E88" s="5">
        <v>60</v>
      </c>
      <c r="F88" s="50">
        <v>21353</v>
      </c>
      <c r="G88" s="5">
        <v>560271</v>
      </c>
      <c r="H88" s="50">
        <v>28953</v>
      </c>
      <c r="I88" s="5" t="s">
        <v>421</v>
      </c>
    </row>
    <row r="89" spans="1:9" s="1" customFormat="1" x14ac:dyDescent="0.25">
      <c r="A89" s="5" t="s">
        <v>413</v>
      </c>
      <c r="B89" s="5" t="s">
        <v>564</v>
      </c>
      <c r="C89" s="5" t="s">
        <v>565</v>
      </c>
      <c r="D89" s="5" t="s">
        <v>416</v>
      </c>
      <c r="E89" s="5">
        <v>60</v>
      </c>
      <c r="F89" s="50">
        <v>21419</v>
      </c>
      <c r="G89" s="5">
        <v>351139</v>
      </c>
      <c r="H89" s="50">
        <v>28978</v>
      </c>
      <c r="I89" s="5" t="s">
        <v>421</v>
      </c>
    </row>
    <row r="90" spans="1:9" s="1" customFormat="1" x14ac:dyDescent="0.25">
      <c r="A90" s="5" t="s">
        <v>413</v>
      </c>
      <c r="B90" s="5" t="s">
        <v>410</v>
      </c>
      <c r="C90" s="5" t="s">
        <v>566</v>
      </c>
      <c r="D90" s="5" t="s">
        <v>439</v>
      </c>
      <c r="E90" s="5">
        <v>59</v>
      </c>
      <c r="F90" s="50">
        <v>21800</v>
      </c>
      <c r="G90" s="5">
        <v>350030</v>
      </c>
      <c r="H90" s="50">
        <v>29102</v>
      </c>
      <c r="I90" s="5" t="s">
        <v>421</v>
      </c>
    </row>
    <row r="91" spans="1:9" s="1" customFormat="1" x14ac:dyDescent="0.25">
      <c r="A91" s="5" t="s">
        <v>413</v>
      </c>
      <c r="B91" s="5" t="s">
        <v>490</v>
      </c>
      <c r="C91" s="5" t="s">
        <v>539</v>
      </c>
      <c r="D91" s="5" t="s">
        <v>567</v>
      </c>
      <c r="E91" s="5">
        <v>59</v>
      </c>
      <c r="F91" s="50">
        <v>21589</v>
      </c>
      <c r="G91" s="5">
        <v>351040</v>
      </c>
      <c r="H91" s="50">
        <v>28995</v>
      </c>
      <c r="I91" s="5" t="s">
        <v>421</v>
      </c>
    </row>
    <row r="92" spans="1:9" s="1" customFormat="1" x14ac:dyDescent="0.25">
      <c r="A92" s="5" t="s">
        <v>413</v>
      </c>
      <c r="B92" s="5" t="s">
        <v>461</v>
      </c>
      <c r="C92" s="5" t="s">
        <v>167</v>
      </c>
      <c r="D92" s="5" t="s">
        <v>473</v>
      </c>
      <c r="E92" s="5">
        <v>59</v>
      </c>
      <c r="F92" s="50">
        <v>21713</v>
      </c>
      <c r="G92" s="5">
        <v>350940</v>
      </c>
      <c r="H92" s="50">
        <v>29108</v>
      </c>
      <c r="I92" s="5" t="s">
        <v>421</v>
      </c>
    </row>
    <row r="93" spans="1:9" s="1" customFormat="1" x14ac:dyDescent="0.25">
      <c r="A93" s="5" t="s">
        <v>408</v>
      </c>
      <c r="B93" s="5" t="s">
        <v>568</v>
      </c>
      <c r="C93" s="5" t="s">
        <v>419</v>
      </c>
      <c r="D93" s="5" t="s">
        <v>473</v>
      </c>
      <c r="E93" s="5">
        <v>59</v>
      </c>
      <c r="F93" s="50">
        <v>21735</v>
      </c>
      <c r="G93" s="5">
        <v>350804</v>
      </c>
      <c r="H93" s="50">
        <v>28860</v>
      </c>
      <c r="I93" s="5" t="s">
        <v>421</v>
      </c>
    </row>
    <row r="94" spans="1:9" s="1" customFormat="1" x14ac:dyDescent="0.25">
      <c r="A94" s="5" t="s">
        <v>408</v>
      </c>
      <c r="B94" s="5" t="s">
        <v>569</v>
      </c>
      <c r="C94" s="5" t="s">
        <v>410</v>
      </c>
      <c r="D94" s="5" t="s">
        <v>536</v>
      </c>
      <c r="E94" s="5">
        <v>58</v>
      </c>
      <c r="F94" s="50">
        <v>21896</v>
      </c>
      <c r="G94" s="5">
        <v>350905</v>
      </c>
      <c r="H94" s="50">
        <v>28987</v>
      </c>
      <c r="I94" s="5" t="s">
        <v>421</v>
      </c>
    </row>
    <row r="95" spans="1:9" s="1" customFormat="1" x14ac:dyDescent="0.25">
      <c r="A95" s="5" t="s">
        <v>413</v>
      </c>
      <c r="B95" s="5" t="s">
        <v>570</v>
      </c>
      <c r="C95" s="5" t="s">
        <v>571</v>
      </c>
      <c r="D95" s="5" t="s">
        <v>457</v>
      </c>
      <c r="E95" s="5">
        <v>58</v>
      </c>
      <c r="F95" s="50">
        <v>22084</v>
      </c>
      <c r="G95" s="5">
        <v>351209</v>
      </c>
      <c r="H95" s="50">
        <v>28917</v>
      </c>
      <c r="I95" s="5" t="s">
        <v>421</v>
      </c>
    </row>
    <row r="96" spans="1:9" s="1" customFormat="1" x14ac:dyDescent="0.25">
      <c r="A96" s="5" t="s">
        <v>408</v>
      </c>
      <c r="B96" s="5" t="s">
        <v>541</v>
      </c>
      <c r="C96" s="5" t="s">
        <v>542</v>
      </c>
      <c r="D96" s="5" t="s">
        <v>416</v>
      </c>
      <c r="E96" s="5">
        <v>61</v>
      </c>
      <c r="F96" s="50">
        <v>20952</v>
      </c>
      <c r="G96" s="5">
        <v>350447</v>
      </c>
      <c r="H96" s="50">
        <v>29185</v>
      </c>
      <c r="I96" s="5" t="s">
        <v>421</v>
      </c>
    </row>
    <row r="97" spans="1:9" s="1" customFormat="1" x14ac:dyDescent="0.25">
      <c r="A97" s="5" t="s">
        <v>408</v>
      </c>
      <c r="B97" s="5" t="s">
        <v>549</v>
      </c>
      <c r="C97" s="5" t="s">
        <v>86</v>
      </c>
      <c r="D97" s="5" t="s">
        <v>473</v>
      </c>
      <c r="E97" s="5">
        <v>61</v>
      </c>
      <c r="F97" s="50">
        <v>20877</v>
      </c>
      <c r="G97" s="5">
        <v>351048</v>
      </c>
      <c r="H97" s="50">
        <v>29199</v>
      </c>
      <c r="I97" s="5" t="s">
        <v>466</v>
      </c>
    </row>
    <row r="98" spans="1:9" s="1" customFormat="1" x14ac:dyDescent="0.25">
      <c r="A98" s="5" t="s">
        <v>408</v>
      </c>
      <c r="B98" s="5" t="s">
        <v>572</v>
      </c>
      <c r="C98" s="5" t="s">
        <v>157</v>
      </c>
      <c r="D98" s="5" t="s">
        <v>473</v>
      </c>
      <c r="E98" s="5">
        <v>61</v>
      </c>
      <c r="F98" s="50">
        <v>21004</v>
      </c>
      <c r="G98" s="5">
        <v>351149</v>
      </c>
      <c r="H98" s="50">
        <v>29143</v>
      </c>
      <c r="I98" s="5" t="s">
        <v>466</v>
      </c>
    </row>
    <row r="99" spans="1:9" s="1" customFormat="1" x14ac:dyDescent="0.25">
      <c r="A99" s="5" t="s">
        <v>408</v>
      </c>
      <c r="B99" s="5" t="s">
        <v>474</v>
      </c>
      <c r="C99" s="5" t="s">
        <v>451</v>
      </c>
      <c r="D99" s="5" t="s">
        <v>473</v>
      </c>
      <c r="E99" s="5">
        <v>60</v>
      </c>
      <c r="F99" s="50">
        <v>21210</v>
      </c>
      <c r="G99" s="5">
        <v>350317</v>
      </c>
      <c r="H99" s="50">
        <v>28880</v>
      </c>
      <c r="I99" s="5" t="s">
        <v>466</v>
      </c>
    </row>
    <row r="100" spans="1:9" s="1" customFormat="1" x14ac:dyDescent="0.25">
      <c r="A100" s="5" t="s">
        <v>413</v>
      </c>
      <c r="B100" s="5" t="s">
        <v>570</v>
      </c>
      <c r="C100" s="5" t="s">
        <v>472</v>
      </c>
      <c r="D100" s="5" t="s">
        <v>416</v>
      </c>
      <c r="E100" s="5">
        <v>60</v>
      </c>
      <c r="F100" s="50">
        <v>21409</v>
      </c>
      <c r="G100" s="5">
        <v>350220</v>
      </c>
      <c r="H100" s="50">
        <v>28995</v>
      </c>
      <c r="I100" s="5" t="s">
        <v>466</v>
      </c>
    </row>
    <row r="101" spans="1:9" s="1" customFormat="1" x14ac:dyDescent="0.25">
      <c r="A101" s="5" t="s">
        <v>408</v>
      </c>
      <c r="B101" s="5" t="s">
        <v>431</v>
      </c>
      <c r="C101" s="5" t="s">
        <v>573</v>
      </c>
      <c r="D101" s="5" t="s">
        <v>473</v>
      </c>
      <c r="E101" s="5">
        <v>59</v>
      </c>
      <c r="F101" s="50">
        <v>21635</v>
      </c>
      <c r="G101" s="5">
        <v>350484</v>
      </c>
      <c r="H101" s="50">
        <v>29110</v>
      </c>
      <c r="I101" s="5" t="s">
        <v>466</v>
      </c>
    </row>
    <row r="102" spans="1:9" s="1" customFormat="1" x14ac:dyDescent="0.25">
      <c r="A102" s="5" t="s">
        <v>408</v>
      </c>
      <c r="B102" s="5" t="s">
        <v>574</v>
      </c>
      <c r="C102" s="5" t="s">
        <v>575</v>
      </c>
      <c r="D102" s="5" t="s">
        <v>416</v>
      </c>
      <c r="E102" s="5">
        <v>60</v>
      </c>
      <c r="F102" s="50">
        <v>21322</v>
      </c>
      <c r="G102" s="5">
        <v>560277</v>
      </c>
      <c r="H102" s="50">
        <v>28948</v>
      </c>
      <c r="I102" s="5" t="s">
        <v>466</v>
      </c>
    </row>
    <row r="103" spans="1:9" s="1" customFormat="1" x14ac:dyDescent="0.25">
      <c r="A103" s="5" t="s">
        <v>408</v>
      </c>
      <c r="B103" s="5" t="s">
        <v>524</v>
      </c>
      <c r="C103" s="5" t="s">
        <v>93</v>
      </c>
      <c r="D103" s="5" t="s">
        <v>439</v>
      </c>
      <c r="E103" s="5">
        <v>61</v>
      </c>
      <c r="F103" s="50">
        <v>21042</v>
      </c>
      <c r="G103" s="5">
        <v>350149</v>
      </c>
      <c r="H103" s="50">
        <v>28902</v>
      </c>
      <c r="I103" s="5" t="s">
        <v>466</v>
      </c>
    </row>
    <row r="104" spans="1:9" s="1" customFormat="1" x14ac:dyDescent="0.25">
      <c r="A104" s="5" t="s">
        <v>413</v>
      </c>
      <c r="B104" s="5" t="s">
        <v>409</v>
      </c>
      <c r="C104" s="5" t="s">
        <v>576</v>
      </c>
      <c r="D104" s="5" t="s">
        <v>577</v>
      </c>
      <c r="E104" s="5">
        <v>61</v>
      </c>
      <c r="F104" s="50">
        <v>21005</v>
      </c>
      <c r="G104" s="5">
        <v>350663</v>
      </c>
      <c r="H104" s="50">
        <v>28943</v>
      </c>
      <c r="I104" s="5" t="s">
        <v>466</v>
      </c>
    </row>
    <row r="105" spans="1:9" s="1" customFormat="1" x14ac:dyDescent="0.25">
      <c r="A105" s="5" t="s">
        <v>408</v>
      </c>
      <c r="B105" s="5" t="s">
        <v>578</v>
      </c>
      <c r="C105" s="5" t="s">
        <v>419</v>
      </c>
      <c r="D105" s="5" t="s">
        <v>416</v>
      </c>
      <c r="E105" s="5">
        <v>59</v>
      </c>
      <c r="F105" s="50">
        <v>21705</v>
      </c>
      <c r="G105" s="5">
        <v>350784</v>
      </c>
      <c r="H105" s="50">
        <v>28950</v>
      </c>
      <c r="I105" s="5" t="s">
        <v>466</v>
      </c>
    </row>
    <row r="106" spans="1:9" s="1" customFormat="1" x14ac:dyDescent="0.25">
      <c r="A106" s="5" t="s">
        <v>413</v>
      </c>
      <c r="B106" s="5" t="s">
        <v>579</v>
      </c>
      <c r="C106" s="5" t="s">
        <v>580</v>
      </c>
      <c r="D106" s="5" t="s">
        <v>457</v>
      </c>
      <c r="E106" s="5">
        <v>62</v>
      </c>
      <c r="F106" s="50">
        <v>20506</v>
      </c>
      <c r="G106" s="5">
        <v>560356</v>
      </c>
      <c r="H106" s="50">
        <v>29009</v>
      </c>
      <c r="I106" s="5" t="s">
        <v>412</v>
      </c>
    </row>
    <row r="107" spans="1:9" s="1" customFormat="1" x14ac:dyDescent="0.25">
      <c r="A107" s="5" t="s">
        <v>413</v>
      </c>
      <c r="B107" s="5" t="s">
        <v>495</v>
      </c>
      <c r="C107" s="5" t="s">
        <v>581</v>
      </c>
      <c r="D107" s="5" t="s">
        <v>416</v>
      </c>
      <c r="E107" s="5">
        <v>59</v>
      </c>
      <c r="F107" s="50">
        <v>21544</v>
      </c>
      <c r="G107" s="5">
        <v>560357</v>
      </c>
      <c r="H107" s="50">
        <v>28940</v>
      </c>
      <c r="I107" s="5" t="s">
        <v>412</v>
      </c>
    </row>
    <row r="108" spans="1:9" s="1" customFormat="1" x14ac:dyDescent="0.25">
      <c r="A108" s="5" t="s">
        <v>408</v>
      </c>
      <c r="B108" s="5" t="s">
        <v>437</v>
      </c>
      <c r="C108" s="5" t="s">
        <v>535</v>
      </c>
      <c r="D108" s="5" t="s">
        <v>416</v>
      </c>
      <c r="E108" s="5">
        <v>60</v>
      </c>
      <c r="F108" s="50">
        <v>21310</v>
      </c>
      <c r="G108" s="5">
        <v>350677</v>
      </c>
      <c r="H108" s="50">
        <v>28881</v>
      </c>
      <c r="I108" s="5" t="s">
        <v>412</v>
      </c>
    </row>
    <row r="109" spans="1:9" s="1" customFormat="1" x14ac:dyDescent="0.25">
      <c r="A109" s="5" t="s">
        <v>408</v>
      </c>
      <c r="B109" s="5" t="s">
        <v>483</v>
      </c>
      <c r="C109" s="5" t="s">
        <v>547</v>
      </c>
      <c r="D109" s="5" t="s">
        <v>482</v>
      </c>
      <c r="E109" s="5">
        <v>63</v>
      </c>
      <c r="F109" s="50">
        <v>20195</v>
      </c>
      <c r="G109" s="5">
        <v>560358</v>
      </c>
      <c r="H109" s="50">
        <v>29501</v>
      </c>
      <c r="I109" s="5" t="s">
        <v>412</v>
      </c>
    </row>
    <row r="110" spans="1:9" s="1" customFormat="1" x14ac:dyDescent="0.25">
      <c r="A110" s="5" t="s">
        <v>413</v>
      </c>
      <c r="B110" s="5" t="s">
        <v>455</v>
      </c>
      <c r="C110" s="5" t="s">
        <v>582</v>
      </c>
      <c r="D110" s="5" t="s">
        <v>457</v>
      </c>
      <c r="E110" s="5">
        <v>59</v>
      </c>
      <c r="F110" s="50">
        <v>21723</v>
      </c>
      <c r="G110" s="5">
        <v>351037</v>
      </c>
      <c r="H110" s="50">
        <v>29563</v>
      </c>
      <c r="I110" s="5" t="s">
        <v>412</v>
      </c>
    </row>
    <row r="111" spans="1:9" s="1" customFormat="1" x14ac:dyDescent="0.25">
      <c r="A111" s="5" t="s">
        <v>413</v>
      </c>
      <c r="B111" s="5" t="s">
        <v>479</v>
      </c>
      <c r="C111" s="5" t="s">
        <v>583</v>
      </c>
      <c r="D111" s="5" t="s">
        <v>457</v>
      </c>
      <c r="E111" s="5">
        <v>59</v>
      </c>
      <c r="F111" s="50">
        <v>21735</v>
      </c>
      <c r="G111" s="5">
        <v>351170</v>
      </c>
      <c r="H111" s="50">
        <v>29535</v>
      </c>
      <c r="I111" s="5" t="s">
        <v>412</v>
      </c>
    </row>
    <row r="112" spans="1:9" s="1" customFormat="1" x14ac:dyDescent="0.25">
      <c r="A112" s="5" t="s">
        <v>408</v>
      </c>
      <c r="B112" s="5" t="s">
        <v>514</v>
      </c>
      <c r="C112" s="5" t="s">
        <v>157</v>
      </c>
      <c r="D112" s="5" t="s">
        <v>584</v>
      </c>
      <c r="E112" s="5">
        <v>62</v>
      </c>
      <c r="F112" s="50">
        <v>20574</v>
      </c>
      <c r="G112" s="5">
        <v>560293</v>
      </c>
      <c r="H112" s="50">
        <v>29445</v>
      </c>
      <c r="I112" s="5" t="s">
        <v>412</v>
      </c>
    </row>
    <row r="113" spans="1:9" s="1" customFormat="1" x14ac:dyDescent="0.25">
      <c r="A113" s="5" t="s">
        <v>413</v>
      </c>
      <c r="B113" s="5" t="s">
        <v>440</v>
      </c>
      <c r="C113" s="5" t="s">
        <v>585</v>
      </c>
      <c r="D113" s="5" t="s">
        <v>460</v>
      </c>
      <c r="E113" s="5">
        <v>61</v>
      </c>
      <c r="F113" s="50">
        <v>21075</v>
      </c>
      <c r="G113" s="5">
        <v>350435</v>
      </c>
      <c r="H113" s="50">
        <v>29370</v>
      </c>
      <c r="I113" s="5" t="s">
        <v>412</v>
      </c>
    </row>
    <row r="114" spans="1:9" s="1" customFormat="1" x14ac:dyDescent="0.25">
      <c r="A114" s="5" t="s">
        <v>413</v>
      </c>
      <c r="B114" s="5" t="s">
        <v>586</v>
      </c>
      <c r="C114" s="5" t="s">
        <v>565</v>
      </c>
      <c r="D114" s="5" t="s">
        <v>457</v>
      </c>
      <c r="E114" s="5">
        <v>60</v>
      </c>
      <c r="F114" s="50">
        <v>21105</v>
      </c>
      <c r="G114" s="5">
        <v>350594</v>
      </c>
      <c r="H114" s="50">
        <v>29550</v>
      </c>
      <c r="I114" s="5" t="s">
        <v>412</v>
      </c>
    </row>
    <row r="115" spans="1:9" s="1" customFormat="1" x14ac:dyDescent="0.25">
      <c r="A115" s="5" t="s">
        <v>413</v>
      </c>
      <c r="B115" s="5" t="s">
        <v>587</v>
      </c>
      <c r="C115" s="5" t="s">
        <v>435</v>
      </c>
      <c r="D115" s="5" t="s">
        <v>457</v>
      </c>
      <c r="E115" s="5">
        <v>60</v>
      </c>
      <c r="F115" s="50">
        <v>21221</v>
      </c>
      <c r="G115" s="5">
        <v>350649</v>
      </c>
      <c r="H115" s="50">
        <v>29563</v>
      </c>
      <c r="I115" s="5" t="s">
        <v>412</v>
      </c>
    </row>
    <row r="116" spans="1:9" s="1" customFormat="1" x14ac:dyDescent="0.25">
      <c r="A116" s="5" t="s">
        <v>413</v>
      </c>
      <c r="B116" s="5" t="s">
        <v>547</v>
      </c>
      <c r="C116" s="5" t="s">
        <v>588</v>
      </c>
      <c r="D116" s="5" t="s">
        <v>589</v>
      </c>
      <c r="E116" s="5">
        <v>59</v>
      </c>
      <c r="F116" s="50">
        <v>21630</v>
      </c>
      <c r="G116" s="5">
        <v>350246</v>
      </c>
      <c r="H116" s="50">
        <v>29486</v>
      </c>
      <c r="I116" s="5" t="s">
        <v>412</v>
      </c>
    </row>
    <row r="117" spans="1:9" s="1" customFormat="1" x14ac:dyDescent="0.25">
      <c r="A117" s="5" t="s">
        <v>413</v>
      </c>
      <c r="B117" s="5" t="s">
        <v>590</v>
      </c>
      <c r="C117" s="5" t="s">
        <v>591</v>
      </c>
      <c r="D117" s="5" t="s">
        <v>416</v>
      </c>
      <c r="E117" s="5">
        <v>58</v>
      </c>
      <c r="F117" s="50">
        <v>21864</v>
      </c>
      <c r="G117" s="5">
        <v>350978</v>
      </c>
      <c r="H117" s="50">
        <v>29261</v>
      </c>
      <c r="I117" s="5" t="s">
        <v>417</v>
      </c>
    </row>
    <row r="118" spans="1:9" s="1" customFormat="1" x14ac:dyDescent="0.25">
      <c r="A118" s="5" t="s">
        <v>454</v>
      </c>
      <c r="B118" s="5" t="s">
        <v>592</v>
      </c>
      <c r="C118" s="5" t="s">
        <v>563</v>
      </c>
      <c r="D118" s="5" t="s">
        <v>439</v>
      </c>
      <c r="E118" s="5">
        <v>60</v>
      </c>
      <c r="F118" s="50">
        <v>21348</v>
      </c>
      <c r="G118" s="5">
        <v>350835</v>
      </c>
      <c r="H118" s="50">
        <v>29376</v>
      </c>
      <c r="I118" s="5" t="s">
        <v>417</v>
      </c>
    </row>
    <row r="119" spans="1:9" s="1" customFormat="1" x14ac:dyDescent="0.25">
      <c r="A119" s="5" t="s">
        <v>413</v>
      </c>
      <c r="B119" s="5" t="s">
        <v>157</v>
      </c>
      <c r="C119" s="5" t="s">
        <v>593</v>
      </c>
      <c r="D119" s="5" t="s">
        <v>416</v>
      </c>
      <c r="E119" s="5">
        <v>59</v>
      </c>
      <c r="F119" s="50">
        <v>21514</v>
      </c>
      <c r="G119" s="5">
        <v>560307</v>
      </c>
      <c r="H119" s="50">
        <v>29358</v>
      </c>
      <c r="I119" s="5" t="s">
        <v>417</v>
      </c>
    </row>
    <row r="120" spans="1:9" s="1" customFormat="1" x14ac:dyDescent="0.25">
      <c r="A120" s="5" t="s">
        <v>413</v>
      </c>
      <c r="B120" s="5" t="s">
        <v>458</v>
      </c>
      <c r="C120" s="5" t="s">
        <v>565</v>
      </c>
      <c r="D120" s="5" t="s">
        <v>439</v>
      </c>
      <c r="E120" s="5">
        <v>58</v>
      </c>
      <c r="F120" s="50">
        <v>21861</v>
      </c>
      <c r="G120" s="5">
        <v>350359</v>
      </c>
      <c r="H120" s="50">
        <v>29375</v>
      </c>
      <c r="I120" s="5" t="s">
        <v>417</v>
      </c>
    </row>
    <row r="121" spans="1:9" s="1" customFormat="1" x14ac:dyDescent="0.25">
      <c r="A121" s="5" t="s">
        <v>408</v>
      </c>
      <c r="B121" s="5" t="s">
        <v>594</v>
      </c>
      <c r="C121" s="5" t="s">
        <v>550</v>
      </c>
      <c r="D121" s="5" t="s">
        <v>595</v>
      </c>
      <c r="E121" s="5">
        <v>65</v>
      </c>
      <c r="F121" s="50">
        <v>19491</v>
      </c>
      <c r="G121" s="5">
        <v>560310</v>
      </c>
      <c r="H121" s="50">
        <v>29346</v>
      </c>
      <c r="I121" s="5" t="s">
        <v>417</v>
      </c>
    </row>
    <row r="122" spans="1:9" s="1" customFormat="1" x14ac:dyDescent="0.25">
      <c r="A122" s="5" t="s">
        <v>413</v>
      </c>
      <c r="B122" s="5" t="s">
        <v>549</v>
      </c>
      <c r="C122" s="5" t="s">
        <v>596</v>
      </c>
      <c r="D122" s="5" t="s">
        <v>457</v>
      </c>
      <c r="E122" s="5">
        <v>61</v>
      </c>
      <c r="F122" s="50">
        <v>20974</v>
      </c>
      <c r="G122" s="5">
        <v>351075</v>
      </c>
      <c r="H122" s="50">
        <v>29565</v>
      </c>
      <c r="I122" s="5" t="s">
        <v>417</v>
      </c>
    </row>
    <row r="123" spans="1:9" s="1" customFormat="1" x14ac:dyDescent="0.25">
      <c r="A123" s="5" t="s">
        <v>408</v>
      </c>
      <c r="B123" s="5" t="s">
        <v>519</v>
      </c>
      <c r="C123" s="5" t="s">
        <v>527</v>
      </c>
      <c r="D123" s="5" t="s">
        <v>473</v>
      </c>
      <c r="E123" s="5">
        <v>60</v>
      </c>
      <c r="F123" s="50">
        <v>21376</v>
      </c>
      <c r="G123" s="5">
        <v>350448</v>
      </c>
      <c r="H123" s="50">
        <v>29228</v>
      </c>
      <c r="I123" s="5" t="s">
        <v>417</v>
      </c>
    </row>
    <row r="124" spans="1:9" s="1" customFormat="1" x14ac:dyDescent="0.25">
      <c r="A124" s="5" t="s">
        <v>408</v>
      </c>
      <c r="B124" s="5" t="s">
        <v>534</v>
      </c>
      <c r="C124" s="5" t="s">
        <v>597</v>
      </c>
      <c r="D124" s="5" t="s">
        <v>598</v>
      </c>
      <c r="E124" s="5">
        <v>60</v>
      </c>
      <c r="F124" s="50">
        <v>21378</v>
      </c>
      <c r="G124" s="5">
        <v>350844</v>
      </c>
      <c r="H124" s="50">
        <v>29363</v>
      </c>
      <c r="I124" s="5" t="s">
        <v>417</v>
      </c>
    </row>
    <row r="125" spans="1:9" s="1" customFormat="1" x14ac:dyDescent="0.25">
      <c r="A125" s="5" t="s">
        <v>413</v>
      </c>
      <c r="B125" s="5" t="s">
        <v>423</v>
      </c>
      <c r="C125" s="5" t="s">
        <v>438</v>
      </c>
      <c r="D125" s="5" t="s">
        <v>416</v>
      </c>
      <c r="E125" s="5">
        <v>60</v>
      </c>
      <c r="F125" s="50">
        <v>21440</v>
      </c>
      <c r="G125" s="5">
        <v>350756</v>
      </c>
      <c r="H125" s="50">
        <v>29384</v>
      </c>
      <c r="I125" s="5" t="s">
        <v>417</v>
      </c>
    </row>
    <row r="126" spans="1:9" s="1" customFormat="1" x14ac:dyDescent="0.25">
      <c r="A126" s="5" t="s">
        <v>408</v>
      </c>
      <c r="B126" s="5" t="s">
        <v>493</v>
      </c>
      <c r="C126" s="5" t="s">
        <v>599</v>
      </c>
      <c r="D126" s="5" t="s">
        <v>548</v>
      </c>
      <c r="E126" s="5">
        <v>59</v>
      </c>
      <c r="F126" s="50">
        <v>21558</v>
      </c>
      <c r="G126" s="5">
        <v>350182</v>
      </c>
      <c r="H126" s="50">
        <v>29344</v>
      </c>
      <c r="I126" s="5" t="s">
        <v>417</v>
      </c>
    </row>
    <row r="127" spans="1:9" s="1" customFormat="1" x14ac:dyDescent="0.25">
      <c r="A127" s="5" t="s">
        <v>413</v>
      </c>
      <c r="B127" s="5" t="s">
        <v>429</v>
      </c>
      <c r="C127" s="5" t="s">
        <v>600</v>
      </c>
      <c r="D127" s="5" t="s">
        <v>601</v>
      </c>
      <c r="E127" s="5">
        <v>57</v>
      </c>
      <c r="F127" s="50">
        <v>22534</v>
      </c>
      <c r="G127" s="5">
        <v>350850</v>
      </c>
      <c r="H127" s="50">
        <v>29580</v>
      </c>
      <c r="I127" s="5" t="s">
        <v>417</v>
      </c>
    </row>
    <row r="128" spans="1:9" s="1" customFormat="1" x14ac:dyDescent="0.25">
      <c r="A128" s="5" t="s">
        <v>413</v>
      </c>
      <c r="B128" s="5" t="s">
        <v>602</v>
      </c>
      <c r="C128" s="5" t="s">
        <v>600</v>
      </c>
      <c r="D128" s="5" t="s">
        <v>457</v>
      </c>
      <c r="E128" s="5">
        <v>57</v>
      </c>
      <c r="F128" s="50">
        <v>22275</v>
      </c>
      <c r="G128" s="5">
        <v>350112</v>
      </c>
      <c r="H128" s="50">
        <v>29414</v>
      </c>
      <c r="I128" s="5" t="s">
        <v>417</v>
      </c>
    </row>
    <row r="129" spans="1:9" s="1" customFormat="1" x14ac:dyDescent="0.25">
      <c r="A129" s="5" t="s">
        <v>413</v>
      </c>
      <c r="B129" s="5" t="s">
        <v>493</v>
      </c>
      <c r="C129" s="5" t="s">
        <v>529</v>
      </c>
      <c r="D129" s="5" t="s">
        <v>442</v>
      </c>
      <c r="E129" s="5">
        <v>60</v>
      </c>
      <c r="F129" s="50">
        <v>21232</v>
      </c>
      <c r="G129" s="5">
        <v>560317</v>
      </c>
      <c r="H129" s="50">
        <v>29551</v>
      </c>
      <c r="I129" s="5" t="s">
        <v>417</v>
      </c>
    </row>
    <row r="130" spans="1:9" s="1" customFormat="1" x14ac:dyDescent="0.25">
      <c r="A130" s="5" t="s">
        <v>413</v>
      </c>
      <c r="B130" s="5" t="s">
        <v>549</v>
      </c>
      <c r="C130" s="5" t="s">
        <v>486</v>
      </c>
      <c r="D130" s="5" t="s">
        <v>422</v>
      </c>
      <c r="E130" s="5">
        <v>58</v>
      </c>
      <c r="F130" s="50">
        <v>21830</v>
      </c>
      <c r="G130" s="5">
        <v>560314</v>
      </c>
      <c r="H130" s="50">
        <v>29505</v>
      </c>
      <c r="I130" s="5" t="s">
        <v>417</v>
      </c>
    </row>
    <row r="131" spans="1:9" s="1" customFormat="1" x14ac:dyDescent="0.25">
      <c r="A131" s="5" t="s">
        <v>408</v>
      </c>
      <c r="B131" s="5" t="s">
        <v>483</v>
      </c>
      <c r="C131" s="5" t="s">
        <v>533</v>
      </c>
      <c r="D131" s="5" t="s">
        <v>460</v>
      </c>
      <c r="E131" s="5">
        <v>59</v>
      </c>
      <c r="F131" s="50">
        <v>21692</v>
      </c>
      <c r="G131" s="5">
        <v>350350</v>
      </c>
      <c r="H131" s="50">
        <v>29419</v>
      </c>
      <c r="I131" s="5" t="s">
        <v>417</v>
      </c>
    </row>
    <row r="132" spans="1:9" s="1" customFormat="1" x14ac:dyDescent="0.25">
      <c r="A132" s="5" t="s">
        <v>408</v>
      </c>
      <c r="B132" s="5" t="s">
        <v>603</v>
      </c>
      <c r="C132" s="5" t="s">
        <v>604</v>
      </c>
      <c r="D132" s="5" t="s">
        <v>536</v>
      </c>
      <c r="E132" s="5">
        <v>59</v>
      </c>
      <c r="F132" s="50">
        <v>21812</v>
      </c>
      <c r="G132" s="5">
        <v>350421</v>
      </c>
      <c r="H132" s="50">
        <v>29486</v>
      </c>
      <c r="I132" s="5" t="s">
        <v>417</v>
      </c>
    </row>
    <row r="133" spans="1:9" s="1" customFormat="1" x14ac:dyDescent="0.25">
      <c r="A133" s="5" t="s">
        <v>413</v>
      </c>
      <c r="B133" s="5" t="s">
        <v>410</v>
      </c>
      <c r="C133" s="5" t="s">
        <v>456</v>
      </c>
      <c r="D133" s="5" t="s">
        <v>605</v>
      </c>
      <c r="E133" s="5">
        <v>59</v>
      </c>
      <c r="F133" s="50">
        <v>21660</v>
      </c>
      <c r="G133" s="5">
        <v>350394</v>
      </c>
      <c r="H133" s="50">
        <v>29314</v>
      </c>
      <c r="I133" s="5" t="s">
        <v>421</v>
      </c>
    </row>
    <row r="134" spans="1:9" s="1" customFormat="1" x14ac:dyDescent="0.25">
      <c r="A134" s="5" t="s">
        <v>413</v>
      </c>
      <c r="B134" s="5" t="s">
        <v>592</v>
      </c>
      <c r="C134" s="5" t="s">
        <v>432</v>
      </c>
      <c r="D134" s="5" t="s">
        <v>439</v>
      </c>
      <c r="E134" s="5">
        <v>59</v>
      </c>
      <c r="F134" s="50">
        <v>21803</v>
      </c>
      <c r="G134" s="5">
        <v>350661</v>
      </c>
      <c r="H134" s="50">
        <v>29581</v>
      </c>
      <c r="I134" s="5" t="s">
        <v>421</v>
      </c>
    </row>
    <row r="135" spans="1:9" s="1" customFormat="1" x14ac:dyDescent="0.25">
      <c r="A135" s="5" t="s">
        <v>413</v>
      </c>
      <c r="B135" s="5" t="s">
        <v>603</v>
      </c>
      <c r="C135" s="5" t="s">
        <v>606</v>
      </c>
      <c r="D135" s="5" t="s">
        <v>607</v>
      </c>
      <c r="E135" s="5">
        <v>59</v>
      </c>
      <c r="F135" s="50">
        <v>21805</v>
      </c>
      <c r="G135" s="5">
        <v>560316</v>
      </c>
      <c r="H135" s="50">
        <v>29536</v>
      </c>
      <c r="I135" s="5" t="s">
        <v>421</v>
      </c>
    </row>
    <row r="136" spans="1:9" s="1" customFormat="1" x14ac:dyDescent="0.25">
      <c r="A136" s="5" t="s">
        <v>413</v>
      </c>
      <c r="B136" s="5" t="s">
        <v>446</v>
      </c>
      <c r="C136" s="5" t="s">
        <v>510</v>
      </c>
      <c r="D136" s="5" t="s">
        <v>416</v>
      </c>
      <c r="E136" s="5">
        <v>60</v>
      </c>
      <c r="F136" s="50">
        <v>21232</v>
      </c>
      <c r="G136" s="5">
        <v>350957</v>
      </c>
      <c r="H136" s="50">
        <v>29551</v>
      </c>
      <c r="I136" s="5" t="s">
        <v>421</v>
      </c>
    </row>
    <row r="137" spans="1:9" s="1" customFormat="1" x14ac:dyDescent="0.25">
      <c r="A137" s="5" t="s">
        <v>413</v>
      </c>
      <c r="B137" s="5" t="s">
        <v>608</v>
      </c>
      <c r="C137" s="5" t="s">
        <v>609</v>
      </c>
      <c r="D137" s="5" t="s">
        <v>439</v>
      </c>
      <c r="E137" s="5">
        <v>59</v>
      </c>
      <c r="F137" s="50">
        <v>21602</v>
      </c>
      <c r="G137" s="5">
        <v>350208</v>
      </c>
      <c r="H137" s="50">
        <v>29309</v>
      </c>
      <c r="I137" s="5" t="s">
        <v>421</v>
      </c>
    </row>
    <row r="138" spans="1:9" s="1" customFormat="1" x14ac:dyDescent="0.25">
      <c r="A138" s="5" t="s">
        <v>408</v>
      </c>
      <c r="B138" s="5" t="s">
        <v>610</v>
      </c>
      <c r="C138" s="5" t="s">
        <v>86</v>
      </c>
      <c r="D138" s="5" t="s">
        <v>536</v>
      </c>
      <c r="E138" s="5">
        <v>58</v>
      </c>
      <c r="F138" s="50">
        <v>21835</v>
      </c>
      <c r="G138" s="5">
        <v>350967</v>
      </c>
      <c r="H138" s="50">
        <v>29440</v>
      </c>
      <c r="I138" s="5" t="s">
        <v>421</v>
      </c>
    </row>
    <row r="139" spans="1:9" s="1" customFormat="1" x14ac:dyDescent="0.25">
      <c r="A139" s="5" t="s">
        <v>413</v>
      </c>
      <c r="B139" s="5" t="s">
        <v>611</v>
      </c>
      <c r="C139" s="5" t="s">
        <v>489</v>
      </c>
      <c r="D139" s="5" t="s">
        <v>457</v>
      </c>
      <c r="E139" s="5">
        <v>60</v>
      </c>
      <c r="F139" s="50">
        <v>21112</v>
      </c>
      <c r="G139" s="5">
        <v>350938</v>
      </c>
      <c r="H139" s="50">
        <v>29841</v>
      </c>
      <c r="I139" s="5" t="s">
        <v>421</v>
      </c>
    </row>
    <row r="140" spans="1:9" s="1" customFormat="1" x14ac:dyDescent="0.25">
      <c r="A140" s="5" t="s">
        <v>413</v>
      </c>
      <c r="B140" s="5" t="s">
        <v>612</v>
      </c>
      <c r="C140" s="5" t="s">
        <v>613</v>
      </c>
      <c r="D140" s="5" t="s">
        <v>416</v>
      </c>
      <c r="E140" s="5">
        <v>58</v>
      </c>
      <c r="F140" s="50">
        <v>22101</v>
      </c>
      <c r="G140" s="5">
        <v>350254</v>
      </c>
      <c r="H140" s="50">
        <v>29770</v>
      </c>
      <c r="I140" s="5" t="s">
        <v>421</v>
      </c>
    </row>
    <row r="141" spans="1:9" s="1" customFormat="1" x14ac:dyDescent="0.25">
      <c r="A141" s="5" t="s">
        <v>408</v>
      </c>
      <c r="B141" s="5" t="s">
        <v>602</v>
      </c>
      <c r="C141" s="5" t="s">
        <v>185</v>
      </c>
      <c r="D141" s="5" t="s">
        <v>473</v>
      </c>
      <c r="E141" s="5">
        <v>60</v>
      </c>
      <c r="F141" s="50">
        <v>21193</v>
      </c>
      <c r="G141" s="5">
        <v>350043</v>
      </c>
      <c r="H141" s="50">
        <v>29666</v>
      </c>
      <c r="I141" s="5" t="s">
        <v>421</v>
      </c>
    </row>
    <row r="142" spans="1:9" s="1" customFormat="1" x14ac:dyDescent="0.25">
      <c r="A142" s="5" t="s">
        <v>408</v>
      </c>
      <c r="B142" s="5" t="s">
        <v>614</v>
      </c>
      <c r="C142" s="5" t="s">
        <v>533</v>
      </c>
      <c r="D142" s="5" t="s">
        <v>536</v>
      </c>
      <c r="E142" s="5">
        <v>57</v>
      </c>
      <c r="F142" s="50">
        <v>22199</v>
      </c>
      <c r="G142" s="5">
        <v>560329</v>
      </c>
      <c r="H142" s="50">
        <v>29841</v>
      </c>
      <c r="I142" s="5" t="s">
        <v>421</v>
      </c>
    </row>
    <row r="143" spans="1:9" s="1" customFormat="1" x14ac:dyDescent="0.25">
      <c r="A143" s="5" t="s">
        <v>408</v>
      </c>
      <c r="B143" s="5" t="s">
        <v>517</v>
      </c>
      <c r="C143" s="5" t="s">
        <v>527</v>
      </c>
      <c r="D143" s="5" t="s">
        <v>439</v>
      </c>
      <c r="E143" s="5">
        <v>63</v>
      </c>
      <c r="F143" s="50">
        <v>20136</v>
      </c>
      <c r="G143" s="5">
        <v>560335</v>
      </c>
      <c r="H143" s="50">
        <v>29696</v>
      </c>
      <c r="I143" s="5" t="s">
        <v>466</v>
      </c>
    </row>
    <row r="144" spans="1:9" s="1" customFormat="1" x14ac:dyDescent="0.25">
      <c r="A144" s="5" t="s">
        <v>413</v>
      </c>
      <c r="B144" s="5" t="s">
        <v>615</v>
      </c>
      <c r="C144" s="5" t="s">
        <v>616</v>
      </c>
      <c r="D144" s="5" t="s">
        <v>617</v>
      </c>
      <c r="E144" s="5">
        <v>61</v>
      </c>
      <c r="F144" s="50">
        <v>21054</v>
      </c>
      <c r="G144" s="5">
        <v>560356</v>
      </c>
      <c r="H144" s="50">
        <v>29684</v>
      </c>
      <c r="I144" s="5" t="s">
        <v>466</v>
      </c>
    </row>
    <row r="145" spans="1:9" s="1" customFormat="1" x14ac:dyDescent="0.25">
      <c r="A145" s="5" t="s">
        <v>408</v>
      </c>
      <c r="B145" s="5" t="s">
        <v>618</v>
      </c>
      <c r="C145" s="5" t="s">
        <v>410</v>
      </c>
      <c r="D145" s="5" t="s">
        <v>619</v>
      </c>
      <c r="E145" s="5">
        <v>58</v>
      </c>
      <c r="F145" s="50">
        <v>21864</v>
      </c>
      <c r="G145" s="5">
        <v>560340</v>
      </c>
      <c r="H145" s="50">
        <v>29709</v>
      </c>
      <c r="I145" s="5" t="s">
        <v>466</v>
      </c>
    </row>
    <row r="146" spans="1:9" s="1" customFormat="1" x14ac:dyDescent="0.25">
      <c r="A146" s="5" t="s">
        <v>413</v>
      </c>
      <c r="B146" s="5" t="s">
        <v>495</v>
      </c>
      <c r="C146" s="5" t="s">
        <v>489</v>
      </c>
      <c r="D146" s="5" t="s">
        <v>416</v>
      </c>
      <c r="E146" s="5">
        <v>59</v>
      </c>
      <c r="F146" s="50">
        <v>21774</v>
      </c>
      <c r="G146" s="5">
        <v>560336</v>
      </c>
      <c r="H146" s="50">
        <v>29833</v>
      </c>
      <c r="I146" s="5" t="s">
        <v>466</v>
      </c>
    </row>
    <row r="147" spans="1:9" s="1" customFormat="1" x14ac:dyDescent="0.25">
      <c r="A147" s="5" t="s">
        <v>413</v>
      </c>
      <c r="B147" s="5" t="s">
        <v>610</v>
      </c>
      <c r="C147" s="5" t="s">
        <v>620</v>
      </c>
      <c r="D147" s="5" t="s">
        <v>457</v>
      </c>
      <c r="E147" s="5">
        <v>58</v>
      </c>
      <c r="F147" s="50">
        <v>22035</v>
      </c>
      <c r="G147" s="5">
        <v>351083</v>
      </c>
      <c r="H147" s="50">
        <v>29726</v>
      </c>
      <c r="I147" s="5" t="s">
        <v>466</v>
      </c>
    </row>
    <row r="148" spans="1:9" s="1" customFormat="1" x14ac:dyDescent="0.25">
      <c r="A148" s="5" t="s">
        <v>408</v>
      </c>
      <c r="B148" s="5" t="s">
        <v>524</v>
      </c>
      <c r="C148" s="5" t="s">
        <v>621</v>
      </c>
      <c r="D148" s="5" t="s">
        <v>470</v>
      </c>
      <c r="E148" s="5">
        <v>57</v>
      </c>
      <c r="F148" s="50">
        <v>22201</v>
      </c>
      <c r="G148" s="5">
        <v>560339</v>
      </c>
      <c r="H148" s="50">
        <v>29839</v>
      </c>
      <c r="I148" s="5" t="s">
        <v>466</v>
      </c>
    </row>
    <row r="149" spans="1:9" s="1" customFormat="1" x14ac:dyDescent="0.25">
      <c r="A149" s="5" t="s">
        <v>413</v>
      </c>
      <c r="B149" s="5" t="s">
        <v>464</v>
      </c>
      <c r="C149" s="5" t="s">
        <v>441</v>
      </c>
      <c r="D149" s="5" t="s">
        <v>622</v>
      </c>
      <c r="E149" s="5">
        <v>61</v>
      </c>
      <c r="F149" s="50">
        <v>20983</v>
      </c>
      <c r="G149" s="5">
        <v>560346</v>
      </c>
      <c r="H149" s="50">
        <v>29591</v>
      </c>
      <c r="I149" s="5" t="s">
        <v>466</v>
      </c>
    </row>
    <row r="150" spans="1:9" s="1" customFormat="1" x14ac:dyDescent="0.25">
      <c r="A150" s="5" t="s">
        <v>413</v>
      </c>
      <c r="B150" s="5" t="s">
        <v>474</v>
      </c>
      <c r="C150" s="5" t="s">
        <v>472</v>
      </c>
      <c r="D150" s="5" t="s">
        <v>460</v>
      </c>
      <c r="E150" s="5">
        <v>61</v>
      </c>
      <c r="F150" s="50">
        <v>20895</v>
      </c>
      <c r="G150" s="5">
        <v>350444</v>
      </c>
      <c r="H150" s="50">
        <v>29718</v>
      </c>
      <c r="I150" s="5" t="s">
        <v>466</v>
      </c>
    </row>
    <row r="151" spans="1:9" s="1" customFormat="1" x14ac:dyDescent="0.25">
      <c r="A151" s="5" t="s">
        <v>408</v>
      </c>
      <c r="B151" s="5" t="s">
        <v>623</v>
      </c>
      <c r="C151" s="5" t="s">
        <v>570</v>
      </c>
      <c r="D151" s="5" t="s">
        <v>460</v>
      </c>
      <c r="E151" s="5">
        <v>61</v>
      </c>
      <c r="F151" s="50">
        <v>20969</v>
      </c>
      <c r="G151" s="5">
        <v>560342</v>
      </c>
      <c r="H151" s="50">
        <v>29648</v>
      </c>
      <c r="I151" s="5" t="s">
        <v>466</v>
      </c>
    </row>
    <row r="152" spans="1:9" s="1" customFormat="1" x14ac:dyDescent="0.25">
      <c r="A152" s="5" t="s">
        <v>454</v>
      </c>
      <c r="B152" s="5" t="s">
        <v>414</v>
      </c>
      <c r="C152" s="5" t="s">
        <v>583</v>
      </c>
      <c r="D152" s="5" t="s">
        <v>442</v>
      </c>
      <c r="E152" s="5">
        <v>60</v>
      </c>
      <c r="F152" s="50">
        <v>21242</v>
      </c>
      <c r="G152" s="5">
        <v>350334</v>
      </c>
      <c r="H152" s="50">
        <v>29916</v>
      </c>
      <c r="I152" s="5" t="s">
        <v>412</v>
      </c>
    </row>
    <row r="153" spans="1:9" s="1" customFormat="1" x14ac:dyDescent="0.25">
      <c r="A153" s="5" t="s">
        <v>454</v>
      </c>
      <c r="B153" s="5" t="s">
        <v>586</v>
      </c>
      <c r="C153" s="5" t="s">
        <v>624</v>
      </c>
      <c r="D153" s="5" t="s">
        <v>460</v>
      </c>
      <c r="E153" s="5">
        <v>58</v>
      </c>
      <c r="F153" s="50">
        <v>21842</v>
      </c>
      <c r="G153" s="5">
        <v>350438</v>
      </c>
      <c r="H153" s="50">
        <v>29930</v>
      </c>
      <c r="I153" s="5" t="s">
        <v>412</v>
      </c>
    </row>
    <row r="154" spans="1:9" s="1" customFormat="1" x14ac:dyDescent="0.25">
      <c r="A154" s="5" t="s">
        <v>413</v>
      </c>
      <c r="B154" s="5" t="s">
        <v>493</v>
      </c>
      <c r="C154" s="5" t="s">
        <v>438</v>
      </c>
      <c r="D154" s="5" t="s">
        <v>473</v>
      </c>
      <c r="E154" s="5">
        <v>59</v>
      </c>
      <c r="F154" s="50">
        <v>21597</v>
      </c>
      <c r="G154" s="5">
        <v>351167</v>
      </c>
      <c r="H154" s="50">
        <v>29874</v>
      </c>
      <c r="I154" s="5" t="s">
        <v>412</v>
      </c>
    </row>
    <row r="155" spans="1:9" s="1" customFormat="1" x14ac:dyDescent="0.25">
      <c r="A155" s="5" t="s">
        <v>408</v>
      </c>
      <c r="B155" s="5" t="s">
        <v>603</v>
      </c>
      <c r="C155" s="5" t="s">
        <v>444</v>
      </c>
      <c r="D155" s="5" t="s">
        <v>442</v>
      </c>
      <c r="E155" s="5">
        <v>59</v>
      </c>
      <c r="F155" s="50">
        <v>21586</v>
      </c>
      <c r="G155" s="5">
        <v>560351</v>
      </c>
      <c r="H155" s="50">
        <v>29611</v>
      </c>
      <c r="I155" s="5" t="s">
        <v>412</v>
      </c>
    </row>
    <row r="156" spans="1:9" s="1" customFormat="1" x14ac:dyDescent="0.25">
      <c r="A156" s="5" t="s">
        <v>413</v>
      </c>
      <c r="B156" s="5" t="s">
        <v>625</v>
      </c>
      <c r="C156" s="5" t="s">
        <v>489</v>
      </c>
      <c r="D156" s="5" t="s">
        <v>457</v>
      </c>
      <c r="E156" s="5">
        <v>59</v>
      </c>
      <c r="F156" s="50">
        <v>21748</v>
      </c>
      <c r="G156" s="5">
        <v>350872</v>
      </c>
      <c r="H156" s="50">
        <v>29726</v>
      </c>
      <c r="I156" s="5" t="s">
        <v>412</v>
      </c>
    </row>
    <row r="157" spans="1:9" s="1" customFormat="1" x14ac:dyDescent="0.25">
      <c r="A157" s="5" t="s">
        <v>413</v>
      </c>
      <c r="B157" s="5" t="s">
        <v>626</v>
      </c>
      <c r="C157" s="5" t="s">
        <v>510</v>
      </c>
      <c r="D157" s="5" t="s">
        <v>622</v>
      </c>
      <c r="E157" s="5">
        <v>57</v>
      </c>
      <c r="F157" s="50">
        <v>22199</v>
      </c>
      <c r="G157" s="5">
        <v>560348</v>
      </c>
      <c r="H157" s="50">
        <v>29841</v>
      </c>
      <c r="I157" s="5" t="s">
        <v>412</v>
      </c>
    </row>
    <row r="158" spans="1:9" s="1" customFormat="1" x14ac:dyDescent="0.25">
      <c r="A158" s="5" t="s">
        <v>413</v>
      </c>
      <c r="B158" s="5" t="s">
        <v>611</v>
      </c>
      <c r="C158" s="5" t="s">
        <v>627</v>
      </c>
      <c r="D158" s="5" t="s">
        <v>628</v>
      </c>
      <c r="E158" s="5">
        <v>62</v>
      </c>
      <c r="F158" s="50">
        <v>20674</v>
      </c>
      <c r="G158" s="5">
        <v>350981</v>
      </c>
      <c r="H158" s="50">
        <v>29679</v>
      </c>
      <c r="I158" s="5" t="s">
        <v>412</v>
      </c>
    </row>
    <row r="159" spans="1:9" s="1" customFormat="1" x14ac:dyDescent="0.25">
      <c r="A159" s="5" t="s">
        <v>408</v>
      </c>
      <c r="B159" s="5" t="s">
        <v>629</v>
      </c>
      <c r="C159" s="5" t="s">
        <v>630</v>
      </c>
      <c r="D159" s="5" t="s">
        <v>619</v>
      </c>
      <c r="E159" s="5">
        <v>61</v>
      </c>
      <c r="F159" s="50">
        <v>20930</v>
      </c>
      <c r="G159" s="5">
        <v>560360</v>
      </c>
      <c r="H159" s="50">
        <v>29633</v>
      </c>
      <c r="I159" s="5" t="s">
        <v>412</v>
      </c>
    </row>
    <row r="160" spans="1:9" s="1" customFormat="1" x14ac:dyDescent="0.25">
      <c r="A160" s="5" t="s">
        <v>454</v>
      </c>
      <c r="B160" s="5" t="s">
        <v>602</v>
      </c>
      <c r="C160" s="5" t="s">
        <v>435</v>
      </c>
      <c r="D160" s="5" t="s">
        <v>457</v>
      </c>
      <c r="E160" s="5">
        <v>60</v>
      </c>
      <c r="F160" s="50">
        <v>21180</v>
      </c>
      <c r="G160" s="5">
        <v>560363</v>
      </c>
      <c r="H160" s="50">
        <v>29674</v>
      </c>
      <c r="I160" s="5" t="s">
        <v>412</v>
      </c>
    </row>
    <row r="161" spans="1:9" s="1" customFormat="1" x14ac:dyDescent="0.25">
      <c r="A161" s="5" t="s">
        <v>413</v>
      </c>
      <c r="B161" s="5" t="s">
        <v>469</v>
      </c>
      <c r="C161" s="5" t="s">
        <v>415</v>
      </c>
      <c r="D161" s="5" t="s">
        <v>416</v>
      </c>
      <c r="E161" s="5">
        <v>59</v>
      </c>
      <c r="F161" s="50">
        <v>21741</v>
      </c>
      <c r="G161" s="5">
        <v>560368</v>
      </c>
      <c r="H161" s="50">
        <v>29681</v>
      </c>
      <c r="I161" s="5" t="s">
        <v>412</v>
      </c>
    </row>
    <row r="162" spans="1:9" s="1" customFormat="1" x14ac:dyDescent="0.25">
      <c r="A162" s="5" t="s">
        <v>413</v>
      </c>
      <c r="B162" s="5" t="s">
        <v>631</v>
      </c>
      <c r="C162" s="5" t="s">
        <v>632</v>
      </c>
      <c r="D162" s="5" t="s">
        <v>460</v>
      </c>
      <c r="E162" s="5">
        <v>59</v>
      </c>
      <c r="F162" s="50">
        <v>21612</v>
      </c>
      <c r="G162" s="5">
        <v>350969</v>
      </c>
      <c r="H162" s="50">
        <v>29740</v>
      </c>
      <c r="I162" s="5" t="s">
        <v>412</v>
      </c>
    </row>
    <row r="163" spans="1:9" s="1" customFormat="1" x14ac:dyDescent="0.25">
      <c r="A163" s="5" t="s">
        <v>408</v>
      </c>
      <c r="B163" s="5" t="s">
        <v>568</v>
      </c>
      <c r="C163" s="5" t="s">
        <v>185</v>
      </c>
      <c r="D163" s="5" t="s">
        <v>536</v>
      </c>
      <c r="E163" s="5">
        <v>59</v>
      </c>
      <c r="F163" s="50">
        <v>21656</v>
      </c>
      <c r="G163" s="5">
        <v>351175</v>
      </c>
      <c r="H163" s="50">
        <v>29671</v>
      </c>
      <c r="I163" s="5" t="s">
        <v>417</v>
      </c>
    </row>
    <row r="164" spans="1:9" s="1" customFormat="1" x14ac:dyDescent="0.25">
      <c r="A164" s="5" t="s">
        <v>413</v>
      </c>
      <c r="B164" s="5" t="s">
        <v>490</v>
      </c>
      <c r="C164" s="5" t="s">
        <v>456</v>
      </c>
      <c r="D164" s="5" t="s">
        <v>416</v>
      </c>
      <c r="E164" s="5">
        <v>59</v>
      </c>
      <c r="F164" s="50">
        <v>21784</v>
      </c>
      <c r="G164" s="5">
        <v>560345</v>
      </c>
      <c r="H164" s="50">
        <v>29612</v>
      </c>
      <c r="I164" s="5" t="s">
        <v>417</v>
      </c>
    </row>
    <row r="165" spans="1:9" s="1" customFormat="1" x14ac:dyDescent="0.25">
      <c r="A165" s="5" t="s">
        <v>408</v>
      </c>
      <c r="B165" s="5" t="s">
        <v>618</v>
      </c>
      <c r="C165" s="5" t="s">
        <v>444</v>
      </c>
      <c r="D165" s="5" t="s">
        <v>416</v>
      </c>
      <c r="E165" s="5">
        <v>58</v>
      </c>
      <c r="F165" s="50">
        <v>21996</v>
      </c>
      <c r="G165" s="5">
        <v>350291</v>
      </c>
      <c r="H165" s="50">
        <v>29866</v>
      </c>
      <c r="I165" s="5" t="s">
        <v>417</v>
      </c>
    </row>
    <row r="166" spans="1:9" s="1" customFormat="1" x14ac:dyDescent="0.25">
      <c r="A166" s="5" t="s">
        <v>413</v>
      </c>
      <c r="B166" s="5" t="s">
        <v>550</v>
      </c>
      <c r="C166" s="5" t="s">
        <v>571</v>
      </c>
      <c r="D166" s="5" t="s">
        <v>416</v>
      </c>
      <c r="E166" s="5">
        <v>58</v>
      </c>
      <c r="F166" s="50">
        <v>22119</v>
      </c>
      <c r="G166" s="5">
        <v>350854</v>
      </c>
      <c r="H166" s="50">
        <v>29928</v>
      </c>
      <c r="I166" s="5" t="s">
        <v>417</v>
      </c>
    </row>
    <row r="167" spans="1:9" s="1" customFormat="1" x14ac:dyDescent="0.25">
      <c r="A167" s="5" t="s">
        <v>413</v>
      </c>
      <c r="B167" s="5" t="s">
        <v>440</v>
      </c>
      <c r="C167" s="5" t="s">
        <v>435</v>
      </c>
      <c r="D167" s="5" t="s">
        <v>416</v>
      </c>
      <c r="E167" s="5">
        <v>57</v>
      </c>
      <c r="F167" s="50">
        <v>22262</v>
      </c>
      <c r="G167" s="5">
        <v>350920</v>
      </c>
      <c r="H167" s="50">
        <v>29900</v>
      </c>
      <c r="I167" s="5" t="s">
        <v>417</v>
      </c>
    </row>
    <row r="168" spans="1:9" s="1" customFormat="1" x14ac:dyDescent="0.25">
      <c r="A168" s="5" t="s">
        <v>413</v>
      </c>
      <c r="B168" s="5" t="s">
        <v>579</v>
      </c>
      <c r="C168" s="5" t="s">
        <v>633</v>
      </c>
      <c r="D168" s="5" t="s">
        <v>416</v>
      </c>
      <c r="E168" s="5">
        <v>58</v>
      </c>
      <c r="F168" s="50">
        <v>21956</v>
      </c>
      <c r="G168" s="5">
        <v>350953</v>
      </c>
      <c r="H168" s="50">
        <v>29810</v>
      </c>
      <c r="I168" s="5" t="s">
        <v>417</v>
      </c>
    </row>
    <row r="169" spans="1:9" s="1" customFormat="1" x14ac:dyDescent="0.25">
      <c r="A169" s="5" t="s">
        <v>454</v>
      </c>
      <c r="B169" s="5" t="s">
        <v>626</v>
      </c>
      <c r="C169" s="5" t="s">
        <v>565</v>
      </c>
      <c r="D169" s="5" t="s">
        <v>473</v>
      </c>
      <c r="E169" s="5">
        <v>58</v>
      </c>
      <c r="F169" s="50">
        <v>21962</v>
      </c>
      <c r="G169" s="5">
        <v>351176</v>
      </c>
      <c r="H169" s="50">
        <v>29735</v>
      </c>
      <c r="I169" s="5" t="s">
        <v>417</v>
      </c>
    </row>
    <row r="170" spans="1:9" s="1" customFormat="1" x14ac:dyDescent="0.25">
      <c r="A170" s="5" t="s">
        <v>413</v>
      </c>
      <c r="B170" s="5" t="s">
        <v>634</v>
      </c>
      <c r="C170" s="5" t="s">
        <v>432</v>
      </c>
      <c r="D170" s="5" t="s">
        <v>460</v>
      </c>
      <c r="E170" s="5">
        <v>58</v>
      </c>
      <c r="F170" s="50">
        <v>21991</v>
      </c>
      <c r="G170" s="5">
        <v>351180</v>
      </c>
      <c r="H170" s="50">
        <v>29915</v>
      </c>
      <c r="I170" s="5" t="s">
        <v>417</v>
      </c>
    </row>
    <row r="171" spans="1:9" s="1" customFormat="1" x14ac:dyDescent="0.25">
      <c r="A171" s="5" t="s">
        <v>408</v>
      </c>
      <c r="B171" s="5" t="s">
        <v>635</v>
      </c>
      <c r="C171" s="5" t="s">
        <v>527</v>
      </c>
      <c r="D171" s="5" t="s">
        <v>636</v>
      </c>
      <c r="E171" s="5">
        <v>57</v>
      </c>
      <c r="F171" s="50">
        <v>22211</v>
      </c>
      <c r="G171" s="5">
        <v>560358</v>
      </c>
      <c r="H171" s="50">
        <v>29928</v>
      </c>
      <c r="I171" s="5" t="s">
        <v>417</v>
      </c>
    </row>
    <row r="172" spans="1:9" s="1" customFormat="1" x14ac:dyDescent="0.25">
      <c r="A172" s="5" t="s">
        <v>413</v>
      </c>
      <c r="B172" s="5" t="s">
        <v>418</v>
      </c>
      <c r="C172" s="5" t="s">
        <v>489</v>
      </c>
      <c r="D172" s="5" t="s">
        <v>460</v>
      </c>
      <c r="E172" s="5">
        <v>57</v>
      </c>
      <c r="F172" s="50">
        <v>22392</v>
      </c>
      <c r="G172" s="5">
        <v>350615</v>
      </c>
      <c r="H172" s="50">
        <v>29851</v>
      </c>
      <c r="I172" s="5" t="s">
        <v>417</v>
      </c>
    </row>
    <row r="173" spans="1:9" s="1" customFormat="1" x14ac:dyDescent="0.25">
      <c r="A173" s="5" t="s">
        <v>413</v>
      </c>
      <c r="B173" s="5" t="s">
        <v>550</v>
      </c>
      <c r="C173" s="5" t="s">
        <v>637</v>
      </c>
      <c r="D173" s="5" t="s">
        <v>638</v>
      </c>
      <c r="E173" s="5">
        <v>57</v>
      </c>
      <c r="F173" s="50">
        <v>22421</v>
      </c>
      <c r="G173" s="5">
        <v>350358</v>
      </c>
      <c r="H173" s="50">
        <v>29627</v>
      </c>
      <c r="I173" s="5" t="s">
        <v>417</v>
      </c>
    </row>
    <row r="174" spans="1:9" s="1" customFormat="1" x14ac:dyDescent="0.25">
      <c r="A174" s="5" t="s">
        <v>413</v>
      </c>
      <c r="B174" s="5" t="s">
        <v>639</v>
      </c>
      <c r="C174" s="5" t="s">
        <v>515</v>
      </c>
      <c r="D174" s="5" t="s">
        <v>416</v>
      </c>
      <c r="E174" s="5">
        <v>57</v>
      </c>
      <c r="F174" s="50">
        <v>22444</v>
      </c>
      <c r="G174" s="5">
        <v>350194</v>
      </c>
      <c r="H174" s="50">
        <v>29741</v>
      </c>
      <c r="I174" s="5" t="s">
        <v>417</v>
      </c>
    </row>
    <row r="175" spans="1:9" s="1" customFormat="1" x14ac:dyDescent="0.25">
      <c r="A175" s="5" t="s">
        <v>413</v>
      </c>
      <c r="B175" s="5" t="s">
        <v>610</v>
      </c>
      <c r="C175" s="5" t="s">
        <v>640</v>
      </c>
      <c r="D175" s="5" t="s">
        <v>416</v>
      </c>
      <c r="E175" s="5">
        <v>57</v>
      </c>
      <c r="F175" s="50">
        <v>22404</v>
      </c>
      <c r="G175" s="5">
        <v>351084</v>
      </c>
      <c r="H175" s="50">
        <v>29723</v>
      </c>
      <c r="I175" s="5" t="s">
        <v>417</v>
      </c>
    </row>
    <row r="176" spans="1:9" s="1" customFormat="1" x14ac:dyDescent="0.25">
      <c r="A176" s="5" t="s">
        <v>413</v>
      </c>
      <c r="B176" s="5" t="s">
        <v>541</v>
      </c>
      <c r="C176" s="5" t="s">
        <v>596</v>
      </c>
      <c r="D176" s="5" t="s">
        <v>622</v>
      </c>
      <c r="E176" s="5">
        <v>59</v>
      </c>
      <c r="F176" s="50">
        <v>21614</v>
      </c>
      <c r="G176" s="5">
        <v>560366</v>
      </c>
      <c r="H176" s="50">
        <v>29740</v>
      </c>
      <c r="I176" s="5" t="s">
        <v>417</v>
      </c>
    </row>
    <row r="177" spans="1:9" s="1" customFormat="1" x14ac:dyDescent="0.25">
      <c r="A177" s="5" t="s">
        <v>408</v>
      </c>
      <c r="B177" s="5" t="s">
        <v>152</v>
      </c>
      <c r="C177" s="5" t="s">
        <v>527</v>
      </c>
      <c r="D177" s="5" t="s">
        <v>422</v>
      </c>
      <c r="E177" s="5">
        <v>59</v>
      </c>
      <c r="F177" s="50">
        <v>21673</v>
      </c>
      <c r="G177" s="5">
        <v>351121</v>
      </c>
      <c r="H177" s="50">
        <v>29711</v>
      </c>
      <c r="I177" s="5" t="s">
        <v>417</v>
      </c>
    </row>
    <row r="178" spans="1:9" s="1" customFormat="1" x14ac:dyDescent="0.25">
      <c r="A178" s="5" t="s">
        <v>408</v>
      </c>
      <c r="B178" s="5" t="s">
        <v>569</v>
      </c>
      <c r="C178" s="5" t="s">
        <v>641</v>
      </c>
      <c r="D178" s="5" t="s">
        <v>642</v>
      </c>
      <c r="E178" s="5">
        <v>57</v>
      </c>
      <c r="F178" s="50">
        <v>22232</v>
      </c>
      <c r="G178" s="5">
        <v>350768</v>
      </c>
      <c r="H178" s="50">
        <v>29930</v>
      </c>
      <c r="I178" s="5" t="s">
        <v>417</v>
      </c>
    </row>
    <row r="179" spans="1:9" s="1" customFormat="1" x14ac:dyDescent="0.25">
      <c r="A179" s="5" t="s">
        <v>413</v>
      </c>
      <c r="B179" s="5" t="s">
        <v>531</v>
      </c>
      <c r="C179" s="5" t="s">
        <v>435</v>
      </c>
      <c r="D179" s="5" t="s">
        <v>457</v>
      </c>
      <c r="E179" s="5">
        <v>58</v>
      </c>
      <c r="F179" s="50">
        <v>22053</v>
      </c>
      <c r="G179" s="5">
        <v>350155</v>
      </c>
      <c r="H179" s="50">
        <v>29594</v>
      </c>
      <c r="I179" s="5" t="s">
        <v>421</v>
      </c>
    </row>
    <row r="180" spans="1:9" s="1" customFormat="1" x14ac:dyDescent="0.25">
      <c r="A180" s="5" t="s">
        <v>413</v>
      </c>
      <c r="B180" s="5" t="s">
        <v>461</v>
      </c>
      <c r="C180" s="5" t="s">
        <v>435</v>
      </c>
      <c r="D180" s="5" t="s">
        <v>643</v>
      </c>
      <c r="E180" s="5">
        <v>57</v>
      </c>
      <c r="F180" s="50">
        <v>22366</v>
      </c>
      <c r="G180" s="5">
        <v>350554</v>
      </c>
      <c r="H180" s="50">
        <v>29728</v>
      </c>
      <c r="I180" s="5" t="s">
        <v>421</v>
      </c>
    </row>
    <row r="181" spans="1:9" s="1" customFormat="1" x14ac:dyDescent="0.25">
      <c r="A181" s="5" t="s">
        <v>413</v>
      </c>
      <c r="B181" s="5" t="s">
        <v>450</v>
      </c>
      <c r="C181" s="5" t="s">
        <v>585</v>
      </c>
      <c r="D181" s="5" t="s">
        <v>416</v>
      </c>
      <c r="E181" s="5">
        <v>57</v>
      </c>
      <c r="F181" s="50">
        <v>22391</v>
      </c>
      <c r="G181" s="5">
        <v>350299</v>
      </c>
      <c r="H181" s="50">
        <v>29749</v>
      </c>
      <c r="I181" s="5" t="s">
        <v>421</v>
      </c>
    </row>
    <row r="182" spans="1:9" s="1" customFormat="1" x14ac:dyDescent="0.25">
      <c r="A182" s="5" t="s">
        <v>413</v>
      </c>
      <c r="B182" s="5" t="s">
        <v>410</v>
      </c>
      <c r="C182" s="5" t="s">
        <v>644</v>
      </c>
      <c r="D182" s="5" t="s">
        <v>422</v>
      </c>
      <c r="E182" s="5">
        <v>57</v>
      </c>
      <c r="F182" s="50">
        <v>22497</v>
      </c>
      <c r="G182" s="5">
        <v>351064</v>
      </c>
      <c r="H182" s="50">
        <v>29709</v>
      </c>
      <c r="I182" s="5" t="s">
        <v>421</v>
      </c>
    </row>
    <row r="183" spans="1:9" s="1" customFormat="1" x14ac:dyDescent="0.25">
      <c r="A183" s="5" t="s">
        <v>413</v>
      </c>
      <c r="B183" s="5" t="s">
        <v>645</v>
      </c>
      <c r="C183" s="5" t="s">
        <v>489</v>
      </c>
      <c r="D183" s="5" t="s">
        <v>457</v>
      </c>
      <c r="E183" s="5">
        <v>57</v>
      </c>
      <c r="F183" s="50">
        <v>22343</v>
      </c>
      <c r="G183" s="5">
        <v>350987</v>
      </c>
      <c r="H183" s="50">
        <v>29945</v>
      </c>
      <c r="I183" s="5" t="s">
        <v>421</v>
      </c>
    </row>
    <row r="184" spans="1:9" s="1" customFormat="1" x14ac:dyDescent="0.25">
      <c r="A184" s="5" t="s">
        <v>408</v>
      </c>
      <c r="B184" s="5" t="s">
        <v>423</v>
      </c>
      <c r="C184" s="5" t="s">
        <v>169</v>
      </c>
      <c r="D184" s="5" t="s">
        <v>619</v>
      </c>
      <c r="E184" s="5">
        <v>61</v>
      </c>
      <c r="F184" s="50">
        <v>21082</v>
      </c>
      <c r="G184" s="5">
        <v>350021</v>
      </c>
      <c r="H184" s="50">
        <v>29779</v>
      </c>
      <c r="I184" s="5" t="s">
        <v>421</v>
      </c>
    </row>
    <row r="185" spans="1:9" s="1" customFormat="1" x14ac:dyDescent="0.25">
      <c r="A185" s="5" t="s">
        <v>408</v>
      </c>
      <c r="B185" s="5" t="s">
        <v>646</v>
      </c>
      <c r="C185" s="5" t="s">
        <v>152</v>
      </c>
      <c r="D185" s="5" t="s">
        <v>470</v>
      </c>
      <c r="E185" s="5">
        <v>60</v>
      </c>
      <c r="F185" s="50">
        <v>21370</v>
      </c>
      <c r="G185" s="5">
        <v>350933</v>
      </c>
      <c r="H185" s="50">
        <v>29648</v>
      </c>
      <c r="I185" s="5" t="s">
        <v>421</v>
      </c>
    </row>
    <row r="186" spans="1:9" s="1" customFormat="1" x14ac:dyDescent="0.25">
      <c r="A186" s="5" t="s">
        <v>408</v>
      </c>
      <c r="B186" s="5" t="s">
        <v>564</v>
      </c>
      <c r="C186" s="5" t="s">
        <v>535</v>
      </c>
      <c r="D186" s="5" t="s">
        <v>463</v>
      </c>
      <c r="E186" s="5">
        <v>60</v>
      </c>
      <c r="F186" s="50">
        <v>21339</v>
      </c>
      <c r="G186" s="5">
        <v>351247</v>
      </c>
      <c r="H186" s="50">
        <v>29870</v>
      </c>
      <c r="I186" s="5" t="s">
        <v>421</v>
      </c>
    </row>
    <row r="187" spans="1:9" s="1" customFormat="1" x14ac:dyDescent="0.25">
      <c r="A187" s="5" t="s">
        <v>408</v>
      </c>
      <c r="B187" s="5" t="s">
        <v>423</v>
      </c>
      <c r="C187" s="5" t="s">
        <v>527</v>
      </c>
      <c r="D187" s="5" t="s">
        <v>536</v>
      </c>
      <c r="E187" s="5">
        <v>59</v>
      </c>
      <c r="F187" s="50">
        <v>21607</v>
      </c>
      <c r="G187" s="5">
        <v>350463</v>
      </c>
      <c r="H187" s="50">
        <v>29784</v>
      </c>
      <c r="I187" s="5" t="s">
        <v>421</v>
      </c>
    </row>
    <row r="188" spans="1:9" s="1" customFormat="1" x14ac:dyDescent="0.25">
      <c r="A188" s="5" t="s">
        <v>413</v>
      </c>
      <c r="B188" s="5" t="s">
        <v>464</v>
      </c>
      <c r="C188" s="5" t="s">
        <v>600</v>
      </c>
      <c r="D188" s="5" t="s">
        <v>416</v>
      </c>
      <c r="E188" s="5">
        <v>57</v>
      </c>
      <c r="F188" s="50">
        <v>22258</v>
      </c>
      <c r="G188" s="5">
        <v>350405</v>
      </c>
      <c r="H188" s="50">
        <v>29851</v>
      </c>
      <c r="I188" s="5" t="s">
        <v>421</v>
      </c>
    </row>
    <row r="189" spans="1:9" s="1" customFormat="1" x14ac:dyDescent="0.25">
      <c r="A189" s="5" t="s">
        <v>408</v>
      </c>
      <c r="B189" s="5" t="s">
        <v>499</v>
      </c>
      <c r="C189" s="5" t="s">
        <v>527</v>
      </c>
      <c r="D189" s="5" t="s">
        <v>445</v>
      </c>
      <c r="E189" s="5">
        <v>58</v>
      </c>
      <c r="F189" s="50">
        <v>22101</v>
      </c>
      <c r="G189" s="5">
        <v>351009</v>
      </c>
      <c r="H189" s="50">
        <v>29679</v>
      </c>
      <c r="I189" s="5" t="s">
        <v>466</v>
      </c>
    </row>
    <row r="190" spans="1:9" s="1" customFormat="1" x14ac:dyDescent="0.25">
      <c r="A190" s="5" t="s">
        <v>413</v>
      </c>
      <c r="B190" s="5" t="s">
        <v>568</v>
      </c>
      <c r="C190" s="5" t="s">
        <v>496</v>
      </c>
      <c r="D190" s="5" t="s">
        <v>460</v>
      </c>
      <c r="E190" s="5">
        <v>56</v>
      </c>
      <c r="F190" s="50">
        <v>22610</v>
      </c>
      <c r="G190" s="5">
        <v>350983</v>
      </c>
      <c r="H190" s="50">
        <v>29946</v>
      </c>
      <c r="I190" s="5" t="s">
        <v>466</v>
      </c>
    </row>
    <row r="191" spans="1:9" s="1" customFormat="1" x14ac:dyDescent="0.25">
      <c r="A191" s="5" t="s">
        <v>413</v>
      </c>
      <c r="B191" s="5" t="s">
        <v>500</v>
      </c>
      <c r="C191" s="5" t="s">
        <v>647</v>
      </c>
      <c r="D191" s="5" t="s">
        <v>508</v>
      </c>
      <c r="E191" s="5">
        <v>56</v>
      </c>
      <c r="F191" s="50">
        <v>22640</v>
      </c>
      <c r="G191" s="5">
        <v>350006</v>
      </c>
      <c r="H191" s="50">
        <v>29901</v>
      </c>
      <c r="I191" s="5" t="s">
        <v>466</v>
      </c>
    </row>
    <row r="192" spans="1:9" s="1" customFormat="1" x14ac:dyDescent="0.25">
      <c r="A192" s="5" t="s">
        <v>413</v>
      </c>
      <c r="B192" s="5" t="s">
        <v>512</v>
      </c>
      <c r="C192" s="5" t="s">
        <v>91</v>
      </c>
      <c r="D192" s="5" t="s">
        <v>530</v>
      </c>
      <c r="E192" s="5">
        <v>56</v>
      </c>
      <c r="F192" s="50">
        <v>22901</v>
      </c>
      <c r="G192" s="5">
        <v>350727</v>
      </c>
      <c r="H192" s="50">
        <v>29916</v>
      </c>
      <c r="I192" s="5" t="s">
        <v>466</v>
      </c>
    </row>
    <row r="193" spans="1:9" s="1" customFormat="1" x14ac:dyDescent="0.25">
      <c r="A193" s="5" t="s">
        <v>408</v>
      </c>
      <c r="B193" s="5" t="s">
        <v>549</v>
      </c>
      <c r="C193" s="5" t="s">
        <v>459</v>
      </c>
      <c r="D193" s="5" t="s">
        <v>445</v>
      </c>
      <c r="E193" s="5">
        <v>59</v>
      </c>
      <c r="F193" s="50">
        <v>21617</v>
      </c>
      <c r="G193" s="5">
        <v>350931</v>
      </c>
      <c r="H193" s="50">
        <v>29674</v>
      </c>
      <c r="I193" s="5" t="s">
        <v>466</v>
      </c>
    </row>
    <row r="194" spans="1:9" s="1" customFormat="1" x14ac:dyDescent="0.25">
      <c r="A194" s="5" t="s">
        <v>408</v>
      </c>
      <c r="B194" s="5" t="s">
        <v>648</v>
      </c>
      <c r="C194" s="5" t="s">
        <v>649</v>
      </c>
      <c r="D194" s="5" t="s">
        <v>449</v>
      </c>
      <c r="E194" s="5">
        <v>57</v>
      </c>
      <c r="F194" s="50">
        <v>22230</v>
      </c>
      <c r="G194" s="5">
        <v>560375</v>
      </c>
      <c r="H194" s="50">
        <v>29805</v>
      </c>
      <c r="I194" s="5" t="s">
        <v>466</v>
      </c>
    </row>
    <row r="195" spans="1:9" s="1" customFormat="1" x14ac:dyDescent="0.25">
      <c r="A195" s="5" t="s">
        <v>408</v>
      </c>
      <c r="B195" s="5" t="s">
        <v>546</v>
      </c>
      <c r="C195" s="5" t="s">
        <v>547</v>
      </c>
      <c r="D195" s="5" t="s">
        <v>650</v>
      </c>
      <c r="E195" s="5">
        <v>58</v>
      </c>
      <c r="F195" s="50">
        <v>21920</v>
      </c>
      <c r="G195" s="5">
        <v>350586</v>
      </c>
      <c r="H195" s="50">
        <v>29841</v>
      </c>
      <c r="I195" s="5" t="s">
        <v>466</v>
      </c>
    </row>
    <row r="196" spans="1:9" s="1" customFormat="1" x14ac:dyDescent="0.25">
      <c r="A196" s="5" t="s">
        <v>413</v>
      </c>
      <c r="B196" s="5" t="s">
        <v>531</v>
      </c>
      <c r="C196" s="5" t="s">
        <v>539</v>
      </c>
      <c r="D196" s="5" t="s">
        <v>460</v>
      </c>
      <c r="E196" s="5">
        <v>58</v>
      </c>
      <c r="F196" s="50">
        <v>21951</v>
      </c>
      <c r="G196" s="5">
        <v>560376</v>
      </c>
      <c r="H196" s="50">
        <v>29770</v>
      </c>
      <c r="I196" s="5" t="s">
        <v>466</v>
      </c>
    </row>
    <row r="197" spans="1:9" s="1" customFormat="1" x14ac:dyDescent="0.25">
      <c r="A197" s="5" t="s">
        <v>413</v>
      </c>
      <c r="B197" s="5" t="s">
        <v>479</v>
      </c>
      <c r="C197" s="5" t="s">
        <v>472</v>
      </c>
      <c r="D197" s="5" t="s">
        <v>651</v>
      </c>
      <c r="E197" s="5">
        <v>58</v>
      </c>
      <c r="F197" s="50">
        <v>22150</v>
      </c>
      <c r="G197" s="5">
        <v>351156</v>
      </c>
      <c r="H197" s="50">
        <v>29666</v>
      </c>
      <c r="I197" s="5" t="s">
        <v>466</v>
      </c>
    </row>
    <row r="198" spans="1:9" s="1" customFormat="1" x14ac:dyDescent="0.25">
      <c r="A198" s="5" t="s">
        <v>408</v>
      </c>
      <c r="B198" s="5" t="s">
        <v>652</v>
      </c>
      <c r="C198" s="5" t="s">
        <v>155</v>
      </c>
      <c r="D198" s="5" t="s">
        <v>653</v>
      </c>
      <c r="E198" s="5">
        <v>60</v>
      </c>
      <c r="F198" s="50">
        <v>21103</v>
      </c>
      <c r="G198" s="5">
        <v>350174</v>
      </c>
      <c r="H198" s="50">
        <v>29881</v>
      </c>
      <c r="I198" s="5" t="s">
        <v>412</v>
      </c>
    </row>
    <row r="199" spans="1:9" s="1" customFormat="1" x14ac:dyDescent="0.25">
      <c r="A199" s="5" t="s">
        <v>413</v>
      </c>
      <c r="B199" s="5" t="s">
        <v>544</v>
      </c>
      <c r="C199" s="5" t="s">
        <v>654</v>
      </c>
      <c r="D199" s="5" t="s">
        <v>436</v>
      </c>
      <c r="E199" s="5">
        <v>58</v>
      </c>
      <c r="F199" s="50">
        <v>22171</v>
      </c>
      <c r="G199" s="5">
        <v>560380</v>
      </c>
      <c r="H199" s="50">
        <v>29696</v>
      </c>
      <c r="I199" s="5" t="s">
        <v>412</v>
      </c>
    </row>
    <row r="200" spans="1:9" s="1" customFormat="1" x14ac:dyDescent="0.25">
      <c r="A200" s="5" t="s">
        <v>413</v>
      </c>
      <c r="B200" s="5" t="s">
        <v>569</v>
      </c>
      <c r="C200" s="5" t="s">
        <v>432</v>
      </c>
      <c r="D200" s="5" t="s">
        <v>416</v>
      </c>
      <c r="E200" s="5">
        <v>55</v>
      </c>
      <c r="F200" s="50">
        <v>22941</v>
      </c>
      <c r="G200" s="5">
        <v>350309</v>
      </c>
      <c r="H200" s="50">
        <v>29684</v>
      </c>
      <c r="I200" s="5" t="s">
        <v>412</v>
      </c>
    </row>
    <row r="201" spans="1:9" s="1" customFormat="1" x14ac:dyDescent="0.25">
      <c r="A201" s="5" t="s">
        <v>408</v>
      </c>
      <c r="B201" s="5" t="s">
        <v>479</v>
      </c>
      <c r="C201" s="5" t="s">
        <v>459</v>
      </c>
      <c r="D201" s="5" t="s">
        <v>655</v>
      </c>
      <c r="E201" s="5">
        <v>58</v>
      </c>
      <c r="F201" s="50">
        <v>22147</v>
      </c>
      <c r="G201" s="5">
        <v>350342</v>
      </c>
      <c r="H201" s="50">
        <v>29709</v>
      </c>
      <c r="I201" s="5" t="s">
        <v>412</v>
      </c>
    </row>
    <row r="202" spans="1:9" s="1" customFormat="1" x14ac:dyDescent="0.25">
      <c r="A202" s="5" t="s">
        <v>413</v>
      </c>
      <c r="B202" s="5" t="s">
        <v>572</v>
      </c>
      <c r="C202" s="5" t="s">
        <v>656</v>
      </c>
      <c r="D202" s="5" t="s">
        <v>457</v>
      </c>
      <c r="E202" s="5">
        <v>56</v>
      </c>
      <c r="F202" s="50">
        <v>22597</v>
      </c>
      <c r="G202" s="5">
        <v>350351</v>
      </c>
      <c r="H202" s="50">
        <v>29833</v>
      </c>
      <c r="I202" s="5" t="s">
        <v>412</v>
      </c>
    </row>
    <row r="203" spans="1:9" s="1" customFormat="1" x14ac:dyDescent="0.25">
      <c r="A203" s="5" t="s">
        <v>408</v>
      </c>
      <c r="B203" s="5" t="s">
        <v>485</v>
      </c>
      <c r="C203" s="5" t="s">
        <v>657</v>
      </c>
      <c r="D203" s="5" t="s">
        <v>658</v>
      </c>
      <c r="E203" s="5">
        <v>61</v>
      </c>
      <c r="F203" s="50">
        <v>21018</v>
      </c>
      <c r="G203" s="5">
        <v>560383</v>
      </c>
      <c r="H203" s="50">
        <v>30091</v>
      </c>
      <c r="I203" s="5" t="s">
        <v>412</v>
      </c>
    </row>
    <row r="204" spans="1:9" s="1" customFormat="1" x14ac:dyDescent="0.25">
      <c r="A204" s="5" t="s">
        <v>413</v>
      </c>
      <c r="B204" s="5" t="s">
        <v>485</v>
      </c>
      <c r="C204" s="5" t="s">
        <v>596</v>
      </c>
      <c r="D204" s="5" t="s">
        <v>442</v>
      </c>
      <c r="E204" s="5">
        <v>60</v>
      </c>
      <c r="F204" s="50">
        <v>21327</v>
      </c>
      <c r="G204" s="5">
        <v>560378</v>
      </c>
      <c r="H204" s="50">
        <v>30204</v>
      </c>
      <c r="I204" s="5" t="s">
        <v>412</v>
      </c>
    </row>
    <row r="205" spans="1:9" s="1" customFormat="1" x14ac:dyDescent="0.25">
      <c r="A205" s="5" t="s">
        <v>413</v>
      </c>
      <c r="B205" s="5" t="s">
        <v>519</v>
      </c>
      <c r="C205" s="5" t="s">
        <v>659</v>
      </c>
      <c r="D205" s="5" t="s">
        <v>473</v>
      </c>
      <c r="E205" s="5">
        <v>58</v>
      </c>
      <c r="F205" s="50">
        <v>21833</v>
      </c>
      <c r="G205" s="5">
        <v>350491</v>
      </c>
      <c r="H205" s="50">
        <v>29956</v>
      </c>
      <c r="I205" s="5" t="s">
        <v>412</v>
      </c>
    </row>
    <row r="206" spans="1:9" s="1" customFormat="1" x14ac:dyDescent="0.25">
      <c r="A206" s="5" t="s">
        <v>413</v>
      </c>
      <c r="B206" s="5" t="s">
        <v>660</v>
      </c>
      <c r="C206" s="5" t="s">
        <v>661</v>
      </c>
      <c r="D206" s="5" t="s">
        <v>416</v>
      </c>
      <c r="E206" s="5">
        <v>56</v>
      </c>
      <c r="F206" s="50">
        <v>22566</v>
      </c>
      <c r="G206" s="5">
        <v>350889</v>
      </c>
      <c r="H206" s="50">
        <v>30083</v>
      </c>
      <c r="I206" s="5" t="s">
        <v>412</v>
      </c>
    </row>
    <row r="207" spans="1:9" s="1" customFormat="1" x14ac:dyDescent="0.25">
      <c r="A207" s="5" t="s">
        <v>413</v>
      </c>
      <c r="B207" s="5" t="s">
        <v>662</v>
      </c>
      <c r="C207" s="5" t="s">
        <v>462</v>
      </c>
      <c r="D207" s="5" t="s">
        <v>663</v>
      </c>
      <c r="E207" s="5">
        <v>61</v>
      </c>
      <c r="F207" s="50">
        <v>20825</v>
      </c>
      <c r="G207" s="5">
        <v>560392</v>
      </c>
      <c r="H207" s="50">
        <v>30013</v>
      </c>
      <c r="I207" s="5" t="s">
        <v>412</v>
      </c>
    </row>
    <row r="208" spans="1:9" s="1" customFormat="1" x14ac:dyDescent="0.25">
      <c r="A208" s="5" t="s">
        <v>408</v>
      </c>
      <c r="B208" s="5" t="s">
        <v>664</v>
      </c>
      <c r="C208" s="5" t="s">
        <v>453</v>
      </c>
      <c r="D208" s="5" t="s">
        <v>416</v>
      </c>
      <c r="E208" s="5">
        <v>61</v>
      </c>
      <c r="F208" s="50">
        <v>20957</v>
      </c>
      <c r="G208" s="5">
        <v>560388</v>
      </c>
      <c r="H208" s="50">
        <v>30281</v>
      </c>
      <c r="I208" s="5" t="s">
        <v>412</v>
      </c>
    </row>
    <row r="209" spans="1:9" s="1" customFormat="1" x14ac:dyDescent="0.25">
      <c r="A209" s="5" t="s">
        <v>413</v>
      </c>
      <c r="B209" s="5" t="s">
        <v>665</v>
      </c>
      <c r="C209" s="5" t="s">
        <v>563</v>
      </c>
      <c r="D209" s="5" t="s">
        <v>666</v>
      </c>
      <c r="E209" s="5">
        <v>57</v>
      </c>
      <c r="F209" s="50">
        <v>22246</v>
      </c>
      <c r="G209" s="5">
        <v>560384</v>
      </c>
      <c r="H209" s="50">
        <v>30295</v>
      </c>
      <c r="I209" s="5" t="s">
        <v>417</v>
      </c>
    </row>
    <row r="210" spans="1:9" s="1" customFormat="1" x14ac:dyDescent="0.25">
      <c r="A210" s="5" t="s">
        <v>413</v>
      </c>
      <c r="B210" s="5" t="s">
        <v>639</v>
      </c>
      <c r="C210" s="5" t="s">
        <v>462</v>
      </c>
      <c r="D210" s="5" t="s">
        <v>416</v>
      </c>
      <c r="E210" s="5">
        <v>58</v>
      </c>
      <c r="F210" s="50">
        <v>22026</v>
      </c>
      <c r="G210" s="5">
        <v>350813</v>
      </c>
      <c r="H210" s="50">
        <v>30239</v>
      </c>
      <c r="I210" s="5" t="s">
        <v>417</v>
      </c>
    </row>
    <row r="211" spans="1:9" s="1" customFormat="1" x14ac:dyDescent="0.25">
      <c r="A211" s="5" t="s">
        <v>408</v>
      </c>
      <c r="B211" s="5" t="s">
        <v>667</v>
      </c>
      <c r="C211" s="5" t="s">
        <v>410</v>
      </c>
      <c r="D211" s="5" t="s">
        <v>668</v>
      </c>
      <c r="E211" s="5">
        <v>63</v>
      </c>
      <c r="F211" s="50">
        <v>20243</v>
      </c>
      <c r="G211" s="5">
        <v>351336</v>
      </c>
      <c r="H211" s="50">
        <v>29976</v>
      </c>
      <c r="I211" s="5" t="s">
        <v>417</v>
      </c>
    </row>
    <row r="212" spans="1:9" s="1" customFormat="1" x14ac:dyDescent="0.25">
      <c r="A212" s="5" t="s">
        <v>413</v>
      </c>
      <c r="B212" s="5" t="s">
        <v>481</v>
      </c>
      <c r="C212" s="5" t="s">
        <v>669</v>
      </c>
      <c r="D212" s="5" t="s">
        <v>670</v>
      </c>
      <c r="E212" s="5">
        <v>57</v>
      </c>
      <c r="F212" s="50">
        <v>22543</v>
      </c>
      <c r="G212" s="5">
        <v>350809</v>
      </c>
      <c r="H212" s="50">
        <v>30091</v>
      </c>
      <c r="I212" s="5" t="s">
        <v>417</v>
      </c>
    </row>
    <row r="213" spans="1:9" s="1" customFormat="1" x14ac:dyDescent="0.25">
      <c r="A213" s="5" t="s">
        <v>413</v>
      </c>
      <c r="B213" s="5" t="s">
        <v>671</v>
      </c>
      <c r="C213" s="5" t="s">
        <v>672</v>
      </c>
      <c r="D213" s="5" t="s">
        <v>416</v>
      </c>
      <c r="E213" s="5">
        <v>56</v>
      </c>
      <c r="F213" s="50">
        <v>22814</v>
      </c>
      <c r="G213" s="5">
        <v>350995</v>
      </c>
      <c r="H213" s="50">
        <v>30206</v>
      </c>
      <c r="I213" s="5" t="s">
        <v>417</v>
      </c>
    </row>
    <row r="214" spans="1:9" s="1" customFormat="1" x14ac:dyDescent="0.25">
      <c r="A214" s="5" t="s">
        <v>413</v>
      </c>
      <c r="B214" s="5" t="s">
        <v>418</v>
      </c>
      <c r="C214" s="5" t="s">
        <v>468</v>
      </c>
      <c r="D214" s="5" t="s">
        <v>416</v>
      </c>
      <c r="E214" s="5">
        <v>62</v>
      </c>
      <c r="F214" s="50">
        <v>20628</v>
      </c>
      <c r="G214" s="5">
        <v>560400</v>
      </c>
      <c r="H214" s="50">
        <v>30044</v>
      </c>
      <c r="I214" s="5" t="s">
        <v>417</v>
      </c>
    </row>
    <row r="215" spans="1:9" s="1" customFormat="1" x14ac:dyDescent="0.25">
      <c r="A215" s="5" t="s">
        <v>413</v>
      </c>
      <c r="B215" s="5" t="s">
        <v>155</v>
      </c>
      <c r="C215" s="5" t="s">
        <v>438</v>
      </c>
      <c r="D215" s="5" t="s">
        <v>457</v>
      </c>
      <c r="E215" s="5">
        <v>59</v>
      </c>
      <c r="F215" s="50">
        <v>21766</v>
      </c>
      <c r="G215" s="5">
        <v>560404</v>
      </c>
      <c r="H215" s="50">
        <v>29998</v>
      </c>
      <c r="I215" s="5" t="s">
        <v>417</v>
      </c>
    </row>
    <row r="216" spans="1:9" s="1" customFormat="1" x14ac:dyDescent="0.25">
      <c r="A216" s="5" t="s">
        <v>454</v>
      </c>
      <c r="B216" s="5" t="s">
        <v>514</v>
      </c>
      <c r="C216" s="5" t="s">
        <v>438</v>
      </c>
      <c r="D216" s="5" t="s">
        <v>416</v>
      </c>
      <c r="E216" s="5">
        <v>58</v>
      </c>
      <c r="F216" s="50">
        <v>22181</v>
      </c>
      <c r="G216" s="5">
        <v>350029</v>
      </c>
      <c r="H216" s="50">
        <v>30039</v>
      </c>
      <c r="I216" s="5" t="s">
        <v>417</v>
      </c>
    </row>
    <row r="217" spans="1:9" s="1" customFormat="1" x14ac:dyDescent="0.25">
      <c r="A217" s="5" t="s">
        <v>413</v>
      </c>
      <c r="B217" s="5" t="s">
        <v>443</v>
      </c>
      <c r="C217" s="5" t="s">
        <v>515</v>
      </c>
      <c r="D217" s="5" t="s">
        <v>457</v>
      </c>
      <c r="E217" s="5">
        <v>58</v>
      </c>
      <c r="F217" s="50">
        <v>22027</v>
      </c>
      <c r="G217" s="5">
        <v>350251</v>
      </c>
      <c r="H217" s="50">
        <v>30046</v>
      </c>
      <c r="I217" s="5" t="s">
        <v>417</v>
      </c>
    </row>
    <row r="218" spans="1:9" s="1" customFormat="1" x14ac:dyDescent="0.25">
      <c r="A218" s="5" t="s">
        <v>408</v>
      </c>
      <c r="B218" s="5" t="s">
        <v>673</v>
      </c>
      <c r="C218" s="5" t="s">
        <v>157</v>
      </c>
      <c r="D218" s="5" t="s">
        <v>674</v>
      </c>
      <c r="E218" s="5">
        <v>58</v>
      </c>
      <c r="F218" s="50">
        <v>22039</v>
      </c>
      <c r="G218" s="5">
        <v>560406</v>
      </c>
      <c r="H218" s="50">
        <v>30105</v>
      </c>
      <c r="I218" s="5" t="s">
        <v>417</v>
      </c>
    </row>
    <row r="219" spans="1:9" s="1" customFormat="1" x14ac:dyDescent="0.25">
      <c r="A219" s="5" t="s">
        <v>413</v>
      </c>
      <c r="B219" s="5" t="s">
        <v>614</v>
      </c>
      <c r="C219" s="5" t="s">
        <v>661</v>
      </c>
      <c r="D219" s="5" t="s">
        <v>425</v>
      </c>
      <c r="E219" s="5">
        <v>59</v>
      </c>
      <c r="F219" s="50">
        <v>21643</v>
      </c>
      <c r="G219" s="5">
        <v>351108</v>
      </c>
      <c r="H219" s="50">
        <v>30036</v>
      </c>
      <c r="I219" s="5" t="s">
        <v>417</v>
      </c>
    </row>
    <row r="220" spans="1:9" s="1" customFormat="1" x14ac:dyDescent="0.25">
      <c r="A220" s="5" t="s">
        <v>413</v>
      </c>
      <c r="B220" s="5" t="s">
        <v>612</v>
      </c>
      <c r="C220" s="5" t="s">
        <v>491</v>
      </c>
      <c r="D220" s="5" t="s">
        <v>460</v>
      </c>
      <c r="E220" s="5">
        <v>58</v>
      </c>
      <c r="F220" s="50">
        <v>22089</v>
      </c>
      <c r="G220" s="5">
        <v>560407</v>
      </c>
      <c r="H220" s="50">
        <v>29977</v>
      </c>
      <c r="I220" s="5" t="s">
        <v>417</v>
      </c>
    </row>
    <row r="221" spans="1:9" s="1" customFormat="1" x14ac:dyDescent="0.25">
      <c r="A221" s="5" t="s">
        <v>413</v>
      </c>
      <c r="B221" s="5" t="s">
        <v>549</v>
      </c>
      <c r="C221" s="5" t="s">
        <v>675</v>
      </c>
      <c r="D221" s="5" t="s">
        <v>457</v>
      </c>
      <c r="E221" s="5">
        <v>58</v>
      </c>
      <c r="F221" s="50">
        <v>22138</v>
      </c>
      <c r="G221" s="5">
        <v>350798</v>
      </c>
      <c r="H221" s="50">
        <v>30231</v>
      </c>
      <c r="I221" s="5" t="s">
        <v>417</v>
      </c>
    </row>
    <row r="222" spans="1:9" s="1" customFormat="1" x14ac:dyDescent="0.25">
      <c r="A222" s="5" t="s">
        <v>413</v>
      </c>
      <c r="B222" s="5" t="s">
        <v>409</v>
      </c>
      <c r="C222" s="5" t="s">
        <v>632</v>
      </c>
      <c r="D222" s="5" t="s">
        <v>622</v>
      </c>
      <c r="E222" s="5">
        <v>58</v>
      </c>
      <c r="F222" s="50">
        <v>22056</v>
      </c>
      <c r="G222" s="5">
        <v>350482</v>
      </c>
      <c r="H222" s="50">
        <v>30293</v>
      </c>
      <c r="I222" s="5" t="s">
        <v>417</v>
      </c>
    </row>
    <row r="223" spans="1:9" s="1" customFormat="1" x14ac:dyDescent="0.25">
      <c r="A223" s="5" t="s">
        <v>408</v>
      </c>
      <c r="B223" s="5" t="s">
        <v>497</v>
      </c>
      <c r="C223" s="5" t="s">
        <v>676</v>
      </c>
      <c r="D223" s="5" t="s">
        <v>445</v>
      </c>
      <c r="E223" s="5">
        <v>58</v>
      </c>
      <c r="F223" s="50">
        <v>21980</v>
      </c>
      <c r="G223" s="5">
        <v>350662</v>
      </c>
      <c r="H223" s="50">
        <v>30265</v>
      </c>
      <c r="I223" s="5" t="s">
        <v>417</v>
      </c>
    </row>
    <row r="224" spans="1:9" s="1" customFormat="1" x14ac:dyDescent="0.25">
      <c r="A224" s="5" t="s">
        <v>413</v>
      </c>
      <c r="B224" s="5" t="s">
        <v>509</v>
      </c>
      <c r="C224" s="5" t="s">
        <v>677</v>
      </c>
      <c r="D224" s="5" t="s">
        <v>678</v>
      </c>
      <c r="E224" s="5">
        <v>56</v>
      </c>
      <c r="F224" s="50">
        <v>22611</v>
      </c>
      <c r="G224" s="5">
        <v>350022</v>
      </c>
      <c r="H224" s="50">
        <v>30175</v>
      </c>
      <c r="I224" s="5" t="s">
        <v>417</v>
      </c>
    </row>
    <row r="225" spans="1:9" s="1" customFormat="1" x14ac:dyDescent="0.25">
      <c r="A225" s="5" t="s">
        <v>408</v>
      </c>
      <c r="B225" s="5" t="s">
        <v>476</v>
      </c>
      <c r="C225" s="5" t="s">
        <v>679</v>
      </c>
      <c r="D225" s="5" t="s">
        <v>473</v>
      </c>
      <c r="E225" s="5">
        <v>57</v>
      </c>
      <c r="F225" s="50">
        <v>22320</v>
      </c>
      <c r="G225" s="5">
        <v>351047</v>
      </c>
      <c r="H225" s="50">
        <v>30100</v>
      </c>
      <c r="I225" s="5" t="s">
        <v>421</v>
      </c>
    </row>
    <row r="226" spans="1:9" s="1" customFormat="1" x14ac:dyDescent="0.25">
      <c r="A226" s="5" t="s">
        <v>413</v>
      </c>
      <c r="B226" s="5" t="s">
        <v>646</v>
      </c>
      <c r="C226" s="5" t="s">
        <v>583</v>
      </c>
      <c r="D226" s="5" t="s">
        <v>457</v>
      </c>
      <c r="E226" s="5">
        <v>56</v>
      </c>
      <c r="F226" s="50">
        <v>22800</v>
      </c>
      <c r="G226" s="5">
        <v>351073</v>
      </c>
      <c r="H226" s="50">
        <v>30280</v>
      </c>
      <c r="I226" s="5" t="s">
        <v>421</v>
      </c>
    </row>
    <row r="227" spans="1:9" s="1" customFormat="1" x14ac:dyDescent="0.25">
      <c r="A227" s="5" t="s">
        <v>413</v>
      </c>
      <c r="B227" s="5" t="s">
        <v>485</v>
      </c>
      <c r="C227" s="5" t="s">
        <v>680</v>
      </c>
      <c r="D227" s="5" t="s">
        <v>473</v>
      </c>
      <c r="E227" s="5">
        <v>56</v>
      </c>
      <c r="F227" s="50">
        <v>22698</v>
      </c>
      <c r="G227" s="5">
        <v>351203</v>
      </c>
      <c r="H227" s="50">
        <v>30293</v>
      </c>
      <c r="I227" s="5" t="s">
        <v>421</v>
      </c>
    </row>
    <row r="228" spans="1:9" s="1" customFormat="1" x14ac:dyDescent="0.25">
      <c r="A228" s="5" t="s">
        <v>413</v>
      </c>
      <c r="B228" s="5" t="s">
        <v>681</v>
      </c>
      <c r="C228" s="5" t="s">
        <v>510</v>
      </c>
      <c r="D228" s="5" t="s">
        <v>416</v>
      </c>
      <c r="E228" s="5">
        <v>56</v>
      </c>
      <c r="F228" s="50">
        <v>22819</v>
      </c>
      <c r="G228" s="5">
        <v>350518</v>
      </c>
      <c r="H228" s="50">
        <v>30216</v>
      </c>
      <c r="I228" s="5" t="s">
        <v>421</v>
      </c>
    </row>
    <row r="229" spans="1:9" s="1" customFormat="1" x14ac:dyDescent="0.25">
      <c r="A229" s="5" t="s">
        <v>413</v>
      </c>
      <c r="B229" s="5" t="s">
        <v>635</v>
      </c>
      <c r="C229" s="5" t="s">
        <v>682</v>
      </c>
      <c r="D229" s="5" t="s">
        <v>442</v>
      </c>
      <c r="E229" s="5">
        <v>58</v>
      </c>
      <c r="F229" s="50">
        <v>22079</v>
      </c>
      <c r="G229" s="5">
        <v>351204</v>
      </c>
      <c r="H229" s="50">
        <v>30093</v>
      </c>
      <c r="I229" s="5" t="s">
        <v>421</v>
      </c>
    </row>
    <row r="230" spans="1:9" s="1" customFormat="1" x14ac:dyDescent="0.25">
      <c r="A230" s="5" t="s">
        <v>408</v>
      </c>
      <c r="B230" s="5" t="s">
        <v>409</v>
      </c>
      <c r="C230" s="5" t="s">
        <v>676</v>
      </c>
      <c r="D230" s="5" t="s">
        <v>683</v>
      </c>
      <c r="E230" s="5">
        <v>56</v>
      </c>
      <c r="F230" s="50">
        <v>22817</v>
      </c>
      <c r="G230" s="5">
        <v>350877</v>
      </c>
      <c r="H230" s="50">
        <v>30106</v>
      </c>
      <c r="I230" s="5" t="s">
        <v>421</v>
      </c>
    </row>
    <row r="231" spans="1:9" s="1" customFormat="1" x14ac:dyDescent="0.25">
      <c r="A231" s="5" t="s">
        <v>413</v>
      </c>
      <c r="B231" s="5" t="s">
        <v>665</v>
      </c>
      <c r="C231" s="5" t="s">
        <v>515</v>
      </c>
      <c r="D231" s="5" t="s">
        <v>684</v>
      </c>
      <c r="E231" s="5">
        <v>56</v>
      </c>
      <c r="F231" s="50">
        <v>22682</v>
      </c>
      <c r="G231" s="5">
        <v>350968</v>
      </c>
      <c r="H231" s="50">
        <v>30088</v>
      </c>
      <c r="I231" s="5" t="s">
        <v>421</v>
      </c>
    </row>
    <row r="232" spans="1:9" s="1" customFormat="1" x14ac:dyDescent="0.25">
      <c r="A232" s="5" t="s">
        <v>408</v>
      </c>
      <c r="B232" s="5" t="s">
        <v>476</v>
      </c>
      <c r="C232" s="5" t="s">
        <v>685</v>
      </c>
      <c r="D232" s="5" t="s">
        <v>686</v>
      </c>
      <c r="E232" s="5">
        <v>55</v>
      </c>
      <c r="F232" s="50">
        <v>22962</v>
      </c>
      <c r="G232" s="5">
        <v>351161</v>
      </c>
      <c r="H232" s="50">
        <v>30105</v>
      </c>
      <c r="I232" s="5" t="s">
        <v>421</v>
      </c>
    </row>
    <row r="233" spans="1:9" s="1" customFormat="1" x14ac:dyDescent="0.25">
      <c r="A233" s="5" t="s">
        <v>413</v>
      </c>
      <c r="B233" s="5" t="s">
        <v>414</v>
      </c>
      <c r="C233" s="5" t="s">
        <v>510</v>
      </c>
      <c r="D233" s="5" t="s">
        <v>457</v>
      </c>
      <c r="E233" s="5">
        <v>59</v>
      </c>
      <c r="F233" s="50">
        <v>21545</v>
      </c>
      <c r="G233" s="5">
        <v>560560</v>
      </c>
      <c r="H233" s="50">
        <v>30076</v>
      </c>
      <c r="I233" s="5" t="s">
        <v>421</v>
      </c>
    </row>
    <row r="234" spans="1:9" s="1" customFormat="1" x14ac:dyDescent="0.25">
      <c r="A234" s="5" t="s">
        <v>413</v>
      </c>
      <c r="B234" s="5" t="s">
        <v>440</v>
      </c>
      <c r="C234" s="5" t="s">
        <v>510</v>
      </c>
      <c r="D234" s="5" t="s">
        <v>428</v>
      </c>
      <c r="E234" s="5">
        <v>58</v>
      </c>
      <c r="F234" s="50">
        <v>21940</v>
      </c>
      <c r="G234" s="5">
        <v>350913</v>
      </c>
      <c r="H234" s="50">
        <v>30295</v>
      </c>
      <c r="I234" s="5" t="s">
        <v>421</v>
      </c>
    </row>
    <row r="235" spans="1:9" s="1" customFormat="1" x14ac:dyDescent="0.25">
      <c r="A235" s="5" t="s">
        <v>413</v>
      </c>
      <c r="B235" s="5" t="s">
        <v>634</v>
      </c>
      <c r="C235" s="5" t="s">
        <v>687</v>
      </c>
      <c r="D235" s="5" t="s">
        <v>425</v>
      </c>
      <c r="E235" s="5">
        <v>58</v>
      </c>
      <c r="F235" s="50">
        <v>21954</v>
      </c>
      <c r="G235" s="5">
        <v>351182</v>
      </c>
      <c r="H235" s="50">
        <v>29959</v>
      </c>
      <c r="I235" s="5" t="s">
        <v>466</v>
      </c>
    </row>
    <row r="236" spans="1:9" s="1" customFormat="1" x14ac:dyDescent="0.25">
      <c r="A236" s="5" t="s">
        <v>413</v>
      </c>
      <c r="B236" s="5" t="s">
        <v>423</v>
      </c>
      <c r="C236" s="5" t="s">
        <v>583</v>
      </c>
      <c r="D236" s="5" t="s">
        <v>416</v>
      </c>
      <c r="E236" s="5">
        <v>58</v>
      </c>
      <c r="F236" s="50">
        <v>22079</v>
      </c>
      <c r="G236" s="5">
        <v>351246</v>
      </c>
      <c r="H236" s="50">
        <v>30093</v>
      </c>
      <c r="I236" s="5" t="s">
        <v>466</v>
      </c>
    </row>
    <row r="237" spans="1:9" s="1" customFormat="1" x14ac:dyDescent="0.25">
      <c r="A237" s="5" t="s">
        <v>454</v>
      </c>
      <c r="B237" s="5" t="s">
        <v>608</v>
      </c>
      <c r="C237" s="5" t="s">
        <v>558</v>
      </c>
      <c r="D237" s="5" t="s">
        <v>688</v>
      </c>
      <c r="E237" s="5">
        <v>58</v>
      </c>
      <c r="F237" s="50">
        <v>22022</v>
      </c>
      <c r="G237" s="5">
        <v>351179</v>
      </c>
      <c r="H237" s="50">
        <v>30114</v>
      </c>
      <c r="I237" s="5" t="s">
        <v>466</v>
      </c>
    </row>
    <row r="238" spans="1:9" s="1" customFormat="1" x14ac:dyDescent="0.25">
      <c r="A238" s="5" t="s">
        <v>413</v>
      </c>
      <c r="B238" s="5" t="s">
        <v>625</v>
      </c>
      <c r="C238" s="5" t="s">
        <v>430</v>
      </c>
      <c r="D238" s="5" t="s">
        <v>416</v>
      </c>
      <c r="E238" s="5">
        <v>56</v>
      </c>
      <c r="F238" s="50">
        <v>22561</v>
      </c>
      <c r="G238" s="5">
        <v>351181</v>
      </c>
      <c r="H238" s="50">
        <v>30074</v>
      </c>
      <c r="I238" s="5" t="s">
        <v>466</v>
      </c>
    </row>
    <row r="239" spans="1:9" s="1" customFormat="1" x14ac:dyDescent="0.25">
      <c r="A239" s="5" t="s">
        <v>454</v>
      </c>
      <c r="B239" s="5" t="s">
        <v>509</v>
      </c>
      <c r="C239" s="5" t="s">
        <v>609</v>
      </c>
      <c r="D239" s="5" t="s">
        <v>683</v>
      </c>
      <c r="E239" s="5">
        <v>57</v>
      </c>
      <c r="F239" s="50">
        <v>22452</v>
      </c>
      <c r="G239" s="5">
        <v>350635</v>
      </c>
      <c r="H239" s="50">
        <v>30310</v>
      </c>
      <c r="I239" s="5" t="s">
        <v>466</v>
      </c>
    </row>
    <row r="240" spans="1:9" s="1" customFormat="1" x14ac:dyDescent="0.25">
      <c r="A240" s="5" t="s">
        <v>454</v>
      </c>
      <c r="B240" s="5" t="s">
        <v>574</v>
      </c>
      <c r="C240" s="5" t="s">
        <v>438</v>
      </c>
      <c r="D240" s="5" t="s">
        <v>689</v>
      </c>
      <c r="E240" s="5">
        <v>57</v>
      </c>
      <c r="F240" s="50">
        <v>22472</v>
      </c>
      <c r="G240" s="5">
        <v>350629</v>
      </c>
      <c r="H240" s="50">
        <v>30144</v>
      </c>
      <c r="I240" s="5" t="s">
        <v>466</v>
      </c>
    </row>
    <row r="241" spans="1:9" s="1" customFormat="1" x14ac:dyDescent="0.25">
      <c r="A241" s="5" t="s">
        <v>413</v>
      </c>
      <c r="B241" s="5" t="s">
        <v>578</v>
      </c>
      <c r="C241" s="5" t="s">
        <v>462</v>
      </c>
      <c r="D241" s="5" t="s">
        <v>457</v>
      </c>
      <c r="E241" s="5">
        <v>56</v>
      </c>
      <c r="F241" s="50">
        <v>22564</v>
      </c>
      <c r="G241" s="5">
        <v>350427</v>
      </c>
      <c r="H241" s="50">
        <v>30013</v>
      </c>
      <c r="I241" s="5" t="s">
        <v>466</v>
      </c>
    </row>
    <row r="242" spans="1:9" s="1" customFormat="1" x14ac:dyDescent="0.25">
      <c r="A242" s="5" t="s">
        <v>413</v>
      </c>
      <c r="B242" s="5" t="s">
        <v>671</v>
      </c>
      <c r="C242" s="5" t="s">
        <v>475</v>
      </c>
      <c r="D242" s="5" t="s">
        <v>416</v>
      </c>
      <c r="E242" s="5">
        <v>57</v>
      </c>
      <c r="F242" s="50">
        <v>22196</v>
      </c>
      <c r="G242" s="5">
        <v>351033</v>
      </c>
      <c r="H242" s="50">
        <v>30074</v>
      </c>
      <c r="I242" s="5" t="s">
        <v>466</v>
      </c>
    </row>
    <row r="243" spans="1:9" s="1" customFormat="1" x14ac:dyDescent="0.25">
      <c r="A243" s="5" t="s">
        <v>413</v>
      </c>
      <c r="B243" s="5" t="s">
        <v>623</v>
      </c>
      <c r="C243" s="5" t="s">
        <v>510</v>
      </c>
      <c r="D243" s="5" t="s">
        <v>473</v>
      </c>
      <c r="E243" s="5">
        <v>56</v>
      </c>
      <c r="F243" s="50">
        <v>22625</v>
      </c>
      <c r="G243" s="5">
        <v>351187</v>
      </c>
      <c r="H243" s="50">
        <v>30149</v>
      </c>
      <c r="I243" s="5" t="s">
        <v>466</v>
      </c>
    </row>
    <row r="244" spans="1:9" s="1" customFormat="1" x14ac:dyDescent="0.25">
      <c r="A244" s="5" t="s">
        <v>408</v>
      </c>
      <c r="B244" s="5" t="s">
        <v>443</v>
      </c>
      <c r="C244" s="5" t="s">
        <v>550</v>
      </c>
      <c r="D244" s="5" t="s">
        <v>460</v>
      </c>
      <c r="E244" s="5">
        <v>57</v>
      </c>
      <c r="F244" s="50">
        <v>22376</v>
      </c>
      <c r="G244" s="5">
        <v>560566</v>
      </c>
      <c r="H244" s="50">
        <v>30216</v>
      </c>
      <c r="I244" s="5" t="s">
        <v>412</v>
      </c>
    </row>
    <row r="245" spans="1:9" s="1" customFormat="1" x14ac:dyDescent="0.25">
      <c r="A245" s="5" t="s">
        <v>413</v>
      </c>
      <c r="B245" s="5" t="s">
        <v>561</v>
      </c>
      <c r="C245" s="5" t="s">
        <v>486</v>
      </c>
      <c r="D245" s="5" t="s">
        <v>473</v>
      </c>
      <c r="E245" s="5">
        <v>57</v>
      </c>
      <c r="F245" s="50">
        <v>22348</v>
      </c>
      <c r="G245" s="5">
        <v>350265</v>
      </c>
      <c r="H245" s="50">
        <v>30044</v>
      </c>
      <c r="I245" s="5" t="s">
        <v>412</v>
      </c>
    </row>
    <row r="246" spans="1:9" s="1" customFormat="1" x14ac:dyDescent="0.25">
      <c r="A246" s="5" t="s">
        <v>413</v>
      </c>
      <c r="B246" s="5" t="s">
        <v>587</v>
      </c>
      <c r="C246" s="5" t="s">
        <v>690</v>
      </c>
      <c r="D246" s="5" t="s">
        <v>473</v>
      </c>
      <c r="E246" s="5">
        <v>57</v>
      </c>
      <c r="F246" s="50">
        <v>22505</v>
      </c>
      <c r="G246" s="5">
        <v>351156</v>
      </c>
      <c r="H246" s="50">
        <v>30311</v>
      </c>
      <c r="I246" s="5" t="s">
        <v>412</v>
      </c>
    </row>
    <row r="247" spans="1:9" s="1" customFormat="1" x14ac:dyDescent="0.25">
      <c r="A247" s="5" t="s">
        <v>413</v>
      </c>
      <c r="B247" s="5" t="s">
        <v>467</v>
      </c>
      <c r="C247" s="5" t="s">
        <v>566</v>
      </c>
      <c r="D247" s="5" t="s">
        <v>473</v>
      </c>
      <c r="E247" s="5">
        <v>56</v>
      </c>
      <c r="F247" s="50">
        <v>22844</v>
      </c>
      <c r="G247" s="5">
        <v>350861</v>
      </c>
      <c r="H247" s="50">
        <v>30266</v>
      </c>
      <c r="I247" s="5" t="s">
        <v>412</v>
      </c>
    </row>
    <row r="248" spans="1:9" s="1" customFormat="1" x14ac:dyDescent="0.25">
      <c r="A248" s="5" t="s">
        <v>413</v>
      </c>
      <c r="B248" s="5" t="s">
        <v>490</v>
      </c>
      <c r="C248" s="5" t="s">
        <v>691</v>
      </c>
      <c r="D248" s="5" t="s">
        <v>416</v>
      </c>
      <c r="E248" s="5">
        <v>55</v>
      </c>
      <c r="F248" s="50">
        <v>22976</v>
      </c>
      <c r="G248" s="5">
        <v>350996</v>
      </c>
      <c r="H248" s="50">
        <v>30281</v>
      </c>
      <c r="I248" s="5" t="s">
        <v>412</v>
      </c>
    </row>
    <row r="249" spans="1:9" s="1" customFormat="1" x14ac:dyDescent="0.25">
      <c r="A249" s="5" t="s">
        <v>413</v>
      </c>
      <c r="B249" s="5" t="s">
        <v>155</v>
      </c>
      <c r="C249" s="5" t="s">
        <v>477</v>
      </c>
      <c r="D249" s="5" t="s">
        <v>416</v>
      </c>
      <c r="E249" s="5">
        <v>56</v>
      </c>
      <c r="F249" s="50">
        <v>22896</v>
      </c>
      <c r="G249" s="5">
        <v>350300</v>
      </c>
      <c r="H249" s="50">
        <v>30039</v>
      </c>
      <c r="I249" s="5" t="s">
        <v>412</v>
      </c>
    </row>
    <row r="250" spans="1:9" s="1" customFormat="1" x14ac:dyDescent="0.25">
      <c r="A250" s="5" t="s">
        <v>413</v>
      </c>
      <c r="B250" s="5" t="s">
        <v>550</v>
      </c>
      <c r="C250" s="5" t="s">
        <v>456</v>
      </c>
      <c r="D250" s="5" t="s">
        <v>460</v>
      </c>
      <c r="E250" s="5">
        <v>56</v>
      </c>
      <c r="F250" s="50">
        <v>22654</v>
      </c>
      <c r="G250" s="5">
        <v>350757</v>
      </c>
      <c r="H250" s="50">
        <v>30170</v>
      </c>
      <c r="I250" s="5" t="s">
        <v>412</v>
      </c>
    </row>
    <row r="251" spans="1:9" s="1" customFormat="1" x14ac:dyDescent="0.25">
      <c r="A251" s="5" t="s">
        <v>413</v>
      </c>
      <c r="B251" s="5" t="s">
        <v>531</v>
      </c>
      <c r="C251" s="5" t="s">
        <v>677</v>
      </c>
      <c r="D251" s="5" t="s">
        <v>692</v>
      </c>
      <c r="E251" s="5">
        <v>56</v>
      </c>
      <c r="F251" s="50">
        <v>22671</v>
      </c>
      <c r="G251" s="5">
        <v>350293</v>
      </c>
      <c r="H251" s="50">
        <v>30206</v>
      </c>
      <c r="I251" s="5" t="s">
        <v>412</v>
      </c>
    </row>
    <row r="252" spans="1:9" s="1" customFormat="1" x14ac:dyDescent="0.25">
      <c r="A252" s="5" t="s">
        <v>413</v>
      </c>
      <c r="B252" s="5" t="s">
        <v>409</v>
      </c>
      <c r="C252" s="5" t="s">
        <v>475</v>
      </c>
      <c r="D252" s="5" t="s">
        <v>473</v>
      </c>
      <c r="E252" s="5">
        <v>56</v>
      </c>
      <c r="F252" s="50">
        <v>22801</v>
      </c>
      <c r="G252" s="5">
        <v>350918</v>
      </c>
      <c r="H252" s="50">
        <v>30135</v>
      </c>
      <c r="I252" s="5" t="s">
        <v>412</v>
      </c>
    </row>
    <row r="253" spans="1:9" s="1" customFormat="1" x14ac:dyDescent="0.25">
      <c r="A253" s="5" t="s">
        <v>413</v>
      </c>
      <c r="B253" s="5" t="s">
        <v>497</v>
      </c>
      <c r="C253" s="5" t="s">
        <v>472</v>
      </c>
      <c r="D253" s="5" t="s">
        <v>678</v>
      </c>
      <c r="E253" s="5">
        <v>55</v>
      </c>
      <c r="F253" s="50">
        <v>22931</v>
      </c>
      <c r="G253" s="5">
        <v>351085</v>
      </c>
      <c r="H253" s="50">
        <v>30031</v>
      </c>
      <c r="I253" s="5" t="s">
        <v>412</v>
      </c>
    </row>
    <row r="254" spans="1:9" s="1" customFormat="1" x14ac:dyDescent="0.25">
      <c r="A254" s="5" t="s">
        <v>413</v>
      </c>
      <c r="B254" s="5" t="s">
        <v>579</v>
      </c>
      <c r="C254" s="5" t="s">
        <v>693</v>
      </c>
      <c r="D254" s="5" t="s">
        <v>439</v>
      </c>
      <c r="E254" s="5">
        <v>56</v>
      </c>
      <c r="F254" s="50">
        <v>22685</v>
      </c>
      <c r="G254" s="5">
        <v>350222</v>
      </c>
      <c r="H254" s="50">
        <v>30246</v>
      </c>
      <c r="I254" s="5" t="s">
        <v>412</v>
      </c>
    </row>
    <row r="255" spans="1:9" s="1" customFormat="1" x14ac:dyDescent="0.25">
      <c r="A255" s="5" t="s">
        <v>408</v>
      </c>
      <c r="B255" s="5" t="s">
        <v>492</v>
      </c>
      <c r="C255" s="5" t="s">
        <v>532</v>
      </c>
      <c r="D255" s="5" t="s">
        <v>416</v>
      </c>
      <c r="E255" s="5">
        <v>56</v>
      </c>
      <c r="F255" s="50">
        <v>22713</v>
      </c>
      <c r="G255" s="5">
        <v>351212</v>
      </c>
      <c r="H255" s="50">
        <v>30061</v>
      </c>
      <c r="I255" s="5" t="s">
        <v>417</v>
      </c>
    </row>
    <row r="256" spans="1:9" s="1" customFormat="1" x14ac:dyDescent="0.25">
      <c r="A256" s="5" t="s">
        <v>413</v>
      </c>
      <c r="B256" s="5" t="s">
        <v>448</v>
      </c>
      <c r="C256" s="5" t="s">
        <v>472</v>
      </c>
      <c r="D256" s="5" t="s">
        <v>422</v>
      </c>
      <c r="E256" s="5">
        <v>56</v>
      </c>
      <c r="F256" s="50">
        <v>22744</v>
      </c>
      <c r="G256" s="5">
        <v>350226</v>
      </c>
      <c r="H256" s="50">
        <v>30049</v>
      </c>
      <c r="I256" s="5" t="s">
        <v>417</v>
      </c>
    </row>
    <row r="257" spans="1:9" s="1" customFormat="1" x14ac:dyDescent="0.25">
      <c r="A257" s="5" t="s">
        <v>413</v>
      </c>
      <c r="B257" s="5" t="s">
        <v>694</v>
      </c>
      <c r="C257" s="5" t="s">
        <v>616</v>
      </c>
      <c r="D257" s="5" t="s">
        <v>695</v>
      </c>
      <c r="E257" s="5">
        <v>57</v>
      </c>
      <c r="F257" s="50">
        <v>22196</v>
      </c>
      <c r="G257" s="5">
        <v>560562</v>
      </c>
      <c r="H257" s="50">
        <v>30074</v>
      </c>
      <c r="I257" s="5" t="s">
        <v>417</v>
      </c>
    </row>
    <row r="258" spans="1:9" s="1" customFormat="1" x14ac:dyDescent="0.25">
      <c r="A258" s="5" t="s">
        <v>408</v>
      </c>
      <c r="B258" s="5" t="s">
        <v>524</v>
      </c>
      <c r="C258" s="5" t="s">
        <v>152</v>
      </c>
      <c r="D258" s="5" t="s">
        <v>696</v>
      </c>
      <c r="E258" s="5">
        <v>62</v>
      </c>
      <c r="F258" s="50">
        <v>20689</v>
      </c>
      <c r="G258" s="5">
        <v>560563</v>
      </c>
      <c r="H258" s="50">
        <v>30198</v>
      </c>
      <c r="I258" s="5" t="s">
        <v>417</v>
      </c>
    </row>
    <row r="259" spans="1:9" s="1" customFormat="1" x14ac:dyDescent="0.25">
      <c r="A259" s="5" t="s">
        <v>408</v>
      </c>
      <c r="B259" s="5" t="s">
        <v>185</v>
      </c>
      <c r="C259" s="5" t="s">
        <v>697</v>
      </c>
      <c r="D259" s="5" t="s">
        <v>698</v>
      </c>
      <c r="E259" s="5">
        <v>64</v>
      </c>
      <c r="F259" s="50">
        <v>19979</v>
      </c>
      <c r="G259" s="5">
        <v>350392</v>
      </c>
      <c r="H259" s="50">
        <v>30091</v>
      </c>
      <c r="I259" s="5" t="s">
        <v>417</v>
      </c>
    </row>
    <row r="260" spans="1:9" s="1" customFormat="1" x14ac:dyDescent="0.25">
      <c r="A260" s="5" t="s">
        <v>408</v>
      </c>
      <c r="B260" s="5" t="s">
        <v>634</v>
      </c>
      <c r="C260" s="5" t="s">
        <v>556</v>
      </c>
      <c r="D260" s="5" t="s">
        <v>442</v>
      </c>
      <c r="E260" s="5">
        <v>59</v>
      </c>
      <c r="F260" s="50">
        <v>21805</v>
      </c>
      <c r="G260" s="5">
        <v>351325</v>
      </c>
      <c r="H260" s="50">
        <v>30204</v>
      </c>
      <c r="I260" s="5" t="s">
        <v>417</v>
      </c>
    </row>
    <row r="261" spans="1:9" s="1" customFormat="1" x14ac:dyDescent="0.25">
      <c r="A261" s="5" t="s">
        <v>413</v>
      </c>
      <c r="B261" s="5" t="s">
        <v>603</v>
      </c>
      <c r="C261" s="5" t="s">
        <v>699</v>
      </c>
      <c r="D261" s="5" t="s">
        <v>670</v>
      </c>
      <c r="E261" s="5">
        <v>58</v>
      </c>
      <c r="F261" s="50">
        <v>21972</v>
      </c>
      <c r="G261" s="5">
        <v>350847</v>
      </c>
      <c r="H261" s="50">
        <v>29956</v>
      </c>
      <c r="I261" s="5" t="s">
        <v>417</v>
      </c>
    </row>
    <row r="262" spans="1:9" s="1" customFormat="1" x14ac:dyDescent="0.25">
      <c r="A262" s="5" t="s">
        <v>408</v>
      </c>
      <c r="B262" s="5" t="s">
        <v>592</v>
      </c>
      <c r="C262" s="5" t="s">
        <v>535</v>
      </c>
      <c r="D262" s="5" t="s">
        <v>700</v>
      </c>
      <c r="E262" s="5">
        <v>58</v>
      </c>
      <c r="F262" s="50">
        <v>22166</v>
      </c>
      <c r="G262" s="5">
        <v>350217</v>
      </c>
      <c r="H262" s="50">
        <v>30083</v>
      </c>
      <c r="I262" s="5" t="s">
        <v>417</v>
      </c>
    </row>
    <row r="263" spans="1:9" s="1" customFormat="1" x14ac:dyDescent="0.25">
      <c r="A263" s="5" t="s">
        <v>408</v>
      </c>
      <c r="B263" s="5" t="s">
        <v>514</v>
      </c>
      <c r="C263" s="5" t="s">
        <v>621</v>
      </c>
      <c r="D263" s="5" t="s">
        <v>502</v>
      </c>
      <c r="E263" s="5">
        <v>58</v>
      </c>
      <c r="F263" s="50">
        <v>22070</v>
      </c>
      <c r="G263" s="5">
        <v>351003</v>
      </c>
      <c r="H263" s="50">
        <v>30013</v>
      </c>
      <c r="I263" s="5" t="s">
        <v>417</v>
      </c>
    </row>
    <row r="264" spans="1:9" s="1" customFormat="1" x14ac:dyDescent="0.25">
      <c r="A264" s="5" t="s">
        <v>413</v>
      </c>
      <c r="B264" s="5" t="s">
        <v>446</v>
      </c>
      <c r="C264" s="5" t="s">
        <v>472</v>
      </c>
      <c r="D264" s="5" t="s">
        <v>457</v>
      </c>
      <c r="E264" s="5">
        <v>57</v>
      </c>
      <c r="F264" s="50">
        <v>22465</v>
      </c>
      <c r="G264" s="5">
        <v>350710</v>
      </c>
      <c r="H264" s="50">
        <v>30281</v>
      </c>
      <c r="I264" s="5" t="s">
        <v>417</v>
      </c>
    </row>
    <row r="265" spans="1:9" s="1" customFormat="1" x14ac:dyDescent="0.25">
      <c r="A265" s="5" t="s">
        <v>408</v>
      </c>
      <c r="B265" s="5" t="s">
        <v>410</v>
      </c>
      <c r="C265" s="5" t="s">
        <v>185</v>
      </c>
      <c r="D265" s="5" t="s">
        <v>460</v>
      </c>
      <c r="E265" s="5">
        <v>56</v>
      </c>
      <c r="F265" s="50">
        <v>22592</v>
      </c>
      <c r="G265" s="5">
        <v>350247</v>
      </c>
      <c r="H265" s="50">
        <v>30295</v>
      </c>
      <c r="I265" s="5" t="s">
        <v>417</v>
      </c>
    </row>
    <row r="266" spans="1:9" s="1" customFormat="1" x14ac:dyDescent="0.25">
      <c r="A266" s="5" t="s">
        <v>408</v>
      </c>
      <c r="B266" s="5" t="s">
        <v>440</v>
      </c>
      <c r="C266" s="5" t="s">
        <v>410</v>
      </c>
      <c r="D266" s="5" t="s">
        <v>422</v>
      </c>
      <c r="E266" s="5">
        <v>55</v>
      </c>
      <c r="F266" s="50">
        <v>22930</v>
      </c>
      <c r="G266" s="5">
        <v>350063</v>
      </c>
      <c r="H266" s="50">
        <v>30239</v>
      </c>
      <c r="I266" s="5" t="s">
        <v>417</v>
      </c>
    </row>
    <row r="267" spans="1:9" s="1" customFormat="1" x14ac:dyDescent="0.25">
      <c r="A267" s="5" t="s">
        <v>408</v>
      </c>
      <c r="B267" s="5" t="s">
        <v>155</v>
      </c>
      <c r="C267" s="5" t="s">
        <v>697</v>
      </c>
      <c r="D267" s="5" t="s">
        <v>416</v>
      </c>
      <c r="E267" s="5">
        <v>56</v>
      </c>
      <c r="F267" s="50">
        <v>22788</v>
      </c>
      <c r="G267" s="5">
        <v>350569</v>
      </c>
      <c r="H267" s="50">
        <v>29976</v>
      </c>
      <c r="I267" s="5" t="s">
        <v>417</v>
      </c>
    </row>
    <row r="268" spans="1:9" s="1" customFormat="1" x14ac:dyDescent="0.25">
      <c r="A268" s="5" t="s">
        <v>408</v>
      </c>
      <c r="B268" s="5" t="s">
        <v>615</v>
      </c>
      <c r="C268" s="5" t="s">
        <v>451</v>
      </c>
      <c r="D268" s="5" t="s">
        <v>473</v>
      </c>
      <c r="E268" s="5">
        <v>54</v>
      </c>
      <c r="F268" s="50">
        <v>23326</v>
      </c>
      <c r="G268" s="5">
        <v>350355</v>
      </c>
      <c r="H268" s="50">
        <v>30091</v>
      </c>
      <c r="I268" s="5" t="s">
        <v>417</v>
      </c>
    </row>
    <row r="269" spans="1:9" s="1" customFormat="1" x14ac:dyDescent="0.25">
      <c r="A269" s="5" t="s">
        <v>413</v>
      </c>
      <c r="B269" s="5" t="s">
        <v>671</v>
      </c>
      <c r="C269" s="5" t="s">
        <v>486</v>
      </c>
      <c r="D269" s="5" t="s">
        <v>457</v>
      </c>
      <c r="E269" s="5">
        <v>58</v>
      </c>
      <c r="F269" s="50">
        <v>22163</v>
      </c>
      <c r="G269" s="5">
        <v>560421</v>
      </c>
      <c r="H269" s="50">
        <v>30206</v>
      </c>
      <c r="I269" s="5" t="s">
        <v>417</v>
      </c>
    </row>
    <row r="270" spans="1:9" s="1" customFormat="1" x14ac:dyDescent="0.25">
      <c r="A270" s="5" t="s">
        <v>408</v>
      </c>
      <c r="B270" s="5" t="s">
        <v>546</v>
      </c>
      <c r="C270" s="5" t="s">
        <v>685</v>
      </c>
      <c r="D270" s="5" t="s">
        <v>701</v>
      </c>
      <c r="E270" s="5">
        <v>57</v>
      </c>
      <c r="F270" s="50">
        <v>22289</v>
      </c>
      <c r="G270" s="5">
        <v>560422</v>
      </c>
      <c r="H270" s="50">
        <v>30044</v>
      </c>
      <c r="I270" s="5" t="s">
        <v>417</v>
      </c>
    </row>
    <row r="271" spans="1:9" s="1" customFormat="1" x14ac:dyDescent="0.25">
      <c r="A271" s="5" t="s">
        <v>408</v>
      </c>
      <c r="B271" s="5" t="s">
        <v>423</v>
      </c>
      <c r="C271" s="5" t="s">
        <v>535</v>
      </c>
      <c r="D271" s="5" t="s">
        <v>457</v>
      </c>
      <c r="E271" s="5">
        <v>65</v>
      </c>
      <c r="F271" s="50">
        <v>19457</v>
      </c>
      <c r="G271" s="5">
        <v>350233</v>
      </c>
      <c r="H271" s="50">
        <v>29998</v>
      </c>
      <c r="I271" s="5" t="s">
        <v>421</v>
      </c>
    </row>
    <row r="272" spans="1:9" s="1" customFormat="1" x14ac:dyDescent="0.25">
      <c r="A272" s="5" t="s">
        <v>408</v>
      </c>
      <c r="B272" s="5" t="s">
        <v>500</v>
      </c>
      <c r="C272" s="5" t="s">
        <v>575</v>
      </c>
      <c r="D272" s="5" t="s">
        <v>702</v>
      </c>
      <c r="E272" s="5">
        <v>61</v>
      </c>
      <c r="F272" s="50">
        <v>20882</v>
      </c>
      <c r="G272" s="5">
        <v>561366</v>
      </c>
      <c r="H272" s="50">
        <v>30039</v>
      </c>
      <c r="I272" s="5" t="s">
        <v>421</v>
      </c>
    </row>
    <row r="273" spans="1:9" s="1" customFormat="1" x14ac:dyDescent="0.25">
      <c r="A273" s="5" t="s">
        <v>413</v>
      </c>
      <c r="B273" s="5" t="s">
        <v>631</v>
      </c>
      <c r="C273" s="5" t="s">
        <v>472</v>
      </c>
      <c r="D273" s="5" t="s">
        <v>416</v>
      </c>
      <c r="E273" s="5">
        <v>60</v>
      </c>
      <c r="F273" s="50">
        <v>21416</v>
      </c>
      <c r="G273" s="5">
        <v>350215</v>
      </c>
      <c r="H273" s="50">
        <v>30046</v>
      </c>
      <c r="I273" s="5" t="s">
        <v>421</v>
      </c>
    </row>
    <row r="274" spans="1:9" s="1" customFormat="1" x14ac:dyDescent="0.25">
      <c r="A274" s="5" t="s">
        <v>413</v>
      </c>
      <c r="B274" s="5" t="s">
        <v>418</v>
      </c>
      <c r="C274" s="5" t="s">
        <v>518</v>
      </c>
      <c r="D274" s="5" t="s">
        <v>703</v>
      </c>
      <c r="E274" s="5">
        <v>60</v>
      </c>
      <c r="F274" s="50">
        <v>21401</v>
      </c>
      <c r="G274" s="5">
        <v>560401</v>
      </c>
      <c r="H274" s="50">
        <v>30105</v>
      </c>
      <c r="I274" s="5" t="s">
        <v>421</v>
      </c>
    </row>
    <row r="275" spans="1:9" s="1" customFormat="1" x14ac:dyDescent="0.25">
      <c r="A275" s="5" t="s">
        <v>413</v>
      </c>
      <c r="B275" s="5" t="s">
        <v>544</v>
      </c>
      <c r="C275" s="5" t="s">
        <v>438</v>
      </c>
      <c r="D275" s="5" t="s">
        <v>425</v>
      </c>
      <c r="E275" s="5">
        <v>59</v>
      </c>
      <c r="F275" s="50">
        <v>21661</v>
      </c>
      <c r="G275" s="5">
        <v>351032</v>
      </c>
      <c r="H275" s="50">
        <v>30036</v>
      </c>
      <c r="I275" s="5" t="s">
        <v>421</v>
      </c>
    </row>
    <row r="276" spans="1:9" s="1" customFormat="1" x14ac:dyDescent="0.25">
      <c r="A276" s="5" t="s">
        <v>413</v>
      </c>
      <c r="B276" s="5" t="s">
        <v>471</v>
      </c>
      <c r="C276" s="5" t="s">
        <v>472</v>
      </c>
      <c r="D276" s="5" t="s">
        <v>457</v>
      </c>
      <c r="E276" s="5">
        <v>59</v>
      </c>
      <c r="F276" s="50">
        <v>21575</v>
      </c>
      <c r="G276" s="5">
        <v>350952</v>
      </c>
      <c r="H276" s="50">
        <v>29977</v>
      </c>
      <c r="I276" s="5" t="s">
        <v>421</v>
      </c>
    </row>
    <row r="277" spans="1:9" s="1" customFormat="1" x14ac:dyDescent="0.25">
      <c r="A277" s="5" t="s">
        <v>408</v>
      </c>
      <c r="B277" s="5" t="s">
        <v>410</v>
      </c>
      <c r="C277" s="5" t="s">
        <v>185</v>
      </c>
      <c r="D277" s="5" t="s">
        <v>445</v>
      </c>
      <c r="E277" s="5">
        <v>58</v>
      </c>
      <c r="F277" s="50">
        <v>22070</v>
      </c>
      <c r="G277" s="5">
        <v>350139</v>
      </c>
      <c r="H277" s="50">
        <v>30231</v>
      </c>
      <c r="I277" s="5" t="s">
        <v>421</v>
      </c>
    </row>
    <row r="278" spans="1:9" s="1" customFormat="1" x14ac:dyDescent="0.25">
      <c r="A278" s="5" t="s">
        <v>413</v>
      </c>
      <c r="B278" s="5" t="s">
        <v>704</v>
      </c>
      <c r="C278" s="5" t="s">
        <v>600</v>
      </c>
      <c r="D278" s="5" t="s">
        <v>636</v>
      </c>
      <c r="E278" s="5">
        <v>58</v>
      </c>
      <c r="F278" s="50">
        <v>22135</v>
      </c>
      <c r="G278" s="5">
        <v>560426</v>
      </c>
      <c r="H278" s="50">
        <v>30293</v>
      </c>
      <c r="I278" s="5" t="s">
        <v>421</v>
      </c>
    </row>
    <row r="279" spans="1:9" s="1" customFormat="1" x14ac:dyDescent="0.25">
      <c r="A279" s="5" t="s">
        <v>408</v>
      </c>
      <c r="B279" s="5" t="s">
        <v>705</v>
      </c>
      <c r="C279" s="5" t="s">
        <v>155</v>
      </c>
      <c r="D279" s="5" t="s">
        <v>460</v>
      </c>
      <c r="E279" s="5">
        <v>58</v>
      </c>
      <c r="F279" s="50">
        <v>22087</v>
      </c>
      <c r="G279" s="5">
        <v>350496</v>
      </c>
      <c r="H279" s="50">
        <v>30265</v>
      </c>
      <c r="I279" s="5" t="s">
        <v>421</v>
      </c>
    </row>
    <row r="280" spans="1:9" s="1" customFormat="1" x14ac:dyDescent="0.25">
      <c r="A280" s="5" t="s">
        <v>413</v>
      </c>
      <c r="B280" s="5" t="s">
        <v>704</v>
      </c>
      <c r="C280" s="5" t="s">
        <v>456</v>
      </c>
      <c r="D280" s="5" t="s">
        <v>457</v>
      </c>
      <c r="E280" s="5">
        <v>58</v>
      </c>
      <c r="F280" s="50">
        <v>22014</v>
      </c>
      <c r="G280" s="5">
        <v>350939</v>
      </c>
      <c r="H280" s="50">
        <v>30175</v>
      </c>
      <c r="I280" s="5" t="s">
        <v>421</v>
      </c>
    </row>
    <row r="281" spans="1:9" s="1" customFormat="1" x14ac:dyDescent="0.25">
      <c r="A281" s="5" t="s">
        <v>408</v>
      </c>
      <c r="B281" s="5" t="s">
        <v>474</v>
      </c>
      <c r="C281" s="5" t="s">
        <v>532</v>
      </c>
      <c r="D281" s="5" t="s">
        <v>607</v>
      </c>
      <c r="E281" s="5">
        <v>59</v>
      </c>
      <c r="F281" s="50">
        <v>21591</v>
      </c>
      <c r="G281" s="5">
        <v>350109</v>
      </c>
      <c r="H281" s="50">
        <v>30675</v>
      </c>
      <c r="I281" s="5" t="s">
        <v>466</v>
      </c>
    </row>
    <row r="282" spans="1:9" s="1" customFormat="1" x14ac:dyDescent="0.25">
      <c r="A282" s="5" t="s">
        <v>413</v>
      </c>
      <c r="B282" s="5" t="s">
        <v>409</v>
      </c>
      <c r="C282" s="5" t="s">
        <v>706</v>
      </c>
      <c r="D282" s="5" t="s">
        <v>457</v>
      </c>
      <c r="E282" s="5">
        <v>58</v>
      </c>
      <c r="F282" s="50">
        <v>21967</v>
      </c>
      <c r="G282" s="5">
        <v>350351</v>
      </c>
      <c r="H282" s="50">
        <v>30509</v>
      </c>
      <c r="I282" s="5" t="s">
        <v>466</v>
      </c>
    </row>
    <row r="283" spans="1:9" s="1" customFormat="1" x14ac:dyDescent="0.25">
      <c r="A283" s="5" t="s">
        <v>413</v>
      </c>
      <c r="B283" s="5" t="s">
        <v>602</v>
      </c>
      <c r="C283" s="5" t="s">
        <v>566</v>
      </c>
      <c r="D283" s="5" t="s">
        <v>473</v>
      </c>
      <c r="E283" s="5">
        <v>57</v>
      </c>
      <c r="F283" s="50">
        <v>22361</v>
      </c>
      <c r="G283" s="5">
        <v>350789</v>
      </c>
      <c r="H283" s="50">
        <v>30378</v>
      </c>
      <c r="I283" s="5" t="s">
        <v>466</v>
      </c>
    </row>
    <row r="284" spans="1:9" s="1" customFormat="1" x14ac:dyDescent="0.25">
      <c r="A284" s="5" t="s">
        <v>413</v>
      </c>
      <c r="B284" s="5" t="s">
        <v>469</v>
      </c>
      <c r="C284" s="5" t="s">
        <v>707</v>
      </c>
      <c r="D284" s="5" t="s">
        <v>457</v>
      </c>
      <c r="E284" s="5">
        <v>56</v>
      </c>
      <c r="F284" s="50">
        <v>22893</v>
      </c>
      <c r="G284" s="5">
        <v>350203</v>
      </c>
      <c r="H284" s="50">
        <v>30600</v>
      </c>
      <c r="I284" s="5" t="s">
        <v>466</v>
      </c>
    </row>
    <row r="285" spans="1:9" s="1" customFormat="1" x14ac:dyDescent="0.25">
      <c r="A285" s="5" t="s">
        <v>413</v>
      </c>
      <c r="B285" s="5" t="s">
        <v>667</v>
      </c>
      <c r="C285" s="5" t="s">
        <v>708</v>
      </c>
      <c r="D285" s="5" t="s">
        <v>416</v>
      </c>
      <c r="E285" s="5">
        <v>56</v>
      </c>
      <c r="F285" s="50">
        <v>22830</v>
      </c>
      <c r="G285" s="5">
        <v>350833</v>
      </c>
      <c r="H285" s="50">
        <v>30514</v>
      </c>
      <c r="I285" s="5" t="s">
        <v>466</v>
      </c>
    </row>
    <row r="286" spans="1:9" s="1" customFormat="1" x14ac:dyDescent="0.25">
      <c r="A286" s="5" t="s">
        <v>413</v>
      </c>
      <c r="B286" s="5" t="s">
        <v>579</v>
      </c>
      <c r="C286" s="5" t="s">
        <v>141</v>
      </c>
      <c r="D286" s="5" t="s">
        <v>416</v>
      </c>
      <c r="E286" s="5">
        <v>57</v>
      </c>
      <c r="F286" s="50">
        <v>22333</v>
      </c>
      <c r="G286" s="5">
        <v>350609</v>
      </c>
      <c r="H286" s="50">
        <v>30581</v>
      </c>
      <c r="I286" s="5" t="s">
        <v>466</v>
      </c>
    </row>
    <row r="287" spans="1:9" s="1" customFormat="1" x14ac:dyDescent="0.25">
      <c r="A287" s="5" t="s">
        <v>413</v>
      </c>
      <c r="B287" s="5" t="s">
        <v>578</v>
      </c>
      <c r="C287" s="5" t="s">
        <v>472</v>
      </c>
      <c r="D287" s="5" t="s">
        <v>460</v>
      </c>
      <c r="E287" s="5">
        <v>59</v>
      </c>
      <c r="F287" s="50">
        <v>21477</v>
      </c>
      <c r="G287" s="5">
        <v>351353</v>
      </c>
      <c r="H287" s="50">
        <v>30409</v>
      </c>
      <c r="I287" s="5" t="s">
        <v>466</v>
      </c>
    </row>
    <row r="288" spans="1:9" s="1" customFormat="1" x14ac:dyDescent="0.25">
      <c r="A288" s="5" t="s">
        <v>413</v>
      </c>
      <c r="B288" s="5" t="s">
        <v>448</v>
      </c>
      <c r="C288" s="5" t="s">
        <v>558</v>
      </c>
      <c r="D288" s="5" t="s">
        <v>439</v>
      </c>
      <c r="E288" s="5">
        <v>59</v>
      </c>
      <c r="F288" s="50">
        <v>21781</v>
      </c>
      <c r="G288" s="5">
        <v>350123</v>
      </c>
      <c r="H288" s="50">
        <v>30676</v>
      </c>
      <c r="I288" s="5" t="s">
        <v>466</v>
      </c>
    </row>
    <row r="289" spans="1:9" s="1" customFormat="1" x14ac:dyDescent="0.25">
      <c r="A289" s="5" t="s">
        <v>413</v>
      </c>
      <c r="B289" s="5" t="s">
        <v>709</v>
      </c>
      <c r="C289" s="5" t="s">
        <v>710</v>
      </c>
      <c r="D289" s="5" t="s">
        <v>711</v>
      </c>
      <c r="E289" s="5">
        <v>57</v>
      </c>
      <c r="F289" s="50">
        <v>22201</v>
      </c>
      <c r="G289" s="5">
        <v>350603</v>
      </c>
      <c r="H289" s="50">
        <v>30631</v>
      </c>
      <c r="I289" s="5" t="s">
        <v>466</v>
      </c>
    </row>
    <row r="290" spans="1:9" s="1" customFormat="1" x14ac:dyDescent="0.25">
      <c r="A290" s="5" t="s">
        <v>413</v>
      </c>
      <c r="B290" s="5" t="s">
        <v>712</v>
      </c>
      <c r="C290" s="5" t="s">
        <v>432</v>
      </c>
      <c r="D290" s="5" t="s">
        <v>457</v>
      </c>
      <c r="E290" s="5">
        <v>59</v>
      </c>
      <c r="F290" s="50">
        <v>21470</v>
      </c>
      <c r="G290" s="5">
        <v>351356</v>
      </c>
      <c r="H290" s="50">
        <v>30646</v>
      </c>
      <c r="I290" s="5" t="s">
        <v>412</v>
      </c>
    </row>
    <row r="291" spans="1:9" s="1" customFormat="1" x14ac:dyDescent="0.25">
      <c r="A291" s="5" t="s">
        <v>413</v>
      </c>
      <c r="B291" s="5" t="s">
        <v>713</v>
      </c>
      <c r="C291" s="5" t="s">
        <v>415</v>
      </c>
      <c r="D291" s="5" t="s">
        <v>425</v>
      </c>
      <c r="E291" s="5">
        <v>61</v>
      </c>
      <c r="F291" s="50">
        <v>20877</v>
      </c>
      <c r="G291" s="5">
        <v>350100</v>
      </c>
      <c r="H291" s="50">
        <v>29959</v>
      </c>
      <c r="I291" s="5" t="s">
        <v>412</v>
      </c>
    </row>
    <row r="292" spans="1:9" s="1" customFormat="1" x14ac:dyDescent="0.25">
      <c r="A292" s="5" t="s">
        <v>413</v>
      </c>
      <c r="B292" s="5" t="s">
        <v>572</v>
      </c>
      <c r="C292" s="5" t="s">
        <v>600</v>
      </c>
      <c r="D292" s="5" t="s">
        <v>460</v>
      </c>
      <c r="E292" s="5">
        <v>58</v>
      </c>
      <c r="F292" s="50">
        <v>22100</v>
      </c>
      <c r="G292" s="5">
        <v>350143</v>
      </c>
      <c r="H292" s="50">
        <v>30093</v>
      </c>
      <c r="I292" s="5" t="s">
        <v>412</v>
      </c>
    </row>
    <row r="293" spans="1:9" s="1" customFormat="1" x14ac:dyDescent="0.25">
      <c r="A293" s="5" t="s">
        <v>413</v>
      </c>
      <c r="B293" s="5" t="s">
        <v>414</v>
      </c>
      <c r="C293" s="5" t="s">
        <v>435</v>
      </c>
      <c r="D293" s="5" t="s">
        <v>457</v>
      </c>
      <c r="E293" s="5">
        <v>57</v>
      </c>
      <c r="F293" s="50">
        <v>22531</v>
      </c>
      <c r="G293" s="5">
        <v>350225</v>
      </c>
      <c r="H293" s="50">
        <v>30114</v>
      </c>
      <c r="I293" s="5" t="s">
        <v>412</v>
      </c>
    </row>
    <row r="294" spans="1:9" s="1" customFormat="1" x14ac:dyDescent="0.25">
      <c r="A294" s="5" t="s">
        <v>413</v>
      </c>
      <c r="B294" s="5" t="s">
        <v>590</v>
      </c>
      <c r="C294" s="5" t="s">
        <v>510</v>
      </c>
      <c r="D294" s="5" t="s">
        <v>416</v>
      </c>
      <c r="E294" s="5">
        <v>57</v>
      </c>
      <c r="F294" s="50">
        <v>22423</v>
      </c>
      <c r="G294" s="5">
        <v>351115</v>
      </c>
      <c r="H294" s="50">
        <v>30074</v>
      </c>
      <c r="I294" s="5" t="s">
        <v>412</v>
      </c>
    </row>
    <row r="295" spans="1:9" s="1" customFormat="1" x14ac:dyDescent="0.25">
      <c r="A295" s="5" t="s">
        <v>413</v>
      </c>
      <c r="B295" s="5" t="s">
        <v>517</v>
      </c>
      <c r="C295" s="5" t="s">
        <v>441</v>
      </c>
      <c r="D295" s="5" t="s">
        <v>460</v>
      </c>
      <c r="E295" s="5">
        <v>57</v>
      </c>
      <c r="F295" s="50">
        <v>22413</v>
      </c>
      <c r="G295" s="5">
        <v>350171</v>
      </c>
      <c r="H295" s="50">
        <v>30310</v>
      </c>
      <c r="I295" s="5" t="s">
        <v>412</v>
      </c>
    </row>
    <row r="296" spans="1:9" s="1" customFormat="1" x14ac:dyDescent="0.25">
      <c r="A296" s="5" t="s">
        <v>408</v>
      </c>
      <c r="B296" s="5" t="s">
        <v>488</v>
      </c>
      <c r="C296" s="5" t="s">
        <v>679</v>
      </c>
      <c r="D296" s="5" t="s">
        <v>460</v>
      </c>
      <c r="E296" s="5">
        <v>56</v>
      </c>
      <c r="F296" s="50">
        <v>22756</v>
      </c>
      <c r="G296" s="5">
        <v>350843</v>
      </c>
      <c r="H296" s="50">
        <v>30144</v>
      </c>
      <c r="I296" s="5" t="s">
        <v>412</v>
      </c>
    </row>
    <row r="297" spans="1:9" s="1" customFormat="1" x14ac:dyDescent="0.25">
      <c r="A297" s="5" t="s">
        <v>408</v>
      </c>
      <c r="B297" s="5" t="s">
        <v>615</v>
      </c>
      <c r="C297" s="5" t="s">
        <v>676</v>
      </c>
      <c r="D297" s="5" t="s">
        <v>714</v>
      </c>
      <c r="E297" s="5">
        <v>63</v>
      </c>
      <c r="F297" s="50">
        <v>20009</v>
      </c>
      <c r="G297" s="5">
        <v>560438</v>
      </c>
      <c r="H297" s="50">
        <v>30013</v>
      </c>
      <c r="I297" s="5" t="s">
        <v>412</v>
      </c>
    </row>
    <row r="298" spans="1:9" s="1" customFormat="1" x14ac:dyDescent="0.25">
      <c r="A298" s="5" t="s">
        <v>408</v>
      </c>
      <c r="B298" s="5" t="s">
        <v>592</v>
      </c>
      <c r="C298" s="5" t="s">
        <v>556</v>
      </c>
      <c r="D298" s="5" t="s">
        <v>411</v>
      </c>
      <c r="E298" s="5">
        <v>62</v>
      </c>
      <c r="F298" s="50">
        <v>20511</v>
      </c>
      <c r="G298" s="5">
        <v>560435</v>
      </c>
      <c r="H298" s="50">
        <v>30235</v>
      </c>
      <c r="I298" s="5" t="s">
        <v>412</v>
      </c>
    </row>
    <row r="299" spans="1:9" s="1" customFormat="1" x14ac:dyDescent="0.25">
      <c r="A299" s="5" t="s">
        <v>408</v>
      </c>
      <c r="B299" s="5" t="s">
        <v>152</v>
      </c>
      <c r="C299" s="5" t="s">
        <v>715</v>
      </c>
      <c r="D299" s="5" t="s">
        <v>460</v>
      </c>
      <c r="E299" s="5">
        <v>60</v>
      </c>
      <c r="F299" s="50">
        <v>21166</v>
      </c>
      <c r="G299" s="5">
        <v>560437</v>
      </c>
      <c r="H299" s="50">
        <v>30149</v>
      </c>
      <c r="I299" s="5" t="s">
        <v>412</v>
      </c>
    </row>
    <row r="300" spans="1:9" s="1" customFormat="1" x14ac:dyDescent="0.25">
      <c r="A300" s="5" t="s">
        <v>408</v>
      </c>
      <c r="B300" s="5" t="s">
        <v>608</v>
      </c>
      <c r="C300" s="5" t="s">
        <v>716</v>
      </c>
      <c r="D300" s="5" t="s">
        <v>422</v>
      </c>
      <c r="E300" s="5">
        <v>60</v>
      </c>
      <c r="F300" s="50">
        <v>21283</v>
      </c>
      <c r="G300" s="5">
        <v>560433</v>
      </c>
      <c r="H300" s="50">
        <v>30216</v>
      </c>
      <c r="I300" s="5" t="s">
        <v>412</v>
      </c>
    </row>
    <row r="301" spans="1:9" s="1" customFormat="1" x14ac:dyDescent="0.25">
      <c r="A301" s="5" t="s">
        <v>408</v>
      </c>
      <c r="B301" s="5" t="s">
        <v>431</v>
      </c>
      <c r="C301" s="5" t="s">
        <v>155</v>
      </c>
      <c r="D301" s="5" t="s">
        <v>473</v>
      </c>
      <c r="E301" s="5">
        <v>59</v>
      </c>
      <c r="F301" s="50">
        <v>21753</v>
      </c>
      <c r="G301" s="5">
        <v>350345</v>
      </c>
      <c r="H301" s="50">
        <v>30044</v>
      </c>
      <c r="I301" s="5" t="s">
        <v>417</v>
      </c>
    </row>
    <row r="302" spans="1:9" s="1" customFormat="1" x14ac:dyDescent="0.25">
      <c r="A302" s="5" t="s">
        <v>408</v>
      </c>
      <c r="B302" s="5" t="s">
        <v>712</v>
      </c>
      <c r="C302" s="5" t="s">
        <v>444</v>
      </c>
      <c r="D302" s="5" t="s">
        <v>422</v>
      </c>
      <c r="E302" s="5">
        <v>58</v>
      </c>
      <c r="F302" s="50">
        <v>22181</v>
      </c>
      <c r="G302" s="5">
        <v>351236</v>
      </c>
      <c r="H302" s="50">
        <v>30311</v>
      </c>
      <c r="I302" s="5" t="s">
        <v>417</v>
      </c>
    </row>
    <row r="303" spans="1:9" s="1" customFormat="1" x14ac:dyDescent="0.25">
      <c r="A303" s="5" t="s">
        <v>408</v>
      </c>
      <c r="B303" s="5" t="s">
        <v>488</v>
      </c>
      <c r="C303" s="5" t="s">
        <v>621</v>
      </c>
      <c r="D303" s="5" t="s">
        <v>717</v>
      </c>
      <c r="E303" s="5">
        <v>57</v>
      </c>
      <c r="F303" s="50">
        <v>22227</v>
      </c>
      <c r="G303" s="5">
        <v>560456</v>
      </c>
      <c r="H303" s="50">
        <v>30266</v>
      </c>
      <c r="I303" s="5" t="s">
        <v>417</v>
      </c>
    </row>
    <row r="304" spans="1:9" s="1" customFormat="1" x14ac:dyDescent="0.25">
      <c r="A304" s="5" t="s">
        <v>413</v>
      </c>
      <c r="B304" s="5" t="s">
        <v>483</v>
      </c>
      <c r="C304" s="5" t="s">
        <v>718</v>
      </c>
      <c r="D304" s="5" t="s">
        <v>416</v>
      </c>
      <c r="E304" s="5">
        <v>57</v>
      </c>
      <c r="F304" s="50">
        <v>22436</v>
      </c>
      <c r="G304" s="5">
        <v>351205</v>
      </c>
      <c r="H304" s="50">
        <v>30281</v>
      </c>
      <c r="I304" s="5" t="s">
        <v>417</v>
      </c>
    </row>
    <row r="305" spans="1:9" s="1" customFormat="1" x14ac:dyDescent="0.25">
      <c r="A305" s="5" t="s">
        <v>408</v>
      </c>
      <c r="B305" s="5" t="s">
        <v>719</v>
      </c>
      <c r="C305" s="5" t="s">
        <v>550</v>
      </c>
      <c r="D305" s="5" t="s">
        <v>460</v>
      </c>
      <c r="E305" s="5">
        <v>61</v>
      </c>
      <c r="F305" s="50">
        <v>20915</v>
      </c>
      <c r="G305" s="5">
        <v>560443</v>
      </c>
      <c r="H305" s="50">
        <v>30404</v>
      </c>
      <c r="I305" s="5" t="s">
        <v>417</v>
      </c>
    </row>
    <row r="306" spans="1:9" s="1" customFormat="1" x14ac:dyDescent="0.25">
      <c r="A306" s="5" t="s">
        <v>413</v>
      </c>
      <c r="B306" s="5" t="s">
        <v>479</v>
      </c>
      <c r="C306" s="5" t="s">
        <v>441</v>
      </c>
      <c r="D306" s="5" t="s">
        <v>668</v>
      </c>
      <c r="E306" s="5">
        <v>61</v>
      </c>
      <c r="F306" s="50">
        <v>20975</v>
      </c>
      <c r="G306" s="5">
        <v>561640</v>
      </c>
      <c r="H306" s="50">
        <v>30535</v>
      </c>
      <c r="I306" s="5" t="s">
        <v>417</v>
      </c>
    </row>
    <row r="307" spans="1:9" s="1" customFormat="1" x14ac:dyDescent="0.25">
      <c r="A307" s="5" t="s">
        <v>413</v>
      </c>
      <c r="B307" s="5" t="s">
        <v>569</v>
      </c>
      <c r="C307" s="5" t="s">
        <v>591</v>
      </c>
      <c r="D307" s="5" t="s">
        <v>460</v>
      </c>
      <c r="E307" s="5">
        <v>57</v>
      </c>
      <c r="F307" s="50">
        <v>22276</v>
      </c>
      <c r="G307" s="5">
        <v>560564</v>
      </c>
      <c r="H307" s="50">
        <v>30571</v>
      </c>
      <c r="I307" s="5" t="s">
        <v>417</v>
      </c>
    </row>
    <row r="308" spans="1:9" s="1" customFormat="1" x14ac:dyDescent="0.25">
      <c r="A308" s="5" t="s">
        <v>413</v>
      </c>
      <c r="B308" s="5" t="s">
        <v>645</v>
      </c>
      <c r="C308" s="5" t="s">
        <v>720</v>
      </c>
      <c r="D308" s="5" t="s">
        <v>460</v>
      </c>
      <c r="E308" s="5">
        <v>58</v>
      </c>
      <c r="F308" s="50">
        <v>22004</v>
      </c>
      <c r="G308" s="5">
        <v>351148</v>
      </c>
      <c r="H308" s="50">
        <v>30500</v>
      </c>
      <c r="I308" s="5" t="s">
        <v>417</v>
      </c>
    </row>
    <row r="309" spans="1:9" s="1" customFormat="1" x14ac:dyDescent="0.25">
      <c r="A309" s="5" t="s">
        <v>413</v>
      </c>
      <c r="B309" s="5" t="s">
        <v>481</v>
      </c>
      <c r="C309" s="5" t="s">
        <v>706</v>
      </c>
      <c r="D309" s="5" t="s">
        <v>416</v>
      </c>
      <c r="E309" s="5">
        <v>57</v>
      </c>
      <c r="F309" s="50">
        <v>22430</v>
      </c>
      <c r="G309" s="5">
        <v>350936</v>
      </c>
      <c r="H309" s="50">
        <v>30396</v>
      </c>
      <c r="I309" s="5" t="s">
        <v>417</v>
      </c>
    </row>
    <row r="310" spans="1:9" s="1" customFormat="1" x14ac:dyDescent="0.25">
      <c r="A310" s="5" t="s">
        <v>408</v>
      </c>
      <c r="B310" s="5" t="s">
        <v>429</v>
      </c>
      <c r="C310" s="5" t="s">
        <v>533</v>
      </c>
      <c r="D310" s="5" t="s">
        <v>422</v>
      </c>
      <c r="E310" s="5">
        <v>57</v>
      </c>
      <c r="F310" s="50">
        <v>22512</v>
      </c>
      <c r="G310" s="5">
        <v>350380</v>
      </c>
      <c r="H310" s="50">
        <v>30611</v>
      </c>
      <c r="I310" s="5" t="s">
        <v>417</v>
      </c>
    </row>
    <row r="311" spans="1:9" s="1" customFormat="1" x14ac:dyDescent="0.25">
      <c r="A311" s="5" t="s">
        <v>408</v>
      </c>
      <c r="B311" s="5" t="s">
        <v>610</v>
      </c>
      <c r="C311" s="5" t="s">
        <v>157</v>
      </c>
      <c r="D311" s="5" t="s">
        <v>619</v>
      </c>
      <c r="E311" s="5">
        <v>61</v>
      </c>
      <c r="F311" s="50">
        <v>20856</v>
      </c>
      <c r="G311" s="5">
        <v>350223</v>
      </c>
      <c r="H311" s="50">
        <v>30426</v>
      </c>
      <c r="I311" s="5" t="s">
        <v>417</v>
      </c>
    </row>
    <row r="312" spans="1:9" s="1" customFormat="1" x14ac:dyDescent="0.25">
      <c r="A312" s="5" t="s">
        <v>413</v>
      </c>
      <c r="B312" s="5" t="s">
        <v>639</v>
      </c>
      <c r="C312" s="5" t="s">
        <v>427</v>
      </c>
      <c r="D312" s="5" t="s">
        <v>416</v>
      </c>
      <c r="E312" s="5">
        <v>60</v>
      </c>
      <c r="F312" s="50">
        <v>21136</v>
      </c>
      <c r="G312" s="5">
        <v>560450</v>
      </c>
      <c r="H312" s="50">
        <v>30414</v>
      </c>
      <c r="I312" s="5" t="s">
        <v>417</v>
      </c>
    </row>
    <row r="313" spans="1:9" s="1" customFormat="1" x14ac:dyDescent="0.25">
      <c r="A313" s="5" t="s">
        <v>413</v>
      </c>
      <c r="B313" s="5" t="s">
        <v>553</v>
      </c>
      <c r="C313" s="5" t="s">
        <v>721</v>
      </c>
      <c r="D313" s="5" t="s">
        <v>425</v>
      </c>
      <c r="E313" s="5">
        <v>59</v>
      </c>
      <c r="F313" s="50">
        <v>21675</v>
      </c>
      <c r="G313" s="5">
        <v>350765</v>
      </c>
      <c r="H313" s="50">
        <v>30439</v>
      </c>
      <c r="I313" s="5" t="s">
        <v>417</v>
      </c>
    </row>
    <row r="314" spans="1:9" s="1" customFormat="1" x14ac:dyDescent="0.25">
      <c r="A314" s="5" t="s">
        <v>413</v>
      </c>
      <c r="B314" s="5" t="s">
        <v>485</v>
      </c>
      <c r="C314" s="5" t="s">
        <v>722</v>
      </c>
      <c r="D314" s="5" t="s">
        <v>416</v>
      </c>
      <c r="E314" s="5">
        <v>57</v>
      </c>
      <c r="F314" s="50">
        <v>22245</v>
      </c>
      <c r="G314" s="5">
        <v>561167</v>
      </c>
      <c r="H314" s="50">
        <v>30563</v>
      </c>
      <c r="I314" s="5" t="s">
        <v>417</v>
      </c>
    </row>
    <row r="315" spans="1:9" s="1" customFormat="1" x14ac:dyDescent="0.25">
      <c r="A315" s="5" t="s">
        <v>413</v>
      </c>
      <c r="B315" s="5" t="s">
        <v>705</v>
      </c>
      <c r="C315" s="5" t="s">
        <v>480</v>
      </c>
      <c r="D315" s="5" t="s">
        <v>460</v>
      </c>
      <c r="E315" s="5">
        <v>57</v>
      </c>
      <c r="F315" s="50">
        <v>22474</v>
      </c>
      <c r="G315" s="5">
        <v>350982</v>
      </c>
      <c r="H315" s="50">
        <v>30456</v>
      </c>
      <c r="I315" s="5" t="s">
        <v>417</v>
      </c>
    </row>
    <row r="316" spans="1:9" s="1" customFormat="1" x14ac:dyDescent="0.25">
      <c r="A316" s="5" t="s">
        <v>413</v>
      </c>
      <c r="B316" s="5" t="s">
        <v>608</v>
      </c>
      <c r="C316" s="5" t="s">
        <v>515</v>
      </c>
      <c r="D316" s="5" t="s">
        <v>457</v>
      </c>
      <c r="E316" s="5">
        <v>59</v>
      </c>
      <c r="F316" s="50">
        <v>21772</v>
      </c>
      <c r="G316" s="5">
        <v>560446</v>
      </c>
      <c r="H316" s="50">
        <v>30569</v>
      </c>
      <c r="I316" s="5" t="s">
        <v>417</v>
      </c>
    </row>
    <row r="317" spans="1:9" s="1" customFormat="1" x14ac:dyDescent="0.25">
      <c r="A317" s="5" t="s">
        <v>413</v>
      </c>
      <c r="B317" s="5" t="s">
        <v>681</v>
      </c>
      <c r="C317" s="5" t="s">
        <v>723</v>
      </c>
      <c r="D317" s="5" t="s">
        <v>416</v>
      </c>
      <c r="E317" s="5">
        <v>58</v>
      </c>
      <c r="F317" s="50">
        <v>22071</v>
      </c>
      <c r="G317" s="5">
        <v>350708</v>
      </c>
      <c r="H317" s="50">
        <v>30321</v>
      </c>
      <c r="I317" s="5" t="s">
        <v>421</v>
      </c>
    </row>
    <row r="318" spans="1:9" s="1" customFormat="1" x14ac:dyDescent="0.25">
      <c r="A318" s="5" t="s">
        <v>408</v>
      </c>
      <c r="B318" s="5" t="s">
        <v>608</v>
      </c>
      <c r="C318" s="5" t="s">
        <v>552</v>
      </c>
      <c r="D318" s="5" t="s">
        <v>607</v>
      </c>
      <c r="E318" s="5">
        <v>63</v>
      </c>
      <c r="F318" s="50">
        <v>20257</v>
      </c>
      <c r="G318" s="5">
        <v>351074</v>
      </c>
      <c r="H318" s="50">
        <v>30448</v>
      </c>
      <c r="I318" s="5" t="s">
        <v>421</v>
      </c>
    </row>
    <row r="319" spans="1:9" s="1" customFormat="1" x14ac:dyDescent="0.25">
      <c r="A319" s="5" t="s">
        <v>408</v>
      </c>
      <c r="B319" s="5" t="s">
        <v>623</v>
      </c>
      <c r="C319" s="5" t="s">
        <v>724</v>
      </c>
      <c r="D319" s="5" t="s">
        <v>536</v>
      </c>
      <c r="E319" s="5">
        <v>60</v>
      </c>
      <c r="F319" s="50">
        <v>21270</v>
      </c>
      <c r="G319" s="5">
        <v>350335</v>
      </c>
      <c r="H319" s="50">
        <v>30378</v>
      </c>
      <c r="I319" s="5" t="s">
        <v>421</v>
      </c>
    </row>
    <row r="320" spans="1:9" s="1" customFormat="1" x14ac:dyDescent="0.25">
      <c r="A320" s="5" t="s">
        <v>408</v>
      </c>
      <c r="B320" s="5" t="s">
        <v>157</v>
      </c>
      <c r="C320" s="5" t="s">
        <v>621</v>
      </c>
      <c r="D320" s="5" t="s">
        <v>442</v>
      </c>
      <c r="E320" s="5">
        <v>60</v>
      </c>
      <c r="F320" s="50">
        <v>21432</v>
      </c>
      <c r="G320" s="5">
        <v>350943</v>
      </c>
      <c r="H320" s="50">
        <v>30646</v>
      </c>
      <c r="I320" s="5" t="s">
        <v>421</v>
      </c>
    </row>
    <row r="321" spans="1:9" s="1" customFormat="1" x14ac:dyDescent="0.25">
      <c r="A321" s="5" t="s">
        <v>413</v>
      </c>
      <c r="B321" s="5" t="s">
        <v>461</v>
      </c>
      <c r="C321" s="5" t="s">
        <v>441</v>
      </c>
      <c r="D321" s="5" t="s">
        <v>442</v>
      </c>
      <c r="E321" s="5">
        <v>60</v>
      </c>
      <c r="F321" s="50">
        <v>21369</v>
      </c>
      <c r="G321" s="5">
        <v>351272</v>
      </c>
      <c r="H321" s="50">
        <v>30660</v>
      </c>
      <c r="I321" s="5" t="s">
        <v>421</v>
      </c>
    </row>
    <row r="322" spans="1:9" s="1" customFormat="1" x14ac:dyDescent="0.25">
      <c r="A322" s="5" t="s">
        <v>413</v>
      </c>
      <c r="B322" s="5" t="s">
        <v>155</v>
      </c>
      <c r="C322" s="5" t="s">
        <v>441</v>
      </c>
      <c r="D322" s="5" t="s">
        <v>457</v>
      </c>
      <c r="E322" s="5">
        <v>58</v>
      </c>
      <c r="F322" s="50">
        <v>22171</v>
      </c>
      <c r="G322" s="5">
        <v>351290</v>
      </c>
      <c r="H322" s="50">
        <v>30604</v>
      </c>
      <c r="I322" s="5" t="s">
        <v>421</v>
      </c>
    </row>
    <row r="323" spans="1:9" s="1" customFormat="1" x14ac:dyDescent="0.25">
      <c r="A323" s="5" t="s">
        <v>413</v>
      </c>
      <c r="B323" s="5" t="s">
        <v>586</v>
      </c>
      <c r="C323" s="5" t="s">
        <v>432</v>
      </c>
      <c r="D323" s="5" t="s">
        <v>416</v>
      </c>
      <c r="E323" s="5">
        <v>57</v>
      </c>
      <c r="F323" s="50">
        <v>22307</v>
      </c>
      <c r="G323" s="5">
        <v>351261</v>
      </c>
      <c r="H323" s="50">
        <v>30341</v>
      </c>
      <c r="I323" s="5" t="s">
        <v>421</v>
      </c>
    </row>
    <row r="324" spans="1:9" s="1" customFormat="1" x14ac:dyDescent="0.25">
      <c r="A324" s="5" t="s">
        <v>408</v>
      </c>
      <c r="B324" s="5" t="s">
        <v>570</v>
      </c>
      <c r="C324" s="5" t="s">
        <v>453</v>
      </c>
      <c r="D324" s="5" t="s">
        <v>425</v>
      </c>
      <c r="E324" s="5">
        <v>56</v>
      </c>
      <c r="F324" s="50">
        <v>22651</v>
      </c>
      <c r="G324" s="5">
        <v>350973</v>
      </c>
      <c r="H324" s="50">
        <v>30456</v>
      </c>
      <c r="I324" s="5" t="s">
        <v>421</v>
      </c>
    </row>
    <row r="325" spans="1:9" s="1" customFormat="1" x14ac:dyDescent="0.25">
      <c r="A325" s="5" t="s">
        <v>408</v>
      </c>
      <c r="B325" s="5" t="s">
        <v>469</v>
      </c>
      <c r="C325" s="5" t="s">
        <v>725</v>
      </c>
      <c r="D325" s="5" t="s">
        <v>726</v>
      </c>
      <c r="E325" s="5">
        <v>61</v>
      </c>
      <c r="F325" s="50">
        <v>20887</v>
      </c>
      <c r="G325" s="5">
        <v>350560</v>
      </c>
      <c r="H325" s="50">
        <v>30571</v>
      </c>
      <c r="I325" s="5" t="s">
        <v>421</v>
      </c>
    </row>
    <row r="326" spans="1:9" s="1" customFormat="1" x14ac:dyDescent="0.25">
      <c r="A326" s="5" t="s">
        <v>408</v>
      </c>
      <c r="B326" s="5" t="s">
        <v>434</v>
      </c>
      <c r="C326" s="5" t="s">
        <v>185</v>
      </c>
      <c r="D326" s="5" t="s">
        <v>727</v>
      </c>
      <c r="E326" s="5">
        <v>58</v>
      </c>
      <c r="F326" s="50">
        <v>22011</v>
      </c>
      <c r="G326" s="5">
        <v>350664</v>
      </c>
      <c r="H326" s="50">
        <v>30409</v>
      </c>
      <c r="I326" s="5" t="s">
        <v>421</v>
      </c>
    </row>
    <row r="327" spans="1:9" s="1" customFormat="1" x14ac:dyDescent="0.25">
      <c r="A327" s="5" t="s">
        <v>408</v>
      </c>
      <c r="B327" s="5" t="s">
        <v>602</v>
      </c>
      <c r="C327" s="5" t="s">
        <v>715</v>
      </c>
      <c r="D327" s="5" t="s">
        <v>422</v>
      </c>
      <c r="E327" s="5">
        <v>58</v>
      </c>
      <c r="F327" s="50">
        <v>22140</v>
      </c>
      <c r="G327" s="5">
        <v>350919</v>
      </c>
      <c r="H327" s="50">
        <v>30363</v>
      </c>
      <c r="I327" s="5" t="s">
        <v>466</v>
      </c>
    </row>
    <row r="328" spans="1:9" s="1" customFormat="1" x14ac:dyDescent="0.25">
      <c r="A328" s="5" t="s">
        <v>413</v>
      </c>
      <c r="B328" s="5" t="s">
        <v>681</v>
      </c>
      <c r="C328" s="5" t="s">
        <v>728</v>
      </c>
      <c r="D328" s="5" t="s">
        <v>416</v>
      </c>
      <c r="E328" s="5">
        <v>57</v>
      </c>
      <c r="F328" s="50">
        <v>22230</v>
      </c>
      <c r="G328" s="5">
        <v>351086</v>
      </c>
      <c r="H328" s="50">
        <v>30404</v>
      </c>
      <c r="I328" s="5" t="s">
        <v>466</v>
      </c>
    </row>
    <row r="329" spans="1:9" s="1" customFormat="1" x14ac:dyDescent="0.25">
      <c r="A329" s="5" t="s">
        <v>413</v>
      </c>
      <c r="B329" s="5" t="s">
        <v>437</v>
      </c>
      <c r="C329" s="5" t="s">
        <v>167</v>
      </c>
      <c r="D329" s="5" t="s">
        <v>416</v>
      </c>
      <c r="E329" s="5">
        <v>56</v>
      </c>
      <c r="F329" s="50">
        <v>22908</v>
      </c>
      <c r="G329" s="5">
        <v>351292</v>
      </c>
      <c r="H329" s="50">
        <v>30540</v>
      </c>
      <c r="I329" s="5" t="s">
        <v>466</v>
      </c>
    </row>
    <row r="330" spans="1:9" s="1" customFormat="1" x14ac:dyDescent="0.25">
      <c r="A330" s="5" t="s">
        <v>408</v>
      </c>
      <c r="B330" s="5" t="s">
        <v>705</v>
      </c>
      <c r="C330" s="5" t="s">
        <v>676</v>
      </c>
      <c r="D330" s="5" t="s">
        <v>445</v>
      </c>
      <c r="E330" s="5">
        <v>57</v>
      </c>
      <c r="F330" s="50">
        <v>22536</v>
      </c>
      <c r="G330" s="5">
        <v>351002</v>
      </c>
      <c r="H330" s="50">
        <v>30470</v>
      </c>
      <c r="I330" s="5" t="s">
        <v>466</v>
      </c>
    </row>
    <row r="331" spans="1:9" s="1" customFormat="1" x14ac:dyDescent="0.25">
      <c r="A331" s="5" t="s">
        <v>408</v>
      </c>
      <c r="B331" s="5" t="s">
        <v>713</v>
      </c>
      <c r="C331" s="5" t="s">
        <v>729</v>
      </c>
      <c r="D331" s="5" t="s">
        <v>442</v>
      </c>
      <c r="E331" s="5">
        <v>56</v>
      </c>
      <c r="F331" s="50">
        <v>22672</v>
      </c>
      <c r="G331" s="5">
        <v>350209</v>
      </c>
      <c r="H331" s="50">
        <v>30401</v>
      </c>
      <c r="I331" s="5" t="s">
        <v>466</v>
      </c>
    </row>
    <row r="332" spans="1:9" s="1" customFormat="1" x14ac:dyDescent="0.25">
      <c r="A332" s="5" t="s">
        <v>408</v>
      </c>
      <c r="B332" s="5" t="s">
        <v>448</v>
      </c>
      <c r="C332" s="5" t="s">
        <v>599</v>
      </c>
      <c r="D332" s="5" t="s">
        <v>470</v>
      </c>
      <c r="E332" s="5">
        <v>55</v>
      </c>
      <c r="F332" s="50">
        <v>23245</v>
      </c>
      <c r="G332" s="5">
        <v>350489</v>
      </c>
      <c r="H332" s="50">
        <v>30342</v>
      </c>
      <c r="I332" s="5" t="s">
        <v>466</v>
      </c>
    </row>
    <row r="333" spans="1:9" s="1" customFormat="1" x14ac:dyDescent="0.25">
      <c r="A333" s="5" t="s">
        <v>408</v>
      </c>
      <c r="B333" s="5" t="s">
        <v>602</v>
      </c>
      <c r="C333" s="5" t="s">
        <v>444</v>
      </c>
      <c r="D333" s="5" t="s">
        <v>425</v>
      </c>
      <c r="E333" s="5">
        <v>54</v>
      </c>
      <c r="F333" s="50">
        <v>23341</v>
      </c>
      <c r="G333" s="5">
        <v>350676</v>
      </c>
      <c r="H333" s="50">
        <v>30596</v>
      </c>
      <c r="I333" s="5" t="s">
        <v>466</v>
      </c>
    </row>
    <row r="334" spans="1:9" s="1" customFormat="1" x14ac:dyDescent="0.25">
      <c r="A334" s="5" t="s">
        <v>408</v>
      </c>
      <c r="B334" s="5" t="s">
        <v>602</v>
      </c>
      <c r="C334" s="5" t="s">
        <v>152</v>
      </c>
      <c r="D334" s="5" t="s">
        <v>460</v>
      </c>
      <c r="E334" s="5">
        <v>60</v>
      </c>
      <c r="F334" s="50">
        <v>21358</v>
      </c>
      <c r="G334" s="5">
        <v>560464</v>
      </c>
      <c r="H334" s="50">
        <v>30658</v>
      </c>
      <c r="I334" s="5" t="s">
        <v>466</v>
      </c>
    </row>
    <row r="335" spans="1:9" s="1" customFormat="1" x14ac:dyDescent="0.25">
      <c r="A335" s="5" t="s">
        <v>413</v>
      </c>
      <c r="B335" s="5" t="s">
        <v>730</v>
      </c>
      <c r="C335" s="5" t="s">
        <v>415</v>
      </c>
      <c r="D335" s="5" t="s">
        <v>460</v>
      </c>
      <c r="E335" s="5">
        <v>59</v>
      </c>
      <c r="F335" s="50">
        <v>21682</v>
      </c>
      <c r="G335" s="5">
        <v>560444</v>
      </c>
      <c r="H335" s="50">
        <v>30630</v>
      </c>
      <c r="I335" s="5" t="s">
        <v>466</v>
      </c>
    </row>
    <row r="336" spans="1:9" s="1" customFormat="1" x14ac:dyDescent="0.25">
      <c r="A336" s="5" t="s">
        <v>408</v>
      </c>
      <c r="B336" s="5" t="s">
        <v>464</v>
      </c>
      <c r="C336" s="5" t="s">
        <v>453</v>
      </c>
      <c r="D336" s="5" t="s">
        <v>636</v>
      </c>
      <c r="E336" s="5">
        <v>56</v>
      </c>
      <c r="F336" s="50">
        <v>22908</v>
      </c>
      <c r="G336" s="5">
        <v>350653</v>
      </c>
      <c r="H336" s="50">
        <v>30540</v>
      </c>
      <c r="I336" s="5" t="s">
        <v>412</v>
      </c>
    </row>
    <row r="337" spans="1:9" s="1" customFormat="1" x14ac:dyDescent="0.25">
      <c r="A337" s="5" t="s">
        <v>413</v>
      </c>
      <c r="B337" s="5" t="s">
        <v>437</v>
      </c>
      <c r="C337" s="5" t="s">
        <v>491</v>
      </c>
      <c r="D337" s="5" t="s">
        <v>457</v>
      </c>
      <c r="E337" s="5">
        <v>56</v>
      </c>
      <c r="F337" s="50">
        <v>22899</v>
      </c>
      <c r="G337" s="5">
        <v>350150</v>
      </c>
      <c r="H337" s="50">
        <v>30465</v>
      </c>
      <c r="I337" s="5" t="s">
        <v>412</v>
      </c>
    </row>
    <row r="338" spans="1:9" s="1" customFormat="1" x14ac:dyDescent="0.25">
      <c r="A338" s="5" t="s">
        <v>408</v>
      </c>
      <c r="B338" s="5" t="s">
        <v>414</v>
      </c>
      <c r="C338" s="5" t="s">
        <v>676</v>
      </c>
      <c r="D338" s="5" t="s">
        <v>548</v>
      </c>
      <c r="E338" s="5">
        <v>55</v>
      </c>
      <c r="F338" s="50">
        <v>23179</v>
      </c>
      <c r="G338" s="5">
        <v>350453</v>
      </c>
      <c r="H338" s="50">
        <v>30645</v>
      </c>
      <c r="I338" s="5" t="s">
        <v>412</v>
      </c>
    </row>
    <row r="339" spans="1:9" s="1" customFormat="1" x14ac:dyDescent="0.25">
      <c r="A339" s="5" t="s">
        <v>408</v>
      </c>
      <c r="B339" s="5" t="s">
        <v>434</v>
      </c>
      <c r="C339" s="5" t="s">
        <v>157</v>
      </c>
      <c r="D339" s="5" t="s">
        <v>416</v>
      </c>
      <c r="E339" s="5">
        <v>60</v>
      </c>
      <c r="F339" s="50">
        <v>21135</v>
      </c>
      <c r="G339" s="5">
        <v>560470</v>
      </c>
      <c r="H339" s="50">
        <v>30658</v>
      </c>
      <c r="I339" s="5" t="s">
        <v>412</v>
      </c>
    </row>
    <row r="340" spans="1:9" s="1" customFormat="1" x14ac:dyDescent="0.25">
      <c r="A340" s="5" t="s">
        <v>413</v>
      </c>
      <c r="B340" s="5" t="s">
        <v>431</v>
      </c>
      <c r="C340" s="5" t="s">
        <v>532</v>
      </c>
      <c r="D340" s="5" t="s">
        <v>428</v>
      </c>
      <c r="E340" s="5">
        <v>60</v>
      </c>
      <c r="F340" s="50">
        <v>21278</v>
      </c>
      <c r="G340" s="5">
        <v>560471</v>
      </c>
      <c r="H340" s="50">
        <v>30581</v>
      </c>
      <c r="I340" s="5" t="s">
        <v>412</v>
      </c>
    </row>
    <row r="341" spans="1:9" s="1" customFormat="1" x14ac:dyDescent="0.25">
      <c r="A341" s="5" t="s">
        <v>413</v>
      </c>
      <c r="B341" s="5" t="s">
        <v>544</v>
      </c>
      <c r="C341" s="5" t="s">
        <v>489</v>
      </c>
      <c r="D341" s="5" t="s">
        <v>439</v>
      </c>
      <c r="E341" s="5">
        <v>57</v>
      </c>
      <c r="F341" s="50">
        <v>22200</v>
      </c>
      <c r="G341" s="5">
        <v>351150</v>
      </c>
      <c r="H341" s="50">
        <v>30357</v>
      </c>
      <c r="I341" s="5" t="s">
        <v>412</v>
      </c>
    </row>
    <row r="342" spans="1:9" s="1" customFormat="1" x14ac:dyDescent="0.25">
      <c r="A342" s="5" t="s">
        <v>408</v>
      </c>
      <c r="B342" s="5" t="s">
        <v>652</v>
      </c>
      <c r="C342" s="5" t="s">
        <v>542</v>
      </c>
      <c r="D342" s="5" t="s">
        <v>731</v>
      </c>
      <c r="E342" s="5">
        <v>59</v>
      </c>
      <c r="F342" s="50">
        <v>21477</v>
      </c>
      <c r="G342" s="5">
        <v>351302</v>
      </c>
      <c r="H342" s="50">
        <v>30409</v>
      </c>
      <c r="I342" s="5" t="s">
        <v>412</v>
      </c>
    </row>
    <row r="343" spans="1:9" s="1" customFormat="1" x14ac:dyDescent="0.25">
      <c r="A343" s="5" t="s">
        <v>408</v>
      </c>
      <c r="B343" s="5" t="s">
        <v>704</v>
      </c>
      <c r="C343" s="5" t="s">
        <v>535</v>
      </c>
      <c r="D343" s="5" t="s">
        <v>425</v>
      </c>
      <c r="E343" s="5">
        <v>56</v>
      </c>
      <c r="F343" s="50">
        <v>22595</v>
      </c>
      <c r="G343" s="5">
        <v>351183</v>
      </c>
      <c r="H343" s="50">
        <v>30453</v>
      </c>
      <c r="I343" s="5" t="s">
        <v>412</v>
      </c>
    </row>
    <row r="344" spans="1:9" s="1" customFormat="1" x14ac:dyDescent="0.25">
      <c r="A344" s="5" t="s">
        <v>408</v>
      </c>
      <c r="B344" s="5" t="s">
        <v>450</v>
      </c>
      <c r="C344" s="5" t="s">
        <v>599</v>
      </c>
      <c r="D344" s="5" t="s">
        <v>460</v>
      </c>
      <c r="E344" s="5">
        <v>57</v>
      </c>
      <c r="F344" s="50">
        <v>22322</v>
      </c>
      <c r="G344" s="5">
        <v>351186</v>
      </c>
      <c r="H344" s="50">
        <v>30470</v>
      </c>
      <c r="I344" s="5" t="s">
        <v>412</v>
      </c>
    </row>
    <row r="345" spans="1:9" s="1" customFormat="1" x14ac:dyDescent="0.25">
      <c r="A345" s="5" t="s">
        <v>408</v>
      </c>
      <c r="B345" s="5" t="s">
        <v>602</v>
      </c>
      <c r="C345" s="5" t="s">
        <v>535</v>
      </c>
      <c r="D345" s="5" t="s">
        <v>416</v>
      </c>
      <c r="E345" s="5">
        <v>56</v>
      </c>
      <c r="F345" s="50">
        <v>22870</v>
      </c>
      <c r="G345" s="5">
        <v>560469</v>
      </c>
      <c r="H345" s="50">
        <v>30441</v>
      </c>
      <c r="I345" s="5" t="s">
        <v>412</v>
      </c>
    </row>
    <row r="346" spans="1:9" s="1" customFormat="1" x14ac:dyDescent="0.25">
      <c r="A346" s="5" t="s">
        <v>413</v>
      </c>
      <c r="B346" s="5" t="s">
        <v>499</v>
      </c>
      <c r="C346" s="5" t="s">
        <v>515</v>
      </c>
      <c r="D346" s="5" t="s">
        <v>422</v>
      </c>
      <c r="E346" s="5">
        <v>55</v>
      </c>
      <c r="F346" s="50">
        <v>23052</v>
      </c>
      <c r="G346" s="5">
        <v>350301</v>
      </c>
      <c r="H346" s="50">
        <v>30660</v>
      </c>
      <c r="I346" s="5" t="s">
        <v>412</v>
      </c>
    </row>
    <row r="347" spans="1:9" s="1" customFormat="1" x14ac:dyDescent="0.25">
      <c r="A347" s="5" t="s">
        <v>408</v>
      </c>
      <c r="B347" s="5" t="s">
        <v>634</v>
      </c>
      <c r="C347" s="5" t="s">
        <v>451</v>
      </c>
      <c r="D347" s="5" t="s">
        <v>732</v>
      </c>
      <c r="E347" s="5">
        <v>63</v>
      </c>
      <c r="F347" s="50">
        <v>20274</v>
      </c>
      <c r="G347" s="5">
        <v>560478</v>
      </c>
      <c r="H347" s="50">
        <v>30324</v>
      </c>
      <c r="I347" s="5" t="s">
        <v>417</v>
      </c>
    </row>
    <row r="348" spans="1:9" s="1" customFormat="1" x14ac:dyDescent="0.25">
      <c r="A348" s="5" t="s">
        <v>408</v>
      </c>
      <c r="B348" s="5" t="s">
        <v>492</v>
      </c>
      <c r="C348" s="5" t="s">
        <v>533</v>
      </c>
      <c r="D348" s="5" t="s">
        <v>445</v>
      </c>
      <c r="E348" s="5">
        <v>61</v>
      </c>
      <c r="F348" s="50">
        <v>20939</v>
      </c>
      <c r="G348" s="5">
        <v>560476</v>
      </c>
      <c r="H348" s="50">
        <v>30458</v>
      </c>
      <c r="I348" s="5" t="s">
        <v>417</v>
      </c>
    </row>
    <row r="349" spans="1:9" s="1" customFormat="1" x14ac:dyDescent="0.25">
      <c r="A349" s="5" t="s">
        <v>413</v>
      </c>
      <c r="B349" s="5" t="s">
        <v>611</v>
      </c>
      <c r="C349" s="5" t="s">
        <v>510</v>
      </c>
      <c r="D349" s="5" t="s">
        <v>416</v>
      </c>
      <c r="E349" s="5">
        <v>60</v>
      </c>
      <c r="F349" s="50">
        <v>21308</v>
      </c>
      <c r="G349" s="5">
        <v>350917</v>
      </c>
      <c r="H349" s="50">
        <v>30479</v>
      </c>
      <c r="I349" s="5" t="s">
        <v>417</v>
      </c>
    </row>
    <row r="350" spans="1:9" s="1" customFormat="1" x14ac:dyDescent="0.25">
      <c r="A350" s="5" t="s">
        <v>408</v>
      </c>
      <c r="B350" s="5" t="s">
        <v>553</v>
      </c>
      <c r="C350" s="5" t="s">
        <v>679</v>
      </c>
      <c r="D350" s="5" t="s">
        <v>482</v>
      </c>
      <c r="E350" s="5">
        <v>58</v>
      </c>
      <c r="F350" s="50">
        <v>21866</v>
      </c>
      <c r="G350" s="5">
        <v>560472</v>
      </c>
      <c r="H350" s="50">
        <v>30439</v>
      </c>
      <c r="I350" s="5" t="s">
        <v>417</v>
      </c>
    </row>
    <row r="351" spans="1:9" s="1" customFormat="1" x14ac:dyDescent="0.25">
      <c r="A351" s="5" t="s">
        <v>408</v>
      </c>
      <c r="B351" s="5" t="s">
        <v>623</v>
      </c>
      <c r="C351" s="5" t="s">
        <v>532</v>
      </c>
      <c r="D351" s="5" t="s">
        <v>416</v>
      </c>
      <c r="E351" s="5">
        <v>59</v>
      </c>
      <c r="F351" s="50">
        <v>21591</v>
      </c>
      <c r="G351" s="5">
        <v>560477</v>
      </c>
      <c r="H351" s="50">
        <v>30675</v>
      </c>
      <c r="I351" s="5" t="s">
        <v>417</v>
      </c>
    </row>
    <row r="352" spans="1:9" s="1" customFormat="1" x14ac:dyDescent="0.25">
      <c r="A352" s="5" t="s">
        <v>413</v>
      </c>
      <c r="B352" s="5" t="s">
        <v>511</v>
      </c>
      <c r="C352" s="5" t="s">
        <v>571</v>
      </c>
      <c r="D352" s="5" t="s">
        <v>473</v>
      </c>
      <c r="E352" s="5">
        <v>58</v>
      </c>
      <c r="F352" s="50">
        <v>21967</v>
      </c>
      <c r="G352" s="5">
        <v>351367</v>
      </c>
      <c r="H352" s="50">
        <v>30509</v>
      </c>
      <c r="I352" s="5" t="s">
        <v>417</v>
      </c>
    </row>
    <row r="353" spans="1:9" s="1" customFormat="1" x14ac:dyDescent="0.25">
      <c r="A353" s="5" t="s">
        <v>413</v>
      </c>
      <c r="B353" s="5" t="s">
        <v>488</v>
      </c>
      <c r="C353" s="5" t="s">
        <v>606</v>
      </c>
      <c r="D353" s="5" t="s">
        <v>416</v>
      </c>
      <c r="E353" s="5">
        <v>57</v>
      </c>
      <c r="F353" s="50">
        <v>22361</v>
      </c>
      <c r="G353" s="5">
        <v>351369</v>
      </c>
      <c r="H353" s="50">
        <v>30378</v>
      </c>
      <c r="I353" s="5" t="s">
        <v>417</v>
      </c>
    </row>
    <row r="354" spans="1:9" s="1" customFormat="1" x14ac:dyDescent="0.25">
      <c r="A354" s="5" t="s">
        <v>408</v>
      </c>
      <c r="B354" s="5" t="s">
        <v>503</v>
      </c>
      <c r="C354" s="5" t="s">
        <v>547</v>
      </c>
      <c r="D354" s="5" t="s">
        <v>733</v>
      </c>
      <c r="E354" s="5">
        <v>56</v>
      </c>
      <c r="F354" s="50">
        <v>22893</v>
      </c>
      <c r="G354" s="5">
        <v>351366</v>
      </c>
      <c r="H354" s="50">
        <v>30600</v>
      </c>
      <c r="I354" s="5" t="s">
        <v>417</v>
      </c>
    </row>
    <row r="355" spans="1:9" s="1" customFormat="1" x14ac:dyDescent="0.25">
      <c r="A355" s="5" t="s">
        <v>413</v>
      </c>
      <c r="B355" s="5" t="s">
        <v>730</v>
      </c>
      <c r="C355" s="5" t="s">
        <v>489</v>
      </c>
      <c r="D355" s="5" t="s">
        <v>734</v>
      </c>
      <c r="E355" s="5">
        <v>56</v>
      </c>
      <c r="F355" s="50">
        <v>22830</v>
      </c>
      <c r="G355" s="5">
        <v>560475</v>
      </c>
      <c r="H355" s="50">
        <v>30514</v>
      </c>
      <c r="I355" s="5" t="s">
        <v>417</v>
      </c>
    </row>
    <row r="356" spans="1:9" s="1" customFormat="1" x14ac:dyDescent="0.25">
      <c r="A356" s="5" t="s">
        <v>408</v>
      </c>
      <c r="B356" s="5" t="s">
        <v>446</v>
      </c>
      <c r="C356" s="5" t="s">
        <v>735</v>
      </c>
      <c r="D356" s="5" t="s">
        <v>736</v>
      </c>
      <c r="E356" s="5">
        <v>57</v>
      </c>
      <c r="F356" s="50">
        <v>22333</v>
      </c>
      <c r="G356" s="5">
        <v>560484</v>
      </c>
      <c r="H356" s="50">
        <v>30581</v>
      </c>
      <c r="I356" s="5" t="s">
        <v>417</v>
      </c>
    </row>
    <row r="357" spans="1:9" s="1" customFormat="1" x14ac:dyDescent="0.25">
      <c r="A357" s="5" t="s">
        <v>413</v>
      </c>
      <c r="B357" s="5" t="s">
        <v>528</v>
      </c>
      <c r="C357" s="5" t="s">
        <v>737</v>
      </c>
      <c r="D357" s="5" t="s">
        <v>416</v>
      </c>
      <c r="E357" s="5">
        <v>59</v>
      </c>
      <c r="F357" s="50">
        <v>21477</v>
      </c>
      <c r="G357" s="5">
        <v>350910</v>
      </c>
      <c r="H357" s="50">
        <v>30409</v>
      </c>
      <c r="I357" s="5" t="s">
        <v>417</v>
      </c>
    </row>
    <row r="358" spans="1:9" s="1" customFormat="1" x14ac:dyDescent="0.25">
      <c r="A358" s="5" t="s">
        <v>408</v>
      </c>
      <c r="B358" s="5" t="s">
        <v>500</v>
      </c>
      <c r="C358" s="5" t="s">
        <v>535</v>
      </c>
      <c r="D358" s="5" t="s">
        <v>416</v>
      </c>
      <c r="E358" s="5">
        <v>59</v>
      </c>
      <c r="F358" s="50">
        <v>21781</v>
      </c>
      <c r="G358" s="5">
        <v>560486</v>
      </c>
      <c r="H358" s="50">
        <v>30676</v>
      </c>
      <c r="I358" s="5" t="s">
        <v>417</v>
      </c>
    </row>
    <row r="359" spans="1:9" s="1" customFormat="1" x14ac:dyDescent="0.25">
      <c r="A359" s="5" t="s">
        <v>413</v>
      </c>
      <c r="B359" s="5" t="s">
        <v>648</v>
      </c>
      <c r="C359" s="5" t="s">
        <v>691</v>
      </c>
      <c r="D359" s="5" t="s">
        <v>416</v>
      </c>
      <c r="E359" s="5">
        <v>57</v>
      </c>
      <c r="F359" s="50">
        <v>22201</v>
      </c>
      <c r="G359" s="5">
        <v>351110</v>
      </c>
      <c r="H359" s="50">
        <v>30631</v>
      </c>
      <c r="I359" s="5" t="s">
        <v>417</v>
      </c>
    </row>
    <row r="360" spans="1:9" s="1" customFormat="1" x14ac:dyDescent="0.25">
      <c r="A360" s="5" t="s">
        <v>408</v>
      </c>
      <c r="B360" s="5" t="s">
        <v>547</v>
      </c>
      <c r="C360" s="5" t="s">
        <v>527</v>
      </c>
      <c r="D360" s="5" t="s">
        <v>738</v>
      </c>
      <c r="E360" s="5">
        <v>59</v>
      </c>
      <c r="F360" s="50">
        <v>21470</v>
      </c>
      <c r="G360" s="5">
        <v>560487</v>
      </c>
      <c r="H360" s="50">
        <v>30646</v>
      </c>
      <c r="I360" s="5" t="s">
        <v>417</v>
      </c>
    </row>
    <row r="361" spans="1:9" s="1" customFormat="1" x14ac:dyDescent="0.25">
      <c r="A361" s="5" t="s">
        <v>408</v>
      </c>
      <c r="B361" s="5" t="s">
        <v>155</v>
      </c>
      <c r="C361" s="5" t="s">
        <v>459</v>
      </c>
      <c r="D361" s="5" t="s">
        <v>505</v>
      </c>
      <c r="E361" s="5">
        <v>63</v>
      </c>
      <c r="F361" s="50">
        <v>20038</v>
      </c>
      <c r="G361" s="5">
        <v>560491</v>
      </c>
      <c r="H361" s="50">
        <v>30770</v>
      </c>
      <c r="I361" s="5" t="s">
        <v>417</v>
      </c>
    </row>
    <row r="362" spans="1:9" s="1" customFormat="1" x14ac:dyDescent="0.25">
      <c r="A362" s="5" t="s">
        <v>413</v>
      </c>
      <c r="B362" s="5" t="s">
        <v>719</v>
      </c>
      <c r="C362" s="5" t="s">
        <v>739</v>
      </c>
      <c r="D362" s="5" t="s">
        <v>439</v>
      </c>
      <c r="E362" s="5">
        <v>60</v>
      </c>
      <c r="F362" s="50">
        <v>21134</v>
      </c>
      <c r="G362" s="5">
        <v>560460</v>
      </c>
      <c r="H362" s="50">
        <v>30901</v>
      </c>
      <c r="I362" s="5" t="s">
        <v>417</v>
      </c>
    </row>
    <row r="363" spans="1:9" s="1" customFormat="1" x14ac:dyDescent="0.25">
      <c r="A363" s="5" t="s">
        <v>413</v>
      </c>
      <c r="B363" s="5" t="s">
        <v>652</v>
      </c>
      <c r="C363" s="5" t="s">
        <v>441</v>
      </c>
      <c r="D363" s="5" t="s">
        <v>740</v>
      </c>
      <c r="E363" s="5">
        <v>60</v>
      </c>
      <c r="F363" s="50">
        <v>21224</v>
      </c>
      <c r="G363" s="5">
        <v>560569</v>
      </c>
      <c r="H363" s="50">
        <v>30937</v>
      </c>
      <c r="I363" s="5" t="s">
        <v>421</v>
      </c>
    </row>
    <row r="364" spans="1:9" s="1" customFormat="1" x14ac:dyDescent="0.25">
      <c r="A364" s="5" t="s">
        <v>408</v>
      </c>
      <c r="B364" s="5" t="s">
        <v>452</v>
      </c>
      <c r="C364" s="5" t="s">
        <v>550</v>
      </c>
      <c r="D364" s="5" t="s">
        <v>619</v>
      </c>
      <c r="E364" s="5">
        <v>57</v>
      </c>
      <c r="F364" s="50">
        <v>22260</v>
      </c>
      <c r="G364" s="5">
        <v>560490</v>
      </c>
      <c r="H364" s="50">
        <v>30866</v>
      </c>
      <c r="I364" s="5" t="s">
        <v>421</v>
      </c>
    </row>
    <row r="365" spans="1:9" s="1" customFormat="1" x14ac:dyDescent="0.25">
      <c r="A365" s="5" t="s">
        <v>413</v>
      </c>
      <c r="B365" s="5" t="s">
        <v>631</v>
      </c>
      <c r="C365" s="5" t="s">
        <v>453</v>
      </c>
      <c r="D365" s="5" t="s">
        <v>416</v>
      </c>
      <c r="E365" s="5">
        <v>56</v>
      </c>
      <c r="F365" s="50">
        <v>22641</v>
      </c>
      <c r="G365" s="5">
        <v>560489</v>
      </c>
      <c r="H365" s="50">
        <v>30762</v>
      </c>
      <c r="I365" s="5" t="s">
        <v>421</v>
      </c>
    </row>
    <row r="366" spans="1:9" s="1" customFormat="1" x14ac:dyDescent="0.25">
      <c r="A366" s="5" t="s">
        <v>413</v>
      </c>
      <c r="B366" s="5" t="s">
        <v>493</v>
      </c>
      <c r="C366" s="5" t="s">
        <v>513</v>
      </c>
      <c r="D366" s="5" t="s">
        <v>416</v>
      </c>
      <c r="E366" s="5">
        <v>60</v>
      </c>
      <c r="F366" s="50">
        <v>21105</v>
      </c>
      <c r="G366" s="5">
        <v>560494</v>
      </c>
      <c r="H366" s="50">
        <v>30977</v>
      </c>
      <c r="I366" s="5" t="s">
        <v>421</v>
      </c>
    </row>
    <row r="367" spans="1:9" s="1" customFormat="1" x14ac:dyDescent="0.25">
      <c r="A367" s="5" t="s">
        <v>408</v>
      </c>
      <c r="B367" s="5" t="s">
        <v>431</v>
      </c>
      <c r="C367" s="5" t="s">
        <v>453</v>
      </c>
      <c r="D367" s="5" t="s">
        <v>741</v>
      </c>
      <c r="E367" s="5">
        <v>61</v>
      </c>
      <c r="F367" s="50">
        <v>20991</v>
      </c>
      <c r="G367" s="5">
        <v>351357</v>
      </c>
      <c r="H367" s="50">
        <v>30792</v>
      </c>
      <c r="I367" s="5" t="s">
        <v>421</v>
      </c>
    </row>
    <row r="368" spans="1:9" s="1" customFormat="1" x14ac:dyDescent="0.25">
      <c r="A368" s="5" t="s">
        <v>408</v>
      </c>
      <c r="B368" s="5" t="s">
        <v>423</v>
      </c>
      <c r="C368" s="5" t="s">
        <v>459</v>
      </c>
      <c r="D368" s="5" t="s">
        <v>742</v>
      </c>
      <c r="E368" s="5">
        <v>61</v>
      </c>
      <c r="F368" s="50">
        <v>20861</v>
      </c>
      <c r="G368" s="5">
        <v>350258</v>
      </c>
      <c r="H368" s="50">
        <v>30780</v>
      </c>
      <c r="I368" s="5" t="s">
        <v>421</v>
      </c>
    </row>
    <row r="369" spans="1:9" s="1" customFormat="1" x14ac:dyDescent="0.25">
      <c r="A369" s="5" t="s">
        <v>408</v>
      </c>
      <c r="B369" s="5" t="s">
        <v>673</v>
      </c>
      <c r="C369" s="5" t="s">
        <v>550</v>
      </c>
      <c r="D369" s="5" t="s">
        <v>536</v>
      </c>
      <c r="E369" s="5">
        <v>60</v>
      </c>
      <c r="F369" s="50">
        <v>21447</v>
      </c>
      <c r="G369" s="5">
        <v>560501</v>
      </c>
      <c r="H369" s="50">
        <v>30805</v>
      </c>
      <c r="I369" s="5" t="s">
        <v>421</v>
      </c>
    </row>
    <row r="370" spans="1:9" s="1" customFormat="1" x14ac:dyDescent="0.25">
      <c r="A370" s="5" t="s">
        <v>408</v>
      </c>
      <c r="B370" s="5" t="s">
        <v>629</v>
      </c>
      <c r="C370" s="5" t="s">
        <v>621</v>
      </c>
      <c r="D370" s="5" t="s">
        <v>536</v>
      </c>
      <c r="E370" s="5">
        <v>59</v>
      </c>
      <c r="F370" s="50">
        <v>21499</v>
      </c>
      <c r="G370" s="5">
        <v>560500</v>
      </c>
      <c r="H370" s="50">
        <v>30929</v>
      </c>
      <c r="I370" s="5" t="s">
        <v>421</v>
      </c>
    </row>
    <row r="371" spans="1:9" s="1" customFormat="1" x14ac:dyDescent="0.25">
      <c r="A371" s="5" t="s">
        <v>413</v>
      </c>
      <c r="B371" s="5" t="s">
        <v>185</v>
      </c>
      <c r="C371" s="5" t="s">
        <v>558</v>
      </c>
      <c r="D371" s="5" t="s">
        <v>743</v>
      </c>
      <c r="E371" s="5">
        <v>56</v>
      </c>
      <c r="F371" s="50">
        <v>22726</v>
      </c>
      <c r="G371" s="5">
        <v>350385</v>
      </c>
      <c r="H371" s="50">
        <v>30822</v>
      </c>
      <c r="I371" s="5" t="s">
        <v>421</v>
      </c>
    </row>
    <row r="372" spans="1:9" s="1" customFormat="1" x14ac:dyDescent="0.25">
      <c r="A372" s="5" t="s">
        <v>413</v>
      </c>
      <c r="B372" s="5" t="s">
        <v>646</v>
      </c>
      <c r="C372" s="5" t="s">
        <v>580</v>
      </c>
      <c r="D372" s="5" t="s">
        <v>460</v>
      </c>
      <c r="E372" s="5">
        <v>56</v>
      </c>
      <c r="F372" s="50">
        <v>22757</v>
      </c>
      <c r="G372" s="5">
        <v>350055</v>
      </c>
      <c r="H372" s="50">
        <v>30935</v>
      </c>
      <c r="I372" s="5" t="s">
        <v>421</v>
      </c>
    </row>
    <row r="373" spans="1:9" s="1" customFormat="1" x14ac:dyDescent="0.25">
      <c r="A373" s="5" t="s">
        <v>413</v>
      </c>
      <c r="B373" s="5" t="s">
        <v>458</v>
      </c>
      <c r="C373" s="5" t="s">
        <v>744</v>
      </c>
      <c r="D373" s="5" t="s">
        <v>457</v>
      </c>
      <c r="E373" s="5">
        <v>60</v>
      </c>
      <c r="F373" s="50">
        <v>21252</v>
      </c>
      <c r="G373" s="5">
        <v>560505</v>
      </c>
      <c r="H373" s="50">
        <v>30686</v>
      </c>
      <c r="I373" s="5" t="s">
        <v>466</v>
      </c>
    </row>
    <row r="374" spans="1:9" s="1" customFormat="1" x14ac:dyDescent="0.25">
      <c r="A374" s="5" t="s">
        <v>408</v>
      </c>
      <c r="B374" s="5" t="s">
        <v>553</v>
      </c>
      <c r="C374" s="5" t="s">
        <v>532</v>
      </c>
      <c r="D374" s="5" t="s">
        <v>536</v>
      </c>
      <c r="E374" s="5">
        <v>61</v>
      </c>
      <c r="F374" s="50">
        <v>21070</v>
      </c>
      <c r="G374" s="5">
        <v>560506</v>
      </c>
      <c r="H374" s="50">
        <v>30814</v>
      </c>
      <c r="I374" s="5" t="s">
        <v>466</v>
      </c>
    </row>
    <row r="375" spans="1:9" s="1" customFormat="1" x14ac:dyDescent="0.25">
      <c r="A375" s="5" t="s">
        <v>413</v>
      </c>
      <c r="B375" s="5" t="s">
        <v>476</v>
      </c>
      <c r="C375" s="5" t="s">
        <v>496</v>
      </c>
      <c r="D375" s="5" t="s">
        <v>442</v>
      </c>
      <c r="E375" s="5">
        <v>58</v>
      </c>
      <c r="F375" s="50">
        <v>21892</v>
      </c>
      <c r="G375" s="5">
        <v>560447</v>
      </c>
      <c r="H375" s="50">
        <v>30744</v>
      </c>
      <c r="I375" s="5" t="s">
        <v>466</v>
      </c>
    </row>
    <row r="376" spans="1:9" s="1" customFormat="1" x14ac:dyDescent="0.25">
      <c r="A376" s="5" t="s">
        <v>408</v>
      </c>
      <c r="B376" s="5" t="s">
        <v>673</v>
      </c>
      <c r="C376" s="5" t="s">
        <v>459</v>
      </c>
      <c r="D376" s="5" t="s">
        <v>428</v>
      </c>
      <c r="E376" s="5">
        <v>59</v>
      </c>
      <c r="F376" s="50">
        <v>21766</v>
      </c>
      <c r="G376" s="5">
        <v>560512</v>
      </c>
      <c r="H376" s="50">
        <v>31012</v>
      </c>
      <c r="I376" s="5" t="s">
        <v>466</v>
      </c>
    </row>
    <row r="377" spans="1:9" s="1" customFormat="1" x14ac:dyDescent="0.25">
      <c r="A377" s="5" t="s">
        <v>408</v>
      </c>
      <c r="B377" s="5" t="s">
        <v>434</v>
      </c>
      <c r="C377" s="5" t="s">
        <v>745</v>
      </c>
      <c r="D377" s="5" t="s">
        <v>445</v>
      </c>
      <c r="E377" s="5">
        <v>60</v>
      </c>
      <c r="F377" s="50">
        <v>21383</v>
      </c>
      <c r="G377" s="5">
        <v>560515</v>
      </c>
      <c r="H377" s="50">
        <v>31026</v>
      </c>
      <c r="I377" s="5" t="s">
        <v>466</v>
      </c>
    </row>
    <row r="378" spans="1:9" s="1" customFormat="1" x14ac:dyDescent="0.25">
      <c r="A378" s="5" t="s">
        <v>408</v>
      </c>
      <c r="B378" s="5" t="s">
        <v>152</v>
      </c>
      <c r="C378" s="5" t="s">
        <v>746</v>
      </c>
      <c r="D378" s="5" t="s">
        <v>747</v>
      </c>
      <c r="E378" s="5">
        <v>58</v>
      </c>
      <c r="F378" s="50">
        <v>22132</v>
      </c>
      <c r="G378" s="5">
        <v>560522</v>
      </c>
      <c r="H378" s="50">
        <v>30970</v>
      </c>
      <c r="I378" s="5" t="s">
        <v>466</v>
      </c>
    </row>
    <row r="379" spans="1:9" s="1" customFormat="1" x14ac:dyDescent="0.25">
      <c r="A379" s="5" t="s">
        <v>413</v>
      </c>
      <c r="B379" s="5" t="s">
        <v>490</v>
      </c>
      <c r="C379" s="5" t="s">
        <v>427</v>
      </c>
      <c r="D379" s="5" t="s">
        <v>416</v>
      </c>
      <c r="E379" s="5">
        <v>56</v>
      </c>
      <c r="F379" s="50">
        <v>22627</v>
      </c>
      <c r="G379" s="5">
        <v>560523</v>
      </c>
      <c r="H379" s="50">
        <v>30706</v>
      </c>
      <c r="I379" s="5" t="s">
        <v>466</v>
      </c>
    </row>
    <row r="380" spans="1:9" s="1" customFormat="1" x14ac:dyDescent="0.25">
      <c r="A380" s="5" t="s">
        <v>413</v>
      </c>
      <c r="B380" s="5" t="s">
        <v>612</v>
      </c>
      <c r="C380" s="5" t="s">
        <v>633</v>
      </c>
      <c r="D380" s="5" t="s">
        <v>460</v>
      </c>
      <c r="E380" s="5">
        <v>55</v>
      </c>
      <c r="F380" s="50">
        <v>23153</v>
      </c>
      <c r="G380" s="5">
        <v>560520</v>
      </c>
      <c r="H380" s="50">
        <v>30822</v>
      </c>
      <c r="I380" s="5" t="s">
        <v>466</v>
      </c>
    </row>
    <row r="381" spans="1:9" s="1" customFormat="1" x14ac:dyDescent="0.25">
      <c r="A381" s="5" t="s">
        <v>413</v>
      </c>
      <c r="B381" s="5" t="s">
        <v>528</v>
      </c>
      <c r="C381" s="5" t="s">
        <v>682</v>
      </c>
      <c r="D381" s="5" t="s">
        <v>731</v>
      </c>
      <c r="E381" s="5">
        <v>54</v>
      </c>
      <c r="F381" s="50">
        <v>23371</v>
      </c>
      <c r="G381" s="5">
        <v>560521</v>
      </c>
      <c r="H381" s="50">
        <v>30937</v>
      </c>
      <c r="I381" s="5" t="s">
        <v>466</v>
      </c>
    </row>
    <row r="382" spans="1:9" s="1" customFormat="1" x14ac:dyDescent="0.25">
      <c r="A382" s="5" t="s">
        <v>413</v>
      </c>
      <c r="B382" s="5" t="s">
        <v>448</v>
      </c>
      <c r="C382" s="5" t="s">
        <v>468</v>
      </c>
      <c r="D382" s="5" t="s">
        <v>422</v>
      </c>
      <c r="E382" s="5">
        <v>56</v>
      </c>
      <c r="F382" s="50">
        <v>22831</v>
      </c>
      <c r="G382" s="5">
        <v>560462</v>
      </c>
      <c r="H382" s="50">
        <v>30775</v>
      </c>
      <c r="I382" s="5" t="s">
        <v>412</v>
      </c>
    </row>
    <row r="383" spans="1:9" s="1" customFormat="1" x14ac:dyDescent="0.25">
      <c r="A383" s="5" t="s">
        <v>408</v>
      </c>
      <c r="B383" s="5" t="s">
        <v>748</v>
      </c>
      <c r="C383" s="5" t="s">
        <v>155</v>
      </c>
      <c r="D383" s="5" t="s">
        <v>422</v>
      </c>
      <c r="E383" s="5">
        <v>55</v>
      </c>
      <c r="F383" s="50">
        <v>22990</v>
      </c>
      <c r="G383" s="5">
        <v>560526</v>
      </c>
      <c r="H383" s="50">
        <v>30728</v>
      </c>
      <c r="I383" s="5" t="s">
        <v>412</v>
      </c>
    </row>
    <row r="384" spans="1:9" s="1" customFormat="1" x14ac:dyDescent="0.25">
      <c r="A384" s="5" t="s">
        <v>413</v>
      </c>
      <c r="B384" s="5" t="s">
        <v>418</v>
      </c>
      <c r="C384" s="5" t="s">
        <v>468</v>
      </c>
      <c r="D384" s="5" t="s">
        <v>749</v>
      </c>
      <c r="E384" s="5">
        <v>58</v>
      </c>
      <c r="F384" s="50">
        <v>21978</v>
      </c>
      <c r="G384" s="5">
        <v>560527</v>
      </c>
      <c r="H384" s="50">
        <v>30770</v>
      </c>
      <c r="I384" s="5" t="s">
        <v>412</v>
      </c>
    </row>
    <row r="385" spans="1:9" s="1" customFormat="1" x14ac:dyDescent="0.25">
      <c r="A385" s="5" t="s">
        <v>454</v>
      </c>
      <c r="B385" s="5" t="s">
        <v>534</v>
      </c>
      <c r="C385" s="5" t="s">
        <v>427</v>
      </c>
      <c r="D385" s="5" t="s">
        <v>416</v>
      </c>
      <c r="E385" s="5">
        <v>57</v>
      </c>
      <c r="F385" s="50">
        <v>22500</v>
      </c>
      <c r="G385" s="5">
        <v>560535</v>
      </c>
      <c r="H385" s="50">
        <v>30777</v>
      </c>
      <c r="I385" s="5" t="s">
        <v>412</v>
      </c>
    </row>
    <row r="386" spans="1:9" s="1" customFormat="1" x14ac:dyDescent="0.25">
      <c r="A386" s="5" t="s">
        <v>413</v>
      </c>
      <c r="B386" s="5" t="s">
        <v>467</v>
      </c>
      <c r="C386" s="5" t="s">
        <v>750</v>
      </c>
      <c r="D386" s="5" t="s">
        <v>416</v>
      </c>
      <c r="E386" s="5">
        <v>56</v>
      </c>
      <c r="F386" s="50">
        <v>22786</v>
      </c>
      <c r="G386" s="5">
        <v>560533</v>
      </c>
      <c r="H386" s="50">
        <v>30836</v>
      </c>
      <c r="I386" s="5" t="s">
        <v>412</v>
      </c>
    </row>
    <row r="387" spans="1:9" s="1" customFormat="1" x14ac:dyDescent="0.25">
      <c r="A387" s="5" t="s">
        <v>408</v>
      </c>
      <c r="B387" s="5" t="s">
        <v>410</v>
      </c>
      <c r="C387" s="5" t="s">
        <v>554</v>
      </c>
      <c r="D387" s="5" t="s">
        <v>482</v>
      </c>
      <c r="E387" s="5">
        <v>56</v>
      </c>
      <c r="F387" s="50">
        <v>22901</v>
      </c>
      <c r="G387" s="5">
        <v>560530</v>
      </c>
      <c r="H387" s="50">
        <v>30767</v>
      </c>
      <c r="I387" s="5" t="s">
        <v>412</v>
      </c>
    </row>
    <row r="388" spans="1:9" s="1" customFormat="1" x14ac:dyDescent="0.25">
      <c r="A388" s="5" t="s">
        <v>454</v>
      </c>
      <c r="B388" s="5" t="s">
        <v>467</v>
      </c>
      <c r="C388" s="5" t="s">
        <v>456</v>
      </c>
      <c r="D388" s="5" t="s">
        <v>628</v>
      </c>
      <c r="E388" s="5">
        <v>58</v>
      </c>
      <c r="F388" s="50">
        <v>21909</v>
      </c>
      <c r="G388" s="5">
        <v>560532</v>
      </c>
      <c r="H388" s="50">
        <v>30707</v>
      </c>
      <c r="I388" s="5" t="s">
        <v>412</v>
      </c>
    </row>
    <row r="389" spans="1:9" s="1" customFormat="1" x14ac:dyDescent="0.25">
      <c r="A389" s="5" t="s">
        <v>413</v>
      </c>
      <c r="B389" s="5" t="s">
        <v>709</v>
      </c>
      <c r="C389" s="5" t="s">
        <v>571</v>
      </c>
      <c r="D389" s="5" t="s">
        <v>439</v>
      </c>
      <c r="E389" s="5">
        <v>60</v>
      </c>
      <c r="F389" s="50">
        <v>21370</v>
      </c>
      <c r="G389" s="5">
        <v>560537</v>
      </c>
      <c r="H389" s="50">
        <v>30962</v>
      </c>
      <c r="I389" s="5" t="s">
        <v>412</v>
      </c>
    </row>
    <row r="390" spans="1:9" s="1" customFormat="1" x14ac:dyDescent="0.25">
      <c r="A390" s="5" t="s">
        <v>408</v>
      </c>
      <c r="B390" s="5" t="s">
        <v>648</v>
      </c>
      <c r="C390" s="5" t="s">
        <v>533</v>
      </c>
      <c r="D390" s="5" t="s">
        <v>460</v>
      </c>
      <c r="E390" s="5">
        <v>57</v>
      </c>
      <c r="F390" s="50">
        <v>22379</v>
      </c>
      <c r="G390" s="5">
        <v>560535</v>
      </c>
      <c r="H390" s="50">
        <v>31024</v>
      </c>
      <c r="I390" s="5" t="s">
        <v>412</v>
      </c>
    </row>
    <row r="391" spans="1:9" s="1" customFormat="1" x14ac:dyDescent="0.25">
      <c r="A391" s="5" t="s">
        <v>413</v>
      </c>
      <c r="B391" s="5" t="s">
        <v>574</v>
      </c>
      <c r="C391" s="5" t="s">
        <v>609</v>
      </c>
      <c r="D391" s="5" t="s">
        <v>457</v>
      </c>
      <c r="E391" s="5">
        <v>55</v>
      </c>
      <c r="F391" s="50">
        <v>23184</v>
      </c>
      <c r="G391" s="5">
        <v>560536</v>
      </c>
      <c r="H391" s="50">
        <v>30996</v>
      </c>
      <c r="I391" s="5" t="s">
        <v>412</v>
      </c>
    </row>
    <row r="392" spans="1:9" s="1" customFormat="1" x14ac:dyDescent="0.25">
      <c r="A392" s="5" t="s">
        <v>413</v>
      </c>
      <c r="B392" s="5" t="s">
        <v>611</v>
      </c>
      <c r="C392" s="5" t="s">
        <v>510</v>
      </c>
      <c r="D392" s="5" t="s">
        <v>416</v>
      </c>
      <c r="E392" s="5">
        <v>57</v>
      </c>
      <c r="F392" s="50">
        <v>22435</v>
      </c>
      <c r="G392" s="5">
        <v>560511</v>
      </c>
      <c r="H392" s="50">
        <v>30906</v>
      </c>
      <c r="I392" s="5" t="s">
        <v>412</v>
      </c>
    </row>
    <row r="393" spans="1:9" s="1" customFormat="1" x14ac:dyDescent="0.25">
      <c r="A393" s="5" t="s">
        <v>413</v>
      </c>
      <c r="B393" s="5" t="s">
        <v>429</v>
      </c>
      <c r="C393" s="5" t="s">
        <v>751</v>
      </c>
      <c r="D393" s="5" t="s">
        <v>416</v>
      </c>
      <c r="E393" s="5">
        <v>56</v>
      </c>
      <c r="F393" s="50">
        <v>22837</v>
      </c>
      <c r="G393" s="5">
        <v>560556</v>
      </c>
      <c r="H393" s="50">
        <v>30831</v>
      </c>
      <c r="I393" s="5" t="s">
        <v>417</v>
      </c>
    </row>
    <row r="394" spans="1:9" s="1" customFormat="1" x14ac:dyDescent="0.25">
      <c r="A394" s="5" t="s">
        <v>413</v>
      </c>
      <c r="B394" s="5" t="s">
        <v>579</v>
      </c>
      <c r="C394" s="5" t="s">
        <v>441</v>
      </c>
      <c r="D394" s="5" t="s">
        <v>460</v>
      </c>
      <c r="E394" s="5">
        <v>61</v>
      </c>
      <c r="F394" s="50">
        <v>20766</v>
      </c>
      <c r="G394" s="5">
        <v>560547</v>
      </c>
      <c r="H394" s="50">
        <v>31011</v>
      </c>
      <c r="I394" s="5" t="s">
        <v>417</v>
      </c>
    </row>
    <row r="395" spans="1:9" s="1" customFormat="1" x14ac:dyDescent="0.25">
      <c r="A395" s="5" t="s">
        <v>408</v>
      </c>
      <c r="B395" s="5" t="s">
        <v>512</v>
      </c>
      <c r="C395" s="5" t="s">
        <v>535</v>
      </c>
      <c r="D395" s="5" t="s">
        <v>425</v>
      </c>
      <c r="E395" s="5">
        <v>59</v>
      </c>
      <c r="F395" s="50">
        <v>21648</v>
      </c>
      <c r="G395" s="5">
        <v>560548</v>
      </c>
      <c r="H395" s="50">
        <v>31389</v>
      </c>
      <c r="I395" s="5" t="s">
        <v>417</v>
      </c>
    </row>
    <row r="396" spans="1:9" s="1" customFormat="1" x14ac:dyDescent="0.25">
      <c r="A396" s="5" t="s">
        <v>413</v>
      </c>
      <c r="B396" s="5" t="s">
        <v>157</v>
      </c>
      <c r="C396" s="5" t="s">
        <v>752</v>
      </c>
      <c r="D396" s="5" t="s">
        <v>577</v>
      </c>
      <c r="E396" s="5">
        <v>57</v>
      </c>
      <c r="F396" s="50">
        <v>22435</v>
      </c>
      <c r="G396" s="5">
        <v>560517</v>
      </c>
      <c r="H396" s="50">
        <v>31312</v>
      </c>
      <c r="I396" s="5" t="s">
        <v>417</v>
      </c>
    </row>
    <row r="397" spans="1:9" s="1" customFormat="1" x14ac:dyDescent="0.25">
      <c r="A397" s="5" t="s">
        <v>413</v>
      </c>
      <c r="B397" s="5" t="s">
        <v>611</v>
      </c>
      <c r="C397" s="5" t="s">
        <v>753</v>
      </c>
      <c r="D397" s="5" t="s">
        <v>754</v>
      </c>
      <c r="E397" s="5">
        <v>56</v>
      </c>
      <c r="F397" s="50">
        <v>22734</v>
      </c>
      <c r="G397" s="5">
        <v>560546</v>
      </c>
      <c r="H397" s="50">
        <v>31088</v>
      </c>
      <c r="I397" s="5" t="s">
        <v>417</v>
      </c>
    </row>
    <row r="398" spans="1:9" s="1" customFormat="1" x14ac:dyDescent="0.25">
      <c r="A398" s="5" t="s">
        <v>413</v>
      </c>
      <c r="B398" s="5" t="s">
        <v>610</v>
      </c>
      <c r="C398" s="5" t="s">
        <v>558</v>
      </c>
      <c r="D398" s="5" t="s">
        <v>457</v>
      </c>
      <c r="E398" s="5">
        <v>55</v>
      </c>
      <c r="F398" s="50">
        <v>23148</v>
      </c>
      <c r="G398" s="5">
        <v>560550</v>
      </c>
      <c r="H398" s="50">
        <v>31202</v>
      </c>
      <c r="I398" s="5" t="s">
        <v>417</v>
      </c>
    </row>
    <row r="399" spans="1:9" s="1" customFormat="1" x14ac:dyDescent="0.25">
      <c r="A399" s="5" t="s">
        <v>413</v>
      </c>
      <c r="B399" s="5" t="s">
        <v>648</v>
      </c>
      <c r="C399" s="5" t="s">
        <v>755</v>
      </c>
      <c r="D399" s="5" t="s">
        <v>622</v>
      </c>
      <c r="E399" s="5">
        <v>59</v>
      </c>
      <c r="F399" s="50">
        <v>21687</v>
      </c>
      <c r="G399" s="5">
        <v>560554</v>
      </c>
      <c r="H399" s="50">
        <v>31184</v>
      </c>
      <c r="I399" s="5" t="s">
        <v>417</v>
      </c>
    </row>
    <row r="400" spans="1:9" s="1" customFormat="1" x14ac:dyDescent="0.25">
      <c r="A400" s="5" t="s">
        <v>454</v>
      </c>
      <c r="B400" s="5" t="s">
        <v>645</v>
      </c>
      <c r="C400" s="5" t="s">
        <v>756</v>
      </c>
      <c r="D400" s="5" t="s">
        <v>416</v>
      </c>
      <c r="E400" s="5">
        <v>55</v>
      </c>
      <c r="F400" s="50">
        <v>23165</v>
      </c>
      <c r="G400" s="5">
        <v>560553</v>
      </c>
      <c r="H400" s="50">
        <v>31201</v>
      </c>
      <c r="I400" s="5" t="s">
        <v>417</v>
      </c>
    </row>
    <row r="401" spans="1:9" s="1" customFormat="1" x14ac:dyDescent="0.25">
      <c r="A401" s="5" t="s">
        <v>408</v>
      </c>
      <c r="B401" s="5" t="s">
        <v>550</v>
      </c>
      <c r="C401" s="5" t="s">
        <v>625</v>
      </c>
      <c r="D401" s="5" t="s">
        <v>416</v>
      </c>
      <c r="E401" s="5">
        <v>63</v>
      </c>
      <c r="F401" s="50">
        <v>20164</v>
      </c>
      <c r="G401" s="5">
        <v>560557</v>
      </c>
      <c r="H401" s="50">
        <v>31172</v>
      </c>
      <c r="I401" s="5" t="s">
        <v>417</v>
      </c>
    </row>
    <row r="402" spans="1:9" s="1" customFormat="1" x14ac:dyDescent="0.25">
      <c r="A402" s="5" t="s">
        <v>413</v>
      </c>
      <c r="B402" s="5" t="s">
        <v>587</v>
      </c>
      <c r="C402" s="5" t="s">
        <v>757</v>
      </c>
      <c r="D402" s="5" t="s">
        <v>442</v>
      </c>
      <c r="E402" s="5">
        <v>54</v>
      </c>
      <c r="F402" s="50">
        <v>23296</v>
      </c>
      <c r="G402" s="5">
        <v>560558</v>
      </c>
      <c r="H402" s="50">
        <v>31391</v>
      </c>
      <c r="I402" s="5" t="s">
        <v>417</v>
      </c>
    </row>
    <row r="403" spans="1:9" s="1" customFormat="1" x14ac:dyDescent="0.25">
      <c r="A403" s="5" t="s">
        <v>413</v>
      </c>
      <c r="B403" s="5" t="s">
        <v>592</v>
      </c>
      <c r="C403" s="5" t="s">
        <v>486</v>
      </c>
      <c r="D403" s="5" t="s">
        <v>536</v>
      </c>
      <c r="E403" s="5">
        <v>58</v>
      </c>
      <c r="F403" s="50">
        <v>22001</v>
      </c>
      <c r="G403" s="5">
        <v>560556</v>
      </c>
      <c r="H403" s="50">
        <v>31055</v>
      </c>
      <c r="I403" s="5" t="s">
        <v>417</v>
      </c>
    </row>
    <row r="404" spans="1:9" s="1" customFormat="1" x14ac:dyDescent="0.25">
      <c r="A404" s="5" t="s">
        <v>408</v>
      </c>
      <c r="B404" s="5" t="s">
        <v>503</v>
      </c>
      <c r="C404" s="5" t="s">
        <v>542</v>
      </c>
      <c r="D404" s="5" t="s">
        <v>758</v>
      </c>
      <c r="E404" s="5">
        <v>58</v>
      </c>
      <c r="F404" s="50">
        <v>22009</v>
      </c>
      <c r="G404" s="5">
        <v>560559</v>
      </c>
      <c r="H404" s="50">
        <v>31189</v>
      </c>
      <c r="I404" s="5" t="s">
        <v>417</v>
      </c>
    </row>
    <row r="405" spans="1:9" s="1" customFormat="1" x14ac:dyDescent="0.25">
      <c r="A405" s="5" t="s">
        <v>413</v>
      </c>
      <c r="B405" s="5" t="s">
        <v>464</v>
      </c>
      <c r="C405" s="5" t="s">
        <v>432</v>
      </c>
      <c r="D405" s="5" t="s">
        <v>622</v>
      </c>
      <c r="E405" s="5">
        <v>56</v>
      </c>
      <c r="F405" s="50">
        <v>22778</v>
      </c>
      <c r="G405" s="5">
        <v>560563</v>
      </c>
      <c r="H405" s="50">
        <v>31210</v>
      </c>
      <c r="I405" s="5" t="s">
        <v>417</v>
      </c>
    </row>
    <row r="406" spans="1:9" s="1" customFormat="1" x14ac:dyDescent="0.25">
      <c r="A406" s="5" t="s">
        <v>413</v>
      </c>
      <c r="B406" s="5" t="s">
        <v>730</v>
      </c>
      <c r="C406" s="5" t="s">
        <v>520</v>
      </c>
      <c r="D406" s="5" t="s">
        <v>439</v>
      </c>
      <c r="E406" s="5">
        <v>59</v>
      </c>
      <c r="F406" s="50">
        <v>21499</v>
      </c>
      <c r="G406" s="5">
        <v>560566</v>
      </c>
      <c r="H406" s="50">
        <v>31170</v>
      </c>
      <c r="I406" s="5" t="s">
        <v>417</v>
      </c>
    </row>
    <row r="407" spans="1:9" s="1" customFormat="1" x14ac:dyDescent="0.25">
      <c r="A407" s="5" t="s">
        <v>413</v>
      </c>
      <c r="B407" s="5" t="s">
        <v>639</v>
      </c>
      <c r="C407" s="5" t="s">
        <v>739</v>
      </c>
      <c r="D407" s="5" t="s">
        <v>457</v>
      </c>
      <c r="E407" s="5">
        <v>60</v>
      </c>
      <c r="F407" s="50">
        <v>21260</v>
      </c>
      <c r="G407" s="5">
        <v>560572</v>
      </c>
      <c r="H407" s="50">
        <v>31406</v>
      </c>
      <c r="I407" s="5" t="s">
        <v>417</v>
      </c>
    </row>
    <row r="408" spans="1:9" s="1" customFormat="1" x14ac:dyDescent="0.25">
      <c r="A408" s="5" t="s">
        <v>413</v>
      </c>
      <c r="B408" s="5" t="s">
        <v>561</v>
      </c>
      <c r="C408" s="5" t="s">
        <v>750</v>
      </c>
      <c r="D408" s="5" t="s">
        <v>460</v>
      </c>
      <c r="E408" s="5">
        <v>56</v>
      </c>
      <c r="F408" s="50">
        <v>22765</v>
      </c>
      <c r="G408" s="5">
        <v>560569</v>
      </c>
      <c r="H408" s="50">
        <v>31240</v>
      </c>
      <c r="I408" s="5" t="s">
        <v>417</v>
      </c>
    </row>
    <row r="409" spans="1:9" s="1" customFormat="1" x14ac:dyDescent="0.25">
      <c r="A409" s="5" t="s">
        <v>408</v>
      </c>
      <c r="B409" s="5" t="s">
        <v>704</v>
      </c>
      <c r="C409" s="5" t="s">
        <v>575</v>
      </c>
      <c r="D409" s="5" t="s">
        <v>433</v>
      </c>
      <c r="E409" s="5">
        <v>58</v>
      </c>
      <c r="F409" s="50">
        <v>21941</v>
      </c>
      <c r="G409" s="5">
        <v>560570</v>
      </c>
      <c r="H409" s="50">
        <v>31109</v>
      </c>
      <c r="I409" s="5" t="s">
        <v>421</v>
      </c>
    </row>
    <row r="410" spans="1:9" s="1" customFormat="1" x14ac:dyDescent="0.25">
      <c r="A410" s="5" t="s">
        <v>408</v>
      </c>
      <c r="B410" s="5" t="s">
        <v>635</v>
      </c>
      <c r="C410" s="5" t="s">
        <v>419</v>
      </c>
      <c r="D410" s="5" t="s">
        <v>759</v>
      </c>
      <c r="E410" s="5">
        <v>59</v>
      </c>
      <c r="F410" s="50">
        <v>21721</v>
      </c>
      <c r="G410" s="5">
        <v>560524</v>
      </c>
      <c r="H410" s="50">
        <v>31331</v>
      </c>
      <c r="I410" s="5" t="s">
        <v>421</v>
      </c>
    </row>
    <row r="411" spans="1:9" s="1" customFormat="1" x14ac:dyDescent="0.25">
      <c r="A411" s="5" t="s">
        <v>413</v>
      </c>
      <c r="B411" s="5" t="s">
        <v>705</v>
      </c>
      <c r="C411" s="5" t="s">
        <v>489</v>
      </c>
      <c r="D411" s="5" t="s">
        <v>678</v>
      </c>
      <c r="E411" s="5">
        <v>48</v>
      </c>
      <c r="F411" s="50">
        <v>25625</v>
      </c>
      <c r="G411" s="5">
        <v>560579</v>
      </c>
      <c r="H411" s="50">
        <v>33022</v>
      </c>
      <c r="I411" s="5" t="s">
        <v>421</v>
      </c>
    </row>
    <row r="412" spans="1:9" s="1" customFormat="1" x14ac:dyDescent="0.25">
      <c r="A412" s="5" t="s">
        <v>408</v>
      </c>
      <c r="B412" s="5" t="s">
        <v>541</v>
      </c>
      <c r="C412" s="5" t="s">
        <v>532</v>
      </c>
      <c r="D412" s="5" t="s">
        <v>439</v>
      </c>
      <c r="E412" s="5">
        <v>57</v>
      </c>
      <c r="F412" s="50">
        <v>22338</v>
      </c>
      <c r="G412" s="5">
        <v>350147</v>
      </c>
      <c r="H412" s="50">
        <v>33202</v>
      </c>
      <c r="I412" s="5" t="s">
        <v>421</v>
      </c>
    </row>
    <row r="413" spans="1:9" s="1" customFormat="1" x14ac:dyDescent="0.25">
      <c r="A413" s="5" t="s">
        <v>413</v>
      </c>
      <c r="B413" s="5" t="s">
        <v>629</v>
      </c>
      <c r="C413" s="5" t="s">
        <v>532</v>
      </c>
      <c r="D413" s="5" t="s">
        <v>428</v>
      </c>
      <c r="E413" s="5">
        <v>53</v>
      </c>
      <c r="F413" s="50">
        <v>23976</v>
      </c>
      <c r="G413" s="5">
        <v>560589</v>
      </c>
      <c r="H413" s="50">
        <v>33215</v>
      </c>
      <c r="I413" s="5" t="s">
        <v>421</v>
      </c>
    </row>
    <row r="414" spans="1:9" s="1" customFormat="1" x14ac:dyDescent="0.25">
      <c r="A414" s="5" t="s">
        <v>413</v>
      </c>
      <c r="B414" s="5" t="s">
        <v>578</v>
      </c>
      <c r="C414" s="5" t="s">
        <v>760</v>
      </c>
      <c r="D414" s="5" t="s">
        <v>439</v>
      </c>
      <c r="E414" s="5">
        <v>50</v>
      </c>
      <c r="F414" s="50">
        <v>25041</v>
      </c>
      <c r="G414" s="5">
        <v>560571</v>
      </c>
      <c r="H414" s="50">
        <v>33138</v>
      </c>
      <c r="I414" s="5" t="s">
        <v>421</v>
      </c>
    </row>
    <row r="415" spans="1:9" s="1" customFormat="1" x14ac:dyDescent="0.25">
      <c r="A415" s="5" t="s">
        <v>413</v>
      </c>
      <c r="B415" s="5" t="s">
        <v>652</v>
      </c>
      <c r="C415" s="5" t="s">
        <v>600</v>
      </c>
      <c r="D415" s="5" t="s">
        <v>422</v>
      </c>
      <c r="E415" s="5">
        <v>56</v>
      </c>
      <c r="F415" s="50">
        <v>22731</v>
      </c>
      <c r="G415" s="5">
        <v>560595</v>
      </c>
      <c r="H415" s="50">
        <v>32914</v>
      </c>
      <c r="I415" s="5" t="s">
        <v>421</v>
      </c>
    </row>
    <row r="416" spans="1:9" s="1" customFormat="1" x14ac:dyDescent="0.25">
      <c r="A416" s="5" t="s">
        <v>408</v>
      </c>
      <c r="B416" s="5" t="s">
        <v>549</v>
      </c>
      <c r="C416" s="5" t="s">
        <v>533</v>
      </c>
      <c r="D416" s="5" t="s">
        <v>636</v>
      </c>
      <c r="E416" s="5">
        <v>51</v>
      </c>
      <c r="F416" s="50">
        <v>24727</v>
      </c>
      <c r="G416" s="5">
        <v>351443</v>
      </c>
      <c r="H416" s="50">
        <v>33028</v>
      </c>
      <c r="I416" s="5" t="s">
        <v>421</v>
      </c>
    </row>
    <row r="417" spans="1:9" s="1" customFormat="1" x14ac:dyDescent="0.25">
      <c r="A417" s="5" t="s">
        <v>413</v>
      </c>
      <c r="B417" s="5" t="s">
        <v>603</v>
      </c>
      <c r="C417" s="5" t="s">
        <v>761</v>
      </c>
      <c r="D417" s="5" t="s">
        <v>460</v>
      </c>
      <c r="E417" s="5">
        <v>51</v>
      </c>
      <c r="F417" s="50">
        <v>24539</v>
      </c>
      <c r="G417" s="5">
        <v>560592</v>
      </c>
      <c r="H417" s="50">
        <v>33010</v>
      </c>
      <c r="I417" s="5" t="s">
        <v>421</v>
      </c>
    </row>
    <row r="418" spans="1:9" s="1" customFormat="1" x14ac:dyDescent="0.25">
      <c r="A418" s="5" t="s">
        <v>413</v>
      </c>
      <c r="B418" s="5" t="s">
        <v>547</v>
      </c>
      <c r="C418" s="5" t="s">
        <v>438</v>
      </c>
      <c r="D418" s="5" t="s">
        <v>703</v>
      </c>
      <c r="E418" s="5">
        <v>52</v>
      </c>
      <c r="F418" s="50">
        <v>24298</v>
      </c>
      <c r="G418" s="5">
        <v>560596</v>
      </c>
      <c r="H418" s="50">
        <v>33027</v>
      </c>
      <c r="I418" s="5" t="s">
        <v>421</v>
      </c>
    </row>
    <row r="419" spans="1:9" s="1" customFormat="1" x14ac:dyDescent="0.25">
      <c r="A419" s="5" t="s">
        <v>408</v>
      </c>
      <c r="B419" s="5" t="s">
        <v>440</v>
      </c>
      <c r="C419" s="5" t="s">
        <v>762</v>
      </c>
      <c r="D419" s="5" t="s">
        <v>422</v>
      </c>
      <c r="E419" s="5">
        <v>55</v>
      </c>
      <c r="F419" s="50">
        <v>22992</v>
      </c>
      <c r="G419" s="5">
        <v>560602</v>
      </c>
      <c r="H419" s="50">
        <v>32998</v>
      </c>
      <c r="I419" s="5" t="s">
        <v>466</v>
      </c>
    </row>
    <row r="420" spans="1:9" s="1" customFormat="1" x14ac:dyDescent="0.25">
      <c r="A420" s="5" t="s">
        <v>408</v>
      </c>
      <c r="B420" s="5" t="s">
        <v>748</v>
      </c>
      <c r="C420" s="5" t="s">
        <v>444</v>
      </c>
      <c r="D420" s="5" t="s">
        <v>763</v>
      </c>
      <c r="E420" s="5">
        <v>51</v>
      </c>
      <c r="F420" s="50">
        <v>24421</v>
      </c>
      <c r="G420" s="5">
        <v>560606</v>
      </c>
      <c r="H420" s="50">
        <v>33217</v>
      </c>
      <c r="I420" s="5" t="s">
        <v>466</v>
      </c>
    </row>
    <row r="421" spans="1:9" s="1" customFormat="1" x14ac:dyDescent="0.25">
      <c r="A421" s="5" t="s">
        <v>454</v>
      </c>
      <c r="B421" s="5" t="s">
        <v>562</v>
      </c>
      <c r="C421" s="5" t="s">
        <v>764</v>
      </c>
      <c r="D421" s="5" t="s">
        <v>765</v>
      </c>
      <c r="E421" s="5">
        <v>55</v>
      </c>
      <c r="F421" s="50">
        <v>23273</v>
      </c>
      <c r="G421" s="5">
        <v>351319</v>
      </c>
      <c r="H421" s="50">
        <v>31127</v>
      </c>
      <c r="I421" s="5" t="s">
        <v>466</v>
      </c>
    </row>
    <row r="422" spans="1:9" s="1" customFormat="1" x14ac:dyDescent="0.25">
      <c r="A422" s="5" t="s">
        <v>408</v>
      </c>
      <c r="B422" s="5" t="s">
        <v>713</v>
      </c>
      <c r="C422" s="5" t="s">
        <v>459</v>
      </c>
      <c r="D422" s="5" t="s">
        <v>422</v>
      </c>
      <c r="E422" s="5">
        <v>56</v>
      </c>
      <c r="F422" s="50">
        <v>22771</v>
      </c>
      <c r="G422" s="5">
        <v>560603</v>
      </c>
      <c r="H422" s="50">
        <v>31342</v>
      </c>
      <c r="I422" s="5" t="s">
        <v>466</v>
      </c>
    </row>
    <row r="423" spans="1:9" s="1" customFormat="1" x14ac:dyDescent="0.25">
      <c r="A423" s="5" t="s">
        <v>408</v>
      </c>
      <c r="B423" s="5" t="s">
        <v>766</v>
      </c>
      <c r="C423" s="5" t="s">
        <v>556</v>
      </c>
      <c r="D423" s="5" t="s">
        <v>767</v>
      </c>
      <c r="E423" s="5">
        <v>56</v>
      </c>
      <c r="F423" s="50">
        <v>22573</v>
      </c>
      <c r="G423" s="5">
        <v>560540</v>
      </c>
      <c r="H423" s="50">
        <v>31157</v>
      </c>
      <c r="I423" s="5" t="s">
        <v>466</v>
      </c>
    </row>
    <row r="424" spans="1:9" s="1" customFormat="1" x14ac:dyDescent="0.25">
      <c r="A424" s="5" t="s">
        <v>408</v>
      </c>
      <c r="B424" s="5" t="s">
        <v>490</v>
      </c>
      <c r="C424" s="5" t="s">
        <v>641</v>
      </c>
      <c r="D424" s="5" t="s">
        <v>425</v>
      </c>
      <c r="E424" s="5">
        <v>57</v>
      </c>
      <c r="F424" s="50">
        <v>22536</v>
      </c>
      <c r="G424" s="5">
        <v>560607</v>
      </c>
      <c r="H424" s="50">
        <v>31145</v>
      </c>
      <c r="I424" s="5" t="s">
        <v>466</v>
      </c>
    </row>
    <row r="425" spans="1:9" s="1" customFormat="1" x14ac:dyDescent="0.25">
      <c r="A425" s="5" t="s">
        <v>408</v>
      </c>
      <c r="B425" s="5" t="s">
        <v>694</v>
      </c>
      <c r="C425" s="5" t="s">
        <v>527</v>
      </c>
      <c r="D425" s="5" t="s">
        <v>619</v>
      </c>
      <c r="E425" s="5">
        <v>57</v>
      </c>
      <c r="F425" s="50">
        <v>22374</v>
      </c>
      <c r="G425" s="5">
        <v>560612</v>
      </c>
      <c r="H425" s="50">
        <v>31170</v>
      </c>
      <c r="I425" s="5" t="s">
        <v>466</v>
      </c>
    </row>
    <row r="426" spans="1:9" s="1" customFormat="1" x14ac:dyDescent="0.25">
      <c r="A426" s="5" t="s">
        <v>408</v>
      </c>
      <c r="B426" s="5" t="s">
        <v>592</v>
      </c>
      <c r="C426" s="5" t="s">
        <v>453</v>
      </c>
      <c r="D426" s="5" t="s">
        <v>445</v>
      </c>
      <c r="E426" s="5">
        <v>56</v>
      </c>
      <c r="F426" s="50">
        <v>22752</v>
      </c>
      <c r="G426" s="5">
        <v>560609</v>
      </c>
      <c r="H426" s="50">
        <v>31294</v>
      </c>
      <c r="I426" s="5" t="s">
        <v>466</v>
      </c>
    </row>
    <row r="427" spans="1:9" s="1" customFormat="1" x14ac:dyDescent="0.25">
      <c r="A427" s="5" t="s">
        <v>413</v>
      </c>
      <c r="B427" s="5" t="s">
        <v>665</v>
      </c>
      <c r="C427" s="5" t="s">
        <v>513</v>
      </c>
      <c r="D427" s="5" t="s">
        <v>731</v>
      </c>
      <c r="E427" s="5">
        <v>55</v>
      </c>
      <c r="F427" s="50">
        <v>23073</v>
      </c>
      <c r="G427" s="5">
        <v>560611</v>
      </c>
      <c r="H427" s="50">
        <v>31187</v>
      </c>
      <c r="I427" s="5" t="s">
        <v>466</v>
      </c>
    </row>
    <row r="428" spans="1:9" s="1" customFormat="1" x14ac:dyDescent="0.25">
      <c r="A428" s="5" t="s">
        <v>408</v>
      </c>
      <c r="B428" s="5" t="s">
        <v>492</v>
      </c>
      <c r="C428" s="5" t="s">
        <v>724</v>
      </c>
      <c r="D428" s="5" t="s">
        <v>619</v>
      </c>
      <c r="E428" s="5">
        <v>55</v>
      </c>
      <c r="F428" s="50">
        <v>23209</v>
      </c>
      <c r="G428" s="5">
        <v>560608</v>
      </c>
      <c r="H428" s="50">
        <v>31300</v>
      </c>
      <c r="I428" s="5" t="s">
        <v>412</v>
      </c>
    </row>
    <row r="429" spans="1:9" s="1" customFormat="1" x14ac:dyDescent="0.25">
      <c r="A429" s="5" t="s">
        <v>408</v>
      </c>
      <c r="B429" s="5" t="s">
        <v>544</v>
      </c>
      <c r="C429" s="5" t="s">
        <v>550</v>
      </c>
      <c r="D429" s="5" t="s">
        <v>416</v>
      </c>
      <c r="E429" s="5">
        <v>61</v>
      </c>
      <c r="F429" s="50">
        <v>21036</v>
      </c>
      <c r="G429" s="5">
        <v>560932</v>
      </c>
      <c r="H429" s="50">
        <v>31552</v>
      </c>
      <c r="I429" s="5" t="s">
        <v>412</v>
      </c>
    </row>
    <row r="430" spans="1:9" s="1" customFormat="1" x14ac:dyDescent="0.25">
      <c r="A430" s="5" t="s">
        <v>408</v>
      </c>
      <c r="B430" s="5" t="s">
        <v>495</v>
      </c>
      <c r="C430" s="5" t="s">
        <v>532</v>
      </c>
      <c r="D430" s="5" t="s">
        <v>416</v>
      </c>
      <c r="E430" s="5">
        <v>59</v>
      </c>
      <c r="F430" s="50">
        <v>21555</v>
      </c>
      <c r="G430" s="5">
        <v>560615</v>
      </c>
      <c r="H430" s="50">
        <v>31544</v>
      </c>
      <c r="I430" s="5" t="s">
        <v>412</v>
      </c>
    </row>
    <row r="431" spans="1:9" s="1" customFormat="1" x14ac:dyDescent="0.25">
      <c r="A431" s="5" t="s">
        <v>413</v>
      </c>
      <c r="B431" s="5" t="s">
        <v>437</v>
      </c>
      <c r="C431" s="5" t="s">
        <v>489</v>
      </c>
      <c r="D431" s="5" t="s">
        <v>416</v>
      </c>
      <c r="E431" s="5">
        <v>56</v>
      </c>
      <c r="F431" s="50">
        <v>22623</v>
      </c>
      <c r="G431" s="5">
        <v>560613</v>
      </c>
      <c r="H431" s="50">
        <v>31474</v>
      </c>
      <c r="I431" s="5" t="s">
        <v>412</v>
      </c>
    </row>
    <row r="432" spans="1:9" s="1" customFormat="1" x14ac:dyDescent="0.25">
      <c r="A432" s="5" t="s">
        <v>413</v>
      </c>
      <c r="B432" s="5" t="s">
        <v>544</v>
      </c>
      <c r="C432" s="5" t="s">
        <v>682</v>
      </c>
      <c r="D432" s="5" t="s">
        <v>416</v>
      </c>
      <c r="E432" s="5">
        <v>56</v>
      </c>
      <c r="F432" s="50">
        <v>22809</v>
      </c>
      <c r="G432" s="5">
        <v>560617</v>
      </c>
      <c r="H432" s="50">
        <v>31742</v>
      </c>
      <c r="I432" s="5" t="s">
        <v>412</v>
      </c>
    </row>
    <row r="433" spans="1:9" s="1" customFormat="1" x14ac:dyDescent="0.25">
      <c r="A433" s="5" t="s">
        <v>408</v>
      </c>
      <c r="B433" s="5" t="s">
        <v>495</v>
      </c>
      <c r="C433" s="5" t="s">
        <v>444</v>
      </c>
      <c r="D433" s="5" t="s">
        <v>768</v>
      </c>
      <c r="E433" s="5">
        <v>58</v>
      </c>
      <c r="F433" s="50">
        <v>22169</v>
      </c>
      <c r="G433" s="5">
        <v>560621</v>
      </c>
      <c r="H433" s="50">
        <v>31756</v>
      </c>
      <c r="I433" s="5" t="s">
        <v>412</v>
      </c>
    </row>
    <row r="434" spans="1:9" s="1" customFormat="1" x14ac:dyDescent="0.25">
      <c r="A434" s="5" t="s">
        <v>408</v>
      </c>
      <c r="B434" s="5" t="s">
        <v>611</v>
      </c>
      <c r="C434" s="5" t="s">
        <v>512</v>
      </c>
      <c r="D434" s="5" t="s">
        <v>425</v>
      </c>
      <c r="E434" s="5">
        <v>55</v>
      </c>
      <c r="F434" s="50">
        <v>23019</v>
      </c>
      <c r="G434" s="5">
        <v>560622</v>
      </c>
      <c r="H434" s="50">
        <v>31700</v>
      </c>
      <c r="I434" s="5" t="s">
        <v>412</v>
      </c>
    </row>
    <row r="435" spans="1:9" s="1" customFormat="1" x14ac:dyDescent="0.25">
      <c r="A435" s="5" t="s">
        <v>408</v>
      </c>
      <c r="B435" s="5" t="s">
        <v>549</v>
      </c>
      <c r="C435" s="5" t="s">
        <v>550</v>
      </c>
      <c r="D435" s="5" t="s">
        <v>769</v>
      </c>
      <c r="E435" s="5">
        <v>58</v>
      </c>
      <c r="F435" s="50">
        <v>21972</v>
      </c>
      <c r="G435" s="5">
        <v>560625</v>
      </c>
      <c r="H435" s="50">
        <v>31437</v>
      </c>
      <c r="I435" s="5" t="s">
        <v>412</v>
      </c>
    </row>
    <row r="436" spans="1:9" s="1" customFormat="1" x14ac:dyDescent="0.25">
      <c r="A436" s="5" t="s">
        <v>413</v>
      </c>
      <c r="B436" s="5" t="s">
        <v>514</v>
      </c>
      <c r="C436" s="5" t="s">
        <v>609</v>
      </c>
      <c r="D436" s="5" t="s">
        <v>416</v>
      </c>
      <c r="E436" s="5">
        <v>61</v>
      </c>
      <c r="F436" s="50">
        <v>21036</v>
      </c>
      <c r="G436" s="5">
        <v>560539</v>
      </c>
      <c r="H436" s="50">
        <v>31552</v>
      </c>
      <c r="I436" s="5" t="s">
        <v>412</v>
      </c>
    </row>
    <row r="437" spans="1:9" s="1" customFormat="1" x14ac:dyDescent="0.25">
      <c r="A437" s="5" t="s">
        <v>413</v>
      </c>
      <c r="B437" s="5" t="s">
        <v>594</v>
      </c>
      <c r="C437" s="5" t="s">
        <v>539</v>
      </c>
      <c r="D437" s="5" t="s">
        <v>416</v>
      </c>
      <c r="E437" s="5">
        <v>60</v>
      </c>
      <c r="F437" s="50">
        <v>21211</v>
      </c>
      <c r="G437" s="5">
        <v>560626</v>
      </c>
      <c r="H437" s="50">
        <v>31667</v>
      </c>
      <c r="I437" s="5" t="s">
        <v>412</v>
      </c>
    </row>
    <row r="438" spans="1:9" s="1" customFormat="1" x14ac:dyDescent="0.25">
      <c r="A438" s="5" t="s">
        <v>413</v>
      </c>
      <c r="B438" s="5" t="s">
        <v>450</v>
      </c>
      <c r="C438" s="5" t="s">
        <v>761</v>
      </c>
      <c r="D438" s="5" t="s">
        <v>416</v>
      </c>
      <c r="E438" s="5">
        <v>53</v>
      </c>
      <c r="F438" s="50">
        <v>23662</v>
      </c>
      <c r="G438" s="5">
        <v>560631</v>
      </c>
      <c r="H438" s="50">
        <v>31505</v>
      </c>
      <c r="I438" s="5" t="s">
        <v>412</v>
      </c>
    </row>
    <row r="439" spans="1:9" s="1" customFormat="1" x14ac:dyDescent="0.25">
      <c r="A439" s="5" t="s">
        <v>413</v>
      </c>
      <c r="B439" s="5" t="s">
        <v>681</v>
      </c>
      <c r="C439" s="5" t="s">
        <v>770</v>
      </c>
      <c r="D439" s="5" t="s">
        <v>416</v>
      </c>
      <c r="E439" s="5">
        <v>60</v>
      </c>
      <c r="F439" s="50">
        <v>21450</v>
      </c>
      <c r="G439" s="5">
        <v>560667</v>
      </c>
      <c r="H439" s="50">
        <v>31459</v>
      </c>
      <c r="I439" s="5" t="s">
        <v>417</v>
      </c>
    </row>
    <row r="440" spans="1:9" s="1" customFormat="1" x14ac:dyDescent="0.25">
      <c r="A440" s="5" t="s">
        <v>413</v>
      </c>
      <c r="B440" s="5" t="s">
        <v>662</v>
      </c>
      <c r="C440" s="5" t="s">
        <v>721</v>
      </c>
      <c r="D440" s="5" t="s">
        <v>416</v>
      </c>
      <c r="E440" s="5">
        <v>58</v>
      </c>
      <c r="F440" s="50">
        <v>21983</v>
      </c>
      <c r="G440" s="5">
        <v>560583</v>
      </c>
      <c r="H440" s="50">
        <v>31500</v>
      </c>
      <c r="I440" s="5" t="s">
        <v>417</v>
      </c>
    </row>
    <row r="441" spans="1:9" s="1" customFormat="1" x14ac:dyDescent="0.25">
      <c r="A441" s="5" t="s">
        <v>408</v>
      </c>
      <c r="B441" s="5" t="s">
        <v>546</v>
      </c>
      <c r="C441" s="5" t="s">
        <v>185</v>
      </c>
      <c r="D441" s="5" t="s">
        <v>771</v>
      </c>
      <c r="E441" s="5">
        <v>64</v>
      </c>
      <c r="F441" s="50">
        <v>19765</v>
      </c>
      <c r="G441" s="5">
        <v>560635</v>
      </c>
      <c r="H441" s="50">
        <v>31507</v>
      </c>
      <c r="I441" s="5" t="s">
        <v>417</v>
      </c>
    </row>
    <row r="442" spans="1:9" s="1" customFormat="1" x14ac:dyDescent="0.25">
      <c r="A442" s="5" t="s">
        <v>408</v>
      </c>
      <c r="B442" s="5" t="s">
        <v>730</v>
      </c>
      <c r="C442" s="5" t="s">
        <v>533</v>
      </c>
      <c r="D442" s="5" t="s">
        <v>482</v>
      </c>
      <c r="E442" s="5">
        <v>53</v>
      </c>
      <c r="F442" s="50">
        <v>23879</v>
      </c>
      <c r="G442" s="5">
        <v>560640</v>
      </c>
      <c r="H442" s="50">
        <v>31537</v>
      </c>
      <c r="I442" s="5" t="s">
        <v>417</v>
      </c>
    </row>
    <row r="443" spans="1:9" s="1" customFormat="1" x14ac:dyDescent="0.25">
      <c r="A443" s="5" t="s">
        <v>408</v>
      </c>
      <c r="B443" s="5" t="s">
        <v>652</v>
      </c>
      <c r="C443" s="5" t="s">
        <v>459</v>
      </c>
      <c r="D443" s="5" t="s">
        <v>772</v>
      </c>
      <c r="E443" s="5">
        <v>55</v>
      </c>
      <c r="F443" s="50">
        <v>22938</v>
      </c>
      <c r="G443" s="5">
        <v>560574</v>
      </c>
      <c r="H443" s="50">
        <v>31497</v>
      </c>
      <c r="I443" s="5" t="s">
        <v>417</v>
      </c>
    </row>
    <row r="444" spans="1:9" s="1" customFormat="1" x14ac:dyDescent="0.25">
      <c r="A444" s="5" t="s">
        <v>413</v>
      </c>
      <c r="B444" s="5" t="s">
        <v>521</v>
      </c>
      <c r="C444" s="5" t="s">
        <v>773</v>
      </c>
      <c r="D444" s="5" t="s">
        <v>416</v>
      </c>
      <c r="E444" s="5">
        <v>55</v>
      </c>
      <c r="F444" s="50">
        <v>23160</v>
      </c>
      <c r="G444" s="5">
        <v>560649</v>
      </c>
      <c r="H444" s="50">
        <v>31438</v>
      </c>
      <c r="I444" s="5" t="s">
        <v>417</v>
      </c>
    </row>
    <row r="445" spans="1:9" s="1" customFormat="1" x14ac:dyDescent="0.25">
      <c r="A445" s="5" t="s">
        <v>408</v>
      </c>
      <c r="B445" s="5" t="s">
        <v>662</v>
      </c>
      <c r="C445" s="5" t="s">
        <v>774</v>
      </c>
      <c r="D445" s="5" t="s">
        <v>460</v>
      </c>
      <c r="E445" s="5">
        <v>55</v>
      </c>
      <c r="F445" s="50">
        <v>23261</v>
      </c>
      <c r="G445" s="5">
        <v>560645</v>
      </c>
      <c r="H445" s="50">
        <v>31692</v>
      </c>
      <c r="I445" s="5" t="s">
        <v>417</v>
      </c>
    </row>
    <row r="446" spans="1:9" s="1" customFormat="1" x14ac:dyDescent="0.25">
      <c r="A446" s="5" t="s">
        <v>408</v>
      </c>
      <c r="B446" s="5" t="s">
        <v>626</v>
      </c>
      <c r="C446" s="5" t="s">
        <v>444</v>
      </c>
      <c r="D446" s="5" t="s">
        <v>416</v>
      </c>
      <c r="E446" s="5">
        <v>55</v>
      </c>
      <c r="F446" s="50">
        <v>23036</v>
      </c>
      <c r="G446" s="5">
        <v>560646</v>
      </c>
      <c r="H446" s="50">
        <v>31754</v>
      </c>
      <c r="I446" s="5" t="s">
        <v>417</v>
      </c>
    </row>
    <row r="447" spans="1:9" s="1" customFormat="1" x14ac:dyDescent="0.25">
      <c r="A447" s="5" t="s">
        <v>408</v>
      </c>
      <c r="B447" s="5" t="s">
        <v>499</v>
      </c>
      <c r="C447" s="5" t="s">
        <v>155</v>
      </c>
      <c r="D447" s="5" t="s">
        <v>460</v>
      </c>
      <c r="E447" s="5">
        <v>54</v>
      </c>
      <c r="F447" s="50">
        <v>23433</v>
      </c>
      <c r="G447" s="5">
        <v>560575</v>
      </c>
      <c r="H447" s="50">
        <v>31726</v>
      </c>
      <c r="I447" s="5" t="s">
        <v>417</v>
      </c>
    </row>
    <row r="448" spans="1:9" s="1" customFormat="1" x14ac:dyDescent="0.25">
      <c r="A448" s="5" t="s">
        <v>408</v>
      </c>
      <c r="B448" s="5" t="s">
        <v>671</v>
      </c>
      <c r="C448" s="5" t="s">
        <v>641</v>
      </c>
      <c r="D448" s="5" t="s">
        <v>775</v>
      </c>
      <c r="E448" s="5">
        <v>54</v>
      </c>
      <c r="F448" s="50">
        <v>23548</v>
      </c>
      <c r="G448" s="5">
        <v>560573</v>
      </c>
      <c r="H448" s="50">
        <v>31636</v>
      </c>
      <c r="I448" s="5" t="s">
        <v>417</v>
      </c>
    </row>
    <row r="449" spans="1:9" s="1" customFormat="1" x14ac:dyDescent="0.25">
      <c r="A449" s="5" t="s">
        <v>408</v>
      </c>
      <c r="B449" s="5" t="s">
        <v>712</v>
      </c>
      <c r="C449" s="5" t="s">
        <v>776</v>
      </c>
      <c r="D449" s="5" t="s">
        <v>460</v>
      </c>
      <c r="E449" s="5">
        <v>54</v>
      </c>
      <c r="F449" s="50">
        <v>23630</v>
      </c>
      <c r="G449" s="5">
        <v>560650</v>
      </c>
      <c r="H449" s="50">
        <v>31561</v>
      </c>
      <c r="I449" s="5" t="s">
        <v>417</v>
      </c>
    </row>
    <row r="450" spans="1:9" s="1" customFormat="1" x14ac:dyDescent="0.25">
      <c r="A450" s="5" t="s">
        <v>408</v>
      </c>
      <c r="B450" s="5" t="s">
        <v>452</v>
      </c>
      <c r="C450" s="5" t="s">
        <v>444</v>
      </c>
      <c r="D450" s="5" t="s">
        <v>425</v>
      </c>
      <c r="E450" s="5">
        <v>53</v>
      </c>
      <c r="F450" s="50">
        <v>23997</v>
      </c>
      <c r="G450" s="5">
        <v>560654</v>
      </c>
      <c r="H450" s="50">
        <v>31741</v>
      </c>
      <c r="I450" s="5" t="s">
        <v>417</v>
      </c>
    </row>
    <row r="451" spans="1:9" s="1" customFormat="1" x14ac:dyDescent="0.25">
      <c r="A451" s="5" t="s">
        <v>408</v>
      </c>
      <c r="B451" s="5" t="s">
        <v>517</v>
      </c>
      <c r="C451" s="5" t="s">
        <v>716</v>
      </c>
      <c r="D451" s="5" t="s">
        <v>636</v>
      </c>
      <c r="E451" s="5">
        <v>59</v>
      </c>
      <c r="F451" s="50">
        <v>21500</v>
      </c>
      <c r="G451" s="5">
        <v>560663</v>
      </c>
      <c r="H451" s="50">
        <v>31754</v>
      </c>
      <c r="I451" s="5" t="s">
        <v>417</v>
      </c>
    </row>
    <row r="452" spans="1:9" s="1" customFormat="1" x14ac:dyDescent="0.25">
      <c r="A452" s="5" t="s">
        <v>408</v>
      </c>
      <c r="B452" s="5" t="s">
        <v>450</v>
      </c>
      <c r="C452" s="5" t="s">
        <v>459</v>
      </c>
      <c r="D452" s="5" t="s">
        <v>777</v>
      </c>
      <c r="E452" s="5">
        <v>60</v>
      </c>
      <c r="F452" s="50">
        <v>21356</v>
      </c>
      <c r="G452" s="5">
        <v>560664</v>
      </c>
      <c r="H452" s="50">
        <v>31677</v>
      </c>
      <c r="I452" s="5" t="s">
        <v>417</v>
      </c>
    </row>
    <row r="453" spans="1:9" s="1" customFormat="1" x14ac:dyDescent="0.25">
      <c r="A453" s="5" t="s">
        <v>408</v>
      </c>
      <c r="B453" s="5" t="s">
        <v>587</v>
      </c>
      <c r="C453" s="5" t="s">
        <v>185</v>
      </c>
      <c r="D453" s="5" t="s">
        <v>460</v>
      </c>
      <c r="E453" s="5">
        <v>55</v>
      </c>
      <c r="F453" s="50">
        <v>23276</v>
      </c>
      <c r="G453" s="5">
        <v>560588</v>
      </c>
      <c r="H453" s="50">
        <v>31453</v>
      </c>
      <c r="I453" s="5" t="s">
        <v>417</v>
      </c>
    </row>
    <row r="454" spans="1:9" s="1" customFormat="1" x14ac:dyDescent="0.25">
      <c r="A454" s="5" t="s">
        <v>408</v>
      </c>
      <c r="B454" s="5" t="s">
        <v>544</v>
      </c>
      <c r="C454" s="5" t="s">
        <v>95</v>
      </c>
      <c r="D454" s="5" t="s">
        <v>741</v>
      </c>
      <c r="E454" s="5">
        <v>57</v>
      </c>
      <c r="F454" s="50">
        <v>22503</v>
      </c>
      <c r="G454" s="5">
        <v>560666</v>
      </c>
      <c r="H454" s="50">
        <v>31567</v>
      </c>
      <c r="I454" s="5" t="s">
        <v>417</v>
      </c>
    </row>
    <row r="455" spans="1:9" s="1" customFormat="1" x14ac:dyDescent="0.25">
      <c r="A455" s="5" t="s">
        <v>408</v>
      </c>
      <c r="B455" s="5" t="s">
        <v>511</v>
      </c>
      <c r="C455" s="5" t="s">
        <v>540</v>
      </c>
      <c r="D455" s="5" t="s">
        <v>460</v>
      </c>
      <c r="E455" s="5">
        <v>54</v>
      </c>
      <c r="F455" s="50">
        <v>23517</v>
      </c>
      <c r="G455" s="5">
        <v>560668</v>
      </c>
      <c r="H455" s="50">
        <v>31549</v>
      </c>
      <c r="I455" s="5" t="s">
        <v>421</v>
      </c>
    </row>
    <row r="456" spans="1:9" s="1" customFormat="1" x14ac:dyDescent="0.25">
      <c r="A456" s="5" t="s">
        <v>408</v>
      </c>
      <c r="B456" s="5" t="s">
        <v>152</v>
      </c>
      <c r="C456" s="5" t="s">
        <v>774</v>
      </c>
      <c r="D456" s="5" t="s">
        <v>778</v>
      </c>
      <c r="E456" s="5">
        <v>55</v>
      </c>
      <c r="F456" s="50">
        <v>22988</v>
      </c>
      <c r="G456" s="5">
        <v>560672</v>
      </c>
      <c r="H456" s="50">
        <v>31566</v>
      </c>
      <c r="I456" s="5" t="s">
        <v>421</v>
      </c>
    </row>
    <row r="457" spans="1:9" s="1" customFormat="1" x14ac:dyDescent="0.25">
      <c r="A457" s="5" t="s">
        <v>413</v>
      </c>
      <c r="B457" s="5" t="s">
        <v>572</v>
      </c>
      <c r="C457" s="5" t="s">
        <v>532</v>
      </c>
      <c r="D457" s="5" t="s">
        <v>741</v>
      </c>
      <c r="E457" s="5">
        <v>53</v>
      </c>
      <c r="F457" s="50">
        <v>23879</v>
      </c>
      <c r="G457" s="5">
        <v>560673</v>
      </c>
      <c r="H457" s="50">
        <v>31537</v>
      </c>
      <c r="I457" s="5" t="s">
        <v>421</v>
      </c>
    </row>
    <row r="458" spans="1:9" s="1" customFormat="1" x14ac:dyDescent="0.25">
      <c r="A458" s="5" t="s">
        <v>413</v>
      </c>
      <c r="B458" s="5" t="s">
        <v>587</v>
      </c>
      <c r="C458" s="5" t="s">
        <v>441</v>
      </c>
      <c r="D458" s="5" t="s">
        <v>416</v>
      </c>
      <c r="E458" s="5">
        <v>61</v>
      </c>
      <c r="F458" s="50">
        <v>20859</v>
      </c>
      <c r="G458" s="5">
        <v>560599</v>
      </c>
      <c r="H458" s="50">
        <v>31756</v>
      </c>
      <c r="I458" s="5" t="s">
        <v>421</v>
      </c>
    </row>
    <row r="459" spans="1:9" s="1" customFormat="1" x14ac:dyDescent="0.25">
      <c r="A459" s="5" t="s">
        <v>408</v>
      </c>
      <c r="B459" s="5" t="s">
        <v>471</v>
      </c>
      <c r="C459" s="5" t="s">
        <v>152</v>
      </c>
      <c r="D459" s="5" t="s">
        <v>457</v>
      </c>
      <c r="E459" s="5">
        <v>58</v>
      </c>
      <c r="F459" s="50">
        <v>22048</v>
      </c>
      <c r="G459" s="5">
        <v>560676</v>
      </c>
      <c r="H459" s="50">
        <v>31420</v>
      </c>
      <c r="I459" s="5" t="s">
        <v>421</v>
      </c>
    </row>
    <row r="460" spans="1:9" s="1" customFormat="1" x14ac:dyDescent="0.25">
      <c r="A460" s="5" t="s">
        <v>413</v>
      </c>
      <c r="B460" s="5" t="s">
        <v>562</v>
      </c>
      <c r="C460" s="5" t="s">
        <v>532</v>
      </c>
      <c r="D460" s="5" t="s">
        <v>460</v>
      </c>
      <c r="E460" s="5">
        <v>61</v>
      </c>
      <c r="F460" s="50">
        <v>21013</v>
      </c>
      <c r="G460" s="5">
        <v>560674</v>
      </c>
      <c r="H460" s="50">
        <v>31554</v>
      </c>
      <c r="I460" s="5" t="s">
        <v>421</v>
      </c>
    </row>
    <row r="461" spans="1:9" s="1" customFormat="1" x14ac:dyDescent="0.25">
      <c r="A461" s="5" t="s">
        <v>408</v>
      </c>
      <c r="B461" s="5" t="s">
        <v>450</v>
      </c>
      <c r="C461" s="5" t="s">
        <v>779</v>
      </c>
      <c r="D461" s="5" t="s">
        <v>442</v>
      </c>
      <c r="E461" s="5">
        <v>60</v>
      </c>
      <c r="F461" s="50">
        <v>21237</v>
      </c>
      <c r="G461" s="5">
        <v>350172</v>
      </c>
      <c r="H461" s="50">
        <v>31575</v>
      </c>
      <c r="I461" s="5" t="s">
        <v>421</v>
      </c>
    </row>
    <row r="462" spans="1:9" s="1" customFormat="1" x14ac:dyDescent="0.25">
      <c r="A462" s="5" t="s">
        <v>408</v>
      </c>
      <c r="B462" s="5" t="s">
        <v>157</v>
      </c>
      <c r="C462" s="5" t="s">
        <v>410</v>
      </c>
      <c r="D462" s="5" t="s">
        <v>537</v>
      </c>
      <c r="E462" s="5">
        <v>54</v>
      </c>
      <c r="F462" s="50">
        <v>23340</v>
      </c>
      <c r="G462" s="5">
        <v>560680</v>
      </c>
      <c r="H462" s="50">
        <v>31535</v>
      </c>
      <c r="I462" s="5" t="s">
        <v>421</v>
      </c>
    </row>
    <row r="463" spans="1:9" s="1" customFormat="1" x14ac:dyDescent="0.25">
      <c r="A463" s="5" t="s">
        <v>413</v>
      </c>
      <c r="B463" s="5" t="s">
        <v>485</v>
      </c>
      <c r="C463" s="5" t="s">
        <v>707</v>
      </c>
      <c r="D463" s="5" t="s">
        <v>473</v>
      </c>
      <c r="E463" s="5">
        <v>53</v>
      </c>
      <c r="F463" s="50">
        <v>24007</v>
      </c>
      <c r="G463" s="5">
        <v>560681</v>
      </c>
      <c r="H463" s="50">
        <v>31771</v>
      </c>
      <c r="I463" s="5" t="s">
        <v>421</v>
      </c>
    </row>
    <row r="464" spans="1:9" s="1" customFormat="1" x14ac:dyDescent="0.25">
      <c r="A464" s="5" t="s">
        <v>413</v>
      </c>
      <c r="B464" s="5" t="s">
        <v>612</v>
      </c>
      <c r="C464" s="5" t="s">
        <v>468</v>
      </c>
      <c r="D464" s="5" t="s">
        <v>473</v>
      </c>
      <c r="E464" s="5">
        <v>57</v>
      </c>
      <c r="F464" s="50">
        <v>22369</v>
      </c>
      <c r="G464" s="5">
        <v>560545</v>
      </c>
      <c r="H464" s="50">
        <v>31605</v>
      </c>
      <c r="I464" s="5" t="s">
        <v>421</v>
      </c>
    </row>
    <row r="465" spans="1:9" s="1" customFormat="1" x14ac:dyDescent="0.25">
      <c r="A465" s="5" t="s">
        <v>408</v>
      </c>
      <c r="B465" s="5" t="s">
        <v>443</v>
      </c>
      <c r="C465" s="5" t="s">
        <v>444</v>
      </c>
      <c r="D465" s="5" t="s">
        <v>780</v>
      </c>
      <c r="E465" s="5">
        <v>60</v>
      </c>
      <c r="F465" s="50">
        <v>21388</v>
      </c>
      <c r="G465" s="5">
        <v>560683</v>
      </c>
      <c r="H465" s="50">
        <v>31839</v>
      </c>
      <c r="I465" s="5" t="s">
        <v>466</v>
      </c>
    </row>
    <row r="466" spans="1:9" s="1" customFormat="1" x14ac:dyDescent="0.25">
      <c r="A466" s="5" t="s">
        <v>413</v>
      </c>
      <c r="B466" s="5" t="s">
        <v>673</v>
      </c>
      <c r="C466" s="5" t="s">
        <v>781</v>
      </c>
      <c r="D466" s="5" t="s">
        <v>678</v>
      </c>
      <c r="E466" s="5">
        <v>51</v>
      </c>
      <c r="F466" s="50">
        <v>24466</v>
      </c>
      <c r="G466" s="5">
        <v>560684</v>
      </c>
      <c r="H466" s="50">
        <v>32061</v>
      </c>
      <c r="I466" s="5" t="s">
        <v>466</v>
      </c>
    </row>
    <row r="467" spans="1:9" s="1" customFormat="1" x14ac:dyDescent="0.25">
      <c r="A467" s="5" t="s">
        <v>413</v>
      </c>
      <c r="B467" s="5" t="s">
        <v>559</v>
      </c>
      <c r="C467" s="5" t="s">
        <v>633</v>
      </c>
      <c r="D467" s="5" t="s">
        <v>457</v>
      </c>
      <c r="E467" s="5">
        <v>55</v>
      </c>
      <c r="F467" s="50">
        <v>23214</v>
      </c>
      <c r="G467" s="5">
        <v>560685</v>
      </c>
      <c r="H467" s="50">
        <v>31975</v>
      </c>
      <c r="I467" s="5" t="s">
        <v>466</v>
      </c>
    </row>
    <row r="468" spans="1:9" s="1" customFormat="1" x14ac:dyDescent="0.25">
      <c r="A468" s="5" t="s">
        <v>413</v>
      </c>
      <c r="B468" s="5" t="s">
        <v>562</v>
      </c>
      <c r="C468" s="5" t="s">
        <v>782</v>
      </c>
      <c r="D468" s="5" t="s">
        <v>416</v>
      </c>
      <c r="E468" s="5">
        <v>54</v>
      </c>
      <c r="F468" s="50">
        <v>23502</v>
      </c>
      <c r="G468" s="5">
        <v>560659</v>
      </c>
      <c r="H468" s="50">
        <v>32042</v>
      </c>
      <c r="I468" s="5" t="s">
        <v>466</v>
      </c>
    </row>
    <row r="469" spans="1:9" s="1" customFormat="1" x14ac:dyDescent="0.25">
      <c r="A469" s="5" t="s">
        <v>408</v>
      </c>
      <c r="B469" s="5" t="s">
        <v>492</v>
      </c>
      <c r="C469" s="5" t="s">
        <v>641</v>
      </c>
      <c r="D469" s="5" t="s">
        <v>473</v>
      </c>
      <c r="E469" s="5">
        <v>59</v>
      </c>
      <c r="F469" s="50">
        <v>21769</v>
      </c>
      <c r="G469" s="5">
        <v>560687</v>
      </c>
      <c r="H469" s="50">
        <v>31870</v>
      </c>
      <c r="I469" s="5" t="s">
        <v>466</v>
      </c>
    </row>
    <row r="470" spans="1:9" s="1" customFormat="1" x14ac:dyDescent="0.25">
      <c r="A470" s="5" t="s">
        <v>408</v>
      </c>
      <c r="B470" s="5" t="s">
        <v>410</v>
      </c>
      <c r="C470" s="5" t="s">
        <v>556</v>
      </c>
      <c r="D470" s="5" t="s">
        <v>460</v>
      </c>
      <c r="E470" s="5">
        <v>56</v>
      </c>
      <c r="F470" s="50">
        <v>22877</v>
      </c>
      <c r="G470" s="5">
        <v>560688</v>
      </c>
      <c r="H470" s="50">
        <v>32137</v>
      </c>
      <c r="I470" s="5" t="s">
        <v>466</v>
      </c>
    </row>
    <row r="471" spans="1:9" s="1" customFormat="1" x14ac:dyDescent="0.25">
      <c r="A471" s="5" t="s">
        <v>413</v>
      </c>
      <c r="B471" s="5" t="s">
        <v>534</v>
      </c>
      <c r="C471" s="5" t="s">
        <v>596</v>
      </c>
      <c r="D471" s="5" t="s">
        <v>425</v>
      </c>
      <c r="E471" s="5">
        <v>55</v>
      </c>
      <c r="F471" s="50">
        <v>23122</v>
      </c>
      <c r="G471" s="5">
        <v>560691</v>
      </c>
      <c r="H471" s="50">
        <v>32092</v>
      </c>
      <c r="I471" s="5" t="s">
        <v>466</v>
      </c>
    </row>
    <row r="472" spans="1:9" s="1" customFormat="1" x14ac:dyDescent="0.25">
      <c r="A472" s="5" t="s">
        <v>408</v>
      </c>
      <c r="B472" s="5" t="s">
        <v>458</v>
      </c>
      <c r="C472" s="5" t="s">
        <v>608</v>
      </c>
      <c r="D472" s="5" t="s">
        <v>658</v>
      </c>
      <c r="E472" s="5">
        <v>56</v>
      </c>
      <c r="F472" s="50">
        <v>22865</v>
      </c>
      <c r="G472" s="5">
        <v>560693</v>
      </c>
      <c r="H472" s="50">
        <v>32107</v>
      </c>
      <c r="I472" s="5" t="s">
        <v>466</v>
      </c>
    </row>
    <row r="473" spans="1:9" s="1" customFormat="1" x14ac:dyDescent="0.25">
      <c r="A473" s="5" t="s">
        <v>408</v>
      </c>
      <c r="B473" s="5" t="s">
        <v>481</v>
      </c>
      <c r="C473" s="5" t="s">
        <v>191</v>
      </c>
      <c r="D473" s="5" t="s">
        <v>416</v>
      </c>
      <c r="E473" s="5">
        <v>54</v>
      </c>
      <c r="F473" s="50">
        <v>23306</v>
      </c>
      <c r="G473" s="5">
        <v>560697</v>
      </c>
      <c r="H473" s="50">
        <v>31865</v>
      </c>
      <c r="I473" s="5" t="s">
        <v>466</v>
      </c>
    </row>
    <row r="474" spans="1:9" s="1" customFormat="1" x14ac:dyDescent="0.25">
      <c r="A474" s="5" t="s">
        <v>413</v>
      </c>
      <c r="B474" s="5" t="s">
        <v>611</v>
      </c>
      <c r="C474" s="5" t="s">
        <v>139</v>
      </c>
      <c r="D474" s="5" t="s">
        <v>445</v>
      </c>
      <c r="E474" s="5">
        <v>55</v>
      </c>
      <c r="F474" s="50">
        <v>23068</v>
      </c>
      <c r="G474" s="5">
        <v>560699</v>
      </c>
      <c r="H474" s="50">
        <v>31996</v>
      </c>
      <c r="I474" s="5" t="s">
        <v>412</v>
      </c>
    </row>
    <row r="475" spans="1:9" s="1" customFormat="1" x14ac:dyDescent="0.25">
      <c r="A475" s="5" t="s">
        <v>413</v>
      </c>
      <c r="B475" s="5" t="s">
        <v>709</v>
      </c>
      <c r="C475" s="5" t="s">
        <v>468</v>
      </c>
      <c r="D475" s="5" t="s">
        <v>473</v>
      </c>
      <c r="E475" s="5">
        <v>54</v>
      </c>
      <c r="F475" s="50">
        <v>23322</v>
      </c>
      <c r="G475" s="5">
        <v>560702</v>
      </c>
      <c r="H475" s="50">
        <v>32032</v>
      </c>
      <c r="I475" s="5" t="s">
        <v>412</v>
      </c>
    </row>
    <row r="476" spans="1:9" s="1" customFormat="1" x14ac:dyDescent="0.25">
      <c r="A476" s="5" t="s">
        <v>413</v>
      </c>
      <c r="B476" s="5" t="s">
        <v>646</v>
      </c>
      <c r="C476" s="5" t="s">
        <v>783</v>
      </c>
      <c r="D476" s="5" t="s">
        <v>577</v>
      </c>
      <c r="E476" s="5">
        <v>54</v>
      </c>
      <c r="F476" s="50">
        <v>23325</v>
      </c>
      <c r="G476" s="5">
        <v>560704</v>
      </c>
      <c r="H476" s="50">
        <v>31961</v>
      </c>
      <c r="I476" s="5" t="s">
        <v>412</v>
      </c>
    </row>
    <row r="477" spans="1:9" s="1" customFormat="1" x14ac:dyDescent="0.25">
      <c r="A477" s="5" t="s">
        <v>413</v>
      </c>
      <c r="B477" s="5" t="s">
        <v>492</v>
      </c>
      <c r="C477" s="5" t="s">
        <v>438</v>
      </c>
      <c r="D477" s="5" t="s">
        <v>416</v>
      </c>
      <c r="E477" s="5">
        <v>55</v>
      </c>
      <c r="F477" s="50">
        <v>23037</v>
      </c>
      <c r="G477" s="5">
        <v>560696</v>
      </c>
      <c r="H477" s="50">
        <v>31857</v>
      </c>
      <c r="I477" s="5" t="s">
        <v>412</v>
      </c>
    </row>
    <row r="478" spans="1:9" s="1" customFormat="1" x14ac:dyDescent="0.25">
      <c r="A478" s="5" t="s">
        <v>408</v>
      </c>
      <c r="B478" s="5" t="s">
        <v>497</v>
      </c>
      <c r="C478" s="5" t="s">
        <v>735</v>
      </c>
      <c r="D478" s="5" t="s">
        <v>642</v>
      </c>
      <c r="E478" s="5">
        <v>60</v>
      </c>
      <c r="F478" s="50">
        <v>21339</v>
      </c>
      <c r="G478" s="5">
        <v>560707</v>
      </c>
      <c r="H478" s="50">
        <v>32072</v>
      </c>
      <c r="I478" s="5" t="s">
        <v>412</v>
      </c>
    </row>
    <row r="479" spans="1:9" s="1" customFormat="1" x14ac:dyDescent="0.25">
      <c r="A479" s="5" t="s">
        <v>413</v>
      </c>
      <c r="B479" s="5" t="s">
        <v>705</v>
      </c>
      <c r="C479" s="5" t="s">
        <v>764</v>
      </c>
      <c r="D479" s="5" t="s">
        <v>442</v>
      </c>
      <c r="E479" s="5">
        <v>62</v>
      </c>
      <c r="F479" s="50">
        <v>20705</v>
      </c>
      <c r="G479" s="5">
        <v>560710</v>
      </c>
      <c r="H479" s="50">
        <v>31887</v>
      </c>
      <c r="I479" s="5" t="s">
        <v>412</v>
      </c>
    </row>
    <row r="480" spans="1:9" s="1" customFormat="1" x14ac:dyDescent="0.25">
      <c r="A480" s="5" t="s">
        <v>413</v>
      </c>
      <c r="B480" s="5" t="s">
        <v>784</v>
      </c>
      <c r="C480" s="5" t="s">
        <v>785</v>
      </c>
      <c r="D480" s="5" t="s">
        <v>460</v>
      </c>
      <c r="E480" s="5">
        <v>53</v>
      </c>
      <c r="F480" s="50">
        <v>23958</v>
      </c>
      <c r="G480" s="5">
        <v>560705</v>
      </c>
      <c r="H480" s="50">
        <v>31875</v>
      </c>
      <c r="I480" s="5" t="s">
        <v>412</v>
      </c>
    </row>
    <row r="481" spans="1:9" s="1" customFormat="1" x14ac:dyDescent="0.25">
      <c r="A481" s="5" t="s">
        <v>408</v>
      </c>
      <c r="B481" s="5" t="s">
        <v>574</v>
      </c>
      <c r="C481" s="5" t="s">
        <v>746</v>
      </c>
      <c r="D481" s="5" t="s">
        <v>470</v>
      </c>
      <c r="E481" s="5">
        <v>55</v>
      </c>
      <c r="F481" s="50">
        <v>23165</v>
      </c>
      <c r="G481" s="5">
        <v>560711</v>
      </c>
      <c r="H481" s="50">
        <v>31900</v>
      </c>
      <c r="I481" s="5" t="s">
        <v>412</v>
      </c>
    </row>
    <row r="482" spans="1:9" s="1" customFormat="1" x14ac:dyDescent="0.25">
      <c r="A482" s="5" t="s">
        <v>408</v>
      </c>
      <c r="B482" s="5" t="s">
        <v>611</v>
      </c>
      <c r="C482" s="5" t="s">
        <v>465</v>
      </c>
      <c r="D482" s="5" t="s">
        <v>636</v>
      </c>
      <c r="E482" s="5">
        <v>56</v>
      </c>
      <c r="F482" s="50">
        <v>22862</v>
      </c>
      <c r="G482" s="5">
        <v>350201</v>
      </c>
      <c r="H482" s="50">
        <v>32024</v>
      </c>
      <c r="I482" s="5" t="s">
        <v>412</v>
      </c>
    </row>
    <row r="483" spans="1:9" s="1" customFormat="1" x14ac:dyDescent="0.25">
      <c r="A483" s="5" t="s">
        <v>413</v>
      </c>
      <c r="B483" s="5" t="s">
        <v>618</v>
      </c>
      <c r="C483" s="5" t="s">
        <v>682</v>
      </c>
      <c r="D483" s="5" t="s">
        <v>416</v>
      </c>
      <c r="E483" s="5">
        <v>50</v>
      </c>
      <c r="F483" s="50">
        <v>24757</v>
      </c>
      <c r="G483" s="5">
        <v>560714</v>
      </c>
      <c r="H483" s="50">
        <v>31917</v>
      </c>
      <c r="I483" s="5" t="s">
        <v>412</v>
      </c>
    </row>
    <row r="484" spans="1:9" s="1" customFormat="1" x14ac:dyDescent="0.25">
      <c r="A484" s="5" t="s">
        <v>408</v>
      </c>
      <c r="B484" s="5" t="s">
        <v>602</v>
      </c>
      <c r="C484" s="5" t="s">
        <v>786</v>
      </c>
      <c r="D484" s="5" t="s">
        <v>536</v>
      </c>
      <c r="E484" s="5">
        <v>52</v>
      </c>
      <c r="F484" s="50">
        <v>24102</v>
      </c>
      <c r="G484" s="5">
        <v>560639</v>
      </c>
      <c r="H484" s="50">
        <v>32030</v>
      </c>
      <c r="I484" s="5" t="s">
        <v>412</v>
      </c>
    </row>
    <row r="485" spans="1:9" s="1" customFormat="1" x14ac:dyDescent="0.25">
      <c r="A485" s="5" t="s">
        <v>408</v>
      </c>
      <c r="B485" s="5" t="s">
        <v>660</v>
      </c>
      <c r="C485" s="5" t="s">
        <v>191</v>
      </c>
      <c r="D485" s="5" t="s">
        <v>445</v>
      </c>
      <c r="E485" s="5">
        <v>54</v>
      </c>
      <c r="F485" s="50">
        <v>23381</v>
      </c>
      <c r="G485" s="5">
        <v>560642</v>
      </c>
      <c r="H485" s="50">
        <v>31782</v>
      </c>
      <c r="I485" s="5" t="s">
        <v>417</v>
      </c>
    </row>
    <row r="486" spans="1:9" s="1" customFormat="1" x14ac:dyDescent="0.25">
      <c r="A486" s="5" t="s">
        <v>413</v>
      </c>
      <c r="B486" s="5" t="s">
        <v>639</v>
      </c>
      <c r="C486" s="5" t="s">
        <v>787</v>
      </c>
      <c r="D486" s="5" t="s">
        <v>457</v>
      </c>
      <c r="E486" s="5">
        <v>55</v>
      </c>
      <c r="F486" s="50">
        <v>23242</v>
      </c>
      <c r="G486" s="5">
        <v>560715</v>
      </c>
      <c r="H486" s="50">
        <v>31909</v>
      </c>
      <c r="I486" s="5" t="s">
        <v>417</v>
      </c>
    </row>
    <row r="487" spans="1:9" s="1" customFormat="1" x14ac:dyDescent="0.25">
      <c r="A487" s="5" t="s">
        <v>408</v>
      </c>
      <c r="B487" s="5" t="s">
        <v>493</v>
      </c>
      <c r="C487" s="5" t="s">
        <v>459</v>
      </c>
      <c r="D487" s="5" t="s">
        <v>536</v>
      </c>
      <c r="E487" s="5">
        <v>53</v>
      </c>
      <c r="F487" s="50">
        <v>23896</v>
      </c>
      <c r="G487" s="5">
        <v>560655</v>
      </c>
      <c r="H487" s="50">
        <v>31839</v>
      </c>
      <c r="I487" s="5" t="s">
        <v>417</v>
      </c>
    </row>
    <row r="488" spans="1:9" s="1" customFormat="1" x14ac:dyDescent="0.25">
      <c r="A488" s="5" t="s">
        <v>413</v>
      </c>
      <c r="B488" s="5" t="s">
        <v>547</v>
      </c>
      <c r="C488" s="5" t="s">
        <v>489</v>
      </c>
      <c r="D488" s="5" t="s">
        <v>416</v>
      </c>
      <c r="E488" s="5">
        <v>53</v>
      </c>
      <c r="F488" s="50">
        <v>23940</v>
      </c>
      <c r="G488" s="5">
        <v>560717</v>
      </c>
      <c r="H488" s="50">
        <v>32107</v>
      </c>
      <c r="I488" s="5" t="s">
        <v>417</v>
      </c>
    </row>
    <row r="489" spans="1:9" s="1" customFormat="1" x14ac:dyDescent="0.25">
      <c r="A489" s="5" t="s">
        <v>413</v>
      </c>
      <c r="B489" s="5" t="s">
        <v>681</v>
      </c>
      <c r="C489" s="5" t="s">
        <v>640</v>
      </c>
      <c r="D489" s="5" t="s">
        <v>460</v>
      </c>
      <c r="E489" s="5">
        <v>53</v>
      </c>
      <c r="F489" s="50">
        <v>23768</v>
      </c>
      <c r="G489" s="5">
        <v>560820</v>
      </c>
      <c r="H489" s="50">
        <v>32121</v>
      </c>
      <c r="I489" s="5" t="s">
        <v>417</v>
      </c>
    </row>
    <row r="490" spans="1:9" s="1" customFormat="1" x14ac:dyDescent="0.25">
      <c r="A490" s="5" t="s">
        <v>413</v>
      </c>
      <c r="B490" s="5" t="s">
        <v>521</v>
      </c>
      <c r="C490" s="5" t="s">
        <v>633</v>
      </c>
      <c r="D490" s="5" t="s">
        <v>731</v>
      </c>
      <c r="E490" s="5">
        <v>54</v>
      </c>
      <c r="F490" s="50">
        <v>23370</v>
      </c>
      <c r="G490" s="5">
        <v>560725</v>
      </c>
      <c r="H490" s="50">
        <v>32065</v>
      </c>
      <c r="I490" s="5" t="s">
        <v>417</v>
      </c>
    </row>
    <row r="491" spans="1:9" s="1" customFormat="1" x14ac:dyDescent="0.25">
      <c r="A491" s="5" t="s">
        <v>408</v>
      </c>
      <c r="B491" s="5" t="s">
        <v>509</v>
      </c>
      <c r="C491" s="5" t="s">
        <v>685</v>
      </c>
      <c r="D491" s="5" t="s">
        <v>788</v>
      </c>
      <c r="E491" s="5">
        <v>54</v>
      </c>
      <c r="F491" s="50">
        <v>23444</v>
      </c>
      <c r="G491" s="5">
        <v>560679</v>
      </c>
      <c r="H491" s="50">
        <v>31802</v>
      </c>
      <c r="I491" s="5" t="s">
        <v>417</v>
      </c>
    </row>
    <row r="492" spans="1:9" s="1" customFormat="1" x14ac:dyDescent="0.25">
      <c r="A492" s="5" t="s">
        <v>413</v>
      </c>
      <c r="B492" s="5" t="s">
        <v>631</v>
      </c>
      <c r="C492" s="5" t="s">
        <v>529</v>
      </c>
      <c r="D492" s="5" t="s">
        <v>416</v>
      </c>
      <c r="E492" s="5">
        <v>54</v>
      </c>
      <c r="F492" s="50">
        <v>23568</v>
      </c>
      <c r="G492" s="5">
        <v>560733</v>
      </c>
      <c r="H492" s="50">
        <v>31917</v>
      </c>
      <c r="I492" s="5" t="s">
        <v>417</v>
      </c>
    </row>
    <row r="493" spans="1:9" s="1" customFormat="1" x14ac:dyDescent="0.25">
      <c r="A493" s="5" t="s">
        <v>413</v>
      </c>
      <c r="B493" s="5" t="s">
        <v>506</v>
      </c>
      <c r="C493" s="5" t="s">
        <v>563</v>
      </c>
      <c r="D493" s="5" t="s">
        <v>416</v>
      </c>
      <c r="E493" s="5">
        <v>55</v>
      </c>
      <c r="F493" s="50">
        <v>23258</v>
      </c>
      <c r="G493" s="5">
        <v>560739</v>
      </c>
      <c r="H493" s="50">
        <v>32032</v>
      </c>
      <c r="I493" s="5" t="s">
        <v>417</v>
      </c>
    </row>
    <row r="494" spans="1:9" s="1" customFormat="1" x14ac:dyDescent="0.25">
      <c r="A494" s="5" t="s">
        <v>454</v>
      </c>
      <c r="B494" s="5" t="s">
        <v>526</v>
      </c>
      <c r="C494" s="5" t="s">
        <v>789</v>
      </c>
      <c r="D494" s="5" t="s">
        <v>436</v>
      </c>
      <c r="E494" s="5">
        <v>54</v>
      </c>
      <c r="F494" s="50">
        <v>23415</v>
      </c>
      <c r="G494" s="5">
        <v>560736</v>
      </c>
      <c r="H494" s="50">
        <v>31870</v>
      </c>
      <c r="I494" s="5" t="s">
        <v>417</v>
      </c>
    </row>
    <row r="495" spans="1:9" s="1" customFormat="1" x14ac:dyDescent="0.25">
      <c r="A495" s="5" t="s">
        <v>413</v>
      </c>
      <c r="B495" s="5" t="s">
        <v>521</v>
      </c>
      <c r="C495" s="5" t="s">
        <v>596</v>
      </c>
      <c r="D495" s="5" t="s">
        <v>460</v>
      </c>
      <c r="E495" s="5">
        <v>53</v>
      </c>
      <c r="F495" s="50">
        <v>23691</v>
      </c>
      <c r="G495" s="5">
        <v>560756</v>
      </c>
      <c r="H495" s="50">
        <v>31824</v>
      </c>
      <c r="I495" s="5" t="s">
        <v>417</v>
      </c>
    </row>
    <row r="496" spans="1:9" s="1" customFormat="1" x14ac:dyDescent="0.25">
      <c r="A496" s="5" t="s">
        <v>413</v>
      </c>
      <c r="B496" s="5" t="s">
        <v>590</v>
      </c>
      <c r="C496" s="5" t="s">
        <v>532</v>
      </c>
      <c r="D496" s="5" t="s">
        <v>442</v>
      </c>
      <c r="E496" s="5">
        <v>56</v>
      </c>
      <c r="F496" s="50">
        <v>22783</v>
      </c>
      <c r="G496" s="5">
        <v>560742</v>
      </c>
      <c r="H496" s="50">
        <v>31865</v>
      </c>
      <c r="I496" s="5" t="s">
        <v>417</v>
      </c>
    </row>
    <row r="497" spans="1:9" s="1" customFormat="1" x14ac:dyDescent="0.25">
      <c r="A497" s="5" t="s">
        <v>413</v>
      </c>
      <c r="B497" s="5" t="s">
        <v>455</v>
      </c>
      <c r="C497" s="5" t="s">
        <v>435</v>
      </c>
      <c r="D497" s="5" t="s">
        <v>460</v>
      </c>
      <c r="E497" s="5">
        <v>58</v>
      </c>
      <c r="F497" s="50">
        <v>22114</v>
      </c>
      <c r="G497" s="5">
        <v>560745</v>
      </c>
      <c r="H497" s="50">
        <v>31872</v>
      </c>
      <c r="I497" s="5" t="s">
        <v>417</v>
      </c>
    </row>
    <row r="498" spans="1:9" s="1" customFormat="1" x14ac:dyDescent="0.25">
      <c r="A498" s="5" t="s">
        <v>413</v>
      </c>
      <c r="B498" s="5" t="s">
        <v>426</v>
      </c>
      <c r="C498" s="5" t="s">
        <v>790</v>
      </c>
      <c r="D498" s="5" t="s">
        <v>425</v>
      </c>
      <c r="E498" s="5">
        <v>52</v>
      </c>
      <c r="F498" s="50">
        <v>24357</v>
      </c>
      <c r="G498" s="5">
        <v>560744</v>
      </c>
      <c r="H498" s="50">
        <v>31931</v>
      </c>
      <c r="I498" s="5" t="s">
        <v>417</v>
      </c>
    </row>
    <row r="499" spans="1:9" s="1" customFormat="1" x14ac:dyDescent="0.25">
      <c r="A499" s="5" t="s">
        <v>413</v>
      </c>
      <c r="B499" s="5" t="s">
        <v>791</v>
      </c>
      <c r="C499" s="5" t="s">
        <v>792</v>
      </c>
      <c r="D499" s="5" t="s">
        <v>425</v>
      </c>
      <c r="E499" s="5">
        <v>52</v>
      </c>
      <c r="F499" s="50">
        <v>24247</v>
      </c>
      <c r="G499" s="5">
        <v>560749</v>
      </c>
      <c r="H499" s="50">
        <v>32228</v>
      </c>
      <c r="I499" s="5" t="s">
        <v>417</v>
      </c>
    </row>
    <row r="500" spans="1:9" s="1" customFormat="1" x14ac:dyDescent="0.25">
      <c r="A500" s="5" t="s">
        <v>413</v>
      </c>
      <c r="B500" s="5" t="s">
        <v>455</v>
      </c>
      <c r="C500" s="5" t="s">
        <v>793</v>
      </c>
      <c r="D500" s="5" t="s">
        <v>416</v>
      </c>
      <c r="E500" s="5">
        <v>52</v>
      </c>
      <c r="F500" s="50">
        <v>24218</v>
      </c>
      <c r="G500" s="5">
        <v>560751</v>
      </c>
      <c r="H500" s="50">
        <v>32168</v>
      </c>
      <c r="I500" s="5" t="s">
        <v>417</v>
      </c>
    </row>
    <row r="501" spans="1:9" s="1" customFormat="1" x14ac:dyDescent="0.25">
      <c r="A501" s="5" t="s">
        <v>413</v>
      </c>
      <c r="B501" s="5" t="s">
        <v>562</v>
      </c>
      <c r="C501" s="5" t="s">
        <v>472</v>
      </c>
      <c r="D501" s="5" t="s">
        <v>460</v>
      </c>
      <c r="E501" s="5">
        <v>59</v>
      </c>
      <c r="F501" s="50">
        <v>21797</v>
      </c>
      <c r="G501" s="5">
        <v>560690</v>
      </c>
      <c r="H501" s="50">
        <v>32423</v>
      </c>
      <c r="I501" s="5" t="s">
        <v>421</v>
      </c>
    </row>
    <row r="502" spans="1:9" s="1" customFormat="1" x14ac:dyDescent="0.25">
      <c r="A502" s="5" t="s">
        <v>408</v>
      </c>
      <c r="B502" s="5" t="s">
        <v>568</v>
      </c>
      <c r="C502" s="5" t="s">
        <v>419</v>
      </c>
      <c r="D502" s="5" t="s">
        <v>548</v>
      </c>
      <c r="E502" s="5">
        <v>55</v>
      </c>
      <c r="F502" s="50">
        <v>22929</v>
      </c>
      <c r="G502" s="5">
        <v>561223</v>
      </c>
      <c r="H502" s="50">
        <v>32485</v>
      </c>
      <c r="I502" s="5" t="s">
        <v>421</v>
      </c>
    </row>
    <row r="503" spans="1:9" s="1" customFormat="1" x14ac:dyDescent="0.25">
      <c r="A503" s="5" t="s">
        <v>413</v>
      </c>
      <c r="B503" s="5" t="s">
        <v>660</v>
      </c>
      <c r="C503" s="5" t="s">
        <v>794</v>
      </c>
      <c r="D503" s="5" t="s">
        <v>460</v>
      </c>
      <c r="E503" s="5">
        <v>52</v>
      </c>
      <c r="F503" s="50">
        <v>24326</v>
      </c>
      <c r="G503" s="5">
        <v>560738</v>
      </c>
      <c r="H503" s="50">
        <v>32457</v>
      </c>
      <c r="I503" s="5" t="s">
        <v>421</v>
      </c>
    </row>
    <row r="504" spans="1:9" s="1" customFormat="1" x14ac:dyDescent="0.25">
      <c r="A504" s="5" t="s">
        <v>408</v>
      </c>
      <c r="B504" s="5" t="s">
        <v>766</v>
      </c>
      <c r="C504" s="5" t="s">
        <v>621</v>
      </c>
      <c r="D504" s="5" t="s">
        <v>658</v>
      </c>
      <c r="E504" s="5">
        <v>53</v>
      </c>
      <c r="F504" s="50">
        <v>23723</v>
      </c>
      <c r="G504" s="5">
        <v>560764</v>
      </c>
      <c r="H504" s="50">
        <v>32367</v>
      </c>
      <c r="I504" s="5" t="s">
        <v>421</v>
      </c>
    </row>
    <row r="505" spans="1:9" s="1" customFormat="1" x14ac:dyDescent="0.25">
      <c r="A505" s="5" t="s">
        <v>408</v>
      </c>
      <c r="B505" s="5" t="s">
        <v>572</v>
      </c>
      <c r="C505" s="5" t="s">
        <v>621</v>
      </c>
      <c r="D505" s="5" t="s">
        <v>478</v>
      </c>
      <c r="E505" s="5">
        <v>58</v>
      </c>
      <c r="F505" s="50">
        <v>22107</v>
      </c>
      <c r="G505" s="5">
        <v>560770</v>
      </c>
      <c r="H505" s="50">
        <v>32292</v>
      </c>
      <c r="I505" s="5" t="s">
        <v>421</v>
      </c>
    </row>
    <row r="506" spans="1:9" s="1" customFormat="1" x14ac:dyDescent="0.25">
      <c r="A506" s="5" t="s">
        <v>413</v>
      </c>
      <c r="B506" s="5" t="s">
        <v>660</v>
      </c>
      <c r="C506" s="5" t="s">
        <v>795</v>
      </c>
      <c r="D506" s="5" t="s">
        <v>457</v>
      </c>
      <c r="E506" s="5">
        <v>56</v>
      </c>
      <c r="F506" s="50">
        <v>22710</v>
      </c>
      <c r="G506" s="5">
        <v>560698</v>
      </c>
      <c r="H506" s="50">
        <v>32472</v>
      </c>
      <c r="I506" s="5" t="s">
        <v>421</v>
      </c>
    </row>
    <row r="507" spans="1:9" s="1" customFormat="1" x14ac:dyDescent="0.25">
      <c r="A507" s="5" t="s">
        <v>408</v>
      </c>
      <c r="B507" s="5" t="s">
        <v>455</v>
      </c>
      <c r="C507" s="5" t="s">
        <v>776</v>
      </c>
      <c r="D507" s="5" t="s">
        <v>473</v>
      </c>
      <c r="E507" s="5">
        <v>52</v>
      </c>
      <c r="F507" s="50">
        <v>24329</v>
      </c>
      <c r="G507" s="5">
        <v>351381</v>
      </c>
      <c r="H507" s="50">
        <v>32485</v>
      </c>
      <c r="I507" s="5" t="s">
        <v>421</v>
      </c>
    </row>
    <row r="508" spans="1:9" s="1" customFormat="1" x14ac:dyDescent="0.25">
      <c r="A508" s="5" t="s">
        <v>413</v>
      </c>
      <c r="B508" s="5" t="s">
        <v>564</v>
      </c>
      <c r="C508" s="5" t="s">
        <v>453</v>
      </c>
      <c r="D508" s="5" t="s">
        <v>416</v>
      </c>
      <c r="E508" s="5">
        <v>61</v>
      </c>
      <c r="F508" s="50">
        <v>20735</v>
      </c>
      <c r="G508" s="5">
        <v>560776</v>
      </c>
      <c r="H508" s="50">
        <v>32408</v>
      </c>
      <c r="I508" s="5" t="s">
        <v>421</v>
      </c>
    </row>
    <row r="509" spans="1:9" s="1" customFormat="1" x14ac:dyDescent="0.25">
      <c r="A509" s="5" t="s">
        <v>413</v>
      </c>
      <c r="B509" s="5" t="s">
        <v>664</v>
      </c>
      <c r="C509" s="5" t="s">
        <v>596</v>
      </c>
      <c r="D509" s="5" t="s">
        <v>439</v>
      </c>
      <c r="E509" s="5">
        <v>54</v>
      </c>
      <c r="F509" s="50">
        <v>23353</v>
      </c>
      <c r="G509" s="5">
        <v>560735</v>
      </c>
      <c r="H509" s="50">
        <v>32183</v>
      </c>
      <c r="I509" s="5" t="s">
        <v>421</v>
      </c>
    </row>
    <row r="510" spans="1:9" s="1" customFormat="1" x14ac:dyDescent="0.25">
      <c r="A510" s="5" t="s">
        <v>413</v>
      </c>
      <c r="B510" s="5" t="s">
        <v>431</v>
      </c>
      <c r="C510" s="5" t="s">
        <v>432</v>
      </c>
      <c r="D510" s="5" t="s">
        <v>457</v>
      </c>
      <c r="E510" s="5">
        <v>51</v>
      </c>
      <c r="F510" s="50">
        <v>24387</v>
      </c>
      <c r="G510" s="5">
        <v>560794</v>
      </c>
      <c r="H510" s="50">
        <v>32298</v>
      </c>
      <c r="I510" s="5" t="s">
        <v>421</v>
      </c>
    </row>
    <row r="511" spans="1:9" s="1" customFormat="1" x14ac:dyDescent="0.25">
      <c r="A511" s="5" t="s">
        <v>413</v>
      </c>
      <c r="B511" s="5" t="s">
        <v>506</v>
      </c>
      <c r="C511" s="5" t="s">
        <v>576</v>
      </c>
      <c r="D511" s="5" t="s">
        <v>473</v>
      </c>
      <c r="E511" s="5">
        <v>57</v>
      </c>
      <c r="F511" s="50">
        <v>22466</v>
      </c>
      <c r="G511" s="5">
        <v>560797</v>
      </c>
      <c r="H511" s="50">
        <v>32280</v>
      </c>
      <c r="I511" s="5" t="s">
        <v>466</v>
      </c>
    </row>
    <row r="512" spans="1:9" s="1" customFormat="1" x14ac:dyDescent="0.25">
      <c r="A512" s="5" t="s">
        <v>408</v>
      </c>
      <c r="B512" s="5" t="s">
        <v>709</v>
      </c>
      <c r="C512" s="5" t="s">
        <v>550</v>
      </c>
      <c r="D512" s="5" t="s">
        <v>482</v>
      </c>
      <c r="E512" s="5">
        <v>55</v>
      </c>
      <c r="F512" s="50">
        <v>23196</v>
      </c>
      <c r="G512" s="5">
        <v>561474</v>
      </c>
      <c r="H512" s="50">
        <v>32297</v>
      </c>
      <c r="I512" s="5" t="s">
        <v>466</v>
      </c>
    </row>
    <row r="513" spans="1:9" s="1" customFormat="1" x14ac:dyDescent="0.25">
      <c r="A513" s="5" t="s">
        <v>413</v>
      </c>
      <c r="B513" s="5" t="s">
        <v>431</v>
      </c>
      <c r="C513" s="5" t="s">
        <v>796</v>
      </c>
      <c r="D513" s="5" t="s">
        <v>749</v>
      </c>
      <c r="E513" s="5">
        <v>53</v>
      </c>
      <c r="F513" s="50">
        <v>23830</v>
      </c>
      <c r="G513" s="5">
        <v>560801</v>
      </c>
      <c r="H513" s="50">
        <v>32268</v>
      </c>
      <c r="I513" s="5" t="s">
        <v>466</v>
      </c>
    </row>
    <row r="514" spans="1:9" s="1" customFormat="1" x14ac:dyDescent="0.25">
      <c r="A514" s="5" t="s">
        <v>413</v>
      </c>
      <c r="B514" s="5" t="s">
        <v>652</v>
      </c>
      <c r="C514" s="5" t="s">
        <v>489</v>
      </c>
      <c r="D514" s="5" t="s">
        <v>460</v>
      </c>
      <c r="E514" s="5">
        <v>52</v>
      </c>
      <c r="F514" s="50">
        <v>24360</v>
      </c>
      <c r="G514" s="5">
        <v>560802</v>
      </c>
      <c r="H514" s="50">
        <v>32487</v>
      </c>
      <c r="I514" s="5" t="s">
        <v>466</v>
      </c>
    </row>
    <row r="515" spans="1:9" s="1" customFormat="1" x14ac:dyDescent="0.25">
      <c r="A515" s="5" t="s">
        <v>413</v>
      </c>
      <c r="B515" s="5" t="s">
        <v>479</v>
      </c>
      <c r="C515" s="5" t="s">
        <v>563</v>
      </c>
      <c r="D515" s="5" t="s">
        <v>797</v>
      </c>
      <c r="E515" s="5">
        <v>51</v>
      </c>
      <c r="F515" s="50">
        <v>24727</v>
      </c>
      <c r="G515" s="5">
        <v>560796</v>
      </c>
      <c r="H515" s="50">
        <v>32150</v>
      </c>
      <c r="I515" s="5" t="s">
        <v>466</v>
      </c>
    </row>
    <row r="516" spans="1:9" s="1" customFormat="1" x14ac:dyDescent="0.25">
      <c r="A516" s="5" t="s">
        <v>413</v>
      </c>
      <c r="B516" s="5" t="s">
        <v>493</v>
      </c>
      <c r="C516" s="5" t="s">
        <v>752</v>
      </c>
      <c r="D516" s="5" t="s">
        <v>536</v>
      </c>
      <c r="E516" s="5">
        <v>51</v>
      </c>
      <c r="F516" s="50">
        <v>24565</v>
      </c>
      <c r="G516" s="5">
        <v>560800</v>
      </c>
      <c r="H516" s="50">
        <v>32285</v>
      </c>
      <c r="I516" s="5" t="s">
        <v>466</v>
      </c>
    </row>
    <row r="517" spans="1:9" s="1" customFormat="1" x14ac:dyDescent="0.25">
      <c r="A517" s="5" t="s">
        <v>413</v>
      </c>
      <c r="B517" s="5" t="s">
        <v>512</v>
      </c>
      <c r="C517" s="5" t="s">
        <v>518</v>
      </c>
      <c r="D517" s="5" t="s">
        <v>798</v>
      </c>
      <c r="E517" s="5">
        <v>58</v>
      </c>
      <c r="F517" s="50">
        <v>21865</v>
      </c>
      <c r="G517" s="5">
        <v>350116</v>
      </c>
      <c r="H517" s="50">
        <v>32306</v>
      </c>
      <c r="I517" s="5" t="s">
        <v>466</v>
      </c>
    </row>
    <row r="518" spans="1:9" s="1" customFormat="1" x14ac:dyDescent="0.25">
      <c r="A518" s="5" t="s">
        <v>454</v>
      </c>
      <c r="B518" s="5" t="s">
        <v>660</v>
      </c>
      <c r="C518" s="5" t="s">
        <v>773</v>
      </c>
      <c r="D518" s="5" t="s">
        <v>799</v>
      </c>
      <c r="E518" s="5">
        <v>54</v>
      </c>
      <c r="F518" s="50">
        <v>23295</v>
      </c>
      <c r="G518" s="5">
        <v>351173</v>
      </c>
      <c r="H518" s="50">
        <v>32266</v>
      </c>
      <c r="I518" s="5" t="s">
        <v>466</v>
      </c>
    </row>
    <row r="519" spans="1:9" s="1" customFormat="1" x14ac:dyDescent="0.25">
      <c r="A519" s="5" t="s">
        <v>408</v>
      </c>
      <c r="B519" s="5" t="s">
        <v>541</v>
      </c>
      <c r="C519" s="5" t="s">
        <v>550</v>
      </c>
      <c r="D519" s="5" t="s">
        <v>763</v>
      </c>
      <c r="E519" s="5">
        <v>54</v>
      </c>
      <c r="F519" s="50">
        <v>23632</v>
      </c>
      <c r="G519" s="5">
        <v>350274</v>
      </c>
      <c r="H519" s="50">
        <v>32502</v>
      </c>
      <c r="I519" s="5" t="s">
        <v>466</v>
      </c>
    </row>
    <row r="520" spans="1:9" s="1" customFormat="1" x14ac:dyDescent="0.25">
      <c r="A520" s="5" t="s">
        <v>408</v>
      </c>
      <c r="B520" s="5" t="s">
        <v>461</v>
      </c>
      <c r="C520" s="5" t="s">
        <v>774</v>
      </c>
      <c r="D520" s="5" t="s">
        <v>800</v>
      </c>
      <c r="E520" s="5">
        <v>53</v>
      </c>
      <c r="F520" s="50">
        <v>23840</v>
      </c>
      <c r="G520" s="5">
        <v>560719</v>
      </c>
      <c r="H520" s="50">
        <v>32336</v>
      </c>
      <c r="I520" s="5" t="s">
        <v>412</v>
      </c>
    </row>
    <row r="521" spans="1:9" s="1" customFormat="1" x14ac:dyDescent="0.25">
      <c r="A521" s="5" t="s">
        <v>413</v>
      </c>
      <c r="B521" s="5" t="s">
        <v>526</v>
      </c>
      <c r="C521" s="5" t="s">
        <v>801</v>
      </c>
      <c r="D521" s="5" t="s">
        <v>416</v>
      </c>
      <c r="E521" s="5">
        <v>53</v>
      </c>
      <c r="F521" s="50">
        <v>23927</v>
      </c>
      <c r="G521" s="5">
        <v>560806</v>
      </c>
      <c r="H521" s="50">
        <v>32205</v>
      </c>
      <c r="I521" s="5" t="s">
        <v>412</v>
      </c>
    </row>
    <row r="522" spans="1:9" s="1" customFormat="1" x14ac:dyDescent="0.25">
      <c r="A522" s="5" t="s">
        <v>408</v>
      </c>
      <c r="B522" s="5" t="s">
        <v>667</v>
      </c>
      <c r="C522" s="5" t="s">
        <v>779</v>
      </c>
      <c r="D522" s="5" t="s">
        <v>536</v>
      </c>
      <c r="E522" s="5">
        <v>53</v>
      </c>
      <c r="F522" s="50">
        <v>23789</v>
      </c>
      <c r="G522" s="5">
        <v>560722</v>
      </c>
      <c r="H522" s="50">
        <v>32427</v>
      </c>
      <c r="I522" s="5" t="s">
        <v>412</v>
      </c>
    </row>
    <row r="523" spans="1:9" s="1" customFormat="1" x14ac:dyDescent="0.25">
      <c r="A523" s="5" t="s">
        <v>413</v>
      </c>
      <c r="B523" s="5" t="s">
        <v>410</v>
      </c>
      <c r="C523" s="5" t="s">
        <v>721</v>
      </c>
      <c r="D523" s="5" t="s">
        <v>802</v>
      </c>
      <c r="E523" s="5">
        <v>53</v>
      </c>
      <c r="F523" s="50">
        <v>23848</v>
      </c>
      <c r="G523" s="5">
        <v>350277</v>
      </c>
      <c r="H523" s="50">
        <v>32341</v>
      </c>
      <c r="I523" s="5" t="s">
        <v>412</v>
      </c>
    </row>
    <row r="524" spans="1:9" s="1" customFormat="1" x14ac:dyDescent="0.25">
      <c r="A524" s="5" t="s">
        <v>413</v>
      </c>
      <c r="B524" s="5" t="s">
        <v>512</v>
      </c>
      <c r="C524" s="5" t="s">
        <v>803</v>
      </c>
      <c r="D524" s="5" t="s">
        <v>622</v>
      </c>
      <c r="E524" s="5">
        <v>53</v>
      </c>
      <c r="F524" s="50">
        <v>23865</v>
      </c>
      <c r="G524" s="5">
        <v>560813</v>
      </c>
      <c r="H524" s="50">
        <v>32408</v>
      </c>
      <c r="I524" s="5" t="s">
        <v>412</v>
      </c>
    </row>
    <row r="525" spans="1:9" s="1" customFormat="1" x14ac:dyDescent="0.25">
      <c r="A525" s="5" t="s">
        <v>413</v>
      </c>
      <c r="B525" s="5" t="s">
        <v>791</v>
      </c>
      <c r="C525" s="5" t="s">
        <v>804</v>
      </c>
      <c r="D525" s="5" t="s">
        <v>622</v>
      </c>
      <c r="E525" s="5">
        <v>52</v>
      </c>
      <c r="F525" s="50">
        <v>24115</v>
      </c>
      <c r="G525" s="5">
        <v>560815</v>
      </c>
      <c r="H525" s="50">
        <v>32236</v>
      </c>
      <c r="I525" s="5" t="s">
        <v>412</v>
      </c>
    </row>
    <row r="526" spans="1:9" s="1" customFormat="1" x14ac:dyDescent="0.25">
      <c r="A526" s="5" t="s">
        <v>413</v>
      </c>
      <c r="B526" s="5" t="s">
        <v>648</v>
      </c>
      <c r="C526" s="5" t="s">
        <v>91</v>
      </c>
      <c r="D526" s="5" t="s">
        <v>622</v>
      </c>
      <c r="E526" s="5">
        <v>52</v>
      </c>
      <c r="F526" s="50">
        <v>24217</v>
      </c>
      <c r="G526" s="5">
        <v>560821</v>
      </c>
      <c r="H526" s="50">
        <v>32503</v>
      </c>
      <c r="I526" s="5" t="s">
        <v>412</v>
      </c>
    </row>
    <row r="527" spans="1:9" s="1" customFormat="1" x14ac:dyDescent="0.25">
      <c r="A527" s="5" t="s">
        <v>408</v>
      </c>
      <c r="B527" s="5" t="s">
        <v>629</v>
      </c>
      <c r="C527" s="5" t="s">
        <v>444</v>
      </c>
      <c r="D527" s="5" t="s">
        <v>780</v>
      </c>
      <c r="E527" s="5">
        <v>53</v>
      </c>
      <c r="F527" s="50">
        <v>23935</v>
      </c>
      <c r="G527" s="5">
        <v>560734</v>
      </c>
      <c r="H527" s="50">
        <v>32458</v>
      </c>
      <c r="I527" s="5" t="s">
        <v>412</v>
      </c>
    </row>
    <row r="528" spans="1:9" s="1" customFormat="1" x14ac:dyDescent="0.25">
      <c r="A528" s="5" t="s">
        <v>413</v>
      </c>
      <c r="B528" s="5" t="s">
        <v>730</v>
      </c>
      <c r="C528" s="5" t="s">
        <v>609</v>
      </c>
      <c r="D528" s="5" t="s">
        <v>805</v>
      </c>
      <c r="E528" s="5">
        <v>53</v>
      </c>
      <c r="F528" s="50">
        <v>23874</v>
      </c>
      <c r="G528" s="5">
        <v>560824</v>
      </c>
      <c r="H528" s="50">
        <v>32473</v>
      </c>
      <c r="I528" s="5" t="s">
        <v>412</v>
      </c>
    </row>
    <row r="529" spans="1:9" s="1" customFormat="1" x14ac:dyDescent="0.25">
      <c r="A529" s="5" t="s">
        <v>454</v>
      </c>
      <c r="B529" s="5" t="s">
        <v>568</v>
      </c>
      <c r="C529" s="5" t="s">
        <v>438</v>
      </c>
      <c r="D529" s="5" t="s">
        <v>806</v>
      </c>
      <c r="E529" s="5">
        <v>52</v>
      </c>
      <c r="F529" s="50">
        <v>24280</v>
      </c>
      <c r="G529" s="5">
        <v>560825</v>
      </c>
      <c r="H529" s="50">
        <v>32606</v>
      </c>
      <c r="I529" s="5" t="s">
        <v>412</v>
      </c>
    </row>
    <row r="530" spans="1:9" s="1" customFormat="1" x14ac:dyDescent="0.25">
      <c r="A530" s="5" t="s">
        <v>413</v>
      </c>
      <c r="B530" s="5" t="s">
        <v>568</v>
      </c>
      <c r="C530" s="5" t="s">
        <v>472</v>
      </c>
      <c r="D530" s="5" t="s">
        <v>470</v>
      </c>
      <c r="E530" s="5">
        <v>52</v>
      </c>
      <c r="F530" s="50">
        <v>24261</v>
      </c>
      <c r="G530" s="5">
        <v>560826</v>
      </c>
      <c r="H530" s="50">
        <v>32362</v>
      </c>
      <c r="I530" s="5" t="s">
        <v>412</v>
      </c>
    </row>
    <row r="531" spans="1:9" s="1" customFormat="1" x14ac:dyDescent="0.25">
      <c r="A531" s="5" t="s">
        <v>413</v>
      </c>
      <c r="B531" s="5" t="s">
        <v>559</v>
      </c>
      <c r="C531" s="5" t="s">
        <v>91</v>
      </c>
      <c r="D531" s="5" t="s">
        <v>460</v>
      </c>
      <c r="E531" s="5">
        <v>51</v>
      </c>
      <c r="F531" s="50">
        <v>24418</v>
      </c>
      <c r="G531" s="5">
        <v>560835</v>
      </c>
      <c r="H531" s="50">
        <v>32398</v>
      </c>
      <c r="I531" s="5" t="s">
        <v>417</v>
      </c>
    </row>
    <row r="532" spans="1:9" s="1" customFormat="1" x14ac:dyDescent="0.25">
      <c r="A532" s="5" t="s">
        <v>413</v>
      </c>
      <c r="B532" s="5" t="s">
        <v>541</v>
      </c>
      <c r="C532" s="5" t="s">
        <v>807</v>
      </c>
      <c r="D532" s="5" t="s">
        <v>508</v>
      </c>
      <c r="E532" s="5">
        <v>65</v>
      </c>
      <c r="F532" s="50">
        <v>19426</v>
      </c>
      <c r="G532" s="5">
        <v>560831</v>
      </c>
      <c r="H532" s="50">
        <v>32327</v>
      </c>
      <c r="I532" s="5" t="s">
        <v>417</v>
      </c>
    </row>
    <row r="533" spans="1:9" s="1" customFormat="1" x14ac:dyDescent="0.25">
      <c r="A533" s="5" t="s">
        <v>413</v>
      </c>
      <c r="B533" s="5" t="s">
        <v>414</v>
      </c>
      <c r="C533" s="5" t="s">
        <v>808</v>
      </c>
      <c r="D533" s="5" t="s">
        <v>460</v>
      </c>
      <c r="E533" s="5">
        <v>52</v>
      </c>
      <c r="F533" s="50">
        <v>24338</v>
      </c>
      <c r="G533" s="5">
        <v>560827</v>
      </c>
      <c r="H533" s="50">
        <v>32223</v>
      </c>
      <c r="I533" s="5" t="s">
        <v>417</v>
      </c>
    </row>
    <row r="534" spans="1:9" s="1" customFormat="1" x14ac:dyDescent="0.25">
      <c r="A534" s="5" t="s">
        <v>408</v>
      </c>
      <c r="B534" s="5" t="s">
        <v>784</v>
      </c>
      <c r="C534" s="5" t="s">
        <v>152</v>
      </c>
      <c r="D534" s="5" t="s">
        <v>536</v>
      </c>
      <c r="E534" s="5">
        <v>53</v>
      </c>
      <c r="F534" s="50">
        <v>23783</v>
      </c>
      <c r="G534" s="5">
        <v>560747</v>
      </c>
      <c r="H534" s="50">
        <v>32803</v>
      </c>
      <c r="I534" s="5" t="s">
        <v>417</v>
      </c>
    </row>
    <row r="535" spans="1:9" s="1" customFormat="1" x14ac:dyDescent="0.25">
      <c r="A535" s="5" t="s">
        <v>408</v>
      </c>
      <c r="B535" s="5" t="s">
        <v>586</v>
      </c>
      <c r="C535" s="5" t="s">
        <v>535</v>
      </c>
      <c r="D535" s="5" t="s">
        <v>445</v>
      </c>
      <c r="E535" s="5">
        <v>55</v>
      </c>
      <c r="F535" s="50">
        <v>23091</v>
      </c>
      <c r="G535" s="5">
        <v>560838</v>
      </c>
      <c r="H535" s="50">
        <v>32618</v>
      </c>
      <c r="I535" s="5" t="s">
        <v>417</v>
      </c>
    </row>
    <row r="536" spans="1:9" s="1" customFormat="1" x14ac:dyDescent="0.25">
      <c r="A536" s="5" t="s">
        <v>408</v>
      </c>
      <c r="B536" s="5" t="s">
        <v>634</v>
      </c>
      <c r="C536" s="5" t="s">
        <v>630</v>
      </c>
      <c r="D536" s="5" t="s">
        <v>473</v>
      </c>
      <c r="E536" s="5">
        <v>52</v>
      </c>
      <c r="F536" s="50">
        <v>24280</v>
      </c>
      <c r="G536" s="5">
        <v>560842</v>
      </c>
      <c r="H536" s="50">
        <v>32606</v>
      </c>
      <c r="I536" s="5" t="s">
        <v>417</v>
      </c>
    </row>
    <row r="537" spans="1:9" s="1" customFormat="1" x14ac:dyDescent="0.25">
      <c r="A537" s="5" t="s">
        <v>413</v>
      </c>
      <c r="B537" s="5" t="s">
        <v>730</v>
      </c>
      <c r="C537" s="5" t="s">
        <v>441</v>
      </c>
      <c r="D537" s="5" t="s">
        <v>460</v>
      </c>
      <c r="E537" s="5">
        <v>51</v>
      </c>
      <c r="F537" s="50">
        <v>24570</v>
      </c>
      <c r="G537" s="5">
        <v>560837</v>
      </c>
      <c r="H537" s="50">
        <v>32631</v>
      </c>
      <c r="I537" s="5" t="s">
        <v>417</v>
      </c>
    </row>
    <row r="538" spans="1:9" s="1" customFormat="1" x14ac:dyDescent="0.25">
      <c r="A538" s="5" t="s">
        <v>408</v>
      </c>
      <c r="B538" s="5" t="s">
        <v>719</v>
      </c>
      <c r="C538" s="5" t="s">
        <v>465</v>
      </c>
      <c r="D538" s="5" t="s">
        <v>470</v>
      </c>
      <c r="E538" s="5">
        <v>58</v>
      </c>
      <c r="F538" s="50">
        <v>22065</v>
      </c>
      <c r="G538" s="5">
        <v>350371</v>
      </c>
      <c r="H538" s="50">
        <v>32755</v>
      </c>
      <c r="I538" s="5" t="s">
        <v>417</v>
      </c>
    </row>
    <row r="539" spans="1:9" s="1" customFormat="1" x14ac:dyDescent="0.25">
      <c r="A539" s="5" t="s">
        <v>408</v>
      </c>
      <c r="B539" s="5" t="s">
        <v>665</v>
      </c>
      <c r="C539" s="5" t="s">
        <v>155</v>
      </c>
      <c r="D539" s="5" t="s">
        <v>726</v>
      </c>
      <c r="E539" s="5">
        <v>53</v>
      </c>
      <c r="F539" s="50">
        <v>23660</v>
      </c>
      <c r="G539" s="5">
        <v>560765</v>
      </c>
      <c r="H539" s="50">
        <v>32648</v>
      </c>
      <c r="I539" s="5" t="s">
        <v>417</v>
      </c>
    </row>
    <row r="540" spans="1:9" s="1" customFormat="1" x14ac:dyDescent="0.25">
      <c r="A540" s="5" t="s">
        <v>408</v>
      </c>
      <c r="B540" s="5" t="s">
        <v>618</v>
      </c>
      <c r="C540" s="5" t="s">
        <v>685</v>
      </c>
      <c r="D540" s="5" t="s">
        <v>442</v>
      </c>
      <c r="E540" s="5">
        <v>55</v>
      </c>
      <c r="F540" s="50">
        <v>22961</v>
      </c>
      <c r="G540" s="5">
        <v>560850</v>
      </c>
      <c r="H540" s="50">
        <v>32761</v>
      </c>
      <c r="I540" s="5" t="s">
        <v>417</v>
      </c>
    </row>
    <row r="541" spans="1:9" s="1" customFormat="1" x14ac:dyDescent="0.25">
      <c r="A541" s="5" t="s">
        <v>408</v>
      </c>
      <c r="B541" s="5" t="s">
        <v>531</v>
      </c>
      <c r="C541" s="5" t="s">
        <v>621</v>
      </c>
      <c r="D541" s="5" t="s">
        <v>449</v>
      </c>
      <c r="E541" s="5">
        <v>54</v>
      </c>
      <c r="F541" s="50">
        <v>23562</v>
      </c>
      <c r="G541" s="5">
        <v>560851</v>
      </c>
      <c r="H541" s="50">
        <v>32513</v>
      </c>
      <c r="I541" s="5" t="s">
        <v>417</v>
      </c>
    </row>
    <row r="542" spans="1:9" s="1" customFormat="1" x14ac:dyDescent="0.25">
      <c r="A542" s="5" t="s">
        <v>413</v>
      </c>
      <c r="B542" s="5" t="s">
        <v>497</v>
      </c>
      <c r="C542" s="5" t="s">
        <v>706</v>
      </c>
      <c r="D542" s="5" t="s">
        <v>473</v>
      </c>
      <c r="E542" s="5">
        <v>53</v>
      </c>
      <c r="F542" s="50">
        <v>23799</v>
      </c>
      <c r="G542" s="5">
        <v>351446</v>
      </c>
      <c r="H542" s="50">
        <v>33153</v>
      </c>
      <c r="I542" s="5" t="s">
        <v>417</v>
      </c>
    </row>
    <row r="543" spans="1:9" s="1" customFormat="1" x14ac:dyDescent="0.25">
      <c r="A543" s="5" t="s">
        <v>413</v>
      </c>
      <c r="B543" s="5" t="s">
        <v>476</v>
      </c>
      <c r="C543" s="5" t="s">
        <v>583</v>
      </c>
      <c r="D543" s="5" t="s">
        <v>416</v>
      </c>
      <c r="E543" s="5">
        <v>55</v>
      </c>
      <c r="F543" s="50">
        <v>23230</v>
      </c>
      <c r="G543" s="5">
        <v>560856</v>
      </c>
      <c r="H543" s="50">
        <v>32570</v>
      </c>
      <c r="I543" s="5" t="s">
        <v>417</v>
      </c>
    </row>
    <row r="544" spans="1:9" s="1" customFormat="1" x14ac:dyDescent="0.25">
      <c r="A544" s="5" t="s">
        <v>408</v>
      </c>
      <c r="B544" s="5" t="s">
        <v>639</v>
      </c>
      <c r="C544" s="5" t="s">
        <v>776</v>
      </c>
      <c r="D544" s="5" t="s">
        <v>425</v>
      </c>
      <c r="E544" s="5">
        <v>52</v>
      </c>
      <c r="F544" s="50">
        <v>24310</v>
      </c>
      <c r="G544" s="5">
        <v>560803</v>
      </c>
      <c r="H544" s="50">
        <v>32838</v>
      </c>
      <c r="I544" s="5" t="s">
        <v>417</v>
      </c>
    </row>
    <row r="545" spans="1:9" s="1" customFormat="1" x14ac:dyDescent="0.25">
      <c r="A545" s="5" t="s">
        <v>408</v>
      </c>
      <c r="B545" s="5" t="s">
        <v>471</v>
      </c>
      <c r="C545" s="5" t="s">
        <v>532</v>
      </c>
      <c r="D545" s="5" t="s">
        <v>416</v>
      </c>
      <c r="E545" s="5">
        <v>52</v>
      </c>
      <c r="F545" s="50">
        <v>24202</v>
      </c>
      <c r="G545" s="5">
        <v>560795</v>
      </c>
      <c r="H545" s="50">
        <v>32852</v>
      </c>
      <c r="I545" s="5" t="s">
        <v>417</v>
      </c>
    </row>
    <row r="546" spans="1:9" s="1" customFormat="1" x14ac:dyDescent="0.25">
      <c r="A546" s="5" t="s">
        <v>413</v>
      </c>
      <c r="B546" s="5" t="s">
        <v>570</v>
      </c>
      <c r="C546" s="5" t="s">
        <v>515</v>
      </c>
      <c r="D546" s="5" t="s">
        <v>638</v>
      </c>
      <c r="E546" s="5">
        <v>54</v>
      </c>
      <c r="F546" s="50">
        <v>23441</v>
      </c>
      <c r="G546" s="5">
        <v>351492</v>
      </c>
      <c r="H546" s="50">
        <v>32796</v>
      </c>
      <c r="I546" s="5" t="s">
        <v>417</v>
      </c>
    </row>
    <row r="547" spans="1:9" s="1" customFormat="1" x14ac:dyDescent="0.25">
      <c r="A547" s="5" t="s">
        <v>408</v>
      </c>
      <c r="B547" s="5" t="s">
        <v>431</v>
      </c>
      <c r="C547" s="5" t="s">
        <v>155</v>
      </c>
      <c r="D547" s="5" t="s">
        <v>536</v>
      </c>
      <c r="E547" s="5">
        <v>51</v>
      </c>
      <c r="F547" s="50">
        <v>24436</v>
      </c>
      <c r="G547" s="5">
        <v>350735</v>
      </c>
      <c r="H547" s="50">
        <v>32533</v>
      </c>
      <c r="I547" s="5" t="s">
        <v>421</v>
      </c>
    </row>
    <row r="548" spans="1:9" s="1" customFormat="1" x14ac:dyDescent="0.25">
      <c r="A548" s="5" t="s">
        <v>408</v>
      </c>
      <c r="B548" s="5" t="s">
        <v>625</v>
      </c>
      <c r="C548" s="5" t="s">
        <v>444</v>
      </c>
      <c r="D548" s="5" t="s">
        <v>619</v>
      </c>
      <c r="E548" s="5">
        <v>54</v>
      </c>
      <c r="F548" s="50">
        <v>23472</v>
      </c>
      <c r="G548" s="5">
        <v>350740</v>
      </c>
      <c r="H548" s="50">
        <v>32648</v>
      </c>
      <c r="I548" s="5" t="s">
        <v>421</v>
      </c>
    </row>
    <row r="549" spans="1:9" s="1" customFormat="1" x14ac:dyDescent="0.25">
      <c r="A549" s="5" t="s">
        <v>413</v>
      </c>
      <c r="B549" s="5" t="s">
        <v>528</v>
      </c>
      <c r="C549" s="5" t="s">
        <v>809</v>
      </c>
      <c r="D549" s="5" t="s">
        <v>473</v>
      </c>
      <c r="E549" s="5">
        <v>52</v>
      </c>
      <c r="F549" s="50">
        <v>24159</v>
      </c>
      <c r="G549" s="5">
        <v>560856</v>
      </c>
      <c r="H549" s="50">
        <v>32763</v>
      </c>
      <c r="I549" s="5" t="s">
        <v>421</v>
      </c>
    </row>
    <row r="550" spans="1:9" s="1" customFormat="1" x14ac:dyDescent="0.25">
      <c r="A550" s="5" t="s">
        <v>408</v>
      </c>
      <c r="B550" s="5" t="s">
        <v>506</v>
      </c>
      <c r="C550" s="5" t="s">
        <v>465</v>
      </c>
      <c r="D550" s="5" t="s">
        <v>422</v>
      </c>
      <c r="E550" s="5">
        <v>52</v>
      </c>
      <c r="F550" s="50">
        <v>24132</v>
      </c>
      <c r="G550" s="5">
        <v>350742</v>
      </c>
      <c r="H550" s="50">
        <v>32601</v>
      </c>
      <c r="I550" s="5" t="s">
        <v>421</v>
      </c>
    </row>
    <row r="551" spans="1:9" s="1" customFormat="1" x14ac:dyDescent="0.25">
      <c r="A551" s="5" t="s">
        <v>408</v>
      </c>
      <c r="B551" s="5" t="s">
        <v>503</v>
      </c>
      <c r="C551" s="5" t="s">
        <v>810</v>
      </c>
      <c r="D551" s="5" t="s">
        <v>811</v>
      </c>
      <c r="E551" s="5">
        <v>60</v>
      </c>
      <c r="F551" s="50">
        <v>21407</v>
      </c>
      <c r="G551" s="5">
        <v>350770</v>
      </c>
      <c r="H551" s="50">
        <v>32920</v>
      </c>
      <c r="I551" s="5" t="s">
        <v>421</v>
      </c>
    </row>
    <row r="552" spans="1:9" s="1" customFormat="1" x14ac:dyDescent="0.25">
      <c r="A552" s="5" t="s">
        <v>413</v>
      </c>
      <c r="B552" s="5" t="s">
        <v>528</v>
      </c>
      <c r="C552" s="5" t="s">
        <v>472</v>
      </c>
      <c r="D552" s="5" t="s">
        <v>457</v>
      </c>
      <c r="E552" s="5">
        <v>52</v>
      </c>
      <c r="F552" s="50">
        <v>24249</v>
      </c>
      <c r="G552" s="5">
        <v>350756</v>
      </c>
      <c r="H552" s="50">
        <v>32961</v>
      </c>
      <c r="I552" s="5" t="s">
        <v>421</v>
      </c>
    </row>
    <row r="553" spans="1:9" s="1" customFormat="1" x14ac:dyDescent="0.25">
      <c r="A553" s="5" t="s">
        <v>413</v>
      </c>
      <c r="B553" s="5" t="s">
        <v>443</v>
      </c>
      <c r="C553" s="5" t="s">
        <v>812</v>
      </c>
      <c r="D553" s="5" t="s">
        <v>813</v>
      </c>
      <c r="E553" s="5">
        <v>56</v>
      </c>
      <c r="F553" s="50">
        <v>22693</v>
      </c>
      <c r="G553" s="5">
        <v>350561</v>
      </c>
      <c r="H553" s="50">
        <v>32968</v>
      </c>
      <c r="I553" s="5" t="s">
        <v>421</v>
      </c>
    </row>
    <row r="554" spans="1:9" s="1" customFormat="1" x14ac:dyDescent="0.25">
      <c r="A554" s="5" t="s">
        <v>413</v>
      </c>
      <c r="B554" s="5" t="s">
        <v>521</v>
      </c>
      <c r="C554" s="5" t="s">
        <v>750</v>
      </c>
      <c r="D554" s="5" t="s">
        <v>416</v>
      </c>
      <c r="E554" s="5">
        <v>52</v>
      </c>
      <c r="F554" s="50">
        <v>24112</v>
      </c>
      <c r="G554" s="5">
        <v>351375</v>
      </c>
      <c r="H554" s="50">
        <v>33027</v>
      </c>
      <c r="I554" s="5" t="s">
        <v>421</v>
      </c>
    </row>
    <row r="555" spans="1:9" s="1" customFormat="1" x14ac:dyDescent="0.25">
      <c r="A555" s="5" t="s">
        <v>413</v>
      </c>
      <c r="B555" s="5" t="s">
        <v>615</v>
      </c>
      <c r="C555" s="5" t="s">
        <v>764</v>
      </c>
      <c r="D555" s="5" t="s">
        <v>738</v>
      </c>
      <c r="E555" s="5">
        <v>52</v>
      </c>
      <c r="F555" s="50">
        <v>24262</v>
      </c>
      <c r="G555" s="5">
        <v>350715</v>
      </c>
      <c r="H555" s="50">
        <v>32958</v>
      </c>
      <c r="I555" s="5" t="s">
        <v>421</v>
      </c>
    </row>
    <row r="556" spans="1:9" s="1" customFormat="1" x14ac:dyDescent="0.25">
      <c r="A556" s="5" t="s">
        <v>408</v>
      </c>
      <c r="B556" s="5" t="s">
        <v>559</v>
      </c>
      <c r="C556" s="5" t="s">
        <v>410</v>
      </c>
      <c r="D556" s="5" t="s">
        <v>442</v>
      </c>
      <c r="E556" s="5">
        <v>55</v>
      </c>
      <c r="F556" s="50">
        <v>22926</v>
      </c>
      <c r="G556" s="5">
        <v>350782</v>
      </c>
      <c r="H556" s="50">
        <v>32899</v>
      </c>
      <c r="I556" s="5" t="s">
        <v>421</v>
      </c>
    </row>
    <row r="557" spans="1:9" s="1" customFormat="1" x14ac:dyDescent="0.25">
      <c r="A557" s="5" t="s">
        <v>413</v>
      </c>
      <c r="B557" s="5" t="s">
        <v>526</v>
      </c>
      <c r="C557" s="5" t="s">
        <v>507</v>
      </c>
      <c r="D557" s="5" t="s">
        <v>473</v>
      </c>
      <c r="E557" s="5">
        <v>53</v>
      </c>
      <c r="F557" s="50">
        <v>23799</v>
      </c>
      <c r="G557" s="5">
        <v>350535</v>
      </c>
      <c r="H557" s="50">
        <v>33153</v>
      </c>
      <c r="I557" s="5" t="s">
        <v>466</v>
      </c>
    </row>
    <row r="558" spans="1:9" s="1" customFormat="1" x14ac:dyDescent="0.25">
      <c r="A558" s="5" t="s">
        <v>454</v>
      </c>
      <c r="B558" s="5" t="s">
        <v>471</v>
      </c>
      <c r="C558" s="5" t="s">
        <v>491</v>
      </c>
      <c r="D558" s="5" t="s">
        <v>658</v>
      </c>
      <c r="E558" s="5">
        <v>52</v>
      </c>
      <c r="F558" s="50">
        <v>24369</v>
      </c>
      <c r="G558" s="5">
        <v>350684</v>
      </c>
      <c r="H558" s="50">
        <v>33215</v>
      </c>
      <c r="I558" s="5" t="s">
        <v>466</v>
      </c>
    </row>
    <row r="559" spans="1:9" s="1" customFormat="1" x14ac:dyDescent="0.25">
      <c r="A559" s="5" t="s">
        <v>413</v>
      </c>
      <c r="B559" s="5" t="s">
        <v>612</v>
      </c>
      <c r="C559" s="5" t="s">
        <v>737</v>
      </c>
      <c r="D559" s="5" t="s">
        <v>460</v>
      </c>
      <c r="E559" s="5">
        <v>50</v>
      </c>
      <c r="F559" s="50">
        <v>24894</v>
      </c>
      <c r="G559" s="5">
        <v>350502</v>
      </c>
      <c r="H559" s="50">
        <v>33187</v>
      </c>
      <c r="I559" s="5" t="s">
        <v>466</v>
      </c>
    </row>
    <row r="560" spans="1:9" s="1" customFormat="1" x14ac:dyDescent="0.25">
      <c r="A560" s="5" t="s">
        <v>408</v>
      </c>
      <c r="B560" s="5" t="s">
        <v>531</v>
      </c>
      <c r="C560" s="5" t="s">
        <v>604</v>
      </c>
      <c r="D560" s="5" t="s">
        <v>814</v>
      </c>
      <c r="E560" s="5">
        <v>50</v>
      </c>
      <c r="F560" s="50">
        <v>24845</v>
      </c>
      <c r="G560" s="5">
        <v>350606</v>
      </c>
      <c r="H560" s="50">
        <v>33097</v>
      </c>
      <c r="I560" s="5" t="s">
        <v>466</v>
      </c>
    </row>
    <row r="561" spans="1:9" s="1" customFormat="1" x14ac:dyDescent="0.25">
      <c r="A561" s="5" t="s">
        <v>413</v>
      </c>
      <c r="B561" s="5" t="s">
        <v>631</v>
      </c>
      <c r="C561" s="5" t="s">
        <v>640</v>
      </c>
      <c r="D561" s="5" t="s">
        <v>442</v>
      </c>
      <c r="E561" s="5">
        <v>48</v>
      </c>
      <c r="F561" s="50">
        <v>25625</v>
      </c>
      <c r="G561" s="5">
        <v>350648</v>
      </c>
      <c r="H561" s="50">
        <v>33022</v>
      </c>
      <c r="I561" s="5" t="s">
        <v>466</v>
      </c>
    </row>
    <row r="562" spans="1:9" s="1" customFormat="1" x14ac:dyDescent="0.25">
      <c r="A562" s="5" t="s">
        <v>413</v>
      </c>
      <c r="B562" s="5" t="s">
        <v>476</v>
      </c>
      <c r="C562" s="5" t="s">
        <v>815</v>
      </c>
      <c r="D562" s="5" t="s">
        <v>460</v>
      </c>
      <c r="E562" s="5">
        <v>57</v>
      </c>
      <c r="F562" s="50">
        <v>22338</v>
      </c>
      <c r="G562" s="5">
        <v>560886</v>
      </c>
      <c r="H562" s="50">
        <v>33202</v>
      </c>
      <c r="I562" s="5" t="s">
        <v>466</v>
      </c>
    </row>
    <row r="563" spans="1:9" s="1" customFormat="1" x14ac:dyDescent="0.25">
      <c r="A563" s="5" t="s">
        <v>408</v>
      </c>
      <c r="B563" s="5" t="s">
        <v>712</v>
      </c>
      <c r="C563" s="5" t="s">
        <v>453</v>
      </c>
      <c r="D563" s="5" t="s">
        <v>555</v>
      </c>
      <c r="E563" s="5">
        <v>53</v>
      </c>
      <c r="F563" s="50">
        <v>23976</v>
      </c>
      <c r="G563" s="5">
        <v>561222</v>
      </c>
      <c r="H563" s="50">
        <v>33215</v>
      </c>
      <c r="I563" s="5" t="s">
        <v>466</v>
      </c>
    </row>
    <row r="564" spans="1:9" s="1" customFormat="1" x14ac:dyDescent="0.25">
      <c r="A564" s="5" t="s">
        <v>413</v>
      </c>
      <c r="B564" s="5" t="s">
        <v>511</v>
      </c>
      <c r="C564" s="5" t="s">
        <v>816</v>
      </c>
      <c r="D564" s="5" t="s">
        <v>457</v>
      </c>
      <c r="E564" s="5">
        <v>50</v>
      </c>
      <c r="F564" s="50">
        <v>25041</v>
      </c>
      <c r="G564" s="5">
        <v>350510</v>
      </c>
      <c r="H564" s="50">
        <v>33138</v>
      </c>
      <c r="I564" s="5" t="s">
        <v>466</v>
      </c>
    </row>
    <row r="565" spans="1:9" s="1" customFormat="1" x14ac:dyDescent="0.25">
      <c r="A565" s="5" t="s">
        <v>413</v>
      </c>
      <c r="B565" s="5" t="s">
        <v>817</v>
      </c>
      <c r="C565" s="5" t="s">
        <v>513</v>
      </c>
      <c r="D565" s="5" t="s">
        <v>416</v>
      </c>
      <c r="E565" s="5">
        <v>56</v>
      </c>
      <c r="F565" s="50">
        <v>22731</v>
      </c>
      <c r="G565" s="5">
        <v>350389</v>
      </c>
      <c r="H565" s="50">
        <v>32914</v>
      </c>
      <c r="I565" s="5" t="s">
        <v>466</v>
      </c>
    </row>
    <row r="566" spans="1:9" s="1" customFormat="1" x14ac:dyDescent="0.25">
      <c r="A566" s="5" t="s">
        <v>408</v>
      </c>
      <c r="B566" s="5" t="s">
        <v>673</v>
      </c>
      <c r="C566" s="5" t="s">
        <v>621</v>
      </c>
      <c r="D566" s="5" t="s">
        <v>536</v>
      </c>
      <c r="E566" s="5">
        <v>51</v>
      </c>
      <c r="F566" s="50">
        <v>24727</v>
      </c>
      <c r="G566" s="5">
        <v>560894</v>
      </c>
      <c r="H566" s="50">
        <v>33028</v>
      </c>
      <c r="I566" s="5" t="s">
        <v>412</v>
      </c>
    </row>
    <row r="567" spans="1:9" s="1" customFormat="1" x14ac:dyDescent="0.25">
      <c r="A567" s="5" t="s">
        <v>413</v>
      </c>
      <c r="B567" s="5" t="s">
        <v>549</v>
      </c>
      <c r="C567" s="5" t="s">
        <v>707</v>
      </c>
      <c r="D567" s="5" t="s">
        <v>457</v>
      </c>
      <c r="E567" s="5">
        <v>51</v>
      </c>
      <c r="F567" s="50">
        <v>24539</v>
      </c>
      <c r="G567" s="5">
        <v>350866</v>
      </c>
      <c r="H567" s="50">
        <v>33010</v>
      </c>
      <c r="I567" s="5" t="s">
        <v>412</v>
      </c>
    </row>
    <row r="568" spans="1:9" s="1" customFormat="1" x14ac:dyDescent="0.25">
      <c r="A568" s="5" t="s">
        <v>413</v>
      </c>
      <c r="B568" s="5" t="s">
        <v>546</v>
      </c>
      <c r="C568" s="5" t="s">
        <v>818</v>
      </c>
      <c r="D568" s="5" t="s">
        <v>416</v>
      </c>
      <c r="E568" s="5">
        <v>52</v>
      </c>
      <c r="F568" s="50">
        <v>24298</v>
      </c>
      <c r="G568" s="5">
        <v>560908</v>
      </c>
      <c r="H568" s="50">
        <v>33027</v>
      </c>
      <c r="I568" s="5" t="s">
        <v>412</v>
      </c>
    </row>
    <row r="569" spans="1:9" s="1" customFormat="1" x14ac:dyDescent="0.25">
      <c r="A569" s="5" t="s">
        <v>408</v>
      </c>
      <c r="B569" s="5" t="s">
        <v>461</v>
      </c>
      <c r="C569" s="5" t="s">
        <v>746</v>
      </c>
      <c r="D569" s="5" t="s">
        <v>445</v>
      </c>
      <c r="E569" s="5">
        <v>55</v>
      </c>
      <c r="F569" s="50">
        <v>22992</v>
      </c>
      <c r="G569" s="5">
        <v>561090</v>
      </c>
      <c r="H569" s="50">
        <v>32998</v>
      </c>
      <c r="I569" s="5" t="s">
        <v>412</v>
      </c>
    </row>
    <row r="570" spans="1:9" s="1" customFormat="1" x14ac:dyDescent="0.25">
      <c r="A570" s="5" t="s">
        <v>408</v>
      </c>
      <c r="B570" s="5" t="s">
        <v>547</v>
      </c>
      <c r="C570" s="5" t="s">
        <v>444</v>
      </c>
      <c r="D570" s="5" t="s">
        <v>411</v>
      </c>
      <c r="E570" s="5">
        <v>51</v>
      </c>
      <c r="F570" s="50">
        <v>24421</v>
      </c>
      <c r="G570" s="5">
        <v>560819</v>
      </c>
      <c r="H570" s="50">
        <v>33217</v>
      </c>
      <c r="I570" s="5" t="s">
        <v>412</v>
      </c>
    </row>
    <row r="571" spans="1:9" s="1" customFormat="1" x14ac:dyDescent="0.25">
      <c r="A571" s="5" t="s">
        <v>413</v>
      </c>
      <c r="B571" s="5" t="s">
        <v>418</v>
      </c>
      <c r="C571" s="5" t="s">
        <v>453</v>
      </c>
      <c r="D571" s="5" t="s">
        <v>460</v>
      </c>
      <c r="E571" s="5">
        <v>52</v>
      </c>
      <c r="F571" s="50">
        <v>24171</v>
      </c>
      <c r="G571" s="5">
        <v>560835</v>
      </c>
      <c r="H571" s="50">
        <v>32881</v>
      </c>
      <c r="I571" s="5" t="s">
        <v>412</v>
      </c>
    </row>
    <row r="572" spans="1:9" s="1" customFormat="1" x14ac:dyDescent="0.25">
      <c r="A572" s="5" t="s">
        <v>413</v>
      </c>
      <c r="B572" s="5" t="s">
        <v>712</v>
      </c>
      <c r="C572" s="5" t="s">
        <v>489</v>
      </c>
      <c r="D572" s="5" t="s">
        <v>622</v>
      </c>
      <c r="E572" s="5">
        <v>49</v>
      </c>
      <c r="F572" s="50">
        <v>25149</v>
      </c>
      <c r="G572" s="5">
        <v>560901</v>
      </c>
      <c r="H572" s="50">
        <v>33015</v>
      </c>
      <c r="I572" s="5" t="s">
        <v>412</v>
      </c>
    </row>
    <row r="573" spans="1:9" s="1" customFormat="1" x14ac:dyDescent="0.25">
      <c r="A573" s="5" t="s">
        <v>408</v>
      </c>
      <c r="B573" s="5" t="s">
        <v>410</v>
      </c>
      <c r="C573" s="5" t="s">
        <v>542</v>
      </c>
      <c r="D573" s="5" t="s">
        <v>473</v>
      </c>
      <c r="E573" s="5">
        <v>52</v>
      </c>
      <c r="F573" s="50">
        <v>24232</v>
      </c>
      <c r="G573" s="5">
        <v>560907</v>
      </c>
      <c r="H573" s="50">
        <v>33036</v>
      </c>
      <c r="I573" s="5" t="s">
        <v>412</v>
      </c>
    </row>
    <row r="574" spans="1:9" s="1" customFormat="1" x14ac:dyDescent="0.25">
      <c r="A574" s="5" t="s">
        <v>408</v>
      </c>
      <c r="B574" s="5" t="s">
        <v>431</v>
      </c>
      <c r="C574" s="5" t="s">
        <v>410</v>
      </c>
      <c r="D574" s="5" t="s">
        <v>482</v>
      </c>
      <c r="E574" s="5">
        <v>52</v>
      </c>
      <c r="F574" s="50">
        <v>24226</v>
      </c>
      <c r="G574" s="5">
        <v>560857</v>
      </c>
      <c r="H574" s="50">
        <v>32996</v>
      </c>
      <c r="I574" s="5" t="s">
        <v>412</v>
      </c>
    </row>
    <row r="575" spans="1:9" s="1" customFormat="1" x14ac:dyDescent="0.25">
      <c r="A575" s="5" t="s">
        <v>408</v>
      </c>
      <c r="B575" s="5" t="s">
        <v>713</v>
      </c>
      <c r="C575" s="5" t="s">
        <v>155</v>
      </c>
      <c r="D575" s="5" t="s">
        <v>445</v>
      </c>
      <c r="E575" s="5">
        <v>52</v>
      </c>
      <c r="F575" s="50">
        <v>24143</v>
      </c>
      <c r="G575" s="5">
        <v>560916</v>
      </c>
      <c r="H575" s="50">
        <v>33232</v>
      </c>
      <c r="I575" s="5" t="s">
        <v>412</v>
      </c>
    </row>
    <row r="576" spans="1:9" s="1" customFormat="1" x14ac:dyDescent="0.25">
      <c r="A576" s="5" t="s">
        <v>413</v>
      </c>
      <c r="B576" s="5" t="s">
        <v>437</v>
      </c>
      <c r="C576" s="5" t="s">
        <v>819</v>
      </c>
      <c r="D576" s="5" t="s">
        <v>457</v>
      </c>
      <c r="E576" s="5">
        <v>50</v>
      </c>
      <c r="F576" s="50">
        <v>24975</v>
      </c>
      <c r="G576" s="5">
        <v>350755</v>
      </c>
      <c r="H576" s="50">
        <v>33066</v>
      </c>
      <c r="I576" s="5" t="s">
        <v>412</v>
      </c>
    </row>
    <row r="577" spans="1:9" s="1" customFormat="1" x14ac:dyDescent="0.25">
      <c r="A577" s="5" t="s">
        <v>408</v>
      </c>
      <c r="B577" s="5" t="s">
        <v>574</v>
      </c>
      <c r="C577" s="5" t="s">
        <v>550</v>
      </c>
      <c r="D577" s="5" t="s">
        <v>460</v>
      </c>
      <c r="E577" s="5">
        <v>50</v>
      </c>
      <c r="F577" s="50">
        <v>24786</v>
      </c>
      <c r="G577" s="5">
        <v>560927</v>
      </c>
      <c r="H577" s="50">
        <v>32935</v>
      </c>
      <c r="I577" s="5" t="s">
        <v>417</v>
      </c>
    </row>
    <row r="578" spans="1:9" s="1" customFormat="1" x14ac:dyDescent="0.25">
      <c r="A578" s="5" t="s">
        <v>413</v>
      </c>
      <c r="B578" s="5" t="s">
        <v>469</v>
      </c>
      <c r="C578" s="5" t="s">
        <v>820</v>
      </c>
      <c r="D578" s="5" t="s">
        <v>422</v>
      </c>
      <c r="E578" s="5">
        <v>51</v>
      </c>
      <c r="F578" s="50">
        <v>24449</v>
      </c>
      <c r="G578" s="5">
        <v>560925</v>
      </c>
      <c r="H578" s="50">
        <v>33157</v>
      </c>
      <c r="I578" s="5" t="s">
        <v>417</v>
      </c>
    </row>
    <row r="579" spans="1:9" s="1" customFormat="1" x14ac:dyDescent="0.25">
      <c r="A579" s="5" t="s">
        <v>413</v>
      </c>
      <c r="B579" s="5" t="s">
        <v>511</v>
      </c>
      <c r="C579" s="5" t="s">
        <v>682</v>
      </c>
      <c r="D579" s="5" t="s">
        <v>416</v>
      </c>
      <c r="E579" s="5">
        <v>51</v>
      </c>
      <c r="F579" s="50">
        <v>24657</v>
      </c>
      <c r="G579" s="5">
        <v>350061</v>
      </c>
      <c r="H579" s="50">
        <v>33071</v>
      </c>
      <c r="I579" s="5" t="s">
        <v>417</v>
      </c>
    </row>
    <row r="580" spans="1:9" s="1" customFormat="1" x14ac:dyDescent="0.25">
      <c r="A580" s="5" t="s">
        <v>408</v>
      </c>
      <c r="B580" s="5" t="s">
        <v>492</v>
      </c>
      <c r="C580" s="5" t="s">
        <v>532</v>
      </c>
      <c r="D580" s="5" t="s">
        <v>821</v>
      </c>
      <c r="E580" s="5">
        <v>55</v>
      </c>
      <c r="F580" s="50">
        <v>23227</v>
      </c>
      <c r="G580" s="5">
        <v>350902</v>
      </c>
      <c r="H580" s="50">
        <v>33138</v>
      </c>
      <c r="I580" s="5" t="s">
        <v>417</v>
      </c>
    </row>
    <row r="581" spans="1:9" s="1" customFormat="1" x14ac:dyDescent="0.25">
      <c r="A581" s="5" t="s">
        <v>408</v>
      </c>
      <c r="B581" s="5" t="s">
        <v>817</v>
      </c>
      <c r="C581" s="5" t="s">
        <v>822</v>
      </c>
      <c r="D581" s="5" t="s">
        <v>619</v>
      </c>
      <c r="E581" s="5">
        <v>52</v>
      </c>
      <c r="F581" s="50">
        <v>24278</v>
      </c>
      <c r="G581" s="5">
        <v>350903</v>
      </c>
      <c r="H581" s="50">
        <v>32966</v>
      </c>
      <c r="I581" s="5" t="s">
        <v>417</v>
      </c>
    </row>
    <row r="582" spans="1:9" s="1" customFormat="1" x14ac:dyDescent="0.25">
      <c r="A582" s="5" t="s">
        <v>408</v>
      </c>
      <c r="B582" s="5" t="s">
        <v>521</v>
      </c>
      <c r="C582" s="5" t="s">
        <v>776</v>
      </c>
      <c r="D582" s="5" t="s">
        <v>445</v>
      </c>
      <c r="E582" s="5">
        <v>50</v>
      </c>
      <c r="F582" s="50">
        <v>25006</v>
      </c>
      <c r="G582" s="5">
        <v>350899</v>
      </c>
      <c r="H582" s="50">
        <v>33233</v>
      </c>
      <c r="I582" s="5" t="s">
        <v>417</v>
      </c>
    </row>
    <row r="583" spans="1:9" s="1" customFormat="1" x14ac:dyDescent="0.25">
      <c r="A583" s="5" t="s">
        <v>413</v>
      </c>
      <c r="B583" s="5" t="s">
        <v>448</v>
      </c>
      <c r="C583" s="5" t="s">
        <v>633</v>
      </c>
      <c r="D583" s="5" t="s">
        <v>460</v>
      </c>
      <c r="E583" s="5">
        <v>50</v>
      </c>
      <c r="F583" s="50">
        <v>24913</v>
      </c>
      <c r="G583" s="5">
        <v>350450</v>
      </c>
      <c r="H583" s="50">
        <v>33188</v>
      </c>
      <c r="I583" s="5" t="s">
        <v>417</v>
      </c>
    </row>
    <row r="584" spans="1:9" s="1" customFormat="1" x14ac:dyDescent="0.25">
      <c r="A584" s="5" t="s">
        <v>408</v>
      </c>
      <c r="B584" s="5" t="s">
        <v>784</v>
      </c>
      <c r="C584" s="5" t="s">
        <v>444</v>
      </c>
      <c r="D584" s="5" t="s">
        <v>445</v>
      </c>
      <c r="E584" s="5">
        <v>54</v>
      </c>
      <c r="F584" s="50">
        <v>23487</v>
      </c>
      <c r="G584" s="5">
        <v>560956</v>
      </c>
      <c r="H584" s="50">
        <v>33568</v>
      </c>
      <c r="I584" s="5" t="s">
        <v>417</v>
      </c>
    </row>
    <row r="585" spans="1:9" s="1" customFormat="1" x14ac:dyDescent="0.25">
      <c r="A585" s="5" t="s">
        <v>413</v>
      </c>
      <c r="B585" s="5" t="s">
        <v>603</v>
      </c>
      <c r="C585" s="5" t="s">
        <v>640</v>
      </c>
      <c r="D585" s="5" t="s">
        <v>457</v>
      </c>
      <c r="E585" s="5">
        <v>48</v>
      </c>
      <c r="F585" s="50">
        <v>25691</v>
      </c>
      <c r="G585" s="5">
        <v>350219</v>
      </c>
      <c r="H585" s="50">
        <v>33326</v>
      </c>
      <c r="I585" s="5" t="s">
        <v>417</v>
      </c>
    </row>
    <row r="586" spans="1:9" s="1" customFormat="1" x14ac:dyDescent="0.25">
      <c r="A586" s="5" t="s">
        <v>408</v>
      </c>
      <c r="B586" s="5" t="s">
        <v>569</v>
      </c>
      <c r="C586" s="5" t="s">
        <v>444</v>
      </c>
      <c r="D586" s="5" t="s">
        <v>619</v>
      </c>
      <c r="E586" s="5">
        <v>50</v>
      </c>
      <c r="F586" s="50">
        <v>24949</v>
      </c>
      <c r="G586" s="5">
        <v>350459</v>
      </c>
      <c r="H586" s="50">
        <v>33457</v>
      </c>
      <c r="I586" s="5" t="s">
        <v>417</v>
      </c>
    </row>
    <row r="587" spans="1:9" s="1" customFormat="1" x14ac:dyDescent="0.25">
      <c r="A587" s="5" t="s">
        <v>413</v>
      </c>
      <c r="B587" s="5" t="s">
        <v>531</v>
      </c>
      <c r="C587" s="5" t="s">
        <v>510</v>
      </c>
      <c r="D587" s="5" t="s">
        <v>577</v>
      </c>
      <c r="E587" s="5">
        <v>50</v>
      </c>
      <c r="F587" s="50">
        <v>25072</v>
      </c>
      <c r="G587" s="5">
        <v>560920</v>
      </c>
      <c r="H587" s="50">
        <v>33493</v>
      </c>
      <c r="I587" s="5" t="s">
        <v>417</v>
      </c>
    </row>
    <row r="588" spans="1:9" s="1" customFormat="1" x14ac:dyDescent="0.25">
      <c r="A588" s="5" t="s">
        <v>408</v>
      </c>
      <c r="B588" s="5" t="s">
        <v>524</v>
      </c>
      <c r="C588" s="5" t="s">
        <v>679</v>
      </c>
      <c r="D588" s="5" t="s">
        <v>619</v>
      </c>
      <c r="E588" s="5">
        <v>52</v>
      </c>
      <c r="F588" s="50">
        <v>24056</v>
      </c>
      <c r="G588" s="5">
        <v>350956</v>
      </c>
      <c r="H588" s="50">
        <v>33422</v>
      </c>
      <c r="I588" s="5" t="s">
        <v>417</v>
      </c>
    </row>
    <row r="589" spans="1:9" s="1" customFormat="1" x14ac:dyDescent="0.25">
      <c r="A589" s="5" t="s">
        <v>413</v>
      </c>
      <c r="B589" s="5" t="s">
        <v>673</v>
      </c>
      <c r="C589" s="5" t="s">
        <v>510</v>
      </c>
      <c r="D589" s="5" t="s">
        <v>416</v>
      </c>
      <c r="E589" s="5">
        <v>59</v>
      </c>
      <c r="F589" s="50">
        <v>21645</v>
      </c>
      <c r="G589" s="5">
        <v>350949</v>
      </c>
      <c r="H589" s="50">
        <v>33318</v>
      </c>
      <c r="I589" s="5" t="s">
        <v>417</v>
      </c>
    </row>
    <row r="590" spans="1:9" s="1" customFormat="1" x14ac:dyDescent="0.25">
      <c r="A590" s="5" t="s">
        <v>413</v>
      </c>
      <c r="B590" s="5" t="s">
        <v>549</v>
      </c>
      <c r="C590" s="5" t="s">
        <v>633</v>
      </c>
      <c r="D590" s="5" t="s">
        <v>473</v>
      </c>
      <c r="E590" s="5">
        <v>50</v>
      </c>
      <c r="F590" s="50">
        <v>25088</v>
      </c>
      <c r="G590" s="5">
        <v>560929</v>
      </c>
      <c r="H590" s="50">
        <v>33533</v>
      </c>
      <c r="I590" s="5" t="s">
        <v>417</v>
      </c>
    </row>
    <row r="591" spans="1:9" s="1" customFormat="1" x14ac:dyDescent="0.25">
      <c r="A591" s="5" t="s">
        <v>413</v>
      </c>
      <c r="B591" s="5" t="s">
        <v>423</v>
      </c>
      <c r="C591" s="5" t="s">
        <v>823</v>
      </c>
      <c r="D591" s="5" t="s">
        <v>416</v>
      </c>
      <c r="E591" s="5">
        <v>50</v>
      </c>
      <c r="F591" s="50">
        <v>24918</v>
      </c>
      <c r="G591" s="5">
        <v>560858</v>
      </c>
      <c r="H591" s="50">
        <v>33348</v>
      </c>
      <c r="I591" s="5" t="s">
        <v>417</v>
      </c>
    </row>
    <row r="592" spans="1:9" s="1" customFormat="1" x14ac:dyDescent="0.25">
      <c r="A592" s="5" t="s">
        <v>413</v>
      </c>
      <c r="B592" s="5" t="s">
        <v>673</v>
      </c>
      <c r="C592" s="5" t="s">
        <v>640</v>
      </c>
      <c r="D592" s="5" t="s">
        <v>508</v>
      </c>
      <c r="E592" s="5">
        <v>52</v>
      </c>
      <c r="F592" s="50">
        <v>24027</v>
      </c>
      <c r="G592" s="5">
        <v>351435</v>
      </c>
      <c r="H592" s="50">
        <v>33336</v>
      </c>
      <c r="I592" s="5" t="s">
        <v>417</v>
      </c>
    </row>
    <row r="593" spans="1:9" s="1" customFormat="1" x14ac:dyDescent="0.25">
      <c r="A593" s="5" t="s">
        <v>413</v>
      </c>
      <c r="B593" s="5" t="s">
        <v>646</v>
      </c>
      <c r="C593" s="5" t="s">
        <v>565</v>
      </c>
      <c r="D593" s="5" t="s">
        <v>460</v>
      </c>
      <c r="E593" s="5">
        <v>53</v>
      </c>
      <c r="F593" s="50">
        <v>23989</v>
      </c>
      <c r="G593" s="5">
        <v>350977</v>
      </c>
      <c r="H593" s="50">
        <v>33361</v>
      </c>
      <c r="I593" s="5" t="s">
        <v>421</v>
      </c>
    </row>
    <row r="594" spans="1:9" s="1" customFormat="1" x14ac:dyDescent="0.25">
      <c r="A594" s="5" t="s">
        <v>413</v>
      </c>
      <c r="B594" s="5" t="s">
        <v>503</v>
      </c>
      <c r="C594" s="5" t="s">
        <v>819</v>
      </c>
      <c r="D594" s="5" t="s">
        <v>460</v>
      </c>
      <c r="E594" s="5">
        <v>49</v>
      </c>
      <c r="F594" s="50">
        <v>25313</v>
      </c>
      <c r="G594" s="5">
        <v>350221</v>
      </c>
      <c r="H594" s="50">
        <v>33485</v>
      </c>
      <c r="I594" s="5" t="s">
        <v>421</v>
      </c>
    </row>
    <row r="595" spans="1:9" s="1" customFormat="1" x14ac:dyDescent="0.25">
      <c r="A595" s="5" t="s">
        <v>413</v>
      </c>
      <c r="B595" s="5" t="s">
        <v>452</v>
      </c>
      <c r="C595" s="5" t="s">
        <v>781</v>
      </c>
      <c r="D595" s="5" t="s">
        <v>460</v>
      </c>
      <c r="E595" s="5">
        <v>51</v>
      </c>
      <c r="F595" s="50">
        <v>24635</v>
      </c>
      <c r="G595" s="5">
        <v>350993</v>
      </c>
      <c r="H595" s="50">
        <v>33378</v>
      </c>
      <c r="I595" s="5" t="s">
        <v>421</v>
      </c>
    </row>
    <row r="596" spans="1:9" s="1" customFormat="1" x14ac:dyDescent="0.25">
      <c r="A596" s="5" t="s">
        <v>408</v>
      </c>
      <c r="B596" s="5" t="s">
        <v>512</v>
      </c>
      <c r="C596" s="5" t="s">
        <v>724</v>
      </c>
      <c r="D596" s="5" t="s">
        <v>686</v>
      </c>
      <c r="E596" s="5">
        <v>48</v>
      </c>
      <c r="F596" s="50">
        <v>25532</v>
      </c>
      <c r="G596" s="5">
        <v>350560</v>
      </c>
      <c r="H596" s="50">
        <v>33491</v>
      </c>
      <c r="I596" s="5" t="s">
        <v>421</v>
      </c>
    </row>
    <row r="597" spans="1:9" s="1" customFormat="1" x14ac:dyDescent="0.25">
      <c r="A597" s="5" t="s">
        <v>413</v>
      </c>
      <c r="B597" s="5" t="s">
        <v>664</v>
      </c>
      <c r="C597" s="5" t="s">
        <v>435</v>
      </c>
      <c r="D597" s="5" t="s">
        <v>460</v>
      </c>
      <c r="E597" s="5">
        <v>48</v>
      </c>
      <c r="F597" s="50">
        <v>25517</v>
      </c>
      <c r="G597" s="5">
        <v>350666</v>
      </c>
      <c r="H597" s="50">
        <v>33243</v>
      </c>
      <c r="I597" s="5" t="s">
        <v>421</v>
      </c>
    </row>
    <row r="598" spans="1:9" s="1" customFormat="1" x14ac:dyDescent="0.25">
      <c r="A598" s="5" t="s">
        <v>413</v>
      </c>
      <c r="B598" s="5" t="s">
        <v>634</v>
      </c>
      <c r="C598" s="5" t="s">
        <v>824</v>
      </c>
      <c r="D598" s="5" t="s">
        <v>411</v>
      </c>
      <c r="E598" s="5">
        <v>49</v>
      </c>
      <c r="F598" s="50">
        <v>25328</v>
      </c>
      <c r="G598" s="5">
        <v>561573</v>
      </c>
      <c r="H598" s="50">
        <v>33370</v>
      </c>
      <c r="I598" s="5" t="s">
        <v>421</v>
      </c>
    </row>
    <row r="599" spans="1:9" s="1" customFormat="1" x14ac:dyDescent="0.25">
      <c r="A599" s="5" t="s">
        <v>408</v>
      </c>
      <c r="B599" s="5" t="s">
        <v>578</v>
      </c>
      <c r="C599" s="5" t="s">
        <v>155</v>
      </c>
      <c r="D599" s="5" t="s">
        <v>802</v>
      </c>
      <c r="E599" s="5">
        <v>53</v>
      </c>
      <c r="F599" s="50">
        <v>23804</v>
      </c>
      <c r="G599" s="5">
        <v>351001</v>
      </c>
      <c r="H599" s="50">
        <v>33300</v>
      </c>
      <c r="I599" s="5" t="s">
        <v>421</v>
      </c>
    </row>
    <row r="600" spans="1:9" s="1" customFormat="1" x14ac:dyDescent="0.25">
      <c r="A600" s="5" t="s">
        <v>408</v>
      </c>
      <c r="B600" s="5" t="s">
        <v>503</v>
      </c>
      <c r="C600" s="5" t="s">
        <v>676</v>
      </c>
      <c r="D600" s="5" t="s">
        <v>445</v>
      </c>
      <c r="E600" s="5">
        <v>51</v>
      </c>
      <c r="F600" s="50">
        <v>24513</v>
      </c>
      <c r="G600" s="5">
        <v>350452</v>
      </c>
      <c r="H600" s="50">
        <v>33568</v>
      </c>
      <c r="I600" s="5" t="s">
        <v>421</v>
      </c>
    </row>
    <row r="601" spans="1:9" s="1" customFormat="1" x14ac:dyDescent="0.25">
      <c r="A601" s="5" t="s">
        <v>413</v>
      </c>
      <c r="B601" s="5" t="s">
        <v>784</v>
      </c>
      <c r="C601" s="5" t="s">
        <v>475</v>
      </c>
      <c r="D601" s="5" t="s">
        <v>457</v>
      </c>
      <c r="E601" s="5">
        <v>50</v>
      </c>
      <c r="F601" s="50">
        <v>25011</v>
      </c>
      <c r="G601" s="5">
        <v>350460</v>
      </c>
      <c r="H601" s="50">
        <v>33582</v>
      </c>
      <c r="I601" s="5" t="s">
        <v>421</v>
      </c>
    </row>
    <row r="602" spans="1:9" s="1" customFormat="1" x14ac:dyDescent="0.25">
      <c r="A602" s="5" t="s">
        <v>408</v>
      </c>
      <c r="B602" s="5" t="s">
        <v>446</v>
      </c>
      <c r="C602" s="5" t="s">
        <v>825</v>
      </c>
      <c r="D602" s="5" t="s">
        <v>445</v>
      </c>
      <c r="E602" s="5">
        <v>50</v>
      </c>
      <c r="F602" s="50">
        <v>24980</v>
      </c>
      <c r="G602" s="5">
        <v>568164</v>
      </c>
      <c r="H602" s="50">
        <v>33526</v>
      </c>
      <c r="I602" s="5" t="s">
        <v>421</v>
      </c>
    </row>
    <row r="603" spans="1:9" s="1" customFormat="1" x14ac:dyDescent="0.25">
      <c r="A603" s="5" t="s">
        <v>408</v>
      </c>
      <c r="B603" s="5" t="s">
        <v>434</v>
      </c>
      <c r="C603" s="5" t="s">
        <v>826</v>
      </c>
      <c r="D603" s="5" t="s">
        <v>763</v>
      </c>
      <c r="E603" s="5">
        <v>50</v>
      </c>
      <c r="F603" s="50">
        <v>25100</v>
      </c>
      <c r="G603" s="5">
        <v>560899</v>
      </c>
      <c r="H603" s="50">
        <v>33263</v>
      </c>
      <c r="I603" s="5" t="s">
        <v>466</v>
      </c>
    </row>
    <row r="604" spans="1:9" s="1" customFormat="1" x14ac:dyDescent="0.25">
      <c r="A604" s="5" t="s">
        <v>413</v>
      </c>
      <c r="B604" s="5" t="s">
        <v>574</v>
      </c>
      <c r="C604" s="5" t="s">
        <v>640</v>
      </c>
      <c r="D604" s="5" t="s">
        <v>457</v>
      </c>
      <c r="E604" s="5">
        <v>49</v>
      </c>
      <c r="F604" s="50">
        <v>25456</v>
      </c>
      <c r="G604" s="5">
        <v>350591</v>
      </c>
      <c r="H604" s="50">
        <v>33378</v>
      </c>
      <c r="I604" s="5" t="s">
        <v>466</v>
      </c>
    </row>
    <row r="605" spans="1:9" s="1" customFormat="1" x14ac:dyDescent="0.25">
      <c r="A605" s="5" t="s">
        <v>413</v>
      </c>
      <c r="B605" s="5" t="s">
        <v>791</v>
      </c>
      <c r="C605" s="5" t="s">
        <v>827</v>
      </c>
      <c r="D605" s="5" t="s">
        <v>457</v>
      </c>
      <c r="E605" s="5">
        <v>48</v>
      </c>
      <c r="F605" s="50">
        <v>25486</v>
      </c>
      <c r="G605" s="5">
        <v>568168</v>
      </c>
      <c r="H605" s="50">
        <v>33859</v>
      </c>
      <c r="I605" s="5" t="s">
        <v>466</v>
      </c>
    </row>
    <row r="606" spans="1:9" s="1" customFormat="1" x14ac:dyDescent="0.25">
      <c r="A606" s="5" t="s">
        <v>413</v>
      </c>
      <c r="B606" s="5" t="s">
        <v>578</v>
      </c>
      <c r="C606" s="5" t="s">
        <v>513</v>
      </c>
      <c r="D606" s="5" t="s">
        <v>416</v>
      </c>
      <c r="E606" s="5">
        <v>48</v>
      </c>
      <c r="F606" s="50">
        <v>25823</v>
      </c>
      <c r="G606" s="5">
        <v>350557</v>
      </c>
      <c r="H606" s="50">
        <v>33697</v>
      </c>
      <c r="I606" s="5" t="s">
        <v>466</v>
      </c>
    </row>
    <row r="607" spans="1:9" s="1" customFormat="1" x14ac:dyDescent="0.25">
      <c r="A607" s="5" t="s">
        <v>413</v>
      </c>
      <c r="B607" s="5" t="s">
        <v>506</v>
      </c>
      <c r="C607" s="5" t="s">
        <v>539</v>
      </c>
      <c r="D607" s="5" t="s">
        <v>460</v>
      </c>
      <c r="E607" s="5">
        <v>61</v>
      </c>
      <c r="F607" s="50">
        <v>20750</v>
      </c>
      <c r="G607" s="5">
        <v>350486</v>
      </c>
      <c r="H607" s="50">
        <v>33650</v>
      </c>
      <c r="I607" s="5" t="s">
        <v>466</v>
      </c>
    </row>
    <row r="608" spans="1:9" s="1" customFormat="1" x14ac:dyDescent="0.25">
      <c r="A608" s="5" t="s">
        <v>408</v>
      </c>
      <c r="B608" s="5" t="s">
        <v>590</v>
      </c>
      <c r="C608" s="5" t="s">
        <v>828</v>
      </c>
      <c r="D608" s="5" t="s">
        <v>460</v>
      </c>
      <c r="E608" s="5">
        <v>49</v>
      </c>
      <c r="F608" s="50">
        <v>25419</v>
      </c>
      <c r="G608" s="5">
        <v>351016</v>
      </c>
      <c r="H608" s="50">
        <v>33692</v>
      </c>
      <c r="I608" s="5" t="s">
        <v>466</v>
      </c>
    </row>
    <row r="609" spans="1:9" s="1" customFormat="1" x14ac:dyDescent="0.25">
      <c r="A609" s="5" t="s">
        <v>408</v>
      </c>
      <c r="B609" s="5" t="s">
        <v>635</v>
      </c>
      <c r="C609" s="5" t="s">
        <v>453</v>
      </c>
      <c r="D609" s="5" t="s">
        <v>460</v>
      </c>
      <c r="E609" s="5">
        <v>48</v>
      </c>
      <c r="F609" s="50">
        <v>25488</v>
      </c>
      <c r="G609" s="5">
        <v>350853</v>
      </c>
      <c r="H609" s="50">
        <v>33699</v>
      </c>
      <c r="I609" s="5" t="s">
        <v>466</v>
      </c>
    </row>
    <row r="610" spans="1:9" s="1" customFormat="1" x14ac:dyDescent="0.25">
      <c r="A610" s="5" t="s">
        <v>413</v>
      </c>
      <c r="B610" s="5" t="s">
        <v>464</v>
      </c>
      <c r="C610" s="5" t="s">
        <v>532</v>
      </c>
      <c r="D610" s="5" t="s">
        <v>738</v>
      </c>
      <c r="E610" s="5">
        <v>55</v>
      </c>
      <c r="F610" s="50">
        <v>23099</v>
      </c>
      <c r="G610" s="5">
        <v>560978</v>
      </c>
      <c r="H610" s="50">
        <v>33758</v>
      </c>
      <c r="I610" s="5" t="s">
        <v>466</v>
      </c>
    </row>
    <row r="611" spans="1:9" s="1" customFormat="1" x14ac:dyDescent="0.25">
      <c r="A611" s="5" t="s">
        <v>408</v>
      </c>
      <c r="B611" s="5" t="s">
        <v>409</v>
      </c>
      <c r="C611" s="5" t="s">
        <v>155</v>
      </c>
      <c r="D611" s="5" t="s">
        <v>482</v>
      </c>
      <c r="E611" s="5">
        <v>50</v>
      </c>
      <c r="F611" s="50">
        <v>25057</v>
      </c>
      <c r="G611" s="5">
        <v>350132</v>
      </c>
      <c r="H611" s="50">
        <v>33689</v>
      </c>
      <c r="I611" s="5" t="s">
        <v>466</v>
      </c>
    </row>
    <row r="612" spans="1:9" s="1" customFormat="1" x14ac:dyDescent="0.25">
      <c r="A612" s="5" t="s">
        <v>408</v>
      </c>
      <c r="B612" s="5" t="s">
        <v>667</v>
      </c>
      <c r="C612" s="5" t="s">
        <v>621</v>
      </c>
      <c r="D612" s="5" t="s">
        <v>473</v>
      </c>
      <c r="E612" s="5">
        <v>49</v>
      </c>
      <c r="F612" s="50">
        <v>25228</v>
      </c>
      <c r="G612" s="5">
        <v>350013</v>
      </c>
      <c r="H612" s="50">
        <v>33629</v>
      </c>
      <c r="I612" s="5" t="s">
        <v>412</v>
      </c>
    </row>
    <row r="613" spans="1:9" s="1" customFormat="1" x14ac:dyDescent="0.25">
      <c r="A613" s="5" t="s">
        <v>408</v>
      </c>
      <c r="B613" s="5" t="s">
        <v>766</v>
      </c>
      <c r="C613" s="5" t="s">
        <v>535</v>
      </c>
      <c r="D613" s="5" t="s">
        <v>425</v>
      </c>
      <c r="E613" s="5">
        <v>53</v>
      </c>
      <c r="F613" s="50">
        <v>23835</v>
      </c>
      <c r="G613" s="5">
        <v>560992</v>
      </c>
      <c r="H613" s="50">
        <v>33884</v>
      </c>
      <c r="I613" s="5" t="s">
        <v>412</v>
      </c>
    </row>
    <row r="614" spans="1:9" s="1" customFormat="1" x14ac:dyDescent="0.25">
      <c r="A614" s="5" t="s">
        <v>413</v>
      </c>
      <c r="B614" s="5" t="s">
        <v>458</v>
      </c>
      <c r="C614" s="5" t="s">
        <v>824</v>
      </c>
      <c r="D614" s="5" t="s">
        <v>439</v>
      </c>
      <c r="E614" s="5">
        <v>51</v>
      </c>
      <c r="F614" s="50">
        <v>24719</v>
      </c>
      <c r="G614" s="5">
        <v>560926</v>
      </c>
      <c r="H614" s="50">
        <v>33946</v>
      </c>
      <c r="I614" s="5" t="s">
        <v>412</v>
      </c>
    </row>
    <row r="615" spans="1:9" s="1" customFormat="1" x14ac:dyDescent="0.25">
      <c r="A615" s="5" t="s">
        <v>413</v>
      </c>
      <c r="B615" s="5" t="s">
        <v>512</v>
      </c>
      <c r="C615" s="5" t="s">
        <v>90</v>
      </c>
      <c r="D615" s="5" t="s">
        <v>457</v>
      </c>
      <c r="E615" s="5">
        <v>51</v>
      </c>
      <c r="F615" s="50">
        <v>24688</v>
      </c>
      <c r="G615" s="5">
        <v>351125</v>
      </c>
      <c r="H615" s="50">
        <v>33918</v>
      </c>
      <c r="I615" s="5" t="s">
        <v>412</v>
      </c>
    </row>
    <row r="616" spans="1:9" s="1" customFormat="1" x14ac:dyDescent="0.25">
      <c r="A616" s="5" t="s">
        <v>454</v>
      </c>
      <c r="B616" s="5" t="s">
        <v>521</v>
      </c>
      <c r="C616" s="5" t="s">
        <v>757</v>
      </c>
      <c r="D616" s="5" t="s">
        <v>457</v>
      </c>
      <c r="E616" s="5">
        <v>48</v>
      </c>
      <c r="F616" s="50">
        <v>25562</v>
      </c>
      <c r="G616" s="5">
        <v>560999</v>
      </c>
      <c r="H616" s="50">
        <v>33828</v>
      </c>
      <c r="I616" s="5" t="s">
        <v>412</v>
      </c>
    </row>
    <row r="617" spans="1:9" s="1" customFormat="1" x14ac:dyDescent="0.25">
      <c r="A617" s="5" t="s">
        <v>413</v>
      </c>
      <c r="B617" s="5" t="s">
        <v>410</v>
      </c>
      <c r="C617" s="5" t="s">
        <v>563</v>
      </c>
      <c r="D617" s="5" t="s">
        <v>460</v>
      </c>
      <c r="E617" s="5">
        <v>58</v>
      </c>
      <c r="F617" s="50">
        <v>22178</v>
      </c>
      <c r="G617" s="5">
        <v>568219</v>
      </c>
      <c r="H617" s="50">
        <v>33753</v>
      </c>
      <c r="I617" s="5" t="s">
        <v>412</v>
      </c>
    </row>
    <row r="618" spans="1:9" s="1" customFormat="1" x14ac:dyDescent="0.25">
      <c r="A618" s="5" t="s">
        <v>413</v>
      </c>
      <c r="B618" s="5" t="s">
        <v>474</v>
      </c>
      <c r="C618" s="5" t="s">
        <v>640</v>
      </c>
      <c r="D618" s="5" t="s">
        <v>829</v>
      </c>
      <c r="E618" s="5">
        <v>49</v>
      </c>
      <c r="F618" s="50">
        <v>25335</v>
      </c>
      <c r="G618" s="5">
        <v>350614</v>
      </c>
      <c r="H618" s="50">
        <v>33933</v>
      </c>
      <c r="I618" s="5" t="s">
        <v>412</v>
      </c>
    </row>
    <row r="619" spans="1:9" s="1" customFormat="1" x14ac:dyDescent="0.25">
      <c r="A619" s="5" t="s">
        <v>408</v>
      </c>
      <c r="B619" s="5" t="s">
        <v>629</v>
      </c>
      <c r="C619" s="5" t="s">
        <v>444</v>
      </c>
      <c r="D619" s="5" t="s">
        <v>830</v>
      </c>
      <c r="E619" s="5">
        <v>50</v>
      </c>
      <c r="F619" s="50">
        <v>24884</v>
      </c>
      <c r="G619" s="5">
        <v>350019</v>
      </c>
      <c r="H619" s="50">
        <v>33946</v>
      </c>
      <c r="I619" s="5" t="s">
        <v>412</v>
      </c>
    </row>
    <row r="620" spans="1:9" s="1" customFormat="1" x14ac:dyDescent="0.25">
      <c r="A620" s="5" t="s">
        <v>408</v>
      </c>
      <c r="B620" s="5" t="s">
        <v>550</v>
      </c>
      <c r="C620" s="5" t="s">
        <v>550</v>
      </c>
      <c r="D620" s="5" t="s">
        <v>749</v>
      </c>
      <c r="E620" s="5">
        <v>50</v>
      </c>
      <c r="F620" s="50">
        <v>24889</v>
      </c>
      <c r="G620" s="5">
        <v>350344</v>
      </c>
      <c r="H620" s="50">
        <v>33869</v>
      </c>
      <c r="I620" s="5" t="s">
        <v>412</v>
      </c>
    </row>
    <row r="621" spans="1:9" s="1" customFormat="1" x14ac:dyDescent="0.25">
      <c r="A621" s="5" t="s">
        <v>413</v>
      </c>
      <c r="B621" s="5" t="s">
        <v>553</v>
      </c>
      <c r="C621" s="5" t="s">
        <v>456</v>
      </c>
      <c r="D621" s="5" t="s">
        <v>416</v>
      </c>
      <c r="E621" s="5">
        <v>49</v>
      </c>
      <c r="F621" s="50">
        <v>25239</v>
      </c>
      <c r="G621" s="5">
        <v>350703</v>
      </c>
      <c r="H621" s="50">
        <v>33644</v>
      </c>
      <c r="I621" s="5" t="s">
        <v>412</v>
      </c>
    </row>
    <row r="622" spans="1:9" s="1" customFormat="1" x14ac:dyDescent="0.25">
      <c r="A622" s="5" t="s">
        <v>408</v>
      </c>
      <c r="B622" s="5" t="s">
        <v>561</v>
      </c>
      <c r="C622" s="5" t="s">
        <v>459</v>
      </c>
      <c r="D622" s="5" t="s">
        <v>536</v>
      </c>
      <c r="E622" s="5">
        <v>49</v>
      </c>
      <c r="F622" s="50">
        <v>25458</v>
      </c>
      <c r="G622" s="5">
        <v>350373</v>
      </c>
      <c r="H622" s="50">
        <v>33759</v>
      </c>
      <c r="I622" s="5" t="s">
        <v>412</v>
      </c>
    </row>
    <row r="623" spans="1:9" s="1" customFormat="1" x14ac:dyDescent="0.25">
      <c r="A623" s="5" t="s">
        <v>408</v>
      </c>
      <c r="B623" s="5" t="s">
        <v>614</v>
      </c>
      <c r="C623" s="5" t="s">
        <v>831</v>
      </c>
      <c r="D623" s="5" t="s">
        <v>731</v>
      </c>
      <c r="E623" s="5">
        <v>54</v>
      </c>
      <c r="F623" s="50">
        <v>23291</v>
      </c>
      <c r="G623" s="5">
        <v>568135</v>
      </c>
      <c r="H623" s="50">
        <v>33741</v>
      </c>
      <c r="I623" s="5" t="s">
        <v>417</v>
      </c>
    </row>
    <row r="624" spans="1:9" s="1" customFormat="1" x14ac:dyDescent="0.25">
      <c r="A624" s="5" t="s">
        <v>408</v>
      </c>
      <c r="B624" s="5" t="s">
        <v>448</v>
      </c>
      <c r="C624" s="5" t="s">
        <v>527</v>
      </c>
      <c r="D624" s="5" t="s">
        <v>473</v>
      </c>
      <c r="E624" s="5">
        <v>49</v>
      </c>
      <c r="F624" s="50">
        <v>25118</v>
      </c>
      <c r="G624" s="5">
        <v>560986</v>
      </c>
      <c r="H624" s="50">
        <v>33758</v>
      </c>
      <c r="I624" s="5" t="s">
        <v>417</v>
      </c>
    </row>
    <row r="625" spans="1:9" s="1" customFormat="1" x14ac:dyDescent="0.25">
      <c r="A625" s="5" t="s">
        <v>413</v>
      </c>
      <c r="B625" s="5" t="s">
        <v>574</v>
      </c>
      <c r="C625" s="5" t="s">
        <v>790</v>
      </c>
      <c r="D625" s="5" t="s">
        <v>482</v>
      </c>
      <c r="E625" s="5">
        <v>48</v>
      </c>
      <c r="F625" s="50">
        <v>25753</v>
      </c>
      <c r="G625" s="5">
        <v>561396</v>
      </c>
      <c r="H625" s="50">
        <v>34094</v>
      </c>
      <c r="I625" s="5" t="s">
        <v>417</v>
      </c>
    </row>
    <row r="626" spans="1:9" s="1" customFormat="1" x14ac:dyDescent="0.25">
      <c r="A626" s="5" t="s">
        <v>413</v>
      </c>
      <c r="B626" s="5" t="s">
        <v>429</v>
      </c>
      <c r="C626" s="5" t="s">
        <v>682</v>
      </c>
      <c r="D626" s="5" t="s">
        <v>416</v>
      </c>
      <c r="E626" s="5">
        <v>46</v>
      </c>
      <c r="F626" s="50">
        <v>26277</v>
      </c>
      <c r="G626" s="5">
        <v>350196</v>
      </c>
      <c r="H626" s="50">
        <v>34313</v>
      </c>
      <c r="I626" s="5" t="s">
        <v>417</v>
      </c>
    </row>
    <row r="627" spans="1:9" s="1" customFormat="1" x14ac:dyDescent="0.25">
      <c r="A627" s="5" t="s">
        <v>413</v>
      </c>
      <c r="B627" s="5" t="s">
        <v>614</v>
      </c>
      <c r="C627" s="5" t="s">
        <v>545</v>
      </c>
      <c r="D627" s="5" t="s">
        <v>460</v>
      </c>
      <c r="E627" s="5">
        <v>48</v>
      </c>
      <c r="F627" s="50">
        <v>25766</v>
      </c>
      <c r="G627" s="5">
        <v>350206</v>
      </c>
      <c r="H627" s="50">
        <v>33977</v>
      </c>
      <c r="I627" s="5" t="s">
        <v>417</v>
      </c>
    </row>
    <row r="628" spans="1:9" s="1" customFormat="1" x14ac:dyDescent="0.25">
      <c r="A628" s="5" t="s">
        <v>454</v>
      </c>
      <c r="B628" s="5" t="s">
        <v>694</v>
      </c>
      <c r="C628" s="5" t="s">
        <v>432</v>
      </c>
      <c r="D628" s="5" t="s">
        <v>628</v>
      </c>
      <c r="E628" s="5">
        <v>61</v>
      </c>
      <c r="F628" s="50">
        <v>21005</v>
      </c>
      <c r="G628" s="5">
        <v>561445</v>
      </c>
      <c r="H628" s="50">
        <v>34111</v>
      </c>
      <c r="I628" s="5" t="s">
        <v>417</v>
      </c>
    </row>
    <row r="629" spans="1:9" s="1" customFormat="1" x14ac:dyDescent="0.25">
      <c r="A629" s="5" t="s">
        <v>413</v>
      </c>
      <c r="B629" s="5" t="s">
        <v>553</v>
      </c>
      <c r="C629" s="5" t="s">
        <v>793</v>
      </c>
      <c r="D629" s="5" t="s">
        <v>832</v>
      </c>
      <c r="E629" s="5">
        <v>50</v>
      </c>
      <c r="F629" s="50">
        <v>25103</v>
      </c>
      <c r="G629" s="5">
        <v>351465</v>
      </c>
      <c r="H629" s="50">
        <v>34234</v>
      </c>
      <c r="I629" s="5" t="s">
        <v>417</v>
      </c>
    </row>
    <row r="630" spans="1:9" s="1" customFormat="1" x14ac:dyDescent="0.25">
      <c r="A630" s="5" t="s">
        <v>413</v>
      </c>
      <c r="B630" s="5" t="s">
        <v>526</v>
      </c>
      <c r="C630" s="5" t="s">
        <v>833</v>
      </c>
      <c r="D630" s="5" t="s">
        <v>832</v>
      </c>
      <c r="E630" s="5">
        <v>55</v>
      </c>
      <c r="F630" s="50">
        <v>23086</v>
      </c>
      <c r="G630" s="5">
        <v>350922</v>
      </c>
      <c r="H630" s="50">
        <v>34092</v>
      </c>
      <c r="I630" s="5" t="s">
        <v>417</v>
      </c>
    </row>
    <row r="631" spans="1:9" s="1" customFormat="1" x14ac:dyDescent="0.25">
      <c r="A631" s="5" t="s">
        <v>413</v>
      </c>
      <c r="B631" s="5" t="s">
        <v>483</v>
      </c>
      <c r="C631" s="5" t="s">
        <v>510</v>
      </c>
      <c r="D631" s="5" t="s">
        <v>832</v>
      </c>
      <c r="E631" s="5">
        <v>54</v>
      </c>
      <c r="F631" s="50">
        <v>23303</v>
      </c>
      <c r="G631" s="5">
        <v>350926</v>
      </c>
      <c r="H631" s="50">
        <v>34328</v>
      </c>
      <c r="I631" s="5" t="s">
        <v>417</v>
      </c>
    </row>
    <row r="632" spans="1:9" s="1" customFormat="1" x14ac:dyDescent="0.25">
      <c r="A632" s="5" t="s">
        <v>408</v>
      </c>
      <c r="B632" s="5" t="s">
        <v>155</v>
      </c>
      <c r="C632" s="5" t="s">
        <v>776</v>
      </c>
      <c r="D632" s="5" t="s">
        <v>548</v>
      </c>
      <c r="E632" s="5">
        <v>50</v>
      </c>
      <c r="F632" s="50">
        <v>24944</v>
      </c>
      <c r="G632" s="5">
        <v>350395</v>
      </c>
      <c r="H632" s="50">
        <v>34162</v>
      </c>
      <c r="I632" s="5" t="s">
        <v>417</v>
      </c>
    </row>
    <row r="633" spans="1:9" s="1" customFormat="1" x14ac:dyDescent="0.25">
      <c r="A633" s="5" t="s">
        <v>413</v>
      </c>
      <c r="B633" s="5" t="s">
        <v>635</v>
      </c>
      <c r="C633" s="5" t="s">
        <v>520</v>
      </c>
      <c r="D633" s="5" t="s">
        <v>738</v>
      </c>
      <c r="E633" s="5">
        <v>50</v>
      </c>
      <c r="F633" s="50">
        <v>24863</v>
      </c>
      <c r="G633" s="5">
        <v>350393</v>
      </c>
      <c r="H633" s="50">
        <v>34031</v>
      </c>
      <c r="I633" s="5" t="s">
        <v>417</v>
      </c>
    </row>
    <row r="634" spans="1:9" s="1" customFormat="1" x14ac:dyDescent="0.25">
      <c r="A634" s="5" t="s">
        <v>413</v>
      </c>
      <c r="B634" s="5" t="s">
        <v>634</v>
      </c>
      <c r="C634" s="5" t="s">
        <v>834</v>
      </c>
      <c r="D634" s="5" t="s">
        <v>460</v>
      </c>
      <c r="E634" s="5">
        <v>48</v>
      </c>
      <c r="F634" s="50">
        <v>25549</v>
      </c>
      <c r="G634" s="5">
        <v>350224</v>
      </c>
      <c r="H634" s="50">
        <v>34253</v>
      </c>
      <c r="I634" s="5" t="s">
        <v>417</v>
      </c>
    </row>
    <row r="635" spans="1:9" s="1" customFormat="1" x14ac:dyDescent="0.25">
      <c r="A635" s="5" t="s">
        <v>408</v>
      </c>
      <c r="B635" s="5" t="s">
        <v>511</v>
      </c>
      <c r="C635" s="5" t="s">
        <v>735</v>
      </c>
      <c r="D635" s="5" t="s">
        <v>460</v>
      </c>
      <c r="E635" s="5">
        <v>48</v>
      </c>
      <c r="F635" s="50">
        <v>25576</v>
      </c>
      <c r="G635" s="5">
        <v>561012</v>
      </c>
      <c r="H635" s="50">
        <v>34167</v>
      </c>
      <c r="I635" s="5" t="s">
        <v>417</v>
      </c>
    </row>
    <row r="636" spans="1:9" s="1" customFormat="1" x14ac:dyDescent="0.25">
      <c r="A636" s="5" t="s">
        <v>408</v>
      </c>
      <c r="B636" s="5" t="s">
        <v>709</v>
      </c>
      <c r="C636" s="5" t="s">
        <v>509</v>
      </c>
      <c r="D636" s="5" t="s">
        <v>536</v>
      </c>
      <c r="E636" s="5">
        <v>50</v>
      </c>
      <c r="F636" s="50">
        <v>25103</v>
      </c>
      <c r="G636" s="5">
        <v>561011</v>
      </c>
      <c r="H636" s="50">
        <v>34234</v>
      </c>
      <c r="I636" s="5" t="s">
        <v>417</v>
      </c>
    </row>
    <row r="637" spans="1:9" s="1" customFormat="1" x14ac:dyDescent="0.25">
      <c r="A637" s="5" t="s">
        <v>408</v>
      </c>
      <c r="B637" s="5" t="s">
        <v>544</v>
      </c>
      <c r="C637" s="5" t="s">
        <v>835</v>
      </c>
      <c r="D637" s="5" t="s">
        <v>836</v>
      </c>
      <c r="E637" s="5">
        <v>51</v>
      </c>
      <c r="F637" s="50">
        <v>24626</v>
      </c>
      <c r="G637" s="5">
        <v>561401</v>
      </c>
      <c r="H637" s="50">
        <v>34062</v>
      </c>
      <c r="I637" s="5" t="s">
        <v>417</v>
      </c>
    </row>
    <row r="638" spans="1:9" s="1" customFormat="1" x14ac:dyDescent="0.25">
      <c r="A638" s="5" t="s">
        <v>454</v>
      </c>
      <c r="B638" s="5" t="s">
        <v>547</v>
      </c>
      <c r="C638" s="5" t="s">
        <v>532</v>
      </c>
      <c r="D638" s="5" t="s">
        <v>837</v>
      </c>
      <c r="E638" s="5">
        <v>50</v>
      </c>
      <c r="F638" s="50">
        <v>24926</v>
      </c>
      <c r="G638" s="5">
        <v>351116</v>
      </c>
      <c r="H638" s="50">
        <v>34329</v>
      </c>
      <c r="I638" s="5" t="s">
        <v>417</v>
      </c>
    </row>
    <row r="639" spans="1:9" s="1" customFormat="1" x14ac:dyDescent="0.25">
      <c r="A639" s="5" t="s">
        <v>413</v>
      </c>
      <c r="B639" s="5" t="s">
        <v>157</v>
      </c>
      <c r="C639" s="5" t="s">
        <v>707</v>
      </c>
      <c r="D639" s="5" t="s">
        <v>703</v>
      </c>
      <c r="E639" s="5">
        <v>51</v>
      </c>
      <c r="F639" s="50">
        <v>24390</v>
      </c>
      <c r="G639" s="5">
        <v>350547</v>
      </c>
      <c r="H639" s="50">
        <v>34284</v>
      </c>
      <c r="I639" s="5" t="s">
        <v>421</v>
      </c>
    </row>
    <row r="640" spans="1:9" s="1" customFormat="1" x14ac:dyDescent="0.25">
      <c r="A640" s="5" t="s">
        <v>413</v>
      </c>
      <c r="B640" s="5" t="s">
        <v>664</v>
      </c>
      <c r="C640" s="5" t="s">
        <v>515</v>
      </c>
      <c r="D640" s="5" t="s">
        <v>416</v>
      </c>
      <c r="E640" s="5">
        <v>49</v>
      </c>
      <c r="F640" s="50">
        <v>25133</v>
      </c>
      <c r="G640" s="5">
        <v>350533</v>
      </c>
      <c r="H640" s="50">
        <v>34299</v>
      </c>
      <c r="I640" s="5" t="s">
        <v>421</v>
      </c>
    </row>
    <row r="641" spans="1:9" s="1" customFormat="1" x14ac:dyDescent="0.25">
      <c r="A641" s="5" t="s">
        <v>408</v>
      </c>
      <c r="B641" s="5" t="s">
        <v>493</v>
      </c>
      <c r="C641" s="5" t="s">
        <v>838</v>
      </c>
      <c r="D641" s="5" t="s">
        <v>482</v>
      </c>
      <c r="E641" s="5">
        <v>49</v>
      </c>
      <c r="F641" s="50">
        <v>25198</v>
      </c>
      <c r="G641" s="5">
        <v>568026</v>
      </c>
      <c r="H641" s="50">
        <v>34057</v>
      </c>
      <c r="I641" s="5" t="s">
        <v>421</v>
      </c>
    </row>
    <row r="642" spans="1:9" s="1" customFormat="1" x14ac:dyDescent="0.25">
      <c r="A642" s="5" t="s">
        <v>413</v>
      </c>
      <c r="B642" s="5" t="s">
        <v>608</v>
      </c>
      <c r="C642" s="5" t="s">
        <v>441</v>
      </c>
      <c r="D642" s="5" t="s">
        <v>416</v>
      </c>
      <c r="E642" s="5">
        <v>46</v>
      </c>
      <c r="F642" s="50">
        <v>26262</v>
      </c>
      <c r="G642" s="5">
        <v>351119</v>
      </c>
      <c r="H642" s="50">
        <v>34313</v>
      </c>
      <c r="I642" s="5" t="s">
        <v>421</v>
      </c>
    </row>
    <row r="643" spans="1:9" s="1" customFormat="1" x14ac:dyDescent="0.25">
      <c r="A643" s="5" t="s">
        <v>408</v>
      </c>
      <c r="B643" s="5" t="s">
        <v>519</v>
      </c>
      <c r="C643" s="5" t="s">
        <v>459</v>
      </c>
      <c r="D643" s="5" t="s">
        <v>749</v>
      </c>
      <c r="E643" s="5">
        <v>50</v>
      </c>
      <c r="F643" s="50">
        <v>24756</v>
      </c>
      <c r="G643" s="5">
        <v>560912</v>
      </c>
      <c r="H643" s="50">
        <v>34224</v>
      </c>
      <c r="I643" s="5" t="s">
        <v>421</v>
      </c>
    </row>
    <row r="644" spans="1:9" s="1" customFormat="1" x14ac:dyDescent="0.25">
      <c r="A644" s="5" t="s">
        <v>408</v>
      </c>
      <c r="B644" s="5" t="s">
        <v>635</v>
      </c>
      <c r="C644" s="5" t="s">
        <v>776</v>
      </c>
      <c r="D644" s="5" t="s">
        <v>470</v>
      </c>
      <c r="E644" s="5">
        <v>49</v>
      </c>
      <c r="F644" s="50">
        <v>25374</v>
      </c>
      <c r="G644" s="5">
        <v>350423</v>
      </c>
      <c r="H644" s="50">
        <v>34153</v>
      </c>
      <c r="I644" s="5" t="s">
        <v>421</v>
      </c>
    </row>
    <row r="645" spans="1:9" s="1" customFormat="1" x14ac:dyDescent="0.25">
      <c r="A645" s="5" t="s">
        <v>413</v>
      </c>
      <c r="B645" s="5" t="s">
        <v>634</v>
      </c>
      <c r="C645" s="5" t="s">
        <v>523</v>
      </c>
      <c r="D645" s="5" t="s">
        <v>460</v>
      </c>
      <c r="E645" s="5">
        <v>47</v>
      </c>
      <c r="F645" s="50">
        <v>25958</v>
      </c>
      <c r="G645" s="5">
        <v>350381</v>
      </c>
      <c r="H645" s="50">
        <v>34049</v>
      </c>
      <c r="I645" s="5" t="s">
        <v>421</v>
      </c>
    </row>
    <row r="646" spans="1:9" s="1" customFormat="1" x14ac:dyDescent="0.25">
      <c r="A646" s="5" t="s">
        <v>454</v>
      </c>
      <c r="B646" s="5" t="s">
        <v>594</v>
      </c>
      <c r="C646" s="5" t="s">
        <v>91</v>
      </c>
      <c r="D646" s="5" t="s">
        <v>457</v>
      </c>
      <c r="E646" s="5">
        <v>48</v>
      </c>
      <c r="F646" s="50">
        <v>25609</v>
      </c>
      <c r="G646" s="5">
        <v>351133</v>
      </c>
      <c r="H646" s="50">
        <v>34264</v>
      </c>
      <c r="I646" s="5" t="s">
        <v>421</v>
      </c>
    </row>
    <row r="647" spans="1:9" s="1" customFormat="1" x14ac:dyDescent="0.25">
      <c r="A647" s="5" t="s">
        <v>413</v>
      </c>
      <c r="B647" s="5" t="s">
        <v>488</v>
      </c>
      <c r="C647" s="5" t="s">
        <v>796</v>
      </c>
      <c r="D647" s="5" t="s">
        <v>482</v>
      </c>
      <c r="E647" s="5">
        <v>47</v>
      </c>
      <c r="F647" s="50">
        <v>26118</v>
      </c>
      <c r="G647" s="5">
        <v>350574</v>
      </c>
      <c r="H647" s="50">
        <v>34079</v>
      </c>
      <c r="I647" s="5" t="s">
        <v>421</v>
      </c>
    </row>
    <row r="648" spans="1:9" s="1" customFormat="1" x14ac:dyDescent="0.25">
      <c r="A648" s="5" t="s">
        <v>413</v>
      </c>
      <c r="B648" s="5" t="s">
        <v>499</v>
      </c>
      <c r="C648" s="5" t="s">
        <v>539</v>
      </c>
      <c r="D648" s="5" t="s">
        <v>802</v>
      </c>
      <c r="E648" s="5">
        <v>58</v>
      </c>
      <c r="F648" s="50">
        <v>21923</v>
      </c>
      <c r="G648" s="5">
        <v>350870</v>
      </c>
      <c r="H648" s="50">
        <v>34067</v>
      </c>
      <c r="I648" s="5" t="s">
        <v>421</v>
      </c>
    </row>
    <row r="649" spans="1:9" s="1" customFormat="1" x14ac:dyDescent="0.25">
      <c r="A649" s="5" t="s">
        <v>413</v>
      </c>
      <c r="B649" s="5" t="s">
        <v>618</v>
      </c>
      <c r="C649" s="5" t="s">
        <v>839</v>
      </c>
      <c r="D649" s="5" t="s">
        <v>416</v>
      </c>
      <c r="E649" s="5">
        <v>46</v>
      </c>
      <c r="F649" s="50">
        <v>26216</v>
      </c>
      <c r="G649" s="5">
        <v>350610</v>
      </c>
      <c r="H649" s="50">
        <v>34092</v>
      </c>
      <c r="I649" s="5" t="s">
        <v>466</v>
      </c>
    </row>
    <row r="650" spans="1:9" s="1" customFormat="1" x14ac:dyDescent="0.25">
      <c r="A650" s="5" t="s">
        <v>454</v>
      </c>
      <c r="B650" s="5" t="s">
        <v>437</v>
      </c>
      <c r="C650" s="5" t="s">
        <v>523</v>
      </c>
      <c r="D650" s="5" t="s">
        <v>457</v>
      </c>
      <c r="E650" s="5">
        <v>57</v>
      </c>
      <c r="F650" s="50">
        <v>22286</v>
      </c>
      <c r="G650" s="5">
        <v>351100</v>
      </c>
      <c r="H650" s="50">
        <v>34216</v>
      </c>
      <c r="I650" s="5" t="s">
        <v>466</v>
      </c>
    </row>
    <row r="651" spans="1:9" s="1" customFormat="1" x14ac:dyDescent="0.25">
      <c r="A651" s="5" t="s">
        <v>413</v>
      </c>
      <c r="B651" s="5" t="s">
        <v>664</v>
      </c>
      <c r="C651" s="5" t="s">
        <v>840</v>
      </c>
      <c r="D651" s="5" t="s">
        <v>457</v>
      </c>
      <c r="E651" s="5">
        <v>52</v>
      </c>
      <c r="F651" s="50">
        <v>24164</v>
      </c>
      <c r="G651" s="5">
        <v>350750</v>
      </c>
      <c r="H651" s="50">
        <v>34109</v>
      </c>
      <c r="I651" s="5" t="s">
        <v>466</v>
      </c>
    </row>
    <row r="652" spans="1:9" s="1" customFormat="1" x14ac:dyDescent="0.25">
      <c r="A652" s="5" t="s">
        <v>413</v>
      </c>
      <c r="B652" s="5" t="s">
        <v>611</v>
      </c>
      <c r="C652" s="5" t="s">
        <v>841</v>
      </c>
      <c r="D652" s="5" t="s">
        <v>416</v>
      </c>
      <c r="E652" s="5">
        <v>48</v>
      </c>
      <c r="F652" s="50">
        <v>25547</v>
      </c>
      <c r="G652" s="5">
        <v>351036</v>
      </c>
      <c r="H652" s="50">
        <v>34222</v>
      </c>
      <c r="I652" s="5" t="s">
        <v>466</v>
      </c>
    </row>
    <row r="653" spans="1:9" s="1" customFormat="1" x14ac:dyDescent="0.25">
      <c r="A653" s="5" t="s">
        <v>413</v>
      </c>
      <c r="B653" s="5" t="s">
        <v>614</v>
      </c>
      <c r="C653" s="5" t="s">
        <v>842</v>
      </c>
      <c r="D653" s="5" t="s">
        <v>416</v>
      </c>
      <c r="E653" s="5">
        <v>46</v>
      </c>
      <c r="F653" s="50">
        <v>26397</v>
      </c>
      <c r="G653" s="5">
        <v>350637</v>
      </c>
      <c r="H653" s="50">
        <v>33974</v>
      </c>
      <c r="I653" s="5" t="s">
        <v>466</v>
      </c>
    </row>
    <row r="654" spans="1:9" s="1" customFormat="1" x14ac:dyDescent="0.25">
      <c r="A654" s="5" t="s">
        <v>413</v>
      </c>
      <c r="B654" s="5" t="s">
        <v>791</v>
      </c>
      <c r="C654" s="5" t="s">
        <v>532</v>
      </c>
      <c r="D654" s="5" t="s">
        <v>416</v>
      </c>
      <c r="E654" s="5">
        <v>49</v>
      </c>
      <c r="F654" s="50">
        <v>25288</v>
      </c>
      <c r="G654" s="5">
        <v>561026</v>
      </c>
      <c r="H654" s="50">
        <v>34101</v>
      </c>
      <c r="I654" s="5" t="s">
        <v>466</v>
      </c>
    </row>
    <row r="655" spans="1:9" s="1" customFormat="1" x14ac:dyDescent="0.25">
      <c r="A655" s="5" t="s">
        <v>413</v>
      </c>
      <c r="B655" s="5" t="s">
        <v>185</v>
      </c>
      <c r="C655" s="5" t="s">
        <v>843</v>
      </c>
      <c r="D655" s="5" t="s">
        <v>577</v>
      </c>
      <c r="E655" s="5">
        <v>49</v>
      </c>
      <c r="F655" s="50">
        <v>25396</v>
      </c>
      <c r="G655" s="5">
        <v>561035</v>
      </c>
      <c r="H655" s="50">
        <v>34031</v>
      </c>
      <c r="I655" s="5" t="s">
        <v>466</v>
      </c>
    </row>
    <row r="656" spans="1:9" s="1" customFormat="1" x14ac:dyDescent="0.25">
      <c r="A656" s="5" t="s">
        <v>413</v>
      </c>
      <c r="B656" s="5" t="s">
        <v>578</v>
      </c>
      <c r="C656" s="5" t="s">
        <v>844</v>
      </c>
      <c r="D656" s="5" t="s">
        <v>845</v>
      </c>
      <c r="E656" s="5">
        <v>51</v>
      </c>
      <c r="F656" s="50">
        <v>24511</v>
      </c>
      <c r="G656" s="5">
        <v>561029</v>
      </c>
      <c r="H656" s="50">
        <v>34299</v>
      </c>
      <c r="I656" s="5" t="s">
        <v>466</v>
      </c>
    </row>
    <row r="657" spans="1:9" s="1" customFormat="1" x14ac:dyDescent="0.25">
      <c r="A657" s="5" t="s">
        <v>413</v>
      </c>
      <c r="B657" s="5" t="s">
        <v>443</v>
      </c>
      <c r="C657" s="5" t="s">
        <v>441</v>
      </c>
      <c r="D657" s="5" t="s">
        <v>460</v>
      </c>
      <c r="E657" s="5">
        <v>46</v>
      </c>
      <c r="F657" s="50">
        <v>26262</v>
      </c>
      <c r="G657" s="5">
        <v>350751</v>
      </c>
      <c r="H657" s="50">
        <v>34313</v>
      </c>
      <c r="I657" s="5" t="s">
        <v>466</v>
      </c>
    </row>
    <row r="658" spans="1:9" s="1" customFormat="1" x14ac:dyDescent="0.25">
      <c r="A658" s="5" t="s">
        <v>413</v>
      </c>
      <c r="B658" s="5" t="s">
        <v>623</v>
      </c>
      <c r="C658" s="5" t="s">
        <v>462</v>
      </c>
      <c r="D658" s="5" t="s">
        <v>460</v>
      </c>
      <c r="E658" s="5">
        <v>49</v>
      </c>
      <c r="F658" s="50">
        <v>25343</v>
      </c>
      <c r="G658" s="5">
        <v>350487</v>
      </c>
      <c r="H658" s="50">
        <v>34257</v>
      </c>
      <c r="I658" s="5" t="s">
        <v>412</v>
      </c>
    </row>
    <row r="659" spans="1:9" s="1" customFormat="1" x14ac:dyDescent="0.25">
      <c r="A659" s="5" t="s">
        <v>454</v>
      </c>
      <c r="B659" s="5" t="s">
        <v>426</v>
      </c>
      <c r="C659" s="5" t="s">
        <v>472</v>
      </c>
      <c r="D659" s="5" t="s">
        <v>846</v>
      </c>
      <c r="E659" s="5">
        <v>52</v>
      </c>
      <c r="F659" s="50">
        <v>24187</v>
      </c>
      <c r="G659" s="5">
        <v>350399</v>
      </c>
      <c r="H659" s="50">
        <v>33994</v>
      </c>
      <c r="I659" s="5" t="s">
        <v>412</v>
      </c>
    </row>
    <row r="660" spans="1:9" s="1" customFormat="1" x14ac:dyDescent="0.25">
      <c r="A660" s="5" t="s">
        <v>413</v>
      </c>
      <c r="B660" s="5" t="s">
        <v>586</v>
      </c>
      <c r="C660" s="5" t="s">
        <v>596</v>
      </c>
      <c r="D660" s="5" t="s">
        <v>411</v>
      </c>
      <c r="E660" s="5">
        <v>49</v>
      </c>
      <c r="F660" s="50">
        <v>25358</v>
      </c>
      <c r="G660" s="5">
        <v>350618</v>
      </c>
      <c r="H660" s="50">
        <v>34109</v>
      </c>
      <c r="I660" s="5" t="s">
        <v>412</v>
      </c>
    </row>
    <row r="661" spans="1:9" s="1" customFormat="1" x14ac:dyDescent="0.25">
      <c r="A661" s="5" t="s">
        <v>413</v>
      </c>
      <c r="B661" s="5" t="s">
        <v>531</v>
      </c>
      <c r="C661" s="5" t="s">
        <v>477</v>
      </c>
      <c r="D661" s="5" t="s">
        <v>743</v>
      </c>
      <c r="E661" s="5">
        <v>48</v>
      </c>
      <c r="F661" s="50">
        <v>25752</v>
      </c>
      <c r="G661" s="5">
        <v>350590</v>
      </c>
      <c r="H661" s="50">
        <v>34224</v>
      </c>
      <c r="I661" s="5" t="s">
        <v>412</v>
      </c>
    </row>
    <row r="662" spans="1:9" s="1" customFormat="1" x14ac:dyDescent="0.25">
      <c r="A662" s="5" t="s">
        <v>408</v>
      </c>
      <c r="B662" s="5" t="s">
        <v>511</v>
      </c>
      <c r="C662" s="5" t="s">
        <v>556</v>
      </c>
      <c r="D662" s="5" t="s">
        <v>536</v>
      </c>
      <c r="E662" s="5">
        <v>52</v>
      </c>
      <c r="F662" s="50">
        <v>24256</v>
      </c>
      <c r="G662" s="5">
        <v>350372</v>
      </c>
      <c r="H662" s="50">
        <v>34062</v>
      </c>
      <c r="I662" s="5" t="s">
        <v>412</v>
      </c>
    </row>
    <row r="663" spans="1:9" s="1" customFormat="1" x14ac:dyDescent="0.25">
      <c r="A663" s="5" t="s">
        <v>454</v>
      </c>
      <c r="B663" s="5" t="s">
        <v>526</v>
      </c>
      <c r="C663" s="5" t="s">
        <v>752</v>
      </c>
      <c r="D663" s="5" t="s">
        <v>601</v>
      </c>
      <c r="E663" s="5">
        <v>48</v>
      </c>
      <c r="F663" s="50">
        <v>25792</v>
      </c>
      <c r="G663" s="5">
        <v>350483</v>
      </c>
      <c r="H663" s="50">
        <v>34016</v>
      </c>
      <c r="I663" s="5" t="s">
        <v>412</v>
      </c>
    </row>
    <row r="664" spans="1:9" s="1" customFormat="1" x14ac:dyDescent="0.25">
      <c r="A664" s="5" t="s">
        <v>413</v>
      </c>
      <c r="B664" s="5" t="s">
        <v>626</v>
      </c>
      <c r="C664" s="5" t="s">
        <v>847</v>
      </c>
      <c r="D664" s="5" t="s">
        <v>473</v>
      </c>
      <c r="E664" s="5">
        <v>46</v>
      </c>
      <c r="F664" s="50">
        <v>26554</v>
      </c>
      <c r="G664" s="5">
        <v>561039</v>
      </c>
      <c r="H664" s="50">
        <v>34057</v>
      </c>
      <c r="I664" s="5" t="s">
        <v>412</v>
      </c>
    </row>
    <row r="665" spans="1:9" s="1" customFormat="1" x14ac:dyDescent="0.25">
      <c r="A665" s="5" t="s">
        <v>413</v>
      </c>
      <c r="B665" s="5" t="s">
        <v>488</v>
      </c>
      <c r="C665" s="5" t="s">
        <v>790</v>
      </c>
      <c r="D665" s="5" t="s">
        <v>778</v>
      </c>
      <c r="E665" s="5">
        <v>46</v>
      </c>
      <c r="F665" s="50">
        <v>26422</v>
      </c>
      <c r="G665" s="5">
        <v>351051</v>
      </c>
      <c r="H665" s="50">
        <v>34064</v>
      </c>
      <c r="I665" s="5" t="s">
        <v>412</v>
      </c>
    </row>
    <row r="666" spans="1:9" s="1" customFormat="1" x14ac:dyDescent="0.25">
      <c r="A666" s="5" t="s">
        <v>413</v>
      </c>
      <c r="B666" s="5" t="s">
        <v>503</v>
      </c>
      <c r="C666" s="5" t="s">
        <v>824</v>
      </c>
      <c r="D666" s="5" t="s">
        <v>433</v>
      </c>
      <c r="E666" s="5">
        <v>49</v>
      </c>
      <c r="F666" s="50">
        <v>25242</v>
      </c>
      <c r="G666" s="5">
        <v>561036</v>
      </c>
      <c r="H666" s="50">
        <v>34123</v>
      </c>
      <c r="I666" s="5" t="s">
        <v>412</v>
      </c>
    </row>
    <row r="667" spans="1:9" s="1" customFormat="1" x14ac:dyDescent="0.25">
      <c r="A667" s="5" t="s">
        <v>408</v>
      </c>
      <c r="B667" s="5" t="s">
        <v>499</v>
      </c>
      <c r="C667" s="5" t="s">
        <v>630</v>
      </c>
      <c r="D667" s="5" t="s">
        <v>416</v>
      </c>
      <c r="E667" s="5">
        <v>52</v>
      </c>
      <c r="F667" s="50">
        <v>24192</v>
      </c>
      <c r="G667" s="5">
        <v>561040</v>
      </c>
      <c r="H667" s="50">
        <v>34054</v>
      </c>
      <c r="I667" s="5" t="s">
        <v>412</v>
      </c>
    </row>
    <row r="668" spans="1:9" s="1" customFormat="1" x14ac:dyDescent="0.25">
      <c r="A668" s="5" t="s">
        <v>408</v>
      </c>
      <c r="B668" s="5" t="s">
        <v>526</v>
      </c>
      <c r="C668" s="5" t="s">
        <v>542</v>
      </c>
      <c r="D668" s="5" t="s">
        <v>747</v>
      </c>
      <c r="E668" s="5">
        <v>51</v>
      </c>
      <c r="F668" s="50">
        <v>24688</v>
      </c>
      <c r="G668" s="5">
        <v>561056</v>
      </c>
      <c r="H668" s="50">
        <v>33995</v>
      </c>
      <c r="I668" s="5" t="s">
        <v>412</v>
      </c>
    </row>
    <row r="669" spans="1:9" s="1" customFormat="1" x14ac:dyDescent="0.25">
      <c r="A669" s="5" t="s">
        <v>413</v>
      </c>
      <c r="B669" s="5" t="s">
        <v>652</v>
      </c>
      <c r="C669" s="5" t="s">
        <v>633</v>
      </c>
      <c r="D669" s="5" t="s">
        <v>837</v>
      </c>
      <c r="E669" s="5">
        <v>49</v>
      </c>
      <c r="F669" s="50">
        <v>25270</v>
      </c>
      <c r="G669" s="5">
        <v>350121</v>
      </c>
      <c r="H669" s="50">
        <v>34249</v>
      </c>
      <c r="I669" s="5" t="s">
        <v>417</v>
      </c>
    </row>
    <row r="670" spans="1:9" s="1" customFormat="1" x14ac:dyDescent="0.25">
      <c r="A670" s="5" t="s">
        <v>413</v>
      </c>
      <c r="B670" s="5" t="s">
        <v>694</v>
      </c>
      <c r="C670" s="5" t="s">
        <v>472</v>
      </c>
      <c r="D670" s="5" t="s">
        <v>473</v>
      </c>
      <c r="E670" s="5">
        <v>47</v>
      </c>
      <c r="F670" s="50">
        <v>26044</v>
      </c>
      <c r="G670" s="5">
        <v>350701</v>
      </c>
      <c r="H670" s="50">
        <v>34311</v>
      </c>
      <c r="I670" s="5" t="s">
        <v>417</v>
      </c>
    </row>
    <row r="671" spans="1:9" s="1" customFormat="1" x14ac:dyDescent="0.25">
      <c r="A671" s="5" t="s">
        <v>454</v>
      </c>
      <c r="B671" s="5" t="s">
        <v>481</v>
      </c>
      <c r="C671" s="5" t="s">
        <v>844</v>
      </c>
      <c r="D671" s="5" t="s">
        <v>473</v>
      </c>
      <c r="E671" s="5">
        <v>47</v>
      </c>
      <c r="F671" s="50">
        <v>26028</v>
      </c>
      <c r="G671" s="5">
        <v>350856</v>
      </c>
      <c r="H671" s="50">
        <v>34283</v>
      </c>
      <c r="I671" s="5" t="s">
        <v>417</v>
      </c>
    </row>
    <row r="672" spans="1:9" s="1" customFormat="1" x14ac:dyDescent="0.25">
      <c r="A672" s="5" t="s">
        <v>413</v>
      </c>
      <c r="B672" s="5" t="s">
        <v>550</v>
      </c>
      <c r="C672" s="5" t="s">
        <v>844</v>
      </c>
      <c r="D672" s="5" t="s">
        <v>457</v>
      </c>
      <c r="E672" s="5">
        <v>48</v>
      </c>
      <c r="F672" s="50">
        <v>25722</v>
      </c>
      <c r="G672" s="5">
        <v>350556</v>
      </c>
      <c r="H672" s="50">
        <v>34193</v>
      </c>
      <c r="I672" s="5" t="s">
        <v>417</v>
      </c>
    </row>
    <row r="673" spans="1:9" s="1" customFormat="1" x14ac:dyDescent="0.25">
      <c r="A673" s="5" t="s">
        <v>413</v>
      </c>
      <c r="B673" s="5" t="s">
        <v>564</v>
      </c>
      <c r="C673" s="5" t="s">
        <v>523</v>
      </c>
      <c r="D673" s="5" t="s">
        <v>439</v>
      </c>
      <c r="E673" s="5">
        <v>47</v>
      </c>
      <c r="F673" s="50">
        <v>26136</v>
      </c>
      <c r="G673" s="5">
        <v>350558</v>
      </c>
      <c r="H673" s="50">
        <v>34118</v>
      </c>
      <c r="I673" s="5" t="s">
        <v>417</v>
      </c>
    </row>
    <row r="674" spans="1:9" s="1" customFormat="1" x14ac:dyDescent="0.25">
      <c r="A674" s="5" t="s">
        <v>413</v>
      </c>
      <c r="B674" s="5" t="s">
        <v>705</v>
      </c>
      <c r="C674" s="5" t="s">
        <v>848</v>
      </c>
      <c r="D674" s="5" t="s">
        <v>416</v>
      </c>
      <c r="E674" s="5">
        <v>46</v>
      </c>
      <c r="F674" s="50">
        <v>26361</v>
      </c>
      <c r="G674" s="5">
        <v>350752</v>
      </c>
      <c r="H674" s="50">
        <v>34298</v>
      </c>
      <c r="I674" s="5" t="s">
        <v>417</v>
      </c>
    </row>
    <row r="675" spans="1:9" s="1" customFormat="1" x14ac:dyDescent="0.25">
      <c r="A675" s="5" t="s">
        <v>413</v>
      </c>
      <c r="B675" s="5" t="s">
        <v>461</v>
      </c>
      <c r="C675" s="5" t="s">
        <v>472</v>
      </c>
      <c r="D675" s="5" t="s">
        <v>845</v>
      </c>
      <c r="E675" s="5">
        <v>48</v>
      </c>
      <c r="F675" s="50">
        <v>25661</v>
      </c>
      <c r="G675" s="5">
        <v>560989</v>
      </c>
      <c r="H675" s="50">
        <v>34311</v>
      </c>
      <c r="I675" s="5" t="s">
        <v>417</v>
      </c>
    </row>
    <row r="676" spans="1:9" s="1" customFormat="1" x14ac:dyDescent="0.25">
      <c r="A676" s="5" t="s">
        <v>413</v>
      </c>
      <c r="B676" s="5" t="s">
        <v>418</v>
      </c>
      <c r="C676" s="5" t="s">
        <v>781</v>
      </c>
      <c r="D676" s="5" t="s">
        <v>622</v>
      </c>
      <c r="E676" s="5">
        <v>47</v>
      </c>
      <c r="F676" s="50">
        <v>25928</v>
      </c>
      <c r="G676" s="5">
        <v>350562</v>
      </c>
      <c r="H676" s="50">
        <v>34234</v>
      </c>
      <c r="I676" s="5" t="s">
        <v>417</v>
      </c>
    </row>
    <row r="677" spans="1:9" s="1" customFormat="1" x14ac:dyDescent="0.25">
      <c r="A677" s="5" t="s">
        <v>413</v>
      </c>
      <c r="B677" s="5" t="s">
        <v>440</v>
      </c>
      <c r="C677" s="5" t="s">
        <v>510</v>
      </c>
      <c r="D677" s="5" t="s">
        <v>416</v>
      </c>
      <c r="E677" s="5">
        <v>50</v>
      </c>
      <c r="F677" s="50">
        <v>24757</v>
      </c>
      <c r="G677" s="5">
        <v>350230</v>
      </c>
      <c r="H677" s="50">
        <v>34010</v>
      </c>
      <c r="I677" s="5" t="s">
        <v>417</v>
      </c>
    </row>
    <row r="678" spans="1:9" s="1" customFormat="1" x14ac:dyDescent="0.25">
      <c r="A678" s="5" t="s">
        <v>413</v>
      </c>
      <c r="B678" s="5" t="s">
        <v>615</v>
      </c>
      <c r="C678" s="5" t="s">
        <v>669</v>
      </c>
      <c r="D678" s="5" t="s">
        <v>416</v>
      </c>
      <c r="E678" s="5">
        <v>49</v>
      </c>
      <c r="F678" s="50">
        <v>25298</v>
      </c>
      <c r="G678" s="5">
        <v>350786</v>
      </c>
      <c r="H678" s="50">
        <v>34124</v>
      </c>
      <c r="I678" s="5" t="s">
        <v>417</v>
      </c>
    </row>
    <row r="679" spans="1:9" s="1" customFormat="1" x14ac:dyDescent="0.25">
      <c r="A679" s="5" t="s">
        <v>413</v>
      </c>
      <c r="B679" s="5" t="s">
        <v>625</v>
      </c>
      <c r="C679" s="5" t="s">
        <v>475</v>
      </c>
      <c r="D679" s="5" t="s">
        <v>442</v>
      </c>
      <c r="E679" s="5">
        <v>48</v>
      </c>
      <c r="F679" s="50">
        <v>25643</v>
      </c>
      <c r="G679" s="5">
        <v>350115</v>
      </c>
      <c r="H679" s="50">
        <v>34106</v>
      </c>
      <c r="I679" s="5" t="s">
        <v>417</v>
      </c>
    </row>
    <row r="680" spans="1:9" s="1" customFormat="1" x14ac:dyDescent="0.25">
      <c r="A680" s="5" t="s">
        <v>408</v>
      </c>
      <c r="B680" s="5" t="s">
        <v>639</v>
      </c>
      <c r="C680" s="5" t="s">
        <v>191</v>
      </c>
      <c r="D680" s="5" t="s">
        <v>470</v>
      </c>
      <c r="E680" s="5">
        <v>53</v>
      </c>
      <c r="F680" s="50">
        <v>23905</v>
      </c>
      <c r="G680" s="5">
        <v>350388</v>
      </c>
      <c r="H680" s="50">
        <v>34123</v>
      </c>
      <c r="I680" s="5" t="s">
        <v>417</v>
      </c>
    </row>
    <row r="681" spans="1:9" s="1" customFormat="1" x14ac:dyDescent="0.25">
      <c r="A681" s="5" t="s">
        <v>413</v>
      </c>
      <c r="B681" s="5" t="s">
        <v>544</v>
      </c>
      <c r="C681" s="5" t="s">
        <v>640</v>
      </c>
      <c r="D681" s="5" t="s">
        <v>846</v>
      </c>
      <c r="E681" s="5">
        <v>48</v>
      </c>
      <c r="F681" s="50">
        <v>25594</v>
      </c>
      <c r="G681" s="5">
        <v>350816</v>
      </c>
      <c r="H681" s="50">
        <v>34094</v>
      </c>
      <c r="I681" s="5" t="s">
        <v>417</v>
      </c>
    </row>
    <row r="682" spans="1:9" s="1" customFormat="1" x14ac:dyDescent="0.25">
      <c r="A682" s="5" t="s">
        <v>413</v>
      </c>
      <c r="B682" s="5" t="s">
        <v>483</v>
      </c>
      <c r="C682" s="5" t="s">
        <v>849</v>
      </c>
      <c r="D682" s="5" t="s">
        <v>416</v>
      </c>
      <c r="E682" s="5">
        <v>48</v>
      </c>
      <c r="F682" s="50">
        <v>25722</v>
      </c>
      <c r="G682" s="5">
        <v>350119</v>
      </c>
      <c r="H682" s="50">
        <v>34678</v>
      </c>
      <c r="I682" s="5" t="s">
        <v>417</v>
      </c>
    </row>
    <row r="683" spans="1:9" s="1" customFormat="1" x14ac:dyDescent="0.25">
      <c r="A683" s="5" t="s">
        <v>413</v>
      </c>
      <c r="B683" s="5" t="s">
        <v>511</v>
      </c>
      <c r="C683" s="5" t="s">
        <v>588</v>
      </c>
      <c r="D683" s="5" t="s">
        <v>850</v>
      </c>
      <c r="E683" s="5">
        <v>51</v>
      </c>
      <c r="F683" s="50">
        <v>24604</v>
      </c>
      <c r="G683" s="5">
        <v>350819</v>
      </c>
      <c r="H683" s="50">
        <v>34342</v>
      </c>
      <c r="I683" s="5" t="s">
        <v>417</v>
      </c>
    </row>
    <row r="684" spans="1:9" s="1" customFormat="1" x14ac:dyDescent="0.25">
      <c r="A684" s="5" t="s">
        <v>413</v>
      </c>
      <c r="B684" s="5" t="s">
        <v>645</v>
      </c>
      <c r="C684" s="5" t="s">
        <v>750</v>
      </c>
      <c r="D684" s="5" t="s">
        <v>433</v>
      </c>
      <c r="E684" s="5">
        <v>48</v>
      </c>
      <c r="F684" s="50">
        <v>25656</v>
      </c>
      <c r="G684" s="5">
        <v>350624</v>
      </c>
      <c r="H684" s="50">
        <v>34476</v>
      </c>
      <c r="I684" s="5" t="s">
        <v>417</v>
      </c>
    </row>
    <row r="685" spans="1:9" s="1" customFormat="1" x14ac:dyDescent="0.25">
      <c r="A685" s="5" t="s">
        <v>413</v>
      </c>
      <c r="B685" s="5" t="s">
        <v>448</v>
      </c>
      <c r="C685" s="5" t="s">
        <v>840</v>
      </c>
      <c r="D685" s="5" t="s">
        <v>601</v>
      </c>
      <c r="E685" s="5">
        <v>44</v>
      </c>
      <c r="F685" s="50">
        <v>27024</v>
      </c>
      <c r="G685" s="5">
        <v>350823</v>
      </c>
      <c r="H685" s="50">
        <v>34497</v>
      </c>
      <c r="I685" s="5" t="s">
        <v>466</v>
      </c>
    </row>
    <row r="686" spans="1:9" s="1" customFormat="1" x14ac:dyDescent="0.25">
      <c r="A686" s="5" t="s">
        <v>413</v>
      </c>
      <c r="B686" s="5" t="s">
        <v>490</v>
      </c>
      <c r="C686" s="5" t="s">
        <v>848</v>
      </c>
      <c r="D686" s="5" t="s">
        <v>457</v>
      </c>
      <c r="E686" s="5">
        <v>46</v>
      </c>
      <c r="F686" s="50">
        <v>26554</v>
      </c>
      <c r="G686" s="5">
        <v>351049</v>
      </c>
      <c r="H686" s="50">
        <v>34457</v>
      </c>
      <c r="I686" s="5" t="s">
        <v>466</v>
      </c>
    </row>
    <row r="687" spans="1:9" s="1" customFormat="1" x14ac:dyDescent="0.25">
      <c r="A687" s="5" t="s">
        <v>454</v>
      </c>
      <c r="B687" s="5" t="s">
        <v>474</v>
      </c>
      <c r="C687" s="5" t="s">
        <v>640</v>
      </c>
      <c r="D687" s="5" t="s">
        <v>439</v>
      </c>
      <c r="E687" s="5">
        <v>48</v>
      </c>
      <c r="F687" s="50">
        <v>25736</v>
      </c>
      <c r="G687" s="5">
        <v>350018</v>
      </c>
      <c r="H687" s="50">
        <v>34693</v>
      </c>
      <c r="I687" s="5" t="s">
        <v>412</v>
      </c>
    </row>
    <row r="688" spans="1:9" s="1" customFormat="1" x14ac:dyDescent="0.25">
      <c r="A688" s="5" t="s">
        <v>454</v>
      </c>
      <c r="B688" s="5" t="s">
        <v>524</v>
      </c>
      <c r="C688" s="5" t="s">
        <v>757</v>
      </c>
      <c r="D688" s="5" t="s">
        <v>851</v>
      </c>
      <c r="E688" s="5">
        <v>51</v>
      </c>
      <c r="F688" s="50">
        <v>24451</v>
      </c>
      <c r="G688" s="5">
        <v>561057</v>
      </c>
      <c r="H688" s="50">
        <v>34527</v>
      </c>
      <c r="I688" s="5" t="s">
        <v>417</v>
      </c>
    </row>
    <row r="689" spans="1:9" s="1" customFormat="1" x14ac:dyDescent="0.25">
      <c r="A689" s="5" t="s">
        <v>413</v>
      </c>
      <c r="B689" s="5" t="s">
        <v>709</v>
      </c>
      <c r="C689" s="5" t="s">
        <v>515</v>
      </c>
      <c r="D689" s="5" t="s">
        <v>460</v>
      </c>
      <c r="E689" s="5">
        <v>48</v>
      </c>
      <c r="F689" s="50">
        <v>25787</v>
      </c>
      <c r="G689" s="5">
        <v>568140</v>
      </c>
      <c r="H689" s="50">
        <v>34396</v>
      </c>
      <c r="I689" s="5" t="s">
        <v>421</v>
      </c>
    </row>
    <row r="690" spans="1:9" s="1" customFormat="1" x14ac:dyDescent="0.25">
      <c r="A690" s="5" t="s">
        <v>413</v>
      </c>
      <c r="B690" s="5" t="s">
        <v>524</v>
      </c>
      <c r="C690" s="5" t="s">
        <v>682</v>
      </c>
      <c r="D690" s="5" t="s">
        <v>460</v>
      </c>
      <c r="E690" s="5">
        <v>49</v>
      </c>
      <c r="F690" s="50">
        <v>25267</v>
      </c>
      <c r="G690" s="5">
        <v>351132</v>
      </c>
      <c r="H690" s="50">
        <v>34618</v>
      </c>
      <c r="I690" s="5" t="s">
        <v>412</v>
      </c>
    </row>
    <row r="691" spans="1:9" s="1" customFormat="1" x14ac:dyDescent="0.25">
      <c r="A691" s="5" t="s">
        <v>408</v>
      </c>
      <c r="B691" s="5" t="s">
        <v>512</v>
      </c>
      <c r="C691" s="5" t="s">
        <v>527</v>
      </c>
      <c r="D691" s="5" t="s">
        <v>536</v>
      </c>
      <c r="E691" s="5">
        <v>54</v>
      </c>
      <c r="F691" s="50">
        <v>23532</v>
      </c>
      <c r="G691" s="5">
        <v>351346</v>
      </c>
      <c r="H691" s="50">
        <v>34532</v>
      </c>
      <c r="I691" s="5" t="s">
        <v>417</v>
      </c>
    </row>
    <row r="692" spans="1:9" s="1" customFormat="1" x14ac:dyDescent="0.25">
      <c r="A692" s="5" t="s">
        <v>413</v>
      </c>
      <c r="B692" s="5" t="s">
        <v>592</v>
      </c>
      <c r="C692" s="5" t="s">
        <v>566</v>
      </c>
      <c r="D692" s="5" t="s">
        <v>416</v>
      </c>
      <c r="E692" s="5">
        <v>47</v>
      </c>
      <c r="F692" s="50">
        <v>25879</v>
      </c>
      <c r="G692" s="5">
        <v>350702</v>
      </c>
      <c r="H692" s="50">
        <v>34599</v>
      </c>
      <c r="I692" s="5" t="s">
        <v>421</v>
      </c>
    </row>
    <row r="693" spans="1:9" s="1" customFormat="1" x14ac:dyDescent="0.25">
      <c r="A693" s="5" t="s">
        <v>413</v>
      </c>
      <c r="B693" s="5" t="s">
        <v>766</v>
      </c>
      <c r="C693" s="5" t="s">
        <v>824</v>
      </c>
      <c r="D693" s="5" t="s">
        <v>416</v>
      </c>
      <c r="E693" s="5">
        <v>45</v>
      </c>
      <c r="F693" s="50">
        <v>26645</v>
      </c>
      <c r="G693" s="5">
        <v>561065</v>
      </c>
      <c r="H693" s="50">
        <v>34427</v>
      </c>
      <c r="I693" s="5" t="s">
        <v>466</v>
      </c>
    </row>
    <row r="694" spans="1:9" s="1" customFormat="1" x14ac:dyDescent="0.25">
      <c r="A694" s="5" t="s">
        <v>408</v>
      </c>
      <c r="B694" s="5" t="s">
        <v>574</v>
      </c>
      <c r="C694" s="5" t="s">
        <v>779</v>
      </c>
      <c r="D694" s="5" t="s">
        <v>460</v>
      </c>
      <c r="E694" s="5">
        <v>47</v>
      </c>
      <c r="F694" s="50">
        <v>26075</v>
      </c>
      <c r="G694" s="5">
        <v>350440</v>
      </c>
      <c r="H694" s="50">
        <v>34694</v>
      </c>
      <c r="I694" s="5" t="s">
        <v>466</v>
      </c>
    </row>
    <row r="695" spans="1:9" s="1" customFormat="1" x14ac:dyDescent="0.25">
      <c r="A695" s="5" t="s">
        <v>413</v>
      </c>
      <c r="B695" s="5" t="s">
        <v>568</v>
      </c>
      <c r="C695" s="5" t="s">
        <v>475</v>
      </c>
      <c r="D695" s="5" t="s">
        <v>470</v>
      </c>
      <c r="E695" s="5">
        <v>48</v>
      </c>
      <c r="F695" s="50">
        <v>25620</v>
      </c>
      <c r="G695" s="5">
        <v>561037</v>
      </c>
      <c r="H695" s="50">
        <v>34649</v>
      </c>
      <c r="I695" s="5" t="s">
        <v>412</v>
      </c>
    </row>
    <row r="696" spans="1:9" s="1" customFormat="1" x14ac:dyDescent="0.25">
      <c r="A696" s="5" t="s">
        <v>413</v>
      </c>
      <c r="B696" s="5" t="s">
        <v>492</v>
      </c>
      <c r="C696" s="5" t="s">
        <v>456</v>
      </c>
      <c r="D696" s="5" t="s">
        <v>619</v>
      </c>
      <c r="E696" s="5">
        <v>46</v>
      </c>
      <c r="F696" s="50">
        <v>26453</v>
      </c>
      <c r="G696" s="5">
        <v>561063</v>
      </c>
      <c r="H696" s="50">
        <v>34664</v>
      </c>
      <c r="I696" s="5" t="s">
        <v>466</v>
      </c>
    </row>
    <row r="697" spans="1:9" s="1" customFormat="1" x14ac:dyDescent="0.25">
      <c r="A697" s="5" t="s">
        <v>413</v>
      </c>
      <c r="B697" s="5" t="s">
        <v>713</v>
      </c>
      <c r="C697" s="5" t="s">
        <v>529</v>
      </c>
      <c r="D697" s="5" t="s">
        <v>460</v>
      </c>
      <c r="E697" s="5">
        <v>59</v>
      </c>
      <c r="F697" s="50">
        <v>21469</v>
      </c>
      <c r="G697" s="5">
        <v>560957</v>
      </c>
      <c r="H697" s="50">
        <v>34422</v>
      </c>
      <c r="I697" s="5" t="s">
        <v>417</v>
      </c>
    </row>
    <row r="698" spans="1:9" s="1" customFormat="1" x14ac:dyDescent="0.25">
      <c r="A698" s="5" t="s">
        <v>408</v>
      </c>
      <c r="B698" s="5" t="s">
        <v>499</v>
      </c>
      <c r="C698" s="5" t="s">
        <v>621</v>
      </c>
      <c r="D698" s="5" t="s">
        <v>416</v>
      </c>
      <c r="E698" s="5">
        <v>56</v>
      </c>
      <c r="F698" s="50">
        <v>22795</v>
      </c>
      <c r="G698" s="5">
        <v>561058</v>
      </c>
      <c r="H698" s="50">
        <v>34553</v>
      </c>
      <c r="I698" s="5" t="s">
        <v>417</v>
      </c>
    </row>
    <row r="699" spans="1:9" s="1" customFormat="1" x14ac:dyDescent="0.25">
      <c r="A699" s="5" t="s">
        <v>413</v>
      </c>
      <c r="B699" s="5" t="s">
        <v>553</v>
      </c>
      <c r="C699" s="5" t="s">
        <v>750</v>
      </c>
      <c r="D699" s="5" t="s">
        <v>442</v>
      </c>
      <c r="E699" s="5">
        <v>56</v>
      </c>
      <c r="F699" s="50">
        <v>22911</v>
      </c>
      <c r="G699" s="5">
        <v>561061</v>
      </c>
      <c r="H699" s="50">
        <v>34589</v>
      </c>
      <c r="I699" s="5" t="s">
        <v>417</v>
      </c>
    </row>
    <row r="700" spans="1:9" s="1" customFormat="1" x14ac:dyDescent="0.25">
      <c r="A700" s="5" t="s">
        <v>413</v>
      </c>
      <c r="B700" s="5" t="s">
        <v>646</v>
      </c>
      <c r="C700" s="5" t="s">
        <v>88</v>
      </c>
      <c r="D700" s="5" t="s">
        <v>460</v>
      </c>
      <c r="E700" s="5">
        <v>46</v>
      </c>
      <c r="F700" s="50">
        <v>26515</v>
      </c>
      <c r="G700" s="5">
        <v>561062</v>
      </c>
      <c r="H700" s="50">
        <v>34518</v>
      </c>
      <c r="I700" s="5" t="s">
        <v>417</v>
      </c>
    </row>
    <row r="701" spans="1:9" s="1" customFormat="1" x14ac:dyDescent="0.25">
      <c r="A701" s="5" t="s">
        <v>413</v>
      </c>
      <c r="B701" s="5" t="s">
        <v>646</v>
      </c>
      <c r="C701" s="5" t="s">
        <v>510</v>
      </c>
      <c r="D701" s="5" t="s">
        <v>442</v>
      </c>
      <c r="E701" s="5">
        <v>57</v>
      </c>
      <c r="F701" s="50">
        <v>22317</v>
      </c>
      <c r="G701" s="5">
        <v>561068</v>
      </c>
      <c r="H701" s="50">
        <v>34414</v>
      </c>
      <c r="I701" s="5" t="s">
        <v>417</v>
      </c>
    </row>
    <row r="702" spans="1:9" s="1" customFormat="1" x14ac:dyDescent="0.25">
      <c r="A702" s="5" t="s">
        <v>408</v>
      </c>
      <c r="B702" s="5" t="s">
        <v>645</v>
      </c>
      <c r="C702" s="5" t="s">
        <v>573</v>
      </c>
      <c r="D702" s="5" t="s">
        <v>852</v>
      </c>
      <c r="E702" s="5">
        <v>50</v>
      </c>
      <c r="F702" s="50">
        <v>24992</v>
      </c>
      <c r="G702" s="5">
        <v>350493</v>
      </c>
      <c r="H702" s="50">
        <v>34629</v>
      </c>
      <c r="I702" s="5" t="s">
        <v>417</v>
      </c>
    </row>
    <row r="703" spans="1:9" s="1" customFormat="1" x14ac:dyDescent="0.25">
      <c r="A703" s="5" t="s">
        <v>408</v>
      </c>
      <c r="B703" s="5" t="s">
        <v>594</v>
      </c>
      <c r="C703" s="5" t="s">
        <v>552</v>
      </c>
      <c r="D703" s="5" t="s">
        <v>473</v>
      </c>
      <c r="E703" s="5">
        <v>53</v>
      </c>
      <c r="F703" s="50">
        <v>23817</v>
      </c>
      <c r="G703" s="5">
        <v>350497</v>
      </c>
      <c r="H703" s="50">
        <v>34444</v>
      </c>
      <c r="I703" s="5" t="s">
        <v>417</v>
      </c>
    </row>
    <row r="704" spans="1:9" s="1" customFormat="1" x14ac:dyDescent="0.25">
      <c r="A704" s="5" t="s">
        <v>408</v>
      </c>
      <c r="B704" s="5" t="s">
        <v>662</v>
      </c>
      <c r="C704" s="5" t="s">
        <v>853</v>
      </c>
      <c r="D704" s="5" t="s">
        <v>473</v>
      </c>
      <c r="E704" s="5">
        <v>49</v>
      </c>
      <c r="F704" s="50">
        <v>25260</v>
      </c>
      <c r="G704" s="5">
        <v>351268</v>
      </c>
      <c r="H704" s="50">
        <v>34432</v>
      </c>
      <c r="I704" s="5" t="s">
        <v>466</v>
      </c>
    </row>
    <row r="705" spans="1:9" s="1" customFormat="1" x14ac:dyDescent="0.25">
      <c r="A705" s="5" t="s">
        <v>413</v>
      </c>
      <c r="B705" s="5" t="s">
        <v>603</v>
      </c>
      <c r="C705" s="5" t="s">
        <v>532</v>
      </c>
      <c r="D705" s="5" t="s">
        <v>416</v>
      </c>
      <c r="E705" s="5">
        <v>49</v>
      </c>
      <c r="F705" s="50">
        <v>25301</v>
      </c>
      <c r="G705" s="5">
        <v>351221</v>
      </c>
      <c r="H705" s="50">
        <v>34457</v>
      </c>
      <c r="I705" s="5" t="s">
        <v>466</v>
      </c>
    </row>
    <row r="706" spans="1:9" s="1" customFormat="1" x14ac:dyDescent="0.25">
      <c r="A706" s="5" t="s">
        <v>408</v>
      </c>
      <c r="B706" s="5" t="s">
        <v>681</v>
      </c>
      <c r="C706" s="5" t="s">
        <v>822</v>
      </c>
      <c r="D706" s="5" t="s">
        <v>416</v>
      </c>
      <c r="E706" s="5">
        <v>47</v>
      </c>
      <c r="F706" s="50">
        <v>26155</v>
      </c>
      <c r="G706" s="5">
        <v>351351</v>
      </c>
      <c r="H706" s="50">
        <v>34581</v>
      </c>
      <c r="I706" s="5" t="s">
        <v>466</v>
      </c>
    </row>
    <row r="707" spans="1:9" s="1" customFormat="1" x14ac:dyDescent="0.25">
      <c r="A707" s="5" t="s">
        <v>413</v>
      </c>
      <c r="B707" s="5" t="s">
        <v>455</v>
      </c>
      <c r="C707" s="5" t="s">
        <v>91</v>
      </c>
      <c r="D707" s="5" t="s">
        <v>457</v>
      </c>
      <c r="E707" s="5">
        <v>48</v>
      </c>
      <c r="F707" s="50">
        <v>25833</v>
      </c>
      <c r="G707" s="5">
        <v>568357</v>
      </c>
      <c r="H707" s="50">
        <v>34474</v>
      </c>
      <c r="I707" s="5" t="s">
        <v>412</v>
      </c>
    </row>
    <row r="708" spans="1:9" s="1" customFormat="1" x14ac:dyDescent="0.25">
      <c r="A708" s="5" t="s">
        <v>413</v>
      </c>
      <c r="B708" s="5" t="s">
        <v>705</v>
      </c>
      <c r="C708" s="5" t="s">
        <v>682</v>
      </c>
      <c r="D708" s="5" t="s">
        <v>457</v>
      </c>
      <c r="E708" s="5">
        <v>57</v>
      </c>
      <c r="F708" s="50">
        <v>22211</v>
      </c>
      <c r="G708" s="5">
        <v>561077</v>
      </c>
      <c r="H708" s="50">
        <v>34587</v>
      </c>
      <c r="I708" s="5" t="s">
        <v>417</v>
      </c>
    </row>
    <row r="709" spans="1:9" s="1" customFormat="1" x14ac:dyDescent="0.25">
      <c r="A709" s="5" t="s">
        <v>408</v>
      </c>
      <c r="B709" s="5" t="s">
        <v>631</v>
      </c>
      <c r="C709" s="5" t="s">
        <v>776</v>
      </c>
      <c r="D709" s="5" t="s">
        <v>854</v>
      </c>
      <c r="E709" s="5">
        <v>55</v>
      </c>
      <c r="F709" s="50">
        <v>23005</v>
      </c>
      <c r="G709" s="5">
        <v>350503</v>
      </c>
      <c r="H709" s="50">
        <v>34339</v>
      </c>
      <c r="I709" s="5" t="s">
        <v>855</v>
      </c>
    </row>
    <row r="710" spans="1:9" s="1" customFormat="1" x14ac:dyDescent="0.25">
      <c r="A710" s="5" t="s">
        <v>408</v>
      </c>
      <c r="B710" s="5" t="s">
        <v>528</v>
      </c>
      <c r="C710" s="5" t="s">
        <v>512</v>
      </c>
      <c r="D710" s="5" t="s">
        <v>416</v>
      </c>
      <c r="E710" s="5">
        <v>56</v>
      </c>
      <c r="F710" s="50">
        <v>22868</v>
      </c>
      <c r="G710" s="5">
        <v>561080</v>
      </c>
      <c r="H710" s="50">
        <v>34466</v>
      </c>
      <c r="I710" s="5" t="s">
        <v>417</v>
      </c>
    </row>
    <row r="711" spans="1:9" s="1" customFormat="1" x14ac:dyDescent="0.25">
      <c r="A711" s="5" t="s">
        <v>413</v>
      </c>
      <c r="B711" s="5" t="s">
        <v>629</v>
      </c>
      <c r="C711" s="5" t="s">
        <v>91</v>
      </c>
      <c r="D711" s="5" t="s">
        <v>457</v>
      </c>
      <c r="E711" s="5">
        <v>48</v>
      </c>
      <c r="F711" s="50">
        <v>25815</v>
      </c>
      <c r="G711" s="5">
        <v>350811</v>
      </c>
      <c r="H711" s="50">
        <v>34396</v>
      </c>
      <c r="I711" s="5" t="s">
        <v>421</v>
      </c>
    </row>
    <row r="712" spans="1:9" s="1" customFormat="1" x14ac:dyDescent="0.25">
      <c r="A712" s="5" t="s">
        <v>408</v>
      </c>
      <c r="B712" s="5" t="s">
        <v>629</v>
      </c>
      <c r="C712" s="5" t="s">
        <v>679</v>
      </c>
      <c r="D712" s="5" t="s">
        <v>856</v>
      </c>
      <c r="E712" s="5">
        <v>48</v>
      </c>
      <c r="F712" s="50">
        <v>25802</v>
      </c>
      <c r="G712" s="5">
        <v>350435</v>
      </c>
      <c r="H712" s="50">
        <v>34664</v>
      </c>
      <c r="I712" s="5" t="s">
        <v>857</v>
      </c>
    </row>
    <row r="713" spans="1:9" s="1" customFormat="1" x14ac:dyDescent="0.25">
      <c r="A713" s="5" t="s">
        <v>408</v>
      </c>
      <c r="B713" s="5" t="s">
        <v>631</v>
      </c>
      <c r="C713" s="5" t="s">
        <v>779</v>
      </c>
      <c r="D713" s="5" t="s">
        <v>738</v>
      </c>
      <c r="E713" s="5">
        <v>47</v>
      </c>
      <c r="F713" s="50">
        <v>25898</v>
      </c>
      <c r="G713" s="5">
        <v>350424</v>
      </c>
      <c r="H713" s="50">
        <v>34678</v>
      </c>
      <c r="I713" s="5" t="s">
        <v>857</v>
      </c>
    </row>
    <row r="714" spans="1:9" s="1" customFormat="1" x14ac:dyDescent="0.25">
      <c r="A714" s="5" t="s">
        <v>454</v>
      </c>
      <c r="B714" s="5" t="s">
        <v>704</v>
      </c>
      <c r="C714" s="5" t="s">
        <v>640</v>
      </c>
      <c r="D714" s="5" t="s">
        <v>726</v>
      </c>
      <c r="E714" s="5">
        <v>47</v>
      </c>
      <c r="F714" s="50">
        <v>26073</v>
      </c>
      <c r="G714" s="5">
        <v>350443</v>
      </c>
      <c r="H714" s="50">
        <v>34622</v>
      </c>
      <c r="I714" s="5" t="s">
        <v>466</v>
      </c>
    </row>
    <row r="715" spans="1:9" s="1" customFormat="1" x14ac:dyDescent="0.25">
      <c r="A715" s="5" t="s">
        <v>408</v>
      </c>
      <c r="B715" s="5" t="s">
        <v>512</v>
      </c>
      <c r="C715" s="5" t="s">
        <v>444</v>
      </c>
      <c r="D715" s="5" t="s">
        <v>425</v>
      </c>
      <c r="E715" s="5">
        <v>57</v>
      </c>
      <c r="F715" s="50">
        <v>22345</v>
      </c>
      <c r="G715" s="5">
        <v>350507</v>
      </c>
      <c r="H715" s="50">
        <v>34359</v>
      </c>
      <c r="I715" s="5" t="s">
        <v>417</v>
      </c>
    </row>
    <row r="716" spans="1:9" s="1" customFormat="1" x14ac:dyDescent="0.25">
      <c r="A716" s="5" t="s">
        <v>413</v>
      </c>
      <c r="B716" s="5" t="s">
        <v>461</v>
      </c>
      <c r="C716" s="5" t="s">
        <v>438</v>
      </c>
      <c r="D716" s="5" t="s">
        <v>638</v>
      </c>
      <c r="E716" s="5">
        <v>50</v>
      </c>
      <c r="F716" s="50">
        <v>24987</v>
      </c>
      <c r="G716" s="5">
        <v>350862</v>
      </c>
      <c r="H716" s="50">
        <v>34474</v>
      </c>
      <c r="I716" s="5" t="s">
        <v>858</v>
      </c>
    </row>
    <row r="717" spans="1:9" s="1" customFormat="1" x14ac:dyDescent="0.25">
      <c r="A717" s="5" t="s">
        <v>454</v>
      </c>
      <c r="B717" s="5" t="s">
        <v>553</v>
      </c>
      <c r="C717" s="5" t="s">
        <v>596</v>
      </c>
      <c r="D717" s="5" t="s">
        <v>416</v>
      </c>
      <c r="E717" s="5">
        <v>47</v>
      </c>
      <c r="F717" s="50">
        <v>25997</v>
      </c>
      <c r="G717" s="5">
        <v>561010</v>
      </c>
      <c r="H717" s="50">
        <v>34589</v>
      </c>
      <c r="I717" s="5" t="s">
        <v>417</v>
      </c>
    </row>
    <row r="718" spans="1:9" s="1" customFormat="1" x14ac:dyDescent="0.25">
      <c r="A718" s="5" t="s">
        <v>454</v>
      </c>
      <c r="B718" s="5" t="s">
        <v>409</v>
      </c>
      <c r="C718" s="5" t="s">
        <v>859</v>
      </c>
      <c r="D718" s="5" t="s">
        <v>860</v>
      </c>
      <c r="E718" s="5">
        <v>47</v>
      </c>
      <c r="F718" s="50">
        <v>26106</v>
      </c>
      <c r="G718" s="5">
        <v>561089</v>
      </c>
      <c r="H718" s="50">
        <v>34427</v>
      </c>
      <c r="I718" s="5" t="s">
        <v>858</v>
      </c>
    </row>
    <row r="719" spans="1:9" s="1" customFormat="1" x14ac:dyDescent="0.25">
      <c r="A719" s="5" t="s">
        <v>454</v>
      </c>
      <c r="B719" s="5" t="s">
        <v>587</v>
      </c>
      <c r="C719" s="5" t="s">
        <v>510</v>
      </c>
      <c r="D719" s="5" t="s">
        <v>442</v>
      </c>
      <c r="E719" s="5">
        <v>46</v>
      </c>
      <c r="F719" s="50">
        <v>26345</v>
      </c>
      <c r="G719" s="5">
        <v>350538</v>
      </c>
      <c r="H719" s="50">
        <v>34381</v>
      </c>
      <c r="I719" s="5" t="s">
        <v>417</v>
      </c>
    </row>
    <row r="720" spans="1:9" s="1" customFormat="1" x14ac:dyDescent="0.25">
      <c r="A720" s="5" t="s">
        <v>413</v>
      </c>
      <c r="B720" s="5" t="s">
        <v>429</v>
      </c>
      <c r="C720" s="5" t="s">
        <v>819</v>
      </c>
      <c r="D720" s="5" t="s">
        <v>622</v>
      </c>
      <c r="E720" s="5">
        <v>50</v>
      </c>
      <c r="F720" s="50">
        <v>25069</v>
      </c>
      <c r="G720" s="5">
        <v>350832</v>
      </c>
      <c r="H720" s="50">
        <v>34422</v>
      </c>
      <c r="I720" s="5" t="s">
        <v>417</v>
      </c>
    </row>
    <row r="721" spans="1:9" s="1" customFormat="1" x14ac:dyDescent="0.25">
      <c r="A721" s="5" t="s">
        <v>413</v>
      </c>
      <c r="B721" s="5" t="s">
        <v>467</v>
      </c>
      <c r="C721" s="5" t="s">
        <v>489</v>
      </c>
      <c r="D721" s="5" t="s">
        <v>473</v>
      </c>
      <c r="E721" s="5">
        <v>48</v>
      </c>
      <c r="F721" s="50">
        <v>25818</v>
      </c>
      <c r="G721" s="5">
        <v>351234</v>
      </c>
      <c r="H721" s="50">
        <v>34429</v>
      </c>
      <c r="I721" s="5" t="s">
        <v>412</v>
      </c>
    </row>
    <row r="722" spans="1:9" s="1" customFormat="1" x14ac:dyDescent="0.25">
      <c r="A722" s="5" t="s">
        <v>413</v>
      </c>
      <c r="B722" s="5" t="s">
        <v>503</v>
      </c>
      <c r="C722" s="5" t="s">
        <v>496</v>
      </c>
      <c r="D722" s="5" t="s">
        <v>473</v>
      </c>
      <c r="E722" s="5">
        <v>47</v>
      </c>
      <c r="F722" s="50">
        <v>26186</v>
      </c>
      <c r="G722" s="5">
        <v>351296</v>
      </c>
      <c r="H722" s="50">
        <v>34488</v>
      </c>
      <c r="I722" s="5" t="s">
        <v>858</v>
      </c>
    </row>
    <row r="723" spans="1:9" s="1" customFormat="1" x14ac:dyDescent="0.25">
      <c r="A723" s="5" t="s">
        <v>413</v>
      </c>
      <c r="B723" s="5" t="s">
        <v>623</v>
      </c>
      <c r="C723" s="5" t="s">
        <v>861</v>
      </c>
      <c r="D723" s="5" t="s">
        <v>460</v>
      </c>
      <c r="E723" s="5">
        <v>50</v>
      </c>
      <c r="F723" s="50">
        <v>24957</v>
      </c>
      <c r="G723" s="5">
        <v>351252</v>
      </c>
      <c r="H723" s="50">
        <v>34419</v>
      </c>
      <c r="I723" s="5" t="s">
        <v>417</v>
      </c>
    </row>
    <row r="724" spans="1:9" s="1" customFormat="1" x14ac:dyDescent="0.25">
      <c r="A724" s="5" t="s">
        <v>408</v>
      </c>
      <c r="B724" s="5" t="s">
        <v>414</v>
      </c>
      <c r="C724" s="5" t="s">
        <v>862</v>
      </c>
      <c r="D724" s="5" t="s">
        <v>607</v>
      </c>
      <c r="E724" s="5">
        <v>47</v>
      </c>
      <c r="F724" s="50">
        <v>25882</v>
      </c>
      <c r="G724" s="5">
        <v>561099</v>
      </c>
      <c r="H724" s="50">
        <v>34360</v>
      </c>
      <c r="I724" s="5" t="s">
        <v>417</v>
      </c>
    </row>
    <row r="725" spans="1:9" s="1" customFormat="1" x14ac:dyDescent="0.25">
      <c r="A725" s="5" t="s">
        <v>408</v>
      </c>
      <c r="B725" s="5" t="s">
        <v>461</v>
      </c>
      <c r="C725" s="5" t="s">
        <v>863</v>
      </c>
      <c r="D725" s="5" t="s">
        <v>473</v>
      </c>
      <c r="E725" s="5">
        <v>47</v>
      </c>
      <c r="F725" s="50">
        <v>25852</v>
      </c>
      <c r="G725" s="5">
        <v>351053</v>
      </c>
      <c r="H725" s="50">
        <v>34614</v>
      </c>
      <c r="I725" s="5" t="s">
        <v>417</v>
      </c>
    </row>
    <row r="726" spans="1:9" s="1" customFormat="1" x14ac:dyDescent="0.25">
      <c r="A726" s="5" t="s">
        <v>408</v>
      </c>
      <c r="B726" s="5" t="s">
        <v>662</v>
      </c>
      <c r="C726" s="5" t="s">
        <v>863</v>
      </c>
      <c r="D726" s="5" t="s">
        <v>445</v>
      </c>
      <c r="E726" s="5">
        <v>47</v>
      </c>
      <c r="F726" s="50">
        <v>25990</v>
      </c>
      <c r="G726" s="5">
        <v>351054</v>
      </c>
      <c r="H726" s="50">
        <v>34676</v>
      </c>
      <c r="I726" s="5" t="s">
        <v>417</v>
      </c>
    </row>
    <row r="727" spans="1:9" s="1" customFormat="1" x14ac:dyDescent="0.25">
      <c r="A727" s="5" t="s">
        <v>454</v>
      </c>
      <c r="B727" s="5" t="s">
        <v>590</v>
      </c>
      <c r="C727" s="5" t="s">
        <v>513</v>
      </c>
      <c r="D727" s="5" t="s">
        <v>508</v>
      </c>
      <c r="E727" s="5">
        <v>45</v>
      </c>
      <c r="F727" s="50">
        <v>26583</v>
      </c>
      <c r="G727" s="5">
        <v>351243</v>
      </c>
      <c r="H727" s="50">
        <v>34648</v>
      </c>
      <c r="I727" s="5" t="s">
        <v>417</v>
      </c>
    </row>
    <row r="728" spans="1:9" s="1" customFormat="1" x14ac:dyDescent="0.25">
      <c r="A728" s="5" t="s">
        <v>413</v>
      </c>
      <c r="B728" s="5" t="s">
        <v>152</v>
      </c>
      <c r="C728" s="5" t="s">
        <v>848</v>
      </c>
      <c r="D728" s="5" t="s">
        <v>416</v>
      </c>
      <c r="E728" s="5">
        <v>45</v>
      </c>
      <c r="F728" s="50">
        <v>26614</v>
      </c>
      <c r="G728" s="5">
        <v>350595</v>
      </c>
      <c r="H728" s="50">
        <v>34923</v>
      </c>
      <c r="I728" s="5" t="s">
        <v>417</v>
      </c>
    </row>
    <row r="729" spans="1:9" s="1" customFormat="1" x14ac:dyDescent="0.25">
      <c r="A729" s="5" t="s">
        <v>408</v>
      </c>
      <c r="B729" s="5" t="s">
        <v>587</v>
      </c>
      <c r="C729" s="5" t="s">
        <v>825</v>
      </c>
      <c r="D729" s="5" t="s">
        <v>463</v>
      </c>
      <c r="E729" s="5">
        <v>46</v>
      </c>
      <c r="F729" s="50">
        <v>26515</v>
      </c>
      <c r="G729" s="5">
        <v>350466</v>
      </c>
      <c r="H729" s="50">
        <v>34853</v>
      </c>
      <c r="I729" s="5" t="s">
        <v>417</v>
      </c>
    </row>
    <row r="730" spans="1:9" s="1" customFormat="1" x14ac:dyDescent="0.25">
      <c r="A730" s="5" t="s">
        <v>413</v>
      </c>
      <c r="B730" s="5" t="s">
        <v>623</v>
      </c>
      <c r="C730" s="5" t="s">
        <v>707</v>
      </c>
      <c r="D730" s="5" t="s">
        <v>439</v>
      </c>
      <c r="E730" s="5">
        <v>48</v>
      </c>
      <c r="F730" s="50">
        <v>25674</v>
      </c>
      <c r="G730" s="5">
        <v>350148</v>
      </c>
      <c r="H730" s="50">
        <v>35028</v>
      </c>
      <c r="I730" s="5" t="s">
        <v>417</v>
      </c>
    </row>
    <row r="731" spans="1:9" s="1" customFormat="1" x14ac:dyDescent="0.25">
      <c r="A731" s="5" t="s">
        <v>408</v>
      </c>
      <c r="B731" s="5" t="s">
        <v>569</v>
      </c>
      <c r="C731" s="5" t="s">
        <v>191</v>
      </c>
      <c r="D731" s="5" t="s">
        <v>425</v>
      </c>
      <c r="E731" s="5">
        <v>47</v>
      </c>
      <c r="F731" s="50">
        <v>25910</v>
      </c>
      <c r="G731" s="5">
        <v>561123</v>
      </c>
      <c r="H731" s="50">
        <v>35041</v>
      </c>
      <c r="I731" s="5" t="s">
        <v>417</v>
      </c>
    </row>
    <row r="732" spans="1:9" s="1" customFormat="1" x14ac:dyDescent="0.25">
      <c r="A732" s="5" t="s">
        <v>408</v>
      </c>
      <c r="B732" s="5" t="s">
        <v>586</v>
      </c>
      <c r="C732" s="5" t="s">
        <v>570</v>
      </c>
      <c r="D732" s="5" t="s">
        <v>536</v>
      </c>
      <c r="E732" s="5">
        <v>46</v>
      </c>
      <c r="F732" s="50">
        <v>26247</v>
      </c>
      <c r="G732" s="5">
        <v>350470</v>
      </c>
      <c r="H732" s="50">
        <v>34964</v>
      </c>
      <c r="I732" s="5" t="s">
        <v>858</v>
      </c>
    </row>
    <row r="733" spans="1:9" s="1" customFormat="1" x14ac:dyDescent="0.25">
      <c r="A733" s="5" t="s">
        <v>408</v>
      </c>
      <c r="B733" s="5" t="s">
        <v>512</v>
      </c>
      <c r="C733" s="5" t="s">
        <v>471</v>
      </c>
      <c r="D733" s="5" t="s">
        <v>416</v>
      </c>
      <c r="E733" s="5">
        <v>55</v>
      </c>
      <c r="F733" s="50">
        <v>23104</v>
      </c>
      <c r="G733" s="5">
        <v>561115</v>
      </c>
      <c r="H733" s="50">
        <v>34740</v>
      </c>
      <c r="I733" s="5" t="s">
        <v>412</v>
      </c>
    </row>
    <row r="734" spans="1:9" s="1" customFormat="1" x14ac:dyDescent="0.25">
      <c r="A734" s="5" t="s">
        <v>413</v>
      </c>
      <c r="B734" s="5" t="s">
        <v>579</v>
      </c>
      <c r="C734" s="5" t="s">
        <v>438</v>
      </c>
      <c r="D734" s="5" t="s">
        <v>457</v>
      </c>
      <c r="E734" s="5">
        <v>50</v>
      </c>
      <c r="F734" s="50">
        <v>24788</v>
      </c>
      <c r="G734" s="5">
        <v>561071</v>
      </c>
      <c r="H734" s="50">
        <v>34854</v>
      </c>
      <c r="I734" s="5" t="s">
        <v>412</v>
      </c>
    </row>
    <row r="735" spans="1:9" s="1" customFormat="1" x14ac:dyDescent="0.25">
      <c r="A735" s="5" t="s">
        <v>408</v>
      </c>
      <c r="B735" s="5" t="s">
        <v>625</v>
      </c>
      <c r="C735" s="5" t="s">
        <v>862</v>
      </c>
      <c r="D735" s="5" t="s">
        <v>425</v>
      </c>
      <c r="E735" s="5">
        <v>45</v>
      </c>
      <c r="F735" s="50">
        <v>26615</v>
      </c>
      <c r="G735" s="5">
        <v>350535</v>
      </c>
      <c r="H735" s="50">
        <v>34836</v>
      </c>
      <c r="I735" s="5" t="s">
        <v>412</v>
      </c>
    </row>
    <row r="736" spans="1:9" s="1" customFormat="1" x14ac:dyDescent="0.25">
      <c r="A736" s="5" t="s">
        <v>454</v>
      </c>
      <c r="B736" s="5" t="s">
        <v>544</v>
      </c>
      <c r="C736" s="5" t="s">
        <v>523</v>
      </c>
      <c r="D736" s="5" t="s">
        <v>601</v>
      </c>
      <c r="E736" s="5">
        <v>46</v>
      </c>
      <c r="F736" s="50">
        <v>26515</v>
      </c>
      <c r="G736" s="5">
        <v>350474</v>
      </c>
      <c r="H736" s="50">
        <v>34853</v>
      </c>
      <c r="I736" s="5" t="s">
        <v>412</v>
      </c>
    </row>
    <row r="737" spans="1:9" s="1" customFormat="1" x14ac:dyDescent="0.25">
      <c r="A737" s="5" t="s">
        <v>413</v>
      </c>
      <c r="B737" s="5" t="s">
        <v>550</v>
      </c>
      <c r="C737" s="5" t="s">
        <v>640</v>
      </c>
      <c r="D737" s="5" t="s">
        <v>473</v>
      </c>
      <c r="E737" s="5">
        <v>48</v>
      </c>
      <c r="F737" s="50">
        <v>25495</v>
      </c>
      <c r="G737" s="5">
        <v>351253</v>
      </c>
      <c r="H737" s="50">
        <v>34824</v>
      </c>
      <c r="I737" s="5" t="s">
        <v>412</v>
      </c>
    </row>
    <row r="738" spans="1:9" s="1" customFormat="1" x14ac:dyDescent="0.25">
      <c r="A738" s="5" t="s">
        <v>413</v>
      </c>
      <c r="B738" s="5" t="s">
        <v>639</v>
      </c>
      <c r="C738" s="5" t="s">
        <v>864</v>
      </c>
      <c r="D738" s="5" t="s">
        <v>473</v>
      </c>
      <c r="E738" s="5">
        <v>47</v>
      </c>
      <c r="F738" s="50">
        <v>25853</v>
      </c>
      <c r="G738" s="5">
        <v>561084</v>
      </c>
      <c r="H738" s="50">
        <v>35043</v>
      </c>
      <c r="I738" s="5" t="s">
        <v>412</v>
      </c>
    </row>
    <row r="739" spans="1:9" s="1" customFormat="1" x14ac:dyDescent="0.25">
      <c r="A739" s="5" t="s">
        <v>408</v>
      </c>
      <c r="B739" s="5" t="s">
        <v>784</v>
      </c>
      <c r="C739" s="5" t="s">
        <v>556</v>
      </c>
      <c r="D739" s="5" t="s">
        <v>460</v>
      </c>
      <c r="E739" s="5">
        <v>49</v>
      </c>
      <c r="F739" s="50">
        <v>25366</v>
      </c>
      <c r="G739" s="5">
        <v>561140</v>
      </c>
      <c r="H739" s="50">
        <v>34707</v>
      </c>
      <c r="I739" s="5" t="s">
        <v>466</v>
      </c>
    </row>
    <row r="740" spans="1:9" s="1" customFormat="1" x14ac:dyDescent="0.25">
      <c r="A740" s="5" t="s">
        <v>413</v>
      </c>
      <c r="B740" s="5" t="s">
        <v>648</v>
      </c>
      <c r="C740" s="5" t="s">
        <v>790</v>
      </c>
      <c r="D740" s="5" t="s">
        <v>622</v>
      </c>
      <c r="E740" s="5">
        <v>49</v>
      </c>
      <c r="F740" s="50">
        <v>25394</v>
      </c>
      <c r="G740" s="5">
        <v>561143</v>
      </c>
      <c r="H740" s="50">
        <v>34841</v>
      </c>
      <c r="I740" s="5" t="s">
        <v>466</v>
      </c>
    </row>
    <row r="741" spans="1:9" s="1" customFormat="1" x14ac:dyDescent="0.25">
      <c r="A741" s="5" t="s">
        <v>413</v>
      </c>
      <c r="B741" s="5" t="s">
        <v>446</v>
      </c>
      <c r="C741" s="5" t="s">
        <v>865</v>
      </c>
      <c r="D741" s="5" t="s">
        <v>866</v>
      </c>
      <c r="E741" s="5">
        <v>47</v>
      </c>
      <c r="F741" s="50">
        <v>26124</v>
      </c>
      <c r="G741" s="5">
        <v>350479</v>
      </c>
      <c r="H741" s="50">
        <v>34862</v>
      </c>
      <c r="I741" s="5" t="s">
        <v>858</v>
      </c>
    </row>
    <row r="742" spans="1:9" s="1" customFormat="1" x14ac:dyDescent="0.25">
      <c r="A742" s="5" t="s">
        <v>408</v>
      </c>
      <c r="B742" s="5" t="s">
        <v>434</v>
      </c>
      <c r="C742" s="5" t="s">
        <v>776</v>
      </c>
      <c r="D742" s="5" t="s">
        <v>867</v>
      </c>
      <c r="E742" s="5">
        <v>55</v>
      </c>
      <c r="F742" s="50">
        <v>23134</v>
      </c>
      <c r="G742" s="5">
        <v>350211</v>
      </c>
      <c r="H742" s="50">
        <v>35145</v>
      </c>
      <c r="I742" s="5" t="s">
        <v>858</v>
      </c>
    </row>
    <row r="743" spans="1:9" s="1" customFormat="1" x14ac:dyDescent="0.25">
      <c r="A743" s="5" t="s">
        <v>408</v>
      </c>
      <c r="B743" s="5" t="s">
        <v>615</v>
      </c>
      <c r="C743" s="5" t="s">
        <v>459</v>
      </c>
      <c r="D743" s="5" t="s">
        <v>868</v>
      </c>
      <c r="E743" s="5">
        <v>48</v>
      </c>
      <c r="F743" s="50">
        <v>25519</v>
      </c>
      <c r="G743" s="5">
        <v>351163</v>
      </c>
      <c r="H743" s="50">
        <v>35058</v>
      </c>
      <c r="I743" s="5" t="s">
        <v>412</v>
      </c>
    </row>
    <row r="744" spans="1:9" s="1" customFormat="1" x14ac:dyDescent="0.25">
      <c r="A744" s="5" t="s">
        <v>413</v>
      </c>
      <c r="B744" s="5" t="s">
        <v>426</v>
      </c>
      <c r="C744" s="5" t="s">
        <v>441</v>
      </c>
      <c r="D744" s="5" t="s">
        <v>731</v>
      </c>
      <c r="E744" s="5">
        <v>46</v>
      </c>
      <c r="F744" s="50">
        <v>26484</v>
      </c>
      <c r="G744" s="5">
        <v>561151</v>
      </c>
      <c r="H744" s="50">
        <v>34892</v>
      </c>
      <c r="I744" s="5" t="s">
        <v>412</v>
      </c>
    </row>
    <row r="745" spans="1:9" s="1" customFormat="1" x14ac:dyDescent="0.25">
      <c r="A745" s="5" t="s">
        <v>408</v>
      </c>
      <c r="B745" s="5" t="s">
        <v>426</v>
      </c>
      <c r="C745" s="5" t="s">
        <v>724</v>
      </c>
      <c r="D745" s="5" t="s">
        <v>473</v>
      </c>
      <c r="E745" s="5">
        <v>54</v>
      </c>
      <c r="F745" s="50">
        <v>23462</v>
      </c>
      <c r="G745" s="5">
        <v>561159</v>
      </c>
      <c r="H745" s="50">
        <v>34761</v>
      </c>
      <c r="I745" s="5" t="s">
        <v>412</v>
      </c>
    </row>
    <row r="746" spans="1:9" s="1" customFormat="1" x14ac:dyDescent="0.25">
      <c r="A746" s="5" t="s">
        <v>408</v>
      </c>
      <c r="B746" s="5" t="s">
        <v>458</v>
      </c>
      <c r="C746" s="5" t="s">
        <v>779</v>
      </c>
      <c r="D746" s="5" t="s">
        <v>536</v>
      </c>
      <c r="E746" s="5">
        <v>47</v>
      </c>
      <c r="F746" s="50">
        <v>26195</v>
      </c>
      <c r="G746" s="5">
        <v>568486</v>
      </c>
      <c r="H746" s="50">
        <v>34983</v>
      </c>
      <c r="I746" s="5" t="s">
        <v>412</v>
      </c>
    </row>
    <row r="747" spans="1:9" s="1" customFormat="1" x14ac:dyDescent="0.25">
      <c r="A747" s="5" t="s">
        <v>413</v>
      </c>
      <c r="B747" s="5" t="s">
        <v>562</v>
      </c>
      <c r="C747" s="5" t="s">
        <v>848</v>
      </c>
      <c r="D747" s="5" t="s">
        <v>416</v>
      </c>
      <c r="E747" s="5">
        <v>46</v>
      </c>
      <c r="F747" s="50">
        <v>26462</v>
      </c>
      <c r="G747" s="5">
        <v>350655</v>
      </c>
      <c r="H747" s="50">
        <v>34897</v>
      </c>
      <c r="I747" s="5" t="s">
        <v>412</v>
      </c>
    </row>
    <row r="748" spans="1:9" s="1" customFormat="1" x14ac:dyDescent="0.25">
      <c r="A748" s="5" t="s">
        <v>408</v>
      </c>
      <c r="B748" s="5" t="s">
        <v>579</v>
      </c>
      <c r="C748" s="5" t="s">
        <v>410</v>
      </c>
      <c r="D748" s="5" t="s">
        <v>869</v>
      </c>
      <c r="E748" s="5">
        <v>63</v>
      </c>
      <c r="F748" s="50">
        <v>20336</v>
      </c>
      <c r="G748" s="5">
        <v>351168</v>
      </c>
      <c r="H748" s="50">
        <v>35330</v>
      </c>
      <c r="I748" s="5" t="s">
        <v>412</v>
      </c>
    </row>
    <row r="749" spans="1:9" s="1" customFormat="1" x14ac:dyDescent="0.25">
      <c r="A749" s="5" t="s">
        <v>408</v>
      </c>
      <c r="B749" s="5" t="s">
        <v>471</v>
      </c>
      <c r="C749" s="5" t="s">
        <v>870</v>
      </c>
      <c r="D749" s="5" t="s">
        <v>473</v>
      </c>
      <c r="E749" s="5">
        <v>47</v>
      </c>
      <c r="F749" s="50">
        <v>25969</v>
      </c>
      <c r="G749" s="5">
        <v>561166</v>
      </c>
      <c r="H749" s="50">
        <v>35158</v>
      </c>
      <c r="I749" s="5" t="s">
        <v>412</v>
      </c>
    </row>
    <row r="750" spans="1:9" s="1" customFormat="1" x14ac:dyDescent="0.25">
      <c r="A750" s="5" t="s">
        <v>408</v>
      </c>
      <c r="B750" s="5" t="s">
        <v>748</v>
      </c>
      <c r="C750" s="5" t="s">
        <v>776</v>
      </c>
      <c r="D750" s="5" t="s">
        <v>749</v>
      </c>
      <c r="E750" s="5">
        <v>46</v>
      </c>
      <c r="F750" s="50">
        <v>26225</v>
      </c>
      <c r="G750" s="5">
        <v>561171</v>
      </c>
      <c r="H750" s="50">
        <v>35425</v>
      </c>
      <c r="I750" s="5" t="s">
        <v>412</v>
      </c>
    </row>
    <row r="751" spans="1:9" s="1" customFormat="1" x14ac:dyDescent="0.25">
      <c r="A751" s="5" t="s">
        <v>408</v>
      </c>
      <c r="B751" s="5" t="s">
        <v>719</v>
      </c>
      <c r="C751" s="5" t="s">
        <v>471</v>
      </c>
      <c r="D751" s="5" t="s">
        <v>445</v>
      </c>
      <c r="E751" s="5">
        <v>45</v>
      </c>
      <c r="F751" s="50">
        <v>26862</v>
      </c>
      <c r="G751" s="5">
        <v>351244</v>
      </c>
      <c r="H751" s="50">
        <v>35380</v>
      </c>
      <c r="I751" s="5" t="s">
        <v>412</v>
      </c>
    </row>
    <row r="752" spans="1:9" s="1" customFormat="1" x14ac:dyDescent="0.25">
      <c r="A752" s="5" t="s">
        <v>408</v>
      </c>
      <c r="B752" s="5" t="s">
        <v>618</v>
      </c>
      <c r="C752" s="5" t="s">
        <v>871</v>
      </c>
      <c r="D752" s="5" t="s">
        <v>872</v>
      </c>
      <c r="E752" s="5">
        <v>56</v>
      </c>
      <c r="F752" s="50">
        <v>22741</v>
      </c>
      <c r="G752" s="5">
        <v>351190</v>
      </c>
      <c r="H752" s="50">
        <v>35395</v>
      </c>
      <c r="I752" s="5" t="s">
        <v>412</v>
      </c>
    </row>
    <row r="753" spans="1:9" s="1" customFormat="1" x14ac:dyDescent="0.25">
      <c r="A753" s="5" t="s">
        <v>408</v>
      </c>
      <c r="B753" s="5" t="s">
        <v>615</v>
      </c>
      <c r="C753" s="5" t="s">
        <v>597</v>
      </c>
      <c r="D753" s="5" t="s">
        <v>873</v>
      </c>
      <c r="E753" s="5">
        <v>52</v>
      </c>
      <c r="F753" s="50">
        <v>24026</v>
      </c>
      <c r="G753" s="5">
        <v>351315</v>
      </c>
      <c r="H753" s="50">
        <v>35153</v>
      </c>
      <c r="I753" s="5" t="s">
        <v>412</v>
      </c>
    </row>
    <row r="754" spans="1:9" s="1" customFormat="1" x14ac:dyDescent="0.25">
      <c r="A754" s="5" t="s">
        <v>413</v>
      </c>
      <c r="B754" s="5" t="s">
        <v>517</v>
      </c>
      <c r="C754" s="5" t="s">
        <v>489</v>
      </c>
      <c r="D754" s="5" t="s">
        <v>738</v>
      </c>
      <c r="E754" s="5">
        <v>44</v>
      </c>
      <c r="F754" s="50">
        <v>26994</v>
      </c>
      <c r="G754" s="5">
        <v>351273</v>
      </c>
      <c r="H754" s="50">
        <v>35284</v>
      </c>
      <c r="I754" s="5" t="s">
        <v>412</v>
      </c>
    </row>
    <row r="755" spans="1:9" s="1" customFormat="1" x14ac:dyDescent="0.25">
      <c r="A755" s="5" t="s">
        <v>413</v>
      </c>
      <c r="B755" s="5" t="s">
        <v>784</v>
      </c>
      <c r="C755" s="5" t="s">
        <v>91</v>
      </c>
      <c r="D755" s="5" t="s">
        <v>738</v>
      </c>
      <c r="E755" s="5">
        <v>47</v>
      </c>
      <c r="F755" s="50">
        <v>25863</v>
      </c>
      <c r="G755" s="5">
        <v>351352</v>
      </c>
      <c r="H755" s="50">
        <v>35320</v>
      </c>
      <c r="I755" s="5" t="s">
        <v>412</v>
      </c>
    </row>
    <row r="756" spans="1:9" s="1" customFormat="1" x14ac:dyDescent="0.25">
      <c r="A756" s="5" t="s">
        <v>408</v>
      </c>
      <c r="B756" s="5" t="s">
        <v>618</v>
      </c>
      <c r="C756" s="5" t="s">
        <v>554</v>
      </c>
      <c r="D756" s="5" t="s">
        <v>874</v>
      </c>
      <c r="E756" s="5">
        <v>59</v>
      </c>
      <c r="F756" s="50">
        <v>21625</v>
      </c>
      <c r="G756" s="5">
        <v>351297</v>
      </c>
      <c r="H756" s="50">
        <v>35249</v>
      </c>
      <c r="I756" s="5" t="s">
        <v>875</v>
      </c>
    </row>
    <row r="757" spans="1:9" s="1" customFormat="1" x14ac:dyDescent="0.25">
      <c r="A757" s="5" t="s">
        <v>408</v>
      </c>
      <c r="B757" s="5" t="s">
        <v>458</v>
      </c>
      <c r="C757" s="5" t="s">
        <v>570</v>
      </c>
      <c r="D757" s="5" t="s">
        <v>536</v>
      </c>
      <c r="E757" s="5">
        <v>55</v>
      </c>
      <c r="F757" s="50">
        <v>23134</v>
      </c>
      <c r="G757" s="5">
        <v>351293</v>
      </c>
      <c r="H757" s="50">
        <v>35145</v>
      </c>
      <c r="I757" s="5" t="s">
        <v>417</v>
      </c>
    </row>
    <row r="758" spans="1:9" s="1" customFormat="1" x14ac:dyDescent="0.25">
      <c r="A758" s="5" t="s">
        <v>408</v>
      </c>
      <c r="B758" s="5" t="s">
        <v>614</v>
      </c>
      <c r="C758" s="5" t="s">
        <v>838</v>
      </c>
      <c r="D758" s="5" t="s">
        <v>775</v>
      </c>
      <c r="E758" s="5">
        <v>46</v>
      </c>
      <c r="F758" s="50">
        <v>26523</v>
      </c>
      <c r="G758" s="5">
        <v>561195</v>
      </c>
      <c r="H758" s="50">
        <v>35360</v>
      </c>
      <c r="I758" s="5" t="s">
        <v>417</v>
      </c>
    </row>
    <row r="759" spans="1:9" s="1" customFormat="1" x14ac:dyDescent="0.25">
      <c r="A759" s="5" t="s">
        <v>408</v>
      </c>
      <c r="B759" s="5" t="s">
        <v>443</v>
      </c>
      <c r="C759" s="5" t="s">
        <v>597</v>
      </c>
      <c r="D759" s="5" t="s">
        <v>876</v>
      </c>
      <c r="E759" s="5">
        <v>48</v>
      </c>
      <c r="F759" s="50">
        <v>25648</v>
      </c>
      <c r="G759" s="5">
        <v>350787</v>
      </c>
      <c r="H759" s="50">
        <v>35540</v>
      </c>
      <c r="I759" s="5" t="s">
        <v>417</v>
      </c>
    </row>
    <row r="760" spans="1:9" s="1" customFormat="1" x14ac:dyDescent="0.25">
      <c r="A760" s="5" t="s">
        <v>408</v>
      </c>
      <c r="B760" s="5" t="s">
        <v>562</v>
      </c>
      <c r="C760" s="5" t="s">
        <v>735</v>
      </c>
      <c r="D760" s="5" t="s">
        <v>622</v>
      </c>
      <c r="E760" s="5">
        <v>46</v>
      </c>
      <c r="F760" s="50">
        <v>26431</v>
      </c>
      <c r="G760" s="5">
        <v>561242</v>
      </c>
      <c r="H760" s="50">
        <v>35528</v>
      </c>
      <c r="I760" s="5" t="s">
        <v>417</v>
      </c>
    </row>
    <row r="761" spans="1:9" s="1" customFormat="1" x14ac:dyDescent="0.25">
      <c r="A761" s="5" t="s">
        <v>408</v>
      </c>
      <c r="B761" s="5" t="s">
        <v>569</v>
      </c>
      <c r="C761" s="5" t="s">
        <v>621</v>
      </c>
      <c r="D761" s="5" t="s">
        <v>877</v>
      </c>
      <c r="E761" s="5">
        <v>55</v>
      </c>
      <c r="F761" s="50">
        <v>23117</v>
      </c>
      <c r="G761" s="5">
        <v>561184</v>
      </c>
      <c r="H761" s="50">
        <v>35553</v>
      </c>
      <c r="I761" s="5" t="s">
        <v>417</v>
      </c>
    </row>
    <row r="762" spans="1:9" s="1" customFormat="1" x14ac:dyDescent="0.25">
      <c r="A762" s="5" t="s">
        <v>408</v>
      </c>
      <c r="B762" s="5" t="s">
        <v>440</v>
      </c>
      <c r="C762" s="5" t="s">
        <v>444</v>
      </c>
      <c r="D762" s="5" t="s">
        <v>628</v>
      </c>
      <c r="E762" s="5">
        <v>46</v>
      </c>
      <c r="F762" s="50">
        <v>26405</v>
      </c>
      <c r="G762" s="5">
        <v>561252</v>
      </c>
      <c r="H762" s="50">
        <v>35677</v>
      </c>
      <c r="I762" s="5" t="s">
        <v>417</v>
      </c>
    </row>
    <row r="763" spans="1:9" s="1" customFormat="1" x14ac:dyDescent="0.25">
      <c r="A763" s="5" t="s">
        <v>408</v>
      </c>
      <c r="B763" s="5" t="s">
        <v>646</v>
      </c>
      <c r="C763" s="5" t="s">
        <v>471</v>
      </c>
      <c r="D763" s="5" t="s">
        <v>482</v>
      </c>
      <c r="E763" s="5">
        <v>46</v>
      </c>
      <c r="F763" s="50">
        <v>26436</v>
      </c>
      <c r="G763" s="5">
        <v>561257</v>
      </c>
      <c r="H763" s="50">
        <v>35570</v>
      </c>
      <c r="I763" s="5" t="s">
        <v>417</v>
      </c>
    </row>
    <row r="764" spans="1:9" s="1" customFormat="1" x14ac:dyDescent="0.25">
      <c r="A764" s="5" t="s">
        <v>454</v>
      </c>
      <c r="B764" s="5" t="s">
        <v>426</v>
      </c>
      <c r="C764" s="5" t="s">
        <v>88</v>
      </c>
      <c r="D764" s="5" t="s">
        <v>802</v>
      </c>
      <c r="E764" s="5">
        <v>44</v>
      </c>
      <c r="F764" s="50">
        <v>27291</v>
      </c>
      <c r="G764" s="5">
        <v>351299</v>
      </c>
      <c r="H764" s="50">
        <v>35683</v>
      </c>
      <c r="I764" s="5" t="s">
        <v>417</v>
      </c>
    </row>
    <row r="765" spans="1:9" s="1" customFormat="1" x14ac:dyDescent="0.25">
      <c r="A765" s="5" t="s">
        <v>408</v>
      </c>
      <c r="B765" s="5" t="s">
        <v>506</v>
      </c>
      <c r="C765" s="5" t="s">
        <v>863</v>
      </c>
      <c r="D765" s="5" t="s">
        <v>738</v>
      </c>
      <c r="E765" s="5">
        <v>49</v>
      </c>
      <c r="F765" s="50">
        <v>25168</v>
      </c>
      <c r="G765" s="5">
        <v>351318</v>
      </c>
      <c r="H765" s="50">
        <v>35435</v>
      </c>
      <c r="I765" s="5" t="s">
        <v>417</v>
      </c>
    </row>
    <row r="766" spans="1:9" s="1" customFormat="1" x14ac:dyDescent="0.25">
      <c r="A766" s="5" t="s">
        <v>413</v>
      </c>
      <c r="B766" s="5" t="s">
        <v>612</v>
      </c>
      <c r="C766" s="5" t="s">
        <v>878</v>
      </c>
      <c r="D766" s="5" t="s">
        <v>879</v>
      </c>
      <c r="E766" s="5">
        <v>48</v>
      </c>
      <c r="F766" s="50">
        <v>25717</v>
      </c>
      <c r="G766" s="5">
        <v>561270</v>
      </c>
      <c r="H766" s="50">
        <v>35562</v>
      </c>
      <c r="I766" s="5" t="s">
        <v>417</v>
      </c>
    </row>
    <row r="767" spans="1:9" s="1" customFormat="1" x14ac:dyDescent="0.25">
      <c r="A767" s="5" t="s">
        <v>408</v>
      </c>
      <c r="B767" s="5" t="s">
        <v>664</v>
      </c>
      <c r="C767" s="5" t="s">
        <v>774</v>
      </c>
      <c r="D767" s="5" t="s">
        <v>880</v>
      </c>
      <c r="E767" s="5">
        <v>45</v>
      </c>
      <c r="F767" s="50">
        <v>26584</v>
      </c>
      <c r="G767" s="5">
        <v>561271</v>
      </c>
      <c r="H767" s="50">
        <v>35492</v>
      </c>
      <c r="I767" s="5" t="s">
        <v>417</v>
      </c>
    </row>
    <row r="768" spans="1:9" s="1" customFormat="1" x14ac:dyDescent="0.25">
      <c r="A768" s="5" t="s">
        <v>408</v>
      </c>
      <c r="B768" s="5" t="s">
        <v>546</v>
      </c>
      <c r="C768" s="5" t="s">
        <v>185</v>
      </c>
      <c r="D768" s="5" t="s">
        <v>881</v>
      </c>
      <c r="E768" s="5">
        <v>58</v>
      </c>
      <c r="F768" s="50">
        <v>22132</v>
      </c>
      <c r="G768" s="5">
        <v>561278</v>
      </c>
      <c r="H768" s="50">
        <v>35760</v>
      </c>
      <c r="I768" s="5" t="s">
        <v>417</v>
      </c>
    </row>
    <row r="769" spans="1:9" s="1" customFormat="1" x14ac:dyDescent="0.25">
      <c r="A769" s="5" t="s">
        <v>408</v>
      </c>
      <c r="B769" s="5" t="s">
        <v>615</v>
      </c>
      <c r="C769" s="5" t="s">
        <v>882</v>
      </c>
      <c r="D769" s="5" t="s">
        <v>536</v>
      </c>
      <c r="E769" s="5">
        <v>48</v>
      </c>
      <c r="F769" s="50">
        <v>25630</v>
      </c>
      <c r="G769" s="5">
        <v>561350</v>
      </c>
      <c r="H769" s="50">
        <v>35774</v>
      </c>
      <c r="I769" s="5" t="s">
        <v>417</v>
      </c>
    </row>
    <row r="770" spans="1:9" s="1" customFormat="1" x14ac:dyDescent="0.25">
      <c r="A770" s="5" t="s">
        <v>408</v>
      </c>
      <c r="B770" s="5" t="s">
        <v>440</v>
      </c>
      <c r="C770" s="5" t="s">
        <v>570</v>
      </c>
      <c r="D770" s="5" t="s">
        <v>703</v>
      </c>
      <c r="E770" s="5">
        <v>47</v>
      </c>
      <c r="F770" s="50">
        <v>26058</v>
      </c>
      <c r="G770" s="5">
        <v>561294</v>
      </c>
      <c r="H770" s="50">
        <v>35718</v>
      </c>
      <c r="I770" s="5" t="s">
        <v>417</v>
      </c>
    </row>
    <row r="771" spans="1:9" s="1" customFormat="1" x14ac:dyDescent="0.25">
      <c r="A771" s="5" t="s">
        <v>408</v>
      </c>
      <c r="B771" s="5" t="s">
        <v>590</v>
      </c>
      <c r="C771" s="5" t="s">
        <v>154</v>
      </c>
      <c r="D771" s="5" t="s">
        <v>883</v>
      </c>
      <c r="E771" s="5">
        <v>47</v>
      </c>
      <c r="F771" s="50">
        <v>26018</v>
      </c>
      <c r="G771" s="5">
        <v>561301</v>
      </c>
      <c r="H771" s="50">
        <v>35455</v>
      </c>
      <c r="I771" s="5" t="s">
        <v>417</v>
      </c>
    </row>
    <row r="772" spans="1:9" s="1" customFormat="1" x14ac:dyDescent="0.25">
      <c r="A772" s="5" t="s">
        <v>413</v>
      </c>
      <c r="B772" s="5" t="s">
        <v>495</v>
      </c>
      <c r="C772" s="5" t="s">
        <v>884</v>
      </c>
      <c r="D772" s="5" t="s">
        <v>885</v>
      </c>
      <c r="E772" s="5">
        <v>46</v>
      </c>
      <c r="F772" s="50">
        <v>26292</v>
      </c>
      <c r="G772" s="5">
        <v>561311</v>
      </c>
      <c r="H772" s="50">
        <v>35570</v>
      </c>
      <c r="I772" s="5" t="s">
        <v>417</v>
      </c>
    </row>
    <row r="773" spans="1:9" s="1" customFormat="1" x14ac:dyDescent="0.25">
      <c r="A773" s="5" t="s">
        <v>408</v>
      </c>
      <c r="B773" s="5" t="s">
        <v>526</v>
      </c>
      <c r="C773" s="5" t="s">
        <v>459</v>
      </c>
      <c r="D773" s="5" t="s">
        <v>422</v>
      </c>
      <c r="E773" s="5">
        <v>44</v>
      </c>
      <c r="F773" s="50">
        <v>27037</v>
      </c>
      <c r="G773" s="5">
        <v>561310</v>
      </c>
      <c r="H773" s="50">
        <v>35685</v>
      </c>
      <c r="I773" s="5" t="s">
        <v>417</v>
      </c>
    </row>
    <row r="774" spans="1:9" s="1" customFormat="1" x14ac:dyDescent="0.25">
      <c r="A774" s="5" t="s">
        <v>413</v>
      </c>
      <c r="B774" s="5" t="s">
        <v>817</v>
      </c>
      <c r="C774" s="5" t="s">
        <v>640</v>
      </c>
      <c r="D774" s="5" t="s">
        <v>886</v>
      </c>
      <c r="E774" s="5">
        <v>46</v>
      </c>
      <c r="F774" s="50">
        <v>26546</v>
      </c>
      <c r="G774" s="5">
        <v>561261</v>
      </c>
      <c r="H774" s="50">
        <v>35523</v>
      </c>
      <c r="I774" s="5" t="s">
        <v>417</v>
      </c>
    </row>
    <row r="775" spans="1:9" s="1" customFormat="1" x14ac:dyDescent="0.25">
      <c r="A775" s="5" t="s">
        <v>408</v>
      </c>
      <c r="B775" s="5" t="s">
        <v>572</v>
      </c>
      <c r="C775" s="5" t="s">
        <v>556</v>
      </c>
      <c r="D775" s="5" t="s">
        <v>536</v>
      </c>
      <c r="E775" s="5">
        <v>44</v>
      </c>
      <c r="F775" s="50">
        <v>27183</v>
      </c>
      <c r="G775" s="5">
        <v>351434</v>
      </c>
      <c r="H775" s="50">
        <v>35477</v>
      </c>
      <c r="I775" s="5" t="s">
        <v>417</v>
      </c>
    </row>
    <row r="776" spans="1:9" s="1" customFormat="1" x14ac:dyDescent="0.25">
      <c r="A776" s="5" t="s">
        <v>454</v>
      </c>
      <c r="B776" s="5" t="s">
        <v>461</v>
      </c>
      <c r="C776" s="5" t="s">
        <v>707</v>
      </c>
      <c r="D776" s="5" t="s">
        <v>473</v>
      </c>
      <c r="E776" s="5">
        <v>44</v>
      </c>
      <c r="F776" s="50">
        <v>27109</v>
      </c>
      <c r="G776" s="5">
        <v>568487</v>
      </c>
      <c r="H776" s="50">
        <v>35518</v>
      </c>
      <c r="I776" s="5" t="s">
        <v>417</v>
      </c>
    </row>
    <row r="777" spans="1:9" s="1" customFormat="1" x14ac:dyDescent="0.25">
      <c r="A777" s="5" t="s">
        <v>413</v>
      </c>
      <c r="B777" s="5" t="s">
        <v>629</v>
      </c>
      <c r="C777" s="5" t="s">
        <v>887</v>
      </c>
      <c r="D777" s="5" t="s">
        <v>856</v>
      </c>
      <c r="E777" s="5">
        <v>50</v>
      </c>
      <c r="F777" s="50">
        <v>25022</v>
      </c>
      <c r="G777" s="5">
        <v>351322</v>
      </c>
      <c r="H777" s="50">
        <v>35525</v>
      </c>
      <c r="I777" s="5" t="s">
        <v>417</v>
      </c>
    </row>
    <row r="778" spans="1:9" s="1" customFormat="1" x14ac:dyDescent="0.25">
      <c r="A778" s="5" t="s">
        <v>413</v>
      </c>
      <c r="B778" s="5" t="s">
        <v>709</v>
      </c>
      <c r="C778" s="5" t="s">
        <v>831</v>
      </c>
      <c r="D778" s="5" t="s">
        <v>416</v>
      </c>
      <c r="E778" s="5">
        <v>44</v>
      </c>
      <c r="F778" s="50">
        <v>27220</v>
      </c>
      <c r="G778" s="5">
        <v>561162</v>
      </c>
      <c r="H778" s="50">
        <v>35584</v>
      </c>
      <c r="I778" s="5" t="s">
        <v>417</v>
      </c>
    </row>
    <row r="779" spans="1:9" s="1" customFormat="1" x14ac:dyDescent="0.25">
      <c r="A779" s="5" t="s">
        <v>454</v>
      </c>
      <c r="B779" s="5" t="s">
        <v>467</v>
      </c>
      <c r="C779" s="5" t="s">
        <v>90</v>
      </c>
      <c r="D779" s="5" t="s">
        <v>888</v>
      </c>
      <c r="E779" s="5">
        <v>46</v>
      </c>
      <c r="F779" s="50">
        <v>26339</v>
      </c>
      <c r="G779" s="5">
        <v>351323</v>
      </c>
      <c r="H779" s="50">
        <v>35515</v>
      </c>
      <c r="I779" s="5" t="s">
        <v>417</v>
      </c>
    </row>
    <row r="780" spans="1:9" s="1" customFormat="1" x14ac:dyDescent="0.25">
      <c r="A780" s="5" t="s">
        <v>454</v>
      </c>
      <c r="B780" s="5" t="s">
        <v>694</v>
      </c>
      <c r="C780" s="5" t="s">
        <v>889</v>
      </c>
      <c r="D780" s="5" t="s">
        <v>628</v>
      </c>
      <c r="E780" s="5">
        <v>49</v>
      </c>
      <c r="F780" s="50">
        <v>25208</v>
      </c>
      <c r="G780" s="5">
        <v>561342</v>
      </c>
      <c r="H780" s="50">
        <v>35456</v>
      </c>
      <c r="I780" s="5" t="s">
        <v>417</v>
      </c>
    </row>
    <row r="781" spans="1:9" s="1" customFormat="1" x14ac:dyDescent="0.25">
      <c r="A781" s="5" t="s">
        <v>454</v>
      </c>
      <c r="B781" s="5" t="s">
        <v>574</v>
      </c>
      <c r="C781" s="5" t="s">
        <v>91</v>
      </c>
      <c r="D781" s="5" t="s">
        <v>890</v>
      </c>
      <c r="E781" s="5">
        <v>44</v>
      </c>
      <c r="F781" s="50">
        <v>27178</v>
      </c>
      <c r="G781" s="5">
        <v>561356</v>
      </c>
      <c r="H781" s="50">
        <v>35710</v>
      </c>
      <c r="I781" s="5" t="s">
        <v>417</v>
      </c>
    </row>
    <row r="782" spans="1:9" s="1" customFormat="1" x14ac:dyDescent="0.25">
      <c r="A782" s="5" t="s">
        <v>408</v>
      </c>
      <c r="B782" s="5" t="s">
        <v>592</v>
      </c>
      <c r="C782" s="5" t="s">
        <v>635</v>
      </c>
      <c r="D782" s="5" t="s">
        <v>891</v>
      </c>
      <c r="E782" s="5">
        <v>45</v>
      </c>
      <c r="F782" s="50">
        <v>26721</v>
      </c>
      <c r="G782" s="5">
        <v>351022</v>
      </c>
      <c r="H782" s="50">
        <v>35772</v>
      </c>
      <c r="I782" s="5" t="s">
        <v>417</v>
      </c>
    </row>
    <row r="783" spans="1:9" s="1" customFormat="1" x14ac:dyDescent="0.25">
      <c r="A783" s="5" t="s">
        <v>408</v>
      </c>
      <c r="B783" s="5" t="s">
        <v>519</v>
      </c>
      <c r="C783" s="5" t="s">
        <v>892</v>
      </c>
      <c r="D783" s="5" t="s">
        <v>619</v>
      </c>
      <c r="E783" s="5">
        <v>45</v>
      </c>
      <c r="F783" s="50">
        <v>26752</v>
      </c>
      <c r="G783" s="5">
        <v>561356</v>
      </c>
      <c r="H783" s="50">
        <v>35744</v>
      </c>
      <c r="I783" s="5" t="s">
        <v>417</v>
      </c>
    </row>
    <row r="784" spans="1:9" s="1" customFormat="1" x14ac:dyDescent="0.25">
      <c r="A784" s="5" t="s">
        <v>413</v>
      </c>
      <c r="B784" s="5" t="s">
        <v>626</v>
      </c>
      <c r="C784" s="5" t="s">
        <v>640</v>
      </c>
      <c r="D784" s="5" t="s">
        <v>749</v>
      </c>
      <c r="E784" s="5">
        <v>43</v>
      </c>
      <c r="F784" s="50">
        <v>27519</v>
      </c>
      <c r="G784" s="5">
        <v>561352</v>
      </c>
      <c r="H784" s="50">
        <v>35654</v>
      </c>
      <c r="I784" s="5" t="s">
        <v>417</v>
      </c>
    </row>
    <row r="785" spans="1:9" s="1" customFormat="1" x14ac:dyDescent="0.25">
      <c r="A785" s="5" t="s">
        <v>408</v>
      </c>
      <c r="B785" s="5" t="s">
        <v>450</v>
      </c>
      <c r="C785" s="5" t="s">
        <v>779</v>
      </c>
      <c r="D785" s="5" t="s">
        <v>536</v>
      </c>
      <c r="E785" s="5">
        <v>45</v>
      </c>
      <c r="F785" s="50">
        <v>26690</v>
      </c>
      <c r="G785" s="5">
        <v>561363</v>
      </c>
      <c r="H785" s="50">
        <v>35579</v>
      </c>
      <c r="I785" s="5" t="s">
        <v>417</v>
      </c>
    </row>
    <row r="786" spans="1:9" s="1" customFormat="1" x14ac:dyDescent="0.25">
      <c r="A786" s="5" t="s">
        <v>408</v>
      </c>
      <c r="B786" s="5" t="s">
        <v>817</v>
      </c>
      <c r="C786" s="5" t="s">
        <v>822</v>
      </c>
      <c r="D786" s="5" t="s">
        <v>536</v>
      </c>
      <c r="E786" s="5">
        <v>44</v>
      </c>
      <c r="F786" s="50">
        <v>27086</v>
      </c>
      <c r="G786" s="5">
        <v>561365</v>
      </c>
      <c r="H786" s="50">
        <v>35759</v>
      </c>
      <c r="I786" s="5" t="s">
        <v>417</v>
      </c>
    </row>
    <row r="787" spans="1:9" s="1" customFormat="1" x14ac:dyDescent="0.25">
      <c r="A787" s="5" t="s">
        <v>408</v>
      </c>
      <c r="B787" s="5" t="s">
        <v>493</v>
      </c>
      <c r="C787" s="5" t="s">
        <v>410</v>
      </c>
      <c r="D787" s="5" t="s">
        <v>536</v>
      </c>
      <c r="E787" s="5">
        <v>45</v>
      </c>
      <c r="F787" s="50">
        <v>26613</v>
      </c>
      <c r="G787" s="5">
        <v>561362</v>
      </c>
      <c r="H787" s="50">
        <v>35772</v>
      </c>
      <c r="I787" s="5" t="s">
        <v>417</v>
      </c>
    </row>
    <row r="788" spans="1:9" s="1" customFormat="1" x14ac:dyDescent="0.25">
      <c r="A788" s="5" t="s">
        <v>408</v>
      </c>
      <c r="B788" s="5" t="s">
        <v>429</v>
      </c>
      <c r="C788" s="5" t="s">
        <v>870</v>
      </c>
      <c r="D788" s="5" t="s">
        <v>738</v>
      </c>
      <c r="E788" s="5">
        <v>43</v>
      </c>
      <c r="F788" s="50">
        <v>27321</v>
      </c>
      <c r="G788" s="5">
        <v>351324</v>
      </c>
      <c r="H788" s="50">
        <v>35695</v>
      </c>
      <c r="I788" s="5" t="s">
        <v>417</v>
      </c>
    </row>
    <row r="789" spans="1:9" s="1" customFormat="1" x14ac:dyDescent="0.25">
      <c r="A789" s="5" t="s">
        <v>413</v>
      </c>
      <c r="B789" s="5" t="s">
        <v>568</v>
      </c>
      <c r="C789" s="5" t="s">
        <v>893</v>
      </c>
      <c r="D789" s="5" t="s">
        <v>473</v>
      </c>
      <c r="E789" s="5">
        <v>42</v>
      </c>
      <c r="F789" s="50">
        <v>27984</v>
      </c>
      <c r="G789" s="5">
        <v>561384</v>
      </c>
      <c r="H789" s="50">
        <v>35836</v>
      </c>
      <c r="I789" s="5" t="s">
        <v>417</v>
      </c>
    </row>
    <row r="790" spans="1:9" s="1" customFormat="1" x14ac:dyDescent="0.25">
      <c r="A790" s="5" t="s">
        <v>408</v>
      </c>
      <c r="B790" s="5" t="s">
        <v>568</v>
      </c>
      <c r="C790" s="5" t="s">
        <v>679</v>
      </c>
      <c r="D790" s="5" t="s">
        <v>416</v>
      </c>
      <c r="E790" s="5">
        <v>46</v>
      </c>
      <c r="F790" s="50">
        <v>26337</v>
      </c>
      <c r="G790" s="5">
        <v>561386</v>
      </c>
      <c r="H790" s="50">
        <v>35950</v>
      </c>
      <c r="I790" s="5" t="s">
        <v>417</v>
      </c>
    </row>
    <row r="791" spans="1:9" s="1" customFormat="1" x14ac:dyDescent="0.25">
      <c r="A791" s="5" t="s">
        <v>413</v>
      </c>
      <c r="B791" s="5" t="s">
        <v>526</v>
      </c>
      <c r="C791" s="5" t="s">
        <v>596</v>
      </c>
      <c r="D791" s="5" t="s">
        <v>460</v>
      </c>
      <c r="E791" s="5">
        <v>43</v>
      </c>
      <c r="F791" s="50">
        <v>27489</v>
      </c>
      <c r="G791" s="5">
        <v>561345</v>
      </c>
      <c r="H791" s="50">
        <v>35932</v>
      </c>
      <c r="I791" s="5" t="s">
        <v>466</v>
      </c>
    </row>
    <row r="792" spans="1:9" s="1" customFormat="1" x14ac:dyDescent="0.25">
      <c r="A792" s="5" t="s">
        <v>408</v>
      </c>
      <c r="B792" s="5" t="s">
        <v>712</v>
      </c>
      <c r="C792" s="5" t="s">
        <v>894</v>
      </c>
      <c r="D792" s="5" t="s">
        <v>778</v>
      </c>
      <c r="E792" s="5">
        <v>44</v>
      </c>
      <c r="F792" s="50">
        <v>27081</v>
      </c>
      <c r="G792" s="5">
        <v>561389</v>
      </c>
      <c r="H792" s="50">
        <v>35949</v>
      </c>
      <c r="I792" s="5" t="s">
        <v>466</v>
      </c>
    </row>
    <row r="793" spans="1:9" s="1" customFormat="1" x14ac:dyDescent="0.25">
      <c r="A793" s="5" t="s">
        <v>408</v>
      </c>
      <c r="B793" s="5" t="s">
        <v>476</v>
      </c>
      <c r="C793" s="5" t="s">
        <v>835</v>
      </c>
      <c r="D793" s="5" t="s">
        <v>895</v>
      </c>
      <c r="E793" s="5">
        <v>44</v>
      </c>
      <c r="F793" s="50">
        <v>27232</v>
      </c>
      <c r="G793" s="5">
        <v>561393</v>
      </c>
      <c r="H793" s="50">
        <v>35920</v>
      </c>
      <c r="I793" s="5" t="s">
        <v>466</v>
      </c>
    </row>
    <row r="794" spans="1:9" s="1" customFormat="1" x14ac:dyDescent="0.25">
      <c r="A794" s="5" t="s">
        <v>413</v>
      </c>
      <c r="B794" s="5" t="s">
        <v>618</v>
      </c>
      <c r="C794" s="5" t="s">
        <v>896</v>
      </c>
      <c r="D794" s="5" t="s">
        <v>460</v>
      </c>
      <c r="E794" s="5">
        <v>42</v>
      </c>
      <c r="F794" s="50">
        <v>27710</v>
      </c>
      <c r="G794" s="5">
        <v>561394</v>
      </c>
      <c r="H794" s="50">
        <v>36139</v>
      </c>
      <c r="I794" s="5" t="s">
        <v>466</v>
      </c>
    </row>
    <row r="795" spans="1:9" s="1" customFormat="1" x14ac:dyDescent="0.25">
      <c r="A795" s="5" t="s">
        <v>413</v>
      </c>
      <c r="B795" s="5" t="s">
        <v>481</v>
      </c>
      <c r="C795" s="5" t="s">
        <v>472</v>
      </c>
      <c r="D795" s="5" t="s">
        <v>897</v>
      </c>
      <c r="E795" s="5">
        <v>55</v>
      </c>
      <c r="F795" s="50">
        <v>23195</v>
      </c>
      <c r="G795" s="5">
        <v>561130</v>
      </c>
      <c r="H795" s="50">
        <v>35803</v>
      </c>
      <c r="I795" s="5" t="s">
        <v>466</v>
      </c>
    </row>
    <row r="796" spans="1:9" s="1" customFormat="1" x14ac:dyDescent="0.25">
      <c r="A796" s="5" t="s">
        <v>413</v>
      </c>
      <c r="B796" s="5" t="s">
        <v>469</v>
      </c>
      <c r="C796" s="5" t="s">
        <v>898</v>
      </c>
      <c r="D796" s="5" t="s">
        <v>473</v>
      </c>
      <c r="E796" s="5">
        <v>41</v>
      </c>
      <c r="F796" s="50">
        <v>28375</v>
      </c>
      <c r="G796" s="5">
        <v>568857</v>
      </c>
      <c r="H796" s="50">
        <v>35937</v>
      </c>
      <c r="I796" s="5" t="s">
        <v>466</v>
      </c>
    </row>
    <row r="797" spans="1:9" s="1" customFormat="1" x14ac:dyDescent="0.25">
      <c r="A797" s="5" t="s">
        <v>408</v>
      </c>
      <c r="B797" s="5" t="s">
        <v>448</v>
      </c>
      <c r="C797" s="5" t="s">
        <v>679</v>
      </c>
      <c r="D797" s="5" t="s">
        <v>445</v>
      </c>
      <c r="E797" s="5">
        <v>56</v>
      </c>
      <c r="F797" s="50">
        <v>22880</v>
      </c>
      <c r="G797" s="5">
        <v>351331</v>
      </c>
      <c r="H797" s="50">
        <v>35958</v>
      </c>
      <c r="I797" s="5" t="s">
        <v>417</v>
      </c>
    </row>
    <row r="798" spans="1:9" s="1" customFormat="1" x14ac:dyDescent="0.25">
      <c r="A798" s="5" t="s">
        <v>408</v>
      </c>
      <c r="B798" s="5" t="s">
        <v>559</v>
      </c>
      <c r="C798" s="5" t="s">
        <v>892</v>
      </c>
      <c r="D798" s="5" t="s">
        <v>899</v>
      </c>
      <c r="E798" s="5">
        <v>45</v>
      </c>
      <c r="F798" s="50">
        <v>26584</v>
      </c>
      <c r="G798" s="5">
        <v>351254</v>
      </c>
      <c r="H798" s="50">
        <v>35918</v>
      </c>
      <c r="I798" s="5" t="s">
        <v>900</v>
      </c>
    </row>
    <row r="799" spans="1:9" s="1" customFormat="1" x14ac:dyDescent="0.25">
      <c r="A799" s="5" t="s">
        <v>408</v>
      </c>
      <c r="B799" s="5" t="s">
        <v>443</v>
      </c>
      <c r="C799" s="5" t="s">
        <v>863</v>
      </c>
      <c r="D799" s="5" t="s">
        <v>428</v>
      </c>
      <c r="E799" s="5">
        <v>44</v>
      </c>
      <c r="F799" s="50">
        <v>27054</v>
      </c>
      <c r="G799" s="5">
        <v>561563</v>
      </c>
      <c r="H799" s="50">
        <v>36154</v>
      </c>
      <c r="I799" s="5" t="s">
        <v>858</v>
      </c>
    </row>
    <row r="800" spans="1:9" s="1" customFormat="1" x14ac:dyDescent="0.25">
      <c r="A800" s="5" t="s">
        <v>408</v>
      </c>
      <c r="B800" s="5" t="s">
        <v>645</v>
      </c>
      <c r="C800" s="5" t="s">
        <v>901</v>
      </c>
      <c r="D800" s="5" t="s">
        <v>902</v>
      </c>
      <c r="E800" s="5">
        <v>48</v>
      </c>
      <c r="F800" s="50">
        <v>25615</v>
      </c>
      <c r="G800" s="5">
        <v>561568</v>
      </c>
      <c r="H800" s="50">
        <v>35988</v>
      </c>
      <c r="I800" s="5" t="s">
        <v>903</v>
      </c>
    </row>
    <row r="801" spans="1:9" s="1" customFormat="1" x14ac:dyDescent="0.25">
      <c r="A801" s="5" t="s">
        <v>408</v>
      </c>
      <c r="B801" s="5" t="s">
        <v>817</v>
      </c>
      <c r="C801" s="5" t="s">
        <v>542</v>
      </c>
      <c r="D801" s="5" t="s">
        <v>749</v>
      </c>
      <c r="E801" s="5">
        <v>42</v>
      </c>
      <c r="F801" s="50">
        <v>27923</v>
      </c>
      <c r="G801" s="5">
        <v>561420</v>
      </c>
      <c r="H801" s="50">
        <v>35857</v>
      </c>
      <c r="I801" s="5" t="s">
        <v>417</v>
      </c>
    </row>
    <row r="802" spans="1:9" s="1" customFormat="1" x14ac:dyDescent="0.25">
      <c r="A802" s="5" t="s">
        <v>408</v>
      </c>
      <c r="B802" s="5" t="s">
        <v>709</v>
      </c>
      <c r="C802" s="5" t="s">
        <v>904</v>
      </c>
      <c r="D802" s="5" t="s">
        <v>601</v>
      </c>
      <c r="E802" s="5">
        <v>46</v>
      </c>
      <c r="F802" s="50">
        <v>26392</v>
      </c>
      <c r="G802" s="5">
        <v>561426</v>
      </c>
      <c r="H802" s="50">
        <v>36079</v>
      </c>
      <c r="I802" s="5" t="s">
        <v>417</v>
      </c>
    </row>
    <row r="803" spans="1:9" s="1" customFormat="1" x14ac:dyDescent="0.25">
      <c r="A803" s="5" t="s">
        <v>413</v>
      </c>
      <c r="B803" s="5" t="s">
        <v>587</v>
      </c>
      <c r="C803" s="5" t="s">
        <v>475</v>
      </c>
      <c r="D803" s="5" t="s">
        <v>460</v>
      </c>
      <c r="E803" s="5">
        <v>43</v>
      </c>
      <c r="F803" s="50">
        <v>27309</v>
      </c>
      <c r="G803" s="5">
        <v>561429</v>
      </c>
      <c r="H803" s="50">
        <v>35993</v>
      </c>
      <c r="I803" s="5" t="s">
        <v>417</v>
      </c>
    </row>
    <row r="804" spans="1:9" s="1" customFormat="1" x14ac:dyDescent="0.25">
      <c r="A804" s="5" t="s">
        <v>408</v>
      </c>
      <c r="B804" s="5" t="s">
        <v>662</v>
      </c>
      <c r="C804" s="5" t="s">
        <v>863</v>
      </c>
      <c r="D804" s="5" t="s">
        <v>749</v>
      </c>
      <c r="E804" s="5">
        <v>43</v>
      </c>
      <c r="F804" s="50">
        <v>27610</v>
      </c>
      <c r="G804" s="5">
        <v>350255</v>
      </c>
      <c r="H804" s="50">
        <v>36060</v>
      </c>
      <c r="I804" s="5" t="s">
        <v>417</v>
      </c>
    </row>
    <row r="805" spans="1:9" s="1" customFormat="1" x14ac:dyDescent="0.25">
      <c r="A805" s="5" t="s">
        <v>408</v>
      </c>
      <c r="B805" s="5" t="s">
        <v>629</v>
      </c>
      <c r="C805" s="5" t="s">
        <v>735</v>
      </c>
      <c r="D805" s="5" t="s">
        <v>449</v>
      </c>
      <c r="E805" s="5">
        <v>48</v>
      </c>
      <c r="F805" s="50">
        <v>25705</v>
      </c>
      <c r="G805" s="5">
        <v>561434</v>
      </c>
      <c r="H805" s="50">
        <v>35888</v>
      </c>
      <c r="I805" s="5" t="s">
        <v>421</v>
      </c>
    </row>
    <row r="806" spans="1:9" s="1" customFormat="1" x14ac:dyDescent="0.25">
      <c r="A806" s="5" t="s">
        <v>408</v>
      </c>
      <c r="B806" s="5" t="s">
        <v>648</v>
      </c>
      <c r="C806" s="5" t="s">
        <v>621</v>
      </c>
      <c r="D806" s="5" t="s">
        <v>473</v>
      </c>
      <c r="E806" s="5">
        <v>51</v>
      </c>
      <c r="F806" s="50">
        <v>24657</v>
      </c>
      <c r="G806" s="5">
        <v>561437</v>
      </c>
      <c r="H806" s="50">
        <v>36155</v>
      </c>
      <c r="I806" s="5" t="s">
        <v>466</v>
      </c>
    </row>
    <row r="807" spans="1:9" s="1" customFormat="1" x14ac:dyDescent="0.25">
      <c r="A807" s="5" t="s">
        <v>408</v>
      </c>
      <c r="B807" s="5" t="s">
        <v>730</v>
      </c>
      <c r="C807" s="5" t="s">
        <v>905</v>
      </c>
      <c r="D807" s="5" t="s">
        <v>619</v>
      </c>
      <c r="E807" s="5">
        <v>43</v>
      </c>
      <c r="F807" s="50">
        <v>27649</v>
      </c>
      <c r="G807" s="5">
        <v>561440</v>
      </c>
      <c r="H807" s="50">
        <v>36110</v>
      </c>
      <c r="I807" s="5" t="s">
        <v>466</v>
      </c>
    </row>
    <row r="808" spans="1:9" s="1" customFormat="1" x14ac:dyDescent="0.25">
      <c r="A808" s="5" t="s">
        <v>408</v>
      </c>
      <c r="B808" s="5" t="s">
        <v>645</v>
      </c>
      <c r="C808" s="5" t="s">
        <v>863</v>
      </c>
      <c r="D808" s="5" t="s">
        <v>778</v>
      </c>
      <c r="E808" s="5">
        <v>43</v>
      </c>
      <c r="F808" s="50">
        <v>27388</v>
      </c>
      <c r="G808" s="5">
        <v>561442</v>
      </c>
      <c r="H808" s="50">
        <v>36125</v>
      </c>
      <c r="I808" s="5" t="s">
        <v>466</v>
      </c>
    </row>
    <row r="809" spans="1:9" s="1" customFormat="1" x14ac:dyDescent="0.25">
      <c r="A809" s="5" t="s">
        <v>408</v>
      </c>
      <c r="B809" s="5" t="s">
        <v>481</v>
      </c>
      <c r="C809" s="5" t="s">
        <v>657</v>
      </c>
      <c r="D809" s="5" t="s">
        <v>482</v>
      </c>
      <c r="E809" s="5">
        <v>43</v>
      </c>
      <c r="F809" s="50">
        <v>27579</v>
      </c>
      <c r="G809" s="5">
        <v>561453</v>
      </c>
      <c r="H809" s="50">
        <v>35883</v>
      </c>
      <c r="I809" s="5" t="s">
        <v>466</v>
      </c>
    </row>
    <row r="810" spans="1:9" s="1" customFormat="1" x14ac:dyDescent="0.25">
      <c r="A810" s="5" t="s">
        <v>413</v>
      </c>
      <c r="B810" s="5" t="s">
        <v>155</v>
      </c>
      <c r="C810" s="5" t="s">
        <v>848</v>
      </c>
      <c r="D810" s="5" t="s">
        <v>906</v>
      </c>
      <c r="E810" s="5">
        <v>44</v>
      </c>
      <c r="F810" s="50">
        <v>27140</v>
      </c>
      <c r="G810" s="5">
        <v>561456</v>
      </c>
      <c r="H810" s="50">
        <v>36014</v>
      </c>
      <c r="I810" s="5" t="s">
        <v>466</v>
      </c>
    </row>
    <row r="811" spans="1:9" s="1" customFormat="1" x14ac:dyDescent="0.25">
      <c r="A811" s="5" t="s">
        <v>408</v>
      </c>
      <c r="B811" s="5" t="s">
        <v>612</v>
      </c>
      <c r="C811" s="5" t="s">
        <v>451</v>
      </c>
      <c r="D811" s="5" t="s">
        <v>607</v>
      </c>
      <c r="E811" s="5">
        <v>43</v>
      </c>
      <c r="F811" s="50">
        <v>27430</v>
      </c>
      <c r="G811" s="5">
        <v>561462</v>
      </c>
      <c r="H811" s="50">
        <v>36050</v>
      </c>
      <c r="I811" s="5" t="s">
        <v>858</v>
      </c>
    </row>
    <row r="812" spans="1:9" s="1" customFormat="1" x14ac:dyDescent="0.25">
      <c r="A812" s="5" t="s">
        <v>413</v>
      </c>
      <c r="B812" s="5" t="s">
        <v>660</v>
      </c>
      <c r="C812" s="5" t="s">
        <v>907</v>
      </c>
      <c r="D812" s="5" t="s">
        <v>416</v>
      </c>
      <c r="E812" s="5">
        <v>42</v>
      </c>
      <c r="F812" s="50">
        <v>27822</v>
      </c>
      <c r="G812" s="5">
        <v>561463</v>
      </c>
      <c r="H812" s="50">
        <v>35979</v>
      </c>
      <c r="I812" s="5" t="s">
        <v>466</v>
      </c>
    </row>
    <row r="813" spans="1:9" s="1" customFormat="1" x14ac:dyDescent="0.25">
      <c r="A813" s="5" t="s">
        <v>454</v>
      </c>
      <c r="B813" s="5" t="s">
        <v>667</v>
      </c>
      <c r="C813" s="5" t="s">
        <v>510</v>
      </c>
      <c r="D813" s="5" t="s">
        <v>436</v>
      </c>
      <c r="E813" s="5">
        <v>44</v>
      </c>
      <c r="F813" s="50">
        <v>27114</v>
      </c>
      <c r="G813" s="5">
        <v>561368</v>
      </c>
      <c r="H813" s="50">
        <v>35875</v>
      </c>
      <c r="I813" s="5" t="s">
        <v>466</v>
      </c>
    </row>
    <row r="814" spans="1:9" s="1" customFormat="1" x14ac:dyDescent="0.25">
      <c r="A814" s="5" t="s">
        <v>454</v>
      </c>
      <c r="B814" s="5" t="s">
        <v>152</v>
      </c>
      <c r="C814" s="5" t="s">
        <v>796</v>
      </c>
      <c r="D814" s="5" t="s">
        <v>622</v>
      </c>
      <c r="E814" s="5">
        <v>40</v>
      </c>
      <c r="F814" s="50">
        <v>28485</v>
      </c>
      <c r="G814" s="5">
        <v>561470</v>
      </c>
      <c r="H814" s="50">
        <v>36090</v>
      </c>
      <c r="I814" s="5" t="s">
        <v>466</v>
      </c>
    </row>
    <row r="815" spans="1:9" s="1" customFormat="1" x14ac:dyDescent="0.25">
      <c r="A815" s="5" t="s">
        <v>408</v>
      </c>
      <c r="B815" s="5" t="s">
        <v>570</v>
      </c>
      <c r="C815" s="5" t="s">
        <v>621</v>
      </c>
      <c r="D815" s="5" t="s">
        <v>482</v>
      </c>
      <c r="E815" s="5">
        <v>45</v>
      </c>
      <c r="F815" s="50">
        <v>26929</v>
      </c>
      <c r="G815" s="5">
        <v>561473</v>
      </c>
      <c r="H815" s="50">
        <v>35905</v>
      </c>
      <c r="I815" s="5" t="s">
        <v>412</v>
      </c>
    </row>
    <row r="816" spans="1:9" s="1" customFormat="1" x14ac:dyDescent="0.25">
      <c r="A816" s="5" t="s">
        <v>408</v>
      </c>
      <c r="B816" s="5" t="s">
        <v>524</v>
      </c>
      <c r="C816" s="5" t="s">
        <v>908</v>
      </c>
      <c r="D816" s="5" t="s">
        <v>482</v>
      </c>
      <c r="E816" s="5">
        <v>41</v>
      </c>
      <c r="F816" s="50">
        <v>28075</v>
      </c>
      <c r="G816" s="5">
        <v>350130</v>
      </c>
      <c r="H816" s="50">
        <v>32971</v>
      </c>
      <c r="I816" s="5" t="s">
        <v>909</v>
      </c>
    </row>
    <row r="817" spans="1:9" s="1" customFormat="1" x14ac:dyDescent="0.25">
      <c r="A817" s="5" t="s">
        <v>408</v>
      </c>
      <c r="B817" s="5" t="s">
        <v>608</v>
      </c>
      <c r="C817" s="5" t="s">
        <v>621</v>
      </c>
      <c r="D817" s="5" t="s">
        <v>445</v>
      </c>
      <c r="E817" s="5">
        <v>45</v>
      </c>
      <c r="F817" s="50">
        <v>26898</v>
      </c>
      <c r="G817" s="5">
        <v>561478</v>
      </c>
      <c r="H817" s="50">
        <v>32996</v>
      </c>
      <c r="I817" s="5" t="s">
        <v>909</v>
      </c>
    </row>
    <row r="818" spans="1:9" s="1" customFormat="1" x14ac:dyDescent="0.25">
      <c r="A818" s="5" t="s">
        <v>408</v>
      </c>
      <c r="B818" s="5" t="s">
        <v>541</v>
      </c>
      <c r="C818" s="5" t="s">
        <v>155</v>
      </c>
      <c r="D818" s="5" t="s">
        <v>422</v>
      </c>
      <c r="E818" s="5">
        <v>44</v>
      </c>
      <c r="F818" s="50">
        <v>27169</v>
      </c>
      <c r="G818" s="5">
        <v>351342</v>
      </c>
      <c r="H818" s="50">
        <v>33120</v>
      </c>
      <c r="I818" s="5" t="s">
        <v>909</v>
      </c>
    </row>
    <row r="819" spans="1:9" s="1" customFormat="1" x14ac:dyDescent="0.25">
      <c r="A819" s="5" t="s">
        <v>408</v>
      </c>
      <c r="B819" s="5" t="s">
        <v>434</v>
      </c>
      <c r="C819" s="5" t="s">
        <v>776</v>
      </c>
      <c r="D819" s="5" t="s">
        <v>622</v>
      </c>
      <c r="E819" s="5">
        <v>40</v>
      </c>
      <c r="F819" s="50">
        <v>28436</v>
      </c>
      <c r="G819" s="5">
        <v>561482</v>
      </c>
      <c r="H819" s="50">
        <v>33013</v>
      </c>
      <c r="I819" s="5" t="s">
        <v>909</v>
      </c>
    </row>
    <row r="820" spans="1:9" s="1" customFormat="1" x14ac:dyDescent="0.25">
      <c r="A820" s="5" t="s">
        <v>408</v>
      </c>
      <c r="B820" s="5" t="s">
        <v>665</v>
      </c>
      <c r="C820" s="5" t="s">
        <v>86</v>
      </c>
      <c r="D820" s="5" t="s">
        <v>910</v>
      </c>
      <c r="E820" s="5">
        <v>45</v>
      </c>
      <c r="F820" s="50">
        <v>26783</v>
      </c>
      <c r="G820" s="5">
        <v>561483</v>
      </c>
      <c r="H820" s="50">
        <v>33126</v>
      </c>
      <c r="I820" s="5" t="s">
        <v>909</v>
      </c>
    </row>
    <row r="821" spans="1:9" s="1" customFormat="1" x14ac:dyDescent="0.25">
      <c r="A821" s="5" t="s">
        <v>408</v>
      </c>
      <c r="B821" s="5" t="s">
        <v>748</v>
      </c>
      <c r="C821" s="5" t="s">
        <v>550</v>
      </c>
      <c r="D821" s="5" t="s">
        <v>473</v>
      </c>
      <c r="E821" s="5">
        <v>42</v>
      </c>
      <c r="F821" s="50">
        <v>27827</v>
      </c>
      <c r="G821" s="5">
        <v>568812</v>
      </c>
      <c r="H821" s="50">
        <v>32878</v>
      </c>
      <c r="I821" s="5" t="s">
        <v>909</v>
      </c>
    </row>
    <row r="822" spans="1:9" s="1" customFormat="1" x14ac:dyDescent="0.25">
      <c r="A822" s="5" t="s">
        <v>408</v>
      </c>
      <c r="B822" s="5" t="s">
        <v>562</v>
      </c>
      <c r="C822" s="5" t="s">
        <v>185</v>
      </c>
      <c r="D822" s="5" t="s">
        <v>911</v>
      </c>
      <c r="E822" s="5">
        <v>61</v>
      </c>
      <c r="F822" s="50">
        <v>20988</v>
      </c>
      <c r="G822" s="5">
        <v>351343</v>
      </c>
      <c r="H822" s="50">
        <v>33005</v>
      </c>
      <c r="I822" s="5" t="s">
        <v>909</v>
      </c>
    </row>
    <row r="823" spans="1:9" s="1" customFormat="1" x14ac:dyDescent="0.25">
      <c r="A823" s="5" t="s">
        <v>413</v>
      </c>
      <c r="B823" s="5" t="s">
        <v>437</v>
      </c>
      <c r="C823" s="5" t="s">
        <v>781</v>
      </c>
      <c r="D823" s="5" t="s">
        <v>439</v>
      </c>
      <c r="E823" s="5">
        <v>46</v>
      </c>
      <c r="F823" s="50">
        <v>26374</v>
      </c>
      <c r="G823" s="5">
        <v>561213</v>
      </c>
      <c r="H823" s="50">
        <v>35857</v>
      </c>
      <c r="I823" s="5" t="s">
        <v>909</v>
      </c>
    </row>
    <row r="824" spans="1:9" s="1" customFormat="1" x14ac:dyDescent="0.25">
      <c r="A824" s="5" t="s">
        <v>454</v>
      </c>
      <c r="B824" s="5" t="s">
        <v>568</v>
      </c>
      <c r="C824" s="5" t="s">
        <v>808</v>
      </c>
      <c r="D824" s="5" t="s">
        <v>577</v>
      </c>
      <c r="E824" s="5">
        <v>43</v>
      </c>
      <c r="F824" s="50">
        <v>27399</v>
      </c>
      <c r="G824" s="5">
        <v>561227</v>
      </c>
      <c r="H824" s="50">
        <v>36125</v>
      </c>
      <c r="I824" s="5" t="s">
        <v>909</v>
      </c>
    </row>
    <row r="825" spans="1:9" s="1" customFormat="1" x14ac:dyDescent="0.25">
      <c r="A825" s="5" t="s">
        <v>408</v>
      </c>
      <c r="B825" s="5" t="s">
        <v>481</v>
      </c>
      <c r="C825" s="5" t="s">
        <v>161</v>
      </c>
      <c r="D825" s="5" t="s">
        <v>537</v>
      </c>
      <c r="E825" s="5">
        <v>41</v>
      </c>
      <c r="F825" s="50">
        <v>28106</v>
      </c>
      <c r="G825" s="5">
        <v>561491</v>
      </c>
      <c r="H825" s="50">
        <v>36139</v>
      </c>
      <c r="I825" s="5" t="s">
        <v>909</v>
      </c>
    </row>
    <row r="826" spans="1:9" s="1" customFormat="1" x14ac:dyDescent="0.25">
      <c r="A826" s="5" t="s">
        <v>413</v>
      </c>
      <c r="B826" s="5" t="s">
        <v>564</v>
      </c>
      <c r="C826" s="5" t="s">
        <v>596</v>
      </c>
      <c r="D826" s="5" t="s">
        <v>439</v>
      </c>
      <c r="E826" s="5">
        <v>42</v>
      </c>
      <c r="F826" s="50">
        <v>27738</v>
      </c>
      <c r="G826" s="5">
        <v>561646</v>
      </c>
      <c r="H826" s="50">
        <v>36083</v>
      </c>
      <c r="I826" s="5" t="s">
        <v>909</v>
      </c>
    </row>
    <row r="827" spans="1:9" s="1" customFormat="1" x14ac:dyDescent="0.25">
      <c r="A827" s="5" t="s">
        <v>408</v>
      </c>
      <c r="B827" s="5" t="s">
        <v>586</v>
      </c>
      <c r="C827" s="5" t="s">
        <v>713</v>
      </c>
      <c r="D827" s="5" t="s">
        <v>482</v>
      </c>
      <c r="E827" s="5">
        <v>42</v>
      </c>
      <c r="F827" s="50">
        <v>27853</v>
      </c>
      <c r="G827" s="5">
        <v>561565</v>
      </c>
      <c r="H827" s="50">
        <v>35820</v>
      </c>
      <c r="I827" s="5" t="s">
        <v>909</v>
      </c>
    </row>
    <row r="828" spans="1:9" s="1" customFormat="1" x14ac:dyDescent="0.25">
      <c r="A828" s="5" t="s">
        <v>413</v>
      </c>
      <c r="B828" s="5" t="s">
        <v>766</v>
      </c>
      <c r="C828" s="5" t="s">
        <v>563</v>
      </c>
      <c r="D828" s="5" t="s">
        <v>439</v>
      </c>
      <c r="E828" s="5">
        <v>39</v>
      </c>
      <c r="F828" s="50">
        <v>28896</v>
      </c>
      <c r="G828" s="5">
        <v>351472</v>
      </c>
      <c r="H828" s="50">
        <v>35935</v>
      </c>
      <c r="I828" s="5" t="s">
        <v>909</v>
      </c>
    </row>
    <row r="829" spans="1:9" s="1" customFormat="1" x14ac:dyDescent="0.25">
      <c r="A829" s="5" t="s">
        <v>408</v>
      </c>
      <c r="B829" s="5" t="s">
        <v>443</v>
      </c>
      <c r="C829" s="5" t="s">
        <v>161</v>
      </c>
      <c r="D829" s="5" t="s">
        <v>473</v>
      </c>
      <c r="E829" s="5">
        <v>53</v>
      </c>
      <c r="F829" s="50">
        <v>23721</v>
      </c>
      <c r="G829" s="5">
        <v>561496</v>
      </c>
      <c r="H829" s="50">
        <v>32899</v>
      </c>
      <c r="I829" s="5" t="s">
        <v>909</v>
      </c>
    </row>
    <row r="830" spans="1:9" s="1" customFormat="1" x14ac:dyDescent="0.25">
      <c r="A830" s="5" t="s">
        <v>408</v>
      </c>
      <c r="B830" s="5" t="s">
        <v>503</v>
      </c>
      <c r="C830" s="5" t="s">
        <v>155</v>
      </c>
      <c r="D830" s="5" t="s">
        <v>536</v>
      </c>
      <c r="E830" s="5">
        <v>41</v>
      </c>
      <c r="F830" s="50">
        <v>28262</v>
      </c>
      <c r="G830" s="5">
        <v>561498</v>
      </c>
      <c r="H830" s="50">
        <v>36253</v>
      </c>
      <c r="I830" s="5" t="s">
        <v>909</v>
      </c>
    </row>
    <row r="831" spans="1:9" s="1" customFormat="1" x14ac:dyDescent="0.25">
      <c r="A831" s="5" t="s">
        <v>413</v>
      </c>
      <c r="B831" s="5" t="s">
        <v>569</v>
      </c>
      <c r="C831" s="5" t="s">
        <v>523</v>
      </c>
      <c r="D831" s="5" t="s">
        <v>460</v>
      </c>
      <c r="E831" s="5">
        <v>40</v>
      </c>
      <c r="F831" s="50">
        <v>28721</v>
      </c>
      <c r="G831" s="5">
        <v>561635</v>
      </c>
      <c r="H831" s="50">
        <v>36207</v>
      </c>
      <c r="I831" s="5" t="s">
        <v>909</v>
      </c>
    </row>
    <row r="832" spans="1:9" s="1" customFormat="1" x14ac:dyDescent="0.25">
      <c r="A832" s="5" t="s">
        <v>413</v>
      </c>
      <c r="B832" s="5" t="s">
        <v>564</v>
      </c>
      <c r="C832" s="5" t="s">
        <v>489</v>
      </c>
      <c r="D832" s="5" t="s">
        <v>869</v>
      </c>
      <c r="E832" s="5">
        <v>51</v>
      </c>
      <c r="F832" s="50">
        <v>24534</v>
      </c>
      <c r="G832" s="5">
        <v>350025</v>
      </c>
      <c r="H832" s="50">
        <v>32961</v>
      </c>
      <c r="I832" s="5" t="s">
        <v>909</v>
      </c>
    </row>
    <row r="833" spans="1:9" s="1" customFormat="1" x14ac:dyDescent="0.25">
      <c r="A833" s="5" t="s">
        <v>408</v>
      </c>
      <c r="B833" s="5" t="s">
        <v>423</v>
      </c>
      <c r="C833" s="5" t="s">
        <v>912</v>
      </c>
      <c r="D833" s="5" t="s">
        <v>433</v>
      </c>
      <c r="E833" s="5">
        <v>48</v>
      </c>
      <c r="F833" s="50">
        <v>25784</v>
      </c>
      <c r="G833" s="5">
        <v>351351</v>
      </c>
      <c r="H833" s="50">
        <v>32968</v>
      </c>
      <c r="I833" s="5" t="s">
        <v>909</v>
      </c>
    </row>
    <row r="834" spans="1:9" s="1" customFormat="1" x14ac:dyDescent="0.25">
      <c r="A834" s="5" t="s">
        <v>408</v>
      </c>
      <c r="B834" s="5" t="s">
        <v>569</v>
      </c>
      <c r="C834" s="5" t="s">
        <v>161</v>
      </c>
      <c r="D834" s="5" t="s">
        <v>536</v>
      </c>
      <c r="E834" s="5">
        <v>40</v>
      </c>
      <c r="F834" s="50">
        <v>28405</v>
      </c>
      <c r="G834" s="5">
        <v>351487</v>
      </c>
      <c r="H834" s="50">
        <v>33027</v>
      </c>
      <c r="I834" s="5" t="s">
        <v>858</v>
      </c>
    </row>
    <row r="835" spans="1:9" s="1" customFormat="1" x14ac:dyDescent="0.25">
      <c r="A835" s="5" t="s">
        <v>413</v>
      </c>
      <c r="B835" s="5" t="s">
        <v>766</v>
      </c>
      <c r="C835" s="5" t="s">
        <v>515</v>
      </c>
      <c r="D835" s="5" t="s">
        <v>856</v>
      </c>
      <c r="E835" s="5">
        <v>47</v>
      </c>
      <c r="F835" s="50">
        <v>25848</v>
      </c>
      <c r="G835" s="5">
        <v>351352</v>
      </c>
      <c r="H835" s="50">
        <v>32958</v>
      </c>
      <c r="I835" s="5" t="s">
        <v>909</v>
      </c>
    </row>
    <row r="836" spans="1:9" s="1" customFormat="1" x14ac:dyDescent="0.25">
      <c r="A836" s="5" t="s">
        <v>413</v>
      </c>
      <c r="B836" s="5" t="s">
        <v>713</v>
      </c>
      <c r="C836" s="5" t="s">
        <v>438</v>
      </c>
      <c r="D836" s="5" t="s">
        <v>802</v>
      </c>
      <c r="E836" s="5">
        <v>53</v>
      </c>
      <c r="F836" s="50">
        <v>23721</v>
      </c>
      <c r="G836" s="5">
        <v>351353</v>
      </c>
      <c r="H836" s="50">
        <v>32899</v>
      </c>
      <c r="I836" s="5" t="s">
        <v>909</v>
      </c>
    </row>
    <row r="837" spans="1:9" s="1" customFormat="1" x14ac:dyDescent="0.25">
      <c r="A837" s="5" t="s">
        <v>408</v>
      </c>
      <c r="B837" s="5" t="s">
        <v>665</v>
      </c>
      <c r="C837" s="5" t="s">
        <v>542</v>
      </c>
      <c r="D837" s="5" t="s">
        <v>749</v>
      </c>
      <c r="E837" s="5">
        <v>42</v>
      </c>
      <c r="F837" s="50">
        <v>28007</v>
      </c>
      <c r="G837" s="5">
        <v>561521</v>
      </c>
      <c r="H837" s="50">
        <v>33153</v>
      </c>
      <c r="I837" s="5" t="s">
        <v>909</v>
      </c>
    </row>
    <row r="838" spans="1:9" s="1" customFormat="1" x14ac:dyDescent="0.25">
      <c r="A838" s="5" t="s">
        <v>408</v>
      </c>
      <c r="B838" s="5" t="s">
        <v>791</v>
      </c>
      <c r="C838" s="5" t="s">
        <v>913</v>
      </c>
      <c r="D838" s="5" t="s">
        <v>425</v>
      </c>
      <c r="E838" s="5">
        <v>40</v>
      </c>
      <c r="F838" s="50">
        <v>28661</v>
      </c>
      <c r="G838" s="5">
        <v>561520</v>
      </c>
      <c r="H838" s="50">
        <v>33215</v>
      </c>
      <c r="I838" s="5" t="s">
        <v>909</v>
      </c>
    </row>
    <row r="839" spans="1:9" s="1" customFormat="1" x14ac:dyDescent="0.25">
      <c r="A839" s="5" t="s">
        <v>408</v>
      </c>
      <c r="B839" s="5" t="s">
        <v>704</v>
      </c>
      <c r="C839" s="5" t="s">
        <v>679</v>
      </c>
      <c r="D839" s="5" t="s">
        <v>439</v>
      </c>
      <c r="E839" s="5">
        <v>49</v>
      </c>
      <c r="F839" s="50">
        <v>25425</v>
      </c>
      <c r="G839" s="5">
        <v>561581</v>
      </c>
      <c r="H839" s="50">
        <v>33187</v>
      </c>
      <c r="I839" s="5" t="s">
        <v>909</v>
      </c>
    </row>
    <row r="840" spans="1:9" s="1" customFormat="1" x14ac:dyDescent="0.25">
      <c r="A840" s="5" t="s">
        <v>408</v>
      </c>
      <c r="B840" s="5" t="s">
        <v>469</v>
      </c>
      <c r="C840" s="5" t="s">
        <v>191</v>
      </c>
      <c r="D840" s="5" t="s">
        <v>560</v>
      </c>
      <c r="E840" s="5">
        <v>41</v>
      </c>
      <c r="F840" s="50">
        <v>28274</v>
      </c>
      <c r="G840" s="5">
        <v>561529</v>
      </c>
      <c r="H840" s="50">
        <v>36750</v>
      </c>
      <c r="I840" s="5" t="s">
        <v>466</v>
      </c>
    </row>
    <row r="841" spans="1:9" s="1" customFormat="1" x14ac:dyDescent="0.25">
      <c r="A841" s="5" t="s">
        <v>408</v>
      </c>
      <c r="B841" s="5" t="s">
        <v>817</v>
      </c>
      <c r="C841" s="5" t="s">
        <v>191</v>
      </c>
      <c r="D841" s="5" t="s">
        <v>470</v>
      </c>
      <c r="E841" s="5">
        <v>40</v>
      </c>
      <c r="F841" s="50">
        <v>28693</v>
      </c>
      <c r="G841" s="5">
        <v>561527</v>
      </c>
      <c r="H841" s="50">
        <v>36675</v>
      </c>
      <c r="I841" s="5" t="s">
        <v>466</v>
      </c>
    </row>
    <row r="842" spans="1:9" s="1" customFormat="1" x14ac:dyDescent="0.25">
      <c r="A842" s="5" t="s">
        <v>413</v>
      </c>
      <c r="B842" s="5" t="s">
        <v>603</v>
      </c>
      <c r="C842" s="5" t="s">
        <v>914</v>
      </c>
      <c r="D842" s="5" t="s">
        <v>915</v>
      </c>
      <c r="E842" s="5">
        <v>44</v>
      </c>
      <c r="F842" s="50">
        <v>27279</v>
      </c>
      <c r="G842" s="5">
        <v>561533</v>
      </c>
      <c r="H842" s="50">
        <v>36953</v>
      </c>
      <c r="I842" s="5" t="s">
        <v>466</v>
      </c>
    </row>
    <row r="843" spans="1:9" s="1" customFormat="1" x14ac:dyDescent="0.25">
      <c r="A843" s="5" t="s">
        <v>408</v>
      </c>
      <c r="B843" s="5" t="s">
        <v>784</v>
      </c>
      <c r="C843" s="5" t="s">
        <v>169</v>
      </c>
      <c r="D843" s="5" t="s">
        <v>473</v>
      </c>
      <c r="E843" s="5">
        <v>41</v>
      </c>
      <c r="F843" s="50">
        <v>28390</v>
      </c>
      <c r="G843" s="5">
        <v>561536</v>
      </c>
      <c r="H843" s="50">
        <v>36868</v>
      </c>
      <c r="I843" s="5" t="s">
        <v>466</v>
      </c>
    </row>
    <row r="844" spans="1:9" s="1" customFormat="1" x14ac:dyDescent="0.25">
      <c r="A844" s="5" t="s">
        <v>408</v>
      </c>
      <c r="B844" s="5" t="s">
        <v>426</v>
      </c>
      <c r="C844" s="5" t="s">
        <v>916</v>
      </c>
      <c r="D844" s="5" t="s">
        <v>658</v>
      </c>
      <c r="E844" s="5">
        <v>40</v>
      </c>
      <c r="F844" s="50">
        <v>28601</v>
      </c>
      <c r="G844" s="5">
        <v>568890</v>
      </c>
      <c r="H844" s="50">
        <v>36791</v>
      </c>
      <c r="I844" s="5" t="s">
        <v>466</v>
      </c>
    </row>
    <row r="845" spans="1:9" s="1" customFormat="1" x14ac:dyDescent="0.25">
      <c r="A845" s="5" t="s">
        <v>408</v>
      </c>
      <c r="B845" s="5" t="s">
        <v>559</v>
      </c>
      <c r="C845" s="5" t="s">
        <v>863</v>
      </c>
      <c r="D845" s="5" t="s">
        <v>445</v>
      </c>
      <c r="E845" s="5">
        <v>46</v>
      </c>
      <c r="F845" s="50">
        <v>26366</v>
      </c>
      <c r="G845" s="5">
        <v>351357</v>
      </c>
      <c r="H845" s="50">
        <v>36566</v>
      </c>
      <c r="I845" s="5" t="s">
        <v>909</v>
      </c>
    </row>
    <row r="846" spans="1:9" s="1" customFormat="1" x14ac:dyDescent="0.25">
      <c r="A846" s="5" t="s">
        <v>408</v>
      </c>
      <c r="B846" s="5" t="s">
        <v>474</v>
      </c>
      <c r="C846" s="5" t="s">
        <v>465</v>
      </c>
      <c r="D846" s="5" t="s">
        <v>445</v>
      </c>
      <c r="E846" s="5">
        <v>53</v>
      </c>
      <c r="F846" s="50">
        <v>23910</v>
      </c>
      <c r="G846" s="5">
        <v>351359</v>
      </c>
      <c r="H846" s="50">
        <v>33028</v>
      </c>
      <c r="I846" s="5" t="s">
        <v>909</v>
      </c>
    </row>
    <row r="847" spans="1:9" s="1" customFormat="1" x14ac:dyDescent="0.25">
      <c r="A847" s="5" t="s">
        <v>408</v>
      </c>
      <c r="B847" s="5" t="s">
        <v>467</v>
      </c>
      <c r="C847" s="5" t="s">
        <v>870</v>
      </c>
      <c r="D847" s="5" t="s">
        <v>416</v>
      </c>
      <c r="E847" s="5">
        <v>43</v>
      </c>
      <c r="F847" s="50">
        <v>27549</v>
      </c>
      <c r="G847" s="5">
        <v>568602</v>
      </c>
      <c r="H847" s="50">
        <v>36663</v>
      </c>
      <c r="I847" s="5" t="s">
        <v>909</v>
      </c>
    </row>
    <row r="848" spans="1:9" s="1" customFormat="1" x14ac:dyDescent="0.25">
      <c r="A848" s="5" t="s">
        <v>454</v>
      </c>
      <c r="B848" s="5" t="s">
        <v>500</v>
      </c>
      <c r="C848" s="5" t="s">
        <v>523</v>
      </c>
      <c r="D848" s="5" t="s">
        <v>416</v>
      </c>
      <c r="E848" s="5">
        <v>44</v>
      </c>
      <c r="F848" s="50">
        <v>27200</v>
      </c>
      <c r="G848" s="5">
        <v>561331</v>
      </c>
      <c r="H848" s="50">
        <v>36680</v>
      </c>
      <c r="I848" s="5" t="s">
        <v>909</v>
      </c>
    </row>
    <row r="849" spans="1:9" s="1" customFormat="1" x14ac:dyDescent="0.25">
      <c r="A849" s="5" t="s">
        <v>408</v>
      </c>
      <c r="B849" s="5" t="s">
        <v>730</v>
      </c>
      <c r="C849" s="5" t="s">
        <v>735</v>
      </c>
      <c r="D849" s="5" t="s">
        <v>917</v>
      </c>
      <c r="E849" s="5">
        <v>52</v>
      </c>
      <c r="F849" s="50">
        <v>24037</v>
      </c>
      <c r="G849" s="5">
        <v>561590</v>
      </c>
      <c r="H849" s="50">
        <v>33363</v>
      </c>
      <c r="I849" s="5" t="s">
        <v>421</v>
      </c>
    </row>
    <row r="850" spans="1:9" s="1" customFormat="1" x14ac:dyDescent="0.25">
      <c r="A850" s="5" t="s">
        <v>408</v>
      </c>
      <c r="B850" s="5" t="s">
        <v>572</v>
      </c>
      <c r="C850" s="5" t="s">
        <v>161</v>
      </c>
      <c r="D850" s="5" t="s">
        <v>502</v>
      </c>
      <c r="E850" s="5">
        <v>40</v>
      </c>
      <c r="F850" s="50">
        <v>28630</v>
      </c>
      <c r="G850" s="5">
        <v>561556</v>
      </c>
      <c r="H850" s="50">
        <v>37235</v>
      </c>
      <c r="I850" s="5" t="s">
        <v>918</v>
      </c>
    </row>
    <row r="851" spans="1:9" s="1" customFormat="1" x14ac:dyDescent="0.25">
      <c r="A851" s="5" t="s">
        <v>413</v>
      </c>
      <c r="B851" s="5" t="s">
        <v>610</v>
      </c>
      <c r="C851" s="5" t="s">
        <v>844</v>
      </c>
      <c r="D851" s="5" t="s">
        <v>726</v>
      </c>
      <c r="E851" s="5">
        <v>42</v>
      </c>
      <c r="F851" s="50">
        <v>27883</v>
      </c>
      <c r="G851" s="5">
        <v>561589</v>
      </c>
      <c r="H851" s="50">
        <v>36899</v>
      </c>
      <c r="I851" s="5" t="s">
        <v>466</v>
      </c>
    </row>
    <row r="852" spans="1:9" s="1" customFormat="1" x14ac:dyDescent="0.25">
      <c r="A852" s="5" t="s">
        <v>454</v>
      </c>
      <c r="B852" s="5" t="s">
        <v>157</v>
      </c>
      <c r="C852" s="5" t="s">
        <v>167</v>
      </c>
      <c r="D852" s="5" t="s">
        <v>919</v>
      </c>
      <c r="E852" s="5">
        <v>42</v>
      </c>
      <c r="F852" s="50">
        <v>27798</v>
      </c>
      <c r="G852" s="5">
        <v>561543</v>
      </c>
      <c r="H852" s="50">
        <v>37033</v>
      </c>
      <c r="I852" s="5" t="s">
        <v>900</v>
      </c>
    </row>
    <row r="853" spans="1:9" s="1" customFormat="1" x14ac:dyDescent="0.25">
      <c r="A853" s="5" t="s">
        <v>413</v>
      </c>
      <c r="B853" s="5" t="s">
        <v>784</v>
      </c>
      <c r="C853" s="5" t="s">
        <v>539</v>
      </c>
      <c r="D853" s="5" t="s">
        <v>457</v>
      </c>
      <c r="E853" s="5">
        <v>43</v>
      </c>
      <c r="F853" s="50">
        <v>27647</v>
      </c>
      <c r="G853" s="5">
        <v>561549</v>
      </c>
      <c r="H853" s="50">
        <v>37054</v>
      </c>
      <c r="I853" s="5" t="s">
        <v>466</v>
      </c>
    </row>
    <row r="854" spans="1:9" s="1" customFormat="1" x14ac:dyDescent="0.25">
      <c r="A854" s="5" t="s">
        <v>408</v>
      </c>
      <c r="B854" s="5" t="s">
        <v>579</v>
      </c>
      <c r="C854" s="5" t="s">
        <v>822</v>
      </c>
      <c r="D854" s="5" t="s">
        <v>920</v>
      </c>
      <c r="E854" s="5">
        <v>53</v>
      </c>
      <c r="F854" s="50">
        <v>23966</v>
      </c>
      <c r="G854" s="5">
        <v>351363</v>
      </c>
      <c r="H854" s="50">
        <v>37014</v>
      </c>
      <c r="I854" s="5" t="s">
        <v>858</v>
      </c>
    </row>
    <row r="855" spans="1:9" s="1" customFormat="1" x14ac:dyDescent="0.25">
      <c r="A855" s="5" t="s">
        <v>413</v>
      </c>
      <c r="B855" s="5" t="s">
        <v>631</v>
      </c>
      <c r="C855" s="5" t="s">
        <v>480</v>
      </c>
      <c r="D855" s="5" t="s">
        <v>749</v>
      </c>
      <c r="E855" s="5">
        <v>41</v>
      </c>
      <c r="F855" s="50">
        <v>28044</v>
      </c>
      <c r="G855" s="5">
        <v>568944</v>
      </c>
      <c r="H855" s="50">
        <v>37250</v>
      </c>
      <c r="I855" s="5" t="s">
        <v>412</v>
      </c>
    </row>
    <row r="856" spans="1:9" s="1" customFormat="1" x14ac:dyDescent="0.25">
      <c r="A856" s="5" t="s">
        <v>408</v>
      </c>
      <c r="B856" s="5" t="s">
        <v>610</v>
      </c>
      <c r="C856" s="5" t="s">
        <v>713</v>
      </c>
      <c r="D856" s="5" t="s">
        <v>425</v>
      </c>
      <c r="E856" s="5">
        <v>40</v>
      </c>
      <c r="F856" s="50">
        <v>28600</v>
      </c>
      <c r="G856" s="5">
        <v>561558</v>
      </c>
      <c r="H856" s="50">
        <v>37084</v>
      </c>
      <c r="I856" s="5" t="s">
        <v>412</v>
      </c>
    </row>
    <row r="857" spans="1:9" s="1" customFormat="1" x14ac:dyDescent="0.25">
      <c r="A857" s="5" t="s">
        <v>408</v>
      </c>
      <c r="B857" s="5" t="s">
        <v>455</v>
      </c>
      <c r="C857" s="5" t="s">
        <v>921</v>
      </c>
      <c r="D857" s="5" t="s">
        <v>619</v>
      </c>
      <c r="E857" s="5">
        <v>44</v>
      </c>
      <c r="F857" s="50">
        <v>27279</v>
      </c>
      <c r="G857" s="5">
        <v>561560</v>
      </c>
      <c r="H857" s="50">
        <v>36953</v>
      </c>
      <c r="I857" s="5" t="s">
        <v>412</v>
      </c>
    </row>
    <row r="858" spans="1:9" s="1" customFormat="1" x14ac:dyDescent="0.25">
      <c r="A858" s="5" t="s">
        <v>413</v>
      </c>
      <c r="B858" s="5" t="s">
        <v>645</v>
      </c>
      <c r="C858" s="5" t="s">
        <v>922</v>
      </c>
      <c r="D858" s="5" t="s">
        <v>460</v>
      </c>
      <c r="E858" s="5">
        <v>39</v>
      </c>
      <c r="F858" s="50">
        <v>28782</v>
      </c>
      <c r="G858" s="5">
        <v>561564</v>
      </c>
      <c r="H858" s="50">
        <v>37175</v>
      </c>
      <c r="I858" s="5" t="s">
        <v>412</v>
      </c>
    </row>
    <row r="859" spans="1:9" s="1" customFormat="1" x14ac:dyDescent="0.25">
      <c r="A859" s="5" t="s">
        <v>454</v>
      </c>
      <c r="B859" s="5" t="s">
        <v>546</v>
      </c>
      <c r="C859" s="5" t="s">
        <v>801</v>
      </c>
      <c r="D859" s="5" t="s">
        <v>778</v>
      </c>
      <c r="E859" s="5">
        <v>37</v>
      </c>
      <c r="F859" s="50">
        <v>29643</v>
      </c>
      <c r="G859" s="5">
        <v>561563</v>
      </c>
      <c r="H859" s="50">
        <v>37089</v>
      </c>
      <c r="I859" s="5" t="s">
        <v>412</v>
      </c>
    </row>
    <row r="860" spans="1:9" s="1" customFormat="1" x14ac:dyDescent="0.25">
      <c r="A860" s="5" t="s">
        <v>454</v>
      </c>
      <c r="B860" s="5" t="s">
        <v>623</v>
      </c>
      <c r="C860" s="5" t="s">
        <v>790</v>
      </c>
      <c r="D860" s="5" t="s">
        <v>741</v>
      </c>
      <c r="E860" s="5">
        <v>39</v>
      </c>
      <c r="F860" s="50">
        <v>28950</v>
      </c>
      <c r="G860" s="5">
        <v>561567</v>
      </c>
      <c r="H860" s="50">
        <v>37156</v>
      </c>
      <c r="I860" s="5" t="s">
        <v>858</v>
      </c>
    </row>
    <row r="861" spans="1:9" s="1" customFormat="1" x14ac:dyDescent="0.25">
      <c r="A861" s="5" t="s">
        <v>408</v>
      </c>
      <c r="B861" s="5" t="s">
        <v>564</v>
      </c>
      <c r="C861" s="5" t="s">
        <v>838</v>
      </c>
      <c r="D861" s="5" t="s">
        <v>445</v>
      </c>
      <c r="E861" s="5">
        <v>41</v>
      </c>
      <c r="F861" s="50">
        <v>28323</v>
      </c>
      <c r="G861" s="5">
        <v>561572</v>
      </c>
      <c r="H861" s="50">
        <v>36984</v>
      </c>
      <c r="I861" s="5" t="s">
        <v>858</v>
      </c>
    </row>
    <row r="862" spans="1:9" s="1" customFormat="1" x14ac:dyDescent="0.25">
      <c r="A862" s="5" t="s">
        <v>413</v>
      </c>
      <c r="B862" s="5" t="s">
        <v>426</v>
      </c>
      <c r="C862" s="5" t="s">
        <v>819</v>
      </c>
      <c r="D862" s="5" t="s">
        <v>439</v>
      </c>
      <c r="E862" s="5">
        <v>51</v>
      </c>
      <c r="F862" s="50">
        <v>24399</v>
      </c>
      <c r="G862" s="5">
        <v>561499</v>
      </c>
      <c r="H862" s="50">
        <v>33964</v>
      </c>
      <c r="I862" s="5" t="s">
        <v>412</v>
      </c>
    </row>
    <row r="863" spans="1:9" s="1" customFormat="1" x14ac:dyDescent="0.25">
      <c r="A863" s="5" t="s">
        <v>413</v>
      </c>
      <c r="B863" s="5" t="s">
        <v>409</v>
      </c>
      <c r="C863" s="5" t="s">
        <v>91</v>
      </c>
      <c r="D863" s="5" t="s">
        <v>439</v>
      </c>
      <c r="E863" s="5">
        <v>40</v>
      </c>
      <c r="F863" s="50">
        <v>28632</v>
      </c>
      <c r="G863" s="5">
        <v>561576</v>
      </c>
      <c r="H863" s="50">
        <v>37206</v>
      </c>
      <c r="I863" s="5" t="s">
        <v>909</v>
      </c>
    </row>
    <row r="864" spans="1:9" s="1" customFormat="1" x14ac:dyDescent="0.25">
      <c r="A864" s="5" t="s">
        <v>408</v>
      </c>
      <c r="B864" s="5" t="s">
        <v>455</v>
      </c>
      <c r="C864" s="5" t="s">
        <v>923</v>
      </c>
      <c r="D864" s="5" t="s">
        <v>460</v>
      </c>
      <c r="E864" s="5">
        <v>40</v>
      </c>
      <c r="F864" s="50">
        <v>28681</v>
      </c>
      <c r="G864" s="5">
        <v>561574</v>
      </c>
      <c r="H864" s="50">
        <v>37221</v>
      </c>
      <c r="I864" s="5" t="s">
        <v>924</v>
      </c>
    </row>
    <row r="865" spans="1:9" s="1" customFormat="1" x14ac:dyDescent="0.25">
      <c r="A865" s="5" t="s">
        <v>408</v>
      </c>
      <c r="B865" s="5" t="s">
        <v>564</v>
      </c>
      <c r="C865" s="5" t="s">
        <v>92</v>
      </c>
      <c r="D865" s="5" t="s">
        <v>925</v>
      </c>
      <c r="E865" s="5">
        <v>49</v>
      </c>
      <c r="F865" s="50">
        <v>25180</v>
      </c>
      <c r="G865" s="5">
        <v>561578</v>
      </c>
      <c r="H865" s="50">
        <v>33692</v>
      </c>
      <c r="I865" s="5" t="s">
        <v>926</v>
      </c>
    </row>
    <row r="866" spans="1:9" s="1" customFormat="1" x14ac:dyDescent="0.25">
      <c r="A866" s="5" t="s">
        <v>408</v>
      </c>
      <c r="B866" s="5" t="s">
        <v>418</v>
      </c>
      <c r="C866" s="5" t="s">
        <v>927</v>
      </c>
      <c r="D866" s="5" t="s">
        <v>473</v>
      </c>
      <c r="E866" s="5">
        <v>41</v>
      </c>
      <c r="F866" s="50">
        <v>28231</v>
      </c>
      <c r="G866" s="5">
        <v>561595</v>
      </c>
      <c r="H866" s="50">
        <v>37475</v>
      </c>
      <c r="I866" s="5" t="s">
        <v>858</v>
      </c>
    </row>
    <row r="867" spans="1:9" s="1" customFormat="1" x14ac:dyDescent="0.25">
      <c r="A867" s="5" t="s">
        <v>413</v>
      </c>
      <c r="B867" s="5" t="s">
        <v>467</v>
      </c>
      <c r="C867" s="5" t="s">
        <v>523</v>
      </c>
      <c r="D867" s="5" t="s">
        <v>622</v>
      </c>
      <c r="E867" s="5">
        <v>40</v>
      </c>
      <c r="F867" s="50">
        <v>28526</v>
      </c>
      <c r="G867" s="5">
        <v>561594</v>
      </c>
      <c r="H867" s="50">
        <v>37511</v>
      </c>
      <c r="I867" s="5" t="s">
        <v>858</v>
      </c>
    </row>
    <row r="868" spans="1:9" s="1" customFormat="1" x14ac:dyDescent="0.25">
      <c r="A868" s="5" t="s">
        <v>413</v>
      </c>
      <c r="B868" s="5" t="s">
        <v>495</v>
      </c>
      <c r="C868" s="5" t="s">
        <v>848</v>
      </c>
      <c r="D868" s="5" t="s">
        <v>473</v>
      </c>
      <c r="E868" s="5">
        <v>40</v>
      </c>
      <c r="F868" s="50">
        <v>28495</v>
      </c>
      <c r="G868" s="5">
        <v>561545</v>
      </c>
      <c r="H868" s="50">
        <v>37440</v>
      </c>
      <c r="I868" s="5" t="s">
        <v>858</v>
      </c>
    </row>
    <row r="869" spans="1:9" s="1" customFormat="1" x14ac:dyDescent="0.25">
      <c r="A869" s="5" t="s">
        <v>454</v>
      </c>
      <c r="B869" s="5" t="s">
        <v>667</v>
      </c>
      <c r="C869" s="5" t="s">
        <v>928</v>
      </c>
      <c r="D869" s="5" t="s">
        <v>460</v>
      </c>
      <c r="E869" s="5">
        <v>42</v>
      </c>
      <c r="F869" s="50">
        <v>27976</v>
      </c>
      <c r="G869" s="5">
        <v>561577</v>
      </c>
      <c r="H869" s="50">
        <v>37336</v>
      </c>
      <c r="I869" s="5" t="s">
        <v>858</v>
      </c>
    </row>
    <row r="870" spans="1:9" s="1" customFormat="1" x14ac:dyDescent="0.25">
      <c r="A870" s="5" t="s">
        <v>408</v>
      </c>
      <c r="B870" s="5" t="s">
        <v>635</v>
      </c>
      <c r="C870" s="5" t="s">
        <v>929</v>
      </c>
      <c r="D870" s="5" t="s">
        <v>425</v>
      </c>
      <c r="E870" s="5">
        <v>41</v>
      </c>
      <c r="F870" s="50">
        <v>28133</v>
      </c>
      <c r="G870" s="5">
        <v>568748</v>
      </c>
      <c r="H870" s="50">
        <v>37551</v>
      </c>
      <c r="I870" s="5" t="s">
        <v>858</v>
      </c>
    </row>
    <row r="871" spans="1:9" s="1" customFormat="1" x14ac:dyDescent="0.25">
      <c r="A871" s="5" t="s">
        <v>454</v>
      </c>
      <c r="B871" s="5" t="s">
        <v>625</v>
      </c>
      <c r="C871" s="5" t="s">
        <v>930</v>
      </c>
      <c r="D871" s="5" t="s">
        <v>741</v>
      </c>
      <c r="E871" s="5">
        <v>37</v>
      </c>
      <c r="F871" s="50">
        <v>29817</v>
      </c>
      <c r="G871" s="5">
        <v>561619</v>
      </c>
      <c r="H871" s="50">
        <v>37366</v>
      </c>
      <c r="I871" s="5" t="s">
        <v>858</v>
      </c>
    </row>
    <row r="872" spans="1:9" s="1" customFormat="1" x14ac:dyDescent="0.25">
      <c r="A872" s="5" t="s">
        <v>413</v>
      </c>
      <c r="B872" s="5" t="s">
        <v>431</v>
      </c>
      <c r="C872" s="5" t="s">
        <v>751</v>
      </c>
      <c r="D872" s="5" t="s">
        <v>473</v>
      </c>
      <c r="E872" s="5">
        <v>37</v>
      </c>
      <c r="F872" s="50">
        <v>29650</v>
      </c>
      <c r="G872" s="5">
        <v>566456</v>
      </c>
      <c r="H872" s="50">
        <v>37354</v>
      </c>
      <c r="I872" s="5" t="s">
        <v>858</v>
      </c>
    </row>
    <row r="873" spans="1:9" s="1" customFormat="1" x14ac:dyDescent="0.25">
      <c r="A873" s="5" t="s">
        <v>413</v>
      </c>
      <c r="B873" s="5" t="s">
        <v>550</v>
      </c>
      <c r="C873" s="5" t="s">
        <v>88</v>
      </c>
      <c r="D873" s="5" t="s">
        <v>460</v>
      </c>
      <c r="E873" s="5">
        <v>39</v>
      </c>
      <c r="F873" s="50">
        <v>28804</v>
      </c>
      <c r="G873" s="5">
        <v>566077</v>
      </c>
      <c r="H873" s="50">
        <v>37379</v>
      </c>
      <c r="I873" s="5" t="s">
        <v>858</v>
      </c>
    </row>
    <row r="874" spans="1:9" s="1" customFormat="1" x14ac:dyDescent="0.25">
      <c r="A874" s="5" t="s">
        <v>408</v>
      </c>
      <c r="B874" s="5" t="s">
        <v>648</v>
      </c>
      <c r="C874" s="5" t="s">
        <v>443</v>
      </c>
      <c r="D874" s="5" t="s">
        <v>460</v>
      </c>
      <c r="E874" s="5">
        <v>34</v>
      </c>
      <c r="F874" s="50">
        <v>30853</v>
      </c>
      <c r="G874" s="5">
        <v>566566</v>
      </c>
      <c r="H874" s="50">
        <v>37503</v>
      </c>
      <c r="I874" s="5" t="s">
        <v>858</v>
      </c>
    </row>
    <row r="875" spans="1:9" s="1" customFormat="1" x14ac:dyDescent="0.25">
      <c r="A875" s="5" t="s">
        <v>454</v>
      </c>
      <c r="B875" s="5" t="s">
        <v>426</v>
      </c>
      <c r="C875" s="5" t="s">
        <v>931</v>
      </c>
      <c r="D875" s="5" t="s">
        <v>932</v>
      </c>
      <c r="E875" s="5">
        <v>39</v>
      </c>
      <c r="F875" s="50">
        <v>28819</v>
      </c>
      <c r="G875" s="5">
        <v>566422</v>
      </c>
      <c r="H875" s="50">
        <v>37396</v>
      </c>
      <c r="I875" s="5" t="s">
        <v>858</v>
      </c>
    </row>
    <row r="876" spans="1:9" s="1" customFormat="1" x14ac:dyDescent="0.25">
      <c r="A876" s="5" t="s">
        <v>408</v>
      </c>
      <c r="B876" s="5" t="s">
        <v>509</v>
      </c>
      <c r="C876" s="5" t="s">
        <v>490</v>
      </c>
      <c r="D876" s="5" t="s">
        <v>439</v>
      </c>
      <c r="E876" s="5">
        <v>41</v>
      </c>
      <c r="F876" s="50">
        <v>28200</v>
      </c>
      <c r="G876" s="5">
        <v>561635</v>
      </c>
      <c r="H876" s="50">
        <v>37509</v>
      </c>
      <c r="I876" s="5" t="s">
        <v>858</v>
      </c>
    </row>
    <row r="877" spans="1:9" s="1" customFormat="1" x14ac:dyDescent="0.25">
      <c r="A877" s="5" t="s">
        <v>413</v>
      </c>
      <c r="B877" s="5" t="s">
        <v>534</v>
      </c>
      <c r="C877" s="5" t="s">
        <v>640</v>
      </c>
      <c r="D877" s="5" t="s">
        <v>933</v>
      </c>
      <c r="E877" s="5">
        <v>41</v>
      </c>
      <c r="F877" s="50">
        <v>28177</v>
      </c>
      <c r="G877" s="5">
        <v>561631</v>
      </c>
      <c r="H877" s="50">
        <v>37261</v>
      </c>
      <c r="I877" s="5" t="s">
        <v>858</v>
      </c>
    </row>
    <row r="878" spans="1:9" s="1" customFormat="1" x14ac:dyDescent="0.25">
      <c r="A878" s="5" t="s">
        <v>408</v>
      </c>
      <c r="B878" s="5" t="s">
        <v>629</v>
      </c>
      <c r="C878" s="5" t="s">
        <v>679</v>
      </c>
      <c r="D878" s="5" t="s">
        <v>460</v>
      </c>
      <c r="E878" s="5">
        <v>39</v>
      </c>
      <c r="F878" s="50">
        <v>28834</v>
      </c>
      <c r="G878" s="5">
        <v>561639</v>
      </c>
      <c r="H878" s="50">
        <v>37388</v>
      </c>
      <c r="I878" s="5" t="s">
        <v>858</v>
      </c>
    </row>
    <row r="879" spans="1:9" s="1" customFormat="1" x14ac:dyDescent="0.25">
      <c r="A879" s="5" t="s">
        <v>408</v>
      </c>
      <c r="B879" s="5" t="s">
        <v>561</v>
      </c>
      <c r="C879" s="5" t="s">
        <v>934</v>
      </c>
      <c r="D879" s="5" t="s">
        <v>473</v>
      </c>
      <c r="E879" s="5">
        <v>37</v>
      </c>
      <c r="F879" s="50">
        <v>29551</v>
      </c>
      <c r="G879" s="5">
        <v>350161</v>
      </c>
      <c r="H879" s="50">
        <v>37318</v>
      </c>
      <c r="I879" s="5" t="s">
        <v>858</v>
      </c>
    </row>
    <row r="880" spans="1:9" s="1" customFormat="1" x14ac:dyDescent="0.25">
      <c r="A880" s="5" t="s">
        <v>408</v>
      </c>
      <c r="B880" s="5" t="s">
        <v>631</v>
      </c>
      <c r="C880" s="5" t="s">
        <v>776</v>
      </c>
      <c r="D880" s="5" t="s">
        <v>473</v>
      </c>
      <c r="E880" s="5">
        <v>40</v>
      </c>
      <c r="F880" s="50">
        <v>28575</v>
      </c>
      <c r="G880" s="5">
        <v>561643</v>
      </c>
      <c r="H880" s="50">
        <v>37586</v>
      </c>
      <c r="I880" s="5" t="s">
        <v>858</v>
      </c>
    </row>
    <row r="881" spans="1:9" s="1" customFormat="1" x14ac:dyDescent="0.25">
      <c r="A881" s="5" t="s">
        <v>408</v>
      </c>
      <c r="B881" s="5" t="s">
        <v>497</v>
      </c>
      <c r="C881" s="5" t="s">
        <v>935</v>
      </c>
      <c r="D881" s="5" t="s">
        <v>936</v>
      </c>
      <c r="E881" s="5">
        <v>39</v>
      </c>
      <c r="F881" s="50">
        <v>28980</v>
      </c>
      <c r="G881" s="5">
        <v>561592</v>
      </c>
      <c r="H881" s="50">
        <v>37600</v>
      </c>
      <c r="I881" s="5" t="s">
        <v>858</v>
      </c>
    </row>
    <row r="882" spans="1:9" s="1" customFormat="1" x14ac:dyDescent="0.25">
      <c r="A882" s="5" t="s">
        <v>413</v>
      </c>
      <c r="B882" s="5" t="s">
        <v>559</v>
      </c>
      <c r="C882" s="5" t="s">
        <v>937</v>
      </c>
      <c r="D882" s="5" t="s">
        <v>473</v>
      </c>
      <c r="E882" s="5">
        <v>37</v>
      </c>
      <c r="F882" s="50">
        <v>29839</v>
      </c>
      <c r="G882" s="5">
        <v>561610</v>
      </c>
      <c r="H882" s="50">
        <v>37544</v>
      </c>
      <c r="I882" s="5" t="s">
        <v>858</v>
      </c>
    </row>
    <row r="883" spans="1:9" s="1" customFormat="1" x14ac:dyDescent="0.25">
      <c r="A883" s="5" t="s">
        <v>454</v>
      </c>
      <c r="B883" s="5" t="s">
        <v>443</v>
      </c>
      <c r="C883" s="5" t="s">
        <v>884</v>
      </c>
      <c r="D883" s="5" t="s">
        <v>482</v>
      </c>
      <c r="E883" s="5">
        <v>39</v>
      </c>
      <c r="F883" s="50">
        <v>29110</v>
      </c>
      <c r="G883" s="5">
        <v>351295</v>
      </c>
      <c r="H883" s="50">
        <v>37281</v>
      </c>
      <c r="I883" s="5" t="s">
        <v>858</v>
      </c>
    </row>
    <row r="884" spans="1:9" s="1" customFormat="1" x14ac:dyDescent="0.25">
      <c r="A884" s="5" t="s">
        <v>454</v>
      </c>
      <c r="B884" s="5" t="s">
        <v>652</v>
      </c>
      <c r="C884" s="5" t="s">
        <v>938</v>
      </c>
      <c r="D884" s="5" t="s">
        <v>939</v>
      </c>
      <c r="E884" s="5">
        <v>46</v>
      </c>
      <c r="F884" s="50">
        <v>26467</v>
      </c>
      <c r="G884" s="5">
        <v>351300</v>
      </c>
      <c r="H884" s="50">
        <v>37396</v>
      </c>
      <c r="I884" s="5" t="s">
        <v>858</v>
      </c>
    </row>
    <row r="885" spans="1:9" s="1" customFormat="1" x14ac:dyDescent="0.25">
      <c r="A885" s="5" t="s">
        <v>454</v>
      </c>
      <c r="B885" s="5" t="s">
        <v>506</v>
      </c>
      <c r="C885" s="5" t="s">
        <v>840</v>
      </c>
      <c r="D885" s="5" t="s">
        <v>411</v>
      </c>
      <c r="E885" s="5">
        <v>40</v>
      </c>
      <c r="F885" s="50">
        <v>28743</v>
      </c>
      <c r="G885" s="5">
        <v>351312</v>
      </c>
      <c r="H885" s="50">
        <v>37876</v>
      </c>
      <c r="I885" s="5" t="s">
        <v>858</v>
      </c>
    </row>
    <row r="886" spans="1:9" s="1" customFormat="1" x14ac:dyDescent="0.25">
      <c r="A886" s="5" t="s">
        <v>413</v>
      </c>
      <c r="B886" s="5" t="s">
        <v>458</v>
      </c>
      <c r="C886" s="5" t="s">
        <v>907</v>
      </c>
      <c r="D886" s="5" t="s">
        <v>473</v>
      </c>
      <c r="E886" s="5">
        <v>38</v>
      </c>
      <c r="F886" s="50">
        <v>29405</v>
      </c>
      <c r="G886" s="5">
        <v>561649</v>
      </c>
      <c r="H886" s="50">
        <v>37714</v>
      </c>
      <c r="I886" s="5" t="s">
        <v>858</v>
      </c>
    </row>
    <row r="887" spans="1:9" s="1" customFormat="1" x14ac:dyDescent="0.25">
      <c r="A887" s="5" t="s">
        <v>408</v>
      </c>
      <c r="B887" s="5" t="s">
        <v>626</v>
      </c>
      <c r="C887" s="5" t="s">
        <v>713</v>
      </c>
      <c r="D887" s="5" t="s">
        <v>482</v>
      </c>
      <c r="E887" s="5">
        <v>42</v>
      </c>
      <c r="F887" s="50">
        <v>27858</v>
      </c>
      <c r="G887" s="5">
        <v>351401</v>
      </c>
      <c r="H887" s="50">
        <v>37668</v>
      </c>
      <c r="I887" s="5" t="s">
        <v>858</v>
      </c>
    </row>
    <row r="888" spans="1:9" s="1" customFormat="1" x14ac:dyDescent="0.25">
      <c r="A888" s="5" t="s">
        <v>454</v>
      </c>
      <c r="B888" s="5" t="s">
        <v>474</v>
      </c>
      <c r="C888" s="5" t="s">
        <v>640</v>
      </c>
      <c r="D888" s="5" t="s">
        <v>482</v>
      </c>
      <c r="E888" s="5">
        <v>41</v>
      </c>
      <c r="F888" s="50">
        <v>28045</v>
      </c>
      <c r="G888" s="5">
        <v>351384</v>
      </c>
      <c r="H888" s="50">
        <v>37709</v>
      </c>
      <c r="I888" s="5" t="s">
        <v>858</v>
      </c>
    </row>
    <row r="889" spans="1:9" s="1" customFormat="1" x14ac:dyDescent="0.25">
      <c r="A889" s="5" t="s">
        <v>413</v>
      </c>
      <c r="B889" s="5" t="s">
        <v>550</v>
      </c>
      <c r="C889" s="5" t="s">
        <v>907</v>
      </c>
      <c r="D889" s="5" t="s">
        <v>548</v>
      </c>
      <c r="E889" s="5">
        <v>38</v>
      </c>
      <c r="F889" s="50">
        <v>29169</v>
      </c>
      <c r="G889" s="5">
        <v>351560</v>
      </c>
      <c r="H889" s="50">
        <v>37716</v>
      </c>
      <c r="I889" s="5" t="s">
        <v>858</v>
      </c>
    </row>
    <row r="890" spans="1:9" s="1" customFormat="1" x14ac:dyDescent="0.25">
      <c r="A890" s="5" t="s">
        <v>413</v>
      </c>
      <c r="B890" s="5" t="s">
        <v>534</v>
      </c>
      <c r="C890" s="5" t="s">
        <v>847</v>
      </c>
      <c r="D890" s="5" t="s">
        <v>445</v>
      </c>
      <c r="E890" s="5">
        <v>38</v>
      </c>
      <c r="F890" s="50">
        <v>29246</v>
      </c>
      <c r="G890" s="5">
        <v>351383</v>
      </c>
      <c r="H890" s="50">
        <v>37775</v>
      </c>
      <c r="I890" s="5" t="s">
        <v>858</v>
      </c>
    </row>
    <row r="891" spans="1:9" s="1" customFormat="1" x14ac:dyDescent="0.25">
      <c r="A891" s="5" t="s">
        <v>413</v>
      </c>
      <c r="B891" s="5" t="s">
        <v>587</v>
      </c>
      <c r="C891" s="5" t="s">
        <v>801</v>
      </c>
      <c r="D891" s="5" t="s">
        <v>868</v>
      </c>
      <c r="E891" s="5">
        <v>47</v>
      </c>
      <c r="F891" s="50">
        <v>26164</v>
      </c>
      <c r="G891" s="5">
        <v>561655</v>
      </c>
      <c r="H891" s="50">
        <v>34054</v>
      </c>
      <c r="I891" s="5" t="s">
        <v>909</v>
      </c>
    </row>
    <row r="892" spans="1:9" s="1" customFormat="1" x14ac:dyDescent="0.25">
      <c r="A892" s="5" t="s">
        <v>454</v>
      </c>
      <c r="B892" s="5" t="s">
        <v>570</v>
      </c>
      <c r="C892" s="5" t="s">
        <v>435</v>
      </c>
      <c r="D892" s="5" t="s">
        <v>940</v>
      </c>
      <c r="E892" s="5">
        <v>55</v>
      </c>
      <c r="F892" s="50">
        <v>22957</v>
      </c>
      <c r="G892" s="5">
        <v>351380</v>
      </c>
      <c r="H892" s="50">
        <v>33995</v>
      </c>
      <c r="I892" s="5" t="s">
        <v>924</v>
      </c>
    </row>
    <row r="893" spans="1:9" s="1" customFormat="1" x14ac:dyDescent="0.25">
      <c r="A893" s="5" t="s">
        <v>413</v>
      </c>
      <c r="B893" s="5" t="s">
        <v>418</v>
      </c>
      <c r="C893" s="5" t="s">
        <v>808</v>
      </c>
      <c r="D893" s="5" t="s">
        <v>741</v>
      </c>
      <c r="E893" s="5">
        <v>38</v>
      </c>
      <c r="F893" s="50">
        <v>29201</v>
      </c>
      <c r="G893" s="5">
        <v>351420</v>
      </c>
      <c r="H893" s="50">
        <v>37901</v>
      </c>
      <c r="I893" s="5" t="s">
        <v>858</v>
      </c>
    </row>
    <row r="894" spans="1:9" s="1" customFormat="1" x14ac:dyDescent="0.25">
      <c r="A894" s="5" t="s">
        <v>413</v>
      </c>
      <c r="B894" s="5" t="s">
        <v>626</v>
      </c>
      <c r="C894" s="5" t="s">
        <v>88</v>
      </c>
      <c r="D894" s="5" t="s">
        <v>416</v>
      </c>
      <c r="E894" s="5">
        <v>37</v>
      </c>
      <c r="F894" s="50">
        <v>29808</v>
      </c>
      <c r="G894" s="5">
        <v>351568</v>
      </c>
      <c r="H894" s="50">
        <v>37963</v>
      </c>
      <c r="I894" s="5" t="s">
        <v>858</v>
      </c>
    </row>
    <row r="895" spans="1:9" s="1" customFormat="1" x14ac:dyDescent="0.25">
      <c r="A895" s="5" t="s">
        <v>454</v>
      </c>
      <c r="B895" s="5" t="s">
        <v>618</v>
      </c>
      <c r="C895" s="5" t="s">
        <v>710</v>
      </c>
      <c r="D895" s="5" t="s">
        <v>473</v>
      </c>
      <c r="E895" s="5">
        <v>39</v>
      </c>
      <c r="F895" s="50">
        <v>28894</v>
      </c>
      <c r="G895" s="5">
        <v>566429</v>
      </c>
      <c r="H895" s="50">
        <v>37935</v>
      </c>
      <c r="I895" s="5" t="s">
        <v>858</v>
      </c>
    </row>
    <row r="896" spans="1:9" s="1" customFormat="1" x14ac:dyDescent="0.25">
      <c r="A896" s="5" t="s">
        <v>454</v>
      </c>
      <c r="B896" s="5" t="s">
        <v>562</v>
      </c>
      <c r="C896" s="5" t="s">
        <v>907</v>
      </c>
      <c r="D896" s="5" t="s">
        <v>473</v>
      </c>
      <c r="E896" s="5">
        <v>38</v>
      </c>
      <c r="F896" s="50">
        <v>29406</v>
      </c>
      <c r="G896" s="5">
        <v>568868</v>
      </c>
      <c r="H896" s="50">
        <v>37845</v>
      </c>
      <c r="I896" s="5" t="s">
        <v>858</v>
      </c>
    </row>
    <row r="897" spans="1:9" s="1" customFormat="1" x14ac:dyDescent="0.25">
      <c r="A897" s="5" t="s">
        <v>413</v>
      </c>
      <c r="B897" s="5" t="s">
        <v>474</v>
      </c>
      <c r="C897" s="5" t="s">
        <v>848</v>
      </c>
      <c r="D897" s="5" t="s">
        <v>460</v>
      </c>
      <c r="E897" s="5">
        <v>38</v>
      </c>
      <c r="F897" s="50">
        <v>29171</v>
      </c>
      <c r="G897" s="5">
        <v>561662</v>
      </c>
      <c r="H897" s="50">
        <v>37770</v>
      </c>
      <c r="I897" s="5" t="s">
        <v>858</v>
      </c>
    </row>
    <row r="898" spans="1:9" s="1" customFormat="1" x14ac:dyDescent="0.25">
      <c r="A898" s="5" t="s">
        <v>413</v>
      </c>
      <c r="B898" s="5" t="s">
        <v>623</v>
      </c>
      <c r="C898" s="5" t="s">
        <v>907</v>
      </c>
      <c r="D898" s="5" t="s">
        <v>473</v>
      </c>
      <c r="E898" s="5">
        <v>36</v>
      </c>
      <c r="F898" s="50">
        <v>29902</v>
      </c>
      <c r="G898" s="5">
        <v>566560</v>
      </c>
      <c r="H898" s="50">
        <v>37950</v>
      </c>
      <c r="I898" s="5" t="s">
        <v>858</v>
      </c>
    </row>
    <row r="899" spans="1:9" s="1" customFormat="1" x14ac:dyDescent="0.25">
      <c r="A899" s="5" t="s">
        <v>413</v>
      </c>
      <c r="B899" s="5" t="s">
        <v>559</v>
      </c>
      <c r="C899" s="5" t="s">
        <v>941</v>
      </c>
      <c r="D899" s="5" t="s">
        <v>473</v>
      </c>
      <c r="E899" s="5">
        <v>38</v>
      </c>
      <c r="F899" s="50">
        <v>29140</v>
      </c>
      <c r="G899" s="5">
        <v>350070</v>
      </c>
      <c r="H899" s="50">
        <v>37963</v>
      </c>
      <c r="I899" s="5" t="s">
        <v>858</v>
      </c>
    </row>
    <row r="900" spans="1:9" s="1" customFormat="1" x14ac:dyDescent="0.25">
      <c r="A900" s="5" t="s">
        <v>454</v>
      </c>
      <c r="B900" s="5" t="s">
        <v>521</v>
      </c>
      <c r="C900" s="5" t="s">
        <v>928</v>
      </c>
      <c r="D900" s="5" t="s">
        <v>473</v>
      </c>
      <c r="E900" s="5">
        <v>37</v>
      </c>
      <c r="F900" s="50">
        <v>29505</v>
      </c>
      <c r="G900" s="5">
        <v>350090</v>
      </c>
      <c r="H900" s="50">
        <v>37886</v>
      </c>
      <c r="I900" s="5" t="s">
        <v>858</v>
      </c>
    </row>
    <row r="901" spans="1:9" s="1" customFormat="1" x14ac:dyDescent="0.25">
      <c r="A901" s="5" t="s">
        <v>413</v>
      </c>
      <c r="B901" s="5" t="s">
        <v>671</v>
      </c>
      <c r="C901" s="5" t="s">
        <v>942</v>
      </c>
      <c r="D901" s="5" t="s">
        <v>473</v>
      </c>
      <c r="E901" s="5">
        <v>38</v>
      </c>
      <c r="F901" s="50">
        <v>29370</v>
      </c>
      <c r="G901" s="5">
        <v>350088</v>
      </c>
      <c r="H901" s="50">
        <v>37662</v>
      </c>
      <c r="I901" s="5" t="s">
        <v>858</v>
      </c>
    </row>
    <row r="902" spans="1:9" s="1" customFormat="1" x14ac:dyDescent="0.25">
      <c r="A902" s="5" t="s">
        <v>413</v>
      </c>
      <c r="B902" s="5" t="s">
        <v>594</v>
      </c>
      <c r="C902" s="5" t="s">
        <v>844</v>
      </c>
      <c r="D902" s="5" t="s">
        <v>433</v>
      </c>
      <c r="E902" s="5">
        <v>37</v>
      </c>
      <c r="F902" s="50">
        <v>29611</v>
      </c>
      <c r="G902" s="5">
        <v>351431</v>
      </c>
      <c r="H902" s="50">
        <v>37776</v>
      </c>
      <c r="I902" s="5" t="s">
        <v>858</v>
      </c>
    </row>
    <row r="903" spans="1:9" s="1" customFormat="1" x14ac:dyDescent="0.25">
      <c r="A903" s="5" t="s">
        <v>413</v>
      </c>
      <c r="B903" s="5" t="s">
        <v>625</v>
      </c>
      <c r="C903" s="5" t="s">
        <v>943</v>
      </c>
      <c r="D903" s="5" t="s">
        <v>416</v>
      </c>
      <c r="E903" s="5">
        <v>36</v>
      </c>
      <c r="F903" s="50">
        <v>29900</v>
      </c>
      <c r="G903" s="5">
        <v>561702</v>
      </c>
      <c r="H903" s="50">
        <v>37758</v>
      </c>
      <c r="I903" s="5" t="s">
        <v>858</v>
      </c>
    </row>
    <row r="904" spans="1:9" s="1" customFormat="1" x14ac:dyDescent="0.25">
      <c r="A904" s="5" t="s">
        <v>413</v>
      </c>
      <c r="B904" s="5" t="s">
        <v>719</v>
      </c>
      <c r="C904" s="5" t="s">
        <v>844</v>
      </c>
      <c r="D904" s="5" t="s">
        <v>846</v>
      </c>
      <c r="E904" s="5">
        <v>36</v>
      </c>
      <c r="F904" s="50">
        <v>30088</v>
      </c>
      <c r="G904" s="5">
        <v>350114</v>
      </c>
      <c r="H904" s="50">
        <v>38141</v>
      </c>
      <c r="I904" s="5" t="s">
        <v>858</v>
      </c>
    </row>
    <row r="905" spans="1:9" s="1" customFormat="1" x14ac:dyDescent="0.25">
      <c r="A905" s="5" t="s">
        <v>413</v>
      </c>
      <c r="B905" s="5" t="s">
        <v>578</v>
      </c>
      <c r="C905" s="5" t="s">
        <v>847</v>
      </c>
      <c r="D905" s="5" t="s">
        <v>416</v>
      </c>
      <c r="E905" s="5">
        <v>36</v>
      </c>
      <c r="F905" s="50">
        <v>30149</v>
      </c>
      <c r="G905" s="5">
        <v>351429</v>
      </c>
      <c r="H905" s="50">
        <v>38112</v>
      </c>
      <c r="I905" s="5" t="s">
        <v>858</v>
      </c>
    </row>
    <row r="906" spans="1:9" s="1" customFormat="1" x14ac:dyDescent="0.25">
      <c r="A906" s="5" t="s">
        <v>413</v>
      </c>
      <c r="B906" s="5" t="s">
        <v>719</v>
      </c>
      <c r="C906" s="5" t="s">
        <v>438</v>
      </c>
      <c r="D906" s="5" t="s">
        <v>473</v>
      </c>
      <c r="E906" s="5">
        <v>41</v>
      </c>
      <c r="F906" s="50">
        <v>28309</v>
      </c>
      <c r="G906" s="5">
        <v>350124</v>
      </c>
      <c r="H906" s="50">
        <v>38331</v>
      </c>
      <c r="I906" s="5" t="s">
        <v>858</v>
      </c>
    </row>
    <row r="907" spans="1:9" s="1" customFormat="1" x14ac:dyDescent="0.25">
      <c r="A907" s="5" t="s">
        <v>413</v>
      </c>
      <c r="B907" s="5" t="s">
        <v>664</v>
      </c>
      <c r="C907" s="5" t="s">
        <v>944</v>
      </c>
      <c r="D907" s="5" t="s">
        <v>548</v>
      </c>
      <c r="E907" s="5">
        <v>37</v>
      </c>
      <c r="F907" s="50">
        <v>29625</v>
      </c>
      <c r="G907" s="5">
        <v>350107</v>
      </c>
      <c r="H907" s="50">
        <v>37994</v>
      </c>
      <c r="I907" s="5" t="s">
        <v>858</v>
      </c>
    </row>
    <row r="908" spans="1:9" s="1" customFormat="1" x14ac:dyDescent="0.25">
      <c r="A908" s="5" t="s">
        <v>413</v>
      </c>
      <c r="B908" s="5" t="s">
        <v>511</v>
      </c>
      <c r="C908" s="5" t="s">
        <v>930</v>
      </c>
      <c r="D908" s="5" t="s">
        <v>416</v>
      </c>
      <c r="E908" s="5">
        <v>38</v>
      </c>
      <c r="F908" s="50">
        <v>29419</v>
      </c>
      <c r="G908" s="5">
        <v>561630</v>
      </c>
      <c r="H908" s="50">
        <v>38129</v>
      </c>
      <c r="I908" s="5" t="s">
        <v>858</v>
      </c>
    </row>
    <row r="909" spans="1:9" s="1" customFormat="1" x14ac:dyDescent="0.25">
      <c r="A909" s="5" t="s">
        <v>408</v>
      </c>
      <c r="B909" s="5" t="s">
        <v>634</v>
      </c>
      <c r="C909" s="5" t="s">
        <v>155</v>
      </c>
      <c r="D909" s="5" t="s">
        <v>460</v>
      </c>
      <c r="E909" s="5">
        <v>41</v>
      </c>
      <c r="F909" s="50">
        <v>28293</v>
      </c>
      <c r="G909" s="5">
        <v>351427</v>
      </c>
      <c r="H909" s="50">
        <v>38150</v>
      </c>
      <c r="I909" s="5" t="s">
        <v>858</v>
      </c>
    </row>
    <row r="910" spans="1:9" s="1" customFormat="1" x14ac:dyDescent="0.25">
      <c r="A910" s="5" t="s">
        <v>408</v>
      </c>
      <c r="B910" s="5" t="s">
        <v>586</v>
      </c>
      <c r="C910" s="5" t="s">
        <v>471</v>
      </c>
      <c r="D910" s="5" t="s">
        <v>749</v>
      </c>
      <c r="E910" s="5">
        <v>38</v>
      </c>
      <c r="F910" s="50">
        <v>29140</v>
      </c>
      <c r="G910" s="5">
        <v>561645</v>
      </c>
      <c r="H910" s="50">
        <v>38110</v>
      </c>
      <c r="I910" s="5" t="s">
        <v>858</v>
      </c>
    </row>
    <row r="911" spans="1:9" s="1" customFormat="1" x14ac:dyDescent="0.25">
      <c r="A911" s="5" t="s">
        <v>408</v>
      </c>
      <c r="B911" s="5" t="s">
        <v>673</v>
      </c>
      <c r="C911" s="5" t="s">
        <v>86</v>
      </c>
      <c r="D911" s="5" t="s">
        <v>945</v>
      </c>
      <c r="E911" s="5">
        <v>51</v>
      </c>
      <c r="F911" s="50">
        <v>24665</v>
      </c>
      <c r="G911" s="5">
        <v>351569</v>
      </c>
      <c r="H911" s="50">
        <v>35058</v>
      </c>
      <c r="I911" s="5" t="s">
        <v>909</v>
      </c>
    </row>
    <row r="912" spans="1:9" s="1" customFormat="1" x14ac:dyDescent="0.25">
      <c r="A912" s="5" t="s">
        <v>413</v>
      </c>
      <c r="B912" s="5" t="s">
        <v>492</v>
      </c>
      <c r="C912" s="5" t="s">
        <v>523</v>
      </c>
      <c r="D912" s="5" t="s">
        <v>416</v>
      </c>
      <c r="E912" s="5">
        <v>43</v>
      </c>
      <c r="F912" s="50">
        <v>27458</v>
      </c>
      <c r="G912" s="5">
        <v>561599</v>
      </c>
      <c r="H912" s="50">
        <v>38180</v>
      </c>
      <c r="I912" s="5" t="s">
        <v>924</v>
      </c>
    </row>
    <row r="913" spans="1:9" s="1" customFormat="1" x14ac:dyDescent="0.25">
      <c r="A913" s="5" t="s">
        <v>413</v>
      </c>
      <c r="B913" s="5" t="s">
        <v>626</v>
      </c>
      <c r="C913" s="5" t="s">
        <v>707</v>
      </c>
      <c r="D913" s="5" t="s">
        <v>457</v>
      </c>
      <c r="E913" s="5">
        <v>52</v>
      </c>
      <c r="F913" s="50">
        <v>24072</v>
      </c>
      <c r="G913" s="5">
        <v>561598</v>
      </c>
      <c r="H913" s="50">
        <v>34761</v>
      </c>
      <c r="I913" s="5" t="s">
        <v>926</v>
      </c>
    </row>
    <row r="914" spans="1:9" s="1" customFormat="1" x14ac:dyDescent="0.25">
      <c r="A914" s="5" t="s">
        <v>413</v>
      </c>
      <c r="B914" s="5" t="s">
        <v>730</v>
      </c>
      <c r="C914" s="5" t="s">
        <v>946</v>
      </c>
      <c r="D914" s="5" t="s">
        <v>460</v>
      </c>
      <c r="E914" s="5">
        <v>37</v>
      </c>
      <c r="F914" s="50">
        <v>29516</v>
      </c>
      <c r="G914" s="5">
        <v>561660</v>
      </c>
      <c r="H914" s="50">
        <v>38271</v>
      </c>
      <c r="I914" s="5" t="s">
        <v>858</v>
      </c>
    </row>
    <row r="915" spans="1:9" s="1" customFormat="1" x14ac:dyDescent="0.25">
      <c r="A915" s="5" t="s">
        <v>413</v>
      </c>
      <c r="B915" s="5" t="s">
        <v>541</v>
      </c>
      <c r="C915" s="5" t="s">
        <v>523</v>
      </c>
      <c r="D915" s="5" t="s">
        <v>850</v>
      </c>
      <c r="E915" s="5">
        <v>38</v>
      </c>
      <c r="F915" s="50">
        <v>29486</v>
      </c>
      <c r="G915" s="5">
        <v>350175</v>
      </c>
      <c r="H915" s="50">
        <v>38185</v>
      </c>
      <c r="I915" s="5" t="s">
        <v>858</v>
      </c>
    </row>
    <row r="916" spans="1:9" s="1" customFormat="1" x14ac:dyDescent="0.25">
      <c r="A916" s="5" t="s">
        <v>408</v>
      </c>
      <c r="B916" s="5" t="s">
        <v>519</v>
      </c>
      <c r="C916" s="5" t="s">
        <v>828</v>
      </c>
      <c r="D916" s="5" t="s">
        <v>473</v>
      </c>
      <c r="E916" s="5">
        <v>34</v>
      </c>
      <c r="F916" s="50">
        <v>30937</v>
      </c>
      <c r="G916" s="5">
        <v>350187</v>
      </c>
      <c r="H916" s="50">
        <v>38252</v>
      </c>
      <c r="I916" s="5" t="s">
        <v>858</v>
      </c>
    </row>
    <row r="917" spans="1:9" s="1" customFormat="1" x14ac:dyDescent="0.25">
      <c r="A917" s="5" t="s">
        <v>454</v>
      </c>
      <c r="B917" s="5" t="s">
        <v>546</v>
      </c>
      <c r="C917" s="5" t="s">
        <v>529</v>
      </c>
      <c r="D917" s="5" t="s">
        <v>548</v>
      </c>
      <c r="E917" s="5">
        <v>39</v>
      </c>
      <c r="F917" s="50">
        <v>28953</v>
      </c>
      <c r="G917" s="5">
        <v>350192</v>
      </c>
      <c r="H917" s="50">
        <v>38080</v>
      </c>
      <c r="I917" s="5" t="s">
        <v>858</v>
      </c>
    </row>
    <row r="918" spans="1:9" s="1" customFormat="1" x14ac:dyDescent="0.25">
      <c r="A918" s="5" t="s">
        <v>408</v>
      </c>
      <c r="B918" s="5" t="s">
        <v>705</v>
      </c>
      <c r="C918" s="5" t="s">
        <v>471</v>
      </c>
      <c r="D918" s="5" t="s">
        <v>947</v>
      </c>
      <c r="E918" s="5">
        <v>39</v>
      </c>
      <c r="F918" s="50">
        <v>29018</v>
      </c>
      <c r="G918" s="5">
        <v>566544</v>
      </c>
      <c r="H918" s="50">
        <v>38347</v>
      </c>
      <c r="I918" s="5" t="s">
        <v>858</v>
      </c>
    </row>
    <row r="919" spans="1:9" s="1" customFormat="1" x14ac:dyDescent="0.25">
      <c r="A919" s="5" t="s">
        <v>454</v>
      </c>
      <c r="B919" s="5" t="s">
        <v>667</v>
      </c>
      <c r="C919" s="5" t="s">
        <v>928</v>
      </c>
      <c r="D919" s="5" t="s">
        <v>678</v>
      </c>
      <c r="E919" s="5">
        <v>37</v>
      </c>
      <c r="F919" s="50">
        <v>29726</v>
      </c>
      <c r="G919" s="5">
        <v>561677</v>
      </c>
      <c r="H919" s="50">
        <v>38302</v>
      </c>
      <c r="I919" s="5" t="s">
        <v>858</v>
      </c>
    </row>
    <row r="920" spans="1:9" s="1" customFormat="1" x14ac:dyDescent="0.25">
      <c r="A920" s="5" t="s">
        <v>408</v>
      </c>
      <c r="B920" s="5" t="s">
        <v>612</v>
      </c>
      <c r="C920" s="5" t="s">
        <v>835</v>
      </c>
      <c r="D920" s="5" t="s">
        <v>628</v>
      </c>
      <c r="E920" s="5">
        <v>38</v>
      </c>
      <c r="F920" s="50">
        <v>29394</v>
      </c>
      <c r="G920" s="5">
        <v>561675</v>
      </c>
      <c r="H920" s="50">
        <v>38317</v>
      </c>
      <c r="I920" s="5" t="s">
        <v>858</v>
      </c>
    </row>
    <row r="921" spans="1:9" s="1" customFormat="1" x14ac:dyDescent="0.25">
      <c r="A921" s="5" t="s">
        <v>408</v>
      </c>
      <c r="B921" s="5" t="s">
        <v>499</v>
      </c>
      <c r="C921" s="5" t="s">
        <v>453</v>
      </c>
      <c r="D921" s="5" t="s">
        <v>619</v>
      </c>
      <c r="E921" s="5">
        <v>40</v>
      </c>
      <c r="F921" s="50">
        <v>28515</v>
      </c>
      <c r="G921" s="5">
        <v>561679</v>
      </c>
      <c r="H921" s="50">
        <v>38075</v>
      </c>
      <c r="I921" s="5" t="s">
        <v>858</v>
      </c>
    </row>
    <row r="922" spans="1:9" s="1" customFormat="1" x14ac:dyDescent="0.25">
      <c r="A922" s="5" t="s">
        <v>408</v>
      </c>
      <c r="B922" s="5" t="s">
        <v>664</v>
      </c>
      <c r="C922" s="5" t="s">
        <v>161</v>
      </c>
      <c r="D922" s="5" t="s">
        <v>473</v>
      </c>
      <c r="E922" s="5">
        <v>38</v>
      </c>
      <c r="F922" s="50">
        <v>29468</v>
      </c>
      <c r="G922" s="5">
        <v>561744</v>
      </c>
      <c r="H922" s="50">
        <v>38206</v>
      </c>
      <c r="I922" s="5" t="s">
        <v>858</v>
      </c>
    </row>
    <row r="923" spans="1:9" s="1" customFormat="1" x14ac:dyDescent="0.25">
      <c r="A923" s="5" t="s">
        <v>454</v>
      </c>
      <c r="B923" s="5" t="s">
        <v>784</v>
      </c>
      <c r="C923" s="5" t="s">
        <v>489</v>
      </c>
      <c r="D923" s="5" t="s">
        <v>457</v>
      </c>
      <c r="E923" s="5">
        <v>50</v>
      </c>
      <c r="F923" s="50">
        <v>24818</v>
      </c>
      <c r="G923" s="5">
        <v>561684</v>
      </c>
      <c r="H923" s="50">
        <v>36050</v>
      </c>
      <c r="I923" s="5" t="s">
        <v>909</v>
      </c>
    </row>
    <row r="924" spans="1:9" s="1" customFormat="1" x14ac:dyDescent="0.25">
      <c r="A924" s="5" t="s">
        <v>413</v>
      </c>
      <c r="B924" s="5" t="s">
        <v>748</v>
      </c>
      <c r="C924" s="5" t="s">
        <v>91</v>
      </c>
      <c r="D924" s="5" t="s">
        <v>457</v>
      </c>
      <c r="E924" s="5">
        <v>41</v>
      </c>
      <c r="F924" s="50">
        <v>28244</v>
      </c>
      <c r="G924" s="5">
        <v>566203</v>
      </c>
      <c r="H924" s="50">
        <v>38171</v>
      </c>
      <c r="I924" s="5" t="s">
        <v>466</v>
      </c>
    </row>
    <row r="925" spans="1:9" s="1" customFormat="1" x14ac:dyDescent="0.25">
      <c r="A925" s="5" t="s">
        <v>413</v>
      </c>
      <c r="B925" s="5" t="s">
        <v>514</v>
      </c>
      <c r="C925" s="5" t="s">
        <v>523</v>
      </c>
      <c r="D925" s="5" t="s">
        <v>416</v>
      </c>
      <c r="E925" s="5">
        <v>35</v>
      </c>
      <c r="F925" s="50">
        <v>30246</v>
      </c>
      <c r="G925" s="5">
        <v>561666</v>
      </c>
      <c r="H925" s="50">
        <v>38067</v>
      </c>
      <c r="I925" s="5" t="s">
        <v>858</v>
      </c>
    </row>
    <row r="926" spans="1:9" s="1" customFormat="1" x14ac:dyDescent="0.25">
      <c r="A926" s="5" t="s">
        <v>413</v>
      </c>
      <c r="B926" s="5" t="s">
        <v>561</v>
      </c>
      <c r="C926" s="5" t="s">
        <v>893</v>
      </c>
      <c r="D926" s="5" t="s">
        <v>473</v>
      </c>
      <c r="E926" s="5">
        <v>35</v>
      </c>
      <c r="F926" s="50">
        <v>30535</v>
      </c>
      <c r="G926" s="5">
        <v>561668</v>
      </c>
      <c r="H926" s="50">
        <v>38647</v>
      </c>
      <c r="I926" s="5" t="s">
        <v>909</v>
      </c>
    </row>
    <row r="927" spans="1:9" s="1" customFormat="1" x14ac:dyDescent="0.25">
      <c r="A927" s="5" t="s">
        <v>413</v>
      </c>
      <c r="B927" s="5" t="s">
        <v>602</v>
      </c>
      <c r="C927" s="5" t="s">
        <v>896</v>
      </c>
      <c r="D927" s="5" t="s">
        <v>473</v>
      </c>
      <c r="E927" s="5">
        <v>43</v>
      </c>
      <c r="F927" s="50">
        <v>27358</v>
      </c>
      <c r="G927" s="5">
        <v>561688</v>
      </c>
      <c r="H927" s="50">
        <v>38462</v>
      </c>
      <c r="I927" s="5" t="s">
        <v>909</v>
      </c>
    </row>
    <row r="928" spans="1:9" s="1" customFormat="1" x14ac:dyDescent="0.25">
      <c r="A928" s="5" t="s">
        <v>408</v>
      </c>
      <c r="B928" s="5" t="s">
        <v>572</v>
      </c>
      <c r="C928" s="5" t="s">
        <v>453</v>
      </c>
      <c r="D928" s="5" t="s">
        <v>642</v>
      </c>
      <c r="E928" s="5">
        <v>42</v>
      </c>
      <c r="F928" s="50">
        <v>27800</v>
      </c>
      <c r="G928" s="5">
        <v>350199</v>
      </c>
      <c r="H928" s="50">
        <v>38450</v>
      </c>
      <c r="I928" s="5" t="s">
        <v>909</v>
      </c>
    </row>
    <row r="929" spans="1:9" s="1" customFormat="1" x14ac:dyDescent="0.25">
      <c r="A929" s="5" t="s">
        <v>408</v>
      </c>
      <c r="B929" s="5" t="s">
        <v>671</v>
      </c>
      <c r="C929" s="5" t="s">
        <v>892</v>
      </c>
      <c r="D929" s="5" t="s">
        <v>460</v>
      </c>
      <c r="E929" s="5">
        <v>64</v>
      </c>
      <c r="F929" s="50">
        <v>19948</v>
      </c>
      <c r="G929" s="5">
        <v>350257</v>
      </c>
      <c r="H929" s="50">
        <v>29916</v>
      </c>
      <c r="I929" s="5" t="s">
        <v>909</v>
      </c>
    </row>
    <row r="930" spans="1:9" s="1" customFormat="1" x14ac:dyDescent="0.25">
      <c r="A930" s="5" t="s">
        <v>408</v>
      </c>
      <c r="B930" s="5" t="s">
        <v>574</v>
      </c>
      <c r="C930" s="5" t="s">
        <v>570</v>
      </c>
      <c r="D930" s="5" t="s">
        <v>460</v>
      </c>
      <c r="E930" s="5">
        <v>36</v>
      </c>
      <c r="F930" s="50">
        <v>29932</v>
      </c>
      <c r="G930" s="5">
        <v>561689</v>
      </c>
      <c r="H930" s="50">
        <v>38599</v>
      </c>
      <c r="I930" s="5" t="s">
        <v>858</v>
      </c>
    </row>
    <row r="931" spans="1:9" s="1" customFormat="1" x14ac:dyDescent="0.25">
      <c r="A931" s="5" t="s">
        <v>413</v>
      </c>
      <c r="B931" s="5" t="s">
        <v>578</v>
      </c>
      <c r="C931" s="5" t="s">
        <v>840</v>
      </c>
      <c r="D931" s="5" t="s">
        <v>416</v>
      </c>
      <c r="E931" s="5">
        <v>35</v>
      </c>
      <c r="F931" s="50">
        <v>30489</v>
      </c>
      <c r="G931" s="5">
        <v>566403</v>
      </c>
      <c r="H931" s="50">
        <v>38492</v>
      </c>
      <c r="I931" s="5" t="s">
        <v>858</v>
      </c>
    </row>
    <row r="932" spans="1:9" s="1" customFormat="1" x14ac:dyDescent="0.25">
      <c r="A932" s="5" t="s">
        <v>413</v>
      </c>
      <c r="B932" s="5" t="s">
        <v>667</v>
      </c>
      <c r="C932" s="5" t="s">
        <v>640</v>
      </c>
      <c r="D932" s="5" t="s">
        <v>457</v>
      </c>
      <c r="E932" s="5">
        <v>54</v>
      </c>
      <c r="F932" s="50">
        <v>23412</v>
      </c>
      <c r="G932" s="5">
        <v>561505</v>
      </c>
      <c r="H932" s="50">
        <v>34952</v>
      </c>
      <c r="I932" s="5" t="s">
        <v>909</v>
      </c>
    </row>
    <row r="933" spans="1:9" s="1" customFormat="1" x14ac:dyDescent="0.25">
      <c r="A933" s="5" t="s">
        <v>454</v>
      </c>
      <c r="B933" s="5" t="s">
        <v>614</v>
      </c>
      <c r="C933" s="5" t="s">
        <v>930</v>
      </c>
      <c r="D933" s="5" t="s">
        <v>460</v>
      </c>
      <c r="E933" s="5">
        <v>35</v>
      </c>
      <c r="F933" s="50">
        <v>30373</v>
      </c>
      <c r="G933" s="5">
        <v>566546</v>
      </c>
      <c r="H933" s="50">
        <v>38357</v>
      </c>
      <c r="I933" s="5" t="s">
        <v>909</v>
      </c>
    </row>
    <row r="934" spans="1:9" s="1" customFormat="1" x14ac:dyDescent="0.25">
      <c r="A934" s="5" t="s">
        <v>408</v>
      </c>
      <c r="B934" s="5" t="s">
        <v>485</v>
      </c>
      <c r="C934" s="5" t="s">
        <v>822</v>
      </c>
      <c r="D934" s="5" t="s">
        <v>482</v>
      </c>
      <c r="E934" s="5">
        <v>39</v>
      </c>
      <c r="F934" s="50">
        <v>29010</v>
      </c>
      <c r="G934" s="5">
        <v>350200</v>
      </c>
      <c r="H934" s="50">
        <v>38484</v>
      </c>
      <c r="I934" s="5" t="s">
        <v>858</v>
      </c>
    </row>
    <row r="935" spans="1:9" s="1" customFormat="1" x14ac:dyDescent="0.25">
      <c r="A935" s="5" t="s">
        <v>408</v>
      </c>
      <c r="B935" s="5" t="s">
        <v>570</v>
      </c>
      <c r="C935" s="5" t="s">
        <v>948</v>
      </c>
      <c r="D935" s="5" t="s">
        <v>749</v>
      </c>
      <c r="E935" s="5">
        <v>36</v>
      </c>
      <c r="F935" s="50">
        <v>29945</v>
      </c>
      <c r="G935" s="5">
        <v>350340</v>
      </c>
      <c r="H935" s="50">
        <v>38414</v>
      </c>
      <c r="I935" s="5" t="s">
        <v>858</v>
      </c>
    </row>
    <row r="936" spans="1:9" s="1" customFormat="1" x14ac:dyDescent="0.25">
      <c r="A936" s="5" t="s">
        <v>413</v>
      </c>
      <c r="B936" s="5" t="s">
        <v>662</v>
      </c>
      <c r="C936" s="5" t="s">
        <v>930</v>
      </c>
      <c r="D936" s="5" t="s">
        <v>439</v>
      </c>
      <c r="E936" s="5">
        <v>64</v>
      </c>
      <c r="F936" s="50">
        <v>19948</v>
      </c>
      <c r="G936" s="5">
        <v>561696</v>
      </c>
      <c r="H936" s="50">
        <v>29916</v>
      </c>
      <c r="I936" s="5" t="s">
        <v>909</v>
      </c>
    </row>
    <row r="937" spans="1:9" s="1" customFormat="1" x14ac:dyDescent="0.25">
      <c r="A937" s="5" t="s">
        <v>408</v>
      </c>
      <c r="B937" s="5" t="s">
        <v>561</v>
      </c>
      <c r="C937" s="5" t="s">
        <v>410</v>
      </c>
      <c r="D937" s="5" t="s">
        <v>473</v>
      </c>
      <c r="E937" s="5">
        <v>39</v>
      </c>
      <c r="F937" s="50">
        <v>29040</v>
      </c>
      <c r="G937" s="5">
        <v>561697</v>
      </c>
      <c r="H937" s="50">
        <v>38696</v>
      </c>
      <c r="I937" s="5" t="s">
        <v>858</v>
      </c>
    </row>
    <row r="938" spans="1:9" s="1" customFormat="1" x14ac:dyDescent="0.25">
      <c r="A938" s="5" t="s">
        <v>408</v>
      </c>
      <c r="B938" s="5" t="s">
        <v>631</v>
      </c>
      <c r="C938" s="5" t="s">
        <v>465</v>
      </c>
      <c r="D938" s="5" t="s">
        <v>460</v>
      </c>
      <c r="E938" s="5">
        <v>38</v>
      </c>
      <c r="F938" s="50">
        <v>29389</v>
      </c>
      <c r="G938" s="5">
        <v>350236</v>
      </c>
      <c r="H938" s="50">
        <v>38640</v>
      </c>
      <c r="I938" s="5" t="s">
        <v>858</v>
      </c>
    </row>
    <row r="939" spans="1:9" s="1" customFormat="1" x14ac:dyDescent="0.25">
      <c r="A939" s="5" t="s">
        <v>413</v>
      </c>
      <c r="B939" s="5" t="s">
        <v>509</v>
      </c>
      <c r="C939" s="5" t="s">
        <v>949</v>
      </c>
      <c r="D939" s="5" t="s">
        <v>947</v>
      </c>
      <c r="E939" s="5">
        <v>38</v>
      </c>
      <c r="F939" s="50">
        <v>29272</v>
      </c>
      <c r="G939" s="5">
        <v>350638</v>
      </c>
      <c r="H939" s="50">
        <v>38377</v>
      </c>
      <c r="I939" s="5" t="s">
        <v>858</v>
      </c>
    </row>
    <row r="940" spans="1:9" s="1" customFormat="1" x14ac:dyDescent="0.25">
      <c r="A940" s="5" t="s">
        <v>408</v>
      </c>
      <c r="B940" s="5" t="s">
        <v>461</v>
      </c>
      <c r="C940" s="5" t="s">
        <v>621</v>
      </c>
      <c r="D940" s="5" t="s">
        <v>416</v>
      </c>
      <c r="E940" s="5">
        <v>39</v>
      </c>
      <c r="F940" s="50">
        <v>29079</v>
      </c>
      <c r="G940" s="5">
        <v>561700</v>
      </c>
      <c r="H940" s="50">
        <v>38492</v>
      </c>
      <c r="I940" s="5" t="s">
        <v>858</v>
      </c>
    </row>
    <row r="941" spans="1:9" s="1" customFormat="1" x14ac:dyDescent="0.25">
      <c r="A941" s="5" t="s">
        <v>408</v>
      </c>
      <c r="B941" s="5" t="s">
        <v>625</v>
      </c>
      <c r="C941" s="5" t="s">
        <v>950</v>
      </c>
      <c r="D941" s="5" t="s">
        <v>473</v>
      </c>
      <c r="E941" s="5">
        <v>39</v>
      </c>
      <c r="F941" s="50">
        <v>28773</v>
      </c>
      <c r="G941" s="5">
        <v>350705</v>
      </c>
      <c r="H941" s="50">
        <v>38607</v>
      </c>
      <c r="I941" s="5" t="s">
        <v>858</v>
      </c>
    </row>
    <row r="942" spans="1:9" s="1" customFormat="1" x14ac:dyDescent="0.25">
      <c r="A942" s="5" t="s">
        <v>408</v>
      </c>
      <c r="B942" s="5" t="s">
        <v>665</v>
      </c>
      <c r="C942" s="5" t="s">
        <v>951</v>
      </c>
      <c r="D942" s="5" t="s">
        <v>802</v>
      </c>
      <c r="E942" s="5">
        <v>37</v>
      </c>
      <c r="F942" s="50">
        <v>29711</v>
      </c>
      <c r="G942" s="5">
        <v>350530</v>
      </c>
      <c r="H942" s="50">
        <v>38758</v>
      </c>
      <c r="I942" s="5" t="s">
        <v>858</v>
      </c>
    </row>
    <row r="943" spans="1:9" s="1" customFormat="1" x14ac:dyDescent="0.25">
      <c r="A943" s="5" t="s">
        <v>408</v>
      </c>
      <c r="B943" s="5" t="s">
        <v>526</v>
      </c>
      <c r="C943" s="5" t="s">
        <v>835</v>
      </c>
      <c r="D943" s="5" t="s">
        <v>734</v>
      </c>
      <c r="E943" s="5">
        <v>36</v>
      </c>
      <c r="F943" s="50">
        <v>29869</v>
      </c>
      <c r="G943" s="5">
        <v>350523</v>
      </c>
      <c r="H943" s="50">
        <v>38399</v>
      </c>
      <c r="I943" s="5" t="s">
        <v>858</v>
      </c>
    </row>
    <row r="944" spans="1:9" s="1" customFormat="1" x14ac:dyDescent="0.25">
      <c r="A944" s="5" t="s">
        <v>413</v>
      </c>
      <c r="B944" s="5" t="s">
        <v>185</v>
      </c>
      <c r="C944" s="5" t="s">
        <v>952</v>
      </c>
      <c r="D944" s="5" t="s">
        <v>473</v>
      </c>
      <c r="E944" s="5">
        <v>39</v>
      </c>
      <c r="F944" s="50">
        <v>29110</v>
      </c>
      <c r="G944" s="5">
        <v>566037</v>
      </c>
      <c r="H944" s="50">
        <v>38805</v>
      </c>
      <c r="I944" s="5" t="s">
        <v>858</v>
      </c>
    </row>
    <row r="945" spans="1:9" s="1" customFormat="1" x14ac:dyDescent="0.25">
      <c r="A945" s="5" t="s">
        <v>454</v>
      </c>
      <c r="B945" s="5" t="s">
        <v>694</v>
      </c>
      <c r="C945" s="5" t="s">
        <v>844</v>
      </c>
      <c r="D945" s="5" t="s">
        <v>460</v>
      </c>
      <c r="E945" s="5">
        <v>36</v>
      </c>
      <c r="F945" s="50">
        <v>30057</v>
      </c>
      <c r="G945" s="5">
        <v>350869</v>
      </c>
      <c r="H945" s="50">
        <v>38812</v>
      </c>
      <c r="I945" s="5" t="s">
        <v>858</v>
      </c>
    </row>
    <row r="946" spans="1:9" s="1" customFormat="1" x14ac:dyDescent="0.25">
      <c r="A946" s="5" t="s">
        <v>413</v>
      </c>
      <c r="B946" s="5" t="s">
        <v>490</v>
      </c>
      <c r="C946" s="5" t="s">
        <v>640</v>
      </c>
      <c r="D946" s="5" t="s">
        <v>439</v>
      </c>
      <c r="E946" s="5">
        <v>38</v>
      </c>
      <c r="F946" s="50">
        <v>29296</v>
      </c>
      <c r="G946" s="5">
        <v>566326</v>
      </c>
      <c r="H946" s="50">
        <v>38871</v>
      </c>
      <c r="I946" s="5" t="s">
        <v>858</v>
      </c>
    </row>
    <row r="947" spans="1:9" s="1" customFormat="1" x14ac:dyDescent="0.25">
      <c r="A947" s="5" t="s">
        <v>413</v>
      </c>
      <c r="B947" s="5" t="s">
        <v>594</v>
      </c>
      <c r="C947" s="5" t="s">
        <v>596</v>
      </c>
      <c r="D947" s="5" t="s">
        <v>439</v>
      </c>
      <c r="E947" s="5">
        <v>35</v>
      </c>
      <c r="F947" s="50">
        <v>30236</v>
      </c>
      <c r="G947" s="5">
        <v>561735</v>
      </c>
      <c r="H947" s="50">
        <v>38802</v>
      </c>
      <c r="I947" s="5" t="s">
        <v>858</v>
      </c>
    </row>
    <row r="948" spans="1:9" s="1" customFormat="1" x14ac:dyDescent="0.25">
      <c r="A948" s="5" t="s">
        <v>413</v>
      </c>
      <c r="B948" s="5" t="s">
        <v>541</v>
      </c>
      <c r="C948" s="5" t="s">
        <v>640</v>
      </c>
      <c r="D948" s="5" t="s">
        <v>953</v>
      </c>
      <c r="E948" s="5">
        <v>48</v>
      </c>
      <c r="F948" s="50">
        <v>25687</v>
      </c>
      <c r="G948" s="5">
        <v>561654</v>
      </c>
      <c r="H948" s="50">
        <v>34725</v>
      </c>
      <c r="I948" s="5" t="s">
        <v>909</v>
      </c>
    </row>
    <row r="949" spans="1:9" s="1" customFormat="1" x14ac:dyDescent="0.25">
      <c r="A949" s="5" t="s">
        <v>408</v>
      </c>
      <c r="B949" s="5" t="s">
        <v>446</v>
      </c>
      <c r="C949" s="5" t="s">
        <v>954</v>
      </c>
      <c r="D949" s="5" t="s">
        <v>411</v>
      </c>
      <c r="E949" s="5">
        <v>41</v>
      </c>
      <c r="F949" s="50">
        <v>28359</v>
      </c>
      <c r="G949" s="5">
        <v>561757</v>
      </c>
      <c r="H949" s="50">
        <v>38997</v>
      </c>
      <c r="I949" s="5" t="s">
        <v>858</v>
      </c>
    </row>
    <row r="950" spans="1:9" s="1" customFormat="1" x14ac:dyDescent="0.25">
      <c r="A950" s="5" t="s">
        <v>454</v>
      </c>
      <c r="B950" s="5" t="s">
        <v>493</v>
      </c>
      <c r="C950" s="5" t="s">
        <v>796</v>
      </c>
      <c r="D950" s="5" t="s">
        <v>955</v>
      </c>
      <c r="E950" s="5">
        <v>36</v>
      </c>
      <c r="F950" s="50">
        <v>29878</v>
      </c>
      <c r="G950" s="5">
        <v>351771</v>
      </c>
      <c r="H950" s="50">
        <v>39059</v>
      </c>
      <c r="I950" s="5" t="s">
        <v>858</v>
      </c>
    </row>
    <row r="951" spans="1:9" s="1" customFormat="1" x14ac:dyDescent="0.25">
      <c r="A951" s="5" t="s">
        <v>408</v>
      </c>
      <c r="B951" s="5" t="s">
        <v>611</v>
      </c>
      <c r="C951" s="5" t="s">
        <v>629</v>
      </c>
      <c r="D951" s="5" t="s">
        <v>416</v>
      </c>
      <c r="E951" s="5">
        <v>38</v>
      </c>
      <c r="F951" s="50">
        <v>29267</v>
      </c>
      <c r="G951" s="5">
        <v>561698</v>
      </c>
      <c r="H951" s="50">
        <v>39031</v>
      </c>
      <c r="I951" s="5" t="s">
        <v>858</v>
      </c>
    </row>
    <row r="952" spans="1:9" s="1" customFormat="1" x14ac:dyDescent="0.25">
      <c r="A952" s="5" t="s">
        <v>413</v>
      </c>
      <c r="B952" s="5" t="s">
        <v>561</v>
      </c>
      <c r="C952" s="5" t="s">
        <v>893</v>
      </c>
      <c r="D952" s="5" t="s">
        <v>416</v>
      </c>
      <c r="E952" s="5">
        <v>35</v>
      </c>
      <c r="F952" s="50">
        <v>30341</v>
      </c>
      <c r="G952" s="5">
        <v>561663</v>
      </c>
      <c r="H952" s="50">
        <v>38941</v>
      </c>
      <c r="I952" s="5" t="s">
        <v>858</v>
      </c>
    </row>
    <row r="953" spans="1:9" s="1" customFormat="1" x14ac:dyDescent="0.25">
      <c r="A953" s="5" t="s">
        <v>408</v>
      </c>
      <c r="B953" s="5" t="s">
        <v>614</v>
      </c>
      <c r="C953" s="5" t="s">
        <v>161</v>
      </c>
      <c r="D953" s="5" t="s">
        <v>482</v>
      </c>
      <c r="E953" s="5">
        <v>36</v>
      </c>
      <c r="F953" s="50">
        <v>29871</v>
      </c>
      <c r="G953" s="5">
        <v>351787</v>
      </c>
      <c r="H953" s="50">
        <v>38866</v>
      </c>
      <c r="I953" s="5" t="s">
        <v>858</v>
      </c>
    </row>
    <row r="954" spans="1:9" s="1" customFormat="1" x14ac:dyDescent="0.25">
      <c r="A954" s="5" t="s">
        <v>413</v>
      </c>
      <c r="B954" s="5" t="s">
        <v>471</v>
      </c>
      <c r="C954" s="5" t="s">
        <v>956</v>
      </c>
      <c r="D954" s="5" t="s">
        <v>433</v>
      </c>
      <c r="E954" s="5">
        <v>38</v>
      </c>
      <c r="F954" s="50">
        <v>29283</v>
      </c>
      <c r="G954" s="5">
        <v>561789</v>
      </c>
      <c r="H954" s="50">
        <v>39046</v>
      </c>
      <c r="I954" s="5" t="s">
        <v>858</v>
      </c>
    </row>
    <row r="955" spans="1:9" s="1" customFormat="1" x14ac:dyDescent="0.25">
      <c r="A955" s="5" t="s">
        <v>408</v>
      </c>
      <c r="B955" s="5" t="s">
        <v>519</v>
      </c>
      <c r="C955" s="5" t="s">
        <v>490</v>
      </c>
      <c r="D955" s="5" t="s">
        <v>536</v>
      </c>
      <c r="E955" s="5">
        <v>36</v>
      </c>
      <c r="F955" s="50">
        <v>29915</v>
      </c>
      <c r="G955" s="5">
        <v>351795</v>
      </c>
      <c r="H955" s="50">
        <v>39059</v>
      </c>
      <c r="I955" s="5" t="s">
        <v>858</v>
      </c>
    </row>
    <row r="956" spans="1:9" s="1" customFormat="1" x14ac:dyDescent="0.25">
      <c r="A956" s="5" t="s">
        <v>413</v>
      </c>
      <c r="B956" s="5" t="s">
        <v>791</v>
      </c>
      <c r="C956" s="5" t="s">
        <v>898</v>
      </c>
      <c r="D956" s="5" t="s">
        <v>460</v>
      </c>
      <c r="E956" s="5">
        <v>38</v>
      </c>
      <c r="F956" s="50">
        <v>29437</v>
      </c>
      <c r="G956" s="5">
        <v>351805</v>
      </c>
      <c r="H956" s="50">
        <v>38982</v>
      </c>
      <c r="I956" s="5" t="s">
        <v>858</v>
      </c>
    </row>
    <row r="957" spans="1:9" s="1" customFormat="1" x14ac:dyDescent="0.25">
      <c r="A957" s="5" t="s">
        <v>413</v>
      </c>
      <c r="B957" s="5" t="s">
        <v>155</v>
      </c>
      <c r="C957" s="5" t="s">
        <v>640</v>
      </c>
      <c r="D957" s="5" t="s">
        <v>411</v>
      </c>
      <c r="E957" s="5">
        <v>37</v>
      </c>
      <c r="F957" s="50">
        <v>29711</v>
      </c>
      <c r="G957" s="5">
        <v>561808</v>
      </c>
      <c r="H957" s="50">
        <v>38758</v>
      </c>
      <c r="I957" s="5" t="s">
        <v>858</v>
      </c>
    </row>
    <row r="958" spans="1:9" s="1" customFormat="1" x14ac:dyDescent="0.25">
      <c r="A958" s="5" t="s">
        <v>408</v>
      </c>
      <c r="B958" s="5" t="s">
        <v>476</v>
      </c>
      <c r="C958" s="5" t="s">
        <v>901</v>
      </c>
      <c r="D958" s="5" t="s">
        <v>734</v>
      </c>
      <c r="E958" s="5">
        <v>38</v>
      </c>
      <c r="F958" s="50">
        <v>29424</v>
      </c>
      <c r="G958" s="5">
        <v>561812</v>
      </c>
      <c r="H958" s="50">
        <v>38872</v>
      </c>
      <c r="I958" s="5" t="s">
        <v>858</v>
      </c>
    </row>
    <row r="959" spans="1:9" s="1" customFormat="1" x14ac:dyDescent="0.25">
      <c r="A959" s="5" t="s">
        <v>413</v>
      </c>
      <c r="B959" s="5" t="s">
        <v>673</v>
      </c>
      <c r="C959" s="5" t="s">
        <v>824</v>
      </c>
      <c r="D959" s="5" t="s">
        <v>617</v>
      </c>
      <c r="E959" s="5">
        <v>38</v>
      </c>
      <c r="F959" s="50">
        <v>29314</v>
      </c>
      <c r="G959" s="5">
        <v>561810</v>
      </c>
      <c r="H959" s="50">
        <v>38854</v>
      </c>
      <c r="I959" s="5" t="s">
        <v>858</v>
      </c>
    </row>
    <row r="960" spans="1:9" s="1" customFormat="1" x14ac:dyDescent="0.25">
      <c r="A960" s="5" t="s">
        <v>413</v>
      </c>
      <c r="B960" s="5" t="s">
        <v>490</v>
      </c>
      <c r="C960" s="5" t="s">
        <v>640</v>
      </c>
      <c r="D960" s="5" t="s">
        <v>416</v>
      </c>
      <c r="E960" s="5">
        <v>38</v>
      </c>
      <c r="F960" s="50">
        <v>29344</v>
      </c>
      <c r="G960" s="5">
        <v>561629</v>
      </c>
      <c r="H960" s="50">
        <v>38871</v>
      </c>
      <c r="I960" s="5" t="s">
        <v>858</v>
      </c>
    </row>
    <row r="961" spans="1:9" s="1" customFormat="1" x14ac:dyDescent="0.25">
      <c r="A961" s="5" t="s">
        <v>408</v>
      </c>
      <c r="B961" s="5" t="s">
        <v>603</v>
      </c>
      <c r="C961" s="5" t="s">
        <v>957</v>
      </c>
      <c r="D961" s="5" t="s">
        <v>958</v>
      </c>
      <c r="E961" s="5">
        <v>36</v>
      </c>
      <c r="F961" s="50">
        <v>30136</v>
      </c>
      <c r="G961" s="5">
        <v>561817</v>
      </c>
      <c r="H961" s="50">
        <v>38842</v>
      </c>
      <c r="I961" s="5" t="s">
        <v>858</v>
      </c>
    </row>
    <row r="962" spans="1:9" s="1" customFormat="1" x14ac:dyDescent="0.25">
      <c r="A962" s="5" t="s">
        <v>413</v>
      </c>
      <c r="B962" s="5" t="s">
        <v>517</v>
      </c>
      <c r="C962" s="5" t="s">
        <v>91</v>
      </c>
      <c r="D962" s="5" t="s">
        <v>416</v>
      </c>
      <c r="E962" s="5">
        <v>36</v>
      </c>
      <c r="F962" s="50">
        <v>30114</v>
      </c>
      <c r="G962" s="5">
        <v>351844</v>
      </c>
      <c r="H962" s="50">
        <v>39061</v>
      </c>
      <c r="I962" s="5" t="s">
        <v>858</v>
      </c>
    </row>
    <row r="963" spans="1:9" s="1" customFormat="1" x14ac:dyDescent="0.25">
      <c r="A963" s="5" t="s">
        <v>408</v>
      </c>
      <c r="B963" s="5" t="s">
        <v>511</v>
      </c>
      <c r="C963" s="5" t="s">
        <v>959</v>
      </c>
      <c r="D963" s="5" t="s">
        <v>428</v>
      </c>
      <c r="E963" s="5">
        <v>40</v>
      </c>
      <c r="F963" s="50">
        <v>28712</v>
      </c>
      <c r="G963" s="5">
        <v>561830</v>
      </c>
      <c r="H963" s="50">
        <v>38725</v>
      </c>
      <c r="I963" s="5" t="s">
        <v>858</v>
      </c>
    </row>
    <row r="964" spans="1:9" s="1" customFormat="1" x14ac:dyDescent="0.25">
      <c r="A964" s="5" t="s">
        <v>454</v>
      </c>
      <c r="B964" s="5" t="s">
        <v>500</v>
      </c>
      <c r="C964" s="5" t="s">
        <v>88</v>
      </c>
      <c r="D964" s="5" t="s">
        <v>439</v>
      </c>
      <c r="E964" s="5">
        <v>36</v>
      </c>
      <c r="F964" s="50">
        <v>30175</v>
      </c>
      <c r="G964" s="5">
        <v>356663</v>
      </c>
      <c r="H964" s="50">
        <v>38859</v>
      </c>
      <c r="I964" s="5" t="s">
        <v>858</v>
      </c>
    </row>
    <row r="965" spans="1:9" s="1" customFormat="1" x14ac:dyDescent="0.25">
      <c r="A965" s="5" t="s">
        <v>454</v>
      </c>
      <c r="B965" s="5" t="s">
        <v>464</v>
      </c>
      <c r="C965" s="5" t="s">
        <v>893</v>
      </c>
      <c r="D965" s="5" t="s">
        <v>460</v>
      </c>
      <c r="E965" s="5">
        <v>33</v>
      </c>
      <c r="F965" s="50">
        <v>31170</v>
      </c>
      <c r="G965" s="5">
        <v>356715</v>
      </c>
      <c r="H965" s="50">
        <v>38880</v>
      </c>
      <c r="I965" s="5" t="s">
        <v>858</v>
      </c>
    </row>
    <row r="966" spans="1:9" s="1" customFormat="1" x14ac:dyDescent="0.25">
      <c r="A966" s="5" t="s">
        <v>408</v>
      </c>
      <c r="B966" s="5" t="s">
        <v>713</v>
      </c>
      <c r="C966" s="5" t="s">
        <v>471</v>
      </c>
      <c r="D966" s="5" t="s">
        <v>749</v>
      </c>
      <c r="E966" s="5">
        <v>39</v>
      </c>
      <c r="F966" s="50">
        <v>28922</v>
      </c>
      <c r="G966" s="5">
        <v>351857</v>
      </c>
      <c r="H966" s="50">
        <v>38840</v>
      </c>
      <c r="I966" s="5" t="s">
        <v>858</v>
      </c>
    </row>
    <row r="967" spans="1:9" s="1" customFormat="1" x14ac:dyDescent="0.25">
      <c r="A967" s="5" t="s">
        <v>413</v>
      </c>
      <c r="B967" s="5" t="s">
        <v>610</v>
      </c>
      <c r="C967" s="5" t="s">
        <v>960</v>
      </c>
      <c r="D967" s="5" t="s">
        <v>460</v>
      </c>
      <c r="E967" s="5">
        <v>32</v>
      </c>
      <c r="F967" s="50">
        <v>31362</v>
      </c>
      <c r="G967" s="5">
        <v>566646</v>
      </c>
      <c r="H967" s="50">
        <v>39076</v>
      </c>
      <c r="I967" s="5" t="s">
        <v>858</v>
      </c>
    </row>
    <row r="968" spans="1:9" s="1" customFormat="1" x14ac:dyDescent="0.25">
      <c r="A968" s="5" t="s">
        <v>454</v>
      </c>
      <c r="B968" s="5" t="s">
        <v>524</v>
      </c>
      <c r="C968" s="5" t="s">
        <v>796</v>
      </c>
      <c r="D968" s="5" t="s">
        <v>536</v>
      </c>
      <c r="E968" s="5">
        <v>36</v>
      </c>
      <c r="F968" s="50">
        <v>29992</v>
      </c>
      <c r="G968" s="5">
        <v>351859</v>
      </c>
      <c r="H968" s="50">
        <v>38910</v>
      </c>
      <c r="I968" s="5" t="s">
        <v>858</v>
      </c>
    </row>
    <row r="969" spans="1:9" s="1" customFormat="1" x14ac:dyDescent="0.25">
      <c r="A969" s="5" t="s">
        <v>408</v>
      </c>
      <c r="B969" s="5" t="s">
        <v>493</v>
      </c>
      <c r="C969" s="5" t="s">
        <v>961</v>
      </c>
      <c r="D969" s="5" t="s">
        <v>457</v>
      </c>
      <c r="E969" s="5">
        <v>41</v>
      </c>
      <c r="F969" s="50">
        <v>28344</v>
      </c>
      <c r="G969" s="5">
        <v>350490</v>
      </c>
      <c r="H969" s="50">
        <v>38779</v>
      </c>
      <c r="I969" s="5" t="s">
        <v>858</v>
      </c>
    </row>
    <row r="970" spans="1:9" s="1" customFormat="1" x14ac:dyDescent="0.25">
      <c r="A970" s="5" t="s">
        <v>413</v>
      </c>
      <c r="B970" s="5" t="s">
        <v>534</v>
      </c>
      <c r="C970" s="5" t="s">
        <v>930</v>
      </c>
      <c r="D970" s="5" t="s">
        <v>678</v>
      </c>
      <c r="E970" s="5">
        <v>35</v>
      </c>
      <c r="F970" s="50">
        <v>30519</v>
      </c>
      <c r="G970" s="5">
        <v>566476</v>
      </c>
      <c r="H970" s="50">
        <v>39001</v>
      </c>
      <c r="I970" s="5" t="s">
        <v>858</v>
      </c>
    </row>
    <row r="971" spans="1:9" s="1" customFormat="1" x14ac:dyDescent="0.25">
      <c r="A971" s="5" t="s">
        <v>413</v>
      </c>
      <c r="B971" s="5" t="s">
        <v>603</v>
      </c>
      <c r="C971" s="5" t="s">
        <v>523</v>
      </c>
      <c r="D971" s="5" t="s">
        <v>962</v>
      </c>
      <c r="E971" s="5">
        <v>38</v>
      </c>
      <c r="F971" s="50">
        <v>29228</v>
      </c>
      <c r="G971" s="5">
        <v>351871</v>
      </c>
      <c r="H971" s="50">
        <v>38915</v>
      </c>
      <c r="I971" s="5" t="s">
        <v>858</v>
      </c>
    </row>
    <row r="972" spans="1:9" s="1" customFormat="1" x14ac:dyDescent="0.25">
      <c r="A972" s="5" t="s">
        <v>413</v>
      </c>
      <c r="B972" s="5" t="s">
        <v>499</v>
      </c>
      <c r="C972" s="5" t="s">
        <v>928</v>
      </c>
      <c r="D972" s="5" t="s">
        <v>416</v>
      </c>
      <c r="E972" s="5">
        <v>38</v>
      </c>
      <c r="F972" s="50">
        <v>29301</v>
      </c>
      <c r="G972" s="5">
        <v>561882</v>
      </c>
      <c r="H972" s="50">
        <v>38982</v>
      </c>
      <c r="I972" s="5" t="s">
        <v>858</v>
      </c>
    </row>
    <row r="973" spans="1:9" s="1" customFormat="1" x14ac:dyDescent="0.25">
      <c r="A973" s="5" t="s">
        <v>454</v>
      </c>
      <c r="B973" s="5" t="s">
        <v>506</v>
      </c>
      <c r="C973" s="5" t="s">
        <v>710</v>
      </c>
      <c r="D973" s="5" t="s">
        <v>460</v>
      </c>
      <c r="E973" s="5">
        <v>36</v>
      </c>
      <c r="F973" s="50">
        <v>30105</v>
      </c>
      <c r="G973" s="5">
        <v>351897</v>
      </c>
      <c r="H973" s="50">
        <v>38810</v>
      </c>
      <c r="I973" s="5" t="s">
        <v>858</v>
      </c>
    </row>
    <row r="974" spans="1:9" s="1" customFormat="1" x14ac:dyDescent="0.25">
      <c r="A974" s="5" t="s">
        <v>454</v>
      </c>
      <c r="B974" s="5" t="s">
        <v>514</v>
      </c>
      <c r="C974" s="5" t="s">
        <v>893</v>
      </c>
      <c r="D974" s="5" t="s">
        <v>460</v>
      </c>
      <c r="E974" s="5">
        <v>36</v>
      </c>
      <c r="F974" s="50">
        <v>30119</v>
      </c>
      <c r="G974" s="5">
        <v>351886</v>
      </c>
      <c r="H974" s="50">
        <v>39077</v>
      </c>
      <c r="I974" s="5" t="s">
        <v>858</v>
      </c>
    </row>
    <row r="975" spans="1:9" s="1" customFormat="1" x14ac:dyDescent="0.25">
      <c r="A975" s="5" t="s">
        <v>413</v>
      </c>
      <c r="B975" s="5" t="s">
        <v>483</v>
      </c>
      <c r="C975" s="5" t="s">
        <v>801</v>
      </c>
      <c r="D975" s="5" t="s">
        <v>460</v>
      </c>
      <c r="E975" s="5">
        <v>35</v>
      </c>
      <c r="F975" s="50">
        <v>30342</v>
      </c>
      <c r="G975" s="5">
        <v>561883</v>
      </c>
      <c r="H975" s="50">
        <v>39032</v>
      </c>
      <c r="I975" s="5" t="s">
        <v>858</v>
      </c>
    </row>
    <row r="976" spans="1:9" s="1" customFormat="1" x14ac:dyDescent="0.25">
      <c r="A976" s="5" t="s">
        <v>413</v>
      </c>
      <c r="B976" s="5" t="s">
        <v>547</v>
      </c>
      <c r="C976" s="5" t="s">
        <v>928</v>
      </c>
      <c r="D976" s="5" t="s">
        <v>460</v>
      </c>
      <c r="E976" s="5">
        <v>35</v>
      </c>
      <c r="F976" s="50">
        <v>30404</v>
      </c>
      <c r="G976" s="5">
        <v>350455</v>
      </c>
      <c r="H976" s="50">
        <v>39047</v>
      </c>
      <c r="I976" s="5" t="s">
        <v>858</v>
      </c>
    </row>
    <row r="977" spans="1:9" s="1" customFormat="1" x14ac:dyDescent="0.25">
      <c r="A977" s="5" t="s">
        <v>454</v>
      </c>
      <c r="B977" s="5" t="s">
        <v>446</v>
      </c>
      <c r="C977" s="5" t="s">
        <v>963</v>
      </c>
      <c r="D977" s="5" t="s">
        <v>416</v>
      </c>
      <c r="E977" s="5">
        <v>33</v>
      </c>
      <c r="F977" s="50">
        <v>31263</v>
      </c>
      <c r="G977" s="5">
        <v>351890</v>
      </c>
      <c r="H977" s="50">
        <v>38805</v>
      </c>
      <c r="I977" s="5" t="s">
        <v>858</v>
      </c>
    </row>
    <row r="978" spans="1:9" s="1" customFormat="1" x14ac:dyDescent="0.25">
      <c r="A978" s="5" t="s">
        <v>408</v>
      </c>
      <c r="B978" s="5" t="s">
        <v>635</v>
      </c>
      <c r="C978" s="5" t="s">
        <v>964</v>
      </c>
      <c r="D978" s="5" t="s">
        <v>747</v>
      </c>
      <c r="E978" s="5">
        <v>44</v>
      </c>
      <c r="F978" s="50">
        <v>27213</v>
      </c>
      <c r="G978" s="5">
        <v>351879</v>
      </c>
      <c r="H978" s="50">
        <v>38936</v>
      </c>
      <c r="I978" s="5" t="s">
        <v>900</v>
      </c>
    </row>
    <row r="979" spans="1:9" s="1" customFormat="1" x14ac:dyDescent="0.25">
      <c r="A979" s="5" t="s">
        <v>454</v>
      </c>
      <c r="B979" s="5" t="s">
        <v>594</v>
      </c>
      <c r="C979" s="5" t="s">
        <v>965</v>
      </c>
      <c r="D979" s="5" t="s">
        <v>749</v>
      </c>
      <c r="E979" s="5">
        <v>36</v>
      </c>
      <c r="F979" s="50">
        <v>30049</v>
      </c>
      <c r="G979" s="5">
        <v>561885</v>
      </c>
      <c r="H979" s="50">
        <v>38972</v>
      </c>
      <c r="I979" s="5" t="s">
        <v>858</v>
      </c>
    </row>
    <row r="980" spans="1:9" s="1" customFormat="1" x14ac:dyDescent="0.25">
      <c r="A980" s="5" t="s">
        <v>454</v>
      </c>
      <c r="B980" s="5" t="s">
        <v>469</v>
      </c>
      <c r="C980" s="5" t="s">
        <v>88</v>
      </c>
      <c r="D980" s="5" t="s">
        <v>460</v>
      </c>
      <c r="E980" s="5">
        <v>38</v>
      </c>
      <c r="F980" s="50">
        <v>29363</v>
      </c>
      <c r="G980" s="5">
        <v>352012</v>
      </c>
      <c r="H980" s="50">
        <v>38901</v>
      </c>
      <c r="I980" s="5" t="s">
        <v>858</v>
      </c>
    </row>
    <row r="981" spans="1:9" s="1" customFormat="1" x14ac:dyDescent="0.25">
      <c r="A981" s="5" t="s">
        <v>408</v>
      </c>
      <c r="B981" s="5" t="s">
        <v>452</v>
      </c>
      <c r="C981" s="5" t="s">
        <v>954</v>
      </c>
      <c r="D981" s="5" t="s">
        <v>622</v>
      </c>
      <c r="E981" s="5">
        <v>38</v>
      </c>
      <c r="F981" s="50">
        <v>29340</v>
      </c>
      <c r="G981" s="5">
        <v>352017</v>
      </c>
      <c r="H981" s="50">
        <v>38797</v>
      </c>
      <c r="I981" s="5" t="s">
        <v>858</v>
      </c>
    </row>
    <row r="982" spans="1:9" s="1" customFormat="1" x14ac:dyDescent="0.25">
      <c r="A982" s="5" t="s">
        <v>454</v>
      </c>
      <c r="B982" s="5" t="s">
        <v>587</v>
      </c>
      <c r="C982" s="5" t="s">
        <v>907</v>
      </c>
      <c r="D982" s="5" t="s">
        <v>741</v>
      </c>
      <c r="E982" s="5">
        <v>34</v>
      </c>
      <c r="F982" s="50">
        <v>30898</v>
      </c>
      <c r="G982" s="5">
        <v>351869</v>
      </c>
      <c r="H982" s="50">
        <v>39012</v>
      </c>
      <c r="I982" s="5" t="s">
        <v>858</v>
      </c>
    </row>
    <row r="983" spans="1:9" s="1" customFormat="1" x14ac:dyDescent="0.25">
      <c r="A983" s="5" t="s">
        <v>408</v>
      </c>
      <c r="B983" s="5" t="s">
        <v>719</v>
      </c>
      <c r="C983" s="5" t="s">
        <v>966</v>
      </c>
      <c r="D983" s="5" t="s">
        <v>457</v>
      </c>
      <c r="E983" s="5">
        <v>37</v>
      </c>
      <c r="F983" s="50">
        <v>29671</v>
      </c>
      <c r="G983" s="5">
        <v>352053</v>
      </c>
      <c r="H983" s="50">
        <v>38827</v>
      </c>
      <c r="I983" s="5" t="s">
        <v>858</v>
      </c>
    </row>
    <row r="984" spans="1:9" s="1" customFormat="1" x14ac:dyDescent="0.25">
      <c r="A984" s="5" t="s">
        <v>454</v>
      </c>
      <c r="B984" s="5" t="s">
        <v>587</v>
      </c>
      <c r="C984" s="5" t="s">
        <v>808</v>
      </c>
      <c r="D984" s="5" t="s">
        <v>460</v>
      </c>
      <c r="E984" s="5">
        <v>33</v>
      </c>
      <c r="F984" s="50">
        <v>30967</v>
      </c>
      <c r="G984" s="5">
        <v>352051</v>
      </c>
      <c r="H984" s="50">
        <v>38815</v>
      </c>
      <c r="I984" s="5" t="s">
        <v>858</v>
      </c>
    </row>
    <row r="985" spans="1:9" s="1" customFormat="1" x14ac:dyDescent="0.25">
      <c r="A985" s="5" t="s">
        <v>408</v>
      </c>
      <c r="B985" s="5" t="s">
        <v>469</v>
      </c>
      <c r="C985" s="5" t="s">
        <v>967</v>
      </c>
      <c r="D985" s="5" t="s">
        <v>460</v>
      </c>
      <c r="E985" s="5">
        <v>36</v>
      </c>
      <c r="F985" s="50">
        <v>30083</v>
      </c>
      <c r="G985" s="5">
        <v>561797</v>
      </c>
      <c r="H985" s="50">
        <v>39205</v>
      </c>
      <c r="I985" s="5" t="s">
        <v>858</v>
      </c>
    </row>
    <row r="986" spans="1:9" s="1" customFormat="1" x14ac:dyDescent="0.25">
      <c r="A986" s="5" t="s">
        <v>454</v>
      </c>
      <c r="B986" s="5" t="s">
        <v>665</v>
      </c>
      <c r="C986" s="5" t="s">
        <v>847</v>
      </c>
      <c r="D986" s="5" t="s">
        <v>622</v>
      </c>
      <c r="E986" s="5">
        <v>35</v>
      </c>
      <c r="F986" s="50">
        <v>30266</v>
      </c>
      <c r="G986" s="5">
        <v>352068</v>
      </c>
      <c r="H986" s="50">
        <v>39329</v>
      </c>
      <c r="I986" s="5" t="s">
        <v>858</v>
      </c>
    </row>
    <row r="987" spans="1:9" s="1" customFormat="1" x14ac:dyDescent="0.25">
      <c r="A987" s="5" t="s">
        <v>408</v>
      </c>
      <c r="B987" s="5" t="s">
        <v>626</v>
      </c>
      <c r="C987" s="5" t="s">
        <v>512</v>
      </c>
      <c r="D987" s="5" t="s">
        <v>738</v>
      </c>
      <c r="E987" s="5">
        <v>46</v>
      </c>
      <c r="F987" s="50">
        <v>26492</v>
      </c>
      <c r="G987" s="5">
        <v>352073</v>
      </c>
      <c r="H987" s="50">
        <v>34109</v>
      </c>
      <c r="I987" s="5" t="s">
        <v>918</v>
      </c>
    </row>
    <row r="988" spans="1:9" s="1" customFormat="1" x14ac:dyDescent="0.25">
      <c r="A988" s="5" t="s">
        <v>413</v>
      </c>
      <c r="B988" s="5" t="s">
        <v>526</v>
      </c>
      <c r="C988" s="5" t="s">
        <v>149</v>
      </c>
      <c r="D988" s="5" t="s">
        <v>460</v>
      </c>
      <c r="E988" s="5">
        <v>32</v>
      </c>
      <c r="F988" s="50">
        <v>31566</v>
      </c>
      <c r="G988" s="5">
        <v>356686</v>
      </c>
      <c r="H988" s="50">
        <v>39335</v>
      </c>
      <c r="I988" s="5" t="s">
        <v>858</v>
      </c>
    </row>
    <row r="989" spans="1:9" s="1" customFormat="1" x14ac:dyDescent="0.25">
      <c r="A989" s="5" t="s">
        <v>408</v>
      </c>
      <c r="B989" s="5" t="s">
        <v>766</v>
      </c>
      <c r="C989" s="5" t="s">
        <v>838</v>
      </c>
      <c r="D989" s="5" t="s">
        <v>726</v>
      </c>
      <c r="E989" s="5">
        <v>49</v>
      </c>
      <c r="F989" s="50">
        <v>25388</v>
      </c>
      <c r="G989" s="5">
        <v>562092</v>
      </c>
      <c r="H989" s="50">
        <v>34704</v>
      </c>
      <c r="I989" s="5" t="s">
        <v>412</v>
      </c>
    </row>
    <row r="990" spans="1:9" s="1" customFormat="1" x14ac:dyDescent="0.25">
      <c r="A990" s="5" t="s">
        <v>454</v>
      </c>
      <c r="B990" s="5" t="s">
        <v>608</v>
      </c>
      <c r="C990" s="5" t="s">
        <v>968</v>
      </c>
      <c r="D990" s="5" t="s">
        <v>460</v>
      </c>
      <c r="E990" s="5">
        <v>36</v>
      </c>
      <c r="F990" s="50">
        <v>30026</v>
      </c>
      <c r="G990" s="5">
        <v>562097</v>
      </c>
      <c r="H990" s="50">
        <v>39214</v>
      </c>
      <c r="I990" s="5" t="s">
        <v>858</v>
      </c>
    </row>
    <row r="991" spans="1:9" s="1" customFormat="1" x14ac:dyDescent="0.25">
      <c r="A991" s="5" t="s">
        <v>408</v>
      </c>
      <c r="B991" s="5" t="s">
        <v>791</v>
      </c>
      <c r="C991" s="5" t="s">
        <v>835</v>
      </c>
      <c r="D991" s="5" t="s">
        <v>473</v>
      </c>
      <c r="E991" s="5">
        <v>37</v>
      </c>
      <c r="F991" s="50">
        <v>29848</v>
      </c>
      <c r="G991" s="5">
        <v>352098</v>
      </c>
      <c r="H991" s="50">
        <v>34031</v>
      </c>
      <c r="I991" s="5" t="s">
        <v>858</v>
      </c>
    </row>
    <row r="992" spans="1:9" s="1" customFormat="1" x14ac:dyDescent="0.25">
      <c r="A992" s="5" t="s">
        <v>413</v>
      </c>
      <c r="B992" s="5" t="s">
        <v>625</v>
      </c>
      <c r="C992" s="5" t="s">
        <v>969</v>
      </c>
      <c r="D992" s="5" t="s">
        <v>460</v>
      </c>
      <c r="E992" s="5">
        <v>35</v>
      </c>
      <c r="F992" s="50">
        <v>30235</v>
      </c>
      <c r="G992" s="5">
        <v>350009</v>
      </c>
      <c r="H992" s="50">
        <v>39412</v>
      </c>
      <c r="I992" s="5" t="s">
        <v>858</v>
      </c>
    </row>
    <row r="993" spans="1:9" s="1" customFormat="1" x14ac:dyDescent="0.25">
      <c r="A993" s="5" t="s">
        <v>454</v>
      </c>
      <c r="B993" s="5" t="s">
        <v>694</v>
      </c>
      <c r="C993" s="5" t="s">
        <v>896</v>
      </c>
      <c r="D993" s="5" t="s">
        <v>439</v>
      </c>
      <c r="E993" s="5">
        <v>30</v>
      </c>
      <c r="F993" s="50">
        <v>32060</v>
      </c>
      <c r="G993" s="5">
        <v>356743</v>
      </c>
      <c r="H993" s="50">
        <v>39426</v>
      </c>
      <c r="I993" s="5" t="s">
        <v>858</v>
      </c>
    </row>
    <row r="994" spans="1:9" s="1" customFormat="1" x14ac:dyDescent="0.25">
      <c r="A994" s="5" t="s">
        <v>408</v>
      </c>
      <c r="B994" s="5" t="s">
        <v>579</v>
      </c>
      <c r="C994" s="5" t="s">
        <v>641</v>
      </c>
      <c r="D994" s="5" t="s">
        <v>738</v>
      </c>
      <c r="E994" s="5">
        <v>44</v>
      </c>
      <c r="F994" s="50">
        <v>27139</v>
      </c>
      <c r="G994" s="5">
        <v>352090</v>
      </c>
      <c r="H994" s="50">
        <v>39370</v>
      </c>
      <c r="I994" s="5" t="s">
        <v>918</v>
      </c>
    </row>
    <row r="995" spans="1:9" s="1" customFormat="1" x14ac:dyDescent="0.25">
      <c r="A995" s="5" t="s">
        <v>413</v>
      </c>
      <c r="B995" s="5" t="s">
        <v>681</v>
      </c>
      <c r="C995" s="5" t="s">
        <v>949</v>
      </c>
      <c r="D995" s="5" t="s">
        <v>416</v>
      </c>
      <c r="E995" s="5">
        <v>31</v>
      </c>
      <c r="F995" s="50">
        <v>31707</v>
      </c>
      <c r="G995" s="5">
        <v>356780</v>
      </c>
      <c r="H995" s="50">
        <v>39107</v>
      </c>
      <c r="I995" s="5" t="s">
        <v>858</v>
      </c>
    </row>
    <row r="996" spans="1:9" s="1" customFormat="1" x14ac:dyDescent="0.25">
      <c r="A996" s="5" t="s">
        <v>454</v>
      </c>
      <c r="B996" s="5" t="s">
        <v>635</v>
      </c>
      <c r="C996" s="5" t="s">
        <v>970</v>
      </c>
      <c r="D996" s="5" t="s">
        <v>460</v>
      </c>
      <c r="E996" s="5">
        <v>33</v>
      </c>
      <c r="F996" s="50">
        <v>31028</v>
      </c>
      <c r="G996" s="5">
        <v>352336</v>
      </c>
      <c r="H996" s="50">
        <v>39222</v>
      </c>
      <c r="I996" s="5" t="s">
        <v>858</v>
      </c>
    </row>
    <row r="997" spans="1:9" s="1" customFormat="1" x14ac:dyDescent="0.25">
      <c r="A997" s="5" t="s">
        <v>454</v>
      </c>
      <c r="B997" s="5" t="s">
        <v>618</v>
      </c>
      <c r="C997" s="5" t="s">
        <v>971</v>
      </c>
      <c r="D997" s="5" t="s">
        <v>439</v>
      </c>
      <c r="E997" s="5">
        <v>30</v>
      </c>
      <c r="F997" s="50">
        <v>32205</v>
      </c>
      <c r="G997" s="5">
        <v>566787</v>
      </c>
      <c r="H997" s="50">
        <v>39337</v>
      </c>
      <c r="I997" s="5" t="s">
        <v>858</v>
      </c>
    </row>
    <row r="998" spans="1:9" s="1" customFormat="1" x14ac:dyDescent="0.25">
      <c r="A998" s="5" t="s">
        <v>454</v>
      </c>
      <c r="B998" s="5" t="s">
        <v>561</v>
      </c>
      <c r="C998" s="5" t="s">
        <v>640</v>
      </c>
      <c r="D998" s="5" t="s">
        <v>868</v>
      </c>
      <c r="E998" s="5">
        <v>38</v>
      </c>
      <c r="F998" s="50">
        <v>29455</v>
      </c>
      <c r="G998" s="5">
        <v>352335</v>
      </c>
      <c r="H998" s="50">
        <v>39175</v>
      </c>
      <c r="I998" s="5" t="s">
        <v>858</v>
      </c>
    </row>
    <row r="999" spans="1:9" s="1" customFormat="1" x14ac:dyDescent="0.25">
      <c r="A999" s="5" t="s">
        <v>413</v>
      </c>
      <c r="B999" s="5" t="s">
        <v>713</v>
      </c>
      <c r="C999" s="5" t="s">
        <v>972</v>
      </c>
      <c r="D999" s="5" t="s">
        <v>457</v>
      </c>
      <c r="E999" s="5">
        <v>34</v>
      </c>
      <c r="F999" s="50">
        <v>30627</v>
      </c>
      <c r="G999" s="5">
        <v>562356</v>
      </c>
      <c r="H999" s="50">
        <v>39129</v>
      </c>
      <c r="I999" s="5" t="s">
        <v>858</v>
      </c>
    </row>
    <row r="1000" spans="1:9" s="1" customFormat="1" x14ac:dyDescent="0.25">
      <c r="A1000" s="5" t="s">
        <v>413</v>
      </c>
      <c r="B1000" s="5" t="s">
        <v>495</v>
      </c>
      <c r="C1000" s="5" t="s">
        <v>914</v>
      </c>
      <c r="D1000" s="5" t="s">
        <v>460</v>
      </c>
      <c r="E1000" s="5">
        <v>35</v>
      </c>
      <c r="F1000" s="50">
        <v>30396</v>
      </c>
      <c r="G1000" s="5">
        <v>352072</v>
      </c>
      <c r="H1000" s="50">
        <v>39170</v>
      </c>
      <c r="I1000" s="5" t="s">
        <v>858</v>
      </c>
    </row>
    <row r="1001" spans="1:9" s="1" customFormat="1" x14ac:dyDescent="0.25">
      <c r="A1001" s="5" t="s">
        <v>454</v>
      </c>
      <c r="B1001" s="5" t="s">
        <v>681</v>
      </c>
      <c r="C1001" s="5" t="s">
        <v>973</v>
      </c>
      <c r="D1001" s="5" t="s">
        <v>416</v>
      </c>
      <c r="E1001" s="5">
        <v>33</v>
      </c>
      <c r="F1001" s="50">
        <v>30965</v>
      </c>
      <c r="G1001" s="5">
        <v>562340</v>
      </c>
      <c r="H1001" s="50">
        <v>39177</v>
      </c>
      <c r="I1001" s="5" t="s">
        <v>858</v>
      </c>
    </row>
    <row r="1002" spans="1:9" s="1" customFormat="1" x14ac:dyDescent="0.25">
      <c r="A1002" s="5" t="s">
        <v>413</v>
      </c>
      <c r="B1002" s="5" t="s">
        <v>544</v>
      </c>
      <c r="C1002" s="5" t="s">
        <v>974</v>
      </c>
      <c r="D1002" s="5" t="s">
        <v>416</v>
      </c>
      <c r="E1002" s="5">
        <v>32</v>
      </c>
      <c r="F1002" s="50">
        <v>31677</v>
      </c>
      <c r="G1002" s="5">
        <v>352344</v>
      </c>
      <c r="H1002" s="50">
        <v>39236</v>
      </c>
      <c r="I1002" s="5" t="s">
        <v>858</v>
      </c>
    </row>
    <row r="1003" spans="1:9" s="1" customFormat="1" x14ac:dyDescent="0.25">
      <c r="A1003" s="5" t="s">
        <v>413</v>
      </c>
      <c r="B1003" s="5" t="s">
        <v>455</v>
      </c>
      <c r="C1003" s="5" t="s">
        <v>975</v>
      </c>
      <c r="D1003" s="5" t="s">
        <v>460</v>
      </c>
      <c r="E1003" s="5">
        <v>34</v>
      </c>
      <c r="F1003" s="50">
        <v>30646</v>
      </c>
      <c r="G1003" s="5">
        <v>562346</v>
      </c>
      <c r="H1003" s="50">
        <v>39167</v>
      </c>
      <c r="I1003" s="5" t="s">
        <v>858</v>
      </c>
    </row>
    <row r="1004" spans="1:9" s="1" customFormat="1" x14ac:dyDescent="0.25">
      <c r="A1004" s="5" t="s">
        <v>413</v>
      </c>
      <c r="B1004" s="5" t="s">
        <v>524</v>
      </c>
      <c r="C1004" s="5" t="s">
        <v>523</v>
      </c>
      <c r="D1004" s="5" t="s">
        <v>622</v>
      </c>
      <c r="E1004" s="5">
        <v>42</v>
      </c>
      <c r="F1004" s="50">
        <v>27914</v>
      </c>
      <c r="G1004" s="5">
        <v>562352</v>
      </c>
      <c r="H1004" s="50">
        <v>39108</v>
      </c>
      <c r="I1004" s="5" t="s">
        <v>858</v>
      </c>
    </row>
    <row r="1005" spans="1:9" s="1" customFormat="1" x14ac:dyDescent="0.25">
      <c r="A1005" s="5" t="s">
        <v>454</v>
      </c>
      <c r="B1005" s="5" t="s">
        <v>662</v>
      </c>
      <c r="C1005" s="5" t="s">
        <v>976</v>
      </c>
      <c r="D1005" s="5" t="s">
        <v>622</v>
      </c>
      <c r="E1005" s="5">
        <v>34</v>
      </c>
      <c r="F1005" s="50">
        <v>30777</v>
      </c>
      <c r="G1005" s="5">
        <v>562347</v>
      </c>
      <c r="H1005" s="50">
        <v>39362</v>
      </c>
      <c r="I1005" s="5" t="s">
        <v>858</v>
      </c>
    </row>
    <row r="1006" spans="1:9" s="1" customFormat="1" x14ac:dyDescent="0.25">
      <c r="A1006" s="5" t="s">
        <v>454</v>
      </c>
      <c r="B1006" s="5" t="s">
        <v>458</v>
      </c>
      <c r="C1006" s="5" t="s">
        <v>848</v>
      </c>
      <c r="D1006" s="5" t="s">
        <v>439</v>
      </c>
      <c r="E1006" s="5">
        <v>34</v>
      </c>
      <c r="F1006" s="50">
        <v>30596</v>
      </c>
      <c r="G1006" s="5">
        <v>562349</v>
      </c>
      <c r="H1006" s="50">
        <v>39424</v>
      </c>
      <c r="I1006" s="5" t="s">
        <v>858</v>
      </c>
    </row>
    <row r="1007" spans="1:9" s="1" customFormat="1" x14ac:dyDescent="0.25">
      <c r="A1007" s="5" t="s">
        <v>408</v>
      </c>
      <c r="B1007" s="5" t="s">
        <v>608</v>
      </c>
      <c r="C1007" s="5" t="s">
        <v>608</v>
      </c>
      <c r="D1007" s="5" t="s">
        <v>460</v>
      </c>
      <c r="E1007" s="5">
        <v>37</v>
      </c>
      <c r="F1007" s="50">
        <v>29536</v>
      </c>
      <c r="G1007" s="5">
        <v>562355</v>
      </c>
      <c r="H1007" s="50">
        <v>39396</v>
      </c>
      <c r="I1007" s="5" t="s">
        <v>858</v>
      </c>
    </row>
    <row r="1008" spans="1:9" s="1" customFormat="1" x14ac:dyDescent="0.25">
      <c r="A1008" s="5" t="s">
        <v>408</v>
      </c>
      <c r="B1008" s="5" t="s">
        <v>662</v>
      </c>
      <c r="C1008" s="5" t="s">
        <v>977</v>
      </c>
      <c r="D1008" s="5" t="s">
        <v>619</v>
      </c>
      <c r="E1008" s="5">
        <v>37</v>
      </c>
      <c r="F1008" s="50">
        <v>29757</v>
      </c>
      <c r="G1008" s="5">
        <v>352358</v>
      </c>
      <c r="H1008" s="50">
        <v>39306</v>
      </c>
      <c r="I1008" s="5" t="s">
        <v>858</v>
      </c>
    </row>
    <row r="1009" spans="1:9" s="1" customFormat="1" x14ac:dyDescent="0.25">
      <c r="A1009" s="5" t="s">
        <v>413</v>
      </c>
      <c r="B1009" s="5" t="s">
        <v>429</v>
      </c>
      <c r="C1009" s="5" t="s">
        <v>796</v>
      </c>
      <c r="D1009" s="5" t="s">
        <v>439</v>
      </c>
      <c r="E1009" s="5">
        <v>40</v>
      </c>
      <c r="F1009" s="50">
        <v>28752</v>
      </c>
      <c r="G1009" s="5">
        <v>352060</v>
      </c>
      <c r="H1009" s="50">
        <v>39231</v>
      </c>
      <c r="I1009" s="5" t="s">
        <v>858</v>
      </c>
    </row>
    <row r="1010" spans="1:9" s="1" customFormat="1" x14ac:dyDescent="0.25">
      <c r="A1010" s="5" t="s">
        <v>413</v>
      </c>
      <c r="B1010" s="5" t="s">
        <v>452</v>
      </c>
      <c r="C1010" s="5" t="s">
        <v>978</v>
      </c>
      <c r="D1010" s="5" t="s">
        <v>416</v>
      </c>
      <c r="E1010" s="5">
        <v>36</v>
      </c>
      <c r="F1010" s="50">
        <v>30167</v>
      </c>
      <c r="G1010" s="5">
        <v>562365</v>
      </c>
      <c r="H1010" s="50">
        <v>39411</v>
      </c>
      <c r="I1010" s="5" t="s">
        <v>858</v>
      </c>
    </row>
    <row r="1011" spans="1:9" s="1" customFormat="1" x14ac:dyDescent="0.25">
      <c r="A1011" s="5" t="s">
        <v>408</v>
      </c>
      <c r="B1011" s="5" t="s">
        <v>185</v>
      </c>
      <c r="C1011" s="5" t="s">
        <v>191</v>
      </c>
      <c r="D1011" s="5" t="s">
        <v>979</v>
      </c>
      <c r="E1011" s="5">
        <v>55</v>
      </c>
      <c r="F1011" s="50">
        <v>23130</v>
      </c>
      <c r="G1011" s="5">
        <v>562366</v>
      </c>
      <c r="H1011" s="50">
        <v>36137</v>
      </c>
      <c r="I1011" s="5" t="s">
        <v>466</v>
      </c>
    </row>
    <row r="1012" spans="1:9" s="1" customFormat="1" x14ac:dyDescent="0.25">
      <c r="A1012" s="5" t="s">
        <v>408</v>
      </c>
      <c r="B1012" s="5" t="s">
        <v>694</v>
      </c>
      <c r="C1012" s="5" t="s">
        <v>451</v>
      </c>
      <c r="D1012" s="5" t="s">
        <v>980</v>
      </c>
      <c r="E1012" s="5">
        <v>55</v>
      </c>
      <c r="F1012" s="50">
        <v>22960</v>
      </c>
      <c r="G1012" s="5">
        <v>352371</v>
      </c>
      <c r="H1012" s="50">
        <v>36060</v>
      </c>
      <c r="I1012" s="5" t="s">
        <v>466</v>
      </c>
    </row>
    <row r="1013" spans="1:9" s="1" customFormat="1" x14ac:dyDescent="0.25">
      <c r="A1013" s="5" t="s">
        <v>413</v>
      </c>
      <c r="B1013" s="5" t="s">
        <v>578</v>
      </c>
      <c r="C1013" s="5" t="s">
        <v>632</v>
      </c>
      <c r="D1013" s="5" t="s">
        <v>439</v>
      </c>
      <c r="E1013" s="5">
        <v>56</v>
      </c>
      <c r="F1013" s="50">
        <v>22839</v>
      </c>
      <c r="G1013" s="5">
        <v>352369</v>
      </c>
      <c r="H1013" s="50">
        <v>35836</v>
      </c>
      <c r="I1013" s="5" t="s">
        <v>417</v>
      </c>
    </row>
    <row r="1014" spans="1:9" s="1" customFormat="1" x14ac:dyDescent="0.25">
      <c r="A1014" s="5" t="s">
        <v>408</v>
      </c>
      <c r="B1014" s="5" t="s">
        <v>608</v>
      </c>
      <c r="C1014" s="5" t="s">
        <v>629</v>
      </c>
      <c r="D1014" s="5" t="s">
        <v>460</v>
      </c>
      <c r="E1014" s="5">
        <v>34</v>
      </c>
      <c r="F1014" s="50">
        <v>30686</v>
      </c>
      <c r="G1014" s="5">
        <v>352375</v>
      </c>
      <c r="H1014" s="50">
        <v>39237</v>
      </c>
      <c r="I1014" s="5" t="s">
        <v>858</v>
      </c>
    </row>
    <row r="1015" spans="1:9" s="1" customFormat="1" x14ac:dyDescent="0.25">
      <c r="A1015" s="5" t="s">
        <v>408</v>
      </c>
      <c r="B1015" s="5" t="s">
        <v>497</v>
      </c>
      <c r="C1015" s="5" t="s">
        <v>786</v>
      </c>
      <c r="D1015" s="5" t="s">
        <v>460</v>
      </c>
      <c r="E1015" s="5">
        <v>42</v>
      </c>
      <c r="F1015" s="50">
        <v>27892</v>
      </c>
      <c r="G1015" s="5">
        <v>352379</v>
      </c>
      <c r="H1015" s="50">
        <v>39219</v>
      </c>
      <c r="I1015" s="5" t="s">
        <v>858</v>
      </c>
    </row>
    <row r="1016" spans="1:9" s="1" customFormat="1" x14ac:dyDescent="0.25">
      <c r="A1016" s="5" t="s">
        <v>413</v>
      </c>
      <c r="B1016" s="5" t="s">
        <v>547</v>
      </c>
      <c r="C1016" s="5" t="s">
        <v>981</v>
      </c>
      <c r="D1016" s="5" t="s">
        <v>982</v>
      </c>
      <c r="E1016" s="5">
        <v>36</v>
      </c>
      <c r="F1016" s="50">
        <v>30216</v>
      </c>
      <c r="G1016" s="5">
        <v>352383</v>
      </c>
      <c r="H1016" s="50">
        <v>39236</v>
      </c>
      <c r="I1016" s="5" t="s">
        <v>903</v>
      </c>
    </row>
    <row r="1017" spans="1:9" s="1" customFormat="1" x14ac:dyDescent="0.25">
      <c r="A1017" s="5" t="s">
        <v>454</v>
      </c>
      <c r="B1017" s="5" t="s">
        <v>594</v>
      </c>
      <c r="C1017" s="5" t="s">
        <v>983</v>
      </c>
      <c r="D1017" s="5" t="s">
        <v>460</v>
      </c>
      <c r="E1017" s="5">
        <v>37</v>
      </c>
      <c r="F1017" s="50">
        <v>29622</v>
      </c>
      <c r="G1017" s="5">
        <v>562400</v>
      </c>
      <c r="H1017" s="50">
        <v>39207</v>
      </c>
      <c r="I1017" s="5" t="s">
        <v>858</v>
      </c>
    </row>
    <row r="1018" spans="1:9" s="1" customFormat="1" x14ac:dyDescent="0.25">
      <c r="A1018" s="5" t="s">
        <v>454</v>
      </c>
      <c r="B1018" s="5" t="s">
        <v>719</v>
      </c>
      <c r="C1018" s="5" t="s">
        <v>930</v>
      </c>
      <c r="D1018" s="5" t="s">
        <v>416</v>
      </c>
      <c r="E1018" s="5">
        <v>33</v>
      </c>
      <c r="F1018" s="50">
        <v>31094</v>
      </c>
      <c r="G1018" s="5">
        <v>566961</v>
      </c>
      <c r="H1018" s="50">
        <v>39426</v>
      </c>
      <c r="I1018" s="5" t="s">
        <v>858</v>
      </c>
    </row>
    <row r="1019" spans="1:9" s="1" customFormat="1" x14ac:dyDescent="0.25">
      <c r="A1019" s="5" t="s">
        <v>454</v>
      </c>
      <c r="B1019" s="5" t="s">
        <v>509</v>
      </c>
      <c r="C1019" s="5" t="s">
        <v>984</v>
      </c>
      <c r="D1019" s="5" t="s">
        <v>439</v>
      </c>
      <c r="E1019" s="5">
        <v>28</v>
      </c>
      <c r="F1019" s="50">
        <v>32819</v>
      </c>
      <c r="G1019" s="5">
        <v>566900</v>
      </c>
      <c r="H1019" s="50">
        <v>39090</v>
      </c>
      <c r="I1019" s="5" t="s">
        <v>858</v>
      </c>
    </row>
    <row r="1020" spans="1:9" s="1" customFormat="1" x14ac:dyDescent="0.25">
      <c r="A1020" s="5" t="s">
        <v>454</v>
      </c>
      <c r="B1020" s="5" t="s">
        <v>570</v>
      </c>
      <c r="C1020" s="5" t="s">
        <v>985</v>
      </c>
      <c r="D1020" s="5" t="s">
        <v>457</v>
      </c>
      <c r="E1020" s="5">
        <v>34</v>
      </c>
      <c r="F1020" s="50">
        <v>30749</v>
      </c>
      <c r="G1020" s="5">
        <v>562409</v>
      </c>
      <c r="H1020" s="50">
        <v>39224</v>
      </c>
      <c r="I1020" s="5" t="s">
        <v>858</v>
      </c>
    </row>
    <row r="1021" spans="1:9" s="1" customFormat="1" x14ac:dyDescent="0.25">
      <c r="A1021" s="5" t="s">
        <v>413</v>
      </c>
      <c r="B1021" s="5" t="s">
        <v>517</v>
      </c>
      <c r="C1021" s="5" t="s">
        <v>986</v>
      </c>
      <c r="D1021" s="5" t="s">
        <v>416</v>
      </c>
      <c r="E1021" s="5">
        <v>36</v>
      </c>
      <c r="F1021" s="50">
        <v>30185</v>
      </c>
      <c r="G1021" s="5">
        <v>356905</v>
      </c>
      <c r="H1021" s="50">
        <v>39245</v>
      </c>
      <c r="I1021" s="5" t="s">
        <v>858</v>
      </c>
    </row>
    <row r="1022" spans="1:9" s="1" customFormat="1" x14ac:dyDescent="0.25">
      <c r="A1022" s="5" t="s">
        <v>454</v>
      </c>
      <c r="B1022" s="5" t="s">
        <v>579</v>
      </c>
      <c r="C1022" s="5" t="s">
        <v>987</v>
      </c>
      <c r="D1022" s="5" t="s">
        <v>460</v>
      </c>
      <c r="E1022" s="5">
        <v>31</v>
      </c>
      <c r="F1022" s="50">
        <v>31813</v>
      </c>
      <c r="G1022" s="5">
        <v>356943</v>
      </c>
      <c r="H1022" s="50">
        <v>39205</v>
      </c>
      <c r="I1022" s="5" t="s">
        <v>858</v>
      </c>
    </row>
    <row r="1023" spans="1:9" s="1" customFormat="1" x14ac:dyDescent="0.25">
      <c r="A1023" s="5" t="s">
        <v>454</v>
      </c>
      <c r="B1023" s="5" t="s">
        <v>446</v>
      </c>
      <c r="C1023" s="5" t="s">
        <v>988</v>
      </c>
      <c r="D1023" s="5" t="s">
        <v>439</v>
      </c>
      <c r="E1023" s="5">
        <v>31</v>
      </c>
      <c r="F1023" s="50">
        <v>31902</v>
      </c>
      <c r="G1023" s="5">
        <v>566906</v>
      </c>
      <c r="H1023" s="50">
        <v>39441</v>
      </c>
      <c r="I1023" s="5" t="s">
        <v>858</v>
      </c>
    </row>
    <row r="1024" spans="1:9" s="1" customFormat="1" x14ac:dyDescent="0.25">
      <c r="A1024" s="5" t="s">
        <v>413</v>
      </c>
      <c r="B1024" s="5" t="s">
        <v>648</v>
      </c>
      <c r="C1024" s="5" t="s">
        <v>984</v>
      </c>
      <c r="D1024" s="5" t="s">
        <v>460</v>
      </c>
      <c r="E1024" s="5">
        <v>32</v>
      </c>
      <c r="F1024" s="50">
        <v>31331</v>
      </c>
      <c r="G1024" s="5">
        <v>562424</v>
      </c>
      <c r="H1024" s="50">
        <v>39275</v>
      </c>
      <c r="I1024" s="5" t="s">
        <v>858</v>
      </c>
    </row>
    <row r="1025" spans="1:9" s="1" customFormat="1" x14ac:dyDescent="0.25">
      <c r="A1025" s="5" t="s">
        <v>408</v>
      </c>
      <c r="B1025" s="5" t="s">
        <v>492</v>
      </c>
      <c r="C1025" s="5" t="s">
        <v>989</v>
      </c>
      <c r="D1025" s="5" t="s">
        <v>460</v>
      </c>
      <c r="E1025" s="5">
        <v>29</v>
      </c>
      <c r="F1025" s="50">
        <v>32627</v>
      </c>
      <c r="G1025" s="5">
        <v>352569</v>
      </c>
      <c r="H1025" s="50">
        <v>39144</v>
      </c>
      <c r="I1025" s="5" t="s">
        <v>858</v>
      </c>
    </row>
    <row r="1026" spans="1:9" s="1" customFormat="1" x14ac:dyDescent="0.25">
      <c r="A1026" s="5" t="s">
        <v>454</v>
      </c>
      <c r="B1026" s="5" t="s">
        <v>629</v>
      </c>
      <c r="C1026" s="5" t="s">
        <v>990</v>
      </c>
      <c r="D1026" s="5" t="s">
        <v>460</v>
      </c>
      <c r="E1026" s="5">
        <v>29</v>
      </c>
      <c r="F1026" s="50">
        <v>32739</v>
      </c>
      <c r="G1026" s="5">
        <v>562566</v>
      </c>
      <c r="H1026" s="50">
        <v>39366</v>
      </c>
      <c r="I1026" s="5" t="s">
        <v>858</v>
      </c>
    </row>
    <row r="1027" spans="1:9" s="1" customFormat="1" x14ac:dyDescent="0.25">
      <c r="A1027" s="5" t="s">
        <v>454</v>
      </c>
      <c r="B1027" s="5" t="s">
        <v>483</v>
      </c>
      <c r="C1027" s="5" t="s">
        <v>956</v>
      </c>
      <c r="D1027" s="5" t="s">
        <v>502</v>
      </c>
      <c r="E1027" s="5">
        <v>34</v>
      </c>
      <c r="F1027" s="50">
        <v>30780</v>
      </c>
      <c r="G1027" s="5">
        <v>562439</v>
      </c>
      <c r="H1027" s="50">
        <v>39280</v>
      </c>
      <c r="I1027" s="5" t="s">
        <v>858</v>
      </c>
    </row>
    <row r="1028" spans="1:9" s="1" customFormat="1" x14ac:dyDescent="0.25">
      <c r="A1028" s="5" t="s">
        <v>408</v>
      </c>
      <c r="B1028" s="5" t="s">
        <v>157</v>
      </c>
      <c r="C1028" s="5" t="s">
        <v>991</v>
      </c>
      <c r="D1028" s="5" t="s">
        <v>473</v>
      </c>
      <c r="E1028" s="5">
        <v>37</v>
      </c>
      <c r="F1028" s="50">
        <v>29741</v>
      </c>
      <c r="G1028" s="5">
        <v>562440</v>
      </c>
      <c r="H1028" s="50">
        <v>39347</v>
      </c>
      <c r="I1028" s="5" t="s">
        <v>858</v>
      </c>
    </row>
    <row r="1029" spans="1:9" s="1" customFormat="1" x14ac:dyDescent="0.25">
      <c r="A1029" s="5" t="s">
        <v>408</v>
      </c>
      <c r="B1029" s="5" t="s">
        <v>495</v>
      </c>
      <c r="C1029" s="5" t="s">
        <v>992</v>
      </c>
      <c r="D1029" s="5" t="s">
        <v>473</v>
      </c>
      <c r="E1029" s="5">
        <v>31</v>
      </c>
      <c r="F1029" s="50">
        <v>31917</v>
      </c>
      <c r="G1029" s="5">
        <v>562447</v>
      </c>
      <c r="H1029" s="50">
        <v>39266</v>
      </c>
      <c r="I1029" s="5" t="s">
        <v>858</v>
      </c>
    </row>
    <row r="1030" spans="1:9" s="1" customFormat="1" x14ac:dyDescent="0.25">
      <c r="A1030" s="5" t="s">
        <v>413</v>
      </c>
      <c r="B1030" s="5" t="s">
        <v>409</v>
      </c>
      <c r="C1030" s="5" t="s">
        <v>993</v>
      </c>
      <c r="D1030" s="5" t="s">
        <v>460</v>
      </c>
      <c r="E1030" s="5">
        <v>32</v>
      </c>
      <c r="F1030" s="50">
        <v>31662</v>
      </c>
      <c r="G1030" s="5">
        <v>562446</v>
      </c>
      <c r="H1030" s="50">
        <v>39442</v>
      </c>
      <c r="I1030" s="5" t="s">
        <v>858</v>
      </c>
    </row>
    <row r="1031" spans="1:9" s="1" customFormat="1" x14ac:dyDescent="0.25">
      <c r="A1031" s="5" t="s">
        <v>454</v>
      </c>
      <c r="B1031" s="5" t="s">
        <v>485</v>
      </c>
      <c r="C1031" s="5" t="s">
        <v>523</v>
      </c>
      <c r="D1031" s="5" t="s">
        <v>416</v>
      </c>
      <c r="E1031" s="5">
        <v>35</v>
      </c>
      <c r="F1031" s="50">
        <v>30324</v>
      </c>
      <c r="G1031" s="5">
        <v>352451</v>
      </c>
      <c r="H1031" s="50">
        <v>39397</v>
      </c>
      <c r="I1031" s="5" t="s">
        <v>858</v>
      </c>
    </row>
    <row r="1032" spans="1:9" s="1" customFormat="1" x14ac:dyDescent="0.25">
      <c r="A1032" s="5" t="s">
        <v>408</v>
      </c>
      <c r="B1032" s="5" t="s">
        <v>572</v>
      </c>
      <c r="C1032" s="5" t="s">
        <v>679</v>
      </c>
      <c r="D1032" s="5" t="s">
        <v>741</v>
      </c>
      <c r="E1032" s="5">
        <v>40</v>
      </c>
      <c r="F1032" s="50">
        <v>28554</v>
      </c>
      <c r="G1032" s="5">
        <v>562453</v>
      </c>
      <c r="H1032" s="50">
        <v>39412</v>
      </c>
      <c r="I1032" s="5" t="s">
        <v>858</v>
      </c>
    </row>
    <row r="1033" spans="1:9" s="1" customFormat="1" x14ac:dyDescent="0.25">
      <c r="A1033" s="5" t="s">
        <v>408</v>
      </c>
      <c r="B1033" s="5" t="s">
        <v>625</v>
      </c>
      <c r="C1033" s="5" t="s">
        <v>161</v>
      </c>
      <c r="D1033" s="5" t="s">
        <v>749</v>
      </c>
      <c r="E1033" s="5">
        <v>37</v>
      </c>
      <c r="F1033" s="50">
        <v>29501</v>
      </c>
      <c r="G1033" s="5">
        <v>352454</v>
      </c>
      <c r="H1033" s="50">
        <v>39170</v>
      </c>
      <c r="I1033" s="5" t="s">
        <v>858</v>
      </c>
    </row>
    <row r="1034" spans="1:9" s="1" customFormat="1" x14ac:dyDescent="0.25">
      <c r="A1034" s="5" t="s">
        <v>454</v>
      </c>
      <c r="B1034" s="5" t="s">
        <v>665</v>
      </c>
      <c r="C1034" s="5" t="s">
        <v>994</v>
      </c>
      <c r="D1034" s="5" t="s">
        <v>473</v>
      </c>
      <c r="E1034" s="5">
        <v>36</v>
      </c>
      <c r="F1034" s="50">
        <v>30013</v>
      </c>
      <c r="G1034" s="5">
        <v>562456</v>
      </c>
      <c r="H1034" s="50">
        <v>39301</v>
      </c>
      <c r="I1034" s="5" t="s">
        <v>858</v>
      </c>
    </row>
    <row r="1035" spans="1:9" s="1" customFormat="1" x14ac:dyDescent="0.25">
      <c r="A1035" s="5" t="s">
        <v>454</v>
      </c>
      <c r="B1035" s="5" t="s">
        <v>437</v>
      </c>
      <c r="C1035" s="5" t="s">
        <v>596</v>
      </c>
      <c r="D1035" s="5" t="s">
        <v>473</v>
      </c>
      <c r="E1035" s="5">
        <v>35</v>
      </c>
      <c r="F1035" s="50">
        <v>30500</v>
      </c>
      <c r="G1035" s="5">
        <v>352461</v>
      </c>
      <c r="H1035" s="50">
        <v>39337</v>
      </c>
      <c r="I1035" s="5" t="s">
        <v>858</v>
      </c>
    </row>
    <row r="1036" spans="1:9" s="1" customFormat="1" x14ac:dyDescent="0.25">
      <c r="A1036" s="5" t="s">
        <v>454</v>
      </c>
      <c r="B1036" s="5" t="s">
        <v>452</v>
      </c>
      <c r="C1036" s="5" t="s">
        <v>844</v>
      </c>
      <c r="D1036" s="5" t="s">
        <v>460</v>
      </c>
      <c r="E1036" s="5">
        <v>31</v>
      </c>
      <c r="F1036" s="50">
        <v>31917</v>
      </c>
      <c r="G1036" s="5">
        <v>352464</v>
      </c>
      <c r="H1036" s="50">
        <v>39266</v>
      </c>
      <c r="I1036" s="5" t="s">
        <v>858</v>
      </c>
    </row>
    <row r="1037" spans="1:9" s="1" customFormat="1" x14ac:dyDescent="0.25">
      <c r="A1037" s="5" t="s">
        <v>413</v>
      </c>
      <c r="B1037" s="5" t="s">
        <v>485</v>
      </c>
      <c r="C1037" s="5" t="s">
        <v>640</v>
      </c>
      <c r="D1037" s="5" t="s">
        <v>439</v>
      </c>
      <c r="E1037" s="5">
        <v>42</v>
      </c>
      <c r="F1037" s="50">
        <v>27708</v>
      </c>
      <c r="G1037" s="5">
        <v>562467</v>
      </c>
      <c r="H1037" s="50">
        <v>39162</v>
      </c>
      <c r="I1037" s="5" t="s">
        <v>858</v>
      </c>
    </row>
    <row r="1038" spans="1:9" s="1" customFormat="1" x14ac:dyDescent="0.25">
      <c r="A1038" s="5" t="s">
        <v>413</v>
      </c>
      <c r="B1038" s="5" t="s">
        <v>455</v>
      </c>
      <c r="C1038" s="5" t="s">
        <v>995</v>
      </c>
      <c r="D1038" s="5" t="s">
        <v>996</v>
      </c>
      <c r="E1038" s="5">
        <v>35</v>
      </c>
      <c r="F1038" s="50">
        <v>30265</v>
      </c>
      <c r="G1038" s="5">
        <v>352468</v>
      </c>
      <c r="H1038" s="50">
        <v>39377</v>
      </c>
      <c r="I1038" s="5" t="s">
        <v>903</v>
      </c>
    </row>
    <row r="1039" spans="1:9" s="1" customFormat="1" x14ac:dyDescent="0.25">
      <c r="A1039" s="5" t="s">
        <v>413</v>
      </c>
      <c r="B1039" s="5" t="s">
        <v>570</v>
      </c>
      <c r="C1039" s="5" t="s">
        <v>847</v>
      </c>
      <c r="D1039" s="5" t="s">
        <v>439</v>
      </c>
      <c r="E1039" s="5">
        <v>44</v>
      </c>
      <c r="F1039" s="50">
        <v>26959</v>
      </c>
      <c r="G1039" s="5">
        <v>352488</v>
      </c>
      <c r="H1039" s="50">
        <v>35175</v>
      </c>
      <c r="I1039" s="5" t="s">
        <v>417</v>
      </c>
    </row>
    <row r="1040" spans="1:9" s="1" customFormat="1" x14ac:dyDescent="0.25">
      <c r="A1040" s="5" t="s">
        <v>454</v>
      </c>
      <c r="B1040" s="5" t="s">
        <v>570</v>
      </c>
      <c r="C1040" s="5" t="s">
        <v>942</v>
      </c>
      <c r="D1040" s="5" t="s">
        <v>460</v>
      </c>
      <c r="E1040" s="5">
        <v>38</v>
      </c>
      <c r="F1040" s="50">
        <v>29309</v>
      </c>
      <c r="G1040" s="5">
        <v>352493</v>
      </c>
      <c r="H1040" s="50">
        <v>39180</v>
      </c>
      <c r="I1040" s="5" t="s">
        <v>858</v>
      </c>
    </row>
    <row r="1041" spans="1:9" s="1" customFormat="1" x14ac:dyDescent="0.25">
      <c r="A1041" s="5" t="s">
        <v>454</v>
      </c>
      <c r="B1041" s="5" t="s">
        <v>568</v>
      </c>
      <c r="C1041" s="5" t="s">
        <v>722</v>
      </c>
      <c r="D1041" s="5" t="s">
        <v>460</v>
      </c>
      <c r="E1041" s="5">
        <v>35</v>
      </c>
      <c r="F1041" s="50">
        <v>30547</v>
      </c>
      <c r="G1041" s="5">
        <v>562491</v>
      </c>
      <c r="H1041" s="50">
        <v>39205</v>
      </c>
      <c r="I1041" s="5" t="s">
        <v>858</v>
      </c>
    </row>
    <row r="1042" spans="1:9" s="1" customFormat="1" x14ac:dyDescent="0.25">
      <c r="A1042" s="5" t="s">
        <v>454</v>
      </c>
      <c r="B1042" s="5" t="s">
        <v>464</v>
      </c>
      <c r="C1042" s="5" t="s">
        <v>943</v>
      </c>
      <c r="D1042" s="5" t="s">
        <v>622</v>
      </c>
      <c r="E1042" s="5">
        <v>44</v>
      </c>
      <c r="F1042" s="50">
        <v>27171</v>
      </c>
      <c r="G1042" s="5">
        <v>562497</v>
      </c>
      <c r="H1042" s="50">
        <v>35160</v>
      </c>
      <c r="I1042" s="5" t="s">
        <v>858</v>
      </c>
    </row>
    <row r="1043" spans="1:9" s="1" customFormat="1" x14ac:dyDescent="0.25">
      <c r="A1043" s="5" t="s">
        <v>454</v>
      </c>
      <c r="B1043" s="5" t="s">
        <v>561</v>
      </c>
      <c r="C1043" s="5" t="s">
        <v>969</v>
      </c>
      <c r="D1043" s="5" t="s">
        <v>439</v>
      </c>
      <c r="E1043" s="5">
        <v>34</v>
      </c>
      <c r="F1043" s="50">
        <v>30875</v>
      </c>
      <c r="G1043" s="5">
        <v>562505</v>
      </c>
      <c r="H1043" s="50">
        <v>39222</v>
      </c>
      <c r="I1043" s="5" t="s">
        <v>858</v>
      </c>
    </row>
    <row r="1044" spans="1:9" s="1" customFormat="1" x14ac:dyDescent="0.25">
      <c r="A1044" s="5" t="s">
        <v>413</v>
      </c>
      <c r="B1044" s="5" t="s">
        <v>592</v>
      </c>
      <c r="C1044" s="5" t="s">
        <v>942</v>
      </c>
      <c r="D1044" s="5" t="s">
        <v>439</v>
      </c>
      <c r="E1044" s="5">
        <v>37</v>
      </c>
      <c r="F1044" s="50">
        <v>29581</v>
      </c>
      <c r="G1044" s="5">
        <v>352507</v>
      </c>
      <c r="H1044" s="50">
        <v>39335</v>
      </c>
      <c r="I1044" s="5" t="s">
        <v>858</v>
      </c>
    </row>
    <row r="1045" spans="1:9" s="1" customFormat="1" x14ac:dyDescent="0.25">
      <c r="A1045" s="5" t="s">
        <v>454</v>
      </c>
      <c r="B1045" s="5" t="s">
        <v>490</v>
      </c>
      <c r="C1045" s="5" t="s">
        <v>984</v>
      </c>
      <c r="D1045" s="5" t="s">
        <v>439</v>
      </c>
      <c r="E1045" s="5">
        <v>32</v>
      </c>
      <c r="F1045" s="50">
        <v>31361</v>
      </c>
      <c r="G1045" s="5">
        <v>352512</v>
      </c>
      <c r="H1045" s="50">
        <v>39087</v>
      </c>
      <c r="I1045" s="5" t="s">
        <v>858</v>
      </c>
    </row>
    <row r="1046" spans="1:9" s="1" customFormat="1" x14ac:dyDescent="0.25">
      <c r="A1046" s="5" t="s">
        <v>413</v>
      </c>
      <c r="B1046" s="5" t="s">
        <v>429</v>
      </c>
      <c r="C1046" s="5" t="s">
        <v>893</v>
      </c>
      <c r="D1046" s="5" t="s">
        <v>749</v>
      </c>
      <c r="E1046" s="5">
        <v>34</v>
      </c>
      <c r="F1046" s="50">
        <v>30645</v>
      </c>
      <c r="G1046" s="5">
        <v>350930</v>
      </c>
      <c r="H1046" s="50">
        <v>39214</v>
      </c>
      <c r="I1046" s="5" t="s">
        <v>858</v>
      </c>
    </row>
    <row r="1047" spans="1:9" s="1" customFormat="1" x14ac:dyDescent="0.25">
      <c r="A1047" s="5" t="s">
        <v>408</v>
      </c>
      <c r="B1047" s="5" t="s">
        <v>434</v>
      </c>
      <c r="C1047" s="5" t="s">
        <v>901</v>
      </c>
      <c r="D1047" s="5" t="s">
        <v>482</v>
      </c>
      <c r="E1047" s="5">
        <v>38</v>
      </c>
      <c r="F1047" s="50">
        <v>29327</v>
      </c>
      <c r="G1047" s="5">
        <v>352618</v>
      </c>
      <c r="H1047" s="50">
        <v>36222</v>
      </c>
      <c r="I1047" s="5" t="s">
        <v>858</v>
      </c>
    </row>
    <row r="1048" spans="1:9" s="1" customFormat="1" x14ac:dyDescent="0.25">
      <c r="A1048" s="5" t="s">
        <v>413</v>
      </c>
      <c r="B1048" s="5" t="s">
        <v>546</v>
      </c>
      <c r="C1048" s="5" t="s">
        <v>907</v>
      </c>
      <c r="D1048" s="5" t="s">
        <v>460</v>
      </c>
      <c r="E1048" s="5">
        <v>31</v>
      </c>
      <c r="F1048" s="50">
        <v>31948</v>
      </c>
      <c r="G1048" s="5">
        <v>352613</v>
      </c>
      <c r="H1048" s="50">
        <v>39412</v>
      </c>
      <c r="I1048" s="5" t="s">
        <v>858</v>
      </c>
    </row>
    <row r="1049" spans="1:9" s="1" customFormat="1" x14ac:dyDescent="0.25">
      <c r="A1049" s="5" t="s">
        <v>454</v>
      </c>
      <c r="B1049" s="5" t="s">
        <v>471</v>
      </c>
      <c r="C1049" s="5" t="s">
        <v>922</v>
      </c>
      <c r="D1049" s="5" t="s">
        <v>460</v>
      </c>
      <c r="E1049" s="5">
        <v>32</v>
      </c>
      <c r="F1049" s="50">
        <v>31332</v>
      </c>
      <c r="G1049" s="5">
        <v>562627</v>
      </c>
      <c r="H1049" s="50">
        <v>39426</v>
      </c>
      <c r="I1049" s="5" t="s">
        <v>858</v>
      </c>
    </row>
    <row r="1050" spans="1:9" s="1" customFormat="1" x14ac:dyDescent="0.25">
      <c r="A1050" s="5" t="s">
        <v>408</v>
      </c>
      <c r="B1050" s="5" t="s">
        <v>458</v>
      </c>
      <c r="C1050" s="5" t="s">
        <v>997</v>
      </c>
      <c r="D1050" s="5" t="s">
        <v>460</v>
      </c>
      <c r="E1050" s="5">
        <v>31</v>
      </c>
      <c r="F1050" s="50">
        <v>31844</v>
      </c>
      <c r="G1050" s="5">
        <v>562630</v>
      </c>
      <c r="H1050" s="50">
        <v>39370</v>
      </c>
      <c r="I1050" s="5" t="s">
        <v>858</v>
      </c>
    </row>
    <row r="1051" spans="1:9" s="1" customFormat="1" x14ac:dyDescent="0.25">
      <c r="A1051" s="5" t="s">
        <v>408</v>
      </c>
      <c r="B1051" s="5" t="s">
        <v>500</v>
      </c>
      <c r="C1051" s="5" t="s">
        <v>913</v>
      </c>
      <c r="D1051" s="5" t="s">
        <v>460</v>
      </c>
      <c r="E1051" s="5">
        <v>37</v>
      </c>
      <c r="F1051" s="50">
        <v>29777</v>
      </c>
      <c r="G1051" s="5">
        <v>352501</v>
      </c>
      <c r="H1051" s="50">
        <v>39107</v>
      </c>
      <c r="I1051" s="5" t="s">
        <v>858</v>
      </c>
    </row>
    <row r="1052" spans="1:9" s="1" customFormat="1" x14ac:dyDescent="0.25">
      <c r="A1052" s="5" t="s">
        <v>454</v>
      </c>
      <c r="B1052" s="5" t="s">
        <v>671</v>
      </c>
      <c r="C1052" s="5" t="s">
        <v>998</v>
      </c>
      <c r="D1052" s="5" t="s">
        <v>439</v>
      </c>
      <c r="E1052" s="5">
        <v>30</v>
      </c>
      <c r="F1052" s="50">
        <v>32341</v>
      </c>
      <c r="G1052" s="5">
        <v>562648</v>
      </c>
      <c r="H1052" s="50">
        <v>39222</v>
      </c>
      <c r="I1052" s="5" t="s">
        <v>858</v>
      </c>
    </row>
    <row r="1053" spans="1:9" s="1" customFormat="1" x14ac:dyDescent="0.25">
      <c r="A1053" s="5" t="s">
        <v>408</v>
      </c>
      <c r="B1053" s="5" t="s">
        <v>614</v>
      </c>
      <c r="C1053" s="5" t="s">
        <v>835</v>
      </c>
      <c r="D1053" s="5" t="s">
        <v>470</v>
      </c>
      <c r="E1053" s="5">
        <v>38</v>
      </c>
      <c r="F1053" s="50">
        <v>29277</v>
      </c>
      <c r="G1053" s="5">
        <v>562626</v>
      </c>
      <c r="H1053" s="50">
        <v>39337</v>
      </c>
      <c r="I1053" s="5" t="s">
        <v>858</v>
      </c>
    </row>
    <row r="1054" spans="1:9" s="1" customFormat="1" x14ac:dyDescent="0.25">
      <c r="A1054" s="5" t="s">
        <v>413</v>
      </c>
      <c r="B1054" s="5" t="s">
        <v>748</v>
      </c>
      <c r="C1054" s="5" t="s">
        <v>600</v>
      </c>
      <c r="D1054" s="5" t="s">
        <v>416</v>
      </c>
      <c r="E1054" s="5">
        <v>40</v>
      </c>
      <c r="F1054" s="50">
        <v>28455</v>
      </c>
      <c r="G1054" s="5">
        <v>352642</v>
      </c>
      <c r="H1054" s="50">
        <v>39175</v>
      </c>
      <c r="I1054" s="5" t="s">
        <v>858</v>
      </c>
    </row>
    <row r="1055" spans="1:9" s="1" customFormat="1" x14ac:dyDescent="0.25">
      <c r="A1055" s="5" t="s">
        <v>413</v>
      </c>
      <c r="B1055" s="5" t="s">
        <v>185</v>
      </c>
      <c r="C1055" s="5" t="s">
        <v>907</v>
      </c>
      <c r="D1055" s="5" t="s">
        <v>416</v>
      </c>
      <c r="E1055" s="5">
        <v>33</v>
      </c>
      <c r="F1055" s="50">
        <v>31215</v>
      </c>
      <c r="G1055" s="5">
        <v>352660</v>
      </c>
      <c r="H1055" s="50">
        <v>39129</v>
      </c>
      <c r="I1055" s="5" t="s">
        <v>858</v>
      </c>
    </row>
    <row r="1056" spans="1:9" s="1" customFormat="1" x14ac:dyDescent="0.25">
      <c r="A1056" s="5" t="s">
        <v>454</v>
      </c>
      <c r="B1056" s="5" t="s">
        <v>521</v>
      </c>
      <c r="C1056" s="5" t="s">
        <v>983</v>
      </c>
      <c r="D1056" s="5" t="s">
        <v>460</v>
      </c>
      <c r="E1056" s="5">
        <v>31</v>
      </c>
      <c r="F1056" s="50">
        <v>31782</v>
      </c>
      <c r="G1056" s="5">
        <v>352667</v>
      </c>
      <c r="H1056" s="50">
        <v>39170</v>
      </c>
      <c r="I1056" s="5" t="s">
        <v>858</v>
      </c>
    </row>
    <row r="1057" spans="1:9" s="1" customFormat="1" x14ac:dyDescent="0.25">
      <c r="A1057" s="5" t="s">
        <v>408</v>
      </c>
      <c r="B1057" s="5" t="s">
        <v>625</v>
      </c>
      <c r="C1057" s="5" t="s">
        <v>542</v>
      </c>
      <c r="D1057" s="5" t="s">
        <v>868</v>
      </c>
      <c r="E1057" s="5">
        <v>44</v>
      </c>
      <c r="F1057" s="50">
        <v>27171</v>
      </c>
      <c r="G1057" s="5">
        <v>562656</v>
      </c>
      <c r="H1057" s="50">
        <v>35160</v>
      </c>
      <c r="I1057" s="5" t="s">
        <v>858</v>
      </c>
    </row>
    <row r="1058" spans="1:9" s="1" customFormat="1" x14ac:dyDescent="0.25">
      <c r="A1058" s="5" t="s">
        <v>408</v>
      </c>
      <c r="B1058" s="5" t="s">
        <v>446</v>
      </c>
      <c r="C1058" s="5" t="s">
        <v>999</v>
      </c>
      <c r="D1058" s="5" t="s">
        <v>445</v>
      </c>
      <c r="E1058" s="5">
        <v>42</v>
      </c>
      <c r="F1058" s="50">
        <v>27679</v>
      </c>
      <c r="G1058" s="5">
        <v>352650</v>
      </c>
      <c r="H1058" s="50">
        <v>35219</v>
      </c>
      <c r="I1058" s="5" t="s">
        <v>858</v>
      </c>
    </row>
    <row r="1059" spans="1:9" s="1" customFormat="1" x14ac:dyDescent="0.25">
      <c r="A1059" s="5" t="s">
        <v>413</v>
      </c>
      <c r="B1059" s="5" t="s">
        <v>730</v>
      </c>
      <c r="C1059" s="5" t="s">
        <v>175</v>
      </c>
      <c r="D1059" s="5" t="s">
        <v>460</v>
      </c>
      <c r="E1059" s="5">
        <v>40</v>
      </c>
      <c r="F1059" s="50">
        <v>28663</v>
      </c>
      <c r="G1059" s="5">
        <v>562635</v>
      </c>
      <c r="H1059" s="50">
        <v>39167</v>
      </c>
      <c r="I1059" s="5" t="s">
        <v>858</v>
      </c>
    </row>
    <row r="1060" spans="1:9" s="1" customFormat="1" x14ac:dyDescent="0.25">
      <c r="A1060" s="5" t="s">
        <v>408</v>
      </c>
      <c r="B1060" s="5" t="s">
        <v>578</v>
      </c>
      <c r="C1060" s="5" t="s">
        <v>629</v>
      </c>
      <c r="D1060" s="5" t="s">
        <v>473</v>
      </c>
      <c r="E1060" s="5">
        <v>35</v>
      </c>
      <c r="F1060" s="50">
        <v>30566</v>
      </c>
      <c r="G1060" s="5">
        <v>562658</v>
      </c>
      <c r="H1060" s="50">
        <v>39108</v>
      </c>
      <c r="I1060" s="5" t="s">
        <v>858</v>
      </c>
    </row>
    <row r="1061" spans="1:9" s="1" customFormat="1" x14ac:dyDescent="0.25">
      <c r="A1061" s="5" t="s">
        <v>413</v>
      </c>
      <c r="B1061" s="5" t="s">
        <v>817</v>
      </c>
      <c r="C1061" s="5" t="s">
        <v>1000</v>
      </c>
      <c r="D1061" s="5" t="s">
        <v>473</v>
      </c>
      <c r="E1061" s="5">
        <v>34</v>
      </c>
      <c r="F1061" s="50">
        <v>30822</v>
      </c>
      <c r="G1061" s="5">
        <v>562657</v>
      </c>
      <c r="H1061" s="50">
        <v>39362</v>
      </c>
      <c r="I1061" s="5" t="s">
        <v>858</v>
      </c>
    </row>
    <row r="1062" spans="1:9" s="1" customFormat="1" x14ac:dyDescent="0.25">
      <c r="A1062" s="5" t="s">
        <v>454</v>
      </c>
      <c r="B1062" s="5" t="s">
        <v>479</v>
      </c>
      <c r="C1062" s="5" t="s">
        <v>523</v>
      </c>
      <c r="D1062" s="5" t="s">
        <v>460</v>
      </c>
      <c r="E1062" s="5">
        <v>34</v>
      </c>
      <c r="F1062" s="50">
        <v>30867</v>
      </c>
      <c r="G1062" s="5">
        <v>352679</v>
      </c>
      <c r="H1062" s="50">
        <v>39424</v>
      </c>
      <c r="I1062" s="5" t="s">
        <v>858</v>
      </c>
    </row>
    <row r="1063" spans="1:9" s="1" customFormat="1" x14ac:dyDescent="0.25">
      <c r="A1063" s="5" t="s">
        <v>413</v>
      </c>
      <c r="B1063" s="5" t="s">
        <v>667</v>
      </c>
      <c r="C1063" s="5" t="s">
        <v>993</v>
      </c>
      <c r="D1063" s="5" t="s">
        <v>460</v>
      </c>
      <c r="E1063" s="5">
        <v>33</v>
      </c>
      <c r="F1063" s="50">
        <v>31109</v>
      </c>
      <c r="G1063" s="5">
        <v>562665</v>
      </c>
      <c r="H1063" s="50">
        <v>39396</v>
      </c>
      <c r="I1063" s="5" t="s">
        <v>858</v>
      </c>
    </row>
    <row r="1064" spans="1:9" s="1" customFormat="1" x14ac:dyDescent="0.25">
      <c r="A1064" s="5" t="s">
        <v>408</v>
      </c>
      <c r="B1064" s="5" t="s">
        <v>521</v>
      </c>
      <c r="C1064" s="5" t="s">
        <v>1001</v>
      </c>
      <c r="D1064" s="5" t="s">
        <v>460</v>
      </c>
      <c r="E1064" s="5">
        <v>37</v>
      </c>
      <c r="F1064" s="50">
        <v>29681</v>
      </c>
      <c r="G1064" s="5">
        <v>562654</v>
      </c>
      <c r="H1064" s="50">
        <v>39306</v>
      </c>
      <c r="I1064" s="5" t="s">
        <v>858</v>
      </c>
    </row>
    <row r="1065" spans="1:9" s="1" customFormat="1" x14ac:dyDescent="0.25">
      <c r="A1065" s="5" t="s">
        <v>413</v>
      </c>
      <c r="B1065" s="5" t="s">
        <v>476</v>
      </c>
      <c r="C1065" s="5" t="s">
        <v>1002</v>
      </c>
      <c r="D1065" s="5" t="s">
        <v>411</v>
      </c>
      <c r="E1065" s="5">
        <v>47</v>
      </c>
      <c r="F1065" s="50">
        <v>26104</v>
      </c>
      <c r="G1065" s="5">
        <v>352637</v>
      </c>
      <c r="H1065" s="50">
        <v>35214</v>
      </c>
      <c r="I1065" s="5" t="s">
        <v>918</v>
      </c>
    </row>
    <row r="1066" spans="1:9" s="1" customFormat="1" x14ac:dyDescent="0.25">
      <c r="A1066" s="5" t="s">
        <v>413</v>
      </c>
      <c r="B1066" s="5" t="s">
        <v>648</v>
      </c>
      <c r="C1066" s="5" t="s">
        <v>849</v>
      </c>
      <c r="D1066" s="5" t="s">
        <v>416</v>
      </c>
      <c r="E1066" s="5">
        <v>32</v>
      </c>
      <c r="F1066" s="50">
        <v>31561</v>
      </c>
      <c r="G1066" s="5">
        <v>352690</v>
      </c>
      <c r="H1066" s="50">
        <v>39411</v>
      </c>
      <c r="I1066" s="5" t="s">
        <v>858</v>
      </c>
    </row>
    <row r="1067" spans="1:9" s="1" customFormat="1" x14ac:dyDescent="0.25">
      <c r="A1067" s="5" t="s">
        <v>413</v>
      </c>
      <c r="B1067" s="5" t="s">
        <v>534</v>
      </c>
      <c r="C1067" s="5" t="s">
        <v>896</v>
      </c>
      <c r="D1067" s="5" t="s">
        <v>416</v>
      </c>
      <c r="E1067" s="5">
        <v>44</v>
      </c>
      <c r="F1067" s="50">
        <v>27248</v>
      </c>
      <c r="G1067" s="5">
        <v>562692</v>
      </c>
      <c r="H1067" s="50">
        <v>39424</v>
      </c>
      <c r="I1067" s="5" t="s">
        <v>858</v>
      </c>
    </row>
    <row r="1068" spans="1:9" s="1" customFormat="1" x14ac:dyDescent="0.25">
      <c r="A1068" s="5" t="s">
        <v>408</v>
      </c>
      <c r="B1068" s="5" t="s">
        <v>681</v>
      </c>
      <c r="C1068" s="5" t="s">
        <v>862</v>
      </c>
      <c r="D1068" s="5" t="s">
        <v>439</v>
      </c>
      <c r="E1068" s="5">
        <v>34</v>
      </c>
      <c r="F1068" s="50">
        <v>30792</v>
      </c>
      <c r="G1068" s="5">
        <v>352670</v>
      </c>
      <c r="H1068" s="50">
        <v>39347</v>
      </c>
      <c r="I1068" s="5" t="s">
        <v>858</v>
      </c>
    </row>
    <row r="1069" spans="1:9" s="1" customFormat="1" x14ac:dyDescent="0.25">
      <c r="A1069" s="5" t="s">
        <v>454</v>
      </c>
      <c r="B1069" s="5" t="s">
        <v>517</v>
      </c>
      <c r="C1069" s="5" t="s">
        <v>984</v>
      </c>
      <c r="D1069" s="5" t="s">
        <v>460</v>
      </c>
      <c r="E1069" s="5">
        <v>32</v>
      </c>
      <c r="F1069" s="50">
        <v>31531</v>
      </c>
      <c r="G1069" s="5">
        <v>352671</v>
      </c>
      <c r="H1069" s="50">
        <v>39123</v>
      </c>
      <c r="I1069" s="5" t="s">
        <v>858</v>
      </c>
    </row>
    <row r="1070" spans="1:9" s="1" customFormat="1" x14ac:dyDescent="0.25">
      <c r="A1070" s="5" t="s">
        <v>454</v>
      </c>
      <c r="B1070" s="5" t="s">
        <v>479</v>
      </c>
      <c r="C1070" s="5" t="s">
        <v>1003</v>
      </c>
      <c r="D1070" s="5" t="s">
        <v>460</v>
      </c>
      <c r="E1070" s="5">
        <v>30</v>
      </c>
      <c r="F1070" s="50">
        <v>32091</v>
      </c>
      <c r="G1070" s="5">
        <v>352704</v>
      </c>
      <c r="H1070" s="50">
        <v>39237</v>
      </c>
      <c r="I1070" s="5" t="s">
        <v>858</v>
      </c>
    </row>
    <row r="1071" spans="1:9" s="1" customFormat="1" x14ac:dyDescent="0.25">
      <c r="A1071" s="5" t="s">
        <v>454</v>
      </c>
      <c r="B1071" s="5" t="s">
        <v>550</v>
      </c>
      <c r="C1071" s="5" t="s">
        <v>893</v>
      </c>
      <c r="D1071" s="5" t="s">
        <v>416</v>
      </c>
      <c r="E1071" s="5">
        <v>32</v>
      </c>
      <c r="F1071" s="50">
        <v>31646</v>
      </c>
      <c r="G1071" s="5">
        <v>352683</v>
      </c>
      <c r="H1071" s="50">
        <v>39219</v>
      </c>
      <c r="I1071" s="5" t="s">
        <v>858</v>
      </c>
    </row>
    <row r="1072" spans="1:9" s="1" customFormat="1" x14ac:dyDescent="0.25">
      <c r="A1072" s="5" t="s">
        <v>413</v>
      </c>
      <c r="B1072" s="5" t="s">
        <v>483</v>
      </c>
      <c r="C1072" s="5" t="s">
        <v>640</v>
      </c>
      <c r="D1072" s="5" t="s">
        <v>411</v>
      </c>
      <c r="E1072" s="5">
        <v>39</v>
      </c>
      <c r="F1072" s="50">
        <v>28849</v>
      </c>
      <c r="G1072" s="5">
        <v>562647</v>
      </c>
      <c r="H1072" s="50">
        <v>39236</v>
      </c>
      <c r="I1072" s="5" t="s">
        <v>858</v>
      </c>
    </row>
    <row r="1073" spans="1:9" s="1" customFormat="1" x14ac:dyDescent="0.25">
      <c r="A1073" s="5" t="s">
        <v>413</v>
      </c>
      <c r="B1073" s="5" t="s">
        <v>481</v>
      </c>
      <c r="C1073" s="5" t="s">
        <v>986</v>
      </c>
      <c r="D1073" s="5" t="s">
        <v>439</v>
      </c>
      <c r="E1073" s="5">
        <v>31</v>
      </c>
      <c r="F1073" s="50">
        <v>31754</v>
      </c>
      <c r="G1073" s="5">
        <v>562720</v>
      </c>
      <c r="H1073" s="50">
        <v>39207</v>
      </c>
      <c r="I1073" s="5" t="s">
        <v>858</v>
      </c>
    </row>
    <row r="1074" spans="1:9" s="1" customFormat="1" x14ac:dyDescent="0.25">
      <c r="A1074" s="5" t="s">
        <v>408</v>
      </c>
      <c r="B1074" s="5" t="s">
        <v>452</v>
      </c>
      <c r="C1074" s="5" t="s">
        <v>870</v>
      </c>
      <c r="D1074" s="5" t="s">
        <v>416</v>
      </c>
      <c r="E1074" s="5">
        <v>37</v>
      </c>
      <c r="F1074" s="50">
        <v>29802</v>
      </c>
      <c r="G1074" s="5">
        <v>352731</v>
      </c>
      <c r="H1074" s="50">
        <v>39426</v>
      </c>
      <c r="I1074" s="5" t="s">
        <v>858</v>
      </c>
    </row>
    <row r="1075" spans="1:9" s="1" customFormat="1" x14ac:dyDescent="0.25">
      <c r="A1075" s="5" t="s">
        <v>454</v>
      </c>
      <c r="B1075" s="5" t="s">
        <v>766</v>
      </c>
      <c r="C1075" s="5" t="s">
        <v>847</v>
      </c>
      <c r="D1075" s="5" t="s">
        <v>416</v>
      </c>
      <c r="E1075" s="5">
        <v>33</v>
      </c>
      <c r="F1075" s="50">
        <v>31302</v>
      </c>
      <c r="G1075" s="5">
        <v>562732</v>
      </c>
      <c r="H1075" s="50">
        <v>39090</v>
      </c>
      <c r="I1075" s="5" t="s">
        <v>858</v>
      </c>
    </row>
    <row r="1076" spans="1:9" s="1" customFormat="1" x14ac:dyDescent="0.25">
      <c r="A1076" s="5" t="s">
        <v>454</v>
      </c>
      <c r="B1076" s="5" t="s">
        <v>517</v>
      </c>
      <c r="C1076" s="5" t="s">
        <v>847</v>
      </c>
      <c r="D1076" s="5" t="s">
        <v>958</v>
      </c>
      <c r="E1076" s="5">
        <v>34</v>
      </c>
      <c r="F1076" s="50">
        <v>30807</v>
      </c>
      <c r="G1076" s="5">
        <v>562737</v>
      </c>
      <c r="H1076" s="50">
        <v>36668</v>
      </c>
      <c r="I1076" s="5" t="s">
        <v>858</v>
      </c>
    </row>
    <row r="1077" spans="1:9" s="1" customFormat="1" x14ac:dyDescent="0.25">
      <c r="A1077" s="5" t="s">
        <v>408</v>
      </c>
      <c r="B1077" s="5" t="s">
        <v>748</v>
      </c>
      <c r="C1077" s="5" t="s">
        <v>1004</v>
      </c>
      <c r="D1077" s="5" t="s">
        <v>416</v>
      </c>
      <c r="E1077" s="5">
        <v>31</v>
      </c>
      <c r="F1077" s="50">
        <v>31723</v>
      </c>
      <c r="G1077" s="5">
        <v>352738</v>
      </c>
      <c r="H1077" s="50">
        <v>36689</v>
      </c>
      <c r="I1077" s="5" t="s">
        <v>858</v>
      </c>
    </row>
    <row r="1078" spans="1:9" s="1" customFormat="1" x14ac:dyDescent="0.25">
      <c r="A1078" s="5" t="s">
        <v>454</v>
      </c>
      <c r="B1078" s="5" t="s">
        <v>667</v>
      </c>
      <c r="C1078" s="5" t="s">
        <v>1005</v>
      </c>
      <c r="D1078" s="5" t="s">
        <v>439</v>
      </c>
      <c r="E1078" s="5">
        <v>31</v>
      </c>
      <c r="F1078" s="50">
        <v>31875</v>
      </c>
      <c r="G1078" s="5">
        <v>352744</v>
      </c>
      <c r="H1078" s="50">
        <v>36649</v>
      </c>
      <c r="I1078" s="5" t="s">
        <v>858</v>
      </c>
    </row>
    <row r="1079" spans="1:9" s="1" customFormat="1" x14ac:dyDescent="0.25">
      <c r="A1079" s="5" t="s">
        <v>408</v>
      </c>
      <c r="B1079" s="5" t="s">
        <v>646</v>
      </c>
      <c r="C1079" s="5" t="s">
        <v>715</v>
      </c>
      <c r="D1079" s="5" t="s">
        <v>668</v>
      </c>
      <c r="E1079" s="5">
        <v>43</v>
      </c>
      <c r="F1079" s="50">
        <v>27371</v>
      </c>
      <c r="G1079" s="5">
        <v>352747</v>
      </c>
      <c r="H1079" s="50">
        <v>36885</v>
      </c>
      <c r="I1079" s="5" t="s">
        <v>858</v>
      </c>
    </row>
    <row r="1080" spans="1:9" s="1" customFormat="1" x14ac:dyDescent="0.25">
      <c r="A1080" s="5" t="s">
        <v>408</v>
      </c>
      <c r="B1080" s="5" t="s">
        <v>467</v>
      </c>
      <c r="C1080" s="5" t="s">
        <v>1006</v>
      </c>
      <c r="D1080" s="5" t="s">
        <v>416</v>
      </c>
      <c r="E1080" s="5">
        <v>30</v>
      </c>
      <c r="F1080" s="50">
        <v>32328</v>
      </c>
      <c r="G1080" s="5">
        <v>562748</v>
      </c>
      <c r="H1080" s="50">
        <v>36719</v>
      </c>
      <c r="I1080" s="5" t="s">
        <v>858</v>
      </c>
    </row>
    <row r="1081" spans="1:9" s="1" customFormat="1" x14ac:dyDescent="0.25">
      <c r="A1081" s="5" t="s">
        <v>454</v>
      </c>
      <c r="B1081" s="5" t="s">
        <v>712</v>
      </c>
      <c r="C1081" s="5" t="s">
        <v>596</v>
      </c>
      <c r="D1081" s="5" t="s">
        <v>749</v>
      </c>
      <c r="E1081" s="5">
        <v>34</v>
      </c>
      <c r="F1081" s="50">
        <v>30717</v>
      </c>
      <c r="G1081" s="5">
        <v>352739</v>
      </c>
      <c r="H1081" s="50">
        <v>36588</v>
      </c>
      <c r="I1081" s="5" t="s">
        <v>858</v>
      </c>
    </row>
    <row r="1082" spans="1:9" s="1" customFormat="1" x14ac:dyDescent="0.25">
      <c r="A1082" s="5" t="s">
        <v>454</v>
      </c>
      <c r="B1082" s="5" t="s">
        <v>512</v>
      </c>
      <c r="C1082" s="5" t="s">
        <v>973</v>
      </c>
      <c r="D1082" s="5" t="s">
        <v>416</v>
      </c>
      <c r="E1082" s="5">
        <v>34</v>
      </c>
      <c r="F1082" s="50">
        <v>30935</v>
      </c>
      <c r="G1082" s="5">
        <v>352750</v>
      </c>
      <c r="H1082" s="50">
        <v>36810</v>
      </c>
      <c r="I1082" s="5" t="s">
        <v>858</v>
      </c>
    </row>
    <row r="1083" spans="1:9" s="1" customFormat="1" x14ac:dyDescent="0.25">
      <c r="A1083" s="5" t="s">
        <v>408</v>
      </c>
      <c r="B1083" s="5" t="s">
        <v>434</v>
      </c>
      <c r="C1083" s="5" t="s">
        <v>535</v>
      </c>
      <c r="D1083" s="5" t="s">
        <v>460</v>
      </c>
      <c r="E1083" s="5">
        <v>36</v>
      </c>
      <c r="F1083" s="50">
        <v>29930</v>
      </c>
      <c r="G1083" s="5">
        <v>352752</v>
      </c>
      <c r="H1083" s="50">
        <v>36724</v>
      </c>
      <c r="I1083" s="5" t="s">
        <v>858</v>
      </c>
    </row>
    <row r="1084" spans="1:9" s="1" customFormat="1" x14ac:dyDescent="0.25">
      <c r="A1084" s="5" t="s">
        <v>408</v>
      </c>
      <c r="B1084" s="5" t="s">
        <v>500</v>
      </c>
      <c r="C1084" s="5" t="s">
        <v>954</v>
      </c>
      <c r="D1084" s="5" t="s">
        <v>416</v>
      </c>
      <c r="E1084" s="5">
        <v>37</v>
      </c>
      <c r="F1084" s="50">
        <v>29653</v>
      </c>
      <c r="G1084" s="5">
        <v>352757</v>
      </c>
      <c r="H1084" s="50">
        <v>36791</v>
      </c>
      <c r="I1084" s="5" t="s">
        <v>858</v>
      </c>
    </row>
    <row r="1085" spans="1:9" s="1" customFormat="1" x14ac:dyDescent="0.25">
      <c r="A1085" s="5" t="s">
        <v>408</v>
      </c>
      <c r="B1085" s="5" t="s">
        <v>547</v>
      </c>
      <c r="C1085" s="5" t="s">
        <v>870</v>
      </c>
      <c r="D1085" s="5" t="s">
        <v>416</v>
      </c>
      <c r="E1085" s="5">
        <v>35</v>
      </c>
      <c r="F1085" s="50">
        <v>30427</v>
      </c>
      <c r="G1085" s="5">
        <v>352751</v>
      </c>
      <c r="H1085" s="50">
        <v>36619</v>
      </c>
      <c r="I1085" s="5" t="s">
        <v>858</v>
      </c>
    </row>
    <row r="1086" spans="1:9" s="1" customFormat="1" x14ac:dyDescent="0.25">
      <c r="A1086" s="5" t="s">
        <v>454</v>
      </c>
      <c r="B1086" s="5" t="s">
        <v>503</v>
      </c>
      <c r="C1086" s="5" t="s">
        <v>893</v>
      </c>
      <c r="D1086" s="5" t="s">
        <v>460</v>
      </c>
      <c r="E1086" s="5">
        <v>33</v>
      </c>
      <c r="F1086" s="50">
        <v>31026</v>
      </c>
      <c r="G1086" s="5">
        <v>566506</v>
      </c>
      <c r="H1086" s="50">
        <v>36886</v>
      </c>
      <c r="I1086" s="5" t="s">
        <v>858</v>
      </c>
    </row>
    <row r="1087" spans="1:9" s="1" customFormat="1" x14ac:dyDescent="0.25">
      <c r="A1087" s="5" t="s">
        <v>413</v>
      </c>
      <c r="B1087" s="5" t="s">
        <v>586</v>
      </c>
      <c r="C1087" s="5" t="s">
        <v>600</v>
      </c>
      <c r="D1087" s="5" t="s">
        <v>439</v>
      </c>
      <c r="E1087" s="5">
        <v>37</v>
      </c>
      <c r="F1087" s="50">
        <v>29841</v>
      </c>
      <c r="G1087" s="5">
        <v>352767</v>
      </c>
      <c r="H1087" s="50">
        <v>36110</v>
      </c>
      <c r="I1087" s="5" t="s">
        <v>858</v>
      </c>
    </row>
    <row r="1088" spans="1:9" s="1" customFormat="1" x14ac:dyDescent="0.25">
      <c r="A1088" s="5" t="s">
        <v>413</v>
      </c>
      <c r="B1088" s="5" t="s">
        <v>673</v>
      </c>
      <c r="C1088" s="5" t="s">
        <v>498</v>
      </c>
      <c r="D1088" s="5" t="s">
        <v>442</v>
      </c>
      <c r="E1088" s="5">
        <v>58</v>
      </c>
      <c r="F1088" s="50">
        <v>22109</v>
      </c>
      <c r="G1088" s="5">
        <v>562749</v>
      </c>
      <c r="H1088" s="50">
        <v>32838</v>
      </c>
      <c r="I1088" s="5" t="s">
        <v>421</v>
      </c>
    </row>
    <row r="1089" spans="1:9" s="1" customFormat="1" x14ac:dyDescent="0.25">
      <c r="A1089" s="5" t="s">
        <v>413</v>
      </c>
      <c r="B1089" s="5" t="s">
        <v>791</v>
      </c>
      <c r="C1089" s="5" t="s">
        <v>889</v>
      </c>
      <c r="D1089" s="5" t="s">
        <v>473</v>
      </c>
      <c r="E1089" s="5">
        <v>33</v>
      </c>
      <c r="F1089" s="50">
        <v>31184</v>
      </c>
      <c r="G1089" s="5">
        <v>352756</v>
      </c>
      <c r="H1089" s="50">
        <v>36979</v>
      </c>
      <c r="I1089" s="5" t="s">
        <v>858</v>
      </c>
    </row>
    <row r="1090" spans="1:9" s="1" customFormat="1" x14ac:dyDescent="0.25">
      <c r="A1090" s="5" t="s">
        <v>408</v>
      </c>
      <c r="B1090" s="5" t="s">
        <v>497</v>
      </c>
      <c r="C1090" s="5" t="s">
        <v>870</v>
      </c>
      <c r="D1090" s="5" t="s">
        <v>749</v>
      </c>
      <c r="E1090" s="5">
        <v>44</v>
      </c>
      <c r="F1090" s="50">
        <v>27251</v>
      </c>
      <c r="G1090" s="5">
        <v>562740</v>
      </c>
      <c r="H1090" s="50">
        <v>37110</v>
      </c>
      <c r="I1090" s="5" t="s">
        <v>417</v>
      </c>
    </row>
    <row r="1091" spans="1:9" s="1" customFormat="1" x14ac:dyDescent="0.25">
      <c r="A1091" s="5" t="s">
        <v>454</v>
      </c>
      <c r="B1091" s="5" t="s">
        <v>429</v>
      </c>
      <c r="C1091" s="5" t="s">
        <v>1007</v>
      </c>
      <c r="D1091" s="5" t="s">
        <v>439</v>
      </c>
      <c r="E1091" s="5">
        <v>30</v>
      </c>
      <c r="F1091" s="50">
        <v>32069</v>
      </c>
      <c r="G1091" s="5">
        <v>562773</v>
      </c>
      <c r="H1091" s="50">
        <v>37146</v>
      </c>
      <c r="I1091" s="5" t="s">
        <v>858</v>
      </c>
    </row>
    <row r="1092" spans="1:9" s="1" customFormat="1" x14ac:dyDescent="0.25">
      <c r="A1092" s="5" t="s">
        <v>408</v>
      </c>
      <c r="B1092" s="5" t="s">
        <v>155</v>
      </c>
      <c r="C1092" s="5" t="s">
        <v>1008</v>
      </c>
      <c r="D1092" s="5" t="s">
        <v>668</v>
      </c>
      <c r="E1092" s="5">
        <v>47</v>
      </c>
      <c r="F1092" s="50">
        <v>26088</v>
      </c>
      <c r="G1092" s="5">
        <v>562772</v>
      </c>
      <c r="H1092" s="50">
        <v>37075</v>
      </c>
      <c r="I1092" s="5" t="s">
        <v>858</v>
      </c>
    </row>
    <row r="1093" spans="1:9" s="1" customFormat="1" x14ac:dyDescent="0.25">
      <c r="A1093" s="5" t="s">
        <v>408</v>
      </c>
      <c r="B1093" s="5" t="s">
        <v>549</v>
      </c>
      <c r="C1093" s="5" t="s">
        <v>870</v>
      </c>
      <c r="D1093" s="5" t="s">
        <v>460</v>
      </c>
      <c r="E1093" s="5">
        <v>35</v>
      </c>
      <c r="F1093" s="50">
        <v>30401</v>
      </c>
      <c r="G1093" s="5">
        <v>562762</v>
      </c>
      <c r="H1093" s="50">
        <v>36971</v>
      </c>
      <c r="I1093" s="5" t="s">
        <v>858</v>
      </c>
    </row>
    <row r="1094" spans="1:9" s="1" customFormat="1" x14ac:dyDescent="0.25">
      <c r="A1094" s="5" t="s">
        <v>454</v>
      </c>
      <c r="B1094" s="5" t="s">
        <v>610</v>
      </c>
      <c r="C1094" s="5" t="s">
        <v>827</v>
      </c>
      <c r="D1094" s="5" t="s">
        <v>460</v>
      </c>
      <c r="E1094" s="5">
        <v>31</v>
      </c>
      <c r="F1094" s="50">
        <v>31999</v>
      </c>
      <c r="G1094" s="5">
        <v>562761</v>
      </c>
      <c r="H1094" s="50">
        <v>37186</v>
      </c>
      <c r="I1094" s="5" t="s">
        <v>858</v>
      </c>
    </row>
    <row r="1095" spans="1:9" s="1" customFormat="1" x14ac:dyDescent="0.25">
      <c r="A1095" s="5" t="s">
        <v>454</v>
      </c>
      <c r="B1095" s="5" t="s">
        <v>506</v>
      </c>
      <c r="C1095" s="5" t="s">
        <v>930</v>
      </c>
      <c r="D1095" s="5" t="s">
        <v>622</v>
      </c>
      <c r="E1095" s="5">
        <v>34</v>
      </c>
      <c r="F1095" s="50">
        <v>30675</v>
      </c>
      <c r="G1095" s="5">
        <v>562754</v>
      </c>
      <c r="H1095" s="50">
        <v>37001</v>
      </c>
      <c r="I1095" s="5" t="s">
        <v>858</v>
      </c>
    </row>
    <row r="1096" spans="1:9" s="1" customFormat="1" x14ac:dyDescent="0.25">
      <c r="A1096" s="5" t="s">
        <v>408</v>
      </c>
      <c r="B1096" s="5" t="s">
        <v>471</v>
      </c>
      <c r="C1096" s="5" t="s">
        <v>608</v>
      </c>
      <c r="D1096" s="5" t="s">
        <v>439</v>
      </c>
      <c r="E1096" s="5">
        <v>31</v>
      </c>
      <c r="F1096" s="50">
        <v>31834</v>
      </c>
      <c r="G1096" s="5">
        <v>352785</v>
      </c>
      <c r="H1096" s="50">
        <v>36989</v>
      </c>
      <c r="I1096" s="5" t="s">
        <v>858</v>
      </c>
    </row>
    <row r="1097" spans="1:9" s="1" customFormat="1" x14ac:dyDescent="0.25">
      <c r="A1097" s="5" t="s">
        <v>454</v>
      </c>
      <c r="B1097" s="5" t="s">
        <v>506</v>
      </c>
      <c r="C1097" s="5" t="s">
        <v>983</v>
      </c>
      <c r="D1097" s="5" t="s">
        <v>439</v>
      </c>
      <c r="E1097" s="5">
        <v>31</v>
      </c>
      <c r="F1097" s="50">
        <v>31887</v>
      </c>
      <c r="G1097" s="5">
        <v>562787</v>
      </c>
      <c r="H1097" s="50">
        <v>37379</v>
      </c>
      <c r="I1097" s="5" t="s">
        <v>858</v>
      </c>
    </row>
    <row r="1098" spans="1:9" s="1" customFormat="1" x14ac:dyDescent="0.25">
      <c r="A1098" s="5" t="s">
        <v>408</v>
      </c>
      <c r="B1098" s="5" t="s">
        <v>452</v>
      </c>
      <c r="C1098" s="5" t="s">
        <v>934</v>
      </c>
      <c r="D1098" s="5" t="s">
        <v>1009</v>
      </c>
      <c r="E1098" s="5">
        <v>41</v>
      </c>
      <c r="F1098" s="50">
        <v>28172</v>
      </c>
      <c r="G1098" s="5">
        <v>562766</v>
      </c>
      <c r="H1098" s="50">
        <v>37503</v>
      </c>
      <c r="I1098" s="5" t="s">
        <v>858</v>
      </c>
    </row>
    <row r="1099" spans="1:9" s="1" customFormat="1" x14ac:dyDescent="0.25">
      <c r="A1099" s="5" t="s">
        <v>454</v>
      </c>
      <c r="B1099" s="5" t="s">
        <v>528</v>
      </c>
      <c r="C1099" s="5" t="s">
        <v>984</v>
      </c>
      <c r="D1099" s="5" t="s">
        <v>439</v>
      </c>
      <c r="E1099" s="5">
        <v>32</v>
      </c>
      <c r="F1099" s="50">
        <v>31492</v>
      </c>
      <c r="G1099" s="5">
        <v>353507</v>
      </c>
      <c r="H1099" s="50">
        <v>37396</v>
      </c>
      <c r="I1099" s="5" t="s">
        <v>858</v>
      </c>
    </row>
    <row r="1100" spans="1:9" s="1" customFormat="1" x14ac:dyDescent="0.25">
      <c r="A1100" s="5" t="s">
        <v>454</v>
      </c>
      <c r="B1100" s="5" t="s">
        <v>590</v>
      </c>
      <c r="C1100" s="5" t="s">
        <v>984</v>
      </c>
      <c r="D1100" s="5" t="s">
        <v>439</v>
      </c>
      <c r="E1100" s="5">
        <v>28</v>
      </c>
      <c r="F1100" s="50">
        <v>32838</v>
      </c>
      <c r="G1100" s="5">
        <v>352792</v>
      </c>
      <c r="H1100" s="50">
        <v>37509</v>
      </c>
      <c r="I1100" s="5" t="s">
        <v>858</v>
      </c>
    </row>
    <row r="1101" spans="1:9" s="1" customFormat="1" x14ac:dyDescent="0.25">
      <c r="A1101" s="5" t="s">
        <v>454</v>
      </c>
      <c r="B1101" s="5" t="s">
        <v>748</v>
      </c>
      <c r="C1101" s="5" t="s">
        <v>163</v>
      </c>
      <c r="D1101" s="5" t="s">
        <v>439</v>
      </c>
      <c r="E1101" s="5">
        <v>28</v>
      </c>
      <c r="F1101" s="50">
        <v>32868</v>
      </c>
      <c r="G1101" s="5">
        <v>562797</v>
      </c>
      <c r="H1101" s="50">
        <v>37261</v>
      </c>
      <c r="I1101" s="5" t="s">
        <v>858</v>
      </c>
    </row>
    <row r="1102" spans="1:9" s="1" customFormat="1" x14ac:dyDescent="0.25">
      <c r="A1102" s="5" t="s">
        <v>408</v>
      </c>
      <c r="B1102" s="5" t="s">
        <v>817</v>
      </c>
      <c r="C1102" s="5" t="s">
        <v>1010</v>
      </c>
      <c r="D1102" s="5" t="s">
        <v>439</v>
      </c>
      <c r="E1102" s="5">
        <v>29</v>
      </c>
      <c r="F1102" s="50">
        <v>32516</v>
      </c>
      <c r="G1102" s="5">
        <v>353501</v>
      </c>
      <c r="H1102" s="50">
        <v>37388</v>
      </c>
      <c r="I1102" s="5" t="s">
        <v>858</v>
      </c>
    </row>
    <row r="1103" spans="1:9" s="1" customFormat="1" x14ac:dyDescent="0.25">
      <c r="A1103" s="5" t="s">
        <v>408</v>
      </c>
      <c r="B1103" s="5" t="s">
        <v>499</v>
      </c>
      <c r="C1103" s="5" t="s">
        <v>999</v>
      </c>
      <c r="D1103" s="5" t="s">
        <v>439</v>
      </c>
      <c r="E1103" s="5">
        <v>28</v>
      </c>
      <c r="F1103" s="50">
        <v>32878</v>
      </c>
      <c r="G1103" s="5">
        <v>563505</v>
      </c>
      <c r="H1103" s="50">
        <v>37318</v>
      </c>
      <c r="I1103" s="5" t="s">
        <v>858</v>
      </c>
    </row>
    <row r="1104" spans="1:9" s="1" customFormat="1" x14ac:dyDescent="0.25">
      <c r="A1104" s="5" t="s">
        <v>408</v>
      </c>
      <c r="B1104" s="5" t="s">
        <v>694</v>
      </c>
      <c r="C1104" s="5" t="s">
        <v>490</v>
      </c>
      <c r="D1104" s="5" t="s">
        <v>439</v>
      </c>
      <c r="E1104" s="5">
        <v>29</v>
      </c>
      <c r="F1104" s="50">
        <v>32596</v>
      </c>
      <c r="G1104" s="5">
        <v>563511</v>
      </c>
      <c r="H1104" s="50">
        <v>37586</v>
      </c>
      <c r="I1104" s="5" t="s">
        <v>858</v>
      </c>
    </row>
    <row r="1105" spans="1:9" s="1" customFormat="1" x14ac:dyDescent="0.25">
      <c r="A1105" s="5" t="s">
        <v>413</v>
      </c>
      <c r="B1105" s="5" t="s">
        <v>464</v>
      </c>
      <c r="C1105" s="5" t="s">
        <v>985</v>
      </c>
      <c r="D1105" s="5" t="s">
        <v>439</v>
      </c>
      <c r="E1105" s="5">
        <v>31</v>
      </c>
      <c r="F1105" s="50">
        <v>31962</v>
      </c>
      <c r="G1105" s="5">
        <v>353512</v>
      </c>
      <c r="H1105" s="50">
        <v>37600</v>
      </c>
      <c r="I1105" s="5" t="s">
        <v>858</v>
      </c>
    </row>
    <row r="1106" spans="1:9" s="1" customFormat="1" x14ac:dyDescent="0.25">
      <c r="A1106" s="5" t="s">
        <v>408</v>
      </c>
      <c r="B1106" s="5" t="s">
        <v>671</v>
      </c>
      <c r="C1106" s="5" t="s">
        <v>950</v>
      </c>
      <c r="D1106" s="5" t="s">
        <v>416</v>
      </c>
      <c r="E1106" s="5">
        <v>31</v>
      </c>
      <c r="F1106" s="50">
        <v>32008</v>
      </c>
      <c r="G1106" s="5">
        <v>352791</v>
      </c>
      <c r="H1106" s="50">
        <v>37544</v>
      </c>
      <c r="I1106" s="5" t="s">
        <v>858</v>
      </c>
    </row>
    <row r="1107" spans="1:9" s="1" customFormat="1" x14ac:dyDescent="0.25">
      <c r="A1107" s="5" t="s">
        <v>408</v>
      </c>
      <c r="B1107" s="5" t="s">
        <v>614</v>
      </c>
      <c r="C1107" s="5" t="s">
        <v>471</v>
      </c>
      <c r="D1107" s="5" t="s">
        <v>411</v>
      </c>
      <c r="E1107" s="5">
        <v>33</v>
      </c>
      <c r="F1107" s="50">
        <v>30996</v>
      </c>
      <c r="G1107" s="5">
        <v>563520</v>
      </c>
      <c r="H1107" s="50">
        <v>37281</v>
      </c>
      <c r="I1107" s="5" t="s">
        <v>858</v>
      </c>
    </row>
    <row r="1108" spans="1:9" s="1" customFormat="1" x14ac:dyDescent="0.25">
      <c r="A1108" s="5" t="s">
        <v>413</v>
      </c>
      <c r="B1108" s="5" t="s">
        <v>488</v>
      </c>
      <c r="C1108" s="5" t="s">
        <v>1011</v>
      </c>
      <c r="D1108" s="5" t="s">
        <v>439</v>
      </c>
      <c r="E1108" s="5">
        <v>31</v>
      </c>
      <c r="F1108" s="50">
        <v>31802</v>
      </c>
      <c r="G1108" s="5">
        <v>563532</v>
      </c>
      <c r="H1108" s="50">
        <v>37396</v>
      </c>
      <c r="I1108" s="5" t="s">
        <v>858</v>
      </c>
    </row>
    <row r="1109" spans="1:9" s="1" customFormat="1" x14ac:dyDescent="0.25">
      <c r="A1109" s="5" t="s">
        <v>413</v>
      </c>
      <c r="B1109" s="5" t="s">
        <v>423</v>
      </c>
      <c r="C1109" s="5" t="s">
        <v>893</v>
      </c>
      <c r="D1109" s="5" t="s">
        <v>439</v>
      </c>
      <c r="E1109" s="5">
        <v>30</v>
      </c>
      <c r="F1109" s="50">
        <v>32377</v>
      </c>
      <c r="G1109" s="5">
        <v>353534</v>
      </c>
      <c r="H1109" s="50">
        <v>37511</v>
      </c>
      <c r="I1109" s="5" t="s">
        <v>858</v>
      </c>
    </row>
    <row r="1110" spans="1:9" s="1" customFormat="1" x14ac:dyDescent="0.25">
      <c r="A1110" s="5" t="s">
        <v>408</v>
      </c>
      <c r="B1110" s="5" t="s">
        <v>791</v>
      </c>
      <c r="C1110" s="5" t="s">
        <v>161</v>
      </c>
      <c r="D1110" s="5" t="s">
        <v>460</v>
      </c>
      <c r="E1110" s="5">
        <v>41</v>
      </c>
      <c r="F1110" s="50">
        <v>28205</v>
      </c>
      <c r="G1110" s="5">
        <v>563556</v>
      </c>
      <c r="H1110" s="50">
        <v>37349</v>
      </c>
      <c r="I1110" s="5" t="s">
        <v>858</v>
      </c>
    </row>
    <row r="1111" spans="1:9" s="1" customFormat="1" x14ac:dyDescent="0.25">
      <c r="A1111" s="5" t="s">
        <v>454</v>
      </c>
      <c r="B1111" s="5" t="s">
        <v>423</v>
      </c>
      <c r="C1111" s="5" t="s">
        <v>930</v>
      </c>
      <c r="D1111" s="5" t="s">
        <v>439</v>
      </c>
      <c r="E1111" s="5">
        <v>32</v>
      </c>
      <c r="F1111" s="50">
        <v>31523</v>
      </c>
      <c r="G1111" s="5">
        <v>353547</v>
      </c>
      <c r="H1111" s="50">
        <v>37303</v>
      </c>
      <c r="I1111" s="5" t="s">
        <v>858</v>
      </c>
    </row>
    <row r="1112" spans="1:9" s="1" customFormat="1" x14ac:dyDescent="0.25">
      <c r="A1112" s="5" t="s">
        <v>454</v>
      </c>
      <c r="B1112" s="5" t="s">
        <v>665</v>
      </c>
      <c r="C1112" s="5" t="s">
        <v>1012</v>
      </c>
      <c r="D1112" s="5" t="s">
        <v>577</v>
      </c>
      <c r="E1112" s="5">
        <v>33</v>
      </c>
      <c r="F1112" s="50">
        <v>31153</v>
      </c>
      <c r="G1112" s="5">
        <v>563545</v>
      </c>
      <c r="H1112" s="50">
        <v>37344</v>
      </c>
      <c r="I1112" s="5" t="s">
        <v>858</v>
      </c>
    </row>
    <row r="1113" spans="1:9" s="1" customFormat="1" x14ac:dyDescent="0.25">
      <c r="A1113" s="5" t="s">
        <v>413</v>
      </c>
      <c r="B1113" s="5" t="s">
        <v>590</v>
      </c>
      <c r="C1113" s="5" t="s">
        <v>523</v>
      </c>
      <c r="D1113" s="5" t="s">
        <v>473</v>
      </c>
      <c r="E1113" s="5">
        <v>41</v>
      </c>
      <c r="F1113" s="50">
        <v>28074</v>
      </c>
      <c r="G1113" s="5">
        <v>353544</v>
      </c>
      <c r="H1113" s="50">
        <v>37351</v>
      </c>
      <c r="I1113" s="5" t="s">
        <v>858</v>
      </c>
    </row>
    <row r="1114" spans="1:9" s="1" customFormat="1" x14ac:dyDescent="0.25">
      <c r="A1114" s="5" t="s">
        <v>454</v>
      </c>
      <c r="B1114" s="5" t="s">
        <v>500</v>
      </c>
      <c r="C1114" s="5" t="s">
        <v>973</v>
      </c>
      <c r="D1114" s="5" t="s">
        <v>416</v>
      </c>
      <c r="E1114" s="5">
        <v>35</v>
      </c>
      <c r="F1114" s="50">
        <v>30458</v>
      </c>
      <c r="G1114" s="5">
        <v>563560</v>
      </c>
      <c r="H1114" s="50">
        <v>37410</v>
      </c>
      <c r="I1114" s="5" t="s">
        <v>858</v>
      </c>
    </row>
    <row r="1115" spans="1:9" s="1" customFormat="1" x14ac:dyDescent="0.25">
      <c r="A1115" s="5" t="s">
        <v>408</v>
      </c>
      <c r="B1115" s="5" t="s">
        <v>592</v>
      </c>
      <c r="C1115" s="5" t="s">
        <v>828</v>
      </c>
      <c r="D1115" s="5" t="s">
        <v>439</v>
      </c>
      <c r="E1115" s="5">
        <v>34</v>
      </c>
      <c r="F1115" s="50">
        <v>30720</v>
      </c>
      <c r="G1115" s="5">
        <v>563559</v>
      </c>
      <c r="H1115" s="50">
        <v>37341</v>
      </c>
      <c r="I1115" s="5" t="s">
        <v>858</v>
      </c>
    </row>
    <row r="1116" spans="1:9" s="1" customFormat="1" x14ac:dyDescent="0.25">
      <c r="A1116" s="5" t="s">
        <v>454</v>
      </c>
      <c r="B1116" s="5" t="s">
        <v>450</v>
      </c>
      <c r="C1116" s="5" t="s">
        <v>1013</v>
      </c>
      <c r="D1116" s="5" t="s">
        <v>439</v>
      </c>
      <c r="E1116" s="5">
        <v>31</v>
      </c>
      <c r="F1116" s="50">
        <v>31742</v>
      </c>
      <c r="G1116" s="5">
        <v>353556</v>
      </c>
      <c r="H1116" s="50">
        <v>37282</v>
      </c>
      <c r="I1116" s="5" t="s">
        <v>858</v>
      </c>
    </row>
    <row r="1117" spans="1:9" s="1" customFormat="1" x14ac:dyDescent="0.25">
      <c r="A1117" s="5" t="s">
        <v>408</v>
      </c>
      <c r="B1117" s="5" t="s">
        <v>414</v>
      </c>
      <c r="C1117" s="5" t="s">
        <v>863</v>
      </c>
      <c r="D1117" s="5" t="s">
        <v>536</v>
      </c>
      <c r="E1117" s="5">
        <v>44</v>
      </c>
      <c r="F1117" s="50">
        <v>27260</v>
      </c>
      <c r="G1117" s="5">
        <v>353557</v>
      </c>
      <c r="H1117" s="50">
        <v>37536</v>
      </c>
      <c r="I1117" s="5" t="s">
        <v>858</v>
      </c>
    </row>
    <row r="1118" spans="1:9" s="1" customFormat="1" x14ac:dyDescent="0.25">
      <c r="A1118" s="5" t="s">
        <v>413</v>
      </c>
      <c r="B1118" s="5" t="s">
        <v>615</v>
      </c>
      <c r="C1118" s="5" t="s">
        <v>680</v>
      </c>
      <c r="D1118" s="5" t="s">
        <v>439</v>
      </c>
      <c r="E1118" s="5">
        <v>40</v>
      </c>
      <c r="F1118" s="50">
        <v>28547</v>
      </c>
      <c r="G1118" s="5">
        <v>353572</v>
      </c>
      <c r="H1118" s="50">
        <v>37598</v>
      </c>
      <c r="I1118" s="5" t="s">
        <v>858</v>
      </c>
    </row>
    <row r="1119" spans="1:9" s="1" customFormat="1" x14ac:dyDescent="0.25">
      <c r="A1119" s="5" t="s">
        <v>408</v>
      </c>
      <c r="B1119" s="5" t="s">
        <v>639</v>
      </c>
      <c r="C1119" s="5" t="s">
        <v>410</v>
      </c>
      <c r="D1119" s="5" t="s">
        <v>702</v>
      </c>
      <c r="E1119" s="5">
        <v>54</v>
      </c>
      <c r="F1119" s="50">
        <v>23593</v>
      </c>
      <c r="G1119" s="5">
        <v>563548</v>
      </c>
      <c r="H1119" s="50">
        <v>37205</v>
      </c>
      <c r="I1119" s="5" t="s">
        <v>858</v>
      </c>
    </row>
    <row r="1120" spans="1:9" s="1" customFormat="1" x14ac:dyDescent="0.25">
      <c r="A1120" s="5" t="s">
        <v>413</v>
      </c>
      <c r="B1120" s="5" t="s">
        <v>705</v>
      </c>
      <c r="C1120" s="5" t="s">
        <v>596</v>
      </c>
      <c r="D1120" s="5" t="s">
        <v>445</v>
      </c>
      <c r="E1120" s="5">
        <v>44</v>
      </c>
      <c r="F1120" s="50">
        <v>27202</v>
      </c>
      <c r="G1120" s="5">
        <v>353550</v>
      </c>
      <c r="H1120" s="50">
        <v>37115</v>
      </c>
      <c r="I1120" s="5" t="s">
        <v>858</v>
      </c>
    </row>
    <row r="1121" spans="1:9" s="1" customFormat="1" x14ac:dyDescent="0.25">
      <c r="A1121" s="5" t="s">
        <v>408</v>
      </c>
      <c r="B1121" s="5" t="s">
        <v>469</v>
      </c>
      <c r="C1121" s="5" t="s">
        <v>863</v>
      </c>
      <c r="D1121" s="5" t="s">
        <v>658</v>
      </c>
      <c r="E1121" s="5">
        <v>41</v>
      </c>
      <c r="F1121" s="50">
        <v>28182</v>
      </c>
      <c r="G1121" s="5">
        <v>353568</v>
      </c>
      <c r="H1121" s="50">
        <v>37040</v>
      </c>
      <c r="I1121" s="5" t="s">
        <v>858</v>
      </c>
    </row>
    <row r="1122" spans="1:9" s="1" customFormat="1" x14ac:dyDescent="0.25">
      <c r="A1122" s="5" t="s">
        <v>408</v>
      </c>
      <c r="B1122" s="5" t="s">
        <v>766</v>
      </c>
      <c r="C1122" s="5" t="s">
        <v>954</v>
      </c>
      <c r="D1122" s="5" t="s">
        <v>416</v>
      </c>
      <c r="E1122" s="5">
        <v>33</v>
      </c>
      <c r="F1122" s="50">
        <v>31294</v>
      </c>
      <c r="G1122" s="5">
        <v>563573</v>
      </c>
      <c r="H1122" s="50">
        <v>37220</v>
      </c>
      <c r="I1122" s="5" t="s">
        <v>858</v>
      </c>
    </row>
    <row r="1123" spans="1:9" s="1" customFormat="1" x14ac:dyDescent="0.25">
      <c r="A1123" s="5" t="s">
        <v>454</v>
      </c>
      <c r="B1123" s="5" t="s">
        <v>434</v>
      </c>
      <c r="C1123" s="5" t="s">
        <v>995</v>
      </c>
      <c r="D1123" s="5" t="s">
        <v>416</v>
      </c>
      <c r="E1123" s="5">
        <v>35</v>
      </c>
      <c r="F1123" s="50">
        <v>30435</v>
      </c>
      <c r="G1123" s="5">
        <v>563575</v>
      </c>
      <c r="H1123" s="50">
        <v>37233</v>
      </c>
      <c r="I1123" s="5" t="s">
        <v>858</v>
      </c>
    </row>
    <row r="1124" spans="1:9" s="1" customFormat="1" x14ac:dyDescent="0.25">
      <c r="A1124" s="5" t="s">
        <v>408</v>
      </c>
      <c r="B1124" s="5" t="s">
        <v>615</v>
      </c>
      <c r="C1124" s="5" t="s">
        <v>713</v>
      </c>
      <c r="D1124" s="5" t="s">
        <v>439</v>
      </c>
      <c r="E1124" s="5">
        <v>40</v>
      </c>
      <c r="F1124" s="50">
        <v>28467</v>
      </c>
      <c r="G1124" s="5">
        <v>353578</v>
      </c>
      <c r="H1124" s="50">
        <v>37156</v>
      </c>
      <c r="I1124" s="5" t="s">
        <v>858</v>
      </c>
    </row>
    <row r="1125" spans="1:9" s="1" customFormat="1" x14ac:dyDescent="0.25">
      <c r="A1125" s="5" t="s">
        <v>413</v>
      </c>
      <c r="B1125" s="5" t="s">
        <v>611</v>
      </c>
      <c r="C1125" s="5" t="s">
        <v>896</v>
      </c>
      <c r="D1125" s="5" t="s">
        <v>460</v>
      </c>
      <c r="E1125" s="5">
        <v>39</v>
      </c>
      <c r="F1125" s="50">
        <v>29071</v>
      </c>
      <c r="G1125" s="5">
        <v>563577</v>
      </c>
      <c r="H1125" s="50">
        <v>36932</v>
      </c>
      <c r="I1125" s="5" t="s">
        <v>858</v>
      </c>
    </row>
    <row r="1126" spans="1:9" s="1" customFormat="1" x14ac:dyDescent="0.25">
      <c r="A1126" s="5" t="s">
        <v>413</v>
      </c>
      <c r="B1126" s="5" t="s">
        <v>514</v>
      </c>
      <c r="C1126" s="5" t="s">
        <v>844</v>
      </c>
      <c r="D1126" s="5" t="s">
        <v>439</v>
      </c>
      <c r="E1126" s="5">
        <v>36</v>
      </c>
      <c r="F1126" s="50">
        <v>30074</v>
      </c>
      <c r="G1126" s="5">
        <v>353583</v>
      </c>
      <c r="H1126" s="50">
        <v>37046</v>
      </c>
      <c r="I1126" s="5" t="s">
        <v>858</v>
      </c>
    </row>
    <row r="1127" spans="1:9" s="1" customFormat="1" x14ac:dyDescent="0.25">
      <c r="A1127" s="5" t="s">
        <v>454</v>
      </c>
      <c r="B1127" s="5" t="s">
        <v>152</v>
      </c>
      <c r="C1127" s="5" t="s">
        <v>1014</v>
      </c>
      <c r="D1127" s="5" t="s">
        <v>416</v>
      </c>
      <c r="E1127" s="5">
        <v>34</v>
      </c>
      <c r="F1127" s="50">
        <v>30904</v>
      </c>
      <c r="G1127" s="5">
        <v>563582</v>
      </c>
      <c r="H1127" s="50">
        <v>37028</v>
      </c>
      <c r="I1127" s="5" t="s">
        <v>858</v>
      </c>
    </row>
    <row r="1128" spans="1:9" s="1" customFormat="1" x14ac:dyDescent="0.25">
      <c r="A1128" s="5" t="s">
        <v>454</v>
      </c>
      <c r="B1128" s="5" t="s">
        <v>712</v>
      </c>
      <c r="C1128" s="5" t="s">
        <v>984</v>
      </c>
      <c r="D1128" s="5" t="s">
        <v>439</v>
      </c>
      <c r="E1128" s="5">
        <v>28</v>
      </c>
      <c r="F1128" s="50">
        <v>32850</v>
      </c>
      <c r="G1128" s="5">
        <v>563588</v>
      </c>
      <c r="H1128" s="50">
        <v>37045</v>
      </c>
      <c r="I1128" s="5" t="s">
        <v>858</v>
      </c>
    </row>
    <row r="1129" spans="1:9" s="1" customFormat="1" x14ac:dyDescent="0.25">
      <c r="A1129" s="5" t="s">
        <v>413</v>
      </c>
      <c r="B1129" s="5" t="s">
        <v>483</v>
      </c>
      <c r="C1129" s="5" t="s">
        <v>90</v>
      </c>
      <c r="D1129" s="5" t="s">
        <v>439</v>
      </c>
      <c r="E1129" s="5">
        <v>30</v>
      </c>
      <c r="F1129" s="50">
        <v>32367</v>
      </c>
      <c r="G1129" s="5">
        <v>563591</v>
      </c>
      <c r="H1129" s="50">
        <v>38545</v>
      </c>
      <c r="I1129" s="5" t="s">
        <v>858</v>
      </c>
    </row>
    <row r="1130" spans="1:9" s="1" customFormat="1" x14ac:dyDescent="0.25">
      <c r="A1130" s="5" t="s">
        <v>408</v>
      </c>
      <c r="B1130" s="5" t="s">
        <v>705</v>
      </c>
      <c r="C1130" s="5" t="s">
        <v>892</v>
      </c>
      <c r="D1130" s="5" t="s">
        <v>829</v>
      </c>
      <c r="E1130" s="5">
        <v>35</v>
      </c>
      <c r="F1130" s="50">
        <v>30373</v>
      </c>
      <c r="G1130" s="5">
        <v>353558</v>
      </c>
      <c r="H1130" s="50">
        <v>37235</v>
      </c>
      <c r="I1130" s="5" t="s">
        <v>858</v>
      </c>
    </row>
    <row r="1131" spans="1:9" s="1" customFormat="1" x14ac:dyDescent="0.25">
      <c r="A1131" s="5" t="s">
        <v>413</v>
      </c>
      <c r="B1131" s="5" t="s">
        <v>495</v>
      </c>
      <c r="C1131" s="5" t="s">
        <v>1015</v>
      </c>
      <c r="D1131" s="5" t="s">
        <v>416</v>
      </c>
      <c r="E1131" s="5">
        <v>34</v>
      </c>
      <c r="F1131" s="50">
        <v>30814</v>
      </c>
      <c r="G1131" s="5">
        <v>563592</v>
      </c>
      <c r="H1131" s="50">
        <v>36899</v>
      </c>
      <c r="I1131" s="5" t="s">
        <v>858</v>
      </c>
    </row>
    <row r="1132" spans="1:9" s="1" customFormat="1" x14ac:dyDescent="0.25">
      <c r="A1132" s="5" t="s">
        <v>413</v>
      </c>
      <c r="B1132" s="5" t="s">
        <v>704</v>
      </c>
      <c r="C1132" s="5" t="s">
        <v>707</v>
      </c>
      <c r="D1132" s="5" t="s">
        <v>439</v>
      </c>
      <c r="E1132" s="5">
        <v>29</v>
      </c>
      <c r="F1132" s="50">
        <v>32458</v>
      </c>
      <c r="G1132" s="5">
        <v>563596</v>
      </c>
      <c r="H1132" s="50">
        <v>38494</v>
      </c>
      <c r="I1132" s="5" t="s">
        <v>858</v>
      </c>
    </row>
    <row r="1133" spans="1:9" s="1" customFormat="1" x14ac:dyDescent="0.25">
      <c r="A1133" s="5" t="s">
        <v>408</v>
      </c>
      <c r="B1133" s="5" t="s">
        <v>594</v>
      </c>
      <c r="C1133" s="5" t="s">
        <v>999</v>
      </c>
      <c r="D1133" s="5" t="s">
        <v>439</v>
      </c>
      <c r="E1133" s="5">
        <v>28</v>
      </c>
      <c r="F1133" s="50">
        <v>32788</v>
      </c>
      <c r="G1133" s="5">
        <v>562901</v>
      </c>
      <c r="H1133" s="50">
        <v>38515</v>
      </c>
      <c r="I1133" s="5" t="s">
        <v>858</v>
      </c>
    </row>
    <row r="1134" spans="1:9" s="1" customFormat="1" x14ac:dyDescent="0.25">
      <c r="A1134" s="5" t="s">
        <v>408</v>
      </c>
      <c r="B1134" s="5" t="s">
        <v>671</v>
      </c>
      <c r="C1134" s="5" t="s">
        <v>443</v>
      </c>
      <c r="D1134" s="5" t="s">
        <v>460</v>
      </c>
      <c r="E1134" s="5">
        <v>35</v>
      </c>
      <c r="F1134" s="50">
        <v>30470</v>
      </c>
      <c r="G1134" s="5">
        <v>352908</v>
      </c>
      <c r="H1134" s="50">
        <v>38475</v>
      </c>
      <c r="I1134" s="5" t="s">
        <v>858</v>
      </c>
    </row>
    <row r="1135" spans="1:9" s="1" customFormat="1" x14ac:dyDescent="0.25">
      <c r="A1135" s="5" t="s">
        <v>454</v>
      </c>
      <c r="B1135" s="5" t="s">
        <v>528</v>
      </c>
      <c r="C1135" s="5" t="s">
        <v>88</v>
      </c>
      <c r="D1135" s="5" t="s">
        <v>439</v>
      </c>
      <c r="E1135" s="5">
        <v>29</v>
      </c>
      <c r="F1135" s="50">
        <v>32534</v>
      </c>
      <c r="G1135" s="5">
        <v>562905</v>
      </c>
      <c r="H1135" s="50">
        <v>38711</v>
      </c>
      <c r="I1135" s="5" t="s">
        <v>858</v>
      </c>
    </row>
    <row r="1136" spans="1:9" s="1" customFormat="1" x14ac:dyDescent="0.25">
      <c r="A1136" s="5" t="s">
        <v>408</v>
      </c>
      <c r="B1136" s="5" t="s">
        <v>705</v>
      </c>
      <c r="C1136" s="5" t="s">
        <v>1016</v>
      </c>
      <c r="D1136" s="5" t="s">
        <v>749</v>
      </c>
      <c r="E1136" s="5">
        <v>30</v>
      </c>
      <c r="F1136" s="50">
        <v>32367</v>
      </c>
      <c r="G1136" s="5">
        <v>352904</v>
      </c>
      <c r="H1136" s="50">
        <v>38545</v>
      </c>
      <c r="I1136" s="5" t="s">
        <v>858</v>
      </c>
    </row>
    <row r="1137" spans="1:9" s="1" customFormat="1" x14ac:dyDescent="0.25">
      <c r="A1137" s="5" t="s">
        <v>454</v>
      </c>
      <c r="B1137" s="5" t="s">
        <v>671</v>
      </c>
      <c r="C1137" s="5" t="s">
        <v>968</v>
      </c>
      <c r="D1137" s="5" t="s">
        <v>439</v>
      </c>
      <c r="E1137" s="5">
        <v>28</v>
      </c>
      <c r="F1137" s="50">
        <v>33064</v>
      </c>
      <c r="G1137" s="5">
        <v>562911</v>
      </c>
      <c r="H1137" s="50">
        <v>38414</v>
      </c>
      <c r="I1137" s="5" t="s">
        <v>858</v>
      </c>
    </row>
    <row r="1138" spans="1:9" s="1" customFormat="1" x14ac:dyDescent="0.25">
      <c r="A1138" s="5" t="s">
        <v>408</v>
      </c>
      <c r="B1138" s="5" t="s">
        <v>524</v>
      </c>
      <c r="C1138" s="5" t="s">
        <v>1017</v>
      </c>
      <c r="D1138" s="5" t="s">
        <v>416</v>
      </c>
      <c r="E1138" s="5">
        <v>30</v>
      </c>
      <c r="F1138" s="50">
        <v>32266</v>
      </c>
      <c r="G1138" s="5">
        <v>562910</v>
      </c>
      <c r="H1138" s="50">
        <v>38636</v>
      </c>
      <c r="I1138" s="5" t="s">
        <v>858</v>
      </c>
    </row>
    <row r="1139" spans="1:9" s="1" customFormat="1" x14ac:dyDescent="0.25">
      <c r="A1139" s="5" t="s">
        <v>408</v>
      </c>
      <c r="B1139" s="5" t="s">
        <v>712</v>
      </c>
      <c r="C1139" s="5" t="s">
        <v>992</v>
      </c>
      <c r="D1139" s="5" t="s">
        <v>439</v>
      </c>
      <c r="E1139" s="5">
        <v>28</v>
      </c>
      <c r="F1139" s="50">
        <v>32958</v>
      </c>
      <c r="G1139" s="5">
        <v>357191</v>
      </c>
      <c r="H1139" s="50">
        <v>38550</v>
      </c>
      <c r="I1139" s="5" t="s">
        <v>858</v>
      </c>
    </row>
    <row r="1140" spans="1:9" s="1" customFormat="1" x14ac:dyDescent="0.25">
      <c r="A1140" s="5" t="s">
        <v>454</v>
      </c>
      <c r="B1140" s="5" t="s">
        <v>440</v>
      </c>
      <c r="C1140" s="5" t="s">
        <v>1018</v>
      </c>
      <c r="D1140" s="5" t="s">
        <v>439</v>
      </c>
      <c r="E1140" s="5">
        <v>27</v>
      </c>
      <c r="F1140" s="50">
        <v>33493</v>
      </c>
      <c r="G1140" s="5">
        <v>567254</v>
      </c>
      <c r="H1140" s="50">
        <v>38617</v>
      </c>
      <c r="I1140" s="5" t="s">
        <v>858</v>
      </c>
    </row>
    <row r="1141" spans="1:9" s="1" customFormat="1" x14ac:dyDescent="0.25">
      <c r="A1141" s="5" t="s">
        <v>454</v>
      </c>
      <c r="B1141" s="5" t="s">
        <v>660</v>
      </c>
      <c r="C1141" s="5" t="s">
        <v>930</v>
      </c>
      <c r="D1141" s="5" t="s">
        <v>439</v>
      </c>
      <c r="E1141" s="5">
        <v>27</v>
      </c>
      <c r="F1141" s="50">
        <v>33333</v>
      </c>
      <c r="G1141" s="5">
        <v>357190</v>
      </c>
      <c r="H1141" s="50">
        <v>38445</v>
      </c>
      <c r="I1141" s="5" t="s">
        <v>858</v>
      </c>
    </row>
    <row r="1142" spans="1:9" s="1" customFormat="1" x14ac:dyDescent="0.25">
      <c r="A1142" s="5" t="s">
        <v>413</v>
      </c>
      <c r="B1142" s="5" t="s">
        <v>612</v>
      </c>
      <c r="C1142" s="5" t="s">
        <v>849</v>
      </c>
      <c r="D1142" s="5" t="s">
        <v>1019</v>
      </c>
      <c r="E1142" s="5">
        <v>30</v>
      </c>
      <c r="F1142" s="50">
        <v>32306</v>
      </c>
      <c r="G1142" s="5">
        <v>353598</v>
      </c>
      <c r="H1142" s="50">
        <v>38722</v>
      </c>
      <c r="I1142" s="5" t="s">
        <v>417</v>
      </c>
    </row>
    <row r="1143" spans="1:9" s="1" customFormat="1" x14ac:dyDescent="0.25">
      <c r="A1143" s="5" t="s">
        <v>413</v>
      </c>
      <c r="B1143" s="5" t="s">
        <v>594</v>
      </c>
      <c r="C1143" s="5" t="s">
        <v>435</v>
      </c>
      <c r="D1143" s="5" t="s">
        <v>877</v>
      </c>
      <c r="E1143" s="5">
        <v>42</v>
      </c>
      <c r="F1143" s="50">
        <v>27953</v>
      </c>
      <c r="G1143" s="5">
        <v>563599</v>
      </c>
      <c r="H1143" s="50">
        <v>38667</v>
      </c>
      <c r="I1143" s="5" t="s">
        <v>858</v>
      </c>
    </row>
    <row r="1144" spans="1:9" s="1" customFormat="1" x14ac:dyDescent="0.25">
      <c r="A1144" s="5" t="s">
        <v>408</v>
      </c>
      <c r="B1144" s="5" t="s">
        <v>547</v>
      </c>
      <c r="C1144" s="5" t="s">
        <v>645</v>
      </c>
      <c r="D1144" s="5" t="s">
        <v>1020</v>
      </c>
      <c r="E1144" s="5">
        <v>28</v>
      </c>
      <c r="F1144" s="50">
        <v>33126</v>
      </c>
      <c r="G1144" s="5">
        <v>352915</v>
      </c>
      <c r="H1144" s="50">
        <v>38682</v>
      </c>
      <c r="I1144" s="5" t="s">
        <v>858</v>
      </c>
    </row>
    <row r="1145" spans="1:9" s="1" customFormat="1" x14ac:dyDescent="0.25">
      <c r="A1145" s="5" t="s">
        <v>408</v>
      </c>
      <c r="B1145" s="5" t="s">
        <v>506</v>
      </c>
      <c r="C1145" s="5" t="s">
        <v>892</v>
      </c>
      <c r="D1145" s="5" t="s">
        <v>1021</v>
      </c>
      <c r="E1145" s="5">
        <v>41</v>
      </c>
      <c r="F1145" s="50">
        <v>28213</v>
      </c>
      <c r="G1145" s="5">
        <v>353589</v>
      </c>
      <c r="H1145" s="50">
        <v>38440</v>
      </c>
      <c r="I1145" s="5" t="s">
        <v>858</v>
      </c>
    </row>
    <row r="1146" spans="1:9" s="1" customFormat="1" x14ac:dyDescent="0.25">
      <c r="A1146" s="5" t="s">
        <v>413</v>
      </c>
      <c r="B1146" s="5" t="s">
        <v>152</v>
      </c>
      <c r="C1146" s="5" t="s">
        <v>847</v>
      </c>
      <c r="D1146" s="5" t="s">
        <v>714</v>
      </c>
      <c r="E1146" s="5">
        <v>38</v>
      </c>
      <c r="F1146" s="50">
        <v>29440</v>
      </c>
      <c r="G1146" s="5">
        <v>352900</v>
      </c>
      <c r="H1146" s="50">
        <v>38571</v>
      </c>
      <c r="I1146" s="5" t="s">
        <v>858</v>
      </c>
    </row>
    <row r="1147" spans="1:9" s="1" customFormat="1" x14ac:dyDescent="0.25">
      <c r="A1147" s="5" t="s">
        <v>408</v>
      </c>
      <c r="B1147" s="5" t="s">
        <v>664</v>
      </c>
      <c r="C1147" s="5" t="s">
        <v>1022</v>
      </c>
      <c r="D1147" s="5" t="s">
        <v>439</v>
      </c>
      <c r="E1147" s="5">
        <v>31</v>
      </c>
      <c r="F1147" s="50">
        <v>31862</v>
      </c>
      <c r="G1147" s="5">
        <v>562916</v>
      </c>
      <c r="H1147" s="50">
        <v>38972</v>
      </c>
      <c r="I1147" s="5" t="s">
        <v>858</v>
      </c>
    </row>
    <row r="1148" spans="1:9" s="1" customFormat="1" x14ac:dyDescent="0.25">
      <c r="A1148" s="5" t="s">
        <v>454</v>
      </c>
      <c r="B1148" s="5" t="s">
        <v>660</v>
      </c>
      <c r="C1148" s="5" t="s">
        <v>1023</v>
      </c>
      <c r="D1148" s="5" t="s">
        <v>439</v>
      </c>
      <c r="E1148" s="5">
        <v>29</v>
      </c>
      <c r="F1148" s="50">
        <v>32770</v>
      </c>
      <c r="G1148" s="5">
        <v>562914</v>
      </c>
      <c r="H1148" s="50">
        <v>38901</v>
      </c>
      <c r="I1148" s="5" t="s">
        <v>858</v>
      </c>
    </row>
    <row r="1149" spans="1:9" s="1" customFormat="1" x14ac:dyDescent="0.25">
      <c r="A1149" s="5" t="s">
        <v>454</v>
      </c>
      <c r="B1149" s="5" t="s">
        <v>586</v>
      </c>
      <c r="C1149" s="5" t="s">
        <v>973</v>
      </c>
      <c r="D1149" s="5" t="s">
        <v>439</v>
      </c>
      <c r="E1149" s="5">
        <v>28</v>
      </c>
      <c r="F1149" s="50">
        <v>33013</v>
      </c>
      <c r="G1149" s="5">
        <v>562919</v>
      </c>
      <c r="H1149" s="50">
        <v>38797</v>
      </c>
      <c r="I1149" s="5" t="s">
        <v>858</v>
      </c>
    </row>
    <row r="1150" spans="1:9" s="1" customFormat="1" x14ac:dyDescent="0.25">
      <c r="A1150" s="5" t="s">
        <v>408</v>
      </c>
      <c r="B1150" s="5" t="s">
        <v>157</v>
      </c>
      <c r="C1150" s="5" t="s">
        <v>1024</v>
      </c>
      <c r="D1150" s="5" t="s">
        <v>439</v>
      </c>
      <c r="E1150" s="5">
        <v>29</v>
      </c>
      <c r="F1150" s="50">
        <v>32560</v>
      </c>
      <c r="G1150" s="5">
        <v>352921</v>
      </c>
      <c r="H1150" s="50">
        <v>39012</v>
      </c>
      <c r="I1150" s="5" t="s">
        <v>858</v>
      </c>
    </row>
    <row r="1151" spans="1:9" s="1" customFormat="1" x14ac:dyDescent="0.25">
      <c r="A1151" s="5" t="s">
        <v>454</v>
      </c>
      <c r="B1151" s="5" t="s">
        <v>564</v>
      </c>
      <c r="C1151" s="5" t="s">
        <v>1025</v>
      </c>
      <c r="D1151" s="5" t="s">
        <v>439</v>
      </c>
      <c r="E1151" s="5">
        <v>29</v>
      </c>
      <c r="F1151" s="50">
        <v>32711</v>
      </c>
      <c r="G1151" s="5">
        <v>562920</v>
      </c>
      <c r="H1151" s="50">
        <v>38827</v>
      </c>
      <c r="I1151" s="5" t="s">
        <v>858</v>
      </c>
    </row>
    <row r="1152" spans="1:9" s="1" customFormat="1" x14ac:dyDescent="0.25">
      <c r="A1152" s="5" t="s">
        <v>408</v>
      </c>
      <c r="B1152" s="5" t="s">
        <v>634</v>
      </c>
      <c r="C1152" s="5" t="s">
        <v>1026</v>
      </c>
      <c r="D1152" s="5" t="s">
        <v>439</v>
      </c>
      <c r="E1152" s="5">
        <v>30</v>
      </c>
      <c r="F1152" s="50">
        <v>32106</v>
      </c>
      <c r="G1152" s="5">
        <v>562925</v>
      </c>
      <c r="H1152" s="50">
        <v>38815</v>
      </c>
      <c r="I1152" s="5" t="s">
        <v>858</v>
      </c>
    </row>
    <row r="1153" spans="1:9" s="1" customFormat="1" x14ac:dyDescent="0.25">
      <c r="A1153" s="5" t="s">
        <v>454</v>
      </c>
      <c r="B1153" s="5" t="s">
        <v>485</v>
      </c>
      <c r="C1153" s="5" t="s">
        <v>1027</v>
      </c>
      <c r="D1153" s="5" t="s">
        <v>416</v>
      </c>
      <c r="E1153" s="5">
        <v>31</v>
      </c>
      <c r="F1153" s="50">
        <v>31816</v>
      </c>
      <c r="G1153" s="5">
        <v>562926</v>
      </c>
      <c r="H1153" s="50">
        <v>38840</v>
      </c>
      <c r="I1153" s="5" t="s">
        <v>858</v>
      </c>
    </row>
    <row r="1154" spans="1:9" s="1" customFormat="1" x14ac:dyDescent="0.25">
      <c r="A1154" s="5" t="s">
        <v>408</v>
      </c>
      <c r="B1154" s="5" t="s">
        <v>612</v>
      </c>
      <c r="C1154" s="5" t="s">
        <v>1028</v>
      </c>
      <c r="D1154" s="5" t="s">
        <v>460</v>
      </c>
      <c r="E1154" s="5">
        <v>34</v>
      </c>
      <c r="F1154" s="50">
        <v>30873</v>
      </c>
      <c r="G1154" s="5">
        <v>562931</v>
      </c>
      <c r="H1154" s="50">
        <v>38964</v>
      </c>
      <c r="I1154" s="5" t="s">
        <v>858</v>
      </c>
    </row>
    <row r="1155" spans="1:9" s="1" customFormat="1" x14ac:dyDescent="0.25">
      <c r="A1155" s="5" t="s">
        <v>454</v>
      </c>
      <c r="B1155" s="5" t="s">
        <v>652</v>
      </c>
      <c r="C1155" s="5" t="s">
        <v>1029</v>
      </c>
      <c r="D1155" s="5" t="s">
        <v>439</v>
      </c>
      <c r="E1155" s="5">
        <v>33</v>
      </c>
      <c r="F1155" s="50">
        <v>31201</v>
      </c>
      <c r="G1155" s="5">
        <v>352930</v>
      </c>
      <c r="H1155" s="50">
        <v>38857</v>
      </c>
      <c r="I1155" s="5" t="s">
        <v>858</v>
      </c>
    </row>
    <row r="1156" spans="1:9" s="1" customFormat="1" x14ac:dyDescent="0.25">
      <c r="A1156" s="5" t="s">
        <v>454</v>
      </c>
      <c r="B1156" s="5" t="s">
        <v>766</v>
      </c>
      <c r="C1156" s="5" t="s">
        <v>896</v>
      </c>
      <c r="D1156" s="5" t="s">
        <v>439</v>
      </c>
      <c r="E1156" s="5">
        <v>32</v>
      </c>
      <c r="F1156" s="50">
        <v>31420</v>
      </c>
      <c r="G1156" s="5">
        <v>562932</v>
      </c>
      <c r="H1156" s="50">
        <v>38970</v>
      </c>
      <c r="I1156" s="5" t="s">
        <v>858</v>
      </c>
    </row>
    <row r="1157" spans="1:9" s="1" customFormat="1" x14ac:dyDescent="0.25">
      <c r="A1157" s="5" t="s">
        <v>454</v>
      </c>
      <c r="B1157" s="5" t="s">
        <v>152</v>
      </c>
      <c r="C1157" s="5" t="s">
        <v>943</v>
      </c>
      <c r="D1157" s="5" t="s">
        <v>416</v>
      </c>
      <c r="E1157" s="5">
        <v>30</v>
      </c>
      <c r="F1157" s="50">
        <v>32306</v>
      </c>
      <c r="G1157" s="5">
        <v>562927</v>
      </c>
      <c r="H1157" s="50">
        <v>38722</v>
      </c>
      <c r="I1157" s="5" t="s">
        <v>858</v>
      </c>
    </row>
    <row r="1158" spans="1:9" s="1" customFormat="1" x14ac:dyDescent="0.25">
      <c r="A1158" s="5" t="s">
        <v>408</v>
      </c>
      <c r="B1158" s="5" t="s">
        <v>681</v>
      </c>
      <c r="C1158" s="5" t="s">
        <v>950</v>
      </c>
      <c r="D1158" s="5" t="s">
        <v>439</v>
      </c>
      <c r="E1158" s="5">
        <v>29</v>
      </c>
      <c r="F1158" s="50">
        <v>32727</v>
      </c>
      <c r="G1158" s="5">
        <v>352936</v>
      </c>
      <c r="H1158" s="50">
        <v>38849</v>
      </c>
      <c r="I1158" s="5" t="s">
        <v>858</v>
      </c>
    </row>
    <row r="1159" spans="1:9" s="1" customFormat="1" x14ac:dyDescent="0.25">
      <c r="A1159" s="5" t="s">
        <v>408</v>
      </c>
      <c r="B1159" s="5" t="s">
        <v>704</v>
      </c>
      <c r="C1159" s="5" t="s">
        <v>959</v>
      </c>
      <c r="D1159" s="5" t="s">
        <v>439</v>
      </c>
      <c r="E1159" s="5">
        <v>31</v>
      </c>
      <c r="F1159" s="50">
        <v>32032</v>
      </c>
      <c r="G1159" s="5">
        <v>352935</v>
      </c>
      <c r="H1159" s="50">
        <v>38779</v>
      </c>
      <c r="I1159" s="5" t="s">
        <v>858</v>
      </c>
    </row>
    <row r="1160" spans="1:9" s="1" customFormat="1" x14ac:dyDescent="0.25">
      <c r="A1160" s="5" t="s">
        <v>408</v>
      </c>
      <c r="B1160" s="5" t="s">
        <v>709</v>
      </c>
      <c r="C1160" s="5" t="s">
        <v>948</v>
      </c>
      <c r="D1160" s="5" t="s">
        <v>439</v>
      </c>
      <c r="E1160" s="5">
        <v>30</v>
      </c>
      <c r="F1160" s="50">
        <v>32236</v>
      </c>
      <c r="G1160" s="5">
        <v>352934</v>
      </c>
      <c r="H1160" s="50">
        <v>39047</v>
      </c>
      <c r="I1160" s="5" t="s">
        <v>858</v>
      </c>
    </row>
    <row r="1161" spans="1:9" s="1" customFormat="1" x14ac:dyDescent="0.25">
      <c r="A1161" s="5" t="s">
        <v>454</v>
      </c>
      <c r="B1161" s="5" t="s">
        <v>817</v>
      </c>
      <c r="C1161" s="5" t="s">
        <v>1030</v>
      </c>
      <c r="D1161" s="5" t="s">
        <v>442</v>
      </c>
      <c r="E1161" s="5">
        <v>29</v>
      </c>
      <c r="F1161" s="50">
        <v>32662</v>
      </c>
      <c r="G1161" s="5">
        <v>352938</v>
      </c>
      <c r="H1161" s="50">
        <v>39061</v>
      </c>
      <c r="I1161" s="5" t="s">
        <v>858</v>
      </c>
    </row>
    <row r="1162" spans="1:9" s="1" customFormat="1" x14ac:dyDescent="0.25">
      <c r="A1162" s="5" t="s">
        <v>454</v>
      </c>
      <c r="B1162" s="5" t="s">
        <v>440</v>
      </c>
      <c r="C1162" s="5" t="s">
        <v>1031</v>
      </c>
      <c r="D1162" s="5" t="s">
        <v>416</v>
      </c>
      <c r="E1162" s="5">
        <v>30</v>
      </c>
      <c r="F1162" s="50">
        <v>32123</v>
      </c>
      <c r="G1162" s="5">
        <v>352956</v>
      </c>
      <c r="H1162" s="50">
        <v>39005</v>
      </c>
      <c r="I1162" s="5" t="s">
        <v>858</v>
      </c>
    </row>
    <row r="1163" spans="1:9" s="1" customFormat="1" x14ac:dyDescent="0.25">
      <c r="A1163" s="5" t="s">
        <v>454</v>
      </c>
      <c r="B1163" s="5" t="s">
        <v>553</v>
      </c>
      <c r="C1163" s="5" t="s">
        <v>90</v>
      </c>
      <c r="D1163" s="5" t="s">
        <v>439</v>
      </c>
      <c r="E1163" s="5">
        <v>28</v>
      </c>
      <c r="F1163" s="50">
        <v>32898</v>
      </c>
      <c r="G1163" s="5">
        <v>562939</v>
      </c>
      <c r="H1163" s="50">
        <v>38742</v>
      </c>
      <c r="I1163" s="5" t="s">
        <v>858</v>
      </c>
    </row>
    <row r="1164" spans="1:9" s="1" customFormat="1" x14ac:dyDescent="0.25">
      <c r="A1164" s="5" t="s">
        <v>413</v>
      </c>
      <c r="B1164" s="5" t="s">
        <v>562</v>
      </c>
      <c r="C1164" s="5" t="s">
        <v>942</v>
      </c>
      <c r="D1164" s="5" t="s">
        <v>741</v>
      </c>
      <c r="E1164" s="5">
        <v>34</v>
      </c>
      <c r="F1164" s="50">
        <v>30676</v>
      </c>
      <c r="G1164" s="5">
        <v>562940</v>
      </c>
      <c r="H1164" s="50">
        <v>38857</v>
      </c>
      <c r="I1164" s="5" t="s">
        <v>858</v>
      </c>
    </row>
    <row r="1165" spans="1:9" s="1" customFormat="1" x14ac:dyDescent="0.25">
      <c r="A1165" s="5" t="s">
        <v>408</v>
      </c>
      <c r="B1165" s="5" t="s">
        <v>497</v>
      </c>
      <c r="C1165" s="5" t="s">
        <v>784</v>
      </c>
      <c r="D1165" s="5" t="s">
        <v>439</v>
      </c>
      <c r="E1165" s="5">
        <v>33</v>
      </c>
      <c r="F1165" s="50">
        <v>30998</v>
      </c>
      <c r="G1165" s="5">
        <v>352942</v>
      </c>
      <c r="H1165" s="50">
        <v>38972</v>
      </c>
      <c r="I1165" s="5" t="s">
        <v>858</v>
      </c>
    </row>
    <row r="1166" spans="1:9" s="1" customFormat="1" x14ac:dyDescent="0.25">
      <c r="A1166" s="5" t="s">
        <v>413</v>
      </c>
      <c r="B1166" s="5" t="s">
        <v>531</v>
      </c>
      <c r="C1166" s="5" t="s">
        <v>720</v>
      </c>
      <c r="D1166" s="5" t="s">
        <v>457</v>
      </c>
      <c r="E1166" s="5">
        <v>36</v>
      </c>
      <c r="F1166" s="50">
        <v>30206</v>
      </c>
      <c r="G1166" s="5">
        <v>562933</v>
      </c>
      <c r="H1166" s="50">
        <v>38810</v>
      </c>
      <c r="I1166" s="5" t="s">
        <v>858</v>
      </c>
    </row>
    <row r="1167" spans="1:9" s="1" customFormat="1" x14ac:dyDescent="0.25">
      <c r="A1167" s="5" t="s">
        <v>413</v>
      </c>
      <c r="B1167" s="5" t="s">
        <v>561</v>
      </c>
      <c r="C1167" s="5" t="s">
        <v>1032</v>
      </c>
      <c r="D1167" s="5" t="s">
        <v>850</v>
      </c>
      <c r="E1167" s="5">
        <v>39</v>
      </c>
      <c r="F1167" s="50">
        <v>28987</v>
      </c>
      <c r="G1167" s="5">
        <v>352948</v>
      </c>
      <c r="H1167" s="50">
        <v>38764</v>
      </c>
      <c r="I1167" s="5" t="s">
        <v>858</v>
      </c>
    </row>
    <row r="1168" spans="1:9" s="1" customFormat="1" x14ac:dyDescent="0.25">
      <c r="A1168" s="5" t="s">
        <v>408</v>
      </c>
      <c r="B1168" s="5" t="s">
        <v>646</v>
      </c>
      <c r="C1168" s="5" t="s">
        <v>1033</v>
      </c>
      <c r="D1168" s="5" t="s">
        <v>439</v>
      </c>
      <c r="E1168" s="5">
        <v>29</v>
      </c>
      <c r="F1168" s="50">
        <v>32428</v>
      </c>
      <c r="G1168" s="5">
        <v>352947</v>
      </c>
      <c r="H1168" s="50">
        <v>38805</v>
      </c>
      <c r="I1168" s="5" t="s">
        <v>858</v>
      </c>
    </row>
    <row r="1169" spans="1:9" s="1" customFormat="1" x14ac:dyDescent="0.25">
      <c r="A1169" s="5" t="s">
        <v>408</v>
      </c>
      <c r="B1169" s="5" t="s">
        <v>652</v>
      </c>
      <c r="C1169" s="5" t="s">
        <v>155</v>
      </c>
      <c r="D1169" s="5" t="s">
        <v>439</v>
      </c>
      <c r="E1169" s="5">
        <v>29</v>
      </c>
      <c r="F1169" s="50">
        <v>32457</v>
      </c>
      <c r="G1169" s="5">
        <v>352950</v>
      </c>
      <c r="H1169" s="50">
        <v>38812</v>
      </c>
      <c r="I1169" s="5" t="s">
        <v>858</v>
      </c>
    </row>
    <row r="1170" spans="1:9" s="1" customFormat="1" x14ac:dyDescent="0.25">
      <c r="A1170" s="5" t="s">
        <v>413</v>
      </c>
      <c r="B1170" s="5" t="s">
        <v>503</v>
      </c>
      <c r="C1170" s="5" t="s">
        <v>475</v>
      </c>
      <c r="D1170" s="5" t="s">
        <v>439</v>
      </c>
      <c r="E1170" s="5">
        <v>41</v>
      </c>
      <c r="F1170" s="50">
        <v>28151</v>
      </c>
      <c r="G1170" s="5">
        <v>352952</v>
      </c>
      <c r="H1170" s="50">
        <v>38871</v>
      </c>
      <c r="I1170" s="5" t="s">
        <v>858</v>
      </c>
    </row>
    <row r="1171" spans="1:9" s="1" customFormat="1" x14ac:dyDescent="0.25">
      <c r="A1171" s="5" t="s">
        <v>454</v>
      </c>
      <c r="B1171" s="5" t="s">
        <v>546</v>
      </c>
      <c r="C1171" s="5" t="s">
        <v>914</v>
      </c>
      <c r="D1171" s="5" t="s">
        <v>439</v>
      </c>
      <c r="E1171" s="5">
        <v>30</v>
      </c>
      <c r="F1171" s="50">
        <v>32136</v>
      </c>
      <c r="G1171" s="5">
        <v>352958</v>
      </c>
      <c r="H1171" s="50">
        <v>38802</v>
      </c>
      <c r="I1171" s="5" t="s">
        <v>858</v>
      </c>
    </row>
    <row r="1172" spans="1:9" s="1" customFormat="1" x14ac:dyDescent="0.25">
      <c r="A1172" s="5" t="s">
        <v>408</v>
      </c>
      <c r="B1172" s="5" t="s">
        <v>569</v>
      </c>
      <c r="C1172" s="5" t="s">
        <v>713</v>
      </c>
      <c r="D1172" s="5" t="s">
        <v>749</v>
      </c>
      <c r="E1172" s="5">
        <v>30</v>
      </c>
      <c r="F1172" s="50">
        <v>32121</v>
      </c>
      <c r="G1172" s="5">
        <v>562955</v>
      </c>
      <c r="H1172" s="50">
        <v>38743</v>
      </c>
      <c r="I1172" s="5" t="s">
        <v>858</v>
      </c>
    </row>
    <row r="1173" spans="1:9" s="1" customFormat="1" x14ac:dyDescent="0.25">
      <c r="A1173" s="5" t="s">
        <v>408</v>
      </c>
      <c r="B1173" s="5" t="s">
        <v>497</v>
      </c>
      <c r="C1173" s="5" t="s">
        <v>1034</v>
      </c>
      <c r="D1173" s="5" t="s">
        <v>1020</v>
      </c>
      <c r="E1173" s="5">
        <v>31</v>
      </c>
      <c r="F1173" s="50">
        <v>31872</v>
      </c>
      <c r="G1173" s="5">
        <v>562964</v>
      </c>
      <c r="H1173" s="50">
        <v>38997</v>
      </c>
      <c r="I1173" s="5" t="s">
        <v>858</v>
      </c>
    </row>
    <row r="1174" spans="1:9" s="1" customFormat="1" x14ac:dyDescent="0.25">
      <c r="A1174" s="5" t="s">
        <v>454</v>
      </c>
      <c r="B1174" s="5" t="s">
        <v>791</v>
      </c>
      <c r="C1174" s="5" t="s">
        <v>1035</v>
      </c>
      <c r="D1174" s="5" t="s">
        <v>1020</v>
      </c>
      <c r="E1174" s="5">
        <v>30</v>
      </c>
      <c r="F1174" s="50">
        <v>32359</v>
      </c>
      <c r="G1174" s="5">
        <v>352962</v>
      </c>
      <c r="H1174" s="50">
        <v>39059</v>
      </c>
      <c r="I1174" s="5" t="s">
        <v>858</v>
      </c>
    </row>
    <row r="1175" spans="1:9" s="1" customFormat="1" x14ac:dyDescent="0.25">
      <c r="A1175" s="5" t="s">
        <v>454</v>
      </c>
      <c r="B1175" s="5" t="s">
        <v>414</v>
      </c>
      <c r="C1175" s="5" t="s">
        <v>984</v>
      </c>
      <c r="D1175" s="5" t="s">
        <v>1020</v>
      </c>
      <c r="E1175" s="5">
        <v>30</v>
      </c>
      <c r="F1175" s="50">
        <v>32311</v>
      </c>
      <c r="G1175" s="5">
        <v>352961</v>
      </c>
      <c r="H1175" s="50">
        <v>39031</v>
      </c>
      <c r="I1175" s="5" t="s">
        <v>858</v>
      </c>
    </row>
    <row r="1176" spans="1:9" s="1" customFormat="1" x14ac:dyDescent="0.25">
      <c r="A1176" s="5" t="s">
        <v>408</v>
      </c>
      <c r="B1176" s="5" t="s">
        <v>610</v>
      </c>
      <c r="C1176" s="5" t="s">
        <v>1026</v>
      </c>
      <c r="D1176" s="5" t="s">
        <v>1020</v>
      </c>
      <c r="E1176" s="5">
        <v>29</v>
      </c>
      <c r="F1176" s="50">
        <v>32681</v>
      </c>
      <c r="G1176" s="5">
        <v>562963</v>
      </c>
      <c r="H1176" s="50">
        <v>38941</v>
      </c>
      <c r="I1176" s="5" t="s">
        <v>858</v>
      </c>
    </row>
    <row r="1177" spans="1:9" s="1" customFormat="1" x14ac:dyDescent="0.25">
      <c r="A1177" s="5" t="s">
        <v>454</v>
      </c>
      <c r="B1177" s="5" t="s">
        <v>500</v>
      </c>
      <c r="C1177" s="5" t="s">
        <v>985</v>
      </c>
      <c r="D1177" s="5" t="s">
        <v>1020</v>
      </c>
      <c r="E1177" s="5">
        <v>28</v>
      </c>
      <c r="F1177" s="50">
        <v>32909</v>
      </c>
      <c r="G1177" s="5">
        <v>562965</v>
      </c>
      <c r="H1177" s="50">
        <v>38866</v>
      </c>
      <c r="I1177" s="5" t="s">
        <v>858</v>
      </c>
    </row>
    <row r="1178" spans="1:9" s="1" customFormat="1" x14ac:dyDescent="0.25">
      <c r="A1178" s="5" t="s">
        <v>454</v>
      </c>
      <c r="B1178" s="5" t="s">
        <v>481</v>
      </c>
      <c r="C1178" s="5" t="s">
        <v>942</v>
      </c>
      <c r="D1178" s="5" t="s">
        <v>749</v>
      </c>
      <c r="E1178" s="5">
        <v>32</v>
      </c>
      <c r="F1178" s="50">
        <v>31585</v>
      </c>
      <c r="G1178" s="5">
        <v>352960</v>
      </c>
      <c r="H1178" s="50">
        <v>39046</v>
      </c>
      <c r="I1178" s="5" t="s">
        <v>858</v>
      </c>
    </row>
    <row r="1179" spans="1:9" s="1" customFormat="1" x14ac:dyDescent="0.25">
      <c r="A1179" s="5" t="s">
        <v>408</v>
      </c>
      <c r="B1179" s="5" t="s">
        <v>712</v>
      </c>
      <c r="C1179" s="5" t="s">
        <v>959</v>
      </c>
      <c r="D1179" s="5" t="s">
        <v>622</v>
      </c>
      <c r="E1179" s="5">
        <v>32</v>
      </c>
      <c r="F1179" s="50">
        <v>31554</v>
      </c>
      <c r="G1179" s="5">
        <v>562966</v>
      </c>
      <c r="H1179" s="50">
        <v>39059</v>
      </c>
      <c r="I1179" s="5" t="s">
        <v>858</v>
      </c>
    </row>
    <row r="1180" spans="1:9" s="1" customFormat="1" x14ac:dyDescent="0.25">
      <c r="A1180" s="5" t="s">
        <v>413</v>
      </c>
      <c r="B1180" s="5" t="s">
        <v>157</v>
      </c>
      <c r="C1180" s="5" t="s">
        <v>896</v>
      </c>
      <c r="D1180" s="5" t="s">
        <v>460</v>
      </c>
      <c r="E1180" s="5">
        <v>42</v>
      </c>
      <c r="F1180" s="50">
        <v>28015</v>
      </c>
      <c r="G1180" s="5">
        <v>352956</v>
      </c>
      <c r="H1180" s="50">
        <v>38982</v>
      </c>
      <c r="I1180" s="5" t="s">
        <v>858</v>
      </c>
    </row>
    <row r="1181" spans="1:9" s="1" customFormat="1" x14ac:dyDescent="0.25">
      <c r="A1181" s="5" t="s">
        <v>454</v>
      </c>
      <c r="B1181" s="5" t="s">
        <v>497</v>
      </c>
      <c r="C1181" s="5" t="s">
        <v>1036</v>
      </c>
      <c r="D1181" s="5" t="s">
        <v>460</v>
      </c>
      <c r="E1181" s="5">
        <v>30</v>
      </c>
      <c r="F1181" s="50">
        <v>32398</v>
      </c>
      <c r="G1181" s="5">
        <v>352954</v>
      </c>
      <c r="H1181" s="50">
        <v>38758</v>
      </c>
      <c r="I1181" s="5" t="s">
        <v>858</v>
      </c>
    </row>
    <row r="1182" spans="1:9" s="1" customFormat="1" x14ac:dyDescent="0.25">
      <c r="A1182" s="5" t="s">
        <v>454</v>
      </c>
      <c r="B1182" s="5" t="s">
        <v>155</v>
      </c>
      <c r="C1182" s="5" t="s">
        <v>796</v>
      </c>
      <c r="D1182" s="5" t="s">
        <v>1037</v>
      </c>
      <c r="E1182" s="5">
        <v>42</v>
      </c>
      <c r="F1182" s="50">
        <v>27677</v>
      </c>
      <c r="G1182" s="5">
        <v>562967</v>
      </c>
      <c r="H1182" s="50">
        <v>38872</v>
      </c>
      <c r="I1182" s="5" t="s">
        <v>858</v>
      </c>
    </row>
    <row r="1183" spans="1:9" s="1" customFormat="1" x14ac:dyDescent="0.25">
      <c r="A1183" s="5" t="s">
        <v>413</v>
      </c>
      <c r="B1183" s="5" t="s">
        <v>534</v>
      </c>
      <c r="C1183" s="5" t="s">
        <v>942</v>
      </c>
      <c r="D1183" s="5" t="s">
        <v>416</v>
      </c>
      <c r="E1183" s="5">
        <v>32</v>
      </c>
      <c r="F1183" s="50">
        <v>31631</v>
      </c>
      <c r="G1183" s="5">
        <v>562968</v>
      </c>
      <c r="H1183" s="50">
        <v>38854</v>
      </c>
      <c r="I1183" s="5" t="s">
        <v>858</v>
      </c>
    </row>
    <row r="1184" spans="1:9" s="1" customFormat="1" x14ac:dyDescent="0.25">
      <c r="A1184" s="5" t="s">
        <v>454</v>
      </c>
      <c r="B1184" s="5" t="s">
        <v>559</v>
      </c>
      <c r="C1184" s="5" t="s">
        <v>942</v>
      </c>
      <c r="D1184" s="5" t="s">
        <v>439</v>
      </c>
      <c r="E1184" s="5">
        <v>29</v>
      </c>
      <c r="F1184" s="50">
        <v>32427</v>
      </c>
      <c r="G1184" s="5">
        <v>562969</v>
      </c>
      <c r="H1184" s="50">
        <v>38871</v>
      </c>
      <c r="I1184" s="5" t="s">
        <v>858</v>
      </c>
    </row>
    <row r="1185" spans="1:9" s="1" customFormat="1" x14ac:dyDescent="0.25">
      <c r="A1185" s="5" t="s">
        <v>413</v>
      </c>
      <c r="B1185" s="5" t="s">
        <v>662</v>
      </c>
      <c r="C1185" s="5" t="s">
        <v>1038</v>
      </c>
      <c r="D1185" s="5" t="s">
        <v>439</v>
      </c>
      <c r="E1185" s="5">
        <v>37</v>
      </c>
      <c r="F1185" s="50">
        <v>29771</v>
      </c>
      <c r="G1185" s="5">
        <v>562970</v>
      </c>
      <c r="H1185" s="50">
        <v>38842</v>
      </c>
      <c r="I1185" s="5" t="s">
        <v>858</v>
      </c>
    </row>
    <row r="1186" spans="1:9" s="1" customFormat="1" x14ac:dyDescent="0.25">
      <c r="A1186" s="5" t="s">
        <v>454</v>
      </c>
      <c r="B1186" s="5" t="s">
        <v>152</v>
      </c>
      <c r="C1186" s="5" t="s">
        <v>175</v>
      </c>
      <c r="D1186" s="5" t="s">
        <v>416</v>
      </c>
      <c r="E1186" s="5">
        <v>33</v>
      </c>
      <c r="F1186" s="50">
        <v>31122</v>
      </c>
      <c r="G1186" s="5">
        <v>562985</v>
      </c>
      <c r="H1186" s="50">
        <v>39061</v>
      </c>
      <c r="I1186" s="5" t="s">
        <v>858</v>
      </c>
    </row>
    <row r="1187" spans="1:9" s="1" customFormat="1" x14ac:dyDescent="0.25">
      <c r="A1187" s="5" t="s">
        <v>413</v>
      </c>
      <c r="B1187" s="5" t="s">
        <v>817</v>
      </c>
      <c r="C1187" s="5" t="s">
        <v>937</v>
      </c>
      <c r="D1187" s="5" t="s">
        <v>749</v>
      </c>
      <c r="E1187" s="5">
        <v>34</v>
      </c>
      <c r="F1187" s="50">
        <v>30845</v>
      </c>
      <c r="G1187" s="5">
        <v>352981</v>
      </c>
      <c r="H1187" s="50">
        <v>38725</v>
      </c>
      <c r="I1187" s="5" t="s">
        <v>858</v>
      </c>
    </row>
    <row r="1188" spans="1:9" s="1" customFormat="1" x14ac:dyDescent="0.25">
      <c r="A1188" s="5" t="s">
        <v>408</v>
      </c>
      <c r="B1188" s="5" t="s">
        <v>528</v>
      </c>
      <c r="C1188" s="5" t="s">
        <v>1039</v>
      </c>
      <c r="D1188" s="5" t="s">
        <v>439</v>
      </c>
      <c r="E1188" s="5">
        <v>32</v>
      </c>
      <c r="F1188" s="50">
        <v>31610</v>
      </c>
      <c r="G1188" s="5">
        <v>562990</v>
      </c>
      <c r="H1188" s="50">
        <v>38859</v>
      </c>
      <c r="I1188" s="5" t="s">
        <v>858</v>
      </c>
    </row>
    <row r="1189" spans="1:9" s="1" customFormat="1" x14ac:dyDescent="0.25">
      <c r="A1189" s="5" t="s">
        <v>454</v>
      </c>
      <c r="B1189" s="5" t="s">
        <v>766</v>
      </c>
      <c r="C1189" s="5" t="s">
        <v>969</v>
      </c>
      <c r="D1189" s="5" t="s">
        <v>439</v>
      </c>
      <c r="E1189" s="5">
        <v>31</v>
      </c>
      <c r="F1189" s="50">
        <v>31968</v>
      </c>
      <c r="G1189" s="5">
        <v>562992</v>
      </c>
      <c r="H1189" s="50">
        <v>38880</v>
      </c>
      <c r="I1189" s="5" t="s">
        <v>858</v>
      </c>
    </row>
    <row r="1190" spans="1:9" s="1" customFormat="1" x14ac:dyDescent="0.25">
      <c r="A1190" s="5" t="s">
        <v>408</v>
      </c>
      <c r="B1190" s="5" t="s">
        <v>511</v>
      </c>
      <c r="C1190" s="5" t="s">
        <v>779</v>
      </c>
      <c r="D1190" s="5" t="s">
        <v>439</v>
      </c>
      <c r="E1190" s="5">
        <v>29</v>
      </c>
      <c r="F1190" s="50">
        <v>32619</v>
      </c>
      <c r="G1190" s="5">
        <v>352999</v>
      </c>
      <c r="H1190" s="50">
        <v>39205</v>
      </c>
      <c r="I1190" s="5" t="s">
        <v>858</v>
      </c>
    </row>
    <row r="1191" spans="1:9" s="1" customFormat="1" x14ac:dyDescent="0.25">
      <c r="A1191" s="5" t="s">
        <v>413</v>
      </c>
      <c r="B1191" s="5" t="s">
        <v>528</v>
      </c>
      <c r="C1191" s="5" t="s">
        <v>984</v>
      </c>
      <c r="D1191" s="5" t="s">
        <v>439</v>
      </c>
      <c r="E1191" s="5">
        <v>32</v>
      </c>
      <c r="F1191" s="50">
        <v>31615</v>
      </c>
      <c r="G1191" s="5">
        <v>352991</v>
      </c>
      <c r="H1191" s="50">
        <v>39441</v>
      </c>
      <c r="I1191" s="5" t="s">
        <v>858</v>
      </c>
    </row>
    <row r="1192" spans="1:9" s="1" customFormat="1" x14ac:dyDescent="0.25">
      <c r="A1192" s="5" t="s">
        <v>454</v>
      </c>
      <c r="B1192" s="5" t="s">
        <v>434</v>
      </c>
      <c r="C1192" s="5" t="s">
        <v>1040</v>
      </c>
      <c r="D1192" s="5" t="s">
        <v>439</v>
      </c>
      <c r="E1192" s="5">
        <v>32</v>
      </c>
      <c r="F1192" s="50">
        <v>31469</v>
      </c>
      <c r="G1192" s="5">
        <v>563003</v>
      </c>
      <c r="H1192" s="50">
        <v>39275</v>
      </c>
      <c r="I1192" s="5" t="s">
        <v>858</v>
      </c>
    </row>
    <row r="1193" spans="1:9" s="1" customFormat="1" x14ac:dyDescent="0.25">
      <c r="A1193" s="5" t="s">
        <v>413</v>
      </c>
      <c r="B1193" s="5" t="s">
        <v>519</v>
      </c>
      <c r="C1193" s="5" t="s">
        <v>914</v>
      </c>
      <c r="D1193" s="5" t="s">
        <v>416</v>
      </c>
      <c r="E1193" s="5">
        <v>36</v>
      </c>
      <c r="F1193" s="50">
        <v>30144</v>
      </c>
      <c r="G1193" s="5">
        <v>353002</v>
      </c>
      <c r="H1193" s="50">
        <v>39144</v>
      </c>
      <c r="I1193" s="5" t="s">
        <v>858</v>
      </c>
    </row>
    <row r="1194" spans="1:9" s="1" customFormat="1" x14ac:dyDescent="0.25">
      <c r="A1194" s="5" t="s">
        <v>454</v>
      </c>
      <c r="B1194" s="5" t="s">
        <v>448</v>
      </c>
      <c r="C1194" s="5" t="s">
        <v>1041</v>
      </c>
      <c r="D1194" s="5" t="s">
        <v>439</v>
      </c>
      <c r="E1194" s="5">
        <v>37</v>
      </c>
      <c r="F1194" s="50">
        <v>29532</v>
      </c>
      <c r="G1194" s="5">
        <v>562971</v>
      </c>
      <c r="H1194" s="50">
        <v>39366</v>
      </c>
      <c r="I1194" s="5" t="s">
        <v>858</v>
      </c>
    </row>
    <row r="1195" spans="1:9" s="1" customFormat="1" x14ac:dyDescent="0.25">
      <c r="A1195" s="5" t="s">
        <v>408</v>
      </c>
      <c r="B1195" s="5" t="s">
        <v>590</v>
      </c>
      <c r="C1195" s="5" t="s">
        <v>828</v>
      </c>
      <c r="D1195" s="5" t="s">
        <v>439</v>
      </c>
      <c r="E1195" s="5">
        <v>34</v>
      </c>
      <c r="F1195" s="50">
        <v>30608</v>
      </c>
      <c r="G1195" s="5">
        <v>353000</v>
      </c>
      <c r="H1195" s="50">
        <v>39280</v>
      </c>
      <c r="I1195" s="5" t="s">
        <v>858</v>
      </c>
    </row>
    <row r="1196" spans="1:9" s="1" customFormat="1" x14ac:dyDescent="0.25">
      <c r="A1196" s="5" t="s">
        <v>454</v>
      </c>
      <c r="B1196" s="5" t="s">
        <v>553</v>
      </c>
      <c r="C1196" s="5" t="s">
        <v>928</v>
      </c>
      <c r="D1196" s="5" t="s">
        <v>416</v>
      </c>
      <c r="E1196" s="5">
        <v>32</v>
      </c>
      <c r="F1196" s="50">
        <v>31438</v>
      </c>
      <c r="G1196" s="5">
        <v>352988</v>
      </c>
      <c r="H1196" s="50">
        <v>39347</v>
      </c>
      <c r="I1196" s="5" t="s">
        <v>858</v>
      </c>
    </row>
    <row r="1197" spans="1:9" s="1" customFormat="1" x14ac:dyDescent="0.25">
      <c r="A1197" s="5" t="s">
        <v>454</v>
      </c>
      <c r="B1197" s="5" t="s">
        <v>553</v>
      </c>
      <c r="C1197" s="5" t="s">
        <v>907</v>
      </c>
      <c r="D1197" s="5" t="s">
        <v>439</v>
      </c>
      <c r="E1197" s="5">
        <v>30</v>
      </c>
      <c r="F1197" s="50">
        <v>32093</v>
      </c>
      <c r="G1197" s="5">
        <v>563007</v>
      </c>
      <c r="H1197" s="50">
        <v>39175</v>
      </c>
      <c r="I1197" s="5" t="s">
        <v>858</v>
      </c>
    </row>
    <row r="1198" spans="1:9" s="1" customFormat="1" x14ac:dyDescent="0.25">
      <c r="A1198" s="5" t="s">
        <v>454</v>
      </c>
      <c r="B1198" s="5" t="s">
        <v>623</v>
      </c>
      <c r="C1198" s="5" t="s">
        <v>928</v>
      </c>
      <c r="D1198" s="5" t="s">
        <v>439</v>
      </c>
      <c r="E1198" s="5">
        <v>31</v>
      </c>
      <c r="F1198" s="50">
        <v>31932</v>
      </c>
      <c r="G1198" s="5">
        <v>563009</v>
      </c>
      <c r="H1198" s="50">
        <v>39442</v>
      </c>
      <c r="I1198" s="5" t="s">
        <v>858</v>
      </c>
    </row>
    <row r="1199" spans="1:9" s="1" customFormat="1" x14ac:dyDescent="0.25">
      <c r="A1199" s="5" t="s">
        <v>408</v>
      </c>
      <c r="B1199" s="5" t="s">
        <v>414</v>
      </c>
      <c r="C1199" s="5" t="s">
        <v>950</v>
      </c>
      <c r="D1199" s="5" t="s">
        <v>1042</v>
      </c>
      <c r="E1199" s="5">
        <v>32</v>
      </c>
      <c r="F1199" s="50">
        <v>31464</v>
      </c>
      <c r="G1199" s="5">
        <v>352980</v>
      </c>
      <c r="H1199" s="50">
        <v>39397</v>
      </c>
      <c r="I1199" s="5" t="s">
        <v>858</v>
      </c>
    </row>
    <row r="1200" spans="1:9" s="1" customFormat="1" x14ac:dyDescent="0.25">
      <c r="A1200" s="5" t="s">
        <v>408</v>
      </c>
      <c r="B1200" s="5" t="s">
        <v>464</v>
      </c>
      <c r="C1200" s="5" t="s">
        <v>828</v>
      </c>
      <c r="D1200" s="5" t="s">
        <v>868</v>
      </c>
      <c r="E1200" s="5">
        <v>43</v>
      </c>
      <c r="F1200" s="50">
        <v>27340</v>
      </c>
      <c r="G1200" s="5">
        <v>353013</v>
      </c>
      <c r="H1200" s="50">
        <v>39412</v>
      </c>
      <c r="I1200" s="5" t="s">
        <v>858</v>
      </c>
    </row>
    <row r="1201" spans="1:9" s="1" customFormat="1" x14ac:dyDescent="0.25">
      <c r="A1201" s="5" t="s">
        <v>413</v>
      </c>
      <c r="B1201" s="5" t="s">
        <v>704</v>
      </c>
      <c r="C1201" s="5" t="s">
        <v>539</v>
      </c>
      <c r="D1201" s="5" t="s">
        <v>442</v>
      </c>
      <c r="E1201" s="5">
        <v>47</v>
      </c>
      <c r="F1201" s="50">
        <v>25883</v>
      </c>
      <c r="G1201" s="5">
        <v>353018</v>
      </c>
      <c r="H1201" s="50">
        <v>39170</v>
      </c>
      <c r="I1201" s="5" t="s">
        <v>858</v>
      </c>
    </row>
    <row r="1202" spans="1:9" s="1" customFormat="1" x14ac:dyDescent="0.25">
      <c r="A1202" s="5" t="s">
        <v>408</v>
      </c>
      <c r="B1202" s="5" t="s">
        <v>157</v>
      </c>
      <c r="C1202" s="5" t="s">
        <v>913</v>
      </c>
      <c r="D1202" s="5" t="s">
        <v>439</v>
      </c>
      <c r="E1202" s="5">
        <v>38</v>
      </c>
      <c r="F1202" s="50">
        <v>29358</v>
      </c>
      <c r="G1202" s="5">
        <v>353015</v>
      </c>
      <c r="H1202" s="50">
        <v>39301</v>
      </c>
      <c r="I1202" s="5" t="s">
        <v>858</v>
      </c>
    </row>
    <row r="1203" spans="1:9" s="1" customFormat="1" x14ac:dyDescent="0.25">
      <c r="A1203" s="5" t="s">
        <v>454</v>
      </c>
      <c r="B1203" s="5" t="s">
        <v>157</v>
      </c>
      <c r="C1203" s="5" t="s">
        <v>922</v>
      </c>
      <c r="D1203" s="5" t="s">
        <v>958</v>
      </c>
      <c r="E1203" s="5">
        <v>34</v>
      </c>
      <c r="F1203" s="50">
        <v>30746</v>
      </c>
      <c r="G1203" s="5">
        <v>562994</v>
      </c>
      <c r="H1203" s="50">
        <v>39337</v>
      </c>
      <c r="I1203" s="5" t="s">
        <v>858</v>
      </c>
    </row>
    <row r="1204" spans="1:9" s="1" customFormat="1" x14ac:dyDescent="0.25">
      <c r="A1204" s="5" t="s">
        <v>454</v>
      </c>
      <c r="B1204" s="5" t="s">
        <v>719</v>
      </c>
      <c r="C1204" s="5" t="s">
        <v>973</v>
      </c>
      <c r="D1204" s="5" t="s">
        <v>439</v>
      </c>
      <c r="E1204" s="5">
        <v>31</v>
      </c>
      <c r="F1204" s="50">
        <v>31909</v>
      </c>
      <c r="G1204" s="5">
        <v>563019</v>
      </c>
      <c r="H1204" s="50">
        <v>39266</v>
      </c>
      <c r="I1204" s="5" t="s">
        <v>858</v>
      </c>
    </row>
    <row r="1205" spans="1:9" s="1" customFormat="1" x14ac:dyDescent="0.25">
      <c r="A1205" s="5" t="s">
        <v>413</v>
      </c>
      <c r="B1205" s="5" t="s">
        <v>437</v>
      </c>
      <c r="C1205" s="5" t="s">
        <v>510</v>
      </c>
      <c r="D1205" s="5" t="s">
        <v>678</v>
      </c>
      <c r="E1205" s="5">
        <v>47</v>
      </c>
      <c r="F1205" s="50">
        <v>25938</v>
      </c>
      <c r="G1205" s="5">
        <v>563012</v>
      </c>
      <c r="H1205" s="50">
        <v>39162</v>
      </c>
      <c r="I1205" s="5" t="s">
        <v>466</v>
      </c>
    </row>
    <row r="1206" spans="1:9" s="1" customFormat="1" x14ac:dyDescent="0.25">
      <c r="A1206" s="5" t="s">
        <v>413</v>
      </c>
      <c r="B1206" s="5" t="s">
        <v>485</v>
      </c>
      <c r="C1206" s="5" t="s">
        <v>1043</v>
      </c>
      <c r="D1206" s="5" t="s">
        <v>447</v>
      </c>
      <c r="E1206" s="5">
        <v>50</v>
      </c>
      <c r="F1206" s="50">
        <v>24787</v>
      </c>
      <c r="G1206" s="5">
        <v>562995</v>
      </c>
      <c r="H1206" s="50">
        <v>39377</v>
      </c>
      <c r="I1206" s="5" t="s">
        <v>466</v>
      </c>
    </row>
    <row r="1207" spans="1:9" s="1" customFormat="1" x14ac:dyDescent="0.25">
      <c r="A1207" s="5" t="s">
        <v>408</v>
      </c>
      <c r="B1207" s="5" t="s">
        <v>784</v>
      </c>
      <c r="C1207" s="5" t="s">
        <v>870</v>
      </c>
      <c r="D1207" s="5" t="s">
        <v>560</v>
      </c>
      <c r="E1207" s="5">
        <v>39</v>
      </c>
      <c r="F1207" s="50">
        <v>29048</v>
      </c>
      <c r="G1207" s="5">
        <v>353005</v>
      </c>
      <c r="H1207" s="50">
        <v>39192</v>
      </c>
      <c r="I1207" s="5" t="s">
        <v>858</v>
      </c>
    </row>
    <row r="1208" spans="1:9" s="1" customFormat="1" x14ac:dyDescent="0.25">
      <c r="A1208" s="5" t="s">
        <v>454</v>
      </c>
      <c r="B1208" s="5" t="s">
        <v>541</v>
      </c>
      <c r="C1208" s="5" t="s">
        <v>1044</v>
      </c>
      <c r="D1208" s="5" t="s">
        <v>439</v>
      </c>
      <c r="E1208" s="5">
        <v>26</v>
      </c>
      <c r="F1208" s="50">
        <v>33523</v>
      </c>
      <c r="G1208" s="5">
        <v>563021</v>
      </c>
      <c r="H1208" s="50">
        <v>39180</v>
      </c>
      <c r="I1208" s="5" t="s">
        <v>858</v>
      </c>
    </row>
    <row r="1209" spans="1:9" s="1" customFormat="1" x14ac:dyDescent="0.25">
      <c r="A1209" s="5" t="s">
        <v>454</v>
      </c>
      <c r="B1209" s="5" t="s">
        <v>719</v>
      </c>
      <c r="C1209" s="5" t="s">
        <v>847</v>
      </c>
      <c r="D1209" s="5" t="s">
        <v>439</v>
      </c>
      <c r="E1209" s="5">
        <v>38</v>
      </c>
      <c r="F1209" s="50">
        <v>29375</v>
      </c>
      <c r="G1209" s="5">
        <v>563026</v>
      </c>
      <c r="H1209" s="50">
        <v>39205</v>
      </c>
      <c r="I1209" s="5" t="s">
        <v>858</v>
      </c>
    </row>
    <row r="1210" spans="1:9" s="1" customFormat="1" x14ac:dyDescent="0.25">
      <c r="A1210" s="5" t="s">
        <v>454</v>
      </c>
      <c r="B1210" s="5" t="s">
        <v>712</v>
      </c>
      <c r="C1210" s="5" t="s">
        <v>970</v>
      </c>
      <c r="D1210" s="5" t="s">
        <v>622</v>
      </c>
      <c r="E1210" s="5">
        <v>31</v>
      </c>
      <c r="F1210" s="50">
        <v>32039</v>
      </c>
      <c r="G1210" s="5">
        <v>563024</v>
      </c>
      <c r="H1210" s="50">
        <v>39329</v>
      </c>
      <c r="I1210" s="5" t="s">
        <v>858</v>
      </c>
    </row>
    <row r="1211" spans="1:9" s="1" customFormat="1" x14ac:dyDescent="0.25">
      <c r="A1211" s="5" t="s">
        <v>408</v>
      </c>
      <c r="B1211" s="5" t="s">
        <v>713</v>
      </c>
      <c r="C1211" s="5" t="s">
        <v>1026</v>
      </c>
      <c r="D1211" s="5" t="s">
        <v>577</v>
      </c>
      <c r="E1211" s="5">
        <v>30</v>
      </c>
      <c r="F1211" s="50">
        <v>32183</v>
      </c>
      <c r="G1211" s="5">
        <v>353035</v>
      </c>
      <c r="H1211" s="50">
        <v>39588</v>
      </c>
      <c r="I1211" s="5" t="s">
        <v>858</v>
      </c>
    </row>
    <row r="1212" spans="1:9" s="1" customFormat="1" x14ac:dyDescent="0.25">
      <c r="A1212" s="5" t="s">
        <v>408</v>
      </c>
      <c r="B1212" s="5" t="s">
        <v>590</v>
      </c>
      <c r="C1212" s="5" t="s">
        <v>608</v>
      </c>
      <c r="D1212" s="5" t="s">
        <v>439</v>
      </c>
      <c r="E1212" s="5">
        <v>26</v>
      </c>
      <c r="F1212" s="50">
        <v>33584</v>
      </c>
      <c r="G1212" s="5">
        <v>567331</v>
      </c>
      <c r="H1212" s="50">
        <v>39701</v>
      </c>
      <c r="I1212" s="5" t="s">
        <v>858</v>
      </c>
    </row>
    <row r="1213" spans="1:9" s="1" customFormat="1" x14ac:dyDescent="0.25">
      <c r="A1213" s="5" t="s">
        <v>408</v>
      </c>
      <c r="B1213" s="5" t="s">
        <v>488</v>
      </c>
      <c r="C1213" s="5" t="s">
        <v>459</v>
      </c>
      <c r="D1213" s="5" t="s">
        <v>548</v>
      </c>
      <c r="E1213" s="5">
        <v>35</v>
      </c>
      <c r="F1213" s="50">
        <v>30368</v>
      </c>
      <c r="G1213" s="5">
        <v>563029</v>
      </c>
      <c r="H1213" s="50">
        <v>39452</v>
      </c>
      <c r="I1213" s="5" t="s">
        <v>858</v>
      </c>
    </row>
    <row r="1214" spans="1:9" s="1" customFormat="1" x14ac:dyDescent="0.25">
      <c r="A1214" s="5" t="s">
        <v>408</v>
      </c>
      <c r="B1214" s="5" t="s">
        <v>665</v>
      </c>
      <c r="C1214" s="5" t="s">
        <v>490</v>
      </c>
      <c r="D1214" s="5" t="s">
        <v>439</v>
      </c>
      <c r="E1214" s="5">
        <v>28</v>
      </c>
      <c r="F1214" s="50">
        <v>33095</v>
      </c>
      <c r="G1214" s="5">
        <v>357336</v>
      </c>
      <c r="H1214" s="50">
        <v>39580</v>
      </c>
      <c r="I1214" s="5" t="s">
        <v>858</v>
      </c>
    </row>
    <row r="1215" spans="1:9" s="1" customFormat="1" x14ac:dyDescent="0.25">
      <c r="A1215" s="5" t="s">
        <v>408</v>
      </c>
      <c r="B1215" s="5" t="s">
        <v>645</v>
      </c>
      <c r="C1215" s="5" t="s">
        <v>471</v>
      </c>
      <c r="D1215" s="5" t="s">
        <v>439</v>
      </c>
      <c r="E1215" s="5">
        <v>26</v>
      </c>
      <c r="F1215" s="50">
        <v>33554</v>
      </c>
      <c r="G1215" s="5">
        <v>563030</v>
      </c>
      <c r="H1215" s="50">
        <v>39510</v>
      </c>
      <c r="I1215" s="5" t="s">
        <v>858</v>
      </c>
    </row>
    <row r="1216" spans="1:9" s="1" customFormat="1" x14ac:dyDescent="0.25">
      <c r="A1216" s="5" t="s">
        <v>408</v>
      </c>
      <c r="B1216" s="5" t="s">
        <v>660</v>
      </c>
      <c r="C1216" s="5" t="s">
        <v>679</v>
      </c>
      <c r="D1216" s="5" t="s">
        <v>536</v>
      </c>
      <c r="E1216" s="5">
        <v>42</v>
      </c>
      <c r="F1216" s="50">
        <v>27945</v>
      </c>
      <c r="G1216" s="5">
        <v>353008</v>
      </c>
      <c r="H1216" s="50">
        <v>39778</v>
      </c>
      <c r="I1216" s="5" t="s">
        <v>858</v>
      </c>
    </row>
    <row r="1217" spans="1:9" s="1" customFormat="1" x14ac:dyDescent="0.25">
      <c r="A1217" s="5" t="s">
        <v>413</v>
      </c>
      <c r="B1217" s="5" t="s">
        <v>719</v>
      </c>
      <c r="C1217" s="5" t="s">
        <v>1045</v>
      </c>
      <c r="D1217" s="5" t="s">
        <v>428</v>
      </c>
      <c r="E1217" s="5">
        <v>33</v>
      </c>
      <c r="F1217" s="50">
        <v>31140</v>
      </c>
      <c r="G1217" s="5">
        <v>563023</v>
      </c>
      <c r="H1217" s="50">
        <v>39792</v>
      </c>
      <c r="I1217" s="5" t="s">
        <v>858</v>
      </c>
    </row>
    <row r="1218" spans="1:9" s="1" customFormat="1" x14ac:dyDescent="0.25">
      <c r="A1218" s="5" t="s">
        <v>454</v>
      </c>
      <c r="B1218" s="5" t="s">
        <v>509</v>
      </c>
      <c r="C1218" s="5" t="s">
        <v>640</v>
      </c>
      <c r="D1218" s="5" t="s">
        <v>1046</v>
      </c>
      <c r="E1218" s="5">
        <v>50</v>
      </c>
      <c r="F1218" s="50">
        <v>25036</v>
      </c>
      <c r="G1218" s="5">
        <v>563031</v>
      </c>
      <c r="H1218" s="50">
        <v>39736</v>
      </c>
      <c r="I1218" s="5" t="s">
        <v>858</v>
      </c>
    </row>
    <row r="1219" spans="1:9" s="1" customFormat="1" x14ac:dyDescent="0.25">
      <c r="A1219" s="5" t="s">
        <v>408</v>
      </c>
      <c r="B1219" s="5" t="s">
        <v>488</v>
      </c>
      <c r="C1219" s="5" t="s">
        <v>1034</v>
      </c>
      <c r="D1219" s="5" t="s">
        <v>1046</v>
      </c>
      <c r="E1219" s="5">
        <v>34</v>
      </c>
      <c r="F1219" s="50">
        <v>30658</v>
      </c>
      <c r="G1219" s="5">
        <v>353033</v>
      </c>
      <c r="H1219" s="50">
        <v>39472</v>
      </c>
      <c r="I1219" s="5" t="s">
        <v>858</v>
      </c>
    </row>
    <row r="1220" spans="1:9" s="1" customFormat="1" x14ac:dyDescent="0.25">
      <c r="A1220" s="5" t="s">
        <v>408</v>
      </c>
      <c r="B1220" s="5" t="s">
        <v>185</v>
      </c>
      <c r="C1220" s="5" t="s">
        <v>155</v>
      </c>
      <c r="D1220" s="5" t="s">
        <v>478</v>
      </c>
      <c r="E1220" s="5">
        <v>37</v>
      </c>
      <c r="F1220" s="50">
        <v>29591</v>
      </c>
      <c r="G1220" s="5">
        <v>353020</v>
      </c>
      <c r="H1220" s="50">
        <v>39588</v>
      </c>
      <c r="I1220" s="5" t="s">
        <v>858</v>
      </c>
    </row>
    <row r="1221" spans="1:9" s="1" customFormat="1" x14ac:dyDescent="0.25">
      <c r="A1221" s="5" t="s">
        <v>454</v>
      </c>
      <c r="B1221" s="5" t="s">
        <v>547</v>
      </c>
      <c r="C1221" s="5" t="s">
        <v>1047</v>
      </c>
      <c r="D1221" s="5" t="s">
        <v>1048</v>
      </c>
      <c r="E1221" s="5">
        <v>33</v>
      </c>
      <c r="F1221" s="50">
        <v>31271</v>
      </c>
      <c r="G1221" s="5">
        <v>353032</v>
      </c>
      <c r="H1221" s="50">
        <v>40068</v>
      </c>
      <c r="I1221" s="5" t="s">
        <v>858</v>
      </c>
    </row>
    <row r="1222" spans="1:9" s="1" customFormat="1" x14ac:dyDescent="0.25">
      <c r="A1222" s="5" t="s">
        <v>454</v>
      </c>
      <c r="B1222" s="5" t="s">
        <v>572</v>
      </c>
      <c r="C1222" s="5" t="s">
        <v>976</v>
      </c>
      <c r="D1222" s="5" t="s">
        <v>442</v>
      </c>
      <c r="E1222" s="5">
        <v>28</v>
      </c>
      <c r="F1222" s="50">
        <v>33044</v>
      </c>
      <c r="G1222" s="5">
        <v>563039</v>
      </c>
      <c r="H1222" s="50">
        <v>39906</v>
      </c>
      <c r="I1222" s="5" t="s">
        <v>858</v>
      </c>
    </row>
    <row r="1223" spans="1:9" s="1" customFormat="1" x14ac:dyDescent="0.25">
      <c r="A1223" s="5" t="s">
        <v>454</v>
      </c>
      <c r="B1223" s="5" t="s">
        <v>564</v>
      </c>
      <c r="C1223" s="5" t="s">
        <v>893</v>
      </c>
      <c r="D1223" s="5" t="s">
        <v>439</v>
      </c>
      <c r="E1223" s="5">
        <v>32</v>
      </c>
      <c r="F1223" s="50">
        <v>31596</v>
      </c>
      <c r="G1223" s="5">
        <v>563047</v>
      </c>
      <c r="H1223" s="50">
        <v>39860</v>
      </c>
      <c r="I1223" s="5" t="s">
        <v>858</v>
      </c>
    </row>
    <row r="1224" spans="1:9" s="1" customFormat="1" x14ac:dyDescent="0.25">
      <c r="A1224" s="5" t="s">
        <v>408</v>
      </c>
      <c r="B1224" s="5" t="s">
        <v>660</v>
      </c>
      <c r="C1224" s="5" t="s">
        <v>784</v>
      </c>
      <c r="D1224" s="5" t="s">
        <v>439</v>
      </c>
      <c r="E1224" s="5">
        <v>29</v>
      </c>
      <c r="F1224" s="50">
        <v>32657</v>
      </c>
      <c r="G1224" s="5">
        <v>563049</v>
      </c>
      <c r="H1224" s="50">
        <v>39901</v>
      </c>
      <c r="I1224" s="5" t="s">
        <v>858</v>
      </c>
    </row>
    <row r="1225" spans="1:9" s="1" customFormat="1" x14ac:dyDescent="0.25">
      <c r="A1225" s="5" t="s">
        <v>408</v>
      </c>
      <c r="B1225" s="5" t="s">
        <v>514</v>
      </c>
      <c r="C1225" s="5" t="s">
        <v>870</v>
      </c>
      <c r="D1225" s="5" t="s">
        <v>439</v>
      </c>
      <c r="E1225" s="5">
        <v>29</v>
      </c>
      <c r="F1225" s="50">
        <v>32588</v>
      </c>
      <c r="G1225" s="5">
        <v>353053</v>
      </c>
      <c r="H1225" s="50">
        <v>39908</v>
      </c>
      <c r="I1225" s="5" t="s">
        <v>858</v>
      </c>
    </row>
    <row r="1226" spans="1:9" s="1" customFormat="1" x14ac:dyDescent="0.25">
      <c r="A1226" s="5" t="s">
        <v>454</v>
      </c>
      <c r="B1226" s="5" t="s">
        <v>664</v>
      </c>
      <c r="C1226" s="5" t="s">
        <v>1049</v>
      </c>
      <c r="D1226" s="5" t="s">
        <v>439</v>
      </c>
      <c r="E1226" s="5">
        <v>27</v>
      </c>
      <c r="F1226" s="50">
        <v>33202</v>
      </c>
      <c r="G1226" s="5">
        <v>563073</v>
      </c>
      <c r="H1226" s="50">
        <v>39967</v>
      </c>
      <c r="I1226" s="5" t="s">
        <v>858</v>
      </c>
    </row>
    <row r="1227" spans="1:9" s="1" customFormat="1" x14ac:dyDescent="0.25">
      <c r="A1227" s="5" t="s">
        <v>408</v>
      </c>
      <c r="B1227" s="5" t="s">
        <v>652</v>
      </c>
      <c r="C1227" s="5" t="s">
        <v>645</v>
      </c>
      <c r="D1227" s="5" t="s">
        <v>439</v>
      </c>
      <c r="E1227" s="5">
        <v>28</v>
      </c>
      <c r="F1227" s="50">
        <v>32930</v>
      </c>
      <c r="G1227" s="5">
        <v>353051</v>
      </c>
      <c r="H1227" s="50">
        <v>39898</v>
      </c>
      <c r="I1227" s="5" t="s">
        <v>858</v>
      </c>
    </row>
    <row r="1228" spans="1:9" s="1" customFormat="1" x14ac:dyDescent="0.25">
      <c r="A1228" s="5" t="s">
        <v>454</v>
      </c>
      <c r="B1228" s="5" t="s">
        <v>429</v>
      </c>
      <c r="C1228" s="5" t="s">
        <v>139</v>
      </c>
      <c r="D1228" s="5" t="s">
        <v>439</v>
      </c>
      <c r="E1228" s="5">
        <v>28</v>
      </c>
      <c r="F1228" s="50">
        <v>32983</v>
      </c>
      <c r="G1228" s="5">
        <v>563044</v>
      </c>
      <c r="H1228" s="50">
        <v>40204</v>
      </c>
      <c r="I1228" s="5" t="s">
        <v>858</v>
      </c>
    </row>
    <row r="1229" spans="1:9" s="1" customFormat="1" x14ac:dyDescent="0.25">
      <c r="A1229" s="5" t="s">
        <v>454</v>
      </c>
      <c r="B1229" s="5" t="s">
        <v>564</v>
      </c>
      <c r="C1229" s="5" t="s">
        <v>677</v>
      </c>
      <c r="D1229" s="5" t="s">
        <v>439</v>
      </c>
      <c r="E1229" s="5">
        <v>27</v>
      </c>
      <c r="F1229" s="50">
        <v>33336</v>
      </c>
      <c r="G1229" s="5">
        <v>563045</v>
      </c>
      <c r="H1229" s="50">
        <v>40443</v>
      </c>
      <c r="I1229" s="5" t="s">
        <v>858</v>
      </c>
    </row>
    <row r="1230" spans="1:9" s="1" customFormat="1" x14ac:dyDescent="0.25">
      <c r="A1230" s="5" t="s">
        <v>454</v>
      </c>
      <c r="B1230" s="5" t="s">
        <v>615</v>
      </c>
      <c r="C1230" s="5" t="s">
        <v>1050</v>
      </c>
      <c r="D1230" s="5" t="s">
        <v>439</v>
      </c>
      <c r="E1230" s="5">
        <v>27</v>
      </c>
      <c r="F1230" s="50">
        <v>33363</v>
      </c>
      <c r="G1230" s="5">
        <v>353052</v>
      </c>
      <c r="H1230" s="50">
        <v>40520</v>
      </c>
      <c r="I1230" s="5" t="s">
        <v>858</v>
      </c>
    </row>
    <row r="1231" spans="1:9" s="1" customFormat="1" x14ac:dyDescent="0.25">
      <c r="A1231" s="5" t="s">
        <v>454</v>
      </c>
      <c r="B1231" s="5" t="s">
        <v>517</v>
      </c>
      <c r="C1231" s="5" t="s">
        <v>163</v>
      </c>
      <c r="D1231" s="5" t="s">
        <v>439</v>
      </c>
      <c r="E1231" s="5">
        <v>27</v>
      </c>
      <c r="F1231" s="50">
        <v>33393</v>
      </c>
      <c r="G1231" s="5">
        <v>353054</v>
      </c>
      <c r="H1231" s="50">
        <v>40492</v>
      </c>
      <c r="I1231" s="5" t="s">
        <v>858</v>
      </c>
    </row>
    <row r="1232" spans="1:9" s="1" customFormat="1" x14ac:dyDescent="0.25">
      <c r="A1232" s="5" t="s">
        <v>454</v>
      </c>
      <c r="B1232" s="5" t="s">
        <v>572</v>
      </c>
      <c r="C1232" s="5" t="s">
        <v>1051</v>
      </c>
      <c r="D1232" s="5" t="s">
        <v>439</v>
      </c>
      <c r="E1232" s="5">
        <v>27</v>
      </c>
      <c r="F1232" s="50">
        <v>33423</v>
      </c>
      <c r="G1232" s="5">
        <v>353067</v>
      </c>
      <c r="H1232" s="50">
        <v>40402</v>
      </c>
      <c r="I1232" s="5" t="s">
        <v>858</v>
      </c>
    </row>
    <row r="1233" spans="1:9" s="1" customFormat="1" x14ac:dyDescent="0.25">
      <c r="A1233" s="5" t="s">
        <v>408</v>
      </c>
      <c r="B1233" s="5" t="s">
        <v>602</v>
      </c>
      <c r="C1233" s="5" t="s">
        <v>870</v>
      </c>
      <c r="D1233" s="5" t="s">
        <v>416</v>
      </c>
      <c r="E1233" s="5">
        <v>27</v>
      </c>
      <c r="F1233" s="50">
        <v>33454</v>
      </c>
      <c r="G1233" s="5">
        <v>353070</v>
      </c>
      <c r="H1233" s="50">
        <v>40327</v>
      </c>
      <c r="I1233" s="5" t="s">
        <v>858</v>
      </c>
    </row>
    <row r="1234" spans="1:9" s="1" customFormat="1" x14ac:dyDescent="0.25">
      <c r="A1234" s="5" t="s">
        <v>454</v>
      </c>
      <c r="B1234" s="5" t="s">
        <v>626</v>
      </c>
      <c r="C1234" s="5" t="s">
        <v>1052</v>
      </c>
      <c r="D1234" s="5" t="s">
        <v>439</v>
      </c>
      <c r="E1234" s="5">
        <v>27</v>
      </c>
      <c r="F1234" s="50">
        <v>33277</v>
      </c>
      <c r="G1234" s="5">
        <v>563040</v>
      </c>
      <c r="H1234" s="50">
        <v>40507</v>
      </c>
      <c r="I1234" s="5" t="s">
        <v>858</v>
      </c>
    </row>
    <row r="1235" spans="1:9" s="1" customFormat="1" x14ac:dyDescent="0.25">
      <c r="A1235" s="5" t="s">
        <v>454</v>
      </c>
      <c r="B1235" s="5" t="s">
        <v>618</v>
      </c>
      <c r="C1235" s="5" t="s">
        <v>1053</v>
      </c>
      <c r="D1235" s="5" t="s">
        <v>439</v>
      </c>
      <c r="E1235" s="5">
        <v>27</v>
      </c>
      <c r="F1235" s="50">
        <v>33305</v>
      </c>
      <c r="G1235" s="5">
        <v>353058</v>
      </c>
      <c r="H1235" s="50">
        <v>40520</v>
      </c>
      <c r="I1235" s="5" t="s">
        <v>858</v>
      </c>
    </row>
    <row r="1236" spans="1:9" s="1" customFormat="1" x14ac:dyDescent="0.25">
      <c r="A1236" s="5" t="s">
        <v>408</v>
      </c>
      <c r="B1236" s="5" t="s">
        <v>713</v>
      </c>
      <c r="C1236" s="5" t="s">
        <v>964</v>
      </c>
      <c r="D1236" s="5" t="s">
        <v>439</v>
      </c>
      <c r="E1236" s="5">
        <v>27</v>
      </c>
      <c r="F1236" s="50">
        <v>33336</v>
      </c>
      <c r="G1236" s="5">
        <v>353059</v>
      </c>
      <c r="H1236" s="50">
        <v>40443</v>
      </c>
      <c r="I1236" s="5" t="s">
        <v>858</v>
      </c>
    </row>
    <row r="1237" spans="1:9" s="1" customFormat="1" x14ac:dyDescent="0.25">
      <c r="A1237" s="5" t="s">
        <v>454</v>
      </c>
      <c r="B1237" s="5" t="s">
        <v>791</v>
      </c>
      <c r="C1237" s="5" t="s">
        <v>983</v>
      </c>
      <c r="D1237" s="5" t="s">
        <v>439</v>
      </c>
      <c r="E1237" s="5">
        <v>27</v>
      </c>
      <c r="F1237" s="50">
        <v>33370</v>
      </c>
      <c r="G1237" s="5">
        <v>563063</v>
      </c>
      <c r="H1237" s="50">
        <v>40949</v>
      </c>
      <c r="I1237" s="5" t="s">
        <v>858</v>
      </c>
    </row>
    <row r="1238" spans="1:9" s="1" customFormat="1" x14ac:dyDescent="0.25">
      <c r="A1238" s="5" t="s">
        <v>408</v>
      </c>
      <c r="B1238" s="5" t="s">
        <v>426</v>
      </c>
      <c r="C1238" s="5" t="s">
        <v>490</v>
      </c>
      <c r="D1238" s="5" t="s">
        <v>439</v>
      </c>
      <c r="E1238" s="5">
        <v>27</v>
      </c>
      <c r="F1238" s="50">
        <v>33431</v>
      </c>
      <c r="G1238" s="5">
        <v>353064</v>
      </c>
      <c r="H1238" s="50">
        <v>41064</v>
      </c>
      <c r="I1238" s="5" t="s">
        <v>858</v>
      </c>
    </row>
    <row r="1239" spans="1:9" s="1" customFormat="1" x14ac:dyDescent="0.25">
      <c r="A1239" s="5" t="s">
        <v>454</v>
      </c>
      <c r="B1239" s="5" t="s">
        <v>664</v>
      </c>
      <c r="C1239" s="5" t="s">
        <v>984</v>
      </c>
      <c r="D1239" s="5" t="s">
        <v>439</v>
      </c>
      <c r="E1239" s="5">
        <v>27</v>
      </c>
      <c r="F1239" s="50">
        <v>33462</v>
      </c>
      <c r="G1239" s="5">
        <v>353061</v>
      </c>
      <c r="H1239" s="50">
        <v>41046</v>
      </c>
      <c r="I1239" s="5" t="s">
        <v>858</v>
      </c>
    </row>
    <row r="1240" spans="1:9" s="1" customFormat="1" x14ac:dyDescent="0.25">
      <c r="A1240" s="5" t="s">
        <v>408</v>
      </c>
      <c r="B1240" s="5" t="s">
        <v>709</v>
      </c>
      <c r="C1240" s="5" t="s">
        <v>1054</v>
      </c>
      <c r="D1240" s="5" t="s">
        <v>439</v>
      </c>
      <c r="E1240" s="5">
        <v>26</v>
      </c>
      <c r="F1240" s="50">
        <v>33859</v>
      </c>
      <c r="G1240" s="5">
        <v>563043</v>
      </c>
      <c r="H1240" s="50">
        <v>41063</v>
      </c>
      <c r="I1240" s="5" t="s">
        <v>466</v>
      </c>
    </row>
    <row r="1241" spans="1:9" s="1" customFormat="1" x14ac:dyDescent="0.25">
      <c r="A1241" s="5" t="s">
        <v>454</v>
      </c>
      <c r="B1241" s="5" t="s">
        <v>623</v>
      </c>
      <c r="C1241" s="5" t="s">
        <v>632</v>
      </c>
      <c r="D1241" s="5" t="s">
        <v>439</v>
      </c>
      <c r="E1241" s="5">
        <v>25</v>
      </c>
      <c r="F1241" s="50">
        <v>33889</v>
      </c>
      <c r="G1241" s="5">
        <v>353069</v>
      </c>
      <c r="H1241" s="50">
        <v>41034</v>
      </c>
      <c r="I1241" s="5" t="s">
        <v>466</v>
      </c>
    </row>
    <row r="1242" spans="1:9" s="1" customFormat="1" x14ac:dyDescent="0.25">
      <c r="A1242" s="5" t="s">
        <v>454</v>
      </c>
      <c r="B1242" s="5" t="s">
        <v>474</v>
      </c>
      <c r="C1242" s="5" t="s">
        <v>710</v>
      </c>
      <c r="D1242" s="5" t="s">
        <v>439</v>
      </c>
      <c r="E1242" s="5">
        <v>31</v>
      </c>
      <c r="F1242" s="50">
        <v>31772</v>
      </c>
      <c r="G1242" s="5">
        <v>353055</v>
      </c>
      <c r="H1242" s="50">
        <v>40631</v>
      </c>
      <c r="I1242" s="5" t="s">
        <v>466</v>
      </c>
    </row>
    <row r="1243" spans="1:9" s="1" customFormat="1" x14ac:dyDescent="0.25">
      <c r="A1243" s="5" t="s">
        <v>454</v>
      </c>
      <c r="B1243" s="5" t="s">
        <v>534</v>
      </c>
      <c r="C1243" s="5" t="s">
        <v>884</v>
      </c>
      <c r="D1243" s="5" t="s">
        <v>439</v>
      </c>
      <c r="E1243" s="5">
        <v>26</v>
      </c>
      <c r="F1243" s="50">
        <v>33644</v>
      </c>
      <c r="G1243" s="5">
        <v>353056</v>
      </c>
      <c r="H1243" s="50">
        <v>40916</v>
      </c>
      <c r="I1243" s="5" t="s">
        <v>466</v>
      </c>
    </row>
    <row r="1244" spans="1:9" s="1" customFormat="1" x14ac:dyDescent="0.25">
      <c r="A1244" s="5" t="s">
        <v>454</v>
      </c>
      <c r="B1244" s="5" t="s">
        <v>531</v>
      </c>
      <c r="C1244" s="5" t="s">
        <v>1055</v>
      </c>
      <c r="D1244" s="5" t="s">
        <v>439</v>
      </c>
      <c r="E1244" s="5">
        <v>26</v>
      </c>
      <c r="F1244" s="50">
        <v>33666</v>
      </c>
      <c r="G1244" s="5">
        <v>353057</v>
      </c>
      <c r="H1244" s="50">
        <v>41051</v>
      </c>
      <c r="I1244" s="5" t="s">
        <v>466</v>
      </c>
    </row>
    <row r="1245" spans="1:9" s="1" customFormat="1" x14ac:dyDescent="0.25">
      <c r="A1245" s="5" t="s">
        <v>454</v>
      </c>
      <c r="B1245" s="5" t="s">
        <v>574</v>
      </c>
      <c r="C1245" s="5" t="s">
        <v>922</v>
      </c>
      <c r="D1245" s="5" t="s">
        <v>439</v>
      </c>
      <c r="E1245" s="5">
        <v>26</v>
      </c>
      <c r="F1245" s="50">
        <v>33697</v>
      </c>
      <c r="G1245" s="5">
        <v>563056</v>
      </c>
      <c r="H1245" s="50">
        <v>41072</v>
      </c>
      <c r="I1245" s="5" t="s">
        <v>466</v>
      </c>
    </row>
    <row r="1246" spans="1:9" s="1" customFormat="1" x14ac:dyDescent="0.25">
      <c r="A1246" s="5" t="s">
        <v>454</v>
      </c>
      <c r="B1246" s="5" t="s">
        <v>550</v>
      </c>
      <c r="C1246" s="5" t="s">
        <v>1056</v>
      </c>
      <c r="D1246" s="5" t="s">
        <v>439</v>
      </c>
      <c r="E1246" s="5">
        <v>26</v>
      </c>
      <c r="F1246" s="50">
        <v>33727</v>
      </c>
      <c r="G1246" s="5">
        <v>563042</v>
      </c>
      <c r="H1246" s="50">
        <v>41032</v>
      </c>
      <c r="I1246" s="5" t="s">
        <v>466</v>
      </c>
    </row>
    <row r="1247" spans="1:9" s="1" customFormat="1" x14ac:dyDescent="0.25">
      <c r="A1247" s="5" t="s">
        <v>454</v>
      </c>
      <c r="B1247" s="5" t="s">
        <v>562</v>
      </c>
      <c r="C1247" s="5" t="s">
        <v>972</v>
      </c>
      <c r="D1247" s="5" t="s">
        <v>439</v>
      </c>
      <c r="E1247" s="5">
        <v>26</v>
      </c>
      <c r="F1247" s="50">
        <v>33789</v>
      </c>
      <c r="G1247" s="5">
        <v>353060</v>
      </c>
      <c r="H1247" s="50">
        <v>41268</v>
      </c>
      <c r="I1247" s="5" t="s">
        <v>466</v>
      </c>
    </row>
    <row r="1248" spans="1:9" s="1" customFormat="1" x14ac:dyDescent="0.25">
      <c r="A1248" s="5" t="s">
        <v>454</v>
      </c>
      <c r="B1248" s="5" t="s">
        <v>594</v>
      </c>
      <c r="C1248" s="5" t="s">
        <v>1057</v>
      </c>
      <c r="D1248" s="5" t="s">
        <v>439</v>
      </c>
      <c r="E1248" s="5">
        <v>26</v>
      </c>
      <c r="F1248" s="50">
        <v>33820</v>
      </c>
      <c r="G1248" s="5">
        <v>353062</v>
      </c>
      <c r="H1248" s="50">
        <v>41102</v>
      </c>
      <c r="I1248" s="5" t="s">
        <v>466</v>
      </c>
    </row>
    <row r="1249" spans="1:9" s="1" customFormat="1" x14ac:dyDescent="0.25">
      <c r="A1249" s="5" t="s">
        <v>454</v>
      </c>
      <c r="B1249" s="5" t="s">
        <v>467</v>
      </c>
      <c r="C1249" s="5" t="s">
        <v>563</v>
      </c>
      <c r="D1249" s="5" t="s">
        <v>439</v>
      </c>
      <c r="E1249" s="5">
        <v>25</v>
      </c>
      <c r="F1249" s="50">
        <v>34216</v>
      </c>
      <c r="G1249" s="5">
        <v>353068</v>
      </c>
      <c r="H1249" s="50">
        <v>40971</v>
      </c>
      <c r="I1249" s="5" t="s">
        <v>466</v>
      </c>
    </row>
    <row r="1250" spans="1:9" s="1" customFormat="1" x14ac:dyDescent="0.25">
      <c r="A1250" s="5" t="s">
        <v>454</v>
      </c>
      <c r="B1250" s="5" t="s">
        <v>185</v>
      </c>
      <c r="C1250" s="5" t="s">
        <v>1058</v>
      </c>
      <c r="D1250" s="5" t="s">
        <v>439</v>
      </c>
      <c r="E1250" s="5">
        <v>24</v>
      </c>
      <c r="F1250" s="50">
        <v>34253</v>
      </c>
      <c r="G1250" s="5">
        <v>563046</v>
      </c>
      <c r="H1250" s="50">
        <v>40797</v>
      </c>
      <c r="I1250" s="5" t="s">
        <v>466</v>
      </c>
    </row>
    <row r="1251" spans="1:9" s="1" customFormat="1" x14ac:dyDescent="0.25">
      <c r="A1251" s="5" t="s">
        <v>454</v>
      </c>
      <c r="B1251" s="5" t="s">
        <v>155</v>
      </c>
      <c r="C1251" s="5" t="s">
        <v>523</v>
      </c>
      <c r="D1251" s="5" t="s">
        <v>439</v>
      </c>
      <c r="E1251" s="5">
        <v>24</v>
      </c>
      <c r="F1251" s="50">
        <v>34284</v>
      </c>
      <c r="G1251" s="5">
        <v>353066</v>
      </c>
      <c r="H1251" s="50">
        <v>40741</v>
      </c>
      <c r="I1251" s="5" t="s">
        <v>466</v>
      </c>
    </row>
    <row r="1252" spans="1:9" s="1" customFormat="1" x14ac:dyDescent="0.25">
      <c r="A1252" s="5" t="s">
        <v>454</v>
      </c>
      <c r="B1252" s="5" t="s">
        <v>409</v>
      </c>
      <c r="C1252" s="5" t="s">
        <v>943</v>
      </c>
      <c r="D1252" s="5" t="s">
        <v>439</v>
      </c>
      <c r="E1252" s="5">
        <v>26</v>
      </c>
      <c r="F1252" s="50">
        <v>33758</v>
      </c>
      <c r="G1252" s="5">
        <v>353074</v>
      </c>
      <c r="H1252" s="50">
        <v>40808</v>
      </c>
      <c r="I1252" s="5" t="s">
        <v>466</v>
      </c>
    </row>
    <row r="1253" spans="1:9" s="1" customFormat="1" x14ac:dyDescent="0.25">
      <c r="A1253" s="5" t="s">
        <v>408</v>
      </c>
      <c r="B1253" s="5" t="s">
        <v>673</v>
      </c>
      <c r="C1253" s="5" t="s">
        <v>997</v>
      </c>
      <c r="D1253" s="5" t="s">
        <v>850</v>
      </c>
      <c r="E1253" s="5">
        <v>30</v>
      </c>
      <c r="F1253" s="50">
        <v>32408</v>
      </c>
      <c r="G1253" s="5">
        <v>563034</v>
      </c>
      <c r="H1253" s="50">
        <v>40636</v>
      </c>
      <c r="I1253" s="5" t="s">
        <v>858</v>
      </c>
    </row>
    <row r="1254" spans="1:9" s="1" customFormat="1" x14ac:dyDescent="0.25">
      <c r="A1254" s="5" t="s">
        <v>408</v>
      </c>
      <c r="B1254" s="5" t="s">
        <v>467</v>
      </c>
      <c r="C1254" s="5" t="s">
        <v>901</v>
      </c>
      <c r="D1254" s="5" t="s">
        <v>439</v>
      </c>
      <c r="E1254" s="5">
        <v>27</v>
      </c>
      <c r="F1254" s="50">
        <v>33165</v>
      </c>
      <c r="G1254" s="5">
        <v>353076</v>
      </c>
      <c r="H1254" s="50">
        <v>40903</v>
      </c>
      <c r="I1254" s="5" t="s">
        <v>466</v>
      </c>
    </row>
    <row r="1255" spans="1:9" s="1" customFormat="1" x14ac:dyDescent="0.25">
      <c r="A1255" s="5" t="s">
        <v>454</v>
      </c>
      <c r="B1255" s="5" t="s">
        <v>464</v>
      </c>
      <c r="C1255" s="5" t="s">
        <v>680</v>
      </c>
      <c r="D1255" s="5" t="s">
        <v>439</v>
      </c>
      <c r="E1255" s="5">
        <v>27</v>
      </c>
      <c r="F1255" s="50">
        <v>33232</v>
      </c>
      <c r="G1255" s="5">
        <v>353075</v>
      </c>
      <c r="H1255" s="50">
        <v>40858</v>
      </c>
      <c r="I1255" s="5" t="s">
        <v>466</v>
      </c>
    </row>
    <row r="1256" spans="1:9" s="1" customFormat="1" x14ac:dyDescent="0.25">
      <c r="A1256" s="5" t="s">
        <v>454</v>
      </c>
      <c r="B1256" s="5" t="s">
        <v>559</v>
      </c>
      <c r="C1256" s="5" t="s">
        <v>984</v>
      </c>
      <c r="D1256" s="5" t="s">
        <v>439</v>
      </c>
      <c r="E1256" s="5">
        <v>31</v>
      </c>
      <c r="F1256" s="50">
        <v>31993</v>
      </c>
      <c r="G1256" s="5">
        <v>353079</v>
      </c>
      <c r="H1256" s="50">
        <v>40873</v>
      </c>
      <c r="I1256" s="5" t="s">
        <v>858</v>
      </c>
    </row>
    <row r="1257" spans="1:9" s="1" customFormat="1" x14ac:dyDescent="0.25">
      <c r="A1257" s="5" t="s">
        <v>408</v>
      </c>
      <c r="B1257" s="5" t="s">
        <v>500</v>
      </c>
      <c r="C1257" s="5" t="s">
        <v>950</v>
      </c>
      <c r="D1257" s="5" t="s">
        <v>460</v>
      </c>
      <c r="E1257" s="5">
        <v>31</v>
      </c>
      <c r="F1257" s="50">
        <v>31772</v>
      </c>
      <c r="G1257" s="5">
        <v>563078</v>
      </c>
      <c r="H1257" s="50">
        <v>40631</v>
      </c>
      <c r="I1257" s="5" t="s">
        <v>858</v>
      </c>
    </row>
    <row r="1258" spans="1:9" s="1" customFormat="1" x14ac:dyDescent="0.25">
      <c r="A1258" s="5" t="s">
        <v>454</v>
      </c>
      <c r="B1258" s="5" t="s">
        <v>185</v>
      </c>
      <c r="C1258" s="5" t="s">
        <v>1014</v>
      </c>
      <c r="D1258" s="5" t="s">
        <v>439</v>
      </c>
      <c r="E1258" s="5">
        <v>32</v>
      </c>
      <c r="F1258" s="50">
        <v>31500</v>
      </c>
      <c r="G1258" s="5">
        <v>563084</v>
      </c>
      <c r="H1258" s="50">
        <v>40762</v>
      </c>
      <c r="I1258" s="5" t="s">
        <v>858</v>
      </c>
    </row>
    <row r="1259" spans="1:9" s="1" customFormat="1" x14ac:dyDescent="0.25">
      <c r="A1259" s="5" t="s">
        <v>408</v>
      </c>
      <c r="B1259" s="5" t="s">
        <v>452</v>
      </c>
      <c r="C1259" s="5" t="s">
        <v>1059</v>
      </c>
      <c r="D1259" s="5" t="s">
        <v>439</v>
      </c>
      <c r="E1259" s="5">
        <v>30</v>
      </c>
      <c r="F1259" s="50">
        <v>32280</v>
      </c>
      <c r="G1259" s="5">
        <v>563081</v>
      </c>
      <c r="H1259" s="50">
        <v>40798</v>
      </c>
      <c r="I1259" s="5" t="s">
        <v>858</v>
      </c>
    </row>
    <row r="1260" spans="1:9" s="1" customFormat="1" x14ac:dyDescent="0.25">
      <c r="A1260" s="5" t="s">
        <v>408</v>
      </c>
      <c r="B1260" s="5" t="s">
        <v>476</v>
      </c>
      <c r="C1260" s="5" t="s">
        <v>822</v>
      </c>
      <c r="D1260" s="5" t="s">
        <v>439</v>
      </c>
      <c r="E1260" s="5">
        <v>27</v>
      </c>
      <c r="F1260" s="50">
        <v>33217</v>
      </c>
      <c r="G1260" s="5">
        <v>353082</v>
      </c>
      <c r="H1260" s="50">
        <v>40727</v>
      </c>
      <c r="I1260" s="5" t="s">
        <v>858</v>
      </c>
    </row>
    <row r="1261" spans="1:9" s="1" customFormat="1" x14ac:dyDescent="0.25">
      <c r="A1261" s="5" t="s">
        <v>408</v>
      </c>
      <c r="B1261" s="5" t="s">
        <v>645</v>
      </c>
      <c r="C1261" s="5" t="s">
        <v>527</v>
      </c>
      <c r="D1261" s="5" t="s">
        <v>433</v>
      </c>
      <c r="E1261" s="5">
        <v>35</v>
      </c>
      <c r="F1261" s="50">
        <v>30578</v>
      </c>
      <c r="G1261" s="5">
        <v>563036</v>
      </c>
      <c r="H1261" s="50">
        <v>41354</v>
      </c>
      <c r="I1261" s="5" t="s">
        <v>858</v>
      </c>
    </row>
    <row r="1262" spans="1:9" s="1" customFormat="1" x14ac:dyDescent="0.25">
      <c r="A1262" s="5" t="s">
        <v>454</v>
      </c>
      <c r="B1262" s="5" t="s">
        <v>471</v>
      </c>
      <c r="C1262" s="5" t="s">
        <v>922</v>
      </c>
      <c r="D1262" s="5" t="s">
        <v>460</v>
      </c>
      <c r="E1262" s="5">
        <v>31</v>
      </c>
      <c r="F1262" s="50">
        <v>32030</v>
      </c>
      <c r="G1262" s="5">
        <v>563085</v>
      </c>
      <c r="H1262" s="50">
        <v>41569</v>
      </c>
      <c r="I1262" s="5" t="s">
        <v>858</v>
      </c>
    </row>
    <row r="1263" spans="1:9" s="1" customFormat="1" x14ac:dyDescent="0.25">
      <c r="A1263" s="5" t="s">
        <v>454</v>
      </c>
      <c r="B1263" s="5" t="s">
        <v>784</v>
      </c>
      <c r="C1263" s="5" t="s">
        <v>1060</v>
      </c>
      <c r="D1263" s="5" t="s">
        <v>416</v>
      </c>
      <c r="E1263" s="5">
        <v>30</v>
      </c>
      <c r="F1263" s="50">
        <v>32218</v>
      </c>
      <c r="G1263" s="5">
        <v>353087</v>
      </c>
      <c r="H1263" s="50">
        <v>41384</v>
      </c>
      <c r="I1263" s="5" t="s">
        <v>858</v>
      </c>
    </row>
    <row r="1264" spans="1:9" s="1" customFormat="1" x14ac:dyDescent="0.25">
      <c r="A1264" s="5" t="s">
        <v>454</v>
      </c>
      <c r="B1264" s="5" t="s">
        <v>817</v>
      </c>
      <c r="C1264" s="5" t="s">
        <v>640</v>
      </c>
      <c r="D1264" s="5" t="s">
        <v>439</v>
      </c>
      <c r="E1264" s="5">
        <v>33</v>
      </c>
      <c r="F1264" s="50">
        <v>31088</v>
      </c>
      <c r="G1264" s="5">
        <v>563091</v>
      </c>
      <c r="H1264" s="50">
        <v>41372</v>
      </c>
      <c r="I1264" s="5" t="s">
        <v>858</v>
      </c>
    </row>
    <row r="1265" spans="1:9" s="1" customFormat="1" x14ac:dyDescent="0.25">
      <c r="A1265" s="5" t="s">
        <v>413</v>
      </c>
      <c r="B1265" s="5" t="s">
        <v>509</v>
      </c>
      <c r="C1265" s="5" t="s">
        <v>848</v>
      </c>
      <c r="D1265" s="5" t="s">
        <v>411</v>
      </c>
      <c r="E1265" s="5">
        <v>34</v>
      </c>
      <c r="F1265" s="50">
        <v>30837</v>
      </c>
      <c r="G1265" s="5">
        <v>563096</v>
      </c>
      <c r="H1265" s="50">
        <v>41397</v>
      </c>
      <c r="I1265" s="5" t="s">
        <v>858</v>
      </c>
    </row>
    <row r="1266" spans="1:9" s="1" customFormat="1" x14ac:dyDescent="0.25">
      <c r="A1266" s="5" t="s">
        <v>408</v>
      </c>
      <c r="B1266" s="5" t="s">
        <v>410</v>
      </c>
      <c r="C1266" s="5" t="s">
        <v>86</v>
      </c>
      <c r="D1266" s="5" t="s">
        <v>439</v>
      </c>
      <c r="E1266" s="5">
        <v>31</v>
      </c>
      <c r="F1266" s="50">
        <v>31841</v>
      </c>
      <c r="G1266" s="5">
        <v>563095</v>
      </c>
      <c r="H1266" s="50">
        <v>41521</v>
      </c>
      <c r="I1266" s="5" t="s">
        <v>858</v>
      </c>
    </row>
    <row r="1267" spans="1:9" s="1" customFormat="1" x14ac:dyDescent="0.25">
      <c r="A1267" s="5" t="s">
        <v>454</v>
      </c>
      <c r="B1267" s="5" t="s">
        <v>635</v>
      </c>
      <c r="C1267" s="5" t="s">
        <v>975</v>
      </c>
      <c r="D1267" s="5" t="s">
        <v>416</v>
      </c>
      <c r="E1267" s="5">
        <v>30</v>
      </c>
      <c r="F1267" s="50">
        <v>32189</v>
      </c>
      <c r="G1267" s="5">
        <v>353098</v>
      </c>
      <c r="H1267" s="50">
        <v>41414</v>
      </c>
      <c r="I1267" s="5" t="s">
        <v>858</v>
      </c>
    </row>
    <row r="1268" spans="1:9" s="1" customFormat="1" x14ac:dyDescent="0.25">
      <c r="A1268" s="5" t="s">
        <v>454</v>
      </c>
      <c r="B1268" s="5" t="s">
        <v>528</v>
      </c>
      <c r="C1268" s="5" t="s">
        <v>90</v>
      </c>
      <c r="D1268" s="5" t="s">
        <v>442</v>
      </c>
      <c r="E1268" s="5">
        <v>27</v>
      </c>
      <c r="F1268" s="50">
        <v>33187</v>
      </c>
      <c r="G1268" s="5">
        <v>353100</v>
      </c>
      <c r="H1268" s="50">
        <v>41527</v>
      </c>
      <c r="I1268" s="5" t="s">
        <v>858</v>
      </c>
    </row>
    <row r="1269" spans="1:9" s="1" customFormat="1" x14ac:dyDescent="0.25">
      <c r="A1269" s="5" t="s">
        <v>413</v>
      </c>
      <c r="B1269" s="5" t="s">
        <v>476</v>
      </c>
      <c r="C1269" s="5" t="s">
        <v>928</v>
      </c>
      <c r="D1269" s="5" t="s">
        <v>439</v>
      </c>
      <c r="E1269" s="5">
        <v>36</v>
      </c>
      <c r="F1269" s="50">
        <v>30044</v>
      </c>
      <c r="G1269" s="5">
        <v>353089</v>
      </c>
      <c r="H1269" s="50">
        <v>41279</v>
      </c>
      <c r="I1269" s="5" t="s">
        <v>858</v>
      </c>
    </row>
    <row r="1270" spans="1:9" s="1" customFormat="1" x14ac:dyDescent="0.25">
      <c r="A1270" s="5" t="s">
        <v>408</v>
      </c>
      <c r="B1270" s="5" t="s">
        <v>748</v>
      </c>
      <c r="C1270" s="5" t="s">
        <v>552</v>
      </c>
      <c r="D1270" s="5" t="s">
        <v>439</v>
      </c>
      <c r="E1270" s="5">
        <v>29</v>
      </c>
      <c r="F1270" s="50">
        <v>32650</v>
      </c>
      <c r="G1270" s="5">
        <v>563093</v>
      </c>
      <c r="H1270" s="50">
        <v>41406</v>
      </c>
      <c r="I1270" s="5" t="s">
        <v>858</v>
      </c>
    </row>
    <row r="1271" spans="1:9" s="1" customFormat="1" x14ac:dyDescent="0.25">
      <c r="A1271" s="5" t="s">
        <v>408</v>
      </c>
      <c r="B1271" s="5" t="s">
        <v>639</v>
      </c>
      <c r="C1271" s="5" t="s">
        <v>1061</v>
      </c>
      <c r="D1271" s="5" t="s">
        <v>1062</v>
      </c>
      <c r="E1271" s="5">
        <v>36</v>
      </c>
      <c r="F1271" s="50">
        <v>30198</v>
      </c>
      <c r="G1271" s="5">
        <v>563077</v>
      </c>
      <c r="H1271" s="50">
        <v>41336</v>
      </c>
      <c r="I1271" s="5" t="s">
        <v>858</v>
      </c>
    </row>
    <row r="1272" spans="1:9" s="1" customFormat="1" x14ac:dyDescent="0.25">
      <c r="A1272" s="5" t="s">
        <v>408</v>
      </c>
      <c r="B1272" s="5" t="s">
        <v>626</v>
      </c>
      <c r="C1272" s="5" t="s">
        <v>828</v>
      </c>
      <c r="D1272" s="5" t="s">
        <v>460</v>
      </c>
      <c r="E1272" s="5">
        <v>30</v>
      </c>
      <c r="F1272" s="50">
        <v>32336</v>
      </c>
      <c r="G1272" s="5">
        <v>353099</v>
      </c>
      <c r="H1272" s="50">
        <v>41969</v>
      </c>
      <c r="I1272" s="5" t="s">
        <v>858</v>
      </c>
    </row>
    <row r="1273" spans="1:9" s="1" customFormat="1" x14ac:dyDescent="0.25">
      <c r="A1273" s="5" t="s">
        <v>413</v>
      </c>
      <c r="B1273" s="5" t="s">
        <v>667</v>
      </c>
      <c r="C1273" s="5" t="s">
        <v>984</v>
      </c>
      <c r="D1273" s="5" t="s">
        <v>439</v>
      </c>
      <c r="E1273" s="5">
        <v>29</v>
      </c>
      <c r="F1273" s="50">
        <v>32692</v>
      </c>
      <c r="G1273" s="5">
        <v>563088</v>
      </c>
      <c r="H1273" s="50">
        <v>41983</v>
      </c>
      <c r="I1273" s="5" t="s">
        <v>858</v>
      </c>
    </row>
    <row r="1274" spans="1:9" s="1" customFormat="1" x14ac:dyDescent="0.25">
      <c r="A1274" s="5" t="s">
        <v>454</v>
      </c>
      <c r="B1274" s="5" t="s">
        <v>704</v>
      </c>
      <c r="C1274" s="5" t="s">
        <v>1063</v>
      </c>
      <c r="D1274" s="5" t="s">
        <v>439</v>
      </c>
      <c r="E1274" s="5">
        <v>30</v>
      </c>
      <c r="F1274" s="50">
        <v>32249</v>
      </c>
      <c r="G1274" s="5">
        <v>563105</v>
      </c>
      <c r="H1274" s="50">
        <v>41927</v>
      </c>
      <c r="I1274" s="5" t="s">
        <v>858</v>
      </c>
    </row>
    <row r="1275" spans="1:9" s="1" customFormat="1" x14ac:dyDescent="0.25">
      <c r="A1275" s="5" t="s">
        <v>454</v>
      </c>
      <c r="B1275" s="5" t="s">
        <v>671</v>
      </c>
      <c r="C1275" s="5" t="s">
        <v>1058</v>
      </c>
      <c r="D1275" s="5" t="s">
        <v>416</v>
      </c>
      <c r="E1275" s="5">
        <v>30</v>
      </c>
      <c r="F1275" s="50">
        <v>32297</v>
      </c>
      <c r="G1275" s="5">
        <v>353094</v>
      </c>
      <c r="H1275" s="50">
        <v>41664</v>
      </c>
      <c r="I1275" s="5" t="s">
        <v>858</v>
      </c>
    </row>
    <row r="1276" spans="1:9" s="1" customFormat="1" x14ac:dyDescent="0.25">
      <c r="A1276" s="5" t="s">
        <v>454</v>
      </c>
      <c r="B1276" s="5" t="s">
        <v>635</v>
      </c>
      <c r="C1276" s="5" t="s">
        <v>995</v>
      </c>
      <c r="D1276" s="5" t="s">
        <v>442</v>
      </c>
      <c r="E1276" s="5">
        <v>29</v>
      </c>
      <c r="F1276" s="50">
        <v>32565</v>
      </c>
      <c r="G1276" s="5">
        <v>563106</v>
      </c>
      <c r="H1276" s="50">
        <v>41779</v>
      </c>
      <c r="I1276" s="5" t="s">
        <v>858</v>
      </c>
    </row>
    <row r="1277" spans="1:9" s="1" customFormat="1" x14ac:dyDescent="0.25">
      <c r="A1277" s="5" t="s">
        <v>454</v>
      </c>
      <c r="B1277" s="5" t="s">
        <v>495</v>
      </c>
      <c r="C1277" s="5" t="s">
        <v>922</v>
      </c>
      <c r="D1277" s="5" t="s">
        <v>439</v>
      </c>
      <c r="E1277" s="5">
        <v>27</v>
      </c>
      <c r="F1277" s="50">
        <v>33401</v>
      </c>
      <c r="G1277" s="5">
        <v>353108</v>
      </c>
      <c r="H1277" s="50">
        <v>41894</v>
      </c>
      <c r="I1277" s="5" t="s">
        <v>858</v>
      </c>
    </row>
    <row r="1278" spans="1:9" s="1" customFormat="1" x14ac:dyDescent="0.25">
      <c r="A1278" s="5" t="s">
        <v>454</v>
      </c>
      <c r="B1278" s="5" t="s">
        <v>660</v>
      </c>
      <c r="C1278" s="5" t="s">
        <v>1064</v>
      </c>
      <c r="D1278" s="5" t="s">
        <v>439</v>
      </c>
      <c r="E1278" s="5">
        <v>27</v>
      </c>
      <c r="F1278" s="50">
        <v>33156</v>
      </c>
      <c r="G1278" s="5">
        <v>563107</v>
      </c>
      <c r="H1278" s="50">
        <v>41732</v>
      </c>
      <c r="I1278" s="5" t="s">
        <v>858</v>
      </c>
    </row>
    <row r="1279" spans="1:9" s="1" customFormat="1" x14ac:dyDescent="0.25">
      <c r="A1279" s="5" t="s">
        <v>454</v>
      </c>
      <c r="B1279" s="5" t="s">
        <v>509</v>
      </c>
      <c r="C1279" s="5" t="s">
        <v>975</v>
      </c>
      <c r="D1279" s="5" t="s">
        <v>442</v>
      </c>
      <c r="E1279" s="5">
        <v>30</v>
      </c>
      <c r="F1279" s="50">
        <v>32062</v>
      </c>
      <c r="G1279" s="5">
        <v>563113</v>
      </c>
      <c r="H1279" s="50">
        <v>41686</v>
      </c>
      <c r="I1279" s="5" t="s">
        <v>858</v>
      </c>
    </row>
    <row r="1280" spans="1:9" s="1" customFormat="1" x14ac:dyDescent="0.25">
      <c r="A1280" s="5" t="s">
        <v>454</v>
      </c>
      <c r="B1280" s="5" t="s">
        <v>694</v>
      </c>
      <c r="C1280" s="5" t="s">
        <v>840</v>
      </c>
      <c r="D1280" s="5" t="s">
        <v>460</v>
      </c>
      <c r="E1280" s="5">
        <v>36</v>
      </c>
      <c r="F1280" s="50">
        <v>29998</v>
      </c>
      <c r="G1280" s="5">
        <v>563110</v>
      </c>
      <c r="H1280" s="50">
        <v>41727</v>
      </c>
      <c r="I1280" s="5" t="s">
        <v>858</v>
      </c>
    </row>
    <row r="1281" spans="1:9" s="1" customFormat="1" x14ac:dyDescent="0.25">
      <c r="A1281" s="5" t="s">
        <v>454</v>
      </c>
      <c r="B1281" s="5" t="s">
        <v>437</v>
      </c>
      <c r="C1281" s="5" t="s">
        <v>1065</v>
      </c>
      <c r="D1281" s="5" t="s">
        <v>439</v>
      </c>
      <c r="E1281" s="5">
        <v>33</v>
      </c>
      <c r="F1281" s="50">
        <v>31232</v>
      </c>
      <c r="G1281" s="5">
        <v>563124</v>
      </c>
      <c r="H1281" s="50">
        <v>41734</v>
      </c>
      <c r="I1281" s="5" t="s">
        <v>858</v>
      </c>
    </row>
    <row r="1282" spans="1:9" s="1" customFormat="1" x14ac:dyDescent="0.25">
      <c r="A1282" s="5" t="s">
        <v>413</v>
      </c>
      <c r="B1282" s="5" t="s">
        <v>646</v>
      </c>
      <c r="C1282" s="5" t="s">
        <v>896</v>
      </c>
      <c r="D1282" s="5" t="s">
        <v>442</v>
      </c>
      <c r="E1282" s="5">
        <v>38</v>
      </c>
      <c r="F1282" s="50">
        <v>29332</v>
      </c>
      <c r="G1282" s="5">
        <v>563112</v>
      </c>
      <c r="H1282" s="50">
        <v>41793</v>
      </c>
      <c r="I1282" s="5" t="s">
        <v>858</v>
      </c>
    </row>
    <row r="1283" spans="1:9" s="1" customFormat="1" x14ac:dyDescent="0.25">
      <c r="A1283" s="5" t="s">
        <v>454</v>
      </c>
      <c r="B1283" s="5" t="s">
        <v>448</v>
      </c>
      <c r="C1283" s="5" t="s">
        <v>1066</v>
      </c>
      <c r="D1283" s="5" t="s">
        <v>439</v>
      </c>
      <c r="E1283" s="5">
        <v>30</v>
      </c>
      <c r="F1283" s="50">
        <v>32390</v>
      </c>
      <c r="G1283" s="5">
        <v>563121</v>
      </c>
      <c r="H1283" s="50">
        <v>42089</v>
      </c>
      <c r="I1283" s="5" t="s">
        <v>858</v>
      </c>
    </row>
    <row r="1284" spans="1:9" s="1" customFormat="1" x14ac:dyDescent="0.25">
      <c r="A1284" s="5" t="s">
        <v>454</v>
      </c>
      <c r="B1284" s="5" t="s">
        <v>569</v>
      </c>
      <c r="C1284" s="5" t="s">
        <v>90</v>
      </c>
      <c r="D1284" s="5" t="s">
        <v>439</v>
      </c>
      <c r="E1284" s="5">
        <v>31</v>
      </c>
      <c r="F1284" s="50">
        <v>31692</v>
      </c>
      <c r="G1284" s="5">
        <v>563130</v>
      </c>
      <c r="H1284" s="50">
        <v>42030</v>
      </c>
      <c r="I1284" s="5" t="s">
        <v>858</v>
      </c>
    </row>
    <row r="1285" spans="1:9" s="1" customFormat="1" x14ac:dyDescent="0.25">
      <c r="A1285" s="5" t="s">
        <v>408</v>
      </c>
      <c r="B1285" s="5" t="s">
        <v>748</v>
      </c>
      <c r="C1285" s="5" t="s">
        <v>1067</v>
      </c>
      <c r="D1285" s="5" t="s">
        <v>439</v>
      </c>
      <c r="E1285" s="5">
        <v>29</v>
      </c>
      <c r="F1285" s="50">
        <v>32758</v>
      </c>
      <c r="G1285" s="5">
        <v>353109</v>
      </c>
      <c r="H1285" s="50">
        <v>42284</v>
      </c>
      <c r="I1285" s="5" t="s">
        <v>858</v>
      </c>
    </row>
    <row r="1286" spans="1:9" s="1" customFormat="1" x14ac:dyDescent="0.25">
      <c r="A1286" s="5" t="s">
        <v>454</v>
      </c>
      <c r="B1286" s="5" t="s">
        <v>730</v>
      </c>
      <c r="C1286" s="5" t="s">
        <v>942</v>
      </c>
      <c r="D1286" s="5" t="s">
        <v>442</v>
      </c>
      <c r="E1286" s="5">
        <v>29</v>
      </c>
      <c r="F1286" s="50">
        <v>32438</v>
      </c>
      <c r="G1286" s="5">
        <v>563134</v>
      </c>
      <c r="H1286" s="50">
        <v>42346</v>
      </c>
      <c r="I1286" s="5" t="s">
        <v>858</v>
      </c>
    </row>
  </sheetData>
  <mergeCells count="5">
    <mergeCell ref="Q17:S18"/>
    <mergeCell ref="A1:D1"/>
    <mergeCell ref="N1:R1"/>
    <mergeCell ref="O13:S13"/>
    <mergeCell ref="P15:AC15"/>
  </mergeCells>
  <conditionalFormatting sqref="A2:I2 A1 S1:XFD1 J19:BU21 J17:O17 J18:P18 T18:BU18 J2:BU12 J14:BU14 J13:N13 T13:BU13 J16:BU16 J15:O15 AD15:BU15 J24:BU29 J22:P23 T22:BU23 T17:X17 AD17:BU17 J31:BU1048576 J30:X30 AC30:BU30 E1:G1 M1:N1">
    <cfRule type="expression" dxfId="34" priority="27">
      <formula>A1&lt;&gt;""</formula>
    </cfRule>
  </conditionalFormatting>
  <conditionalFormatting sqref="A4:I1286 A3:E3 G3:I3">
    <cfRule type="expression" dxfId="33" priority="26">
      <formula>A3&lt;&gt;""</formula>
    </cfRule>
  </conditionalFormatting>
  <conditionalFormatting sqref="F3">
    <cfRule type="expression" dxfId="32" priority="25">
      <formula>F3&lt;&gt;""</formula>
    </cfRule>
  </conditionalFormatting>
  <conditionalFormatting sqref="O13">
    <cfRule type="expression" dxfId="31" priority="12">
      <formula>O13&lt;&gt;""</formula>
    </cfRule>
  </conditionalFormatting>
  <conditionalFormatting sqref="P15">
    <cfRule type="expression" dxfId="30" priority="11">
      <formula>P15&lt;&gt;""</formula>
    </cfRule>
  </conditionalFormatting>
  <conditionalFormatting sqref="Q17">
    <cfRule type="expression" dxfId="29" priority="10">
      <formula>Q17&lt;&gt;""</formula>
    </cfRule>
  </conditionalFormatting>
  <conditionalFormatting sqref="Q22:S22">
    <cfRule type="expression" dxfId="28" priority="9">
      <formula>Q22&lt;&gt;""</formula>
    </cfRule>
  </conditionalFormatting>
  <conditionalFormatting sqref="Q23:S23">
    <cfRule type="expression" dxfId="27" priority="8">
      <formula>Q23&lt;&gt;""</formula>
    </cfRule>
  </conditionalFormatting>
  <conditionalFormatting sqref="Y17 AA17:AC17">
    <cfRule type="expression" dxfId="26" priority="7">
      <formula>Y17&lt;&gt;""</formula>
    </cfRule>
  </conditionalFormatting>
  <conditionalFormatting sqref="Z17">
    <cfRule type="expression" dxfId="25" priority="6">
      <formula>Z17&lt;&gt;""</formula>
    </cfRule>
  </conditionalFormatting>
  <conditionalFormatting sqref="Y30:AB30">
    <cfRule type="expression" dxfId="24" priority="5">
      <formula>Y30&lt;&gt;""</formula>
    </cfRule>
  </conditionalFormatting>
  <conditionalFormatting sqref="J1">
    <cfRule type="expression" dxfId="23" priority="3">
      <formula>J1&lt;&gt;""</formula>
    </cfRule>
  </conditionalFormatting>
  <conditionalFormatting sqref="J1">
    <cfRule type="expression" dxfId="22" priority="4">
      <formula>J1&lt;&gt;""</formula>
    </cfRule>
  </conditionalFormatting>
  <hyperlinks>
    <hyperlink ref="J1" location="ACCUEIL!A1" display="ACCUEIL" xr:uid="{0B297E88-2FB2-4200-A012-2765CF3D19AF}"/>
    <hyperlink ref="L1" r:id="rId1" xr:uid="{C477E6B0-09B9-415D-BEE1-F9F995204E78}"/>
    <hyperlink ref="M1" r:id="rId2" xr:uid="{6782274F-3771-416B-AEFB-24E55B9FB8F8}"/>
    <hyperlink ref="K1" location="'FRACTIONNER Corr'!A1" display="CORRIGE" xr:uid="{3D9E98D5-96A2-46C1-98FD-1B1992772D43}"/>
  </hyperlinks>
  <pageMargins left="0.7" right="0.7" top="0.75" bottom="0.75" header="0.3" footer="0.3"/>
  <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4C33-8DF6-4CBB-9E33-147DF976D953}">
  <sheetPr>
    <tabColor theme="5"/>
  </sheetPr>
  <dimension ref="A1:BU1286"/>
  <sheetViews>
    <sheetView showGridLines="0" workbookViewId="0">
      <pane xSplit="15570" topLeftCell="J1" activePane="topRight"/>
      <selection activeCell="K7" sqref="K7"/>
      <selection pane="topRight" activeCell="J1" sqref="J1"/>
    </sheetView>
  </sheetViews>
  <sheetFormatPr baseColWidth="10" defaultColWidth="11.42578125" defaultRowHeight="15" x14ac:dyDescent="0.25"/>
  <cols>
    <col min="1" max="9" width="36.140625" customWidth="1"/>
    <col min="10" max="10" width="11.42578125" style="1"/>
    <col min="11" max="13" width="17.85546875" style="1" customWidth="1"/>
    <col min="14" max="29" width="11.42578125" style="1"/>
    <col min="30" max="30" width="3" style="1" customWidth="1"/>
    <col min="31" max="73" width="11.42578125" style="1"/>
  </cols>
  <sheetData>
    <row r="1" spans="1:30" s="1" customFormat="1" ht="28.5" customHeight="1" thickBot="1" x14ac:dyDescent="0.3">
      <c r="A1" s="494" t="s">
        <v>1888</v>
      </c>
      <c r="B1" s="494"/>
      <c r="C1" s="494"/>
      <c r="D1" s="494"/>
      <c r="J1" s="136" t="s">
        <v>16</v>
      </c>
      <c r="K1" s="259" t="s">
        <v>1687</v>
      </c>
      <c r="L1" s="152" t="s">
        <v>1474</v>
      </c>
      <c r="M1" s="176" t="s">
        <v>1719</v>
      </c>
      <c r="N1" s="397" t="s">
        <v>1450</v>
      </c>
      <c r="O1" s="397"/>
      <c r="P1" s="397"/>
      <c r="Q1" s="397"/>
      <c r="R1" s="397"/>
      <c r="S1" s="126"/>
      <c r="T1" s="126"/>
      <c r="U1" s="126"/>
      <c r="V1" s="126"/>
      <c r="W1" s="126"/>
      <c r="X1" s="126"/>
      <c r="Y1" s="126"/>
      <c r="Z1" s="126"/>
      <c r="AA1" s="126"/>
      <c r="AB1" s="126"/>
      <c r="AC1" s="126"/>
      <c r="AD1" s="126"/>
    </row>
    <row r="2" spans="1:30" s="15" customFormat="1" x14ac:dyDescent="0.25">
      <c r="A2" s="264" t="s">
        <v>399</v>
      </c>
      <c r="B2" s="265" t="s">
        <v>400</v>
      </c>
      <c r="C2" s="54" t="s">
        <v>401</v>
      </c>
      <c r="D2" s="264" t="s">
        <v>402</v>
      </c>
      <c r="E2" s="265" t="s">
        <v>403</v>
      </c>
      <c r="F2" s="54" t="s">
        <v>404</v>
      </c>
      <c r="G2" s="264" t="s">
        <v>405</v>
      </c>
      <c r="H2" s="265" t="s">
        <v>406</v>
      </c>
      <c r="I2" s="54" t="s">
        <v>407</v>
      </c>
      <c r="N2" s="243"/>
      <c r="O2" s="243"/>
      <c r="P2" s="243"/>
      <c r="Q2" s="243"/>
      <c r="R2" s="243"/>
      <c r="S2" s="243"/>
      <c r="T2" s="243"/>
      <c r="U2" s="243"/>
      <c r="V2" s="243"/>
      <c r="W2" s="243"/>
      <c r="X2" s="243"/>
      <c r="Y2" s="243"/>
      <c r="Z2" s="243"/>
      <c r="AA2" s="243"/>
      <c r="AB2" s="243"/>
      <c r="AC2" s="243"/>
      <c r="AD2" s="243"/>
    </row>
    <row r="3" spans="1:30" s="1" customFormat="1" x14ac:dyDescent="0.25">
      <c r="A3" s="5" t="s">
        <v>408</v>
      </c>
      <c r="B3" s="5" t="s">
        <v>409</v>
      </c>
      <c r="C3" s="5" t="s">
        <v>410</v>
      </c>
      <c r="D3" s="5" t="s">
        <v>411</v>
      </c>
      <c r="E3" s="5">
        <v>62</v>
      </c>
      <c r="F3" s="50">
        <v>20658</v>
      </c>
      <c r="G3" s="5">
        <v>351222</v>
      </c>
      <c r="H3" s="50">
        <v>28102</v>
      </c>
      <c r="I3" s="5" t="s">
        <v>412</v>
      </c>
      <c r="N3" s="126"/>
      <c r="O3" s="126"/>
      <c r="P3" s="126"/>
      <c r="Q3" s="126"/>
      <c r="R3" s="126"/>
      <c r="S3" s="126"/>
      <c r="T3" s="126"/>
      <c r="U3" s="126"/>
      <c r="V3" s="126"/>
      <c r="W3" s="126"/>
      <c r="X3" s="126"/>
      <c r="Y3" s="126"/>
      <c r="Z3" s="126"/>
      <c r="AA3" s="126"/>
      <c r="AB3" s="126"/>
      <c r="AC3" s="126"/>
      <c r="AD3" s="126"/>
    </row>
    <row r="4" spans="1:30" s="1" customFormat="1" x14ac:dyDescent="0.25">
      <c r="A4" s="5" t="s">
        <v>413</v>
      </c>
      <c r="B4" s="5" t="s">
        <v>414</v>
      </c>
      <c r="C4" s="5" t="s">
        <v>415</v>
      </c>
      <c r="D4" s="5" t="s">
        <v>416</v>
      </c>
      <c r="E4" s="5">
        <v>65</v>
      </c>
      <c r="F4" s="50">
        <v>19522</v>
      </c>
      <c r="G4" s="5">
        <v>350855</v>
      </c>
      <c r="H4" s="50">
        <v>28025</v>
      </c>
      <c r="I4" s="5" t="s">
        <v>417</v>
      </c>
      <c r="N4" s="126"/>
      <c r="O4" s="126"/>
      <c r="P4" s="126"/>
      <c r="Q4" s="126"/>
      <c r="R4" s="126"/>
      <c r="S4" s="126"/>
      <c r="T4" s="126"/>
      <c r="U4" s="126"/>
      <c r="V4" s="126"/>
      <c r="W4" s="126"/>
      <c r="X4" s="126"/>
      <c r="Y4" s="126"/>
      <c r="Z4" s="126"/>
      <c r="AA4" s="126"/>
      <c r="AB4" s="126"/>
      <c r="AC4" s="126"/>
      <c r="AD4" s="126"/>
    </row>
    <row r="5" spans="1:30" s="1" customFormat="1" x14ac:dyDescent="0.25">
      <c r="A5" s="5" t="s">
        <v>408</v>
      </c>
      <c r="B5" s="5" t="s">
        <v>418</v>
      </c>
      <c r="C5" s="5" t="s">
        <v>419</v>
      </c>
      <c r="D5" s="5" t="s">
        <v>420</v>
      </c>
      <c r="E5" s="5">
        <v>63</v>
      </c>
      <c r="F5" s="50">
        <v>20212</v>
      </c>
      <c r="G5" s="5">
        <v>351350</v>
      </c>
      <c r="H5" s="50">
        <v>27800</v>
      </c>
      <c r="I5" s="5" t="s">
        <v>421</v>
      </c>
      <c r="N5" s="126"/>
      <c r="O5" s="126"/>
      <c r="P5" s="126"/>
      <c r="Q5" s="126"/>
      <c r="R5" s="126"/>
      <c r="S5" s="126"/>
      <c r="T5" s="126"/>
      <c r="U5" s="126"/>
      <c r="V5" s="126"/>
      <c r="W5" s="126"/>
      <c r="X5" s="126"/>
      <c r="Y5" s="126"/>
      <c r="Z5" s="126"/>
      <c r="AA5" s="126"/>
      <c r="AB5" s="126"/>
      <c r="AC5" s="126"/>
      <c r="AD5" s="126"/>
    </row>
    <row r="6" spans="1:30" s="1" customFormat="1" x14ac:dyDescent="0.25">
      <c r="A6" s="5" t="s">
        <v>408</v>
      </c>
      <c r="B6" s="5" t="s">
        <v>185</v>
      </c>
      <c r="C6" s="5" t="s">
        <v>185</v>
      </c>
      <c r="D6" s="5" t="s">
        <v>422</v>
      </c>
      <c r="E6" s="5">
        <v>60</v>
      </c>
      <c r="F6" s="50">
        <v>21179</v>
      </c>
      <c r="G6" s="5">
        <v>350054</v>
      </c>
      <c r="H6" s="50">
        <v>27915</v>
      </c>
      <c r="I6" s="5" t="s">
        <v>412</v>
      </c>
      <c r="N6" s="126"/>
      <c r="O6" s="126"/>
      <c r="P6" s="126"/>
      <c r="Q6" s="126"/>
      <c r="R6" s="126"/>
      <c r="S6" s="126"/>
      <c r="T6" s="126"/>
      <c r="U6" s="126"/>
      <c r="V6" s="126"/>
      <c r="W6" s="126"/>
      <c r="X6" s="126"/>
      <c r="Y6" s="126"/>
      <c r="Z6" s="126"/>
      <c r="AA6" s="126"/>
      <c r="AB6" s="126"/>
      <c r="AC6" s="126"/>
      <c r="AD6" s="126"/>
    </row>
    <row r="7" spans="1:30" s="1" customFormat="1" x14ac:dyDescent="0.25">
      <c r="A7" s="5" t="s">
        <v>413</v>
      </c>
      <c r="B7" s="5" t="s">
        <v>423</v>
      </c>
      <c r="C7" s="5" t="s">
        <v>424</v>
      </c>
      <c r="D7" s="5" t="s">
        <v>425</v>
      </c>
      <c r="E7" s="5">
        <v>64</v>
      </c>
      <c r="F7" s="50">
        <v>19917</v>
      </c>
      <c r="G7" s="5">
        <v>350127</v>
      </c>
      <c r="H7" s="50">
        <v>27897</v>
      </c>
      <c r="I7" s="5" t="s">
        <v>417</v>
      </c>
      <c r="N7" s="126"/>
      <c r="O7" s="126"/>
      <c r="P7" s="126"/>
      <c r="Q7" s="126"/>
      <c r="R7" s="126"/>
      <c r="S7" s="126"/>
      <c r="T7" s="126"/>
      <c r="U7" s="126"/>
      <c r="V7" s="126"/>
      <c r="W7" s="126"/>
      <c r="X7" s="126"/>
      <c r="Y7" s="126"/>
      <c r="Z7" s="126"/>
      <c r="AA7" s="126"/>
      <c r="AB7" s="126"/>
      <c r="AC7" s="126"/>
      <c r="AD7" s="126"/>
    </row>
    <row r="8" spans="1:30" s="1" customFormat="1" x14ac:dyDescent="0.25">
      <c r="A8" s="5" t="s">
        <v>413</v>
      </c>
      <c r="B8" s="5" t="s">
        <v>426</v>
      </c>
      <c r="C8" s="5" t="s">
        <v>427</v>
      </c>
      <c r="D8" s="5" t="s">
        <v>428</v>
      </c>
      <c r="E8" s="5">
        <v>64</v>
      </c>
      <c r="F8" s="50">
        <v>19786</v>
      </c>
      <c r="G8" s="5">
        <v>560195</v>
      </c>
      <c r="H8" s="50">
        <v>27914</v>
      </c>
      <c r="I8" s="5" t="s">
        <v>421</v>
      </c>
      <c r="N8" s="126"/>
      <c r="O8" s="126"/>
      <c r="P8" s="126"/>
      <c r="Q8" s="126"/>
      <c r="R8" s="126"/>
      <c r="S8" s="126"/>
      <c r="T8" s="126"/>
      <c r="U8" s="126"/>
      <c r="V8" s="126"/>
      <c r="W8" s="126"/>
      <c r="X8" s="126"/>
      <c r="Y8" s="126"/>
      <c r="Z8" s="126"/>
      <c r="AA8" s="126"/>
      <c r="AB8" s="126"/>
      <c r="AC8" s="126"/>
      <c r="AD8" s="126"/>
    </row>
    <row r="9" spans="1:30" s="1" customFormat="1" x14ac:dyDescent="0.25">
      <c r="A9" s="5" t="s">
        <v>413</v>
      </c>
      <c r="B9" s="5" t="s">
        <v>429</v>
      </c>
      <c r="C9" s="5" t="s">
        <v>430</v>
      </c>
      <c r="D9" s="5" t="s">
        <v>416</v>
      </c>
      <c r="E9" s="5">
        <v>62</v>
      </c>
      <c r="F9" s="50">
        <v>20373</v>
      </c>
      <c r="G9" s="5">
        <v>350521</v>
      </c>
      <c r="H9" s="50">
        <v>27885</v>
      </c>
      <c r="I9" s="5" t="s">
        <v>412</v>
      </c>
      <c r="N9" s="126"/>
      <c r="O9" s="126"/>
      <c r="P9" s="126"/>
      <c r="Q9" s="126"/>
      <c r="R9" s="126"/>
      <c r="S9" s="126"/>
      <c r="T9" s="126"/>
      <c r="U9" s="126"/>
      <c r="V9" s="126"/>
      <c r="W9" s="126"/>
      <c r="X9" s="126"/>
      <c r="Y9" s="126"/>
      <c r="Z9" s="126"/>
      <c r="AA9" s="126"/>
      <c r="AB9" s="126"/>
      <c r="AC9" s="126"/>
      <c r="AD9" s="126"/>
    </row>
    <row r="10" spans="1:30" s="1" customFormat="1" x14ac:dyDescent="0.25">
      <c r="A10" s="5" t="s">
        <v>413</v>
      </c>
      <c r="B10" s="5" t="s">
        <v>431</v>
      </c>
      <c r="C10" s="5" t="s">
        <v>432</v>
      </c>
      <c r="D10" s="5" t="s">
        <v>433</v>
      </c>
      <c r="E10" s="5">
        <v>63</v>
      </c>
      <c r="F10" s="50">
        <v>20287</v>
      </c>
      <c r="G10" s="5">
        <v>560196</v>
      </c>
      <c r="H10" s="50">
        <v>28104</v>
      </c>
      <c r="I10" s="5" t="s">
        <v>417</v>
      </c>
      <c r="N10" s="126"/>
      <c r="O10" s="126"/>
      <c r="P10" s="126"/>
      <c r="Q10" s="126"/>
      <c r="R10" s="126"/>
      <c r="S10" s="126"/>
      <c r="T10" s="126"/>
      <c r="U10" s="126"/>
      <c r="V10" s="126"/>
      <c r="W10" s="126"/>
      <c r="X10" s="126"/>
      <c r="Y10" s="126"/>
      <c r="Z10" s="126"/>
      <c r="AA10" s="126"/>
      <c r="AB10" s="126"/>
      <c r="AC10" s="126"/>
      <c r="AD10" s="126"/>
    </row>
    <row r="11" spans="1:30" s="1" customFormat="1" x14ac:dyDescent="0.25">
      <c r="A11" s="5" t="s">
        <v>413</v>
      </c>
      <c r="B11" s="5" t="s">
        <v>434</v>
      </c>
      <c r="C11" s="5" t="s">
        <v>435</v>
      </c>
      <c r="D11" s="5" t="s">
        <v>436</v>
      </c>
      <c r="E11" s="5">
        <v>62</v>
      </c>
      <c r="F11" s="50">
        <v>20720</v>
      </c>
      <c r="G11" s="5">
        <v>560194</v>
      </c>
      <c r="H11" s="50">
        <v>27767</v>
      </c>
      <c r="I11" s="5" t="s">
        <v>421</v>
      </c>
      <c r="N11" s="126"/>
      <c r="O11" s="126"/>
      <c r="P11" s="126"/>
      <c r="Q11" s="126"/>
      <c r="R11" s="126"/>
      <c r="S11" s="126"/>
      <c r="T11" s="126"/>
      <c r="U11" s="126"/>
      <c r="V11" s="126"/>
      <c r="W11" s="126"/>
      <c r="X11" s="126"/>
      <c r="Y11" s="126"/>
      <c r="Z11" s="126"/>
      <c r="AA11" s="126"/>
      <c r="AB11" s="126"/>
      <c r="AC11" s="126"/>
      <c r="AD11" s="126"/>
    </row>
    <row r="12" spans="1:30" s="1" customFormat="1" x14ac:dyDescent="0.25">
      <c r="A12" s="5" t="s">
        <v>413</v>
      </c>
      <c r="B12" s="5" t="s">
        <v>437</v>
      </c>
      <c r="C12" s="5" t="s">
        <v>438</v>
      </c>
      <c r="D12" s="5" t="s">
        <v>439</v>
      </c>
      <c r="E12" s="5">
        <v>63</v>
      </c>
      <c r="F12" s="50">
        <v>20182</v>
      </c>
      <c r="G12" s="5">
        <v>350060</v>
      </c>
      <c r="H12" s="50">
        <v>27902</v>
      </c>
      <c r="I12" s="5" t="s">
        <v>412</v>
      </c>
      <c r="N12" s="126"/>
      <c r="O12" s="126"/>
      <c r="P12" s="126"/>
      <c r="Q12" s="126"/>
      <c r="R12" s="126"/>
      <c r="S12" s="126"/>
      <c r="T12" s="126"/>
      <c r="U12" s="126"/>
      <c r="V12" s="126"/>
      <c r="W12" s="126"/>
      <c r="X12" s="126"/>
      <c r="Y12" s="126"/>
      <c r="Z12" s="126"/>
      <c r="AA12" s="126"/>
      <c r="AB12" s="126"/>
      <c r="AC12" s="126"/>
      <c r="AD12" s="126"/>
    </row>
    <row r="13" spans="1:30" s="1" customFormat="1" ht="18.75" x14ac:dyDescent="0.25">
      <c r="A13" s="5" t="s">
        <v>413</v>
      </c>
      <c r="B13" s="5" t="s">
        <v>440</v>
      </c>
      <c r="C13" s="5" t="s">
        <v>441</v>
      </c>
      <c r="D13" s="5" t="s">
        <v>442</v>
      </c>
      <c r="E13" s="5">
        <v>61</v>
      </c>
      <c r="F13" s="50">
        <v>20815</v>
      </c>
      <c r="G13" s="5">
        <v>350165</v>
      </c>
      <c r="H13" s="50">
        <v>27923</v>
      </c>
      <c r="I13" s="5" t="s">
        <v>417</v>
      </c>
      <c r="N13" s="126"/>
      <c r="O13" s="399" t="s">
        <v>1457</v>
      </c>
      <c r="P13" s="399"/>
      <c r="Q13" s="399"/>
      <c r="R13" s="399"/>
      <c r="S13" s="399"/>
      <c r="T13" s="126"/>
      <c r="U13" s="126"/>
      <c r="V13" s="126"/>
      <c r="W13" s="126"/>
      <c r="X13" s="126"/>
      <c r="Y13" s="126"/>
      <c r="Z13" s="126"/>
      <c r="AA13" s="126"/>
      <c r="AB13" s="126"/>
      <c r="AC13" s="126"/>
      <c r="AD13" s="126"/>
    </row>
    <row r="14" spans="1:30" s="1" customFormat="1" x14ac:dyDescent="0.25">
      <c r="A14" s="5" t="s">
        <v>408</v>
      </c>
      <c r="B14" s="5" t="s">
        <v>443</v>
      </c>
      <c r="C14" s="5" t="s">
        <v>444</v>
      </c>
      <c r="D14" s="5" t="s">
        <v>445</v>
      </c>
      <c r="E14" s="5">
        <v>62</v>
      </c>
      <c r="F14" s="50">
        <v>20404</v>
      </c>
      <c r="G14" s="5">
        <v>350695</v>
      </c>
      <c r="H14" s="50">
        <v>27883</v>
      </c>
      <c r="I14" s="5" t="s">
        <v>421</v>
      </c>
      <c r="N14" s="126"/>
      <c r="O14" s="126"/>
      <c r="P14" s="126"/>
      <c r="Q14" s="126"/>
      <c r="R14" s="126"/>
      <c r="S14" s="126"/>
      <c r="T14" s="126"/>
      <c r="U14" s="126"/>
      <c r="V14" s="126"/>
      <c r="W14" s="126"/>
      <c r="X14" s="126"/>
      <c r="Y14" s="126"/>
      <c r="Z14" s="126"/>
      <c r="AA14" s="126"/>
      <c r="AB14" s="126"/>
      <c r="AC14" s="126"/>
      <c r="AD14" s="126"/>
    </row>
    <row r="15" spans="1:30" s="1" customFormat="1" ht="21" x14ac:dyDescent="0.25">
      <c r="A15" s="5" t="s">
        <v>413</v>
      </c>
      <c r="B15" s="5" t="s">
        <v>446</v>
      </c>
      <c r="C15" s="5" t="s">
        <v>432</v>
      </c>
      <c r="D15" s="5" t="s">
        <v>447</v>
      </c>
      <c r="E15" s="5">
        <v>61</v>
      </c>
      <c r="F15" s="50">
        <v>20785</v>
      </c>
      <c r="G15" s="5">
        <v>350635</v>
      </c>
      <c r="H15" s="50">
        <v>28119</v>
      </c>
      <c r="I15" s="5" t="s">
        <v>412</v>
      </c>
      <c r="N15" s="126"/>
      <c r="O15" s="126"/>
      <c r="P15" s="400" t="s">
        <v>1458</v>
      </c>
      <c r="Q15" s="400"/>
      <c r="R15" s="400"/>
      <c r="S15" s="400"/>
      <c r="T15" s="400"/>
      <c r="U15" s="400"/>
      <c r="V15" s="400"/>
      <c r="W15" s="400"/>
      <c r="X15" s="400"/>
      <c r="Y15" s="400"/>
      <c r="Z15" s="400"/>
      <c r="AA15" s="400"/>
      <c r="AB15" s="400"/>
      <c r="AC15" s="400"/>
      <c r="AD15" s="126"/>
    </row>
    <row r="16" spans="1:30" s="1" customFormat="1" x14ac:dyDescent="0.25">
      <c r="A16" s="5" t="s">
        <v>408</v>
      </c>
      <c r="B16" s="5" t="s">
        <v>448</v>
      </c>
      <c r="C16" s="5" t="s">
        <v>419</v>
      </c>
      <c r="D16" s="5" t="s">
        <v>449</v>
      </c>
      <c r="E16" s="5">
        <v>62</v>
      </c>
      <c r="F16" s="50">
        <v>20543</v>
      </c>
      <c r="G16" s="5">
        <v>350355</v>
      </c>
      <c r="H16" s="50">
        <v>28318</v>
      </c>
      <c r="I16" s="5" t="s">
        <v>412</v>
      </c>
      <c r="N16" s="126"/>
      <c r="O16" s="126"/>
      <c r="P16" s="126"/>
      <c r="Q16" s="126"/>
      <c r="R16" s="126"/>
      <c r="S16" s="126"/>
      <c r="T16" s="126"/>
      <c r="U16" s="126"/>
      <c r="V16" s="126"/>
      <c r="W16" s="126"/>
      <c r="X16" s="126"/>
      <c r="Y16" s="126"/>
      <c r="Z16" s="126"/>
      <c r="AA16" s="126"/>
      <c r="AB16" s="126"/>
      <c r="AC16" s="126"/>
      <c r="AD16" s="126"/>
    </row>
    <row r="17" spans="1:30" s="1" customFormat="1" ht="15" customHeight="1" x14ac:dyDescent="0.25">
      <c r="A17" s="5" t="s">
        <v>408</v>
      </c>
      <c r="B17" s="5" t="s">
        <v>450</v>
      </c>
      <c r="C17" s="5" t="s">
        <v>451</v>
      </c>
      <c r="D17" s="5" t="s">
        <v>445</v>
      </c>
      <c r="E17" s="5">
        <v>61</v>
      </c>
      <c r="F17" s="50">
        <v>20797</v>
      </c>
      <c r="G17" s="5">
        <v>560225</v>
      </c>
      <c r="H17" s="50">
        <v>28187</v>
      </c>
      <c r="I17" s="5" t="s">
        <v>417</v>
      </c>
      <c r="N17" s="126"/>
      <c r="O17" s="126"/>
      <c r="P17" s="126"/>
      <c r="Q17" s="382" t="s">
        <v>1459</v>
      </c>
      <c r="R17" s="382"/>
      <c r="S17" s="382"/>
      <c r="T17" s="126"/>
      <c r="U17" s="126"/>
      <c r="V17" s="126"/>
      <c r="W17" s="126"/>
      <c r="X17" s="126"/>
      <c r="Y17" s="1" t="s">
        <v>1462</v>
      </c>
      <c r="AD17" s="126"/>
    </row>
    <row r="18" spans="1:30" s="1" customFormat="1" x14ac:dyDescent="0.25">
      <c r="A18" s="5" t="s">
        <v>408</v>
      </c>
      <c r="B18" s="5" t="s">
        <v>452</v>
      </c>
      <c r="C18" s="5" t="s">
        <v>453</v>
      </c>
      <c r="D18" s="5" t="s">
        <v>439</v>
      </c>
      <c r="E18" s="5">
        <v>61</v>
      </c>
      <c r="F18" s="50">
        <v>21085</v>
      </c>
      <c r="G18" s="5">
        <v>350955</v>
      </c>
      <c r="H18" s="50">
        <v>28409</v>
      </c>
      <c r="I18" s="5" t="s">
        <v>421</v>
      </c>
      <c r="N18" s="126"/>
      <c r="O18" s="126"/>
      <c r="P18" s="126"/>
      <c r="Q18" s="382"/>
      <c r="R18" s="382"/>
      <c r="S18" s="382"/>
      <c r="T18" s="126"/>
      <c r="U18" s="126"/>
      <c r="V18" s="126"/>
      <c r="W18" s="126"/>
      <c r="X18" s="126"/>
      <c r="Y18" s="126"/>
      <c r="Z18" s="126"/>
      <c r="AA18" s="126"/>
      <c r="AB18" s="126"/>
      <c r="AC18" s="126"/>
      <c r="AD18" s="126"/>
    </row>
    <row r="19" spans="1:30" s="1" customFormat="1" x14ac:dyDescent="0.25">
      <c r="A19" s="5" t="s">
        <v>454</v>
      </c>
      <c r="B19" s="5" t="s">
        <v>455</v>
      </c>
      <c r="C19" s="5" t="s">
        <v>456</v>
      </c>
      <c r="D19" s="5" t="s">
        <v>457</v>
      </c>
      <c r="E19" s="5">
        <v>60</v>
      </c>
      <c r="F19" s="50">
        <v>21226</v>
      </c>
      <c r="G19" s="5">
        <v>350871</v>
      </c>
      <c r="H19" s="50">
        <v>28323</v>
      </c>
      <c r="I19" s="5" t="s">
        <v>412</v>
      </c>
      <c r="N19" s="126"/>
      <c r="O19" s="126"/>
      <c r="P19" s="126"/>
      <c r="Q19" s="126"/>
      <c r="R19" s="126"/>
      <c r="S19" s="126"/>
      <c r="T19" s="126"/>
      <c r="U19" s="126"/>
      <c r="V19" s="126"/>
      <c r="W19" s="126"/>
      <c r="X19" s="126"/>
      <c r="Y19" s="126"/>
      <c r="Z19" s="126"/>
      <c r="AA19" s="126"/>
      <c r="AB19" s="126"/>
      <c r="AC19" s="126"/>
      <c r="AD19" s="126"/>
    </row>
    <row r="20" spans="1:30" s="1" customFormat="1" x14ac:dyDescent="0.25">
      <c r="A20" s="5" t="s">
        <v>408</v>
      </c>
      <c r="B20" s="5" t="s">
        <v>458</v>
      </c>
      <c r="C20" s="5" t="s">
        <v>459</v>
      </c>
      <c r="D20" s="5" t="s">
        <v>460</v>
      </c>
      <c r="E20" s="5">
        <v>60</v>
      </c>
      <c r="F20" s="50">
        <v>21340</v>
      </c>
      <c r="G20" s="5">
        <v>350689</v>
      </c>
      <c r="H20" s="50">
        <v>28390</v>
      </c>
      <c r="I20" s="5" t="s">
        <v>417</v>
      </c>
      <c r="N20" s="126"/>
      <c r="O20" s="126"/>
      <c r="P20" s="126"/>
      <c r="Q20" s="126"/>
      <c r="R20" s="126"/>
      <c r="S20" s="126"/>
      <c r="T20" s="126"/>
      <c r="U20" s="126"/>
      <c r="V20" s="126"/>
      <c r="W20" s="126"/>
      <c r="X20" s="126"/>
      <c r="Y20" s="126"/>
      <c r="Z20" s="126"/>
      <c r="AA20" s="126"/>
      <c r="AB20" s="126"/>
      <c r="AC20" s="126"/>
      <c r="AD20" s="126"/>
    </row>
    <row r="21" spans="1:30" s="1" customFormat="1" x14ac:dyDescent="0.25">
      <c r="A21" s="5" t="s">
        <v>413</v>
      </c>
      <c r="B21" s="5" t="s">
        <v>461</v>
      </c>
      <c r="C21" s="5" t="s">
        <v>462</v>
      </c>
      <c r="D21" s="5" t="s">
        <v>463</v>
      </c>
      <c r="E21" s="5">
        <v>63</v>
      </c>
      <c r="F21" s="50">
        <v>20226</v>
      </c>
      <c r="G21" s="5">
        <v>350807</v>
      </c>
      <c r="H21" s="50">
        <v>28218</v>
      </c>
      <c r="I21" s="5" t="s">
        <v>421</v>
      </c>
      <c r="N21" s="126"/>
      <c r="O21" s="126"/>
      <c r="P21" s="126"/>
      <c r="Q21" s="126"/>
      <c r="R21" s="126"/>
      <c r="S21" s="126"/>
      <c r="T21" s="126"/>
      <c r="U21" s="126"/>
      <c r="V21" s="126"/>
      <c r="W21" s="126"/>
      <c r="X21" s="126"/>
      <c r="Y21" s="126"/>
      <c r="Z21" s="126"/>
      <c r="AA21" s="126"/>
      <c r="AB21" s="126"/>
      <c r="AC21" s="126"/>
      <c r="AD21" s="126"/>
    </row>
    <row r="22" spans="1:30" s="1" customFormat="1" x14ac:dyDescent="0.25">
      <c r="A22" s="5" t="s">
        <v>408</v>
      </c>
      <c r="B22" s="5" t="s">
        <v>464</v>
      </c>
      <c r="C22" s="5" t="s">
        <v>465</v>
      </c>
      <c r="D22" s="5" t="s">
        <v>457</v>
      </c>
      <c r="E22" s="5">
        <v>61</v>
      </c>
      <c r="F22" s="50">
        <v>20974</v>
      </c>
      <c r="G22" s="5">
        <v>351146</v>
      </c>
      <c r="H22" s="50">
        <v>28485</v>
      </c>
      <c r="I22" s="5" t="s">
        <v>466</v>
      </c>
      <c r="N22" s="126"/>
      <c r="O22" s="126"/>
      <c r="P22" s="126"/>
      <c r="Q22" s="1" t="s">
        <v>1460</v>
      </c>
      <c r="T22" s="126"/>
      <c r="U22" s="126"/>
      <c r="V22" s="126"/>
      <c r="W22" s="126"/>
      <c r="X22" s="126"/>
      <c r="Y22" s="126"/>
      <c r="Z22" s="126"/>
      <c r="AA22" s="126"/>
      <c r="AB22" s="126"/>
      <c r="AC22" s="126"/>
      <c r="AD22" s="126"/>
    </row>
    <row r="23" spans="1:30" s="1" customFormat="1" x14ac:dyDescent="0.25">
      <c r="A23" s="5" t="s">
        <v>413</v>
      </c>
      <c r="B23" s="5" t="s">
        <v>467</v>
      </c>
      <c r="C23" s="5" t="s">
        <v>468</v>
      </c>
      <c r="D23" s="5" t="s">
        <v>416</v>
      </c>
      <c r="E23" s="5">
        <v>61</v>
      </c>
      <c r="F23" s="50">
        <v>20945</v>
      </c>
      <c r="G23" s="5">
        <v>350711</v>
      </c>
      <c r="H23" s="50">
        <v>28440</v>
      </c>
      <c r="I23" s="5" t="s">
        <v>412</v>
      </c>
      <c r="N23" s="126"/>
      <c r="O23" s="126"/>
      <c r="P23" s="126"/>
      <c r="Q23" s="1" t="s">
        <v>1461</v>
      </c>
      <c r="T23" s="126"/>
      <c r="U23" s="126"/>
      <c r="V23" s="126"/>
      <c r="W23" s="126"/>
      <c r="X23" s="126"/>
      <c r="Y23" s="126"/>
      <c r="Z23" s="126"/>
      <c r="AA23" s="126"/>
      <c r="AB23" s="126"/>
      <c r="AC23" s="126"/>
      <c r="AD23" s="126"/>
    </row>
    <row r="24" spans="1:30" s="1" customFormat="1" x14ac:dyDescent="0.25">
      <c r="A24" s="5" t="s">
        <v>408</v>
      </c>
      <c r="B24" s="5" t="s">
        <v>469</v>
      </c>
      <c r="C24" s="5" t="s">
        <v>459</v>
      </c>
      <c r="D24" s="5" t="s">
        <v>470</v>
      </c>
      <c r="E24" s="5">
        <v>60</v>
      </c>
      <c r="F24" s="50">
        <v>21164</v>
      </c>
      <c r="G24" s="5">
        <v>350204</v>
      </c>
      <c r="H24" s="50">
        <v>28455</v>
      </c>
      <c r="I24" s="5" t="s">
        <v>417</v>
      </c>
      <c r="N24" s="126"/>
      <c r="O24" s="126"/>
      <c r="P24" s="126"/>
      <c r="Q24" s="126"/>
      <c r="R24" s="126"/>
      <c r="S24" s="126"/>
      <c r="T24" s="126"/>
      <c r="U24" s="126"/>
      <c r="V24" s="126"/>
      <c r="W24" s="126"/>
      <c r="X24" s="126"/>
      <c r="Y24" s="126"/>
      <c r="Z24" s="126"/>
      <c r="AA24" s="126"/>
      <c r="AB24" s="126"/>
      <c r="AC24" s="126"/>
      <c r="AD24" s="126"/>
    </row>
    <row r="25" spans="1:30" s="1" customFormat="1" x14ac:dyDescent="0.25">
      <c r="A25" s="5" t="s">
        <v>454</v>
      </c>
      <c r="B25" s="5" t="s">
        <v>471</v>
      </c>
      <c r="C25" s="5" t="s">
        <v>472</v>
      </c>
      <c r="D25" s="5" t="s">
        <v>473</v>
      </c>
      <c r="E25" s="5">
        <v>62</v>
      </c>
      <c r="F25" s="50">
        <v>20462</v>
      </c>
      <c r="G25" s="5">
        <v>350739</v>
      </c>
      <c r="H25" s="50">
        <v>28213</v>
      </c>
      <c r="I25" s="5" t="s">
        <v>421</v>
      </c>
      <c r="N25" s="126"/>
      <c r="O25" s="126"/>
      <c r="P25" s="126"/>
      <c r="Q25" s="126"/>
      <c r="R25" s="126"/>
      <c r="S25" s="126"/>
      <c r="T25" s="126"/>
      <c r="U25" s="126"/>
      <c r="V25" s="126"/>
      <c r="W25" s="126"/>
      <c r="X25" s="126"/>
      <c r="Y25" s="126"/>
      <c r="Z25" s="126"/>
      <c r="AA25" s="126"/>
      <c r="AB25" s="126"/>
      <c r="AC25" s="126"/>
      <c r="AD25" s="126"/>
    </row>
    <row r="26" spans="1:30" s="1" customFormat="1" x14ac:dyDescent="0.25">
      <c r="A26" s="5" t="s">
        <v>454</v>
      </c>
      <c r="B26" s="5" t="s">
        <v>474</v>
      </c>
      <c r="C26" s="5" t="s">
        <v>475</v>
      </c>
      <c r="D26" s="5" t="s">
        <v>425</v>
      </c>
      <c r="E26" s="5">
        <v>62</v>
      </c>
      <c r="F26" s="50">
        <v>20597</v>
      </c>
      <c r="G26" s="5">
        <v>351106</v>
      </c>
      <c r="H26" s="50">
        <v>28344</v>
      </c>
      <c r="I26" s="5" t="s">
        <v>412</v>
      </c>
      <c r="N26" s="126"/>
      <c r="O26" s="126"/>
      <c r="P26" s="126"/>
      <c r="Q26" s="126"/>
      <c r="R26" s="126"/>
      <c r="S26" s="126"/>
      <c r="T26" s="126"/>
      <c r="U26" s="126"/>
      <c r="V26" s="126"/>
      <c r="W26" s="126"/>
      <c r="X26" s="126"/>
      <c r="Y26" s="126"/>
      <c r="Z26" s="126"/>
      <c r="AA26" s="126"/>
      <c r="AB26" s="126"/>
      <c r="AC26" s="126"/>
      <c r="AD26" s="126"/>
    </row>
    <row r="27" spans="1:30" s="1" customFormat="1" x14ac:dyDescent="0.25">
      <c r="A27" s="5" t="s">
        <v>413</v>
      </c>
      <c r="B27" s="5" t="s">
        <v>476</v>
      </c>
      <c r="C27" s="5" t="s">
        <v>477</v>
      </c>
      <c r="D27" s="5" t="s">
        <v>478</v>
      </c>
      <c r="E27" s="5">
        <v>61</v>
      </c>
      <c r="F27" s="50">
        <v>20845</v>
      </c>
      <c r="G27" s="5">
        <v>350562</v>
      </c>
      <c r="H27" s="50">
        <v>28380</v>
      </c>
      <c r="I27" s="5" t="s">
        <v>417</v>
      </c>
      <c r="N27" s="126"/>
      <c r="O27" s="126"/>
      <c r="P27" s="126"/>
      <c r="Q27" s="126"/>
      <c r="R27" s="126"/>
      <c r="S27" s="126"/>
      <c r="T27" s="126"/>
      <c r="U27" s="126"/>
      <c r="V27" s="126"/>
      <c r="W27" s="126"/>
      <c r="X27" s="126"/>
      <c r="Y27" s="126"/>
      <c r="Z27" s="126"/>
      <c r="AA27" s="126"/>
      <c r="AB27" s="126"/>
      <c r="AC27" s="126"/>
      <c r="AD27" s="126"/>
    </row>
    <row r="28" spans="1:30" s="1" customFormat="1" x14ac:dyDescent="0.25">
      <c r="A28" s="5" t="s">
        <v>413</v>
      </c>
      <c r="B28" s="5" t="s">
        <v>479</v>
      </c>
      <c r="C28" s="5" t="s">
        <v>480</v>
      </c>
      <c r="D28" s="5" t="s">
        <v>425</v>
      </c>
      <c r="E28" s="5">
        <v>61</v>
      </c>
      <c r="F28" s="50">
        <v>20960</v>
      </c>
      <c r="G28" s="5">
        <v>350129</v>
      </c>
      <c r="H28" s="50">
        <v>28309</v>
      </c>
      <c r="I28" s="5" t="s">
        <v>421</v>
      </c>
      <c r="N28" s="126"/>
      <c r="O28" s="126"/>
      <c r="P28" s="126"/>
      <c r="Q28" s="126"/>
      <c r="R28" s="126"/>
      <c r="S28" s="126"/>
      <c r="T28" s="126"/>
      <c r="U28" s="126"/>
      <c r="V28" s="126"/>
      <c r="W28" s="126"/>
      <c r="X28" s="126"/>
      <c r="Y28" s="126"/>
      <c r="Z28" s="126"/>
      <c r="AA28" s="126"/>
      <c r="AB28" s="126"/>
      <c r="AC28" s="126"/>
      <c r="AD28" s="126"/>
    </row>
    <row r="29" spans="1:30" s="1" customFormat="1" x14ac:dyDescent="0.25">
      <c r="A29" s="5" t="s">
        <v>413</v>
      </c>
      <c r="B29" s="5" t="s">
        <v>481</v>
      </c>
      <c r="C29" s="5" t="s">
        <v>427</v>
      </c>
      <c r="D29" s="5" t="s">
        <v>482</v>
      </c>
      <c r="E29" s="5">
        <v>61</v>
      </c>
      <c r="F29" s="50">
        <v>20846</v>
      </c>
      <c r="G29" s="5">
        <v>560242</v>
      </c>
      <c r="H29" s="50">
        <v>28378</v>
      </c>
      <c r="I29" s="5" t="s">
        <v>412</v>
      </c>
      <c r="N29" s="126"/>
      <c r="O29" s="126"/>
      <c r="P29" s="126"/>
      <c r="Q29" s="126"/>
      <c r="R29" s="126"/>
      <c r="S29" s="126"/>
      <c r="T29" s="126"/>
      <c r="U29" s="126"/>
      <c r="V29" s="126"/>
      <c r="W29" s="126"/>
      <c r="X29" s="126"/>
      <c r="Y29" s="126"/>
      <c r="Z29" s="126"/>
      <c r="AA29" s="126"/>
      <c r="AB29" s="126"/>
      <c r="AC29" s="126"/>
      <c r="AD29" s="126"/>
    </row>
    <row r="30" spans="1:30" s="1" customFormat="1" x14ac:dyDescent="0.25">
      <c r="A30" s="5" t="s">
        <v>413</v>
      </c>
      <c r="B30" s="5" t="s">
        <v>483</v>
      </c>
      <c r="C30" s="5" t="s">
        <v>484</v>
      </c>
      <c r="D30" s="5" t="s">
        <v>473</v>
      </c>
      <c r="E30" s="5">
        <v>61</v>
      </c>
      <c r="F30" s="50">
        <v>20913</v>
      </c>
      <c r="G30" s="5">
        <v>350101</v>
      </c>
      <c r="H30" s="50">
        <v>28420</v>
      </c>
      <c r="I30" s="5" t="s">
        <v>417</v>
      </c>
      <c r="N30" s="126"/>
      <c r="O30" s="126"/>
      <c r="P30" s="126"/>
      <c r="Q30" s="126"/>
      <c r="R30" s="126"/>
      <c r="S30" s="126"/>
      <c r="T30" s="126"/>
      <c r="U30" s="126"/>
      <c r="V30" s="126"/>
      <c r="W30" s="126"/>
      <c r="X30" s="126"/>
      <c r="Y30" s="1" t="s">
        <v>1463</v>
      </c>
      <c r="AC30" s="126"/>
      <c r="AD30" s="126"/>
    </row>
    <row r="31" spans="1:30" s="1" customFormat="1" x14ac:dyDescent="0.25">
      <c r="A31" s="5" t="s">
        <v>413</v>
      </c>
      <c r="B31" s="5" t="s">
        <v>485</v>
      </c>
      <c r="C31" s="5" t="s">
        <v>486</v>
      </c>
      <c r="D31" s="5" t="s">
        <v>487</v>
      </c>
      <c r="E31" s="5">
        <v>61</v>
      </c>
      <c r="F31" s="50">
        <v>20867</v>
      </c>
      <c r="G31" s="5">
        <v>350783</v>
      </c>
      <c r="H31" s="50">
        <v>28235</v>
      </c>
      <c r="I31" s="5" t="s">
        <v>421</v>
      </c>
      <c r="N31" s="126"/>
      <c r="O31" s="126"/>
      <c r="P31" s="126"/>
      <c r="Q31" s="126"/>
      <c r="R31" s="126"/>
      <c r="S31" s="126"/>
      <c r="T31" s="126"/>
      <c r="U31" s="126"/>
      <c r="V31" s="126"/>
      <c r="W31" s="126"/>
      <c r="X31" s="126"/>
      <c r="Y31" s="126"/>
      <c r="Z31" s="126"/>
      <c r="AA31" s="126"/>
      <c r="AB31" s="126"/>
      <c r="AC31" s="126"/>
      <c r="AD31" s="126"/>
    </row>
    <row r="32" spans="1:30" s="1" customFormat="1" x14ac:dyDescent="0.25">
      <c r="A32" s="5" t="s">
        <v>413</v>
      </c>
      <c r="B32" s="5" t="s">
        <v>488</v>
      </c>
      <c r="C32" s="5" t="s">
        <v>489</v>
      </c>
      <c r="D32" s="5" t="s">
        <v>460</v>
      </c>
      <c r="E32" s="5">
        <v>61</v>
      </c>
      <c r="F32" s="50">
        <v>20908</v>
      </c>
      <c r="G32" s="5">
        <v>350095</v>
      </c>
      <c r="H32" s="50">
        <v>28223</v>
      </c>
      <c r="I32" s="5" t="s">
        <v>412</v>
      </c>
      <c r="N32" s="126"/>
      <c r="O32" s="126"/>
      <c r="P32" s="126"/>
      <c r="Q32" s="126"/>
      <c r="R32" s="126"/>
      <c r="S32" s="126"/>
      <c r="T32" s="126"/>
      <c r="U32" s="126"/>
      <c r="V32" s="126"/>
      <c r="W32" s="126"/>
      <c r="X32" s="126"/>
      <c r="Y32" s="126"/>
      <c r="Z32" s="126"/>
      <c r="AA32" s="126"/>
      <c r="AB32" s="126"/>
      <c r="AC32" s="126"/>
      <c r="AD32" s="126"/>
    </row>
    <row r="33" spans="1:30" s="1" customFormat="1" x14ac:dyDescent="0.25">
      <c r="A33" s="5" t="s">
        <v>413</v>
      </c>
      <c r="B33" s="5" t="s">
        <v>490</v>
      </c>
      <c r="C33" s="5" t="s">
        <v>468</v>
      </c>
      <c r="D33" s="5" t="s">
        <v>460</v>
      </c>
      <c r="E33" s="5">
        <v>60</v>
      </c>
      <c r="F33" s="50">
        <v>21280</v>
      </c>
      <c r="G33" s="5">
        <v>351094</v>
      </c>
      <c r="H33" s="50">
        <v>28248</v>
      </c>
      <c r="I33" s="5" t="s">
        <v>417</v>
      </c>
      <c r="N33" s="126"/>
      <c r="O33" s="126"/>
      <c r="P33" s="126"/>
      <c r="Q33" s="126"/>
      <c r="R33" s="126"/>
      <c r="S33" s="126"/>
      <c r="T33" s="126"/>
      <c r="U33" s="126"/>
      <c r="V33" s="126"/>
      <c r="W33" s="126"/>
      <c r="X33" s="126"/>
      <c r="Y33" s="126"/>
      <c r="Z33" s="126"/>
      <c r="AA33" s="126"/>
      <c r="AB33" s="126"/>
      <c r="AC33" s="126"/>
      <c r="AD33" s="126"/>
    </row>
    <row r="34" spans="1:30" s="1" customFormat="1" x14ac:dyDescent="0.25">
      <c r="A34" s="5" t="s">
        <v>413</v>
      </c>
      <c r="B34" s="5" t="s">
        <v>481</v>
      </c>
      <c r="C34" s="5" t="s">
        <v>491</v>
      </c>
      <c r="D34" s="5" t="s">
        <v>416</v>
      </c>
      <c r="E34" s="5">
        <v>62</v>
      </c>
      <c r="F34" s="50">
        <v>20609</v>
      </c>
      <c r="G34" s="5">
        <v>350526</v>
      </c>
      <c r="H34" s="50">
        <v>28372</v>
      </c>
      <c r="I34" s="5" t="s">
        <v>421</v>
      </c>
      <c r="N34" s="126"/>
      <c r="O34" s="126"/>
      <c r="P34" s="126"/>
      <c r="Q34" s="126"/>
      <c r="R34" s="126"/>
      <c r="S34" s="126"/>
      <c r="T34" s="126"/>
      <c r="U34" s="126"/>
      <c r="V34" s="126"/>
      <c r="W34" s="126"/>
      <c r="X34" s="126"/>
      <c r="Y34" s="126"/>
      <c r="Z34" s="126"/>
      <c r="AA34" s="126"/>
      <c r="AB34" s="126"/>
      <c r="AC34" s="126"/>
      <c r="AD34" s="126"/>
    </row>
    <row r="35" spans="1:30" s="1" customFormat="1" x14ac:dyDescent="0.25">
      <c r="A35" s="5" t="s">
        <v>413</v>
      </c>
      <c r="B35" s="5" t="s">
        <v>492</v>
      </c>
      <c r="C35" s="5" t="s">
        <v>432</v>
      </c>
      <c r="D35" s="5" t="s">
        <v>457</v>
      </c>
      <c r="E35" s="5">
        <v>61</v>
      </c>
      <c r="F35" s="50">
        <v>20905</v>
      </c>
      <c r="G35" s="5">
        <v>350122</v>
      </c>
      <c r="H35" s="50">
        <v>28265</v>
      </c>
      <c r="I35" s="5" t="s">
        <v>412</v>
      </c>
      <c r="N35" s="126"/>
      <c r="O35" s="126"/>
      <c r="P35" s="126"/>
      <c r="Q35" s="126"/>
      <c r="R35" s="126"/>
      <c r="S35" s="126"/>
      <c r="T35" s="126"/>
      <c r="U35" s="126"/>
      <c r="V35" s="126"/>
      <c r="W35" s="126"/>
      <c r="X35" s="126"/>
      <c r="Y35" s="126"/>
      <c r="Z35" s="126"/>
      <c r="AA35" s="126"/>
      <c r="AB35" s="126"/>
      <c r="AC35" s="126"/>
      <c r="AD35" s="126"/>
    </row>
    <row r="36" spans="1:30" s="1" customFormat="1" x14ac:dyDescent="0.25">
      <c r="A36" s="5" t="s">
        <v>454</v>
      </c>
      <c r="B36" s="5" t="s">
        <v>185</v>
      </c>
      <c r="C36" s="5" t="s">
        <v>438</v>
      </c>
      <c r="D36" s="5" t="s">
        <v>457</v>
      </c>
      <c r="E36" s="5">
        <v>61</v>
      </c>
      <c r="F36" s="50">
        <v>20846</v>
      </c>
      <c r="G36" s="5">
        <v>351043</v>
      </c>
      <c r="H36" s="50">
        <v>28378</v>
      </c>
      <c r="I36" s="5" t="s">
        <v>412</v>
      </c>
      <c r="N36" s="126"/>
      <c r="O36" s="126"/>
      <c r="P36" s="126"/>
      <c r="Q36" s="126"/>
      <c r="R36" s="126"/>
      <c r="S36" s="126"/>
      <c r="T36" s="126"/>
      <c r="U36" s="126"/>
      <c r="V36" s="126"/>
      <c r="W36" s="126"/>
      <c r="X36" s="126"/>
      <c r="Y36" s="126"/>
      <c r="Z36" s="126"/>
      <c r="AA36" s="126"/>
      <c r="AB36" s="126"/>
      <c r="AC36" s="126"/>
      <c r="AD36" s="126"/>
    </row>
    <row r="37" spans="1:30" s="1" customFormat="1" x14ac:dyDescent="0.25">
      <c r="A37" s="5" t="s">
        <v>413</v>
      </c>
      <c r="B37" s="5" t="s">
        <v>493</v>
      </c>
      <c r="C37" s="5" t="s">
        <v>494</v>
      </c>
      <c r="D37" s="5" t="s">
        <v>457</v>
      </c>
      <c r="E37" s="5">
        <v>60</v>
      </c>
      <c r="F37" s="50">
        <v>21100</v>
      </c>
      <c r="G37" s="5">
        <v>351265</v>
      </c>
      <c r="H37" s="50">
        <v>28130</v>
      </c>
      <c r="I37" s="5" t="s">
        <v>417</v>
      </c>
      <c r="N37" s="126"/>
      <c r="O37" s="126"/>
      <c r="P37" s="126"/>
      <c r="Q37" s="126"/>
      <c r="R37" s="126"/>
      <c r="S37" s="126"/>
      <c r="T37" s="126"/>
      <c r="U37" s="126"/>
      <c r="V37" s="126"/>
      <c r="W37" s="126"/>
      <c r="X37" s="126"/>
      <c r="Y37" s="126"/>
      <c r="Z37" s="126"/>
      <c r="AA37" s="126"/>
      <c r="AB37" s="126"/>
      <c r="AC37" s="126"/>
      <c r="AD37" s="126"/>
    </row>
    <row r="38" spans="1:30" s="1" customFormat="1" x14ac:dyDescent="0.25">
      <c r="A38" s="5" t="s">
        <v>413</v>
      </c>
      <c r="B38" s="5" t="s">
        <v>479</v>
      </c>
      <c r="C38" s="5" t="s">
        <v>472</v>
      </c>
      <c r="D38" s="5" t="s">
        <v>460</v>
      </c>
      <c r="E38" s="5">
        <v>59</v>
      </c>
      <c r="F38" s="50">
        <v>21527</v>
      </c>
      <c r="G38" s="5">
        <v>350024</v>
      </c>
      <c r="H38" s="50">
        <v>28257</v>
      </c>
      <c r="I38" s="5" t="s">
        <v>421</v>
      </c>
      <c r="N38" s="126"/>
      <c r="O38" s="126"/>
      <c r="P38" s="126"/>
      <c r="Q38" s="126"/>
      <c r="R38" s="126"/>
      <c r="S38" s="126"/>
      <c r="T38" s="126"/>
      <c r="U38" s="126"/>
      <c r="V38" s="126"/>
      <c r="W38" s="126"/>
      <c r="X38" s="126"/>
      <c r="Y38" s="126"/>
      <c r="Z38" s="126"/>
      <c r="AA38" s="126"/>
      <c r="AB38" s="126"/>
      <c r="AC38" s="126"/>
      <c r="AD38" s="126"/>
    </row>
    <row r="39" spans="1:30" s="1" customFormat="1" x14ac:dyDescent="0.25">
      <c r="A39" s="5" t="s">
        <v>413</v>
      </c>
      <c r="B39" s="5" t="s">
        <v>495</v>
      </c>
      <c r="C39" s="5" t="s">
        <v>496</v>
      </c>
      <c r="D39" s="5" t="s">
        <v>457</v>
      </c>
      <c r="E39" s="5">
        <v>60</v>
      </c>
      <c r="F39" s="50">
        <v>21134</v>
      </c>
      <c r="G39" s="5">
        <v>350193</v>
      </c>
      <c r="H39" s="50">
        <v>28187</v>
      </c>
      <c r="I39" s="5" t="s">
        <v>412</v>
      </c>
      <c r="N39" s="126"/>
      <c r="O39" s="126"/>
      <c r="P39" s="126"/>
      <c r="Q39" s="126"/>
      <c r="R39" s="126"/>
      <c r="S39" s="126"/>
      <c r="T39" s="126"/>
      <c r="U39" s="126"/>
      <c r="V39" s="126"/>
      <c r="W39" s="126"/>
      <c r="X39" s="126"/>
      <c r="Y39" s="126"/>
      <c r="Z39" s="126"/>
      <c r="AA39" s="126"/>
      <c r="AB39" s="126"/>
      <c r="AC39" s="126"/>
      <c r="AD39" s="126"/>
    </row>
    <row r="40" spans="1:30" s="1" customFormat="1" x14ac:dyDescent="0.25">
      <c r="A40" s="5" t="s">
        <v>413</v>
      </c>
      <c r="B40" s="5" t="s">
        <v>497</v>
      </c>
      <c r="C40" s="5" t="s">
        <v>498</v>
      </c>
      <c r="D40" s="5" t="s">
        <v>473</v>
      </c>
      <c r="E40" s="5">
        <v>61</v>
      </c>
      <c r="F40" s="50">
        <v>21044</v>
      </c>
      <c r="G40" s="5">
        <v>350514</v>
      </c>
      <c r="H40" s="50">
        <v>28455</v>
      </c>
      <c r="I40" s="5" t="s">
        <v>417</v>
      </c>
      <c r="N40" s="126"/>
      <c r="O40" s="126"/>
      <c r="P40" s="126"/>
      <c r="Q40" s="126"/>
      <c r="R40" s="126"/>
      <c r="S40" s="126"/>
      <c r="T40" s="126"/>
      <c r="U40" s="126"/>
      <c r="V40" s="126"/>
      <c r="W40" s="126"/>
      <c r="X40" s="126"/>
      <c r="Y40" s="126"/>
      <c r="Z40" s="126"/>
      <c r="AA40" s="126"/>
      <c r="AB40" s="126"/>
      <c r="AC40" s="126"/>
      <c r="AD40" s="126"/>
    </row>
    <row r="41" spans="1:30" s="1" customFormat="1" x14ac:dyDescent="0.25">
      <c r="A41" s="5" t="s">
        <v>413</v>
      </c>
      <c r="B41" s="5" t="s">
        <v>499</v>
      </c>
      <c r="C41" s="5" t="s">
        <v>435</v>
      </c>
      <c r="D41" s="5" t="s">
        <v>416</v>
      </c>
      <c r="E41" s="5">
        <v>60</v>
      </c>
      <c r="F41" s="50">
        <v>21334</v>
      </c>
      <c r="G41" s="5">
        <v>351238</v>
      </c>
      <c r="H41" s="50">
        <v>28469</v>
      </c>
      <c r="I41" s="5" t="s">
        <v>421</v>
      </c>
      <c r="N41" s="126"/>
      <c r="O41" s="126"/>
      <c r="P41" s="126"/>
      <c r="Q41" s="126"/>
      <c r="R41" s="126"/>
      <c r="S41" s="126"/>
      <c r="T41" s="126"/>
      <c r="U41" s="126"/>
      <c r="V41" s="126"/>
      <c r="W41" s="126"/>
      <c r="X41" s="126"/>
      <c r="Y41" s="126"/>
      <c r="Z41" s="126"/>
      <c r="AA41" s="126"/>
      <c r="AB41" s="126"/>
      <c r="AC41" s="126"/>
      <c r="AD41" s="126"/>
    </row>
    <row r="42" spans="1:30" s="1" customFormat="1" x14ac:dyDescent="0.25">
      <c r="A42" s="5" t="s">
        <v>413</v>
      </c>
      <c r="B42" s="5" t="s">
        <v>500</v>
      </c>
      <c r="C42" s="5" t="s">
        <v>501</v>
      </c>
      <c r="D42" s="5" t="s">
        <v>502</v>
      </c>
      <c r="E42" s="5">
        <v>59</v>
      </c>
      <c r="F42" s="50">
        <v>21515</v>
      </c>
      <c r="G42" s="5">
        <v>350036</v>
      </c>
      <c r="H42" s="50">
        <v>28639</v>
      </c>
      <c r="I42" s="5" t="s">
        <v>421</v>
      </c>
      <c r="N42" s="126"/>
      <c r="O42" s="126"/>
      <c r="P42" s="126"/>
      <c r="Q42" s="126"/>
      <c r="R42" s="126"/>
      <c r="S42" s="126"/>
      <c r="T42" s="126"/>
      <c r="U42" s="126"/>
      <c r="V42" s="126"/>
      <c r="W42" s="126"/>
      <c r="X42" s="126"/>
      <c r="Y42" s="126"/>
      <c r="Z42" s="126"/>
      <c r="AA42" s="126"/>
      <c r="AB42" s="126"/>
      <c r="AC42" s="126"/>
      <c r="AD42" s="126"/>
    </row>
    <row r="43" spans="1:30" s="1" customFormat="1" x14ac:dyDescent="0.25">
      <c r="A43" s="5" t="s">
        <v>408</v>
      </c>
      <c r="B43" s="5" t="s">
        <v>503</v>
      </c>
      <c r="C43" s="5" t="s">
        <v>504</v>
      </c>
      <c r="D43" s="5" t="s">
        <v>422</v>
      </c>
      <c r="E43" s="5">
        <v>61</v>
      </c>
      <c r="F43" s="50">
        <v>21039</v>
      </c>
      <c r="G43" s="5">
        <v>351231</v>
      </c>
      <c r="H43" s="50">
        <v>28150</v>
      </c>
      <c r="I43" s="5" t="s">
        <v>421</v>
      </c>
      <c r="N43" s="126"/>
      <c r="O43" s="126"/>
      <c r="P43" s="126"/>
      <c r="Q43" s="126"/>
      <c r="R43" s="126"/>
      <c r="S43" s="126"/>
      <c r="T43" s="126"/>
      <c r="U43" s="126"/>
      <c r="V43" s="126"/>
      <c r="W43" s="126"/>
      <c r="X43" s="126"/>
      <c r="Y43" s="126"/>
      <c r="Z43" s="126"/>
      <c r="AA43" s="126"/>
      <c r="AB43" s="126"/>
      <c r="AC43" s="126"/>
      <c r="AD43" s="126"/>
    </row>
    <row r="44" spans="1:30" s="1" customFormat="1" x14ac:dyDescent="0.25">
      <c r="A44" s="5" t="s">
        <v>408</v>
      </c>
      <c r="B44" s="5" t="s">
        <v>492</v>
      </c>
      <c r="C44" s="5" t="s">
        <v>157</v>
      </c>
      <c r="D44" s="5" t="s">
        <v>473</v>
      </c>
      <c r="E44" s="5">
        <v>60</v>
      </c>
      <c r="F44" s="50">
        <v>21440</v>
      </c>
      <c r="G44" s="5">
        <v>350857</v>
      </c>
      <c r="H44" s="50">
        <v>28630</v>
      </c>
      <c r="I44" s="5" t="s">
        <v>421</v>
      </c>
      <c r="N44" s="126"/>
      <c r="O44" s="126"/>
      <c r="P44" s="126"/>
      <c r="Q44" s="126"/>
      <c r="R44" s="126"/>
      <c r="S44" s="126"/>
      <c r="T44" s="126"/>
      <c r="U44" s="126"/>
      <c r="V44" s="126"/>
      <c r="W44" s="126"/>
      <c r="X44" s="126"/>
      <c r="Y44" s="126"/>
      <c r="Z44" s="126"/>
      <c r="AA44" s="126"/>
      <c r="AB44" s="126"/>
      <c r="AC44" s="126"/>
      <c r="AD44" s="126"/>
    </row>
    <row r="45" spans="1:30" s="1" customFormat="1" x14ac:dyDescent="0.25">
      <c r="A45" s="5" t="s">
        <v>408</v>
      </c>
      <c r="B45" s="5" t="s">
        <v>418</v>
      </c>
      <c r="C45" s="5" t="s">
        <v>444</v>
      </c>
      <c r="D45" s="5" t="s">
        <v>505</v>
      </c>
      <c r="E45" s="5">
        <v>62</v>
      </c>
      <c r="F45" s="50">
        <v>20639</v>
      </c>
      <c r="G45" s="5">
        <v>350604</v>
      </c>
      <c r="H45" s="50">
        <v>28745</v>
      </c>
      <c r="I45" s="5" t="s">
        <v>421</v>
      </c>
      <c r="N45" s="126"/>
      <c r="O45" s="126"/>
      <c r="P45" s="126"/>
      <c r="Q45" s="126"/>
      <c r="R45" s="126"/>
      <c r="S45" s="126"/>
      <c r="T45" s="126"/>
      <c r="U45" s="126"/>
      <c r="V45" s="126"/>
      <c r="W45" s="126"/>
      <c r="X45" s="126"/>
      <c r="Y45" s="126"/>
      <c r="Z45" s="126"/>
      <c r="AA45" s="126"/>
      <c r="AB45" s="126"/>
      <c r="AC45" s="126"/>
      <c r="AD45" s="126"/>
    </row>
    <row r="46" spans="1:30" s="1" customFormat="1" x14ac:dyDescent="0.25">
      <c r="A46" s="5" t="s">
        <v>413</v>
      </c>
      <c r="B46" s="5" t="s">
        <v>506</v>
      </c>
      <c r="C46" s="5" t="s">
        <v>507</v>
      </c>
      <c r="D46" s="5" t="s">
        <v>416</v>
      </c>
      <c r="E46" s="5">
        <v>62</v>
      </c>
      <c r="F46" s="50">
        <v>20535</v>
      </c>
      <c r="G46" s="5">
        <v>350925</v>
      </c>
      <c r="H46" s="50">
        <v>28583</v>
      </c>
      <c r="I46" s="5" t="s">
        <v>421</v>
      </c>
      <c r="N46" s="126"/>
      <c r="O46" s="126"/>
      <c r="P46" s="126"/>
      <c r="Q46" s="126"/>
      <c r="R46" s="126"/>
      <c r="S46" s="126"/>
      <c r="T46" s="126"/>
      <c r="U46" s="126"/>
      <c r="V46" s="126"/>
      <c r="W46" s="126"/>
      <c r="X46" s="126"/>
      <c r="Y46" s="126"/>
      <c r="Z46" s="126"/>
      <c r="AA46" s="126"/>
      <c r="AB46" s="126"/>
      <c r="AC46" s="126"/>
      <c r="AD46" s="126"/>
    </row>
    <row r="47" spans="1:30" s="1" customFormat="1" x14ac:dyDescent="0.25">
      <c r="A47" s="5" t="s">
        <v>413</v>
      </c>
      <c r="B47" s="5" t="s">
        <v>471</v>
      </c>
      <c r="C47" s="5" t="s">
        <v>486</v>
      </c>
      <c r="D47" s="5" t="s">
        <v>508</v>
      </c>
      <c r="E47" s="5">
        <v>60</v>
      </c>
      <c r="F47" s="50">
        <v>21115</v>
      </c>
      <c r="G47" s="5">
        <v>350990</v>
      </c>
      <c r="H47" s="50">
        <v>28537</v>
      </c>
      <c r="I47" s="5" t="s">
        <v>421</v>
      </c>
      <c r="N47" s="126"/>
      <c r="O47" s="126"/>
      <c r="P47" s="126"/>
      <c r="Q47" s="126"/>
      <c r="R47" s="126"/>
      <c r="S47" s="126"/>
      <c r="T47" s="126"/>
      <c r="U47" s="126"/>
      <c r="V47" s="126"/>
      <c r="W47" s="126"/>
      <c r="X47" s="126"/>
      <c r="Y47" s="126"/>
      <c r="Z47" s="126"/>
      <c r="AA47" s="126"/>
      <c r="AB47" s="126"/>
      <c r="AC47" s="126"/>
      <c r="AD47" s="126"/>
    </row>
    <row r="48" spans="1:30" s="1" customFormat="1" x14ac:dyDescent="0.25">
      <c r="A48" s="5" t="s">
        <v>413</v>
      </c>
      <c r="B48" s="5" t="s">
        <v>509</v>
      </c>
      <c r="C48" s="5" t="s">
        <v>510</v>
      </c>
      <c r="D48" s="5" t="s">
        <v>460</v>
      </c>
      <c r="E48" s="5">
        <v>60</v>
      </c>
      <c r="F48" s="50">
        <v>21295</v>
      </c>
      <c r="G48" s="5">
        <v>350110</v>
      </c>
      <c r="H48" s="50">
        <v>28578</v>
      </c>
      <c r="I48" s="5" t="s">
        <v>421</v>
      </c>
      <c r="N48" s="126"/>
      <c r="O48" s="126"/>
      <c r="P48" s="126"/>
      <c r="Q48" s="126"/>
      <c r="R48" s="126"/>
      <c r="S48" s="126"/>
      <c r="T48" s="126"/>
      <c r="U48" s="126"/>
      <c r="V48" s="126"/>
      <c r="W48" s="126"/>
      <c r="X48" s="126"/>
      <c r="Y48" s="126"/>
      <c r="Z48" s="126"/>
      <c r="AA48" s="126"/>
      <c r="AB48" s="126"/>
      <c r="AC48" s="126"/>
      <c r="AD48" s="126"/>
    </row>
    <row r="49" spans="1:30" s="1" customFormat="1" x14ac:dyDescent="0.25">
      <c r="A49" s="5" t="s">
        <v>413</v>
      </c>
      <c r="B49" s="5" t="s">
        <v>488</v>
      </c>
      <c r="C49" s="5" t="s">
        <v>489</v>
      </c>
      <c r="D49" s="5" t="s">
        <v>473</v>
      </c>
      <c r="E49" s="5">
        <v>61</v>
      </c>
      <c r="F49" s="50">
        <v>20918</v>
      </c>
      <c r="G49" s="5">
        <v>350442</v>
      </c>
      <c r="H49" s="50">
        <v>28585</v>
      </c>
      <c r="I49" s="5" t="s">
        <v>421</v>
      </c>
      <c r="N49" s="126"/>
      <c r="O49" s="126"/>
      <c r="P49" s="126"/>
      <c r="Q49" s="126"/>
      <c r="R49" s="126"/>
      <c r="S49" s="126"/>
      <c r="T49" s="126"/>
      <c r="U49" s="126"/>
      <c r="V49" s="126"/>
      <c r="W49" s="126"/>
      <c r="X49" s="126"/>
      <c r="Y49" s="126"/>
      <c r="Z49" s="126"/>
      <c r="AA49" s="126"/>
      <c r="AB49" s="126"/>
      <c r="AC49" s="126"/>
      <c r="AD49" s="126"/>
    </row>
    <row r="50" spans="1:30" s="1" customFormat="1" x14ac:dyDescent="0.25">
      <c r="A50" s="5" t="s">
        <v>408</v>
      </c>
      <c r="B50" s="5" t="s">
        <v>511</v>
      </c>
      <c r="C50" s="5" t="s">
        <v>444</v>
      </c>
      <c r="D50" s="5" t="s">
        <v>460</v>
      </c>
      <c r="E50" s="5">
        <v>61</v>
      </c>
      <c r="F50" s="50">
        <v>20943</v>
      </c>
      <c r="G50" s="5">
        <v>350678</v>
      </c>
      <c r="H50" s="50">
        <v>28644</v>
      </c>
      <c r="I50" s="5" t="s">
        <v>421</v>
      </c>
      <c r="N50" s="126"/>
      <c r="O50" s="126"/>
      <c r="P50" s="126"/>
      <c r="Q50" s="126"/>
      <c r="R50" s="126"/>
      <c r="S50" s="126"/>
      <c r="T50" s="126"/>
      <c r="U50" s="126"/>
      <c r="V50" s="126"/>
      <c r="W50" s="126"/>
      <c r="X50" s="126"/>
      <c r="Y50" s="126"/>
      <c r="Z50" s="126"/>
      <c r="AA50" s="126"/>
      <c r="AB50" s="126"/>
      <c r="AC50" s="126"/>
      <c r="AD50" s="126"/>
    </row>
    <row r="51" spans="1:30" s="1" customFormat="1" x14ac:dyDescent="0.25">
      <c r="A51" s="5" t="s">
        <v>413</v>
      </c>
      <c r="B51" s="5" t="s">
        <v>431</v>
      </c>
      <c r="C51" s="5" t="s">
        <v>510</v>
      </c>
      <c r="D51" s="5" t="s">
        <v>457</v>
      </c>
      <c r="E51" s="5">
        <v>61</v>
      </c>
      <c r="F51" s="50">
        <v>21067</v>
      </c>
      <c r="G51" s="5">
        <v>350748</v>
      </c>
      <c r="H51" s="50">
        <v>28575</v>
      </c>
      <c r="I51" s="5" t="s">
        <v>466</v>
      </c>
      <c r="N51" s="126"/>
      <c r="O51" s="126"/>
      <c r="P51" s="126"/>
      <c r="Q51" s="126"/>
      <c r="R51" s="126"/>
      <c r="S51" s="126"/>
      <c r="T51" s="126"/>
      <c r="U51" s="126"/>
      <c r="V51" s="126"/>
      <c r="W51" s="126"/>
      <c r="X51" s="126"/>
      <c r="Y51" s="126"/>
      <c r="Z51" s="126"/>
      <c r="AA51" s="126"/>
      <c r="AB51" s="126"/>
      <c r="AC51" s="126"/>
      <c r="AD51" s="126"/>
    </row>
    <row r="52" spans="1:30" s="1" customFormat="1" x14ac:dyDescent="0.25">
      <c r="A52" s="5" t="s">
        <v>413</v>
      </c>
      <c r="B52" s="5" t="s">
        <v>512</v>
      </c>
      <c r="C52" s="5" t="s">
        <v>510</v>
      </c>
      <c r="D52" s="5" t="s">
        <v>460</v>
      </c>
      <c r="E52" s="5">
        <v>60</v>
      </c>
      <c r="F52" s="50">
        <v>21325</v>
      </c>
      <c r="G52" s="5">
        <v>350402</v>
      </c>
      <c r="H52" s="50">
        <v>28516</v>
      </c>
      <c r="I52" s="5" t="s">
        <v>466</v>
      </c>
      <c r="N52" s="126"/>
      <c r="O52" s="126"/>
      <c r="P52" s="126"/>
      <c r="Q52" s="126"/>
      <c r="R52" s="126"/>
      <c r="S52" s="126"/>
      <c r="T52" s="126"/>
      <c r="U52" s="126"/>
      <c r="V52" s="126"/>
      <c r="W52" s="126"/>
      <c r="X52" s="126"/>
      <c r="Y52" s="126"/>
      <c r="Z52" s="126"/>
      <c r="AA52" s="126"/>
      <c r="AB52" s="126"/>
      <c r="AC52" s="126"/>
      <c r="AD52" s="126"/>
    </row>
    <row r="53" spans="1:30" s="1" customFormat="1" x14ac:dyDescent="0.25">
      <c r="A53" s="5" t="s">
        <v>413</v>
      </c>
      <c r="B53" s="5" t="s">
        <v>483</v>
      </c>
      <c r="C53" s="5" t="s">
        <v>513</v>
      </c>
      <c r="D53" s="5" t="s">
        <v>457</v>
      </c>
      <c r="E53" s="5">
        <v>60</v>
      </c>
      <c r="F53" s="50">
        <v>21438</v>
      </c>
      <c r="G53" s="5">
        <v>350536</v>
      </c>
      <c r="H53" s="50">
        <v>28770</v>
      </c>
      <c r="I53" s="5" t="s">
        <v>466</v>
      </c>
      <c r="N53" s="126"/>
      <c r="O53" s="126"/>
      <c r="P53" s="126"/>
      <c r="Q53" s="126"/>
      <c r="R53" s="126"/>
      <c r="S53" s="126"/>
      <c r="T53" s="126"/>
      <c r="U53" s="126"/>
      <c r="V53" s="126"/>
      <c r="W53" s="126"/>
      <c r="X53" s="126"/>
      <c r="Y53" s="126"/>
      <c r="Z53" s="126"/>
      <c r="AA53" s="126"/>
      <c r="AB53" s="126"/>
      <c r="AC53" s="126"/>
      <c r="AD53" s="126"/>
    </row>
    <row r="54" spans="1:30" s="1" customFormat="1" x14ac:dyDescent="0.25">
      <c r="A54" s="5" t="s">
        <v>413</v>
      </c>
      <c r="B54" s="5" t="s">
        <v>514</v>
      </c>
      <c r="C54" s="5" t="s">
        <v>515</v>
      </c>
      <c r="D54" s="5" t="s">
        <v>516</v>
      </c>
      <c r="E54" s="5">
        <v>60</v>
      </c>
      <c r="F54" s="50">
        <v>21190</v>
      </c>
      <c r="G54" s="5">
        <v>350643</v>
      </c>
      <c r="H54" s="50">
        <v>28832</v>
      </c>
      <c r="I54" s="5" t="s">
        <v>466</v>
      </c>
    </row>
    <row r="55" spans="1:30" s="1" customFormat="1" x14ac:dyDescent="0.25">
      <c r="A55" s="5" t="s">
        <v>413</v>
      </c>
      <c r="B55" s="5" t="s">
        <v>517</v>
      </c>
      <c r="C55" s="5" t="s">
        <v>441</v>
      </c>
      <c r="D55" s="5" t="s">
        <v>447</v>
      </c>
      <c r="E55" s="5">
        <v>60</v>
      </c>
      <c r="F55" s="50">
        <v>21317</v>
      </c>
      <c r="G55" s="5">
        <v>350191</v>
      </c>
      <c r="H55" s="50">
        <v>28804</v>
      </c>
      <c r="I55" s="5" t="s">
        <v>466</v>
      </c>
    </row>
    <row r="56" spans="1:30" s="1" customFormat="1" x14ac:dyDescent="0.25">
      <c r="A56" s="5" t="s">
        <v>413</v>
      </c>
      <c r="B56" s="5" t="s">
        <v>479</v>
      </c>
      <c r="C56" s="5" t="s">
        <v>518</v>
      </c>
      <c r="D56" s="5" t="s">
        <v>425</v>
      </c>
      <c r="E56" s="5">
        <v>60</v>
      </c>
      <c r="F56" s="50">
        <v>21247</v>
      </c>
      <c r="G56" s="5">
        <v>350874</v>
      </c>
      <c r="H56" s="50">
        <v>28714</v>
      </c>
      <c r="I56" s="5" t="s">
        <v>466</v>
      </c>
    </row>
    <row r="57" spans="1:30" s="1" customFormat="1" x14ac:dyDescent="0.25">
      <c r="A57" s="5" t="s">
        <v>454</v>
      </c>
      <c r="B57" s="5" t="s">
        <v>519</v>
      </c>
      <c r="C57" s="5" t="s">
        <v>520</v>
      </c>
      <c r="D57" s="5" t="s">
        <v>416</v>
      </c>
      <c r="E57" s="5">
        <v>59</v>
      </c>
      <c r="F57" s="50">
        <v>21515</v>
      </c>
      <c r="G57" s="5">
        <v>351111</v>
      </c>
      <c r="H57" s="50">
        <v>28639</v>
      </c>
      <c r="I57" s="5" t="s">
        <v>466</v>
      </c>
    </row>
    <row r="58" spans="1:30" s="1" customFormat="1" x14ac:dyDescent="0.25">
      <c r="A58" s="5" t="s">
        <v>413</v>
      </c>
      <c r="B58" s="5" t="s">
        <v>521</v>
      </c>
      <c r="C58" s="5" t="s">
        <v>438</v>
      </c>
      <c r="D58" s="5" t="s">
        <v>522</v>
      </c>
      <c r="E58" s="5">
        <v>58</v>
      </c>
      <c r="F58" s="50">
        <v>21894</v>
      </c>
      <c r="G58" s="5">
        <v>350945</v>
      </c>
      <c r="H58" s="50">
        <v>28819</v>
      </c>
      <c r="I58" s="5" t="s">
        <v>466</v>
      </c>
    </row>
    <row r="59" spans="1:30" s="1" customFormat="1" x14ac:dyDescent="0.25">
      <c r="A59" s="5" t="s">
        <v>413</v>
      </c>
      <c r="B59" s="5" t="s">
        <v>450</v>
      </c>
      <c r="C59" s="5" t="s">
        <v>523</v>
      </c>
      <c r="D59" s="5" t="s">
        <v>502</v>
      </c>
      <c r="E59" s="5">
        <v>58</v>
      </c>
      <c r="F59" s="50">
        <v>22058</v>
      </c>
      <c r="G59" s="5">
        <v>351126</v>
      </c>
      <c r="H59" s="50">
        <v>28832</v>
      </c>
      <c r="I59" s="5" t="s">
        <v>466</v>
      </c>
    </row>
    <row r="60" spans="1:30" s="1" customFormat="1" x14ac:dyDescent="0.25">
      <c r="A60" s="5" t="s">
        <v>408</v>
      </c>
      <c r="B60" s="5" t="s">
        <v>524</v>
      </c>
      <c r="C60" s="5" t="s">
        <v>459</v>
      </c>
      <c r="D60" s="5" t="s">
        <v>470</v>
      </c>
      <c r="E60" s="5">
        <v>60</v>
      </c>
      <c r="F60" s="50">
        <v>21150</v>
      </c>
      <c r="G60" s="5">
        <v>351025</v>
      </c>
      <c r="H60" s="50">
        <v>28755</v>
      </c>
      <c r="I60" s="5" t="s">
        <v>412</v>
      </c>
    </row>
    <row r="61" spans="1:30" s="1" customFormat="1" x14ac:dyDescent="0.25">
      <c r="A61" s="5" t="s">
        <v>413</v>
      </c>
      <c r="B61" s="5" t="s">
        <v>458</v>
      </c>
      <c r="C61" s="5" t="s">
        <v>438</v>
      </c>
      <c r="D61" s="5" t="s">
        <v>525</v>
      </c>
      <c r="E61" s="5">
        <v>60</v>
      </c>
      <c r="F61" s="50">
        <v>21131</v>
      </c>
      <c r="G61" s="5">
        <v>351270</v>
      </c>
      <c r="H61" s="50">
        <v>28531</v>
      </c>
      <c r="I61" s="5" t="s">
        <v>412</v>
      </c>
    </row>
    <row r="62" spans="1:30" s="1" customFormat="1" x14ac:dyDescent="0.25">
      <c r="A62" s="5" t="s">
        <v>408</v>
      </c>
      <c r="B62" s="5" t="s">
        <v>526</v>
      </c>
      <c r="C62" s="5" t="s">
        <v>527</v>
      </c>
      <c r="D62" s="5" t="s">
        <v>473</v>
      </c>
      <c r="E62" s="5">
        <v>60</v>
      </c>
      <c r="F62" s="50">
        <v>21291</v>
      </c>
      <c r="G62" s="5">
        <v>350984</v>
      </c>
      <c r="H62" s="50">
        <v>28645</v>
      </c>
      <c r="I62" s="5" t="s">
        <v>412</v>
      </c>
    </row>
    <row r="63" spans="1:30" s="1" customFormat="1" x14ac:dyDescent="0.25">
      <c r="A63" s="5" t="s">
        <v>413</v>
      </c>
      <c r="B63" s="5" t="s">
        <v>450</v>
      </c>
      <c r="C63" s="5" t="s">
        <v>441</v>
      </c>
      <c r="D63" s="5" t="s">
        <v>416</v>
      </c>
      <c r="E63" s="5">
        <v>59</v>
      </c>
      <c r="F63" s="50">
        <v>21480</v>
      </c>
      <c r="G63" s="5">
        <v>351006</v>
      </c>
      <c r="H63" s="50">
        <v>28627</v>
      </c>
      <c r="I63" s="5" t="s">
        <v>412</v>
      </c>
    </row>
    <row r="64" spans="1:30" s="1" customFormat="1" x14ac:dyDescent="0.25">
      <c r="A64" s="5" t="s">
        <v>413</v>
      </c>
      <c r="B64" s="5" t="s">
        <v>528</v>
      </c>
      <c r="C64" s="5" t="s">
        <v>529</v>
      </c>
      <c r="D64" s="5" t="s">
        <v>439</v>
      </c>
      <c r="E64" s="5">
        <v>60</v>
      </c>
      <c r="F64" s="50">
        <v>21242</v>
      </c>
      <c r="G64" s="5">
        <v>351202</v>
      </c>
      <c r="H64" s="50">
        <v>28644</v>
      </c>
      <c r="I64" s="5" t="s">
        <v>412</v>
      </c>
    </row>
    <row r="65" spans="1:9" s="1" customFormat="1" x14ac:dyDescent="0.25">
      <c r="A65" s="5" t="s">
        <v>408</v>
      </c>
      <c r="B65" s="5" t="s">
        <v>521</v>
      </c>
      <c r="C65" s="5" t="s">
        <v>95</v>
      </c>
      <c r="D65" s="5" t="s">
        <v>530</v>
      </c>
      <c r="E65" s="5">
        <v>59</v>
      </c>
      <c r="F65" s="50">
        <v>21743</v>
      </c>
      <c r="G65" s="5">
        <v>350944</v>
      </c>
      <c r="H65" s="50">
        <v>28615</v>
      </c>
      <c r="I65" s="5" t="s">
        <v>412</v>
      </c>
    </row>
    <row r="66" spans="1:9" s="1" customFormat="1" x14ac:dyDescent="0.25">
      <c r="A66" s="5" t="s">
        <v>413</v>
      </c>
      <c r="B66" s="5" t="s">
        <v>531</v>
      </c>
      <c r="C66" s="5" t="s">
        <v>532</v>
      </c>
      <c r="D66" s="5" t="s">
        <v>416</v>
      </c>
      <c r="E66" s="5">
        <v>60</v>
      </c>
      <c r="F66" s="50">
        <v>21265</v>
      </c>
      <c r="G66" s="5">
        <v>350923</v>
      </c>
      <c r="H66" s="50">
        <v>28834</v>
      </c>
      <c r="I66" s="5" t="s">
        <v>412</v>
      </c>
    </row>
    <row r="67" spans="1:9" s="1" customFormat="1" x14ac:dyDescent="0.25">
      <c r="A67" s="5" t="s">
        <v>408</v>
      </c>
      <c r="B67" s="5" t="s">
        <v>514</v>
      </c>
      <c r="C67" s="5" t="s">
        <v>533</v>
      </c>
      <c r="D67" s="5" t="s">
        <v>439</v>
      </c>
      <c r="E67" s="5">
        <v>59</v>
      </c>
      <c r="F67" s="50">
        <v>21501</v>
      </c>
      <c r="G67" s="5">
        <v>350761</v>
      </c>
      <c r="H67" s="50">
        <v>28498</v>
      </c>
      <c r="I67" s="5" t="s">
        <v>412</v>
      </c>
    </row>
    <row r="68" spans="1:9" s="1" customFormat="1" x14ac:dyDescent="0.25">
      <c r="A68" s="5" t="s">
        <v>408</v>
      </c>
      <c r="B68" s="5" t="s">
        <v>534</v>
      </c>
      <c r="C68" s="5" t="s">
        <v>535</v>
      </c>
      <c r="D68" s="5" t="s">
        <v>536</v>
      </c>
      <c r="E68" s="5">
        <v>58</v>
      </c>
      <c r="F68" s="50">
        <v>21879</v>
      </c>
      <c r="G68" s="5">
        <v>350456</v>
      </c>
      <c r="H68" s="50">
        <v>28632</v>
      </c>
      <c r="I68" s="5" t="s">
        <v>412</v>
      </c>
    </row>
    <row r="69" spans="1:9" s="1" customFormat="1" x14ac:dyDescent="0.25">
      <c r="A69" s="5" t="s">
        <v>408</v>
      </c>
      <c r="B69" s="5" t="s">
        <v>490</v>
      </c>
      <c r="C69" s="5" t="s">
        <v>185</v>
      </c>
      <c r="D69" s="5" t="s">
        <v>537</v>
      </c>
      <c r="E69" s="5">
        <v>60</v>
      </c>
      <c r="F69" s="50">
        <v>21104</v>
      </c>
      <c r="G69" s="5">
        <v>350774</v>
      </c>
      <c r="H69" s="50">
        <v>28653</v>
      </c>
      <c r="I69" s="5" t="s">
        <v>412</v>
      </c>
    </row>
    <row r="70" spans="1:9" s="1" customFormat="1" x14ac:dyDescent="0.25">
      <c r="A70" s="5" t="s">
        <v>408</v>
      </c>
      <c r="B70" s="5" t="s">
        <v>499</v>
      </c>
      <c r="C70" s="5" t="s">
        <v>538</v>
      </c>
      <c r="D70" s="5" t="s">
        <v>473</v>
      </c>
      <c r="E70" s="5">
        <v>60</v>
      </c>
      <c r="F70" s="50">
        <v>21249</v>
      </c>
      <c r="G70" s="5">
        <v>350660</v>
      </c>
      <c r="H70" s="50">
        <v>28613</v>
      </c>
      <c r="I70" s="5" t="s">
        <v>412</v>
      </c>
    </row>
    <row r="71" spans="1:9" s="1" customFormat="1" x14ac:dyDescent="0.25">
      <c r="A71" s="5" t="s">
        <v>413</v>
      </c>
      <c r="B71" s="5" t="s">
        <v>514</v>
      </c>
      <c r="C71" s="5" t="s">
        <v>539</v>
      </c>
      <c r="D71" s="5" t="s">
        <v>460</v>
      </c>
      <c r="E71" s="5">
        <v>61</v>
      </c>
      <c r="F71" s="50">
        <v>21011</v>
      </c>
      <c r="G71" s="5">
        <v>351071</v>
      </c>
      <c r="H71" s="50">
        <v>28849</v>
      </c>
      <c r="I71" s="5" t="s">
        <v>417</v>
      </c>
    </row>
    <row r="72" spans="1:9" s="1" customFormat="1" x14ac:dyDescent="0.25">
      <c r="A72" s="5" t="s">
        <v>408</v>
      </c>
      <c r="B72" s="5" t="s">
        <v>519</v>
      </c>
      <c r="C72" s="5" t="s">
        <v>540</v>
      </c>
      <c r="D72" s="5" t="s">
        <v>470</v>
      </c>
      <c r="E72" s="5">
        <v>61</v>
      </c>
      <c r="F72" s="50">
        <v>21036</v>
      </c>
      <c r="G72" s="5">
        <v>350721</v>
      </c>
      <c r="H72" s="50">
        <v>28683</v>
      </c>
      <c r="I72" s="5" t="s">
        <v>417</v>
      </c>
    </row>
    <row r="73" spans="1:9" s="1" customFormat="1" x14ac:dyDescent="0.25">
      <c r="A73" s="5" t="s">
        <v>408</v>
      </c>
      <c r="B73" s="5" t="s">
        <v>541</v>
      </c>
      <c r="C73" s="5" t="s">
        <v>542</v>
      </c>
      <c r="D73" s="5" t="s">
        <v>543</v>
      </c>
      <c r="E73" s="5">
        <v>60</v>
      </c>
      <c r="F73" s="50">
        <v>21304</v>
      </c>
      <c r="G73" s="5">
        <v>351199</v>
      </c>
      <c r="H73" s="50">
        <v>28552</v>
      </c>
      <c r="I73" s="5" t="s">
        <v>417</v>
      </c>
    </row>
    <row r="74" spans="1:9" s="1" customFormat="1" x14ac:dyDescent="0.25">
      <c r="A74" s="5" t="s">
        <v>413</v>
      </c>
      <c r="B74" s="5" t="s">
        <v>544</v>
      </c>
      <c r="C74" s="5" t="s">
        <v>545</v>
      </c>
      <c r="D74" s="5" t="s">
        <v>460</v>
      </c>
      <c r="E74" s="5">
        <v>59</v>
      </c>
      <c r="F74" s="50">
        <v>21690</v>
      </c>
      <c r="G74" s="5">
        <v>350511</v>
      </c>
      <c r="H74" s="50">
        <v>28774</v>
      </c>
      <c r="I74" s="5" t="s">
        <v>417</v>
      </c>
    </row>
    <row r="75" spans="1:9" s="1" customFormat="1" x14ac:dyDescent="0.25">
      <c r="A75" s="5" t="s">
        <v>413</v>
      </c>
      <c r="B75" s="5" t="s">
        <v>546</v>
      </c>
      <c r="C75" s="5" t="s">
        <v>441</v>
      </c>
      <c r="D75" s="5" t="s">
        <v>473</v>
      </c>
      <c r="E75" s="5">
        <v>59</v>
      </c>
      <c r="F75" s="50">
        <v>21718</v>
      </c>
      <c r="G75" s="5">
        <v>351194</v>
      </c>
      <c r="H75" s="50">
        <v>28688</v>
      </c>
      <c r="I75" s="5" t="s">
        <v>417</v>
      </c>
    </row>
    <row r="76" spans="1:9" s="1" customFormat="1" x14ac:dyDescent="0.25">
      <c r="A76" s="5" t="s">
        <v>408</v>
      </c>
      <c r="B76" s="5" t="s">
        <v>519</v>
      </c>
      <c r="C76" s="5" t="s">
        <v>547</v>
      </c>
      <c r="D76" s="5" t="s">
        <v>548</v>
      </c>
      <c r="E76" s="5">
        <v>63</v>
      </c>
      <c r="F76" s="50">
        <v>20305</v>
      </c>
      <c r="G76" s="5">
        <v>350335</v>
      </c>
      <c r="H76" s="50">
        <v>28755</v>
      </c>
      <c r="I76" s="5" t="s">
        <v>417</v>
      </c>
    </row>
    <row r="77" spans="1:9" s="1" customFormat="1" x14ac:dyDescent="0.25">
      <c r="A77" s="5" t="s">
        <v>408</v>
      </c>
      <c r="B77" s="5" t="s">
        <v>549</v>
      </c>
      <c r="C77" s="5" t="s">
        <v>550</v>
      </c>
      <c r="D77" s="5" t="s">
        <v>416</v>
      </c>
      <c r="E77" s="5">
        <v>61</v>
      </c>
      <c r="F77" s="50">
        <v>21073</v>
      </c>
      <c r="G77" s="5">
        <v>350167</v>
      </c>
      <c r="H77" s="50">
        <v>28583</v>
      </c>
      <c r="I77" s="5" t="s">
        <v>417</v>
      </c>
    </row>
    <row r="78" spans="1:9" s="1" customFormat="1" x14ac:dyDescent="0.25">
      <c r="A78" s="5" t="s">
        <v>408</v>
      </c>
      <c r="B78" s="5" t="s">
        <v>551</v>
      </c>
      <c r="C78" s="5" t="s">
        <v>552</v>
      </c>
      <c r="D78" s="5" t="s">
        <v>460</v>
      </c>
      <c r="E78" s="5">
        <v>61</v>
      </c>
      <c r="F78" s="50">
        <v>20884</v>
      </c>
      <c r="G78" s="5">
        <v>350227</v>
      </c>
      <c r="H78" s="50">
        <v>28850</v>
      </c>
      <c r="I78" s="5" t="s">
        <v>417</v>
      </c>
    </row>
    <row r="79" spans="1:9" s="1" customFormat="1" x14ac:dyDescent="0.25">
      <c r="A79" s="5" t="s">
        <v>408</v>
      </c>
      <c r="B79" s="5" t="s">
        <v>426</v>
      </c>
      <c r="C79" s="5" t="s">
        <v>550</v>
      </c>
      <c r="D79" s="5" t="s">
        <v>411</v>
      </c>
      <c r="E79" s="5">
        <v>61</v>
      </c>
      <c r="F79" s="50">
        <v>20926</v>
      </c>
      <c r="G79" s="5">
        <v>350873</v>
      </c>
      <c r="H79" s="50">
        <v>28805</v>
      </c>
      <c r="I79" s="5" t="s">
        <v>417</v>
      </c>
    </row>
    <row r="80" spans="1:9" s="1" customFormat="1" x14ac:dyDescent="0.25">
      <c r="A80" s="5" t="s">
        <v>408</v>
      </c>
      <c r="B80" s="5" t="s">
        <v>553</v>
      </c>
      <c r="C80" s="5" t="s">
        <v>554</v>
      </c>
      <c r="D80" s="5" t="s">
        <v>555</v>
      </c>
      <c r="E80" s="5">
        <v>62</v>
      </c>
      <c r="F80" s="50">
        <v>20604</v>
      </c>
      <c r="G80" s="5">
        <v>350506</v>
      </c>
      <c r="H80" s="50">
        <v>29185</v>
      </c>
      <c r="I80" s="5" t="s">
        <v>417</v>
      </c>
    </row>
    <row r="81" spans="1:9" s="1" customFormat="1" x14ac:dyDescent="0.25">
      <c r="A81" s="5" t="s">
        <v>408</v>
      </c>
      <c r="B81" s="5" t="s">
        <v>443</v>
      </c>
      <c r="C81" s="5" t="s">
        <v>556</v>
      </c>
      <c r="D81" s="5" t="s">
        <v>557</v>
      </c>
      <c r="E81" s="5">
        <v>66</v>
      </c>
      <c r="F81" s="50">
        <v>19032</v>
      </c>
      <c r="G81" s="5">
        <v>560261</v>
      </c>
      <c r="H81" s="50">
        <v>28943</v>
      </c>
      <c r="I81" s="5" t="s">
        <v>417</v>
      </c>
    </row>
    <row r="82" spans="1:9" s="1" customFormat="1" x14ac:dyDescent="0.25">
      <c r="A82" s="5" t="s">
        <v>454</v>
      </c>
      <c r="B82" s="5" t="s">
        <v>455</v>
      </c>
      <c r="C82" s="5" t="s">
        <v>558</v>
      </c>
      <c r="D82" s="5" t="s">
        <v>457</v>
      </c>
      <c r="E82" s="5">
        <v>59</v>
      </c>
      <c r="F82" s="50">
        <v>21704</v>
      </c>
      <c r="G82" s="5">
        <v>351137</v>
      </c>
      <c r="H82" s="50">
        <v>29074</v>
      </c>
      <c r="I82" s="5" t="s">
        <v>417</v>
      </c>
    </row>
    <row r="83" spans="1:9" s="1" customFormat="1" x14ac:dyDescent="0.25">
      <c r="A83" s="5" t="s">
        <v>413</v>
      </c>
      <c r="B83" s="5" t="s">
        <v>559</v>
      </c>
      <c r="C83" s="5" t="s">
        <v>441</v>
      </c>
      <c r="D83" s="5" t="s">
        <v>560</v>
      </c>
      <c r="E83" s="5">
        <v>59</v>
      </c>
      <c r="F83" s="50">
        <v>21529</v>
      </c>
      <c r="G83" s="5">
        <v>350883</v>
      </c>
      <c r="H83" s="50">
        <v>29110</v>
      </c>
      <c r="I83" s="5" t="s">
        <v>417</v>
      </c>
    </row>
    <row r="84" spans="1:9" s="1" customFormat="1" x14ac:dyDescent="0.25">
      <c r="A84" s="5" t="s">
        <v>408</v>
      </c>
      <c r="B84" s="5" t="s">
        <v>561</v>
      </c>
      <c r="C84" s="5" t="s">
        <v>444</v>
      </c>
      <c r="D84" s="5" t="s">
        <v>536</v>
      </c>
      <c r="E84" s="5">
        <v>62</v>
      </c>
      <c r="F84" s="50">
        <v>20480</v>
      </c>
      <c r="G84" s="5">
        <v>350197</v>
      </c>
      <c r="H84" s="50">
        <v>29039</v>
      </c>
      <c r="I84" s="5" t="s">
        <v>417</v>
      </c>
    </row>
    <row r="85" spans="1:9" s="1" customFormat="1" x14ac:dyDescent="0.25">
      <c r="A85" s="5" t="s">
        <v>413</v>
      </c>
      <c r="B85" s="5" t="s">
        <v>152</v>
      </c>
      <c r="C85" s="5" t="s">
        <v>496</v>
      </c>
      <c r="D85" s="5" t="s">
        <v>416</v>
      </c>
      <c r="E85" s="5">
        <v>61</v>
      </c>
      <c r="F85" s="50">
        <v>21051</v>
      </c>
      <c r="G85" s="5">
        <v>351027</v>
      </c>
      <c r="H85" s="50">
        <v>28935</v>
      </c>
      <c r="I85" s="5" t="s">
        <v>417</v>
      </c>
    </row>
    <row r="86" spans="1:9" s="1" customFormat="1" x14ac:dyDescent="0.25">
      <c r="A86" s="5" t="s">
        <v>413</v>
      </c>
      <c r="B86" s="5" t="s">
        <v>562</v>
      </c>
      <c r="C86" s="5" t="s">
        <v>563</v>
      </c>
      <c r="D86" s="5" t="s">
        <v>416</v>
      </c>
      <c r="E86" s="5">
        <v>59</v>
      </c>
      <c r="F86" s="50">
        <v>21531</v>
      </c>
      <c r="G86" s="5">
        <v>350766</v>
      </c>
      <c r="H86" s="50">
        <v>29150</v>
      </c>
      <c r="I86" s="5" t="s">
        <v>417</v>
      </c>
    </row>
    <row r="87" spans="1:9" s="1" customFormat="1" x14ac:dyDescent="0.25">
      <c r="A87" s="5" t="s">
        <v>408</v>
      </c>
      <c r="B87" s="5" t="s">
        <v>509</v>
      </c>
      <c r="C87" s="5" t="s">
        <v>410</v>
      </c>
      <c r="D87" s="5" t="s">
        <v>425</v>
      </c>
      <c r="E87" s="5">
        <v>59</v>
      </c>
      <c r="F87" s="50">
        <v>21470</v>
      </c>
      <c r="G87" s="5">
        <v>560270</v>
      </c>
      <c r="H87" s="50">
        <v>28965</v>
      </c>
      <c r="I87" s="5" t="s">
        <v>421</v>
      </c>
    </row>
    <row r="88" spans="1:9" s="1" customFormat="1" x14ac:dyDescent="0.25">
      <c r="A88" s="5" t="s">
        <v>408</v>
      </c>
      <c r="B88" s="5" t="s">
        <v>479</v>
      </c>
      <c r="C88" s="5" t="s">
        <v>453</v>
      </c>
      <c r="D88" s="5" t="s">
        <v>470</v>
      </c>
      <c r="E88" s="5">
        <v>60</v>
      </c>
      <c r="F88" s="50">
        <v>21353</v>
      </c>
      <c r="G88" s="5">
        <v>560271</v>
      </c>
      <c r="H88" s="50">
        <v>28953</v>
      </c>
      <c r="I88" s="5" t="s">
        <v>421</v>
      </c>
    </row>
    <row r="89" spans="1:9" s="1" customFormat="1" x14ac:dyDescent="0.25">
      <c r="A89" s="5" t="s">
        <v>413</v>
      </c>
      <c r="B89" s="5" t="s">
        <v>564</v>
      </c>
      <c r="C89" s="5" t="s">
        <v>565</v>
      </c>
      <c r="D89" s="5" t="s">
        <v>416</v>
      </c>
      <c r="E89" s="5">
        <v>60</v>
      </c>
      <c r="F89" s="50">
        <v>21419</v>
      </c>
      <c r="G89" s="5">
        <v>351139</v>
      </c>
      <c r="H89" s="50">
        <v>28978</v>
      </c>
      <c r="I89" s="5" t="s">
        <v>421</v>
      </c>
    </row>
    <row r="90" spans="1:9" s="1" customFormat="1" x14ac:dyDescent="0.25">
      <c r="A90" s="5" t="s">
        <v>413</v>
      </c>
      <c r="B90" s="5" t="s">
        <v>410</v>
      </c>
      <c r="C90" s="5" t="s">
        <v>566</v>
      </c>
      <c r="D90" s="5" t="s">
        <v>439</v>
      </c>
      <c r="E90" s="5">
        <v>59</v>
      </c>
      <c r="F90" s="50">
        <v>21800</v>
      </c>
      <c r="G90" s="5">
        <v>350030</v>
      </c>
      <c r="H90" s="50">
        <v>29102</v>
      </c>
      <c r="I90" s="5" t="s">
        <v>421</v>
      </c>
    </row>
    <row r="91" spans="1:9" s="1" customFormat="1" x14ac:dyDescent="0.25">
      <c r="A91" s="5" t="s">
        <v>413</v>
      </c>
      <c r="B91" s="5" t="s">
        <v>490</v>
      </c>
      <c r="C91" s="5" t="s">
        <v>539</v>
      </c>
      <c r="D91" s="5" t="s">
        <v>567</v>
      </c>
      <c r="E91" s="5">
        <v>59</v>
      </c>
      <c r="F91" s="50">
        <v>21589</v>
      </c>
      <c r="G91" s="5">
        <v>351040</v>
      </c>
      <c r="H91" s="50">
        <v>28995</v>
      </c>
      <c r="I91" s="5" t="s">
        <v>421</v>
      </c>
    </row>
    <row r="92" spans="1:9" s="1" customFormat="1" x14ac:dyDescent="0.25">
      <c r="A92" s="5" t="s">
        <v>413</v>
      </c>
      <c r="B92" s="5" t="s">
        <v>461</v>
      </c>
      <c r="C92" s="5" t="s">
        <v>167</v>
      </c>
      <c r="D92" s="5" t="s">
        <v>473</v>
      </c>
      <c r="E92" s="5">
        <v>59</v>
      </c>
      <c r="F92" s="50">
        <v>21713</v>
      </c>
      <c r="G92" s="5">
        <v>350940</v>
      </c>
      <c r="H92" s="50">
        <v>29108</v>
      </c>
      <c r="I92" s="5" t="s">
        <v>421</v>
      </c>
    </row>
    <row r="93" spans="1:9" s="1" customFormat="1" x14ac:dyDescent="0.25">
      <c r="A93" s="5" t="s">
        <v>408</v>
      </c>
      <c r="B93" s="5" t="s">
        <v>568</v>
      </c>
      <c r="C93" s="5" t="s">
        <v>419</v>
      </c>
      <c r="D93" s="5" t="s">
        <v>473</v>
      </c>
      <c r="E93" s="5">
        <v>59</v>
      </c>
      <c r="F93" s="50">
        <v>21735</v>
      </c>
      <c r="G93" s="5">
        <v>350804</v>
      </c>
      <c r="H93" s="50">
        <v>28860</v>
      </c>
      <c r="I93" s="5" t="s">
        <v>421</v>
      </c>
    </row>
    <row r="94" spans="1:9" s="1" customFormat="1" x14ac:dyDescent="0.25">
      <c r="A94" s="5" t="s">
        <v>408</v>
      </c>
      <c r="B94" s="5" t="s">
        <v>569</v>
      </c>
      <c r="C94" s="5" t="s">
        <v>410</v>
      </c>
      <c r="D94" s="5" t="s">
        <v>536</v>
      </c>
      <c r="E94" s="5">
        <v>58</v>
      </c>
      <c r="F94" s="50">
        <v>21896</v>
      </c>
      <c r="G94" s="5">
        <v>350905</v>
      </c>
      <c r="H94" s="50">
        <v>28987</v>
      </c>
      <c r="I94" s="5" t="s">
        <v>421</v>
      </c>
    </row>
    <row r="95" spans="1:9" s="1" customFormat="1" x14ac:dyDescent="0.25">
      <c r="A95" s="5" t="s">
        <v>413</v>
      </c>
      <c r="B95" s="5" t="s">
        <v>570</v>
      </c>
      <c r="C95" s="5" t="s">
        <v>571</v>
      </c>
      <c r="D95" s="5" t="s">
        <v>457</v>
      </c>
      <c r="E95" s="5">
        <v>58</v>
      </c>
      <c r="F95" s="50">
        <v>22084</v>
      </c>
      <c r="G95" s="5">
        <v>351209</v>
      </c>
      <c r="H95" s="50">
        <v>28917</v>
      </c>
      <c r="I95" s="5" t="s">
        <v>421</v>
      </c>
    </row>
    <row r="96" spans="1:9" s="1" customFormat="1" x14ac:dyDescent="0.25">
      <c r="A96" s="5" t="s">
        <v>408</v>
      </c>
      <c r="B96" s="5" t="s">
        <v>541</v>
      </c>
      <c r="C96" s="5" t="s">
        <v>542</v>
      </c>
      <c r="D96" s="5" t="s">
        <v>416</v>
      </c>
      <c r="E96" s="5">
        <v>61</v>
      </c>
      <c r="F96" s="50">
        <v>20952</v>
      </c>
      <c r="G96" s="5">
        <v>350447</v>
      </c>
      <c r="H96" s="50">
        <v>29185</v>
      </c>
      <c r="I96" s="5" t="s">
        <v>421</v>
      </c>
    </row>
    <row r="97" spans="1:9" s="1" customFormat="1" x14ac:dyDescent="0.25">
      <c r="A97" s="5" t="s">
        <v>408</v>
      </c>
      <c r="B97" s="5" t="s">
        <v>549</v>
      </c>
      <c r="C97" s="5" t="s">
        <v>86</v>
      </c>
      <c r="D97" s="5" t="s">
        <v>473</v>
      </c>
      <c r="E97" s="5">
        <v>61</v>
      </c>
      <c r="F97" s="50">
        <v>20877</v>
      </c>
      <c r="G97" s="5">
        <v>351048</v>
      </c>
      <c r="H97" s="50">
        <v>29199</v>
      </c>
      <c r="I97" s="5" t="s">
        <v>466</v>
      </c>
    </row>
    <row r="98" spans="1:9" s="1" customFormat="1" x14ac:dyDescent="0.25">
      <c r="A98" s="5" t="s">
        <v>408</v>
      </c>
      <c r="B98" s="5" t="s">
        <v>572</v>
      </c>
      <c r="C98" s="5" t="s">
        <v>157</v>
      </c>
      <c r="D98" s="5" t="s">
        <v>473</v>
      </c>
      <c r="E98" s="5">
        <v>61</v>
      </c>
      <c r="F98" s="50">
        <v>21004</v>
      </c>
      <c r="G98" s="5">
        <v>351149</v>
      </c>
      <c r="H98" s="50">
        <v>29143</v>
      </c>
      <c r="I98" s="5" t="s">
        <v>466</v>
      </c>
    </row>
    <row r="99" spans="1:9" s="1" customFormat="1" x14ac:dyDescent="0.25">
      <c r="A99" s="5" t="s">
        <v>408</v>
      </c>
      <c r="B99" s="5" t="s">
        <v>474</v>
      </c>
      <c r="C99" s="5" t="s">
        <v>451</v>
      </c>
      <c r="D99" s="5" t="s">
        <v>473</v>
      </c>
      <c r="E99" s="5">
        <v>60</v>
      </c>
      <c r="F99" s="50">
        <v>21210</v>
      </c>
      <c r="G99" s="5">
        <v>350317</v>
      </c>
      <c r="H99" s="50">
        <v>28880</v>
      </c>
      <c r="I99" s="5" t="s">
        <v>466</v>
      </c>
    </row>
    <row r="100" spans="1:9" s="1" customFormat="1" x14ac:dyDescent="0.25">
      <c r="A100" s="5" t="s">
        <v>413</v>
      </c>
      <c r="B100" s="5" t="s">
        <v>570</v>
      </c>
      <c r="C100" s="5" t="s">
        <v>472</v>
      </c>
      <c r="D100" s="5" t="s">
        <v>416</v>
      </c>
      <c r="E100" s="5">
        <v>60</v>
      </c>
      <c r="F100" s="50">
        <v>21409</v>
      </c>
      <c r="G100" s="5">
        <v>350220</v>
      </c>
      <c r="H100" s="50">
        <v>28995</v>
      </c>
      <c r="I100" s="5" t="s">
        <v>466</v>
      </c>
    </row>
    <row r="101" spans="1:9" s="1" customFormat="1" x14ac:dyDescent="0.25">
      <c r="A101" s="5" t="s">
        <v>408</v>
      </c>
      <c r="B101" s="5" t="s">
        <v>431</v>
      </c>
      <c r="C101" s="5" t="s">
        <v>573</v>
      </c>
      <c r="D101" s="5" t="s">
        <v>473</v>
      </c>
      <c r="E101" s="5">
        <v>59</v>
      </c>
      <c r="F101" s="50">
        <v>21635</v>
      </c>
      <c r="G101" s="5">
        <v>350484</v>
      </c>
      <c r="H101" s="50">
        <v>29110</v>
      </c>
      <c r="I101" s="5" t="s">
        <v>466</v>
      </c>
    </row>
    <row r="102" spans="1:9" s="1" customFormat="1" x14ac:dyDescent="0.25">
      <c r="A102" s="5" t="s">
        <v>408</v>
      </c>
      <c r="B102" s="5" t="s">
        <v>574</v>
      </c>
      <c r="C102" s="5" t="s">
        <v>575</v>
      </c>
      <c r="D102" s="5" t="s">
        <v>416</v>
      </c>
      <c r="E102" s="5">
        <v>60</v>
      </c>
      <c r="F102" s="50">
        <v>21322</v>
      </c>
      <c r="G102" s="5">
        <v>560277</v>
      </c>
      <c r="H102" s="50">
        <v>28948</v>
      </c>
      <c r="I102" s="5" t="s">
        <v>466</v>
      </c>
    </row>
    <row r="103" spans="1:9" s="1" customFormat="1" x14ac:dyDescent="0.25">
      <c r="A103" s="5" t="s">
        <v>408</v>
      </c>
      <c r="B103" s="5" t="s">
        <v>524</v>
      </c>
      <c r="C103" s="5" t="s">
        <v>93</v>
      </c>
      <c r="D103" s="5" t="s">
        <v>439</v>
      </c>
      <c r="E103" s="5">
        <v>61</v>
      </c>
      <c r="F103" s="50">
        <v>21042</v>
      </c>
      <c r="G103" s="5">
        <v>350149</v>
      </c>
      <c r="H103" s="50">
        <v>28902</v>
      </c>
      <c r="I103" s="5" t="s">
        <v>466</v>
      </c>
    </row>
    <row r="104" spans="1:9" s="1" customFormat="1" x14ac:dyDescent="0.25">
      <c r="A104" s="5" t="s">
        <v>413</v>
      </c>
      <c r="B104" s="5" t="s">
        <v>409</v>
      </c>
      <c r="C104" s="5" t="s">
        <v>576</v>
      </c>
      <c r="D104" s="5" t="s">
        <v>577</v>
      </c>
      <c r="E104" s="5">
        <v>61</v>
      </c>
      <c r="F104" s="50">
        <v>21005</v>
      </c>
      <c r="G104" s="5">
        <v>350663</v>
      </c>
      <c r="H104" s="50">
        <v>28943</v>
      </c>
      <c r="I104" s="5" t="s">
        <v>466</v>
      </c>
    </row>
    <row r="105" spans="1:9" s="1" customFormat="1" x14ac:dyDescent="0.25">
      <c r="A105" s="5" t="s">
        <v>408</v>
      </c>
      <c r="B105" s="5" t="s">
        <v>578</v>
      </c>
      <c r="C105" s="5" t="s">
        <v>419</v>
      </c>
      <c r="D105" s="5" t="s">
        <v>416</v>
      </c>
      <c r="E105" s="5">
        <v>59</v>
      </c>
      <c r="F105" s="50">
        <v>21705</v>
      </c>
      <c r="G105" s="5">
        <v>350784</v>
      </c>
      <c r="H105" s="50">
        <v>28950</v>
      </c>
      <c r="I105" s="5" t="s">
        <v>466</v>
      </c>
    </row>
    <row r="106" spans="1:9" s="1" customFormat="1" x14ac:dyDescent="0.25">
      <c r="A106" s="5" t="s">
        <v>413</v>
      </c>
      <c r="B106" s="5" t="s">
        <v>579</v>
      </c>
      <c r="C106" s="5" t="s">
        <v>580</v>
      </c>
      <c r="D106" s="5" t="s">
        <v>457</v>
      </c>
      <c r="E106" s="5">
        <v>62</v>
      </c>
      <c r="F106" s="50">
        <v>20506</v>
      </c>
      <c r="G106" s="5">
        <v>560356</v>
      </c>
      <c r="H106" s="50">
        <v>29009</v>
      </c>
      <c r="I106" s="5" t="s">
        <v>412</v>
      </c>
    </row>
    <row r="107" spans="1:9" s="1" customFormat="1" x14ac:dyDescent="0.25">
      <c r="A107" s="5" t="s">
        <v>413</v>
      </c>
      <c r="B107" s="5" t="s">
        <v>495</v>
      </c>
      <c r="C107" s="5" t="s">
        <v>581</v>
      </c>
      <c r="D107" s="5" t="s">
        <v>416</v>
      </c>
      <c r="E107" s="5">
        <v>59</v>
      </c>
      <c r="F107" s="50">
        <v>21544</v>
      </c>
      <c r="G107" s="5">
        <v>560357</v>
      </c>
      <c r="H107" s="50">
        <v>28940</v>
      </c>
      <c r="I107" s="5" t="s">
        <v>412</v>
      </c>
    </row>
    <row r="108" spans="1:9" s="1" customFormat="1" x14ac:dyDescent="0.25">
      <c r="A108" s="5" t="s">
        <v>408</v>
      </c>
      <c r="B108" s="5" t="s">
        <v>437</v>
      </c>
      <c r="C108" s="5" t="s">
        <v>535</v>
      </c>
      <c r="D108" s="5" t="s">
        <v>416</v>
      </c>
      <c r="E108" s="5">
        <v>60</v>
      </c>
      <c r="F108" s="50">
        <v>21310</v>
      </c>
      <c r="G108" s="5">
        <v>350677</v>
      </c>
      <c r="H108" s="50">
        <v>28881</v>
      </c>
      <c r="I108" s="5" t="s">
        <v>412</v>
      </c>
    </row>
    <row r="109" spans="1:9" s="1" customFormat="1" x14ac:dyDescent="0.25">
      <c r="A109" s="5" t="s">
        <v>408</v>
      </c>
      <c r="B109" s="5" t="s">
        <v>483</v>
      </c>
      <c r="C109" s="5" t="s">
        <v>547</v>
      </c>
      <c r="D109" s="5" t="s">
        <v>482</v>
      </c>
      <c r="E109" s="5">
        <v>63</v>
      </c>
      <c r="F109" s="50">
        <v>20195</v>
      </c>
      <c r="G109" s="5">
        <v>560358</v>
      </c>
      <c r="H109" s="50">
        <v>29501</v>
      </c>
      <c r="I109" s="5" t="s">
        <v>412</v>
      </c>
    </row>
    <row r="110" spans="1:9" s="1" customFormat="1" x14ac:dyDescent="0.25">
      <c r="A110" s="5" t="s">
        <v>413</v>
      </c>
      <c r="B110" s="5" t="s">
        <v>455</v>
      </c>
      <c r="C110" s="5" t="s">
        <v>582</v>
      </c>
      <c r="D110" s="5" t="s">
        <v>457</v>
      </c>
      <c r="E110" s="5">
        <v>59</v>
      </c>
      <c r="F110" s="50">
        <v>21723</v>
      </c>
      <c r="G110" s="5">
        <v>351037</v>
      </c>
      <c r="H110" s="50">
        <v>29563</v>
      </c>
      <c r="I110" s="5" t="s">
        <v>412</v>
      </c>
    </row>
    <row r="111" spans="1:9" s="1" customFormat="1" x14ac:dyDescent="0.25">
      <c r="A111" s="5" t="s">
        <v>413</v>
      </c>
      <c r="B111" s="5" t="s">
        <v>479</v>
      </c>
      <c r="C111" s="5" t="s">
        <v>583</v>
      </c>
      <c r="D111" s="5" t="s">
        <v>457</v>
      </c>
      <c r="E111" s="5">
        <v>59</v>
      </c>
      <c r="F111" s="50">
        <v>21735</v>
      </c>
      <c r="G111" s="5">
        <v>351170</v>
      </c>
      <c r="H111" s="50">
        <v>29535</v>
      </c>
      <c r="I111" s="5" t="s">
        <v>412</v>
      </c>
    </row>
    <row r="112" spans="1:9" s="1" customFormat="1" x14ac:dyDescent="0.25">
      <c r="A112" s="5" t="s">
        <v>408</v>
      </c>
      <c r="B112" s="5" t="s">
        <v>514</v>
      </c>
      <c r="C112" s="5" t="s">
        <v>157</v>
      </c>
      <c r="D112" s="5" t="s">
        <v>584</v>
      </c>
      <c r="E112" s="5">
        <v>62</v>
      </c>
      <c r="F112" s="50">
        <v>20574</v>
      </c>
      <c r="G112" s="5">
        <v>560293</v>
      </c>
      <c r="H112" s="50">
        <v>29445</v>
      </c>
      <c r="I112" s="5" t="s">
        <v>412</v>
      </c>
    </row>
    <row r="113" spans="1:9" s="1" customFormat="1" x14ac:dyDescent="0.25">
      <c r="A113" s="5" t="s">
        <v>413</v>
      </c>
      <c r="B113" s="5" t="s">
        <v>440</v>
      </c>
      <c r="C113" s="5" t="s">
        <v>585</v>
      </c>
      <c r="D113" s="5" t="s">
        <v>460</v>
      </c>
      <c r="E113" s="5">
        <v>61</v>
      </c>
      <c r="F113" s="50">
        <v>21075</v>
      </c>
      <c r="G113" s="5">
        <v>350435</v>
      </c>
      <c r="H113" s="50">
        <v>29370</v>
      </c>
      <c r="I113" s="5" t="s">
        <v>412</v>
      </c>
    </row>
    <row r="114" spans="1:9" s="1" customFormat="1" x14ac:dyDescent="0.25">
      <c r="A114" s="5" t="s">
        <v>413</v>
      </c>
      <c r="B114" s="5" t="s">
        <v>586</v>
      </c>
      <c r="C114" s="5" t="s">
        <v>565</v>
      </c>
      <c r="D114" s="5" t="s">
        <v>457</v>
      </c>
      <c r="E114" s="5">
        <v>60</v>
      </c>
      <c r="F114" s="50">
        <v>21105</v>
      </c>
      <c r="G114" s="5">
        <v>350594</v>
      </c>
      <c r="H114" s="50">
        <v>29550</v>
      </c>
      <c r="I114" s="5" t="s">
        <v>412</v>
      </c>
    </row>
    <row r="115" spans="1:9" s="1" customFormat="1" x14ac:dyDescent="0.25">
      <c r="A115" s="5" t="s">
        <v>413</v>
      </c>
      <c r="B115" s="5" t="s">
        <v>587</v>
      </c>
      <c r="C115" s="5" t="s">
        <v>435</v>
      </c>
      <c r="D115" s="5" t="s">
        <v>457</v>
      </c>
      <c r="E115" s="5">
        <v>60</v>
      </c>
      <c r="F115" s="50">
        <v>21221</v>
      </c>
      <c r="G115" s="5">
        <v>350649</v>
      </c>
      <c r="H115" s="50">
        <v>29563</v>
      </c>
      <c r="I115" s="5" t="s">
        <v>412</v>
      </c>
    </row>
    <row r="116" spans="1:9" s="1" customFormat="1" x14ac:dyDescent="0.25">
      <c r="A116" s="5" t="s">
        <v>413</v>
      </c>
      <c r="B116" s="5" t="s">
        <v>547</v>
      </c>
      <c r="C116" s="5" t="s">
        <v>588</v>
      </c>
      <c r="D116" s="5" t="s">
        <v>589</v>
      </c>
      <c r="E116" s="5">
        <v>59</v>
      </c>
      <c r="F116" s="50">
        <v>21630</v>
      </c>
      <c r="G116" s="5">
        <v>350246</v>
      </c>
      <c r="H116" s="50">
        <v>29486</v>
      </c>
      <c r="I116" s="5" t="s">
        <v>412</v>
      </c>
    </row>
    <row r="117" spans="1:9" s="1" customFormat="1" x14ac:dyDescent="0.25">
      <c r="A117" s="5" t="s">
        <v>413</v>
      </c>
      <c r="B117" s="5" t="s">
        <v>590</v>
      </c>
      <c r="C117" s="5" t="s">
        <v>591</v>
      </c>
      <c r="D117" s="5" t="s">
        <v>416</v>
      </c>
      <c r="E117" s="5">
        <v>58</v>
      </c>
      <c r="F117" s="50">
        <v>21864</v>
      </c>
      <c r="G117" s="5">
        <v>350978</v>
      </c>
      <c r="H117" s="50">
        <v>29261</v>
      </c>
      <c r="I117" s="5" t="s">
        <v>417</v>
      </c>
    </row>
    <row r="118" spans="1:9" s="1" customFormat="1" x14ac:dyDescent="0.25">
      <c r="A118" s="5" t="s">
        <v>454</v>
      </c>
      <c r="B118" s="5" t="s">
        <v>592</v>
      </c>
      <c r="C118" s="5" t="s">
        <v>563</v>
      </c>
      <c r="D118" s="5" t="s">
        <v>439</v>
      </c>
      <c r="E118" s="5">
        <v>60</v>
      </c>
      <c r="F118" s="50">
        <v>21348</v>
      </c>
      <c r="G118" s="5">
        <v>350835</v>
      </c>
      <c r="H118" s="50">
        <v>29376</v>
      </c>
      <c r="I118" s="5" t="s">
        <v>417</v>
      </c>
    </row>
    <row r="119" spans="1:9" s="1" customFormat="1" x14ac:dyDescent="0.25">
      <c r="A119" s="5" t="s">
        <v>413</v>
      </c>
      <c r="B119" s="5" t="s">
        <v>157</v>
      </c>
      <c r="C119" s="5" t="s">
        <v>593</v>
      </c>
      <c r="D119" s="5" t="s">
        <v>416</v>
      </c>
      <c r="E119" s="5">
        <v>59</v>
      </c>
      <c r="F119" s="50">
        <v>21514</v>
      </c>
      <c r="G119" s="5">
        <v>560307</v>
      </c>
      <c r="H119" s="50">
        <v>29358</v>
      </c>
      <c r="I119" s="5" t="s">
        <v>417</v>
      </c>
    </row>
    <row r="120" spans="1:9" s="1" customFormat="1" x14ac:dyDescent="0.25">
      <c r="A120" s="5" t="s">
        <v>413</v>
      </c>
      <c r="B120" s="5" t="s">
        <v>458</v>
      </c>
      <c r="C120" s="5" t="s">
        <v>565</v>
      </c>
      <c r="D120" s="5" t="s">
        <v>439</v>
      </c>
      <c r="E120" s="5">
        <v>58</v>
      </c>
      <c r="F120" s="50">
        <v>21861</v>
      </c>
      <c r="G120" s="5">
        <v>350359</v>
      </c>
      <c r="H120" s="50">
        <v>29375</v>
      </c>
      <c r="I120" s="5" t="s">
        <v>417</v>
      </c>
    </row>
    <row r="121" spans="1:9" s="1" customFormat="1" x14ac:dyDescent="0.25">
      <c r="A121" s="5" t="s">
        <v>408</v>
      </c>
      <c r="B121" s="5" t="s">
        <v>594</v>
      </c>
      <c r="C121" s="5" t="s">
        <v>550</v>
      </c>
      <c r="D121" s="5" t="s">
        <v>595</v>
      </c>
      <c r="E121" s="5">
        <v>65</v>
      </c>
      <c r="F121" s="50">
        <v>19491</v>
      </c>
      <c r="G121" s="5">
        <v>560310</v>
      </c>
      <c r="H121" s="50">
        <v>29346</v>
      </c>
      <c r="I121" s="5" t="s">
        <v>417</v>
      </c>
    </row>
    <row r="122" spans="1:9" s="1" customFormat="1" x14ac:dyDescent="0.25">
      <c r="A122" s="5" t="s">
        <v>413</v>
      </c>
      <c r="B122" s="5" t="s">
        <v>549</v>
      </c>
      <c r="C122" s="5" t="s">
        <v>596</v>
      </c>
      <c r="D122" s="5" t="s">
        <v>457</v>
      </c>
      <c r="E122" s="5">
        <v>61</v>
      </c>
      <c r="F122" s="50">
        <v>20974</v>
      </c>
      <c r="G122" s="5">
        <v>351075</v>
      </c>
      <c r="H122" s="50">
        <v>29565</v>
      </c>
      <c r="I122" s="5" t="s">
        <v>417</v>
      </c>
    </row>
    <row r="123" spans="1:9" s="1" customFormat="1" x14ac:dyDescent="0.25">
      <c r="A123" s="5" t="s">
        <v>408</v>
      </c>
      <c r="B123" s="5" t="s">
        <v>519</v>
      </c>
      <c r="C123" s="5" t="s">
        <v>527</v>
      </c>
      <c r="D123" s="5" t="s">
        <v>473</v>
      </c>
      <c r="E123" s="5">
        <v>60</v>
      </c>
      <c r="F123" s="50">
        <v>21376</v>
      </c>
      <c r="G123" s="5">
        <v>350448</v>
      </c>
      <c r="H123" s="50">
        <v>29228</v>
      </c>
      <c r="I123" s="5" t="s">
        <v>417</v>
      </c>
    </row>
    <row r="124" spans="1:9" s="1" customFormat="1" x14ac:dyDescent="0.25">
      <c r="A124" s="5" t="s">
        <v>408</v>
      </c>
      <c r="B124" s="5" t="s">
        <v>534</v>
      </c>
      <c r="C124" s="5" t="s">
        <v>597</v>
      </c>
      <c r="D124" s="5" t="s">
        <v>598</v>
      </c>
      <c r="E124" s="5">
        <v>60</v>
      </c>
      <c r="F124" s="50">
        <v>21378</v>
      </c>
      <c r="G124" s="5">
        <v>350844</v>
      </c>
      <c r="H124" s="50">
        <v>29363</v>
      </c>
      <c r="I124" s="5" t="s">
        <v>417</v>
      </c>
    </row>
    <row r="125" spans="1:9" s="1" customFormat="1" x14ac:dyDescent="0.25">
      <c r="A125" s="5" t="s">
        <v>413</v>
      </c>
      <c r="B125" s="5" t="s">
        <v>423</v>
      </c>
      <c r="C125" s="5" t="s">
        <v>438</v>
      </c>
      <c r="D125" s="5" t="s">
        <v>416</v>
      </c>
      <c r="E125" s="5">
        <v>60</v>
      </c>
      <c r="F125" s="50">
        <v>21440</v>
      </c>
      <c r="G125" s="5">
        <v>350756</v>
      </c>
      <c r="H125" s="50">
        <v>29384</v>
      </c>
      <c r="I125" s="5" t="s">
        <v>417</v>
      </c>
    </row>
    <row r="126" spans="1:9" s="1" customFormat="1" x14ac:dyDescent="0.25">
      <c r="A126" s="5" t="s">
        <v>408</v>
      </c>
      <c r="B126" s="5" t="s">
        <v>493</v>
      </c>
      <c r="C126" s="5" t="s">
        <v>599</v>
      </c>
      <c r="D126" s="5" t="s">
        <v>548</v>
      </c>
      <c r="E126" s="5">
        <v>59</v>
      </c>
      <c r="F126" s="50">
        <v>21558</v>
      </c>
      <c r="G126" s="5">
        <v>350182</v>
      </c>
      <c r="H126" s="50">
        <v>29344</v>
      </c>
      <c r="I126" s="5" t="s">
        <v>417</v>
      </c>
    </row>
    <row r="127" spans="1:9" s="1" customFormat="1" x14ac:dyDescent="0.25">
      <c r="A127" s="5" t="s">
        <v>413</v>
      </c>
      <c r="B127" s="5" t="s">
        <v>429</v>
      </c>
      <c r="C127" s="5" t="s">
        <v>600</v>
      </c>
      <c r="D127" s="5" t="s">
        <v>601</v>
      </c>
      <c r="E127" s="5">
        <v>57</v>
      </c>
      <c r="F127" s="50">
        <v>22534</v>
      </c>
      <c r="G127" s="5">
        <v>350850</v>
      </c>
      <c r="H127" s="50">
        <v>29580</v>
      </c>
      <c r="I127" s="5" t="s">
        <v>417</v>
      </c>
    </row>
    <row r="128" spans="1:9" s="1" customFormat="1" x14ac:dyDescent="0.25">
      <c r="A128" s="5" t="s">
        <v>413</v>
      </c>
      <c r="B128" s="5" t="s">
        <v>602</v>
      </c>
      <c r="C128" s="5" t="s">
        <v>600</v>
      </c>
      <c r="D128" s="5" t="s">
        <v>457</v>
      </c>
      <c r="E128" s="5">
        <v>57</v>
      </c>
      <c r="F128" s="50">
        <v>22275</v>
      </c>
      <c r="G128" s="5">
        <v>350112</v>
      </c>
      <c r="H128" s="50">
        <v>29414</v>
      </c>
      <c r="I128" s="5" t="s">
        <v>417</v>
      </c>
    </row>
    <row r="129" spans="1:9" s="1" customFormat="1" x14ac:dyDescent="0.25">
      <c r="A129" s="5" t="s">
        <v>413</v>
      </c>
      <c r="B129" s="5" t="s">
        <v>493</v>
      </c>
      <c r="C129" s="5" t="s">
        <v>529</v>
      </c>
      <c r="D129" s="5" t="s">
        <v>442</v>
      </c>
      <c r="E129" s="5">
        <v>60</v>
      </c>
      <c r="F129" s="50">
        <v>21232</v>
      </c>
      <c r="G129" s="5">
        <v>560317</v>
      </c>
      <c r="H129" s="50">
        <v>29551</v>
      </c>
      <c r="I129" s="5" t="s">
        <v>417</v>
      </c>
    </row>
    <row r="130" spans="1:9" s="1" customFormat="1" x14ac:dyDescent="0.25">
      <c r="A130" s="5" t="s">
        <v>413</v>
      </c>
      <c r="B130" s="5" t="s">
        <v>549</v>
      </c>
      <c r="C130" s="5" t="s">
        <v>486</v>
      </c>
      <c r="D130" s="5" t="s">
        <v>422</v>
      </c>
      <c r="E130" s="5">
        <v>58</v>
      </c>
      <c r="F130" s="50">
        <v>21830</v>
      </c>
      <c r="G130" s="5">
        <v>560314</v>
      </c>
      <c r="H130" s="50">
        <v>29505</v>
      </c>
      <c r="I130" s="5" t="s">
        <v>417</v>
      </c>
    </row>
    <row r="131" spans="1:9" s="1" customFormat="1" x14ac:dyDescent="0.25">
      <c r="A131" s="5" t="s">
        <v>408</v>
      </c>
      <c r="B131" s="5" t="s">
        <v>483</v>
      </c>
      <c r="C131" s="5" t="s">
        <v>533</v>
      </c>
      <c r="D131" s="5" t="s">
        <v>460</v>
      </c>
      <c r="E131" s="5">
        <v>59</v>
      </c>
      <c r="F131" s="50">
        <v>21692</v>
      </c>
      <c r="G131" s="5">
        <v>350350</v>
      </c>
      <c r="H131" s="50">
        <v>29419</v>
      </c>
      <c r="I131" s="5" t="s">
        <v>417</v>
      </c>
    </row>
    <row r="132" spans="1:9" s="1" customFormat="1" x14ac:dyDescent="0.25">
      <c r="A132" s="5" t="s">
        <v>408</v>
      </c>
      <c r="B132" s="5" t="s">
        <v>603</v>
      </c>
      <c r="C132" s="5" t="s">
        <v>604</v>
      </c>
      <c r="D132" s="5" t="s">
        <v>536</v>
      </c>
      <c r="E132" s="5">
        <v>59</v>
      </c>
      <c r="F132" s="50">
        <v>21812</v>
      </c>
      <c r="G132" s="5">
        <v>350421</v>
      </c>
      <c r="H132" s="50">
        <v>29486</v>
      </c>
      <c r="I132" s="5" t="s">
        <v>417</v>
      </c>
    </row>
    <row r="133" spans="1:9" s="1" customFormat="1" x14ac:dyDescent="0.25">
      <c r="A133" s="5" t="s">
        <v>413</v>
      </c>
      <c r="B133" s="5" t="s">
        <v>410</v>
      </c>
      <c r="C133" s="5" t="s">
        <v>456</v>
      </c>
      <c r="D133" s="5" t="s">
        <v>605</v>
      </c>
      <c r="E133" s="5">
        <v>59</v>
      </c>
      <c r="F133" s="50">
        <v>21660</v>
      </c>
      <c r="G133" s="5">
        <v>350394</v>
      </c>
      <c r="H133" s="50">
        <v>29314</v>
      </c>
      <c r="I133" s="5" t="s">
        <v>421</v>
      </c>
    </row>
    <row r="134" spans="1:9" s="1" customFormat="1" x14ac:dyDescent="0.25">
      <c r="A134" s="5" t="s">
        <v>413</v>
      </c>
      <c r="B134" s="5" t="s">
        <v>592</v>
      </c>
      <c r="C134" s="5" t="s">
        <v>432</v>
      </c>
      <c r="D134" s="5" t="s">
        <v>439</v>
      </c>
      <c r="E134" s="5">
        <v>59</v>
      </c>
      <c r="F134" s="50">
        <v>21803</v>
      </c>
      <c r="G134" s="5">
        <v>350661</v>
      </c>
      <c r="H134" s="50">
        <v>29581</v>
      </c>
      <c r="I134" s="5" t="s">
        <v>421</v>
      </c>
    </row>
    <row r="135" spans="1:9" s="1" customFormat="1" x14ac:dyDescent="0.25">
      <c r="A135" s="5" t="s">
        <v>413</v>
      </c>
      <c r="B135" s="5" t="s">
        <v>603</v>
      </c>
      <c r="C135" s="5" t="s">
        <v>606</v>
      </c>
      <c r="D135" s="5" t="s">
        <v>607</v>
      </c>
      <c r="E135" s="5">
        <v>59</v>
      </c>
      <c r="F135" s="50">
        <v>21805</v>
      </c>
      <c r="G135" s="5">
        <v>560316</v>
      </c>
      <c r="H135" s="50">
        <v>29536</v>
      </c>
      <c r="I135" s="5" t="s">
        <v>421</v>
      </c>
    </row>
    <row r="136" spans="1:9" s="1" customFormat="1" x14ac:dyDescent="0.25">
      <c r="A136" s="5" t="s">
        <v>413</v>
      </c>
      <c r="B136" s="5" t="s">
        <v>446</v>
      </c>
      <c r="C136" s="5" t="s">
        <v>510</v>
      </c>
      <c r="D136" s="5" t="s">
        <v>416</v>
      </c>
      <c r="E136" s="5">
        <v>60</v>
      </c>
      <c r="F136" s="50">
        <v>21232</v>
      </c>
      <c r="G136" s="5">
        <v>350957</v>
      </c>
      <c r="H136" s="50">
        <v>29551</v>
      </c>
      <c r="I136" s="5" t="s">
        <v>421</v>
      </c>
    </row>
    <row r="137" spans="1:9" s="1" customFormat="1" x14ac:dyDescent="0.25">
      <c r="A137" s="5" t="s">
        <v>413</v>
      </c>
      <c r="B137" s="5" t="s">
        <v>608</v>
      </c>
      <c r="C137" s="5" t="s">
        <v>609</v>
      </c>
      <c r="D137" s="5" t="s">
        <v>439</v>
      </c>
      <c r="E137" s="5">
        <v>59</v>
      </c>
      <c r="F137" s="50">
        <v>21602</v>
      </c>
      <c r="G137" s="5">
        <v>350208</v>
      </c>
      <c r="H137" s="50">
        <v>29309</v>
      </c>
      <c r="I137" s="5" t="s">
        <v>421</v>
      </c>
    </row>
    <row r="138" spans="1:9" s="1" customFormat="1" x14ac:dyDescent="0.25">
      <c r="A138" s="5" t="s">
        <v>408</v>
      </c>
      <c r="B138" s="5" t="s">
        <v>610</v>
      </c>
      <c r="C138" s="5" t="s">
        <v>86</v>
      </c>
      <c r="D138" s="5" t="s">
        <v>536</v>
      </c>
      <c r="E138" s="5">
        <v>58</v>
      </c>
      <c r="F138" s="50">
        <v>21835</v>
      </c>
      <c r="G138" s="5">
        <v>350967</v>
      </c>
      <c r="H138" s="50">
        <v>29440</v>
      </c>
      <c r="I138" s="5" t="s">
        <v>421</v>
      </c>
    </row>
    <row r="139" spans="1:9" s="1" customFormat="1" x14ac:dyDescent="0.25">
      <c r="A139" s="5" t="s">
        <v>413</v>
      </c>
      <c r="B139" s="5" t="s">
        <v>611</v>
      </c>
      <c r="C139" s="5" t="s">
        <v>489</v>
      </c>
      <c r="D139" s="5" t="s">
        <v>457</v>
      </c>
      <c r="E139" s="5">
        <v>60</v>
      </c>
      <c r="F139" s="50">
        <v>21112</v>
      </c>
      <c r="G139" s="5">
        <v>350938</v>
      </c>
      <c r="H139" s="50">
        <v>29841</v>
      </c>
      <c r="I139" s="5" t="s">
        <v>421</v>
      </c>
    </row>
    <row r="140" spans="1:9" s="1" customFormat="1" x14ac:dyDescent="0.25">
      <c r="A140" s="5" t="s">
        <v>413</v>
      </c>
      <c r="B140" s="5" t="s">
        <v>612</v>
      </c>
      <c r="C140" s="5" t="s">
        <v>613</v>
      </c>
      <c r="D140" s="5" t="s">
        <v>416</v>
      </c>
      <c r="E140" s="5">
        <v>58</v>
      </c>
      <c r="F140" s="50">
        <v>22101</v>
      </c>
      <c r="G140" s="5">
        <v>350254</v>
      </c>
      <c r="H140" s="50">
        <v>29770</v>
      </c>
      <c r="I140" s="5" t="s">
        <v>421</v>
      </c>
    </row>
    <row r="141" spans="1:9" s="1" customFormat="1" x14ac:dyDescent="0.25">
      <c r="A141" s="5" t="s">
        <v>408</v>
      </c>
      <c r="B141" s="5" t="s">
        <v>602</v>
      </c>
      <c r="C141" s="5" t="s">
        <v>185</v>
      </c>
      <c r="D141" s="5" t="s">
        <v>473</v>
      </c>
      <c r="E141" s="5">
        <v>60</v>
      </c>
      <c r="F141" s="50">
        <v>21193</v>
      </c>
      <c r="G141" s="5">
        <v>350043</v>
      </c>
      <c r="H141" s="50">
        <v>29666</v>
      </c>
      <c r="I141" s="5" t="s">
        <v>421</v>
      </c>
    </row>
    <row r="142" spans="1:9" s="1" customFormat="1" x14ac:dyDescent="0.25">
      <c r="A142" s="5" t="s">
        <v>408</v>
      </c>
      <c r="B142" s="5" t="s">
        <v>614</v>
      </c>
      <c r="C142" s="5" t="s">
        <v>533</v>
      </c>
      <c r="D142" s="5" t="s">
        <v>536</v>
      </c>
      <c r="E142" s="5">
        <v>57</v>
      </c>
      <c r="F142" s="50">
        <v>22199</v>
      </c>
      <c r="G142" s="5">
        <v>560329</v>
      </c>
      <c r="H142" s="50">
        <v>29841</v>
      </c>
      <c r="I142" s="5" t="s">
        <v>421</v>
      </c>
    </row>
    <row r="143" spans="1:9" s="1" customFormat="1" x14ac:dyDescent="0.25">
      <c r="A143" s="5" t="s">
        <v>408</v>
      </c>
      <c r="B143" s="5" t="s">
        <v>517</v>
      </c>
      <c r="C143" s="5" t="s">
        <v>527</v>
      </c>
      <c r="D143" s="5" t="s">
        <v>439</v>
      </c>
      <c r="E143" s="5">
        <v>63</v>
      </c>
      <c r="F143" s="50">
        <v>20136</v>
      </c>
      <c r="G143" s="5">
        <v>560335</v>
      </c>
      <c r="H143" s="50">
        <v>29696</v>
      </c>
      <c r="I143" s="5" t="s">
        <v>466</v>
      </c>
    </row>
    <row r="144" spans="1:9" s="1" customFormat="1" x14ac:dyDescent="0.25">
      <c r="A144" s="5" t="s">
        <v>413</v>
      </c>
      <c r="B144" s="5" t="s">
        <v>615</v>
      </c>
      <c r="C144" s="5" t="s">
        <v>616</v>
      </c>
      <c r="D144" s="5" t="s">
        <v>617</v>
      </c>
      <c r="E144" s="5">
        <v>61</v>
      </c>
      <c r="F144" s="50">
        <v>21054</v>
      </c>
      <c r="G144" s="5">
        <v>560356</v>
      </c>
      <c r="H144" s="50">
        <v>29684</v>
      </c>
      <c r="I144" s="5" t="s">
        <v>466</v>
      </c>
    </row>
    <row r="145" spans="1:9" s="1" customFormat="1" x14ac:dyDescent="0.25">
      <c r="A145" s="5" t="s">
        <v>408</v>
      </c>
      <c r="B145" s="5" t="s">
        <v>618</v>
      </c>
      <c r="C145" s="5" t="s">
        <v>410</v>
      </c>
      <c r="D145" s="5" t="s">
        <v>619</v>
      </c>
      <c r="E145" s="5">
        <v>58</v>
      </c>
      <c r="F145" s="50">
        <v>21864</v>
      </c>
      <c r="G145" s="5">
        <v>560340</v>
      </c>
      <c r="H145" s="50">
        <v>29709</v>
      </c>
      <c r="I145" s="5" t="s">
        <v>466</v>
      </c>
    </row>
    <row r="146" spans="1:9" s="1" customFormat="1" x14ac:dyDescent="0.25">
      <c r="A146" s="5" t="s">
        <v>413</v>
      </c>
      <c r="B146" s="5" t="s">
        <v>495</v>
      </c>
      <c r="C146" s="5" t="s">
        <v>489</v>
      </c>
      <c r="D146" s="5" t="s">
        <v>416</v>
      </c>
      <c r="E146" s="5">
        <v>59</v>
      </c>
      <c r="F146" s="50">
        <v>21774</v>
      </c>
      <c r="G146" s="5">
        <v>560336</v>
      </c>
      <c r="H146" s="50">
        <v>29833</v>
      </c>
      <c r="I146" s="5" t="s">
        <v>466</v>
      </c>
    </row>
    <row r="147" spans="1:9" s="1" customFormat="1" x14ac:dyDescent="0.25">
      <c r="A147" s="5" t="s">
        <v>413</v>
      </c>
      <c r="B147" s="5" t="s">
        <v>610</v>
      </c>
      <c r="C147" s="5" t="s">
        <v>620</v>
      </c>
      <c r="D147" s="5" t="s">
        <v>457</v>
      </c>
      <c r="E147" s="5">
        <v>58</v>
      </c>
      <c r="F147" s="50">
        <v>22035</v>
      </c>
      <c r="G147" s="5">
        <v>351083</v>
      </c>
      <c r="H147" s="50">
        <v>29726</v>
      </c>
      <c r="I147" s="5" t="s">
        <v>466</v>
      </c>
    </row>
    <row r="148" spans="1:9" s="1" customFormat="1" x14ac:dyDescent="0.25">
      <c r="A148" s="5" t="s">
        <v>408</v>
      </c>
      <c r="B148" s="5" t="s">
        <v>524</v>
      </c>
      <c r="C148" s="5" t="s">
        <v>621</v>
      </c>
      <c r="D148" s="5" t="s">
        <v>470</v>
      </c>
      <c r="E148" s="5">
        <v>57</v>
      </c>
      <c r="F148" s="50">
        <v>22201</v>
      </c>
      <c r="G148" s="5">
        <v>560339</v>
      </c>
      <c r="H148" s="50">
        <v>29839</v>
      </c>
      <c r="I148" s="5" t="s">
        <v>466</v>
      </c>
    </row>
    <row r="149" spans="1:9" s="1" customFormat="1" x14ac:dyDescent="0.25">
      <c r="A149" s="5" t="s">
        <v>413</v>
      </c>
      <c r="B149" s="5" t="s">
        <v>464</v>
      </c>
      <c r="C149" s="5" t="s">
        <v>441</v>
      </c>
      <c r="D149" s="5" t="s">
        <v>622</v>
      </c>
      <c r="E149" s="5">
        <v>61</v>
      </c>
      <c r="F149" s="50">
        <v>20983</v>
      </c>
      <c r="G149" s="5">
        <v>560346</v>
      </c>
      <c r="H149" s="50">
        <v>29591</v>
      </c>
      <c r="I149" s="5" t="s">
        <v>466</v>
      </c>
    </row>
    <row r="150" spans="1:9" s="1" customFormat="1" x14ac:dyDescent="0.25">
      <c r="A150" s="5" t="s">
        <v>413</v>
      </c>
      <c r="B150" s="5" t="s">
        <v>474</v>
      </c>
      <c r="C150" s="5" t="s">
        <v>472</v>
      </c>
      <c r="D150" s="5" t="s">
        <v>460</v>
      </c>
      <c r="E150" s="5">
        <v>61</v>
      </c>
      <c r="F150" s="50">
        <v>20895</v>
      </c>
      <c r="G150" s="5">
        <v>350444</v>
      </c>
      <c r="H150" s="50">
        <v>29718</v>
      </c>
      <c r="I150" s="5" t="s">
        <v>466</v>
      </c>
    </row>
    <row r="151" spans="1:9" s="1" customFormat="1" x14ac:dyDescent="0.25">
      <c r="A151" s="5" t="s">
        <v>408</v>
      </c>
      <c r="B151" s="5" t="s">
        <v>623</v>
      </c>
      <c r="C151" s="5" t="s">
        <v>570</v>
      </c>
      <c r="D151" s="5" t="s">
        <v>460</v>
      </c>
      <c r="E151" s="5">
        <v>61</v>
      </c>
      <c r="F151" s="50">
        <v>20969</v>
      </c>
      <c r="G151" s="5">
        <v>560342</v>
      </c>
      <c r="H151" s="50">
        <v>29648</v>
      </c>
      <c r="I151" s="5" t="s">
        <v>466</v>
      </c>
    </row>
    <row r="152" spans="1:9" s="1" customFormat="1" x14ac:dyDescent="0.25">
      <c r="A152" s="5" t="s">
        <v>454</v>
      </c>
      <c r="B152" s="5" t="s">
        <v>414</v>
      </c>
      <c r="C152" s="5" t="s">
        <v>583</v>
      </c>
      <c r="D152" s="5" t="s">
        <v>442</v>
      </c>
      <c r="E152" s="5">
        <v>60</v>
      </c>
      <c r="F152" s="50">
        <v>21242</v>
      </c>
      <c r="G152" s="5">
        <v>350334</v>
      </c>
      <c r="H152" s="50">
        <v>29916</v>
      </c>
      <c r="I152" s="5" t="s">
        <v>412</v>
      </c>
    </row>
    <row r="153" spans="1:9" s="1" customFormat="1" x14ac:dyDescent="0.25">
      <c r="A153" s="5" t="s">
        <v>454</v>
      </c>
      <c r="B153" s="5" t="s">
        <v>586</v>
      </c>
      <c r="C153" s="5" t="s">
        <v>624</v>
      </c>
      <c r="D153" s="5" t="s">
        <v>460</v>
      </c>
      <c r="E153" s="5">
        <v>58</v>
      </c>
      <c r="F153" s="50">
        <v>21842</v>
      </c>
      <c r="G153" s="5">
        <v>350438</v>
      </c>
      <c r="H153" s="50">
        <v>29930</v>
      </c>
      <c r="I153" s="5" t="s">
        <v>412</v>
      </c>
    </row>
    <row r="154" spans="1:9" s="1" customFormat="1" x14ac:dyDescent="0.25">
      <c r="A154" s="5" t="s">
        <v>413</v>
      </c>
      <c r="B154" s="5" t="s">
        <v>493</v>
      </c>
      <c r="C154" s="5" t="s">
        <v>438</v>
      </c>
      <c r="D154" s="5" t="s">
        <v>473</v>
      </c>
      <c r="E154" s="5">
        <v>59</v>
      </c>
      <c r="F154" s="50">
        <v>21597</v>
      </c>
      <c r="G154" s="5">
        <v>351167</v>
      </c>
      <c r="H154" s="50">
        <v>29874</v>
      </c>
      <c r="I154" s="5" t="s">
        <v>412</v>
      </c>
    </row>
    <row r="155" spans="1:9" s="1" customFormat="1" x14ac:dyDescent="0.25">
      <c r="A155" s="5" t="s">
        <v>408</v>
      </c>
      <c r="B155" s="5" t="s">
        <v>603</v>
      </c>
      <c r="C155" s="5" t="s">
        <v>444</v>
      </c>
      <c r="D155" s="5" t="s">
        <v>442</v>
      </c>
      <c r="E155" s="5">
        <v>59</v>
      </c>
      <c r="F155" s="50">
        <v>21586</v>
      </c>
      <c r="G155" s="5">
        <v>560351</v>
      </c>
      <c r="H155" s="50">
        <v>29611</v>
      </c>
      <c r="I155" s="5" t="s">
        <v>412</v>
      </c>
    </row>
    <row r="156" spans="1:9" s="1" customFormat="1" x14ac:dyDescent="0.25">
      <c r="A156" s="5" t="s">
        <v>413</v>
      </c>
      <c r="B156" s="5" t="s">
        <v>625</v>
      </c>
      <c r="C156" s="5" t="s">
        <v>489</v>
      </c>
      <c r="D156" s="5" t="s">
        <v>457</v>
      </c>
      <c r="E156" s="5">
        <v>59</v>
      </c>
      <c r="F156" s="50">
        <v>21748</v>
      </c>
      <c r="G156" s="5">
        <v>350872</v>
      </c>
      <c r="H156" s="50">
        <v>29726</v>
      </c>
      <c r="I156" s="5" t="s">
        <v>412</v>
      </c>
    </row>
    <row r="157" spans="1:9" s="1" customFormat="1" x14ac:dyDescent="0.25">
      <c r="A157" s="5" t="s">
        <v>413</v>
      </c>
      <c r="B157" s="5" t="s">
        <v>626</v>
      </c>
      <c r="C157" s="5" t="s">
        <v>510</v>
      </c>
      <c r="D157" s="5" t="s">
        <v>622</v>
      </c>
      <c r="E157" s="5">
        <v>57</v>
      </c>
      <c r="F157" s="50">
        <v>22199</v>
      </c>
      <c r="G157" s="5">
        <v>560348</v>
      </c>
      <c r="H157" s="50">
        <v>29841</v>
      </c>
      <c r="I157" s="5" t="s">
        <v>412</v>
      </c>
    </row>
    <row r="158" spans="1:9" s="1" customFormat="1" x14ac:dyDescent="0.25">
      <c r="A158" s="5" t="s">
        <v>413</v>
      </c>
      <c r="B158" s="5" t="s">
        <v>611</v>
      </c>
      <c r="C158" s="5" t="s">
        <v>627</v>
      </c>
      <c r="D158" s="5" t="s">
        <v>628</v>
      </c>
      <c r="E158" s="5">
        <v>62</v>
      </c>
      <c r="F158" s="50">
        <v>20674</v>
      </c>
      <c r="G158" s="5">
        <v>350981</v>
      </c>
      <c r="H158" s="50">
        <v>29679</v>
      </c>
      <c r="I158" s="5" t="s">
        <v>412</v>
      </c>
    </row>
    <row r="159" spans="1:9" s="1" customFormat="1" x14ac:dyDescent="0.25">
      <c r="A159" s="5" t="s">
        <v>408</v>
      </c>
      <c r="B159" s="5" t="s">
        <v>629</v>
      </c>
      <c r="C159" s="5" t="s">
        <v>630</v>
      </c>
      <c r="D159" s="5" t="s">
        <v>619</v>
      </c>
      <c r="E159" s="5">
        <v>61</v>
      </c>
      <c r="F159" s="50">
        <v>20930</v>
      </c>
      <c r="G159" s="5">
        <v>560360</v>
      </c>
      <c r="H159" s="50">
        <v>29633</v>
      </c>
      <c r="I159" s="5" t="s">
        <v>412</v>
      </c>
    </row>
    <row r="160" spans="1:9" s="1" customFormat="1" x14ac:dyDescent="0.25">
      <c r="A160" s="5" t="s">
        <v>454</v>
      </c>
      <c r="B160" s="5" t="s">
        <v>602</v>
      </c>
      <c r="C160" s="5" t="s">
        <v>435</v>
      </c>
      <c r="D160" s="5" t="s">
        <v>457</v>
      </c>
      <c r="E160" s="5">
        <v>60</v>
      </c>
      <c r="F160" s="50">
        <v>21180</v>
      </c>
      <c r="G160" s="5">
        <v>560363</v>
      </c>
      <c r="H160" s="50">
        <v>29674</v>
      </c>
      <c r="I160" s="5" t="s">
        <v>412</v>
      </c>
    </row>
    <row r="161" spans="1:9" s="1" customFormat="1" x14ac:dyDescent="0.25">
      <c r="A161" s="5" t="s">
        <v>413</v>
      </c>
      <c r="B161" s="5" t="s">
        <v>469</v>
      </c>
      <c r="C161" s="5" t="s">
        <v>415</v>
      </c>
      <c r="D161" s="5" t="s">
        <v>416</v>
      </c>
      <c r="E161" s="5">
        <v>59</v>
      </c>
      <c r="F161" s="50">
        <v>21741</v>
      </c>
      <c r="G161" s="5">
        <v>560368</v>
      </c>
      <c r="H161" s="50">
        <v>29681</v>
      </c>
      <c r="I161" s="5" t="s">
        <v>412</v>
      </c>
    </row>
    <row r="162" spans="1:9" s="1" customFormat="1" x14ac:dyDescent="0.25">
      <c r="A162" s="5" t="s">
        <v>413</v>
      </c>
      <c r="B162" s="5" t="s">
        <v>631</v>
      </c>
      <c r="C162" s="5" t="s">
        <v>632</v>
      </c>
      <c r="D162" s="5" t="s">
        <v>460</v>
      </c>
      <c r="E162" s="5">
        <v>59</v>
      </c>
      <c r="F162" s="50">
        <v>21612</v>
      </c>
      <c r="G162" s="5">
        <v>350969</v>
      </c>
      <c r="H162" s="50">
        <v>29740</v>
      </c>
      <c r="I162" s="5" t="s">
        <v>412</v>
      </c>
    </row>
    <row r="163" spans="1:9" s="1" customFormat="1" x14ac:dyDescent="0.25">
      <c r="A163" s="5" t="s">
        <v>408</v>
      </c>
      <c r="B163" s="5" t="s">
        <v>568</v>
      </c>
      <c r="C163" s="5" t="s">
        <v>185</v>
      </c>
      <c r="D163" s="5" t="s">
        <v>536</v>
      </c>
      <c r="E163" s="5">
        <v>59</v>
      </c>
      <c r="F163" s="50">
        <v>21656</v>
      </c>
      <c r="G163" s="5">
        <v>351175</v>
      </c>
      <c r="H163" s="50">
        <v>29671</v>
      </c>
      <c r="I163" s="5" t="s">
        <v>417</v>
      </c>
    </row>
    <row r="164" spans="1:9" s="1" customFormat="1" x14ac:dyDescent="0.25">
      <c r="A164" s="5" t="s">
        <v>413</v>
      </c>
      <c r="B164" s="5" t="s">
        <v>490</v>
      </c>
      <c r="C164" s="5" t="s">
        <v>456</v>
      </c>
      <c r="D164" s="5" t="s">
        <v>416</v>
      </c>
      <c r="E164" s="5">
        <v>59</v>
      </c>
      <c r="F164" s="50">
        <v>21784</v>
      </c>
      <c r="G164" s="5">
        <v>560345</v>
      </c>
      <c r="H164" s="50">
        <v>29612</v>
      </c>
      <c r="I164" s="5" t="s">
        <v>417</v>
      </c>
    </row>
    <row r="165" spans="1:9" s="1" customFormat="1" x14ac:dyDescent="0.25">
      <c r="A165" s="5" t="s">
        <v>408</v>
      </c>
      <c r="B165" s="5" t="s">
        <v>618</v>
      </c>
      <c r="C165" s="5" t="s">
        <v>444</v>
      </c>
      <c r="D165" s="5" t="s">
        <v>416</v>
      </c>
      <c r="E165" s="5">
        <v>58</v>
      </c>
      <c r="F165" s="50">
        <v>21996</v>
      </c>
      <c r="G165" s="5">
        <v>350291</v>
      </c>
      <c r="H165" s="50">
        <v>29866</v>
      </c>
      <c r="I165" s="5" t="s">
        <v>417</v>
      </c>
    </row>
    <row r="166" spans="1:9" s="1" customFormat="1" x14ac:dyDescent="0.25">
      <c r="A166" s="5" t="s">
        <v>413</v>
      </c>
      <c r="B166" s="5" t="s">
        <v>550</v>
      </c>
      <c r="C166" s="5" t="s">
        <v>571</v>
      </c>
      <c r="D166" s="5" t="s">
        <v>416</v>
      </c>
      <c r="E166" s="5">
        <v>58</v>
      </c>
      <c r="F166" s="50">
        <v>22119</v>
      </c>
      <c r="G166" s="5">
        <v>350854</v>
      </c>
      <c r="H166" s="50">
        <v>29928</v>
      </c>
      <c r="I166" s="5" t="s">
        <v>417</v>
      </c>
    </row>
    <row r="167" spans="1:9" s="1" customFormat="1" x14ac:dyDescent="0.25">
      <c r="A167" s="5" t="s">
        <v>413</v>
      </c>
      <c r="B167" s="5" t="s">
        <v>440</v>
      </c>
      <c r="C167" s="5" t="s">
        <v>435</v>
      </c>
      <c r="D167" s="5" t="s">
        <v>416</v>
      </c>
      <c r="E167" s="5">
        <v>57</v>
      </c>
      <c r="F167" s="50">
        <v>22262</v>
      </c>
      <c r="G167" s="5">
        <v>350920</v>
      </c>
      <c r="H167" s="50">
        <v>29900</v>
      </c>
      <c r="I167" s="5" t="s">
        <v>417</v>
      </c>
    </row>
    <row r="168" spans="1:9" s="1" customFormat="1" x14ac:dyDescent="0.25">
      <c r="A168" s="5" t="s">
        <v>413</v>
      </c>
      <c r="B168" s="5" t="s">
        <v>579</v>
      </c>
      <c r="C168" s="5" t="s">
        <v>633</v>
      </c>
      <c r="D168" s="5" t="s">
        <v>416</v>
      </c>
      <c r="E168" s="5">
        <v>58</v>
      </c>
      <c r="F168" s="50">
        <v>21956</v>
      </c>
      <c r="G168" s="5">
        <v>350953</v>
      </c>
      <c r="H168" s="50">
        <v>29810</v>
      </c>
      <c r="I168" s="5" t="s">
        <v>417</v>
      </c>
    </row>
    <row r="169" spans="1:9" s="1" customFormat="1" x14ac:dyDescent="0.25">
      <c r="A169" s="5" t="s">
        <v>454</v>
      </c>
      <c r="B169" s="5" t="s">
        <v>626</v>
      </c>
      <c r="C169" s="5" t="s">
        <v>565</v>
      </c>
      <c r="D169" s="5" t="s">
        <v>473</v>
      </c>
      <c r="E169" s="5">
        <v>58</v>
      </c>
      <c r="F169" s="50">
        <v>21962</v>
      </c>
      <c r="G169" s="5">
        <v>351176</v>
      </c>
      <c r="H169" s="50">
        <v>29735</v>
      </c>
      <c r="I169" s="5" t="s">
        <v>417</v>
      </c>
    </row>
    <row r="170" spans="1:9" s="1" customFormat="1" x14ac:dyDescent="0.25">
      <c r="A170" s="5" t="s">
        <v>413</v>
      </c>
      <c r="B170" s="5" t="s">
        <v>634</v>
      </c>
      <c r="C170" s="5" t="s">
        <v>432</v>
      </c>
      <c r="D170" s="5" t="s">
        <v>460</v>
      </c>
      <c r="E170" s="5">
        <v>58</v>
      </c>
      <c r="F170" s="50">
        <v>21991</v>
      </c>
      <c r="G170" s="5">
        <v>351180</v>
      </c>
      <c r="H170" s="50">
        <v>29915</v>
      </c>
      <c r="I170" s="5" t="s">
        <v>417</v>
      </c>
    </row>
    <row r="171" spans="1:9" s="1" customFormat="1" x14ac:dyDescent="0.25">
      <c r="A171" s="5" t="s">
        <v>408</v>
      </c>
      <c r="B171" s="5" t="s">
        <v>635</v>
      </c>
      <c r="C171" s="5" t="s">
        <v>527</v>
      </c>
      <c r="D171" s="5" t="s">
        <v>636</v>
      </c>
      <c r="E171" s="5">
        <v>57</v>
      </c>
      <c r="F171" s="50">
        <v>22211</v>
      </c>
      <c r="G171" s="5">
        <v>560358</v>
      </c>
      <c r="H171" s="50">
        <v>29928</v>
      </c>
      <c r="I171" s="5" t="s">
        <v>417</v>
      </c>
    </row>
    <row r="172" spans="1:9" s="1" customFormat="1" x14ac:dyDescent="0.25">
      <c r="A172" s="5" t="s">
        <v>413</v>
      </c>
      <c r="B172" s="5" t="s">
        <v>418</v>
      </c>
      <c r="C172" s="5" t="s">
        <v>489</v>
      </c>
      <c r="D172" s="5" t="s">
        <v>460</v>
      </c>
      <c r="E172" s="5">
        <v>57</v>
      </c>
      <c r="F172" s="50">
        <v>22392</v>
      </c>
      <c r="G172" s="5">
        <v>350615</v>
      </c>
      <c r="H172" s="50">
        <v>29851</v>
      </c>
      <c r="I172" s="5" t="s">
        <v>417</v>
      </c>
    </row>
    <row r="173" spans="1:9" s="1" customFormat="1" x14ac:dyDescent="0.25">
      <c r="A173" s="5" t="s">
        <v>413</v>
      </c>
      <c r="B173" s="5" t="s">
        <v>550</v>
      </c>
      <c r="C173" s="5" t="s">
        <v>637</v>
      </c>
      <c r="D173" s="5" t="s">
        <v>638</v>
      </c>
      <c r="E173" s="5">
        <v>57</v>
      </c>
      <c r="F173" s="50">
        <v>22421</v>
      </c>
      <c r="G173" s="5">
        <v>350358</v>
      </c>
      <c r="H173" s="50">
        <v>29627</v>
      </c>
      <c r="I173" s="5" t="s">
        <v>417</v>
      </c>
    </row>
    <row r="174" spans="1:9" s="1" customFormat="1" x14ac:dyDescent="0.25">
      <c r="A174" s="5" t="s">
        <v>413</v>
      </c>
      <c r="B174" s="5" t="s">
        <v>639</v>
      </c>
      <c r="C174" s="5" t="s">
        <v>515</v>
      </c>
      <c r="D174" s="5" t="s">
        <v>416</v>
      </c>
      <c r="E174" s="5">
        <v>57</v>
      </c>
      <c r="F174" s="50">
        <v>22444</v>
      </c>
      <c r="G174" s="5">
        <v>350194</v>
      </c>
      <c r="H174" s="50">
        <v>29741</v>
      </c>
      <c r="I174" s="5" t="s">
        <v>417</v>
      </c>
    </row>
    <row r="175" spans="1:9" s="1" customFormat="1" x14ac:dyDescent="0.25">
      <c r="A175" s="5" t="s">
        <v>413</v>
      </c>
      <c r="B175" s="5" t="s">
        <v>610</v>
      </c>
      <c r="C175" s="5" t="s">
        <v>640</v>
      </c>
      <c r="D175" s="5" t="s">
        <v>416</v>
      </c>
      <c r="E175" s="5">
        <v>57</v>
      </c>
      <c r="F175" s="50">
        <v>22404</v>
      </c>
      <c r="G175" s="5">
        <v>351084</v>
      </c>
      <c r="H175" s="50">
        <v>29723</v>
      </c>
      <c r="I175" s="5" t="s">
        <v>417</v>
      </c>
    </row>
    <row r="176" spans="1:9" s="1" customFormat="1" x14ac:dyDescent="0.25">
      <c r="A176" s="5" t="s">
        <v>413</v>
      </c>
      <c r="B176" s="5" t="s">
        <v>541</v>
      </c>
      <c r="C176" s="5" t="s">
        <v>596</v>
      </c>
      <c r="D176" s="5" t="s">
        <v>622</v>
      </c>
      <c r="E176" s="5">
        <v>59</v>
      </c>
      <c r="F176" s="50">
        <v>21614</v>
      </c>
      <c r="G176" s="5">
        <v>560366</v>
      </c>
      <c r="H176" s="50">
        <v>29740</v>
      </c>
      <c r="I176" s="5" t="s">
        <v>417</v>
      </c>
    </row>
    <row r="177" spans="1:9" s="1" customFormat="1" x14ac:dyDescent="0.25">
      <c r="A177" s="5" t="s">
        <v>408</v>
      </c>
      <c r="B177" s="5" t="s">
        <v>152</v>
      </c>
      <c r="C177" s="5" t="s">
        <v>527</v>
      </c>
      <c r="D177" s="5" t="s">
        <v>422</v>
      </c>
      <c r="E177" s="5">
        <v>59</v>
      </c>
      <c r="F177" s="50">
        <v>21673</v>
      </c>
      <c r="G177" s="5">
        <v>351121</v>
      </c>
      <c r="H177" s="50">
        <v>29711</v>
      </c>
      <c r="I177" s="5" t="s">
        <v>417</v>
      </c>
    </row>
    <row r="178" spans="1:9" s="1" customFormat="1" x14ac:dyDescent="0.25">
      <c r="A178" s="5" t="s">
        <v>408</v>
      </c>
      <c r="B178" s="5" t="s">
        <v>569</v>
      </c>
      <c r="C178" s="5" t="s">
        <v>641</v>
      </c>
      <c r="D178" s="5" t="s">
        <v>642</v>
      </c>
      <c r="E178" s="5">
        <v>57</v>
      </c>
      <c r="F178" s="50">
        <v>22232</v>
      </c>
      <c r="G178" s="5">
        <v>350768</v>
      </c>
      <c r="H178" s="50">
        <v>29930</v>
      </c>
      <c r="I178" s="5" t="s">
        <v>417</v>
      </c>
    </row>
    <row r="179" spans="1:9" s="1" customFormat="1" x14ac:dyDescent="0.25">
      <c r="A179" s="5" t="s">
        <v>413</v>
      </c>
      <c r="B179" s="5" t="s">
        <v>531</v>
      </c>
      <c r="C179" s="5" t="s">
        <v>435</v>
      </c>
      <c r="D179" s="5" t="s">
        <v>457</v>
      </c>
      <c r="E179" s="5">
        <v>58</v>
      </c>
      <c r="F179" s="50">
        <v>22053</v>
      </c>
      <c r="G179" s="5">
        <v>350155</v>
      </c>
      <c r="H179" s="50">
        <v>29594</v>
      </c>
      <c r="I179" s="5" t="s">
        <v>421</v>
      </c>
    </row>
    <row r="180" spans="1:9" s="1" customFormat="1" x14ac:dyDescent="0.25">
      <c r="A180" s="5" t="s">
        <v>413</v>
      </c>
      <c r="B180" s="5" t="s">
        <v>461</v>
      </c>
      <c r="C180" s="5" t="s">
        <v>435</v>
      </c>
      <c r="D180" s="5" t="s">
        <v>643</v>
      </c>
      <c r="E180" s="5">
        <v>57</v>
      </c>
      <c r="F180" s="50">
        <v>22366</v>
      </c>
      <c r="G180" s="5">
        <v>350554</v>
      </c>
      <c r="H180" s="50">
        <v>29728</v>
      </c>
      <c r="I180" s="5" t="s">
        <v>421</v>
      </c>
    </row>
    <row r="181" spans="1:9" s="1" customFormat="1" x14ac:dyDescent="0.25">
      <c r="A181" s="5" t="s">
        <v>413</v>
      </c>
      <c r="B181" s="5" t="s">
        <v>450</v>
      </c>
      <c r="C181" s="5" t="s">
        <v>585</v>
      </c>
      <c r="D181" s="5" t="s">
        <v>416</v>
      </c>
      <c r="E181" s="5">
        <v>57</v>
      </c>
      <c r="F181" s="50">
        <v>22391</v>
      </c>
      <c r="G181" s="5">
        <v>350299</v>
      </c>
      <c r="H181" s="50">
        <v>29749</v>
      </c>
      <c r="I181" s="5" t="s">
        <v>421</v>
      </c>
    </row>
    <row r="182" spans="1:9" s="1" customFormat="1" x14ac:dyDescent="0.25">
      <c r="A182" s="5" t="s">
        <v>413</v>
      </c>
      <c r="B182" s="5" t="s">
        <v>410</v>
      </c>
      <c r="C182" s="5" t="s">
        <v>644</v>
      </c>
      <c r="D182" s="5" t="s">
        <v>422</v>
      </c>
      <c r="E182" s="5">
        <v>57</v>
      </c>
      <c r="F182" s="50">
        <v>22497</v>
      </c>
      <c r="G182" s="5">
        <v>351064</v>
      </c>
      <c r="H182" s="50">
        <v>29709</v>
      </c>
      <c r="I182" s="5" t="s">
        <v>421</v>
      </c>
    </row>
    <row r="183" spans="1:9" s="1" customFormat="1" x14ac:dyDescent="0.25">
      <c r="A183" s="5" t="s">
        <v>413</v>
      </c>
      <c r="B183" s="5" t="s">
        <v>645</v>
      </c>
      <c r="C183" s="5" t="s">
        <v>489</v>
      </c>
      <c r="D183" s="5" t="s">
        <v>457</v>
      </c>
      <c r="E183" s="5">
        <v>57</v>
      </c>
      <c r="F183" s="50">
        <v>22343</v>
      </c>
      <c r="G183" s="5">
        <v>350987</v>
      </c>
      <c r="H183" s="50">
        <v>29945</v>
      </c>
      <c r="I183" s="5" t="s">
        <v>421</v>
      </c>
    </row>
    <row r="184" spans="1:9" s="1" customFormat="1" x14ac:dyDescent="0.25">
      <c r="A184" s="5" t="s">
        <v>408</v>
      </c>
      <c r="B184" s="5" t="s">
        <v>423</v>
      </c>
      <c r="C184" s="5" t="s">
        <v>169</v>
      </c>
      <c r="D184" s="5" t="s">
        <v>619</v>
      </c>
      <c r="E184" s="5">
        <v>61</v>
      </c>
      <c r="F184" s="50">
        <v>21082</v>
      </c>
      <c r="G184" s="5">
        <v>350021</v>
      </c>
      <c r="H184" s="50">
        <v>29779</v>
      </c>
      <c r="I184" s="5" t="s">
        <v>421</v>
      </c>
    </row>
    <row r="185" spans="1:9" s="1" customFormat="1" x14ac:dyDescent="0.25">
      <c r="A185" s="5" t="s">
        <v>408</v>
      </c>
      <c r="B185" s="5" t="s">
        <v>646</v>
      </c>
      <c r="C185" s="5" t="s">
        <v>152</v>
      </c>
      <c r="D185" s="5" t="s">
        <v>470</v>
      </c>
      <c r="E185" s="5">
        <v>60</v>
      </c>
      <c r="F185" s="50">
        <v>21370</v>
      </c>
      <c r="G185" s="5">
        <v>350933</v>
      </c>
      <c r="H185" s="50">
        <v>29648</v>
      </c>
      <c r="I185" s="5" t="s">
        <v>421</v>
      </c>
    </row>
    <row r="186" spans="1:9" s="1" customFormat="1" x14ac:dyDescent="0.25">
      <c r="A186" s="5" t="s">
        <v>408</v>
      </c>
      <c r="B186" s="5" t="s">
        <v>564</v>
      </c>
      <c r="C186" s="5" t="s">
        <v>535</v>
      </c>
      <c r="D186" s="5" t="s">
        <v>463</v>
      </c>
      <c r="E186" s="5">
        <v>60</v>
      </c>
      <c r="F186" s="50">
        <v>21339</v>
      </c>
      <c r="G186" s="5">
        <v>351247</v>
      </c>
      <c r="H186" s="50">
        <v>29870</v>
      </c>
      <c r="I186" s="5" t="s">
        <v>421</v>
      </c>
    </row>
    <row r="187" spans="1:9" s="1" customFormat="1" x14ac:dyDescent="0.25">
      <c r="A187" s="5" t="s">
        <v>408</v>
      </c>
      <c r="B187" s="5" t="s">
        <v>423</v>
      </c>
      <c r="C187" s="5" t="s">
        <v>527</v>
      </c>
      <c r="D187" s="5" t="s">
        <v>536</v>
      </c>
      <c r="E187" s="5">
        <v>59</v>
      </c>
      <c r="F187" s="50">
        <v>21607</v>
      </c>
      <c r="G187" s="5">
        <v>350463</v>
      </c>
      <c r="H187" s="50">
        <v>29784</v>
      </c>
      <c r="I187" s="5" t="s">
        <v>421</v>
      </c>
    </row>
    <row r="188" spans="1:9" s="1" customFormat="1" x14ac:dyDescent="0.25">
      <c r="A188" s="5" t="s">
        <v>413</v>
      </c>
      <c r="B188" s="5" t="s">
        <v>464</v>
      </c>
      <c r="C188" s="5" t="s">
        <v>600</v>
      </c>
      <c r="D188" s="5" t="s">
        <v>416</v>
      </c>
      <c r="E188" s="5">
        <v>57</v>
      </c>
      <c r="F188" s="50">
        <v>22258</v>
      </c>
      <c r="G188" s="5">
        <v>350405</v>
      </c>
      <c r="H188" s="50">
        <v>29851</v>
      </c>
      <c r="I188" s="5" t="s">
        <v>421</v>
      </c>
    </row>
    <row r="189" spans="1:9" s="1" customFormat="1" x14ac:dyDescent="0.25">
      <c r="A189" s="5" t="s">
        <v>408</v>
      </c>
      <c r="B189" s="5" t="s">
        <v>499</v>
      </c>
      <c r="C189" s="5" t="s">
        <v>527</v>
      </c>
      <c r="D189" s="5" t="s">
        <v>445</v>
      </c>
      <c r="E189" s="5">
        <v>58</v>
      </c>
      <c r="F189" s="50">
        <v>22101</v>
      </c>
      <c r="G189" s="5">
        <v>351009</v>
      </c>
      <c r="H189" s="50">
        <v>29679</v>
      </c>
      <c r="I189" s="5" t="s">
        <v>466</v>
      </c>
    </row>
    <row r="190" spans="1:9" s="1" customFormat="1" x14ac:dyDescent="0.25">
      <c r="A190" s="5" t="s">
        <v>413</v>
      </c>
      <c r="B190" s="5" t="s">
        <v>568</v>
      </c>
      <c r="C190" s="5" t="s">
        <v>496</v>
      </c>
      <c r="D190" s="5" t="s">
        <v>460</v>
      </c>
      <c r="E190" s="5">
        <v>56</v>
      </c>
      <c r="F190" s="50">
        <v>22610</v>
      </c>
      <c r="G190" s="5">
        <v>350983</v>
      </c>
      <c r="H190" s="50">
        <v>29946</v>
      </c>
      <c r="I190" s="5" t="s">
        <v>466</v>
      </c>
    </row>
    <row r="191" spans="1:9" s="1" customFormat="1" x14ac:dyDescent="0.25">
      <c r="A191" s="5" t="s">
        <v>413</v>
      </c>
      <c r="B191" s="5" t="s">
        <v>500</v>
      </c>
      <c r="C191" s="5" t="s">
        <v>647</v>
      </c>
      <c r="D191" s="5" t="s">
        <v>508</v>
      </c>
      <c r="E191" s="5">
        <v>56</v>
      </c>
      <c r="F191" s="50">
        <v>22640</v>
      </c>
      <c r="G191" s="5">
        <v>350006</v>
      </c>
      <c r="H191" s="50">
        <v>29901</v>
      </c>
      <c r="I191" s="5" t="s">
        <v>466</v>
      </c>
    </row>
    <row r="192" spans="1:9" s="1" customFormat="1" x14ac:dyDescent="0.25">
      <c r="A192" s="5" t="s">
        <v>413</v>
      </c>
      <c r="B192" s="5" t="s">
        <v>512</v>
      </c>
      <c r="C192" s="5" t="s">
        <v>91</v>
      </c>
      <c r="D192" s="5" t="s">
        <v>530</v>
      </c>
      <c r="E192" s="5">
        <v>56</v>
      </c>
      <c r="F192" s="50">
        <v>22901</v>
      </c>
      <c r="G192" s="5">
        <v>350727</v>
      </c>
      <c r="H192" s="50">
        <v>29916</v>
      </c>
      <c r="I192" s="5" t="s">
        <v>466</v>
      </c>
    </row>
    <row r="193" spans="1:9" s="1" customFormat="1" x14ac:dyDescent="0.25">
      <c r="A193" s="5" t="s">
        <v>408</v>
      </c>
      <c r="B193" s="5" t="s">
        <v>549</v>
      </c>
      <c r="C193" s="5" t="s">
        <v>459</v>
      </c>
      <c r="D193" s="5" t="s">
        <v>445</v>
      </c>
      <c r="E193" s="5">
        <v>59</v>
      </c>
      <c r="F193" s="50">
        <v>21617</v>
      </c>
      <c r="G193" s="5">
        <v>350931</v>
      </c>
      <c r="H193" s="50">
        <v>29674</v>
      </c>
      <c r="I193" s="5" t="s">
        <v>466</v>
      </c>
    </row>
    <row r="194" spans="1:9" s="1" customFormat="1" x14ac:dyDescent="0.25">
      <c r="A194" s="5" t="s">
        <v>408</v>
      </c>
      <c r="B194" s="5" t="s">
        <v>648</v>
      </c>
      <c r="C194" s="5" t="s">
        <v>649</v>
      </c>
      <c r="D194" s="5" t="s">
        <v>449</v>
      </c>
      <c r="E194" s="5">
        <v>57</v>
      </c>
      <c r="F194" s="50">
        <v>22230</v>
      </c>
      <c r="G194" s="5">
        <v>560375</v>
      </c>
      <c r="H194" s="50">
        <v>29805</v>
      </c>
      <c r="I194" s="5" t="s">
        <v>466</v>
      </c>
    </row>
    <row r="195" spans="1:9" s="1" customFormat="1" x14ac:dyDescent="0.25">
      <c r="A195" s="5" t="s">
        <v>408</v>
      </c>
      <c r="B195" s="5" t="s">
        <v>546</v>
      </c>
      <c r="C195" s="5" t="s">
        <v>547</v>
      </c>
      <c r="D195" s="5" t="s">
        <v>650</v>
      </c>
      <c r="E195" s="5">
        <v>58</v>
      </c>
      <c r="F195" s="50">
        <v>21920</v>
      </c>
      <c r="G195" s="5">
        <v>350586</v>
      </c>
      <c r="H195" s="50">
        <v>29841</v>
      </c>
      <c r="I195" s="5" t="s">
        <v>466</v>
      </c>
    </row>
    <row r="196" spans="1:9" s="1" customFormat="1" x14ac:dyDescent="0.25">
      <c r="A196" s="5" t="s">
        <v>413</v>
      </c>
      <c r="B196" s="5" t="s">
        <v>531</v>
      </c>
      <c r="C196" s="5" t="s">
        <v>539</v>
      </c>
      <c r="D196" s="5" t="s">
        <v>460</v>
      </c>
      <c r="E196" s="5">
        <v>58</v>
      </c>
      <c r="F196" s="50">
        <v>21951</v>
      </c>
      <c r="G196" s="5">
        <v>560376</v>
      </c>
      <c r="H196" s="50">
        <v>29770</v>
      </c>
      <c r="I196" s="5" t="s">
        <v>466</v>
      </c>
    </row>
    <row r="197" spans="1:9" s="1" customFormat="1" x14ac:dyDescent="0.25">
      <c r="A197" s="5" t="s">
        <v>413</v>
      </c>
      <c r="B197" s="5" t="s">
        <v>479</v>
      </c>
      <c r="C197" s="5" t="s">
        <v>472</v>
      </c>
      <c r="D197" s="5" t="s">
        <v>651</v>
      </c>
      <c r="E197" s="5">
        <v>58</v>
      </c>
      <c r="F197" s="50">
        <v>22150</v>
      </c>
      <c r="G197" s="5">
        <v>351156</v>
      </c>
      <c r="H197" s="50">
        <v>29666</v>
      </c>
      <c r="I197" s="5" t="s">
        <v>466</v>
      </c>
    </row>
    <row r="198" spans="1:9" s="1" customFormat="1" x14ac:dyDescent="0.25">
      <c r="A198" s="5" t="s">
        <v>408</v>
      </c>
      <c r="B198" s="5" t="s">
        <v>652</v>
      </c>
      <c r="C198" s="5" t="s">
        <v>155</v>
      </c>
      <c r="D198" s="5" t="s">
        <v>653</v>
      </c>
      <c r="E198" s="5">
        <v>60</v>
      </c>
      <c r="F198" s="50">
        <v>21103</v>
      </c>
      <c r="G198" s="5">
        <v>350174</v>
      </c>
      <c r="H198" s="50">
        <v>29881</v>
      </c>
      <c r="I198" s="5" t="s">
        <v>412</v>
      </c>
    </row>
    <row r="199" spans="1:9" s="1" customFormat="1" x14ac:dyDescent="0.25">
      <c r="A199" s="5" t="s">
        <v>413</v>
      </c>
      <c r="B199" s="5" t="s">
        <v>544</v>
      </c>
      <c r="C199" s="5" t="s">
        <v>654</v>
      </c>
      <c r="D199" s="5" t="s">
        <v>436</v>
      </c>
      <c r="E199" s="5">
        <v>58</v>
      </c>
      <c r="F199" s="50">
        <v>22171</v>
      </c>
      <c r="G199" s="5">
        <v>560380</v>
      </c>
      <c r="H199" s="50">
        <v>29696</v>
      </c>
      <c r="I199" s="5" t="s">
        <v>412</v>
      </c>
    </row>
    <row r="200" spans="1:9" s="1" customFormat="1" x14ac:dyDescent="0.25">
      <c r="A200" s="5" t="s">
        <v>413</v>
      </c>
      <c r="B200" s="5" t="s">
        <v>569</v>
      </c>
      <c r="C200" s="5" t="s">
        <v>432</v>
      </c>
      <c r="D200" s="5" t="s">
        <v>416</v>
      </c>
      <c r="E200" s="5">
        <v>55</v>
      </c>
      <c r="F200" s="50">
        <v>22941</v>
      </c>
      <c r="G200" s="5">
        <v>350309</v>
      </c>
      <c r="H200" s="50">
        <v>29684</v>
      </c>
      <c r="I200" s="5" t="s">
        <v>412</v>
      </c>
    </row>
    <row r="201" spans="1:9" s="1" customFormat="1" x14ac:dyDescent="0.25">
      <c r="A201" s="5" t="s">
        <v>408</v>
      </c>
      <c r="B201" s="5" t="s">
        <v>479</v>
      </c>
      <c r="C201" s="5" t="s">
        <v>459</v>
      </c>
      <c r="D201" s="5" t="s">
        <v>655</v>
      </c>
      <c r="E201" s="5">
        <v>58</v>
      </c>
      <c r="F201" s="50">
        <v>22147</v>
      </c>
      <c r="G201" s="5">
        <v>350342</v>
      </c>
      <c r="H201" s="50">
        <v>29709</v>
      </c>
      <c r="I201" s="5" t="s">
        <v>412</v>
      </c>
    </row>
    <row r="202" spans="1:9" s="1" customFormat="1" x14ac:dyDescent="0.25">
      <c r="A202" s="5" t="s">
        <v>413</v>
      </c>
      <c r="B202" s="5" t="s">
        <v>572</v>
      </c>
      <c r="C202" s="5" t="s">
        <v>656</v>
      </c>
      <c r="D202" s="5" t="s">
        <v>457</v>
      </c>
      <c r="E202" s="5">
        <v>56</v>
      </c>
      <c r="F202" s="50">
        <v>22597</v>
      </c>
      <c r="G202" s="5">
        <v>350351</v>
      </c>
      <c r="H202" s="50">
        <v>29833</v>
      </c>
      <c r="I202" s="5" t="s">
        <v>412</v>
      </c>
    </row>
    <row r="203" spans="1:9" s="1" customFormat="1" x14ac:dyDescent="0.25">
      <c r="A203" s="5" t="s">
        <v>408</v>
      </c>
      <c r="B203" s="5" t="s">
        <v>485</v>
      </c>
      <c r="C203" s="5" t="s">
        <v>657</v>
      </c>
      <c r="D203" s="5" t="s">
        <v>658</v>
      </c>
      <c r="E203" s="5">
        <v>61</v>
      </c>
      <c r="F203" s="50">
        <v>21018</v>
      </c>
      <c r="G203" s="5">
        <v>560383</v>
      </c>
      <c r="H203" s="50">
        <v>30091</v>
      </c>
      <c r="I203" s="5" t="s">
        <v>412</v>
      </c>
    </row>
    <row r="204" spans="1:9" s="1" customFormat="1" x14ac:dyDescent="0.25">
      <c r="A204" s="5" t="s">
        <v>413</v>
      </c>
      <c r="B204" s="5" t="s">
        <v>485</v>
      </c>
      <c r="C204" s="5" t="s">
        <v>596</v>
      </c>
      <c r="D204" s="5" t="s">
        <v>442</v>
      </c>
      <c r="E204" s="5">
        <v>60</v>
      </c>
      <c r="F204" s="50">
        <v>21327</v>
      </c>
      <c r="G204" s="5">
        <v>560378</v>
      </c>
      <c r="H204" s="50">
        <v>30204</v>
      </c>
      <c r="I204" s="5" t="s">
        <v>412</v>
      </c>
    </row>
    <row r="205" spans="1:9" s="1" customFormat="1" x14ac:dyDescent="0.25">
      <c r="A205" s="5" t="s">
        <v>413</v>
      </c>
      <c r="B205" s="5" t="s">
        <v>519</v>
      </c>
      <c r="C205" s="5" t="s">
        <v>659</v>
      </c>
      <c r="D205" s="5" t="s">
        <v>473</v>
      </c>
      <c r="E205" s="5">
        <v>58</v>
      </c>
      <c r="F205" s="50">
        <v>21833</v>
      </c>
      <c r="G205" s="5">
        <v>350491</v>
      </c>
      <c r="H205" s="50">
        <v>29956</v>
      </c>
      <c r="I205" s="5" t="s">
        <v>412</v>
      </c>
    </row>
    <row r="206" spans="1:9" s="1" customFormat="1" x14ac:dyDescent="0.25">
      <c r="A206" s="5" t="s">
        <v>413</v>
      </c>
      <c r="B206" s="5" t="s">
        <v>660</v>
      </c>
      <c r="C206" s="5" t="s">
        <v>661</v>
      </c>
      <c r="D206" s="5" t="s">
        <v>416</v>
      </c>
      <c r="E206" s="5">
        <v>56</v>
      </c>
      <c r="F206" s="50">
        <v>22566</v>
      </c>
      <c r="G206" s="5">
        <v>350889</v>
      </c>
      <c r="H206" s="50">
        <v>30083</v>
      </c>
      <c r="I206" s="5" t="s">
        <v>412</v>
      </c>
    </row>
    <row r="207" spans="1:9" s="1" customFormat="1" x14ac:dyDescent="0.25">
      <c r="A207" s="5" t="s">
        <v>413</v>
      </c>
      <c r="B207" s="5" t="s">
        <v>662</v>
      </c>
      <c r="C207" s="5" t="s">
        <v>462</v>
      </c>
      <c r="D207" s="5" t="s">
        <v>663</v>
      </c>
      <c r="E207" s="5">
        <v>61</v>
      </c>
      <c r="F207" s="50">
        <v>20825</v>
      </c>
      <c r="G207" s="5">
        <v>560392</v>
      </c>
      <c r="H207" s="50">
        <v>30013</v>
      </c>
      <c r="I207" s="5" t="s">
        <v>412</v>
      </c>
    </row>
    <row r="208" spans="1:9" s="1" customFormat="1" x14ac:dyDescent="0.25">
      <c r="A208" s="5" t="s">
        <v>408</v>
      </c>
      <c r="B208" s="5" t="s">
        <v>664</v>
      </c>
      <c r="C208" s="5" t="s">
        <v>453</v>
      </c>
      <c r="D208" s="5" t="s">
        <v>416</v>
      </c>
      <c r="E208" s="5">
        <v>61</v>
      </c>
      <c r="F208" s="50">
        <v>20957</v>
      </c>
      <c r="G208" s="5">
        <v>560388</v>
      </c>
      <c r="H208" s="50">
        <v>30281</v>
      </c>
      <c r="I208" s="5" t="s">
        <v>412</v>
      </c>
    </row>
    <row r="209" spans="1:9" s="1" customFormat="1" x14ac:dyDescent="0.25">
      <c r="A209" s="5" t="s">
        <v>413</v>
      </c>
      <c r="B209" s="5" t="s">
        <v>665</v>
      </c>
      <c r="C209" s="5" t="s">
        <v>563</v>
      </c>
      <c r="D209" s="5" t="s">
        <v>666</v>
      </c>
      <c r="E209" s="5">
        <v>57</v>
      </c>
      <c r="F209" s="50">
        <v>22246</v>
      </c>
      <c r="G209" s="5">
        <v>560384</v>
      </c>
      <c r="H209" s="50">
        <v>30295</v>
      </c>
      <c r="I209" s="5" t="s">
        <v>417</v>
      </c>
    </row>
    <row r="210" spans="1:9" s="1" customFormat="1" x14ac:dyDescent="0.25">
      <c r="A210" s="5" t="s">
        <v>413</v>
      </c>
      <c r="B210" s="5" t="s">
        <v>639</v>
      </c>
      <c r="C210" s="5" t="s">
        <v>462</v>
      </c>
      <c r="D210" s="5" t="s">
        <v>416</v>
      </c>
      <c r="E210" s="5">
        <v>58</v>
      </c>
      <c r="F210" s="50">
        <v>22026</v>
      </c>
      <c r="G210" s="5">
        <v>350813</v>
      </c>
      <c r="H210" s="50">
        <v>30239</v>
      </c>
      <c r="I210" s="5" t="s">
        <v>417</v>
      </c>
    </row>
    <row r="211" spans="1:9" s="1" customFormat="1" x14ac:dyDescent="0.25">
      <c r="A211" s="5" t="s">
        <v>408</v>
      </c>
      <c r="B211" s="5" t="s">
        <v>667</v>
      </c>
      <c r="C211" s="5" t="s">
        <v>410</v>
      </c>
      <c r="D211" s="5" t="s">
        <v>668</v>
      </c>
      <c r="E211" s="5">
        <v>63</v>
      </c>
      <c r="F211" s="50">
        <v>20243</v>
      </c>
      <c r="G211" s="5">
        <v>351336</v>
      </c>
      <c r="H211" s="50">
        <v>29976</v>
      </c>
      <c r="I211" s="5" t="s">
        <v>417</v>
      </c>
    </row>
    <row r="212" spans="1:9" s="1" customFormat="1" x14ac:dyDescent="0.25">
      <c r="A212" s="5" t="s">
        <v>413</v>
      </c>
      <c r="B212" s="5" t="s">
        <v>481</v>
      </c>
      <c r="C212" s="5" t="s">
        <v>669</v>
      </c>
      <c r="D212" s="5" t="s">
        <v>670</v>
      </c>
      <c r="E212" s="5">
        <v>57</v>
      </c>
      <c r="F212" s="50">
        <v>22543</v>
      </c>
      <c r="G212" s="5">
        <v>350809</v>
      </c>
      <c r="H212" s="50">
        <v>30091</v>
      </c>
      <c r="I212" s="5" t="s">
        <v>417</v>
      </c>
    </row>
    <row r="213" spans="1:9" s="1" customFormat="1" x14ac:dyDescent="0.25">
      <c r="A213" s="5" t="s">
        <v>413</v>
      </c>
      <c r="B213" s="5" t="s">
        <v>671</v>
      </c>
      <c r="C213" s="5" t="s">
        <v>672</v>
      </c>
      <c r="D213" s="5" t="s">
        <v>416</v>
      </c>
      <c r="E213" s="5">
        <v>56</v>
      </c>
      <c r="F213" s="50">
        <v>22814</v>
      </c>
      <c r="G213" s="5">
        <v>350995</v>
      </c>
      <c r="H213" s="50">
        <v>30206</v>
      </c>
      <c r="I213" s="5" t="s">
        <v>417</v>
      </c>
    </row>
    <row r="214" spans="1:9" s="1" customFormat="1" x14ac:dyDescent="0.25">
      <c r="A214" s="5" t="s">
        <v>413</v>
      </c>
      <c r="B214" s="5" t="s">
        <v>418</v>
      </c>
      <c r="C214" s="5" t="s">
        <v>468</v>
      </c>
      <c r="D214" s="5" t="s">
        <v>416</v>
      </c>
      <c r="E214" s="5">
        <v>62</v>
      </c>
      <c r="F214" s="50">
        <v>20628</v>
      </c>
      <c r="G214" s="5">
        <v>560400</v>
      </c>
      <c r="H214" s="50">
        <v>30044</v>
      </c>
      <c r="I214" s="5" t="s">
        <v>417</v>
      </c>
    </row>
    <row r="215" spans="1:9" s="1" customFormat="1" x14ac:dyDescent="0.25">
      <c r="A215" s="5" t="s">
        <v>413</v>
      </c>
      <c r="B215" s="5" t="s">
        <v>155</v>
      </c>
      <c r="C215" s="5" t="s">
        <v>438</v>
      </c>
      <c r="D215" s="5" t="s">
        <v>457</v>
      </c>
      <c r="E215" s="5">
        <v>59</v>
      </c>
      <c r="F215" s="50">
        <v>21766</v>
      </c>
      <c r="G215" s="5">
        <v>560404</v>
      </c>
      <c r="H215" s="50">
        <v>29998</v>
      </c>
      <c r="I215" s="5" t="s">
        <v>417</v>
      </c>
    </row>
    <row r="216" spans="1:9" s="1" customFormat="1" x14ac:dyDescent="0.25">
      <c r="A216" s="5" t="s">
        <v>454</v>
      </c>
      <c r="B216" s="5" t="s">
        <v>514</v>
      </c>
      <c r="C216" s="5" t="s">
        <v>438</v>
      </c>
      <c r="D216" s="5" t="s">
        <v>416</v>
      </c>
      <c r="E216" s="5">
        <v>58</v>
      </c>
      <c r="F216" s="50">
        <v>22181</v>
      </c>
      <c r="G216" s="5">
        <v>350029</v>
      </c>
      <c r="H216" s="50">
        <v>30039</v>
      </c>
      <c r="I216" s="5" t="s">
        <v>417</v>
      </c>
    </row>
    <row r="217" spans="1:9" s="1" customFormat="1" x14ac:dyDescent="0.25">
      <c r="A217" s="5" t="s">
        <v>413</v>
      </c>
      <c r="B217" s="5" t="s">
        <v>443</v>
      </c>
      <c r="C217" s="5" t="s">
        <v>515</v>
      </c>
      <c r="D217" s="5" t="s">
        <v>457</v>
      </c>
      <c r="E217" s="5">
        <v>58</v>
      </c>
      <c r="F217" s="50">
        <v>22027</v>
      </c>
      <c r="G217" s="5">
        <v>350251</v>
      </c>
      <c r="H217" s="50">
        <v>30046</v>
      </c>
      <c r="I217" s="5" t="s">
        <v>417</v>
      </c>
    </row>
    <row r="218" spans="1:9" s="1" customFormat="1" x14ac:dyDescent="0.25">
      <c r="A218" s="5" t="s">
        <v>408</v>
      </c>
      <c r="B218" s="5" t="s">
        <v>673</v>
      </c>
      <c r="C218" s="5" t="s">
        <v>157</v>
      </c>
      <c r="D218" s="5" t="s">
        <v>674</v>
      </c>
      <c r="E218" s="5">
        <v>58</v>
      </c>
      <c r="F218" s="50">
        <v>22039</v>
      </c>
      <c r="G218" s="5">
        <v>560406</v>
      </c>
      <c r="H218" s="50">
        <v>30105</v>
      </c>
      <c r="I218" s="5" t="s">
        <v>417</v>
      </c>
    </row>
    <row r="219" spans="1:9" s="1" customFormat="1" x14ac:dyDescent="0.25">
      <c r="A219" s="5" t="s">
        <v>413</v>
      </c>
      <c r="B219" s="5" t="s">
        <v>614</v>
      </c>
      <c r="C219" s="5" t="s">
        <v>661</v>
      </c>
      <c r="D219" s="5" t="s">
        <v>425</v>
      </c>
      <c r="E219" s="5">
        <v>59</v>
      </c>
      <c r="F219" s="50">
        <v>21643</v>
      </c>
      <c r="G219" s="5">
        <v>351108</v>
      </c>
      <c r="H219" s="50">
        <v>30036</v>
      </c>
      <c r="I219" s="5" t="s">
        <v>417</v>
      </c>
    </row>
    <row r="220" spans="1:9" s="1" customFormat="1" x14ac:dyDescent="0.25">
      <c r="A220" s="5" t="s">
        <v>413</v>
      </c>
      <c r="B220" s="5" t="s">
        <v>612</v>
      </c>
      <c r="C220" s="5" t="s">
        <v>491</v>
      </c>
      <c r="D220" s="5" t="s">
        <v>460</v>
      </c>
      <c r="E220" s="5">
        <v>58</v>
      </c>
      <c r="F220" s="50">
        <v>22089</v>
      </c>
      <c r="G220" s="5">
        <v>560407</v>
      </c>
      <c r="H220" s="50">
        <v>29977</v>
      </c>
      <c r="I220" s="5" t="s">
        <v>417</v>
      </c>
    </row>
    <row r="221" spans="1:9" s="1" customFormat="1" x14ac:dyDescent="0.25">
      <c r="A221" s="5" t="s">
        <v>413</v>
      </c>
      <c r="B221" s="5" t="s">
        <v>549</v>
      </c>
      <c r="C221" s="5" t="s">
        <v>675</v>
      </c>
      <c r="D221" s="5" t="s">
        <v>457</v>
      </c>
      <c r="E221" s="5">
        <v>58</v>
      </c>
      <c r="F221" s="50">
        <v>22138</v>
      </c>
      <c r="G221" s="5">
        <v>350798</v>
      </c>
      <c r="H221" s="50">
        <v>30231</v>
      </c>
      <c r="I221" s="5" t="s">
        <v>417</v>
      </c>
    </row>
    <row r="222" spans="1:9" s="1" customFormat="1" x14ac:dyDescent="0.25">
      <c r="A222" s="5" t="s">
        <v>413</v>
      </c>
      <c r="B222" s="5" t="s">
        <v>409</v>
      </c>
      <c r="C222" s="5" t="s">
        <v>632</v>
      </c>
      <c r="D222" s="5" t="s">
        <v>622</v>
      </c>
      <c r="E222" s="5">
        <v>58</v>
      </c>
      <c r="F222" s="50">
        <v>22056</v>
      </c>
      <c r="G222" s="5">
        <v>350482</v>
      </c>
      <c r="H222" s="50">
        <v>30293</v>
      </c>
      <c r="I222" s="5" t="s">
        <v>417</v>
      </c>
    </row>
    <row r="223" spans="1:9" s="1" customFormat="1" x14ac:dyDescent="0.25">
      <c r="A223" s="5" t="s">
        <v>408</v>
      </c>
      <c r="B223" s="5" t="s">
        <v>497</v>
      </c>
      <c r="C223" s="5" t="s">
        <v>676</v>
      </c>
      <c r="D223" s="5" t="s">
        <v>445</v>
      </c>
      <c r="E223" s="5">
        <v>58</v>
      </c>
      <c r="F223" s="50">
        <v>21980</v>
      </c>
      <c r="G223" s="5">
        <v>350662</v>
      </c>
      <c r="H223" s="50">
        <v>30265</v>
      </c>
      <c r="I223" s="5" t="s">
        <v>417</v>
      </c>
    </row>
    <row r="224" spans="1:9" s="1" customFormat="1" x14ac:dyDescent="0.25">
      <c r="A224" s="5" t="s">
        <v>413</v>
      </c>
      <c r="B224" s="5" t="s">
        <v>509</v>
      </c>
      <c r="C224" s="5" t="s">
        <v>677</v>
      </c>
      <c r="D224" s="5" t="s">
        <v>678</v>
      </c>
      <c r="E224" s="5">
        <v>56</v>
      </c>
      <c r="F224" s="50">
        <v>22611</v>
      </c>
      <c r="G224" s="5">
        <v>350022</v>
      </c>
      <c r="H224" s="50">
        <v>30175</v>
      </c>
      <c r="I224" s="5" t="s">
        <v>417</v>
      </c>
    </row>
    <row r="225" spans="1:9" s="1" customFormat="1" x14ac:dyDescent="0.25">
      <c r="A225" s="5" t="s">
        <v>408</v>
      </c>
      <c r="B225" s="5" t="s">
        <v>476</v>
      </c>
      <c r="C225" s="5" t="s">
        <v>679</v>
      </c>
      <c r="D225" s="5" t="s">
        <v>473</v>
      </c>
      <c r="E225" s="5">
        <v>57</v>
      </c>
      <c r="F225" s="50">
        <v>22320</v>
      </c>
      <c r="G225" s="5">
        <v>351047</v>
      </c>
      <c r="H225" s="50">
        <v>30100</v>
      </c>
      <c r="I225" s="5" t="s">
        <v>421</v>
      </c>
    </row>
    <row r="226" spans="1:9" s="1" customFormat="1" x14ac:dyDescent="0.25">
      <c r="A226" s="5" t="s">
        <v>413</v>
      </c>
      <c r="B226" s="5" t="s">
        <v>646</v>
      </c>
      <c r="C226" s="5" t="s">
        <v>583</v>
      </c>
      <c r="D226" s="5" t="s">
        <v>457</v>
      </c>
      <c r="E226" s="5">
        <v>56</v>
      </c>
      <c r="F226" s="50">
        <v>22800</v>
      </c>
      <c r="G226" s="5">
        <v>351073</v>
      </c>
      <c r="H226" s="50">
        <v>30280</v>
      </c>
      <c r="I226" s="5" t="s">
        <v>421</v>
      </c>
    </row>
    <row r="227" spans="1:9" s="1" customFormat="1" x14ac:dyDescent="0.25">
      <c r="A227" s="5" t="s">
        <v>413</v>
      </c>
      <c r="B227" s="5" t="s">
        <v>485</v>
      </c>
      <c r="C227" s="5" t="s">
        <v>680</v>
      </c>
      <c r="D227" s="5" t="s">
        <v>473</v>
      </c>
      <c r="E227" s="5">
        <v>56</v>
      </c>
      <c r="F227" s="50">
        <v>22698</v>
      </c>
      <c r="G227" s="5">
        <v>351203</v>
      </c>
      <c r="H227" s="50">
        <v>30293</v>
      </c>
      <c r="I227" s="5" t="s">
        <v>421</v>
      </c>
    </row>
    <row r="228" spans="1:9" s="1" customFormat="1" x14ac:dyDescent="0.25">
      <c r="A228" s="5" t="s">
        <v>413</v>
      </c>
      <c r="B228" s="5" t="s">
        <v>681</v>
      </c>
      <c r="C228" s="5" t="s">
        <v>510</v>
      </c>
      <c r="D228" s="5" t="s">
        <v>416</v>
      </c>
      <c r="E228" s="5">
        <v>56</v>
      </c>
      <c r="F228" s="50">
        <v>22819</v>
      </c>
      <c r="G228" s="5">
        <v>350518</v>
      </c>
      <c r="H228" s="50">
        <v>30216</v>
      </c>
      <c r="I228" s="5" t="s">
        <v>421</v>
      </c>
    </row>
    <row r="229" spans="1:9" s="1" customFormat="1" x14ac:dyDescent="0.25">
      <c r="A229" s="5" t="s">
        <v>413</v>
      </c>
      <c r="B229" s="5" t="s">
        <v>635</v>
      </c>
      <c r="C229" s="5" t="s">
        <v>682</v>
      </c>
      <c r="D229" s="5" t="s">
        <v>442</v>
      </c>
      <c r="E229" s="5">
        <v>58</v>
      </c>
      <c r="F229" s="50">
        <v>22079</v>
      </c>
      <c r="G229" s="5">
        <v>351204</v>
      </c>
      <c r="H229" s="50">
        <v>30093</v>
      </c>
      <c r="I229" s="5" t="s">
        <v>421</v>
      </c>
    </row>
    <row r="230" spans="1:9" s="1" customFormat="1" x14ac:dyDescent="0.25">
      <c r="A230" s="5" t="s">
        <v>408</v>
      </c>
      <c r="B230" s="5" t="s">
        <v>409</v>
      </c>
      <c r="C230" s="5" t="s">
        <v>676</v>
      </c>
      <c r="D230" s="5" t="s">
        <v>683</v>
      </c>
      <c r="E230" s="5">
        <v>56</v>
      </c>
      <c r="F230" s="50">
        <v>22817</v>
      </c>
      <c r="G230" s="5">
        <v>350877</v>
      </c>
      <c r="H230" s="50">
        <v>30106</v>
      </c>
      <c r="I230" s="5" t="s">
        <v>421</v>
      </c>
    </row>
    <row r="231" spans="1:9" s="1" customFormat="1" x14ac:dyDescent="0.25">
      <c r="A231" s="5" t="s">
        <v>413</v>
      </c>
      <c r="B231" s="5" t="s">
        <v>665</v>
      </c>
      <c r="C231" s="5" t="s">
        <v>515</v>
      </c>
      <c r="D231" s="5" t="s">
        <v>684</v>
      </c>
      <c r="E231" s="5">
        <v>56</v>
      </c>
      <c r="F231" s="50">
        <v>22682</v>
      </c>
      <c r="G231" s="5">
        <v>350968</v>
      </c>
      <c r="H231" s="50">
        <v>30088</v>
      </c>
      <c r="I231" s="5" t="s">
        <v>421</v>
      </c>
    </row>
    <row r="232" spans="1:9" s="1" customFormat="1" x14ac:dyDescent="0.25">
      <c r="A232" s="5" t="s">
        <v>408</v>
      </c>
      <c r="B232" s="5" t="s">
        <v>476</v>
      </c>
      <c r="C232" s="5" t="s">
        <v>685</v>
      </c>
      <c r="D232" s="5" t="s">
        <v>686</v>
      </c>
      <c r="E232" s="5">
        <v>55</v>
      </c>
      <c r="F232" s="50">
        <v>22962</v>
      </c>
      <c r="G232" s="5">
        <v>351161</v>
      </c>
      <c r="H232" s="50">
        <v>30105</v>
      </c>
      <c r="I232" s="5" t="s">
        <v>421</v>
      </c>
    </row>
    <row r="233" spans="1:9" s="1" customFormat="1" x14ac:dyDescent="0.25">
      <c r="A233" s="5" t="s">
        <v>413</v>
      </c>
      <c r="B233" s="5" t="s">
        <v>414</v>
      </c>
      <c r="C233" s="5" t="s">
        <v>510</v>
      </c>
      <c r="D233" s="5" t="s">
        <v>457</v>
      </c>
      <c r="E233" s="5">
        <v>59</v>
      </c>
      <c r="F233" s="50">
        <v>21545</v>
      </c>
      <c r="G233" s="5">
        <v>560560</v>
      </c>
      <c r="H233" s="50">
        <v>30076</v>
      </c>
      <c r="I233" s="5" t="s">
        <v>421</v>
      </c>
    </row>
    <row r="234" spans="1:9" s="1" customFormat="1" x14ac:dyDescent="0.25">
      <c r="A234" s="5" t="s">
        <v>413</v>
      </c>
      <c r="B234" s="5" t="s">
        <v>440</v>
      </c>
      <c r="C234" s="5" t="s">
        <v>510</v>
      </c>
      <c r="D234" s="5" t="s">
        <v>428</v>
      </c>
      <c r="E234" s="5">
        <v>58</v>
      </c>
      <c r="F234" s="50">
        <v>21940</v>
      </c>
      <c r="G234" s="5">
        <v>350913</v>
      </c>
      <c r="H234" s="50">
        <v>30295</v>
      </c>
      <c r="I234" s="5" t="s">
        <v>421</v>
      </c>
    </row>
    <row r="235" spans="1:9" s="1" customFormat="1" x14ac:dyDescent="0.25">
      <c r="A235" s="5" t="s">
        <v>413</v>
      </c>
      <c r="B235" s="5" t="s">
        <v>634</v>
      </c>
      <c r="C235" s="5" t="s">
        <v>687</v>
      </c>
      <c r="D235" s="5" t="s">
        <v>425</v>
      </c>
      <c r="E235" s="5">
        <v>58</v>
      </c>
      <c r="F235" s="50">
        <v>21954</v>
      </c>
      <c r="G235" s="5">
        <v>351182</v>
      </c>
      <c r="H235" s="50">
        <v>29959</v>
      </c>
      <c r="I235" s="5" t="s">
        <v>466</v>
      </c>
    </row>
    <row r="236" spans="1:9" s="1" customFormat="1" x14ac:dyDescent="0.25">
      <c r="A236" s="5" t="s">
        <v>413</v>
      </c>
      <c r="B236" s="5" t="s">
        <v>423</v>
      </c>
      <c r="C236" s="5" t="s">
        <v>583</v>
      </c>
      <c r="D236" s="5" t="s">
        <v>416</v>
      </c>
      <c r="E236" s="5">
        <v>58</v>
      </c>
      <c r="F236" s="50">
        <v>22079</v>
      </c>
      <c r="G236" s="5">
        <v>351246</v>
      </c>
      <c r="H236" s="50">
        <v>30093</v>
      </c>
      <c r="I236" s="5" t="s">
        <v>466</v>
      </c>
    </row>
    <row r="237" spans="1:9" s="1" customFormat="1" x14ac:dyDescent="0.25">
      <c r="A237" s="5" t="s">
        <v>454</v>
      </c>
      <c r="B237" s="5" t="s">
        <v>608</v>
      </c>
      <c r="C237" s="5" t="s">
        <v>558</v>
      </c>
      <c r="D237" s="5" t="s">
        <v>688</v>
      </c>
      <c r="E237" s="5">
        <v>58</v>
      </c>
      <c r="F237" s="50">
        <v>22022</v>
      </c>
      <c r="G237" s="5">
        <v>351179</v>
      </c>
      <c r="H237" s="50">
        <v>30114</v>
      </c>
      <c r="I237" s="5" t="s">
        <v>466</v>
      </c>
    </row>
    <row r="238" spans="1:9" s="1" customFormat="1" x14ac:dyDescent="0.25">
      <c r="A238" s="5" t="s">
        <v>413</v>
      </c>
      <c r="B238" s="5" t="s">
        <v>625</v>
      </c>
      <c r="C238" s="5" t="s">
        <v>430</v>
      </c>
      <c r="D238" s="5" t="s">
        <v>416</v>
      </c>
      <c r="E238" s="5">
        <v>56</v>
      </c>
      <c r="F238" s="50">
        <v>22561</v>
      </c>
      <c r="G238" s="5">
        <v>351181</v>
      </c>
      <c r="H238" s="50">
        <v>30074</v>
      </c>
      <c r="I238" s="5" t="s">
        <v>466</v>
      </c>
    </row>
    <row r="239" spans="1:9" s="1" customFormat="1" x14ac:dyDescent="0.25">
      <c r="A239" s="5" t="s">
        <v>454</v>
      </c>
      <c r="B239" s="5" t="s">
        <v>509</v>
      </c>
      <c r="C239" s="5" t="s">
        <v>609</v>
      </c>
      <c r="D239" s="5" t="s">
        <v>683</v>
      </c>
      <c r="E239" s="5">
        <v>57</v>
      </c>
      <c r="F239" s="50">
        <v>22452</v>
      </c>
      <c r="G239" s="5">
        <v>350635</v>
      </c>
      <c r="H239" s="50">
        <v>30310</v>
      </c>
      <c r="I239" s="5" t="s">
        <v>466</v>
      </c>
    </row>
    <row r="240" spans="1:9" s="1" customFormat="1" x14ac:dyDescent="0.25">
      <c r="A240" s="5" t="s">
        <v>454</v>
      </c>
      <c r="B240" s="5" t="s">
        <v>574</v>
      </c>
      <c r="C240" s="5" t="s">
        <v>438</v>
      </c>
      <c r="D240" s="5" t="s">
        <v>689</v>
      </c>
      <c r="E240" s="5">
        <v>57</v>
      </c>
      <c r="F240" s="50">
        <v>22472</v>
      </c>
      <c r="G240" s="5">
        <v>350629</v>
      </c>
      <c r="H240" s="50">
        <v>30144</v>
      </c>
      <c r="I240" s="5" t="s">
        <v>466</v>
      </c>
    </row>
    <row r="241" spans="1:9" s="1" customFormat="1" x14ac:dyDescent="0.25">
      <c r="A241" s="5" t="s">
        <v>413</v>
      </c>
      <c r="B241" s="5" t="s">
        <v>578</v>
      </c>
      <c r="C241" s="5" t="s">
        <v>462</v>
      </c>
      <c r="D241" s="5" t="s">
        <v>457</v>
      </c>
      <c r="E241" s="5">
        <v>56</v>
      </c>
      <c r="F241" s="50">
        <v>22564</v>
      </c>
      <c r="G241" s="5">
        <v>350427</v>
      </c>
      <c r="H241" s="50">
        <v>30013</v>
      </c>
      <c r="I241" s="5" t="s">
        <v>466</v>
      </c>
    </row>
    <row r="242" spans="1:9" s="1" customFormat="1" x14ac:dyDescent="0.25">
      <c r="A242" s="5" t="s">
        <v>413</v>
      </c>
      <c r="B242" s="5" t="s">
        <v>671</v>
      </c>
      <c r="C242" s="5" t="s">
        <v>475</v>
      </c>
      <c r="D242" s="5" t="s">
        <v>416</v>
      </c>
      <c r="E242" s="5">
        <v>57</v>
      </c>
      <c r="F242" s="50">
        <v>22196</v>
      </c>
      <c r="G242" s="5">
        <v>351033</v>
      </c>
      <c r="H242" s="50">
        <v>30074</v>
      </c>
      <c r="I242" s="5" t="s">
        <v>466</v>
      </c>
    </row>
    <row r="243" spans="1:9" s="1" customFormat="1" x14ac:dyDescent="0.25">
      <c r="A243" s="5" t="s">
        <v>413</v>
      </c>
      <c r="B243" s="5" t="s">
        <v>623</v>
      </c>
      <c r="C243" s="5" t="s">
        <v>510</v>
      </c>
      <c r="D243" s="5" t="s">
        <v>473</v>
      </c>
      <c r="E243" s="5">
        <v>56</v>
      </c>
      <c r="F243" s="50">
        <v>22625</v>
      </c>
      <c r="G243" s="5">
        <v>351187</v>
      </c>
      <c r="H243" s="50">
        <v>30149</v>
      </c>
      <c r="I243" s="5" t="s">
        <v>466</v>
      </c>
    </row>
    <row r="244" spans="1:9" s="1" customFormat="1" x14ac:dyDescent="0.25">
      <c r="A244" s="5" t="s">
        <v>408</v>
      </c>
      <c r="B244" s="5" t="s">
        <v>443</v>
      </c>
      <c r="C244" s="5" t="s">
        <v>550</v>
      </c>
      <c r="D244" s="5" t="s">
        <v>460</v>
      </c>
      <c r="E244" s="5">
        <v>57</v>
      </c>
      <c r="F244" s="50">
        <v>22376</v>
      </c>
      <c r="G244" s="5">
        <v>560566</v>
      </c>
      <c r="H244" s="50">
        <v>30216</v>
      </c>
      <c r="I244" s="5" t="s">
        <v>412</v>
      </c>
    </row>
    <row r="245" spans="1:9" s="1" customFormat="1" x14ac:dyDescent="0.25">
      <c r="A245" s="5" t="s">
        <v>413</v>
      </c>
      <c r="B245" s="5" t="s">
        <v>561</v>
      </c>
      <c r="C245" s="5" t="s">
        <v>486</v>
      </c>
      <c r="D245" s="5" t="s">
        <v>473</v>
      </c>
      <c r="E245" s="5">
        <v>57</v>
      </c>
      <c r="F245" s="50">
        <v>22348</v>
      </c>
      <c r="G245" s="5">
        <v>350265</v>
      </c>
      <c r="H245" s="50">
        <v>30044</v>
      </c>
      <c r="I245" s="5" t="s">
        <v>412</v>
      </c>
    </row>
    <row r="246" spans="1:9" s="1" customFormat="1" x14ac:dyDescent="0.25">
      <c r="A246" s="5" t="s">
        <v>413</v>
      </c>
      <c r="B246" s="5" t="s">
        <v>587</v>
      </c>
      <c r="C246" s="5" t="s">
        <v>690</v>
      </c>
      <c r="D246" s="5" t="s">
        <v>473</v>
      </c>
      <c r="E246" s="5">
        <v>57</v>
      </c>
      <c r="F246" s="50">
        <v>22505</v>
      </c>
      <c r="G246" s="5">
        <v>351156</v>
      </c>
      <c r="H246" s="50">
        <v>30311</v>
      </c>
      <c r="I246" s="5" t="s">
        <v>412</v>
      </c>
    </row>
    <row r="247" spans="1:9" s="1" customFormat="1" x14ac:dyDescent="0.25">
      <c r="A247" s="5" t="s">
        <v>413</v>
      </c>
      <c r="B247" s="5" t="s">
        <v>467</v>
      </c>
      <c r="C247" s="5" t="s">
        <v>566</v>
      </c>
      <c r="D247" s="5" t="s">
        <v>473</v>
      </c>
      <c r="E247" s="5">
        <v>56</v>
      </c>
      <c r="F247" s="50">
        <v>22844</v>
      </c>
      <c r="G247" s="5">
        <v>350861</v>
      </c>
      <c r="H247" s="50">
        <v>30266</v>
      </c>
      <c r="I247" s="5" t="s">
        <v>412</v>
      </c>
    </row>
    <row r="248" spans="1:9" s="1" customFormat="1" x14ac:dyDescent="0.25">
      <c r="A248" s="5" t="s">
        <v>413</v>
      </c>
      <c r="B248" s="5" t="s">
        <v>490</v>
      </c>
      <c r="C248" s="5" t="s">
        <v>691</v>
      </c>
      <c r="D248" s="5" t="s">
        <v>416</v>
      </c>
      <c r="E248" s="5">
        <v>55</v>
      </c>
      <c r="F248" s="50">
        <v>22976</v>
      </c>
      <c r="G248" s="5">
        <v>350996</v>
      </c>
      <c r="H248" s="50">
        <v>30281</v>
      </c>
      <c r="I248" s="5" t="s">
        <v>412</v>
      </c>
    </row>
    <row r="249" spans="1:9" s="1" customFormat="1" x14ac:dyDescent="0.25">
      <c r="A249" s="5" t="s">
        <v>413</v>
      </c>
      <c r="B249" s="5" t="s">
        <v>155</v>
      </c>
      <c r="C249" s="5" t="s">
        <v>477</v>
      </c>
      <c r="D249" s="5" t="s">
        <v>416</v>
      </c>
      <c r="E249" s="5">
        <v>56</v>
      </c>
      <c r="F249" s="50">
        <v>22896</v>
      </c>
      <c r="G249" s="5">
        <v>350300</v>
      </c>
      <c r="H249" s="50">
        <v>30039</v>
      </c>
      <c r="I249" s="5" t="s">
        <v>412</v>
      </c>
    </row>
    <row r="250" spans="1:9" s="1" customFormat="1" x14ac:dyDescent="0.25">
      <c r="A250" s="5" t="s">
        <v>413</v>
      </c>
      <c r="B250" s="5" t="s">
        <v>550</v>
      </c>
      <c r="C250" s="5" t="s">
        <v>456</v>
      </c>
      <c r="D250" s="5" t="s">
        <v>460</v>
      </c>
      <c r="E250" s="5">
        <v>56</v>
      </c>
      <c r="F250" s="50">
        <v>22654</v>
      </c>
      <c r="G250" s="5">
        <v>350757</v>
      </c>
      <c r="H250" s="50">
        <v>30170</v>
      </c>
      <c r="I250" s="5" t="s">
        <v>412</v>
      </c>
    </row>
    <row r="251" spans="1:9" s="1" customFormat="1" x14ac:dyDescent="0.25">
      <c r="A251" s="5" t="s">
        <v>413</v>
      </c>
      <c r="B251" s="5" t="s">
        <v>531</v>
      </c>
      <c r="C251" s="5" t="s">
        <v>677</v>
      </c>
      <c r="D251" s="5" t="s">
        <v>692</v>
      </c>
      <c r="E251" s="5">
        <v>56</v>
      </c>
      <c r="F251" s="50">
        <v>22671</v>
      </c>
      <c r="G251" s="5">
        <v>350293</v>
      </c>
      <c r="H251" s="50">
        <v>30206</v>
      </c>
      <c r="I251" s="5" t="s">
        <v>412</v>
      </c>
    </row>
    <row r="252" spans="1:9" s="1" customFormat="1" x14ac:dyDescent="0.25">
      <c r="A252" s="5" t="s">
        <v>413</v>
      </c>
      <c r="B252" s="5" t="s">
        <v>409</v>
      </c>
      <c r="C252" s="5" t="s">
        <v>475</v>
      </c>
      <c r="D252" s="5" t="s">
        <v>473</v>
      </c>
      <c r="E252" s="5">
        <v>56</v>
      </c>
      <c r="F252" s="50">
        <v>22801</v>
      </c>
      <c r="G252" s="5">
        <v>350918</v>
      </c>
      <c r="H252" s="50">
        <v>30135</v>
      </c>
      <c r="I252" s="5" t="s">
        <v>412</v>
      </c>
    </row>
    <row r="253" spans="1:9" s="1" customFormat="1" x14ac:dyDescent="0.25">
      <c r="A253" s="5" t="s">
        <v>413</v>
      </c>
      <c r="B253" s="5" t="s">
        <v>497</v>
      </c>
      <c r="C253" s="5" t="s">
        <v>472</v>
      </c>
      <c r="D253" s="5" t="s">
        <v>678</v>
      </c>
      <c r="E253" s="5">
        <v>55</v>
      </c>
      <c r="F253" s="50">
        <v>22931</v>
      </c>
      <c r="G253" s="5">
        <v>351085</v>
      </c>
      <c r="H253" s="50">
        <v>30031</v>
      </c>
      <c r="I253" s="5" t="s">
        <v>412</v>
      </c>
    </row>
    <row r="254" spans="1:9" s="1" customFormat="1" x14ac:dyDescent="0.25">
      <c r="A254" s="5" t="s">
        <v>413</v>
      </c>
      <c r="B254" s="5" t="s">
        <v>579</v>
      </c>
      <c r="C254" s="5" t="s">
        <v>693</v>
      </c>
      <c r="D254" s="5" t="s">
        <v>439</v>
      </c>
      <c r="E254" s="5">
        <v>56</v>
      </c>
      <c r="F254" s="50">
        <v>22685</v>
      </c>
      <c r="G254" s="5">
        <v>350222</v>
      </c>
      <c r="H254" s="50">
        <v>30246</v>
      </c>
      <c r="I254" s="5" t="s">
        <v>412</v>
      </c>
    </row>
    <row r="255" spans="1:9" s="1" customFormat="1" x14ac:dyDescent="0.25">
      <c r="A255" s="5" t="s">
        <v>408</v>
      </c>
      <c r="B255" s="5" t="s">
        <v>492</v>
      </c>
      <c r="C255" s="5" t="s">
        <v>532</v>
      </c>
      <c r="D255" s="5" t="s">
        <v>416</v>
      </c>
      <c r="E255" s="5">
        <v>56</v>
      </c>
      <c r="F255" s="50">
        <v>22713</v>
      </c>
      <c r="G255" s="5">
        <v>351212</v>
      </c>
      <c r="H255" s="50">
        <v>30061</v>
      </c>
      <c r="I255" s="5" t="s">
        <v>417</v>
      </c>
    </row>
    <row r="256" spans="1:9" s="1" customFormat="1" x14ac:dyDescent="0.25">
      <c r="A256" s="5" t="s">
        <v>413</v>
      </c>
      <c r="B256" s="5" t="s">
        <v>448</v>
      </c>
      <c r="C256" s="5" t="s">
        <v>472</v>
      </c>
      <c r="D256" s="5" t="s">
        <v>422</v>
      </c>
      <c r="E256" s="5">
        <v>56</v>
      </c>
      <c r="F256" s="50">
        <v>22744</v>
      </c>
      <c r="G256" s="5">
        <v>350226</v>
      </c>
      <c r="H256" s="50">
        <v>30049</v>
      </c>
      <c r="I256" s="5" t="s">
        <v>417</v>
      </c>
    </row>
    <row r="257" spans="1:9" s="1" customFormat="1" x14ac:dyDescent="0.25">
      <c r="A257" s="5" t="s">
        <v>413</v>
      </c>
      <c r="B257" s="5" t="s">
        <v>694</v>
      </c>
      <c r="C257" s="5" t="s">
        <v>616</v>
      </c>
      <c r="D257" s="5" t="s">
        <v>695</v>
      </c>
      <c r="E257" s="5">
        <v>57</v>
      </c>
      <c r="F257" s="50">
        <v>22196</v>
      </c>
      <c r="G257" s="5">
        <v>560562</v>
      </c>
      <c r="H257" s="50">
        <v>30074</v>
      </c>
      <c r="I257" s="5" t="s">
        <v>417</v>
      </c>
    </row>
    <row r="258" spans="1:9" s="1" customFormat="1" x14ac:dyDescent="0.25">
      <c r="A258" s="5" t="s">
        <v>408</v>
      </c>
      <c r="B258" s="5" t="s">
        <v>524</v>
      </c>
      <c r="C258" s="5" t="s">
        <v>152</v>
      </c>
      <c r="D258" s="5" t="s">
        <v>696</v>
      </c>
      <c r="E258" s="5">
        <v>62</v>
      </c>
      <c r="F258" s="50">
        <v>20689</v>
      </c>
      <c r="G258" s="5">
        <v>560563</v>
      </c>
      <c r="H258" s="50">
        <v>30198</v>
      </c>
      <c r="I258" s="5" t="s">
        <v>417</v>
      </c>
    </row>
    <row r="259" spans="1:9" s="1" customFormat="1" x14ac:dyDescent="0.25">
      <c r="A259" s="5" t="s">
        <v>408</v>
      </c>
      <c r="B259" s="5" t="s">
        <v>185</v>
      </c>
      <c r="C259" s="5" t="s">
        <v>697</v>
      </c>
      <c r="D259" s="5" t="s">
        <v>698</v>
      </c>
      <c r="E259" s="5">
        <v>64</v>
      </c>
      <c r="F259" s="50">
        <v>19979</v>
      </c>
      <c r="G259" s="5">
        <v>350392</v>
      </c>
      <c r="H259" s="50">
        <v>30091</v>
      </c>
      <c r="I259" s="5" t="s">
        <v>417</v>
      </c>
    </row>
    <row r="260" spans="1:9" s="1" customFormat="1" x14ac:dyDescent="0.25">
      <c r="A260" s="5" t="s">
        <v>408</v>
      </c>
      <c r="B260" s="5" t="s">
        <v>634</v>
      </c>
      <c r="C260" s="5" t="s">
        <v>556</v>
      </c>
      <c r="D260" s="5" t="s">
        <v>442</v>
      </c>
      <c r="E260" s="5">
        <v>59</v>
      </c>
      <c r="F260" s="50">
        <v>21805</v>
      </c>
      <c r="G260" s="5">
        <v>351325</v>
      </c>
      <c r="H260" s="50">
        <v>30204</v>
      </c>
      <c r="I260" s="5" t="s">
        <v>417</v>
      </c>
    </row>
    <row r="261" spans="1:9" s="1" customFormat="1" x14ac:dyDescent="0.25">
      <c r="A261" s="5" t="s">
        <v>413</v>
      </c>
      <c r="B261" s="5" t="s">
        <v>603</v>
      </c>
      <c r="C261" s="5" t="s">
        <v>699</v>
      </c>
      <c r="D261" s="5" t="s">
        <v>670</v>
      </c>
      <c r="E261" s="5">
        <v>58</v>
      </c>
      <c r="F261" s="50">
        <v>21972</v>
      </c>
      <c r="G261" s="5">
        <v>350847</v>
      </c>
      <c r="H261" s="50">
        <v>29956</v>
      </c>
      <c r="I261" s="5" t="s">
        <v>417</v>
      </c>
    </row>
    <row r="262" spans="1:9" s="1" customFormat="1" x14ac:dyDescent="0.25">
      <c r="A262" s="5" t="s">
        <v>408</v>
      </c>
      <c r="B262" s="5" t="s">
        <v>592</v>
      </c>
      <c r="C262" s="5" t="s">
        <v>535</v>
      </c>
      <c r="D262" s="5" t="s">
        <v>700</v>
      </c>
      <c r="E262" s="5">
        <v>58</v>
      </c>
      <c r="F262" s="50">
        <v>22166</v>
      </c>
      <c r="G262" s="5">
        <v>350217</v>
      </c>
      <c r="H262" s="50">
        <v>30083</v>
      </c>
      <c r="I262" s="5" t="s">
        <v>417</v>
      </c>
    </row>
    <row r="263" spans="1:9" s="1" customFormat="1" x14ac:dyDescent="0.25">
      <c r="A263" s="5" t="s">
        <v>408</v>
      </c>
      <c r="B263" s="5" t="s">
        <v>514</v>
      </c>
      <c r="C263" s="5" t="s">
        <v>621</v>
      </c>
      <c r="D263" s="5" t="s">
        <v>502</v>
      </c>
      <c r="E263" s="5">
        <v>58</v>
      </c>
      <c r="F263" s="50">
        <v>22070</v>
      </c>
      <c r="G263" s="5">
        <v>351003</v>
      </c>
      <c r="H263" s="50">
        <v>30013</v>
      </c>
      <c r="I263" s="5" t="s">
        <v>417</v>
      </c>
    </row>
    <row r="264" spans="1:9" s="1" customFormat="1" x14ac:dyDescent="0.25">
      <c r="A264" s="5" t="s">
        <v>413</v>
      </c>
      <c r="B264" s="5" t="s">
        <v>446</v>
      </c>
      <c r="C264" s="5" t="s">
        <v>472</v>
      </c>
      <c r="D264" s="5" t="s">
        <v>457</v>
      </c>
      <c r="E264" s="5">
        <v>57</v>
      </c>
      <c r="F264" s="50">
        <v>22465</v>
      </c>
      <c r="G264" s="5">
        <v>350710</v>
      </c>
      <c r="H264" s="50">
        <v>30281</v>
      </c>
      <c r="I264" s="5" t="s">
        <v>417</v>
      </c>
    </row>
    <row r="265" spans="1:9" s="1" customFormat="1" x14ac:dyDescent="0.25">
      <c r="A265" s="5" t="s">
        <v>408</v>
      </c>
      <c r="B265" s="5" t="s">
        <v>410</v>
      </c>
      <c r="C265" s="5" t="s">
        <v>185</v>
      </c>
      <c r="D265" s="5" t="s">
        <v>460</v>
      </c>
      <c r="E265" s="5">
        <v>56</v>
      </c>
      <c r="F265" s="50">
        <v>22592</v>
      </c>
      <c r="G265" s="5">
        <v>350247</v>
      </c>
      <c r="H265" s="50">
        <v>30295</v>
      </c>
      <c r="I265" s="5" t="s">
        <v>417</v>
      </c>
    </row>
    <row r="266" spans="1:9" s="1" customFormat="1" x14ac:dyDescent="0.25">
      <c r="A266" s="5" t="s">
        <v>408</v>
      </c>
      <c r="B266" s="5" t="s">
        <v>440</v>
      </c>
      <c r="C266" s="5" t="s">
        <v>410</v>
      </c>
      <c r="D266" s="5" t="s">
        <v>422</v>
      </c>
      <c r="E266" s="5">
        <v>55</v>
      </c>
      <c r="F266" s="50">
        <v>22930</v>
      </c>
      <c r="G266" s="5">
        <v>350063</v>
      </c>
      <c r="H266" s="50">
        <v>30239</v>
      </c>
      <c r="I266" s="5" t="s">
        <v>417</v>
      </c>
    </row>
    <row r="267" spans="1:9" s="1" customFormat="1" x14ac:dyDescent="0.25">
      <c r="A267" s="5" t="s">
        <v>408</v>
      </c>
      <c r="B267" s="5" t="s">
        <v>155</v>
      </c>
      <c r="C267" s="5" t="s">
        <v>697</v>
      </c>
      <c r="D267" s="5" t="s">
        <v>416</v>
      </c>
      <c r="E267" s="5">
        <v>56</v>
      </c>
      <c r="F267" s="50">
        <v>22788</v>
      </c>
      <c r="G267" s="5">
        <v>350569</v>
      </c>
      <c r="H267" s="50">
        <v>29976</v>
      </c>
      <c r="I267" s="5" t="s">
        <v>417</v>
      </c>
    </row>
    <row r="268" spans="1:9" s="1" customFormat="1" x14ac:dyDescent="0.25">
      <c r="A268" s="5" t="s">
        <v>408</v>
      </c>
      <c r="B268" s="5" t="s">
        <v>615</v>
      </c>
      <c r="C268" s="5" t="s">
        <v>451</v>
      </c>
      <c r="D268" s="5" t="s">
        <v>473</v>
      </c>
      <c r="E268" s="5">
        <v>54</v>
      </c>
      <c r="F268" s="50">
        <v>23326</v>
      </c>
      <c r="G268" s="5">
        <v>350355</v>
      </c>
      <c r="H268" s="50">
        <v>30091</v>
      </c>
      <c r="I268" s="5" t="s">
        <v>417</v>
      </c>
    </row>
    <row r="269" spans="1:9" s="1" customFormat="1" x14ac:dyDescent="0.25">
      <c r="A269" s="5" t="s">
        <v>413</v>
      </c>
      <c r="B269" s="5" t="s">
        <v>671</v>
      </c>
      <c r="C269" s="5" t="s">
        <v>486</v>
      </c>
      <c r="D269" s="5" t="s">
        <v>457</v>
      </c>
      <c r="E269" s="5">
        <v>58</v>
      </c>
      <c r="F269" s="50">
        <v>22163</v>
      </c>
      <c r="G269" s="5">
        <v>560421</v>
      </c>
      <c r="H269" s="50">
        <v>30206</v>
      </c>
      <c r="I269" s="5" t="s">
        <v>417</v>
      </c>
    </row>
    <row r="270" spans="1:9" s="1" customFormat="1" x14ac:dyDescent="0.25">
      <c r="A270" s="5" t="s">
        <v>408</v>
      </c>
      <c r="B270" s="5" t="s">
        <v>546</v>
      </c>
      <c r="C270" s="5" t="s">
        <v>685</v>
      </c>
      <c r="D270" s="5" t="s">
        <v>701</v>
      </c>
      <c r="E270" s="5">
        <v>57</v>
      </c>
      <c r="F270" s="50">
        <v>22289</v>
      </c>
      <c r="G270" s="5">
        <v>560422</v>
      </c>
      <c r="H270" s="50">
        <v>30044</v>
      </c>
      <c r="I270" s="5" t="s">
        <v>417</v>
      </c>
    </row>
    <row r="271" spans="1:9" s="1" customFormat="1" x14ac:dyDescent="0.25">
      <c r="A271" s="5" t="s">
        <v>408</v>
      </c>
      <c r="B271" s="5" t="s">
        <v>423</v>
      </c>
      <c r="C271" s="5" t="s">
        <v>535</v>
      </c>
      <c r="D271" s="5" t="s">
        <v>457</v>
      </c>
      <c r="E271" s="5">
        <v>65</v>
      </c>
      <c r="F271" s="50">
        <v>19457</v>
      </c>
      <c r="G271" s="5">
        <v>350233</v>
      </c>
      <c r="H271" s="50">
        <v>29998</v>
      </c>
      <c r="I271" s="5" t="s">
        <v>421</v>
      </c>
    </row>
    <row r="272" spans="1:9" s="1" customFormat="1" x14ac:dyDescent="0.25">
      <c r="A272" s="5" t="s">
        <v>408</v>
      </c>
      <c r="B272" s="5" t="s">
        <v>500</v>
      </c>
      <c r="C272" s="5" t="s">
        <v>575</v>
      </c>
      <c r="D272" s="5" t="s">
        <v>702</v>
      </c>
      <c r="E272" s="5">
        <v>61</v>
      </c>
      <c r="F272" s="50">
        <v>20882</v>
      </c>
      <c r="G272" s="5">
        <v>561366</v>
      </c>
      <c r="H272" s="50">
        <v>30039</v>
      </c>
      <c r="I272" s="5" t="s">
        <v>421</v>
      </c>
    </row>
    <row r="273" spans="1:9" s="1" customFormat="1" x14ac:dyDescent="0.25">
      <c r="A273" s="5" t="s">
        <v>413</v>
      </c>
      <c r="B273" s="5" t="s">
        <v>631</v>
      </c>
      <c r="C273" s="5" t="s">
        <v>472</v>
      </c>
      <c r="D273" s="5" t="s">
        <v>416</v>
      </c>
      <c r="E273" s="5">
        <v>60</v>
      </c>
      <c r="F273" s="50">
        <v>21416</v>
      </c>
      <c r="G273" s="5">
        <v>350215</v>
      </c>
      <c r="H273" s="50">
        <v>30046</v>
      </c>
      <c r="I273" s="5" t="s">
        <v>421</v>
      </c>
    </row>
    <row r="274" spans="1:9" s="1" customFormat="1" x14ac:dyDescent="0.25">
      <c r="A274" s="5" t="s">
        <v>413</v>
      </c>
      <c r="B274" s="5" t="s">
        <v>418</v>
      </c>
      <c r="C274" s="5" t="s">
        <v>518</v>
      </c>
      <c r="D274" s="5" t="s">
        <v>703</v>
      </c>
      <c r="E274" s="5">
        <v>60</v>
      </c>
      <c r="F274" s="50">
        <v>21401</v>
      </c>
      <c r="G274" s="5">
        <v>560401</v>
      </c>
      <c r="H274" s="50">
        <v>30105</v>
      </c>
      <c r="I274" s="5" t="s">
        <v>421</v>
      </c>
    </row>
    <row r="275" spans="1:9" s="1" customFormat="1" x14ac:dyDescent="0.25">
      <c r="A275" s="5" t="s">
        <v>413</v>
      </c>
      <c r="B275" s="5" t="s">
        <v>544</v>
      </c>
      <c r="C275" s="5" t="s">
        <v>438</v>
      </c>
      <c r="D275" s="5" t="s">
        <v>425</v>
      </c>
      <c r="E275" s="5">
        <v>59</v>
      </c>
      <c r="F275" s="50">
        <v>21661</v>
      </c>
      <c r="G275" s="5">
        <v>351032</v>
      </c>
      <c r="H275" s="50">
        <v>30036</v>
      </c>
      <c r="I275" s="5" t="s">
        <v>421</v>
      </c>
    </row>
    <row r="276" spans="1:9" s="1" customFormat="1" x14ac:dyDescent="0.25">
      <c r="A276" s="5" t="s">
        <v>413</v>
      </c>
      <c r="B276" s="5" t="s">
        <v>471</v>
      </c>
      <c r="C276" s="5" t="s">
        <v>472</v>
      </c>
      <c r="D276" s="5" t="s">
        <v>457</v>
      </c>
      <c r="E276" s="5">
        <v>59</v>
      </c>
      <c r="F276" s="50">
        <v>21575</v>
      </c>
      <c r="G276" s="5">
        <v>350952</v>
      </c>
      <c r="H276" s="50">
        <v>29977</v>
      </c>
      <c r="I276" s="5" t="s">
        <v>421</v>
      </c>
    </row>
    <row r="277" spans="1:9" s="1" customFormat="1" x14ac:dyDescent="0.25">
      <c r="A277" s="5" t="s">
        <v>408</v>
      </c>
      <c r="B277" s="5" t="s">
        <v>410</v>
      </c>
      <c r="C277" s="5" t="s">
        <v>185</v>
      </c>
      <c r="D277" s="5" t="s">
        <v>445</v>
      </c>
      <c r="E277" s="5">
        <v>58</v>
      </c>
      <c r="F277" s="50">
        <v>22070</v>
      </c>
      <c r="G277" s="5">
        <v>350139</v>
      </c>
      <c r="H277" s="50">
        <v>30231</v>
      </c>
      <c r="I277" s="5" t="s">
        <v>421</v>
      </c>
    </row>
    <row r="278" spans="1:9" s="1" customFormat="1" x14ac:dyDescent="0.25">
      <c r="A278" s="5" t="s">
        <v>413</v>
      </c>
      <c r="B278" s="5" t="s">
        <v>704</v>
      </c>
      <c r="C278" s="5" t="s">
        <v>600</v>
      </c>
      <c r="D278" s="5" t="s">
        <v>636</v>
      </c>
      <c r="E278" s="5">
        <v>58</v>
      </c>
      <c r="F278" s="50">
        <v>22135</v>
      </c>
      <c r="G278" s="5">
        <v>560426</v>
      </c>
      <c r="H278" s="50">
        <v>30293</v>
      </c>
      <c r="I278" s="5" t="s">
        <v>421</v>
      </c>
    </row>
    <row r="279" spans="1:9" s="1" customFormat="1" x14ac:dyDescent="0.25">
      <c r="A279" s="5" t="s">
        <v>408</v>
      </c>
      <c r="B279" s="5" t="s">
        <v>705</v>
      </c>
      <c r="C279" s="5" t="s">
        <v>155</v>
      </c>
      <c r="D279" s="5" t="s">
        <v>460</v>
      </c>
      <c r="E279" s="5">
        <v>58</v>
      </c>
      <c r="F279" s="50">
        <v>22087</v>
      </c>
      <c r="G279" s="5">
        <v>350496</v>
      </c>
      <c r="H279" s="50">
        <v>30265</v>
      </c>
      <c r="I279" s="5" t="s">
        <v>421</v>
      </c>
    </row>
    <row r="280" spans="1:9" s="1" customFormat="1" x14ac:dyDescent="0.25">
      <c r="A280" s="5" t="s">
        <v>413</v>
      </c>
      <c r="B280" s="5" t="s">
        <v>704</v>
      </c>
      <c r="C280" s="5" t="s">
        <v>456</v>
      </c>
      <c r="D280" s="5" t="s">
        <v>457</v>
      </c>
      <c r="E280" s="5">
        <v>58</v>
      </c>
      <c r="F280" s="50">
        <v>22014</v>
      </c>
      <c r="G280" s="5">
        <v>350939</v>
      </c>
      <c r="H280" s="50">
        <v>30175</v>
      </c>
      <c r="I280" s="5" t="s">
        <v>421</v>
      </c>
    </row>
    <row r="281" spans="1:9" s="1" customFormat="1" x14ac:dyDescent="0.25">
      <c r="A281" s="5" t="s">
        <v>408</v>
      </c>
      <c r="B281" s="5" t="s">
        <v>474</v>
      </c>
      <c r="C281" s="5" t="s">
        <v>532</v>
      </c>
      <c r="D281" s="5" t="s">
        <v>607</v>
      </c>
      <c r="E281" s="5">
        <v>59</v>
      </c>
      <c r="F281" s="50">
        <v>21591</v>
      </c>
      <c r="G281" s="5">
        <v>350109</v>
      </c>
      <c r="H281" s="50">
        <v>30675</v>
      </c>
      <c r="I281" s="5" t="s">
        <v>466</v>
      </c>
    </row>
    <row r="282" spans="1:9" s="1" customFormat="1" x14ac:dyDescent="0.25">
      <c r="A282" s="5" t="s">
        <v>413</v>
      </c>
      <c r="B282" s="5" t="s">
        <v>409</v>
      </c>
      <c r="C282" s="5" t="s">
        <v>706</v>
      </c>
      <c r="D282" s="5" t="s">
        <v>457</v>
      </c>
      <c r="E282" s="5">
        <v>58</v>
      </c>
      <c r="F282" s="50">
        <v>21967</v>
      </c>
      <c r="G282" s="5">
        <v>350351</v>
      </c>
      <c r="H282" s="50">
        <v>30509</v>
      </c>
      <c r="I282" s="5" t="s">
        <v>466</v>
      </c>
    </row>
    <row r="283" spans="1:9" s="1" customFormat="1" x14ac:dyDescent="0.25">
      <c r="A283" s="5" t="s">
        <v>413</v>
      </c>
      <c r="B283" s="5" t="s">
        <v>602</v>
      </c>
      <c r="C283" s="5" t="s">
        <v>566</v>
      </c>
      <c r="D283" s="5" t="s">
        <v>473</v>
      </c>
      <c r="E283" s="5">
        <v>57</v>
      </c>
      <c r="F283" s="50">
        <v>22361</v>
      </c>
      <c r="G283" s="5">
        <v>350789</v>
      </c>
      <c r="H283" s="50">
        <v>30378</v>
      </c>
      <c r="I283" s="5" t="s">
        <v>466</v>
      </c>
    </row>
    <row r="284" spans="1:9" s="1" customFormat="1" x14ac:dyDescent="0.25">
      <c r="A284" s="5" t="s">
        <v>413</v>
      </c>
      <c r="B284" s="5" t="s">
        <v>469</v>
      </c>
      <c r="C284" s="5" t="s">
        <v>707</v>
      </c>
      <c r="D284" s="5" t="s">
        <v>457</v>
      </c>
      <c r="E284" s="5">
        <v>56</v>
      </c>
      <c r="F284" s="50">
        <v>22893</v>
      </c>
      <c r="G284" s="5">
        <v>350203</v>
      </c>
      <c r="H284" s="50">
        <v>30600</v>
      </c>
      <c r="I284" s="5" t="s">
        <v>466</v>
      </c>
    </row>
    <row r="285" spans="1:9" s="1" customFormat="1" x14ac:dyDescent="0.25">
      <c r="A285" s="5" t="s">
        <v>413</v>
      </c>
      <c r="B285" s="5" t="s">
        <v>667</v>
      </c>
      <c r="C285" s="5" t="s">
        <v>708</v>
      </c>
      <c r="D285" s="5" t="s">
        <v>416</v>
      </c>
      <c r="E285" s="5">
        <v>56</v>
      </c>
      <c r="F285" s="50">
        <v>22830</v>
      </c>
      <c r="G285" s="5">
        <v>350833</v>
      </c>
      <c r="H285" s="50">
        <v>30514</v>
      </c>
      <c r="I285" s="5" t="s">
        <v>466</v>
      </c>
    </row>
    <row r="286" spans="1:9" s="1" customFormat="1" x14ac:dyDescent="0.25">
      <c r="A286" s="5" t="s">
        <v>413</v>
      </c>
      <c r="B286" s="5" t="s">
        <v>579</v>
      </c>
      <c r="C286" s="5" t="s">
        <v>141</v>
      </c>
      <c r="D286" s="5" t="s">
        <v>416</v>
      </c>
      <c r="E286" s="5">
        <v>57</v>
      </c>
      <c r="F286" s="50">
        <v>22333</v>
      </c>
      <c r="G286" s="5">
        <v>350609</v>
      </c>
      <c r="H286" s="50">
        <v>30581</v>
      </c>
      <c r="I286" s="5" t="s">
        <v>466</v>
      </c>
    </row>
    <row r="287" spans="1:9" s="1" customFormat="1" x14ac:dyDescent="0.25">
      <c r="A287" s="5" t="s">
        <v>413</v>
      </c>
      <c r="B287" s="5" t="s">
        <v>578</v>
      </c>
      <c r="C287" s="5" t="s">
        <v>472</v>
      </c>
      <c r="D287" s="5" t="s">
        <v>460</v>
      </c>
      <c r="E287" s="5">
        <v>59</v>
      </c>
      <c r="F287" s="50">
        <v>21477</v>
      </c>
      <c r="G287" s="5">
        <v>351353</v>
      </c>
      <c r="H287" s="50">
        <v>30409</v>
      </c>
      <c r="I287" s="5" t="s">
        <v>466</v>
      </c>
    </row>
    <row r="288" spans="1:9" s="1" customFormat="1" x14ac:dyDescent="0.25">
      <c r="A288" s="5" t="s">
        <v>413</v>
      </c>
      <c r="B288" s="5" t="s">
        <v>448</v>
      </c>
      <c r="C288" s="5" t="s">
        <v>558</v>
      </c>
      <c r="D288" s="5" t="s">
        <v>439</v>
      </c>
      <c r="E288" s="5">
        <v>59</v>
      </c>
      <c r="F288" s="50">
        <v>21781</v>
      </c>
      <c r="G288" s="5">
        <v>350123</v>
      </c>
      <c r="H288" s="50">
        <v>30676</v>
      </c>
      <c r="I288" s="5" t="s">
        <v>466</v>
      </c>
    </row>
    <row r="289" spans="1:9" s="1" customFormat="1" x14ac:dyDescent="0.25">
      <c r="A289" s="5" t="s">
        <v>413</v>
      </c>
      <c r="B289" s="5" t="s">
        <v>709</v>
      </c>
      <c r="C289" s="5" t="s">
        <v>710</v>
      </c>
      <c r="D289" s="5" t="s">
        <v>711</v>
      </c>
      <c r="E289" s="5">
        <v>57</v>
      </c>
      <c r="F289" s="50">
        <v>22201</v>
      </c>
      <c r="G289" s="5">
        <v>350603</v>
      </c>
      <c r="H289" s="50">
        <v>30631</v>
      </c>
      <c r="I289" s="5" t="s">
        <v>466</v>
      </c>
    </row>
    <row r="290" spans="1:9" s="1" customFormat="1" x14ac:dyDescent="0.25">
      <c r="A290" s="5" t="s">
        <v>413</v>
      </c>
      <c r="B290" s="5" t="s">
        <v>712</v>
      </c>
      <c r="C290" s="5" t="s">
        <v>432</v>
      </c>
      <c r="D290" s="5" t="s">
        <v>457</v>
      </c>
      <c r="E290" s="5">
        <v>59</v>
      </c>
      <c r="F290" s="50">
        <v>21470</v>
      </c>
      <c r="G290" s="5">
        <v>351356</v>
      </c>
      <c r="H290" s="50">
        <v>30646</v>
      </c>
      <c r="I290" s="5" t="s">
        <v>412</v>
      </c>
    </row>
    <row r="291" spans="1:9" s="1" customFormat="1" x14ac:dyDescent="0.25">
      <c r="A291" s="5" t="s">
        <v>413</v>
      </c>
      <c r="B291" s="5" t="s">
        <v>713</v>
      </c>
      <c r="C291" s="5" t="s">
        <v>415</v>
      </c>
      <c r="D291" s="5" t="s">
        <v>425</v>
      </c>
      <c r="E291" s="5">
        <v>61</v>
      </c>
      <c r="F291" s="50">
        <v>20877</v>
      </c>
      <c r="G291" s="5">
        <v>350100</v>
      </c>
      <c r="H291" s="50">
        <v>29959</v>
      </c>
      <c r="I291" s="5" t="s">
        <v>412</v>
      </c>
    </row>
    <row r="292" spans="1:9" s="1" customFormat="1" x14ac:dyDescent="0.25">
      <c r="A292" s="5" t="s">
        <v>413</v>
      </c>
      <c r="B292" s="5" t="s">
        <v>572</v>
      </c>
      <c r="C292" s="5" t="s">
        <v>600</v>
      </c>
      <c r="D292" s="5" t="s">
        <v>460</v>
      </c>
      <c r="E292" s="5">
        <v>58</v>
      </c>
      <c r="F292" s="50">
        <v>22100</v>
      </c>
      <c r="G292" s="5">
        <v>350143</v>
      </c>
      <c r="H292" s="50">
        <v>30093</v>
      </c>
      <c r="I292" s="5" t="s">
        <v>412</v>
      </c>
    </row>
    <row r="293" spans="1:9" s="1" customFormat="1" x14ac:dyDescent="0.25">
      <c r="A293" s="5" t="s">
        <v>413</v>
      </c>
      <c r="B293" s="5" t="s">
        <v>414</v>
      </c>
      <c r="C293" s="5" t="s">
        <v>435</v>
      </c>
      <c r="D293" s="5" t="s">
        <v>457</v>
      </c>
      <c r="E293" s="5">
        <v>57</v>
      </c>
      <c r="F293" s="50">
        <v>22531</v>
      </c>
      <c r="G293" s="5">
        <v>350225</v>
      </c>
      <c r="H293" s="50">
        <v>30114</v>
      </c>
      <c r="I293" s="5" t="s">
        <v>412</v>
      </c>
    </row>
    <row r="294" spans="1:9" s="1" customFormat="1" x14ac:dyDescent="0.25">
      <c r="A294" s="5" t="s">
        <v>413</v>
      </c>
      <c r="B294" s="5" t="s">
        <v>590</v>
      </c>
      <c r="C294" s="5" t="s">
        <v>510</v>
      </c>
      <c r="D294" s="5" t="s">
        <v>416</v>
      </c>
      <c r="E294" s="5">
        <v>57</v>
      </c>
      <c r="F294" s="50">
        <v>22423</v>
      </c>
      <c r="G294" s="5">
        <v>351115</v>
      </c>
      <c r="H294" s="50">
        <v>30074</v>
      </c>
      <c r="I294" s="5" t="s">
        <v>412</v>
      </c>
    </row>
    <row r="295" spans="1:9" s="1" customFormat="1" x14ac:dyDescent="0.25">
      <c r="A295" s="5" t="s">
        <v>413</v>
      </c>
      <c r="B295" s="5" t="s">
        <v>517</v>
      </c>
      <c r="C295" s="5" t="s">
        <v>441</v>
      </c>
      <c r="D295" s="5" t="s">
        <v>460</v>
      </c>
      <c r="E295" s="5">
        <v>57</v>
      </c>
      <c r="F295" s="50">
        <v>22413</v>
      </c>
      <c r="G295" s="5">
        <v>350171</v>
      </c>
      <c r="H295" s="50">
        <v>30310</v>
      </c>
      <c r="I295" s="5" t="s">
        <v>412</v>
      </c>
    </row>
    <row r="296" spans="1:9" s="1" customFormat="1" x14ac:dyDescent="0.25">
      <c r="A296" s="5" t="s">
        <v>408</v>
      </c>
      <c r="B296" s="5" t="s">
        <v>488</v>
      </c>
      <c r="C296" s="5" t="s">
        <v>679</v>
      </c>
      <c r="D296" s="5" t="s">
        <v>460</v>
      </c>
      <c r="E296" s="5">
        <v>56</v>
      </c>
      <c r="F296" s="50">
        <v>22756</v>
      </c>
      <c r="G296" s="5">
        <v>350843</v>
      </c>
      <c r="H296" s="50">
        <v>30144</v>
      </c>
      <c r="I296" s="5" t="s">
        <v>412</v>
      </c>
    </row>
    <row r="297" spans="1:9" s="1" customFormat="1" x14ac:dyDescent="0.25">
      <c r="A297" s="5" t="s">
        <v>408</v>
      </c>
      <c r="B297" s="5" t="s">
        <v>615</v>
      </c>
      <c r="C297" s="5" t="s">
        <v>676</v>
      </c>
      <c r="D297" s="5" t="s">
        <v>714</v>
      </c>
      <c r="E297" s="5">
        <v>63</v>
      </c>
      <c r="F297" s="50">
        <v>20009</v>
      </c>
      <c r="G297" s="5">
        <v>560438</v>
      </c>
      <c r="H297" s="50">
        <v>30013</v>
      </c>
      <c r="I297" s="5" t="s">
        <v>412</v>
      </c>
    </row>
    <row r="298" spans="1:9" s="1" customFormat="1" x14ac:dyDescent="0.25">
      <c r="A298" s="5" t="s">
        <v>408</v>
      </c>
      <c r="B298" s="5" t="s">
        <v>592</v>
      </c>
      <c r="C298" s="5" t="s">
        <v>556</v>
      </c>
      <c r="D298" s="5" t="s">
        <v>411</v>
      </c>
      <c r="E298" s="5">
        <v>62</v>
      </c>
      <c r="F298" s="50">
        <v>20511</v>
      </c>
      <c r="G298" s="5">
        <v>560435</v>
      </c>
      <c r="H298" s="50">
        <v>30235</v>
      </c>
      <c r="I298" s="5" t="s">
        <v>412</v>
      </c>
    </row>
    <row r="299" spans="1:9" s="1" customFormat="1" x14ac:dyDescent="0.25">
      <c r="A299" s="5" t="s">
        <v>408</v>
      </c>
      <c r="B299" s="5" t="s">
        <v>152</v>
      </c>
      <c r="C299" s="5" t="s">
        <v>715</v>
      </c>
      <c r="D299" s="5" t="s">
        <v>460</v>
      </c>
      <c r="E299" s="5">
        <v>60</v>
      </c>
      <c r="F299" s="50">
        <v>21166</v>
      </c>
      <c r="G299" s="5">
        <v>560437</v>
      </c>
      <c r="H299" s="50">
        <v>30149</v>
      </c>
      <c r="I299" s="5" t="s">
        <v>412</v>
      </c>
    </row>
    <row r="300" spans="1:9" s="1" customFormat="1" x14ac:dyDescent="0.25">
      <c r="A300" s="5" t="s">
        <v>408</v>
      </c>
      <c r="B300" s="5" t="s">
        <v>608</v>
      </c>
      <c r="C300" s="5" t="s">
        <v>716</v>
      </c>
      <c r="D300" s="5" t="s">
        <v>422</v>
      </c>
      <c r="E300" s="5">
        <v>60</v>
      </c>
      <c r="F300" s="50">
        <v>21283</v>
      </c>
      <c r="G300" s="5">
        <v>560433</v>
      </c>
      <c r="H300" s="50">
        <v>30216</v>
      </c>
      <c r="I300" s="5" t="s">
        <v>412</v>
      </c>
    </row>
    <row r="301" spans="1:9" s="1" customFormat="1" x14ac:dyDescent="0.25">
      <c r="A301" s="5" t="s">
        <v>408</v>
      </c>
      <c r="B301" s="5" t="s">
        <v>431</v>
      </c>
      <c r="C301" s="5" t="s">
        <v>155</v>
      </c>
      <c r="D301" s="5" t="s">
        <v>473</v>
      </c>
      <c r="E301" s="5">
        <v>59</v>
      </c>
      <c r="F301" s="50">
        <v>21753</v>
      </c>
      <c r="G301" s="5">
        <v>350345</v>
      </c>
      <c r="H301" s="50">
        <v>30044</v>
      </c>
      <c r="I301" s="5" t="s">
        <v>417</v>
      </c>
    </row>
    <row r="302" spans="1:9" s="1" customFormat="1" x14ac:dyDescent="0.25">
      <c r="A302" s="5" t="s">
        <v>408</v>
      </c>
      <c r="B302" s="5" t="s">
        <v>712</v>
      </c>
      <c r="C302" s="5" t="s">
        <v>444</v>
      </c>
      <c r="D302" s="5" t="s">
        <v>422</v>
      </c>
      <c r="E302" s="5">
        <v>58</v>
      </c>
      <c r="F302" s="50">
        <v>22181</v>
      </c>
      <c r="G302" s="5">
        <v>351236</v>
      </c>
      <c r="H302" s="50">
        <v>30311</v>
      </c>
      <c r="I302" s="5" t="s">
        <v>417</v>
      </c>
    </row>
    <row r="303" spans="1:9" s="1" customFormat="1" x14ac:dyDescent="0.25">
      <c r="A303" s="5" t="s">
        <v>408</v>
      </c>
      <c r="B303" s="5" t="s">
        <v>488</v>
      </c>
      <c r="C303" s="5" t="s">
        <v>621</v>
      </c>
      <c r="D303" s="5" t="s">
        <v>717</v>
      </c>
      <c r="E303" s="5">
        <v>57</v>
      </c>
      <c r="F303" s="50">
        <v>22227</v>
      </c>
      <c r="G303" s="5">
        <v>560456</v>
      </c>
      <c r="H303" s="50">
        <v>30266</v>
      </c>
      <c r="I303" s="5" t="s">
        <v>417</v>
      </c>
    </row>
    <row r="304" spans="1:9" s="1" customFormat="1" x14ac:dyDescent="0.25">
      <c r="A304" s="5" t="s">
        <v>413</v>
      </c>
      <c r="B304" s="5" t="s">
        <v>483</v>
      </c>
      <c r="C304" s="5" t="s">
        <v>718</v>
      </c>
      <c r="D304" s="5" t="s">
        <v>416</v>
      </c>
      <c r="E304" s="5">
        <v>57</v>
      </c>
      <c r="F304" s="50">
        <v>22436</v>
      </c>
      <c r="G304" s="5">
        <v>351205</v>
      </c>
      <c r="H304" s="50">
        <v>30281</v>
      </c>
      <c r="I304" s="5" t="s">
        <v>417</v>
      </c>
    </row>
    <row r="305" spans="1:9" s="1" customFormat="1" x14ac:dyDescent="0.25">
      <c r="A305" s="5" t="s">
        <v>408</v>
      </c>
      <c r="B305" s="5" t="s">
        <v>719</v>
      </c>
      <c r="C305" s="5" t="s">
        <v>550</v>
      </c>
      <c r="D305" s="5" t="s">
        <v>460</v>
      </c>
      <c r="E305" s="5">
        <v>61</v>
      </c>
      <c r="F305" s="50">
        <v>20915</v>
      </c>
      <c r="G305" s="5">
        <v>560443</v>
      </c>
      <c r="H305" s="50">
        <v>30404</v>
      </c>
      <c r="I305" s="5" t="s">
        <v>417</v>
      </c>
    </row>
    <row r="306" spans="1:9" s="1" customFormat="1" x14ac:dyDescent="0.25">
      <c r="A306" s="5" t="s">
        <v>413</v>
      </c>
      <c r="B306" s="5" t="s">
        <v>479</v>
      </c>
      <c r="C306" s="5" t="s">
        <v>441</v>
      </c>
      <c r="D306" s="5" t="s">
        <v>668</v>
      </c>
      <c r="E306" s="5">
        <v>61</v>
      </c>
      <c r="F306" s="50">
        <v>20975</v>
      </c>
      <c r="G306" s="5">
        <v>561640</v>
      </c>
      <c r="H306" s="50">
        <v>30535</v>
      </c>
      <c r="I306" s="5" t="s">
        <v>417</v>
      </c>
    </row>
    <row r="307" spans="1:9" s="1" customFormat="1" x14ac:dyDescent="0.25">
      <c r="A307" s="5" t="s">
        <v>413</v>
      </c>
      <c r="B307" s="5" t="s">
        <v>569</v>
      </c>
      <c r="C307" s="5" t="s">
        <v>591</v>
      </c>
      <c r="D307" s="5" t="s">
        <v>460</v>
      </c>
      <c r="E307" s="5">
        <v>57</v>
      </c>
      <c r="F307" s="50">
        <v>22276</v>
      </c>
      <c r="G307" s="5">
        <v>560564</v>
      </c>
      <c r="H307" s="50">
        <v>30571</v>
      </c>
      <c r="I307" s="5" t="s">
        <v>417</v>
      </c>
    </row>
    <row r="308" spans="1:9" s="1" customFormat="1" x14ac:dyDescent="0.25">
      <c r="A308" s="5" t="s">
        <v>413</v>
      </c>
      <c r="B308" s="5" t="s">
        <v>645</v>
      </c>
      <c r="C308" s="5" t="s">
        <v>720</v>
      </c>
      <c r="D308" s="5" t="s">
        <v>460</v>
      </c>
      <c r="E308" s="5">
        <v>58</v>
      </c>
      <c r="F308" s="50">
        <v>22004</v>
      </c>
      <c r="G308" s="5">
        <v>351148</v>
      </c>
      <c r="H308" s="50">
        <v>30500</v>
      </c>
      <c r="I308" s="5" t="s">
        <v>417</v>
      </c>
    </row>
    <row r="309" spans="1:9" s="1" customFormat="1" x14ac:dyDescent="0.25">
      <c r="A309" s="5" t="s">
        <v>413</v>
      </c>
      <c r="B309" s="5" t="s">
        <v>481</v>
      </c>
      <c r="C309" s="5" t="s">
        <v>706</v>
      </c>
      <c r="D309" s="5" t="s">
        <v>416</v>
      </c>
      <c r="E309" s="5">
        <v>57</v>
      </c>
      <c r="F309" s="50">
        <v>22430</v>
      </c>
      <c r="G309" s="5">
        <v>350936</v>
      </c>
      <c r="H309" s="50">
        <v>30396</v>
      </c>
      <c r="I309" s="5" t="s">
        <v>417</v>
      </c>
    </row>
    <row r="310" spans="1:9" s="1" customFormat="1" x14ac:dyDescent="0.25">
      <c r="A310" s="5" t="s">
        <v>408</v>
      </c>
      <c r="B310" s="5" t="s">
        <v>429</v>
      </c>
      <c r="C310" s="5" t="s">
        <v>533</v>
      </c>
      <c r="D310" s="5" t="s">
        <v>422</v>
      </c>
      <c r="E310" s="5">
        <v>57</v>
      </c>
      <c r="F310" s="50">
        <v>22512</v>
      </c>
      <c r="G310" s="5">
        <v>350380</v>
      </c>
      <c r="H310" s="50">
        <v>30611</v>
      </c>
      <c r="I310" s="5" t="s">
        <v>417</v>
      </c>
    </row>
    <row r="311" spans="1:9" s="1" customFormat="1" x14ac:dyDescent="0.25">
      <c r="A311" s="5" t="s">
        <v>408</v>
      </c>
      <c r="B311" s="5" t="s">
        <v>610</v>
      </c>
      <c r="C311" s="5" t="s">
        <v>157</v>
      </c>
      <c r="D311" s="5" t="s">
        <v>619</v>
      </c>
      <c r="E311" s="5">
        <v>61</v>
      </c>
      <c r="F311" s="50">
        <v>20856</v>
      </c>
      <c r="G311" s="5">
        <v>350223</v>
      </c>
      <c r="H311" s="50">
        <v>30426</v>
      </c>
      <c r="I311" s="5" t="s">
        <v>417</v>
      </c>
    </row>
    <row r="312" spans="1:9" s="1" customFormat="1" x14ac:dyDescent="0.25">
      <c r="A312" s="5" t="s">
        <v>413</v>
      </c>
      <c r="B312" s="5" t="s">
        <v>639</v>
      </c>
      <c r="C312" s="5" t="s">
        <v>427</v>
      </c>
      <c r="D312" s="5" t="s">
        <v>416</v>
      </c>
      <c r="E312" s="5">
        <v>60</v>
      </c>
      <c r="F312" s="50">
        <v>21136</v>
      </c>
      <c r="G312" s="5">
        <v>560450</v>
      </c>
      <c r="H312" s="50">
        <v>30414</v>
      </c>
      <c r="I312" s="5" t="s">
        <v>417</v>
      </c>
    </row>
    <row r="313" spans="1:9" s="1" customFormat="1" x14ac:dyDescent="0.25">
      <c r="A313" s="5" t="s">
        <v>413</v>
      </c>
      <c r="B313" s="5" t="s">
        <v>553</v>
      </c>
      <c r="C313" s="5" t="s">
        <v>721</v>
      </c>
      <c r="D313" s="5" t="s">
        <v>425</v>
      </c>
      <c r="E313" s="5">
        <v>59</v>
      </c>
      <c r="F313" s="50">
        <v>21675</v>
      </c>
      <c r="G313" s="5">
        <v>350765</v>
      </c>
      <c r="H313" s="50">
        <v>30439</v>
      </c>
      <c r="I313" s="5" t="s">
        <v>417</v>
      </c>
    </row>
    <row r="314" spans="1:9" s="1" customFormat="1" x14ac:dyDescent="0.25">
      <c r="A314" s="5" t="s">
        <v>413</v>
      </c>
      <c r="B314" s="5" t="s">
        <v>485</v>
      </c>
      <c r="C314" s="5" t="s">
        <v>722</v>
      </c>
      <c r="D314" s="5" t="s">
        <v>416</v>
      </c>
      <c r="E314" s="5">
        <v>57</v>
      </c>
      <c r="F314" s="50">
        <v>22245</v>
      </c>
      <c r="G314" s="5">
        <v>561167</v>
      </c>
      <c r="H314" s="50">
        <v>30563</v>
      </c>
      <c r="I314" s="5" t="s">
        <v>417</v>
      </c>
    </row>
    <row r="315" spans="1:9" s="1" customFormat="1" x14ac:dyDescent="0.25">
      <c r="A315" s="5" t="s">
        <v>413</v>
      </c>
      <c r="B315" s="5" t="s">
        <v>705</v>
      </c>
      <c r="C315" s="5" t="s">
        <v>480</v>
      </c>
      <c r="D315" s="5" t="s">
        <v>460</v>
      </c>
      <c r="E315" s="5">
        <v>57</v>
      </c>
      <c r="F315" s="50">
        <v>22474</v>
      </c>
      <c r="G315" s="5">
        <v>350982</v>
      </c>
      <c r="H315" s="50">
        <v>30456</v>
      </c>
      <c r="I315" s="5" t="s">
        <v>417</v>
      </c>
    </row>
    <row r="316" spans="1:9" s="1" customFormat="1" x14ac:dyDescent="0.25">
      <c r="A316" s="5" t="s">
        <v>413</v>
      </c>
      <c r="B316" s="5" t="s">
        <v>608</v>
      </c>
      <c r="C316" s="5" t="s">
        <v>515</v>
      </c>
      <c r="D316" s="5" t="s">
        <v>457</v>
      </c>
      <c r="E316" s="5">
        <v>59</v>
      </c>
      <c r="F316" s="50">
        <v>21772</v>
      </c>
      <c r="G316" s="5">
        <v>560446</v>
      </c>
      <c r="H316" s="50">
        <v>30569</v>
      </c>
      <c r="I316" s="5" t="s">
        <v>417</v>
      </c>
    </row>
    <row r="317" spans="1:9" s="1" customFormat="1" x14ac:dyDescent="0.25">
      <c r="A317" s="5" t="s">
        <v>413</v>
      </c>
      <c r="B317" s="5" t="s">
        <v>681</v>
      </c>
      <c r="C317" s="5" t="s">
        <v>723</v>
      </c>
      <c r="D317" s="5" t="s">
        <v>416</v>
      </c>
      <c r="E317" s="5">
        <v>58</v>
      </c>
      <c r="F317" s="50">
        <v>22071</v>
      </c>
      <c r="G317" s="5">
        <v>350708</v>
      </c>
      <c r="H317" s="50">
        <v>30321</v>
      </c>
      <c r="I317" s="5" t="s">
        <v>421</v>
      </c>
    </row>
    <row r="318" spans="1:9" s="1" customFormat="1" x14ac:dyDescent="0.25">
      <c r="A318" s="5" t="s">
        <v>408</v>
      </c>
      <c r="B318" s="5" t="s">
        <v>608</v>
      </c>
      <c r="C318" s="5" t="s">
        <v>552</v>
      </c>
      <c r="D318" s="5" t="s">
        <v>607</v>
      </c>
      <c r="E318" s="5">
        <v>63</v>
      </c>
      <c r="F318" s="50">
        <v>20257</v>
      </c>
      <c r="G318" s="5">
        <v>351074</v>
      </c>
      <c r="H318" s="50">
        <v>30448</v>
      </c>
      <c r="I318" s="5" t="s">
        <v>421</v>
      </c>
    </row>
    <row r="319" spans="1:9" s="1" customFormat="1" x14ac:dyDescent="0.25">
      <c r="A319" s="5" t="s">
        <v>408</v>
      </c>
      <c r="B319" s="5" t="s">
        <v>623</v>
      </c>
      <c r="C319" s="5" t="s">
        <v>724</v>
      </c>
      <c r="D319" s="5" t="s">
        <v>536</v>
      </c>
      <c r="E319" s="5">
        <v>60</v>
      </c>
      <c r="F319" s="50">
        <v>21270</v>
      </c>
      <c r="G319" s="5">
        <v>350335</v>
      </c>
      <c r="H319" s="50">
        <v>30378</v>
      </c>
      <c r="I319" s="5" t="s">
        <v>421</v>
      </c>
    </row>
    <row r="320" spans="1:9" s="1" customFormat="1" x14ac:dyDescent="0.25">
      <c r="A320" s="5" t="s">
        <v>408</v>
      </c>
      <c r="B320" s="5" t="s">
        <v>157</v>
      </c>
      <c r="C320" s="5" t="s">
        <v>621</v>
      </c>
      <c r="D320" s="5" t="s">
        <v>442</v>
      </c>
      <c r="E320" s="5">
        <v>60</v>
      </c>
      <c r="F320" s="50">
        <v>21432</v>
      </c>
      <c r="G320" s="5">
        <v>350943</v>
      </c>
      <c r="H320" s="50">
        <v>30646</v>
      </c>
      <c r="I320" s="5" t="s">
        <v>421</v>
      </c>
    </row>
    <row r="321" spans="1:9" s="1" customFormat="1" x14ac:dyDescent="0.25">
      <c r="A321" s="5" t="s">
        <v>413</v>
      </c>
      <c r="B321" s="5" t="s">
        <v>461</v>
      </c>
      <c r="C321" s="5" t="s">
        <v>441</v>
      </c>
      <c r="D321" s="5" t="s">
        <v>442</v>
      </c>
      <c r="E321" s="5">
        <v>60</v>
      </c>
      <c r="F321" s="50">
        <v>21369</v>
      </c>
      <c r="G321" s="5">
        <v>351272</v>
      </c>
      <c r="H321" s="50">
        <v>30660</v>
      </c>
      <c r="I321" s="5" t="s">
        <v>421</v>
      </c>
    </row>
    <row r="322" spans="1:9" s="1" customFormat="1" x14ac:dyDescent="0.25">
      <c r="A322" s="5" t="s">
        <v>413</v>
      </c>
      <c r="B322" s="5" t="s">
        <v>155</v>
      </c>
      <c r="C322" s="5" t="s">
        <v>441</v>
      </c>
      <c r="D322" s="5" t="s">
        <v>457</v>
      </c>
      <c r="E322" s="5">
        <v>58</v>
      </c>
      <c r="F322" s="50">
        <v>22171</v>
      </c>
      <c r="G322" s="5">
        <v>351290</v>
      </c>
      <c r="H322" s="50">
        <v>30604</v>
      </c>
      <c r="I322" s="5" t="s">
        <v>421</v>
      </c>
    </row>
    <row r="323" spans="1:9" s="1" customFormat="1" x14ac:dyDescent="0.25">
      <c r="A323" s="5" t="s">
        <v>413</v>
      </c>
      <c r="B323" s="5" t="s">
        <v>586</v>
      </c>
      <c r="C323" s="5" t="s">
        <v>432</v>
      </c>
      <c r="D323" s="5" t="s">
        <v>416</v>
      </c>
      <c r="E323" s="5">
        <v>57</v>
      </c>
      <c r="F323" s="50">
        <v>22307</v>
      </c>
      <c r="G323" s="5">
        <v>351261</v>
      </c>
      <c r="H323" s="50">
        <v>30341</v>
      </c>
      <c r="I323" s="5" t="s">
        <v>421</v>
      </c>
    </row>
    <row r="324" spans="1:9" s="1" customFormat="1" x14ac:dyDescent="0.25">
      <c r="A324" s="5" t="s">
        <v>408</v>
      </c>
      <c r="B324" s="5" t="s">
        <v>570</v>
      </c>
      <c r="C324" s="5" t="s">
        <v>453</v>
      </c>
      <c r="D324" s="5" t="s">
        <v>425</v>
      </c>
      <c r="E324" s="5">
        <v>56</v>
      </c>
      <c r="F324" s="50">
        <v>22651</v>
      </c>
      <c r="G324" s="5">
        <v>350973</v>
      </c>
      <c r="H324" s="50">
        <v>30456</v>
      </c>
      <c r="I324" s="5" t="s">
        <v>421</v>
      </c>
    </row>
    <row r="325" spans="1:9" s="1" customFormat="1" x14ac:dyDescent="0.25">
      <c r="A325" s="5" t="s">
        <v>408</v>
      </c>
      <c r="B325" s="5" t="s">
        <v>469</v>
      </c>
      <c r="C325" s="5" t="s">
        <v>725</v>
      </c>
      <c r="D325" s="5" t="s">
        <v>726</v>
      </c>
      <c r="E325" s="5">
        <v>61</v>
      </c>
      <c r="F325" s="50">
        <v>20887</v>
      </c>
      <c r="G325" s="5">
        <v>350560</v>
      </c>
      <c r="H325" s="50">
        <v>30571</v>
      </c>
      <c r="I325" s="5" t="s">
        <v>421</v>
      </c>
    </row>
    <row r="326" spans="1:9" s="1" customFormat="1" x14ac:dyDescent="0.25">
      <c r="A326" s="5" t="s">
        <v>408</v>
      </c>
      <c r="B326" s="5" t="s">
        <v>434</v>
      </c>
      <c r="C326" s="5" t="s">
        <v>185</v>
      </c>
      <c r="D326" s="5" t="s">
        <v>727</v>
      </c>
      <c r="E326" s="5">
        <v>58</v>
      </c>
      <c r="F326" s="50">
        <v>22011</v>
      </c>
      <c r="G326" s="5">
        <v>350664</v>
      </c>
      <c r="H326" s="50">
        <v>30409</v>
      </c>
      <c r="I326" s="5" t="s">
        <v>421</v>
      </c>
    </row>
    <row r="327" spans="1:9" s="1" customFormat="1" x14ac:dyDescent="0.25">
      <c r="A327" s="5" t="s">
        <v>408</v>
      </c>
      <c r="B327" s="5" t="s">
        <v>602</v>
      </c>
      <c r="C327" s="5" t="s">
        <v>715</v>
      </c>
      <c r="D327" s="5" t="s">
        <v>422</v>
      </c>
      <c r="E327" s="5">
        <v>58</v>
      </c>
      <c r="F327" s="50">
        <v>22140</v>
      </c>
      <c r="G327" s="5">
        <v>350919</v>
      </c>
      <c r="H327" s="50">
        <v>30363</v>
      </c>
      <c r="I327" s="5" t="s">
        <v>466</v>
      </c>
    </row>
    <row r="328" spans="1:9" s="1" customFormat="1" x14ac:dyDescent="0.25">
      <c r="A328" s="5" t="s">
        <v>413</v>
      </c>
      <c r="B328" s="5" t="s">
        <v>681</v>
      </c>
      <c r="C328" s="5" t="s">
        <v>728</v>
      </c>
      <c r="D328" s="5" t="s">
        <v>416</v>
      </c>
      <c r="E328" s="5">
        <v>57</v>
      </c>
      <c r="F328" s="50">
        <v>22230</v>
      </c>
      <c r="G328" s="5">
        <v>351086</v>
      </c>
      <c r="H328" s="50">
        <v>30404</v>
      </c>
      <c r="I328" s="5" t="s">
        <v>466</v>
      </c>
    </row>
    <row r="329" spans="1:9" s="1" customFormat="1" x14ac:dyDescent="0.25">
      <c r="A329" s="5" t="s">
        <v>413</v>
      </c>
      <c r="B329" s="5" t="s">
        <v>437</v>
      </c>
      <c r="C329" s="5" t="s">
        <v>167</v>
      </c>
      <c r="D329" s="5" t="s">
        <v>416</v>
      </c>
      <c r="E329" s="5">
        <v>56</v>
      </c>
      <c r="F329" s="50">
        <v>22908</v>
      </c>
      <c r="G329" s="5">
        <v>351292</v>
      </c>
      <c r="H329" s="50">
        <v>30540</v>
      </c>
      <c r="I329" s="5" t="s">
        <v>466</v>
      </c>
    </row>
    <row r="330" spans="1:9" s="1" customFormat="1" x14ac:dyDescent="0.25">
      <c r="A330" s="5" t="s">
        <v>408</v>
      </c>
      <c r="B330" s="5" t="s">
        <v>705</v>
      </c>
      <c r="C330" s="5" t="s">
        <v>676</v>
      </c>
      <c r="D330" s="5" t="s">
        <v>445</v>
      </c>
      <c r="E330" s="5">
        <v>57</v>
      </c>
      <c r="F330" s="50">
        <v>22536</v>
      </c>
      <c r="G330" s="5">
        <v>351002</v>
      </c>
      <c r="H330" s="50">
        <v>30470</v>
      </c>
      <c r="I330" s="5" t="s">
        <v>466</v>
      </c>
    </row>
    <row r="331" spans="1:9" s="1" customFormat="1" x14ac:dyDescent="0.25">
      <c r="A331" s="5" t="s">
        <v>408</v>
      </c>
      <c r="B331" s="5" t="s">
        <v>713</v>
      </c>
      <c r="C331" s="5" t="s">
        <v>729</v>
      </c>
      <c r="D331" s="5" t="s">
        <v>442</v>
      </c>
      <c r="E331" s="5">
        <v>56</v>
      </c>
      <c r="F331" s="50">
        <v>22672</v>
      </c>
      <c r="G331" s="5">
        <v>350209</v>
      </c>
      <c r="H331" s="50">
        <v>30401</v>
      </c>
      <c r="I331" s="5" t="s">
        <v>466</v>
      </c>
    </row>
    <row r="332" spans="1:9" s="1" customFormat="1" x14ac:dyDescent="0.25">
      <c r="A332" s="5" t="s">
        <v>408</v>
      </c>
      <c r="B332" s="5" t="s">
        <v>448</v>
      </c>
      <c r="C332" s="5" t="s">
        <v>599</v>
      </c>
      <c r="D332" s="5" t="s">
        <v>470</v>
      </c>
      <c r="E332" s="5">
        <v>55</v>
      </c>
      <c r="F332" s="50">
        <v>23245</v>
      </c>
      <c r="G332" s="5">
        <v>350489</v>
      </c>
      <c r="H332" s="50">
        <v>30342</v>
      </c>
      <c r="I332" s="5" t="s">
        <v>466</v>
      </c>
    </row>
    <row r="333" spans="1:9" s="1" customFormat="1" x14ac:dyDescent="0.25">
      <c r="A333" s="5" t="s">
        <v>408</v>
      </c>
      <c r="B333" s="5" t="s">
        <v>602</v>
      </c>
      <c r="C333" s="5" t="s">
        <v>444</v>
      </c>
      <c r="D333" s="5" t="s">
        <v>425</v>
      </c>
      <c r="E333" s="5">
        <v>54</v>
      </c>
      <c r="F333" s="50">
        <v>23341</v>
      </c>
      <c r="G333" s="5">
        <v>350676</v>
      </c>
      <c r="H333" s="50">
        <v>30596</v>
      </c>
      <c r="I333" s="5" t="s">
        <v>466</v>
      </c>
    </row>
    <row r="334" spans="1:9" s="1" customFormat="1" x14ac:dyDescent="0.25">
      <c r="A334" s="5" t="s">
        <v>408</v>
      </c>
      <c r="B334" s="5" t="s">
        <v>602</v>
      </c>
      <c r="C334" s="5" t="s">
        <v>152</v>
      </c>
      <c r="D334" s="5" t="s">
        <v>460</v>
      </c>
      <c r="E334" s="5">
        <v>60</v>
      </c>
      <c r="F334" s="50">
        <v>21358</v>
      </c>
      <c r="G334" s="5">
        <v>560464</v>
      </c>
      <c r="H334" s="50">
        <v>30658</v>
      </c>
      <c r="I334" s="5" t="s">
        <v>466</v>
      </c>
    </row>
    <row r="335" spans="1:9" s="1" customFormat="1" x14ac:dyDescent="0.25">
      <c r="A335" s="5" t="s">
        <v>413</v>
      </c>
      <c r="B335" s="5" t="s">
        <v>730</v>
      </c>
      <c r="C335" s="5" t="s">
        <v>415</v>
      </c>
      <c r="D335" s="5" t="s">
        <v>460</v>
      </c>
      <c r="E335" s="5">
        <v>59</v>
      </c>
      <c r="F335" s="50">
        <v>21682</v>
      </c>
      <c r="G335" s="5">
        <v>560444</v>
      </c>
      <c r="H335" s="50">
        <v>30630</v>
      </c>
      <c r="I335" s="5" t="s">
        <v>466</v>
      </c>
    </row>
    <row r="336" spans="1:9" s="1" customFormat="1" x14ac:dyDescent="0.25">
      <c r="A336" s="5" t="s">
        <v>408</v>
      </c>
      <c r="B336" s="5" t="s">
        <v>464</v>
      </c>
      <c r="C336" s="5" t="s">
        <v>453</v>
      </c>
      <c r="D336" s="5" t="s">
        <v>636</v>
      </c>
      <c r="E336" s="5">
        <v>56</v>
      </c>
      <c r="F336" s="50">
        <v>22908</v>
      </c>
      <c r="G336" s="5">
        <v>350653</v>
      </c>
      <c r="H336" s="50">
        <v>30540</v>
      </c>
      <c r="I336" s="5" t="s">
        <v>412</v>
      </c>
    </row>
    <row r="337" spans="1:9" s="1" customFormat="1" x14ac:dyDescent="0.25">
      <c r="A337" s="5" t="s">
        <v>413</v>
      </c>
      <c r="B337" s="5" t="s">
        <v>437</v>
      </c>
      <c r="C337" s="5" t="s">
        <v>491</v>
      </c>
      <c r="D337" s="5" t="s">
        <v>457</v>
      </c>
      <c r="E337" s="5">
        <v>56</v>
      </c>
      <c r="F337" s="50">
        <v>22899</v>
      </c>
      <c r="G337" s="5">
        <v>350150</v>
      </c>
      <c r="H337" s="50">
        <v>30465</v>
      </c>
      <c r="I337" s="5" t="s">
        <v>412</v>
      </c>
    </row>
    <row r="338" spans="1:9" s="1" customFormat="1" x14ac:dyDescent="0.25">
      <c r="A338" s="5" t="s">
        <v>408</v>
      </c>
      <c r="B338" s="5" t="s">
        <v>414</v>
      </c>
      <c r="C338" s="5" t="s">
        <v>676</v>
      </c>
      <c r="D338" s="5" t="s">
        <v>548</v>
      </c>
      <c r="E338" s="5">
        <v>55</v>
      </c>
      <c r="F338" s="50">
        <v>23179</v>
      </c>
      <c r="G338" s="5">
        <v>350453</v>
      </c>
      <c r="H338" s="50">
        <v>30645</v>
      </c>
      <c r="I338" s="5" t="s">
        <v>412</v>
      </c>
    </row>
    <row r="339" spans="1:9" s="1" customFormat="1" x14ac:dyDescent="0.25">
      <c r="A339" s="5" t="s">
        <v>408</v>
      </c>
      <c r="B339" s="5" t="s">
        <v>434</v>
      </c>
      <c r="C339" s="5" t="s">
        <v>157</v>
      </c>
      <c r="D339" s="5" t="s">
        <v>416</v>
      </c>
      <c r="E339" s="5">
        <v>60</v>
      </c>
      <c r="F339" s="50">
        <v>21135</v>
      </c>
      <c r="G339" s="5">
        <v>560470</v>
      </c>
      <c r="H339" s="50">
        <v>30658</v>
      </c>
      <c r="I339" s="5" t="s">
        <v>412</v>
      </c>
    </row>
    <row r="340" spans="1:9" s="1" customFormat="1" x14ac:dyDescent="0.25">
      <c r="A340" s="5" t="s">
        <v>413</v>
      </c>
      <c r="B340" s="5" t="s">
        <v>431</v>
      </c>
      <c r="C340" s="5" t="s">
        <v>532</v>
      </c>
      <c r="D340" s="5" t="s">
        <v>428</v>
      </c>
      <c r="E340" s="5">
        <v>60</v>
      </c>
      <c r="F340" s="50">
        <v>21278</v>
      </c>
      <c r="G340" s="5">
        <v>560471</v>
      </c>
      <c r="H340" s="50">
        <v>30581</v>
      </c>
      <c r="I340" s="5" t="s">
        <v>412</v>
      </c>
    </row>
    <row r="341" spans="1:9" s="1" customFormat="1" x14ac:dyDescent="0.25">
      <c r="A341" s="5" t="s">
        <v>413</v>
      </c>
      <c r="B341" s="5" t="s">
        <v>544</v>
      </c>
      <c r="C341" s="5" t="s">
        <v>489</v>
      </c>
      <c r="D341" s="5" t="s">
        <v>439</v>
      </c>
      <c r="E341" s="5">
        <v>57</v>
      </c>
      <c r="F341" s="50">
        <v>22200</v>
      </c>
      <c r="G341" s="5">
        <v>351150</v>
      </c>
      <c r="H341" s="50">
        <v>30357</v>
      </c>
      <c r="I341" s="5" t="s">
        <v>412</v>
      </c>
    </row>
    <row r="342" spans="1:9" s="1" customFormat="1" x14ac:dyDescent="0.25">
      <c r="A342" s="5" t="s">
        <v>408</v>
      </c>
      <c r="B342" s="5" t="s">
        <v>652</v>
      </c>
      <c r="C342" s="5" t="s">
        <v>542</v>
      </c>
      <c r="D342" s="5" t="s">
        <v>731</v>
      </c>
      <c r="E342" s="5">
        <v>59</v>
      </c>
      <c r="F342" s="50">
        <v>21477</v>
      </c>
      <c r="G342" s="5">
        <v>351302</v>
      </c>
      <c r="H342" s="50">
        <v>30409</v>
      </c>
      <c r="I342" s="5" t="s">
        <v>412</v>
      </c>
    </row>
    <row r="343" spans="1:9" s="1" customFormat="1" x14ac:dyDescent="0.25">
      <c r="A343" s="5" t="s">
        <v>408</v>
      </c>
      <c r="B343" s="5" t="s">
        <v>704</v>
      </c>
      <c r="C343" s="5" t="s">
        <v>535</v>
      </c>
      <c r="D343" s="5" t="s">
        <v>425</v>
      </c>
      <c r="E343" s="5">
        <v>56</v>
      </c>
      <c r="F343" s="50">
        <v>22595</v>
      </c>
      <c r="G343" s="5">
        <v>351183</v>
      </c>
      <c r="H343" s="50">
        <v>30453</v>
      </c>
      <c r="I343" s="5" t="s">
        <v>412</v>
      </c>
    </row>
    <row r="344" spans="1:9" s="1" customFormat="1" x14ac:dyDescent="0.25">
      <c r="A344" s="5" t="s">
        <v>408</v>
      </c>
      <c r="B344" s="5" t="s">
        <v>450</v>
      </c>
      <c r="C344" s="5" t="s">
        <v>599</v>
      </c>
      <c r="D344" s="5" t="s">
        <v>460</v>
      </c>
      <c r="E344" s="5">
        <v>57</v>
      </c>
      <c r="F344" s="50">
        <v>22322</v>
      </c>
      <c r="G344" s="5">
        <v>351186</v>
      </c>
      <c r="H344" s="50">
        <v>30470</v>
      </c>
      <c r="I344" s="5" t="s">
        <v>412</v>
      </c>
    </row>
    <row r="345" spans="1:9" s="1" customFormat="1" x14ac:dyDescent="0.25">
      <c r="A345" s="5" t="s">
        <v>408</v>
      </c>
      <c r="B345" s="5" t="s">
        <v>602</v>
      </c>
      <c r="C345" s="5" t="s">
        <v>535</v>
      </c>
      <c r="D345" s="5" t="s">
        <v>416</v>
      </c>
      <c r="E345" s="5">
        <v>56</v>
      </c>
      <c r="F345" s="50">
        <v>22870</v>
      </c>
      <c r="G345" s="5">
        <v>560469</v>
      </c>
      <c r="H345" s="50">
        <v>30441</v>
      </c>
      <c r="I345" s="5" t="s">
        <v>412</v>
      </c>
    </row>
    <row r="346" spans="1:9" s="1" customFormat="1" x14ac:dyDescent="0.25">
      <c r="A346" s="5" t="s">
        <v>413</v>
      </c>
      <c r="B346" s="5" t="s">
        <v>499</v>
      </c>
      <c r="C346" s="5" t="s">
        <v>515</v>
      </c>
      <c r="D346" s="5" t="s">
        <v>422</v>
      </c>
      <c r="E346" s="5">
        <v>55</v>
      </c>
      <c r="F346" s="50">
        <v>23052</v>
      </c>
      <c r="G346" s="5">
        <v>350301</v>
      </c>
      <c r="H346" s="50">
        <v>30660</v>
      </c>
      <c r="I346" s="5" t="s">
        <v>412</v>
      </c>
    </row>
    <row r="347" spans="1:9" s="1" customFormat="1" x14ac:dyDescent="0.25">
      <c r="A347" s="5" t="s">
        <v>408</v>
      </c>
      <c r="B347" s="5" t="s">
        <v>634</v>
      </c>
      <c r="C347" s="5" t="s">
        <v>451</v>
      </c>
      <c r="D347" s="5" t="s">
        <v>732</v>
      </c>
      <c r="E347" s="5">
        <v>63</v>
      </c>
      <c r="F347" s="50">
        <v>20274</v>
      </c>
      <c r="G347" s="5">
        <v>560478</v>
      </c>
      <c r="H347" s="50">
        <v>30324</v>
      </c>
      <c r="I347" s="5" t="s">
        <v>417</v>
      </c>
    </row>
    <row r="348" spans="1:9" s="1" customFormat="1" x14ac:dyDescent="0.25">
      <c r="A348" s="5" t="s">
        <v>408</v>
      </c>
      <c r="B348" s="5" t="s">
        <v>492</v>
      </c>
      <c r="C348" s="5" t="s">
        <v>533</v>
      </c>
      <c r="D348" s="5" t="s">
        <v>445</v>
      </c>
      <c r="E348" s="5">
        <v>61</v>
      </c>
      <c r="F348" s="50">
        <v>20939</v>
      </c>
      <c r="G348" s="5">
        <v>560476</v>
      </c>
      <c r="H348" s="50">
        <v>30458</v>
      </c>
      <c r="I348" s="5" t="s">
        <v>417</v>
      </c>
    </row>
    <row r="349" spans="1:9" s="1" customFormat="1" x14ac:dyDescent="0.25">
      <c r="A349" s="5" t="s">
        <v>413</v>
      </c>
      <c r="B349" s="5" t="s">
        <v>611</v>
      </c>
      <c r="C349" s="5" t="s">
        <v>510</v>
      </c>
      <c r="D349" s="5" t="s">
        <v>416</v>
      </c>
      <c r="E349" s="5">
        <v>60</v>
      </c>
      <c r="F349" s="50">
        <v>21308</v>
      </c>
      <c r="G349" s="5">
        <v>350917</v>
      </c>
      <c r="H349" s="50">
        <v>30479</v>
      </c>
      <c r="I349" s="5" t="s">
        <v>417</v>
      </c>
    </row>
    <row r="350" spans="1:9" s="1" customFormat="1" x14ac:dyDescent="0.25">
      <c r="A350" s="5" t="s">
        <v>408</v>
      </c>
      <c r="B350" s="5" t="s">
        <v>553</v>
      </c>
      <c r="C350" s="5" t="s">
        <v>679</v>
      </c>
      <c r="D350" s="5" t="s">
        <v>482</v>
      </c>
      <c r="E350" s="5">
        <v>58</v>
      </c>
      <c r="F350" s="50">
        <v>21866</v>
      </c>
      <c r="G350" s="5">
        <v>560472</v>
      </c>
      <c r="H350" s="50">
        <v>30439</v>
      </c>
      <c r="I350" s="5" t="s">
        <v>417</v>
      </c>
    </row>
    <row r="351" spans="1:9" s="1" customFormat="1" x14ac:dyDescent="0.25">
      <c r="A351" s="5" t="s">
        <v>408</v>
      </c>
      <c r="B351" s="5" t="s">
        <v>623</v>
      </c>
      <c r="C351" s="5" t="s">
        <v>532</v>
      </c>
      <c r="D351" s="5" t="s">
        <v>416</v>
      </c>
      <c r="E351" s="5">
        <v>59</v>
      </c>
      <c r="F351" s="50">
        <v>21591</v>
      </c>
      <c r="G351" s="5">
        <v>560477</v>
      </c>
      <c r="H351" s="50">
        <v>30675</v>
      </c>
      <c r="I351" s="5" t="s">
        <v>417</v>
      </c>
    </row>
    <row r="352" spans="1:9" s="1" customFormat="1" x14ac:dyDescent="0.25">
      <c r="A352" s="5" t="s">
        <v>413</v>
      </c>
      <c r="B352" s="5" t="s">
        <v>511</v>
      </c>
      <c r="C352" s="5" t="s">
        <v>571</v>
      </c>
      <c r="D352" s="5" t="s">
        <v>473</v>
      </c>
      <c r="E352" s="5">
        <v>58</v>
      </c>
      <c r="F352" s="50">
        <v>21967</v>
      </c>
      <c r="G352" s="5">
        <v>351367</v>
      </c>
      <c r="H352" s="50">
        <v>30509</v>
      </c>
      <c r="I352" s="5" t="s">
        <v>417</v>
      </c>
    </row>
    <row r="353" spans="1:9" s="1" customFormat="1" x14ac:dyDescent="0.25">
      <c r="A353" s="5" t="s">
        <v>413</v>
      </c>
      <c r="B353" s="5" t="s">
        <v>488</v>
      </c>
      <c r="C353" s="5" t="s">
        <v>606</v>
      </c>
      <c r="D353" s="5" t="s">
        <v>416</v>
      </c>
      <c r="E353" s="5">
        <v>57</v>
      </c>
      <c r="F353" s="50">
        <v>22361</v>
      </c>
      <c r="G353" s="5">
        <v>351369</v>
      </c>
      <c r="H353" s="50">
        <v>30378</v>
      </c>
      <c r="I353" s="5" t="s">
        <v>417</v>
      </c>
    </row>
    <row r="354" spans="1:9" s="1" customFormat="1" x14ac:dyDescent="0.25">
      <c r="A354" s="5" t="s">
        <v>408</v>
      </c>
      <c r="B354" s="5" t="s">
        <v>503</v>
      </c>
      <c r="C354" s="5" t="s">
        <v>547</v>
      </c>
      <c r="D354" s="5" t="s">
        <v>733</v>
      </c>
      <c r="E354" s="5">
        <v>56</v>
      </c>
      <c r="F354" s="50">
        <v>22893</v>
      </c>
      <c r="G354" s="5">
        <v>351366</v>
      </c>
      <c r="H354" s="50">
        <v>30600</v>
      </c>
      <c r="I354" s="5" t="s">
        <v>417</v>
      </c>
    </row>
    <row r="355" spans="1:9" s="1" customFormat="1" x14ac:dyDescent="0.25">
      <c r="A355" s="5" t="s">
        <v>413</v>
      </c>
      <c r="B355" s="5" t="s">
        <v>730</v>
      </c>
      <c r="C355" s="5" t="s">
        <v>489</v>
      </c>
      <c r="D355" s="5" t="s">
        <v>734</v>
      </c>
      <c r="E355" s="5">
        <v>56</v>
      </c>
      <c r="F355" s="50">
        <v>22830</v>
      </c>
      <c r="G355" s="5">
        <v>560475</v>
      </c>
      <c r="H355" s="50">
        <v>30514</v>
      </c>
      <c r="I355" s="5" t="s">
        <v>417</v>
      </c>
    </row>
    <row r="356" spans="1:9" s="1" customFormat="1" x14ac:dyDescent="0.25">
      <c r="A356" s="5" t="s">
        <v>408</v>
      </c>
      <c r="B356" s="5" t="s">
        <v>446</v>
      </c>
      <c r="C356" s="5" t="s">
        <v>735</v>
      </c>
      <c r="D356" s="5" t="s">
        <v>736</v>
      </c>
      <c r="E356" s="5">
        <v>57</v>
      </c>
      <c r="F356" s="50">
        <v>22333</v>
      </c>
      <c r="G356" s="5">
        <v>560484</v>
      </c>
      <c r="H356" s="50">
        <v>30581</v>
      </c>
      <c r="I356" s="5" t="s">
        <v>417</v>
      </c>
    </row>
    <row r="357" spans="1:9" s="1" customFormat="1" x14ac:dyDescent="0.25">
      <c r="A357" s="5" t="s">
        <v>413</v>
      </c>
      <c r="B357" s="5" t="s">
        <v>528</v>
      </c>
      <c r="C357" s="5" t="s">
        <v>737</v>
      </c>
      <c r="D357" s="5" t="s">
        <v>416</v>
      </c>
      <c r="E357" s="5">
        <v>59</v>
      </c>
      <c r="F357" s="50">
        <v>21477</v>
      </c>
      <c r="G357" s="5">
        <v>350910</v>
      </c>
      <c r="H357" s="50">
        <v>30409</v>
      </c>
      <c r="I357" s="5" t="s">
        <v>417</v>
      </c>
    </row>
    <row r="358" spans="1:9" s="1" customFormat="1" x14ac:dyDescent="0.25">
      <c r="A358" s="5" t="s">
        <v>408</v>
      </c>
      <c r="B358" s="5" t="s">
        <v>500</v>
      </c>
      <c r="C358" s="5" t="s">
        <v>535</v>
      </c>
      <c r="D358" s="5" t="s">
        <v>416</v>
      </c>
      <c r="E358" s="5">
        <v>59</v>
      </c>
      <c r="F358" s="50">
        <v>21781</v>
      </c>
      <c r="G358" s="5">
        <v>560486</v>
      </c>
      <c r="H358" s="50">
        <v>30676</v>
      </c>
      <c r="I358" s="5" t="s">
        <v>417</v>
      </c>
    </row>
    <row r="359" spans="1:9" s="1" customFormat="1" x14ac:dyDescent="0.25">
      <c r="A359" s="5" t="s">
        <v>413</v>
      </c>
      <c r="B359" s="5" t="s">
        <v>648</v>
      </c>
      <c r="C359" s="5" t="s">
        <v>691</v>
      </c>
      <c r="D359" s="5" t="s">
        <v>416</v>
      </c>
      <c r="E359" s="5">
        <v>57</v>
      </c>
      <c r="F359" s="50">
        <v>22201</v>
      </c>
      <c r="G359" s="5">
        <v>351110</v>
      </c>
      <c r="H359" s="50">
        <v>30631</v>
      </c>
      <c r="I359" s="5" t="s">
        <v>417</v>
      </c>
    </row>
    <row r="360" spans="1:9" s="1" customFormat="1" x14ac:dyDescent="0.25">
      <c r="A360" s="5" t="s">
        <v>408</v>
      </c>
      <c r="B360" s="5" t="s">
        <v>547</v>
      </c>
      <c r="C360" s="5" t="s">
        <v>527</v>
      </c>
      <c r="D360" s="5" t="s">
        <v>738</v>
      </c>
      <c r="E360" s="5">
        <v>59</v>
      </c>
      <c r="F360" s="50">
        <v>21470</v>
      </c>
      <c r="G360" s="5">
        <v>560487</v>
      </c>
      <c r="H360" s="50">
        <v>30646</v>
      </c>
      <c r="I360" s="5" t="s">
        <v>417</v>
      </c>
    </row>
    <row r="361" spans="1:9" s="1" customFormat="1" x14ac:dyDescent="0.25">
      <c r="A361" s="5" t="s">
        <v>408</v>
      </c>
      <c r="B361" s="5" t="s">
        <v>155</v>
      </c>
      <c r="C361" s="5" t="s">
        <v>459</v>
      </c>
      <c r="D361" s="5" t="s">
        <v>505</v>
      </c>
      <c r="E361" s="5">
        <v>63</v>
      </c>
      <c r="F361" s="50">
        <v>20038</v>
      </c>
      <c r="G361" s="5">
        <v>560491</v>
      </c>
      <c r="H361" s="50">
        <v>30770</v>
      </c>
      <c r="I361" s="5" t="s">
        <v>417</v>
      </c>
    </row>
    <row r="362" spans="1:9" s="1" customFormat="1" x14ac:dyDescent="0.25">
      <c r="A362" s="5" t="s">
        <v>413</v>
      </c>
      <c r="B362" s="5" t="s">
        <v>719</v>
      </c>
      <c r="C362" s="5" t="s">
        <v>739</v>
      </c>
      <c r="D362" s="5" t="s">
        <v>439</v>
      </c>
      <c r="E362" s="5">
        <v>60</v>
      </c>
      <c r="F362" s="50">
        <v>21134</v>
      </c>
      <c r="G362" s="5">
        <v>560460</v>
      </c>
      <c r="H362" s="50">
        <v>30901</v>
      </c>
      <c r="I362" s="5" t="s">
        <v>417</v>
      </c>
    </row>
    <row r="363" spans="1:9" s="1" customFormat="1" x14ac:dyDescent="0.25">
      <c r="A363" s="5" t="s">
        <v>413</v>
      </c>
      <c r="B363" s="5" t="s">
        <v>652</v>
      </c>
      <c r="C363" s="5" t="s">
        <v>441</v>
      </c>
      <c r="D363" s="5" t="s">
        <v>740</v>
      </c>
      <c r="E363" s="5">
        <v>60</v>
      </c>
      <c r="F363" s="50">
        <v>21224</v>
      </c>
      <c r="G363" s="5">
        <v>560569</v>
      </c>
      <c r="H363" s="50">
        <v>30937</v>
      </c>
      <c r="I363" s="5" t="s">
        <v>421</v>
      </c>
    </row>
    <row r="364" spans="1:9" s="1" customFormat="1" x14ac:dyDescent="0.25">
      <c r="A364" s="5" t="s">
        <v>408</v>
      </c>
      <c r="B364" s="5" t="s">
        <v>452</v>
      </c>
      <c r="C364" s="5" t="s">
        <v>550</v>
      </c>
      <c r="D364" s="5" t="s">
        <v>619</v>
      </c>
      <c r="E364" s="5">
        <v>57</v>
      </c>
      <c r="F364" s="50">
        <v>22260</v>
      </c>
      <c r="G364" s="5">
        <v>560490</v>
      </c>
      <c r="H364" s="50">
        <v>30866</v>
      </c>
      <c r="I364" s="5" t="s">
        <v>421</v>
      </c>
    </row>
    <row r="365" spans="1:9" s="1" customFormat="1" x14ac:dyDescent="0.25">
      <c r="A365" s="5" t="s">
        <v>413</v>
      </c>
      <c r="B365" s="5" t="s">
        <v>631</v>
      </c>
      <c r="C365" s="5" t="s">
        <v>453</v>
      </c>
      <c r="D365" s="5" t="s">
        <v>416</v>
      </c>
      <c r="E365" s="5">
        <v>56</v>
      </c>
      <c r="F365" s="50">
        <v>22641</v>
      </c>
      <c r="G365" s="5">
        <v>560489</v>
      </c>
      <c r="H365" s="50">
        <v>30762</v>
      </c>
      <c r="I365" s="5" t="s">
        <v>421</v>
      </c>
    </row>
    <row r="366" spans="1:9" s="1" customFormat="1" x14ac:dyDescent="0.25">
      <c r="A366" s="5" t="s">
        <v>413</v>
      </c>
      <c r="B366" s="5" t="s">
        <v>493</v>
      </c>
      <c r="C366" s="5" t="s">
        <v>513</v>
      </c>
      <c r="D366" s="5" t="s">
        <v>416</v>
      </c>
      <c r="E366" s="5">
        <v>60</v>
      </c>
      <c r="F366" s="50">
        <v>21105</v>
      </c>
      <c r="G366" s="5">
        <v>560494</v>
      </c>
      <c r="H366" s="50">
        <v>30977</v>
      </c>
      <c r="I366" s="5" t="s">
        <v>421</v>
      </c>
    </row>
    <row r="367" spans="1:9" s="1" customFormat="1" x14ac:dyDescent="0.25">
      <c r="A367" s="5" t="s">
        <v>408</v>
      </c>
      <c r="B367" s="5" t="s">
        <v>431</v>
      </c>
      <c r="C367" s="5" t="s">
        <v>453</v>
      </c>
      <c r="D367" s="5" t="s">
        <v>741</v>
      </c>
      <c r="E367" s="5">
        <v>61</v>
      </c>
      <c r="F367" s="50">
        <v>20991</v>
      </c>
      <c r="G367" s="5">
        <v>351357</v>
      </c>
      <c r="H367" s="50">
        <v>30792</v>
      </c>
      <c r="I367" s="5" t="s">
        <v>421</v>
      </c>
    </row>
    <row r="368" spans="1:9" s="1" customFormat="1" x14ac:dyDescent="0.25">
      <c r="A368" s="5" t="s">
        <v>408</v>
      </c>
      <c r="B368" s="5" t="s">
        <v>423</v>
      </c>
      <c r="C368" s="5" t="s">
        <v>459</v>
      </c>
      <c r="D368" s="5" t="s">
        <v>742</v>
      </c>
      <c r="E368" s="5">
        <v>61</v>
      </c>
      <c r="F368" s="50">
        <v>20861</v>
      </c>
      <c r="G368" s="5">
        <v>350258</v>
      </c>
      <c r="H368" s="50">
        <v>30780</v>
      </c>
      <c r="I368" s="5" t="s">
        <v>421</v>
      </c>
    </row>
    <row r="369" spans="1:9" s="1" customFormat="1" x14ac:dyDescent="0.25">
      <c r="A369" s="5" t="s">
        <v>408</v>
      </c>
      <c r="B369" s="5" t="s">
        <v>673</v>
      </c>
      <c r="C369" s="5" t="s">
        <v>550</v>
      </c>
      <c r="D369" s="5" t="s">
        <v>536</v>
      </c>
      <c r="E369" s="5">
        <v>60</v>
      </c>
      <c r="F369" s="50">
        <v>21447</v>
      </c>
      <c r="G369" s="5">
        <v>560501</v>
      </c>
      <c r="H369" s="50">
        <v>30805</v>
      </c>
      <c r="I369" s="5" t="s">
        <v>421</v>
      </c>
    </row>
    <row r="370" spans="1:9" s="1" customFormat="1" x14ac:dyDescent="0.25">
      <c r="A370" s="5" t="s">
        <v>408</v>
      </c>
      <c r="B370" s="5" t="s">
        <v>629</v>
      </c>
      <c r="C370" s="5" t="s">
        <v>621</v>
      </c>
      <c r="D370" s="5" t="s">
        <v>536</v>
      </c>
      <c r="E370" s="5">
        <v>59</v>
      </c>
      <c r="F370" s="50">
        <v>21499</v>
      </c>
      <c r="G370" s="5">
        <v>560500</v>
      </c>
      <c r="H370" s="50">
        <v>30929</v>
      </c>
      <c r="I370" s="5" t="s">
        <v>421</v>
      </c>
    </row>
    <row r="371" spans="1:9" s="1" customFormat="1" x14ac:dyDescent="0.25">
      <c r="A371" s="5" t="s">
        <v>413</v>
      </c>
      <c r="B371" s="5" t="s">
        <v>185</v>
      </c>
      <c r="C371" s="5" t="s">
        <v>558</v>
      </c>
      <c r="D371" s="5" t="s">
        <v>743</v>
      </c>
      <c r="E371" s="5">
        <v>56</v>
      </c>
      <c r="F371" s="50">
        <v>22726</v>
      </c>
      <c r="G371" s="5">
        <v>350385</v>
      </c>
      <c r="H371" s="50">
        <v>30822</v>
      </c>
      <c r="I371" s="5" t="s">
        <v>421</v>
      </c>
    </row>
    <row r="372" spans="1:9" s="1" customFormat="1" x14ac:dyDescent="0.25">
      <c r="A372" s="5" t="s">
        <v>413</v>
      </c>
      <c r="B372" s="5" t="s">
        <v>646</v>
      </c>
      <c r="C372" s="5" t="s">
        <v>580</v>
      </c>
      <c r="D372" s="5" t="s">
        <v>460</v>
      </c>
      <c r="E372" s="5">
        <v>56</v>
      </c>
      <c r="F372" s="50">
        <v>22757</v>
      </c>
      <c r="G372" s="5">
        <v>350055</v>
      </c>
      <c r="H372" s="50">
        <v>30935</v>
      </c>
      <c r="I372" s="5" t="s">
        <v>421</v>
      </c>
    </row>
    <row r="373" spans="1:9" s="1" customFormat="1" x14ac:dyDescent="0.25">
      <c r="A373" s="5" t="s">
        <v>413</v>
      </c>
      <c r="B373" s="5" t="s">
        <v>458</v>
      </c>
      <c r="C373" s="5" t="s">
        <v>744</v>
      </c>
      <c r="D373" s="5" t="s">
        <v>457</v>
      </c>
      <c r="E373" s="5">
        <v>60</v>
      </c>
      <c r="F373" s="50">
        <v>21252</v>
      </c>
      <c r="G373" s="5">
        <v>560505</v>
      </c>
      <c r="H373" s="50">
        <v>30686</v>
      </c>
      <c r="I373" s="5" t="s">
        <v>466</v>
      </c>
    </row>
    <row r="374" spans="1:9" s="1" customFormat="1" x14ac:dyDescent="0.25">
      <c r="A374" s="5" t="s">
        <v>408</v>
      </c>
      <c r="B374" s="5" t="s">
        <v>553</v>
      </c>
      <c r="C374" s="5" t="s">
        <v>532</v>
      </c>
      <c r="D374" s="5" t="s">
        <v>536</v>
      </c>
      <c r="E374" s="5">
        <v>61</v>
      </c>
      <c r="F374" s="50">
        <v>21070</v>
      </c>
      <c r="G374" s="5">
        <v>560506</v>
      </c>
      <c r="H374" s="50">
        <v>30814</v>
      </c>
      <c r="I374" s="5" t="s">
        <v>466</v>
      </c>
    </row>
    <row r="375" spans="1:9" s="1" customFormat="1" x14ac:dyDescent="0.25">
      <c r="A375" s="5" t="s">
        <v>413</v>
      </c>
      <c r="B375" s="5" t="s">
        <v>476</v>
      </c>
      <c r="C375" s="5" t="s">
        <v>496</v>
      </c>
      <c r="D375" s="5" t="s">
        <v>442</v>
      </c>
      <c r="E375" s="5">
        <v>58</v>
      </c>
      <c r="F375" s="50">
        <v>21892</v>
      </c>
      <c r="G375" s="5">
        <v>560447</v>
      </c>
      <c r="H375" s="50">
        <v>30744</v>
      </c>
      <c r="I375" s="5" t="s">
        <v>466</v>
      </c>
    </row>
    <row r="376" spans="1:9" s="1" customFormat="1" x14ac:dyDescent="0.25">
      <c r="A376" s="5" t="s">
        <v>408</v>
      </c>
      <c r="B376" s="5" t="s">
        <v>673</v>
      </c>
      <c r="C376" s="5" t="s">
        <v>459</v>
      </c>
      <c r="D376" s="5" t="s">
        <v>428</v>
      </c>
      <c r="E376" s="5">
        <v>59</v>
      </c>
      <c r="F376" s="50">
        <v>21766</v>
      </c>
      <c r="G376" s="5">
        <v>560512</v>
      </c>
      <c r="H376" s="50">
        <v>31012</v>
      </c>
      <c r="I376" s="5" t="s">
        <v>466</v>
      </c>
    </row>
    <row r="377" spans="1:9" s="1" customFormat="1" x14ac:dyDescent="0.25">
      <c r="A377" s="5" t="s">
        <v>408</v>
      </c>
      <c r="B377" s="5" t="s">
        <v>434</v>
      </c>
      <c r="C377" s="5" t="s">
        <v>745</v>
      </c>
      <c r="D377" s="5" t="s">
        <v>445</v>
      </c>
      <c r="E377" s="5">
        <v>60</v>
      </c>
      <c r="F377" s="50">
        <v>21383</v>
      </c>
      <c r="G377" s="5">
        <v>560515</v>
      </c>
      <c r="H377" s="50">
        <v>31026</v>
      </c>
      <c r="I377" s="5" t="s">
        <v>466</v>
      </c>
    </row>
    <row r="378" spans="1:9" s="1" customFormat="1" x14ac:dyDescent="0.25">
      <c r="A378" s="5" t="s">
        <v>408</v>
      </c>
      <c r="B378" s="5" t="s">
        <v>152</v>
      </c>
      <c r="C378" s="5" t="s">
        <v>746</v>
      </c>
      <c r="D378" s="5" t="s">
        <v>747</v>
      </c>
      <c r="E378" s="5">
        <v>58</v>
      </c>
      <c r="F378" s="50">
        <v>22132</v>
      </c>
      <c r="G378" s="5">
        <v>560522</v>
      </c>
      <c r="H378" s="50">
        <v>30970</v>
      </c>
      <c r="I378" s="5" t="s">
        <v>466</v>
      </c>
    </row>
    <row r="379" spans="1:9" s="1" customFormat="1" x14ac:dyDescent="0.25">
      <c r="A379" s="5" t="s">
        <v>413</v>
      </c>
      <c r="B379" s="5" t="s">
        <v>490</v>
      </c>
      <c r="C379" s="5" t="s">
        <v>427</v>
      </c>
      <c r="D379" s="5" t="s">
        <v>416</v>
      </c>
      <c r="E379" s="5">
        <v>56</v>
      </c>
      <c r="F379" s="50">
        <v>22627</v>
      </c>
      <c r="G379" s="5">
        <v>560523</v>
      </c>
      <c r="H379" s="50">
        <v>30706</v>
      </c>
      <c r="I379" s="5" t="s">
        <v>466</v>
      </c>
    </row>
    <row r="380" spans="1:9" s="1" customFormat="1" x14ac:dyDescent="0.25">
      <c r="A380" s="5" t="s">
        <v>413</v>
      </c>
      <c r="B380" s="5" t="s">
        <v>612</v>
      </c>
      <c r="C380" s="5" t="s">
        <v>633</v>
      </c>
      <c r="D380" s="5" t="s">
        <v>460</v>
      </c>
      <c r="E380" s="5">
        <v>55</v>
      </c>
      <c r="F380" s="50">
        <v>23153</v>
      </c>
      <c r="G380" s="5">
        <v>560520</v>
      </c>
      <c r="H380" s="50">
        <v>30822</v>
      </c>
      <c r="I380" s="5" t="s">
        <v>466</v>
      </c>
    </row>
    <row r="381" spans="1:9" s="1" customFormat="1" x14ac:dyDescent="0.25">
      <c r="A381" s="5" t="s">
        <v>413</v>
      </c>
      <c r="B381" s="5" t="s">
        <v>528</v>
      </c>
      <c r="C381" s="5" t="s">
        <v>682</v>
      </c>
      <c r="D381" s="5" t="s">
        <v>731</v>
      </c>
      <c r="E381" s="5">
        <v>54</v>
      </c>
      <c r="F381" s="50">
        <v>23371</v>
      </c>
      <c r="G381" s="5">
        <v>560521</v>
      </c>
      <c r="H381" s="50">
        <v>30937</v>
      </c>
      <c r="I381" s="5" t="s">
        <v>466</v>
      </c>
    </row>
    <row r="382" spans="1:9" s="1" customFormat="1" x14ac:dyDescent="0.25">
      <c r="A382" s="5" t="s">
        <v>413</v>
      </c>
      <c r="B382" s="5" t="s">
        <v>448</v>
      </c>
      <c r="C382" s="5" t="s">
        <v>468</v>
      </c>
      <c r="D382" s="5" t="s">
        <v>422</v>
      </c>
      <c r="E382" s="5">
        <v>56</v>
      </c>
      <c r="F382" s="50">
        <v>22831</v>
      </c>
      <c r="G382" s="5">
        <v>560462</v>
      </c>
      <c r="H382" s="50">
        <v>30775</v>
      </c>
      <c r="I382" s="5" t="s">
        <v>412</v>
      </c>
    </row>
    <row r="383" spans="1:9" s="1" customFormat="1" x14ac:dyDescent="0.25">
      <c r="A383" s="5" t="s">
        <v>408</v>
      </c>
      <c r="B383" s="5" t="s">
        <v>748</v>
      </c>
      <c r="C383" s="5" t="s">
        <v>155</v>
      </c>
      <c r="D383" s="5" t="s">
        <v>422</v>
      </c>
      <c r="E383" s="5">
        <v>55</v>
      </c>
      <c r="F383" s="50">
        <v>22990</v>
      </c>
      <c r="G383" s="5">
        <v>560526</v>
      </c>
      <c r="H383" s="50">
        <v>30728</v>
      </c>
      <c r="I383" s="5" t="s">
        <v>412</v>
      </c>
    </row>
    <row r="384" spans="1:9" s="1" customFormat="1" x14ac:dyDescent="0.25">
      <c r="A384" s="5" t="s">
        <v>413</v>
      </c>
      <c r="B384" s="5" t="s">
        <v>418</v>
      </c>
      <c r="C384" s="5" t="s">
        <v>468</v>
      </c>
      <c r="D384" s="5" t="s">
        <v>749</v>
      </c>
      <c r="E384" s="5">
        <v>58</v>
      </c>
      <c r="F384" s="50">
        <v>21978</v>
      </c>
      <c r="G384" s="5">
        <v>560527</v>
      </c>
      <c r="H384" s="50">
        <v>30770</v>
      </c>
      <c r="I384" s="5" t="s">
        <v>412</v>
      </c>
    </row>
    <row r="385" spans="1:9" s="1" customFormat="1" x14ac:dyDescent="0.25">
      <c r="A385" s="5" t="s">
        <v>454</v>
      </c>
      <c r="B385" s="5" t="s">
        <v>534</v>
      </c>
      <c r="C385" s="5" t="s">
        <v>427</v>
      </c>
      <c r="D385" s="5" t="s">
        <v>416</v>
      </c>
      <c r="E385" s="5">
        <v>57</v>
      </c>
      <c r="F385" s="50">
        <v>22500</v>
      </c>
      <c r="G385" s="5">
        <v>560535</v>
      </c>
      <c r="H385" s="50">
        <v>30777</v>
      </c>
      <c r="I385" s="5" t="s">
        <v>412</v>
      </c>
    </row>
    <row r="386" spans="1:9" s="1" customFormat="1" x14ac:dyDescent="0.25">
      <c r="A386" s="5" t="s">
        <v>413</v>
      </c>
      <c r="B386" s="5" t="s">
        <v>467</v>
      </c>
      <c r="C386" s="5" t="s">
        <v>750</v>
      </c>
      <c r="D386" s="5" t="s">
        <v>416</v>
      </c>
      <c r="E386" s="5">
        <v>56</v>
      </c>
      <c r="F386" s="50">
        <v>22786</v>
      </c>
      <c r="G386" s="5">
        <v>560533</v>
      </c>
      <c r="H386" s="50">
        <v>30836</v>
      </c>
      <c r="I386" s="5" t="s">
        <v>412</v>
      </c>
    </row>
    <row r="387" spans="1:9" s="1" customFormat="1" x14ac:dyDescent="0.25">
      <c r="A387" s="5" t="s">
        <v>408</v>
      </c>
      <c r="B387" s="5" t="s">
        <v>410</v>
      </c>
      <c r="C387" s="5" t="s">
        <v>554</v>
      </c>
      <c r="D387" s="5" t="s">
        <v>482</v>
      </c>
      <c r="E387" s="5">
        <v>56</v>
      </c>
      <c r="F387" s="50">
        <v>22901</v>
      </c>
      <c r="G387" s="5">
        <v>560530</v>
      </c>
      <c r="H387" s="50">
        <v>30767</v>
      </c>
      <c r="I387" s="5" t="s">
        <v>412</v>
      </c>
    </row>
    <row r="388" spans="1:9" s="1" customFormat="1" x14ac:dyDescent="0.25">
      <c r="A388" s="5" t="s">
        <v>454</v>
      </c>
      <c r="B388" s="5" t="s">
        <v>467</v>
      </c>
      <c r="C388" s="5" t="s">
        <v>456</v>
      </c>
      <c r="D388" s="5" t="s">
        <v>628</v>
      </c>
      <c r="E388" s="5">
        <v>58</v>
      </c>
      <c r="F388" s="50">
        <v>21909</v>
      </c>
      <c r="G388" s="5">
        <v>560532</v>
      </c>
      <c r="H388" s="50">
        <v>30707</v>
      </c>
      <c r="I388" s="5" t="s">
        <v>412</v>
      </c>
    </row>
    <row r="389" spans="1:9" s="1" customFormat="1" x14ac:dyDescent="0.25">
      <c r="A389" s="5" t="s">
        <v>413</v>
      </c>
      <c r="B389" s="5" t="s">
        <v>709</v>
      </c>
      <c r="C389" s="5" t="s">
        <v>571</v>
      </c>
      <c r="D389" s="5" t="s">
        <v>439</v>
      </c>
      <c r="E389" s="5">
        <v>60</v>
      </c>
      <c r="F389" s="50">
        <v>21370</v>
      </c>
      <c r="G389" s="5">
        <v>560537</v>
      </c>
      <c r="H389" s="50">
        <v>30962</v>
      </c>
      <c r="I389" s="5" t="s">
        <v>412</v>
      </c>
    </row>
    <row r="390" spans="1:9" s="1" customFormat="1" x14ac:dyDescent="0.25">
      <c r="A390" s="5" t="s">
        <v>408</v>
      </c>
      <c r="B390" s="5" t="s">
        <v>648</v>
      </c>
      <c r="C390" s="5" t="s">
        <v>533</v>
      </c>
      <c r="D390" s="5" t="s">
        <v>460</v>
      </c>
      <c r="E390" s="5">
        <v>57</v>
      </c>
      <c r="F390" s="50">
        <v>22379</v>
      </c>
      <c r="G390" s="5">
        <v>560535</v>
      </c>
      <c r="H390" s="50">
        <v>31024</v>
      </c>
      <c r="I390" s="5" t="s">
        <v>412</v>
      </c>
    </row>
    <row r="391" spans="1:9" s="1" customFormat="1" x14ac:dyDescent="0.25">
      <c r="A391" s="5" t="s">
        <v>413</v>
      </c>
      <c r="B391" s="5" t="s">
        <v>574</v>
      </c>
      <c r="C391" s="5" t="s">
        <v>609</v>
      </c>
      <c r="D391" s="5" t="s">
        <v>457</v>
      </c>
      <c r="E391" s="5">
        <v>55</v>
      </c>
      <c r="F391" s="50">
        <v>23184</v>
      </c>
      <c r="G391" s="5">
        <v>560536</v>
      </c>
      <c r="H391" s="50">
        <v>30996</v>
      </c>
      <c r="I391" s="5" t="s">
        <v>412</v>
      </c>
    </row>
    <row r="392" spans="1:9" s="1" customFormat="1" x14ac:dyDescent="0.25">
      <c r="A392" s="5" t="s">
        <v>413</v>
      </c>
      <c r="B392" s="5" t="s">
        <v>611</v>
      </c>
      <c r="C392" s="5" t="s">
        <v>510</v>
      </c>
      <c r="D392" s="5" t="s">
        <v>416</v>
      </c>
      <c r="E392" s="5">
        <v>57</v>
      </c>
      <c r="F392" s="50">
        <v>22435</v>
      </c>
      <c r="G392" s="5">
        <v>560511</v>
      </c>
      <c r="H392" s="50">
        <v>30906</v>
      </c>
      <c r="I392" s="5" t="s">
        <v>412</v>
      </c>
    </row>
    <row r="393" spans="1:9" s="1" customFormat="1" x14ac:dyDescent="0.25">
      <c r="A393" s="5" t="s">
        <v>413</v>
      </c>
      <c r="B393" s="5" t="s">
        <v>429</v>
      </c>
      <c r="C393" s="5" t="s">
        <v>751</v>
      </c>
      <c r="D393" s="5" t="s">
        <v>416</v>
      </c>
      <c r="E393" s="5">
        <v>56</v>
      </c>
      <c r="F393" s="50">
        <v>22837</v>
      </c>
      <c r="G393" s="5">
        <v>560556</v>
      </c>
      <c r="H393" s="50">
        <v>30831</v>
      </c>
      <c r="I393" s="5" t="s">
        <v>417</v>
      </c>
    </row>
    <row r="394" spans="1:9" s="1" customFormat="1" x14ac:dyDescent="0.25">
      <c r="A394" s="5" t="s">
        <v>413</v>
      </c>
      <c r="B394" s="5" t="s">
        <v>579</v>
      </c>
      <c r="C394" s="5" t="s">
        <v>441</v>
      </c>
      <c r="D394" s="5" t="s">
        <v>460</v>
      </c>
      <c r="E394" s="5">
        <v>61</v>
      </c>
      <c r="F394" s="50">
        <v>20766</v>
      </c>
      <c r="G394" s="5">
        <v>560547</v>
      </c>
      <c r="H394" s="50">
        <v>31011</v>
      </c>
      <c r="I394" s="5" t="s">
        <v>417</v>
      </c>
    </row>
    <row r="395" spans="1:9" s="1" customFormat="1" x14ac:dyDescent="0.25">
      <c r="A395" s="5" t="s">
        <v>408</v>
      </c>
      <c r="B395" s="5" t="s">
        <v>512</v>
      </c>
      <c r="C395" s="5" t="s">
        <v>535</v>
      </c>
      <c r="D395" s="5" t="s">
        <v>425</v>
      </c>
      <c r="E395" s="5">
        <v>59</v>
      </c>
      <c r="F395" s="50">
        <v>21648</v>
      </c>
      <c r="G395" s="5">
        <v>560548</v>
      </c>
      <c r="H395" s="50">
        <v>31389</v>
      </c>
      <c r="I395" s="5" t="s">
        <v>417</v>
      </c>
    </row>
    <row r="396" spans="1:9" s="1" customFormat="1" x14ac:dyDescent="0.25">
      <c r="A396" s="5" t="s">
        <v>413</v>
      </c>
      <c r="B396" s="5" t="s">
        <v>157</v>
      </c>
      <c r="C396" s="5" t="s">
        <v>752</v>
      </c>
      <c r="D396" s="5" t="s">
        <v>577</v>
      </c>
      <c r="E396" s="5">
        <v>57</v>
      </c>
      <c r="F396" s="50">
        <v>22435</v>
      </c>
      <c r="G396" s="5">
        <v>560517</v>
      </c>
      <c r="H396" s="50">
        <v>31312</v>
      </c>
      <c r="I396" s="5" t="s">
        <v>417</v>
      </c>
    </row>
    <row r="397" spans="1:9" s="1" customFormat="1" x14ac:dyDescent="0.25">
      <c r="A397" s="5" t="s">
        <v>413</v>
      </c>
      <c r="B397" s="5" t="s">
        <v>611</v>
      </c>
      <c r="C397" s="5" t="s">
        <v>753</v>
      </c>
      <c r="D397" s="5" t="s">
        <v>754</v>
      </c>
      <c r="E397" s="5">
        <v>56</v>
      </c>
      <c r="F397" s="50">
        <v>22734</v>
      </c>
      <c r="G397" s="5">
        <v>560546</v>
      </c>
      <c r="H397" s="50">
        <v>31088</v>
      </c>
      <c r="I397" s="5" t="s">
        <v>417</v>
      </c>
    </row>
    <row r="398" spans="1:9" s="1" customFormat="1" x14ac:dyDescent="0.25">
      <c r="A398" s="5" t="s">
        <v>413</v>
      </c>
      <c r="B398" s="5" t="s">
        <v>610</v>
      </c>
      <c r="C398" s="5" t="s">
        <v>558</v>
      </c>
      <c r="D398" s="5" t="s">
        <v>457</v>
      </c>
      <c r="E398" s="5">
        <v>55</v>
      </c>
      <c r="F398" s="50">
        <v>23148</v>
      </c>
      <c r="G398" s="5">
        <v>560550</v>
      </c>
      <c r="H398" s="50">
        <v>31202</v>
      </c>
      <c r="I398" s="5" t="s">
        <v>417</v>
      </c>
    </row>
    <row r="399" spans="1:9" s="1" customFormat="1" x14ac:dyDescent="0.25">
      <c r="A399" s="5" t="s">
        <v>413</v>
      </c>
      <c r="B399" s="5" t="s">
        <v>648</v>
      </c>
      <c r="C399" s="5" t="s">
        <v>755</v>
      </c>
      <c r="D399" s="5" t="s">
        <v>622</v>
      </c>
      <c r="E399" s="5">
        <v>59</v>
      </c>
      <c r="F399" s="50">
        <v>21687</v>
      </c>
      <c r="G399" s="5">
        <v>560554</v>
      </c>
      <c r="H399" s="50">
        <v>31184</v>
      </c>
      <c r="I399" s="5" t="s">
        <v>417</v>
      </c>
    </row>
    <row r="400" spans="1:9" s="1" customFormat="1" x14ac:dyDescent="0.25">
      <c r="A400" s="5" t="s">
        <v>454</v>
      </c>
      <c r="B400" s="5" t="s">
        <v>645</v>
      </c>
      <c r="C400" s="5" t="s">
        <v>756</v>
      </c>
      <c r="D400" s="5" t="s">
        <v>416</v>
      </c>
      <c r="E400" s="5">
        <v>55</v>
      </c>
      <c r="F400" s="50">
        <v>23165</v>
      </c>
      <c r="G400" s="5">
        <v>560553</v>
      </c>
      <c r="H400" s="50">
        <v>31201</v>
      </c>
      <c r="I400" s="5" t="s">
        <v>417</v>
      </c>
    </row>
    <row r="401" spans="1:9" s="1" customFormat="1" x14ac:dyDescent="0.25">
      <c r="A401" s="5" t="s">
        <v>408</v>
      </c>
      <c r="B401" s="5" t="s">
        <v>550</v>
      </c>
      <c r="C401" s="5" t="s">
        <v>625</v>
      </c>
      <c r="D401" s="5" t="s">
        <v>416</v>
      </c>
      <c r="E401" s="5">
        <v>63</v>
      </c>
      <c r="F401" s="50">
        <v>20164</v>
      </c>
      <c r="G401" s="5">
        <v>560557</v>
      </c>
      <c r="H401" s="50">
        <v>31172</v>
      </c>
      <c r="I401" s="5" t="s">
        <v>417</v>
      </c>
    </row>
    <row r="402" spans="1:9" s="1" customFormat="1" x14ac:dyDescent="0.25">
      <c r="A402" s="5" t="s">
        <v>413</v>
      </c>
      <c r="B402" s="5" t="s">
        <v>587</v>
      </c>
      <c r="C402" s="5" t="s">
        <v>757</v>
      </c>
      <c r="D402" s="5" t="s">
        <v>442</v>
      </c>
      <c r="E402" s="5">
        <v>54</v>
      </c>
      <c r="F402" s="50">
        <v>23296</v>
      </c>
      <c r="G402" s="5">
        <v>560558</v>
      </c>
      <c r="H402" s="50">
        <v>31391</v>
      </c>
      <c r="I402" s="5" t="s">
        <v>417</v>
      </c>
    </row>
    <row r="403" spans="1:9" s="1" customFormat="1" x14ac:dyDescent="0.25">
      <c r="A403" s="5" t="s">
        <v>413</v>
      </c>
      <c r="B403" s="5" t="s">
        <v>592</v>
      </c>
      <c r="C403" s="5" t="s">
        <v>486</v>
      </c>
      <c r="D403" s="5" t="s">
        <v>536</v>
      </c>
      <c r="E403" s="5">
        <v>58</v>
      </c>
      <c r="F403" s="50">
        <v>22001</v>
      </c>
      <c r="G403" s="5">
        <v>560556</v>
      </c>
      <c r="H403" s="50">
        <v>31055</v>
      </c>
      <c r="I403" s="5" t="s">
        <v>417</v>
      </c>
    </row>
    <row r="404" spans="1:9" s="1" customFormat="1" x14ac:dyDescent="0.25">
      <c r="A404" s="5" t="s">
        <v>408</v>
      </c>
      <c r="B404" s="5" t="s">
        <v>503</v>
      </c>
      <c r="C404" s="5" t="s">
        <v>542</v>
      </c>
      <c r="D404" s="5" t="s">
        <v>758</v>
      </c>
      <c r="E404" s="5">
        <v>58</v>
      </c>
      <c r="F404" s="50">
        <v>22009</v>
      </c>
      <c r="G404" s="5">
        <v>560559</v>
      </c>
      <c r="H404" s="50">
        <v>31189</v>
      </c>
      <c r="I404" s="5" t="s">
        <v>417</v>
      </c>
    </row>
    <row r="405" spans="1:9" s="1" customFormat="1" x14ac:dyDescent="0.25">
      <c r="A405" s="5" t="s">
        <v>413</v>
      </c>
      <c r="B405" s="5" t="s">
        <v>464</v>
      </c>
      <c r="C405" s="5" t="s">
        <v>432</v>
      </c>
      <c r="D405" s="5" t="s">
        <v>622</v>
      </c>
      <c r="E405" s="5">
        <v>56</v>
      </c>
      <c r="F405" s="50">
        <v>22778</v>
      </c>
      <c r="G405" s="5">
        <v>560563</v>
      </c>
      <c r="H405" s="50">
        <v>31210</v>
      </c>
      <c r="I405" s="5" t="s">
        <v>417</v>
      </c>
    </row>
    <row r="406" spans="1:9" s="1" customFormat="1" x14ac:dyDescent="0.25">
      <c r="A406" s="5" t="s">
        <v>413</v>
      </c>
      <c r="B406" s="5" t="s">
        <v>730</v>
      </c>
      <c r="C406" s="5" t="s">
        <v>520</v>
      </c>
      <c r="D406" s="5" t="s">
        <v>439</v>
      </c>
      <c r="E406" s="5">
        <v>59</v>
      </c>
      <c r="F406" s="50">
        <v>21499</v>
      </c>
      <c r="G406" s="5">
        <v>560566</v>
      </c>
      <c r="H406" s="50">
        <v>31170</v>
      </c>
      <c r="I406" s="5" t="s">
        <v>417</v>
      </c>
    </row>
    <row r="407" spans="1:9" s="1" customFormat="1" x14ac:dyDescent="0.25">
      <c r="A407" s="5" t="s">
        <v>413</v>
      </c>
      <c r="B407" s="5" t="s">
        <v>639</v>
      </c>
      <c r="C407" s="5" t="s">
        <v>739</v>
      </c>
      <c r="D407" s="5" t="s">
        <v>457</v>
      </c>
      <c r="E407" s="5">
        <v>60</v>
      </c>
      <c r="F407" s="50">
        <v>21260</v>
      </c>
      <c r="G407" s="5">
        <v>560572</v>
      </c>
      <c r="H407" s="50">
        <v>31406</v>
      </c>
      <c r="I407" s="5" t="s">
        <v>417</v>
      </c>
    </row>
    <row r="408" spans="1:9" s="1" customFormat="1" x14ac:dyDescent="0.25">
      <c r="A408" s="5" t="s">
        <v>413</v>
      </c>
      <c r="B408" s="5" t="s">
        <v>561</v>
      </c>
      <c r="C408" s="5" t="s">
        <v>750</v>
      </c>
      <c r="D408" s="5" t="s">
        <v>460</v>
      </c>
      <c r="E408" s="5">
        <v>56</v>
      </c>
      <c r="F408" s="50">
        <v>22765</v>
      </c>
      <c r="G408" s="5">
        <v>560569</v>
      </c>
      <c r="H408" s="50">
        <v>31240</v>
      </c>
      <c r="I408" s="5" t="s">
        <v>417</v>
      </c>
    </row>
    <row r="409" spans="1:9" s="1" customFormat="1" x14ac:dyDescent="0.25">
      <c r="A409" s="5" t="s">
        <v>408</v>
      </c>
      <c r="B409" s="5" t="s">
        <v>704</v>
      </c>
      <c r="C409" s="5" t="s">
        <v>575</v>
      </c>
      <c r="D409" s="5" t="s">
        <v>433</v>
      </c>
      <c r="E409" s="5">
        <v>58</v>
      </c>
      <c r="F409" s="50">
        <v>21941</v>
      </c>
      <c r="G409" s="5">
        <v>560570</v>
      </c>
      <c r="H409" s="50">
        <v>31109</v>
      </c>
      <c r="I409" s="5" t="s">
        <v>421</v>
      </c>
    </row>
    <row r="410" spans="1:9" s="1" customFormat="1" x14ac:dyDescent="0.25">
      <c r="A410" s="5" t="s">
        <v>408</v>
      </c>
      <c r="B410" s="5" t="s">
        <v>635</v>
      </c>
      <c r="C410" s="5" t="s">
        <v>419</v>
      </c>
      <c r="D410" s="5" t="s">
        <v>759</v>
      </c>
      <c r="E410" s="5">
        <v>59</v>
      </c>
      <c r="F410" s="50">
        <v>21721</v>
      </c>
      <c r="G410" s="5">
        <v>560524</v>
      </c>
      <c r="H410" s="50">
        <v>31331</v>
      </c>
      <c r="I410" s="5" t="s">
        <v>421</v>
      </c>
    </row>
    <row r="411" spans="1:9" s="1" customFormat="1" x14ac:dyDescent="0.25">
      <c r="A411" s="5" t="s">
        <v>413</v>
      </c>
      <c r="B411" s="5" t="s">
        <v>705</v>
      </c>
      <c r="C411" s="5" t="s">
        <v>489</v>
      </c>
      <c r="D411" s="5" t="s">
        <v>678</v>
      </c>
      <c r="E411" s="5">
        <v>48</v>
      </c>
      <c r="F411" s="50">
        <v>25625</v>
      </c>
      <c r="G411" s="5">
        <v>560579</v>
      </c>
      <c r="H411" s="50">
        <v>33022</v>
      </c>
      <c r="I411" s="5" t="s">
        <v>421</v>
      </c>
    </row>
    <row r="412" spans="1:9" s="1" customFormat="1" x14ac:dyDescent="0.25">
      <c r="A412" s="5" t="s">
        <v>408</v>
      </c>
      <c r="B412" s="5" t="s">
        <v>541</v>
      </c>
      <c r="C412" s="5" t="s">
        <v>532</v>
      </c>
      <c r="D412" s="5" t="s">
        <v>439</v>
      </c>
      <c r="E412" s="5">
        <v>57</v>
      </c>
      <c r="F412" s="50">
        <v>22338</v>
      </c>
      <c r="G412" s="5">
        <v>350147</v>
      </c>
      <c r="H412" s="50">
        <v>33202</v>
      </c>
      <c r="I412" s="5" t="s">
        <v>421</v>
      </c>
    </row>
    <row r="413" spans="1:9" s="1" customFormat="1" x14ac:dyDescent="0.25">
      <c r="A413" s="5" t="s">
        <v>413</v>
      </c>
      <c r="B413" s="5" t="s">
        <v>629</v>
      </c>
      <c r="C413" s="5" t="s">
        <v>532</v>
      </c>
      <c r="D413" s="5" t="s">
        <v>428</v>
      </c>
      <c r="E413" s="5">
        <v>53</v>
      </c>
      <c r="F413" s="50">
        <v>23976</v>
      </c>
      <c r="G413" s="5">
        <v>560589</v>
      </c>
      <c r="H413" s="50">
        <v>33215</v>
      </c>
      <c r="I413" s="5" t="s">
        <v>421</v>
      </c>
    </row>
    <row r="414" spans="1:9" s="1" customFormat="1" x14ac:dyDescent="0.25">
      <c r="A414" s="5" t="s">
        <v>413</v>
      </c>
      <c r="B414" s="5" t="s">
        <v>578</v>
      </c>
      <c r="C414" s="5" t="s">
        <v>760</v>
      </c>
      <c r="D414" s="5" t="s">
        <v>439</v>
      </c>
      <c r="E414" s="5">
        <v>50</v>
      </c>
      <c r="F414" s="50">
        <v>25041</v>
      </c>
      <c r="G414" s="5">
        <v>560571</v>
      </c>
      <c r="H414" s="50">
        <v>33138</v>
      </c>
      <c r="I414" s="5" t="s">
        <v>421</v>
      </c>
    </row>
    <row r="415" spans="1:9" s="1" customFormat="1" x14ac:dyDescent="0.25">
      <c r="A415" s="5" t="s">
        <v>413</v>
      </c>
      <c r="B415" s="5" t="s">
        <v>652</v>
      </c>
      <c r="C415" s="5" t="s">
        <v>600</v>
      </c>
      <c r="D415" s="5" t="s">
        <v>422</v>
      </c>
      <c r="E415" s="5">
        <v>56</v>
      </c>
      <c r="F415" s="50">
        <v>22731</v>
      </c>
      <c r="G415" s="5">
        <v>560595</v>
      </c>
      <c r="H415" s="50">
        <v>32914</v>
      </c>
      <c r="I415" s="5" t="s">
        <v>421</v>
      </c>
    </row>
    <row r="416" spans="1:9" s="1" customFormat="1" x14ac:dyDescent="0.25">
      <c r="A416" s="5" t="s">
        <v>408</v>
      </c>
      <c r="B416" s="5" t="s">
        <v>549</v>
      </c>
      <c r="C416" s="5" t="s">
        <v>533</v>
      </c>
      <c r="D416" s="5" t="s">
        <v>636</v>
      </c>
      <c r="E416" s="5">
        <v>51</v>
      </c>
      <c r="F416" s="50">
        <v>24727</v>
      </c>
      <c r="G416" s="5">
        <v>351443</v>
      </c>
      <c r="H416" s="50">
        <v>33028</v>
      </c>
      <c r="I416" s="5" t="s">
        <v>421</v>
      </c>
    </row>
    <row r="417" spans="1:9" s="1" customFormat="1" x14ac:dyDescent="0.25">
      <c r="A417" s="5" t="s">
        <v>413</v>
      </c>
      <c r="B417" s="5" t="s">
        <v>603</v>
      </c>
      <c r="C417" s="5" t="s">
        <v>761</v>
      </c>
      <c r="D417" s="5" t="s">
        <v>460</v>
      </c>
      <c r="E417" s="5">
        <v>51</v>
      </c>
      <c r="F417" s="50">
        <v>24539</v>
      </c>
      <c r="G417" s="5">
        <v>560592</v>
      </c>
      <c r="H417" s="50">
        <v>33010</v>
      </c>
      <c r="I417" s="5" t="s">
        <v>421</v>
      </c>
    </row>
    <row r="418" spans="1:9" s="1" customFormat="1" x14ac:dyDescent="0.25">
      <c r="A418" s="5" t="s">
        <v>413</v>
      </c>
      <c r="B418" s="5" t="s">
        <v>547</v>
      </c>
      <c r="C418" s="5" t="s">
        <v>438</v>
      </c>
      <c r="D418" s="5" t="s">
        <v>703</v>
      </c>
      <c r="E418" s="5">
        <v>52</v>
      </c>
      <c r="F418" s="50">
        <v>24298</v>
      </c>
      <c r="G418" s="5">
        <v>560596</v>
      </c>
      <c r="H418" s="50">
        <v>33027</v>
      </c>
      <c r="I418" s="5" t="s">
        <v>421</v>
      </c>
    </row>
    <row r="419" spans="1:9" s="1" customFormat="1" x14ac:dyDescent="0.25">
      <c r="A419" s="5" t="s">
        <v>408</v>
      </c>
      <c r="B419" s="5" t="s">
        <v>440</v>
      </c>
      <c r="C419" s="5" t="s">
        <v>762</v>
      </c>
      <c r="D419" s="5" t="s">
        <v>422</v>
      </c>
      <c r="E419" s="5">
        <v>55</v>
      </c>
      <c r="F419" s="50">
        <v>22992</v>
      </c>
      <c r="G419" s="5">
        <v>560602</v>
      </c>
      <c r="H419" s="50">
        <v>32998</v>
      </c>
      <c r="I419" s="5" t="s">
        <v>466</v>
      </c>
    </row>
    <row r="420" spans="1:9" s="1" customFormat="1" x14ac:dyDescent="0.25">
      <c r="A420" s="5" t="s">
        <v>408</v>
      </c>
      <c r="B420" s="5" t="s">
        <v>748</v>
      </c>
      <c r="C420" s="5" t="s">
        <v>444</v>
      </c>
      <c r="D420" s="5" t="s">
        <v>763</v>
      </c>
      <c r="E420" s="5">
        <v>51</v>
      </c>
      <c r="F420" s="50">
        <v>24421</v>
      </c>
      <c r="G420" s="5">
        <v>560606</v>
      </c>
      <c r="H420" s="50">
        <v>33217</v>
      </c>
      <c r="I420" s="5" t="s">
        <v>466</v>
      </c>
    </row>
    <row r="421" spans="1:9" s="1" customFormat="1" x14ac:dyDescent="0.25">
      <c r="A421" s="5" t="s">
        <v>454</v>
      </c>
      <c r="B421" s="5" t="s">
        <v>562</v>
      </c>
      <c r="C421" s="5" t="s">
        <v>764</v>
      </c>
      <c r="D421" s="5" t="s">
        <v>765</v>
      </c>
      <c r="E421" s="5">
        <v>55</v>
      </c>
      <c r="F421" s="50">
        <v>23273</v>
      </c>
      <c r="G421" s="5">
        <v>351319</v>
      </c>
      <c r="H421" s="50">
        <v>31127</v>
      </c>
      <c r="I421" s="5" t="s">
        <v>466</v>
      </c>
    </row>
    <row r="422" spans="1:9" s="1" customFormat="1" x14ac:dyDescent="0.25">
      <c r="A422" s="5" t="s">
        <v>408</v>
      </c>
      <c r="B422" s="5" t="s">
        <v>713</v>
      </c>
      <c r="C422" s="5" t="s">
        <v>459</v>
      </c>
      <c r="D422" s="5" t="s">
        <v>422</v>
      </c>
      <c r="E422" s="5">
        <v>56</v>
      </c>
      <c r="F422" s="50">
        <v>22771</v>
      </c>
      <c r="G422" s="5">
        <v>560603</v>
      </c>
      <c r="H422" s="50">
        <v>31342</v>
      </c>
      <c r="I422" s="5" t="s">
        <v>466</v>
      </c>
    </row>
    <row r="423" spans="1:9" s="1" customFormat="1" x14ac:dyDescent="0.25">
      <c r="A423" s="5" t="s">
        <v>408</v>
      </c>
      <c r="B423" s="5" t="s">
        <v>766</v>
      </c>
      <c r="C423" s="5" t="s">
        <v>556</v>
      </c>
      <c r="D423" s="5" t="s">
        <v>767</v>
      </c>
      <c r="E423" s="5">
        <v>56</v>
      </c>
      <c r="F423" s="50">
        <v>22573</v>
      </c>
      <c r="G423" s="5">
        <v>560540</v>
      </c>
      <c r="H423" s="50">
        <v>31157</v>
      </c>
      <c r="I423" s="5" t="s">
        <v>466</v>
      </c>
    </row>
    <row r="424" spans="1:9" s="1" customFormat="1" x14ac:dyDescent="0.25">
      <c r="A424" s="5" t="s">
        <v>408</v>
      </c>
      <c r="B424" s="5" t="s">
        <v>490</v>
      </c>
      <c r="C424" s="5" t="s">
        <v>641</v>
      </c>
      <c r="D424" s="5" t="s">
        <v>425</v>
      </c>
      <c r="E424" s="5">
        <v>57</v>
      </c>
      <c r="F424" s="50">
        <v>22536</v>
      </c>
      <c r="G424" s="5">
        <v>560607</v>
      </c>
      <c r="H424" s="50">
        <v>31145</v>
      </c>
      <c r="I424" s="5" t="s">
        <v>466</v>
      </c>
    </row>
    <row r="425" spans="1:9" s="1" customFormat="1" x14ac:dyDescent="0.25">
      <c r="A425" s="5" t="s">
        <v>408</v>
      </c>
      <c r="B425" s="5" t="s">
        <v>694</v>
      </c>
      <c r="C425" s="5" t="s">
        <v>527</v>
      </c>
      <c r="D425" s="5" t="s">
        <v>619</v>
      </c>
      <c r="E425" s="5">
        <v>57</v>
      </c>
      <c r="F425" s="50">
        <v>22374</v>
      </c>
      <c r="G425" s="5">
        <v>560612</v>
      </c>
      <c r="H425" s="50">
        <v>31170</v>
      </c>
      <c r="I425" s="5" t="s">
        <v>466</v>
      </c>
    </row>
    <row r="426" spans="1:9" s="1" customFormat="1" x14ac:dyDescent="0.25">
      <c r="A426" s="5" t="s">
        <v>408</v>
      </c>
      <c r="B426" s="5" t="s">
        <v>592</v>
      </c>
      <c r="C426" s="5" t="s">
        <v>453</v>
      </c>
      <c r="D426" s="5" t="s">
        <v>445</v>
      </c>
      <c r="E426" s="5">
        <v>56</v>
      </c>
      <c r="F426" s="50">
        <v>22752</v>
      </c>
      <c r="G426" s="5">
        <v>560609</v>
      </c>
      <c r="H426" s="50">
        <v>31294</v>
      </c>
      <c r="I426" s="5" t="s">
        <v>466</v>
      </c>
    </row>
    <row r="427" spans="1:9" s="1" customFormat="1" x14ac:dyDescent="0.25">
      <c r="A427" s="5" t="s">
        <v>413</v>
      </c>
      <c r="B427" s="5" t="s">
        <v>665</v>
      </c>
      <c r="C427" s="5" t="s">
        <v>513</v>
      </c>
      <c r="D427" s="5" t="s">
        <v>731</v>
      </c>
      <c r="E427" s="5">
        <v>55</v>
      </c>
      <c r="F427" s="50">
        <v>23073</v>
      </c>
      <c r="G427" s="5">
        <v>560611</v>
      </c>
      <c r="H427" s="50">
        <v>31187</v>
      </c>
      <c r="I427" s="5" t="s">
        <v>466</v>
      </c>
    </row>
    <row r="428" spans="1:9" s="1" customFormat="1" x14ac:dyDescent="0.25">
      <c r="A428" s="5" t="s">
        <v>408</v>
      </c>
      <c r="B428" s="5" t="s">
        <v>492</v>
      </c>
      <c r="C428" s="5" t="s">
        <v>724</v>
      </c>
      <c r="D428" s="5" t="s">
        <v>619</v>
      </c>
      <c r="E428" s="5">
        <v>55</v>
      </c>
      <c r="F428" s="50">
        <v>23209</v>
      </c>
      <c r="G428" s="5">
        <v>560608</v>
      </c>
      <c r="H428" s="50">
        <v>31300</v>
      </c>
      <c r="I428" s="5" t="s">
        <v>412</v>
      </c>
    </row>
    <row r="429" spans="1:9" s="1" customFormat="1" x14ac:dyDescent="0.25">
      <c r="A429" s="5" t="s">
        <v>408</v>
      </c>
      <c r="B429" s="5" t="s">
        <v>544</v>
      </c>
      <c r="C429" s="5" t="s">
        <v>550</v>
      </c>
      <c r="D429" s="5" t="s">
        <v>416</v>
      </c>
      <c r="E429" s="5">
        <v>61</v>
      </c>
      <c r="F429" s="50">
        <v>21036</v>
      </c>
      <c r="G429" s="5">
        <v>560932</v>
      </c>
      <c r="H429" s="50">
        <v>31552</v>
      </c>
      <c r="I429" s="5" t="s">
        <v>412</v>
      </c>
    </row>
    <row r="430" spans="1:9" s="1" customFormat="1" x14ac:dyDescent="0.25">
      <c r="A430" s="5" t="s">
        <v>408</v>
      </c>
      <c r="B430" s="5" t="s">
        <v>495</v>
      </c>
      <c r="C430" s="5" t="s">
        <v>532</v>
      </c>
      <c r="D430" s="5" t="s">
        <v>416</v>
      </c>
      <c r="E430" s="5">
        <v>59</v>
      </c>
      <c r="F430" s="50">
        <v>21555</v>
      </c>
      <c r="G430" s="5">
        <v>560615</v>
      </c>
      <c r="H430" s="50">
        <v>31544</v>
      </c>
      <c r="I430" s="5" t="s">
        <v>412</v>
      </c>
    </row>
    <row r="431" spans="1:9" s="1" customFormat="1" x14ac:dyDescent="0.25">
      <c r="A431" s="5" t="s">
        <v>413</v>
      </c>
      <c r="B431" s="5" t="s">
        <v>437</v>
      </c>
      <c r="C431" s="5" t="s">
        <v>489</v>
      </c>
      <c r="D431" s="5" t="s">
        <v>416</v>
      </c>
      <c r="E431" s="5">
        <v>56</v>
      </c>
      <c r="F431" s="50">
        <v>22623</v>
      </c>
      <c r="G431" s="5">
        <v>560613</v>
      </c>
      <c r="H431" s="50">
        <v>31474</v>
      </c>
      <c r="I431" s="5" t="s">
        <v>412</v>
      </c>
    </row>
    <row r="432" spans="1:9" s="1" customFormat="1" x14ac:dyDescent="0.25">
      <c r="A432" s="5" t="s">
        <v>413</v>
      </c>
      <c r="B432" s="5" t="s">
        <v>544</v>
      </c>
      <c r="C432" s="5" t="s">
        <v>682</v>
      </c>
      <c r="D432" s="5" t="s">
        <v>416</v>
      </c>
      <c r="E432" s="5">
        <v>56</v>
      </c>
      <c r="F432" s="50">
        <v>22809</v>
      </c>
      <c r="G432" s="5">
        <v>560617</v>
      </c>
      <c r="H432" s="50">
        <v>31742</v>
      </c>
      <c r="I432" s="5" t="s">
        <v>412</v>
      </c>
    </row>
    <row r="433" spans="1:9" s="1" customFormat="1" x14ac:dyDescent="0.25">
      <c r="A433" s="5" t="s">
        <v>408</v>
      </c>
      <c r="B433" s="5" t="s">
        <v>495</v>
      </c>
      <c r="C433" s="5" t="s">
        <v>444</v>
      </c>
      <c r="D433" s="5" t="s">
        <v>768</v>
      </c>
      <c r="E433" s="5">
        <v>58</v>
      </c>
      <c r="F433" s="50">
        <v>22169</v>
      </c>
      <c r="G433" s="5">
        <v>560621</v>
      </c>
      <c r="H433" s="50">
        <v>31756</v>
      </c>
      <c r="I433" s="5" t="s">
        <v>412</v>
      </c>
    </row>
    <row r="434" spans="1:9" s="1" customFormat="1" x14ac:dyDescent="0.25">
      <c r="A434" s="5" t="s">
        <v>408</v>
      </c>
      <c r="B434" s="5" t="s">
        <v>611</v>
      </c>
      <c r="C434" s="5" t="s">
        <v>512</v>
      </c>
      <c r="D434" s="5" t="s">
        <v>425</v>
      </c>
      <c r="E434" s="5">
        <v>55</v>
      </c>
      <c r="F434" s="50">
        <v>23019</v>
      </c>
      <c r="G434" s="5">
        <v>560622</v>
      </c>
      <c r="H434" s="50">
        <v>31700</v>
      </c>
      <c r="I434" s="5" t="s">
        <v>412</v>
      </c>
    </row>
    <row r="435" spans="1:9" s="1" customFormat="1" x14ac:dyDescent="0.25">
      <c r="A435" s="5" t="s">
        <v>408</v>
      </c>
      <c r="B435" s="5" t="s">
        <v>549</v>
      </c>
      <c r="C435" s="5" t="s">
        <v>550</v>
      </c>
      <c r="D435" s="5" t="s">
        <v>769</v>
      </c>
      <c r="E435" s="5">
        <v>58</v>
      </c>
      <c r="F435" s="50">
        <v>21972</v>
      </c>
      <c r="G435" s="5">
        <v>560625</v>
      </c>
      <c r="H435" s="50">
        <v>31437</v>
      </c>
      <c r="I435" s="5" t="s">
        <v>412</v>
      </c>
    </row>
    <row r="436" spans="1:9" s="1" customFormat="1" x14ac:dyDescent="0.25">
      <c r="A436" s="5" t="s">
        <v>413</v>
      </c>
      <c r="B436" s="5" t="s">
        <v>514</v>
      </c>
      <c r="C436" s="5" t="s">
        <v>609</v>
      </c>
      <c r="D436" s="5" t="s">
        <v>416</v>
      </c>
      <c r="E436" s="5">
        <v>61</v>
      </c>
      <c r="F436" s="50">
        <v>21036</v>
      </c>
      <c r="G436" s="5">
        <v>560539</v>
      </c>
      <c r="H436" s="50">
        <v>31552</v>
      </c>
      <c r="I436" s="5" t="s">
        <v>412</v>
      </c>
    </row>
    <row r="437" spans="1:9" s="1" customFormat="1" x14ac:dyDescent="0.25">
      <c r="A437" s="5" t="s">
        <v>413</v>
      </c>
      <c r="B437" s="5" t="s">
        <v>594</v>
      </c>
      <c r="C437" s="5" t="s">
        <v>539</v>
      </c>
      <c r="D437" s="5" t="s">
        <v>416</v>
      </c>
      <c r="E437" s="5">
        <v>60</v>
      </c>
      <c r="F437" s="50">
        <v>21211</v>
      </c>
      <c r="G437" s="5">
        <v>560626</v>
      </c>
      <c r="H437" s="50">
        <v>31667</v>
      </c>
      <c r="I437" s="5" t="s">
        <v>412</v>
      </c>
    </row>
    <row r="438" spans="1:9" s="1" customFormat="1" x14ac:dyDescent="0.25">
      <c r="A438" s="5" t="s">
        <v>413</v>
      </c>
      <c r="B438" s="5" t="s">
        <v>450</v>
      </c>
      <c r="C438" s="5" t="s">
        <v>761</v>
      </c>
      <c r="D438" s="5" t="s">
        <v>416</v>
      </c>
      <c r="E438" s="5">
        <v>53</v>
      </c>
      <c r="F438" s="50">
        <v>23662</v>
      </c>
      <c r="G438" s="5">
        <v>560631</v>
      </c>
      <c r="H438" s="50">
        <v>31505</v>
      </c>
      <c r="I438" s="5" t="s">
        <v>412</v>
      </c>
    </row>
    <row r="439" spans="1:9" s="1" customFormat="1" x14ac:dyDescent="0.25">
      <c r="A439" s="5" t="s">
        <v>413</v>
      </c>
      <c r="B439" s="5" t="s">
        <v>681</v>
      </c>
      <c r="C439" s="5" t="s">
        <v>770</v>
      </c>
      <c r="D439" s="5" t="s">
        <v>416</v>
      </c>
      <c r="E439" s="5">
        <v>60</v>
      </c>
      <c r="F439" s="50">
        <v>21450</v>
      </c>
      <c r="G439" s="5">
        <v>560667</v>
      </c>
      <c r="H439" s="50">
        <v>31459</v>
      </c>
      <c r="I439" s="5" t="s">
        <v>417</v>
      </c>
    </row>
    <row r="440" spans="1:9" s="1" customFormat="1" x14ac:dyDescent="0.25">
      <c r="A440" s="5" t="s">
        <v>413</v>
      </c>
      <c r="B440" s="5" t="s">
        <v>662</v>
      </c>
      <c r="C440" s="5" t="s">
        <v>721</v>
      </c>
      <c r="D440" s="5" t="s">
        <v>416</v>
      </c>
      <c r="E440" s="5">
        <v>58</v>
      </c>
      <c r="F440" s="50">
        <v>21983</v>
      </c>
      <c r="G440" s="5">
        <v>560583</v>
      </c>
      <c r="H440" s="50">
        <v>31500</v>
      </c>
      <c r="I440" s="5" t="s">
        <v>417</v>
      </c>
    </row>
    <row r="441" spans="1:9" s="1" customFormat="1" x14ac:dyDescent="0.25">
      <c r="A441" s="5" t="s">
        <v>408</v>
      </c>
      <c r="B441" s="5" t="s">
        <v>546</v>
      </c>
      <c r="C441" s="5" t="s">
        <v>185</v>
      </c>
      <c r="D441" s="5" t="s">
        <v>771</v>
      </c>
      <c r="E441" s="5">
        <v>64</v>
      </c>
      <c r="F441" s="50">
        <v>19765</v>
      </c>
      <c r="G441" s="5">
        <v>560635</v>
      </c>
      <c r="H441" s="50">
        <v>31507</v>
      </c>
      <c r="I441" s="5" t="s">
        <v>417</v>
      </c>
    </row>
    <row r="442" spans="1:9" s="1" customFormat="1" x14ac:dyDescent="0.25">
      <c r="A442" s="5" t="s">
        <v>408</v>
      </c>
      <c r="B442" s="5" t="s">
        <v>730</v>
      </c>
      <c r="C442" s="5" t="s">
        <v>533</v>
      </c>
      <c r="D442" s="5" t="s">
        <v>482</v>
      </c>
      <c r="E442" s="5">
        <v>53</v>
      </c>
      <c r="F442" s="50">
        <v>23879</v>
      </c>
      <c r="G442" s="5">
        <v>560640</v>
      </c>
      <c r="H442" s="50">
        <v>31537</v>
      </c>
      <c r="I442" s="5" t="s">
        <v>417</v>
      </c>
    </row>
    <row r="443" spans="1:9" s="1" customFormat="1" x14ac:dyDescent="0.25">
      <c r="A443" s="5" t="s">
        <v>408</v>
      </c>
      <c r="B443" s="5" t="s">
        <v>652</v>
      </c>
      <c r="C443" s="5" t="s">
        <v>459</v>
      </c>
      <c r="D443" s="5" t="s">
        <v>772</v>
      </c>
      <c r="E443" s="5">
        <v>55</v>
      </c>
      <c r="F443" s="50">
        <v>22938</v>
      </c>
      <c r="G443" s="5">
        <v>560574</v>
      </c>
      <c r="H443" s="50">
        <v>31497</v>
      </c>
      <c r="I443" s="5" t="s">
        <v>417</v>
      </c>
    </row>
    <row r="444" spans="1:9" s="1" customFormat="1" x14ac:dyDescent="0.25">
      <c r="A444" s="5" t="s">
        <v>413</v>
      </c>
      <c r="B444" s="5" t="s">
        <v>521</v>
      </c>
      <c r="C444" s="5" t="s">
        <v>773</v>
      </c>
      <c r="D444" s="5" t="s">
        <v>416</v>
      </c>
      <c r="E444" s="5">
        <v>55</v>
      </c>
      <c r="F444" s="50">
        <v>23160</v>
      </c>
      <c r="G444" s="5">
        <v>560649</v>
      </c>
      <c r="H444" s="50">
        <v>31438</v>
      </c>
      <c r="I444" s="5" t="s">
        <v>417</v>
      </c>
    </row>
    <row r="445" spans="1:9" s="1" customFormat="1" x14ac:dyDescent="0.25">
      <c r="A445" s="5" t="s">
        <v>408</v>
      </c>
      <c r="B445" s="5" t="s">
        <v>662</v>
      </c>
      <c r="C445" s="5" t="s">
        <v>774</v>
      </c>
      <c r="D445" s="5" t="s">
        <v>460</v>
      </c>
      <c r="E445" s="5">
        <v>55</v>
      </c>
      <c r="F445" s="50">
        <v>23261</v>
      </c>
      <c r="G445" s="5">
        <v>560645</v>
      </c>
      <c r="H445" s="50">
        <v>31692</v>
      </c>
      <c r="I445" s="5" t="s">
        <v>417</v>
      </c>
    </row>
    <row r="446" spans="1:9" s="1" customFormat="1" x14ac:dyDescent="0.25">
      <c r="A446" s="5" t="s">
        <v>408</v>
      </c>
      <c r="B446" s="5" t="s">
        <v>626</v>
      </c>
      <c r="C446" s="5" t="s">
        <v>444</v>
      </c>
      <c r="D446" s="5" t="s">
        <v>416</v>
      </c>
      <c r="E446" s="5">
        <v>55</v>
      </c>
      <c r="F446" s="50">
        <v>23036</v>
      </c>
      <c r="G446" s="5">
        <v>560646</v>
      </c>
      <c r="H446" s="50">
        <v>31754</v>
      </c>
      <c r="I446" s="5" t="s">
        <v>417</v>
      </c>
    </row>
    <row r="447" spans="1:9" s="1" customFormat="1" x14ac:dyDescent="0.25">
      <c r="A447" s="5" t="s">
        <v>408</v>
      </c>
      <c r="B447" s="5" t="s">
        <v>499</v>
      </c>
      <c r="C447" s="5" t="s">
        <v>155</v>
      </c>
      <c r="D447" s="5" t="s">
        <v>460</v>
      </c>
      <c r="E447" s="5">
        <v>54</v>
      </c>
      <c r="F447" s="50">
        <v>23433</v>
      </c>
      <c r="G447" s="5">
        <v>560575</v>
      </c>
      <c r="H447" s="50">
        <v>31726</v>
      </c>
      <c r="I447" s="5" t="s">
        <v>417</v>
      </c>
    </row>
    <row r="448" spans="1:9" s="1" customFormat="1" x14ac:dyDescent="0.25">
      <c r="A448" s="5" t="s">
        <v>408</v>
      </c>
      <c r="B448" s="5" t="s">
        <v>671</v>
      </c>
      <c r="C448" s="5" t="s">
        <v>641</v>
      </c>
      <c r="D448" s="5" t="s">
        <v>775</v>
      </c>
      <c r="E448" s="5">
        <v>54</v>
      </c>
      <c r="F448" s="50">
        <v>23548</v>
      </c>
      <c r="G448" s="5">
        <v>560573</v>
      </c>
      <c r="H448" s="50">
        <v>31636</v>
      </c>
      <c r="I448" s="5" t="s">
        <v>417</v>
      </c>
    </row>
    <row r="449" spans="1:9" s="1" customFormat="1" x14ac:dyDescent="0.25">
      <c r="A449" s="5" t="s">
        <v>408</v>
      </c>
      <c r="B449" s="5" t="s">
        <v>712</v>
      </c>
      <c r="C449" s="5" t="s">
        <v>776</v>
      </c>
      <c r="D449" s="5" t="s">
        <v>460</v>
      </c>
      <c r="E449" s="5">
        <v>54</v>
      </c>
      <c r="F449" s="50">
        <v>23630</v>
      </c>
      <c r="G449" s="5">
        <v>560650</v>
      </c>
      <c r="H449" s="50">
        <v>31561</v>
      </c>
      <c r="I449" s="5" t="s">
        <v>417</v>
      </c>
    </row>
    <row r="450" spans="1:9" s="1" customFormat="1" x14ac:dyDescent="0.25">
      <c r="A450" s="5" t="s">
        <v>408</v>
      </c>
      <c r="B450" s="5" t="s">
        <v>452</v>
      </c>
      <c r="C450" s="5" t="s">
        <v>444</v>
      </c>
      <c r="D450" s="5" t="s">
        <v>425</v>
      </c>
      <c r="E450" s="5">
        <v>53</v>
      </c>
      <c r="F450" s="50">
        <v>23997</v>
      </c>
      <c r="G450" s="5">
        <v>560654</v>
      </c>
      <c r="H450" s="50">
        <v>31741</v>
      </c>
      <c r="I450" s="5" t="s">
        <v>417</v>
      </c>
    </row>
    <row r="451" spans="1:9" s="1" customFormat="1" x14ac:dyDescent="0.25">
      <c r="A451" s="5" t="s">
        <v>408</v>
      </c>
      <c r="B451" s="5" t="s">
        <v>517</v>
      </c>
      <c r="C451" s="5" t="s">
        <v>716</v>
      </c>
      <c r="D451" s="5" t="s">
        <v>636</v>
      </c>
      <c r="E451" s="5">
        <v>59</v>
      </c>
      <c r="F451" s="50">
        <v>21500</v>
      </c>
      <c r="G451" s="5">
        <v>560663</v>
      </c>
      <c r="H451" s="50">
        <v>31754</v>
      </c>
      <c r="I451" s="5" t="s">
        <v>417</v>
      </c>
    </row>
    <row r="452" spans="1:9" s="1" customFormat="1" x14ac:dyDescent="0.25">
      <c r="A452" s="5" t="s">
        <v>408</v>
      </c>
      <c r="B452" s="5" t="s">
        <v>450</v>
      </c>
      <c r="C452" s="5" t="s">
        <v>459</v>
      </c>
      <c r="D452" s="5" t="s">
        <v>777</v>
      </c>
      <c r="E452" s="5">
        <v>60</v>
      </c>
      <c r="F452" s="50">
        <v>21356</v>
      </c>
      <c r="G452" s="5">
        <v>560664</v>
      </c>
      <c r="H452" s="50">
        <v>31677</v>
      </c>
      <c r="I452" s="5" t="s">
        <v>417</v>
      </c>
    </row>
    <row r="453" spans="1:9" s="1" customFormat="1" x14ac:dyDescent="0.25">
      <c r="A453" s="5" t="s">
        <v>408</v>
      </c>
      <c r="B453" s="5" t="s">
        <v>587</v>
      </c>
      <c r="C453" s="5" t="s">
        <v>185</v>
      </c>
      <c r="D453" s="5" t="s">
        <v>460</v>
      </c>
      <c r="E453" s="5">
        <v>55</v>
      </c>
      <c r="F453" s="50">
        <v>23276</v>
      </c>
      <c r="G453" s="5">
        <v>560588</v>
      </c>
      <c r="H453" s="50">
        <v>31453</v>
      </c>
      <c r="I453" s="5" t="s">
        <v>417</v>
      </c>
    </row>
    <row r="454" spans="1:9" s="1" customFormat="1" x14ac:dyDescent="0.25">
      <c r="A454" s="5" t="s">
        <v>408</v>
      </c>
      <c r="B454" s="5" t="s">
        <v>544</v>
      </c>
      <c r="C454" s="5" t="s">
        <v>95</v>
      </c>
      <c r="D454" s="5" t="s">
        <v>741</v>
      </c>
      <c r="E454" s="5">
        <v>57</v>
      </c>
      <c r="F454" s="50">
        <v>22503</v>
      </c>
      <c r="G454" s="5">
        <v>560666</v>
      </c>
      <c r="H454" s="50">
        <v>31567</v>
      </c>
      <c r="I454" s="5" t="s">
        <v>417</v>
      </c>
    </row>
    <row r="455" spans="1:9" s="1" customFormat="1" x14ac:dyDescent="0.25">
      <c r="A455" s="5" t="s">
        <v>408</v>
      </c>
      <c r="B455" s="5" t="s">
        <v>511</v>
      </c>
      <c r="C455" s="5" t="s">
        <v>540</v>
      </c>
      <c r="D455" s="5" t="s">
        <v>460</v>
      </c>
      <c r="E455" s="5">
        <v>54</v>
      </c>
      <c r="F455" s="50">
        <v>23517</v>
      </c>
      <c r="G455" s="5">
        <v>560668</v>
      </c>
      <c r="H455" s="50">
        <v>31549</v>
      </c>
      <c r="I455" s="5" t="s">
        <v>421</v>
      </c>
    </row>
    <row r="456" spans="1:9" s="1" customFormat="1" x14ac:dyDescent="0.25">
      <c r="A456" s="5" t="s">
        <v>408</v>
      </c>
      <c r="B456" s="5" t="s">
        <v>152</v>
      </c>
      <c r="C456" s="5" t="s">
        <v>774</v>
      </c>
      <c r="D456" s="5" t="s">
        <v>778</v>
      </c>
      <c r="E456" s="5">
        <v>55</v>
      </c>
      <c r="F456" s="50">
        <v>22988</v>
      </c>
      <c r="G456" s="5">
        <v>560672</v>
      </c>
      <c r="H456" s="50">
        <v>31566</v>
      </c>
      <c r="I456" s="5" t="s">
        <v>421</v>
      </c>
    </row>
    <row r="457" spans="1:9" s="1" customFormat="1" x14ac:dyDescent="0.25">
      <c r="A457" s="5" t="s">
        <v>413</v>
      </c>
      <c r="B457" s="5" t="s">
        <v>572</v>
      </c>
      <c r="C457" s="5" t="s">
        <v>532</v>
      </c>
      <c r="D457" s="5" t="s">
        <v>741</v>
      </c>
      <c r="E457" s="5">
        <v>53</v>
      </c>
      <c r="F457" s="50">
        <v>23879</v>
      </c>
      <c r="G457" s="5">
        <v>560673</v>
      </c>
      <c r="H457" s="50">
        <v>31537</v>
      </c>
      <c r="I457" s="5" t="s">
        <v>421</v>
      </c>
    </row>
    <row r="458" spans="1:9" s="1" customFormat="1" x14ac:dyDescent="0.25">
      <c r="A458" s="5" t="s">
        <v>413</v>
      </c>
      <c r="B458" s="5" t="s">
        <v>587</v>
      </c>
      <c r="C458" s="5" t="s">
        <v>441</v>
      </c>
      <c r="D458" s="5" t="s">
        <v>416</v>
      </c>
      <c r="E458" s="5">
        <v>61</v>
      </c>
      <c r="F458" s="50">
        <v>20859</v>
      </c>
      <c r="G458" s="5">
        <v>560599</v>
      </c>
      <c r="H458" s="50">
        <v>31756</v>
      </c>
      <c r="I458" s="5" t="s">
        <v>421</v>
      </c>
    </row>
    <row r="459" spans="1:9" s="1" customFormat="1" x14ac:dyDescent="0.25">
      <c r="A459" s="5" t="s">
        <v>408</v>
      </c>
      <c r="B459" s="5" t="s">
        <v>471</v>
      </c>
      <c r="C459" s="5" t="s">
        <v>152</v>
      </c>
      <c r="D459" s="5" t="s">
        <v>457</v>
      </c>
      <c r="E459" s="5">
        <v>58</v>
      </c>
      <c r="F459" s="50">
        <v>22048</v>
      </c>
      <c r="G459" s="5">
        <v>560676</v>
      </c>
      <c r="H459" s="50">
        <v>31420</v>
      </c>
      <c r="I459" s="5" t="s">
        <v>421</v>
      </c>
    </row>
    <row r="460" spans="1:9" s="1" customFormat="1" x14ac:dyDescent="0.25">
      <c r="A460" s="5" t="s">
        <v>413</v>
      </c>
      <c r="B460" s="5" t="s">
        <v>562</v>
      </c>
      <c r="C460" s="5" t="s">
        <v>532</v>
      </c>
      <c r="D460" s="5" t="s">
        <v>460</v>
      </c>
      <c r="E460" s="5">
        <v>61</v>
      </c>
      <c r="F460" s="50">
        <v>21013</v>
      </c>
      <c r="G460" s="5">
        <v>560674</v>
      </c>
      <c r="H460" s="50">
        <v>31554</v>
      </c>
      <c r="I460" s="5" t="s">
        <v>421</v>
      </c>
    </row>
    <row r="461" spans="1:9" s="1" customFormat="1" x14ac:dyDescent="0.25">
      <c r="A461" s="5" t="s">
        <v>408</v>
      </c>
      <c r="B461" s="5" t="s">
        <v>450</v>
      </c>
      <c r="C461" s="5" t="s">
        <v>779</v>
      </c>
      <c r="D461" s="5" t="s">
        <v>442</v>
      </c>
      <c r="E461" s="5">
        <v>60</v>
      </c>
      <c r="F461" s="50">
        <v>21237</v>
      </c>
      <c r="G461" s="5">
        <v>350172</v>
      </c>
      <c r="H461" s="50">
        <v>31575</v>
      </c>
      <c r="I461" s="5" t="s">
        <v>421</v>
      </c>
    </row>
    <row r="462" spans="1:9" s="1" customFormat="1" x14ac:dyDescent="0.25">
      <c r="A462" s="5" t="s">
        <v>408</v>
      </c>
      <c r="B462" s="5" t="s">
        <v>157</v>
      </c>
      <c r="C462" s="5" t="s">
        <v>410</v>
      </c>
      <c r="D462" s="5" t="s">
        <v>537</v>
      </c>
      <c r="E462" s="5">
        <v>54</v>
      </c>
      <c r="F462" s="50">
        <v>23340</v>
      </c>
      <c r="G462" s="5">
        <v>560680</v>
      </c>
      <c r="H462" s="50">
        <v>31535</v>
      </c>
      <c r="I462" s="5" t="s">
        <v>421</v>
      </c>
    </row>
    <row r="463" spans="1:9" s="1" customFormat="1" x14ac:dyDescent="0.25">
      <c r="A463" s="5" t="s">
        <v>413</v>
      </c>
      <c r="B463" s="5" t="s">
        <v>485</v>
      </c>
      <c r="C463" s="5" t="s">
        <v>707</v>
      </c>
      <c r="D463" s="5" t="s">
        <v>473</v>
      </c>
      <c r="E463" s="5">
        <v>53</v>
      </c>
      <c r="F463" s="50">
        <v>24007</v>
      </c>
      <c r="G463" s="5">
        <v>560681</v>
      </c>
      <c r="H463" s="50">
        <v>31771</v>
      </c>
      <c r="I463" s="5" t="s">
        <v>421</v>
      </c>
    </row>
    <row r="464" spans="1:9" s="1" customFormat="1" x14ac:dyDescent="0.25">
      <c r="A464" s="5" t="s">
        <v>413</v>
      </c>
      <c r="B464" s="5" t="s">
        <v>612</v>
      </c>
      <c r="C464" s="5" t="s">
        <v>468</v>
      </c>
      <c r="D464" s="5" t="s">
        <v>473</v>
      </c>
      <c r="E464" s="5">
        <v>57</v>
      </c>
      <c r="F464" s="50">
        <v>22369</v>
      </c>
      <c r="G464" s="5">
        <v>560545</v>
      </c>
      <c r="H464" s="50">
        <v>31605</v>
      </c>
      <c r="I464" s="5" t="s">
        <v>421</v>
      </c>
    </row>
    <row r="465" spans="1:9" s="1" customFormat="1" x14ac:dyDescent="0.25">
      <c r="A465" s="5" t="s">
        <v>408</v>
      </c>
      <c r="B465" s="5" t="s">
        <v>443</v>
      </c>
      <c r="C465" s="5" t="s">
        <v>444</v>
      </c>
      <c r="D465" s="5" t="s">
        <v>780</v>
      </c>
      <c r="E465" s="5">
        <v>60</v>
      </c>
      <c r="F465" s="50">
        <v>21388</v>
      </c>
      <c r="G465" s="5">
        <v>560683</v>
      </c>
      <c r="H465" s="50">
        <v>31839</v>
      </c>
      <c r="I465" s="5" t="s">
        <v>466</v>
      </c>
    </row>
    <row r="466" spans="1:9" s="1" customFormat="1" x14ac:dyDescent="0.25">
      <c r="A466" s="5" t="s">
        <v>413</v>
      </c>
      <c r="B466" s="5" t="s">
        <v>673</v>
      </c>
      <c r="C466" s="5" t="s">
        <v>781</v>
      </c>
      <c r="D466" s="5" t="s">
        <v>678</v>
      </c>
      <c r="E466" s="5">
        <v>51</v>
      </c>
      <c r="F466" s="50">
        <v>24466</v>
      </c>
      <c r="G466" s="5">
        <v>560684</v>
      </c>
      <c r="H466" s="50">
        <v>32061</v>
      </c>
      <c r="I466" s="5" t="s">
        <v>466</v>
      </c>
    </row>
    <row r="467" spans="1:9" s="1" customFormat="1" x14ac:dyDescent="0.25">
      <c r="A467" s="5" t="s">
        <v>413</v>
      </c>
      <c r="B467" s="5" t="s">
        <v>559</v>
      </c>
      <c r="C467" s="5" t="s">
        <v>633</v>
      </c>
      <c r="D467" s="5" t="s">
        <v>457</v>
      </c>
      <c r="E467" s="5">
        <v>55</v>
      </c>
      <c r="F467" s="50">
        <v>23214</v>
      </c>
      <c r="G467" s="5">
        <v>560685</v>
      </c>
      <c r="H467" s="50">
        <v>31975</v>
      </c>
      <c r="I467" s="5" t="s">
        <v>466</v>
      </c>
    </row>
    <row r="468" spans="1:9" s="1" customFormat="1" x14ac:dyDescent="0.25">
      <c r="A468" s="5" t="s">
        <v>413</v>
      </c>
      <c r="B468" s="5" t="s">
        <v>562</v>
      </c>
      <c r="C468" s="5" t="s">
        <v>782</v>
      </c>
      <c r="D468" s="5" t="s">
        <v>416</v>
      </c>
      <c r="E468" s="5">
        <v>54</v>
      </c>
      <c r="F468" s="50">
        <v>23502</v>
      </c>
      <c r="G468" s="5">
        <v>560659</v>
      </c>
      <c r="H468" s="50">
        <v>32042</v>
      </c>
      <c r="I468" s="5" t="s">
        <v>466</v>
      </c>
    </row>
    <row r="469" spans="1:9" s="1" customFormat="1" x14ac:dyDescent="0.25">
      <c r="A469" s="5" t="s">
        <v>408</v>
      </c>
      <c r="B469" s="5" t="s">
        <v>492</v>
      </c>
      <c r="C469" s="5" t="s">
        <v>641</v>
      </c>
      <c r="D469" s="5" t="s">
        <v>473</v>
      </c>
      <c r="E469" s="5">
        <v>59</v>
      </c>
      <c r="F469" s="50">
        <v>21769</v>
      </c>
      <c r="G469" s="5">
        <v>560687</v>
      </c>
      <c r="H469" s="50">
        <v>31870</v>
      </c>
      <c r="I469" s="5" t="s">
        <v>466</v>
      </c>
    </row>
    <row r="470" spans="1:9" s="1" customFormat="1" x14ac:dyDescent="0.25">
      <c r="A470" s="5" t="s">
        <v>408</v>
      </c>
      <c r="B470" s="5" t="s">
        <v>410</v>
      </c>
      <c r="C470" s="5" t="s">
        <v>556</v>
      </c>
      <c r="D470" s="5" t="s">
        <v>460</v>
      </c>
      <c r="E470" s="5">
        <v>56</v>
      </c>
      <c r="F470" s="50">
        <v>22877</v>
      </c>
      <c r="G470" s="5">
        <v>560688</v>
      </c>
      <c r="H470" s="50">
        <v>32137</v>
      </c>
      <c r="I470" s="5" t="s">
        <v>466</v>
      </c>
    </row>
    <row r="471" spans="1:9" s="1" customFormat="1" x14ac:dyDescent="0.25">
      <c r="A471" s="5" t="s">
        <v>413</v>
      </c>
      <c r="B471" s="5" t="s">
        <v>534</v>
      </c>
      <c r="C471" s="5" t="s">
        <v>596</v>
      </c>
      <c r="D471" s="5" t="s">
        <v>425</v>
      </c>
      <c r="E471" s="5">
        <v>55</v>
      </c>
      <c r="F471" s="50">
        <v>23122</v>
      </c>
      <c r="G471" s="5">
        <v>560691</v>
      </c>
      <c r="H471" s="50">
        <v>32092</v>
      </c>
      <c r="I471" s="5" t="s">
        <v>466</v>
      </c>
    </row>
    <row r="472" spans="1:9" s="1" customFormat="1" x14ac:dyDescent="0.25">
      <c r="A472" s="5" t="s">
        <v>408</v>
      </c>
      <c r="B472" s="5" t="s">
        <v>458</v>
      </c>
      <c r="C472" s="5" t="s">
        <v>608</v>
      </c>
      <c r="D472" s="5" t="s">
        <v>658</v>
      </c>
      <c r="E472" s="5">
        <v>56</v>
      </c>
      <c r="F472" s="50">
        <v>22865</v>
      </c>
      <c r="G472" s="5">
        <v>560693</v>
      </c>
      <c r="H472" s="50">
        <v>32107</v>
      </c>
      <c r="I472" s="5" t="s">
        <v>466</v>
      </c>
    </row>
    <row r="473" spans="1:9" s="1" customFormat="1" x14ac:dyDescent="0.25">
      <c r="A473" s="5" t="s">
        <v>408</v>
      </c>
      <c r="B473" s="5" t="s">
        <v>481</v>
      </c>
      <c r="C473" s="5" t="s">
        <v>191</v>
      </c>
      <c r="D473" s="5" t="s">
        <v>416</v>
      </c>
      <c r="E473" s="5">
        <v>54</v>
      </c>
      <c r="F473" s="50">
        <v>23306</v>
      </c>
      <c r="G473" s="5">
        <v>560697</v>
      </c>
      <c r="H473" s="50">
        <v>31865</v>
      </c>
      <c r="I473" s="5" t="s">
        <v>466</v>
      </c>
    </row>
    <row r="474" spans="1:9" s="1" customFormat="1" x14ac:dyDescent="0.25">
      <c r="A474" s="5" t="s">
        <v>413</v>
      </c>
      <c r="B474" s="5" t="s">
        <v>611</v>
      </c>
      <c r="C474" s="5" t="s">
        <v>139</v>
      </c>
      <c r="D474" s="5" t="s">
        <v>445</v>
      </c>
      <c r="E474" s="5">
        <v>55</v>
      </c>
      <c r="F474" s="50">
        <v>23068</v>
      </c>
      <c r="G474" s="5">
        <v>560699</v>
      </c>
      <c r="H474" s="50">
        <v>31996</v>
      </c>
      <c r="I474" s="5" t="s">
        <v>412</v>
      </c>
    </row>
    <row r="475" spans="1:9" s="1" customFormat="1" x14ac:dyDescent="0.25">
      <c r="A475" s="5" t="s">
        <v>413</v>
      </c>
      <c r="B475" s="5" t="s">
        <v>709</v>
      </c>
      <c r="C475" s="5" t="s">
        <v>468</v>
      </c>
      <c r="D475" s="5" t="s">
        <v>473</v>
      </c>
      <c r="E475" s="5">
        <v>54</v>
      </c>
      <c r="F475" s="50">
        <v>23322</v>
      </c>
      <c r="G475" s="5">
        <v>560702</v>
      </c>
      <c r="H475" s="50">
        <v>32032</v>
      </c>
      <c r="I475" s="5" t="s">
        <v>412</v>
      </c>
    </row>
    <row r="476" spans="1:9" s="1" customFormat="1" x14ac:dyDescent="0.25">
      <c r="A476" s="5" t="s">
        <v>413</v>
      </c>
      <c r="B476" s="5" t="s">
        <v>646</v>
      </c>
      <c r="C476" s="5" t="s">
        <v>783</v>
      </c>
      <c r="D476" s="5" t="s">
        <v>577</v>
      </c>
      <c r="E476" s="5">
        <v>54</v>
      </c>
      <c r="F476" s="50">
        <v>23325</v>
      </c>
      <c r="G476" s="5">
        <v>560704</v>
      </c>
      <c r="H476" s="50">
        <v>31961</v>
      </c>
      <c r="I476" s="5" t="s">
        <v>412</v>
      </c>
    </row>
    <row r="477" spans="1:9" s="1" customFormat="1" x14ac:dyDescent="0.25">
      <c r="A477" s="5" t="s">
        <v>413</v>
      </c>
      <c r="B477" s="5" t="s">
        <v>492</v>
      </c>
      <c r="C477" s="5" t="s">
        <v>438</v>
      </c>
      <c r="D477" s="5" t="s">
        <v>416</v>
      </c>
      <c r="E477" s="5">
        <v>55</v>
      </c>
      <c r="F477" s="50">
        <v>23037</v>
      </c>
      <c r="G477" s="5">
        <v>560696</v>
      </c>
      <c r="H477" s="50">
        <v>31857</v>
      </c>
      <c r="I477" s="5" t="s">
        <v>412</v>
      </c>
    </row>
    <row r="478" spans="1:9" s="1" customFormat="1" x14ac:dyDescent="0.25">
      <c r="A478" s="5" t="s">
        <v>408</v>
      </c>
      <c r="B478" s="5" t="s">
        <v>497</v>
      </c>
      <c r="C478" s="5" t="s">
        <v>735</v>
      </c>
      <c r="D478" s="5" t="s">
        <v>642</v>
      </c>
      <c r="E478" s="5">
        <v>60</v>
      </c>
      <c r="F478" s="50">
        <v>21339</v>
      </c>
      <c r="G478" s="5">
        <v>560707</v>
      </c>
      <c r="H478" s="50">
        <v>32072</v>
      </c>
      <c r="I478" s="5" t="s">
        <v>412</v>
      </c>
    </row>
    <row r="479" spans="1:9" s="1" customFormat="1" x14ac:dyDescent="0.25">
      <c r="A479" s="5" t="s">
        <v>413</v>
      </c>
      <c r="B479" s="5" t="s">
        <v>705</v>
      </c>
      <c r="C479" s="5" t="s">
        <v>764</v>
      </c>
      <c r="D479" s="5" t="s">
        <v>442</v>
      </c>
      <c r="E479" s="5">
        <v>62</v>
      </c>
      <c r="F479" s="50">
        <v>20705</v>
      </c>
      <c r="G479" s="5">
        <v>560710</v>
      </c>
      <c r="H479" s="50">
        <v>31887</v>
      </c>
      <c r="I479" s="5" t="s">
        <v>412</v>
      </c>
    </row>
    <row r="480" spans="1:9" s="1" customFormat="1" x14ac:dyDescent="0.25">
      <c r="A480" s="5" t="s">
        <v>413</v>
      </c>
      <c r="B480" s="5" t="s">
        <v>784</v>
      </c>
      <c r="C480" s="5" t="s">
        <v>785</v>
      </c>
      <c r="D480" s="5" t="s">
        <v>460</v>
      </c>
      <c r="E480" s="5">
        <v>53</v>
      </c>
      <c r="F480" s="50">
        <v>23958</v>
      </c>
      <c r="G480" s="5">
        <v>560705</v>
      </c>
      <c r="H480" s="50">
        <v>31875</v>
      </c>
      <c r="I480" s="5" t="s">
        <v>412</v>
      </c>
    </row>
    <row r="481" spans="1:9" s="1" customFormat="1" x14ac:dyDescent="0.25">
      <c r="A481" s="5" t="s">
        <v>408</v>
      </c>
      <c r="B481" s="5" t="s">
        <v>574</v>
      </c>
      <c r="C481" s="5" t="s">
        <v>746</v>
      </c>
      <c r="D481" s="5" t="s">
        <v>470</v>
      </c>
      <c r="E481" s="5">
        <v>55</v>
      </c>
      <c r="F481" s="50">
        <v>23165</v>
      </c>
      <c r="G481" s="5">
        <v>560711</v>
      </c>
      <c r="H481" s="50">
        <v>31900</v>
      </c>
      <c r="I481" s="5" t="s">
        <v>412</v>
      </c>
    </row>
    <row r="482" spans="1:9" s="1" customFormat="1" x14ac:dyDescent="0.25">
      <c r="A482" s="5" t="s">
        <v>408</v>
      </c>
      <c r="B482" s="5" t="s">
        <v>611</v>
      </c>
      <c r="C482" s="5" t="s">
        <v>465</v>
      </c>
      <c r="D482" s="5" t="s">
        <v>636</v>
      </c>
      <c r="E482" s="5">
        <v>56</v>
      </c>
      <c r="F482" s="50">
        <v>22862</v>
      </c>
      <c r="G482" s="5">
        <v>350201</v>
      </c>
      <c r="H482" s="50">
        <v>32024</v>
      </c>
      <c r="I482" s="5" t="s">
        <v>412</v>
      </c>
    </row>
    <row r="483" spans="1:9" s="1" customFormat="1" x14ac:dyDescent="0.25">
      <c r="A483" s="5" t="s">
        <v>413</v>
      </c>
      <c r="B483" s="5" t="s">
        <v>618</v>
      </c>
      <c r="C483" s="5" t="s">
        <v>682</v>
      </c>
      <c r="D483" s="5" t="s">
        <v>416</v>
      </c>
      <c r="E483" s="5">
        <v>50</v>
      </c>
      <c r="F483" s="50">
        <v>24757</v>
      </c>
      <c r="G483" s="5">
        <v>560714</v>
      </c>
      <c r="H483" s="50">
        <v>31917</v>
      </c>
      <c r="I483" s="5" t="s">
        <v>412</v>
      </c>
    </row>
    <row r="484" spans="1:9" s="1" customFormat="1" x14ac:dyDescent="0.25">
      <c r="A484" s="5" t="s">
        <v>408</v>
      </c>
      <c r="B484" s="5" t="s">
        <v>602</v>
      </c>
      <c r="C484" s="5" t="s">
        <v>786</v>
      </c>
      <c r="D484" s="5" t="s">
        <v>536</v>
      </c>
      <c r="E484" s="5">
        <v>52</v>
      </c>
      <c r="F484" s="50">
        <v>24102</v>
      </c>
      <c r="G484" s="5">
        <v>560639</v>
      </c>
      <c r="H484" s="50">
        <v>32030</v>
      </c>
      <c r="I484" s="5" t="s">
        <v>412</v>
      </c>
    </row>
    <row r="485" spans="1:9" s="1" customFormat="1" x14ac:dyDescent="0.25">
      <c r="A485" s="5" t="s">
        <v>408</v>
      </c>
      <c r="B485" s="5" t="s">
        <v>660</v>
      </c>
      <c r="C485" s="5" t="s">
        <v>191</v>
      </c>
      <c r="D485" s="5" t="s">
        <v>445</v>
      </c>
      <c r="E485" s="5">
        <v>54</v>
      </c>
      <c r="F485" s="50">
        <v>23381</v>
      </c>
      <c r="G485" s="5">
        <v>560642</v>
      </c>
      <c r="H485" s="50">
        <v>31782</v>
      </c>
      <c r="I485" s="5" t="s">
        <v>417</v>
      </c>
    </row>
    <row r="486" spans="1:9" s="1" customFormat="1" x14ac:dyDescent="0.25">
      <c r="A486" s="5" t="s">
        <v>413</v>
      </c>
      <c r="B486" s="5" t="s">
        <v>639</v>
      </c>
      <c r="C486" s="5" t="s">
        <v>787</v>
      </c>
      <c r="D486" s="5" t="s">
        <v>457</v>
      </c>
      <c r="E486" s="5">
        <v>55</v>
      </c>
      <c r="F486" s="50">
        <v>23242</v>
      </c>
      <c r="G486" s="5">
        <v>560715</v>
      </c>
      <c r="H486" s="50">
        <v>31909</v>
      </c>
      <c r="I486" s="5" t="s">
        <v>417</v>
      </c>
    </row>
    <row r="487" spans="1:9" s="1" customFormat="1" x14ac:dyDescent="0.25">
      <c r="A487" s="5" t="s">
        <v>408</v>
      </c>
      <c r="B487" s="5" t="s">
        <v>493</v>
      </c>
      <c r="C487" s="5" t="s">
        <v>459</v>
      </c>
      <c r="D487" s="5" t="s">
        <v>536</v>
      </c>
      <c r="E487" s="5">
        <v>53</v>
      </c>
      <c r="F487" s="50">
        <v>23896</v>
      </c>
      <c r="G487" s="5">
        <v>560655</v>
      </c>
      <c r="H487" s="50">
        <v>31839</v>
      </c>
      <c r="I487" s="5" t="s">
        <v>417</v>
      </c>
    </row>
    <row r="488" spans="1:9" s="1" customFormat="1" x14ac:dyDescent="0.25">
      <c r="A488" s="5" t="s">
        <v>413</v>
      </c>
      <c r="B488" s="5" t="s">
        <v>547</v>
      </c>
      <c r="C488" s="5" t="s">
        <v>489</v>
      </c>
      <c r="D488" s="5" t="s">
        <v>416</v>
      </c>
      <c r="E488" s="5">
        <v>53</v>
      </c>
      <c r="F488" s="50">
        <v>23940</v>
      </c>
      <c r="G488" s="5">
        <v>560717</v>
      </c>
      <c r="H488" s="50">
        <v>32107</v>
      </c>
      <c r="I488" s="5" t="s">
        <v>417</v>
      </c>
    </row>
    <row r="489" spans="1:9" s="1" customFormat="1" x14ac:dyDescent="0.25">
      <c r="A489" s="5" t="s">
        <v>413</v>
      </c>
      <c r="B489" s="5" t="s">
        <v>681</v>
      </c>
      <c r="C489" s="5" t="s">
        <v>640</v>
      </c>
      <c r="D489" s="5" t="s">
        <v>460</v>
      </c>
      <c r="E489" s="5">
        <v>53</v>
      </c>
      <c r="F489" s="50">
        <v>23768</v>
      </c>
      <c r="G489" s="5">
        <v>560820</v>
      </c>
      <c r="H489" s="50">
        <v>32121</v>
      </c>
      <c r="I489" s="5" t="s">
        <v>417</v>
      </c>
    </row>
    <row r="490" spans="1:9" s="1" customFormat="1" x14ac:dyDescent="0.25">
      <c r="A490" s="5" t="s">
        <v>413</v>
      </c>
      <c r="B490" s="5" t="s">
        <v>521</v>
      </c>
      <c r="C490" s="5" t="s">
        <v>633</v>
      </c>
      <c r="D490" s="5" t="s">
        <v>731</v>
      </c>
      <c r="E490" s="5">
        <v>54</v>
      </c>
      <c r="F490" s="50">
        <v>23370</v>
      </c>
      <c r="G490" s="5">
        <v>560725</v>
      </c>
      <c r="H490" s="50">
        <v>32065</v>
      </c>
      <c r="I490" s="5" t="s">
        <v>417</v>
      </c>
    </row>
    <row r="491" spans="1:9" s="1" customFormat="1" x14ac:dyDescent="0.25">
      <c r="A491" s="5" t="s">
        <v>408</v>
      </c>
      <c r="B491" s="5" t="s">
        <v>509</v>
      </c>
      <c r="C491" s="5" t="s">
        <v>685</v>
      </c>
      <c r="D491" s="5" t="s">
        <v>788</v>
      </c>
      <c r="E491" s="5">
        <v>54</v>
      </c>
      <c r="F491" s="50">
        <v>23444</v>
      </c>
      <c r="G491" s="5">
        <v>560679</v>
      </c>
      <c r="H491" s="50">
        <v>31802</v>
      </c>
      <c r="I491" s="5" t="s">
        <v>417</v>
      </c>
    </row>
    <row r="492" spans="1:9" s="1" customFormat="1" x14ac:dyDescent="0.25">
      <c r="A492" s="5" t="s">
        <v>413</v>
      </c>
      <c r="B492" s="5" t="s">
        <v>631</v>
      </c>
      <c r="C492" s="5" t="s">
        <v>529</v>
      </c>
      <c r="D492" s="5" t="s">
        <v>416</v>
      </c>
      <c r="E492" s="5">
        <v>54</v>
      </c>
      <c r="F492" s="50">
        <v>23568</v>
      </c>
      <c r="G492" s="5">
        <v>560733</v>
      </c>
      <c r="H492" s="50">
        <v>31917</v>
      </c>
      <c r="I492" s="5" t="s">
        <v>417</v>
      </c>
    </row>
    <row r="493" spans="1:9" s="1" customFormat="1" x14ac:dyDescent="0.25">
      <c r="A493" s="5" t="s">
        <v>413</v>
      </c>
      <c r="B493" s="5" t="s">
        <v>506</v>
      </c>
      <c r="C493" s="5" t="s">
        <v>563</v>
      </c>
      <c r="D493" s="5" t="s">
        <v>416</v>
      </c>
      <c r="E493" s="5">
        <v>55</v>
      </c>
      <c r="F493" s="50">
        <v>23258</v>
      </c>
      <c r="G493" s="5">
        <v>560739</v>
      </c>
      <c r="H493" s="50">
        <v>32032</v>
      </c>
      <c r="I493" s="5" t="s">
        <v>417</v>
      </c>
    </row>
    <row r="494" spans="1:9" s="1" customFormat="1" x14ac:dyDescent="0.25">
      <c r="A494" s="5" t="s">
        <v>454</v>
      </c>
      <c r="B494" s="5" t="s">
        <v>526</v>
      </c>
      <c r="C494" s="5" t="s">
        <v>789</v>
      </c>
      <c r="D494" s="5" t="s">
        <v>436</v>
      </c>
      <c r="E494" s="5">
        <v>54</v>
      </c>
      <c r="F494" s="50">
        <v>23415</v>
      </c>
      <c r="G494" s="5">
        <v>560736</v>
      </c>
      <c r="H494" s="50">
        <v>31870</v>
      </c>
      <c r="I494" s="5" t="s">
        <v>417</v>
      </c>
    </row>
    <row r="495" spans="1:9" s="1" customFormat="1" x14ac:dyDescent="0.25">
      <c r="A495" s="5" t="s">
        <v>413</v>
      </c>
      <c r="B495" s="5" t="s">
        <v>521</v>
      </c>
      <c r="C495" s="5" t="s">
        <v>596</v>
      </c>
      <c r="D495" s="5" t="s">
        <v>460</v>
      </c>
      <c r="E495" s="5">
        <v>53</v>
      </c>
      <c r="F495" s="50">
        <v>23691</v>
      </c>
      <c r="G495" s="5">
        <v>560756</v>
      </c>
      <c r="H495" s="50">
        <v>31824</v>
      </c>
      <c r="I495" s="5" t="s">
        <v>417</v>
      </c>
    </row>
    <row r="496" spans="1:9" s="1" customFormat="1" x14ac:dyDescent="0.25">
      <c r="A496" s="5" t="s">
        <v>413</v>
      </c>
      <c r="B496" s="5" t="s">
        <v>590</v>
      </c>
      <c r="C496" s="5" t="s">
        <v>532</v>
      </c>
      <c r="D496" s="5" t="s">
        <v>442</v>
      </c>
      <c r="E496" s="5">
        <v>56</v>
      </c>
      <c r="F496" s="50">
        <v>22783</v>
      </c>
      <c r="G496" s="5">
        <v>560742</v>
      </c>
      <c r="H496" s="50">
        <v>31865</v>
      </c>
      <c r="I496" s="5" t="s">
        <v>417</v>
      </c>
    </row>
    <row r="497" spans="1:9" s="1" customFormat="1" x14ac:dyDescent="0.25">
      <c r="A497" s="5" t="s">
        <v>413</v>
      </c>
      <c r="B497" s="5" t="s">
        <v>455</v>
      </c>
      <c r="C497" s="5" t="s">
        <v>435</v>
      </c>
      <c r="D497" s="5" t="s">
        <v>460</v>
      </c>
      <c r="E497" s="5">
        <v>58</v>
      </c>
      <c r="F497" s="50">
        <v>22114</v>
      </c>
      <c r="G497" s="5">
        <v>560745</v>
      </c>
      <c r="H497" s="50">
        <v>31872</v>
      </c>
      <c r="I497" s="5" t="s">
        <v>417</v>
      </c>
    </row>
    <row r="498" spans="1:9" s="1" customFormat="1" x14ac:dyDescent="0.25">
      <c r="A498" s="5" t="s">
        <v>413</v>
      </c>
      <c r="B498" s="5" t="s">
        <v>426</v>
      </c>
      <c r="C498" s="5" t="s">
        <v>790</v>
      </c>
      <c r="D498" s="5" t="s">
        <v>425</v>
      </c>
      <c r="E498" s="5">
        <v>52</v>
      </c>
      <c r="F498" s="50">
        <v>24357</v>
      </c>
      <c r="G498" s="5">
        <v>560744</v>
      </c>
      <c r="H498" s="50">
        <v>31931</v>
      </c>
      <c r="I498" s="5" t="s">
        <v>417</v>
      </c>
    </row>
    <row r="499" spans="1:9" s="1" customFormat="1" x14ac:dyDescent="0.25">
      <c r="A499" s="5" t="s">
        <v>413</v>
      </c>
      <c r="B499" s="5" t="s">
        <v>791</v>
      </c>
      <c r="C499" s="5" t="s">
        <v>792</v>
      </c>
      <c r="D499" s="5" t="s">
        <v>425</v>
      </c>
      <c r="E499" s="5">
        <v>52</v>
      </c>
      <c r="F499" s="50">
        <v>24247</v>
      </c>
      <c r="G499" s="5">
        <v>560749</v>
      </c>
      <c r="H499" s="50">
        <v>32228</v>
      </c>
      <c r="I499" s="5" t="s">
        <v>417</v>
      </c>
    </row>
    <row r="500" spans="1:9" s="1" customFormat="1" x14ac:dyDescent="0.25">
      <c r="A500" s="5" t="s">
        <v>413</v>
      </c>
      <c r="B500" s="5" t="s">
        <v>455</v>
      </c>
      <c r="C500" s="5" t="s">
        <v>793</v>
      </c>
      <c r="D500" s="5" t="s">
        <v>416</v>
      </c>
      <c r="E500" s="5">
        <v>52</v>
      </c>
      <c r="F500" s="50">
        <v>24218</v>
      </c>
      <c r="G500" s="5">
        <v>560751</v>
      </c>
      <c r="H500" s="50">
        <v>32168</v>
      </c>
      <c r="I500" s="5" t="s">
        <v>417</v>
      </c>
    </row>
    <row r="501" spans="1:9" s="1" customFormat="1" x14ac:dyDescent="0.25">
      <c r="A501" s="5" t="s">
        <v>413</v>
      </c>
      <c r="B501" s="5" t="s">
        <v>562</v>
      </c>
      <c r="C501" s="5" t="s">
        <v>472</v>
      </c>
      <c r="D501" s="5" t="s">
        <v>460</v>
      </c>
      <c r="E501" s="5">
        <v>59</v>
      </c>
      <c r="F501" s="50">
        <v>21797</v>
      </c>
      <c r="G501" s="5">
        <v>560690</v>
      </c>
      <c r="H501" s="50">
        <v>32423</v>
      </c>
      <c r="I501" s="5" t="s">
        <v>421</v>
      </c>
    </row>
    <row r="502" spans="1:9" s="1" customFormat="1" x14ac:dyDescent="0.25">
      <c r="A502" s="5" t="s">
        <v>408</v>
      </c>
      <c r="B502" s="5" t="s">
        <v>568</v>
      </c>
      <c r="C502" s="5" t="s">
        <v>419</v>
      </c>
      <c r="D502" s="5" t="s">
        <v>548</v>
      </c>
      <c r="E502" s="5">
        <v>55</v>
      </c>
      <c r="F502" s="50">
        <v>22929</v>
      </c>
      <c r="G502" s="5">
        <v>561223</v>
      </c>
      <c r="H502" s="50">
        <v>32485</v>
      </c>
      <c r="I502" s="5" t="s">
        <v>421</v>
      </c>
    </row>
    <row r="503" spans="1:9" s="1" customFormat="1" x14ac:dyDescent="0.25">
      <c r="A503" s="5" t="s">
        <v>413</v>
      </c>
      <c r="B503" s="5" t="s">
        <v>660</v>
      </c>
      <c r="C503" s="5" t="s">
        <v>794</v>
      </c>
      <c r="D503" s="5" t="s">
        <v>460</v>
      </c>
      <c r="E503" s="5">
        <v>52</v>
      </c>
      <c r="F503" s="50">
        <v>24326</v>
      </c>
      <c r="G503" s="5">
        <v>560738</v>
      </c>
      <c r="H503" s="50">
        <v>32457</v>
      </c>
      <c r="I503" s="5" t="s">
        <v>421</v>
      </c>
    </row>
    <row r="504" spans="1:9" s="1" customFormat="1" x14ac:dyDescent="0.25">
      <c r="A504" s="5" t="s">
        <v>408</v>
      </c>
      <c r="B504" s="5" t="s">
        <v>766</v>
      </c>
      <c r="C504" s="5" t="s">
        <v>621</v>
      </c>
      <c r="D504" s="5" t="s">
        <v>658</v>
      </c>
      <c r="E504" s="5">
        <v>53</v>
      </c>
      <c r="F504" s="50">
        <v>23723</v>
      </c>
      <c r="G504" s="5">
        <v>560764</v>
      </c>
      <c r="H504" s="50">
        <v>32367</v>
      </c>
      <c r="I504" s="5" t="s">
        <v>421</v>
      </c>
    </row>
    <row r="505" spans="1:9" s="1" customFormat="1" x14ac:dyDescent="0.25">
      <c r="A505" s="5" t="s">
        <v>408</v>
      </c>
      <c r="B505" s="5" t="s">
        <v>572</v>
      </c>
      <c r="C505" s="5" t="s">
        <v>621</v>
      </c>
      <c r="D505" s="5" t="s">
        <v>478</v>
      </c>
      <c r="E505" s="5">
        <v>58</v>
      </c>
      <c r="F505" s="50">
        <v>22107</v>
      </c>
      <c r="G505" s="5">
        <v>560770</v>
      </c>
      <c r="H505" s="50">
        <v>32292</v>
      </c>
      <c r="I505" s="5" t="s">
        <v>421</v>
      </c>
    </row>
    <row r="506" spans="1:9" s="1" customFormat="1" x14ac:dyDescent="0.25">
      <c r="A506" s="5" t="s">
        <v>413</v>
      </c>
      <c r="B506" s="5" t="s">
        <v>660</v>
      </c>
      <c r="C506" s="5" t="s">
        <v>795</v>
      </c>
      <c r="D506" s="5" t="s">
        <v>457</v>
      </c>
      <c r="E506" s="5">
        <v>56</v>
      </c>
      <c r="F506" s="50">
        <v>22710</v>
      </c>
      <c r="G506" s="5">
        <v>560698</v>
      </c>
      <c r="H506" s="50">
        <v>32472</v>
      </c>
      <c r="I506" s="5" t="s">
        <v>421</v>
      </c>
    </row>
    <row r="507" spans="1:9" s="1" customFormat="1" x14ac:dyDescent="0.25">
      <c r="A507" s="5" t="s">
        <v>408</v>
      </c>
      <c r="B507" s="5" t="s">
        <v>455</v>
      </c>
      <c r="C507" s="5" t="s">
        <v>776</v>
      </c>
      <c r="D507" s="5" t="s">
        <v>473</v>
      </c>
      <c r="E507" s="5">
        <v>52</v>
      </c>
      <c r="F507" s="50">
        <v>24329</v>
      </c>
      <c r="G507" s="5">
        <v>351381</v>
      </c>
      <c r="H507" s="50">
        <v>32485</v>
      </c>
      <c r="I507" s="5" t="s">
        <v>421</v>
      </c>
    </row>
    <row r="508" spans="1:9" s="1" customFormat="1" x14ac:dyDescent="0.25">
      <c r="A508" s="5" t="s">
        <v>413</v>
      </c>
      <c r="B508" s="5" t="s">
        <v>564</v>
      </c>
      <c r="C508" s="5" t="s">
        <v>453</v>
      </c>
      <c r="D508" s="5" t="s">
        <v>416</v>
      </c>
      <c r="E508" s="5">
        <v>61</v>
      </c>
      <c r="F508" s="50">
        <v>20735</v>
      </c>
      <c r="G508" s="5">
        <v>560776</v>
      </c>
      <c r="H508" s="50">
        <v>32408</v>
      </c>
      <c r="I508" s="5" t="s">
        <v>421</v>
      </c>
    </row>
    <row r="509" spans="1:9" s="1" customFormat="1" x14ac:dyDescent="0.25">
      <c r="A509" s="5" t="s">
        <v>413</v>
      </c>
      <c r="B509" s="5" t="s">
        <v>664</v>
      </c>
      <c r="C509" s="5" t="s">
        <v>596</v>
      </c>
      <c r="D509" s="5" t="s">
        <v>439</v>
      </c>
      <c r="E509" s="5">
        <v>54</v>
      </c>
      <c r="F509" s="50">
        <v>23353</v>
      </c>
      <c r="G509" s="5">
        <v>560735</v>
      </c>
      <c r="H509" s="50">
        <v>32183</v>
      </c>
      <c r="I509" s="5" t="s">
        <v>421</v>
      </c>
    </row>
    <row r="510" spans="1:9" s="1" customFormat="1" x14ac:dyDescent="0.25">
      <c r="A510" s="5" t="s">
        <v>413</v>
      </c>
      <c r="B510" s="5" t="s">
        <v>431</v>
      </c>
      <c r="C510" s="5" t="s">
        <v>432</v>
      </c>
      <c r="D510" s="5" t="s">
        <v>457</v>
      </c>
      <c r="E510" s="5">
        <v>51</v>
      </c>
      <c r="F510" s="50">
        <v>24387</v>
      </c>
      <c r="G510" s="5">
        <v>560794</v>
      </c>
      <c r="H510" s="50">
        <v>32298</v>
      </c>
      <c r="I510" s="5" t="s">
        <v>421</v>
      </c>
    </row>
    <row r="511" spans="1:9" s="1" customFormat="1" x14ac:dyDescent="0.25">
      <c r="A511" s="5" t="s">
        <v>413</v>
      </c>
      <c r="B511" s="5" t="s">
        <v>506</v>
      </c>
      <c r="C511" s="5" t="s">
        <v>576</v>
      </c>
      <c r="D511" s="5" t="s">
        <v>473</v>
      </c>
      <c r="E511" s="5">
        <v>57</v>
      </c>
      <c r="F511" s="50">
        <v>22466</v>
      </c>
      <c r="G511" s="5">
        <v>560797</v>
      </c>
      <c r="H511" s="50">
        <v>32280</v>
      </c>
      <c r="I511" s="5" t="s">
        <v>466</v>
      </c>
    </row>
    <row r="512" spans="1:9" s="1" customFormat="1" x14ac:dyDescent="0.25">
      <c r="A512" s="5" t="s">
        <v>408</v>
      </c>
      <c r="B512" s="5" t="s">
        <v>709</v>
      </c>
      <c r="C512" s="5" t="s">
        <v>550</v>
      </c>
      <c r="D512" s="5" t="s">
        <v>482</v>
      </c>
      <c r="E512" s="5">
        <v>55</v>
      </c>
      <c r="F512" s="50">
        <v>23196</v>
      </c>
      <c r="G512" s="5">
        <v>561474</v>
      </c>
      <c r="H512" s="50">
        <v>32297</v>
      </c>
      <c r="I512" s="5" t="s">
        <v>466</v>
      </c>
    </row>
    <row r="513" spans="1:9" s="1" customFormat="1" x14ac:dyDescent="0.25">
      <c r="A513" s="5" t="s">
        <v>413</v>
      </c>
      <c r="B513" s="5" t="s">
        <v>431</v>
      </c>
      <c r="C513" s="5" t="s">
        <v>796</v>
      </c>
      <c r="D513" s="5" t="s">
        <v>749</v>
      </c>
      <c r="E513" s="5">
        <v>53</v>
      </c>
      <c r="F513" s="50">
        <v>23830</v>
      </c>
      <c r="G513" s="5">
        <v>560801</v>
      </c>
      <c r="H513" s="50">
        <v>32268</v>
      </c>
      <c r="I513" s="5" t="s">
        <v>466</v>
      </c>
    </row>
    <row r="514" spans="1:9" s="1" customFormat="1" x14ac:dyDescent="0.25">
      <c r="A514" s="5" t="s">
        <v>413</v>
      </c>
      <c r="B514" s="5" t="s">
        <v>652</v>
      </c>
      <c r="C514" s="5" t="s">
        <v>489</v>
      </c>
      <c r="D514" s="5" t="s">
        <v>460</v>
      </c>
      <c r="E514" s="5">
        <v>52</v>
      </c>
      <c r="F514" s="50">
        <v>24360</v>
      </c>
      <c r="G514" s="5">
        <v>560802</v>
      </c>
      <c r="H514" s="50">
        <v>32487</v>
      </c>
      <c r="I514" s="5" t="s">
        <v>466</v>
      </c>
    </row>
    <row r="515" spans="1:9" s="1" customFormat="1" x14ac:dyDescent="0.25">
      <c r="A515" s="5" t="s">
        <v>413</v>
      </c>
      <c r="B515" s="5" t="s">
        <v>479</v>
      </c>
      <c r="C515" s="5" t="s">
        <v>563</v>
      </c>
      <c r="D515" s="5" t="s">
        <v>797</v>
      </c>
      <c r="E515" s="5">
        <v>51</v>
      </c>
      <c r="F515" s="50">
        <v>24727</v>
      </c>
      <c r="G515" s="5">
        <v>560796</v>
      </c>
      <c r="H515" s="50">
        <v>32150</v>
      </c>
      <c r="I515" s="5" t="s">
        <v>466</v>
      </c>
    </row>
    <row r="516" spans="1:9" s="1" customFormat="1" x14ac:dyDescent="0.25">
      <c r="A516" s="5" t="s">
        <v>413</v>
      </c>
      <c r="B516" s="5" t="s">
        <v>493</v>
      </c>
      <c r="C516" s="5" t="s">
        <v>752</v>
      </c>
      <c r="D516" s="5" t="s">
        <v>536</v>
      </c>
      <c r="E516" s="5">
        <v>51</v>
      </c>
      <c r="F516" s="50">
        <v>24565</v>
      </c>
      <c r="G516" s="5">
        <v>560800</v>
      </c>
      <c r="H516" s="50">
        <v>32285</v>
      </c>
      <c r="I516" s="5" t="s">
        <v>466</v>
      </c>
    </row>
    <row r="517" spans="1:9" s="1" customFormat="1" x14ac:dyDescent="0.25">
      <c r="A517" s="5" t="s">
        <v>413</v>
      </c>
      <c r="B517" s="5" t="s">
        <v>512</v>
      </c>
      <c r="C517" s="5" t="s">
        <v>518</v>
      </c>
      <c r="D517" s="5" t="s">
        <v>798</v>
      </c>
      <c r="E517" s="5">
        <v>58</v>
      </c>
      <c r="F517" s="50">
        <v>21865</v>
      </c>
      <c r="G517" s="5">
        <v>350116</v>
      </c>
      <c r="H517" s="50">
        <v>32306</v>
      </c>
      <c r="I517" s="5" t="s">
        <v>466</v>
      </c>
    </row>
    <row r="518" spans="1:9" s="1" customFormat="1" x14ac:dyDescent="0.25">
      <c r="A518" s="5" t="s">
        <v>454</v>
      </c>
      <c r="B518" s="5" t="s">
        <v>660</v>
      </c>
      <c r="C518" s="5" t="s">
        <v>773</v>
      </c>
      <c r="D518" s="5" t="s">
        <v>799</v>
      </c>
      <c r="E518" s="5">
        <v>54</v>
      </c>
      <c r="F518" s="50">
        <v>23295</v>
      </c>
      <c r="G518" s="5">
        <v>351173</v>
      </c>
      <c r="H518" s="50">
        <v>32266</v>
      </c>
      <c r="I518" s="5" t="s">
        <v>466</v>
      </c>
    </row>
    <row r="519" spans="1:9" s="1" customFormat="1" x14ac:dyDescent="0.25">
      <c r="A519" s="5" t="s">
        <v>408</v>
      </c>
      <c r="B519" s="5" t="s">
        <v>541</v>
      </c>
      <c r="C519" s="5" t="s">
        <v>550</v>
      </c>
      <c r="D519" s="5" t="s">
        <v>763</v>
      </c>
      <c r="E519" s="5">
        <v>54</v>
      </c>
      <c r="F519" s="50">
        <v>23632</v>
      </c>
      <c r="G519" s="5">
        <v>350274</v>
      </c>
      <c r="H519" s="50">
        <v>32502</v>
      </c>
      <c r="I519" s="5" t="s">
        <v>466</v>
      </c>
    </row>
    <row r="520" spans="1:9" s="1" customFormat="1" x14ac:dyDescent="0.25">
      <c r="A520" s="5" t="s">
        <v>408</v>
      </c>
      <c r="B520" s="5" t="s">
        <v>461</v>
      </c>
      <c r="C520" s="5" t="s">
        <v>774</v>
      </c>
      <c r="D520" s="5" t="s">
        <v>800</v>
      </c>
      <c r="E520" s="5">
        <v>53</v>
      </c>
      <c r="F520" s="50">
        <v>23840</v>
      </c>
      <c r="G520" s="5">
        <v>560719</v>
      </c>
      <c r="H520" s="50">
        <v>32336</v>
      </c>
      <c r="I520" s="5" t="s">
        <v>412</v>
      </c>
    </row>
    <row r="521" spans="1:9" s="1" customFormat="1" x14ac:dyDescent="0.25">
      <c r="A521" s="5" t="s">
        <v>413</v>
      </c>
      <c r="B521" s="5" t="s">
        <v>526</v>
      </c>
      <c r="C521" s="5" t="s">
        <v>801</v>
      </c>
      <c r="D521" s="5" t="s">
        <v>416</v>
      </c>
      <c r="E521" s="5">
        <v>53</v>
      </c>
      <c r="F521" s="50">
        <v>23927</v>
      </c>
      <c r="G521" s="5">
        <v>560806</v>
      </c>
      <c r="H521" s="50">
        <v>32205</v>
      </c>
      <c r="I521" s="5" t="s">
        <v>412</v>
      </c>
    </row>
    <row r="522" spans="1:9" s="1" customFormat="1" x14ac:dyDescent="0.25">
      <c r="A522" s="5" t="s">
        <v>408</v>
      </c>
      <c r="B522" s="5" t="s">
        <v>667</v>
      </c>
      <c r="C522" s="5" t="s">
        <v>779</v>
      </c>
      <c r="D522" s="5" t="s">
        <v>536</v>
      </c>
      <c r="E522" s="5">
        <v>53</v>
      </c>
      <c r="F522" s="50">
        <v>23789</v>
      </c>
      <c r="G522" s="5">
        <v>560722</v>
      </c>
      <c r="H522" s="50">
        <v>32427</v>
      </c>
      <c r="I522" s="5" t="s">
        <v>412</v>
      </c>
    </row>
    <row r="523" spans="1:9" s="1" customFormat="1" x14ac:dyDescent="0.25">
      <c r="A523" s="5" t="s">
        <v>413</v>
      </c>
      <c r="B523" s="5" t="s">
        <v>410</v>
      </c>
      <c r="C523" s="5" t="s">
        <v>721</v>
      </c>
      <c r="D523" s="5" t="s">
        <v>802</v>
      </c>
      <c r="E523" s="5">
        <v>53</v>
      </c>
      <c r="F523" s="50">
        <v>23848</v>
      </c>
      <c r="G523" s="5">
        <v>350277</v>
      </c>
      <c r="H523" s="50">
        <v>32341</v>
      </c>
      <c r="I523" s="5" t="s">
        <v>412</v>
      </c>
    </row>
    <row r="524" spans="1:9" s="1" customFormat="1" x14ac:dyDescent="0.25">
      <c r="A524" s="5" t="s">
        <v>413</v>
      </c>
      <c r="B524" s="5" t="s">
        <v>512</v>
      </c>
      <c r="C524" s="5" t="s">
        <v>803</v>
      </c>
      <c r="D524" s="5" t="s">
        <v>622</v>
      </c>
      <c r="E524" s="5">
        <v>53</v>
      </c>
      <c r="F524" s="50">
        <v>23865</v>
      </c>
      <c r="G524" s="5">
        <v>560813</v>
      </c>
      <c r="H524" s="50">
        <v>32408</v>
      </c>
      <c r="I524" s="5" t="s">
        <v>412</v>
      </c>
    </row>
    <row r="525" spans="1:9" s="1" customFormat="1" x14ac:dyDescent="0.25">
      <c r="A525" s="5" t="s">
        <v>413</v>
      </c>
      <c r="B525" s="5" t="s">
        <v>791</v>
      </c>
      <c r="C525" s="5" t="s">
        <v>804</v>
      </c>
      <c r="D525" s="5" t="s">
        <v>622</v>
      </c>
      <c r="E525" s="5">
        <v>52</v>
      </c>
      <c r="F525" s="50">
        <v>24115</v>
      </c>
      <c r="G525" s="5">
        <v>560815</v>
      </c>
      <c r="H525" s="50">
        <v>32236</v>
      </c>
      <c r="I525" s="5" t="s">
        <v>412</v>
      </c>
    </row>
    <row r="526" spans="1:9" s="1" customFormat="1" x14ac:dyDescent="0.25">
      <c r="A526" s="5" t="s">
        <v>413</v>
      </c>
      <c r="B526" s="5" t="s">
        <v>648</v>
      </c>
      <c r="C526" s="5" t="s">
        <v>91</v>
      </c>
      <c r="D526" s="5" t="s">
        <v>622</v>
      </c>
      <c r="E526" s="5">
        <v>52</v>
      </c>
      <c r="F526" s="50">
        <v>24217</v>
      </c>
      <c r="G526" s="5">
        <v>560821</v>
      </c>
      <c r="H526" s="50">
        <v>32503</v>
      </c>
      <c r="I526" s="5" t="s">
        <v>412</v>
      </c>
    </row>
    <row r="527" spans="1:9" s="1" customFormat="1" x14ac:dyDescent="0.25">
      <c r="A527" s="5" t="s">
        <v>408</v>
      </c>
      <c r="B527" s="5" t="s">
        <v>629</v>
      </c>
      <c r="C527" s="5" t="s">
        <v>444</v>
      </c>
      <c r="D527" s="5" t="s">
        <v>780</v>
      </c>
      <c r="E527" s="5">
        <v>53</v>
      </c>
      <c r="F527" s="50">
        <v>23935</v>
      </c>
      <c r="G527" s="5">
        <v>560734</v>
      </c>
      <c r="H527" s="50">
        <v>32458</v>
      </c>
      <c r="I527" s="5" t="s">
        <v>412</v>
      </c>
    </row>
    <row r="528" spans="1:9" s="1" customFormat="1" x14ac:dyDescent="0.25">
      <c r="A528" s="5" t="s">
        <v>413</v>
      </c>
      <c r="B528" s="5" t="s">
        <v>730</v>
      </c>
      <c r="C528" s="5" t="s">
        <v>609</v>
      </c>
      <c r="D528" s="5" t="s">
        <v>805</v>
      </c>
      <c r="E528" s="5">
        <v>53</v>
      </c>
      <c r="F528" s="50">
        <v>23874</v>
      </c>
      <c r="G528" s="5">
        <v>560824</v>
      </c>
      <c r="H528" s="50">
        <v>32473</v>
      </c>
      <c r="I528" s="5" t="s">
        <v>412</v>
      </c>
    </row>
    <row r="529" spans="1:9" s="1" customFormat="1" x14ac:dyDescent="0.25">
      <c r="A529" s="5" t="s">
        <v>454</v>
      </c>
      <c r="B529" s="5" t="s">
        <v>568</v>
      </c>
      <c r="C529" s="5" t="s">
        <v>438</v>
      </c>
      <c r="D529" s="5" t="s">
        <v>806</v>
      </c>
      <c r="E529" s="5">
        <v>52</v>
      </c>
      <c r="F529" s="50">
        <v>24280</v>
      </c>
      <c r="G529" s="5">
        <v>560825</v>
      </c>
      <c r="H529" s="50">
        <v>32606</v>
      </c>
      <c r="I529" s="5" t="s">
        <v>412</v>
      </c>
    </row>
    <row r="530" spans="1:9" s="1" customFormat="1" x14ac:dyDescent="0.25">
      <c r="A530" s="5" t="s">
        <v>413</v>
      </c>
      <c r="B530" s="5" t="s">
        <v>568</v>
      </c>
      <c r="C530" s="5" t="s">
        <v>472</v>
      </c>
      <c r="D530" s="5" t="s">
        <v>470</v>
      </c>
      <c r="E530" s="5">
        <v>52</v>
      </c>
      <c r="F530" s="50">
        <v>24261</v>
      </c>
      <c r="G530" s="5">
        <v>560826</v>
      </c>
      <c r="H530" s="50">
        <v>32362</v>
      </c>
      <c r="I530" s="5" t="s">
        <v>412</v>
      </c>
    </row>
    <row r="531" spans="1:9" s="1" customFormat="1" x14ac:dyDescent="0.25">
      <c r="A531" s="5" t="s">
        <v>413</v>
      </c>
      <c r="B531" s="5" t="s">
        <v>559</v>
      </c>
      <c r="C531" s="5" t="s">
        <v>91</v>
      </c>
      <c r="D531" s="5" t="s">
        <v>460</v>
      </c>
      <c r="E531" s="5">
        <v>51</v>
      </c>
      <c r="F531" s="50">
        <v>24418</v>
      </c>
      <c r="G531" s="5">
        <v>560835</v>
      </c>
      <c r="H531" s="50">
        <v>32398</v>
      </c>
      <c r="I531" s="5" t="s">
        <v>417</v>
      </c>
    </row>
    <row r="532" spans="1:9" s="1" customFormat="1" x14ac:dyDescent="0.25">
      <c r="A532" s="5" t="s">
        <v>413</v>
      </c>
      <c r="B532" s="5" t="s">
        <v>541</v>
      </c>
      <c r="C532" s="5" t="s">
        <v>807</v>
      </c>
      <c r="D532" s="5" t="s">
        <v>508</v>
      </c>
      <c r="E532" s="5">
        <v>65</v>
      </c>
      <c r="F532" s="50">
        <v>19426</v>
      </c>
      <c r="G532" s="5">
        <v>560831</v>
      </c>
      <c r="H532" s="50">
        <v>32327</v>
      </c>
      <c r="I532" s="5" t="s">
        <v>417</v>
      </c>
    </row>
    <row r="533" spans="1:9" s="1" customFormat="1" x14ac:dyDescent="0.25">
      <c r="A533" s="5" t="s">
        <v>413</v>
      </c>
      <c r="B533" s="5" t="s">
        <v>414</v>
      </c>
      <c r="C533" s="5" t="s">
        <v>808</v>
      </c>
      <c r="D533" s="5" t="s">
        <v>460</v>
      </c>
      <c r="E533" s="5">
        <v>52</v>
      </c>
      <c r="F533" s="50">
        <v>24338</v>
      </c>
      <c r="G533" s="5">
        <v>560827</v>
      </c>
      <c r="H533" s="50">
        <v>32223</v>
      </c>
      <c r="I533" s="5" t="s">
        <v>417</v>
      </c>
    </row>
    <row r="534" spans="1:9" s="1" customFormat="1" x14ac:dyDescent="0.25">
      <c r="A534" s="5" t="s">
        <v>408</v>
      </c>
      <c r="B534" s="5" t="s">
        <v>784</v>
      </c>
      <c r="C534" s="5" t="s">
        <v>152</v>
      </c>
      <c r="D534" s="5" t="s">
        <v>536</v>
      </c>
      <c r="E534" s="5">
        <v>53</v>
      </c>
      <c r="F534" s="50">
        <v>23783</v>
      </c>
      <c r="G534" s="5">
        <v>560747</v>
      </c>
      <c r="H534" s="50">
        <v>32803</v>
      </c>
      <c r="I534" s="5" t="s">
        <v>417</v>
      </c>
    </row>
    <row r="535" spans="1:9" s="1" customFormat="1" x14ac:dyDescent="0.25">
      <c r="A535" s="5" t="s">
        <v>408</v>
      </c>
      <c r="B535" s="5" t="s">
        <v>586</v>
      </c>
      <c r="C535" s="5" t="s">
        <v>535</v>
      </c>
      <c r="D535" s="5" t="s">
        <v>445</v>
      </c>
      <c r="E535" s="5">
        <v>55</v>
      </c>
      <c r="F535" s="50">
        <v>23091</v>
      </c>
      <c r="G535" s="5">
        <v>560838</v>
      </c>
      <c r="H535" s="50">
        <v>32618</v>
      </c>
      <c r="I535" s="5" t="s">
        <v>417</v>
      </c>
    </row>
    <row r="536" spans="1:9" s="1" customFormat="1" x14ac:dyDescent="0.25">
      <c r="A536" s="5" t="s">
        <v>408</v>
      </c>
      <c r="B536" s="5" t="s">
        <v>634</v>
      </c>
      <c r="C536" s="5" t="s">
        <v>630</v>
      </c>
      <c r="D536" s="5" t="s">
        <v>473</v>
      </c>
      <c r="E536" s="5">
        <v>52</v>
      </c>
      <c r="F536" s="50">
        <v>24280</v>
      </c>
      <c r="G536" s="5">
        <v>560842</v>
      </c>
      <c r="H536" s="50">
        <v>32606</v>
      </c>
      <c r="I536" s="5" t="s">
        <v>417</v>
      </c>
    </row>
    <row r="537" spans="1:9" s="1" customFormat="1" x14ac:dyDescent="0.25">
      <c r="A537" s="5" t="s">
        <v>413</v>
      </c>
      <c r="B537" s="5" t="s">
        <v>730</v>
      </c>
      <c r="C537" s="5" t="s">
        <v>441</v>
      </c>
      <c r="D537" s="5" t="s">
        <v>460</v>
      </c>
      <c r="E537" s="5">
        <v>51</v>
      </c>
      <c r="F537" s="50">
        <v>24570</v>
      </c>
      <c r="G537" s="5">
        <v>560837</v>
      </c>
      <c r="H537" s="50">
        <v>32631</v>
      </c>
      <c r="I537" s="5" t="s">
        <v>417</v>
      </c>
    </row>
    <row r="538" spans="1:9" s="1" customFormat="1" x14ac:dyDescent="0.25">
      <c r="A538" s="5" t="s">
        <v>408</v>
      </c>
      <c r="B538" s="5" t="s">
        <v>719</v>
      </c>
      <c r="C538" s="5" t="s">
        <v>465</v>
      </c>
      <c r="D538" s="5" t="s">
        <v>470</v>
      </c>
      <c r="E538" s="5">
        <v>58</v>
      </c>
      <c r="F538" s="50">
        <v>22065</v>
      </c>
      <c r="G538" s="5">
        <v>350371</v>
      </c>
      <c r="H538" s="50">
        <v>32755</v>
      </c>
      <c r="I538" s="5" t="s">
        <v>417</v>
      </c>
    </row>
    <row r="539" spans="1:9" s="1" customFormat="1" x14ac:dyDescent="0.25">
      <c r="A539" s="5" t="s">
        <v>408</v>
      </c>
      <c r="B539" s="5" t="s">
        <v>665</v>
      </c>
      <c r="C539" s="5" t="s">
        <v>155</v>
      </c>
      <c r="D539" s="5" t="s">
        <v>726</v>
      </c>
      <c r="E539" s="5">
        <v>53</v>
      </c>
      <c r="F539" s="50">
        <v>23660</v>
      </c>
      <c r="G539" s="5">
        <v>560765</v>
      </c>
      <c r="H539" s="50">
        <v>32648</v>
      </c>
      <c r="I539" s="5" t="s">
        <v>417</v>
      </c>
    </row>
    <row r="540" spans="1:9" s="1" customFormat="1" x14ac:dyDescent="0.25">
      <c r="A540" s="5" t="s">
        <v>408</v>
      </c>
      <c r="B540" s="5" t="s">
        <v>618</v>
      </c>
      <c r="C540" s="5" t="s">
        <v>685</v>
      </c>
      <c r="D540" s="5" t="s">
        <v>442</v>
      </c>
      <c r="E540" s="5">
        <v>55</v>
      </c>
      <c r="F540" s="50">
        <v>22961</v>
      </c>
      <c r="G540" s="5">
        <v>560850</v>
      </c>
      <c r="H540" s="50">
        <v>32761</v>
      </c>
      <c r="I540" s="5" t="s">
        <v>417</v>
      </c>
    </row>
    <row r="541" spans="1:9" s="1" customFormat="1" x14ac:dyDescent="0.25">
      <c r="A541" s="5" t="s">
        <v>408</v>
      </c>
      <c r="B541" s="5" t="s">
        <v>531</v>
      </c>
      <c r="C541" s="5" t="s">
        <v>621</v>
      </c>
      <c r="D541" s="5" t="s">
        <v>449</v>
      </c>
      <c r="E541" s="5">
        <v>54</v>
      </c>
      <c r="F541" s="50">
        <v>23562</v>
      </c>
      <c r="G541" s="5">
        <v>560851</v>
      </c>
      <c r="H541" s="50">
        <v>32513</v>
      </c>
      <c r="I541" s="5" t="s">
        <v>417</v>
      </c>
    </row>
    <row r="542" spans="1:9" s="1" customFormat="1" x14ac:dyDescent="0.25">
      <c r="A542" s="5" t="s">
        <v>413</v>
      </c>
      <c r="B542" s="5" t="s">
        <v>497</v>
      </c>
      <c r="C542" s="5" t="s">
        <v>706</v>
      </c>
      <c r="D542" s="5" t="s">
        <v>473</v>
      </c>
      <c r="E542" s="5">
        <v>53</v>
      </c>
      <c r="F542" s="50">
        <v>23799</v>
      </c>
      <c r="G542" s="5">
        <v>351446</v>
      </c>
      <c r="H542" s="50">
        <v>33153</v>
      </c>
      <c r="I542" s="5" t="s">
        <v>417</v>
      </c>
    </row>
    <row r="543" spans="1:9" s="1" customFormat="1" x14ac:dyDescent="0.25">
      <c r="A543" s="5" t="s">
        <v>413</v>
      </c>
      <c r="B543" s="5" t="s">
        <v>476</v>
      </c>
      <c r="C543" s="5" t="s">
        <v>583</v>
      </c>
      <c r="D543" s="5" t="s">
        <v>416</v>
      </c>
      <c r="E543" s="5">
        <v>55</v>
      </c>
      <c r="F543" s="50">
        <v>23230</v>
      </c>
      <c r="G543" s="5">
        <v>560856</v>
      </c>
      <c r="H543" s="50">
        <v>32570</v>
      </c>
      <c r="I543" s="5" t="s">
        <v>417</v>
      </c>
    </row>
    <row r="544" spans="1:9" s="1" customFormat="1" x14ac:dyDescent="0.25">
      <c r="A544" s="5" t="s">
        <v>408</v>
      </c>
      <c r="B544" s="5" t="s">
        <v>639</v>
      </c>
      <c r="C544" s="5" t="s">
        <v>776</v>
      </c>
      <c r="D544" s="5" t="s">
        <v>425</v>
      </c>
      <c r="E544" s="5">
        <v>52</v>
      </c>
      <c r="F544" s="50">
        <v>24310</v>
      </c>
      <c r="G544" s="5">
        <v>560803</v>
      </c>
      <c r="H544" s="50">
        <v>32838</v>
      </c>
      <c r="I544" s="5" t="s">
        <v>417</v>
      </c>
    </row>
    <row r="545" spans="1:9" s="1" customFormat="1" x14ac:dyDescent="0.25">
      <c r="A545" s="5" t="s">
        <v>408</v>
      </c>
      <c r="B545" s="5" t="s">
        <v>471</v>
      </c>
      <c r="C545" s="5" t="s">
        <v>532</v>
      </c>
      <c r="D545" s="5" t="s">
        <v>416</v>
      </c>
      <c r="E545" s="5">
        <v>52</v>
      </c>
      <c r="F545" s="50">
        <v>24202</v>
      </c>
      <c r="G545" s="5">
        <v>560795</v>
      </c>
      <c r="H545" s="50">
        <v>32852</v>
      </c>
      <c r="I545" s="5" t="s">
        <v>417</v>
      </c>
    </row>
    <row r="546" spans="1:9" s="1" customFormat="1" x14ac:dyDescent="0.25">
      <c r="A546" s="5" t="s">
        <v>413</v>
      </c>
      <c r="B546" s="5" t="s">
        <v>570</v>
      </c>
      <c r="C546" s="5" t="s">
        <v>515</v>
      </c>
      <c r="D546" s="5" t="s">
        <v>638</v>
      </c>
      <c r="E546" s="5">
        <v>54</v>
      </c>
      <c r="F546" s="50">
        <v>23441</v>
      </c>
      <c r="G546" s="5">
        <v>351492</v>
      </c>
      <c r="H546" s="50">
        <v>32796</v>
      </c>
      <c r="I546" s="5" t="s">
        <v>417</v>
      </c>
    </row>
    <row r="547" spans="1:9" s="1" customFormat="1" x14ac:dyDescent="0.25">
      <c r="A547" s="5" t="s">
        <v>408</v>
      </c>
      <c r="B547" s="5" t="s">
        <v>431</v>
      </c>
      <c r="C547" s="5" t="s">
        <v>155</v>
      </c>
      <c r="D547" s="5" t="s">
        <v>536</v>
      </c>
      <c r="E547" s="5">
        <v>51</v>
      </c>
      <c r="F547" s="50">
        <v>24436</v>
      </c>
      <c r="G547" s="5">
        <v>350735</v>
      </c>
      <c r="H547" s="50">
        <v>32533</v>
      </c>
      <c r="I547" s="5" t="s">
        <v>421</v>
      </c>
    </row>
    <row r="548" spans="1:9" s="1" customFormat="1" x14ac:dyDescent="0.25">
      <c r="A548" s="5" t="s">
        <v>408</v>
      </c>
      <c r="B548" s="5" t="s">
        <v>625</v>
      </c>
      <c r="C548" s="5" t="s">
        <v>444</v>
      </c>
      <c r="D548" s="5" t="s">
        <v>619</v>
      </c>
      <c r="E548" s="5">
        <v>54</v>
      </c>
      <c r="F548" s="50">
        <v>23472</v>
      </c>
      <c r="G548" s="5">
        <v>350740</v>
      </c>
      <c r="H548" s="50">
        <v>32648</v>
      </c>
      <c r="I548" s="5" t="s">
        <v>421</v>
      </c>
    </row>
    <row r="549" spans="1:9" s="1" customFormat="1" x14ac:dyDescent="0.25">
      <c r="A549" s="5" t="s">
        <v>413</v>
      </c>
      <c r="B549" s="5" t="s">
        <v>528</v>
      </c>
      <c r="C549" s="5" t="s">
        <v>809</v>
      </c>
      <c r="D549" s="5" t="s">
        <v>473</v>
      </c>
      <c r="E549" s="5">
        <v>52</v>
      </c>
      <c r="F549" s="50">
        <v>24159</v>
      </c>
      <c r="G549" s="5">
        <v>560856</v>
      </c>
      <c r="H549" s="50">
        <v>32763</v>
      </c>
      <c r="I549" s="5" t="s">
        <v>421</v>
      </c>
    </row>
    <row r="550" spans="1:9" s="1" customFormat="1" x14ac:dyDescent="0.25">
      <c r="A550" s="5" t="s">
        <v>408</v>
      </c>
      <c r="B550" s="5" t="s">
        <v>506</v>
      </c>
      <c r="C550" s="5" t="s">
        <v>465</v>
      </c>
      <c r="D550" s="5" t="s">
        <v>422</v>
      </c>
      <c r="E550" s="5">
        <v>52</v>
      </c>
      <c r="F550" s="50">
        <v>24132</v>
      </c>
      <c r="G550" s="5">
        <v>350742</v>
      </c>
      <c r="H550" s="50">
        <v>32601</v>
      </c>
      <c r="I550" s="5" t="s">
        <v>421</v>
      </c>
    </row>
    <row r="551" spans="1:9" s="1" customFormat="1" x14ac:dyDescent="0.25">
      <c r="A551" s="5" t="s">
        <v>408</v>
      </c>
      <c r="B551" s="5" t="s">
        <v>503</v>
      </c>
      <c r="C551" s="5" t="s">
        <v>810</v>
      </c>
      <c r="D551" s="5" t="s">
        <v>811</v>
      </c>
      <c r="E551" s="5">
        <v>60</v>
      </c>
      <c r="F551" s="50">
        <v>21407</v>
      </c>
      <c r="G551" s="5">
        <v>350770</v>
      </c>
      <c r="H551" s="50">
        <v>32920</v>
      </c>
      <c r="I551" s="5" t="s">
        <v>421</v>
      </c>
    </row>
    <row r="552" spans="1:9" s="1" customFormat="1" x14ac:dyDescent="0.25">
      <c r="A552" s="5" t="s">
        <v>413</v>
      </c>
      <c r="B552" s="5" t="s">
        <v>528</v>
      </c>
      <c r="C552" s="5" t="s">
        <v>472</v>
      </c>
      <c r="D552" s="5" t="s">
        <v>457</v>
      </c>
      <c r="E552" s="5">
        <v>52</v>
      </c>
      <c r="F552" s="50">
        <v>24249</v>
      </c>
      <c r="G552" s="5">
        <v>350756</v>
      </c>
      <c r="H552" s="50">
        <v>32961</v>
      </c>
      <c r="I552" s="5" t="s">
        <v>421</v>
      </c>
    </row>
    <row r="553" spans="1:9" s="1" customFormat="1" x14ac:dyDescent="0.25">
      <c r="A553" s="5" t="s">
        <v>413</v>
      </c>
      <c r="B553" s="5" t="s">
        <v>443</v>
      </c>
      <c r="C553" s="5" t="s">
        <v>812</v>
      </c>
      <c r="D553" s="5" t="s">
        <v>813</v>
      </c>
      <c r="E553" s="5">
        <v>56</v>
      </c>
      <c r="F553" s="50">
        <v>22693</v>
      </c>
      <c r="G553" s="5">
        <v>350561</v>
      </c>
      <c r="H553" s="50">
        <v>32968</v>
      </c>
      <c r="I553" s="5" t="s">
        <v>421</v>
      </c>
    </row>
    <row r="554" spans="1:9" s="1" customFormat="1" x14ac:dyDescent="0.25">
      <c r="A554" s="5" t="s">
        <v>413</v>
      </c>
      <c r="B554" s="5" t="s">
        <v>521</v>
      </c>
      <c r="C554" s="5" t="s">
        <v>750</v>
      </c>
      <c r="D554" s="5" t="s">
        <v>416</v>
      </c>
      <c r="E554" s="5">
        <v>52</v>
      </c>
      <c r="F554" s="50">
        <v>24112</v>
      </c>
      <c r="G554" s="5">
        <v>351375</v>
      </c>
      <c r="H554" s="50">
        <v>33027</v>
      </c>
      <c r="I554" s="5" t="s">
        <v>421</v>
      </c>
    </row>
    <row r="555" spans="1:9" s="1" customFormat="1" x14ac:dyDescent="0.25">
      <c r="A555" s="5" t="s">
        <v>413</v>
      </c>
      <c r="B555" s="5" t="s">
        <v>615</v>
      </c>
      <c r="C555" s="5" t="s">
        <v>764</v>
      </c>
      <c r="D555" s="5" t="s">
        <v>738</v>
      </c>
      <c r="E555" s="5">
        <v>52</v>
      </c>
      <c r="F555" s="50">
        <v>24262</v>
      </c>
      <c r="G555" s="5">
        <v>350715</v>
      </c>
      <c r="H555" s="50">
        <v>32958</v>
      </c>
      <c r="I555" s="5" t="s">
        <v>421</v>
      </c>
    </row>
    <row r="556" spans="1:9" s="1" customFormat="1" x14ac:dyDescent="0.25">
      <c r="A556" s="5" t="s">
        <v>408</v>
      </c>
      <c r="B556" s="5" t="s">
        <v>559</v>
      </c>
      <c r="C556" s="5" t="s">
        <v>410</v>
      </c>
      <c r="D556" s="5" t="s">
        <v>442</v>
      </c>
      <c r="E556" s="5">
        <v>55</v>
      </c>
      <c r="F556" s="50">
        <v>22926</v>
      </c>
      <c r="G556" s="5">
        <v>350782</v>
      </c>
      <c r="H556" s="50">
        <v>32899</v>
      </c>
      <c r="I556" s="5" t="s">
        <v>421</v>
      </c>
    </row>
    <row r="557" spans="1:9" s="1" customFormat="1" x14ac:dyDescent="0.25">
      <c r="A557" s="5" t="s">
        <v>413</v>
      </c>
      <c r="B557" s="5" t="s">
        <v>526</v>
      </c>
      <c r="C557" s="5" t="s">
        <v>507</v>
      </c>
      <c r="D557" s="5" t="s">
        <v>473</v>
      </c>
      <c r="E557" s="5">
        <v>53</v>
      </c>
      <c r="F557" s="50">
        <v>23799</v>
      </c>
      <c r="G557" s="5">
        <v>350535</v>
      </c>
      <c r="H557" s="50">
        <v>33153</v>
      </c>
      <c r="I557" s="5" t="s">
        <v>466</v>
      </c>
    </row>
    <row r="558" spans="1:9" s="1" customFormat="1" x14ac:dyDescent="0.25">
      <c r="A558" s="5" t="s">
        <v>454</v>
      </c>
      <c r="B558" s="5" t="s">
        <v>471</v>
      </c>
      <c r="C558" s="5" t="s">
        <v>491</v>
      </c>
      <c r="D558" s="5" t="s">
        <v>658</v>
      </c>
      <c r="E558" s="5">
        <v>52</v>
      </c>
      <c r="F558" s="50">
        <v>24369</v>
      </c>
      <c r="G558" s="5">
        <v>350684</v>
      </c>
      <c r="H558" s="50">
        <v>33215</v>
      </c>
      <c r="I558" s="5" t="s">
        <v>466</v>
      </c>
    </row>
    <row r="559" spans="1:9" s="1" customFormat="1" x14ac:dyDescent="0.25">
      <c r="A559" s="5" t="s">
        <v>413</v>
      </c>
      <c r="B559" s="5" t="s">
        <v>612</v>
      </c>
      <c r="C559" s="5" t="s">
        <v>737</v>
      </c>
      <c r="D559" s="5" t="s">
        <v>460</v>
      </c>
      <c r="E559" s="5">
        <v>50</v>
      </c>
      <c r="F559" s="50">
        <v>24894</v>
      </c>
      <c r="G559" s="5">
        <v>350502</v>
      </c>
      <c r="H559" s="50">
        <v>33187</v>
      </c>
      <c r="I559" s="5" t="s">
        <v>466</v>
      </c>
    </row>
    <row r="560" spans="1:9" s="1" customFormat="1" x14ac:dyDescent="0.25">
      <c r="A560" s="5" t="s">
        <v>408</v>
      </c>
      <c r="B560" s="5" t="s">
        <v>531</v>
      </c>
      <c r="C560" s="5" t="s">
        <v>604</v>
      </c>
      <c r="D560" s="5" t="s">
        <v>814</v>
      </c>
      <c r="E560" s="5">
        <v>50</v>
      </c>
      <c r="F560" s="50">
        <v>24845</v>
      </c>
      <c r="G560" s="5">
        <v>350606</v>
      </c>
      <c r="H560" s="50">
        <v>33097</v>
      </c>
      <c r="I560" s="5" t="s">
        <v>466</v>
      </c>
    </row>
    <row r="561" spans="1:9" s="1" customFormat="1" x14ac:dyDescent="0.25">
      <c r="A561" s="5" t="s">
        <v>413</v>
      </c>
      <c r="B561" s="5" t="s">
        <v>631</v>
      </c>
      <c r="C561" s="5" t="s">
        <v>640</v>
      </c>
      <c r="D561" s="5" t="s">
        <v>442</v>
      </c>
      <c r="E561" s="5">
        <v>48</v>
      </c>
      <c r="F561" s="50">
        <v>25625</v>
      </c>
      <c r="G561" s="5">
        <v>350648</v>
      </c>
      <c r="H561" s="50">
        <v>33022</v>
      </c>
      <c r="I561" s="5" t="s">
        <v>466</v>
      </c>
    </row>
    <row r="562" spans="1:9" s="1" customFormat="1" x14ac:dyDescent="0.25">
      <c r="A562" s="5" t="s">
        <v>413</v>
      </c>
      <c r="B562" s="5" t="s">
        <v>476</v>
      </c>
      <c r="C562" s="5" t="s">
        <v>815</v>
      </c>
      <c r="D562" s="5" t="s">
        <v>460</v>
      </c>
      <c r="E562" s="5">
        <v>57</v>
      </c>
      <c r="F562" s="50">
        <v>22338</v>
      </c>
      <c r="G562" s="5">
        <v>560886</v>
      </c>
      <c r="H562" s="50">
        <v>33202</v>
      </c>
      <c r="I562" s="5" t="s">
        <v>466</v>
      </c>
    </row>
    <row r="563" spans="1:9" s="1" customFormat="1" x14ac:dyDescent="0.25">
      <c r="A563" s="5" t="s">
        <v>408</v>
      </c>
      <c r="B563" s="5" t="s">
        <v>712</v>
      </c>
      <c r="C563" s="5" t="s">
        <v>453</v>
      </c>
      <c r="D563" s="5" t="s">
        <v>555</v>
      </c>
      <c r="E563" s="5">
        <v>53</v>
      </c>
      <c r="F563" s="50">
        <v>23976</v>
      </c>
      <c r="G563" s="5">
        <v>561222</v>
      </c>
      <c r="H563" s="50">
        <v>33215</v>
      </c>
      <c r="I563" s="5" t="s">
        <v>466</v>
      </c>
    </row>
    <row r="564" spans="1:9" s="1" customFormat="1" x14ac:dyDescent="0.25">
      <c r="A564" s="5" t="s">
        <v>413</v>
      </c>
      <c r="B564" s="5" t="s">
        <v>511</v>
      </c>
      <c r="C564" s="5" t="s">
        <v>816</v>
      </c>
      <c r="D564" s="5" t="s">
        <v>457</v>
      </c>
      <c r="E564" s="5">
        <v>50</v>
      </c>
      <c r="F564" s="50">
        <v>25041</v>
      </c>
      <c r="G564" s="5">
        <v>350510</v>
      </c>
      <c r="H564" s="50">
        <v>33138</v>
      </c>
      <c r="I564" s="5" t="s">
        <v>466</v>
      </c>
    </row>
    <row r="565" spans="1:9" s="1" customFormat="1" x14ac:dyDescent="0.25">
      <c r="A565" s="5" t="s">
        <v>413</v>
      </c>
      <c r="B565" s="5" t="s">
        <v>817</v>
      </c>
      <c r="C565" s="5" t="s">
        <v>513</v>
      </c>
      <c r="D565" s="5" t="s">
        <v>416</v>
      </c>
      <c r="E565" s="5">
        <v>56</v>
      </c>
      <c r="F565" s="50">
        <v>22731</v>
      </c>
      <c r="G565" s="5">
        <v>350389</v>
      </c>
      <c r="H565" s="50">
        <v>32914</v>
      </c>
      <c r="I565" s="5" t="s">
        <v>466</v>
      </c>
    </row>
    <row r="566" spans="1:9" s="1" customFormat="1" x14ac:dyDescent="0.25">
      <c r="A566" s="5" t="s">
        <v>408</v>
      </c>
      <c r="B566" s="5" t="s">
        <v>673</v>
      </c>
      <c r="C566" s="5" t="s">
        <v>621</v>
      </c>
      <c r="D566" s="5" t="s">
        <v>536</v>
      </c>
      <c r="E566" s="5">
        <v>51</v>
      </c>
      <c r="F566" s="50">
        <v>24727</v>
      </c>
      <c r="G566" s="5">
        <v>560894</v>
      </c>
      <c r="H566" s="50">
        <v>33028</v>
      </c>
      <c r="I566" s="5" t="s">
        <v>412</v>
      </c>
    </row>
    <row r="567" spans="1:9" s="1" customFormat="1" x14ac:dyDescent="0.25">
      <c r="A567" s="5" t="s">
        <v>413</v>
      </c>
      <c r="B567" s="5" t="s">
        <v>549</v>
      </c>
      <c r="C567" s="5" t="s">
        <v>707</v>
      </c>
      <c r="D567" s="5" t="s">
        <v>457</v>
      </c>
      <c r="E567" s="5">
        <v>51</v>
      </c>
      <c r="F567" s="50">
        <v>24539</v>
      </c>
      <c r="G567" s="5">
        <v>350866</v>
      </c>
      <c r="H567" s="50">
        <v>33010</v>
      </c>
      <c r="I567" s="5" t="s">
        <v>412</v>
      </c>
    </row>
    <row r="568" spans="1:9" s="1" customFormat="1" x14ac:dyDescent="0.25">
      <c r="A568" s="5" t="s">
        <v>413</v>
      </c>
      <c r="B568" s="5" t="s">
        <v>546</v>
      </c>
      <c r="C568" s="5" t="s">
        <v>818</v>
      </c>
      <c r="D568" s="5" t="s">
        <v>416</v>
      </c>
      <c r="E568" s="5">
        <v>52</v>
      </c>
      <c r="F568" s="50">
        <v>24298</v>
      </c>
      <c r="G568" s="5">
        <v>560908</v>
      </c>
      <c r="H568" s="50">
        <v>33027</v>
      </c>
      <c r="I568" s="5" t="s">
        <v>412</v>
      </c>
    </row>
    <row r="569" spans="1:9" s="1" customFormat="1" x14ac:dyDescent="0.25">
      <c r="A569" s="5" t="s">
        <v>408</v>
      </c>
      <c r="B569" s="5" t="s">
        <v>461</v>
      </c>
      <c r="C569" s="5" t="s">
        <v>746</v>
      </c>
      <c r="D569" s="5" t="s">
        <v>445</v>
      </c>
      <c r="E569" s="5">
        <v>55</v>
      </c>
      <c r="F569" s="50">
        <v>22992</v>
      </c>
      <c r="G569" s="5">
        <v>561090</v>
      </c>
      <c r="H569" s="50">
        <v>32998</v>
      </c>
      <c r="I569" s="5" t="s">
        <v>412</v>
      </c>
    </row>
    <row r="570" spans="1:9" s="1" customFormat="1" x14ac:dyDescent="0.25">
      <c r="A570" s="5" t="s">
        <v>408</v>
      </c>
      <c r="B570" s="5" t="s">
        <v>547</v>
      </c>
      <c r="C570" s="5" t="s">
        <v>444</v>
      </c>
      <c r="D570" s="5" t="s">
        <v>411</v>
      </c>
      <c r="E570" s="5">
        <v>51</v>
      </c>
      <c r="F570" s="50">
        <v>24421</v>
      </c>
      <c r="G570" s="5">
        <v>560819</v>
      </c>
      <c r="H570" s="50">
        <v>33217</v>
      </c>
      <c r="I570" s="5" t="s">
        <v>412</v>
      </c>
    </row>
    <row r="571" spans="1:9" s="1" customFormat="1" x14ac:dyDescent="0.25">
      <c r="A571" s="5" t="s">
        <v>413</v>
      </c>
      <c r="B571" s="5" t="s">
        <v>418</v>
      </c>
      <c r="C571" s="5" t="s">
        <v>453</v>
      </c>
      <c r="D571" s="5" t="s">
        <v>460</v>
      </c>
      <c r="E571" s="5">
        <v>52</v>
      </c>
      <c r="F571" s="50">
        <v>24171</v>
      </c>
      <c r="G571" s="5">
        <v>560835</v>
      </c>
      <c r="H571" s="50">
        <v>32881</v>
      </c>
      <c r="I571" s="5" t="s">
        <v>412</v>
      </c>
    </row>
    <row r="572" spans="1:9" s="1" customFormat="1" x14ac:dyDescent="0.25">
      <c r="A572" s="5" t="s">
        <v>413</v>
      </c>
      <c r="B572" s="5" t="s">
        <v>712</v>
      </c>
      <c r="C572" s="5" t="s">
        <v>489</v>
      </c>
      <c r="D572" s="5" t="s">
        <v>622</v>
      </c>
      <c r="E572" s="5">
        <v>49</v>
      </c>
      <c r="F572" s="50">
        <v>25149</v>
      </c>
      <c r="G572" s="5">
        <v>560901</v>
      </c>
      <c r="H572" s="50">
        <v>33015</v>
      </c>
      <c r="I572" s="5" t="s">
        <v>412</v>
      </c>
    </row>
    <row r="573" spans="1:9" s="1" customFormat="1" x14ac:dyDescent="0.25">
      <c r="A573" s="5" t="s">
        <v>408</v>
      </c>
      <c r="B573" s="5" t="s">
        <v>410</v>
      </c>
      <c r="C573" s="5" t="s">
        <v>542</v>
      </c>
      <c r="D573" s="5" t="s">
        <v>473</v>
      </c>
      <c r="E573" s="5">
        <v>52</v>
      </c>
      <c r="F573" s="50">
        <v>24232</v>
      </c>
      <c r="G573" s="5">
        <v>560907</v>
      </c>
      <c r="H573" s="50">
        <v>33036</v>
      </c>
      <c r="I573" s="5" t="s">
        <v>412</v>
      </c>
    </row>
    <row r="574" spans="1:9" s="1" customFormat="1" x14ac:dyDescent="0.25">
      <c r="A574" s="5" t="s">
        <v>408</v>
      </c>
      <c r="B574" s="5" t="s">
        <v>431</v>
      </c>
      <c r="C574" s="5" t="s">
        <v>410</v>
      </c>
      <c r="D574" s="5" t="s">
        <v>482</v>
      </c>
      <c r="E574" s="5">
        <v>52</v>
      </c>
      <c r="F574" s="50">
        <v>24226</v>
      </c>
      <c r="G574" s="5">
        <v>560857</v>
      </c>
      <c r="H574" s="50">
        <v>32996</v>
      </c>
      <c r="I574" s="5" t="s">
        <v>412</v>
      </c>
    </row>
    <row r="575" spans="1:9" s="1" customFormat="1" x14ac:dyDescent="0.25">
      <c r="A575" s="5" t="s">
        <v>408</v>
      </c>
      <c r="B575" s="5" t="s">
        <v>713</v>
      </c>
      <c r="C575" s="5" t="s">
        <v>155</v>
      </c>
      <c r="D575" s="5" t="s">
        <v>445</v>
      </c>
      <c r="E575" s="5">
        <v>52</v>
      </c>
      <c r="F575" s="50">
        <v>24143</v>
      </c>
      <c r="G575" s="5">
        <v>560916</v>
      </c>
      <c r="H575" s="50">
        <v>33232</v>
      </c>
      <c r="I575" s="5" t="s">
        <v>412</v>
      </c>
    </row>
    <row r="576" spans="1:9" s="1" customFormat="1" x14ac:dyDescent="0.25">
      <c r="A576" s="5" t="s">
        <v>413</v>
      </c>
      <c r="B576" s="5" t="s">
        <v>437</v>
      </c>
      <c r="C576" s="5" t="s">
        <v>819</v>
      </c>
      <c r="D576" s="5" t="s">
        <v>457</v>
      </c>
      <c r="E576" s="5">
        <v>50</v>
      </c>
      <c r="F576" s="50">
        <v>24975</v>
      </c>
      <c r="G576" s="5">
        <v>350755</v>
      </c>
      <c r="H576" s="50">
        <v>33066</v>
      </c>
      <c r="I576" s="5" t="s">
        <v>412</v>
      </c>
    </row>
    <row r="577" spans="1:9" s="1" customFormat="1" x14ac:dyDescent="0.25">
      <c r="A577" s="5" t="s">
        <v>408</v>
      </c>
      <c r="B577" s="5" t="s">
        <v>574</v>
      </c>
      <c r="C577" s="5" t="s">
        <v>550</v>
      </c>
      <c r="D577" s="5" t="s">
        <v>460</v>
      </c>
      <c r="E577" s="5">
        <v>50</v>
      </c>
      <c r="F577" s="50">
        <v>24786</v>
      </c>
      <c r="G577" s="5">
        <v>560927</v>
      </c>
      <c r="H577" s="50">
        <v>32935</v>
      </c>
      <c r="I577" s="5" t="s">
        <v>417</v>
      </c>
    </row>
    <row r="578" spans="1:9" s="1" customFormat="1" x14ac:dyDescent="0.25">
      <c r="A578" s="5" t="s">
        <v>413</v>
      </c>
      <c r="B578" s="5" t="s">
        <v>469</v>
      </c>
      <c r="C578" s="5" t="s">
        <v>820</v>
      </c>
      <c r="D578" s="5" t="s">
        <v>422</v>
      </c>
      <c r="E578" s="5">
        <v>51</v>
      </c>
      <c r="F578" s="50">
        <v>24449</v>
      </c>
      <c r="G578" s="5">
        <v>560925</v>
      </c>
      <c r="H578" s="50">
        <v>33157</v>
      </c>
      <c r="I578" s="5" t="s">
        <v>417</v>
      </c>
    </row>
    <row r="579" spans="1:9" s="1" customFormat="1" x14ac:dyDescent="0.25">
      <c r="A579" s="5" t="s">
        <v>413</v>
      </c>
      <c r="B579" s="5" t="s">
        <v>511</v>
      </c>
      <c r="C579" s="5" t="s">
        <v>682</v>
      </c>
      <c r="D579" s="5" t="s">
        <v>416</v>
      </c>
      <c r="E579" s="5">
        <v>51</v>
      </c>
      <c r="F579" s="50">
        <v>24657</v>
      </c>
      <c r="G579" s="5">
        <v>350061</v>
      </c>
      <c r="H579" s="50">
        <v>33071</v>
      </c>
      <c r="I579" s="5" t="s">
        <v>417</v>
      </c>
    </row>
    <row r="580" spans="1:9" s="1" customFormat="1" x14ac:dyDescent="0.25">
      <c r="A580" s="5" t="s">
        <v>408</v>
      </c>
      <c r="B580" s="5" t="s">
        <v>492</v>
      </c>
      <c r="C580" s="5" t="s">
        <v>532</v>
      </c>
      <c r="D580" s="5" t="s">
        <v>821</v>
      </c>
      <c r="E580" s="5">
        <v>55</v>
      </c>
      <c r="F580" s="50">
        <v>23227</v>
      </c>
      <c r="G580" s="5">
        <v>350902</v>
      </c>
      <c r="H580" s="50">
        <v>33138</v>
      </c>
      <c r="I580" s="5" t="s">
        <v>417</v>
      </c>
    </row>
    <row r="581" spans="1:9" s="1" customFormat="1" x14ac:dyDescent="0.25">
      <c r="A581" s="5" t="s">
        <v>408</v>
      </c>
      <c r="B581" s="5" t="s">
        <v>817</v>
      </c>
      <c r="C581" s="5" t="s">
        <v>822</v>
      </c>
      <c r="D581" s="5" t="s">
        <v>619</v>
      </c>
      <c r="E581" s="5">
        <v>52</v>
      </c>
      <c r="F581" s="50">
        <v>24278</v>
      </c>
      <c r="G581" s="5">
        <v>350903</v>
      </c>
      <c r="H581" s="50">
        <v>32966</v>
      </c>
      <c r="I581" s="5" t="s">
        <v>417</v>
      </c>
    </row>
    <row r="582" spans="1:9" s="1" customFormat="1" x14ac:dyDescent="0.25">
      <c r="A582" s="5" t="s">
        <v>408</v>
      </c>
      <c r="B582" s="5" t="s">
        <v>521</v>
      </c>
      <c r="C582" s="5" t="s">
        <v>776</v>
      </c>
      <c r="D582" s="5" t="s">
        <v>445</v>
      </c>
      <c r="E582" s="5">
        <v>50</v>
      </c>
      <c r="F582" s="50">
        <v>25006</v>
      </c>
      <c r="G582" s="5">
        <v>350899</v>
      </c>
      <c r="H582" s="50">
        <v>33233</v>
      </c>
      <c r="I582" s="5" t="s">
        <v>417</v>
      </c>
    </row>
    <row r="583" spans="1:9" s="1" customFormat="1" x14ac:dyDescent="0.25">
      <c r="A583" s="5" t="s">
        <v>413</v>
      </c>
      <c r="B583" s="5" t="s">
        <v>448</v>
      </c>
      <c r="C583" s="5" t="s">
        <v>633</v>
      </c>
      <c r="D583" s="5" t="s">
        <v>460</v>
      </c>
      <c r="E583" s="5">
        <v>50</v>
      </c>
      <c r="F583" s="50">
        <v>24913</v>
      </c>
      <c r="G583" s="5">
        <v>350450</v>
      </c>
      <c r="H583" s="50">
        <v>33188</v>
      </c>
      <c r="I583" s="5" t="s">
        <v>417</v>
      </c>
    </row>
    <row r="584" spans="1:9" s="1" customFormat="1" x14ac:dyDescent="0.25">
      <c r="A584" s="5" t="s">
        <v>408</v>
      </c>
      <c r="B584" s="5" t="s">
        <v>784</v>
      </c>
      <c r="C584" s="5" t="s">
        <v>444</v>
      </c>
      <c r="D584" s="5" t="s">
        <v>445</v>
      </c>
      <c r="E584" s="5">
        <v>54</v>
      </c>
      <c r="F584" s="50">
        <v>23487</v>
      </c>
      <c r="G584" s="5">
        <v>560956</v>
      </c>
      <c r="H584" s="50">
        <v>33568</v>
      </c>
      <c r="I584" s="5" t="s">
        <v>417</v>
      </c>
    </row>
    <row r="585" spans="1:9" s="1" customFormat="1" x14ac:dyDescent="0.25">
      <c r="A585" s="5" t="s">
        <v>413</v>
      </c>
      <c r="B585" s="5" t="s">
        <v>603</v>
      </c>
      <c r="C585" s="5" t="s">
        <v>640</v>
      </c>
      <c r="D585" s="5" t="s">
        <v>457</v>
      </c>
      <c r="E585" s="5">
        <v>48</v>
      </c>
      <c r="F585" s="50">
        <v>25691</v>
      </c>
      <c r="G585" s="5">
        <v>350219</v>
      </c>
      <c r="H585" s="50">
        <v>33326</v>
      </c>
      <c r="I585" s="5" t="s">
        <v>417</v>
      </c>
    </row>
    <row r="586" spans="1:9" s="1" customFormat="1" x14ac:dyDescent="0.25">
      <c r="A586" s="5" t="s">
        <v>408</v>
      </c>
      <c r="B586" s="5" t="s">
        <v>569</v>
      </c>
      <c r="C586" s="5" t="s">
        <v>444</v>
      </c>
      <c r="D586" s="5" t="s">
        <v>619</v>
      </c>
      <c r="E586" s="5">
        <v>50</v>
      </c>
      <c r="F586" s="50">
        <v>24949</v>
      </c>
      <c r="G586" s="5">
        <v>350459</v>
      </c>
      <c r="H586" s="50">
        <v>33457</v>
      </c>
      <c r="I586" s="5" t="s">
        <v>417</v>
      </c>
    </row>
    <row r="587" spans="1:9" s="1" customFormat="1" x14ac:dyDescent="0.25">
      <c r="A587" s="5" t="s">
        <v>413</v>
      </c>
      <c r="B587" s="5" t="s">
        <v>531</v>
      </c>
      <c r="C587" s="5" t="s">
        <v>510</v>
      </c>
      <c r="D587" s="5" t="s">
        <v>577</v>
      </c>
      <c r="E587" s="5">
        <v>50</v>
      </c>
      <c r="F587" s="50">
        <v>25072</v>
      </c>
      <c r="G587" s="5">
        <v>560920</v>
      </c>
      <c r="H587" s="50">
        <v>33493</v>
      </c>
      <c r="I587" s="5" t="s">
        <v>417</v>
      </c>
    </row>
    <row r="588" spans="1:9" s="1" customFormat="1" x14ac:dyDescent="0.25">
      <c r="A588" s="5" t="s">
        <v>408</v>
      </c>
      <c r="B588" s="5" t="s">
        <v>524</v>
      </c>
      <c r="C588" s="5" t="s">
        <v>679</v>
      </c>
      <c r="D588" s="5" t="s">
        <v>619</v>
      </c>
      <c r="E588" s="5">
        <v>52</v>
      </c>
      <c r="F588" s="50">
        <v>24056</v>
      </c>
      <c r="G588" s="5">
        <v>350956</v>
      </c>
      <c r="H588" s="50">
        <v>33422</v>
      </c>
      <c r="I588" s="5" t="s">
        <v>417</v>
      </c>
    </row>
    <row r="589" spans="1:9" s="1" customFormat="1" x14ac:dyDescent="0.25">
      <c r="A589" s="5" t="s">
        <v>413</v>
      </c>
      <c r="B589" s="5" t="s">
        <v>673</v>
      </c>
      <c r="C589" s="5" t="s">
        <v>510</v>
      </c>
      <c r="D589" s="5" t="s">
        <v>416</v>
      </c>
      <c r="E589" s="5">
        <v>59</v>
      </c>
      <c r="F589" s="50">
        <v>21645</v>
      </c>
      <c r="G589" s="5">
        <v>350949</v>
      </c>
      <c r="H589" s="50">
        <v>33318</v>
      </c>
      <c r="I589" s="5" t="s">
        <v>417</v>
      </c>
    </row>
    <row r="590" spans="1:9" s="1" customFormat="1" x14ac:dyDescent="0.25">
      <c r="A590" s="5" t="s">
        <v>413</v>
      </c>
      <c r="B590" s="5" t="s">
        <v>549</v>
      </c>
      <c r="C590" s="5" t="s">
        <v>633</v>
      </c>
      <c r="D590" s="5" t="s">
        <v>473</v>
      </c>
      <c r="E590" s="5">
        <v>50</v>
      </c>
      <c r="F590" s="50">
        <v>25088</v>
      </c>
      <c r="G590" s="5">
        <v>560929</v>
      </c>
      <c r="H590" s="50">
        <v>33533</v>
      </c>
      <c r="I590" s="5" t="s">
        <v>417</v>
      </c>
    </row>
    <row r="591" spans="1:9" s="1" customFormat="1" x14ac:dyDescent="0.25">
      <c r="A591" s="5" t="s">
        <v>413</v>
      </c>
      <c r="B591" s="5" t="s">
        <v>423</v>
      </c>
      <c r="C591" s="5" t="s">
        <v>823</v>
      </c>
      <c r="D591" s="5" t="s">
        <v>416</v>
      </c>
      <c r="E591" s="5">
        <v>50</v>
      </c>
      <c r="F591" s="50">
        <v>24918</v>
      </c>
      <c r="G591" s="5">
        <v>560858</v>
      </c>
      <c r="H591" s="50">
        <v>33348</v>
      </c>
      <c r="I591" s="5" t="s">
        <v>417</v>
      </c>
    </row>
    <row r="592" spans="1:9" s="1" customFormat="1" x14ac:dyDescent="0.25">
      <c r="A592" s="5" t="s">
        <v>413</v>
      </c>
      <c r="B592" s="5" t="s">
        <v>673</v>
      </c>
      <c r="C592" s="5" t="s">
        <v>640</v>
      </c>
      <c r="D592" s="5" t="s">
        <v>508</v>
      </c>
      <c r="E592" s="5">
        <v>52</v>
      </c>
      <c r="F592" s="50">
        <v>24027</v>
      </c>
      <c r="G592" s="5">
        <v>351435</v>
      </c>
      <c r="H592" s="50">
        <v>33336</v>
      </c>
      <c r="I592" s="5" t="s">
        <v>417</v>
      </c>
    </row>
    <row r="593" spans="1:9" s="1" customFormat="1" x14ac:dyDescent="0.25">
      <c r="A593" s="5" t="s">
        <v>413</v>
      </c>
      <c r="B593" s="5" t="s">
        <v>646</v>
      </c>
      <c r="C593" s="5" t="s">
        <v>565</v>
      </c>
      <c r="D593" s="5" t="s">
        <v>460</v>
      </c>
      <c r="E593" s="5">
        <v>53</v>
      </c>
      <c r="F593" s="50">
        <v>23989</v>
      </c>
      <c r="G593" s="5">
        <v>350977</v>
      </c>
      <c r="H593" s="50">
        <v>33361</v>
      </c>
      <c r="I593" s="5" t="s">
        <v>421</v>
      </c>
    </row>
    <row r="594" spans="1:9" s="1" customFormat="1" x14ac:dyDescent="0.25">
      <c r="A594" s="5" t="s">
        <v>413</v>
      </c>
      <c r="B594" s="5" t="s">
        <v>503</v>
      </c>
      <c r="C594" s="5" t="s">
        <v>819</v>
      </c>
      <c r="D594" s="5" t="s">
        <v>460</v>
      </c>
      <c r="E594" s="5">
        <v>49</v>
      </c>
      <c r="F594" s="50">
        <v>25313</v>
      </c>
      <c r="G594" s="5">
        <v>350221</v>
      </c>
      <c r="H594" s="50">
        <v>33485</v>
      </c>
      <c r="I594" s="5" t="s">
        <v>421</v>
      </c>
    </row>
    <row r="595" spans="1:9" s="1" customFormat="1" x14ac:dyDescent="0.25">
      <c r="A595" s="5" t="s">
        <v>413</v>
      </c>
      <c r="B595" s="5" t="s">
        <v>452</v>
      </c>
      <c r="C595" s="5" t="s">
        <v>781</v>
      </c>
      <c r="D595" s="5" t="s">
        <v>460</v>
      </c>
      <c r="E595" s="5">
        <v>51</v>
      </c>
      <c r="F595" s="50">
        <v>24635</v>
      </c>
      <c r="G595" s="5">
        <v>350993</v>
      </c>
      <c r="H595" s="50">
        <v>33378</v>
      </c>
      <c r="I595" s="5" t="s">
        <v>421</v>
      </c>
    </row>
    <row r="596" spans="1:9" s="1" customFormat="1" x14ac:dyDescent="0.25">
      <c r="A596" s="5" t="s">
        <v>408</v>
      </c>
      <c r="B596" s="5" t="s">
        <v>512</v>
      </c>
      <c r="C596" s="5" t="s">
        <v>724</v>
      </c>
      <c r="D596" s="5" t="s">
        <v>686</v>
      </c>
      <c r="E596" s="5">
        <v>48</v>
      </c>
      <c r="F596" s="50">
        <v>25532</v>
      </c>
      <c r="G596" s="5">
        <v>350560</v>
      </c>
      <c r="H596" s="50">
        <v>33491</v>
      </c>
      <c r="I596" s="5" t="s">
        <v>421</v>
      </c>
    </row>
    <row r="597" spans="1:9" s="1" customFormat="1" x14ac:dyDescent="0.25">
      <c r="A597" s="5" t="s">
        <v>413</v>
      </c>
      <c r="B597" s="5" t="s">
        <v>664</v>
      </c>
      <c r="C597" s="5" t="s">
        <v>435</v>
      </c>
      <c r="D597" s="5" t="s">
        <v>460</v>
      </c>
      <c r="E597" s="5">
        <v>48</v>
      </c>
      <c r="F597" s="50">
        <v>25517</v>
      </c>
      <c r="G597" s="5">
        <v>350666</v>
      </c>
      <c r="H597" s="50">
        <v>33243</v>
      </c>
      <c r="I597" s="5" t="s">
        <v>421</v>
      </c>
    </row>
    <row r="598" spans="1:9" s="1" customFormat="1" x14ac:dyDescent="0.25">
      <c r="A598" s="5" t="s">
        <v>413</v>
      </c>
      <c r="B598" s="5" t="s">
        <v>634</v>
      </c>
      <c r="C598" s="5" t="s">
        <v>824</v>
      </c>
      <c r="D598" s="5" t="s">
        <v>411</v>
      </c>
      <c r="E598" s="5">
        <v>49</v>
      </c>
      <c r="F598" s="50">
        <v>25328</v>
      </c>
      <c r="G598" s="5">
        <v>561573</v>
      </c>
      <c r="H598" s="50">
        <v>33370</v>
      </c>
      <c r="I598" s="5" t="s">
        <v>421</v>
      </c>
    </row>
    <row r="599" spans="1:9" s="1" customFormat="1" x14ac:dyDescent="0.25">
      <c r="A599" s="5" t="s">
        <v>408</v>
      </c>
      <c r="B599" s="5" t="s">
        <v>578</v>
      </c>
      <c r="C599" s="5" t="s">
        <v>155</v>
      </c>
      <c r="D599" s="5" t="s">
        <v>802</v>
      </c>
      <c r="E599" s="5">
        <v>53</v>
      </c>
      <c r="F599" s="50">
        <v>23804</v>
      </c>
      <c r="G599" s="5">
        <v>351001</v>
      </c>
      <c r="H599" s="50">
        <v>33300</v>
      </c>
      <c r="I599" s="5" t="s">
        <v>421</v>
      </c>
    </row>
    <row r="600" spans="1:9" s="1" customFormat="1" x14ac:dyDescent="0.25">
      <c r="A600" s="5" t="s">
        <v>408</v>
      </c>
      <c r="B600" s="5" t="s">
        <v>503</v>
      </c>
      <c r="C600" s="5" t="s">
        <v>676</v>
      </c>
      <c r="D600" s="5" t="s">
        <v>445</v>
      </c>
      <c r="E600" s="5">
        <v>51</v>
      </c>
      <c r="F600" s="50">
        <v>24513</v>
      </c>
      <c r="G600" s="5">
        <v>350452</v>
      </c>
      <c r="H600" s="50">
        <v>33568</v>
      </c>
      <c r="I600" s="5" t="s">
        <v>421</v>
      </c>
    </row>
    <row r="601" spans="1:9" s="1" customFormat="1" x14ac:dyDescent="0.25">
      <c r="A601" s="5" t="s">
        <v>413</v>
      </c>
      <c r="B601" s="5" t="s">
        <v>784</v>
      </c>
      <c r="C601" s="5" t="s">
        <v>475</v>
      </c>
      <c r="D601" s="5" t="s">
        <v>457</v>
      </c>
      <c r="E601" s="5">
        <v>50</v>
      </c>
      <c r="F601" s="50">
        <v>25011</v>
      </c>
      <c r="G601" s="5">
        <v>350460</v>
      </c>
      <c r="H601" s="50">
        <v>33582</v>
      </c>
      <c r="I601" s="5" t="s">
        <v>421</v>
      </c>
    </row>
    <row r="602" spans="1:9" s="1" customFormat="1" x14ac:dyDescent="0.25">
      <c r="A602" s="5" t="s">
        <v>408</v>
      </c>
      <c r="B602" s="5" t="s">
        <v>446</v>
      </c>
      <c r="C602" s="5" t="s">
        <v>825</v>
      </c>
      <c r="D602" s="5" t="s">
        <v>445</v>
      </c>
      <c r="E602" s="5">
        <v>50</v>
      </c>
      <c r="F602" s="50">
        <v>24980</v>
      </c>
      <c r="G602" s="5">
        <v>568164</v>
      </c>
      <c r="H602" s="50">
        <v>33526</v>
      </c>
      <c r="I602" s="5" t="s">
        <v>421</v>
      </c>
    </row>
    <row r="603" spans="1:9" s="1" customFormat="1" x14ac:dyDescent="0.25">
      <c r="A603" s="5" t="s">
        <v>408</v>
      </c>
      <c r="B603" s="5" t="s">
        <v>434</v>
      </c>
      <c r="C603" s="5" t="s">
        <v>826</v>
      </c>
      <c r="D603" s="5" t="s">
        <v>763</v>
      </c>
      <c r="E603" s="5">
        <v>50</v>
      </c>
      <c r="F603" s="50">
        <v>25100</v>
      </c>
      <c r="G603" s="5">
        <v>560899</v>
      </c>
      <c r="H603" s="50">
        <v>33263</v>
      </c>
      <c r="I603" s="5" t="s">
        <v>466</v>
      </c>
    </row>
    <row r="604" spans="1:9" s="1" customFormat="1" x14ac:dyDescent="0.25">
      <c r="A604" s="5" t="s">
        <v>413</v>
      </c>
      <c r="B604" s="5" t="s">
        <v>574</v>
      </c>
      <c r="C604" s="5" t="s">
        <v>640</v>
      </c>
      <c r="D604" s="5" t="s">
        <v>457</v>
      </c>
      <c r="E604" s="5">
        <v>49</v>
      </c>
      <c r="F604" s="50">
        <v>25456</v>
      </c>
      <c r="G604" s="5">
        <v>350591</v>
      </c>
      <c r="H604" s="50">
        <v>33378</v>
      </c>
      <c r="I604" s="5" t="s">
        <v>466</v>
      </c>
    </row>
    <row r="605" spans="1:9" s="1" customFormat="1" x14ac:dyDescent="0.25">
      <c r="A605" s="5" t="s">
        <v>413</v>
      </c>
      <c r="B605" s="5" t="s">
        <v>791</v>
      </c>
      <c r="C605" s="5" t="s">
        <v>827</v>
      </c>
      <c r="D605" s="5" t="s">
        <v>457</v>
      </c>
      <c r="E605" s="5">
        <v>48</v>
      </c>
      <c r="F605" s="50">
        <v>25486</v>
      </c>
      <c r="G605" s="5">
        <v>568168</v>
      </c>
      <c r="H605" s="50">
        <v>33859</v>
      </c>
      <c r="I605" s="5" t="s">
        <v>466</v>
      </c>
    </row>
    <row r="606" spans="1:9" s="1" customFormat="1" x14ac:dyDescent="0.25">
      <c r="A606" s="5" t="s">
        <v>413</v>
      </c>
      <c r="B606" s="5" t="s">
        <v>578</v>
      </c>
      <c r="C606" s="5" t="s">
        <v>513</v>
      </c>
      <c r="D606" s="5" t="s">
        <v>416</v>
      </c>
      <c r="E606" s="5">
        <v>48</v>
      </c>
      <c r="F606" s="50">
        <v>25823</v>
      </c>
      <c r="G606" s="5">
        <v>350557</v>
      </c>
      <c r="H606" s="50">
        <v>33697</v>
      </c>
      <c r="I606" s="5" t="s">
        <v>466</v>
      </c>
    </row>
    <row r="607" spans="1:9" s="1" customFormat="1" x14ac:dyDescent="0.25">
      <c r="A607" s="5" t="s">
        <v>413</v>
      </c>
      <c r="B607" s="5" t="s">
        <v>506</v>
      </c>
      <c r="C607" s="5" t="s">
        <v>539</v>
      </c>
      <c r="D607" s="5" t="s">
        <v>460</v>
      </c>
      <c r="E607" s="5">
        <v>61</v>
      </c>
      <c r="F607" s="50">
        <v>20750</v>
      </c>
      <c r="G607" s="5">
        <v>350486</v>
      </c>
      <c r="H607" s="50">
        <v>33650</v>
      </c>
      <c r="I607" s="5" t="s">
        <v>466</v>
      </c>
    </row>
    <row r="608" spans="1:9" s="1" customFormat="1" x14ac:dyDescent="0.25">
      <c r="A608" s="5" t="s">
        <v>408</v>
      </c>
      <c r="B608" s="5" t="s">
        <v>590</v>
      </c>
      <c r="C608" s="5" t="s">
        <v>828</v>
      </c>
      <c r="D608" s="5" t="s">
        <v>460</v>
      </c>
      <c r="E608" s="5">
        <v>49</v>
      </c>
      <c r="F608" s="50">
        <v>25419</v>
      </c>
      <c r="G608" s="5">
        <v>351016</v>
      </c>
      <c r="H608" s="50">
        <v>33692</v>
      </c>
      <c r="I608" s="5" t="s">
        <v>466</v>
      </c>
    </row>
    <row r="609" spans="1:9" s="1" customFormat="1" x14ac:dyDescent="0.25">
      <c r="A609" s="5" t="s">
        <v>408</v>
      </c>
      <c r="B609" s="5" t="s">
        <v>635</v>
      </c>
      <c r="C609" s="5" t="s">
        <v>453</v>
      </c>
      <c r="D609" s="5" t="s">
        <v>460</v>
      </c>
      <c r="E609" s="5">
        <v>48</v>
      </c>
      <c r="F609" s="50">
        <v>25488</v>
      </c>
      <c r="G609" s="5">
        <v>350853</v>
      </c>
      <c r="H609" s="50">
        <v>33699</v>
      </c>
      <c r="I609" s="5" t="s">
        <v>466</v>
      </c>
    </row>
    <row r="610" spans="1:9" s="1" customFormat="1" x14ac:dyDescent="0.25">
      <c r="A610" s="5" t="s">
        <v>413</v>
      </c>
      <c r="B610" s="5" t="s">
        <v>464</v>
      </c>
      <c r="C610" s="5" t="s">
        <v>532</v>
      </c>
      <c r="D610" s="5" t="s">
        <v>738</v>
      </c>
      <c r="E610" s="5">
        <v>55</v>
      </c>
      <c r="F610" s="50">
        <v>23099</v>
      </c>
      <c r="G610" s="5">
        <v>560978</v>
      </c>
      <c r="H610" s="50">
        <v>33758</v>
      </c>
      <c r="I610" s="5" t="s">
        <v>466</v>
      </c>
    </row>
    <row r="611" spans="1:9" s="1" customFormat="1" x14ac:dyDescent="0.25">
      <c r="A611" s="5" t="s">
        <v>408</v>
      </c>
      <c r="B611" s="5" t="s">
        <v>409</v>
      </c>
      <c r="C611" s="5" t="s">
        <v>155</v>
      </c>
      <c r="D611" s="5" t="s">
        <v>482</v>
      </c>
      <c r="E611" s="5">
        <v>50</v>
      </c>
      <c r="F611" s="50">
        <v>25057</v>
      </c>
      <c r="G611" s="5">
        <v>350132</v>
      </c>
      <c r="H611" s="50">
        <v>33689</v>
      </c>
      <c r="I611" s="5" t="s">
        <v>466</v>
      </c>
    </row>
    <row r="612" spans="1:9" s="1" customFormat="1" x14ac:dyDescent="0.25">
      <c r="A612" s="5" t="s">
        <v>408</v>
      </c>
      <c r="B612" s="5" t="s">
        <v>667</v>
      </c>
      <c r="C612" s="5" t="s">
        <v>621</v>
      </c>
      <c r="D612" s="5" t="s">
        <v>473</v>
      </c>
      <c r="E612" s="5">
        <v>49</v>
      </c>
      <c r="F612" s="50">
        <v>25228</v>
      </c>
      <c r="G612" s="5">
        <v>350013</v>
      </c>
      <c r="H612" s="50">
        <v>33629</v>
      </c>
      <c r="I612" s="5" t="s">
        <v>412</v>
      </c>
    </row>
    <row r="613" spans="1:9" s="1" customFormat="1" x14ac:dyDescent="0.25">
      <c r="A613" s="5" t="s">
        <v>408</v>
      </c>
      <c r="B613" s="5" t="s">
        <v>766</v>
      </c>
      <c r="C613" s="5" t="s">
        <v>535</v>
      </c>
      <c r="D613" s="5" t="s">
        <v>425</v>
      </c>
      <c r="E613" s="5">
        <v>53</v>
      </c>
      <c r="F613" s="50">
        <v>23835</v>
      </c>
      <c r="G613" s="5">
        <v>560992</v>
      </c>
      <c r="H613" s="50">
        <v>33884</v>
      </c>
      <c r="I613" s="5" t="s">
        <v>412</v>
      </c>
    </row>
    <row r="614" spans="1:9" s="1" customFormat="1" x14ac:dyDescent="0.25">
      <c r="A614" s="5" t="s">
        <v>413</v>
      </c>
      <c r="B614" s="5" t="s">
        <v>458</v>
      </c>
      <c r="C614" s="5" t="s">
        <v>824</v>
      </c>
      <c r="D614" s="5" t="s">
        <v>439</v>
      </c>
      <c r="E614" s="5">
        <v>51</v>
      </c>
      <c r="F614" s="50">
        <v>24719</v>
      </c>
      <c r="G614" s="5">
        <v>560926</v>
      </c>
      <c r="H614" s="50">
        <v>33946</v>
      </c>
      <c r="I614" s="5" t="s">
        <v>412</v>
      </c>
    </row>
    <row r="615" spans="1:9" s="1" customFormat="1" x14ac:dyDescent="0.25">
      <c r="A615" s="5" t="s">
        <v>413</v>
      </c>
      <c r="B615" s="5" t="s">
        <v>512</v>
      </c>
      <c r="C615" s="5" t="s">
        <v>90</v>
      </c>
      <c r="D615" s="5" t="s">
        <v>457</v>
      </c>
      <c r="E615" s="5">
        <v>51</v>
      </c>
      <c r="F615" s="50">
        <v>24688</v>
      </c>
      <c r="G615" s="5">
        <v>351125</v>
      </c>
      <c r="H615" s="50">
        <v>33918</v>
      </c>
      <c r="I615" s="5" t="s">
        <v>412</v>
      </c>
    </row>
    <row r="616" spans="1:9" s="1" customFormat="1" x14ac:dyDescent="0.25">
      <c r="A616" s="5" t="s">
        <v>454</v>
      </c>
      <c r="B616" s="5" t="s">
        <v>521</v>
      </c>
      <c r="C616" s="5" t="s">
        <v>757</v>
      </c>
      <c r="D616" s="5" t="s">
        <v>457</v>
      </c>
      <c r="E616" s="5">
        <v>48</v>
      </c>
      <c r="F616" s="50">
        <v>25562</v>
      </c>
      <c r="G616" s="5">
        <v>560999</v>
      </c>
      <c r="H616" s="50">
        <v>33828</v>
      </c>
      <c r="I616" s="5" t="s">
        <v>412</v>
      </c>
    </row>
    <row r="617" spans="1:9" s="1" customFormat="1" x14ac:dyDescent="0.25">
      <c r="A617" s="5" t="s">
        <v>413</v>
      </c>
      <c r="B617" s="5" t="s">
        <v>410</v>
      </c>
      <c r="C617" s="5" t="s">
        <v>563</v>
      </c>
      <c r="D617" s="5" t="s">
        <v>460</v>
      </c>
      <c r="E617" s="5">
        <v>58</v>
      </c>
      <c r="F617" s="50">
        <v>22178</v>
      </c>
      <c r="G617" s="5">
        <v>568219</v>
      </c>
      <c r="H617" s="50">
        <v>33753</v>
      </c>
      <c r="I617" s="5" t="s">
        <v>412</v>
      </c>
    </row>
    <row r="618" spans="1:9" s="1" customFormat="1" x14ac:dyDescent="0.25">
      <c r="A618" s="5" t="s">
        <v>413</v>
      </c>
      <c r="B618" s="5" t="s">
        <v>474</v>
      </c>
      <c r="C618" s="5" t="s">
        <v>640</v>
      </c>
      <c r="D618" s="5" t="s">
        <v>829</v>
      </c>
      <c r="E618" s="5">
        <v>49</v>
      </c>
      <c r="F618" s="50">
        <v>25335</v>
      </c>
      <c r="G618" s="5">
        <v>350614</v>
      </c>
      <c r="H618" s="50">
        <v>33933</v>
      </c>
      <c r="I618" s="5" t="s">
        <v>412</v>
      </c>
    </row>
    <row r="619" spans="1:9" s="1" customFormat="1" x14ac:dyDescent="0.25">
      <c r="A619" s="5" t="s">
        <v>408</v>
      </c>
      <c r="B619" s="5" t="s">
        <v>629</v>
      </c>
      <c r="C619" s="5" t="s">
        <v>444</v>
      </c>
      <c r="D619" s="5" t="s">
        <v>830</v>
      </c>
      <c r="E619" s="5">
        <v>50</v>
      </c>
      <c r="F619" s="50">
        <v>24884</v>
      </c>
      <c r="G619" s="5">
        <v>350019</v>
      </c>
      <c r="H619" s="50">
        <v>33946</v>
      </c>
      <c r="I619" s="5" t="s">
        <v>412</v>
      </c>
    </row>
    <row r="620" spans="1:9" s="1" customFormat="1" x14ac:dyDescent="0.25">
      <c r="A620" s="5" t="s">
        <v>408</v>
      </c>
      <c r="B620" s="5" t="s">
        <v>550</v>
      </c>
      <c r="C620" s="5" t="s">
        <v>550</v>
      </c>
      <c r="D620" s="5" t="s">
        <v>749</v>
      </c>
      <c r="E620" s="5">
        <v>50</v>
      </c>
      <c r="F620" s="50">
        <v>24889</v>
      </c>
      <c r="G620" s="5">
        <v>350344</v>
      </c>
      <c r="H620" s="50">
        <v>33869</v>
      </c>
      <c r="I620" s="5" t="s">
        <v>412</v>
      </c>
    </row>
    <row r="621" spans="1:9" s="1" customFormat="1" x14ac:dyDescent="0.25">
      <c r="A621" s="5" t="s">
        <v>413</v>
      </c>
      <c r="B621" s="5" t="s">
        <v>553</v>
      </c>
      <c r="C621" s="5" t="s">
        <v>456</v>
      </c>
      <c r="D621" s="5" t="s">
        <v>416</v>
      </c>
      <c r="E621" s="5">
        <v>49</v>
      </c>
      <c r="F621" s="50">
        <v>25239</v>
      </c>
      <c r="G621" s="5">
        <v>350703</v>
      </c>
      <c r="H621" s="50">
        <v>33644</v>
      </c>
      <c r="I621" s="5" t="s">
        <v>412</v>
      </c>
    </row>
    <row r="622" spans="1:9" s="1" customFormat="1" x14ac:dyDescent="0.25">
      <c r="A622" s="5" t="s">
        <v>408</v>
      </c>
      <c r="B622" s="5" t="s">
        <v>561</v>
      </c>
      <c r="C622" s="5" t="s">
        <v>459</v>
      </c>
      <c r="D622" s="5" t="s">
        <v>536</v>
      </c>
      <c r="E622" s="5">
        <v>49</v>
      </c>
      <c r="F622" s="50">
        <v>25458</v>
      </c>
      <c r="G622" s="5">
        <v>350373</v>
      </c>
      <c r="H622" s="50">
        <v>33759</v>
      </c>
      <c r="I622" s="5" t="s">
        <v>412</v>
      </c>
    </row>
    <row r="623" spans="1:9" s="1" customFormat="1" x14ac:dyDescent="0.25">
      <c r="A623" s="5" t="s">
        <v>408</v>
      </c>
      <c r="B623" s="5" t="s">
        <v>614</v>
      </c>
      <c r="C623" s="5" t="s">
        <v>831</v>
      </c>
      <c r="D623" s="5" t="s">
        <v>731</v>
      </c>
      <c r="E623" s="5">
        <v>54</v>
      </c>
      <c r="F623" s="50">
        <v>23291</v>
      </c>
      <c r="G623" s="5">
        <v>568135</v>
      </c>
      <c r="H623" s="50">
        <v>33741</v>
      </c>
      <c r="I623" s="5" t="s">
        <v>417</v>
      </c>
    </row>
    <row r="624" spans="1:9" s="1" customFormat="1" x14ac:dyDescent="0.25">
      <c r="A624" s="5" t="s">
        <v>408</v>
      </c>
      <c r="B624" s="5" t="s">
        <v>448</v>
      </c>
      <c r="C624" s="5" t="s">
        <v>527</v>
      </c>
      <c r="D624" s="5" t="s">
        <v>473</v>
      </c>
      <c r="E624" s="5">
        <v>49</v>
      </c>
      <c r="F624" s="50">
        <v>25118</v>
      </c>
      <c r="G624" s="5">
        <v>560986</v>
      </c>
      <c r="H624" s="50">
        <v>33758</v>
      </c>
      <c r="I624" s="5" t="s">
        <v>417</v>
      </c>
    </row>
    <row r="625" spans="1:9" s="1" customFormat="1" x14ac:dyDescent="0.25">
      <c r="A625" s="5" t="s">
        <v>413</v>
      </c>
      <c r="B625" s="5" t="s">
        <v>574</v>
      </c>
      <c r="C625" s="5" t="s">
        <v>790</v>
      </c>
      <c r="D625" s="5" t="s">
        <v>482</v>
      </c>
      <c r="E625" s="5">
        <v>48</v>
      </c>
      <c r="F625" s="50">
        <v>25753</v>
      </c>
      <c r="G625" s="5">
        <v>561396</v>
      </c>
      <c r="H625" s="50">
        <v>34094</v>
      </c>
      <c r="I625" s="5" t="s">
        <v>417</v>
      </c>
    </row>
    <row r="626" spans="1:9" s="1" customFormat="1" x14ac:dyDescent="0.25">
      <c r="A626" s="5" t="s">
        <v>413</v>
      </c>
      <c r="B626" s="5" t="s">
        <v>429</v>
      </c>
      <c r="C626" s="5" t="s">
        <v>682</v>
      </c>
      <c r="D626" s="5" t="s">
        <v>416</v>
      </c>
      <c r="E626" s="5">
        <v>46</v>
      </c>
      <c r="F626" s="50">
        <v>26277</v>
      </c>
      <c r="G626" s="5">
        <v>350196</v>
      </c>
      <c r="H626" s="50">
        <v>34313</v>
      </c>
      <c r="I626" s="5" t="s">
        <v>417</v>
      </c>
    </row>
    <row r="627" spans="1:9" s="1" customFormat="1" x14ac:dyDescent="0.25">
      <c r="A627" s="5" t="s">
        <v>413</v>
      </c>
      <c r="B627" s="5" t="s">
        <v>614</v>
      </c>
      <c r="C627" s="5" t="s">
        <v>545</v>
      </c>
      <c r="D627" s="5" t="s">
        <v>460</v>
      </c>
      <c r="E627" s="5">
        <v>48</v>
      </c>
      <c r="F627" s="50">
        <v>25766</v>
      </c>
      <c r="G627" s="5">
        <v>350206</v>
      </c>
      <c r="H627" s="50">
        <v>33977</v>
      </c>
      <c r="I627" s="5" t="s">
        <v>417</v>
      </c>
    </row>
    <row r="628" spans="1:9" s="1" customFormat="1" x14ac:dyDescent="0.25">
      <c r="A628" s="5" t="s">
        <v>454</v>
      </c>
      <c r="B628" s="5" t="s">
        <v>694</v>
      </c>
      <c r="C628" s="5" t="s">
        <v>432</v>
      </c>
      <c r="D628" s="5" t="s">
        <v>628</v>
      </c>
      <c r="E628" s="5">
        <v>61</v>
      </c>
      <c r="F628" s="50">
        <v>21005</v>
      </c>
      <c r="G628" s="5">
        <v>561445</v>
      </c>
      <c r="H628" s="50">
        <v>34111</v>
      </c>
      <c r="I628" s="5" t="s">
        <v>417</v>
      </c>
    </row>
    <row r="629" spans="1:9" s="1" customFormat="1" x14ac:dyDescent="0.25">
      <c r="A629" s="5" t="s">
        <v>413</v>
      </c>
      <c r="B629" s="5" t="s">
        <v>553</v>
      </c>
      <c r="C629" s="5" t="s">
        <v>793</v>
      </c>
      <c r="D629" s="5" t="s">
        <v>832</v>
      </c>
      <c r="E629" s="5">
        <v>50</v>
      </c>
      <c r="F629" s="50">
        <v>25103</v>
      </c>
      <c r="G629" s="5">
        <v>351465</v>
      </c>
      <c r="H629" s="50">
        <v>34234</v>
      </c>
      <c r="I629" s="5" t="s">
        <v>417</v>
      </c>
    </row>
    <row r="630" spans="1:9" s="1" customFormat="1" x14ac:dyDescent="0.25">
      <c r="A630" s="5" t="s">
        <v>413</v>
      </c>
      <c r="B630" s="5" t="s">
        <v>526</v>
      </c>
      <c r="C630" s="5" t="s">
        <v>833</v>
      </c>
      <c r="D630" s="5" t="s">
        <v>832</v>
      </c>
      <c r="E630" s="5">
        <v>55</v>
      </c>
      <c r="F630" s="50">
        <v>23086</v>
      </c>
      <c r="G630" s="5">
        <v>350922</v>
      </c>
      <c r="H630" s="50">
        <v>34092</v>
      </c>
      <c r="I630" s="5" t="s">
        <v>417</v>
      </c>
    </row>
    <row r="631" spans="1:9" s="1" customFormat="1" x14ac:dyDescent="0.25">
      <c r="A631" s="5" t="s">
        <v>413</v>
      </c>
      <c r="B631" s="5" t="s">
        <v>483</v>
      </c>
      <c r="C631" s="5" t="s">
        <v>510</v>
      </c>
      <c r="D631" s="5" t="s">
        <v>832</v>
      </c>
      <c r="E631" s="5">
        <v>54</v>
      </c>
      <c r="F631" s="50">
        <v>23303</v>
      </c>
      <c r="G631" s="5">
        <v>350926</v>
      </c>
      <c r="H631" s="50">
        <v>34328</v>
      </c>
      <c r="I631" s="5" t="s">
        <v>417</v>
      </c>
    </row>
    <row r="632" spans="1:9" s="1" customFormat="1" x14ac:dyDescent="0.25">
      <c r="A632" s="5" t="s">
        <v>408</v>
      </c>
      <c r="B632" s="5" t="s">
        <v>155</v>
      </c>
      <c r="C632" s="5" t="s">
        <v>776</v>
      </c>
      <c r="D632" s="5" t="s">
        <v>548</v>
      </c>
      <c r="E632" s="5">
        <v>50</v>
      </c>
      <c r="F632" s="50">
        <v>24944</v>
      </c>
      <c r="G632" s="5">
        <v>350395</v>
      </c>
      <c r="H632" s="50">
        <v>34162</v>
      </c>
      <c r="I632" s="5" t="s">
        <v>417</v>
      </c>
    </row>
    <row r="633" spans="1:9" s="1" customFormat="1" x14ac:dyDescent="0.25">
      <c r="A633" s="5" t="s">
        <v>413</v>
      </c>
      <c r="B633" s="5" t="s">
        <v>635</v>
      </c>
      <c r="C633" s="5" t="s">
        <v>520</v>
      </c>
      <c r="D633" s="5" t="s">
        <v>738</v>
      </c>
      <c r="E633" s="5">
        <v>50</v>
      </c>
      <c r="F633" s="50">
        <v>24863</v>
      </c>
      <c r="G633" s="5">
        <v>350393</v>
      </c>
      <c r="H633" s="50">
        <v>34031</v>
      </c>
      <c r="I633" s="5" t="s">
        <v>417</v>
      </c>
    </row>
    <row r="634" spans="1:9" s="1" customFormat="1" x14ac:dyDescent="0.25">
      <c r="A634" s="5" t="s">
        <v>413</v>
      </c>
      <c r="B634" s="5" t="s">
        <v>634</v>
      </c>
      <c r="C634" s="5" t="s">
        <v>834</v>
      </c>
      <c r="D634" s="5" t="s">
        <v>460</v>
      </c>
      <c r="E634" s="5">
        <v>48</v>
      </c>
      <c r="F634" s="50">
        <v>25549</v>
      </c>
      <c r="G634" s="5">
        <v>350224</v>
      </c>
      <c r="H634" s="50">
        <v>34253</v>
      </c>
      <c r="I634" s="5" t="s">
        <v>417</v>
      </c>
    </row>
    <row r="635" spans="1:9" s="1" customFormat="1" x14ac:dyDescent="0.25">
      <c r="A635" s="5" t="s">
        <v>408</v>
      </c>
      <c r="B635" s="5" t="s">
        <v>511</v>
      </c>
      <c r="C635" s="5" t="s">
        <v>735</v>
      </c>
      <c r="D635" s="5" t="s">
        <v>460</v>
      </c>
      <c r="E635" s="5">
        <v>48</v>
      </c>
      <c r="F635" s="50">
        <v>25576</v>
      </c>
      <c r="G635" s="5">
        <v>561012</v>
      </c>
      <c r="H635" s="50">
        <v>34167</v>
      </c>
      <c r="I635" s="5" t="s">
        <v>417</v>
      </c>
    </row>
    <row r="636" spans="1:9" s="1" customFormat="1" x14ac:dyDescent="0.25">
      <c r="A636" s="5" t="s">
        <v>408</v>
      </c>
      <c r="B636" s="5" t="s">
        <v>709</v>
      </c>
      <c r="C636" s="5" t="s">
        <v>509</v>
      </c>
      <c r="D636" s="5" t="s">
        <v>536</v>
      </c>
      <c r="E636" s="5">
        <v>50</v>
      </c>
      <c r="F636" s="50">
        <v>25103</v>
      </c>
      <c r="G636" s="5">
        <v>561011</v>
      </c>
      <c r="H636" s="50">
        <v>34234</v>
      </c>
      <c r="I636" s="5" t="s">
        <v>417</v>
      </c>
    </row>
    <row r="637" spans="1:9" s="1" customFormat="1" x14ac:dyDescent="0.25">
      <c r="A637" s="5" t="s">
        <v>408</v>
      </c>
      <c r="B637" s="5" t="s">
        <v>544</v>
      </c>
      <c r="C637" s="5" t="s">
        <v>835</v>
      </c>
      <c r="D637" s="5" t="s">
        <v>836</v>
      </c>
      <c r="E637" s="5">
        <v>51</v>
      </c>
      <c r="F637" s="50">
        <v>24626</v>
      </c>
      <c r="G637" s="5">
        <v>561401</v>
      </c>
      <c r="H637" s="50">
        <v>34062</v>
      </c>
      <c r="I637" s="5" t="s">
        <v>417</v>
      </c>
    </row>
    <row r="638" spans="1:9" s="1" customFormat="1" x14ac:dyDescent="0.25">
      <c r="A638" s="5" t="s">
        <v>454</v>
      </c>
      <c r="B638" s="5" t="s">
        <v>547</v>
      </c>
      <c r="C638" s="5" t="s">
        <v>532</v>
      </c>
      <c r="D638" s="5" t="s">
        <v>837</v>
      </c>
      <c r="E638" s="5">
        <v>50</v>
      </c>
      <c r="F638" s="50">
        <v>24926</v>
      </c>
      <c r="G638" s="5">
        <v>351116</v>
      </c>
      <c r="H638" s="50">
        <v>34329</v>
      </c>
      <c r="I638" s="5" t="s">
        <v>417</v>
      </c>
    </row>
    <row r="639" spans="1:9" s="1" customFormat="1" x14ac:dyDescent="0.25">
      <c r="A639" s="5" t="s">
        <v>413</v>
      </c>
      <c r="B639" s="5" t="s">
        <v>157</v>
      </c>
      <c r="C639" s="5" t="s">
        <v>707</v>
      </c>
      <c r="D639" s="5" t="s">
        <v>703</v>
      </c>
      <c r="E639" s="5">
        <v>51</v>
      </c>
      <c r="F639" s="50">
        <v>24390</v>
      </c>
      <c r="G639" s="5">
        <v>350547</v>
      </c>
      <c r="H639" s="50">
        <v>34284</v>
      </c>
      <c r="I639" s="5" t="s">
        <v>421</v>
      </c>
    </row>
    <row r="640" spans="1:9" s="1" customFormat="1" x14ac:dyDescent="0.25">
      <c r="A640" s="5" t="s">
        <v>413</v>
      </c>
      <c r="B640" s="5" t="s">
        <v>664</v>
      </c>
      <c r="C640" s="5" t="s">
        <v>515</v>
      </c>
      <c r="D640" s="5" t="s">
        <v>416</v>
      </c>
      <c r="E640" s="5">
        <v>49</v>
      </c>
      <c r="F640" s="50">
        <v>25133</v>
      </c>
      <c r="G640" s="5">
        <v>350533</v>
      </c>
      <c r="H640" s="50">
        <v>34299</v>
      </c>
      <c r="I640" s="5" t="s">
        <v>421</v>
      </c>
    </row>
    <row r="641" spans="1:9" s="1" customFormat="1" x14ac:dyDescent="0.25">
      <c r="A641" s="5" t="s">
        <v>408</v>
      </c>
      <c r="B641" s="5" t="s">
        <v>493</v>
      </c>
      <c r="C641" s="5" t="s">
        <v>838</v>
      </c>
      <c r="D641" s="5" t="s">
        <v>482</v>
      </c>
      <c r="E641" s="5">
        <v>49</v>
      </c>
      <c r="F641" s="50">
        <v>25198</v>
      </c>
      <c r="G641" s="5">
        <v>568026</v>
      </c>
      <c r="H641" s="50">
        <v>34057</v>
      </c>
      <c r="I641" s="5" t="s">
        <v>421</v>
      </c>
    </row>
    <row r="642" spans="1:9" s="1" customFormat="1" x14ac:dyDescent="0.25">
      <c r="A642" s="5" t="s">
        <v>413</v>
      </c>
      <c r="B642" s="5" t="s">
        <v>608</v>
      </c>
      <c r="C642" s="5" t="s">
        <v>441</v>
      </c>
      <c r="D642" s="5" t="s">
        <v>416</v>
      </c>
      <c r="E642" s="5">
        <v>46</v>
      </c>
      <c r="F642" s="50">
        <v>26262</v>
      </c>
      <c r="G642" s="5">
        <v>351119</v>
      </c>
      <c r="H642" s="50">
        <v>34313</v>
      </c>
      <c r="I642" s="5" t="s">
        <v>421</v>
      </c>
    </row>
    <row r="643" spans="1:9" s="1" customFormat="1" x14ac:dyDescent="0.25">
      <c r="A643" s="5" t="s">
        <v>408</v>
      </c>
      <c r="B643" s="5" t="s">
        <v>519</v>
      </c>
      <c r="C643" s="5" t="s">
        <v>459</v>
      </c>
      <c r="D643" s="5" t="s">
        <v>749</v>
      </c>
      <c r="E643" s="5">
        <v>50</v>
      </c>
      <c r="F643" s="50">
        <v>24756</v>
      </c>
      <c r="G643" s="5">
        <v>560912</v>
      </c>
      <c r="H643" s="50">
        <v>34224</v>
      </c>
      <c r="I643" s="5" t="s">
        <v>421</v>
      </c>
    </row>
    <row r="644" spans="1:9" s="1" customFormat="1" x14ac:dyDescent="0.25">
      <c r="A644" s="5" t="s">
        <v>408</v>
      </c>
      <c r="B644" s="5" t="s">
        <v>635</v>
      </c>
      <c r="C644" s="5" t="s">
        <v>776</v>
      </c>
      <c r="D644" s="5" t="s">
        <v>470</v>
      </c>
      <c r="E644" s="5">
        <v>49</v>
      </c>
      <c r="F644" s="50">
        <v>25374</v>
      </c>
      <c r="G644" s="5">
        <v>350423</v>
      </c>
      <c r="H644" s="50">
        <v>34153</v>
      </c>
      <c r="I644" s="5" t="s">
        <v>421</v>
      </c>
    </row>
    <row r="645" spans="1:9" s="1" customFormat="1" x14ac:dyDescent="0.25">
      <c r="A645" s="5" t="s">
        <v>413</v>
      </c>
      <c r="B645" s="5" t="s">
        <v>634</v>
      </c>
      <c r="C645" s="5" t="s">
        <v>523</v>
      </c>
      <c r="D645" s="5" t="s">
        <v>460</v>
      </c>
      <c r="E645" s="5">
        <v>47</v>
      </c>
      <c r="F645" s="50">
        <v>25958</v>
      </c>
      <c r="G645" s="5">
        <v>350381</v>
      </c>
      <c r="H645" s="50">
        <v>34049</v>
      </c>
      <c r="I645" s="5" t="s">
        <v>421</v>
      </c>
    </row>
    <row r="646" spans="1:9" s="1" customFormat="1" x14ac:dyDescent="0.25">
      <c r="A646" s="5" t="s">
        <v>454</v>
      </c>
      <c r="B646" s="5" t="s">
        <v>594</v>
      </c>
      <c r="C646" s="5" t="s">
        <v>91</v>
      </c>
      <c r="D646" s="5" t="s">
        <v>457</v>
      </c>
      <c r="E646" s="5">
        <v>48</v>
      </c>
      <c r="F646" s="50">
        <v>25609</v>
      </c>
      <c r="G646" s="5">
        <v>351133</v>
      </c>
      <c r="H646" s="50">
        <v>34264</v>
      </c>
      <c r="I646" s="5" t="s">
        <v>421</v>
      </c>
    </row>
    <row r="647" spans="1:9" s="1" customFormat="1" x14ac:dyDescent="0.25">
      <c r="A647" s="5" t="s">
        <v>413</v>
      </c>
      <c r="B647" s="5" t="s">
        <v>488</v>
      </c>
      <c r="C647" s="5" t="s">
        <v>796</v>
      </c>
      <c r="D647" s="5" t="s">
        <v>482</v>
      </c>
      <c r="E647" s="5">
        <v>47</v>
      </c>
      <c r="F647" s="50">
        <v>26118</v>
      </c>
      <c r="G647" s="5">
        <v>350574</v>
      </c>
      <c r="H647" s="50">
        <v>34079</v>
      </c>
      <c r="I647" s="5" t="s">
        <v>421</v>
      </c>
    </row>
    <row r="648" spans="1:9" s="1" customFormat="1" x14ac:dyDescent="0.25">
      <c r="A648" s="5" t="s">
        <v>413</v>
      </c>
      <c r="B648" s="5" t="s">
        <v>499</v>
      </c>
      <c r="C648" s="5" t="s">
        <v>539</v>
      </c>
      <c r="D648" s="5" t="s">
        <v>802</v>
      </c>
      <c r="E648" s="5">
        <v>58</v>
      </c>
      <c r="F648" s="50">
        <v>21923</v>
      </c>
      <c r="G648" s="5">
        <v>350870</v>
      </c>
      <c r="H648" s="50">
        <v>34067</v>
      </c>
      <c r="I648" s="5" t="s">
        <v>421</v>
      </c>
    </row>
    <row r="649" spans="1:9" s="1" customFormat="1" x14ac:dyDescent="0.25">
      <c r="A649" s="5" t="s">
        <v>413</v>
      </c>
      <c r="B649" s="5" t="s">
        <v>618</v>
      </c>
      <c r="C649" s="5" t="s">
        <v>839</v>
      </c>
      <c r="D649" s="5" t="s">
        <v>416</v>
      </c>
      <c r="E649" s="5">
        <v>46</v>
      </c>
      <c r="F649" s="50">
        <v>26216</v>
      </c>
      <c r="G649" s="5">
        <v>350610</v>
      </c>
      <c r="H649" s="50">
        <v>34092</v>
      </c>
      <c r="I649" s="5" t="s">
        <v>466</v>
      </c>
    </row>
    <row r="650" spans="1:9" s="1" customFormat="1" x14ac:dyDescent="0.25">
      <c r="A650" s="5" t="s">
        <v>454</v>
      </c>
      <c r="B650" s="5" t="s">
        <v>437</v>
      </c>
      <c r="C650" s="5" t="s">
        <v>523</v>
      </c>
      <c r="D650" s="5" t="s">
        <v>457</v>
      </c>
      <c r="E650" s="5">
        <v>57</v>
      </c>
      <c r="F650" s="50">
        <v>22286</v>
      </c>
      <c r="G650" s="5">
        <v>351100</v>
      </c>
      <c r="H650" s="50">
        <v>34216</v>
      </c>
      <c r="I650" s="5" t="s">
        <v>466</v>
      </c>
    </row>
    <row r="651" spans="1:9" s="1" customFormat="1" x14ac:dyDescent="0.25">
      <c r="A651" s="5" t="s">
        <v>413</v>
      </c>
      <c r="B651" s="5" t="s">
        <v>664</v>
      </c>
      <c r="C651" s="5" t="s">
        <v>840</v>
      </c>
      <c r="D651" s="5" t="s">
        <v>457</v>
      </c>
      <c r="E651" s="5">
        <v>52</v>
      </c>
      <c r="F651" s="50">
        <v>24164</v>
      </c>
      <c r="G651" s="5">
        <v>350750</v>
      </c>
      <c r="H651" s="50">
        <v>34109</v>
      </c>
      <c r="I651" s="5" t="s">
        <v>466</v>
      </c>
    </row>
    <row r="652" spans="1:9" s="1" customFormat="1" x14ac:dyDescent="0.25">
      <c r="A652" s="5" t="s">
        <v>413</v>
      </c>
      <c r="B652" s="5" t="s">
        <v>611</v>
      </c>
      <c r="C652" s="5" t="s">
        <v>841</v>
      </c>
      <c r="D652" s="5" t="s">
        <v>416</v>
      </c>
      <c r="E652" s="5">
        <v>48</v>
      </c>
      <c r="F652" s="50">
        <v>25547</v>
      </c>
      <c r="G652" s="5">
        <v>351036</v>
      </c>
      <c r="H652" s="50">
        <v>34222</v>
      </c>
      <c r="I652" s="5" t="s">
        <v>466</v>
      </c>
    </row>
    <row r="653" spans="1:9" s="1" customFormat="1" x14ac:dyDescent="0.25">
      <c r="A653" s="5" t="s">
        <v>413</v>
      </c>
      <c r="B653" s="5" t="s">
        <v>614</v>
      </c>
      <c r="C653" s="5" t="s">
        <v>842</v>
      </c>
      <c r="D653" s="5" t="s">
        <v>416</v>
      </c>
      <c r="E653" s="5">
        <v>46</v>
      </c>
      <c r="F653" s="50">
        <v>26397</v>
      </c>
      <c r="G653" s="5">
        <v>350637</v>
      </c>
      <c r="H653" s="50">
        <v>33974</v>
      </c>
      <c r="I653" s="5" t="s">
        <v>466</v>
      </c>
    </row>
    <row r="654" spans="1:9" s="1" customFormat="1" x14ac:dyDescent="0.25">
      <c r="A654" s="5" t="s">
        <v>413</v>
      </c>
      <c r="B654" s="5" t="s">
        <v>791</v>
      </c>
      <c r="C654" s="5" t="s">
        <v>532</v>
      </c>
      <c r="D654" s="5" t="s">
        <v>416</v>
      </c>
      <c r="E654" s="5">
        <v>49</v>
      </c>
      <c r="F654" s="50">
        <v>25288</v>
      </c>
      <c r="G654" s="5">
        <v>561026</v>
      </c>
      <c r="H654" s="50">
        <v>34101</v>
      </c>
      <c r="I654" s="5" t="s">
        <v>466</v>
      </c>
    </row>
    <row r="655" spans="1:9" s="1" customFormat="1" x14ac:dyDescent="0.25">
      <c r="A655" s="5" t="s">
        <v>413</v>
      </c>
      <c r="B655" s="5" t="s">
        <v>185</v>
      </c>
      <c r="C655" s="5" t="s">
        <v>843</v>
      </c>
      <c r="D655" s="5" t="s">
        <v>577</v>
      </c>
      <c r="E655" s="5">
        <v>49</v>
      </c>
      <c r="F655" s="50">
        <v>25396</v>
      </c>
      <c r="G655" s="5">
        <v>561035</v>
      </c>
      <c r="H655" s="50">
        <v>34031</v>
      </c>
      <c r="I655" s="5" t="s">
        <v>466</v>
      </c>
    </row>
    <row r="656" spans="1:9" s="1" customFormat="1" x14ac:dyDescent="0.25">
      <c r="A656" s="5" t="s">
        <v>413</v>
      </c>
      <c r="B656" s="5" t="s">
        <v>578</v>
      </c>
      <c r="C656" s="5" t="s">
        <v>844</v>
      </c>
      <c r="D656" s="5" t="s">
        <v>845</v>
      </c>
      <c r="E656" s="5">
        <v>51</v>
      </c>
      <c r="F656" s="50">
        <v>24511</v>
      </c>
      <c r="G656" s="5">
        <v>561029</v>
      </c>
      <c r="H656" s="50">
        <v>34299</v>
      </c>
      <c r="I656" s="5" t="s">
        <v>466</v>
      </c>
    </row>
    <row r="657" spans="1:9" s="1" customFormat="1" x14ac:dyDescent="0.25">
      <c r="A657" s="5" t="s">
        <v>413</v>
      </c>
      <c r="B657" s="5" t="s">
        <v>443</v>
      </c>
      <c r="C657" s="5" t="s">
        <v>441</v>
      </c>
      <c r="D657" s="5" t="s">
        <v>460</v>
      </c>
      <c r="E657" s="5">
        <v>46</v>
      </c>
      <c r="F657" s="50">
        <v>26262</v>
      </c>
      <c r="G657" s="5">
        <v>350751</v>
      </c>
      <c r="H657" s="50">
        <v>34313</v>
      </c>
      <c r="I657" s="5" t="s">
        <v>466</v>
      </c>
    </row>
    <row r="658" spans="1:9" s="1" customFormat="1" x14ac:dyDescent="0.25">
      <c r="A658" s="5" t="s">
        <v>413</v>
      </c>
      <c r="B658" s="5" t="s">
        <v>623</v>
      </c>
      <c r="C658" s="5" t="s">
        <v>462</v>
      </c>
      <c r="D658" s="5" t="s">
        <v>460</v>
      </c>
      <c r="E658" s="5">
        <v>49</v>
      </c>
      <c r="F658" s="50">
        <v>25343</v>
      </c>
      <c r="G658" s="5">
        <v>350487</v>
      </c>
      <c r="H658" s="50">
        <v>34257</v>
      </c>
      <c r="I658" s="5" t="s">
        <v>412</v>
      </c>
    </row>
    <row r="659" spans="1:9" s="1" customFormat="1" x14ac:dyDescent="0.25">
      <c r="A659" s="5" t="s">
        <v>454</v>
      </c>
      <c r="B659" s="5" t="s">
        <v>426</v>
      </c>
      <c r="C659" s="5" t="s">
        <v>472</v>
      </c>
      <c r="D659" s="5" t="s">
        <v>846</v>
      </c>
      <c r="E659" s="5">
        <v>52</v>
      </c>
      <c r="F659" s="50">
        <v>24187</v>
      </c>
      <c r="G659" s="5">
        <v>350399</v>
      </c>
      <c r="H659" s="50">
        <v>33994</v>
      </c>
      <c r="I659" s="5" t="s">
        <v>412</v>
      </c>
    </row>
    <row r="660" spans="1:9" s="1" customFormat="1" x14ac:dyDescent="0.25">
      <c r="A660" s="5" t="s">
        <v>413</v>
      </c>
      <c r="B660" s="5" t="s">
        <v>586</v>
      </c>
      <c r="C660" s="5" t="s">
        <v>596</v>
      </c>
      <c r="D660" s="5" t="s">
        <v>411</v>
      </c>
      <c r="E660" s="5">
        <v>49</v>
      </c>
      <c r="F660" s="50">
        <v>25358</v>
      </c>
      <c r="G660" s="5">
        <v>350618</v>
      </c>
      <c r="H660" s="50">
        <v>34109</v>
      </c>
      <c r="I660" s="5" t="s">
        <v>412</v>
      </c>
    </row>
    <row r="661" spans="1:9" s="1" customFormat="1" x14ac:dyDescent="0.25">
      <c r="A661" s="5" t="s">
        <v>413</v>
      </c>
      <c r="B661" s="5" t="s">
        <v>531</v>
      </c>
      <c r="C661" s="5" t="s">
        <v>477</v>
      </c>
      <c r="D661" s="5" t="s">
        <v>743</v>
      </c>
      <c r="E661" s="5">
        <v>48</v>
      </c>
      <c r="F661" s="50">
        <v>25752</v>
      </c>
      <c r="G661" s="5">
        <v>350590</v>
      </c>
      <c r="H661" s="50">
        <v>34224</v>
      </c>
      <c r="I661" s="5" t="s">
        <v>412</v>
      </c>
    </row>
    <row r="662" spans="1:9" s="1" customFormat="1" x14ac:dyDescent="0.25">
      <c r="A662" s="5" t="s">
        <v>408</v>
      </c>
      <c r="B662" s="5" t="s">
        <v>511</v>
      </c>
      <c r="C662" s="5" t="s">
        <v>556</v>
      </c>
      <c r="D662" s="5" t="s">
        <v>536</v>
      </c>
      <c r="E662" s="5">
        <v>52</v>
      </c>
      <c r="F662" s="50">
        <v>24256</v>
      </c>
      <c r="G662" s="5">
        <v>350372</v>
      </c>
      <c r="H662" s="50">
        <v>34062</v>
      </c>
      <c r="I662" s="5" t="s">
        <v>412</v>
      </c>
    </row>
    <row r="663" spans="1:9" s="1" customFormat="1" x14ac:dyDescent="0.25">
      <c r="A663" s="5" t="s">
        <v>454</v>
      </c>
      <c r="B663" s="5" t="s">
        <v>526</v>
      </c>
      <c r="C663" s="5" t="s">
        <v>752</v>
      </c>
      <c r="D663" s="5" t="s">
        <v>601</v>
      </c>
      <c r="E663" s="5">
        <v>48</v>
      </c>
      <c r="F663" s="50">
        <v>25792</v>
      </c>
      <c r="G663" s="5">
        <v>350483</v>
      </c>
      <c r="H663" s="50">
        <v>34016</v>
      </c>
      <c r="I663" s="5" t="s">
        <v>412</v>
      </c>
    </row>
    <row r="664" spans="1:9" s="1" customFormat="1" x14ac:dyDescent="0.25">
      <c r="A664" s="5" t="s">
        <v>413</v>
      </c>
      <c r="B664" s="5" t="s">
        <v>626</v>
      </c>
      <c r="C664" s="5" t="s">
        <v>847</v>
      </c>
      <c r="D664" s="5" t="s">
        <v>473</v>
      </c>
      <c r="E664" s="5">
        <v>46</v>
      </c>
      <c r="F664" s="50">
        <v>26554</v>
      </c>
      <c r="G664" s="5">
        <v>561039</v>
      </c>
      <c r="H664" s="50">
        <v>34057</v>
      </c>
      <c r="I664" s="5" t="s">
        <v>412</v>
      </c>
    </row>
    <row r="665" spans="1:9" s="1" customFormat="1" x14ac:dyDescent="0.25">
      <c r="A665" s="5" t="s">
        <v>413</v>
      </c>
      <c r="B665" s="5" t="s">
        <v>488</v>
      </c>
      <c r="C665" s="5" t="s">
        <v>790</v>
      </c>
      <c r="D665" s="5" t="s">
        <v>778</v>
      </c>
      <c r="E665" s="5">
        <v>46</v>
      </c>
      <c r="F665" s="50">
        <v>26422</v>
      </c>
      <c r="G665" s="5">
        <v>351051</v>
      </c>
      <c r="H665" s="50">
        <v>34064</v>
      </c>
      <c r="I665" s="5" t="s">
        <v>412</v>
      </c>
    </row>
    <row r="666" spans="1:9" s="1" customFormat="1" x14ac:dyDescent="0.25">
      <c r="A666" s="5" t="s">
        <v>413</v>
      </c>
      <c r="B666" s="5" t="s">
        <v>503</v>
      </c>
      <c r="C666" s="5" t="s">
        <v>824</v>
      </c>
      <c r="D666" s="5" t="s">
        <v>433</v>
      </c>
      <c r="E666" s="5">
        <v>49</v>
      </c>
      <c r="F666" s="50">
        <v>25242</v>
      </c>
      <c r="G666" s="5">
        <v>561036</v>
      </c>
      <c r="H666" s="50">
        <v>34123</v>
      </c>
      <c r="I666" s="5" t="s">
        <v>412</v>
      </c>
    </row>
    <row r="667" spans="1:9" s="1" customFormat="1" x14ac:dyDescent="0.25">
      <c r="A667" s="5" t="s">
        <v>408</v>
      </c>
      <c r="B667" s="5" t="s">
        <v>499</v>
      </c>
      <c r="C667" s="5" t="s">
        <v>630</v>
      </c>
      <c r="D667" s="5" t="s">
        <v>416</v>
      </c>
      <c r="E667" s="5">
        <v>52</v>
      </c>
      <c r="F667" s="50">
        <v>24192</v>
      </c>
      <c r="G667" s="5">
        <v>561040</v>
      </c>
      <c r="H667" s="50">
        <v>34054</v>
      </c>
      <c r="I667" s="5" t="s">
        <v>412</v>
      </c>
    </row>
    <row r="668" spans="1:9" s="1" customFormat="1" x14ac:dyDescent="0.25">
      <c r="A668" s="5" t="s">
        <v>408</v>
      </c>
      <c r="B668" s="5" t="s">
        <v>526</v>
      </c>
      <c r="C668" s="5" t="s">
        <v>542</v>
      </c>
      <c r="D668" s="5" t="s">
        <v>747</v>
      </c>
      <c r="E668" s="5">
        <v>51</v>
      </c>
      <c r="F668" s="50">
        <v>24688</v>
      </c>
      <c r="G668" s="5">
        <v>561056</v>
      </c>
      <c r="H668" s="50">
        <v>33995</v>
      </c>
      <c r="I668" s="5" t="s">
        <v>412</v>
      </c>
    </row>
    <row r="669" spans="1:9" s="1" customFormat="1" x14ac:dyDescent="0.25">
      <c r="A669" s="5" t="s">
        <v>413</v>
      </c>
      <c r="B669" s="5" t="s">
        <v>652</v>
      </c>
      <c r="C669" s="5" t="s">
        <v>633</v>
      </c>
      <c r="D669" s="5" t="s">
        <v>837</v>
      </c>
      <c r="E669" s="5">
        <v>49</v>
      </c>
      <c r="F669" s="50">
        <v>25270</v>
      </c>
      <c r="G669" s="5">
        <v>350121</v>
      </c>
      <c r="H669" s="50">
        <v>34249</v>
      </c>
      <c r="I669" s="5" t="s">
        <v>417</v>
      </c>
    </row>
    <row r="670" spans="1:9" s="1" customFormat="1" x14ac:dyDescent="0.25">
      <c r="A670" s="5" t="s">
        <v>413</v>
      </c>
      <c r="B670" s="5" t="s">
        <v>694</v>
      </c>
      <c r="C670" s="5" t="s">
        <v>472</v>
      </c>
      <c r="D670" s="5" t="s">
        <v>473</v>
      </c>
      <c r="E670" s="5">
        <v>47</v>
      </c>
      <c r="F670" s="50">
        <v>26044</v>
      </c>
      <c r="G670" s="5">
        <v>350701</v>
      </c>
      <c r="H670" s="50">
        <v>34311</v>
      </c>
      <c r="I670" s="5" t="s">
        <v>417</v>
      </c>
    </row>
    <row r="671" spans="1:9" s="1" customFormat="1" x14ac:dyDescent="0.25">
      <c r="A671" s="5" t="s">
        <v>454</v>
      </c>
      <c r="B671" s="5" t="s">
        <v>481</v>
      </c>
      <c r="C671" s="5" t="s">
        <v>844</v>
      </c>
      <c r="D671" s="5" t="s">
        <v>473</v>
      </c>
      <c r="E671" s="5">
        <v>47</v>
      </c>
      <c r="F671" s="50">
        <v>26028</v>
      </c>
      <c r="G671" s="5">
        <v>350856</v>
      </c>
      <c r="H671" s="50">
        <v>34283</v>
      </c>
      <c r="I671" s="5" t="s">
        <v>417</v>
      </c>
    </row>
    <row r="672" spans="1:9" s="1" customFormat="1" x14ac:dyDescent="0.25">
      <c r="A672" s="5" t="s">
        <v>413</v>
      </c>
      <c r="B672" s="5" t="s">
        <v>550</v>
      </c>
      <c r="C672" s="5" t="s">
        <v>844</v>
      </c>
      <c r="D672" s="5" t="s">
        <v>457</v>
      </c>
      <c r="E672" s="5">
        <v>48</v>
      </c>
      <c r="F672" s="50">
        <v>25722</v>
      </c>
      <c r="G672" s="5">
        <v>350556</v>
      </c>
      <c r="H672" s="50">
        <v>34193</v>
      </c>
      <c r="I672" s="5" t="s">
        <v>417</v>
      </c>
    </row>
    <row r="673" spans="1:9" s="1" customFormat="1" x14ac:dyDescent="0.25">
      <c r="A673" s="5" t="s">
        <v>413</v>
      </c>
      <c r="B673" s="5" t="s">
        <v>564</v>
      </c>
      <c r="C673" s="5" t="s">
        <v>523</v>
      </c>
      <c r="D673" s="5" t="s">
        <v>439</v>
      </c>
      <c r="E673" s="5">
        <v>47</v>
      </c>
      <c r="F673" s="50">
        <v>26136</v>
      </c>
      <c r="G673" s="5">
        <v>350558</v>
      </c>
      <c r="H673" s="50">
        <v>34118</v>
      </c>
      <c r="I673" s="5" t="s">
        <v>417</v>
      </c>
    </row>
    <row r="674" spans="1:9" s="1" customFormat="1" x14ac:dyDescent="0.25">
      <c r="A674" s="5" t="s">
        <v>413</v>
      </c>
      <c r="B674" s="5" t="s">
        <v>705</v>
      </c>
      <c r="C674" s="5" t="s">
        <v>848</v>
      </c>
      <c r="D674" s="5" t="s">
        <v>416</v>
      </c>
      <c r="E674" s="5">
        <v>46</v>
      </c>
      <c r="F674" s="50">
        <v>26361</v>
      </c>
      <c r="G674" s="5">
        <v>350752</v>
      </c>
      <c r="H674" s="50">
        <v>34298</v>
      </c>
      <c r="I674" s="5" t="s">
        <v>417</v>
      </c>
    </row>
    <row r="675" spans="1:9" s="1" customFormat="1" x14ac:dyDescent="0.25">
      <c r="A675" s="5" t="s">
        <v>413</v>
      </c>
      <c r="B675" s="5" t="s">
        <v>461</v>
      </c>
      <c r="C675" s="5" t="s">
        <v>472</v>
      </c>
      <c r="D675" s="5" t="s">
        <v>845</v>
      </c>
      <c r="E675" s="5">
        <v>48</v>
      </c>
      <c r="F675" s="50">
        <v>25661</v>
      </c>
      <c r="G675" s="5">
        <v>560989</v>
      </c>
      <c r="H675" s="50">
        <v>34311</v>
      </c>
      <c r="I675" s="5" t="s">
        <v>417</v>
      </c>
    </row>
    <row r="676" spans="1:9" s="1" customFormat="1" x14ac:dyDescent="0.25">
      <c r="A676" s="5" t="s">
        <v>413</v>
      </c>
      <c r="B676" s="5" t="s">
        <v>418</v>
      </c>
      <c r="C676" s="5" t="s">
        <v>781</v>
      </c>
      <c r="D676" s="5" t="s">
        <v>622</v>
      </c>
      <c r="E676" s="5">
        <v>47</v>
      </c>
      <c r="F676" s="50">
        <v>25928</v>
      </c>
      <c r="G676" s="5">
        <v>350562</v>
      </c>
      <c r="H676" s="50">
        <v>34234</v>
      </c>
      <c r="I676" s="5" t="s">
        <v>417</v>
      </c>
    </row>
    <row r="677" spans="1:9" s="1" customFormat="1" x14ac:dyDescent="0.25">
      <c r="A677" s="5" t="s">
        <v>413</v>
      </c>
      <c r="B677" s="5" t="s">
        <v>440</v>
      </c>
      <c r="C677" s="5" t="s">
        <v>510</v>
      </c>
      <c r="D677" s="5" t="s">
        <v>416</v>
      </c>
      <c r="E677" s="5">
        <v>50</v>
      </c>
      <c r="F677" s="50">
        <v>24757</v>
      </c>
      <c r="G677" s="5">
        <v>350230</v>
      </c>
      <c r="H677" s="50">
        <v>34010</v>
      </c>
      <c r="I677" s="5" t="s">
        <v>417</v>
      </c>
    </row>
    <row r="678" spans="1:9" s="1" customFormat="1" x14ac:dyDescent="0.25">
      <c r="A678" s="5" t="s">
        <v>413</v>
      </c>
      <c r="B678" s="5" t="s">
        <v>615</v>
      </c>
      <c r="C678" s="5" t="s">
        <v>669</v>
      </c>
      <c r="D678" s="5" t="s">
        <v>416</v>
      </c>
      <c r="E678" s="5">
        <v>49</v>
      </c>
      <c r="F678" s="50">
        <v>25298</v>
      </c>
      <c r="G678" s="5">
        <v>350786</v>
      </c>
      <c r="H678" s="50">
        <v>34124</v>
      </c>
      <c r="I678" s="5" t="s">
        <v>417</v>
      </c>
    </row>
    <row r="679" spans="1:9" s="1" customFormat="1" x14ac:dyDescent="0.25">
      <c r="A679" s="5" t="s">
        <v>413</v>
      </c>
      <c r="B679" s="5" t="s">
        <v>625</v>
      </c>
      <c r="C679" s="5" t="s">
        <v>475</v>
      </c>
      <c r="D679" s="5" t="s">
        <v>442</v>
      </c>
      <c r="E679" s="5">
        <v>48</v>
      </c>
      <c r="F679" s="50">
        <v>25643</v>
      </c>
      <c r="G679" s="5">
        <v>350115</v>
      </c>
      <c r="H679" s="50">
        <v>34106</v>
      </c>
      <c r="I679" s="5" t="s">
        <v>417</v>
      </c>
    </row>
    <row r="680" spans="1:9" s="1" customFormat="1" x14ac:dyDescent="0.25">
      <c r="A680" s="5" t="s">
        <v>408</v>
      </c>
      <c r="B680" s="5" t="s">
        <v>639</v>
      </c>
      <c r="C680" s="5" t="s">
        <v>191</v>
      </c>
      <c r="D680" s="5" t="s">
        <v>470</v>
      </c>
      <c r="E680" s="5">
        <v>53</v>
      </c>
      <c r="F680" s="50">
        <v>23905</v>
      </c>
      <c r="G680" s="5">
        <v>350388</v>
      </c>
      <c r="H680" s="50">
        <v>34123</v>
      </c>
      <c r="I680" s="5" t="s">
        <v>417</v>
      </c>
    </row>
    <row r="681" spans="1:9" s="1" customFormat="1" x14ac:dyDescent="0.25">
      <c r="A681" s="5" t="s">
        <v>413</v>
      </c>
      <c r="B681" s="5" t="s">
        <v>544</v>
      </c>
      <c r="C681" s="5" t="s">
        <v>640</v>
      </c>
      <c r="D681" s="5" t="s">
        <v>846</v>
      </c>
      <c r="E681" s="5">
        <v>48</v>
      </c>
      <c r="F681" s="50">
        <v>25594</v>
      </c>
      <c r="G681" s="5">
        <v>350816</v>
      </c>
      <c r="H681" s="50">
        <v>34094</v>
      </c>
      <c r="I681" s="5" t="s">
        <v>417</v>
      </c>
    </row>
    <row r="682" spans="1:9" s="1" customFormat="1" x14ac:dyDescent="0.25">
      <c r="A682" s="5" t="s">
        <v>413</v>
      </c>
      <c r="B682" s="5" t="s">
        <v>483</v>
      </c>
      <c r="C682" s="5" t="s">
        <v>849</v>
      </c>
      <c r="D682" s="5" t="s">
        <v>416</v>
      </c>
      <c r="E682" s="5">
        <v>48</v>
      </c>
      <c r="F682" s="50">
        <v>25722</v>
      </c>
      <c r="G682" s="5">
        <v>350119</v>
      </c>
      <c r="H682" s="50">
        <v>34678</v>
      </c>
      <c r="I682" s="5" t="s">
        <v>417</v>
      </c>
    </row>
    <row r="683" spans="1:9" s="1" customFormat="1" x14ac:dyDescent="0.25">
      <c r="A683" s="5" t="s">
        <v>413</v>
      </c>
      <c r="B683" s="5" t="s">
        <v>511</v>
      </c>
      <c r="C683" s="5" t="s">
        <v>588</v>
      </c>
      <c r="D683" s="5" t="s">
        <v>850</v>
      </c>
      <c r="E683" s="5">
        <v>51</v>
      </c>
      <c r="F683" s="50">
        <v>24604</v>
      </c>
      <c r="G683" s="5">
        <v>350819</v>
      </c>
      <c r="H683" s="50">
        <v>34342</v>
      </c>
      <c r="I683" s="5" t="s">
        <v>417</v>
      </c>
    </row>
    <row r="684" spans="1:9" s="1" customFormat="1" x14ac:dyDescent="0.25">
      <c r="A684" s="5" t="s">
        <v>413</v>
      </c>
      <c r="B684" s="5" t="s">
        <v>645</v>
      </c>
      <c r="C684" s="5" t="s">
        <v>750</v>
      </c>
      <c r="D684" s="5" t="s">
        <v>433</v>
      </c>
      <c r="E684" s="5">
        <v>48</v>
      </c>
      <c r="F684" s="50">
        <v>25656</v>
      </c>
      <c r="G684" s="5">
        <v>350624</v>
      </c>
      <c r="H684" s="50">
        <v>34476</v>
      </c>
      <c r="I684" s="5" t="s">
        <v>417</v>
      </c>
    </row>
    <row r="685" spans="1:9" s="1" customFormat="1" x14ac:dyDescent="0.25">
      <c r="A685" s="5" t="s">
        <v>413</v>
      </c>
      <c r="B685" s="5" t="s">
        <v>448</v>
      </c>
      <c r="C685" s="5" t="s">
        <v>840</v>
      </c>
      <c r="D685" s="5" t="s">
        <v>601</v>
      </c>
      <c r="E685" s="5">
        <v>44</v>
      </c>
      <c r="F685" s="50">
        <v>27024</v>
      </c>
      <c r="G685" s="5">
        <v>350823</v>
      </c>
      <c r="H685" s="50">
        <v>34497</v>
      </c>
      <c r="I685" s="5" t="s">
        <v>466</v>
      </c>
    </row>
    <row r="686" spans="1:9" s="1" customFormat="1" x14ac:dyDescent="0.25">
      <c r="A686" s="5" t="s">
        <v>413</v>
      </c>
      <c r="B686" s="5" t="s">
        <v>490</v>
      </c>
      <c r="C686" s="5" t="s">
        <v>848</v>
      </c>
      <c r="D686" s="5" t="s">
        <v>457</v>
      </c>
      <c r="E686" s="5">
        <v>46</v>
      </c>
      <c r="F686" s="50">
        <v>26554</v>
      </c>
      <c r="G686" s="5">
        <v>351049</v>
      </c>
      <c r="H686" s="50">
        <v>34457</v>
      </c>
      <c r="I686" s="5" t="s">
        <v>466</v>
      </c>
    </row>
    <row r="687" spans="1:9" s="1" customFormat="1" x14ac:dyDescent="0.25">
      <c r="A687" s="5" t="s">
        <v>454</v>
      </c>
      <c r="B687" s="5" t="s">
        <v>474</v>
      </c>
      <c r="C687" s="5" t="s">
        <v>640</v>
      </c>
      <c r="D687" s="5" t="s">
        <v>439</v>
      </c>
      <c r="E687" s="5">
        <v>48</v>
      </c>
      <c r="F687" s="50">
        <v>25736</v>
      </c>
      <c r="G687" s="5">
        <v>350018</v>
      </c>
      <c r="H687" s="50">
        <v>34693</v>
      </c>
      <c r="I687" s="5" t="s">
        <v>412</v>
      </c>
    </row>
    <row r="688" spans="1:9" s="1" customFormat="1" x14ac:dyDescent="0.25">
      <c r="A688" s="5" t="s">
        <v>454</v>
      </c>
      <c r="B688" s="5" t="s">
        <v>524</v>
      </c>
      <c r="C688" s="5" t="s">
        <v>757</v>
      </c>
      <c r="D688" s="5" t="s">
        <v>851</v>
      </c>
      <c r="E688" s="5">
        <v>51</v>
      </c>
      <c r="F688" s="50">
        <v>24451</v>
      </c>
      <c r="G688" s="5">
        <v>561057</v>
      </c>
      <c r="H688" s="50">
        <v>34527</v>
      </c>
      <c r="I688" s="5" t="s">
        <v>417</v>
      </c>
    </row>
    <row r="689" spans="1:9" s="1" customFormat="1" x14ac:dyDescent="0.25">
      <c r="A689" s="5" t="s">
        <v>413</v>
      </c>
      <c r="B689" s="5" t="s">
        <v>709</v>
      </c>
      <c r="C689" s="5" t="s">
        <v>515</v>
      </c>
      <c r="D689" s="5" t="s">
        <v>460</v>
      </c>
      <c r="E689" s="5">
        <v>48</v>
      </c>
      <c r="F689" s="50">
        <v>25787</v>
      </c>
      <c r="G689" s="5">
        <v>568140</v>
      </c>
      <c r="H689" s="50">
        <v>34396</v>
      </c>
      <c r="I689" s="5" t="s">
        <v>421</v>
      </c>
    </row>
    <row r="690" spans="1:9" s="1" customFormat="1" x14ac:dyDescent="0.25">
      <c r="A690" s="5" t="s">
        <v>413</v>
      </c>
      <c r="B690" s="5" t="s">
        <v>524</v>
      </c>
      <c r="C690" s="5" t="s">
        <v>682</v>
      </c>
      <c r="D690" s="5" t="s">
        <v>460</v>
      </c>
      <c r="E690" s="5">
        <v>49</v>
      </c>
      <c r="F690" s="50">
        <v>25267</v>
      </c>
      <c r="G690" s="5">
        <v>351132</v>
      </c>
      <c r="H690" s="50">
        <v>34618</v>
      </c>
      <c r="I690" s="5" t="s">
        <v>412</v>
      </c>
    </row>
    <row r="691" spans="1:9" s="1" customFormat="1" x14ac:dyDescent="0.25">
      <c r="A691" s="5" t="s">
        <v>408</v>
      </c>
      <c r="B691" s="5" t="s">
        <v>512</v>
      </c>
      <c r="C691" s="5" t="s">
        <v>527</v>
      </c>
      <c r="D691" s="5" t="s">
        <v>536</v>
      </c>
      <c r="E691" s="5">
        <v>54</v>
      </c>
      <c r="F691" s="50">
        <v>23532</v>
      </c>
      <c r="G691" s="5">
        <v>351346</v>
      </c>
      <c r="H691" s="50">
        <v>34532</v>
      </c>
      <c r="I691" s="5" t="s">
        <v>417</v>
      </c>
    </row>
    <row r="692" spans="1:9" s="1" customFormat="1" x14ac:dyDescent="0.25">
      <c r="A692" s="5" t="s">
        <v>413</v>
      </c>
      <c r="B692" s="5" t="s">
        <v>592</v>
      </c>
      <c r="C692" s="5" t="s">
        <v>566</v>
      </c>
      <c r="D692" s="5" t="s">
        <v>416</v>
      </c>
      <c r="E692" s="5">
        <v>47</v>
      </c>
      <c r="F692" s="50">
        <v>25879</v>
      </c>
      <c r="G692" s="5">
        <v>350702</v>
      </c>
      <c r="H692" s="50">
        <v>34599</v>
      </c>
      <c r="I692" s="5" t="s">
        <v>421</v>
      </c>
    </row>
    <row r="693" spans="1:9" s="1" customFormat="1" x14ac:dyDescent="0.25">
      <c r="A693" s="5" t="s">
        <v>413</v>
      </c>
      <c r="B693" s="5" t="s">
        <v>766</v>
      </c>
      <c r="C693" s="5" t="s">
        <v>824</v>
      </c>
      <c r="D693" s="5" t="s">
        <v>416</v>
      </c>
      <c r="E693" s="5">
        <v>45</v>
      </c>
      <c r="F693" s="50">
        <v>26645</v>
      </c>
      <c r="G693" s="5">
        <v>561065</v>
      </c>
      <c r="H693" s="50">
        <v>34427</v>
      </c>
      <c r="I693" s="5" t="s">
        <v>466</v>
      </c>
    </row>
    <row r="694" spans="1:9" s="1" customFormat="1" x14ac:dyDescent="0.25">
      <c r="A694" s="5" t="s">
        <v>408</v>
      </c>
      <c r="B694" s="5" t="s">
        <v>574</v>
      </c>
      <c r="C694" s="5" t="s">
        <v>779</v>
      </c>
      <c r="D694" s="5" t="s">
        <v>460</v>
      </c>
      <c r="E694" s="5">
        <v>47</v>
      </c>
      <c r="F694" s="50">
        <v>26075</v>
      </c>
      <c r="G694" s="5">
        <v>350440</v>
      </c>
      <c r="H694" s="50">
        <v>34694</v>
      </c>
      <c r="I694" s="5" t="s">
        <v>466</v>
      </c>
    </row>
    <row r="695" spans="1:9" s="1" customFormat="1" x14ac:dyDescent="0.25">
      <c r="A695" s="5" t="s">
        <v>413</v>
      </c>
      <c r="B695" s="5" t="s">
        <v>568</v>
      </c>
      <c r="C695" s="5" t="s">
        <v>475</v>
      </c>
      <c r="D695" s="5" t="s">
        <v>470</v>
      </c>
      <c r="E695" s="5">
        <v>48</v>
      </c>
      <c r="F695" s="50">
        <v>25620</v>
      </c>
      <c r="G695" s="5">
        <v>561037</v>
      </c>
      <c r="H695" s="50">
        <v>34649</v>
      </c>
      <c r="I695" s="5" t="s">
        <v>412</v>
      </c>
    </row>
    <row r="696" spans="1:9" s="1" customFormat="1" x14ac:dyDescent="0.25">
      <c r="A696" s="5" t="s">
        <v>413</v>
      </c>
      <c r="B696" s="5" t="s">
        <v>492</v>
      </c>
      <c r="C696" s="5" t="s">
        <v>456</v>
      </c>
      <c r="D696" s="5" t="s">
        <v>619</v>
      </c>
      <c r="E696" s="5">
        <v>46</v>
      </c>
      <c r="F696" s="50">
        <v>26453</v>
      </c>
      <c r="G696" s="5">
        <v>561063</v>
      </c>
      <c r="H696" s="50">
        <v>34664</v>
      </c>
      <c r="I696" s="5" t="s">
        <v>466</v>
      </c>
    </row>
    <row r="697" spans="1:9" s="1" customFormat="1" x14ac:dyDescent="0.25">
      <c r="A697" s="5" t="s">
        <v>413</v>
      </c>
      <c r="B697" s="5" t="s">
        <v>713</v>
      </c>
      <c r="C697" s="5" t="s">
        <v>529</v>
      </c>
      <c r="D697" s="5" t="s">
        <v>460</v>
      </c>
      <c r="E697" s="5">
        <v>59</v>
      </c>
      <c r="F697" s="50">
        <v>21469</v>
      </c>
      <c r="G697" s="5">
        <v>560957</v>
      </c>
      <c r="H697" s="50">
        <v>34422</v>
      </c>
      <c r="I697" s="5" t="s">
        <v>417</v>
      </c>
    </row>
    <row r="698" spans="1:9" s="1" customFormat="1" x14ac:dyDescent="0.25">
      <c r="A698" s="5" t="s">
        <v>408</v>
      </c>
      <c r="B698" s="5" t="s">
        <v>499</v>
      </c>
      <c r="C698" s="5" t="s">
        <v>621</v>
      </c>
      <c r="D698" s="5" t="s">
        <v>416</v>
      </c>
      <c r="E698" s="5">
        <v>56</v>
      </c>
      <c r="F698" s="50">
        <v>22795</v>
      </c>
      <c r="G698" s="5">
        <v>561058</v>
      </c>
      <c r="H698" s="50">
        <v>34553</v>
      </c>
      <c r="I698" s="5" t="s">
        <v>417</v>
      </c>
    </row>
    <row r="699" spans="1:9" s="1" customFormat="1" x14ac:dyDescent="0.25">
      <c r="A699" s="5" t="s">
        <v>413</v>
      </c>
      <c r="B699" s="5" t="s">
        <v>553</v>
      </c>
      <c r="C699" s="5" t="s">
        <v>750</v>
      </c>
      <c r="D699" s="5" t="s">
        <v>442</v>
      </c>
      <c r="E699" s="5">
        <v>56</v>
      </c>
      <c r="F699" s="50">
        <v>22911</v>
      </c>
      <c r="G699" s="5">
        <v>561061</v>
      </c>
      <c r="H699" s="50">
        <v>34589</v>
      </c>
      <c r="I699" s="5" t="s">
        <v>417</v>
      </c>
    </row>
    <row r="700" spans="1:9" s="1" customFormat="1" x14ac:dyDescent="0.25">
      <c r="A700" s="5" t="s">
        <v>413</v>
      </c>
      <c r="B700" s="5" t="s">
        <v>646</v>
      </c>
      <c r="C700" s="5" t="s">
        <v>88</v>
      </c>
      <c r="D700" s="5" t="s">
        <v>460</v>
      </c>
      <c r="E700" s="5">
        <v>46</v>
      </c>
      <c r="F700" s="50">
        <v>26515</v>
      </c>
      <c r="G700" s="5">
        <v>561062</v>
      </c>
      <c r="H700" s="50">
        <v>34518</v>
      </c>
      <c r="I700" s="5" t="s">
        <v>417</v>
      </c>
    </row>
    <row r="701" spans="1:9" s="1" customFormat="1" x14ac:dyDescent="0.25">
      <c r="A701" s="5" t="s">
        <v>413</v>
      </c>
      <c r="B701" s="5" t="s">
        <v>646</v>
      </c>
      <c r="C701" s="5" t="s">
        <v>510</v>
      </c>
      <c r="D701" s="5" t="s">
        <v>442</v>
      </c>
      <c r="E701" s="5">
        <v>57</v>
      </c>
      <c r="F701" s="50">
        <v>22317</v>
      </c>
      <c r="G701" s="5">
        <v>561068</v>
      </c>
      <c r="H701" s="50">
        <v>34414</v>
      </c>
      <c r="I701" s="5" t="s">
        <v>417</v>
      </c>
    </row>
    <row r="702" spans="1:9" s="1" customFormat="1" x14ac:dyDescent="0.25">
      <c r="A702" s="5" t="s">
        <v>408</v>
      </c>
      <c r="B702" s="5" t="s">
        <v>645</v>
      </c>
      <c r="C702" s="5" t="s">
        <v>573</v>
      </c>
      <c r="D702" s="5" t="s">
        <v>852</v>
      </c>
      <c r="E702" s="5">
        <v>50</v>
      </c>
      <c r="F702" s="50">
        <v>24992</v>
      </c>
      <c r="G702" s="5">
        <v>350493</v>
      </c>
      <c r="H702" s="50">
        <v>34629</v>
      </c>
      <c r="I702" s="5" t="s">
        <v>417</v>
      </c>
    </row>
    <row r="703" spans="1:9" s="1" customFormat="1" x14ac:dyDescent="0.25">
      <c r="A703" s="5" t="s">
        <v>408</v>
      </c>
      <c r="B703" s="5" t="s">
        <v>594</v>
      </c>
      <c r="C703" s="5" t="s">
        <v>552</v>
      </c>
      <c r="D703" s="5" t="s">
        <v>473</v>
      </c>
      <c r="E703" s="5">
        <v>53</v>
      </c>
      <c r="F703" s="50">
        <v>23817</v>
      </c>
      <c r="G703" s="5">
        <v>350497</v>
      </c>
      <c r="H703" s="50">
        <v>34444</v>
      </c>
      <c r="I703" s="5" t="s">
        <v>417</v>
      </c>
    </row>
    <row r="704" spans="1:9" s="1" customFormat="1" x14ac:dyDescent="0.25">
      <c r="A704" s="5" t="s">
        <v>408</v>
      </c>
      <c r="B704" s="5" t="s">
        <v>662</v>
      </c>
      <c r="C704" s="5" t="s">
        <v>853</v>
      </c>
      <c r="D704" s="5" t="s">
        <v>473</v>
      </c>
      <c r="E704" s="5">
        <v>49</v>
      </c>
      <c r="F704" s="50">
        <v>25260</v>
      </c>
      <c r="G704" s="5">
        <v>351268</v>
      </c>
      <c r="H704" s="50">
        <v>34432</v>
      </c>
      <c r="I704" s="5" t="s">
        <v>466</v>
      </c>
    </row>
    <row r="705" spans="1:9" s="1" customFormat="1" x14ac:dyDescent="0.25">
      <c r="A705" s="5" t="s">
        <v>413</v>
      </c>
      <c r="B705" s="5" t="s">
        <v>603</v>
      </c>
      <c r="C705" s="5" t="s">
        <v>532</v>
      </c>
      <c r="D705" s="5" t="s">
        <v>416</v>
      </c>
      <c r="E705" s="5">
        <v>49</v>
      </c>
      <c r="F705" s="50">
        <v>25301</v>
      </c>
      <c r="G705" s="5">
        <v>351221</v>
      </c>
      <c r="H705" s="50">
        <v>34457</v>
      </c>
      <c r="I705" s="5" t="s">
        <v>466</v>
      </c>
    </row>
    <row r="706" spans="1:9" s="1" customFormat="1" x14ac:dyDescent="0.25">
      <c r="A706" s="5" t="s">
        <v>408</v>
      </c>
      <c r="B706" s="5" t="s">
        <v>681</v>
      </c>
      <c r="C706" s="5" t="s">
        <v>822</v>
      </c>
      <c r="D706" s="5" t="s">
        <v>416</v>
      </c>
      <c r="E706" s="5">
        <v>47</v>
      </c>
      <c r="F706" s="50">
        <v>26155</v>
      </c>
      <c r="G706" s="5">
        <v>351351</v>
      </c>
      <c r="H706" s="50">
        <v>34581</v>
      </c>
      <c r="I706" s="5" t="s">
        <v>466</v>
      </c>
    </row>
    <row r="707" spans="1:9" s="1" customFormat="1" x14ac:dyDescent="0.25">
      <c r="A707" s="5" t="s">
        <v>413</v>
      </c>
      <c r="B707" s="5" t="s">
        <v>455</v>
      </c>
      <c r="C707" s="5" t="s">
        <v>91</v>
      </c>
      <c r="D707" s="5" t="s">
        <v>457</v>
      </c>
      <c r="E707" s="5">
        <v>48</v>
      </c>
      <c r="F707" s="50">
        <v>25833</v>
      </c>
      <c r="G707" s="5">
        <v>568357</v>
      </c>
      <c r="H707" s="50">
        <v>34474</v>
      </c>
      <c r="I707" s="5" t="s">
        <v>412</v>
      </c>
    </row>
    <row r="708" spans="1:9" s="1" customFormat="1" x14ac:dyDescent="0.25">
      <c r="A708" s="5" t="s">
        <v>413</v>
      </c>
      <c r="B708" s="5" t="s">
        <v>705</v>
      </c>
      <c r="C708" s="5" t="s">
        <v>682</v>
      </c>
      <c r="D708" s="5" t="s">
        <v>457</v>
      </c>
      <c r="E708" s="5">
        <v>57</v>
      </c>
      <c r="F708" s="50">
        <v>22211</v>
      </c>
      <c r="G708" s="5">
        <v>561077</v>
      </c>
      <c r="H708" s="50">
        <v>34587</v>
      </c>
      <c r="I708" s="5" t="s">
        <v>417</v>
      </c>
    </row>
    <row r="709" spans="1:9" s="1" customFormat="1" x14ac:dyDescent="0.25">
      <c r="A709" s="5" t="s">
        <v>408</v>
      </c>
      <c r="B709" s="5" t="s">
        <v>631</v>
      </c>
      <c r="C709" s="5" t="s">
        <v>776</v>
      </c>
      <c r="D709" s="5" t="s">
        <v>854</v>
      </c>
      <c r="E709" s="5">
        <v>55</v>
      </c>
      <c r="F709" s="50">
        <v>23005</v>
      </c>
      <c r="G709" s="5">
        <v>350503</v>
      </c>
      <c r="H709" s="50">
        <v>34339</v>
      </c>
      <c r="I709" s="5" t="s">
        <v>855</v>
      </c>
    </row>
    <row r="710" spans="1:9" s="1" customFormat="1" x14ac:dyDescent="0.25">
      <c r="A710" s="5" t="s">
        <v>408</v>
      </c>
      <c r="B710" s="5" t="s">
        <v>528</v>
      </c>
      <c r="C710" s="5" t="s">
        <v>512</v>
      </c>
      <c r="D710" s="5" t="s">
        <v>416</v>
      </c>
      <c r="E710" s="5">
        <v>56</v>
      </c>
      <c r="F710" s="50">
        <v>22868</v>
      </c>
      <c r="G710" s="5">
        <v>561080</v>
      </c>
      <c r="H710" s="50">
        <v>34466</v>
      </c>
      <c r="I710" s="5" t="s">
        <v>417</v>
      </c>
    </row>
    <row r="711" spans="1:9" s="1" customFormat="1" x14ac:dyDescent="0.25">
      <c r="A711" s="5" t="s">
        <v>413</v>
      </c>
      <c r="B711" s="5" t="s">
        <v>629</v>
      </c>
      <c r="C711" s="5" t="s">
        <v>91</v>
      </c>
      <c r="D711" s="5" t="s">
        <v>457</v>
      </c>
      <c r="E711" s="5">
        <v>48</v>
      </c>
      <c r="F711" s="50">
        <v>25815</v>
      </c>
      <c r="G711" s="5">
        <v>350811</v>
      </c>
      <c r="H711" s="50">
        <v>34396</v>
      </c>
      <c r="I711" s="5" t="s">
        <v>421</v>
      </c>
    </row>
    <row r="712" spans="1:9" s="1" customFormat="1" x14ac:dyDescent="0.25">
      <c r="A712" s="5" t="s">
        <v>408</v>
      </c>
      <c r="B712" s="5" t="s">
        <v>629</v>
      </c>
      <c r="C712" s="5" t="s">
        <v>679</v>
      </c>
      <c r="D712" s="5" t="s">
        <v>856</v>
      </c>
      <c r="E712" s="5">
        <v>48</v>
      </c>
      <c r="F712" s="50">
        <v>25802</v>
      </c>
      <c r="G712" s="5">
        <v>350435</v>
      </c>
      <c r="H712" s="50">
        <v>34664</v>
      </c>
      <c r="I712" s="5" t="s">
        <v>857</v>
      </c>
    </row>
    <row r="713" spans="1:9" s="1" customFormat="1" x14ac:dyDescent="0.25">
      <c r="A713" s="5" t="s">
        <v>408</v>
      </c>
      <c r="B713" s="5" t="s">
        <v>631</v>
      </c>
      <c r="C713" s="5" t="s">
        <v>779</v>
      </c>
      <c r="D713" s="5" t="s">
        <v>738</v>
      </c>
      <c r="E713" s="5">
        <v>47</v>
      </c>
      <c r="F713" s="50">
        <v>25898</v>
      </c>
      <c r="G713" s="5">
        <v>350424</v>
      </c>
      <c r="H713" s="50">
        <v>34678</v>
      </c>
      <c r="I713" s="5" t="s">
        <v>857</v>
      </c>
    </row>
    <row r="714" spans="1:9" s="1" customFormat="1" x14ac:dyDescent="0.25">
      <c r="A714" s="5" t="s">
        <v>454</v>
      </c>
      <c r="B714" s="5" t="s">
        <v>704</v>
      </c>
      <c r="C714" s="5" t="s">
        <v>640</v>
      </c>
      <c r="D714" s="5" t="s">
        <v>726</v>
      </c>
      <c r="E714" s="5">
        <v>47</v>
      </c>
      <c r="F714" s="50">
        <v>26073</v>
      </c>
      <c r="G714" s="5">
        <v>350443</v>
      </c>
      <c r="H714" s="50">
        <v>34622</v>
      </c>
      <c r="I714" s="5" t="s">
        <v>466</v>
      </c>
    </row>
    <row r="715" spans="1:9" s="1" customFormat="1" x14ac:dyDescent="0.25">
      <c r="A715" s="5" t="s">
        <v>408</v>
      </c>
      <c r="B715" s="5" t="s">
        <v>512</v>
      </c>
      <c r="C715" s="5" t="s">
        <v>444</v>
      </c>
      <c r="D715" s="5" t="s">
        <v>425</v>
      </c>
      <c r="E715" s="5">
        <v>57</v>
      </c>
      <c r="F715" s="50">
        <v>22345</v>
      </c>
      <c r="G715" s="5">
        <v>350507</v>
      </c>
      <c r="H715" s="50">
        <v>34359</v>
      </c>
      <c r="I715" s="5" t="s">
        <v>417</v>
      </c>
    </row>
    <row r="716" spans="1:9" s="1" customFormat="1" x14ac:dyDescent="0.25">
      <c r="A716" s="5" t="s">
        <v>413</v>
      </c>
      <c r="B716" s="5" t="s">
        <v>461</v>
      </c>
      <c r="C716" s="5" t="s">
        <v>438</v>
      </c>
      <c r="D716" s="5" t="s">
        <v>638</v>
      </c>
      <c r="E716" s="5">
        <v>50</v>
      </c>
      <c r="F716" s="50">
        <v>24987</v>
      </c>
      <c r="G716" s="5">
        <v>350862</v>
      </c>
      <c r="H716" s="50">
        <v>34474</v>
      </c>
      <c r="I716" s="5" t="s">
        <v>858</v>
      </c>
    </row>
    <row r="717" spans="1:9" s="1" customFormat="1" x14ac:dyDescent="0.25">
      <c r="A717" s="5" t="s">
        <v>454</v>
      </c>
      <c r="B717" s="5" t="s">
        <v>553</v>
      </c>
      <c r="C717" s="5" t="s">
        <v>596</v>
      </c>
      <c r="D717" s="5" t="s">
        <v>416</v>
      </c>
      <c r="E717" s="5">
        <v>47</v>
      </c>
      <c r="F717" s="50">
        <v>25997</v>
      </c>
      <c r="G717" s="5">
        <v>561010</v>
      </c>
      <c r="H717" s="50">
        <v>34589</v>
      </c>
      <c r="I717" s="5" t="s">
        <v>417</v>
      </c>
    </row>
    <row r="718" spans="1:9" s="1" customFormat="1" x14ac:dyDescent="0.25">
      <c r="A718" s="5" t="s">
        <v>454</v>
      </c>
      <c r="B718" s="5" t="s">
        <v>409</v>
      </c>
      <c r="C718" s="5" t="s">
        <v>859</v>
      </c>
      <c r="D718" s="5" t="s">
        <v>860</v>
      </c>
      <c r="E718" s="5">
        <v>47</v>
      </c>
      <c r="F718" s="50">
        <v>26106</v>
      </c>
      <c r="G718" s="5">
        <v>561089</v>
      </c>
      <c r="H718" s="50">
        <v>34427</v>
      </c>
      <c r="I718" s="5" t="s">
        <v>858</v>
      </c>
    </row>
    <row r="719" spans="1:9" s="1" customFormat="1" x14ac:dyDescent="0.25">
      <c r="A719" s="5" t="s">
        <v>454</v>
      </c>
      <c r="B719" s="5" t="s">
        <v>587</v>
      </c>
      <c r="C719" s="5" t="s">
        <v>510</v>
      </c>
      <c r="D719" s="5" t="s">
        <v>442</v>
      </c>
      <c r="E719" s="5">
        <v>46</v>
      </c>
      <c r="F719" s="50">
        <v>26345</v>
      </c>
      <c r="G719" s="5">
        <v>350538</v>
      </c>
      <c r="H719" s="50">
        <v>34381</v>
      </c>
      <c r="I719" s="5" t="s">
        <v>417</v>
      </c>
    </row>
    <row r="720" spans="1:9" s="1" customFormat="1" x14ac:dyDescent="0.25">
      <c r="A720" s="5" t="s">
        <v>413</v>
      </c>
      <c r="B720" s="5" t="s">
        <v>429</v>
      </c>
      <c r="C720" s="5" t="s">
        <v>819</v>
      </c>
      <c r="D720" s="5" t="s">
        <v>622</v>
      </c>
      <c r="E720" s="5">
        <v>50</v>
      </c>
      <c r="F720" s="50">
        <v>25069</v>
      </c>
      <c r="G720" s="5">
        <v>350832</v>
      </c>
      <c r="H720" s="50">
        <v>34422</v>
      </c>
      <c r="I720" s="5" t="s">
        <v>417</v>
      </c>
    </row>
    <row r="721" spans="1:9" s="1" customFormat="1" x14ac:dyDescent="0.25">
      <c r="A721" s="5" t="s">
        <v>413</v>
      </c>
      <c r="B721" s="5" t="s">
        <v>467</v>
      </c>
      <c r="C721" s="5" t="s">
        <v>489</v>
      </c>
      <c r="D721" s="5" t="s">
        <v>473</v>
      </c>
      <c r="E721" s="5">
        <v>48</v>
      </c>
      <c r="F721" s="50">
        <v>25818</v>
      </c>
      <c r="G721" s="5">
        <v>351234</v>
      </c>
      <c r="H721" s="50">
        <v>34429</v>
      </c>
      <c r="I721" s="5" t="s">
        <v>412</v>
      </c>
    </row>
    <row r="722" spans="1:9" s="1" customFormat="1" x14ac:dyDescent="0.25">
      <c r="A722" s="5" t="s">
        <v>413</v>
      </c>
      <c r="B722" s="5" t="s">
        <v>503</v>
      </c>
      <c r="C722" s="5" t="s">
        <v>496</v>
      </c>
      <c r="D722" s="5" t="s">
        <v>473</v>
      </c>
      <c r="E722" s="5">
        <v>47</v>
      </c>
      <c r="F722" s="50">
        <v>26186</v>
      </c>
      <c r="G722" s="5">
        <v>351296</v>
      </c>
      <c r="H722" s="50">
        <v>34488</v>
      </c>
      <c r="I722" s="5" t="s">
        <v>858</v>
      </c>
    </row>
    <row r="723" spans="1:9" s="1" customFormat="1" x14ac:dyDescent="0.25">
      <c r="A723" s="5" t="s">
        <v>413</v>
      </c>
      <c r="B723" s="5" t="s">
        <v>623</v>
      </c>
      <c r="C723" s="5" t="s">
        <v>861</v>
      </c>
      <c r="D723" s="5" t="s">
        <v>460</v>
      </c>
      <c r="E723" s="5">
        <v>50</v>
      </c>
      <c r="F723" s="50">
        <v>24957</v>
      </c>
      <c r="G723" s="5">
        <v>351252</v>
      </c>
      <c r="H723" s="50">
        <v>34419</v>
      </c>
      <c r="I723" s="5" t="s">
        <v>417</v>
      </c>
    </row>
    <row r="724" spans="1:9" s="1" customFormat="1" x14ac:dyDescent="0.25">
      <c r="A724" s="5" t="s">
        <v>408</v>
      </c>
      <c r="B724" s="5" t="s">
        <v>414</v>
      </c>
      <c r="C724" s="5" t="s">
        <v>862</v>
      </c>
      <c r="D724" s="5" t="s">
        <v>607</v>
      </c>
      <c r="E724" s="5">
        <v>47</v>
      </c>
      <c r="F724" s="50">
        <v>25882</v>
      </c>
      <c r="G724" s="5">
        <v>561099</v>
      </c>
      <c r="H724" s="50">
        <v>34360</v>
      </c>
      <c r="I724" s="5" t="s">
        <v>417</v>
      </c>
    </row>
    <row r="725" spans="1:9" s="1" customFormat="1" x14ac:dyDescent="0.25">
      <c r="A725" s="5" t="s">
        <v>408</v>
      </c>
      <c r="B725" s="5" t="s">
        <v>461</v>
      </c>
      <c r="C725" s="5" t="s">
        <v>863</v>
      </c>
      <c r="D725" s="5" t="s">
        <v>473</v>
      </c>
      <c r="E725" s="5">
        <v>47</v>
      </c>
      <c r="F725" s="50">
        <v>25852</v>
      </c>
      <c r="G725" s="5">
        <v>351053</v>
      </c>
      <c r="H725" s="50">
        <v>34614</v>
      </c>
      <c r="I725" s="5" t="s">
        <v>417</v>
      </c>
    </row>
    <row r="726" spans="1:9" s="1" customFormat="1" x14ac:dyDescent="0.25">
      <c r="A726" s="5" t="s">
        <v>408</v>
      </c>
      <c r="B726" s="5" t="s">
        <v>662</v>
      </c>
      <c r="C726" s="5" t="s">
        <v>863</v>
      </c>
      <c r="D726" s="5" t="s">
        <v>445</v>
      </c>
      <c r="E726" s="5">
        <v>47</v>
      </c>
      <c r="F726" s="50">
        <v>25990</v>
      </c>
      <c r="G726" s="5">
        <v>351054</v>
      </c>
      <c r="H726" s="50">
        <v>34676</v>
      </c>
      <c r="I726" s="5" t="s">
        <v>417</v>
      </c>
    </row>
    <row r="727" spans="1:9" s="1" customFormat="1" x14ac:dyDescent="0.25">
      <c r="A727" s="5" t="s">
        <v>454</v>
      </c>
      <c r="B727" s="5" t="s">
        <v>590</v>
      </c>
      <c r="C727" s="5" t="s">
        <v>513</v>
      </c>
      <c r="D727" s="5" t="s">
        <v>508</v>
      </c>
      <c r="E727" s="5">
        <v>45</v>
      </c>
      <c r="F727" s="50">
        <v>26583</v>
      </c>
      <c r="G727" s="5">
        <v>351243</v>
      </c>
      <c r="H727" s="50">
        <v>34648</v>
      </c>
      <c r="I727" s="5" t="s">
        <v>417</v>
      </c>
    </row>
    <row r="728" spans="1:9" s="1" customFormat="1" x14ac:dyDescent="0.25">
      <c r="A728" s="5" t="s">
        <v>413</v>
      </c>
      <c r="B728" s="5" t="s">
        <v>152</v>
      </c>
      <c r="C728" s="5" t="s">
        <v>848</v>
      </c>
      <c r="D728" s="5" t="s">
        <v>416</v>
      </c>
      <c r="E728" s="5">
        <v>45</v>
      </c>
      <c r="F728" s="50">
        <v>26614</v>
      </c>
      <c r="G728" s="5">
        <v>350595</v>
      </c>
      <c r="H728" s="50">
        <v>34923</v>
      </c>
      <c r="I728" s="5" t="s">
        <v>417</v>
      </c>
    </row>
    <row r="729" spans="1:9" s="1" customFormat="1" x14ac:dyDescent="0.25">
      <c r="A729" s="5" t="s">
        <v>408</v>
      </c>
      <c r="B729" s="5" t="s">
        <v>587</v>
      </c>
      <c r="C729" s="5" t="s">
        <v>825</v>
      </c>
      <c r="D729" s="5" t="s">
        <v>463</v>
      </c>
      <c r="E729" s="5">
        <v>46</v>
      </c>
      <c r="F729" s="50">
        <v>26515</v>
      </c>
      <c r="G729" s="5">
        <v>350466</v>
      </c>
      <c r="H729" s="50">
        <v>34853</v>
      </c>
      <c r="I729" s="5" t="s">
        <v>417</v>
      </c>
    </row>
    <row r="730" spans="1:9" s="1" customFormat="1" x14ac:dyDescent="0.25">
      <c r="A730" s="5" t="s">
        <v>413</v>
      </c>
      <c r="B730" s="5" t="s">
        <v>623</v>
      </c>
      <c r="C730" s="5" t="s">
        <v>707</v>
      </c>
      <c r="D730" s="5" t="s">
        <v>439</v>
      </c>
      <c r="E730" s="5">
        <v>48</v>
      </c>
      <c r="F730" s="50">
        <v>25674</v>
      </c>
      <c r="G730" s="5">
        <v>350148</v>
      </c>
      <c r="H730" s="50">
        <v>35028</v>
      </c>
      <c r="I730" s="5" t="s">
        <v>417</v>
      </c>
    </row>
    <row r="731" spans="1:9" s="1" customFormat="1" x14ac:dyDescent="0.25">
      <c r="A731" s="5" t="s">
        <v>408</v>
      </c>
      <c r="B731" s="5" t="s">
        <v>569</v>
      </c>
      <c r="C731" s="5" t="s">
        <v>191</v>
      </c>
      <c r="D731" s="5" t="s">
        <v>425</v>
      </c>
      <c r="E731" s="5">
        <v>47</v>
      </c>
      <c r="F731" s="50">
        <v>25910</v>
      </c>
      <c r="G731" s="5">
        <v>561123</v>
      </c>
      <c r="H731" s="50">
        <v>35041</v>
      </c>
      <c r="I731" s="5" t="s">
        <v>417</v>
      </c>
    </row>
    <row r="732" spans="1:9" s="1" customFormat="1" x14ac:dyDescent="0.25">
      <c r="A732" s="5" t="s">
        <v>408</v>
      </c>
      <c r="B732" s="5" t="s">
        <v>586</v>
      </c>
      <c r="C732" s="5" t="s">
        <v>570</v>
      </c>
      <c r="D732" s="5" t="s">
        <v>536</v>
      </c>
      <c r="E732" s="5">
        <v>46</v>
      </c>
      <c r="F732" s="50">
        <v>26247</v>
      </c>
      <c r="G732" s="5">
        <v>350470</v>
      </c>
      <c r="H732" s="50">
        <v>34964</v>
      </c>
      <c r="I732" s="5" t="s">
        <v>858</v>
      </c>
    </row>
    <row r="733" spans="1:9" s="1" customFormat="1" x14ac:dyDescent="0.25">
      <c r="A733" s="5" t="s">
        <v>408</v>
      </c>
      <c r="B733" s="5" t="s">
        <v>512</v>
      </c>
      <c r="C733" s="5" t="s">
        <v>471</v>
      </c>
      <c r="D733" s="5" t="s">
        <v>416</v>
      </c>
      <c r="E733" s="5">
        <v>55</v>
      </c>
      <c r="F733" s="50">
        <v>23104</v>
      </c>
      <c r="G733" s="5">
        <v>561115</v>
      </c>
      <c r="H733" s="50">
        <v>34740</v>
      </c>
      <c r="I733" s="5" t="s">
        <v>412</v>
      </c>
    </row>
    <row r="734" spans="1:9" s="1" customFormat="1" x14ac:dyDescent="0.25">
      <c r="A734" s="5" t="s">
        <v>413</v>
      </c>
      <c r="B734" s="5" t="s">
        <v>579</v>
      </c>
      <c r="C734" s="5" t="s">
        <v>438</v>
      </c>
      <c r="D734" s="5" t="s">
        <v>457</v>
      </c>
      <c r="E734" s="5">
        <v>50</v>
      </c>
      <c r="F734" s="50">
        <v>24788</v>
      </c>
      <c r="G734" s="5">
        <v>561071</v>
      </c>
      <c r="H734" s="50">
        <v>34854</v>
      </c>
      <c r="I734" s="5" t="s">
        <v>412</v>
      </c>
    </row>
    <row r="735" spans="1:9" s="1" customFormat="1" x14ac:dyDescent="0.25">
      <c r="A735" s="5" t="s">
        <v>408</v>
      </c>
      <c r="B735" s="5" t="s">
        <v>625</v>
      </c>
      <c r="C735" s="5" t="s">
        <v>862</v>
      </c>
      <c r="D735" s="5" t="s">
        <v>425</v>
      </c>
      <c r="E735" s="5">
        <v>45</v>
      </c>
      <c r="F735" s="50">
        <v>26615</v>
      </c>
      <c r="G735" s="5">
        <v>350535</v>
      </c>
      <c r="H735" s="50">
        <v>34836</v>
      </c>
      <c r="I735" s="5" t="s">
        <v>412</v>
      </c>
    </row>
    <row r="736" spans="1:9" s="1" customFormat="1" x14ac:dyDescent="0.25">
      <c r="A736" s="5" t="s">
        <v>454</v>
      </c>
      <c r="B736" s="5" t="s">
        <v>544</v>
      </c>
      <c r="C736" s="5" t="s">
        <v>523</v>
      </c>
      <c r="D736" s="5" t="s">
        <v>601</v>
      </c>
      <c r="E736" s="5">
        <v>46</v>
      </c>
      <c r="F736" s="50">
        <v>26515</v>
      </c>
      <c r="G736" s="5">
        <v>350474</v>
      </c>
      <c r="H736" s="50">
        <v>34853</v>
      </c>
      <c r="I736" s="5" t="s">
        <v>412</v>
      </c>
    </row>
    <row r="737" spans="1:9" s="1" customFormat="1" x14ac:dyDescent="0.25">
      <c r="A737" s="5" t="s">
        <v>413</v>
      </c>
      <c r="B737" s="5" t="s">
        <v>550</v>
      </c>
      <c r="C737" s="5" t="s">
        <v>640</v>
      </c>
      <c r="D737" s="5" t="s">
        <v>473</v>
      </c>
      <c r="E737" s="5">
        <v>48</v>
      </c>
      <c r="F737" s="50">
        <v>25495</v>
      </c>
      <c r="G737" s="5">
        <v>351253</v>
      </c>
      <c r="H737" s="50">
        <v>34824</v>
      </c>
      <c r="I737" s="5" t="s">
        <v>412</v>
      </c>
    </row>
    <row r="738" spans="1:9" s="1" customFormat="1" x14ac:dyDescent="0.25">
      <c r="A738" s="5" t="s">
        <v>413</v>
      </c>
      <c r="B738" s="5" t="s">
        <v>639</v>
      </c>
      <c r="C738" s="5" t="s">
        <v>864</v>
      </c>
      <c r="D738" s="5" t="s">
        <v>473</v>
      </c>
      <c r="E738" s="5">
        <v>47</v>
      </c>
      <c r="F738" s="50">
        <v>25853</v>
      </c>
      <c r="G738" s="5">
        <v>561084</v>
      </c>
      <c r="H738" s="50">
        <v>35043</v>
      </c>
      <c r="I738" s="5" t="s">
        <v>412</v>
      </c>
    </row>
    <row r="739" spans="1:9" s="1" customFormat="1" x14ac:dyDescent="0.25">
      <c r="A739" s="5" t="s">
        <v>408</v>
      </c>
      <c r="B739" s="5" t="s">
        <v>784</v>
      </c>
      <c r="C739" s="5" t="s">
        <v>556</v>
      </c>
      <c r="D739" s="5" t="s">
        <v>460</v>
      </c>
      <c r="E739" s="5">
        <v>49</v>
      </c>
      <c r="F739" s="50">
        <v>25366</v>
      </c>
      <c r="G739" s="5">
        <v>561140</v>
      </c>
      <c r="H739" s="50">
        <v>34707</v>
      </c>
      <c r="I739" s="5" t="s">
        <v>466</v>
      </c>
    </row>
    <row r="740" spans="1:9" s="1" customFormat="1" x14ac:dyDescent="0.25">
      <c r="A740" s="5" t="s">
        <v>413</v>
      </c>
      <c r="B740" s="5" t="s">
        <v>648</v>
      </c>
      <c r="C740" s="5" t="s">
        <v>790</v>
      </c>
      <c r="D740" s="5" t="s">
        <v>622</v>
      </c>
      <c r="E740" s="5">
        <v>49</v>
      </c>
      <c r="F740" s="50">
        <v>25394</v>
      </c>
      <c r="G740" s="5">
        <v>561143</v>
      </c>
      <c r="H740" s="50">
        <v>34841</v>
      </c>
      <c r="I740" s="5" t="s">
        <v>466</v>
      </c>
    </row>
    <row r="741" spans="1:9" s="1" customFormat="1" x14ac:dyDescent="0.25">
      <c r="A741" s="5" t="s">
        <v>413</v>
      </c>
      <c r="B741" s="5" t="s">
        <v>446</v>
      </c>
      <c r="C741" s="5" t="s">
        <v>865</v>
      </c>
      <c r="D741" s="5" t="s">
        <v>866</v>
      </c>
      <c r="E741" s="5">
        <v>47</v>
      </c>
      <c r="F741" s="50">
        <v>26124</v>
      </c>
      <c r="G741" s="5">
        <v>350479</v>
      </c>
      <c r="H741" s="50">
        <v>34862</v>
      </c>
      <c r="I741" s="5" t="s">
        <v>858</v>
      </c>
    </row>
    <row r="742" spans="1:9" s="1" customFormat="1" x14ac:dyDescent="0.25">
      <c r="A742" s="5" t="s">
        <v>408</v>
      </c>
      <c r="B742" s="5" t="s">
        <v>434</v>
      </c>
      <c r="C742" s="5" t="s">
        <v>776</v>
      </c>
      <c r="D742" s="5" t="s">
        <v>867</v>
      </c>
      <c r="E742" s="5">
        <v>55</v>
      </c>
      <c r="F742" s="50">
        <v>23134</v>
      </c>
      <c r="G742" s="5">
        <v>350211</v>
      </c>
      <c r="H742" s="50">
        <v>35145</v>
      </c>
      <c r="I742" s="5" t="s">
        <v>858</v>
      </c>
    </row>
    <row r="743" spans="1:9" s="1" customFormat="1" x14ac:dyDescent="0.25">
      <c r="A743" s="5" t="s">
        <v>408</v>
      </c>
      <c r="B743" s="5" t="s">
        <v>615</v>
      </c>
      <c r="C743" s="5" t="s">
        <v>459</v>
      </c>
      <c r="D743" s="5" t="s">
        <v>868</v>
      </c>
      <c r="E743" s="5">
        <v>48</v>
      </c>
      <c r="F743" s="50">
        <v>25519</v>
      </c>
      <c r="G743" s="5">
        <v>351163</v>
      </c>
      <c r="H743" s="50">
        <v>35058</v>
      </c>
      <c r="I743" s="5" t="s">
        <v>412</v>
      </c>
    </row>
    <row r="744" spans="1:9" s="1" customFormat="1" x14ac:dyDescent="0.25">
      <c r="A744" s="5" t="s">
        <v>413</v>
      </c>
      <c r="B744" s="5" t="s">
        <v>426</v>
      </c>
      <c r="C744" s="5" t="s">
        <v>441</v>
      </c>
      <c r="D744" s="5" t="s">
        <v>731</v>
      </c>
      <c r="E744" s="5">
        <v>46</v>
      </c>
      <c r="F744" s="50">
        <v>26484</v>
      </c>
      <c r="G744" s="5">
        <v>561151</v>
      </c>
      <c r="H744" s="50">
        <v>34892</v>
      </c>
      <c r="I744" s="5" t="s">
        <v>412</v>
      </c>
    </row>
    <row r="745" spans="1:9" s="1" customFormat="1" x14ac:dyDescent="0.25">
      <c r="A745" s="5" t="s">
        <v>408</v>
      </c>
      <c r="B745" s="5" t="s">
        <v>426</v>
      </c>
      <c r="C745" s="5" t="s">
        <v>724</v>
      </c>
      <c r="D745" s="5" t="s">
        <v>473</v>
      </c>
      <c r="E745" s="5">
        <v>54</v>
      </c>
      <c r="F745" s="50">
        <v>23462</v>
      </c>
      <c r="G745" s="5">
        <v>561159</v>
      </c>
      <c r="H745" s="50">
        <v>34761</v>
      </c>
      <c r="I745" s="5" t="s">
        <v>412</v>
      </c>
    </row>
    <row r="746" spans="1:9" s="1" customFormat="1" x14ac:dyDescent="0.25">
      <c r="A746" s="5" t="s">
        <v>408</v>
      </c>
      <c r="B746" s="5" t="s">
        <v>458</v>
      </c>
      <c r="C746" s="5" t="s">
        <v>779</v>
      </c>
      <c r="D746" s="5" t="s">
        <v>536</v>
      </c>
      <c r="E746" s="5">
        <v>47</v>
      </c>
      <c r="F746" s="50">
        <v>26195</v>
      </c>
      <c r="G746" s="5">
        <v>568486</v>
      </c>
      <c r="H746" s="50">
        <v>34983</v>
      </c>
      <c r="I746" s="5" t="s">
        <v>412</v>
      </c>
    </row>
    <row r="747" spans="1:9" s="1" customFormat="1" x14ac:dyDescent="0.25">
      <c r="A747" s="5" t="s">
        <v>413</v>
      </c>
      <c r="B747" s="5" t="s">
        <v>562</v>
      </c>
      <c r="C747" s="5" t="s">
        <v>848</v>
      </c>
      <c r="D747" s="5" t="s">
        <v>416</v>
      </c>
      <c r="E747" s="5">
        <v>46</v>
      </c>
      <c r="F747" s="50">
        <v>26462</v>
      </c>
      <c r="G747" s="5">
        <v>350655</v>
      </c>
      <c r="H747" s="50">
        <v>34897</v>
      </c>
      <c r="I747" s="5" t="s">
        <v>412</v>
      </c>
    </row>
    <row r="748" spans="1:9" s="1" customFormat="1" x14ac:dyDescent="0.25">
      <c r="A748" s="5" t="s">
        <v>408</v>
      </c>
      <c r="B748" s="5" t="s">
        <v>579</v>
      </c>
      <c r="C748" s="5" t="s">
        <v>410</v>
      </c>
      <c r="D748" s="5" t="s">
        <v>869</v>
      </c>
      <c r="E748" s="5">
        <v>63</v>
      </c>
      <c r="F748" s="50">
        <v>20336</v>
      </c>
      <c r="G748" s="5">
        <v>351168</v>
      </c>
      <c r="H748" s="50">
        <v>35330</v>
      </c>
      <c r="I748" s="5" t="s">
        <v>412</v>
      </c>
    </row>
    <row r="749" spans="1:9" s="1" customFormat="1" x14ac:dyDescent="0.25">
      <c r="A749" s="5" t="s">
        <v>408</v>
      </c>
      <c r="B749" s="5" t="s">
        <v>471</v>
      </c>
      <c r="C749" s="5" t="s">
        <v>870</v>
      </c>
      <c r="D749" s="5" t="s">
        <v>473</v>
      </c>
      <c r="E749" s="5">
        <v>47</v>
      </c>
      <c r="F749" s="50">
        <v>25969</v>
      </c>
      <c r="G749" s="5">
        <v>561166</v>
      </c>
      <c r="H749" s="50">
        <v>35158</v>
      </c>
      <c r="I749" s="5" t="s">
        <v>412</v>
      </c>
    </row>
    <row r="750" spans="1:9" s="1" customFormat="1" x14ac:dyDescent="0.25">
      <c r="A750" s="5" t="s">
        <v>408</v>
      </c>
      <c r="B750" s="5" t="s">
        <v>748</v>
      </c>
      <c r="C750" s="5" t="s">
        <v>776</v>
      </c>
      <c r="D750" s="5" t="s">
        <v>749</v>
      </c>
      <c r="E750" s="5">
        <v>46</v>
      </c>
      <c r="F750" s="50">
        <v>26225</v>
      </c>
      <c r="G750" s="5">
        <v>561171</v>
      </c>
      <c r="H750" s="50">
        <v>35425</v>
      </c>
      <c r="I750" s="5" t="s">
        <v>412</v>
      </c>
    </row>
    <row r="751" spans="1:9" s="1" customFormat="1" x14ac:dyDescent="0.25">
      <c r="A751" s="5" t="s">
        <v>408</v>
      </c>
      <c r="B751" s="5" t="s">
        <v>719</v>
      </c>
      <c r="C751" s="5" t="s">
        <v>471</v>
      </c>
      <c r="D751" s="5" t="s">
        <v>445</v>
      </c>
      <c r="E751" s="5">
        <v>45</v>
      </c>
      <c r="F751" s="50">
        <v>26862</v>
      </c>
      <c r="G751" s="5">
        <v>351244</v>
      </c>
      <c r="H751" s="50">
        <v>35380</v>
      </c>
      <c r="I751" s="5" t="s">
        <v>412</v>
      </c>
    </row>
    <row r="752" spans="1:9" s="1" customFormat="1" x14ac:dyDescent="0.25">
      <c r="A752" s="5" t="s">
        <v>408</v>
      </c>
      <c r="B752" s="5" t="s">
        <v>618</v>
      </c>
      <c r="C752" s="5" t="s">
        <v>871</v>
      </c>
      <c r="D752" s="5" t="s">
        <v>872</v>
      </c>
      <c r="E752" s="5">
        <v>56</v>
      </c>
      <c r="F752" s="50">
        <v>22741</v>
      </c>
      <c r="G752" s="5">
        <v>351190</v>
      </c>
      <c r="H752" s="50">
        <v>35395</v>
      </c>
      <c r="I752" s="5" t="s">
        <v>412</v>
      </c>
    </row>
    <row r="753" spans="1:9" s="1" customFormat="1" x14ac:dyDescent="0.25">
      <c r="A753" s="5" t="s">
        <v>408</v>
      </c>
      <c r="B753" s="5" t="s">
        <v>615</v>
      </c>
      <c r="C753" s="5" t="s">
        <v>597</v>
      </c>
      <c r="D753" s="5" t="s">
        <v>873</v>
      </c>
      <c r="E753" s="5">
        <v>52</v>
      </c>
      <c r="F753" s="50">
        <v>24026</v>
      </c>
      <c r="G753" s="5">
        <v>351315</v>
      </c>
      <c r="H753" s="50">
        <v>35153</v>
      </c>
      <c r="I753" s="5" t="s">
        <v>412</v>
      </c>
    </row>
    <row r="754" spans="1:9" s="1" customFormat="1" x14ac:dyDescent="0.25">
      <c r="A754" s="5" t="s">
        <v>413</v>
      </c>
      <c r="B754" s="5" t="s">
        <v>517</v>
      </c>
      <c r="C754" s="5" t="s">
        <v>489</v>
      </c>
      <c r="D754" s="5" t="s">
        <v>738</v>
      </c>
      <c r="E754" s="5">
        <v>44</v>
      </c>
      <c r="F754" s="50">
        <v>26994</v>
      </c>
      <c r="G754" s="5">
        <v>351273</v>
      </c>
      <c r="H754" s="50">
        <v>35284</v>
      </c>
      <c r="I754" s="5" t="s">
        <v>412</v>
      </c>
    </row>
    <row r="755" spans="1:9" s="1" customFormat="1" x14ac:dyDescent="0.25">
      <c r="A755" s="5" t="s">
        <v>413</v>
      </c>
      <c r="B755" s="5" t="s">
        <v>784</v>
      </c>
      <c r="C755" s="5" t="s">
        <v>91</v>
      </c>
      <c r="D755" s="5" t="s">
        <v>738</v>
      </c>
      <c r="E755" s="5">
        <v>47</v>
      </c>
      <c r="F755" s="50">
        <v>25863</v>
      </c>
      <c r="G755" s="5">
        <v>351352</v>
      </c>
      <c r="H755" s="50">
        <v>35320</v>
      </c>
      <c r="I755" s="5" t="s">
        <v>412</v>
      </c>
    </row>
    <row r="756" spans="1:9" s="1" customFormat="1" x14ac:dyDescent="0.25">
      <c r="A756" s="5" t="s">
        <v>408</v>
      </c>
      <c r="B756" s="5" t="s">
        <v>618</v>
      </c>
      <c r="C756" s="5" t="s">
        <v>554</v>
      </c>
      <c r="D756" s="5" t="s">
        <v>874</v>
      </c>
      <c r="E756" s="5">
        <v>59</v>
      </c>
      <c r="F756" s="50">
        <v>21625</v>
      </c>
      <c r="G756" s="5">
        <v>351297</v>
      </c>
      <c r="H756" s="50">
        <v>35249</v>
      </c>
      <c r="I756" s="5" t="s">
        <v>875</v>
      </c>
    </row>
    <row r="757" spans="1:9" s="1" customFormat="1" x14ac:dyDescent="0.25">
      <c r="A757" s="5" t="s">
        <v>408</v>
      </c>
      <c r="B757" s="5" t="s">
        <v>458</v>
      </c>
      <c r="C757" s="5" t="s">
        <v>570</v>
      </c>
      <c r="D757" s="5" t="s">
        <v>536</v>
      </c>
      <c r="E757" s="5">
        <v>55</v>
      </c>
      <c r="F757" s="50">
        <v>23134</v>
      </c>
      <c r="G757" s="5">
        <v>351293</v>
      </c>
      <c r="H757" s="50">
        <v>35145</v>
      </c>
      <c r="I757" s="5" t="s">
        <v>417</v>
      </c>
    </row>
    <row r="758" spans="1:9" s="1" customFormat="1" x14ac:dyDescent="0.25">
      <c r="A758" s="5" t="s">
        <v>408</v>
      </c>
      <c r="B758" s="5" t="s">
        <v>614</v>
      </c>
      <c r="C758" s="5" t="s">
        <v>838</v>
      </c>
      <c r="D758" s="5" t="s">
        <v>775</v>
      </c>
      <c r="E758" s="5">
        <v>46</v>
      </c>
      <c r="F758" s="50">
        <v>26523</v>
      </c>
      <c r="G758" s="5">
        <v>561195</v>
      </c>
      <c r="H758" s="50">
        <v>35360</v>
      </c>
      <c r="I758" s="5" t="s">
        <v>417</v>
      </c>
    </row>
    <row r="759" spans="1:9" s="1" customFormat="1" x14ac:dyDescent="0.25">
      <c r="A759" s="5" t="s">
        <v>408</v>
      </c>
      <c r="B759" s="5" t="s">
        <v>443</v>
      </c>
      <c r="C759" s="5" t="s">
        <v>597</v>
      </c>
      <c r="D759" s="5" t="s">
        <v>876</v>
      </c>
      <c r="E759" s="5">
        <v>48</v>
      </c>
      <c r="F759" s="50">
        <v>25648</v>
      </c>
      <c r="G759" s="5">
        <v>350787</v>
      </c>
      <c r="H759" s="50">
        <v>35540</v>
      </c>
      <c r="I759" s="5" t="s">
        <v>417</v>
      </c>
    </row>
    <row r="760" spans="1:9" s="1" customFormat="1" x14ac:dyDescent="0.25">
      <c r="A760" s="5" t="s">
        <v>408</v>
      </c>
      <c r="B760" s="5" t="s">
        <v>562</v>
      </c>
      <c r="C760" s="5" t="s">
        <v>735</v>
      </c>
      <c r="D760" s="5" t="s">
        <v>622</v>
      </c>
      <c r="E760" s="5">
        <v>46</v>
      </c>
      <c r="F760" s="50">
        <v>26431</v>
      </c>
      <c r="G760" s="5">
        <v>561242</v>
      </c>
      <c r="H760" s="50">
        <v>35528</v>
      </c>
      <c r="I760" s="5" t="s">
        <v>417</v>
      </c>
    </row>
    <row r="761" spans="1:9" s="1" customFormat="1" x14ac:dyDescent="0.25">
      <c r="A761" s="5" t="s">
        <v>408</v>
      </c>
      <c r="B761" s="5" t="s">
        <v>569</v>
      </c>
      <c r="C761" s="5" t="s">
        <v>621</v>
      </c>
      <c r="D761" s="5" t="s">
        <v>877</v>
      </c>
      <c r="E761" s="5">
        <v>55</v>
      </c>
      <c r="F761" s="50">
        <v>23117</v>
      </c>
      <c r="G761" s="5">
        <v>561184</v>
      </c>
      <c r="H761" s="50">
        <v>35553</v>
      </c>
      <c r="I761" s="5" t="s">
        <v>417</v>
      </c>
    </row>
    <row r="762" spans="1:9" s="1" customFormat="1" x14ac:dyDescent="0.25">
      <c r="A762" s="5" t="s">
        <v>408</v>
      </c>
      <c r="B762" s="5" t="s">
        <v>440</v>
      </c>
      <c r="C762" s="5" t="s">
        <v>444</v>
      </c>
      <c r="D762" s="5" t="s">
        <v>628</v>
      </c>
      <c r="E762" s="5">
        <v>46</v>
      </c>
      <c r="F762" s="50">
        <v>26405</v>
      </c>
      <c r="G762" s="5">
        <v>561252</v>
      </c>
      <c r="H762" s="50">
        <v>35677</v>
      </c>
      <c r="I762" s="5" t="s">
        <v>417</v>
      </c>
    </row>
    <row r="763" spans="1:9" s="1" customFormat="1" x14ac:dyDescent="0.25">
      <c r="A763" s="5" t="s">
        <v>408</v>
      </c>
      <c r="B763" s="5" t="s">
        <v>646</v>
      </c>
      <c r="C763" s="5" t="s">
        <v>471</v>
      </c>
      <c r="D763" s="5" t="s">
        <v>482</v>
      </c>
      <c r="E763" s="5">
        <v>46</v>
      </c>
      <c r="F763" s="50">
        <v>26436</v>
      </c>
      <c r="G763" s="5">
        <v>561257</v>
      </c>
      <c r="H763" s="50">
        <v>35570</v>
      </c>
      <c r="I763" s="5" t="s">
        <v>417</v>
      </c>
    </row>
    <row r="764" spans="1:9" s="1" customFormat="1" x14ac:dyDescent="0.25">
      <c r="A764" s="5" t="s">
        <v>454</v>
      </c>
      <c r="B764" s="5" t="s">
        <v>426</v>
      </c>
      <c r="C764" s="5" t="s">
        <v>88</v>
      </c>
      <c r="D764" s="5" t="s">
        <v>802</v>
      </c>
      <c r="E764" s="5">
        <v>44</v>
      </c>
      <c r="F764" s="50">
        <v>27291</v>
      </c>
      <c r="G764" s="5">
        <v>351299</v>
      </c>
      <c r="H764" s="50">
        <v>35683</v>
      </c>
      <c r="I764" s="5" t="s">
        <v>417</v>
      </c>
    </row>
    <row r="765" spans="1:9" s="1" customFormat="1" x14ac:dyDescent="0.25">
      <c r="A765" s="5" t="s">
        <v>408</v>
      </c>
      <c r="B765" s="5" t="s">
        <v>506</v>
      </c>
      <c r="C765" s="5" t="s">
        <v>863</v>
      </c>
      <c r="D765" s="5" t="s">
        <v>738</v>
      </c>
      <c r="E765" s="5">
        <v>49</v>
      </c>
      <c r="F765" s="50">
        <v>25168</v>
      </c>
      <c r="G765" s="5">
        <v>351318</v>
      </c>
      <c r="H765" s="50">
        <v>35435</v>
      </c>
      <c r="I765" s="5" t="s">
        <v>417</v>
      </c>
    </row>
    <row r="766" spans="1:9" s="1" customFormat="1" x14ac:dyDescent="0.25">
      <c r="A766" s="5" t="s">
        <v>413</v>
      </c>
      <c r="B766" s="5" t="s">
        <v>612</v>
      </c>
      <c r="C766" s="5" t="s">
        <v>878</v>
      </c>
      <c r="D766" s="5" t="s">
        <v>879</v>
      </c>
      <c r="E766" s="5">
        <v>48</v>
      </c>
      <c r="F766" s="50">
        <v>25717</v>
      </c>
      <c r="G766" s="5">
        <v>561270</v>
      </c>
      <c r="H766" s="50">
        <v>35562</v>
      </c>
      <c r="I766" s="5" t="s">
        <v>417</v>
      </c>
    </row>
    <row r="767" spans="1:9" s="1" customFormat="1" x14ac:dyDescent="0.25">
      <c r="A767" s="5" t="s">
        <v>408</v>
      </c>
      <c r="B767" s="5" t="s">
        <v>664</v>
      </c>
      <c r="C767" s="5" t="s">
        <v>774</v>
      </c>
      <c r="D767" s="5" t="s">
        <v>880</v>
      </c>
      <c r="E767" s="5">
        <v>45</v>
      </c>
      <c r="F767" s="50">
        <v>26584</v>
      </c>
      <c r="G767" s="5">
        <v>561271</v>
      </c>
      <c r="H767" s="50">
        <v>35492</v>
      </c>
      <c r="I767" s="5" t="s">
        <v>417</v>
      </c>
    </row>
    <row r="768" spans="1:9" s="1" customFormat="1" x14ac:dyDescent="0.25">
      <c r="A768" s="5" t="s">
        <v>408</v>
      </c>
      <c r="B768" s="5" t="s">
        <v>546</v>
      </c>
      <c r="C768" s="5" t="s">
        <v>185</v>
      </c>
      <c r="D768" s="5" t="s">
        <v>881</v>
      </c>
      <c r="E768" s="5">
        <v>58</v>
      </c>
      <c r="F768" s="50">
        <v>22132</v>
      </c>
      <c r="G768" s="5">
        <v>561278</v>
      </c>
      <c r="H768" s="50">
        <v>35760</v>
      </c>
      <c r="I768" s="5" t="s">
        <v>417</v>
      </c>
    </row>
    <row r="769" spans="1:9" s="1" customFormat="1" x14ac:dyDescent="0.25">
      <c r="A769" s="5" t="s">
        <v>408</v>
      </c>
      <c r="B769" s="5" t="s">
        <v>615</v>
      </c>
      <c r="C769" s="5" t="s">
        <v>882</v>
      </c>
      <c r="D769" s="5" t="s">
        <v>536</v>
      </c>
      <c r="E769" s="5">
        <v>48</v>
      </c>
      <c r="F769" s="50">
        <v>25630</v>
      </c>
      <c r="G769" s="5">
        <v>561350</v>
      </c>
      <c r="H769" s="50">
        <v>35774</v>
      </c>
      <c r="I769" s="5" t="s">
        <v>417</v>
      </c>
    </row>
    <row r="770" spans="1:9" s="1" customFormat="1" x14ac:dyDescent="0.25">
      <c r="A770" s="5" t="s">
        <v>408</v>
      </c>
      <c r="B770" s="5" t="s">
        <v>440</v>
      </c>
      <c r="C770" s="5" t="s">
        <v>570</v>
      </c>
      <c r="D770" s="5" t="s">
        <v>703</v>
      </c>
      <c r="E770" s="5">
        <v>47</v>
      </c>
      <c r="F770" s="50">
        <v>26058</v>
      </c>
      <c r="G770" s="5">
        <v>561294</v>
      </c>
      <c r="H770" s="50">
        <v>35718</v>
      </c>
      <c r="I770" s="5" t="s">
        <v>417</v>
      </c>
    </row>
    <row r="771" spans="1:9" s="1" customFormat="1" x14ac:dyDescent="0.25">
      <c r="A771" s="5" t="s">
        <v>408</v>
      </c>
      <c r="B771" s="5" t="s">
        <v>590</v>
      </c>
      <c r="C771" s="5" t="s">
        <v>154</v>
      </c>
      <c r="D771" s="5" t="s">
        <v>883</v>
      </c>
      <c r="E771" s="5">
        <v>47</v>
      </c>
      <c r="F771" s="50">
        <v>26018</v>
      </c>
      <c r="G771" s="5">
        <v>561301</v>
      </c>
      <c r="H771" s="50">
        <v>35455</v>
      </c>
      <c r="I771" s="5" t="s">
        <v>417</v>
      </c>
    </row>
    <row r="772" spans="1:9" s="1" customFormat="1" x14ac:dyDescent="0.25">
      <c r="A772" s="5" t="s">
        <v>413</v>
      </c>
      <c r="B772" s="5" t="s">
        <v>495</v>
      </c>
      <c r="C772" s="5" t="s">
        <v>884</v>
      </c>
      <c r="D772" s="5" t="s">
        <v>885</v>
      </c>
      <c r="E772" s="5">
        <v>46</v>
      </c>
      <c r="F772" s="50">
        <v>26292</v>
      </c>
      <c r="G772" s="5">
        <v>561311</v>
      </c>
      <c r="H772" s="50">
        <v>35570</v>
      </c>
      <c r="I772" s="5" t="s">
        <v>417</v>
      </c>
    </row>
    <row r="773" spans="1:9" s="1" customFormat="1" x14ac:dyDescent="0.25">
      <c r="A773" s="5" t="s">
        <v>408</v>
      </c>
      <c r="B773" s="5" t="s">
        <v>526</v>
      </c>
      <c r="C773" s="5" t="s">
        <v>459</v>
      </c>
      <c r="D773" s="5" t="s">
        <v>422</v>
      </c>
      <c r="E773" s="5">
        <v>44</v>
      </c>
      <c r="F773" s="50">
        <v>27037</v>
      </c>
      <c r="G773" s="5">
        <v>561310</v>
      </c>
      <c r="H773" s="50">
        <v>35685</v>
      </c>
      <c r="I773" s="5" t="s">
        <v>417</v>
      </c>
    </row>
    <row r="774" spans="1:9" s="1" customFormat="1" x14ac:dyDescent="0.25">
      <c r="A774" s="5" t="s">
        <v>413</v>
      </c>
      <c r="B774" s="5" t="s">
        <v>817</v>
      </c>
      <c r="C774" s="5" t="s">
        <v>640</v>
      </c>
      <c r="D774" s="5" t="s">
        <v>886</v>
      </c>
      <c r="E774" s="5">
        <v>46</v>
      </c>
      <c r="F774" s="50">
        <v>26546</v>
      </c>
      <c r="G774" s="5">
        <v>561261</v>
      </c>
      <c r="H774" s="50">
        <v>35523</v>
      </c>
      <c r="I774" s="5" t="s">
        <v>417</v>
      </c>
    </row>
    <row r="775" spans="1:9" s="1" customFormat="1" x14ac:dyDescent="0.25">
      <c r="A775" s="5" t="s">
        <v>408</v>
      </c>
      <c r="B775" s="5" t="s">
        <v>572</v>
      </c>
      <c r="C775" s="5" t="s">
        <v>556</v>
      </c>
      <c r="D775" s="5" t="s">
        <v>536</v>
      </c>
      <c r="E775" s="5">
        <v>44</v>
      </c>
      <c r="F775" s="50">
        <v>27183</v>
      </c>
      <c r="G775" s="5">
        <v>351434</v>
      </c>
      <c r="H775" s="50">
        <v>35477</v>
      </c>
      <c r="I775" s="5" t="s">
        <v>417</v>
      </c>
    </row>
    <row r="776" spans="1:9" s="1" customFormat="1" x14ac:dyDescent="0.25">
      <c r="A776" s="5" t="s">
        <v>454</v>
      </c>
      <c r="B776" s="5" t="s">
        <v>461</v>
      </c>
      <c r="C776" s="5" t="s">
        <v>707</v>
      </c>
      <c r="D776" s="5" t="s">
        <v>473</v>
      </c>
      <c r="E776" s="5">
        <v>44</v>
      </c>
      <c r="F776" s="50">
        <v>27109</v>
      </c>
      <c r="G776" s="5">
        <v>568487</v>
      </c>
      <c r="H776" s="50">
        <v>35518</v>
      </c>
      <c r="I776" s="5" t="s">
        <v>417</v>
      </c>
    </row>
    <row r="777" spans="1:9" s="1" customFormat="1" x14ac:dyDescent="0.25">
      <c r="A777" s="5" t="s">
        <v>413</v>
      </c>
      <c r="B777" s="5" t="s">
        <v>629</v>
      </c>
      <c r="C777" s="5" t="s">
        <v>887</v>
      </c>
      <c r="D777" s="5" t="s">
        <v>856</v>
      </c>
      <c r="E777" s="5">
        <v>50</v>
      </c>
      <c r="F777" s="50">
        <v>25022</v>
      </c>
      <c r="G777" s="5">
        <v>351322</v>
      </c>
      <c r="H777" s="50">
        <v>35525</v>
      </c>
      <c r="I777" s="5" t="s">
        <v>417</v>
      </c>
    </row>
    <row r="778" spans="1:9" s="1" customFormat="1" x14ac:dyDescent="0.25">
      <c r="A778" s="5" t="s">
        <v>413</v>
      </c>
      <c r="B778" s="5" t="s">
        <v>709</v>
      </c>
      <c r="C778" s="5" t="s">
        <v>831</v>
      </c>
      <c r="D778" s="5" t="s">
        <v>416</v>
      </c>
      <c r="E778" s="5">
        <v>44</v>
      </c>
      <c r="F778" s="50">
        <v>27220</v>
      </c>
      <c r="G778" s="5">
        <v>561162</v>
      </c>
      <c r="H778" s="50">
        <v>35584</v>
      </c>
      <c r="I778" s="5" t="s">
        <v>417</v>
      </c>
    </row>
    <row r="779" spans="1:9" s="1" customFormat="1" x14ac:dyDescent="0.25">
      <c r="A779" s="5" t="s">
        <v>454</v>
      </c>
      <c r="B779" s="5" t="s">
        <v>467</v>
      </c>
      <c r="C779" s="5" t="s">
        <v>90</v>
      </c>
      <c r="D779" s="5" t="s">
        <v>888</v>
      </c>
      <c r="E779" s="5">
        <v>46</v>
      </c>
      <c r="F779" s="50">
        <v>26339</v>
      </c>
      <c r="G779" s="5">
        <v>351323</v>
      </c>
      <c r="H779" s="50">
        <v>35515</v>
      </c>
      <c r="I779" s="5" t="s">
        <v>417</v>
      </c>
    </row>
    <row r="780" spans="1:9" s="1" customFormat="1" x14ac:dyDescent="0.25">
      <c r="A780" s="5" t="s">
        <v>454</v>
      </c>
      <c r="B780" s="5" t="s">
        <v>694</v>
      </c>
      <c r="C780" s="5" t="s">
        <v>889</v>
      </c>
      <c r="D780" s="5" t="s">
        <v>628</v>
      </c>
      <c r="E780" s="5">
        <v>49</v>
      </c>
      <c r="F780" s="50">
        <v>25208</v>
      </c>
      <c r="G780" s="5">
        <v>561342</v>
      </c>
      <c r="H780" s="50">
        <v>35456</v>
      </c>
      <c r="I780" s="5" t="s">
        <v>417</v>
      </c>
    </row>
    <row r="781" spans="1:9" s="1" customFormat="1" x14ac:dyDescent="0.25">
      <c r="A781" s="5" t="s">
        <v>454</v>
      </c>
      <c r="B781" s="5" t="s">
        <v>574</v>
      </c>
      <c r="C781" s="5" t="s">
        <v>91</v>
      </c>
      <c r="D781" s="5" t="s">
        <v>890</v>
      </c>
      <c r="E781" s="5">
        <v>44</v>
      </c>
      <c r="F781" s="50">
        <v>27178</v>
      </c>
      <c r="G781" s="5">
        <v>561356</v>
      </c>
      <c r="H781" s="50">
        <v>35710</v>
      </c>
      <c r="I781" s="5" t="s">
        <v>417</v>
      </c>
    </row>
    <row r="782" spans="1:9" s="1" customFormat="1" x14ac:dyDescent="0.25">
      <c r="A782" s="5" t="s">
        <v>408</v>
      </c>
      <c r="B782" s="5" t="s">
        <v>592</v>
      </c>
      <c r="C782" s="5" t="s">
        <v>635</v>
      </c>
      <c r="D782" s="5" t="s">
        <v>891</v>
      </c>
      <c r="E782" s="5">
        <v>45</v>
      </c>
      <c r="F782" s="50">
        <v>26721</v>
      </c>
      <c r="G782" s="5">
        <v>351022</v>
      </c>
      <c r="H782" s="50">
        <v>35772</v>
      </c>
      <c r="I782" s="5" t="s">
        <v>417</v>
      </c>
    </row>
    <row r="783" spans="1:9" s="1" customFormat="1" x14ac:dyDescent="0.25">
      <c r="A783" s="5" t="s">
        <v>408</v>
      </c>
      <c r="B783" s="5" t="s">
        <v>519</v>
      </c>
      <c r="C783" s="5" t="s">
        <v>892</v>
      </c>
      <c r="D783" s="5" t="s">
        <v>619</v>
      </c>
      <c r="E783" s="5">
        <v>45</v>
      </c>
      <c r="F783" s="50">
        <v>26752</v>
      </c>
      <c r="G783" s="5">
        <v>561356</v>
      </c>
      <c r="H783" s="50">
        <v>35744</v>
      </c>
      <c r="I783" s="5" t="s">
        <v>417</v>
      </c>
    </row>
    <row r="784" spans="1:9" s="1" customFormat="1" x14ac:dyDescent="0.25">
      <c r="A784" s="5" t="s">
        <v>413</v>
      </c>
      <c r="B784" s="5" t="s">
        <v>626</v>
      </c>
      <c r="C784" s="5" t="s">
        <v>640</v>
      </c>
      <c r="D784" s="5" t="s">
        <v>749</v>
      </c>
      <c r="E784" s="5">
        <v>43</v>
      </c>
      <c r="F784" s="50">
        <v>27519</v>
      </c>
      <c r="G784" s="5">
        <v>561352</v>
      </c>
      <c r="H784" s="50">
        <v>35654</v>
      </c>
      <c r="I784" s="5" t="s">
        <v>417</v>
      </c>
    </row>
    <row r="785" spans="1:9" s="1" customFormat="1" x14ac:dyDescent="0.25">
      <c r="A785" s="5" t="s">
        <v>408</v>
      </c>
      <c r="B785" s="5" t="s">
        <v>450</v>
      </c>
      <c r="C785" s="5" t="s">
        <v>779</v>
      </c>
      <c r="D785" s="5" t="s">
        <v>536</v>
      </c>
      <c r="E785" s="5">
        <v>45</v>
      </c>
      <c r="F785" s="50">
        <v>26690</v>
      </c>
      <c r="G785" s="5">
        <v>561363</v>
      </c>
      <c r="H785" s="50">
        <v>35579</v>
      </c>
      <c r="I785" s="5" t="s">
        <v>417</v>
      </c>
    </row>
    <row r="786" spans="1:9" s="1" customFormat="1" x14ac:dyDescent="0.25">
      <c r="A786" s="5" t="s">
        <v>408</v>
      </c>
      <c r="B786" s="5" t="s">
        <v>817</v>
      </c>
      <c r="C786" s="5" t="s">
        <v>822</v>
      </c>
      <c r="D786" s="5" t="s">
        <v>536</v>
      </c>
      <c r="E786" s="5">
        <v>44</v>
      </c>
      <c r="F786" s="50">
        <v>27086</v>
      </c>
      <c r="G786" s="5">
        <v>561365</v>
      </c>
      <c r="H786" s="50">
        <v>35759</v>
      </c>
      <c r="I786" s="5" t="s">
        <v>417</v>
      </c>
    </row>
    <row r="787" spans="1:9" s="1" customFormat="1" x14ac:dyDescent="0.25">
      <c r="A787" s="5" t="s">
        <v>408</v>
      </c>
      <c r="B787" s="5" t="s">
        <v>493</v>
      </c>
      <c r="C787" s="5" t="s">
        <v>410</v>
      </c>
      <c r="D787" s="5" t="s">
        <v>536</v>
      </c>
      <c r="E787" s="5">
        <v>45</v>
      </c>
      <c r="F787" s="50">
        <v>26613</v>
      </c>
      <c r="G787" s="5">
        <v>561362</v>
      </c>
      <c r="H787" s="50">
        <v>35772</v>
      </c>
      <c r="I787" s="5" t="s">
        <v>417</v>
      </c>
    </row>
    <row r="788" spans="1:9" s="1" customFormat="1" x14ac:dyDescent="0.25">
      <c r="A788" s="5" t="s">
        <v>408</v>
      </c>
      <c r="B788" s="5" t="s">
        <v>429</v>
      </c>
      <c r="C788" s="5" t="s">
        <v>870</v>
      </c>
      <c r="D788" s="5" t="s">
        <v>738</v>
      </c>
      <c r="E788" s="5">
        <v>43</v>
      </c>
      <c r="F788" s="50">
        <v>27321</v>
      </c>
      <c r="G788" s="5">
        <v>351324</v>
      </c>
      <c r="H788" s="50">
        <v>35695</v>
      </c>
      <c r="I788" s="5" t="s">
        <v>417</v>
      </c>
    </row>
    <row r="789" spans="1:9" s="1" customFormat="1" x14ac:dyDescent="0.25">
      <c r="A789" s="5" t="s">
        <v>413</v>
      </c>
      <c r="B789" s="5" t="s">
        <v>568</v>
      </c>
      <c r="C789" s="5" t="s">
        <v>893</v>
      </c>
      <c r="D789" s="5" t="s">
        <v>473</v>
      </c>
      <c r="E789" s="5">
        <v>42</v>
      </c>
      <c r="F789" s="50">
        <v>27984</v>
      </c>
      <c r="G789" s="5">
        <v>561384</v>
      </c>
      <c r="H789" s="50">
        <v>35836</v>
      </c>
      <c r="I789" s="5" t="s">
        <v>417</v>
      </c>
    </row>
    <row r="790" spans="1:9" s="1" customFormat="1" x14ac:dyDescent="0.25">
      <c r="A790" s="5" t="s">
        <v>408</v>
      </c>
      <c r="B790" s="5" t="s">
        <v>568</v>
      </c>
      <c r="C790" s="5" t="s">
        <v>679</v>
      </c>
      <c r="D790" s="5" t="s">
        <v>416</v>
      </c>
      <c r="E790" s="5">
        <v>46</v>
      </c>
      <c r="F790" s="50">
        <v>26337</v>
      </c>
      <c r="G790" s="5">
        <v>561386</v>
      </c>
      <c r="H790" s="50">
        <v>35950</v>
      </c>
      <c r="I790" s="5" t="s">
        <v>417</v>
      </c>
    </row>
    <row r="791" spans="1:9" s="1" customFormat="1" x14ac:dyDescent="0.25">
      <c r="A791" s="5" t="s">
        <v>413</v>
      </c>
      <c r="B791" s="5" t="s">
        <v>526</v>
      </c>
      <c r="C791" s="5" t="s">
        <v>596</v>
      </c>
      <c r="D791" s="5" t="s">
        <v>460</v>
      </c>
      <c r="E791" s="5">
        <v>43</v>
      </c>
      <c r="F791" s="50">
        <v>27489</v>
      </c>
      <c r="G791" s="5">
        <v>561345</v>
      </c>
      <c r="H791" s="50">
        <v>35932</v>
      </c>
      <c r="I791" s="5" t="s">
        <v>466</v>
      </c>
    </row>
    <row r="792" spans="1:9" s="1" customFormat="1" x14ac:dyDescent="0.25">
      <c r="A792" s="5" t="s">
        <v>408</v>
      </c>
      <c r="B792" s="5" t="s">
        <v>712</v>
      </c>
      <c r="C792" s="5" t="s">
        <v>894</v>
      </c>
      <c r="D792" s="5" t="s">
        <v>778</v>
      </c>
      <c r="E792" s="5">
        <v>44</v>
      </c>
      <c r="F792" s="50">
        <v>27081</v>
      </c>
      <c r="G792" s="5">
        <v>561389</v>
      </c>
      <c r="H792" s="50">
        <v>35949</v>
      </c>
      <c r="I792" s="5" t="s">
        <v>466</v>
      </c>
    </row>
    <row r="793" spans="1:9" s="1" customFormat="1" x14ac:dyDescent="0.25">
      <c r="A793" s="5" t="s">
        <v>408</v>
      </c>
      <c r="B793" s="5" t="s">
        <v>476</v>
      </c>
      <c r="C793" s="5" t="s">
        <v>835</v>
      </c>
      <c r="D793" s="5" t="s">
        <v>895</v>
      </c>
      <c r="E793" s="5">
        <v>44</v>
      </c>
      <c r="F793" s="50">
        <v>27232</v>
      </c>
      <c r="G793" s="5">
        <v>561393</v>
      </c>
      <c r="H793" s="50">
        <v>35920</v>
      </c>
      <c r="I793" s="5" t="s">
        <v>466</v>
      </c>
    </row>
    <row r="794" spans="1:9" s="1" customFormat="1" x14ac:dyDescent="0.25">
      <c r="A794" s="5" t="s">
        <v>413</v>
      </c>
      <c r="B794" s="5" t="s">
        <v>618</v>
      </c>
      <c r="C794" s="5" t="s">
        <v>896</v>
      </c>
      <c r="D794" s="5" t="s">
        <v>460</v>
      </c>
      <c r="E794" s="5">
        <v>42</v>
      </c>
      <c r="F794" s="50">
        <v>27710</v>
      </c>
      <c r="G794" s="5">
        <v>561394</v>
      </c>
      <c r="H794" s="50">
        <v>36139</v>
      </c>
      <c r="I794" s="5" t="s">
        <v>466</v>
      </c>
    </row>
    <row r="795" spans="1:9" s="1" customFormat="1" x14ac:dyDescent="0.25">
      <c r="A795" s="5" t="s">
        <v>413</v>
      </c>
      <c r="B795" s="5" t="s">
        <v>481</v>
      </c>
      <c r="C795" s="5" t="s">
        <v>472</v>
      </c>
      <c r="D795" s="5" t="s">
        <v>897</v>
      </c>
      <c r="E795" s="5">
        <v>55</v>
      </c>
      <c r="F795" s="50">
        <v>23195</v>
      </c>
      <c r="G795" s="5">
        <v>561130</v>
      </c>
      <c r="H795" s="50">
        <v>35803</v>
      </c>
      <c r="I795" s="5" t="s">
        <v>466</v>
      </c>
    </row>
    <row r="796" spans="1:9" s="1" customFormat="1" x14ac:dyDescent="0.25">
      <c r="A796" s="5" t="s">
        <v>413</v>
      </c>
      <c r="B796" s="5" t="s">
        <v>469</v>
      </c>
      <c r="C796" s="5" t="s">
        <v>898</v>
      </c>
      <c r="D796" s="5" t="s">
        <v>473</v>
      </c>
      <c r="E796" s="5">
        <v>41</v>
      </c>
      <c r="F796" s="50">
        <v>28375</v>
      </c>
      <c r="G796" s="5">
        <v>568857</v>
      </c>
      <c r="H796" s="50">
        <v>35937</v>
      </c>
      <c r="I796" s="5" t="s">
        <v>466</v>
      </c>
    </row>
    <row r="797" spans="1:9" s="1" customFormat="1" x14ac:dyDescent="0.25">
      <c r="A797" s="5" t="s">
        <v>408</v>
      </c>
      <c r="B797" s="5" t="s">
        <v>448</v>
      </c>
      <c r="C797" s="5" t="s">
        <v>679</v>
      </c>
      <c r="D797" s="5" t="s">
        <v>445</v>
      </c>
      <c r="E797" s="5">
        <v>56</v>
      </c>
      <c r="F797" s="50">
        <v>22880</v>
      </c>
      <c r="G797" s="5">
        <v>351331</v>
      </c>
      <c r="H797" s="50">
        <v>35958</v>
      </c>
      <c r="I797" s="5" t="s">
        <v>417</v>
      </c>
    </row>
    <row r="798" spans="1:9" s="1" customFormat="1" x14ac:dyDescent="0.25">
      <c r="A798" s="5" t="s">
        <v>408</v>
      </c>
      <c r="B798" s="5" t="s">
        <v>559</v>
      </c>
      <c r="C798" s="5" t="s">
        <v>892</v>
      </c>
      <c r="D798" s="5" t="s">
        <v>899</v>
      </c>
      <c r="E798" s="5">
        <v>45</v>
      </c>
      <c r="F798" s="50">
        <v>26584</v>
      </c>
      <c r="G798" s="5">
        <v>351254</v>
      </c>
      <c r="H798" s="50">
        <v>35918</v>
      </c>
      <c r="I798" s="5" t="s">
        <v>900</v>
      </c>
    </row>
    <row r="799" spans="1:9" s="1" customFormat="1" x14ac:dyDescent="0.25">
      <c r="A799" s="5" t="s">
        <v>408</v>
      </c>
      <c r="B799" s="5" t="s">
        <v>443</v>
      </c>
      <c r="C799" s="5" t="s">
        <v>863</v>
      </c>
      <c r="D799" s="5" t="s">
        <v>428</v>
      </c>
      <c r="E799" s="5">
        <v>44</v>
      </c>
      <c r="F799" s="50">
        <v>27054</v>
      </c>
      <c r="G799" s="5">
        <v>561563</v>
      </c>
      <c r="H799" s="50">
        <v>36154</v>
      </c>
      <c r="I799" s="5" t="s">
        <v>858</v>
      </c>
    </row>
    <row r="800" spans="1:9" s="1" customFormat="1" x14ac:dyDescent="0.25">
      <c r="A800" s="5" t="s">
        <v>408</v>
      </c>
      <c r="B800" s="5" t="s">
        <v>645</v>
      </c>
      <c r="C800" s="5" t="s">
        <v>901</v>
      </c>
      <c r="D800" s="5" t="s">
        <v>902</v>
      </c>
      <c r="E800" s="5">
        <v>48</v>
      </c>
      <c r="F800" s="50">
        <v>25615</v>
      </c>
      <c r="G800" s="5">
        <v>561568</v>
      </c>
      <c r="H800" s="50">
        <v>35988</v>
      </c>
      <c r="I800" s="5" t="s">
        <v>903</v>
      </c>
    </row>
    <row r="801" spans="1:9" s="1" customFormat="1" x14ac:dyDescent="0.25">
      <c r="A801" s="5" t="s">
        <v>408</v>
      </c>
      <c r="B801" s="5" t="s">
        <v>817</v>
      </c>
      <c r="C801" s="5" t="s">
        <v>542</v>
      </c>
      <c r="D801" s="5" t="s">
        <v>749</v>
      </c>
      <c r="E801" s="5">
        <v>42</v>
      </c>
      <c r="F801" s="50">
        <v>27923</v>
      </c>
      <c r="G801" s="5">
        <v>561420</v>
      </c>
      <c r="H801" s="50">
        <v>35857</v>
      </c>
      <c r="I801" s="5" t="s">
        <v>417</v>
      </c>
    </row>
    <row r="802" spans="1:9" s="1" customFormat="1" x14ac:dyDescent="0.25">
      <c r="A802" s="5" t="s">
        <v>408</v>
      </c>
      <c r="B802" s="5" t="s">
        <v>709</v>
      </c>
      <c r="C802" s="5" t="s">
        <v>904</v>
      </c>
      <c r="D802" s="5" t="s">
        <v>601</v>
      </c>
      <c r="E802" s="5">
        <v>46</v>
      </c>
      <c r="F802" s="50">
        <v>26392</v>
      </c>
      <c r="G802" s="5">
        <v>561426</v>
      </c>
      <c r="H802" s="50">
        <v>36079</v>
      </c>
      <c r="I802" s="5" t="s">
        <v>417</v>
      </c>
    </row>
    <row r="803" spans="1:9" s="1" customFormat="1" x14ac:dyDescent="0.25">
      <c r="A803" s="5" t="s">
        <v>413</v>
      </c>
      <c r="B803" s="5" t="s">
        <v>587</v>
      </c>
      <c r="C803" s="5" t="s">
        <v>475</v>
      </c>
      <c r="D803" s="5" t="s">
        <v>460</v>
      </c>
      <c r="E803" s="5">
        <v>43</v>
      </c>
      <c r="F803" s="50">
        <v>27309</v>
      </c>
      <c r="G803" s="5">
        <v>561429</v>
      </c>
      <c r="H803" s="50">
        <v>35993</v>
      </c>
      <c r="I803" s="5" t="s">
        <v>417</v>
      </c>
    </row>
    <row r="804" spans="1:9" s="1" customFormat="1" x14ac:dyDescent="0.25">
      <c r="A804" s="5" t="s">
        <v>408</v>
      </c>
      <c r="B804" s="5" t="s">
        <v>662</v>
      </c>
      <c r="C804" s="5" t="s">
        <v>863</v>
      </c>
      <c r="D804" s="5" t="s">
        <v>749</v>
      </c>
      <c r="E804" s="5">
        <v>43</v>
      </c>
      <c r="F804" s="50">
        <v>27610</v>
      </c>
      <c r="G804" s="5">
        <v>350255</v>
      </c>
      <c r="H804" s="50">
        <v>36060</v>
      </c>
      <c r="I804" s="5" t="s">
        <v>417</v>
      </c>
    </row>
    <row r="805" spans="1:9" s="1" customFormat="1" x14ac:dyDescent="0.25">
      <c r="A805" s="5" t="s">
        <v>408</v>
      </c>
      <c r="B805" s="5" t="s">
        <v>629</v>
      </c>
      <c r="C805" s="5" t="s">
        <v>735</v>
      </c>
      <c r="D805" s="5" t="s">
        <v>449</v>
      </c>
      <c r="E805" s="5">
        <v>48</v>
      </c>
      <c r="F805" s="50">
        <v>25705</v>
      </c>
      <c r="G805" s="5">
        <v>561434</v>
      </c>
      <c r="H805" s="50">
        <v>35888</v>
      </c>
      <c r="I805" s="5" t="s">
        <v>421</v>
      </c>
    </row>
    <row r="806" spans="1:9" s="1" customFormat="1" x14ac:dyDescent="0.25">
      <c r="A806" s="5" t="s">
        <v>408</v>
      </c>
      <c r="B806" s="5" t="s">
        <v>648</v>
      </c>
      <c r="C806" s="5" t="s">
        <v>621</v>
      </c>
      <c r="D806" s="5" t="s">
        <v>473</v>
      </c>
      <c r="E806" s="5">
        <v>51</v>
      </c>
      <c r="F806" s="50">
        <v>24657</v>
      </c>
      <c r="G806" s="5">
        <v>561437</v>
      </c>
      <c r="H806" s="50">
        <v>36155</v>
      </c>
      <c r="I806" s="5" t="s">
        <v>466</v>
      </c>
    </row>
    <row r="807" spans="1:9" s="1" customFormat="1" x14ac:dyDescent="0.25">
      <c r="A807" s="5" t="s">
        <v>408</v>
      </c>
      <c r="B807" s="5" t="s">
        <v>730</v>
      </c>
      <c r="C807" s="5" t="s">
        <v>905</v>
      </c>
      <c r="D807" s="5" t="s">
        <v>619</v>
      </c>
      <c r="E807" s="5">
        <v>43</v>
      </c>
      <c r="F807" s="50">
        <v>27649</v>
      </c>
      <c r="G807" s="5">
        <v>561440</v>
      </c>
      <c r="H807" s="50">
        <v>36110</v>
      </c>
      <c r="I807" s="5" t="s">
        <v>466</v>
      </c>
    </row>
    <row r="808" spans="1:9" s="1" customFormat="1" x14ac:dyDescent="0.25">
      <c r="A808" s="5" t="s">
        <v>408</v>
      </c>
      <c r="B808" s="5" t="s">
        <v>645</v>
      </c>
      <c r="C808" s="5" t="s">
        <v>863</v>
      </c>
      <c r="D808" s="5" t="s">
        <v>778</v>
      </c>
      <c r="E808" s="5">
        <v>43</v>
      </c>
      <c r="F808" s="50">
        <v>27388</v>
      </c>
      <c r="G808" s="5">
        <v>561442</v>
      </c>
      <c r="H808" s="50">
        <v>36125</v>
      </c>
      <c r="I808" s="5" t="s">
        <v>466</v>
      </c>
    </row>
    <row r="809" spans="1:9" s="1" customFormat="1" x14ac:dyDescent="0.25">
      <c r="A809" s="5" t="s">
        <v>408</v>
      </c>
      <c r="B809" s="5" t="s">
        <v>481</v>
      </c>
      <c r="C809" s="5" t="s">
        <v>657</v>
      </c>
      <c r="D809" s="5" t="s">
        <v>482</v>
      </c>
      <c r="E809" s="5">
        <v>43</v>
      </c>
      <c r="F809" s="50">
        <v>27579</v>
      </c>
      <c r="G809" s="5">
        <v>561453</v>
      </c>
      <c r="H809" s="50">
        <v>35883</v>
      </c>
      <c r="I809" s="5" t="s">
        <v>466</v>
      </c>
    </row>
    <row r="810" spans="1:9" s="1" customFormat="1" x14ac:dyDescent="0.25">
      <c r="A810" s="5" t="s">
        <v>413</v>
      </c>
      <c r="B810" s="5" t="s">
        <v>155</v>
      </c>
      <c r="C810" s="5" t="s">
        <v>848</v>
      </c>
      <c r="D810" s="5" t="s">
        <v>906</v>
      </c>
      <c r="E810" s="5">
        <v>44</v>
      </c>
      <c r="F810" s="50">
        <v>27140</v>
      </c>
      <c r="G810" s="5">
        <v>561456</v>
      </c>
      <c r="H810" s="50">
        <v>36014</v>
      </c>
      <c r="I810" s="5" t="s">
        <v>466</v>
      </c>
    </row>
    <row r="811" spans="1:9" s="1" customFormat="1" x14ac:dyDescent="0.25">
      <c r="A811" s="5" t="s">
        <v>408</v>
      </c>
      <c r="B811" s="5" t="s">
        <v>612</v>
      </c>
      <c r="C811" s="5" t="s">
        <v>451</v>
      </c>
      <c r="D811" s="5" t="s">
        <v>607</v>
      </c>
      <c r="E811" s="5">
        <v>43</v>
      </c>
      <c r="F811" s="50">
        <v>27430</v>
      </c>
      <c r="G811" s="5">
        <v>561462</v>
      </c>
      <c r="H811" s="50">
        <v>36050</v>
      </c>
      <c r="I811" s="5" t="s">
        <v>858</v>
      </c>
    </row>
    <row r="812" spans="1:9" s="1" customFormat="1" x14ac:dyDescent="0.25">
      <c r="A812" s="5" t="s">
        <v>413</v>
      </c>
      <c r="B812" s="5" t="s">
        <v>660</v>
      </c>
      <c r="C812" s="5" t="s">
        <v>907</v>
      </c>
      <c r="D812" s="5" t="s">
        <v>416</v>
      </c>
      <c r="E812" s="5">
        <v>42</v>
      </c>
      <c r="F812" s="50">
        <v>27822</v>
      </c>
      <c r="G812" s="5">
        <v>561463</v>
      </c>
      <c r="H812" s="50">
        <v>35979</v>
      </c>
      <c r="I812" s="5" t="s">
        <v>466</v>
      </c>
    </row>
    <row r="813" spans="1:9" s="1" customFormat="1" x14ac:dyDescent="0.25">
      <c r="A813" s="5" t="s">
        <v>454</v>
      </c>
      <c r="B813" s="5" t="s">
        <v>667</v>
      </c>
      <c r="C813" s="5" t="s">
        <v>510</v>
      </c>
      <c r="D813" s="5" t="s">
        <v>436</v>
      </c>
      <c r="E813" s="5">
        <v>44</v>
      </c>
      <c r="F813" s="50">
        <v>27114</v>
      </c>
      <c r="G813" s="5">
        <v>561368</v>
      </c>
      <c r="H813" s="50">
        <v>35875</v>
      </c>
      <c r="I813" s="5" t="s">
        <v>466</v>
      </c>
    </row>
    <row r="814" spans="1:9" s="1" customFormat="1" x14ac:dyDescent="0.25">
      <c r="A814" s="5" t="s">
        <v>454</v>
      </c>
      <c r="B814" s="5" t="s">
        <v>152</v>
      </c>
      <c r="C814" s="5" t="s">
        <v>796</v>
      </c>
      <c r="D814" s="5" t="s">
        <v>622</v>
      </c>
      <c r="E814" s="5">
        <v>40</v>
      </c>
      <c r="F814" s="50">
        <v>28485</v>
      </c>
      <c r="G814" s="5">
        <v>561470</v>
      </c>
      <c r="H814" s="50">
        <v>36090</v>
      </c>
      <c r="I814" s="5" t="s">
        <v>466</v>
      </c>
    </row>
    <row r="815" spans="1:9" s="1" customFormat="1" x14ac:dyDescent="0.25">
      <c r="A815" s="5" t="s">
        <v>408</v>
      </c>
      <c r="B815" s="5" t="s">
        <v>570</v>
      </c>
      <c r="C815" s="5" t="s">
        <v>621</v>
      </c>
      <c r="D815" s="5" t="s">
        <v>482</v>
      </c>
      <c r="E815" s="5">
        <v>45</v>
      </c>
      <c r="F815" s="50">
        <v>26929</v>
      </c>
      <c r="G815" s="5">
        <v>561473</v>
      </c>
      <c r="H815" s="50">
        <v>35905</v>
      </c>
      <c r="I815" s="5" t="s">
        <v>412</v>
      </c>
    </row>
    <row r="816" spans="1:9" s="1" customFormat="1" x14ac:dyDescent="0.25">
      <c r="A816" s="5" t="s">
        <v>408</v>
      </c>
      <c r="B816" s="5" t="s">
        <v>524</v>
      </c>
      <c r="C816" s="5" t="s">
        <v>908</v>
      </c>
      <c r="D816" s="5" t="s">
        <v>482</v>
      </c>
      <c r="E816" s="5">
        <v>41</v>
      </c>
      <c r="F816" s="50">
        <v>28075</v>
      </c>
      <c r="G816" s="5">
        <v>350130</v>
      </c>
      <c r="H816" s="50">
        <v>32971</v>
      </c>
      <c r="I816" s="5" t="s">
        <v>909</v>
      </c>
    </row>
    <row r="817" spans="1:9" s="1" customFormat="1" x14ac:dyDescent="0.25">
      <c r="A817" s="5" t="s">
        <v>408</v>
      </c>
      <c r="B817" s="5" t="s">
        <v>608</v>
      </c>
      <c r="C817" s="5" t="s">
        <v>621</v>
      </c>
      <c r="D817" s="5" t="s">
        <v>445</v>
      </c>
      <c r="E817" s="5">
        <v>45</v>
      </c>
      <c r="F817" s="50">
        <v>26898</v>
      </c>
      <c r="G817" s="5">
        <v>561478</v>
      </c>
      <c r="H817" s="50">
        <v>32996</v>
      </c>
      <c r="I817" s="5" t="s">
        <v>909</v>
      </c>
    </row>
    <row r="818" spans="1:9" s="1" customFormat="1" x14ac:dyDescent="0.25">
      <c r="A818" s="5" t="s">
        <v>408</v>
      </c>
      <c r="B818" s="5" t="s">
        <v>541</v>
      </c>
      <c r="C818" s="5" t="s">
        <v>155</v>
      </c>
      <c r="D818" s="5" t="s">
        <v>422</v>
      </c>
      <c r="E818" s="5">
        <v>44</v>
      </c>
      <c r="F818" s="50">
        <v>27169</v>
      </c>
      <c r="G818" s="5">
        <v>351342</v>
      </c>
      <c r="H818" s="50">
        <v>33120</v>
      </c>
      <c r="I818" s="5" t="s">
        <v>909</v>
      </c>
    </row>
    <row r="819" spans="1:9" s="1" customFormat="1" x14ac:dyDescent="0.25">
      <c r="A819" s="5" t="s">
        <v>408</v>
      </c>
      <c r="B819" s="5" t="s">
        <v>434</v>
      </c>
      <c r="C819" s="5" t="s">
        <v>776</v>
      </c>
      <c r="D819" s="5" t="s">
        <v>622</v>
      </c>
      <c r="E819" s="5">
        <v>40</v>
      </c>
      <c r="F819" s="50">
        <v>28436</v>
      </c>
      <c r="G819" s="5">
        <v>561482</v>
      </c>
      <c r="H819" s="50">
        <v>33013</v>
      </c>
      <c r="I819" s="5" t="s">
        <v>909</v>
      </c>
    </row>
    <row r="820" spans="1:9" s="1" customFormat="1" x14ac:dyDescent="0.25">
      <c r="A820" s="5" t="s">
        <v>408</v>
      </c>
      <c r="B820" s="5" t="s">
        <v>665</v>
      </c>
      <c r="C820" s="5" t="s">
        <v>86</v>
      </c>
      <c r="D820" s="5" t="s">
        <v>910</v>
      </c>
      <c r="E820" s="5">
        <v>45</v>
      </c>
      <c r="F820" s="50">
        <v>26783</v>
      </c>
      <c r="G820" s="5">
        <v>561483</v>
      </c>
      <c r="H820" s="50">
        <v>33126</v>
      </c>
      <c r="I820" s="5" t="s">
        <v>909</v>
      </c>
    </row>
    <row r="821" spans="1:9" s="1" customFormat="1" x14ac:dyDescent="0.25">
      <c r="A821" s="5" t="s">
        <v>408</v>
      </c>
      <c r="B821" s="5" t="s">
        <v>748</v>
      </c>
      <c r="C821" s="5" t="s">
        <v>550</v>
      </c>
      <c r="D821" s="5" t="s">
        <v>473</v>
      </c>
      <c r="E821" s="5">
        <v>42</v>
      </c>
      <c r="F821" s="50">
        <v>27827</v>
      </c>
      <c r="G821" s="5">
        <v>568812</v>
      </c>
      <c r="H821" s="50">
        <v>32878</v>
      </c>
      <c r="I821" s="5" t="s">
        <v>909</v>
      </c>
    </row>
    <row r="822" spans="1:9" s="1" customFormat="1" x14ac:dyDescent="0.25">
      <c r="A822" s="5" t="s">
        <v>408</v>
      </c>
      <c r="B822" s="5" t="s">
        <v>562</v>
      </c>
      <c r="C822" s="5" t="s">
        <v>185</v>
      </c>
      <c r="D822" s="5" t="s">
        <v>911</v>
      </c>
      <c r="E822" s="5">
        <v>61</v>
      </c>
      <c r="F822" s="50">
        <v>20988</v>
      </c>
      <c r="G822" s="5">
        <v>351343</v>
      </c>
      <c r="H822" s="50">
        <v>33005</v>
      </c>
      <c r="I822" s="5" t="s">
        <v>909</v>
      </c>
    </row>
    <row r="823" spans="1:9" s="1" customFormat="1" x14ac:dyDescent="0.25">
      <c r="A823" s="5" t="s">
        <v>413</v>
      </c>
      <c r="B823" s="5" t="s">
        <v>437</v>
      </c>
      <c r="C823" s="5" t="s">
        <v>781</v>
      </c>
      <c r="D823" s="5" t="s">
        <v>439</v>
      </c>
      <c r="E823" s="5">
        <v>46</v>
      </c>
      <c r="F823" s="50">
        <v>26374</v>
      </c>
      <c r="G823" s="5">
        <v>561213</v>
      </c>
      <c r="H823" s="50">
        <v>35857</v>
      </c>
      <c r="I823" s="5" t="s">
        <v>909</v>
      </c>
    </row>
    <row r="824" spans="1:9" s="1" customFormat="1" x14ac:dyDescent="0.25">
      <c r="A824" s="5" t="s">
        <v>454</v>
      </c>
      <c r="B824" s="5" t="s">
        <v>568</v>
      </c>
      <c r="C824" s="5" t="s">
        <v>808</v>
      </c>
      <c r="D824" s="5" t="s">
        <v>577</v>
      </c>
      <c r="E824" s="5">
        <v>43</v>
      </c>
      <c r="F824" s="50">
        <v>27399</v>
      </c>
      <c r="G824" s="5">
        <v>561227</v>
      </c>
      <c r="H824" s="50">
        <v>36125</v>
      </c>
      <c r="I824" s="5" t="s">
        <v>909</v>
      </c>
    </row>
    <row r="825" spans="1:9" s="1" customFormat="1" x14ac:dyDescent="0.25">
      <c r="A825" s="5" t="s">
        <v>408</v>
      </c>
      <c r="B825" s="5" t="s">
        <v>481</v>
      </c>
      <c r="C825" s="5" t="s">
        <v>161</v>
      </c>
      <c r="D825" s="5" t="s">
        <v>537</v>
      </c>
      <c r="E825" s="5">
        <v>41</v>
      </c>
      <c r="F825" s="50">
        <v>28106</v>
      </c>
      <c r="G825" s="5">
        <v>561491</v>
      </c>
      <c r="H825" s="50">
        <v>36139</v>
      </c>
      <c r="I825" s="5" t="s">
        <v>909</v>
      </c>
    </row>
    <row r="826" spans="1:9" s="1" customFormat="1" x14ac:dyDescent="0.25">
      <c r="A826" s="5" t="s">
        <v>413</v>
      </c>
      <c r="B826" s="5" t="s">
        <v>564</v>
      </c>
      <c r="C826" s="5" t="s">
        <v>596</v>
      </c>
      <c r="D826" s="5" t="s">
        <v>439</v>
      </c>
      <c r="E826" s="5">
        <v>42</v>
      </c>
      <c r="F826" s="50">
        <v>27738</v>
      </c>
      <c r="G826" s="5">
        <v>561646</v>
      </c>
      <c r="H826" s="50">
        <v>36083</v>
      </c>
      <c r="I826" s="5" t="s">
        <v>909</v>
      </c>
    </row>
    <row r="827" spans="1:9" s="1" customFormat="1" x14ac:dyDescent="0.25">
      <c r="A827" s="5" t="s">
        <v>408</v>
      </c>
      <c r="B827" s="5" t="s">
        <v>586</v>
      </c>
      <c r="C827" s="5" t="s">
        <v>713</v>
      </c>
      <c r="D827" s="5" t="s">
        <v>482</v>
      </c>
      <c r="E827" s="5">
        <v>42</v>
      </c>
      <c r="F827" s="50">
        <v>27853</v>
      </c>
      <c r="G827" s="5">
        <v>561565</v>
      </c>
      <c r="H827" s="50">
        <v>35820</v>
      </c>
      <c r="I827" s="5" t="s">
        <v>909</v>
      </c>
    </row>
    <row r="828" spans="1:9" s="1" customFormat="1" x14ac:dyDescent="0.25">
      <c r="A828" s="5" t="s">
        <v>413</v>
      </c>
      <c r="B828" s="5" t="s">
        <v>766</v>
      </c>
      <c r="C828" s="5" t="s">
        <v>563</v>
      </c>
      <c r="D828" s="5" t="s">
        <v>439</v>
      </c>
      <c r="E828" s="5">
        <v>39</v>
      </c>
      <c r="F828" s="50">
        <v>28896</v>
      </c>
      <c r="G828" s="5">
        <v>351472</v>
      </c>
      <c r="H828" s="50">
        <v>35935</v>
      </c>
      <c r="I828" s="5" t="s">
        <v>909</v>
      </c>
    </row>
    <row r="829" spans="1:9" s="1" customFormat="1" x14ac:dyDescent="0.25">
      <c r="A829" s="5" t="s">
        <v>408</v>
      </c>
      <c r="B829" s="5" t="s">
        <v>443</v>
      </c>
      <c r="C829" s="5" t="s">
        <v>161</v>
      </c>
      <c r="D829" s="5" t="s">
        <v>473</v>
      </c>
      <c r="E829" s="5">
        <v>53</v>
      </c>
      <c r="F829" s="50">
        <v>23721</v>
      </c>
      <c r="G829" s="5">
        <v>561496</v>
      </c>
      <c r="H829" s="50">
        <v>32899</v>
      </c>
      <c r="I829" s="5" t="s">
        <v>909</v>
      </c>
    </row>
    <row r="830" spans="1:9" s="1" customFormat="1" x14ac:dyDescent="0.25">
      <c r="A830" s="5" t="s">
        <v>408</v>
      </c>
      <c r="B830" s="5" t="s">
        <v>503</v>
      </c>
      <c r="C830" s="5" t="s">
        <v>155</v>
      </c>
      <c r="D830" s="5" t="s">
        <v>536</v>
      </c>
      <c r="E830" s="5">
        <v>41</v>
      </c>
      <c r="F830" s="50">
        <v>28262</v>
      </c>
      <c r="G830" s="5">
        <v>561498</v>
      </c>
      <c r="H830" s="50">
        <v>36253</v>
      </c>
      <c r="I830" s="5" t="s">
        <v>909</v>
      </c>
    </row>
    <row r="831" spans="1:9" s="1" customFormat="1" x14ac:dyDescent="0.25">
      <c r="A831" s="5" t="s">
        <v>413</v>
      </c>
      <c r="B831" s="5" t="s">
        <v>569</v>
      </c>
      <c r="C831" s="5" t="s">
        <v>523</v>
      </c>
      <c r="D831" s="5" t="s">
        <v>460</v>
      </c>
      <c r="E831" s="5">
        <v>40</v>
      </c>
      <c r="F831" s="50">
        <v>28721</v>
      </c>
      <c r="G831" s="5">
        <v>561635</v>
      </c>
      <c r="H831" s="50">
        <v>36207</v>
      </c>
      <c r="I831" s="5" t="s">
        <v>909</v>
      </c>
    </row>
    <row r="832" spans="1:9" s="1" customFormat="1" x14ac:dyDescent="0.25">
      <c r="A832" s="5" t="s">
        <v>413</v>
      </c>
      <c r="B832" s="5" t="s">
        <v>564</v>
      </c>
      <c r="C832" s="5" t="s">
        <v>489</v>
      </c>
      <c r="D832" s="5" t="s">
        <v>869</v>
      </c>
      <c r="E832" s="5">
        <v>51</v>
      </c>
      <c r="F832" s="50">
        <v>24534</v>
      </c>
      <c r="G832" s="5">
        <v>350025</v>
      </c>
      <c r="H832" s="50">
        <v>32961</v>
      </c>
      <c r="I832" s="5" t="s">
        <v>909</v>
      </c>
    </row>
    <row r="833" spans="1:9" s="1" customFormat="1" x14ac:dyDescent="0.25">
      <c r="A833" s="5" t="s">
        <v>408</v>
      </c>
      <c r="B833" s="5" t="s">
        <v>423</v>
      </c>
      <c r="C833" s="5" t="s">
        <v>912</v>
      </c>
      <c r="D833" s="5" t="s">
        <v>433</v>
      </c>
      <c r="E833" s="5">
        <v>48</v>
      </c>
      <c r="F833" s="50">
        <v>25784</v>
      </c>
      <c r="G833" s="5">
        <v>351351</v>
      </c>
      <c r="H833" s="50">
        <v>32968</v>
      </c>
      <c r="I833" s="5" t="s">
        <v>909</v>
      </c>
    </row>
    <row r="834" spans="1:9" s="1" customFormat="1" x14ac:dyDescent="0.25">
      <c r="A834" s="5" t="s">
        <v>408</v>
      </c>
      <c r="B834" s="5" t="s">
        <v>569</v>
      </c>
      <c r="C834" s="5" t="s">
        <v>161</v>
      </c>
      <c r="D834" s="5" t="s">
        <v>536</v>
      </c>
      <c r="E834" s="5">
        <v>40</v>
      </c>
      <c r="F834" s="50">
        <v>28405</v>
      </c>
      <c r="G834" s="5">
        <v>351487</v>
      </c>
      <c r="H834" s="50">
        <v>33027</v>
      </c>
      <c r="I834" s="5" t="s">
        <v>858</v>
      </c>
    </row>
    <row r="835" spans="1:9" s="1" customFormat="1" x14ac:dyDescent="0.25">
      <c r="A835" s="5" t="s">
        <v>413</v>
      </c>
      <c r="B835" s="5" t="s">
        <v>766</v>
      </c>
      <c r="C835" s="5" t="s">
        <v>515</v>
      </c>
      <c r="D835" s="5" t="s">
        <v>856</v>
      </c>
      <c r="E835" s="5">
        <v>47</v>
      </c>
      <c r="F835" s="50">
        <v>25848</v>
      </c>
      <c r="G835" s="5">
        <v>351352</v>
      </c>
      <c r="H835" s="50">
        <v>32958</v>
      </c>
      <c r="I835" s="5" t="s">
        <v>909</v>
      </c>
    </row>
    <row r="836" spans="1:9" s="1" customFormat="1" x14ac:dyDescent="0.25">
      <c r="A836" s="5" t="s">
        <v>413</v>
      </c>
      <c r="B836" s="5" t="s">
        <v>713</v>
      </c>
      <c r="C836" s="5" t="s">
        <v>438</v>
      </c>
      <c r="D836" s="5" t="s">
        <v>802</v>
      </c>
      <c r="E836" s="5">
        <v>53</v>
      </c>
      <c r="F836" s="50">
        <v>23721</v>
      </c>
      <c r="G836" s="5">
        <v>351353</v>
      </c>
      <c r="H836" s="50">
        <v>32899</v>
      </c>
      <c r="I836" s="5" t="s">
        <v>909</v>
      </c>
    </row>
    <row r="837" spans="1:9" s="1" customFormat="1" x14ac:dyDescent="0.25">
      <c r="A837" s="5" t="s">
        <v>408</v>
      </c>
      <c r="B837" s="5" t="s">
        <v>665</v>
      </c>
      <c r="C837" s="5" t="s">
        <v>542</v>
      </c>
      <c r="D837" s="5" t="s">
        <v>749</v>
      </c>
      <c r="E837" s="5">
        <v>42</v>
      </c>
      <c r="F837" s="50">
        <v>28007</v>
      </c>
      <c r="G837" s="5">
        <v>561521</v>
      </c>
      <c r="H837" s="50">
        <v>33153</v>
      </c>
      <c r="I837" s="5" t="s">
        <v>909</v>
      </c>
    </row>
    <row r="838" spans="1:9" s="1" customFormat="1" x14ac:dyDescent="0.25">
      <c r="A838" s="5" t="s">
        <v>408</v>
      </c>
      <c r="B838" s="5" t="s">
        <v>791</v>
      </c>
      <c r="C838" s="5" t="s">
        <v>913</v>
      </c>
      <c r="D838" s="5" t="s">
        <v>425</v>
      </c>
      <c r="E838" s="5">
        <v>40</v>
      </c>
      <c r="F838" s="50">
        <v>28661</v>
      </c>
      <c r="G838" s="5">
        <v>561520</v>
      </c>
      <c r="H838" s="50">
        <v>33215</v>
      </c>
      <c r="I838" s="5" t="s">
        <v>909</v>
      </c>
    </row>
    <row r="839" spans="1:9" s="1" customFormat="1" x14ac:dyDescent="0.25">
      <c r="A839" s="5" t="s">
        <v>408</v>
      </c>
      <c r="B839" s="5" t="s">
        <v>704</v>
      </c>
      <c r="C839" s="5" t="s">
        <v>679</v>
      </c>
      <c r="D839" s="5" t="s">
        <v>439</v>
      </c>
      <c r="E839" s="5">
        <v>49</v>
      </c>
      <c r="F839" s="50">
        <v>25425</v>
      </c>
      <c r="G839" s="5">
        <v>561581</v>
      </c>
      <c r="H839" s="50">
        <v>33187</v>
      </c>
      <c r="I839" s="5" t="s">
        <v>909</v>
      </c>
    </row>
    <row r="840" spans="1:9" s="1" customFormat="1" x14ac:dyDescent="0.25">
      <c r="A840" s="5" t="s">
        <v>408</v>
      </c>
      <c r="B840" s="5" t="s">
        <v>469</v>
      </c>
      <c r="C840" s="5" t="s">
        <v>191</v>
      </c>
      <c r="D840" s="5" t="s">
        <v>560</v>
      </c>
      <c r="E840" s="5">
        <v>41</v>
      </c>
      <c r="F840" s="50">
        <v>28274</v>
      </c>
      <c r="G840" s="5">
        <v>561529</v>
      </c>
      <c r="H840" s="50">
        <v>36750</v>
      </c>
      <c r="I840" s="5" t="s">
        <v>466</v>
      </c>
    </row>
    <row r="841" spans="1:9" s="1" customFormat="1" x14ac:dyDescent="0.25">
      <c r="A841" s="5" t="s">
        <v>408</v>
      </c>
      <c r="B841" s="5" t="s">
        <v>817</v>
      </c>
      <c r="C841" s="5" t="s">
        <v>191</v>
      </c>
      <c r="D841" s="5" t="s">
        <v>470</v>
      </c>
      <c r="E841" s="5">
        <v>40</v>
      </c>
      <c r="F841" s="50">
        <v>28693</v>
      </c>
      <c r="G841" s="5">
        <v>561527</v>
      </c>
      <c r="H841" s="50">
        <v>36675</v>
      </c>
      <c r="I841" s="5" t="s">
        <v>466</v>
      </c>
    </row>
    <row r="842" spans="1:9" s="1" customFormat="1" x14ac:dyDescent="0.25">
      <c r="A842" s="5" t="s">
        <v>413</v>
      </c>
      <c r="B842" s="5" t="s">
        <v>603</v>
      </c>
      <c r="C842" s="5" t="s">
        <v>914</v>
      </c>
      <c r="D842" s="5" t="s">
        <v>915</v>
      </c>
      <c r="E842" s="5">
        <v>44</v>
      </c>
      <c r="F842" s="50">
        <v>27279</v>
      </c>
      <c r="G842" s="5">
        <v>561533</v>
      </c>
      <c r="H842" s="50">
        <v>36953</v>
      </c>
      <c r="I842" s="5" t="s">
        <v>466</v>
      </c>
    </row>
    <row r="843" spans="1:9" s="1" customFormat="1" x14ac:dyDescent="0.25">
      <c r="A843" s="5" t="s">
        <v>408</v>
      </c>
      <c r="B843" s="5" t="s">
        <v>784</v>
      </c>
      <c r="C843" s="5" t="s">
        <v>169</v>
      </c>
      <c r="D843" s="5" t="s">
        <v>473</v>
      </c>
      <c r="E843" s="5">
        <v>41</v>
      </c>
      <c r="F843" s="50">
        <v>28390</v>
      </c>
      <c r="G843" s="5">
        <v>561536</v>
      </c>
      <c r="H843" s="50">
        <v>36868</v>
      </c>
      <c r="I843" s="5" t="s">
        <v>466</v>
      </c>
    </row>
    <row r="844" spans="1:9" s="1" customFormat="1" x14ac:dyDescent="0.25">
      <c r="A844" s="5" t="s">
        <v>408</v>
      </c>
      <c r="B844" s="5" t="s">
        <v>426</v>
      </c>
      <c r="C844" s="5" t="s">
        <v>916</v>
      </c>
      <c r="D844" s="5" t="s">
        <v>658</v>
      </c>
      <c r="E844" s="5">
        <v>40</v>
      </c>
      <c r="F844" s="50">
        <v>28601</v>
      </c>
      <c r="G844" s="5">
        <v>568890</v>
      </c>
      <c r="H844" s="50">
        <v>36791</v>
      </c>
      <c r="I844" s="5" t="s">
        <v>466</v>
      </c>
    </row>
    <row r="845" spans="1:9" s="1" customFormat="1" x14ac:dyDescent="0.25">
      <c r="A845" s="5" t="s">
        <v>408</v>
      </c>
      <c r="B845" s="5" t="s">
        <v>559</v>
      </c>
      <c r="C845" s="5" t="s">
        <v>863</v>
      </c>
      <c r="D845" s="5" t="s">
        <v>445</v>
      </c>
      <c r="E845" s="5">
        <v>46</v>
      </c>
      <c r="F845" s="50">
        <v>26366</v>
      </c>
      <c r="G845" s="5">
        <v>351357</v>
      </c>
      <c r="H845" s="50">
        <v>36566</v>
      </c>
      <c r="I845" s="5" t="s">
        <v>909</v>
      </c>
    </row>
    <row r="846" spans="1:9" s="1" customFormat="1" x14ac:dyDescent="0.25">
      <c r="A846" s="5" t="s">
        <v>408</v>
      </c>
      <c r="B846" s="5" t="s">
        <v>474</v>
      </c>
      <c r="C846" s="5" t="s">
        <v>465</v>
      </c>
      <c r="D846" s="5" t="s">
        <v>445</v>
      </c>
      <c r="E846" s="5">
        <v>53</v>
      </c>
      <c r="F846" s="50">
        <v>23910</v>
      </c>
      <c r="G846" s="5">
        <v>351359</v>
      </c>
      <c r="H846" s="50">
        <v>33028</v>
      </c>
      <c r="I846" s="5" t="s">
        <v>909</v>
      </c>
    </row>
    <row r="847" spans="1:9" s="1" customFormat="1" x14ac:dyDescent="0.25">
      <c r="A847" s="5" t="s">
        <v>408</v>
      </c>
      <c r="B847" s="5" t="s">
        <v>467</v>
      </c>
      <c r="C847" s="5" t="s">
        <v>870</v>
      </c>
      <c r="D847" s="5" t="s">
        <v>416</v>
      </c>
      <c r="E847" s="5">
        <v>43</v>
      </c>
      <c r="F847" s="50">
        <v>27549</v>
      </c>
      <c r="G847" s="5">
        <v>568602</v>
      </c>
      <c r="H847" s="50">
        <v>36663</v>
      </c>
      <c r="I847" s="5" t="s">
        <v>909</v>
      </c>
    </row>
    <row r="848" spans="1:9" s="1" customFormat="1" x14ac:dyDescent="0.25">
      <c r="A848" s="5" t="s">
        <v>454</v>
      </c>
      <c r="B848" s="5" t="s">
        <v>500</v>
      </c>
      <c r="C848" s="5" t="s">
        <v>523</v>
      </c>
      <c r="D848" s="5" t="s">
        <v>416</v>
      </c>
      <c r="E848" s="5">
        <v>44</v>
      </c>
      <c r="F848" s="50">
        <v>27200</v>
      </c>
      <c r="G848" s="5">
        <v>561331</v>
      </c>
      <c r="H848" s="50">
        <v>36680</v>
      </c>
      <c r="I848" s="5" t="s">
        <v>909</v>
      </c>
    </row>
    <row r="849" spans="1:9" s="1" customFormat="1" x14ac:dyDescent="0.25">
      <c r="A849" s="5" t="s">
        <v>408</v>
      </c>
      <c r="B849" s="5" t="s">
        <v>730</v>
      </c>
      <c r="C849" s="5" t="s">
        <v>735</v>
      </c>
      <c r="D849" s="5" t="s">
        <v>917</v>
      </c>
      <c r="E849" s="5">
        <v>52</v>
      </c>
      <c r="F849" s="50">
        <v>24037</v>
      </c>
      <c r="G849" s="5">
        <v>561590</v>
      </c>
      <c r="H849" s="50">
        <v>33363</v>
      </c>
      <c r="I849" s="5" t="s">
        <v>421</v>
      </c>
    </row>
    <row r="850" spans="1:9" s="1" customFormat="1" x14ac:dyDescent="0.25">
      <c r="A850" s="5" t="s">
        <v>408</v>
      </c>
      <c r="B850" s="5" t="s">
        <v>572</v>
      </c>
      <c r="C850" s="5" t="s">
        <v>161</v>
      </c>
      <c r="D850" s="5" t="s">
        <v>502</v>
      </c>
      <c r="E850" s="5">
        <v>40</v>
      </c>
      <c r="F850" s="50">
        <v>28630</v>
      </c>
      <c r="G850" s="5">
        <v>561556</v>
      </c>
      <c r="H850" s="50">
        <v>37235</v>
      </c>
      <c r="I850" s="5" t="s">
        <v>918</v>
      </c>
    </row>
    <row r="851" spans="1:9" s="1" customFormat="1" x14ac:dyDescent="0.25">
      <c r="A851" s="5" t="s">
        <v>413</v>
      </c>
      <c r="B851" s="5" t="s">
        <v>610</v>
      </c>
      <c r="C851" s="5" t="s">
        <v>844</v>
      </c>
      <c r="D851" s="5" t="s">
        <v>726</v>
      </c>
      <c r="E851" s="5">
        <v>42</v>
      </c>
      <c r="F851" s="50">
        <v>27883</v>
      </c>
      <c r="G851" s="5">
        <v>561589</v>
      </c>
      <c r="H851" s="50">
        <v>36899</v>
      </c>
      <c r="I851" s="5" t="s">
        <v>466</v>
      </c>
    </row>
    <row r="852" spans="1:9" s="1" customFormat="1" x14ac:dyDescent="0.25">
      <c r="A852" s="5" t="s">
        <v>454</v>
      </c>
      <c r="B852" s="5" t="s">
        <v>157</v>
      </c>
      <c r="C852" s="5" t="s">
        <v>167</v>
      </c>
      <c r="D852" s="5" t="s">
        <v>919</v>
      </c>
      <c r="E852" s="5">
        <v>42</v>
      </c>
      <c r="F852" s="50">
        <v>27798</v>
      </c>
      <c r="G852" s="5">
        <v>561543</v>
      </c>
      <c r="H852" s="50">
        <v>37033</v>
      </c>
      <c r="I852" s="5" t="s">
        <v>900</v>
      </c>
    </row>
    <row r="853" spans="1:9" s="1" customFormat="1" x14ac:dyDescent="0.25">
      <c r="A853" s="5" t="s">
        <v>413</v>
      </c>
      <c r="B853" s="5" t="s">
        <v>784</v>
      </c>
      <c r="C853" s="5" t="s">
        <v>539</v>
      </c>
      <c r="D853" s="5" t="s">
        <v>457</v>
      </c>
      <c r="E853" s="5">
        <v>43</v>
      </c>
      <c r="F853" s="50">
        <v>27647</v>
      </c>
      <c r="G853" s="5">
        <v>561549</v>
      </c>
      <c r="H853" s="50">
        <v>37054</v>
      </c>
      <c r="I853" s="5" t="s">
        <v>466</v>
      </c>
    </row>
    <row r="854" spans="1:9" s="1" customFormat="1" x14ac:dyDescent="0.25">
      <c r="A854" s="5" t="s">
        <v>408</v>
      </c>
      <c r="B854" s="5" t="s">
        <v>579</v>
      </c>
      <c r="C854" s="5" t="s">
        <v>822</v>
      </c>
      <c r="D854" s="5" t="s">
        <v>920</v>
      </c>
      <c r="E854" s="5">
        <v>53</v>
      </c>
      <c r="F854" s="50">
        <v>23966</v>
      </c>
      <c r="G854" s="5">
        <v>351363</v>
      </c>
      <c r="H854" s="50">
        <v>37014</v>
      </c>
      <c r="I854" s="5" t="s">
        <v>858</v>
      </c>
    </row>
    <row r="855" spans="1:9" s="1" customFormat="1" x14ac:dyDescent="0.25">
      <c r="A855" s="5" t="s">
        <v>413</v>
      </c>
      <c r="B855" s="5" t="s">
        <v>631</v>
      </c>
      <c r="C855" s="5" t="s">
        <v>480</v>
      </c>
      <c r="D855" s="5" t="s">
        <v>749</v>
      </c>
      <c r="E855" s="5">
        <v>41</v>
      </c>
      <c r="F855" s="50">
        <v>28044</v>
      </c>
      <c r="G855" s="5">
        <v>568944</v>
      </c>
      <c r="H855" s="50">
        <v>37250</v>
      </c>
      <c r="I855" s="5" t="s">
        <v>412</v>
      </c>
    </row>
    <row r="856" spans="1:9" s="1" customFormat="1" x14ac:dyDescent="0.25">
      <c r="A856" s="5" t="s">
        <v>408</v>
      </c>
      <c r="B856" s="5" t="s">
        <v>610</v>
      </c>
      <c r="C856" s="5" t="s">
        <v>713</v>
      </c>
      <c r="D856" s="5" t="s">
        <v>425</v>
      </c>
      <c r="E856" s="5">
        <v>40</v>
      </c>
      <c r="F856" s="50">
        <v>28600</v>
      </c>
      <c r="G856" s="5">
        <v>561558</v>
      </c>
      <c r="H856" s="50">
        <v>37084</v>
      </c>
      <c r="I856" s="5" t="s">
        <v>412</v>
      </c>
    </row>
    <row r="857" spans="1:9" s="1" customFormat="1" x14ac:dyDescent="0.25">
      <c r="A857" s="5" t="s">
        <v>408</v>
      </c>
      <c r="B857" s="5" t="s">
        <v>455</v>
      </c>
      <c r="C857" s="5" t="s">
        <v>921</v>
      </c>
      <c r="D857" s="5" t="s">
        <v>619</v>
      </c>
      <c r="E857" s="5">
        <v>44</v>
      </c>
      <c r="F857" s="50">
        <v>27279</v>
      </c>
      <c r="G857" s="5">
        <v>561560</v>
      </c>
      <c r="H857" s="50">
        <v>36953</v>
      </c>
      <c r="I857" s="5" t="s">
        <v>412</v>
      </c>
    </row>
    <row r="858" spans="1:9" s="1" customFormat="1" x14ac:dyDescent="0.25">
      <c r="A858" s="5" t="s">
        <v>413</v>
      </c>
      <c r="B858" s="5" t="s">
        <v>645</v>
      </c>
      <c r="C858" s="5" t="s">
        <v>922</v>
      </c>
      <c r="D858" s="5" t="s">
        <v>460</v>
      </c>
      <c r="E858" s="5">
        <v>39</v>
      </c>
      <c r="F858" s="50">
        <v>28782</v>
      </c>
      <c r="G858" s="5">
        <v>561564</v>
      </c>
      <c r="H858" s="50">
        <v>37175</v>
      </c>
      <c r="I858" s="5" t="s">
        <v>412</v>
      </c>
    </row>
    <row r="859" spans="1:9" s="1" customFormat="1" x14ac:dyDescent="0.25">
      <c r="A859" s="5" t="s">
        <v>454</v>
      </c>
      <c r="B859" s="5" t="s">
        <v>546</v>
      </c>
      <c r="C859" s="5" t="s">
        <v>801</v>
      </c>
      <c r="D859" s="5" t="s">
        <v>778</v>
      </c>
      <c r="E859" s="5">
        <v>37</v>
      </c>
      <c r="F859" s="50">
        <v>29643</v>
      </c>
      <c r="G859" s="5">
        <v>561563</v>
      </c>
      <c r="H859" s="50">
        <v>37089</v>
      </c>
      <c r="I859" s="5" t="s">
        <v>412</v>
      </c>
    </row>
    <row r="860" spans="1:9" s="1" customFormat="1" x14ac:dyDescent="0.25">
      <c r="A860" s="5" t="s">
        <v>454</v>
      </c>
      <c r="B860" s="5" t="s">
        <v>623</v>
      </c>
      <c r="C860" s="5" t="s">
        <v>790</v>
      </c>
      <c r="D860" s="5" t="s">
        <v>741</v>
      </c>
      <c r="E860" s="5">
        <v>39</v>
      </c>
      <c r="F860" s="50">
        <v>28950</v>
      </c>
      <c r="G860" s="5">
        <v>561567</v>
      </c>
      <c r="H860" s="50">
        <v>37156</v>
      </c>
      <c r="I860" s="5" t="s">
        <v>858</v>
      </c>
    </row>
    <row r="861" spans="1:9" s="1" customFormat="1" x14ac:dyDescent="0.25">
      <c r="A861" s="5" t="s">
        <v>408</v>
      </c>
      <c r="B861" s="5" t="s">
        <v>564</v>
      </c>
      <c r="C861" s="5" t="s">
        <v>838</v>
      </c>
      <c r="D861" s="5" t="s">
        <v>445</v>
      </c>
      <c r="E861" s="5">
        <v>41</v>
      </c>
      <c r="F861" s="50">
        <v>28323</v>
      </c>
      <c r="G861" s="5">
        <v>561572</v>
      </c>
      <c r="H861" s="50">
        <v>36984</v>
      </c>
      <c r="I861" s="5" t="s">
        <v>858</v>
      </c>
    </row>
    <row r="862" spans="1:9" s="1" customFormat="1" x14ac:dyDescent="0.25">
      <c r="A862" s="5" t="s">
        <v>413</v>
      </c>
      <c r="B862" s="5" t="s">
        <v>426</v>
      </c>
      <c r="C862" s="5" t="s">
        <v>819</v>
      </c>
      <c r="D862" s="5" t="s">
        <v>439</v>
      </c>
      <c r="E862" s="5">
        <v>51</v>
      </c>
      <c r="F862" s="50">
        <v>24399</v>
      </c>
      <c r="G862" s="5">
        <v>561499</v>
      </c>
      <c r="H862" s="50">
        <v>33964</v>
      </c>
      <c r="I862" s="5" t="s">
        <v>412</v>
      </c>
    </row>
    <row r="863" spans="1:9" s="1" customFormat="1" x14ac:dyDescent="0.25">
      <c r="A863" s="5" t="s">
        <v>413</v>
      </c>
      <c r="B863" s="5" t="s">
        <v>409</v>
      </c>
      <c r="C863" s="5" t="s">
        <v>91</v>
      </c>
      <c r="D863" s="5" t="s">
        <v>439</v>
      </c>
      <c r="E863" s="5">
        <v>40</v>
      </c>
      <c r="F863" s="50">
        <v>28632</v>
      </c>
      <c r="G863" s="5">
        <v>561576</v>
      </c>
      <c r="H863" s="50">
        <v>37206</v>
      </c>
      <c r="I863" s="5" t="s">
        <v>909</v>
      </c>
    </row>
    <row r="864" spans="1:9" s="1" customFormat="1" x14ac:dyDescent="0.25">
      <c r="A864" s="5" t="s">
        <v>408</v>
      </c>
      <c r="B864" s="5" t="s">
        <v>455</v>
      </c>
      <c r="C864" s="5" t="s">
        <v>923</v>
      </c>
      <c r="D864" s="5" t="s">
        <v>460</v>
      </c>
      <c r="E864" s="5">
        <v>40</v>
      </c>
      <c r="F864" s="50">
        <v>28681</v>
      </c>
      <c r="G864" s="5">
        <v>561574</v>
      </c>
      <c r="H864" s="50">
        <v>37221</v>
      </c>
      <c r="I864" s="5" t="s">
        <v>924</v>
      </c>
    </row>
    <row r="865" spans="1:9" s="1" customFormat="1" x14ac:dyDescent="0.25">
      <c r="A865" s="5" t="s">
        <v>408</v>
      </c>
      <c r="B865" s="5" t="s">
        <v>564</v>
      </c>
      <c r="C865" s="5" t="s">
        <v>92</v>
      </c>
      <c r="D865" s="5" t="s">
        <v>925</v>
      </c>
      <c r="E865" s="5">
        <v>49</v>
      </c>
      <c r="F865" s="50">
        <v>25180</v>
      </c>
      <c r="G865" s="5">
        <v>561578</v>
      </c>
      <c r="H865" s="50">
        <v>33692</v>
      </c>
      <c r="I865" s="5" t="s">
        <v>926</v>
      </c>
    </row>
    <row r="866" spans="1:9" s="1" customFormat="1" x14ac:dyDescent="0.25">
      <c r="A866" s="5" t="s">
        <v>408</v>
      </c>
      <c r="B866" s="5" t="s">
        <v>418</v>
      </c>
      <c r="C866" s="5" t="s">
        <v>927</v>
      </c>
      <c r="D866" s="5" t="s">
        <v>473</v>
      </c>
      <c r="E866" s="5">
        <v>41</v>
      </c>
      <c r="F866" s="50">
        <v>28231</v>
      </c>
      <c r="G866" s="5">
        <v>561595</v>
      </c>
      <c r="H866" s="50">
        <v>37475</v>
      </c>
      <c r="I866" s="5" t="s">
        <v>858</v>
      </c>
    </row>
    <row r="867" spans="1:9" s="1" customFormat="1" x14ac:dyDescent="0.25">
      <c r="A867" s="5" t="s">
        <v>413</v>
      </c>
      <c r="B867" s="5" t="s">
        <v>467</v>
      </c>
      <c r="C867" s="5" t="s">
        <v>523</v>
      </c>
      <c r="D867" s="5" t="s">
        <v>622</v>
      </c>
      <c r="E867" s="5">
        <v>40</v>
      </c>
      <c r="F867" s="50">
        <v>28526</v>
      </c>
      <c r="G867" s="5">
        <v>561594</v>
      </c>
      <c r="H867" s="50">
        <v>37511</v>
      </c>
      <c r="I867" s="5" t="s">
        <v>858</v>
      </c>
    </row>
    <row r="868" spans="1:9" s="1" customFormat="1" x14ac:dyDescent="0.25">
      <c r="A868" s="5" t="s">
        <v>413</v>
      </c>
      <c r="B868" s="5" t="s">
        <v>495</v>
      </c>
      <c r="C868" s="5" t="s">
        <v>848</v>
      </c>
      <c r="D868" s="5" t="s">
        <v>473</v>
      </c>
      <c r="E868" s="5">
        <v>40</v>
      </c>
      <c r="F868" s="50">
        <v>28495</v>
      </c>
      <c r="G868" s="5">
        <v>561545</v>
      </c>
      <c r="H868" s="50">
        <v>37440</v>
      </c>
      <c r="I868" s="5" t="s">
        <v>858</v>
      </c>
    </row>
    <row r="869" spans="1:9" s="1" customFormat="1" x14ac:dyDescent="0.25">
      <c r="A869" s="5" t="s">
        <v>454</v>
      </c>
      <c r="B869" s="5" t="s">
        <v>667</v>
      </c>
      <c r="C869" s="5" t="s">
        <v>928</v>
      </c>
      <c r="D869" s="5" t="s">
        <v>460</v>
      </c>
      <c r="E869" s="5">
        <v>42</v>
      </c>
      <c r="F869" s="50">
        <v>27976</v>
      </c>
      <c r="G869" s="5">
        <v>561577</v>
      </c>
      <c r="H869" s="50">
        <v>37336</v>
      </c>
      <c r="I869" s="5" t="s">
        <v>858</v>
      </c>
    </row>
    <row r="870" spans="1:9" s="1" customFormat="1" x14ac:dyDescent="0.25">
      <c r="A870" s="5" t="s">
        <v>408</v>
      </c>
      <c r="B870" s="5" t="s">
        <v>635</v>
      </c>
      <c r="C870" s="5" t="s">
        <v>929</v>
      </c>
      <c r="D870" s="5" t="s">
        <v>425</v>
      </c>
      <c r="E870" s="5">
        <v>41</v>
      </c>
      <c r="F870" s="50">
        <v>28133</v>
      </c>
      <c r="G870" s="5">
        <v>568748</v>
      </c>
      <c r="H870" s="50">
        <v>37551</v>
      </c>
      <c r="I870" s="5" t="s">
        <v>858</v>
      </c>
    </row>
    <row r="871" spans="1:9" s="1" customFormat="1" x14ac:dyDescent="0.25">
      <c r="A871" s="5" t="s">
        <v>454</v>
      </c>
      <c r="B871" s="5" t="s">
        <v>625</v>
      </c>
      <c r="C871" s="5" t="s">
        <v>930</v>
      </c>
      <c r="D871" s="5" t="s">
        <v>741</v>
      </c>
      <c r="E871" s="5">
        <v>37</v>
      </c>
      <c r="F871" s="50">
        <v>29817</v>
      </c>
      <c r="G871" s="5">
        <v>561619</v>
      </c>
      <c r="H871" s="50">
        <v>37366</v>
      </c>
      <c r="I871" s="5" t="s">
        <v>858</v>
      </c>
    </row>
    <row r="872" spans="1:9" s="1" customFormat="1" x14ac:dyDescent="0.25">
      <c r="A872" s="5" t="s">
        <v>413</v>
      </c>
      <c r="B872" s="5" t="s">
        <v>431</v>
      </c>
      <c r="C872" s="5" t="s">
        <v>751</v>
      </c>
      <c r="D872" s="5" t="s">
        <v>473</v>
      </c>
      <c r="E872" s="5">
        <v>37</v>
      </c>
      <c r="F872" s="50">
        <v>29650</v>
      </c>
      <c r="G872" s="5">
        <v>566456</v>
      </c>
      <c r="H872" s="50">
        <v>37354</v>
      </c>
      <c r="I872" s="5" t="s">
        <v>858</v>
      </c>
    </row>
    <row r="873" spans="1:9" s="1" customFormat="1" x14ac:dyDescent="0.25">
      <c r="A873" s="5" t="s">
        <v>413</v>
      </c>
      <c r="B873" s="5" t="s">
        <v>550</v>
      </c>
      <c r="C873" s="5" t="s">
        <v>88</v>
      </c>
      <c r="D873" s="5" t="s">
        <v>460</v>
      </c>
      <c r="E873" s="5">
        <v>39</v>
      </c>
      <c r="F873" s="50">
        <v>28804</v>
      </c>
      <c r="G873" s="5">
        <v>566077</v>
      </c>
      <c r="H873" s="50">
        <v>37379</v>
      </c>
      <c r="I873" s="5" t="s">
        <v>858</v>
      </c>
    </row>
    <row r="874" spans="1:9" s="1" customFormat="1" x14ac:dyDescent="0.25">
      <c r="A874" s="5" t="s">
        <v>408</v>
      </c>
      <c r="B874" s="5" t="s">
        <v>648</v>
      </c>
      <c r="C874" s="5" t="s">
        <v>443</v>
      </c>
      <c r="D874" s="5" t="s">
        <v>460</v>
      </c>
      <c r="E874" s="5">
        <v>34</v>
      </c>
      <c r="F874" s="50">
        <v>30853</v>
      </c>
      <c r="G874" s="5">
        <v>566566</v>
      </c>
      <c r="H874" s="50">
        <v>37503</v>
      </c>
      <c r="I874" s="5" t="s">
        <v>858</v>
      </c>
    </row>
    <row r="875" spans="1:9" s="1" customFormat="1" x14ac:dyDescent="0.25">
      <c r="A875" s="5" t="s">
        <v>454</v>
      </c>
      <c r="B875" s="5" t="s">
        <v>426</v>
      </c>
      <c r="C875" s="5" t="s">
        <v>931</v>
      </c>
      <c r="D875" s="5" t="s">
        <v>932</v>
      </c>
      <c r="E875" s="5">
        <v>39</v>
      </c>
      <c r="F875" s="50">
        <v>28819</v>
      </c>
      <c r="G875" s="5">
        <v>566422</v>
      </c>
      <c r="H875" s="50">
        <v>37396</v>
      </c>
      <c r="I875" s="5" t="s">
        <v>858</v>
      </c>
    </row>
    <row r="876" spans="1:9" s="1" customFormat="1" x14ac:dyDescent="0.25">
      <c r="A876" s="5" t="s">
        <v>408</v>
      </c>
      <c r="B876" s="5" t="s">
        <v>509</v>
      </c>
      <c r="C876" s="5" t="s">
        <v>490</v>
      </c>
      <c r="D876" s="5" t="s">
        <v>439</v>
      </c>
      <c r="E876" s="5">
        <v>41</v>
      </c>
      <c r="F876" s="50">
        <v>28200</v>
      </c>
      <c r="G876" s="5">
        <v>561635</v>
      </c>
      <c r="H876" s="50">
        <v>37509</v>
      </c>
      <c r="I876" s="5" t="s">
        <v>858</v>
      </c>
    </row>
    <row r="877" spans="1:9" s="1" customFormat="1" x14ac:dyDescent="0.25">
      <c r="A877" s="5" t="s">
        <v>413</v>
      </c>
      <c r="B877" s="5" t="s">
        <v>534</v>
      </c>
      <c r="C877" s="5" t="s">
        <v>640</v>
      </c>
      <c r="D877" s="5" t="s">
        <v>933</v>
      </c>
      <c r="E877" s="5">
        <v>41</v>
      </c>
      <c r="F877" s="50">
        <v>28177</v>
      </c>
      <c r="G877" s="5">
        <v>561631</v>
      </c>
      <c r="H877" s="50">
        <v>37261</v>
      </c>
      <c r="I877" s="5" t="s">
        <v>858</v>
      </c>
    </row>
    <row r="878" spans="1:9" s="1" customFormat="1" x14ac:dyDescent="0.25">
      <c r="A878" s="5" t="s">
        <v>408</v>
      </c>
      <c r="B878" s="5" t="s">
        <v>629</v>
      </c>
      <c r="C878" s="5" t="s">
        <v>679</v>
      </c>
      <c r="D878" s="5" t="s">
        <v>460</v>
      </c>
      <c r="E878" s="5">
        <v>39</v>
      </c>
      <c r="F878" s="50">
        <v>28834</v>
      </c>
      <c r="G878" s="5">
        <v>561639</v>
      </c>
      <c r="H878" s="50">
        <v>37388</v>
      </c>
      <c r="I878" s="5" t="s">
        <v>858</v>
      </c>
    </row>
    <row r="879" spans="1:9" s="1" customFormat="1" x14ac:dyDescent="0.25">
      <c r="A879" s="5" t="s">
        <v>408</v>
      </c>
      <c r="B879" s="5" t="s">
        <v>561</v>
      </c>
      <c r="C879" s="5" t="s">
        <v>934</v>
      </c>
      <c r="D879" s="5" t="s">
        <v>473</v>
      </c>
      <c r="E879" s="5">
        <v>37</v>
      </c>
      <c r="F879" s="50">
        <v>29551</v>
      </c>
      <c r="G879" s="5">
        <v>350161</v>
      </c>
      <c r="H879" s="50">
        <v>37318</v>
      </c>
      <c r="I879" s="5" t="s">
        <v>858</v>
      </c>
    </row>
    <row r="880" spans="1:9" s="1" customFormat="1" x14ac:dyDescent="0.25">
      <c r="A880" s="5" t="s">
        <v>408</v>
      </c>
      <c r="B880" s="5" t="s">
        <v>631</v>
      </c>
      <c r="C880" s="5" t="s">
        <v>776</v>
      </c>
      <c r="D880" s="5" t="s">
        <v>473</v>
      </c>
      <c r="E880" s="5">
        <v>40</v>
      </c>
      <c r="F880" s="50">
        <v>28575</v>
      </c>
      <c r="G880" s="5">
        <v>561643</v>
      </c>
      <c r="H880" s="50">
        <v>37586</v>
      </c>
      <c r="I880" s="5" t="s">
        <v>858</v>
      </c>
    </row>
    <row r="881" spans="1:9" s="1" customFormat="1" x14ac:dyDescent="0.25">
      <c r="A881" s="5" t="s">
        <v>408</v>
      </c>
      <c r="B881" s="5" t="s">
        <v>497</v>
      </c>
      <c r="C881" s="5" t="s">
        <v>935</v>
      </c>
      <c r="D881" s="5" t="s">
        <v>936</v>
      </c>
      <c r="E881" s="5">
        <v>39</v>
      </c>
      <c r="F881" s="50">
        <v>28980</v>
      </c>
      <c r="G881" s="5">
        <v>561592</v>
      </c>
      <c r="H881" s="50">
        <v>37600</v>
      </c>
      <c r="I881" s="5" t="s">
        <v>858</v>
      </c>
    </row>
    <row r="882" spans="1:9" s="1" customFormat="1" x14ac:dyDescent="0.25">
      <c r="A882" s="5" t="s">
        <v>413</v>
      </c>
      <c r="B882" s="5" t="s">
        <v>559</v>
      </c>
      <c r="C882" s="5" t="s">
        <v>937</v>
      </c>
      <c r="D882" s="5" t="s">
        <v>473</v>
      </c>
      <c r="E882" s="5">
        <v>37</v>
      </c>
      <c r="F882" s="50">
        <v>29839</v>
      </c>
      <c r="G882" s="5">
        <v>561610</v>
      </c>
      <c r="H882" s="50">
        <v>37544</v>
      </c>
      <c r="I882" s="5" t="s">
        <v>858</v>
      </c>
    </row>
    <row r="883" spans="1:9" s="1" customFormat="1" x14ac:dyDescent="0.25">
      <c r="A883" s="5" t="s">
        <v>454</v>
      </c>
      <c r="B883" s="5" t="s">
        <v>443</v>
      </c>
      <c r="C883" s="5" t="s">
        <v>884</v>
      </c>
      <c r="D883" s="5" t="s">
        <v>482</v>
      </c>
      <c r="E883" s="5">
        <v>39</v>
      </c>
      <c r="F883" s="50">
        <v>29110</v>
      </c>
      <c r="G883" s="5">
        <v>351295</v>
      </c>
      <c r="H883" s="50">
        <v>37281</v>
      </c>
      <c r="I883" s="5" t="s">
        <v>858</v>
      </c>
    </row>
    <row r="884" spans="1:9" s="1" customFormat="1" x14ac:dyDescent="0.25">
      <c r="A884" s="5" t="s">
        <v>454</v>
      </c>
      <c r="B884" s="5" t="s">
        <v>652</v>
      </c>
      <c r="C884" s="5" t="s">
        <v>938</v>
      </c>
      <c r="D884" s="5" t="s">
        <v>939</v>
      </c>
      <c r="E884" s="5">
        <v>46</v>
      </c>
      <c r="F884" s="50">
        <v>26467</v>
      </c>
      <c r="G884" s="5">
        <v>351300</v>
      </c>
      <c r="H884" s="50">
        <v>37396</v>
      </c>
      <c r="I884" s="5" t="s">
        <v>858</v>
      </c>
    </row>
    <row r="885" spans="1:9" s="1" customFormat="1" x14ac:dyDescent="0.25">
      <c r="A885" s="5" t="s">
        <v>454</v>
      </c>
      <c r="B885" s="5" t="s">
        <v>506</v>
      </c>
      <c r="C885" s="5" t="s">
        <v>840</v>
      </c>
      <c r="D885" s="5" t="s">
        <v>411</v>
      </c>
      <c r="E885" s="5">
        <v>40</v>
      </c>
      <c r="F885" s="50">
        <v>28743</v>
      </c>
      <c r="G885" s="5">
        <v>351312</v>
      </c>
      <c r="H885" s="50">
        <v>37876</v>
      </c>
      <c r="I885" s="5" t="s">
        <v>858</v>
      </c>
    </row>
    <row r="886" spans="1:9" s="1" customFormat="1" x14ac:dyDescent="0.25">
      <c r="A886" s="5" t="s">
        <v>413</v>
      </c>
      <c r="B886" s="5" t="s">
        <v>458</v>
      </c>
      <c r="C886" s="5" t="s">
        <v>907</v>
      </c>
      <c r="D886" s="5" t="s">
        <v>473</v>
      </c>
      <c r="E886" s="5">
        <v>38</v>
      </c>
      <c r="F886" s="50">
        <v>29405</v>
      </c>
      <c r="G886" s="5">
        <v>561649</v>
      </c>
      <c r="H886" s="50">
        <v>37714</v>
      </c>
      <c r="I886" s="5" t="s">
        <v>858</v>
      </c>
    </row>
    <row r="887" spans="1:9" s="1" customFormat="1" x14ac:dyDescent="0.25">
      <c r="A887" s="5" t="s">
        <v>408</v>
      </c>
      <c r="B887" s="5" t="s">
        <v>626</v>
      </c>
      <c r="C887" s="5" t="s">
        <v>713</v>
      </c>
      <c r="D887" s="5" t="s">
        <v>482</v>
      </c>
      <c r="E887" s="5">
        <v>42</v>
      </c>
      <c r="F887" s="50">
        <v>27858</v>
      </c>
      <c r="G887" s="5">
        <v>351401</v>
      </c>
      <c r="H887" s="50">
        <v>37668</v>
      </c>
      <c r="I887" s="5" t="s">
        <v>858</v>
      </c>
    </row>
    <row r="888" spans="1:9" s="1" customFormat="1" x14ac:dyDescent="0.25">
      <c r="A888" s="5" t="s">
        <v>454</v>
      </c>
      <c r="B888" s="5" t="s">
        <v>474</v>
      </c>
      <c r="C888" s="5" t="s">
        <v>640</v>
      </c>
      <c r="D888" s="5" t="s">
        <v>482</v>
      </c>
      <c r="E888" s="5">
        <v>41</v>
      </c>
      <c r="F888" s="50">
        <v>28045</v>
      </c>
      <c r="G888" s="5">
        <v>351384</v>
      </c>
      <c r="H888" s="50">
        <v>37709</v>
      </c>
      <c r="I888" s="5" t="s">
        <v>858</v>
      </c>
    </row>
    <row r="889" spans="1:9" s="1" customFormat="1" x14ac:dyDescent="0.25">
      <c r="A889" s="5" t="s">
        <v>413</v>
      </c>
      <c r="B889" s="5" t="s">
        <v>550</v>
      </c>
      <c r="C889" s="5" t="s">
        <v>907</v>
      </c>
      <c r="D889" s="5" t="s">
        <v>548</v>
      </c>
      <c r="E889" s="5">
        <v>38</v>
      </c>
      <c r="F889" s="50">
        <v>29169</v>
      </c>
      <c r="G889" s="5">
        <v>351560</v>
      </c>
      <c r="H889" s="50">
        <v>37716</v>
      </c>
      <c r="I889" s="5" t="s">
        <v>858</v>
      </c>
    </row>
    <row r="890" spans="1:9" s="1" customFormat="1" x14ac:dyDescent="0.25">
      <c r="A890" s="5" t="s">
        <v>413</v>
      </c>
      <c r="B890" s="5" t="s">
        <v>534</v>
      </c>
      <c r="C890" s="5" t="s">
        <v>847</v>
      </c>
      <c r="D890" s="5" t="s">
        <v>445</v>
      </c>
      <c r="E890" s="5">
        <v>38</v>
      </c>
      <c r="F890" s="50">
        <v>29246</v>
      </c>
      <c r="G890" s="5">
        <v>351383</v>
      </c>
      <c r="H890" s="50">
        <v>37775</v>
      </c>
      <c r="I890" s="5" t="s">
        <v>858</v>
      </c>
    </row>
    <row r="891" spans="1:9" s="1" customFormat="1" x14ac:dyDescent="0.25">
      <c r="A891" s="5" t="s">
        <v>413</v>
      </c>
      <c r="B891" s="5" t="s">
        <v>587</v>
      </c>
      <c r="C891" s="5" t="s">
        <v>801</v>
      </c>
      <c r="D891" s="5" t="s">
        <v>868</v>
      </c>
      <c r="E891" s="5">
        <v>47</v>
      </c>
      <c r="F891" s="50">
        <v>26164</v>
      </c>
      <c r="G891" s="5">
        <v>561655</v>
      </c>
      <c r="H891" s="50">
        <v>34054</v>
      </c>
      <c r="I891" s="5" t="s">
        <v>909</v>
      </c>
    </row>
    <row r="892" spans="1:9" s="1" customFormat="1" x14ac:dyDescent="0.25">
      <c r="A892" s="5" t="s">
        <v>454</v>
      </c>
      <c r="B892" s="5" t="s">
        <v>570</v>
      </c>
      <c r="C892" s="5" t="s">
        <v>435</v>
      </c>
      <c r="D892" s="5" t="s">
        <v>940</v>
      </c>
      <c r="E892" s="5">
        <v>55</v>
      </c>
      <c r="F892" s="50">
        <v>22957</v>
      </c>
      <c r="G892" s="5">
        <v>351380</v>
      </c>
      <c r="H892" s="50">
        <v>33995</v>
      </c>
      <c r="I892" s="5" t="s">
        <v>924</v>
      </c>
    </row>
    <row r="893" spans="1:9" s="1" customFormat="1" x14ac:dyDescent="0.25">
      <c r="A893" s="5" t="s">
        <v>413</v>
      </c>
      <c r="B893" s="5" t="s">
        <v>418</v>
      </c>
      <c r="C893" s="5" t="s">
        <v>808</v>
      </c>
      <c r="D893" s="5" t="s">
        <v>741</v>
      </c>
      <c r="E893" s="5">
        <v>38</v>
      </c>
      <c r="F893" s="50">
        <v>29201</v>
      </c>
      <c r="G893" s="5">
        <v>351420</v>
      </c>
      <c r="H893" s="50">
        <v>37901</v>
      </c>
      <c r="I893" s="5" t="s">
        <v>858</v>
      </c>
    </row>
    <row r="894" spans="1:9" s="1" customFormat="1" x14ac:dyDescent="0.25">
      <c r="A894" s="5" t="s">
        <v>413</v>
      </c>
      <c r="B894" s="5" t="s">
        <v>626</v>
      </c>
      <c r="C894" s="5" t="s">
        <v>88</v>
      </c>
      <c r="D894" s="5" t="s">
        <v>416</v>
      </c>
      <c r="E894" s="5">
        <v>37</v>
      </c>
      <c r="F894" s="50">
        <v>29808</v>
      </c>
      <c r="G894" s="5">
        <v>351568</v>
      </c>
      <c r="H894" s="50">
        <v>37963</v>
      </c>
      <c r="I894" s="5" t="s">
        <v>858</v>
      </c>
    </row>
    <row r="895" spans="1:9" s="1" customFormat="1" x14ac:dyDescent="0.25">
      <c r="A895" s="5" t="s">
        <v>454</v>
      </c>
      <c r="B895" s="5" t="s">
        <v>618</v>
      </c>
      <c r="C895" s="5" t="s">
        <v>710</v>
      </c>
      <c r="D895" s="5" t="s">
        <v>473</v>
      </c>
      <c r="E895" s="5">
        <v>39</v>
      </c>
      <c r="F895" s="50">
        <v>28894</v>
      </c>
      <c r="G895" s="5">
        <v>566429</v>
      </c>
      <c r="H895" s="50">
        <v>37935</v>
      </c>
      <c r="I895" s="5" t="s">
        <v>858</v>
      </c>
    </row>
    <row r="896" spans="1:9" s="1" customFormat="1" x14ac:dyDescent="0.25">
      <c r="A896" s="5" t="s">
        <v>454</v>
      </c>
      <c r="B896" s="5" t="s">
        <v>562</v>
      </c>
      <c r="C896" s="5" t="s">
        <v>907</v>
      </c>
      <c r="D896" s="5" t="s">
        <v>473</v>
      </c>
      <c r="E896" s="5">
        <v>38</v>
      </c>
      <c r="F896" s="50">
        <v>29406</v>
      </c>
      <c r="G896" s="5">
        <v>568868</v>
      </c>
      <c r="H896" s="50">
        <v>37845</v>
      </c>
      <c r="I896" s="5" t="s">
        <v>858</v>
      </c>
    </row>
    <row r="897" spans="1:9" s="1" customFormat="1" x14ac:dyDescent="0.25">
      <c r="A897" s="5" t="s">
        <v>413</v>
      </c>
      <c r="B897" s="5" t="s">
        <v>474</v>
      </c>
      <c r="C897" s="5" t="s">
        <v>848</v>
      </c>
      <c r="D897" s="5" t="s">
        <v>460</v>
      </c>
      <c r="E897" s="5">
        <v>38</v>
      </c>
      <c r="F897" s="50">
        <v>29171</v>
      </c>
      <c r="G897" s="5">
        <v>561662</v>
      </c>
      <c r="H897" s="50">
        <v>37770</v>
      </c>
      <c r="I897" s="5" t="s">
        <v>858</v>
      </c>
    </row>
    <row r="898" spans="1:9" s="1" customFormat="1" x14ac:dyDescent="0.25">
      <c r="A898" s="5" t="s">
        <v>413</v>
      </c>
      <c r="B898" s="5" t="s">
        <v>623</v>
      </c>
      <c r="C898" s="5" t="s">
        <v>907</v>
      </c>
      <c r="D898" s="5" t="s">
        <v>473</v>
      </c>
      <c r="E898" s="5">
        <v>36</v>
      </c>
      <c r="F898" s="50">
        <v>29902</v>
      </c>
      <c r="G898" s="5">
        <v>566560</v>
      </c>
      <c r="H898" s="50">
        <v>37950</v>
      </c>
      <c r="I898" s="5" t="s">
        <v>858</v>
      </c>
    </row>
    <row r="899" spans="1:9" s="1" customFormat="1" x14ac:dyDescent="0.25">
      <c r="A899" s="5" t="s">
        <v>413</v>
      </c>
      <c r="B899" s="5" t="s">
        <v>559</v>
      </c>
      <c r="C899" s="5" t="s">
        <v>941</v>
      </c>
      <c r="D899" s="5" t="s">
        <v>473</v>
      </c>
      <c r="E899" s="5">
        <v>38</v>
      </c>
      <c r="F899" s="50">
        <v>29140</v>
      </c>
      <c r="G899" s="5">
        <v>350070</v>
      </c>
      <c r="H899" s="50">
        <v>37963</v>
      </c>
      <c r="I899" s="5" t="s">
        <v>858</v>
      </c>
    </row>
    <row r="900" spans="1:9" s="1" customFormat="1" x14ac:dyDescent="0.25">
      <c r="A900" s="5" t="s">
        <v>454</v>
      </c>
      <c r="B900" s="5" t="s">
        <v>521</v>
      </c>
      <c r="C900" s="5" t="s">
        <v>928</v>
      </c>
      <c r="D900" s="5" t="s">
        <v>473</v>
      </c>
      <c r="E900" s="5">
        <v>37</v>
      </c>
      <c r="F900" s="50">
        <v>29505</v>
      </c>
      <c r="G900" s="5">
        <v>350090</v>
      </c>
      <c r="H900" s="50">
        <v>37886</v>
      </c>
      <c r="I900" s="5" t="s">
        <v>858</v>
      </c>
    </row>
    <row r="901" spans="1:9" s="1" customFormat="1" x14ac:dyDescent="0.25">
      <c r="A901" s="5" t="s">
        <v>413</v>
      </c>
      <c r="B901" s="5" t="s">
        <v>671</v>
      </c>
      <c r="C901" s="5" t="s">
        <v>942</v>
      </c>
      <c r="D901" s="5" t="s">
        <v>473</v>
      </c>
      <c r="E901" s="5">
        <v>38</v>
      </c>
      <c r="F901" s="50">
        <v>29370</v>
      </c>
      <c r="G901" s="5">
        <v>350088</v>
      </c>
      <c r="H901" s="50">
        <v>37662</v>
      </c>
      <c r="I901" s="5" t="s">
        <v>858</v>
      </c>
    </row>
    <row r="902" spans="1:9" s="1" customFormat="1" x14ac:dyDescent="0.25">
      <c r="A902" s="5" t="s">
        <v>413</v>
      </c>
      <c r="B902" s="5" t="s">
        <v>594</v>
      </c>
      <c r="C902" s="5" t="s">
        <v>844</v>
      </c>
      <c r="D902" s="5" t="s">
        <v>433</v>
      </c>
      <c r="E902" s="5">
        <v>37</v>
      </c>
      <c r="F902" s="50">
        <v>29611</v>
      </c>
      <c r="G902" s="5">
        <v>351431</v>
      </c>
      <c r="H902" s="50">
        <v>37776</v>
      </c>
      <c r="I902" s="5" t="s">
        <v>858</v>
      </c>
    </row>
    <row r="903" spans="1:9" s="1" customFormat="1" x14ac:dyDescent="0.25">
      <c r="A903" s="5" t="s">
        <v>413</v>
      </c>
      <c r="B903" s="5" t="s">
        <v>625</v>
      </c>
      <c r="C903" s="5" t="s">
        <v>943</v>
      </c>
      <c r="D903" s="5" t="s">
        <v>416</v>
      </c>
      <c r="E903" s="5">
        <v>36</v>
      </c>
      <c r="F903" s="50">
        <v>29900</v>
      </c>
      <c r="G903" s="5">
        <v>561702</v>
      </c>
      <c r="H903" s="50">
        <v>37758</v>
      </c>
      <c r="I903" s="5" t="s">
        <v>858</v>
      </c>
    </row>
    <row r="904" spans="1:9" s="1" customFormat="1" x14ac:dyDescent="0.25">
      <c r="A904" s="5" t="s">
        <v>413</v>
      </c>
      <c r="B904" s="5" t="s">
        <v>719</v>
      </c>
      <c r="C904" s="5" t="s">
        <v>844</v>
      </c>
      <c r="D904" s="5" t="s">
        <v>846</v>
      </c>
      <c r="E904" s="5">
        <v>36</v>
      </c>
      <c r="F904" s="50">
        <v>30088</v>
      </c>
      <c r="G904" s="5">
        <v>350114</v>
      </c>
      <c r="H904" s="50">
        <v>38141</v>
      </c>
      <c r="I904" s="5" t="s">
        <v>858</v>
      </c>
    </row>
    <row r="905" spans="1:9" s="1" customFormat="1" x14ac:dyDescent="0.25">
      <c r="A905" s="5" t="s">
        <v>413</v>
      </c>
      <c r="B905" s="5" t="s">
        <v>578</v>
      </c>
      <c r="C905" s="5" t="s">
        <v>847</v>
      </c>
      <c r="D905" s="5" t="s">
        <v>416</v>
      </c>
      <c r="E905" s="5">
        <v>36</v>
      </c>
      <c r="F905" s="50">
        <v>30149</v>
      </c>
      <c r="G905" s="5">
        <v>351429</v>
      </c>
      <c r="H905" s="50">
        <v>38112</v>
      </c>
      <c r="I905" s="5" t="s">
        <v>858</v>
      </c>
    </row>
    <row r="906" spans="1:9" s="1" customFormat="1" x14ac:dyDescent="0.25">
      <c r="A906" s="5" t="s">
        <v>413</v>
      </c>
      <c r="B906" s="5" t="s">
        <v>719</v>
      </c>
      <c r="C906" s="5" t="s">
        <v>438</v>
      </c>
      <c r="D906" s="5" t="s">
        <v>473</v>
      </c>
      <c r="E906" s="5">
        <v>41</v>
      </c>
      <c r="F906" s="50">
        <v>28309</v>
      </c>
      <c r="G906" s="5">
        <v>350124</v>
      </c>
      <c r="H906" s="50">
        <v>38331</v>
      </c>
      <c r="I906" s="5" t="s">
        <v>858</v>
      </c>
    </row>
    <row r="907" spans="1:9" s="1" customFormat="1" x14ac:dyDescent="0.25">
      <c r="A907" s="5" t="s">
        <v>413</v>
      </c>
      <c r="B907" s="5" t="s">
        <v>664</v>
      </c>
      <c r="C907" s="5" t="s">
        <v>944</v>
      </c>
      <c r="D907" s="5" t="s">
        <v>548</v>
      </c>
      <c r="E907" s="5">
        <v>37</v>
      </c>
      <c r="F907" s="50">
        <v>29625</v>
      </c>
      <c r="G907" s="5">
        <v>350107</v>
      </c>
      <c r="H907" s="50">
        <v>37994</v>
      </c>
      <c r="I907" s="5" t="s">
        <v>858</v>
      </c>
    </row>
    <row r="908" spans="1:9" s="1" customFormat="1" x14ac:dyDescent="0.25">
      <c r="A908" s="5" t="s">
        <v>413</v>
      </c>
      <c r="B908" s="5" t="s">
        <v>511</v>
      </c>
      <c r="C908" s="5" t="s">
        <v>930</v>
      </c>
      <c r="D908" s="5" t="s">
        <v>416</v>
      </c>
      <c r="E908" s="5">
        <v>38</v>
      </c>
      <c r="F908" s="50">
        <v>29419</v>
      </c>
      <c r="G908" s="5">
        <v>561630</v>
      </c>
      <c r="H908" s="50">
        <v>38129</v>
      </c>
      <c r="I908" s="5" t="s">
        <v>858</v>
      </c>
    </row>
    <row r="909" spans="1:9" s="1" customFormat="1" x14ac:dyDescent="0.25">
      <c r="A909" s="5" t="s">
        <v>408</v>
      </c>
      <c r="B909" s="5" t="s">
        <v>634</v>
      </c>
      <c r="C909" s="5" t="s">
        <v>155</v>
      </c>
      <c r="D909" s="5" t="s">
        <v>460</v>
      </c>
      <c r="E909" s="5">
        <v>41</v>
      </c>
      <c r="F909" s="50">
        <v>28293</v>
      </c>
      <c r="G909" s="5">
        <v>351427</v>
      </c>
      <c r="H909" s="50">
        <v>38150</v>
      </c>
      <c r="I909" s="5" t="s">
        <v>858</v>
      </c>
    </row>
    <row r="910" spans="1:9" s="1" customFormat="1" x14ac:dyDescent="0.25">
      <c r="A910" s="5" t="s">
        <v>408</v>
      </c>
      <c r="B910" s="5" t="s">
        <v>586</v>
      </c>
      <c r="C910" s="5" t="s">
        <v>471</v>
      </c>
      <c r="D910" s="5" t="s">
        <v>749</v>
      </c>
      <c r="E910" s="5">
        <v>38</v>
      </c>
      <c r="F910" s="50">
        <v>29140</v>
      </c>
      <c r="G910" s="5">
        <v>561645</v>
      </c>
      <c r="H910" s="50">
        <v>38110</v>
      </c>
      <c r="I910" s="5" t="s">
        <v>858</v>
      </c>
    </row>
    <row r="911" spans="1:9" s="1" customFormat="1" x14ac:dyDescent="0.25">
      <c r="A911" s="5" t="s">
        <v>408</v>
      </c>
      <c r="B911" s="5" t="s">
        <v>673</v>
      </c>
      <c r="C911" s="5" t="s">
        <v>86</v>
      </c>
      <c r="D911" s="5" t="s">
        <v>945</v>
      </c>
      <c r="E911" s="5">
        <v>51</v>
      </c>
      <c r="F911" s="50">
        <v>24665</v>
      </c>
      <c r="G911" s="5">
        <v>351569</v>
      </c>
      <c r="H911" s="50">
        <v>35058</v>
      </c>
      <c r="I911" s="5" t="s">
        <v>909</v>
      </c>
    </row>
    <row r="912" spans="1:9" s="1" customFormat="1" x14ac:dyDescent="0.25">
      <c r="A912" s="5" t="s">
        <v>413</v>
      </c>
      <c r="B912" s="5" t="s">
        <v>492</v>
      </c>
      <c r="C912" s="5" t="s">
        <v>523</v>
      </c>
      <c r="D912" s="5" t="s">
        <v>416</v>
      </c>
      <c r="E912" s="5">
        <v>43</v>
      </c>
      <c r="F912" s="50">
        <v>27458</v>
      </c>
      <c r="G912" s="5">
        <v>561599</v>
      </c>
      <c r="H912" s="50">
        <v>38180</v>
      </c>
      <c r="I912" s="5" t="s">
        <v>924</v>
      </c>
    </row>
    <row r="913" spans="1:9" s="1" customFormat="1" x14ac:dyDescent="0.25">
      <c r="A913" s="5" t="s">
        <v>413</v>
      </c>
      <c r="B913" s="5" t="s">
        <v>626</v>
      </c>
      <c r="C913" s="5" t="s">
        <v>707</v>
      </c>
      <c r="D913" s="5" t="s">
        <v>457</v>
      </c>
      <c r="E913" s="5">
        <v>52</v>
      </c>
      <c r="F913" s="50">
        <v>24072</v>
      </c>
      <c r="G913" s="5">
        <v>561598</v>
      </c>
      <c r="H913" s="50">
        <v>34761</v>
      </c>
      <c r="I913" s="5" t="s">
        <v>926</v>
      </c>
    </row>
    <row r="914" spans="1:9" s="1" customFormat="1" x14ac:dyDescent="0.25">
      <c r="A914" s="5" t="s">
        <v>413</v>
      </c>
      <c r="B914" s="5" t="s">
        <v>730</v>
      </c>
      <c r="C914" s="5" t="s">
        <v>946</v>
      </c>
      <c r="D914" s="5" t="s">
        <v>460</v>
      </c>
      <c r="E914" s="5">
        <v>37</v>
      </c>
      <c r="F914" s="50">
        <v>29516</v>
      </c>
      <c r="G914" s="5">
        <v>561660</v>
      </c>
      <c r="H914" s="50">
        <v>38271</v>
      </c>
      <c r="I914" s="5" t="s">
        <v>858</v>
      </c>
    </row>
    <row r="915" spans="1:9" s="1" customFormat="1" x14ac:dyDescent="0.25">
      <c r="A915" s="5" t="s">
        <v>413</v>
      </c>
      <c r="B915" s="5" t="s">
        <v>541</v>
      </c>
      <c r="C915" s="5" t="s">
        <v>523</v>
      </c>
      <c r="D915" s="5" t="s">
        <v>850</v>
      </c>
      <c r="E915" s="5">
        <v>38</v>
      </c>
      <c r="F915" s="50">
        <v>29486</v>
      </c>
      <c r="G915" s="5">
        <v>350175</v>
      </c>
      <c r="H915" s="50">
        <v>38185</v>
      </c>
      <c r="I915" s="5" t="s">
        <v>858</v>
      </c>
    </row>
    <row r="916" spans="1:9" s="1" customFormat="1" x14ac:dyDescent="0.25">
      <c r="A916" s="5" t="s">
        <v>408</v>
      </c>
      <c r="B916" s="5" t="s">
        <v>519</v>
      </c>
      <c r="C916" s="5" t="s">
        <v>828</v>
      </c>
      <c r="D916" s="5" t="s">
        <v>473</v>
      </c>
      <c r="E916" s="5">
        <v>34</v>
      </c>
      <c r="F916" s="50">
        <v>30937</v>
      </c>
      <c r="G916" s="5">
        <v>350187</v>
      </c>
      <c r="H916" s="50">
        <v>38252</v>
      </c>
      <c r="I916" s="5" t="s">
        <v>858</v>
      </c>
    </row>
    <row r="917" spans="1:9" s="1" customFormat="1" x14ac:dyDescent="0.25">
      <c r="A917" s="5" t="s">
        <v>454</v>
      </c>
      <c r="B917" s="5" t="s">
        <v>546</v>
      </c>
      <c r="C917" s="5" t="s">
        <v>529</v>
      </c>
      <c r="D917" s="5" t="s">
        <v>548</v>
      </c>
      <c r="E917" s="5">
        <v>39</v>
      </c>
      <c r="F917" s="50">
        <v>28953</v>
      </c>
      <c r="G917" s="5">
        <v>350192</v>
      </c>
      <c r="H917" s="50">
        <v>38080</v>
      </c>
      <c r="I917" s="5" t="s">
        <v>858</v>
      </c>
    </row>
    <row r="918" spans="1:9" s="1" customFormat="1" x14ac:dyDescent="0.25">
      <c r="A918" s="5" t="s">
        <v>408</v>
      </c>
      <c r="B918" s="5" t="s">
        <v>705</v>
      </c>
      <c r="C918" s="5" t="s">
        <v>471</v>
      </c>
      <c r="D918" s="5" t="s">
        <v>947</v>
      </c>
      <c r="E918" s="5">
        <v>39</v>
      </c>
      <c r="F918" s="50">
        <v>29018</v>
      </c>
      <c r="G918" s="5">
        <v>566544</v>
      </c>
      <c r="H918" s="50">
        <v>38347</v>
      </c>
      <c r="I918" s="5" t="s">
        <v>858</v>
      </c>
    </row>
    <row r="919" spans="1:9" s="1" customFormat="1" x14ac:dyDescent="0.25">
      <c r="A919" s="5" t="s">
        <v>454</v>
      </c>
      <c r="B919" s="5" t="s">
        <v>667</v>
      </c>
      <c r="C919" s="5" t="s">
        <v>928</v>
      </c>
      <c r="D919" s="5" t="s">
        <v>678</v>
      </c>
      <c r="E919" s="5">
        <v>37</v>
      </c>
      <c r="F919" s="50">
        <v>29726</v>
      </c>
      <c r="G919" s="5">
        <v>561677</v>
      </c>
      <c r="H919" s="50">
        <v>38302</v>
      </c>
      <c r="I919" s="5" t="s">
        <v>858</v>
      </c>
    </row>
    <row r="920" spans="1:9" s="1" customFormat="1" x14ac:dyDescent="0.25">
      <c r="A920" s="5" t="s">
        <v>408</v>
      </c>
      <c r="B920" s="5" t="s">
        <v>612</v>
      </c>
      <c r="C920" s="5" t="s">
        <v>835</v>
      </c>
      <c r="D920" s="5" t="s">
        <v>628</v>
      </c>
      <c r="E920" s="5">
        <v>38</v>
      </c>
      <c r="F920" s="50">
        <v>29394</v>
      </c>
      <c r="G920" s="5">
        <v>561675</v>
      </c>
      <c r="H920" s="50">
        <v>38317</v>
      </c>
      <c r="I920" s="5" t="s">
        <v>858</v>
      </c>
    </row>
    <row r="921" spans="1:9" s="1" customFormat="1" x14ac:dyDescent="0.25">
      <c r="A921" s="5" t="s">
        <v>408</v>
      </c>
      <c r="B921" s="5" t="s">
        <v>499</v>
      </c>
      <c r="C921" s="5" t="s">
        <v>453</v>
      </c>
      <c r="D921" s="5" t="s">
        <v>619</v>
      </c>
      <c r="E921" s="5">
        <v>40</v>
      </c>
      <c r="F921" s="50">
        <v>28515</v>
      </c>
      <c r="G921" s="5">
        <v>561679</v>
      </c>
      <c r="H921" s="50">
        <v>38075</v>
      </c>
      <c r="I921" s="5" t="s">
        <v>858</v>
      </c>
    </row>
    <row r="922" spans="1:9" s="1" customFormat="1" x14ac:dyDescent="0.25">
      <c r="A922" s="5" t="s">
        <v>408</v>
      </c>
      <c r="B922" s="5" t="s">
        <v>664</v>
      </c>
      <c r="C922" s="5" t="s">
        <v>161</v>
      </c>
      <c r="D922" s="5" t="s">
        <v>473</v>
      </c>
      <c r="E922" s="5">
        <v>38</v>
      </c>
      <c r="F922" s="50">
        <v>29468</v>
      </c>
      <c r="G922" s="5">
        <v>561744</v>
      </c>
      <c r="H922" s="50">
        <v>38206</v>
      </c>
      <c r="I922" s="5" t="s">
        <v>858</v>
      </c>
    </row>
    <row r="923" spans="1:9" s="1" customFormat="1" x14ac:dyDescent="0.25">
      <c r="A923" s="5" t="s">
        <v>454</v>
      </c>
      <c r="B923" s="5" t="s">
        <v>784</v>
      </c>
      <c r="C923" s="5" t="s">
        <v>489</v>
      </c>
      <c r="D923" s="5" t="s">
        <v>457</v>
      </c>
      <c r="E923" s="5">
        <v>50</v>
      </c>
      <c r="F923" s="50">
        <v>24818</v>
      </c>
      <c r="G923" s="5">
        <v>561684</v>
      </c>
      <c r="H923" s="50">
        <v>36050</v>
      </c>
      <c r="I923" s="5" t="s">
        <v>909</v>
      </c>
    </row>
    <row r="924" spans="1:9" s="1" customFormat="1" x14ac:dyDescent="0.25">
      <c r="A924" s="5" t="s">
        <v>413</v>
      </c>
      <c r="B924" s="5" t="s">
        <v>748</v>
      </c>
      <c r="C924" s="5" t="s">
        <v>91</v>
      </c>
      <c r="D924" s="5" t="s">
        <v>457</v>
      </c>
      <c r="E924" s="5">
        <v>41</v>
      </c>
      <c r="F924" s="50">
        <v>28244</v>
      </c>
      <c r="G924" s="5">
        <v>566203</v>
      </c>
      <c r="H924" s="50">
        <v>38171</v>
      </c>
      <c r="I924" s="5" t="s">
        <v>466</v>
      </c>
    </row>
    <row r="925" spans="1:9" s="1" customFormat="1" x14ac:dyDescent="0.25">
      <c r="A925" s="5" t="s">
        <v>413</v>
      </c>
      <c r="B925" s="5" t="s">
        <v>514</v>
      </c>
      <c r="C925" s="5" t="s">
        <v>523</v>
      </c>
      <c r="D925" s="5" t="s">
        <v>416</v>
      </c>
      <c r="E925" s="5">
        <v>35</v>
      </c>
      <c r="F925" s="50">
        <v>30246</v>
      </c>
      <c r="G925" s="5">
        <v>561666</v>
      </c>
      <c r="H925" s="50">
        <v>38067</v>
      </c>
      <c r="I925" s="5" t="s">
        <v>858</v>
      </c>
    </row>
    <row r="926" spans="1:9" s="1" customFormat="1" x14ac:dyDescent="0.25">
      <c r="A926" s="5" t="s">
        <v>413</v>
      </c>
      <c r="B926" s="5" t="s">
        <v>561</v>
      </c>
      <c r="C926" s="5" t="s">
        <v>893</v>
      </c>
      <c r="D926" s="5" t="s">
        <v>473</v>
      </c>
      <c r="E926" s="5">
        <v>35</v>
      </c>
      <c r="F926" s="50">
        <v>30535</v>
      </c>
      <c r="G926" s="5">
        <v>561668</v>
      </c>
      <c r="H926" s="50">
        <v>38647</v>
      </c>
      <c r="I926" s="5" t="s">
        <v>909</v>
      </c>
    </row>
    <row r="927" spans="1:9" s="1" customFormat="1" x14ac:dyDescent="0.25">
      <c r="A927" s="5" t="s">
        <v>413</v>
      </c>
      <c r="B927" s="5" t="s">
        <v>602</v>
      </c>
      <c r="C927" s="5" t="s">
        <v>896</v>
      </c>
      <c r="D927" s="5" t="s">
        <v>473</v>
      </c>
      <c r="E927" s="5">
        <v>43</v>
      </c>
      <c r="F927" s="50">
        <v>27358</v>
      </c>
      <c r="G927" s="5">
        <v>561688</v>
      </c>
      <c r="H927" s="50">
        <v>38462</v>
      </c>
      <c r="I927" s="5" t="s">
        <v>909</v>
      </c>
    </row>
    <row r="928" spans="1:9" s="1" customFormat="1" x14ac:dyDescent="0.25">
      <c r="A928" s="5" t="s">
        <v>408</v>
      </c>
      <c r="B928" s="5" t="s">
        <v>572</v>
      </c>
      <c r="C928" s="5" t="s">
        <v>453</v>
      </c>
      <c r="D928" s="5" t="s">
        <v>642</v>
      </c>
      <c r="E928" s="5">
        <v>42</v>
      </c>
      <c r="F928" s="50">
        <v>27800</v>
      </c>
      <c r="G928" s="5">
        <v>350199</v>
      </c>
      <c r="H928" s="50">
        <v>38450</v>
      </c>
      <c r="I928" s="5" t="s">
        <v>909</v>
      </c>
    </row>
    <row r="929" spans="1:9" s="1" customFormat="1" x14ac:dyDescent="0.25">
      <c r="A929" s="5" t="s">
        <v>408</v>
      </c>
      <c r="B929" s="5" t="s">
        <v>671</v>
      </c>
      <c r="C929" s="5" t="s">
        <v>892</v>
      </c>
      <c r="D929" s="5" t="s">
        <v>460</v>
      </c>
      <c r="E929" s="5">
        <v>64</v>
      </c>
      <c r="F929" s="50">
        <v>19948</v>
      </c>
      <c r="G929" s="5">
        <v>350257</v>
      </c>
      <c r="H929" s="50">
        <v>29916</v>
      </c>
      <c r="I929" s="5" t="s">
        <v>909</v>
      </c>
    </row>
    <row r="930" spans="1:9" s="1" customFormat="1" x14ac:dyDescent="0.25">
      <c r="A930" s="5" t="s">
        <v>408</v>
      </c>
      <c r="B930" s="5" t="s">
        <v>574</v>
      </c>
      <c r="C930" s="5" t="s">
        <v>570</v>
      </c>
      <c r="D930" s="5" t="s">
        <v>460</v>
      </c>
      <c r="E930" s="5">
        <v>36</v>
      </c>
      <c r="F930" s="50">
        <v>29932</v>
      </c>
      <c r="G930" s="5">
        <v>561689</v>
      </c>
      <c r="H930" s="50">
        <v>38599</v>
      </c>
      <c r="I930" s="5" t="s">
        <v>858</v>
      </c>
    </row>
    <row r="931" spans="1:9" s="1" customFormat="1" x14ac:dyDescent="0.25">
      <c r="A931" s="5" t="s">
        <v>413</v>
      </c>
      <c r="B931" s="5" t="s">
        <v>578</v>
      </c>
      <c r="C931" s="5" t="s">
        <v>840</v>
      </c>
      <c r="D931" s="5" t="s">
        <v>416</v>
      </c>
      <c r="E931" s="5">
        <v>35</v>
      </c>
      <c r="F931" s="50">
        <v>30489</v>
      </c>
      <c r="G931" s="5">
        <v>566403</v>
      </c>
      <c r="H931" s="50">
        <v>38492</v>
      </c>
      <c r="I931" s="5" t="s">
        <v>858</v>
      </c>
    </row>
    <row r="932" spans="1:9" s="1" customFormat="1" x14ac:dyDescent="0.25">
      <c r="A932" s="5" t="s">
        <v>413</v>
      </c>
      <c r="B932" s="5" t="s">
        <v>667</v>
      </c>
      <c r="C932" s="5" t="s">
        <v>640</v>
      </c>
      <c r="D932" s="5" t="s">
        <v>457</v>
      </c>
      <c r="E932" s="5">
        <v>54</v>
      </c>
      <c r="F932" s="50">
        <v>23412</v>
      </c>
      <c r="G932" s="5">
        <v>561505</v>
      </c>
      <c r="H932" s="50">
        <v>34952</v>
      </c>
      <c r="I932" s="5" t="s">
        <v>909</v>
      </c>
    </row>
    <row r="933" spans="1:9" s="1" customFormat="1" x14ac:dyDescent="0.25">
      <c r="A933" s="5" t="s">
        <v>454</v>
      </c>
      <c r="B933" s="5" t="s">
        <v>614</v>
      </c>
      <c r="C933" s="5" t="s">
        <v>930</v>
      </c>
      <c r="D933" s="5" t="s">
        <v>460</v>
      </c>
      <c r="E933" s="5">
        <v>35</v>
      </c>
      <c r="F933" s="50">
        <v>30373</v>
      </c>
      <c r="G933" s="5">
        <v>566546</v>
      </c>
      <c r="H933" s="50">
        <v>38357</v>
      </c>
      <c r="I933" s="5" t="s">
        <v>909</v>
      </c>
    </row>
    <row r="934" spans="1:9" s="1" customFormat="1" x14ac:dyDescent="0.25">
      <c r="A934" s="5" t="s">
        <v>408</v>
      </c>
      <c r="B934" s="5" t="s">
        <v>485</v>
      </c>
      <c r="C934" s="5" t="s">
        <v>822</v>
      </c>
      <c r="D934" s="5" t="s">
        <v>482</v>
      </c>
      <c r="E934" s="5">
        <v>39</v>
      </c>
      <c r="F934" s="50">
        <v>29010</v>
      </c>
      <c r="G934" s="5">
        <v>350200</v>
      </c>
      <c r="H934" s="50">
        <v>38484</v>
      </c>
      <c r="I934" s="5" t="s">
        <v>858</v>
      </c>
    </row>
    <row r="935" spans="1:9" s="1" customFormat="1" x14ac:dyDescent="0.25">
      <c r="A935" s="5" t="s">
        <v>408</v>
      </c>
      <c r="B935" s="5" t="s">
        <v>570</v>
      </c>
      <c r="C935" s="5" t="s">
        <v>948</v>
      </c>
      <c r="D935" s="5" t="s">
        <v>749</v>
      </c>
      <c r="E935" s="5">
        <v>36</v>
      </c>
      <c r="F935" s="50">
        <v>29945</v>
      </c>
      <c r="G935" s="5">
        <v>350340</v>
      </c>
      <c r="H935" s="50">
        <v>38414</v>
      </c>
      <c r="I935" s="5" t="s">
        <v>858</v>
      </c>
    </row>
    <row r="936" spans="1:9" s="1" customFormat="1" x14ac:dyDescent="0.25">
      <c r="A936" s="5" t="s">
        <v>413</v>
      </c>
      <c r="B936" s="5" t="s">
        <v>662</v>
      </c>
      <c r="C936" s="5" t="s">
        <v>930</v>
      </c>
      <c r="D936" s="5" t="s">
        <v>439</v>
      </c>
      <c r="E936" s="5">
        <v>64</v>
      </c>
      <c r="F936" s="50">
        <v>19948</v>
      </c>
      <c r="G936" s="5">
        <v>561696</v>
      </c>
      <c r="H936" s="50">
        <v>29916</v>
      </c>
      <c r="I936" s="5" t="s">
        <v>909</v>
      </c>
    </row>
    <row r="937" spans="1:9" s="1" customFormat="1" x14ac:dyDescent="0.25">
      <c r="A937" s="5" t="s">
        <v>408</v>
      </c>
      <c r="B937" s="5" t="s">
        <v>561</v>
      </c>
      <c r="C937" s="5" t="s">
        <v>410</v>
      </c>
      <c r="D937" s="5" t="s">
        <v>473</v>
      </c>
      <c r="E937" s="5">
        <v>39</v>
      </c>
      <c r="F937" s="50">
        <v>29040</v>
      </c>
      <c r="G937" s="5">
        <v>561697</v>
      </c>
      <c r="H937" s="50">
        <v>38696</v>
      </c>
      <c r="I937" s="5" t="s">
        <v>858</v>
      </c>
    </row>
    <row r="938" spans="1:9" s="1" customFormat="1" x14ac:dyDescent="0.25">
      <c r="A938" s="5" t="s">
        <v>408</v>
      </c>
      <c r="B938" s="5" t="s">
        <v>631</v>
      </c>
      <c r="C938" s="5" t="s">
        <v>465</v>
      </c>
      <c r="D938" s="5" t="s">
        <v>460</v>
      </c>
      <c r="E938" s="5">
        <v>38</v>
      </c>
      <c r="F938" s="50">
        <v>29389</v>
      </c>
      <c r="G938" s="5">
        <v>350236</v>
      </c>
      <c r="H938" s="50">
        <v>38640</v>
      </c>
      <c r="I938" s="5" t="s">
        <v>858</v>
      </c>
    </row>
    <row r="939" spans="1:9" s="1" customFormat="1" x14ac:dyDescent="0.25">
      <c r="A939" s="5" t="s">
        <v>413</v>
      </c>
      <c r="B939" s="5" t="s">
        <v>509</v>
      </c>
      <c r="C939" s="5" t="s">
        <v>949</v>
      </c>
      <c r="D939" s="5" t="s">
        <v>947</v>
      </c>
      <c r="E939" s="5">
        <v>38</v>
      </c>
      <c r="F939" s="50">
        <v>29272</v>
      </c>
      <c r="G939" s="5">
        <v>350638</v>
      </c>
      <c r="H939" s="50">
        <v>38377</v>
      </c>
      <c r="I939" s="5" t="s">
        <v>858</v>
      </c>
    </row>
    <row r="940" spans="1:9" s="1" customFormat="1" x14ac:dyDescent="0.25">
      <c r="A940" s="5" t="s">
        <v>408</v>
      </c>
      <c r="B940" s="5" t="s">
        <v>461</v>
      </c>
      <c r="C940" s="5" t="s">
        <v>621</v>
      </c>
      <c r="D940" s="5" t="s">
        <v>416</v>
      </c>
      <c r="E940" s="5">
        <v>39</v>
      </c>
      <c r="F940" s="50">
        <v>29079</v>
      </c>
      <c r="G940" s="5">
        <v>561700</v>
      </c>
      <c r="H940" s="50">
        <v>38492</v>
      </c>
      <c r="I940" s="5" t="s">
        <v>858</v>
      </c>
    </row>
    <row r="941" spans="1:9" s="1" customFormat="1" x14ac:dyDescent="0.25">
      <c r="A941" s="5" t="s">
        <v>408</v>
      </c>
      <c r="B941" s="5" t="s">
        <v>625</v>
      </c>
      <c r="C941" s="5" t="s">
        <v>950</v>
      </c>
      <c r="D941" s="5" t="s">
        <v>473</v>
      </c>
      <c r="E941" s="5">
        <v>39</v>
      </c>
      <c r="F941" s="50">
        <v>28773</v>
      </c>
      <c r="G941" s="5">
        <v>350705</v>
      </c>
      <c r="H941" s="50">
        <v>38607</v>
      </c>
      <c r="I941" s="5" t="s">
        <v>858</v>
      </c>
    </row>
    <row r="942" spans="1:9" s="1" customFormat="1" x14ac:dyDescent="0.25">
      <c r="A942" s="5" t="s">
        <v>408</v>
      </c>
      <c r="B942" s="5" t="s">
        <v>665</v>
      </c>
      <c r="C942" s="5" t="s">
        <v>951</v>
      </c>
      <c r="D942" s="5" t="s">
        <v>802</v>
      </c>
      <c r="E942" s="5">
        <v>37</v>
      </c>
      <c r="F942" s="50">
        <v>29711</v>
      </c>
      <c r="G942" s="5">
        <v>350530</v>
      </c>
      <c r="H942" s="50">
        <v>38758</v>
      </c>
      <c r="I942" s="5" t="s">
        <v>858</v>
      </c>
    </row>
    <row r="943" spans="1:9" s="1" customFormat="1" x14ac:dyDescent="0.25">
      <c r="A943" s="5" t="s">
        <v>408</v>
      </c>
      <c r="B943" s="5" t="s">
        <v>526</v>
      </c>
      <c r="C943" s="5" t="s">
        <v>835</v>
      </c>
      <c r="D943" s="5" t="s">
        <v>734</v>
      </c>
      <c r="E943" s="5">
        <v>36</v>
      </c>
      <c r="F943" s="50">
        <v>29869</v>
      </c>
      <c r="G943" s="5">
        <v>350523</v>
      </c>
      <c r="H943" s="50">
        <v>38399</v>
      </c>
      <c r="I943" s="5" t="s">
        <v>858</v>
      </c>
    </row>
    <row r="944" spans="1:9" s="1" customFormat="1" x14ac:dyDescent="0.25">
      <c r="A944" s="5" t="s">
        <v>413</v>
      </c>
      <c r="B944" s="5" t="s">
        <v>185</v>
      </c>
      <c r="C944" s="5" t="s">
        <v>952</v>
      </c>
      <c r="D944" s="5" t="s">
        <v>473</v>
      </c>
      <c r="E944" s="5">
        <v>39</v>
      </c>
      <c r="F944" s="50">
        <v>29110</v>
      </c>
      <c r="G944" s="5">
        <v>566037</v>
      </c>
      <c r="H944" s="50">
        <v>38805</v>
      </c>
      <c r="I944" s="5" t="s">
        <v>858</v>
      </c>
    </row>
    <row r="945" spans="1:9" s="1" customFormat="1" x14ac:dyDescent="0.25">
      <c r="A945" s="5" t="s">
        <v>454</v>
      </c>
      <c r="B945" s="5" t="s">
        <v>694</v>
      </c>
      <c r="C945" s="5" t="s">
        <v>844</v>
      </c>
      <c r="D945" s="5" t="s">
        <v>460</v>
      </c>
      <c r="E945" s="5">
        <v>36</v>
      </c>
      <c r="F945" s="50">
        <v>30057</v>
      </c>
      <c r="G945" s="5">
        <v>350869</v>
      </c>
      <c r="H945" s="50">
        <v>38812</v>
      </c>
      <c r="I945" s="5" t="s">
        <v>858</v>
      </c>
    </row>
    <row r="946" spans="1:9" s="1" customFormat="1" x14ac:dyDescent="0.25">
      <c r="A946" s="5" t="s">
        <v>413</v>
      </c>
      <c r="B946" s="5" t="s">
        <v>490</v>
      </c>
      <c r="C946" s="5" t="s">
        <v>640</v>
      </c>
      <c r="D946" s="5" t="s">
        <v>439</v>
      </c>
      <c r="E946" s="5">
        <v>38</v>
      </c>
      <c r="F946" s="50">
        <v>29296</v>
      </c>
      <c r="G946" s="5">
        <v>566326</v>
      </c>
      <c r="H946" s="50">
        <v>38871</v>
      </c>
      <c r="I946" s="5" t="s">
        <v>858</v>
      </c>
    </row>
    <row r="947" spans="1:9" s="1" customFormat="1" x14ac:dyDescent="0.25">
      <c r="A947" s="5" t="s">
        <v>413</v>
      </c>
      <c r="B947" s="5" t="s">
        <v>594</v>
      </c>
      <c r="C947" s="5" t="s">
        <v>596</v>
      </c>
      <c r="D947" s="5" t="s">
        <v>439</v>
      </c>
      <c r="E947" s="5">
        <v>35</v>
      </c>
      <c r="F947" s="50">
        <v>30236</v>
      </c>
      <c r="G947" s="5">
        <v>561735</v>
      </c>
      <c r="H947" s="50">
        <v>38802</v>
      </c>
      <c r="I947" s="5" t="s">
        <v>858</v>
      </c>
    </row>
    <row r="948" spans="1:9" s="1" customFormat="1" x14ac:dyDescent="0.25">
      <c r="A948" s="5" t="s">
        <v>413</v>
      </c>
      <c r="B948" s="5" t="s">
        <v>541</v>
      </c>
      <c r="C948" s="5" t="s">
        <v>640</v>
      </c>
      <c r="D948" s="5" t="s">
        <v>953</v>
      </c>
      <c r="E948" s="5">
        <v>48</v>
      </c>
      <c r="F948" s="50">
        <v>25687</v>
      </c>
      <c r="G948" s="5">
        <v>561654</v>
      </c>
      <c r="H948" s="50">
        <v>34725</v>
      </c>
      <c r="I948" s="5" t="s">
        <v>909</v>
      </c>
    </row>
    <row r="949" spans="1:9" s="1" customFormat="1" x14ac:dyDescent="0.25">
      <c r="A949" s="5" t="s">
        <v>408</v>
      </c>
      <c r="B949" s="5" t="s">
        <v>446</v>
      </c>
      <c r="C949" s="5" t="s">
        <v>954</v>
      </c>
      <c r="D949" s="5" t="s">
        <v>411</v>
      </c>
      <c r="E949" s="5">
        <v>41</v>
      </c>
      <c r="F949" s="50">
        <v>28359</v>
      </c>
      <c r="G949" s="5">
        <v>561757</v>
      </c>
      <c r="H949" s="50">
        <v>38997</v>
      </c>
      <c r="I949" s="5" t="s">
        <v>858</v>
      </c>
    </row>
    <row r="950" spans="1:9" s="1" customFormat="1" x14ac:dyDescent="0.25">
      <c r="A950" s="5" t="s">
        <v>454</v>
      </c>
      <c r="B950" s="5" t="s">
        <v>493</v>
      </c>
      <c r="C950" s="5" t="s">
        <v>796</v>
      </c>
      <c r="D950" s="5" t="s">
        <v>955</v>
      </c>
      <c r="E950" s="5">
        <v>36</v>
      </c>
      <c r="F950" s="50">
        <v>29878</v>
      </c>
      <c r="G950" s="5">
        <v>351771</v>
      </c>
      <c r="H950" s="50">
        <v>39059</v>
      </c>
      <c r="I950" s="5" t="s">
        <v>858</v>
      </c>
    </row>
    <row r="951" spans="1:9" s="1" customFormat="1" x14ac:dyDescent="0.25">
      <c r="A951" s="5" t="s">
        <v>408</v>
      </c>
      <c r="B951" s="5" t="s">
        <v>611</v>
      </c>
      <c r="C951" s="5" t="s">
        <v>629</v>
      </c>
      <c r="D951" s="5" t="s">
        <v>416</v>
      </c>
      <c r="E951" s="5">
        <v>38</v>
      </c>
      <c r="F951" s="50">
        <v>29267</v>
      </c>
      <c r="G951" s="5">
        <v>561698</v>
      </c>
      <c r="H951" s="50">
        <v>39031</v>
      </c>
      <c r="I951" s="5" t="s">
        <v>858</v>
      </c>
    </row>
    <row r="952" spans="1:9" s="1" customFormat="1" x14ac:dyDescent="0.25">
      <c r="A952" s="5" t="s">
        <v>413</v>
      </c>
      <c r="B952" s="5" t="s">
        <v>561</v>
      </c>
      <c r="C952" s="5" t="s">
        <v>893</v>
      </c>
      <c r="D952" s="5" t="s">
        <v>416</v>
      </c>
      <c r="E952" s="5">
        <v>35</v>
      </c>
      <c r="F952" s="50">
        <v>30341</v>
      </c>
      <c r="G952" s="5">
        <v>561663</v>
      </c>
      <c r="H952" s="50">
        <v>38941</v>
      </c>
      <c r="I952" s="5" t="s">
        <v>858</v>
      </c>
    </row>
    <row r="953" spans="1:9" s="1" customFormat="1" x14ac:dyDescent="0.25">
      <c r="A953" s="5" t="s">
        <v>408</v>
      </c>
      <c r="B953" s="5" t="s">
        <v>614</v>
      </c>
      <c r="C953" s="5" t="s">
        <v>161</v>
      </c>
      <c r="D953" s="5" t="s">
        <v>482</v>
      </c>
      <c r="E953" s="5">
        <v>36</v>
      </c>
      <c r="F953" s="50">
        <v>29871</v>
      </c>
      <c r="G953" s="5">
        <v>351787</v>
      </c>
      <c r="H953" s="50">
        <v>38866</v>
      </c>
      <c r="I953" s="5" t="s">
        <v>858</v>
      </c>
    </row>
    <row r="954" spans="1:9" s="1" customFormat="1" x14ac:dyDescent="0.25">
      <c r="A954" s="5" t="s">
        <v>413</v>
      </c>
      <c r="B954" s="5" t="s">
        <v>471</v>
      </c>
      <c r="C954" s="5" t="s">
        <v>956</v>
      </c>
      <c r="D954" s="5" t="s">
        <v>433</v>
      </c>
      <c r="E954" s="5">
        <v>38</v>
      </c>
      <c r="F954" s="50">
        <v>29283</v>
      </c>
      <c r="G954" s="5">
        <v>561789</v>
      </c>
      <c r="H954" s="50">
        <v>39046</v>
      </c>
      <c r="I954" s="5" t="s">
        <v>858</v>
      </c>
    </row>
    <row r="955" spans="1:9" s="1" customFormat="1" x14ac:dyDescent="0.25">
      <c r="A955" s="5" t="s">
        <v>408</v>
      </c>
      <c r="B955" s="5" t="s">
        <v>519</v>
      </c>
      <c r="C955" s="5" t="s">
        <v>490</v>
      </c>
      <c r="D955" s="5" t="s">
        <v>536</v>
      </c>
      <c r="E955" s="5">
        <v>36</v>
      </c>
      <c r="F955" s="50">
        <v>29915</v>
      </c>
      <c r="G955" s="5">
        <v>351795</v>
      </c>
      <c r="H955" s="50">
        <v>39059</v>
      </c>
      <c r="I955" s="5" t="s">
        <v>858</v>
      </c>
    </row>
    <row r="956" spans="1:9" s="1" customFormat="1" x14ac:dyDescent="0.25">
      <c r="A956" s="5" t="s">
        <v>413</v>
      </c>
      <c r="B956" s="5" t="s">
        <v>791</v>
      </c>
      <c r="C956" s="5" t="s">
        <v>898</v>
      </c>
      <c r="D956" s="5" t="s">
        <v>460</v>
      </c>
      <c r="E956" s="5">
        <v>38</v>
      </c>
      <c r="F956" s="50">
        <v>29437</v>
      </c>
      <c r="G956" s="5">
        <v>351805</v>
      </c>
      <c r="H956" s="50">
        <v>38982</v>
      </c>
      <c r="I956" s="5" t="s">
        <v>858</v>
      </c>
    </row>
    <row r="957" spans="1:9" s="1" customFormat="1" x14ac:dyDescent="0.25">
      <c r="A957" s="5" t="s">
        <v>413</v>
      </c>
      <c r="B957" s="5" t="s">
        <v>155</v>
      </c>
      <c r="C957" s="5" t="s">
        <v>640</v>
      </c>
      <c r="D957" s="5" t="s">
        <v>411</v>
      </c>
      <c r="E957" s="5">
        <v>37</v>
      </c>
      <c r="F957" s="50">
        <v>29711</v>
      </c>
      <c r="G957" s="5">
        <v>561808</v>
      </c>
      <c r="H957" s="50">
        <v>38758</v>
      </c>
      <c r="I957" s="5" t="s">
        <v>858</v>
      </c>
    </row>
    <row r="958" spans="1:9" s="1" customFormat="1" x14ac:dyDescent="0.25">
      <c r="A958" s="5" t="s">
        <v>408</v>
      </c>
      <c r="B958" s="5" t="s">
        <v>476</v>
      </c>
      <c r="C958" s="5" t="s">
        <v>901</v>
      </c>
      <c r="D958" s="5" t="s">
        <v>734</v>
      </c>
      <c r="E958" s="5">
        <v>38</v>
      </c>
      <c r="F958" s="50">
        <v>29424</v>
      </c>
      <c r="G958" s="5">
        <v>561812</v>
      </c>
      <c r="H958" s="50">
        <v>38872</v>
      </c>
      <c r="I958" s="5" t="s">
        <v>858</v>
      </c>
    </row>
    <row r="959" spans="1:9" s="1" customFormat="1" x14ac:dyDescent="0.25">
      <c r="A959" s="5" t="s">
        <v>413</v>
      </c>
      <c r="B959" s="5" t="s">
        <v>673</v>
      </c>
      <c r="C959" s="5" t="s">
        <v>824</v>
      </c>
      <c r="D959" s="5" t="s">
        <v>617</v>
      </c>
      <c r="E959" s="5">
        <v>38</v>
      </c>
      <c r="F959" s="50">
        <v>29314</v>
      </c>
      <c r="G959" s="5">
        <v>561810</v>
      </c>
      <c r="H959" s="50">
        <v>38854</v>
      </c>
      <c r="I959" s="5" t="s">
        <v>858</v>
      </c>
    </row>
    <row r="960" spans="1:9" s="1" customFormat="1" x14ac:dyDescent="0.25">
      <c r="A960" s="5" t="s">
        <v>413</v>
      </c>
      <c r="B960" s="5" t="s">
        <v>490</v>
      </c>
      <c r="C960" s="5" t="s">
        <v>640</v>
      </c>
      <c r="D960" s="5" t="s">
        <v>416</v>
      </c>
      <c r="E960" s="5">
        <v>38</v>
      </c>
      <c r="F960" s="50">
        <v>29344</v>
      </c>
      <c r="G960" s="5">
        <v>561629</v>
      </c>
      <c r="H960" s="50">
        <v>38871</v>
      </c>
      <c r="I960" s="5" t="s">
        <v>858</v>
      </c>
    </row>
    <row r="961" spans="1:9" s="1" customFormat="1" x14ac:dyDescent="0.25">
      <c r="A961" s="5" t="s">
        <v>408</v>
      </c>
      <c r="B961" s="5" t="s">
        <v>603</v>
      </c>
      <c r="C961" s="5" t="s">
        <v>957</v>
      </c>
      <c r="D961" s="5" t="s">
        <v>958</v>
      </c>
      <c r="E961" s="5">
        <v>36</v>
      </c>
      <c r="F961" s="50">
        <v>30136</v>
      </c>
      <c r="G961" s="5">
        <v>561817</v>
      </c>
      <c r="H961" s="50">
        <v>38842</v>
      </c>
      <c r="I961" s="5" t="s">
        <v>858</v>
      </c>
    </row>
    <row r="962" spans="1:9" s="1" customFormat="1" x14ac:dyDescent="0.25">
      <c r="A962" s="5" t="s">
        <v>413</v>
      </c>
      <c r="B962" s="5" t="s">
        <v>517</v>
      </c>
      <c r="C962" s="5" t="s">
        <v>91</v>
      </c>
      <c r="D962" s="5" t="s">
        <v>416</v>
      </c>
      <c r="E962" s="5">
        <v>36</v>
      </c>
      <c r="F962" s="50">
        <v>30114</v>
      </c>
      <c r="G962" s="5">
        <v>351844</v>
      </c>
      <c r="H962" s="50">
        <v>39061</v>
      </c>
      <c r="I962" s="5" t="s">
        <v>858</v>
      </c>
    </row>
    <row r="963" spans="1:9" s="1" customFormat="1" x14ac:dyDescent="0.25">
      <c r="A963" s="5" t="s">
        <v>408</v>
      </c>
      <c r="B963" s="5" t="s">
        <v>511</v>
      </c>
      <c r="C963" s="5" t="s">
        <v>959</v>
      </c>
      <c r="D963" s="5" t="s">
        <v>428</v>
      </c>
      <c r="E963" s="5">
        <v>40</v>
      </c>
      <c r="F963" s="50">
        <v>28712</v>
      </c>
      <c r="G963" s="5">
        <v>561830</v>
      </c>
      <c r="H963" s="50">
        <v>38725</v>
      </c>
      <c r="I963" s="5" t="s">
        <v>858</v>
      </c>
    </row>
    <row r="964" spans="1:9" s="1" customFormat="1" x14ac:dyDescent="0.25">
      <c r="A964" s="5" t="s">
        <v>454</v>
      </c>
      <c r="B964" s="5" t="s">
        <v>500</v>
      </c>
      <c r="C964" s="5" t="s">
        <v>88</v>
      </c>
      <c r="D964" s="5" t="s">
        <v>439</v>
      </c>
      <c r="E964" s="5">
        <v>36</v>
      </c>
      <c r="F964" s="50">
        <v>30175</v>
      </c>
      <c r="G964" s="5">
        <v>356663</v>
      </c>
      <c r="H964" s="50">
        <v>38859</v>
      </c>
      <c r="I964" s="5" t="s">
        <v>858</v>
      </c>
    </row>
    <row r="965" spans="1:9" s="1" customFormat="1" x14ac:dyDescent="0.25">
      <c r="A965" s="5" t="s">
        <v>454</v>
      </c>
      <c r="B965" s="5" t="s">
        <v>464</v>
      </c>
      <c r="C965" s="5" t="s">
        <v>893</v>
      </c>
      <c r="D965" s="5" t="s">
        <v>460</v>
      </c>
      <c r="E965" s="5">
        <v>33</v>
      </c>
      <c r="F965" s="50">
        <v>31170</v>
      </c>
      <c r="G965" s="5">
        <v>356715</v>
      </c>
      <c r="H965" s="50">
        <v>38880</v>
      </c>
      <c r="I965" s="5" t="s">
        <v>858</v>
      </c>
    </row>
    <row r="966" spans="1:9" s="1" customFormat="1" x14ac:dyDescent="0.25">
      <c r="A966" s="5" t="s">
        <v>408</v>
      </c>
      <c r="B966" s="5" t="s">
        <v>713</v>
      </c>
      <c r="C966" s="5" t="s">
        <v>471</v>
      </c>
      <c r="D966" s="5" t="s">
        <v>749</v>
      </c>
      <c r="E966" s="5">
        <v>39</v>
      </c>
      <c r="F966" s="50">
        <v>28922</v>
      </c>
      <c r="G966" s="5">
        <v>351857</v>
      </c>
      <c r="H966" s="50">
        <v>38840</v>
      </c>
      <c r="I966" s="5" t="s">
        <v>858</v>
      </c>
    </row>
    <row r="967" spans="1:9" s="1" customFormat="1" x14ac:dyDescent="0.25">
      <c r="A967" s="5" t="s">
        <v>413</v>
      </c>
      <c r="B967" s="5" t="s">
        <v>610</v>
      </c>
      <c r="C967" s="5" t="s">
        <v>960</v>
      </c>
      <c r="D967" s="5" t="s">
        <v>460</v>
      </c>
      <c r="E967" s="5">
        <v>32</v>
      </c>
      <c r="F967" s="50">
        <v>31362</v>
      </c>
      <c r="G967" s="5">
        <v>566646</v>
      </c>
      <c r="H967" s="50">
        <v>39076</v>
      </c>
      <c r="I967" s="5" t="s">
        <v>858</v>
      </c>
    </row>
    <row r="968" spans="1:9" s="1" customFormat="1" x14ac:dyDescent="0.25">
      <c r="A968" s="5" t="s">
        <v>454</v>
      </c>
      <c r="B968" s="5" t="s">
        <v>524</v>
      </c>
      <c r="C968" s="5" t="s">
        <v>796</v>
      </c>
      <c r="D968" s="5" t="s">
        <v>536</v>
      </c>
      <c r="E968" s="5">
        <v>36</v>
      </c>
      <c r="F968" s="50">
        <v>29992</v>
      </c>
      <c r="G968" s="5">
        <v>351859</v>
      </c>
      <c r="H968" s="50">
        <v>38910</v>
      </c>
      <c r="I968" s="5" t="s">
        <v>858</v>
      </c>
    </row>
    <row r="969" spans="1:9" s="1" customFormat="1" x14ac:dyDescent="0.25">
      <c r="A969" s="5" t="s">
        <v>408</v>
      </c>
      <c r="B969" s="5" t="s">
        <v>493</v>
      </c>
      <c r="C969" s="5" t="s">
        <v>961</v>
      </c>
      <c r="D969" s="5" t="s">
        <v>457</v>
      </c>
      <c r="E969" s="5">
        <v>41</v>
      </c>
      <c r="F969" s="50">
        <v>28344</v>
      </c>
      <c r="G969" s="5">
        <v>350490</v>
      </c>
      <c r="H969" s="50">
        <v>38779</v>
      </c>
      <c r="I969" s="5" t="s">
        <v>858</v>
      </c>
    </row>
    <row r="970" spans="1:9" s="1" customFormat="1" x14ac:dyDescent="0.25">
      <c r="A970" s="5" t="s">
        <v>413</v>
      </c>
      <c r="B970" s="5" t="s">
        <v>534</v>
      </c>
      <c r="C970" s="5" t="s">
        <v>930</v>
      </c>
      <c r="D970" s="5" t="s">
        <v>678</v>
      </c>
      <c r="E970" s="5">
        <v>35</v>
      </c>
      <c r="F970" s="50">
        <v>30519</v>
      </c>
      <c r="G970" s="5">
        <v>566476</v>
      </c>
      <c r="H970" s="50">
        <v>39001</v>
      </c>
      <c r="I970" s="5" t="s">
        <v>858</v>
      </c>
    </row>
    <row r="971" spans="1:9" s="1" customFormat="1" x14ac:dyDescent="0.25">
      <c r="A971" s="5" t="s">
        <v>413</v>
      </c>
      <c r="B971" s="5" t="s">
        <v>603</v>
      </c>
      <c r="C971" s="5" t="s">
        <v>523</v>
      </c>
      <c r="D971" s="5" t="s">
        <v>962</v>
      </c>
      <c r="E971" s="5">
        <v>38</v>
      </c>
      <c r="F971" s="50">
        <v>29228</v>
      </c>
      <c r="G971" s="5">
        <v>351871</v>
      </c>
      <c r="H971" s="50">
        <v>38915</v>
      </c>
      <c r="I971" s="5" t="s">
        <v>858</v>
      </c>
    </row>
    <row r="972" spans="1:9" s="1" customFormat="1" x14ac:dyDescent="0.25">
      <c r="A972" s="5" t="s">
        <v>413</v>
      </c>
      <c r="B972" s="5" t="s">
        <v>499</v>
      </c>
      <c r="C972" s="5" t="s">
        <v>928</v>
      </c>
      <c r="D972" s="5" t="s">
        <v>416</v>
      </c>
      <c r="E972" s="5">
        <v>38</v>
      </c>
      <c r="F972" s="50">
        <v>29301</v>
      </c>
      <c r="G972" s="5">
        <v>561882</v>
      </c>
      <c r="H972" s="50">
        <v>38982</v>
      </c>
      <c r="I972" s="5" t="s">
        <v>858</v>
      </c>
    </row>
    <row r="973" spans="1:9" s="1" customFormat="1" x14ac:dyDescent="0.25">
      <c r="A973" s="5" t="s">
        <v>454</v>
      </c>
      <c r="B973" s="5" t="s">
        <v>506</v>
      </c>
      <c r="C973" s="5" t="s">
        <v>710</v>
      </c>
      <c r="D973" s="5" t="s">
        <v>460</v>
      </c>
      <c r="E973" s="5">
        <v>36</v>
      </c>
      <c r="F973" s="50">
        <v>30105</v>
      </c>
      <c r="G973" s="5">
        <v>351897</v>
      </c>
      <c r="H973" s="50">
        <v>38810</v>
      </c>
      <c r="I973" s="5" t="s">
        <v>858</v>
      </c>
    </row>
    <row r="974" spans="1:9" s="1" customFormat="1" x14ac:dyDescent="0.25">
      <c r="A974" s="5" t="s">
        <v>454</v>
      </c>
      <c r="B974" s="5" t="s">
        <v>514</v>
      </c>
      <c r="C974" s="5" t="s">
        <v>893</v>
      </c>
      <c r="D974" s="5" t="s">
        <v>460</v>
      </c>
      <c r="E974" s="5">
        <v>36</v>
      </c>
      <c r="F974" s="50">
        <v>30119</v>
      </c>
      <c r="G974" s="5">
        <v>351886</v>
      </c>
      <c r="H974" s="50">
        <v>39077</v>
      </c>
      <c r="I974" s="5" t="s">
        <v>858</v>
      </c>
    </row>
    <row r="975" spans="1:9" s="1" customFormat="1" x14ac:dyDescent="0.25">
      <c r="A975" s="5" t="s">
        <v>413</v>
      </c>
      <c r="B975" s="5" t="s">
        <v>483</v>
      </c>
      <c r="C975" s="5" t="s">
        <v>801</v>
      </c>
      <c r="D975" s="5" t="s">
        <v>460</v>
      </c>
      <c r="E975" s="5">
        <v>35</v>
      </c>
      <c r="F975" s="50">
        <v>30342</v>
      </c>
      <c r="G975" s="5">
        <v>561883</v>
      </c>
      <c r="H975" s="50">
        <v>39032</v>
      </c>
      <c r="I975" s="5" t="s">
        <v>858</v>
      </c>
    </row>
    <row r="976" spans="1:9" s="1" customFormat="1" x14ac:dyDescent="0.25">
      <c r="A976" s="5" t="s">
        <v>413</v>
      </c>
      <c r="B976" s="5" t="s">
        <v>547</v>
      </c>
      <c r="C976" s="5" t="s">
        <v>928</v>
      </c>
      <c r="D976" s="5" t="s">
        <v>460</v>
      </c>
      <c r="E976" s="5">
        <v>35</v>
      </c>
      <c r="F976" s="50">
        <v>30404</v>
      </c>
      <c r="G976" s="5">
        <v>350455</v>
      </c>
      <c r="H976" s="50">
        <v>39047</v>
      </c>
      <c r="I976" s="5" t="s">
        <v>858</v>
      </c>
    </row>
    <row r="977" spans="1:9" s="1" customFormat="1" x14ac:dyDescent="0.25">
      <c r="A977" s="5" t="s">
        <v>454</v>
      </c>
      <c r="B977" s="5" t="s">
        <v>446</v>
      </c>
      <c r="C977" s="5" t="s">
        <v>963</v>
      </c>
      <c r="D977" s="5" t="s">
        <v>416</v>
      </c>
      <c r="E977" s="5">
        <v>33</v>
      </c>
      <c r="F977" s="50">
        <v>31263</v>
      </c>
      <c r="G977" s="5">
        <v>351890</v>
      </c>
      <c r="H977" s="50">
        <v>38805</v>
      </c>
      <c r="I977" s="5" t="s">
        <v>858</v>
      </c>
    </row>
    <row r="978" spans="1:9" s="1" customFormat="1" x14ac:dyDescent="0.25">
      <c r="A978" s="5" t="s">
        <v>408</v>
      </c>
      <c r="B978" s="5" t="s">
        <v>635</v>
      </c>
      <c r="C978" s="5" t="s">
        <v>964</v>
      </c>
      <c r="D978" s="5" t="s">
        <v>747</v>
      </c>
      <c r="E978" s="5">
        <v>44</v>
      </c>
      <c r="F978" s="50">
        <v>27213</v>
      </c>
      <c r="G978" s="5">
        <v>351879</v>
      </c>
      <c r="H978" s="50">
        <v>38936</v>
      </c>
      <c r="I978" s="5" t="s">
        <v>900</v>
      </c>
    </row>
    <row r="979" spans="1:9" s="1" customFormat="1" x14ac:dyDescent="0.25">
      <c r="A979" s="5" t="s">
        <v>454</v>
      </c>
      <c r="B979" s="5" t="s">
        <v>594</v>
      </c>
      <c r="C979" s="5" t="s">
        <v>965</v>
      </c>
      <c r="D979" s="5" t="s">
        <v>749</v>
      </c>
      <c r="E979" s="5">
        <v>36</v>
      </c>
      <c r="F979" s="50">
        <v>30049</v>
      </c>
      <c r="G979" s="5">
        <v>561885</v>
      </c>
      <c r="H979" s="50">
        <v>38972</v>
      </c>
      <c r="I979" s="5" t="s">
        <v>858</v>
      </c>
    </row>
    <row r="980" spans="1:9" s="1" customFormat="1" x14ac:dyDescent="0.25">
      <c r="A980" s="5" t="s">
        <v>454</v>
      </c>
      <c r="B980" s="5" t="s">
        <v>469</v>
      </c>
      <c r="C980" s="5" t="s">
        <v>88</v>
      </c>
      <c r="D980" s="5" t="s">
        <v>460</v>
      </c>
      <c r="E980" s="5">
        <v>38</v>
      </c>
      <c r="F980" s="50">
        <v>29363</v>
      </c>
      <c r="G980" s="5">
        <v>352012</v>
      </c>
      <c r="H980" s="50">
        <v>38901</v>
      </c>
      <c r="I980" s="5" t="s">
        <v>858</v>
      </c>
    </row>
    <row r="981" spans="1:9" s="1" customFormat="1" x14ac:dyDescent="0.25">
      <c r="A981" s="5" t="s">
        <v>408</v>
      </c>
      <c r="B981" s="5" t="s">
        <v>452</v>
      </c>
      <c r="C981" s="5" t="s">
        <v>954</v>
      </c>
      <c r="D981" s="5" t="s">
        <v>622</v>
      </c>
      <c r="E981" s="5">
        <v>38</v>
      </c>
      <c r="F981" s="50">
        <v>29340</v>
      </c>
      <c r="G981" s="5">
        <v>352017</v>
      </c>
      <c r="H981" s="50">
        <v>38797</v>
      </c>
      <c r="I981" s="5" t="s">
        <v>858</v>
      </c>
    </row>
    <row r="982" spans="1:9" s="1" customFormat="1" x14ac:dyDescent="0.25">
      <c r="A982" s="5" t="s">
        <v>454</v>
      </c>
      <c r="B982" s="5" t="s">
        <v>587</v>
      </c>
      <c r="C982" s="5" t="s">
        <v>907</v>
      </c>
      <c r="D982" s="5" t="s">
        <v>741</v>
      </c>
      <c r="E982" s="5">
        <v>34</v>
      </c>
      <c r="F982" s="50">
        <v>30898</v>
      </c>
      <c r="G982" s="5">
        <v>351869</v>
      </c>
      <c r="H982" s="50">
        <v>39012</v>
      </c>
      <c r="I982" s="5" t="s">
        <v>858</v>
      </c>
    </row>
    <row r="983" spans="1:9" s="1" customFormat="1" x14ac:dyDescent="0.25">
      <c r="A983" s="5" t="s">
        <v>408</v>
      </c>
      <c r="B983" s="5" t="s">
        <v>719</v>
      </c>
      <c r="C983" s="5" t="s">
        <v>966</v>
      </c>
      <c r="D983" s="5" t="s">
        <v>457</v>
      </c>
      <c r="E983" s="5">
        <v>37</v>
      </c>
      <c r="F983" s="50">
        <v>29671</v>
      </c>
      <c r="G983" s="5">
        <v>352053</v>
      </c>
      <c r="H983" s="50">
        <v>38827</v>
      </c>
      <c r="I983" s="5" t="s">
        <v>858</v>
      </c>
    </row>
    <row r="984" spans="1:9" s="1" customFormat="1" x14ac:dyDescent="0.25">
      <c r="A984" s="5" t="s">
        <v>454</v>
      </c>
      <c r="B984" s="5" t="s">
        <v>587</v>
      </c>
      <c r="C984" s="5" t="s">
        <v>808</v>
      </c>
      <c r="D984" s="5" t="s">
        <v>460</v>
      </c>
      <c r="E984" s="5">
        <v>33</v>
      </c>
      <c r="F984" s="50">
        <v>30967</v>
      </c>
      <c r="G984" s="5">
        <v>352051</v>
      </c>
      <c r="H984" s="50">
        <v>38815</v>
      </c>
      <c r="I984" s="5" t="s">
        <v>858</v>
      </c>
    </row>
    <row r="985" spans="1:9" s="1" customFormat="1" x14ac:dyDescent="0.25">
      <c r="A985" s="5" t="s">
        <v>408</v>
      </c>
      <c r="B985" s="5" t="s">
        <v>469</v>
      </c>
      <c r="C985" s="5" t="s">
        <v>967</v>
      </c>
      <c r="D985" s="5" t="s">
        <v>460</v>
      </c>
      <c r="E985" s="5">
        <v>36</v>
      </c>
      <c r="F985" s="50">
        <v>30083</v>
      </c>
      <c r="G985" s="5">
        <v>561797</v>
      </c>
      <c r="H985" s="50">
        <v>39205</v>
      </c>
      <c r="I985" s="5" t="s">
        <v>858</v>
      </c>
    </row>
    <row r="986" spans="1:9" s="1" customFormat="1" x14ac:dyDescent="0.25">
      <c r="A986" s="5" t="s">
        <v>454</v>
      </c>
      <c r="B986" s="5" t="s">
        <v>665</v>
      </c>
      <c r="C986" s="5" t="s">
        <v>847</v>
      </c>
      <c r="D986" s="5" t="s">
        <v>622</v>
      </c>
      <c r="E986" s="5">
        <v>35</v>
      </c>
      <c r="F986" s="50">
        <v>30266</v>
      </c>
      <c r="G986" s="5">
        <v>352068</v>
      </c>
      <c r="H986" s="50">
        <v>39329</v>
      </c>
      <c r="I986" s="5" t="s">
        <v>858</v>
      </c>
    </row>
    <row r="987" spans="1:9" s="1" customFormat="1" x14ac:dyDescent="0.25">
      <c r="A987" s="5" t="s">
        <v>408</v>
      </c>
      <c r="B987" s="5" t="s">
        <v>626</v>
      </c>
      <c r="C987" s="5" t="s">
        <v>512</v>
      </c>
      <c r="D987" s="5" t="s">
        <v>738</v>
      </c>
      <c r="E987" s="5">
        <v>46</v>
      </c>
      <c r="F987" s="50">
        <v>26492</v>
      </c>
      <c r="G987" s="5">
        <v>352073</v>
      </c>
      <c r="H987" s="50">
        <v>34109</v>
      </c>
      <c r="I987" s="5" t="s">
        <v>918</v>
      </c>
    </row>
    <row r="988" spans="1:9" s="1" customFormat="1" x14ac:dyDescent="0.25">
      <c r="A988" s="5" t="s">
        <v>413</v>
      </c>
      <c r="B988" s="5" t="s">
        <v>526</v>
      </c>
      <c r="C988" s="5" t="s">
        <v>149</v>
      </c>
      <c r="D988" s="5" t="s">
        <v>460</v>
      </c>
      <c r="E988" s="5">
        <v>32</v>
      </c>
      <c r="F988" s="50">
        <v>31566</v>
      </c>
      <c r="G988" s="5">
        <v>356686</v>
      </c>
      <c r="H988" s="50">
        <v>39335</v>
      </c>
      <c r="I988" s="5" t="s">
        <v>858</v>
      </c>
    </row>
    <row r="989" spans="1:9" s="1" customFormat="1" x14ac:dyDescent="0.25">
      <c r="A989" s="5" t="s">
        <v>408</v>
      </c>
      <c r="B989" s="5" t="s">
        <v>766</v>
      </c>
      <c r="C989" s="5" t="s">
        <v>838</v>
      </c>
      <c r="D989" s="5" t="s">
        <v>726</v>
      </c>
      <c r="E989" s="5">
        <v>49</v>
      </c>
      <c r="F989" s="50">
        <v>25388</v>
      </c>
      <c r="G989" s="5">
        <v>562092</v>
      </c>
      <c r="H989" s="50">
        <v>34704</v>
      </c>
      <c r="I989" s="5" t="s">
        <v>412</v>
      </c>
    </row>
    <row r="990" spans="1:9" s="1" customFormat="1" x14ac:dyDescent="0.25">
      <c r="A990" s="5" t="s">
        <v>454</v>
      </c>
      <c r="B990" s="5" t="s">
        <v>608</v>
      </c>
      <c r="C990" s="5" t="s">
        <v>968</v>
      </c>
      <c r="D990" s="5" t="s">
        <v>460</v>
      </c>
      <c r="E990" s="5">
        <v>36</v>
      </c>
      <c r="F990" s="50">
        <v>30026</v>
      </c>
      <c r="G990" s="5">
        <v>562097</v>
      </c>
      <c r="H990" s="50">
        <v>39214</v>
      </c>
      <c r="I990" s="5" t="s">
        <v>858</v>
      </c>
    </row>
    <row r="991" spans="1:9" s="1" customFormat="1" x14ac:dyDescent="0.25">
      <c r="A991" s="5" t="s">
        <v>408</v>
      </c>
      <c r="B991" s="5" t="s">
        <v>791</v>
      </c>
      <c r="C991" s="5" t="s">
        <v>835</v>
      </c>
      <c r="D991" s="5" t="s">
        <v>473</v>
      </c>
      <c r="E991" s="5">
        <v>37</v>
      </c>
      <c r="F991" s="50">
        <v>29848</v>
      </c>
      <c r="G991" s="5">
        <v>352098</v>
      </c>
      <c r="H991" s="50">
        <v>34031</v>
      </c>
      <c r="I991" s="5" t="s">
        <v>858</v>
      </c>
    </row>
    <row r="992" spans="1:9" s="1" customFormat="1" x14ac:dyDescent="0.25">
      <c r="A992" s="5" t="s">
        <v>413</v>
      </c>
      <c r="B992" s="5" t="s">
        <v>625</v>
      </c>
      <c r="C992" s="5" t="s">
        <v>969</v>
      </c>
      <c r="D992" s="5" t="s">
        <v>460</v>
      </c>
      <c r="E992" s="5">
        <v>35</v>
      </c>
      <c r="F992" s="50">
        <v>30235</v>
      </c>
      <c r="G992" s="5">
        <v>350009</v>
      </c>
      <c r="H992" s="50">
        <v>39412</v>
      </c>
      <c r="I992" s="5" t="s">
        <v>858</v>
      </c>
    </row>
    <row r="993" spans="1:9" s="1" customFormat="1" x14ac:dyDescent="0.25">
      <c r="A993" s="5" t="s">
        <v>454</v>
      </c>
      <c r="B993" s="5" t="s">
        <v>694</v>
      </c>
      <c r="C993" s="5" t="s">
        <v>896</v>
      </c>
      <c r="D993" s="5" t="s">
        <v>439</v>
      </c>
      <c r="E993" s="5">
        <v>30</v>
      </c>
      <c r="F993" s="50">
        <v>32060</v>
      </c>
      <c r="G993" s="5">
        <v>356743</v>
      </c>
      <c r="H993" s="50">
        <v>39426</v>
      </c>
      <c r="I993" s="5" t="s">
        <v>858</v>
      </c>
    </row>
    <row r="994" spans="1:9" s="1" customFormat="1" x14ac:dyDescent="0.25">
      <c r="A994" s="5" t="s">
        <v>408</v>
      </c>
      <c r="B994" s="5" t="s">
        <v>579</v>
      </c>
      <c r="C994" s="5" t="s">
        <v>641</v>
      </c>
      <c r="D994" s="5" t="s">
        <v>738</v>
      </c>
      <c r="E994" s="5">
        <v>44</v>
      </c>
      <c r="F994" s="50">
        <v>27139</v>
      </c>
      <c r="G994" s="5">
        <v>352090</v>
      </c>
      <c r="H994" s="50">
        <v>39370</v>
      </c>
      <c r="I994" s="5" t="s">
        <v>918</v>
      </c>
    </row>
    <row r="995" spans="1:9" s="1" customFormat="1" x14ac:dyDescent="0.25">
      <c r="A995" s="5" t="s">
        <v>413</v>
      </c>
      <c r="B995" s="5" t="s">
        <v>681</v>
      </c>
      <c r="C995" s="5" t="s">
        <v>949</v>
      </c>
      <c r="D995" s="5" t="s">
        <v>416</v>
      </c>
      <c r="E995" s="5">
        <v>31</v>
      </c>
      <c r="F995" s="50">
        <v>31707</v>
      </c>
      <c r="G995" s="5">
        <v>356780</v>
      </c>
      <c r="H995" s="50">
        <v>39107</v>
      </c>
      <c r="I995" s="5" t="s">
        <v>858</v>
      </c>
    </row>
    <row r="996" spans="1:9" s="1" customFormat="1" x14ac:dyDescent="0.25">
      <c r="A996" s="5" t="s">
        <v>454</v>
      </c>
      <c r="B996" s="5" t="s">
        <v>635</v>
      </c>
      <c r="C996" s="5" t="s">
        <v>970</v>
      </c>
      <c r="D996" s="5" t="s">
        <v>460</v>
      </c>
      <c r="E996" s="5">
        <v>33</v>
      </c>
      <c r="F996" s="50">
        <v>31028</v>
      </c>
      <c r="G996" s="5">
        <v>352336</v>
      </c>
      <c r="H996" s="50">
        <v>39222</v>
      </c>
      <c r="I996" s="5" t="s">
        <v>858</v>
      </c>
    </row>
    <row r="997" spans="1:9" s="1" customFormat="1" x14ac:dyDescent="0.25">
      <c r="A997" s="5" t="s">
        <v>454</v>
      </c>
      <c r="B997" s="5" t="s">
        <v>618</v>
      </c>
      <c r="C997" s="5" t="s">
        <v>971</v>
      </c>
      <c r="D997" s="5" t="s">
        <v>439</v>
      </c>
      <c r="E997" s="5">
        <v>30</v>
      </c>
      <c r="F997" s="50">
        <v>32205</v>
      </c>
      <c r="G997" s="5">
        <v>566787</v>
      </c>
      <c r="H997" s="50">
        <v>39337</v>
      </c>
      <c r="I997" s="5" t="s">
        <v>858</v>
      </c>
    </row>
    <row r="998" spans="1:9" s="1" customFormat="1" x14ac:dyDescent="0.25">
      <c r="A998" s="5" t="s">
        <v>454</v>
      </c>
      <c r="B998" s="5" t="s">
        <v>561</v>
      </c>
      <c r="C998" s="5" t="s">
        <v>640</v>
      </c>
      <c r="D998" s="5" t="s">
        <v>868</v>
      </c>
      <c r="E998" s="5">
        <v>38</v>
      </c>
      <c r="F998" s="50">
        <v>29455</v>
      </c>
      <c r="G998" s="5">
        <v>352335</v>
      </c>
      <c r="H998" s="50">
        <v>39175</v>
      </c>
      <c r="I998" s="5" t="s">
        <v>858</v>
      </c>
    </row>
    <row r="999" spans="1:9" s="1" customFormat="1" x14ac:dyDescent="0.25">
      <c r="A999" s="5" t="s">
        <v>413</v>
      </c>
      <c r="B999" s="5" t="s">
        <v>713</v>
      </c>
      <c r="C999" s="5" t="s">
        <v>972</v>
      </c>
      <c r="D999" s="5" t="s">
        <v>457</v>
      </c>
      <c r="E999" s="5">
        <v>34</v>
      </c>
      <c r="F999" s="50">
        <v>30627</v>
      </c>
      <c r="G999" s="5">
        <v>562356</v>
      </c>
      <c r="H999" s="50">
        <v>39129</v>
      </c>
      <c r="I999" s="5" t="s">
        <v>858</v>
      </c>
    </row>
    <row r="1000" spans="1:9" s="1" customFormat="1" x14ac:dyDescent="0.25">
      <c r="A1000" s="5" t="s">
        <v>413</v>
      </c>
      <c r="B1000" s="5" t="s">
        <v>495</v>
      </c>
      <c r="C1000" s="5" t="s">
        <v>914</v>
      </c>
      <c r="D1000" s="5" t="s">
        <v>460</v>
      </c>
      <c r="E1000" s="5">
        <v>35</v>
      </c>
      <c r="F1000" s="50">
        <v>30396</v>
      </c>
      <c r="G1000" s="5">
        <v>352072</v>
      </c>
      <c r="H1000" s="50">
        <v>39170</v>
      </c>
      <c r="I1000" s="5" t="s">
        <v>858</v>
      </c>
    </row>
    <row r="1001" spans="1:9" s="1" customFormat="1" x14ac:dyDescent="0.25">
      <c r="A1001" s="5" t="s">
        <v>454</v>
      </c>
      <c r="B1001" s="5" t="s">
        <v>681</v>
      </c>
      <c r="C1001" s="5" t="s">
        <v>973</v>
      </c>
      <c r="D1001" s="5" t="s">
        <v>416</v>
      </c>
      <c r="E1001" s="5">
        <v>33</v>
      </c>
      <c r="F1001" s="50">
        <v>30965</v>
      </c>
      <c r="G1001" s="5">
        <v>562340</v>
      </c>
      <c r="H1001" s="50">
        <v>39177</v>
      </c>
      <c r="I1001" s="5" t="s">
        <v>858</v>
      </c>
    </row>
    <row r="1002" spans="1:9" s="1" customFormat="1" x14ac:dyDescent="0.25">
      <c r="A1002" s="5" t="s">
        <v>413</v>
      </c>
      <c r="B1002" s="5" t="s">
        <v>544</v>
      </c>
      <c r="C1002" s="5" t="s">
        <v>974</v>
      </c>
      <c r="D1002" s="5" t="s">
        <v>416</v>
      </c>
      <c r="E1002" s="5">
        <v>32</v>
      </c>
      <c r="F1002" s="50">
        <v>31677</v>
      </c>
      <c r="G1002" s="5">
        <v>352344</v>
      </c>
      <c r="H1002" s="50">
        <v>39236</v>
      </c>
      <c r="I1002" s="5" t="s">
        <v>858</v>
      </c>
    </row>
    <row r="1003" spans="1:9" s="1" customFormat="1" x14ac:dyDescent="0.25">
      <c r="A1003" s="5" t="s">
        <v>413</v>
      </c>
      <c r="B1003" s="5" t="s">
        <v>455</v>
      </c>
      <c r="C1003" s="5" t="s">
        <v>975</v>
      </c>
      <c r="D1003" s="5" t="s">
        <v>460</v>
      </c>
      <c r="E1003" s="5">
        <v>34</v>
      </c>
      <c r="F1003" s="50">
        <v>30646</v>
      </c>
      <c r="G1003" s="5">
        <v>562346</v>
      </c>
      <c r="H1003" s="50">
        <v>39167</v>
      </c>
      <c r="I1003" s="5" t="s">
        <v>858</v>
      </c>
    </row>
    <row r="1004" spans="1:9" s="1" customFormat="1" x14ac:dyDescent="0.25">
      <c r="A1004" s="5" t="s">
        <v>413</v>
      </c>
      <c r="B1004" s="5" t="s">
        <v>524</v>
      </c>
      <c r="C1004" s="5" t="s">
        <v>523</v>
      </c>
      <c r="D1004" s="5" t="s">
        <v>622</v>
      </c>
      <c r="E1004" s="5">
        <v>42</v>
      </c>
      <c r="F1004" s="50">
        <v>27914</v>
      </c>
      <c r="G1004" s="5">
        <v>562352</v>
      </c>
      <c r="H1004" s="50">
        <v>39108</v>
      </c>
      <c r="I1004" s="5" t="s">
        <v>858</v>
      </c>
    </row>
    <row r="1005" spans="1:9" s="1" customFormat="1" x14ac:dyDescent="0.25">
      <c r="A1005" s="5" t="s">
        <v>454</v>
      </c>
      <c r="B1005" s="5" t="s">
        <v>662</v>
      </c>
      <c r="C1005" s="5" t="s">
        <v>976</v>
      </c>
      <c r="D1005" s="5" t="s">
        <v>622</v>
      </c>
      <c r="E1005" s="5">
        <v>34</v>
      </c>
      <c r="F1005" s="50">
        <v>30777</v>
      </c>
      <c r="G1005" s="5">
        <v>562347</v>
      </c>
      <c r="H1005" s="50">
        <v>39362</v>
      </c>
      <c r="I1005" s="5" t="s">
        <v>858</v>
      </c>
    </row>
    <row r="1006" spans="1:9" s="1" customFormat="1" x14ac:dyDescent="0.25">
      <c r="A1006" s="5" t="s">
        <v>454</v>
      </c>
      <c r="B1006" s="5" t="s">
        <v>458</v>
      </c>
      <c r="C1006" s="5" t="s">
        <v>848</v>
      </c>
      <c r="D1006" s="5" t="s">
        <v>439</v>
      </c>
      <c r="E1006" s="5">
        <v>34</v>
      </c>
      <c r="F1006" s="50">
        <v>30596</v>
      </c>
      <c r="G1006" s="5">
        <v>562349</v>
      </c>
      <c r="H1006" s="50">
        <v>39424</v>
      </c>
      <c r="I1006" s="5" t="s">
        <v>858</v>
      </c>
    </row>
    <row r="1007" spans="1:9" s="1" customFormat="1" x14ac:dyDescent="0.25">
      <c r="A1007" s="5" t="s">
        <v>408</v>
      </c>
      <c r="B1007" s="5" t="s">
        <v>608</v>
      </c>
      <c r="C1007" s="5" t="s">
        <v>608</v>
      </c>
      <c r="D1007" s="5" t="s">
        <v>460</v>
      </c>
      <c r="E1007" s="5">
        <v>37</v>
      </c>
      <c r="F1007" s="50">
        <v>29536</v>
      </c>
      <c r="G1007" s="5">
        <v>562355</v>
      </c>
      <c r="H1007" s="50">
        <v>39396</v>
      </c>
      <c r="I1007" s="5" t="s">
        <v>858</v>
      </c>
    </row>
    <row r="1008" spans="1:9" s="1" customFormat="1" x14ac:dyDescent="0.25">
      <c r="A1008" s="5" t="s">
        <v>408</v>
      </c>
      <c r="B1008" s="5" t="s">
        <v>662</v>
      </c>
      <c r="C1008" s="5" t="s">
        <v>977</v>
      </c>
      <c r="D1008" s="5" t="s">
        <v>619</v>
      </c>
      <c r="E1008" s="5">
        <v>37</v>
      </c>
      <c r="F1008" s="50">
        <v>29757</v>
      </c>
      <c r="G1008" s="5">
        <v>352358</v>
      </c>
      <c r="H1008" s="50">
        <v>39306</v>
      </c>
      <c r="I1008" s="5" t="s">
        <v>858</v>
      </c>
    </row>
    <row r="1009" spans="1:9" s="1" customFormat="1" x14ac:dyDescent="0.25">
      <c r="A1009" s="5" t="s">
        <v>413</v>
      </c>
      <c r="B1009" s="5" t="s">
        <v>429</v>
      </c>
      <c r="C1009" s="5" t="s">
        <v>796</v>
      </c>
      <c r="D1009" s="5" t="s">
        <v>439</v>
      </c>
      <c r="E1009" s="5">
        <v>40</v>
      </c>
      <c r="F1009" s="50">
        <v>28752</v>
      </c>
      <c r="G1009" s="5">
        <v>352060</v>
      </c>
      <c r="H1009" s="50">
        <v>39231</v>
      </c>
      <c r="I1009" s="5" t="s">
        <v>858</v>
      </c>
    </row>
    <row r="1010" spans="1:9" s="1" customFormat="1" x14ac:dyDescent="0.25">
      <c r="A1010" s="5" t="s">
        <v>413</v>
      </c>
      <c r="B1010" s="5" t="s">
        <v>452</v>
      </c>
      <c r="C1010" s="5" t="s">
        <v>978</v>
      </c>
      <c r="D1010" s="5" t="s">
        <v>416</v>
      </c>
      <c r="E1010" s="5">
        <v>36</v>
      </c>
      <c r="F1010" s="50">
        <v>30167</v>
      </c>
      <c r="G1010" s="5">
        <v>562365</v>
      </c>
      <c r="H1010" s="50">
        <v>39411</v>
      </c>
      <c r="I1010" s="5" t="s">
        <v>858</v>
      </c>
    </row>
    <row r="1011" spans="1:9" s="1" customFormat="1" x14ac:dyDescent="0.25">
      <c r="A1011" s="5" t="s">
        <v>408</v>
      </c>
      <c r="B1011" s="5" t="s">
        <v>185</v>
      </c>
      <c r="C1011" s="5" t="s">
        <v>191</v>
      </c>
      <c r="D1011" s="5" t="s">
        <v>979</v>
      </c>
      <c r="E1011" s="5">
        <v>55</v>
      </c>
      <c r="F1011" s="50">
        <v>23130</v>
      </c>
      <c r="G1011" s="5">
        <v>562366</v>
      </c>
      <c r="H1011" s="50">
        <v>36137</v>
      </c>
      <c r="I1011" s="5" t="s">
        <v>466</v>
      </c>
    </row>
    <row r="1012" spans="1:9" s="1" customFormat="1" x14ac:dyDescent="0.25">
      <c r="A1012" s="5" t="s">
        <v>408</v>
      </c>
      <c r="B1012" s="5" t="s">
        <v>694</v>
      </c>
      <c r="C1012" s="5" t="s">
        <v>451</v>
      </c>
      <c r="D1012" s="5" t="s">
        <v>980</v>
      </c>
      <c r="E1012" s="5">
        <v>55</v>
      </c>
      <c r="F1012" s="50">
        <v>22960</v>
      </c>
      <c r="G1012" s="5">
        <v>352371</v>
      </c>
      <c r="H1012" s="50">
        <v>36060</v>
      </c>
      <c r="I1012" s="5" t="s">
        <v>466</v>
      </c>
    </row>
    <row r="1013" spans="1:9" s="1" customFormat="1" x14ac:dyDescent="0.25">
      <c r="A1013" s="5" t="s">
        <v>413</v>
      </c>
      <c r="B1013" s="5" t="s">
        <v>578</v>
      </c>
      <c r="C1013" s="5" t="s">
        <v>632</v>
      </c>
      <c r="D1013" s="5" t="s">
        <v>439</v>
      </c>
      <c r="E1013" s="5">
        <v>56</v>
      </c>
      <c r="F1013" s="50">
        <v>22839</v>
      </c>
      <c r="G1013" s="5">
        <v>352369</v>
      </c>
      <c r="H1013" s="50">
        <v>35836</v>
      </c>
      <c r="I1013" s="5" t="s">
        <v>417</v>
      </c>
    </row>
    <row r="1014" spans="1:9" s="1" customFormat="1" x14ac:dyDescent="0.25">
      <c r="A1014" s="5" t="s">
        <v>408</v>
      </c>
      <c r="B1014" s="5" t="s">
        <v>608</v>
      </c>
      <c r="C1014" s="5" t="s">
        <v>629</v>
      </c>
      <c r="D1014" s="5" t="s">
        <v>460</v>
      </c>
      <c r="E1014" s="5">
        <v>34</v>
      </c>
      <c r="F1014" s="50">
        <v>30686</v>
      </c>
      <c r="G1014" s="5">
        <v>352375</v>
      </c>
      <c r="H1014" s="50">
        <v>39237</v>
      </c>
      <c r="I1014" s="5" t="s">
        <v>858</v>
      </c>
    </row>
    <row r="1015" spans="1:9" s="1" customFormat="1" x14ac:dyDescent="0.25">
      <c r="A1015" s="5" t="s">
        <v>408</v>
      </c>
      <c r="B1015" s="5" t="s">
        <v>497</v>
      </c>
      <c r="C1015" s="5" t="s">
        <v>786</v>
      </c>
      <c r="D1015" s="5" t="s">
        <v>460</v>
      </c>
      <c r="E1015" s="5">
        <v>42</v>
      </c>
      <c r="F1015" s="50">
        <v>27892</v>
      </c>
      <c r="G1015" s="5">
        <v>352379</v>
      </c>
      <c r="H1015" s="50">
        <v>39219</v>
      </c>
      <c r="I1015" s="5" t="s">
        <v>858</v>
      </c>
    </row>
    <row r="1016" spans="1:9" s="1" customFormat="1" x14ac:dyDescent="0.25">
      <c r="A1016" s="5" t="s">
        <v>413</v>
      </c>
      <c r="B1016" s="5" t="s">
        <v>547</v>
      </c>
      <c r="C1016" s="5" t="s">
        <v>981</v>
      </c>
      <c r="D1016" s="5" t="s">
        <v>982</v>
      </c>
      <c r="E1016" s="5">
        <v>36</v>
      </c>
      <c r="F1016" s="50">
        <v>30216</v>
      </c>
      <c r="G1016" s="5">
        <v>352383</v>
      </c>
      <c r="H1016" s="50">
        <v>39236</v>
      </c>
      <c r="I1016" s="5" t="s">
        <v>903</v>
      </c>
    </row>
    <row r="1017" spans="1:9" s="1" customFormat="1" x14ac:dyDescent="0.25">
      <c r="A1017" s="5" t="s">
        <v>454</v>
      </c>
      <c r="B1017" s="5" t="s">
        <v>594</v>
      </c>
      <c r="C1017" s="5" t="s">
        <v>983</v>
      </c>
      <c r="D1017" s="5" t="s">
        <v>460</v>
      </c>
      <c r="E1017" s="5">
        <v>37</v>
      </c>
      <c r="F1017" s="50">
        <v>29622</v>
      </c>
      <c r="G1017" s="5">
        <v>562400</v>
      </c>
      <c r="H1017" s="50">
        <v>39207</v>
      </c>
      <c r="I1017" s="5" t="s">
        <v>858</v>
      </c>
    </row>
    <row r="1018" spans="1:9" s="1" customFormat="1" x14ac:dyDescent="0.25">
      <c r="A1018" s="5" t="s">
        <v>454</v>
      </c>
      <c r="B1018" s="5" t="s">
        <v>719</v>
      </c>
      <c r="C1018" s="5" t="s">
        <v>930</v>
      </c>
      <c r="D1018" s="5" t="s">
        <v>416</v>
      </c>
      <c r="E1018" s="5">
        <v>33</v>
      </c>
      <c r="F1018" s="50">
        <v>31094</v>
      </c>
      <c r="G1018" s="5">
        <v>566961</v>
      </c>
      <c r="H1018" s="50">
        <v>39426</v>
      </c>
      <c r="I1018" s="5" t="s">
        <v>858</v>
      </c>
    </row>
    <row r="1019" spans="1:9" s="1" customFormat="1" x14ac:dyDescent="0.25">
      <c r="A1019" s="5" t="s">
        <v>454</v>
      </c>
      <c r="B1019" s="5" t="s">
        <v>509</v>
      </c>
      <c r="C1019" s="5" t="s">
        <v>984</v>
      </c>
      <c r="D1019" s="5" t="s">
        <v>439</v>
      </c>
      <c r="E1019" s="5">
        <v>28</v>
      </c>
      <c r="F1019" s="50">
        <v>32819</v>
      </c>
      <c r="G1019" s="5">
        <v>566900</v>
      </c>
      <c r="H1019" s="50">
        <v>39090</v>
      </c>
      <c r="I1019" s="5" t="s">
        <v>858</v>
      </c>
    </row>
    <row r="1020" spans="1:9" s="1" customFormat="1" x14ac:dyDescent="0.25">
      <c r="A1020" s="5" t="s">
        <v>454</v>
      </c>
      <c r="B1020" s="5" t="s">
        <v>570</v>
      </c>
      <c r="C1020" s="5" t="s">
        <v>985</v>
      </c>
      <c r="D1020" s="5" t="s">
        <v>457</v>
      </c>
      <c r="E1020" s="5">
        <v>34</v>
      </c>
      <c r="F1020" s="50">
        <v>30749</v>
      </c>
      <c r="G1020" s="5">
        <v>562409</v>
      </c>
      <c r="H1020" s="50">
        <v>39224</v>
      </c>
      <c r="I1020" s="5" t="s">
        <v>858</v>
      </c>
    </row>
    <row r="1021" spans="1:9" s="1" customFormat="1" x14ac:dyDescent="0.25">
      <c r="A1021" s="5" t="s">
        <v>413</v>
      </c>
      <c r="B1021" s="5" t="s">
        <v>517</v>
      </c>
      <c r="C1021" s="5" t="s">
        <v>986</v>
      </c>
      <c r="D1021" s="5" t="s">
        <v>416</v>
      </c>
      <c r="E1021" s="5">
        <v>36</v>
      </c>
      <c r="F1021" s="50">
        <v>30185</v>
      </c>
      <c r="G1021" s="5">
        <v>356905</v>
      </c>
      <c r="H1021" s="50">
        <v>39245</v>
      </c>
      <c r="I1021" s="5" t="s">
        <v>858</v>
      </c>
    </row>
    <row r="1022" spans="1:9" s="1" customFormat="1" x14ac:dyDescent="0.25">
      <c r="A1022" s="5" t="s">
        <v>454</v>
      </c>
      <c r="B1022" s="5" t="s">
        <v>579</v>
      </c>
      <c r="C1022" s="5" t="s">
        <v>987</v>
      </c>
      <c r="D1022" s="5" t="s">
        <v>460</v>
      </c>
      <c r="E1022" s="5">
        <v>31</v>
      </c>
      <c r="F1022" s="50">
        <v>31813</v>
      </c>
      <c r="G1022" s="5">
        <v>356943</v>
      </c>
      <c r="H1022" s="50">
        <v>39205</v>
      </c>
      <c r="I1022" s="5" t="s">
        <v>858</v>
      </c>
    </row>
    <row r="1023" spans="1:9" s="1" customFormat="1" x14ac:dyDescent="0.25">
      <c r="A1023" s="5" t="s">
        <v>454</v>
      </c>
      <c r="B1023" s="5" t="s">
        <v>446</v>
      </c>
      <c r="C1023" s="5" t="s">
        <v>988</v>
      </c>
      <c r="D1023" s="5" t="s">
        <v>439</v>
      </c>
      <c r="E1023" s="5">
        <v>31</v>
      </c>
      <c r="F1023" s="50">
        <v>31902</v>
      </c>
      <c r="G1023" s="5">
        <v>566906</v>
      </c>
      <c r="H1023" s="50">
        <v>39441</v>
      </c>
      <c r="I1023" s="5" t="s">
        <v>858</v>
      </c>
    </row>
    <row r="1024" spans="1:9" s="1" customFormat="1" x14ac:dyDescent="0.25">
      <c r="A1024" s="5" t="s">
        <v>413</v>
      </c>
      <c r="B1024" s="5" t="s">
        <v>648</v>
      </c>
      <c r="C1024" s="5" t="s">
        <v>984</v>
      </c>
      <c r="D1024" s="5" t="s">
        <v>460</v>
      </c>
      <c r="E1024" s="5">
        <v>32</v>
      </c>
      <c r="F1024" s="50">
        <v>31331</v>
      </c>
      <c r="G1024" s="5">
        <v>562424</v>
      </c>
      <c r="H1024" s="50">
        <v>39275</v>
      </c>
      <c r="I1024" s="5" t="s">
        <v>858</v>
      </c>
    </row>
    <row r="1025" spans="1:9" s="1" customFormat="1" x14ac:dyDescent="0.25">
      <c r="A1025" s="5" t="s">
        <v>408</v>
      </c>
      <c r="B1025" s="5" t="s">
        <v>492</v>
      </c>
      <c r="C1025" s="5" t="s">
        <v>989</v>
      </c>
      <c r="D1025" s="5" t="s">
        <v>460</v>
      </c>
      <c r="E1025" s="5">
        <v>29</v>
      </c>
      <c r="F1025" s="50">
        <v>32627</v>
      </c>
      <c r="G1025" s="5">
        <v>352569</v>
      </c>
      <c r="H1025" s="50">
        <v>39144</v>
      </c>
      <c r="I1025" s="5" t="s">
        <v>858</v>
      </c>
    </row>
    <row r="1026" spans="1:9" s="1" customFormat="1" x14ac:dyDescent="0.25">
      <c r="A1026" s="5" t="s">
        <v>454</v>
      </c>
      <c r="B1026" s="5" t="s">
        <v>629</v>
      </c>
      <c r="C1026" s="5" t="s">
        <v>990</v>
      </c>
      <c r="D1026" s="5" t="s">
        <v>460</v>
      </c>
      <c r="E1026" s="5">
        <v>29</v>
      </c>
      <c r="F1026" s="50">
        <v>32739</v>
      </c>
      <c r="G1026" s="5">
        <v>562566</v>
      </c>
      <c r="H1026" s="50">
        <v>39366</v>
      </c>
      <c r="I1026" s="5" t="s">
        <v>858</v>
      </c>
    </row>
    <row r="1027" spans="1:9" s="1" customFormat="1" x14ac:dyDescent="0.25">
      <c r="A1027" s="5" t="s">
        <v>454</v>
      </c>
      <c r="B1027" s="5" t="s">
        <v>483</v>
      </c>
      <c r="C1027" s="5" t="s">
        <v>956</v>
      </c>
      <c r="D1027" s="5" t="s">
        <v>502</v>
      </c>
      <c r="E1027" s="5">
        <v>34</v>
      </c>
      <c r="F1027" s="50">
        <v>30780</v>
      </c>
      <c r="G1027" s="5">
        <v>562439</v>
      </c>
      <c r="H1027" s="50">
        <v>39280</v>
      </c>
      <c r="I1027" s="5" t="s">
        <v>858</v>
      </c>
    </row>
    <row r="1028" spans="1:9" s="1" customFormat="1" x14ac:dyDescent="0.25">
      <c r="A1028" s="5" t="s">
        <v>408</v>
      </c>
      <c r="B1028" s="5" t="s">
        <v>157</v>
      </c>
      <c r="C1028" s="5" t="s">
        <v>991</v>
      </c>
      <c r="D1028" s="5" t="s">
        <v>473</v>
      </c>
      <c r="E1028" s="5">
        <v>37</v>
      </c>
      <c r="F1028" s="50">
        <v>29741</v>
      </c>
      <c r="G1028" s="5">
        <v>562440</v>
      </c>
      <c r="H1028" s="50">
        <v>39347</v>
      </c>
      <c r="I1028" s="5" t="s">
        <v>858</v>
      </c>
    </row>
    <row r="1029" spans="1:9" s="1" customFormat="1" x14ac:dyDescent="0.25">
      <c r="A1029" s="5" t="s">
        <v>408</v>
      </c>
      <c r="B1029" s="5" t="s">
        <v>495</v>
      </c>
      <c r="C1029" s="5" t="s">
        <v>992</v>
      </c>
      <c r="D1029" s="5" t="s">
        <v>473</v>
      </c>
      <c r="E1029" s="5">
        <v>31</v>
      </c>
      <c r="F1029" s="50">
        <v>31917</v>
      </c>
      <c r="G1029" s="5">
        <v>562447</v>
      </c>
      <c r="H1029" s="50">
        <v>39266</v>
      </c>
      <c r="I1029" s="5" t="s">
        <v>858</v>
      </c>
    </row>
    <row r="1030" spans="1:9" s="1" customFormat="1" x14ac:dyDescent="0.25">
      <c r="A1030" s="5" t="s">
        <v>413</v>
      </c>
      <c r="B1030" s="5" t="s">
        <v>409</v>
      </c>
      <c r="C1030" s="5" t="s">
        <v>993</v>
      </c>
      <c r="D1030" s="5" t="s">
        <v>460</v>
      </c>
      <c r="E1030" s="5">
        <v>32</v>
      </c>
      <c r="F1030" s="50">
        <v>31662</v>
      </c>
      <c r="G1030" s="5">
        <v>562446</v>
      </c>
      <c r="H1030" s="50">
        <v>39442</v>
      </c>
      <c r="I1030" s="5" t="s">
        <v>858</v>
      </c>
    </row>
    <row r="1031" spans="1:9" s="1" customFormat="1" x14ac:dyDescent="0.25">
      <c r="A1031" s="5" t="s">
        <v>454</v>
      </c>
      <c r="B1031" s="5" t="s">
        <v>485</v>
      </c>
      <c r="C1031" s="5" t="s">
        <v>523</v>
      </c>
      <c r="D1031" s="5" t="s">
        <v>416</v>
      </c>
      <c r="E1031" s="5">
        <v>35</v>
      </c>
      <c r="F1031" s="50">
        <v>30324</v>
      </c>
      <c r="G1031" s="5">
        <v>352451</v>
      </c>
      <c r="H1031" s="50">
        <v>39397</v>
      </c>
      <c r="I1031" s="5" t="s">
        <v>858</v>
      </c>
    </row>
    <row r="1032" spans="1:9" s="1" customFormat="1" x14ac:dyDescent="0.25">
      <c r="A1032" s="5" t="s">
        <v>408</v>
      </c>
      <c r="B1032" s="5" t="s">
        <v>572</v>
      </c>
      <c r="C1032" s="5" t="s">
        <v>679</v>
      </c>
      <c r="D1032" s="5" t="s">
        <v>741</v>
      </c>
      <c r="E1032" s="5">
        <v>40</v>
      </c>
      <c r="F1032" s="50">
        <v>28554</v>
      </c>
      <c r="G1032" s="5">
        <v>562453</v>
      </c>
      <c r="H1032" s="50">
        <v>39412</v>
      </c>
      <c r="I1032" s="5" t="s">
        <v>858</v>
      </c>
    </row>
    <row r="1033" spans="1:9" s="1" customFormat="1" x14ac:dyDescent="0.25">
      <c r="A1033" s="5" t="s">
        <v>408</v>
      </c>
      <c r="B1033" s="5" t="s">
        <v>625</v>
      </c>
      <c r="C1033" s="5" t="s">
        <v>161</v>
      </c>
      <c r="D1033" s="5" t="s">
        <v>749</v>
      </c>
      <c r="E1033" s="5">
        <v>37</v>
      </c>
      <c r="F1033" s="50">
        <v>29501</v>
      </c>
      <c r="G1033" s="5">
        <v>352454</v>
      </c>
      <c r="H1033" s="50">
        <v>39170</v>
      </c>
      <c r="I1033" s="5" t="s">
        <v>858</v>
      </c>
    </row>
    <row r="1034" spans="1:9" s="1" customFormat="1" x14ac:dyDescent="0.25">
      <c r="A1034" s="5" t="s">
        <v>454</v>
      </c>
      <c r="B1034" s="5" t="s">
        <v>665</v>
      </c>
      <c r="C1034" s="5" t="s">
        <v>994</v>
      </c>
      <c r="D1034" s="5" t="s">
        <v>473</v>
      </c>
      <c r="E1034" s="5">
        <v>36</v>
      </c>
      <c r="F1034" s="50">
        <v>30013</v>
      </c>
      <c r="G1034" s="5">
        <v>562456</v>
      </c>
      <c r="H1034" s="50">
        <v>39301</v>
      </c>
      <c r="I1034" s="5" t="s">
        <v>858</v>
      </c>
    </row>
    <row r="1035" spans="1:9" s="1" customFormat="1" x14ac:dyDescent="0.25">
      <c r="A1035" s="5" t="s">
        <v>454</v>
      </c>
      <c r="B1035" s="5" t="s">
        <v>437</v>
      </c>
      <c r="C1035" s="5" t="s">
        <v>596</v>
      </c>
      <c r="D1035" s="5" t="s">
        <v>473</v>
      </c>
      <c r="E1035" s="5">
        <v>35</v>
      </c>
      <c r="F1035" s="50">
        <v>30500</v>
      </c>
      <c r="G1035" s="5">
        <v>352461</v>
      </c>
      <c r="H1035" s="50">
        <v>39337</v>
      </c>
      <c r="I1035" s="5" t="s">
        <v>858</v>
      </c>
    </row>
    <row r="1036" spans="1:9" s="1" customFormat="1" x14ac:dyDescent="0.25">
      <c r="A1036" s="5" t="s">
        <v>454</v>
      </c>
      <c r="B1036" s="5" t="s">
        <v>452</v>
      </c>
      <c r="C1036" s="5" t="s">
        <v>844</v>
      </c>
      <c r="D1036" s="5" t="s">
        <v>460</v>
      </c>
      <c r="E1036" s="5">
        <v>31</v>
      </c>
      <c r="F1036" s="50">
        <v>31917</v>
      </c>
      <c r="G1036" s="5">
        <v>352464</v>
      </c>
      <c r="H1036" s="50">
        <v>39266</v>
      </c>
      <c r="I1036" s="5" t="s">
        <v>858</v>
      </c>
    </row>
    <row r="1037" spans="1:9" s="1" customFormat="1" x14ac:dyDescent="0.25">
      <c r="A1037" s="5" t="s">
        <v>413</v>
      </c>
      <c r="B1037" s="5" t="s">
        <v>485</v>
      </c>
      <c r="C1037" s="5" t="s">
        <v>640</v>
      </c>
      <c r="D1037" s="5" t="s">
        <v>439</v>
      </c>
      <c r="E1037" s="5">
        <v>42</v>
      </c>
      <c r="F1037" s="50">
        <v>27708</v>
      </c>
      <c r="G1037" s="5">
        <v>562467</v>
      </c>
      <c r="H1037" s="50">
        <v>39162</v>
      </c>
      <c r="I1037" s="5" t="s">
        <v>858</v>
      </c>
    </row>
    <row r="1038" spans="1:9" s="1" customFormat="1" x14ac:dyDescent="0.25">
      <c r="A1038" s="5" t="s">
        <v>413</v>
      </c>
      <c r="B1038" s="5" t="s">
        <v>455</v>
      </c>
      <c r="C1038" s="5" t="s">
        <v>995</v>
      </c>
      <c r="D1038" s="5" t="s">
        <v>996</v>
      </c>
      <c r="E1038" s="5">
        <v>35</v>
      </c>
      <c r="F1038" s="50">
        <v>30265</v>
      </c>
      <c r="G1038" s="5">
        <v>352468</v>
      </c>
      <c r="H1038" s="50">
        <v>39377</v>
      </c>
      <c r="I1038" s="5" t="s">
        <v>903</v>
      </c>
    </row>
    <row r="1039" spans="1:9" s="1" customFormat="1" x14ac:dyDescent="0.25">
      <c r="A1039" s="5" t="s">
        <v>413</v>
      </c>
      <c r="B1039" s="5" t="s">
        <v>570</v>
      </c>
      <c r="C1039" s="5" t="s">
        <v>847</v>
      </c>
      <c r="D1039" s="5" t="s">
        <v>439</v>
      </c>
      <c r="E1039" s="5">
        <v>44</v>
      </c>
      <c r="F1039" s="50">
        <v>26959</v>
      </c>
      <c r="G1039" s="5">
        <v>352488</v>
      </c>
      <c r="H1039" s="50">
        <v>35175</v>
      </c>
      <c r="I1039" s="5" t="s">
        <v>417</v>
      </c>
    </row>
    <row r="1040" spans="1:9" s="1" customFormat="1" x14ac:dyDescent="0.25">
      <c r="A1040" s="5" t="s">
        <v>454</v>
      </c>
      <c r="B1040" s="5" t="s">
        <v>570</v>
      </c>
      <c r="C1040" s="5" t="s">
        <v>942</v>
      </c>
      <c r="D1040" s="5" t="s">
        <v>460</v>
      </c>
      <c r="E1040" s="5">
        <v>38</v>
      </c>
      <c r="F1040" s="50">
        <v>29309</v>
      </c>
      <c r="G1040" s="5">
        <v>352493</v>
      </c>
      <c r="H1040" s="50">
        <v>39180</v>
      </c>
      <c r="I1040" s="5" t="s">
        <v>858</v>
      </c>
    </row>
    <row r="1041" spans="1:9" s="1" customFormat="1" x14ac:dyDescent="0.25">
      <c r="A1041" s="5" t="s">
        <v>454</v>
      </c>
      <c r="B1041" s="5" t="s">
        <v>568</v>
      </c>
      <c r="C1041" s="5" t="s">
        <v>722</v>
      </c>
      <c r="D1041" s="5" t="s">
        <v>460</v>
      </c>
      <c r="E1041" s="5">
        <v>35</v>
      </c>
      <c r="F1041" s="50">
        <v>30547</v>
      </c>
      <c r="G1041" s="5">
        <v>562491</v>
      </c>
      <c r="H1041" s="50">
        <v>39205</v>
      </c>
      <c r="I1041" s="5" t="s">
        <v>858</v>
      </c>
    </row>
    <row r="1042" spans="1:9" s="1" customFormat="1" x14ac:dyDescent="0.25">
      <c r="A1042" s="5" t="s">
        <v>454</v>
      </c>
      <c r="B1042" s="5" t="s">
        <v>464</v>
      </c>
      <c r="C1042" s="5" t="s">
        <v>943</v>
      </c>
      <c r="D1042" s="5" t="s">
        <v>622</v>
      </c>
      <c r="E1042" s="5">
        <v>44</v>
      </c>
      <c r="F1042" s="50">
        <v>27171</v>
      </c>
      <c r="G1042" s="5">
        <v>562497</v>
      </c>
      <c r="H1042" s="50">
        <v>35160</v>
      </c>
      <c r="I1042" s="5" t="s">
        <v>858</v>
      </c>
    </row>
    <row r="1043" spans="1:9" s="1" customFormat="1" x14ac:dyDescent="0.25">
      <c r="A1043" s="5" t="s">
        <v>454</v>
      </c>
      <c r="B1043" s="5" t="s">
        <v>561</v>
      </c>
      <c r="C1043" s="5" t="s">
        <v>969</v>
      </c>
      <c r="D1043" s="5" t="s">
        <v>439</v>
      </c>
      <c r="E1043" s="5">
        <v>34</v>
      </c>
      <c r="F1043" s="50">
        <v>30875</v>
      </c>
      <c r="G1043" s="5">
        <v>562505</v>
      </c>
      <c r="H1043" s="50">
        <v>39222</v>
      </c>
      <c r="I1043" s="5" t="s">
        <v>858</v>
      </c>
    </row>
    <row r="1044" spans="1:9" s="1" customFormat="1" x14ac:dyDescent="0.25">
      <c r="A1044" s="5" t="s">
        <v>413</v>
      </c>
      <c r="B1044" s="5" t="s">
        <v>592</v>
      </c>
      <c r="C1044" s="5" t="s">
        <v>942</v>
      </c>
      <c r="D1044" s="5" t="s">
        <v>439</v>
      </c>
      <c r="E1044" s="5">
        <v>37</v>
      </c>
      <c r="F1044" s="50">
        <v>29581</v>
      </c>
      <c r="G1044" s="5">
        <v>352507</v>
      </c>
      <c r="H1044" s="50">
        <v>39335</v>
      </c>
      <c r="I1044" s="5" t="s">
        <v>858</v>
      </c>
    </row>
    <row r="1045" spans="1:9" s="1" customFormat="1" x14ac:dyDescent="0.25">
      <c r="A1045" s="5" t="s">
        <v>454</v>
      </c>
      <c r="B1045" s="5" t="s">
        <v>490</v>
      </c>
      <c r="C1045" s="5" t="s">
        <v>984</v>
      </c>
      <c r="D1045" s="5" t="s">
        <v>439</v>
      </c>
      <c r="E1045" s="5">
        <v>32</v>
      </c>
      <c r="F1045" s="50">
        <v>31361</v>
      </c>
      <c r="G1045" s="5">
        <v>352512</v>
      </c>
      <c r="H1045" s="50">
        <v>39087</v>
      </c>
      <c r="I1045" s="5" t="s">
        <v>858</v>
      </c>
    </row>
    <row r="1046" spans="1:9" s="1" customFormat="1" x14ac:dyDescent="0.25">
      <c r="A1046" s="5" t="s">
        <v>413</v>
      </c>
      <c r="B1046" s="5" t="s">
        <v>429</v>
      </c>
      <c r="C1046" s="5" t="s">
        <v>893</v>
      </c>
      <c r="D1046" s="5" t="s">
        <v>749</v>
      </c>
      <c r="E1046" s="5">
        <v>34</v>
      </c>
      <c r="F1046" s="50">
        <v>30645</v>
      </c>
      <c r="G1046" s="5">
        <v>350930</v>
      </c>
      <c r="H1046" s="50">
        <v>39214</v>
      </c>
      <c r="I1046" s="5" t="s">
        <v>858</v>
      </c>
    </row>
    <row r="1047" spans="1:9" s="1" customFormat="1" x14ac:dyDescent="0.25">
      <c r="A1047" s="5" t="s">
        <v>408</v>
      </c>
      <c r="B1047" s="5" t="s">
        <v>434</v>
      </c>
      <c r="C1047" s="5" t="s">
        <v>901</v>
      </c>
      <c r="D1047" s="5" t="s">
        <v>482</v>
      </c>
      <c r="E1047" s="5">
        <v>38</v>
      </c>
      <c r="F1047" s="50">
        <v>29327</v>
      </c>
      <c r="G1047" s="5">
        <v>352618</v>
      </c>
      <c r="H1047" s="50">
        <v>36222</v>
      </c>
      <c r="I1047" s="5" t="s">
        <v>858</v>
      </c>
    </row>
    <row r="1048" spans="1:9" s="1" customFormat="1" x14ac:dyDescent="0.25">
      <c r="A1048" s="5" t="s">
        <v>413</v>
      </c>
      <c r="B1048" s="5" t="s">
        <v>546</v>
      </c>
      <c r="C1048" s="5" t="s">
        <v>907</v>
      </c>
      <c r="D1048" s="5" t="s">
        <v>460</v>
      </c>
      <c r="E1048" s="5">
        <v>31</v>
      </c>
      <c r="F1048" s="50">
        <v>31948</v>
      </c>
      <c r="G1048" s="5">
        <v>352613</v>
      </c>
      <c r="H1048" s="50">
        <v>39412</v>
      </c>
      <c r="I1048" s="5" t="s">
        <v>858</v>
      </c>
    </row>
    <row r="1049" spans="1:9" s="1" customFormat="1" x14ac:dyDescent="0.25">
      <c r="A1049" s="5" t="s">
        <v>454</v>
      </c>
      <c r="B1049" s="5" t="s">
        <v>471</v>
      </c>
      <c r="C1049" s="5" t="s">
        <v>922</v>
      </c>
      <c r="D1049" s="5" t="s">
        <v>460</v>
      </c>
      <c r="E1049" s="5">
        <v>32</v>
      </c>
      <c r="F1049" s="50">
        <v>31332</v>
      </c>
      <c r="G1049" s="5">
        <v>562627</v>
      </c>
      <c r="H1049" s="50">
        <v>39426</v>
      </c>
      <c r="I1049" s="5" t="s">
        <v>858</v>
      </c>
    </row>
    <row r="1050" spans="1:9" s="1" customFormat="1" x14ac:dyDescent="0.25">
      <c r="A1050" s="5" t="s">
        <v>408</v>
      </c>
      <c r="B1050" s="5" t="s">
        <v>458</v>
      </c>
      <c r="C1050" s="5" t="s">
        <v>997</v>
      </c>
      <c r="D1050" s="5" t="s">
        <v>460</v>
      </c>
      <c r="E1050" s="5">
        <v>31</v>
      </c>
      <c r="F1050" s="50">
        <v>31844</v>
      </c>
      <c r="G1050" s="5">
        <v>562630</v>
      </c>
      <c r="H1050" s="50">
        <v>39370</v>
      </c>
      <c r="I1050" s="5" t="s">
        <v>858</v>
      </c>
    </row>
    <row r="1051" spans="1:9" s="1" customFormat="1" x14ac:dyDescent="0.25">
      <c r="A1051" s="5" t="s">
        <v>408</v>
      </c>
      <c r="B1051" s="5" t="s">
        <v>500</v>
      </c>
      <c r="C1051" s="5" t="s">
        <v>913</v>
      </c>
      <c r="D1051" s="5" t="s">
        <v>460</v>
      </c>
      <c r="E1051" s="5">
        <v>37</v>
      </c>
      <c r="F1051" s="50">
        <v>29777</v>
      </c>
      <c r="G1051" s="5">
        <v>352501</v>
      </c>
      <c r="H1051" s="50">
        <v>39107</v>
      </c>
      <c r="I1051" s="5" t="s">
        <v>858</v>
      </c>
    </row>
    <row r="1052" spans="1:9" s="1" customFormat="1" x14ac:dyDescent="0.25">
      <c r="A1052" s="5" t="s">
        <v>454</v>
      </c>
      <c r="B1052" s="5" t="s">
        <v>671</v>
      </c>
      <c r="C1052" s="5" t="s">
        <v>998</v>
      </c>
      <c r="D1052" s="5" t="s">
        <v>439</v>
      </c>
      <c r="E1052" s="5">
        <v>30</v>
      </c>
      <c r="F1052" s="50">
        <v>32341</v>
      </c>
      <c r="G1052" s="5">
        <v>562648</v>
      </c>
      <c r="H1052" s="50">
        <v>39222</v>
      </c>
      <c r="I1052" s="5" t="s">
        <v>858</v>
      </c>
    </row>
    <row r="1053" spans="1:9" s="1" customFormat="1" x14ac:dyDescent="0.25">
      <c r="A1053" s="5" t="s">
        <v>408</v>
      </c>
      <c r="B1053" s="5" t="s">
        <v>614</v>
      </c>
      <c r="C1053" s="5" t="s">
        <v>835</v>
      </c>
      <c r="D1053" s="5" t="s">
        <v>470</v>
      </c>
      <c r="E1053" s="5">
        <v>38</v>
      </c>
      <c r="F1053" s="50">
        <v>29277</v>
      </c>
      <c r="G1053" s="5">
        <v>562626</v>
      </c>
      <c r="H1053" s="50">
        <v>39337</v>
      </c>
      <c r="I1053" s="5" t="s">
        <v>858</v>
      </c>
    </row>
    <row r="1054" spans="1:9" s="1" customFormat="1" x14ac:dyDescent="0.25">
      <c r="A1054" s="5" t="s">
        <v>413</v>
      </c>
      <c r="B1054" s="5" t="s">
        <v>748</v>
      </c>
      <c r="C1054" s="5" t="s">
        <v>600</v>
      </c>
      <c r="D1054" s="5" t="s">
        <v>416</v>
      </c>
      <c r="E1054" s="5">
        <v>40</v>
      </c>
      <c r="F1054" s="50">
        <v>28455</v>
      </c>
      <c r="G1054" s="5">
        <v>352642</v>
      </c>
      <c r="H1054" s="50">
        <v>39175</v>
      </c>
      <c r="I1054" s="5" t="s">
        <v>858</v>
      </c>
    </row>
    <row r="1055" spans="1:9" s="1" customFormat="1" x14ac:dyDescent="0.25">
      <c r="A1055" s="5" t="s">
        <v>413</v>
      </c>
      <c r="B1055" s="5" t="s">
        <v>185</v>
      </c>
      <c r="C1055" s="5" t="s">
        <v>907</v>
      </c>
      <c r="D1055" s="5" t="s">
        <v>416</v>
      </c>
      <c r="E1055" s="5">
        <v>33</v>
      </c>
      <c r="F1055" s="50">
        <v>31215</v>
      </c>
      <c r="G1055" s="5">
        <v>352660</v>
      </c>
      <c r="H1055" s="50">
        <v>39129</v>
      </c>
      <c r="I1055" s="5" t="s">
        <v>858</v>
      </c>
    </row>
    <row r="1056" spans="1:9" s="1" customFormat="1" x14ac:dyDescent="0.25">
      <c r="A1056" s="5" t="s">
        <v>454</v>
      </c>
      <c r="B1056" s="5" t="s">
        <v>521</v>
      </c>
      <c r="C1056" s="5" t="s">
        <v>983</v>
      </c>
      <c r="D1056" s="5" t="s">
        <v>460</v>
      </c>
      <c r="E1056" s="5">
        <v>31</v>
      </c>
      <c r="F1056" s="50">
        <v>31782</v>
      </c>
      <c r="G1056" s="5">
        <v>352667</v>
      </c>
      <c r="H1056" s="50">
        <v>39170</v>
      </c>
      <c r="I1056" s="5" t="s">
        <v>858</v>
      </c>
    </row>
    <row r="1057" spans="1:9" s="1" customFormat="1" x14ac:dyDescent="0.25">
      <c r="A1057" s="5" t="s">
        <v>408</v>
      </c>
      <c r="B1057" s="5" t="s">
        <v>625</v>
      </c>
      <c r="C1057" s="5" t="s">
        <v>542</v>
      </c>
      <c r="D1057" s="5" t="s">
        <v>868</v>
      </c>
      <c r="E1057" s="5">
        <v>44</v>
      </c>
      <c r="F1057" s="50">
        <v>27171</v>
      </c>
      <c r="G1057" s="5">
        <v>562656</v>
      </c>
      <c r="H1057" s="50">
        <v>35160</v>
      </c>
      <c r="I1057" s="5" t="s">
        <v>858</v>
      </c>
    </row>
    <row r="1058" spans="1:9" s="1" customFormat="1" x14ac:dyDescent="0.25">
      <c r="A1058" s="5" t="s">
        <v>408</v>
      </c>
      <c r="B1058" s="5" t="s">
        <v>446</v>
      </c>
      <c r="C1058" s="5" t="s">
        <v>999</v>
      </c>
      <c r="D1058" s="5" t="s">
        <v>445</v>
      </c>
      <c r="E1058" s="5">
        <v>42</v>
      </c>
      <c r="F1058" s="50">
        <v>27679</v>
      </c>
      <c r="G1058" s="5">
        <v>352650</v>
      </c>
      <c r="H1058" s="50">
        <v>35219</v>
      </c>
      <c r="I1058" s="5" t="s">
        <v>858</v>
      </c>
    </row>
    <row r="1059" spans="1:9" s="1" customFormat="1" x14ac:dyDescent="0.25">
      <c r="A1059" s="5" t="s">
        <v>413</v>
      </c>
      <c r="B1059" s="5" t="s">
        <v>730</v>
      </c>
      <c r="C1059" s="5" t="s">
        <v>175</v>
      </c>
      <c r="D1059" s="5" t="s">
        <v>460</v>
      </c>
      <c r="E1059" s="5">
        <v>40</v>
      </c>
      <c r="F1059" s="50">
        <v>28663</v>
      </c>
      <c r="G1059" s="5">
        <v>562635</v>
      </c>
      <c r="H1059" s="50">
        <v>39167</v>
      </c>
      <c r="I1059" s="5" t="s">
        <v>858</v>
      </c>
    </row>
    <row r="1060" spans="1:9" s="1" customFormat="1" x14ac:dyDescent="0.25">
      <c r="A1060" s="5" t="s">
        <v>408</v>
      </c>
      <c r="B1060" s="5" t="s">
        <v>578</v>
      </c>
      <c r="C1060" s="5" t="s">
        <v>629</v>
      </c>
      <c r="D1060" s="5" t="s">
        <v>473</v>
      </c>
      <c r="E1060" s="5">
        <v>35</v>
      </c>
      <c r="F1060" s="50">
        <v>30566</v>
      </c>
      <c r="G1060" s="5">
        <v>562658</v>
      </c>
      <c r="H1060" s="50">
        <v>39108</v>
      </c>
      <c r="I1060" s="5" t="s">
        <v>858</v>
      </c>
    </row>
    <row r="1061" spans="1:9" s="1" customFormat="1" x14ac:dyDescent="0.25">
      <c r="A1061" s="5" t="s">
        <v>413</v>
      </c>
      <c r="B1061" s="5" t="s">
        <v>817</v>
      </c>
      <c r="C1061" s="5" t="s">
        <v>1000</v>
      </c>
      <c r="D1061" s="5" t="s">
        <v>473</v>
      </c>
      <c r="E1061" s="5">
        <v>34</v>
      </c>
      <c r="F1061" s="50">
        <v>30822</v>
      </c>
      <c r="G1061" s="5">
        <v>562657</v>
      </c>
      <c r="H1061" s="50">
        <v>39362</v>
      </c>
      <c r="I1061" s="5" t="s">
        <v>858</v>
      </c>
    </row>
    <row r="1062" spans="1:9" s="1" customFormat="1" x14ac:dyDescent="0.25">
      <c r="A1062" s="5" t="s">
        <v>454</v>
      </c>
      <c r="B1062" s="5" t="s">
        <v>479</v>
      </c>
      <c r="C1062" s="5" t="s">
        <v>523</v>
      </c>
      <c r="D1062" s="5" t="s">
        <v>460</v>
      </c>
      <c r="E1062" s="5">
        <v>34</v>
      </c>
      <c r="F1062" s="50">
        <v>30867</v>
      </c>
      <c r="G1062" s="5">
        <v>352679</v>
      </c>
      <c r="H1062" s="50">
        <v>39424</v>
      </c>
      <c r="I1062" s="5" t="s">
        <v>858</v>
      </c>
    </row>
    <row r="1063" spans="1:9" s="1" customFormat="1" x14ac:dyDescent="0.25">
      <c r="A1063" s="5" t="s">
        <v>413</v>
      </c>
      <c r="B1063" s="5" t="s">
        <v>667</v>
      </c>
      <c r="C1063" s="5" t="s">
        <v>993</v>
      </c>
      <c r="D1063" s="5" t="s">
        <v>460</v>
      </c>
      <c r="E1063" s="5">
        <v>33</v>
      </c>
      <c r="F1063" s="50">
        <v>31109</v>
      </c>
      <c r="G1063" s="5">
        <v>562665</v>
      </c>
      <c r="H1063" s="50">
        <v>39396</v>
      </c>
      <c r="I1063" s="5" t="s">
        <v>858</v>
      </c>
    </row>
    <row r="1064" spans="1:9" s="1" customFormat="1" x14ac:dyDescent="0.25">
      <c r="A1064" s="5" t="s">
        <v>408</v>
      </c>
      <c r="B1064" s="5" t="s">
        <v>521</v>
      </c>
      <c r="C1064" s="5" t="s">
        <v>1001</v>
      </c>
      <c r="D1064" s="5" t="s">
        <v>460</v>
      </c>
      <c r="E1064" s="5">
        <v>37</v>
      </c>
      <c r="F1064" s="50">
        <v>29681</v>
      </c>
      <c r="G1064" s="5">
        <v>562654</v>
      </c>
      <c r="H1064" s="50">
        <v>39306</v>
      </c>
      <c r="I1064" s="5" t="s">
        <v>858</v>
      </c>
    </row>
    <row r="1065" spans="1:9" s="1" customFormat="1" x14ac:dyDescent="0.25">
      <c r="A1065" s="5" t="s">
        <v>413</v>
      </c>
      <c r="B1065" s="5" t="s">
        <v>476</v>
      </c>
      <c r="C1065" s="5" t="s">
        <v>1002</v>
      </c>
      <c r="D1065" s="5" t="s">
        <v>411</v>
      </c>
      <c r="E1065" s="5">
        <v>47</v>
      </c>
      <c r="F1065" s="50">
        <v>26104</v>
      </c>
      <c r="G1065" s="5">
        <v>352637</v>
      </c>
      <c r="H1065" s="50">
        <v>35214</v>
      </c>
      <c r="I1065" s="5" t="s">
        <v>918</v>
      </c>
    </row>
    <row r="1066" spans="1:9" s="1" customFormat="1" x14ac:dyDescent="0.25">
      <c r="A1066" s="5" t="s">
        <v>413</v>
      </c>
      <c r="B1066" s="5" t="s">
        <v>648</v>
      </c>
      <c r="C1066" s="5" t="s">
        <v>849</v>
      </c>
      <c r="D1066" s="5" t="s">
        <v>416</v>
      </c>
      <c r="E1066" s="5">
        <v>32</v>
      </c>
      <c r="F1066" s="50">
        <v>31561</v>
      </c>
      <c r="G1066" s="5">
        <v>352690</v>
      </c>
      <c r="H1066" s="50">
        <v>39411</v>
      </c>
      <c r="I1066" s="5" t="s">
        <v>858</v>
      </c>
    </row>
    <row r="1067" spans="1:9" s="1" customFormat="1" x14ac:dyDescent="0.25">
      <c r="A1067" s="5" t="s">
        <v>413</v>
      </c>
      <c r="B1067" s="5" t="s">
        <v>534</v>
      </c>
      <c r="C1067" s="5" t="s">
        <v>896</v>
      </c>
      <c r="D1067" s="5" t="s">
        <v>416</v>
      </c>
      <c r="E1067" s="5">
        <v>44</v>
      </c>
      <c r="F1067" s="50">
        <v>27248</v>
      </c>
      <c r="G1067" s="5">
        <v>562692</v>
      </c>
      <c r="H1067" s="50">
        <v>39424</v>
      </c>
      <c r="I1067" s="5" t="s">
        <v>858</v>
      </c>
    </row>
    <row r="1068" spans="1:9" s="1" customFormat="1" x14ac:dyDescent="0.25">
      <c r="A1068" s="5" t="s">
        <v>408</v>
      </c>
      <c r="B1068" s="5" t="s">
        <v>681</v>
      </c>
      <c r="C1068" s="5" t="s">
        <v>862</v>
      </c>
      <c r="D1068" s="5" t="s">
        <v>439</v>
      </c>
      <c r="E1068" s="5">
        <v>34</v>
      </c>
      <c r="F1068" s="50">
        <v>30792</v>
      </c>
      <c r="G1068" s="5">
        <v>352670</v>
      </c>
      <c r="H1068" s="50">
        <v>39347</v>
      </c>
      <c r="I1068" s="5" t="s">
        <v>858</v>
      </c>
    </row>
    <row r="1069" spans="1:9" s="1" customFormat="1" x14ac:dyDescent="0.25">
      <c r="A1069" s="5" t="s">
        <v>454</v>
      </c>
      <c r="B1069" s="5" t="s">
        <v>517</v>
      </c>
      <c r="C1069" s="5" t="s">
        <v>984</v>
      </c>
      <c r="D1069" s="5" t="s">
        <v>460</v>
      </c>
      <c r="E1069" s="5">
        <v>32</v>
      </c>
      <c r="F1069" s="50">
        <v>31531</v>
      </c>
      <c r="G1069" s="5">
        <v>352671</v>
      </c>
      <c r="H1069" s="50">
        <v>39123</v>
      </c>
      <c r="I1069" s="5" t="s">
        <v>858</v>
      </c>
    </row>
    <row r="1070" spans="1:9" s="1" customFormat="1" x14ac:dyDescent="0.25">
      <c r="A1070" s="5" t="s">
        <v>454</v>
      </c>
      <c r="B1070" s="5" t="s">
        <v>479</v>
      </c>
      <c r="C1070" s="5" t="s">
        <v>1003</v>
      </c>
      <c r="D1070" s="5" t="s">
        <v>460</v>
      </c>
      <c r="E1070" s="5">
        <v>30</v>
      </c>
      <c r="F1070" s="50">
        <v>32091</v>
      </c>
      <c r="G1070" s="5">
        <v>352704</v>
      </c>
      <c r="H1070" s="50">
        <v>39237</v>
      </c>
      <c r="I1070" s="5" t="s">
        <v>858</v>
      </c>
    </row>
    <row r="1071" spans="1:9" s="1" customFormat="1" x14ac:dyDescent="0.25">
      <c r="A1071" s="5" t="s">
        <v>454</v>
      </c>
      <c r="B1071" s="5" t="s">
        <v>550</v>
      </c>
      <c r="C1071" s="5" t="s">
        <v>893</v>
      </c>
      <c r="D1071" s="5" t="s">
        <v>416</v>
      </c>
      <c r="E1071" s="5">
        <v>32</v>
      </c>
      <c r="F1071" s="50">
        <v>31646</v>
      </c>
      <c r="G1071" s="5">
        <v>352683</v>
      </c>
      <c r="H1071" s="50">
        <v>39219</v>
      </c>
      <c r="I1071" s="5" t="s">
        <v>858</v>
      </c>
    </row>
    <row r="1072" spans="1:9" s="1" customFormat="1" x14ac:dyDescent="0.25">
      <c r="A1072" s="5" t="s">
        <v>413</v>
      </c>
      <c r="B1072" s="5" t="s">
        <v>483</v>
      </c>
      <c r="C1072" s="5" t="s">
        <v>640</v>
      </c>
      <c r="D1072" s="5" t="s">
        <v>411</v>
      </c>
      <c r="E1072" s="5">
        <v>39</v>
      </c>
      <c r="F1072" s="50">
        <v>28849</v>
      </c>
      <c r="G1072" s="5">
        <v>562647</v>
      </c>
      <c r="H1072" s="50">
        <v>39236</v>
      </c>
      <c r="I1072" s="5" t="s">
        <v>858</v>
      </c>
    </row>
    <row r="1073" spans="1:9" s="1" customFormat="1" x14ac:dyDescent="0.25">
      <c r="A1073" s="5" t="s">
        <v>413</v>
      </c>
      <c r="B1073" s="5" t="s">
        <v>481</v>
      </c>
      <c r="C1073" s="5" t="s">
        <v>986</v>
      </c>
      <c r="D1073" s="5" t="s">
        <v>439</v>
      </c>
      <c r="E1073" s="5">
        <v>31</v>
      </c>
      <c r="F1073" s="50">
        <v>31754</v>
      </c>
      <c r="G1073" s="5">
        <v>562720</v>
      </c>
      <c r="H1073" s="50">
        <v>39207</v>
      </c>
      <c r="I1073" s="5" t="s">
        <v>858</v>
      </c>
    </row>
    <row r="1074" spans="1:9" s="1" customFormat="1" x14ac:dyDescent="0.25">
      <c r="A1074" s="5" t="s">
        <v>408</v>
      </c>
      <c r="B1074" s="5" t="s">
        <v>452</v>
      </c>
      <c r="C1074" s="5" t="s">
        <v>870</v>
      </c>
      <c r="D1074" s="5" t="s">
        <v>416</v>
      </c>
      <c r="E1074" s="5">
        <v>37</v>
      </c>
      <c r="F1074" s="50">
        <v>29802</v>
      </c>
      <c r="G1074" s="5">
        <v>352731</v>
      </c>
      <c r="H1074" s="50">
        <v>39426</v>
      </c>
      <c r="I1074" s="5" t="s">
        <v>858</v>
      </c>
    </row>
    <row r="1075" spans="1:9" s="1" customFormat="1" x14ac:dyDescent="0.25">
      <c r="A1075" s="5" t="s">
        <v>454</v>
      </c>
      <c r="B1075" s="5" t="s">
        <v>766</v>
      </c>
      <c r="C1075" s="5" t="s">
        <v>847</v>
      </c>
      <c r="D1075" s="5" t="s">
        <v>416</v>
      </c>
      <c r="E1075" s="5">
        <v>33</v>
      </c>
      <c r="F1075" s="50">
        <v>31302</v>
      </c>
      <c r="G1075" s="5">
        <v>562732</v>
      </c>
      <c r="H1075" s="50">
        <v>39090</v>
      </c>
      <c r="I1075" s="5" t="s">
        <v>858</v>
      </c>
    </row>
    <row r="1076" spans="1:9" s="1" customFormat="1" x14ac:dyDescent="0.25">
      <c r="A1076" s="5" t="s">
        <v>454</v>
      </c>
      <c r="B1076" s="5" t="s">
        <v>517</v>
      </c>
      <c r="C1076" s="5" t="s">
        <v>847</v>
      </c>
      <c r="D1076" s="5" t="s">
        <v>958</v>
      </c>
      <c r="E1076" s="5">
        <v>34</v>
      </c>
      <c r="F1076" s="50">
        <v>30807</v>
      </c>
      <c r="G1076" s="5">
        <v>562737</v>
      </c>
      <c r="H1076" s="50">
        <v>36668</v>
      </c>
      <c r="I1076" s="5" t="s">
        <v>858</v>
      </c>
    </row>
    <row r="1077" spans="1:9" s="1" customFormat="1" x14ac:dyDescent="0.25">
      <c r="A1077" s="5" t="s">
        <v>408</v>
      </c>
      <c r="B1077" s="5" t="s">
        <v>748</v>
      </c>
      <c r="C1077" s="5" t="s">
        <v>1004</v>
      </c>
      <c r="D1077" s="5" t="s">
        <v>416</v>
      </c>
      <c r="E1077" s="5">
        <v>31</v>
      </c>
      <c r="F1077" s="50">
        <v>31723</v>
      </c>
      <c r="G1077" s="5">
        <v>352738</v>
      </c>
      <c r="H1077" s="50">
        <v>36689</v>
      </c>
      <c r="I1077" s="5" t="s">
        <v>858</v>
      </c>
    </row>
    <row r="1078" spans="1:9" s="1" customFormat="1" x14ac:dyDescent="0.25">
      <c r="A1078" s="5" t="s">
        <v>454</v>
      </c>
      <c r="B1078" s="5" t="s">
        <v>667</v>
      </c>
      <c r="C1078" s="5" t="s">
        <v>1005</v>
      </c>
      <c r="D1078" s="5" t="s">
        <v>439</v>
      </c>
      <c r="E1078" s="5">
        <v>31</v>
      </c>
      <c r="F1078" s="50">
        <v>31875</v>
      </c>
      <c r="G1078" s="5">
        <v>352744</v>
      </c>
      <c r="H1078" s="50">
        <v>36649</v>
      </c>
      <c r="I1078" s="5" t="s">
        <v>858</v>
      </c>
    </row>
    <row r="1079" spans="1:9" s="1" customFormat="1" x14ac:dyDescent="0.25">
      <c r="A1079" s="5" t="s">
        <v>408</v>
      </c>
      <c r="B1079" s="5" t="s">
        <v>646</v>
      </c>
      <c r="C1079" s="5" t="s">
        <v>715</v>
      </c>
      <c r="D1079" s="5" t="s">
        <v>668</v>
      </c>
      <c r="E1079" s="5">
        <v>43</v>
      </c>
      <c r="F1079" s="50">
        <v>27371</v>
      </c>
      <c r="G1079" s="5">
        <v>352747</v>
      </c>
      <c r="H1079" s="50">
        <v>36885</v>
      </c>
      <c r="I1079" s="5" t="s">
        <v>858</v>
      </c>
    </row>
    <row r="1080" spans="1:9" s="1" customFormat="1" x14ac:dyDescent="0.25">
      <c r="A1080" s="5" t="s">
        <v>408</v>
      </c>
      <c r="B1080" s="5" t="s">
        <v>467</v>
      </c>
      <c r="C1080" s="5" t="s">
        <v>1006</v>
      </c>
      <c r="D1080" s="5" t="s">
        <v>416</v>
      </c>
      <c r="E1080" s="5">
        <v>30</v>
      </c>
      <c r="F1080" s="50">
        <v>32328</v>
      </c>
      <c r="G1080" s="5">
        <v>562748</v>
      </c>
      <c r="H1080" s="50">
        <v>36719</v>
      </c>
      <c r="I1080" s="5" t="s">
        <v>858</v>
      </c>
    </row>
    <row r="1081" spans="1:9" s="1" customFormat="1" x14ac:dyDescent="0.25">
      <c r="A1081" s="5" t="s">
        <v>454</v>
      </c>
      <c r="B1081" s="5" t="s">
        <v>712</v>
      </c>
      <c r="C1081" s="5" t="s">
        <v>596</v>
      </c>
      <c r="D1081" s="5" t="s">
        <v>749</v>
      </c>
      <c r="E1081" s="5">
        <v>34</v>
      </c>
      <c r="F1081" s="50">
        <v>30717</v>
      </c>
      <c r="G1081" s="5">
        <v>352739</v>
      </c>
      <c r="H1081" s="50">
        <v>36588</v>
      </c>
      <c r="I1081" s="5" t="s">
        <v>858</v>
      </c>
    </row>
    <row r="1082" spans="1:9" s="1" customFormat="1" x14ac:dyDescent="0.25">
      <c r="A1082" s="5" t="s">
        <v>454</v>
      </c>
      <c r="B1082" s="5" t="s">
        <v>512</v>
      </c>
      <c r="C1082" s="5" t="s">
        <v>973</v>
      </c>
      <c r="D1082" s="5" t="s">
        <v>416</v>
      </c>
      <c r="E1082" s="5">
        <v>34</v>
      </c>
      <c r="F1082" s="50">
        <v>30935</v>
      </c>
      <c r="G1082" s="5">
        <v>352750</v>
      </c>
      <c r="H1082" s="50">
        <v>36810</v>
      </c>
      <c r="I1082" s="5" t="s">
        <v>858</v>
      </c>
    </row>
    <row r="1083" spans="1:9" s="1" customFormat="1" x14ac:dyDescent="0.25">
      <c r="A1083" s="5" t="s">
        <v>408</v>
      </c>
      <c r="B1083" s="5" t="s">
        <v>434</v>
      </c>
      <c r="C1083" s="5" t="s">
        <v>535</v>
      </c>
      <c r="D1083" s="5" t="s">
        <v>460</v>
      </c>
      <c r="E1083" s="5">
        <v>36</v>
      </c>
      <c r="F1083" s="50">
        <v>29930</v>
      </c>
      <c r="G1083" s="5">
        <v>352752</v>
      </c>
      <c r="H1083" s="50">
        <v>36724</v>
      </c>
      <c r="I1083" s="5" t="s">
        <v>858</v>
      </c>
    </row>
    <row r="1084" spans="1:9" s="1" customFormat="1" x14ac:dyDescent="0.25">
      <c r="A1084" s="5" t="s">
        <v>408</v>
      </c>
      <c r="B1084" s="5" t="s">
        <v>500</v>
      </c>
      <c r="C1084" s="5" t="s">
        <v>954</v>
      </c>
      <c r="D1084" s="5" t="s">
        <v>416</v>
      </c>
      <c r="E1084" s="5">
        <v>37</v>
      </c>
      <c r="F1084" s="50">
        <v>29653</v>
      </c>
      <c r="G1084" s="5">
        <v>352757</v>
      </c>
      <c r="H1084" s="50">
        <v>36791</v>
      </c>
      <c r="I1084" s="5" t="s">
        <v>858</v>
      </c>
    </row>
    <row r="1085" spans="1:9" s="1" customFormat="1" x14ac:dyDescent="0.25">
      <c r="A1085" s="5" t="s">
        <v>408</v>
      </c>
      <c r="B1085" s="5" t="s">
        <v>547</v>
      </c>
      <c r="C1085" s="5" t="s">
        <v>870</v>
      </c>
      <c r="D1085" s="5" t="s">
        <v>416</v>
      </c>
      <c r="E1085" s="5">
        <v>35</v>
      </c>
      <c r="F1085" s="50">
        <v>30427</v>
      </c>
      <c r="G1085" s="5">
        <v>352751</v>
      </c>
      <c r="H1085" s="50">
        <v>36619</v>
      </c>
      <c r="I1085" s="5" t="s">
        <v>858</v>
      </c>
    </row>
    <row r="1086" spans="1:9" s="1" customFormat="1" x14ac:dyDescent="0.25">
      <c r="A1086" s="5" t="s">
        <v>454</v>
      </c>
      <c r="B1086" s="5" t="s">
        <v>503</v>
      </c>
      <c r="C1086" s="5" t="s">
        <v>893</v>
      </c>
      <c r="D1086" s="5" t="s">
        <v>460</v>
      </c>
      <c r="E1086" s="5">
        <v>33</v>
      </c>
      <c r="F1086" s="50">
        <v>31026</v>
      </c>
      <c r="G1086" s="5">
        <v>566506</v>
      </c>
      <c r="H1086" s="50">
        <v>36886</v>
      </c>
      <c r="I1086" s="5" t="s">
        <v>858</v>
      </c>
    </row>
    <row r="1087" spans="1:9" s="1" customFormat="1" x14ac:dyDescent="0.25">
      <c r="A1087" s="5" t="s">
        <v>413</v>
      </c>
      <c r="B1087" s="5" t="s">
        <v>586</v>
      </c>
      <c r="C1087" s="5" t="s">
        <v>600</v>
      </c>
      <c r="D1087" s="5" t="s">
        <v>439</v>
      </c>
      <c r="E1087" s="5">
        <v>37</v>
      </c>
      <c r="F1087" s="50">
        <v>29841</v>
      </c>
      <c r="G1087" s="5">
        <v>352767</v>
      </c>
      <c r="H1087" s="50">
        <v>36110</v>
      </c>
      <c r="I1087" s="5" t="s">
        <v>858</v>
      </c>
    </row>
    <row r="1088" spans="1:9" s="1" customFormat="1" x14ac:dyDescent="0.25">
      <c r="A1088" s="5" t="s">
        <v>413</v>
      </c>
      <c r="B1088" s="5" t="s">
        <v>673</v>
      </c>
      <c r="C1088" s="5" t="s">
        <v>498</v>
      </c>
      <c r="D1088" s="5" t="s">
        <v>442</v>
      </c>
      <c r="E1088" s="5">
        <v>58</v>
      </c>
      <c r="F1088" s="50">
        <v>22109</v>
      </c>
      <c r="G1088" s="5">
        <v>562749</v>
      </c>
      <c r="H1088" s="50">
        <v>32838</v>
      </c>
      <c r="I1088" s="5" t="s">
        <v>421</v>
      </c>
    </row>
    <row r="1089" spans="1:9" s="1" customFormat="1" x14ac:dyDescent="0.25">
      <c r="A1089" s="5" t="s">
        <v>413</v>
      </c>
      <c r="B1089" s="5" t="s">
        <v>791</v>
      </c>
      <c r="C1089" s="5" t="s">
        <v>889</v>
      </c>
      <c r="D1089" s="5" t="s">
        <v>473</v>
      </c>
      <c r="E1089" s="5">
        <v>33</v>
      </c>
      <c r="F1089" s="50">
        <v>31184</v>
      </c>
      <c r="G1089" s="5">
        <v>352756</v>
      </c>
      <c r="H1089" s="50">
        <v>36979</v>
      </c>
      <c r="I1089" s="5" t="s">
        <v>858</v>
      </c>
    </row>
    <row r="1090" spans="1:9" s="1" customFormat="1" x14ac:dyDescent="0.25">
      <c r="A1090" s="5" t="s">
        <v>408</v>
      </c>
      <c r="B1090" s="5" t="s">
        <v>497</v>
      </c>
      <c r="C1090" s="5" t="s">
        <v>870</v>
      </c>
      <c r="D1090" s="5" t="s">
        <v>749</v>
      </c>
      <c r="E1090" s="5">
        <v>44</v>
      </c>
      <c r="F1090" s="50">
        <v>27251</v>
      </c>
      <c r="G1090" s="5">
        <v>562740</v>
      </c>
      <c r="H1090" s="50">
        <v>37110</v>
      </c>
      <c r="I1090" s="5" t="s">
        <v>417</v>
      </c>
    </row>
    <row r="1091" spans="1:9" s="1" customFormat="1" x14ac:dyDescent="0.25">
      <c r="A1091" s="5" t="s">
        <v>454</v>
      </c>
      <c r="B1091" s="5" t="s">
        <v>429</v>
      </c>
      <c r="C1091" s="5" t="s">
        <v>1007</v>
      </c>
      <c r="D1091" s="5" t="s">
        <v>439</v>
      </c>
      <c r="E1091" s="5">
        <v>30</v>
      </c>
      <c r="F1091" s="50">
        <v>32069</v>
      </c>
      <c r="G1091" s="5">
        <v>562773</v>
      </c>
      <c r="H1091" s="50">
        <v>37146</v>
      </c>
      <c r="I1091" s="5" t="s">
        <v>858</v>
      </c>
    </row>
    <row r="1092" spans="1:9" s="1" customFormat="1" x14ac:dyDescent="0.25">
      <c r="A1092" s="5" t="s">
        <v>408</v>
      </c>
      <c r="B1092" s="5" t="s">
        <v>155</v>
      </c>
      <c r="C1092" s="5" t="s">
        <v>1008</v>
      </c>
      <c r="D1092" s="5" t="s">
        <v>668</v>
      </c>
      <c r="E1092" s="5">
        <v>47</v>
      </c>
      <c r="F1092" s="50">
        <v>26088</v>
      </c>
      <c r="G1092" s="5">
        <v>562772</v>
      </c>
      <c r="H1092" s="50">
        <v>37075</v>
      </c>
      <c r="I1092" s="5" t="s">
        <v>858</v>
      </c>
    </row>
    <row r="1093" spans="1:9" s="1" customFormat="1" x14ac:dyDescent="0.25">
      <c r="A1093" s="5" t="s">
        <v>408</v>
      </c>
      <c r="B1093" s="5" t="s">
        <v>549</v>
      </c>
      <c r="C1093" s="5" t="s">
        <v>870</v>
      </c>
      <c r="D1093" s="5" t="s">
        <v>460</v>
      </c>
      <c r="E1093" s="5">
        <v>35</v>
      </c>
      <c r="F1093" s="50">
        <v>30401</v>
      </c>
      <c r="G1093" s="5">
        <v>562762</v>
      </c>
      <c r="H1093" s="50">
        <v>36971</v>
      </c>
      <c r="I1093" s="5" t="s">
        <v>858</v>
      </c>
    </row>
    <row r="1094" spans="1:9" s="1" customFormat="1" x14ac:dyDescent="0.25">
      <c r="A1094" s="5" t="s">
        <v>454</v>
      </c>
      <c r="B1094" s="5" t="s">
        <v>610</v>
      </c>
      <c r="C1094" s="5" t="s">
        <v>827</v>
      </c>
      <c r="D1094" s="5" t="s">
        <v>460</v>
      </c>
      <c r="E1094" s="5">
        <v>31</v>
      </c>
      <c r="F1094" s="50">
        <v>31999</v>
      </c>
      <c r="G1094" s="5">
        <v>562761</v>
      </c>
      <c r="H1094" s="50">
        <v>37186</v>
      </c>
      <c r="I1094" s="5" t="s">
        <v>858</v>
      </c>
    </row>
    <row r="1095" spans="1:9" s="1" customFormat="1" x14ac:dyDescent="0.25">
      <c r="A1095" s="5" t="s">
        <v>454</v>
      </c>
      <c r="B1095" s="5" t="s">
        <v>506</v>
      </c>
      <c r="C1095" s="5" t="s">
        <v>930</v>
      </c>
      <c r="D1095" s="5" t="s">
        <v>622</v>
      </c>
      <c r="E1095" s="5">
        <v>34</v>
      </c>
      <c r="F1095" s="50">
        <v>30675</v>
      </c>
      <c r="G1095" s="5">
        <v>562754</v>
      </c>
      <c r="H1095" s="50">
        <v>37001</v>
      </c>
      <c r="I1095" s="5" t="s">
        <v>858</v>
      </c>
    </row>
    <row r="1096" spans="1:9" s="1" customFormat="1" x14ac:dyDescent="0.25">
      <c r="A1096" s="5" t="s">
        <v>408</v>
      </c>
      <c r="B1096" s="5" t="s">
        <v>471</v>
      </c>
      <c r="C1096" s="5" t="s">
        <v>608</v>
      </c>
      <c r="D1096" s="5" t="s">
        <v>439</v>
      </c>
      <c r="E1096" s="5">
        <v>31</v>
      </c>
      <c r="F1096" s="50">
        <v>31834</v>
      </c>
      <c r="G1096" s="5">
        <v>352785</v>
      </c>
      <c r="H1096" s="50">
        <v>36989</v>
      </c>
      <c r="I1096" s="5" t="s">
        <v>858</v>
      </c>
    </row>
    <row r="1097" spans="1:9" s="1" customFormat="1" x14ac:dyDescent="0.25">
      <c r="A1097" s="5" t="s">
        <v>454</v>
      </c>
      <c r="B1097" s="5" t="s">
        <v>506</v>
      </c>
      <c r="C1097" s="5" t="s">
        <v>983</v>
      </c>
      <c r="D1097" s="5" t="s">
        <v>439</v>
      </c>
      <c r="E1097" s="5">
        <v>31</v>
      </c>
      <c r="F1097" s="50">
        <v>31887</v>
      </c>
      <c r="G1097" s="5">
        <v>562787</v>
      </c>
      <c r="H1097" s="50">
        <v>37379</v>
      </c>
      <c r="I1097" s="5" t="s">
        <v>858</v>
      </c>
    </row>
    <row r="1098" spans="1:9" s="1" customFormat="1" x14ac:dyDescent="0.25">
      <c r="A1098" s="5" t="s">
        <v>408</v>
      </c>
      <c r="B1098" s="5" t="s">
        <v>452</v>
      </c>
      <c r="C1098" s="5" t="s">
        <v>934</v>
      </c>
      <c r="D1098" s="5" t="s">
        <v>1009</v>
      </c>
      <c r="E1098" s="5">
        <v>41</v>
      </c>
      <c r="F1098" s="50">
        <v>28172</v>
      </c>
      <c r="G1098" s="5">
        <v>562766</v>
      </c>
      <c r="H1098" s="50">
        <v>37503</v>
      </c>
      <c r="I1098" s="5" t="s">
        <v>858</v>
      </c>
    </row>
    <row r="1099" spans="1:9" s="1" customFormat="1" x14ac:dyDescent="0.25">
      <c r="A1099" s="5" t="s">
        <v>454</v>
      </c>
      <c r="B1099" s="5" t="s">
        <v>528</v>
      </c>
      <c r="C1099" s="5" t="s">
        <v>984</v>
      </c>
      <c r="D1099" s="5" t="s">
        <v>439</v>
      </c>
      <c r="E1099" s="5">
        <v>32</v>
      </c>
      <c r="F1099" s="50">
        <v>31492</v>
      </c>
      <c r="G1099" s="5">
        <v>353507</v>
      </c>
      <c r="H1099" s="50">
        <v>37396</v>
      </c>
      <c r="I1099" s="5" t="s">
        <v>858</v>
      </c>
    </row>
    <row r="1100" spans="1:9" s="1" customFormat="1" x14ac:dyDescent="0.25">
      <c r="A1100" s="5" t="s">
        <v>454</v>
      </c>
      <c r="B1100" s="5" t="s">
        <v>590</v>
      </c>
      <c r="C1100" s="5" t="s">
        <v>984</v>
      </c>
      <c r="D1100" s="5" t="s">
        <v>439</v>
      </c>
      <c r="E1100" s="5">
        <v>28</v>
      </c>
      <c r="F1100" s="50">
        <v>32838</v>
      </c>
      <c r="G1100" s="5">
        <v>352792</v>
      </c>
      <c r="H1100" s="50">
        <v>37509</v>
      </c>
      <c r="I1100" s="5" t="s">
        <v>858</v>
      </c>
    </row>
    <row r="1101" spans="1:9" s="1" customFormat="1" x14ac:dyDescent="0.25">
      <c r="A1101" s="5" t="s">
        <v>454</v>
      </c>
      <c r="B1101" s="5" t="s">
        <v>748</v>
      </c>
      <c r="C1101" s="5" t="s">
        <v>163</v>
      </c>
      <c r="D1101" s="5" t="s">
        <v>439</v>
      </c>
      <c r="E1101" s="5">
        <v>28</v>
      </c>
      <c r="F1101" s="50">
        <v>32868</v>
      </c>
      <c r="G1101" s="5">
        <v>562797</v>
      </c>
      <c r="H1101" s="50">
        <v>37261</v>
      </c>
      <c r="I1101" s="5" t="s">
        <v>858</v>
      </c>
    </row>
    <row r="1102" spans="1:9" s="1" customFormat="1" x14ac:dyDescent="0.25">
      <c r="A1102" s="5" t="s">
        <v>408</v>
      </c>
      <c r="B1102" s="5" t="s">
        <v>817</v>
      </c>
      <c r="C1102" s="5" t="s">
        <v>1010</v>
      </c>
      <c r="D1102" s="5" t="s">
        <v>439</v>
      </c>
      <c r="E1102" s="5">
        <v>29</v>
      </c>
      <c r="F1102" s="50">
        <v>32516</v>
      </c>
      <c r="G1102" s="5">
        <v>353501</v>
      </c>
      <c r="H1102" s="50">
        <v>37388</v>
      </c>
      <c r="I1102" s="5" t="s">
        <v>858</v>
      </c>
    </row>
    <row r="1103" spans="1:9" s="1" customFormat="1" x14ac:dyDescent="0.25">
      <c r="A1103" s="5" t="s">
        <v>408</v>
      </c>
      <c r="B1103" s="5" t="s">
        <v>499</v>
      </c>
      <c r="C1103" s="5" t="s">
        <v>999</v>
      </c>
      <c r="D1103" s="5" t="s">
        <v>439</v>
      </c>
      <c r="E1103" s="5">
        <v>28</v>
      </c>
      <c r="F1103" s="50">
        <v>32878</v>
      </c>
      <c r="G1103" s="5">
        <v>563505</v>
      </c>
      <c r="H1103" s="50">
        <v>37318</v>
      </c>
      <c r="I1103" s="5" t="s">
        <v>858</v>
      </c>
    </row>
    <row r="1104" spans="1:9" s="1" customFormat="1" x14ac:dyDescent="0.25">
      <c r="A1104" s="5" t="s">
        <v>408</v>
      </c>
      <c r="B1104" s="5" t="s">
        <v>694</v>
      </c>
      <c r="C1104" s="5" t="s">
        <v>490</v>
      </c>
      <c r="D1104" s="5" t="s">
        <v>439</v>
      </c>
      <c r="E1104" s="5">
        <v>29</v>
      </c>
      <c r="F1104" s="50">
        <v>32596</v>
      </c>
      <c r="G1104" s="5">
        <v>563511</v>
      </c>
      <c r="H1104" s="50">
        <v>37586</v>
      </c>
      <c r="I1104" s="5" t="s">
        <v>858</v>
      </c>
    </row>
    <row r="1105" spans="1:9" s="1" customFormat="1" x14ac:dyDescent="0.25">
      <c r="A1105" s="5" t="s">
        <v>413</v>
      </c>
      <c r="B1105" s="5" t="s">
        <v>464</v>
      </c>
      <c r="C1105" s="5" t="s">
        <v>985</v>
      </c>
      <c r="D1105" s="5" t="s">
        <v>439</v>
      </c>
      <c r="E1105" s="5">
        <v>31</v>
      </c>
      <c r="F1105" s="50">
        <v>31962</v>
      </c>
      <c r="G1105" s="5">
        <v>353512</v>
      </c>
      <c r="H1105" s="50">
        <v>37600</v>
      </c>
      <c r="I1105" s="5" t="s">
        <v>858</v>
      </c>
    </row>
    <row r="1106" spans="1:9" s="1" customFormat="1" x14ac:dyDescent="0.25">
      <c r="A1106" s="5" t="s">
        <v>408</v>
      </c>
      <c r="B1106" s="5" t="s">
        <v>671</v>
      </c>
      <c r="C1106" s="5" t="s">
        <v>950</v>
      </c>
      <c r="D1106" s="5" t="s">
        <v>416</v>
      </c>
      <c r="E1106" s="5">
        <v>31</v>
      </c>
      <c r="F1106" s="50">
        <v>32008</v>
      </c>
      <c r="G1106" s="5">
        <v>352791</v>
      </c>
      <c r="H1106" s="50">
        <v>37544</v>
      </c>
      <c r="I1106" s="5" t="s">
        <v>858</v>
      </c>
    </row>
    <row r="1107" spans="1:9" s="1" customFormat="1" x14ac:dyDescent="0.25">
      <c r="A1107" s="5" t="s">
        <v>408</v>
      </c>
      <c r="B1107" s="5" t="s">
        <v>614</v>
      </c>
      <c r="C1107" s="5" t="s">
        <v>471</v>
      </c>
      <c r="D1107" s="5" t="s">
        <v>411</v>
      </c>
      <c r="E1107" s="5">
        <v>33</v>
      </c>
      <c r="F1107" s="50">
        <v>30996</v>
      </c>
      <c r="G1107" s="5">
        <v>563520</v>
      </c>
      <c r="H1107" s="50">
        <v>37281</v>
      </c>
      <c r="I1107" s="5" t="s">
        <v>858</v>
      </c>
    </row>
    <row r="1108" spans="1:9" s="1" customFormat="1" x14ac:dyDescent="0.25">
      <c r="A1108" s="5" t="s">
        <v>413</v>
      </c>
      <c r="B1108" s="5" t="s">
        <v>488</v>
      </c>
      <c r="C1108" s="5" t="s">
        <v>1011</v>
      </c>
      <c r="D1108" s="5" t="s">
        <v>439</v>
      </c>
      <c r="E1108" s="5">
        <v>31</v>
      </c>
      <c r="F1108" s="50">
        <v>31802</v>
      </c>
      <c r="G1108" s="5">
        <v>563532</v>
      </c>
      <c r="H1108" s="50">
        <v>37396</v>
      </c>
      <c r="I1108" s="5" t="s">
        <v>858</v>
      </c>
    </row>
    <row r="1109" spans="1:9" s="1" customFormat="1" x14ac:dyDescent="0.25">
      <c r="A1109" s="5" t="s">
        <v>413</v>
      </c>
      <c r="B1109" s="5" t="s">
        <v>423</v>
      </c>
      <c r="C1109" s="5" t="s">
        <v>893</v>
      </c>
      <c r="D1109" s="5" t="s">
        <v>439</v>
      </c>
      <c r="E1109" s="5">
        <v>30</v>
      </c>
      <c r="F1109" s="50">
        <v>32377</v>
      </c>
      <c r="G1109" s="5">
        <v>353534</v>
      </c>
      <c r="H1109" s="50">
        <v>37511</v>
      </c>
      <c r="I1109" s="5" t="s">
        <v>858</v>
      </c>
    </row>
    <row r="1110" spans="1:9" s="1" customFormat="1" x14ac:dyDescent="0.25">
      <c r="A1110" s="5" t="s">
        <v>408</v>
      </c>
      <c r="B1110" s="5" t="s">
        <v>791</v>
      </c>
      <c r="C1110" s="5" t="s">
        <v>161</v>
      </c>
      <c r="D1110" s="5" t="s">
        <v>460</v>
      </c>
      <c r="E1110" s="5">
        <v>41</v>
      </c>
      <c r="F1110" s="50">
        <v>28205</v>
      </c>
      <c r="G1110" s="5">
        <v>563556</v>
      </c>
      <c r="H1110" s="50">
        <v>37349</v>
      </c>
      <c r="I1110" s="5" t="s">
        <v>858</v>
      </c>
    </row>
    <row r="1111" spans="1:9" s="1" customFormat="1" x14ac:dyDescent="0.25">
      <c r="A1111" s="5" t="s">
        <v>454</v>
      </c>
      <c r="B1111" s="5" t="s">
        <v>423</v>
      </c>
      <c r="C1111" s="5" t="s">
        <v>930</v>
      </c>
      <c r="D1111" s="5" t="s">
        <v>439</v>
      </c>
      <c r="E1111" s="5">
        <v>32</v>
      </c>
      <c r="F1111" s="50">
        <v>31523</v>
      </c>
      <c r="G1111" s="5">
        <v>353547</v>
      </c>
      <c r="H1111" s="50">
        <v>37303</v>
      </c>
      <c r="I1111" s="5" t="s">
        <v>858</v>
      </c>
    </row>
    <row r="1112" spans="1:9" s="1" customFormat="1" x14ac:dyDescent="0.25">
      <c r="A1112" s="5" t="s">
        <v>454</v>
      </c>
      <c r="B1112" s="5" t="s">
        <v>665</v>
      </c>
      <c r="C1112" s="5" t="s">
        <v>1012</v>
      </c>
      <c r="D1112" s="5" t="s">
        <v>577</v>
      </c>
      <c r="E1112" s="5">
        <v>33</v>
      </c>
      <c r="F1112" s="50">
        <v>31153</v>
      </c>
      <c r="G1112" s="5">
        <v>563545</v>
      </c>
      <c r="H1112" s="50">
        <v>37344</v>
      </c>
      <c r="I1112" s="5" t="s">
        <v>858</v>
      </c>
    </row>
    <row r="1113" spans="1:9" s="1" customFormat="1" x14ac:dyDescent="0.25">
      <c r="A1113" s="5" t="s">
        <v>413</v>
      </c>
      <c r="B1113" s="5" t="s">
        <v>590</v>
      </c>
      <c r="C1113" s="5" t="s">
        <v>523</v>
      </c>
      <c r="D1113" s="5" t="s">
        <v>473</v>
      </c>
      <c r="E1113" s="5">
        <v>41</v>
      </c>
      <c r="F1113" s="50">
        <v>28074</v>
      </c>
      <c r="G1113" s="5">
        <v>353544</v>
      </c>
      <c r="H1113" s="50">
        <v>37351</v>
      </c>
      <c r="I1113" s="5" t="s">
        <v>858</v>
      </c>
    </row>
    <row r="1114" spans="1:9" s="1" customFormat="1" x14ac:dyDescent="0.25">
      <c r="A1114" s="5" t="s">
        <v>454</v>
      </c>
      <c r="B1114" s="5" t="s">
        <v>500</v>
      </c>
      <c r="C1114" s="5" t="s">
        <v>973</v>
      </c>
      <c r="D1114" s="5" t="s">
        <v>416</v>
      </c>
      <c r="E1114" s="5">
        <v>35</v>
      </c>
      <c r="F1114" s="50">
        <v>30458</v>
      </c>
      <c r="G1114" s="5">
        <v>563560</v>
      </c>
      <c r="H1114" s="50">
        <v>37410</v>
      </c>
      <c r="I1114" s="5" t="s">
        <v>858</v>
      </c>
    </row>
    <row r="1115" spans="1:9" s="1" customFormat="1" x14ac:dyDescent="0.25">
      <c r="A1115" s="5" t="s">
        <v>408</v>
      </c>
      <c r="B1115" s="5" t="s">
        <v>592</v>
      </c>
      <c r="C1115" s="5" t="s">
        <v>828</v>
      </c>
      <c r="D1115" s="5" t="s">
        <v>439</v>
      </c>
      <c r="E1115" s="5">
        <v>34</v>
      </c>
      <c r="F1115" s="50">
        <v>30720</v>
      </c>
      <c r="G1115" s="5">
        <v>563559</v>
      </c>
      <c r="H1115" s="50">
        <v>37341</v>
      </c>
      <c r="I1115" s="5" t="s">
        <v>858</v>
      </c>
    </row>
    <row r="1116" spans="1:9" s="1" customFormat="1" x14ac:dyDescent="0.25">
      <c r="A1116" s="5" t="s">
        <v>454</v>
      </c>
      <c r="B1116" s="5" t="s">
        <v>450</v>
      </c>
      <c r="C1116" s="5" t="s">
        <v>1013</v>
      </c>
      <c r="D1116" s="5" t="s">
        <v>439</v>
      </c>
      <c r="E1116" s="5">
        <v>31</v>
      </c>
      <c r="F1116" s="50">
        <v>31742</v>
      </c>
      <c r="G1116" s="5">
        <v>353556</v>
      </c>
      <c r="H1116" s="50">
        <v>37282</v>
      </c>
      <c r="I1116" s="5" t="s">
        <v>858</v>
      </c>
    </row>
    <row r="1117" spans="1:9" s="1" customFormat="1" x14ac:dyDescent="0.25">
      <c r="A1117" s="5" t="s">
        <v>408</v>
      </c>
      <c r="B1117" s="5" t="s">
        <v>414</v>
      </c>
      <c r="C1117" s="5" t="s">
        <v>863</v>
      </c>
      <c r="D1117" s="5" t="s">
        <v>536</v>
      </c>
      <c r="E1117" s="5">
        <v>44</v>
      </c>
      <c r="F1117" s="50">
        <v>27260</v>
      </c>
      <c r="G1117" s="5">
        <v>353557</v>
      </c>
      <c r="H1117" s="50">
        <v>37536</v>
      </c>
      <c r="I1117" s="5" t="s">
        <v>858</v>
      </c>
    </row>
    <row r="1118" spans="1:9" s="1" customFormat="1" x14ac:dyDescent="0.25">
      <c r="A1118" s="5" t="s">
        <v>413</v>
      </c>
      <c r="B1118" s="5" t="s">
        <v>615</v>
      </c>
      <c r="C1118" s="5" t="s">
        <v>680</v>
      </c>
      <c r="D1118" s="5" t="s">
        <v>439</v>
      </c>
      <c r="E1118" s="5">
        <v>40</v>
      </c>
      <c r="F1118" s="50">
        <v>28547</v>
      </c>
      <c r="G1118" s="5">
        <v>353572</v>
      </c>
      <c r="H1118" s="50">
        <v>37598</v>
      </c>
      <c r="I1118" s="5" t="s">
        <v>858</v>
      </c>
    </row>
    <row r="1119" spans="1:9" s="1" customFormat="1" x14ac:dyDescent="0.25">
      <c r="A1119" s="5" t="s">
        <v>408</v>
      </c>
      <c r="B1119" s="5" t="s">
        <v>639</v>
      </c>
      <c r="C1119" s="5" t="s">
        <v>410</v>
      </c>
      <c r="D1119" s="5" t="s">
        <v>702</v>
      </c>
      <c r="E1119" s="5">
        <v>54</v>
      </c>
      <c r="F1119" s="50">
        <v>23593</v>
      </c>
      <c r="G1119" s="5">
        <v>563548</v>
      </c>
      <c r="H1119" s="50">
        <v>37205</v>
      </c>
      <c r="I1119" s="5" t="s">
        <v>858</v>
      </c>
    </row>
    <row r="1120" spans="1:9" s="1" customFormat="1" x14ac:dyDescent="0.25">
      <c r="A1120" s="5" t="s">
        <v>413</v>
      </c>
      <c r="B1120" s="5" t="s">
        <v>705</v>
      </c>
      <c r="C1120" s="5" t="s">
        <v>596</v>
      </c>
      <c r="D1120" s="5" t="s">
        <v>445</v>
      </c>
      <c r="E1120" s="5">
        <v>44</v>
      </c>
      <c r="F1120" s="50">
        <v>27202</v>
      </c>
      <c r="G1120" s="5">
        <v>353550</v>
      </c>
      <c r="H1120" s="50">
        <v>37115</v>
      </c>
      <c r="I1120" s="5" t="s">
        <v>858</v>
      </c>
    </row>
    <row r="1121" spans="1:9" s="1" customFormat="1" x14ac:dyDescent="0.25">
      <c r="A1121" s="5" t="s">
        <v>408</v>
      </c>
      <c r="B1121" s="5" t="s">
        <v>469</v>
      </c>
      <c r="C1121" s="5" t="s">
        <v>863</v>
      </c>
      <c r="D1121" s="5" t="s">
        <v>658</v>
      </c>
      <c r="E1121" s="5">
        <v>41</v>
      </c>
      <c r="F1121" s="50">
        <v>28182</v>
      </c>
      <c r="G1121" s="5">
        <v>353568</v>
      </c>
      <c r="H1121" s="50">
        <v>37040</v>
      </c>
      <c r="I1121" s="5" t="s">
        <v>858</v>
      </c>
    </row>
    <row r="1122" spans="1:9" s="1" customFormat="1" x14ac:dyDescent="0.25">
      <c r="A1122" s="5" t="s">
        <v>408</v>
      </c>
      <c r="B1122" s="5" t="s">
        <v>766</v>
      </c>
      <c r="C1122" s="5" t="s">
        <v>954</v>
      </c>
      <c r="D1122" s="5" t="s">
        <v>416</v>
      </c>
      <c r="E1122" s="5">
        <v>33</v>
      </c>
      <c r="F1122" s="50">
        <v>31294</v>
      </c>
      <c r="G1122" s="5">
        <v>563573</v>
      </c>
      <c r="H1122" s="50">
        <v>37220</v>
      </c>
      <c r="I1122" s="5" t="s">
        <v>858</v>
      </c>
    </row>
    <row r="1123" spans="1:9" s="1" customFormat="1" x14ac:dyDescent="0.25">
      <c r="A1123" s="5" t="s">
        <v>454</v>
      </c>
      <c r="B1123" s="5" t="s">
        <v>434</v>
      </c>
      <c r="C1123" s="5" t="s">
        <v>995</v>
      </c>
      <c r="D1123" s="5" t="s">
        <v>416</v>
      </c>
      <c r="E1123" s="5">
        <v>35</v>
      </c>
      <c r="F1123" s="50">
        <v>30435</v>
      </c>
      <c r="G1123" s="5">
        <v>563575</v>
      </c>
      <c r="H1123" s="50">
        <v>37233</v>
      </c>
      <c r="I1123" s="5" t="s">
        <v>858</v>
      </c>
    </row>
    <row r="1124" spans="1:9" s="1" customFormat="1" x14ac:dyDescent="0.25">
      <c r="A1124" s="5" t="s">
        <v>408</v>
      </c>
      <c r="B1124" s="5" t="s">
        <v>615</v>
      </c>
      <c r="C1124" s="5" t="s">
        <v>713</v>
      </c>
      <c r="D1124" s="5" t="s">
        <v>439</v>
      </c>
      <c r="E1124" s="5">
        <v>40</v>
      </c>
      <c r="F1124" s="50">
        <v>28467</v>
      </c>
      <c r="G1124" s="5">
        <v>353578</v>
      </c>
      <c r="H1124" s="50">
        <v>37156</v>
      </c>
      <c r="I1124" s="5" t="s">
        <v>858</v>
      </c>
    </row>
    <row r="1125" spans="1:9" s="1" customFormat="1" x14ac:dyDescent="0.25">
      <c r="A1125" s="5" t="s">
        <v>413</v>
      </c>
      <c r="B1125" s="5" t="s">
        <v>611</v>
      </c>
      <c r="C1125" s="5" t="s">
        <v>896</v>
      </c>
      <c r="D1125" s="5" t="s">
        <v>460</v>
      </c>
      <c r="E1125" s="5">
        <v>39</v>
      </c>
      <c r="F1125" s="50">
        <v>29071</v>
      </c>
      <c r="G1125" s="5">
        <v>563577</v>
      </c>
      <c r="H1125" s="50">
        <v>36932</v>
      </c>
      <c r="I1125" s="5" t="s">
        <v>858</v>
      </c>
    </row>
    <row r="1126" spans="1:9" s="1" customFormat="1" x14ac:dyDescent="0.25">
      <c r="A1126" s="5" t="s">
        <v>413</v>
      </c>
      <c r="B1126" s="5" t="s">
        <v>514</v>
      </c>
      <c r="C1126" s="5" t="s">
        <v>844</v>
      </c>
      <c r="D1126" s="5" t="s">
        <v>439</v>
      </c>
      <c r="E1126" s="5">
        <v>36</v>
      </c>
      <c r="F1126" s="50">
        <v>30074</v>
      </c>
      <c r="G1126" s="5">
        <v>353583</v>
      </c>
      <c r="H1126" s="50">
        <v>37046</v>
      </c>
      <c r="I1126" s="5" t="s">
        <v>858</v>
      </c>
    </row>
    <row r="1127" spans="1:9" s="1" customFormat="1" x14ac:dyDescent="0.25">
      <c r="A1127" s="5" t="s">
        <v>454</v>
      </c>
      <c r="B1127" s="5" t="s">
        <v>152</v>
      </c>
      <c r="C1127" s="5" t="s">
        <v>1014</v>
      </c>
      <c r="D1127" s="5" t="s">
        <v>416</v>
      </c>
      <c r="E1127" s="5">
        <v>34</v>
      </c>
      <c r="F1127" s="50">
        <v>30904</v>
      </c>
      <c r="G1127" s="5">
        <v>563582</v>
      </c>
      <c r="H1127" s="50">
        <v>37028</v>
      </c>
      <c r="I1127" s="5" t="s">
        <v>858</v>
      </c>
    </row>
    <row r="1128" spans="1:9" s="1" customFormat="1" x14ac:dyDescent="0.25">
      <c r="A1128" s="5" t="s">
        <v>454</v>
      </c>
      <c r="B1128" s="5" t="s">
        <v>712</v>
      </c>
      <c r="C1128" s="5" t="s">
        <v>984</v>
      </c>
      <c r="D1128" s="5" t="s">
        <v>439</v>
      </c>
      <c r="E1128" s="5">
        <v>28</v>
      </c>
      <c r="F1128" s="50">
        <v>32850</v>
      </c>
      <c r="G1128" s="5">
        <v>563588</v>
      </c>
      <c r="H1128" s="50">
        <v>37045</v>
      </c>
      <c r="I1128" s="5" t="s">
        <v>858</v>
      </c>
    </row>
    <row r="1129" spans="1:9" s="1" customFormat="1" x14ac:dyDescent="0.25">
      <c r="A1129" s="5" t="s">
        <v>413</v>
      </c>
      <c r="B1129" s="5" t="s">
        <v>483</v>
      </c>
      <c r="C1129" s="5" t="s">
        <v>90</v>
      </c>
      <c r="D1129" s="5" t="s">
        <v>439</v>
      </c>
      <c r="E1129" s="5">
        <v>30</v>
      </c>
      <c r="F1129" s="50">
        <v>32367</v>
      </c>
      <c r="G1129" s="5">
        <v>563591</v>
      </c>
      <c r="H1129" s="50">
        <v>38545</v>
      </c>
      <c r="I1129" s="5" t="s">
        <v>858</v>
      </c>
    </row>
    <row r="1130" spans="1:9" s="1" customFormat="1" x14ac:dyDescent="0.25">
      <c r="A1130" s="5" t="s">
        <v>408</v>
      </c>
      <c r="B1130" s="5" t="s">
        <v>705</v>
      </c>
      <c r="C1130" s="5" t="s">
        <v>892</v>
      </c>
      <c r="D1130" s="5" t="s">
        <v>829</v>
      </c>
      <c r="E1130" s="5">
        <v>35</v>
      </c>
      <c r="F1130" s="50">
        <v>30373</v>
      </c>
      <c r="G1130" s="5">
        <v>353558</v>
      </c>
      <c r="H1130" s="50">
        <v>37235</v>
      </c>
      <c r="I1130" s="5" t="s">
        <v>858</v>
      </c>
    </row>
    <row r="1131" spans="1:9" s="1" customFormat="1" x14ac:dyDescent="0.25">
      <c r="A1131" s="5" t="s">
        <v>413</v>
      </c>
      <c r="B1131" s="5" t="s">
        <v>495</v>
      </c>
      <c r="C1131" s="5" t="s">
        <v>1015</v>
      </c>
      <c r="D1131" s="5" t="s">
        <v>416</v>
      </c>
      <c r="E1131" s="5">
        <v>34</v>
      </c>
      <c r="F1131" s="50">
        <v>30814</v>
      </c>
      <c r="G1131" s="5">
        <v>563592</v>
      </c>
      <c r="H1131" s="50">
        <v>36899</v>
      </c>
      <c r="I1131" s="5" t="s">
        <v>858</v>
      </c>
    </row>
    <row r="1132" spans="1:9" s="1" customFormat="1" x14ac:dyDescent="0.25">
      <c r="A1132" s="5" t="s">
        <v>413</v>
      </c>
      <c r="B1132" s="5" t="s">
        <v>704</v>
      </c>
      <c r="C1132" s="5" t="s">
        <v>707</v>
      </c>
      <c r="D1132" s="5" t="s">
        <v>439</v>
      </c>
      <c r="E1132" s="5">
        <v>29</v>
      </c>
      <c r="F1132" s="50">
        <v>32458</v>
      </c>
      <c r="G1132" s="5">
        <v>563596</v>
      </c>
      <c r="H1132" s="50">
        <v>38494</v>
      </c>
      <c r="I1132" s="5" t="s">
        <v>858</v>
      </c>
    </row>
    <row r="1133" spans="1:9" s="1" customFormat="1" x14ac:dyDescent="0.25">
      <c r="A1133" s="5" t="s">
        <v>408</v>
      </c>
      <c r="B1133" s="5" t="s">
        <v>594</v>
      </c>
      <c r="C1133" s="5" t="s">
        <v>999</v>
      </c>
      <c r="D1133" s="5" t="s">
        <v>439</v>
      </c>
      <c r="E1133" s="5">
        <v>28</v>
      </c>
      <c r="F1133" s="50">
        <v>32788</v>
      </c>
      <c r="G1133" s="5">
        <v>562901</v>
      </c>
      <c r="H1133" s="50">
        <v>38515</v>
      </c>
      <c r="I1133" s="5" t="s">
        <v>858</v>
      </c>
    </row>
    <row r="1134" spans="1:9" s="1" customFormat="1" x14ac:dyDescent="0.25">
      <c r="A1134" s="5" t="s">
        <v>408</v>
      </c>
      <c r="B1134" s="5" t="s">
        <v>671</v>
      </c>
      <c r="C1134" s="5" t="s">
        <v>443</v>
      </c>
      <c r="D1134" s="5" t="s">
        <v>460</v>
      </c>
      <c r="E1134" s="5">
        <v>35</v>
      </c>
      <c r="F1134" s="50">
        <v>30470</v>
      </c>
      <c r="G1134" s="5">
        <v>352908</v>
      </c>
      <c r="H1134" s="50">
        <v>38475</v>
      </c>
      <c r="I1134" s="5" t="s">
        <v>858</v>
      </c>
    </row>
    <row r="1135" spans="1:9" s="1" customFormat="1" x14ac:dyDescent="0.25">
      <c r="A1135" s="5" t="s">
        <v>454</v>
      </c>
      <c r="B1135" s="5" t="s">
        <v>528</v>
      </c>
      <c r="C1135" s="5" t="s">
        <v>88</v>
      </c>
      <c r="D1135" s="5" t="s">
        <v>439</v>
      </c>
      <c r="E1135" s="5">
        <v>29</v>
      </c>
      <c r="F1135" s="50">
        <v>32534</v>
      </c>
      <c r="G1135" s="5">
        <v>562905</v>
      </c>
      <c r="H1135" s="50">
        <v>38711</v>
      </c>
      <c r="I1135" s="5" t="s">
        <v>858</v>
      </c>
    </row>
    <row r="1136" spans="1:9" s="1" customFormat="1" x14ac:dyDescent="0.25">
      <c r="A1136" s="5" t="s">
        <v>408</v>
      </c>
      <c r="B1136" s="5" t="s">
        <v>705</v>
      </c>
      <c r="C1136" s="5" t="s">
        <v>1016</v>
      </c>
      <c r="D1136" s="5" t="s">
        <v>749</v>
      </c>
      <c r="E1136" s="5">
        <v>30</v>
      </c>
      <c r="F1136" s="50">
        <v>32367</v>
      </c>
      <c r="G1136" s="5">
        <v>352904</v>
      </c>
      <c r="H1136" s="50">
        <v>38545</v>
      </c>
      <c r="I1136" s="5" t="s">
        <v>858</v>
      </c>
    </row>
    <row r="1137" spans="1:9" s="1" customFormat="1" x14ac:dyDescent="0.25">
      <c r="A1137" s="5" t="s">
        <v>454</v>
      </c>
      <c r="B1137" s="5" t="s">
        <v>671</v>
      </c>
      <c r="C1137" s="5" t="s">
        <v>968</v>
      </c>
      <c r="D1137" s="5" t="s">
        <v>439</v>
      </c>
      <c r="E1137" s="5">
        <v>28</v>
      </c>
      <c r="F1137" s="50">
        <v>33064</v>
      </c>
      <c r="G1137" s="5">
        <v>562911</v>
      </c>
      <c r="H1137" s="50">
        <v>38414</v>
      </c>
      <c r="I1137" s="5" t="s">
        <v>858</v>
      </c>
    </row>
    <row r="1138" spans="1:9" s="1" customFormat="1" x14ac:dyDescent="0.25">
      <c r="A1138" s="5" t="s">
        <v>408</v>
      </c>
      <c r="B1138" s="5" t="s">
        <v>524</v>
      </c>
      <c r="C1138" s="5" t="s">
        <v>1017</v>
      </c>
      <c r="D1138" s="5" t="s">
        <v>416</v>
      </c>
      <c r="E1138" s="5">
        <v>30</v>
      </c>
      <c r="F1138" s="50">
        <v>32266</v>
      </c>
      <c r="G1138" s="5">
        <v>562910</v>
      </c>
      <c r="H1138" s="50">
        <v>38636</v>
      </c>
      <c r="I1138" s="5" t="s">
        <v>858</v>
      </c>
    </row>
    <row r="1139" spans="1:9" s="1" customFormat="1" x14ac:dyDescent="0.25">
      <c r="A1139" s="5" t="s">
        <v>408</v>
      </c>
      <c r="B1139" s="5" t="s">
        <v>712</v>
      </c>
      <c r="C1139" s="5" t="s">
        <v>992</v>
      </c>
      <c r="D1139" s="5" t="s">
        <v>439</v>
      </c>
      <c r="E1139" s="5">
        <v>28</v>
      </c>
      <c r="F1139" s="50">
        <v>32958</v>
      </c>
      <c r="G1139" s="5">
        <v>357191</v>
      </c>
      <c r="H1139" s="50">
        <v>38550</v>
      </c>
      <c r="I1139" s="5" t="s">
        <v>858</v>
      </c>
    </row>
    <row r="1140" spans="1:9" s="1" customFormat="1" x14ac:dyDescent="0.25">
      <c r="A1140" s="5" t="s">
        <v>454</v>
      </c>
      <c r="B1140" s="5" t="s">
        <v>440</v>
      </c>
      <c r="C1140" s="5" t="s">
        <v>1018</v>
      </c>
      <c r="D1140" s="5" t="s">
        <v>439</v>
      </c>
      <c r="E1140" s="5">
        <v>27</v>
      </c>
      <c r="F1140" s="50">
        <v>33493</v>
      </c>
      <c r="G1140" s="5">
        <v>567254</v>
      </c>
      <c r="H1140" s="50">
        <v>38617</v>
      </c>
      <c r="I1140" s="5" t="s">
        <v>858</v>
      </c>
    </row>
    <row r="1141" spans="1:9" s="1" customFormat="1" x14ac:dyDescent="0.25">
      <c r="A1141" s="5" t="s">
        <v>454</v>
      </c>
      <c r="B1141" s="5" t="s">
        <v>660</v>
      </c>
      <c r="C1141" s="5" t="s">
        <v>930</v>
      </c>
      <c r="D1141" s="5" t="s">
        <v>439</v>
      </c>
      <c r="E1141" s="5">
        <v>27</v>
      </c>
      <c r="F1141" s="50">
        <v>33333</v>
      </c>
      <c r="G1141" s="5">
        <v>357190</v>
      </c>
      <c r="H1141" s="50">
        <v>38445</v>
      </c>
      <c r="I1141" s="5" t="s">
        <v>858</v>
      </c>
    </row>
    <row r="1142" spans="1:9" s="1" customFormat="1" x14ac:dyDescent="0.25">
      <c r="A1142" s="5" t="s">
        <v>413</v>
      </c>
      <c r="B1142" s="5" t="s">
        <v>612</v>
      </c>
      <c r="C1142" s="5" t="s">
        <v>849</v>
      </c>
      <c r="D1142" s="5" t="s">
        <v>1019</v>
      </c>
      <c r="E1142" s="5">
        <v>30</v>
      </c>
      <c r="F1142" s="50">
        <v>32306</v>
      </c>
      <c r="G1142" s="5">
        <v>353598</v>
      </c>
      <c r="H1142" s="50">
        <v>38722</v>
      </c>
      <c r="I1142" s="5" t="s">
        <v>417</v>
      </c>
    </row>
    <row r="1143" spans="1:9" s="1" customFormat="1" x14ac:dyDescent="0.25">
      <c r="A1143" s="5" t="s">
        <v>413</v>
      </c>
      <c r="B1143" s="5" t="s">
        <v>594</v>
      </c>
      <c r="C1143" s="5" t="s">
        <v>435</v>
      </c>
      <c r="D1143" s="5" t="s">
        <v>877</v>
      </c>
      <c r="E1143" s="5">
        <v>42</v>
      </c>
      <c r="F1143" s="50">
        <v>27953</v>
      </c>
      <c r="G1143" s="5">
        <v>563599</v>
      </c>
      <c r="H1143" s="50">
        <v>38667</v>
      </c>
      <c r="I1143" s="5" t="s">
        <v>858</v>
      </c>
    </row>
    <row r="1144" spans="1:9" s="1" customFormat="1" x14ac:dyDescent="0.25">
      <c r="A1144" s="5" t="s">
        <v>408</v>
      </c>
      <c r="B1144" s="5" t="s">
        <v>547</v>
      </c>
      <c r="C1144" s="5" t="s">
        <v>645</v>
      </c>
      <c r="D1144" s="5" t="s">
        <v>1020</v>
      </c>
      <c r="E1144" s="5">
        <v>28</v>
      </c>
      <c r="F1144" s="50">
        <v>33126</v>
      </c>
      <c r="G1144" s="5">
        <v>352915</v>
      </c>
      <c r="H1144" s="50">
        <v>38682</v>
      </c>
      <c r="I1144" s="5" t="s">
        <v>858</v>
      </c>
    </row>
    <row r="1145" spans="1:9" s="1" customFormat="1" x14ac:dyDescent="0.25">
      <c r="A1145" s="5" t="s">
        <v>408</v>
      </c>
      <c r="B1145" s="5" t="s">
        <v>506</v>
      </c>
      <c r="C1145" s="5" t="s">
        <v>892</v>
      </c>
      <c r="D1145" s="5" t="s">
        <v>1021</v>
      </c>
      <c r="E1145" s="5">
        <v>41</v>
      </c>
      <c r="F1145" s="50">
        <v>28213</v>
      </c>
      <c r="G1145" s="5">
        <v>353589</v>
      </c>
      <c r="H1145" s="50">
        <v>38440</v>
      </c>
      <c r="I1145" s="5" t="s">
        <v>858</v>
      </c>
    </row>
    <row r="1146" spans="1:9" s="1" customFormat="1" x14ac:dyDescent="0.25">
      <c r="A1146" s="5" t="s">
        <v>413</v>
      </c>
      <c r="B1146" s="5" t="s">
        <v>152</v>
      </c>
      <c r="C1146" s="5" t="s">
        <v>847</v>
      </c>
      <c r="D1146" s="5" t="s">
        <v>714</v>
      </c>
      <c r="E1146" s="5">
        <v>38</v>
      </c>
      <c r="F1146" s="50">
        <v>29440</v>
      </c>
      <c r="G1146" s="5">
        <v>352900</v>
      </c>
      <c r="H1146" s="50">
        <v>38571</v>
      </c>
      <c r="I1146" s="5" t="s">
        <v>858</v>
      </c>
    </row>
    <row r="1147" spans="1:9" s="1" customFormat="1" x14ac:dyDescent="0.25">
      <c r="A1147" s="5" t="s">
        <v>408</v>
      </c>
      <c r="B1147" s="5" t="s">
        <v>664</v>
      </c>
      <c r="C1147" s="5" t="s">
        <v>1022</v>
      </c>
      <c r="D1147" s="5" t="s">
        <v>439</v>
      </c>
      <c r="E1147" s="5">
        <v>31</v>
      </c>
      <c r="F1147" s="50">
        <v>31862</v>
      </c>
      <c r="G1147" s="5">
        <v>562916</v>
      </c>
      <c r="H1147" s="50">
        <v>38972</v>
      </c>
      <c r="I1147" s="5" t="s">
        <v>858</v>
      </c>
    </row>
    <row r="1148" spans="1:9" s="1" customFormat="1" x14ac:dyDescent="0.25">
      <c r="A1148" s="5" t="s">
        <v>454</v>
      </c>
      <c r="B1148" s="5" t="s">
        <v>660</v>
      </c>
      <c r="C1148" s="5" t="s">
        <v>1023</v>
      </c>
      <c r="D1148" s="5" t="s">
        <v>439</v>
      </c>
      <c r="E1148" s="5">
        <v>29</v>
      </c>
      <c r="F1148" s="50">
        <v>32770</v>
      </c>
      <c r="G1148" s="5">
        <v>562914</v>
      </c>
      <c r="H1148" s="50">
        <v>38901</v>
      </c>
      <c r="I1148" s="5" t="s">
        <v>858</v>
      </c>
    </row>
    <row r="1149" spans="1:9" s="1" customFormat="1" x14ac:dyDescent="0.25">
      <c r="A1149" s="5" t="s">
        <v>454</v>
      </c>
      <c r="B1149" s="5" t="s">
        <v>586</v>
      </c>
      <c r="C1149" s="5" t="s">
        <v>973</v>
      </c>
      <c r="D1149" s="5" t="s">
        <v>439</v>
      </c>
      <c r="E1149" s="5">
        <v>28</v>
      </c>
      <c r="F1149" s="50">
        <v>33013</v>
      </c>
      <c r="G1149" s="5">
        <v>562919</v>
      </c>
      <c r="H1149" s="50">
        <v>38797</v>
      </c>
      <c r="I1149" s="5" t="s">
        <v>858</v>
      </c>
    </row>
    <row r="1150" spans="1:9" s="1" customFormat="1" x14ac:dyDescent="0.25">
      <c r="A1150" s="5" t="s">
        <v>408</v>
      </c>
      <c r="B1150" s="5" t="s">
        <v>157</v>
      </c>
      <c r="C1150" s="5" t="s">
        <v>1024</v>
      </c>
      <c r="D1150" s="5" t="s">
        <v>439</v>
      </c>
      <c r="E1150" s="5">
        <v>29</v>
      </c>
      <c r="F1150" s="50">
        <v>32560</v>
      </c>
      <c r="G1150" s="5">
        <v>352921</v>
      </c>
      <c r="H1150" s="50">
        <v>39012</v>
      </c>
      <c r="I1150" s="5" t="s">
        <v>858</v>
      </c>
    </row>
    <row r="1151" spans="1:9" s="1" customFormat="1" x14ac:dyDescent="0.25">
      <c r="A1151" s="5" t="s">
        <v>454</v>
      </c>
      <c r="B1151" s="5" t="s">
        <v>564</v>
      </c>
      <c r="C1151" s="5" t="s">
        <v>1025</v>
      </c>
      <c r="D1151" s="5" t="s">
        <v>439</v>
      </c>
      <c r="E1151" s="5">
        <v>29</v>
      </c>
      <c r="F1151" s="50">
        <v>32711</v>
      </c>
      <c r="G1151" s="5">
        <v>562920</v>
      </c>
      <c r="H1151" s="50">
        <v>38827</v>
      </c>
      <c r="I1151" s="5" t="s">
        <v>858</v>
      </c>
    </row>
    <row r="1152" spans="1:9" s="1" customFormat="1" x14ac:dyDescent="0.25">
      <c r="A1152" s="5" t="s">
        <v>408</v>
      </c>
      <c r="B1152" s="5" t="s">
        <v>634</v>
      </c>
      <c r="C1152" s="5" t="s">
        <v>1026</v>
      </c>
      <c r="D1152" s="5" t="s">
        <v>439</v>
      </c>
      <c r="E1152" s="5">
        <v>30</v>
      </c>
      <c r="F1152" s="50">
        <v>32106</v>
      </c>
      <c r="G1152" s="5">
        <v>562925</v>
      </c>
      <c r="H1152" s="50">
        <v>38815</v>
      </c>
      <c r="I1152" s="5" t="s">
        <v>858</v>
      </c>
    </row>
    <row r="1153" spans="1:9" s="1" customFormat="1" x14ac:dyDescent="0.25">
      <c r="A1153" s="5" t="s">
        <v>454</v>
      </c>
      <c r="B1153" s="5" t="s">
        <v>485</v>
      </c>
      <c r="C1153" s="5" t="s">
        <v>1027</v>
      </c>
      <c r="D1153" s="5" t="s">
        <v>416</v>
      </c>
      <c r="E1153" s="5">
        <v>31</v>
      </c>
      <c r="F1153" s="50">
        <v>31816</v>
      </c>
      <c r="G1153" s="5">
        <v>562926</v>
      </c>
      <c r="H1153" s="50">
        <v>38840</v>
      </c>
      <c r="I1153" s="5" t="s">
        <v>858</v>
      </c>
    </row>
    <row r="1154" spans="1:9" s="1" customFormat="1" x14ac:dyDescent="0.25">
      <c r="A1154" s="5" t="s">
        <v>408</v>
      </c>
      <c r="B1154" s="5" t="s">
        <v>612</v>
      </c>
      <c r="C1154" s="5" t="s">
        <v>1028</v>
      </c>
      <c r="D1154" s="5" t="s">
        <v>460</v>
      </c>
      <c r="E1154" s="5">
        <v>34</v>
      </c>
      <c r="F1154" s="50">
        <v>30873</v>
      </c>
      <c r="G1154" s="5">
        <v>562931</v>
      </c>
      <c r="H1154" s="50">
        <v>38964</v>
      </c>
      <c r="I1154" s="5" t="s">
        <v>858</v>
      </c>
    </row>
    <row r="1155" spans="1:9" s="1" customFormat="1" x14ac:dyDescent="0.25">
      <c r="A1155" s="5" t="s">
        <v>454</v>
      </c>
      <c r="B1155" s="5" t="s">
        <v>652</v>
      </c>
      <c r="C1155" s="5" t="s">
        <v>1029</v>
      </c>
      <c r="D1155" s="5" t="s">
        <v>439</v>
      </c>
      <c r="E1155" s="5">
        <v>33</v>
      </c>
      <c r="F1155" s="50">
        <v>31201</v>
      </c>
      <c r="G1155" s="5">
        <v>352930</v>
      </c>
      <c r="H1155" s="50">
        <v>38857</v>
      </c>
      <c r="I1155" s="5" t="s">
        <v>858</v>
      </c>
    </row>
    <row r="1156" spans="1:9" s="1" customFormat="1" x14ac:dyDescent="0.25">
      <c r="A1156" s="5" t="s">
        <v>454</v>
      </c>
      <c r="B1156" s="5" t="s">
        <v>766</v>
      </c>
      <c r="C1156" s="5" t="s">
        <v>896</v>
      </c>
      <c r="D1156" s="5" t="s">
        <v>439</v>
      </c>
      <c r="E1156" s="5">
        <v>32</v>
      </c>
      <c r="F1156" s="50">
        <v>31420</v>
      </c>
      <c r="G1156" s="5">
        <v>562932</v>
      </c>
      <c r="H1156" s="50">
        <v>38970</v>
      </c>
      <c r="I1156" s="5" t="s">
        <v>858</v>
      </c>
    </row>
    <row r="1157" spans="1:9" s="1" customFormat="1" x14ac:dyDescent="0.25">
      <c r="A1157" s="5" t="s">
        <v>454</v>
      </c>
      <c r="B1157" s="5" t="s">
        <v>152</v>
      </c>
      <c r="C1157" s="5" t="s">
        <v>943</v>
      </c>
      <c r="D1157" s="5" t="s">
        <v>416</v>
      </c>
      <c r="E1157" s="5">
        <v>30</v>
      </c>
      <c r="F1157" s="50">
        <v>32306</v>
      </c>
      <c r="G1157" s="5">
        <v>562927</v>
      </c>
      <c r="H1157" s="50">
        <v>38722</v>
      </c>
      <c r="I1157" s="5" t="s">
        <v>858</v>
      </c>
    </row>
    <row r="1158" spans="1:9" s="1" customFormat="1" x14ac:dyDescent="0.25">
      <c r="A1158" s="5" t="s">
        <v>408</v>
      </c>
      <c r="B1158" s="5" t="s">
        <v>681</v>
      </c>
      <c r="C1158" s="5" t="s">
        <v>950</v>
      </c>
      <c r="D1158" s="5" t="s">
        <v>439</v>
      </c>
      <c r="E1158" s="5">
        <v>29</v>
      </c>
      <c r="F1158" s="50">
        <v>32727</v>
      </c>
      <c r="G1158" s="5">
        <v>352936</v>
      </c>
      <c r="H1158" s="50">
        <v>38849</v>
      </c>
      <c r="I1158" s="5" t="s">
        <v>858</v>
      </c>
    </row>
    <row r="1159" spans="1:9" s="1" customFormat="1" x14ac:dyDescent="0.25">
      <c r="A1159" s="5" t="s">
        <v>408</v>
      </c>
      <c r="B1159" s="5" t="s">
        <v>704</v>
      </c>
      <c r="C1159" s="5" t="s">
        <v>959</v>
      </c>
      <c r="D1159" s="5" t="s">
        <v>439</v>
      </c>
      <c r="E1159" s="5">
        <v>31</v>
      </c>
      <c r="F1159" s="50">
        <v>32032</v>
      </c>
      <c r="G1159" s="5">
        <v>352935</v>
      </c>
      <c r="H1159" s="50">
        <v>38779</v>
      </c>
      <c r="I1159" s="5" t="s">
        <v>858</v>
      </c>
    </row>
    <row r="1160" spans="1:9" s="1" customFormat="1" x14ac:dyDescent="0.25">
      <c r="A1160" s="5" t="s">
        <v>408</v>
      </c>
      <c r="B1160" s="5" t="s">
        <v>709</v>
      </c>
      <c r="C1160" s="5" t="s">
        <v>948</v>
      </c>
      <c r="D1160" s="5" t="s">
        <v>439</v>
      </c>
      <c r="E1160" s="5">
        <v>30</v>
      </c>
      <c r="F1160" s="50">
        <v>32236</v>
      </c>
      <c r="G1160" s="5">
        <v>352934</v>
      </c>
      <c r="H1160" s="50">
        <v>39047</v>
      </c>
      <c r="I1160" s="5" t="s">
        <v>858</v>
      </c>
    </row>
    <row r="1161" spans="1:9" s="1" customFormat="1" x14ac:dyDescent="0.25">
      <c r="A1161" s="5" t="s">
        <v>454</v>
      </c>
      <c r="B1161" s="5" t="s">
        <v>817</v>
      </c>
      <c r="C1161" s="5" t="s">
        <v>1030</v>
      </c>
      <c r="D1161" s="5" t="s">
        <v>442</v>
      </c>
      <c r="E1161" s="5">
        <v>29</v>
      </c>
      <c r="F1161" s="50">
        <v>32662</v>
      </c>
      <c r="G1161" s="5">
        <v>352938</v>
      </c>
      <c r="H1161" s="50">
        <v>39061</v>
      </c>
      <c r="I1161" s="5" t="s">
        <v>858</v>
      </c>
    </row>
    <row r="1162" spans="1:9" s="1" customFormat="1" x14ac:dyDescent="0.25">
      <c r="A1162" s="5" t="s">
        <v>454</v>
      </c>
      <c r="B1162" s="5" t="s">
        <v>440</v>
      </c>
      <c r="C1162" s="5" t="s">
        <v>1031</v>
      </c>
      <c r="D1162" s="5" t="s">
        <v>416</v>
      </c>
      <c r="E1162" s="5">
        <v>30</v>
      </c>
      <c r="F1162" s="50">
        <v>32123</v>
      </c>
      <c r="G1162" s="5">
        <v>352956</v>
      </c>
      <c r="H1162" s="50">
        <v>39005</v>
      </c>
      <c r="I1162" s="5" t="s">
        <v>858</v>
      </c>
    </row>
    <row r="1163" spans="1:9" s="1" customFormat="1" x14ac:dyDescent="0.25">
      <c r="A1163" s="5" t="s">
        <v>454</v>
      </c>
      <c r="B1163" s="5" t="s">
        <v>553</v>
      </c>
      <c r="C1163" s="5" t="s">
        <v>90</v>
      </c>
      <c r="D1163" s="5" t="s">
        <v>439</v>
      </c>
      <c r="E1163" s="5">
        <v>28</v>
      </c>
      <c r="F1163" s="50">
        <v>32898</v>
      </c>
      <c r="G1163" s="5">
        <v>562939</v>
      </c>
      <c r="H1163" s="50">
        <v>38742</v>
      </c>
      <c r="I1163" s="5" t="s">
        <v>858</v>
      </c>
    </row>
    <row r="1164" spans="1:9" s="1" customFormat="1" x14ac:dyDescent="0.25">
      <c r="A1164" s="5" t="s">
        <v>413</v>
      </c>
      <c r="B1164" s="5" t="s">
        <v>562</v>
      </c>
      <c r="C1164" s="5" t="s">
        <v>942</v>
      </c>
      <c r="D1164" s="5" t="s">
        <v>741</v>
      </c>
      <c r="E1164" s="5">
        <v>34</v>
      </c>
      <c r="F1164" s="50">
        <v>30676</v>
      </c>
      <c r="G1164" s="5">
        <v>562940</v>
      </c>
      <c r="H1164" s="50">
        <v>38857</v>
      </c>
      <c r="I1164" s="5" t="s">
        <v>858</v>
      </c>
    </row>
    <row r="1165" spans="1:9" s="1" customFormat="1" x14ac:dyDescent="0.25">
      <c r="A1165" s="5" t="s">
        <v>408</v>
      </c>
      <c r="B1165" s="5" t="s">
        <v>497</v>
      </c>
      <c r="C1165" s="5" t="s">
        <v>784</v>
      </c>
      <c r="D1165" s="5" t="s">
        <v>439</v>
      </c>
      <c r="E1165" s="5">
        <v>33</v>
      </c>
      <c r="F1165" s="50">
        <v>30998</v>
      </c>
      <c r="G1165" s="5">
        <v>352942</v>
      </c>
      <c r="H1165" s="50">
        <v>38972</v>
      </c>
      <c r="I1165" s="5" t="s">
        <v>858</v>
      </c>
    </row>
    <row r="1166" spans="1:9" s="1" customFormat="1" x14ac:dyDescent="0.25">
      <c r="A1166" s="5" t="s">
        <v>413</v>
      </c>
      <c r="B1166" s="5" t="s">
        <v>531</v>
      </c>
      <c r="C1166" s="5" t="s">
        <v>720</v>
      </c>
      <c r="D1166" s="5" t="s">
        <v>457</v>
      </c>
      <c r="E1166" s="5">
        <v>36</v>
      </c>
      <c r="F1166" s="50">
        <v>30206</v>
      </c>
      <c r="G1166" s="5">
        <v>562933</v>
      </c>
      <c r="H1166" s="50">
        <v>38810</v>
      </c>
      <c r="I1166" s="5" t="s">
        <v>858</v>
      </c>
    </row>
    <row r="1167" spans="1:9" s="1" customFormat="1" x14ac:dyDescent="0.25">
      <c r="A1167" s="5" t="s">
        <v>413</v>
      </c>
      <c r="B1167" s="5" t="s">
        <v>561</v>
      </c>
      <c r="C1167" s="5" t="s">
        <v>1032</v>
      </c>
      <c r="D1167" s="5" t="s">
        <v>850</v>
      </c>
      <c r="E1167" s="5">
        <v>39</v>
      </c>
      <c r="F1167" s="50">
        <v>28987</v>
      </c>
      <c r="G1167" s="5">
        <v>352948</v>
      </c>
      <c r="H1167" s="50">
        <v>38764</v>
      </c>
      <c r="I1167" s="5" t="s">
        <v>858</v>
      </c>
    </row>
    <row r="1168" spans="1:9" s="1" customFormat="1" x14ac:dyDescent="0.25">
      <c r="A1168" s="5" t="s">
        <v>408</v>
      </c>
      <c r="B1168" s="5" t="s">
        <v>646</v>
      </c>
      <c r="C1168" s="5" t="s">
        <v>1033</v>
      </c>
      <c r="D1168" s="5" t="s">
        <v>439</v>
      </c>
      <c r="E1168" s="5">
        <v>29</v>
      </c>
      <c r="F1168" s="50">
        <v>32428</v>
      </c>
      <c r="G1168" s="5">
        <v>352947</v>
      </c>
      <c r="H1168" s="50">
        <v>38805</v>
      </c>
      <c r="I1168" s="5" t="s">
        <v>858</v>
      </c>
    </row>
    <row r="1169" spans="1:9" s="1" customFormat="1" x14ac:dyDescent="0.25">
      <c r="A1169" s="5" t="s">
        <v>408</v>
      </c>
      <c r="B1169" s="5" t="s">
        <v>652</v>
      </c>
      <c r="C1169" s="5" t="s">
        <v>155</v>
      </c>
      <c r="D1169" s="5" t="s">
        <v>439</v>
      </c>
      <c r="E1169" s="5">
        <v>29</v>
      </c>
      <c r="F1169" s="50">
        <v>32457</v>
      </c>
      <c r="G1169" s="5">
        <v>352950</v>
      </c>
      <c r="H1169" s="50">
        <v>38812</v>
      </c>
      <c r="I1169" s="5" t="s">
        <v>858</v>
      </c>
    </row>
    <row r="1170" spans="1:9" s="1" customFormat="1" x14ac:dyDescent="0.25">
      <c r="A1170" s="5" t="s">
        <v>413</v>
      </c>
      <c r="B1170" s="5" t="s">
        <v>503</v>
      </c>
      <c r="C1170" s="5" t="s">
        <v>475</v>
      </c>
      <c r="D1170" s="5" t="s">
        <v>439</v>
      </c>
      <c r="E1170" s="5">
        <v>41</v>
      </c>
      <c r="F1170" s="50">
        <v>28151</v>
      </c>
      <c r="G1170" s="5">
        <v>352952</v>
      </c>
      <c r="H1170" s="50">
        <v>38871</v>
      </c>
      <c r="I1170" s="5" t="s">
        <v>858</v>
      </c>
    </row>
    <row r="1171" spans="1:9" s="1" customFormat="1" x14ac:dyDescent="0.25">
      <c r="A1171" s="5" t="s">
        <v>454</v>
      </c>
      <c r="B1171" s="5" t="s">
        <v>546</v>
      </c>
      <c r="C1171" s="5" t="s">
        <v>914</v>
      </c>
      <c r="D1171" s="5" t="s">
        <v>439</v>
      </c>
      <c r="E1171" s="5">
        <v>30</v>
      </c>
      <c r="F1171" s="50">
        <v>32136</v>
      </c>
      <c r="G1171" s="5">
        <v>352958</v>
      </c>
      <c r="H1171" s="50">
        <v>38802</v>
      </c>
      <c r="I1171" s="5" t="s">
        <v>858</v>
      </c>
    </row>
    <row r="1172" spans="1:9" s="1" customFormat="1" x14ac:dyDescent="0.25">
      <c r="A1172" s="5" t="s">
        <v>408</v>
      </c>
      <c r="B1172" s="5" t="s">
        <v>569</v>
      </c>
      <c r="C1172" s="5" t="s">
        <v>713</v>
      </c>
      <c r="D1172" s="5" t="s">
        <v>749</v>
      </c>
      <c r="E1172" s="5">
        <v>30</v>
      </c>
      <c r="F1172" s="50">
        <v>32121</v>
      </c>
      <c r="G1172" s="5">
        <v>562955</v>
      </c>
      <c r="H1172" s="50">
        <v>38743</v>
      </c>
      <c r="I1172" s="5" t="s">
        <v>858</v>
      </c>
    </row>
    <row r="1173" spans="1:9" s="1" customFormat="1" x14ac:dyDescent="0.25">
      <c r="A1173" s="5" t="s">
        <v>408</v>
      </c>
      <c r="B1173" s="5" t="s">
        <v>497</v>
      </c>
      <c r="C1173" s="5" t="s">
        <v>1034</v>
      </c>
      <c r="D1173" s="5" t="s">
        <v>1020</v>
      </c>
      <c r="E1173" s="5">
        <v>31</v>
      </c>
      <c r="F1173" s="50">
        <v>31872</v>
      </c>
      <c r="G1173" s="5">
        <v>562964</v>
      </c>
      <c r="H1173" s="50">
        <v>38997</v>
      </c>
      <c r="I1173" s="5" t="s">
        <v>858</v>
      </c>
    </row>
    <row r="1174" spans="1:9" s="1" customFormat="1" x14ac:dyDescent="0.25">
      <c r="A1174" s="5" t="s">
        <v>454</v>
      </c>
      <c r="B1174" s="5" t="s">
        <v>791</v>
      </c>
      <c r="C1174" s="5" t="s">
        <v>1035</v>
      </c>
      <c r="D1174" s="5" t="s">
        <v>1020</v>
      </c>
      <c r="E1174" s="5">
        <v>30</v>
      </c>
      <c r="F1174" s="50">
        <v>32359</v>
      </c>
      <c r="G1174" s="5">
        <v>352962</v>
      </c>
      <c r="H1174" s="50">
        <v>39059</v>
      </c>
      <c r="I1174" s="5" t="s">
        <v>858</v>
      </c>
    </row>
    <row r="1175" spans="1:9" s="1" customFormat="1" x14ac:dyDescent="0.25">
      <c r="A1175" s="5" t="s">
        <v>454</v>
      </c>
      <c r="B1175" s="5" t="s">
        <v>414</v>
      </c>
      <c r="C1175" s="5" t="s">
        <v>984</v>
      </c>
      <c r="D1175" s="5" t="s">
        <v>1020</v>
      </c>
      <c r="E1175" s="5">
        <v>30</v>
      </c>
      <c r="F1175" s="50">
        <v>32311</v>
      </c>
      <c r="G1175" s="5">
        <v>352961</v>
      </c>
      <c r="H1175" s="50">
        <v>39031</v>
      </c>
      <c r="I1175" s="5" t="s">
        <v>858</v>
      </c>
    </row>
    <row r="1176" spans="1:9" s="1" customFormat="1" x14ac:dyDescent="0.25">
      <c r="A1176" s="5" t="s">
        <v>408</v>
      </c>
      <c r="B1176" s="5" t="s">
        <v>610</v>
      </c>
      <c r="C1176" s="5" t="s">
        <v>1026</v>
      </c>
      <c r="D1176" s="5" t="s">
        <v>1020</v>
      </c>
      <c r="E1176" s="5">
        <v>29</v>
      </c>
      <c r="F1176" s="50">
        <v>32681</v>
      </c>
      <c r="G1176" s="5">
        <v>562963</v>
      </c>
      <c r="H1176" s="50">
        <v>38941</v>
      </c>
      <c r="I1176" s="5" t="s">
        <v>858</v>
      </c>
    </row>
    <row r="1177" spans="1:9" s="1" customFormat="1" x14ac:dyDescent="0.25">
      <c r="A1177" s="5" t="s">
        <v>454</v>
      </c>
      <c r="B1177" s="5" t="s">
        <v>500</v>
      </c>
      <c r="C1177" s="5" t="s">
        <v>985</v>
      </c>
      <c r="D1177" s="5" t="s">
        <v>1020</v>
      </c>
      <c r="E1177" s="5">
        <v>28</v>
      </c>
      <c r="F1177" s="50">
        <v>32909</v>
      </c>
      <c r="G1177" s="5">
        <v>562965</v>
      </c>
      <c r="H1177" s="50">
        <v>38866</v>
      </c>
      <c r="I1177" s="5" t="s">
        <v>858</v>
      </c>
    </row>
    <row r="1178" spans="1:9" s="1" customFormat="1" x14ac:dyDescent="0.25">
      <c r="A1178" s="5" t="s">
        <v>454</v>
      </c>
      <c r="B1178" s="5" t="s">
        <v>481</v>
      </c>
      <c r="C1178" s="5" t="s">
        <v>942</v>
      </c>
      <c r="D1178" s="5" t="s">
        <v>749</v>
      </c>
      <c r="E1178" s="5">
        <v>32</v>
      </c>
      <c r="F1178" s="50">
        <v>31585</v>
      </c>
      <c r="G1178" s="5">
        <v>352960</v>
      </c>
      <c r="H1178" s="50">
        <v>39046</v>
      </c>
      <c r="I1178" s="5" t="s">
        <v>858</v>
      </c>
    </row>
    <row r="1179" spans="1:9" s="1" customFormat="1" x14ac:dyDescent="0.25">
      <c r="A1179" s="5" t="s">
        <v>408</v>
      </c>
      <c r="B1179" s="5" t="s">
        <v>712</v>
      </c>
      <c r="C1179" s="5" t="s">
        <v>959</v>
      </c>
      <c r="D1179" s="5" t="s">
        <v>622</v>
      </c>
      <c r="E1179" s="5">
        <v>32</v>
      </c>
      <c r="F1179" s="50">
        <v>31554</v>
      </c>
      <c r="G1179" s="5">
        <v>562966</v>
      </c>
      <c r="H1179" s="50">
        <v>39059</v>
      </c>
      <c r="I1179" s="5" t="s">
        <v>858</v>
      </c>
    </row>
    <row r="1180" spans="1:9" s="1" customFormat="1" x14ac:dyDescent="0.25">
      <c r="A1180" s="5" t="s">
        <v>413</v>
      </c>
      <c r="B1180" s="5" t="s">
        <v>157</v>
      </c>
      <c r="C1180" s="5" t="s">
        <v>896</v>
      </c>
      <c r="D1180" s="5" t="s">
        <v>460</v>
      </c>
      <c r="E1180" s="5">
        <v>42</v>
      </c>
      <c r="F1180" s="50">
        <v>28015</v>
      </c>
      <c r="G1180" s="5">
        <v>352956</v>
      </c>
      <c r="H1180" s="50">
        <v>38982</v>
      </c>
      <c r="I1180" s="5" t="s">
        <v>858</v>
      </c>
    </row>
    <row r="1181" spans="1:9" s="1" customFormat="1" x14ac:dyDescent="0.25">
      <c r="A1181" s="5" t="s">
        <v>454</v>
      </c>
      <c r="B1181" s="5" t="s">
        <v>497</v>
      </c>
      <c r="C1181" s="5" t="s">
        <v>1036</v>
      </c>
      <c r="D1181" s="5" t="s">
        <v>460</v>
      </c>
      <c r="E1181" s="5">
        <v>30</v>
      </c>
      <c r="F1181" s="50">
        <v>32398</v>
      </c>
      <c r="G1181" s="5">
        <v>352954</v>
      </c>
      <c r="H1181" s="50">
        <v>38758</v>
      </c>
      <c r="I1181" s="5" t="s">
        <v>858</v>
      </c>
    </row>
    <row r="1182" spans="1:9" s="1" customFormat="1" x14ac:dyDescent="0.25">
      <c r="A1182" s="5" t="s">
        <v>454</v>
      </c>
      <c r="B1182" s="5" t="s">
        <v>155</v>
      </c>
      <c r="C1182" s="5" t="s">
        <v>796</v>
      </c>
      <c r="D1182" s="5" t="s">
        <v>1037</v>
      </c>
      <c r="E1182" s="5">
        <v>42</v>
      </c>
      <c r="F1182" s="50">
        <v>27677</v>
      </c>
      <c r="G1182" s="5">
        <v>562967</v>
      </c>
      <c r="H1182" s="50">
        <v>38872</v>
      </c>
      <c r="I1182" s="5" t="s">
        <v>858</v>
      </c>
    </row>
    <row r="1183" spans="1:9" s="1" customFormat="1" x14ac:dyDescent="0.25">
      <c r="A1183" s="5" t="s">
        <v>413</v>
      </c>
      <c r="B1183" s="5" t="s">
        <v>534</v>
      </c>
      <c r="C1183" s="5" t="s">
        <v>942</v>
      </c>
      <c r="D1183" s="5" t="s">
        <v>416</v>
      </c>
      <c r="E1183" s="5">
        <v>32</v>
      </c>
      <c r="F1183" s="50">
        <v>31631</v>
      </c>
      <c r="G1183" s="5">
        <v>562968</v>
      </c>
      <c r="H1183" s="50">
        <v>38854</v>
      </c>
      <c r="I1183" s="5" t="s">
        <v>858</v>
      </c>
    </row>
    <row r="1184" spans="1:9" s="1" customFormat="1" x14ac:dyDescent="0.25">
      <c r="A1184" s="5" t="s">
        <v>454</v>
      </c>
      <c r="B1184" s="5" t="s">
        <v>559</v>
      </c>
      <c r="C1184" s="5" t="s">
        <v>942</v>
      </c>
      <c r="D1184" s="5" t="s">
        <v>439</v>
      </c>
      <c r="E1184" s="5">
        <v>29</v>
      </c>
      <c r="F1184" s="50">
        <v>32427</v>
      </c>
      <c r="G1184" s="5">
        <v>562969</v>
      </c>
      <c r="H1184" s="50">
        <v>38871</v>
      </c>
      <c r="I1184" s="5" t="s">
        <v>858</v>
      </c>
    </row>
    <row r="1185" spans="1:9" s="1" customFormat="1" x14ac:dyDescent="0.25">
      <c r="A1185" s="5" t="s">
        <v>413</v>
      </c>
      <c r="B1185" s="5" t="s">
        <v>662</v>
      </c>
      <c r="C1185" s="5" t="s">
        <v>1038</v>
      </c>
      <c r="D1185" s="5" t="s">
        <v>439</v>
      </c>
      <c r="E1185" s="5">
        <v>37</v>
      </c>
      <c r="F1185" s="50">
        <v>29771</v>
      </c>
      <c r="G1185" s="5">
        <v>562970</v>
      </c>
      <c r="H1185" s="50">
        <v>38842</v>
      </c>
      <c r="I1185" s="5" t="s">
        <v>858</v>
      </c>
    </row>
    <row r="1186" spans="1:9" s="1" customFormat="1" x14ac:dyDescent="0.25">
      <c r="A1186" s="5" t="s">
        <v>454</v>
      </c>
      <c r="B1186" s="5" t="s">
        <v>152</v>
      </c>
      <c r="C1186" s="5" t="s">
        <v>175</v>
      </c>
      <c r="D1186" s="5" t="s">
        <v>416</v>
      </c>
      <c r="E1186" s="5">
        <v>33</v>
      </c>
      <c r="F1186" s="50">
        <v>31122</v>
      </c>
      <c r="G1186" s="5">
        <v>562985</v>
      </c>
      <c r="H1186" s="50">
        <v>39061</v>
      </c>
      <c r="I1186" s="5" t="s">
        <v>858</v>
      </c>
    </row>
    <row r="1187" spans="1:9" s="1" customFormat="1" x14ac:dyDescent="0.25">
      <c r="A1187" s="5" t="s">
        <v>413</v>
      </c>
      <c r="B1187" s="5" t="s">
        <v>817</v>
      </c>
      <c r="C1187" s="5" t="s">
        <v>937</v>
      </c>
      <c r="D1187" s="5" t="s">
        <v>749</v>
      </c>
      <c r="E1187" s="5">
        <v>34</v>
      </c>
      <c r="F1187" s="50">
        <v>30845</v>
      </c>
      <c r="G1187" s="5">
        <v>352981</v>
      </c>
      <c r="H1187" s="50">
        <v>38725</v>
      </c>
      <c r="I1187" s="5" t="s">
        <v>858</v>
      </c>
    </row>
    <row r="1188" spans="1:9" s="1" customFormat="1" x14ac:dyDescent="0.25">
      <c r="A1188" s="5" t="s">
        <v>408</v>
      </c>
      <c r="B1188" s="5" t="s">
        <v>528</v>
      </c>
      <c r="C1188" s="5" t="s">
        <v>1039</v>
      </c>
      <c r="D1188" s="5" t="s">
        <v>439</v>
      </c>
      <c r="E1188" s="5">
        <v>32</v>
      </c>
      <c r="F1188" s="50">
        <v>31610</v>
      </c>
      <c r="G1188" s="5">
        <v>562990</v>
      </c>
      <c r="H1188" s="50">
        <v>38859</v>
      </c>
      <c r="I1188" s="5" t="s">
        <v>858</v>
      </c>
    </row>
    <row r="1189" spans="1:9" s="1" customFormat="1" x14ac:dyDescent="0.25">
      <c r="A1189" s="5" t="s">
        <v>454</v>
      </c>
      <c r="B1189" s="5" t="s">
        <v>766</v>
      </c>
      <c r="C1189" s="5" t="s">
        <v>969</v>
      </c>
      <c r="D1189" s="5" t="s">
        <v>439</v>
      </c>
      <c r="E1189" s="5">
        <v>31</v>
      </c>
      <c r="F1189" s="50">
        <v>31968</v>
      </c>
      <c r="G1189" s="5">
        <v>562992</v>
      </c>
      <c r="H1189" s="50">
        <v>38880</v>
      </c>
      <c r="I1189" s="5" t="s">
        <v>858</v>
      </c>
    </row>
    <row r="1190" spans="1:9" s="1" customFormat="1" x14ac:dyDescent="0.25">
      <c r="A1190" s="5" t="s">
        <v>408</v>
      </c>
      <c r="B1190" s="5" t="s">
        <v>511</v>
      </c>
      <c r="C1190" s="5" t="s">
        <v>779</v>
      </c>
      <c r="D1190" s="5" t="s">
        <v>439</v>
      </c>
      <c r="E1190" s="5">
        <v>29</v>
      </c>
      <c r="F1190" s="50">
        <v>32619</v>
      </c>
      <c r="G1190" s="5">
        <v>352999</v>
      </c>
      <c r="H1190" s="50">
        <v>39205</v>
      </c>
      <c r="I1190" s="5" t="s">
        <v>858</v>
      </c>
    </row>
    <row r="1191" spans="1:9" s="1" customFormat="1" x14ac:dyDescent="0.25">
      <c r="A1191" s="5" t="s">
        <v>413</v>
      </c>
      <c r="B1191" s="5" t="s">
        <v>528</v>
      </c>
      <c r="C1191" s="5" t="s">
        <v>984</v>
      </c>
      <c r="D1191" s="5" t="s">
        <v>439</v>
      </c>
      <c r="E1191" s="5">
        <v>32</v>
      </c>
      <c r="F1191" s="50">
        <v>31615</v>
      </c>
      <c r="G1191" s="5">
        <v>352991</v>
      </c>
      <c r="H1191" s="50">
        <v>39441</v>
      </c>
      <c r="I1191" s="5" t="s">
        <v>858</v>
      </c>
    </row>
    <row r="1192" spans="1:9" s="1" customFormat="1" x14ac:dyDescent="0.25">
      <c r="A1192" s="5" t="s">
        <v>454</v>
      </c>
      <c r="B1192" s="5" t="s">
        <v>434</v>
      </c>
      <c r="C1192" s="5" t="s">
        <v>1040</v>
      </c>
      <c r="D1192" s="5" t="s">
        <v>439</v>
      </c>
      <c r="E1192" s="5">
        <v>32</v>
      </c>
      <c r="F1192" s="50">
        <v>31469</v>
      </c>
      <c r="G1192" s="5">
        <v>563003</v>
      </c>
      <c r="H1192" s="50">
        <v>39275</v>
      </c>
      <c r="I1192" s="5" t="s">
        <v>858</v>
      </c>
    </row>
    <row r="1193" spans="1:9" s="1" customFormat="1" x14ac:dyDescent="0.25">
      <c r="A1193" s="5" t="s">
        <v>413</v>
      </c>
      <c r="B1193" s="5" t="s">
        <v>519</v>
      </c>
      <c r="C1193" s="5" t="s">
        <v>914</v>
      </c>
      <c r="D1193" s="5" t="s">
        <v>416</v>
      </c>
      <c r="E1193" s="5">
        <v>36</v>
      </c>
      <c r="F1193" s="50">
        <v>30144</v>
      </c>
      <c r="G1193" s="5">
        <v>353002</v>
      </c>
      <c r="H1193" s="50">
        <v>39144</v>
      </c>
      <c r="I1193" s="5" t="s">
        <v>858</v>
      </c>
    </row>
    <row r="1194" spans="1:9" s="1" customFormat="1" x14ac:dyDescent="0.25">
      <c r="A1194" s="5" t="s">
        <v>454</v>
      </c>
      <c r="B1194" s="5" t="s">
        <v>448</v>
      </c>
      <c r="C1194" s="5" t="s">
        <v>1041</v>
      </c>
      <c r="D1194" s="5" t="s">
        <v>439</v>
      </c>
      <c r="E1194" s="5">
        <v>37</v>
      </c>
      <c r="F1194" s="50">
        <v>29532</v>
      </c>
      <c r="G1194" s="5">
        <v>562971</v>
      </c>
      <c r="H1194" s="50">
        <v>39366</v>
      </c>
      <c r="I1194" s="5" t="s">
        <v>858</v>
      </c>
    </row>
    <row r="1195" spans="1:9" s="1" customFormat="1" x14ac:dyDescent="0.25">
      <c r="A1195" s="5" t="s">
        <v>408</v>
      </c>
      <c r="B1195" s="5" t="s">
        <v>590</v>
      </c>
      <c r="C1195" s="5" t="s">
        <v>828</v>
      </c>
      <c r="D1195" s="5" t="s">
        <v>439</v>
      </c>
      <c r="E1195" s="5">
        <v>34</v>
      </c>
      <c r="F1195" s="50">
        <v>30608</v>
      </c>
      <c r="G1195" s="5">
        <v>353000</v>
      </c>
      <c r="H1195" s="50">
        <v>39280</v>
      </c>
      <c r="I1195" s="5" t="s">
        <v>858</v>
      </c>
    </row>
    <row r="1196" spans="1:9" s="1" customFormat="1" x14ac:dyDescent="0.25">
      <c r="A1196" s="5" t="s">
        <v>454</v>
      </c>
      <c r="B1196" s="5" t="s">
        <v>553</v>
      </c>
      <c r="C1196" s="5" t="s">
        <v>928</v>
      </c>
      <c r="D1196" s="5" t="s">
        <v>416</v>
      </c>
      <c r="E1196" s="5">
        <v>32</v>
      </c>
      <c r="F1196" s="50">
        <v>31438</v>
      </c>
      <c r="G1196" s="5">
        <v>352988</v>
      </c>
      <c r="H1196" s="50">
        <v>39347</v>
      </c>
      <c r="I1196" s="5" t="s">
        <v>858</v>
      </c>
    </row>
    <row r="1197" spans="1:9" s="1" customFormat="1" x14ac:dyDescent="0.25">
      <c r="A1197" s="5" t="s">
        <v>454</v>
      </c>
      <c r="B1197" s="5" t="s">
        <v>553</v>
      </c>
      <c r="C1197" s="5" t="s">
        <v>907</v>
      </c>
      <c r="D1197" s="5" t="s">
        <v>439</v>
      </c>
      <c r="E1197" s="5">
        <v>30</v>
      </c>
      <c r="F1197" s="50">
        <v>32093</v>
      </c>
      <c r="G1197" s="5">
        <v>563007</v>
      </c>
      <c r="H1197" s="50">
        <v>39175</v>
      </c>
      <c r="I1197" s="5" t="s">
        <v>858</v>
      </c>
    </row>
    <row r="1198" spans="1:9" s="1" customFormat="1" x14ac:dyDescent="0.25">
      <c r="A1198" s="5" t="s">
        <v>454</v>
      </c>
      <c r="B1198" s="5" t="s">
        <v>623</v>
      </c>
      <c r="C1198" s="5" t="s">
        <v>928</v>
      </c>
      <c r="D1198" s="5" t="s">
        <v>439</v>
      </c>
      <c r="E1198" s="5">
        <v>31</v>
      </c>
      <c r="F1198" s="50">
        <v>31932</v>
      </c>
      <c r="G1198" s="5">
        <v>563009</v>
      </c>
      <c r="H1198" s="50">
        <v>39442</v>
      </c>
      <c r="I1198" s="5" t="s">
        <v>858</v>
      </c>
    </row>
    <row r="1199" spans="1:9" s="1" customFormat="1" x14ac:dyDescent="0.25">
      <c r="A1199" s="5" t="s">
        <v>408</v>
      </c>
      <c r="B1199" s="5" t="s">
        <v>414</v>
      </c>
      <c r="C1199" s="5" t="s">
        <v>950</v>
      </c>
      <c r="D1199" s="5" t="s">
        <v>1042</v>
      </c>
      <c r="E1199" s="5">
        <v>32</v>
      </c>
      <c r="F1199" s="50">
        <v>31464</v>
      </c>
      <c r="G1199" s="5">
        <v>352980</v>
      </c>
      <c r="H1199" s="50">
        <v>39397</v>
      </c>
      <c r="I1199" s="5" t="s">
        <v>858</v>
      </c>
    </row>
    <row r="1200" spans="1:9" s="1" customFormat="1" x14ac:dyDescent="0.25">
      <c r="A1200" s="5" t="s">
        <v>408</v>
      </c>
      <c r="B1200" s="5" t="s">
        <v>464</v>
      </c>
      <c r="C1200" s="5" t="s">
        <v>828</v>
      </c>
      <c r="D1200" s="5" t="s">
        <v>868</v>
      </c>
      <c r="E1200" s="5">
        <v>43</v>
      </c>
      <c r="F1200" s="50">
        <v>27340</v>
      </c>
      <c r="G1200" s="5">
        <v>353013</v>
      </c>
      <c r="H1200" s="50">
        <v>39412</v>
      </c>
      <c r="I1200" s="5" t="s">
        <v>858</v>
      </c>
    </row>
    <row r="1201" spans="1:9" s="1" customFormat="1" x14ac:dyDescent="0.25">
      <c r="A1201" s="5" t="s">
        <v>413</v>
      </c>
      <c r="B1201" s="5" t="s">
        <v>704</v>
      </c>
      <c r="C1201" s="5" t="s">
        <v>539</v>
      </c>
      <c r="D1201" s="5" t="s">
        <v>442</v>
      </c>
      <c r="E1201" s="5">
        <v>47</v>
      </c>
      <c r="F1201" s="50">
        <v>25883</v>
      </c>
      <c r="G1201" s="5">
        <v>353018</v>
      </c>
      <c r="H1201" s="50">
        <v>39170</v>
      </c>
      <c r="I1201" s="5" t="s">
        <v>858</v>
      </c>
    </row>
    <row r="1202" spans="1:9" s="1" customFormat="1" x14ac:dyDescent="0.25">
      <c r="A1202" s="5" t="s">
        <v>408</v>
      </c>
      <c r="B1202" s="5" t="s">
        <v>157</v>
      </c>
      <c r="C1202" s="5" t="s">
        <v>913</v>
      </c>
      <c r="D1202" s="5" t="s">
        <v>439</v>
      </c>
      <c r="E1202" s="5">
        <v>38</v>
      </c>
      <c r="F1202" s="50">
        <v>29358</v>
      </c>
      <c r="G1202" s="5">
        <v>353015</v>
      </c>
      <c r="H1202" s="50">
        <v>39301</v>
      </c>
      <c r="I1202" s="5" t="s">
        <v>858</v>
      </c>
    </row>
    <row r="1203" spans="1:9" s="1" customFormat="1" x14ac:dyDescent="0.25">
      <c r="A1203" s="5" t="s">
        <v>454</v>
      </c>
      <c r="B1203" s="5" t="s">
        <v>157</v>
      </c>
      <c r="C1203" s="5" t="s">
        <v>922</v>
      </c>
      <c r="D1203" s="5" t="s">
        <v>958</v>
      </c>
      <c r="E1203" s="5">
        <v>34</v>
      </c>
      <c r="F1203" s="50">
        <v>30746</v>
      </c>
      <c r="G1203" s="5">
        <v>562994</v>
      </c>
      <c r="H1203" s="50">
        <v>39337</v>
      </c>
      <c r="I1203" s="5" t="s">
        <v>858</v>
      </c>
    </row>
    <row r="1204" spans="1:9" s="1" customFormat="1" x14ac:dyDescent="0.25">
      <c r="A1204" s="5" t="s">
        <v>454</v>
      </c>
      <c r="B1204" s="5" t="s">
        <v>719</v>
      </c>
      <c r="C1204" s="5" t="s">
        <v>973</v>
      </c>
      <c r="D1204" s="5" t="s">
        <v>439</v>
      </c>
      <c r="E1204" s="5">
        <v>31</v>
      </c>
      <c r="F1204" s="50">
        <v>31909</v>
      </c>
      <c r="G1204" s="5">
        <v>563019</v>
      </c>
      <c r="H1204" s="50">
        <v>39266</v>
      </c>
      <c r="I1204" s="5" t="s">
        <v>858</v>
      </c>
    </row>
    <row r="1205" spans="1:9" s="1" customFormat="1" x14ac:dyDescent="0.25">
      <c r="A1205" s="5" t="s">
        <v>413</v>
      </c>
      <c r="B1205" s="5" t="s">
        <v>437</v>
      </c>
      <c r="C1205" s="5" t="s">
        <v>510</v>
      </c>
      <c r="D1205" s="5" t="s">
        <v>678</v>
      </c>
      <c r="E1205" s="5">
        <v>47</v>
      </c>
      <c r="F1205" s="50">
        <v>25938</v>
      </c>
      <c r="G1205" s="5">
        <v>563012</v>
      </c>
      <c r="H1205" s="50">
        <v>39162</v>
      </c>
      <c r="I1205" s="5" t="s">
        <v>466</v>
      </c>
    </row>
    <row r="1206" spans="1:9" s="1" customFormat="1" x14ac:dyDescent="0.25">
      <c r="A1206" s="5" t="s">
        <v>413</v>
      </c>
      <c r="B1206" s="5" t="s">
        <v>485</v>
      </c>
      <c r="C1206" s="5" t="s">
        <v>1043</v>
      </c>
      <c r="D1206" s="5" t="s">
        <v>447</v>
      </c>
      <c r="E1206" s="5">
        <v>50</v>
      </c>
      <c r="F1206" s="50">
        <v>24787</v>
      </c>
      <c r="G1206" s="5">
        <v>562995</v>
      </c>
      <c r="H1206" s="50">
        <v>39377</v>
      </c>
      <c r="I1206" s="5" t="s">
        <v>466</v>
      </c>
    </row>
    <row r="1207" spans="1:9" s="1" customFormat="1" x14ac:dyDescent="0.25">
      <c r="A1207" s="5" t="s">
        <v>408</v>
      </c>
      <c r="B1207" s="5" t="s">
        <v>784</v>
      </c>
      <c r="C1207" s="5" t="s">
        <v>870</v>
      </c>
      <c r="D1207" s="5" t="s">
        <v>560</v>
      </c>
      <c r="E1207" s="5">
        <v>39</v>
      </c>
      <c r="F1207" s="50">
        <v>29048</v>
      </c>
      <c r="G1207" s="5">
        <v>353005</v>
      </c>
      <c r="H1207" s="50">
        <v>39192</v>
      </c>
      <c r="I1207" s="5" t="s">
        <v>858</v>
      </c>
    </row>
    <row r="1208" spans="1:9" s="1" customFormat="1" x14ac:dyDescent="0.25">
      <c r="A1208" s="5" t="s">
        <v>454</v>
      </c>
      <c r="B1208" s="5" t="s">
        <v>541</v>
      </c>
      <c r="C1208" s="5" t="s">
        <v>1044</v>
      </c>
      <c r="D1208" s="5" t="s">
        <v>439</v>
      </c>
      <c r="E1208" s="5">
        <v>26</v>
      </c>
      <c r="F1208" s="50">
        <v>33523</v>
      </c>
      <c r="G1208" s="5">
        <v>563021</v>
      </c>
      <c r="H1208" s="50">
        <v>39180</v>
      </c>
      <c r="I1208" s="5" t="s">
        <v>858</v>
      </c>
    </row>
    <row r="1209" spans="1:9" s="1" customFormat="1" x14ac:dyDescent="0.25">
      <c r="A1209" s="5" t="s">
        <v>454</v>
      </c>
      <c r="B1209" s="5" t="s">
        <v>719</v>
      </c>
      <c r="C1209" s="5" t="s">
        <v>847</v>
      </c>
      <c r="D1209" s="5" t="s">
        <v>439</v>
      </c>
      <c r="E1209" s="5">
        <v>38</v>
      </c>
      <c r="F1209" s="50">
        <v>29375</v>
      </c>
      <c r="G1209" s="5">
        <v>563026</v>
      </c>
      <c r="H1209" s="50">
        <v>39205</v>
      </c>
      <c r="I1209" s="5" t="s">
        <v>858</v>
      </c>
    </row>
    <row r="1210" spans="1:9" s="1" customFormat="1" x14ac:dyDescent="0.25">
      <c r="A1210" s="5" t="s">
        <v>454</v>
      </c>
      <c r="B1210" s="5" t="s">
        <v>712</v>
      </c>
      <c r="C1210" s="5" t="s">
        <v>970</v>
      </c>
      <c r="D1210" s="5" t="s">
        <v>622</v>
      </c>
      <c r="E1210" s="5">
        <v>31</v>
      </c>
      <c r="F1210" s="50">
        <v>32039</v>
      </c>
      <c r="G1210" s="5">
        <v>563024</v>
      </c>
      <c r="H1210" s="50">
        <v>39329</v>
      </c>
      <c r="I1210" s="5" t="s">
        <v>858</v>
      </c>
    </row>
    <row r="1211" spans="1:9" s="1" customFormat="1" x14ac:dyDescent="0.25">
      <c r="A1211" s="5" t="s">
        <v>408</v>
      </c>
      <c r="B1211" s="5" t="s">
        <v>713</v>
      </c>
      <c r="C1211" s="5" t="s">
        <v>1026</v>
      </c>
      <c r="D1211" s="5" t="s">
        <v>577</v>
      </c>
      <c r="E1211" s="5">
        <v>30</v>
      </c>
      <c r="F1211" s="50">
        <v>32183</v>
      </c>
      <c r="G1211" s="5">
        <v>353035</v>
      </c>
      <c r="H1211" s="50">
        <v>39588</v>
      </c>
      <c r="I1211" s="5" t="s">
        <v>858</v>
      </c>
    </row>
    <row r="1212" spans="1:9" s="1" customFormat="1" x14ac:dyDescent="0.25">
      <c r="A1212" s="5" t="s">
        <v>408</v>
      </c>
      <c r="B1212" s="5" t="s">
        <v>590</v>
      </c>
      <c r="C1212" s="5" t="s">
        <v>608</v>
      </c>
      <c r="D1212" s="5" t="s">
        <v>439</v>
      </c>
      <c r="E1212" s="5">
        <v>26</v>
      </c>
      <c r="F1212" s="50">
        <v>33584</v>
      </c>
      <c r="G1212" s="5">
        <v>567331</v>
      </c>
      <c r="H1212" s="50">
        <v>39701</v>
      </c>
      <c r="I1212" s="5" t="s">
        <v>858</v>
      </c>
    </row>
    <row r="1213" spans="1:9" s="1" customFormat="1" x14ac:dyDescent="0.25">
      <c r="A1213" s="5" t="s">
        <v>408</v>
      </c>
      <c r="B1213" s="5" t="s">
        <v>488</v>
      </c>
      <c r="C1213" s="5" t="s">
        <v>459</v>
      </c>
      <c r="D1213" s="5" t="s">
        <v>548</v>
      </c>
      <c r="E1213" s="5">
        <v>35</v>
      </c>
      <c r="F1213" s="50">
        <v>30368</v>
      </c>
      <c r="G1213" s="5">
        <v>563029</v>
      </c>
      <c r="H1213" s="50">
        <v>39452</v>
      </c>
      <c r="I1213" s="5" t="s">
        <v>858</v>
      </c>
    </row>
    <row r="1214" spans="1:9" s="1" customFormat="1" x14ac:dyDescent="0.25">
      <c r="A1214" s="5" t="s">
        <v>408</v>
      </c>
      <c r="B1214" s="5" t="s">
        <v>665</v>
      </c>
      <c r="C1214" s="5" t="s">
        <v>490</v>
      </c>
      <c r="D1214" s="5" t="s">
        <v>439</v>
      </c>
      <c r="E1214" s="5">
        <v>28</v>
      </c>
      <c r="F1214" s="50">
        <v>33095</v>
      </c>
      <c r="G1214" s="5">
        <v>357336</v>
      </c>
      <c r="H1214" s="50">
        <v>39580</v>
      </c>
      <c r="I1214" s="5" t="s">
        <v>858</v>
      </c>
    </row>
    <row r="1215" spans="1:9" s="1" customFormat="1" x14ac:dyDescent="0.25">
      <c r="A1215" s="5" t="s">
        <v>408</v>
      </c>
      <c r="B1215" s="5" t="s">
        <v>645</v>
      </c>
      <c r="C1215" s="5" t="s">
        <v>471</v>
      </c>
      <c r="D1215" s="5" t="s">
        <v>439</v>
      </c>
      <c r="E1215" s="5">
        <v>26</v>
      </c>
      <c r="F1215" s="50">
        <v>33554</v>
      </c>
      <c r="G1215" s="5">
        <v>563030</v>
      </c>
      <c r="H1215" s="50">
        <v>39510</v>
      </c>
      <c r="I1215" s="5" t="s">
        <v>858</v>
      </c>
    </row>
    <row r="1216" spans="1:9" s="1" customFormat="1" x14ac:dyDescent="0.25">
      <c r="A1216" s="5" t="s">
        <v>408</v>
      </c>
      <c r="B1216" s="5" t="s">
        <v>660</v>
      </c>
      <c r="C1216" s="5" t="s">
        <v>679</v>
      </c>
      <c r="D1216" s="5" t="s">
        <v>536</v>
      </c>
      <c r="E1216" s="5">
        <v>42</v>
      </c>
      <c r="F1216" s="50">
        <v>27945</v>
      </c>
      <c r="G1216" s="5">
        <v>353008</v>
      </c>
      <c r="H1216" s="50">
        <v>39778</v>
      </c>
      <c r="I1216" s="5" t="s">
        <v>858</v>
      </c>
    </row>
    <row r="1217" spans="1:9" s="1" customFormat="1" x14ac:dyDescent="0.25">
      <c r="A1217" s="5" t="s">
        <v>413</v>
      </c>
      <c r="B1217" s="5" t="s">
        <v>719</v>
      </c>
      <c r="C1217" s="5" t="s">
        <v>1045</v>
      </c>
      <c r="D1217" s="5" t="s">
        <v>428</v>
      </c>
      <c r="E1217" s="5">
        <v>33</v>
      </c>
      <c r="F1217" s="50">
        <v>31140</v>
      </c>
      <c r="G1217" s="5">
        <v>563023</v>
      </c>
      <c r="H1217" s="50">
        <v>39792</v>
      </c>
      <c r="I1217" s="5" t="s">
        <v>858</v>
      </c>
    </row>
    <row r="1218" spans="1:9" s="1" customFormat="1" x14ac:dyDescent="0.25">
      <c r="A1218" s="5" t="s">
        <v>454</v>
      </c>
      <c r="B1218" s="5" t="s">
        <v>509</v>
      </c>
      <c r="C1218" s="5" t="s">
        <v>640</v>
      </c>
      <c r="D1218" s="5" t="s">
        <v>1046</v>
      </c>
      <c r="E1218" s="5">
        <v>50</v>
      </c>
      <c r="F1218" s="50">
        <v>25036</v>
      </c>
      <c r="G1218" s="5">
        <v>563031</v>
      </c>
      <c r="H1218" s="50">
        <v>39736</v>
      </c>
      <c r="I1218" s="5" t="s">
        <v>858</v>
      </c>
    </row>
    <row r="1219" spans="1:9" s="1" customFormat="1" x14ac:dyDescent="0.25">
      <c r="A1219" s="5" t="s">
        <v>408</v>
      </c>
      <c r="B1219" s="5" t="s">
        <v>488</v>
      </c>
      <c r="C1219" s="5" t="s">
        <v>1034</v>
      </c>
      <c r="D1219" s="5" t="s">
        <v>1046</v>
      </c>
      <c r="E1219" s="5">
        <v>34</v>
      </c>
      <c r="F1219" s="50">
        <v>30658</v>
      </c>
      <c r="G1219" s="5">
        <v>353033</v>
      </c>
      <c r="H1219" s="50">
        <v>39472</v>
      </c>
      <c r="I1219" s="5" t="s">
        <v>858</v>
      </c>
    </row>
    <row r="1220" spans="1:9" s="1" customFormat="1" x14ac:dyDescent="0.25">
      <c r="A1220" s="5" t="s">
        <v>408</v>
      </c>
      <c r="B1220" s="5" t="s">
        <v>185</v>
      </c>
      <c r="C1220" s="5" t="s">
        <v>155</v>
      </c>
      <c r="D1220" s="5" t="s">
        <v>478</v>
      </c>
      <c r="E1220" s="5">
        <v>37</v>
      </c>
      <c r="F1220" s="50">
        <v>29591</v>
      </c>
      <c r="G1220" s="5">
        <v>353020</v>
      </c>
      <c r="H1220" s="50">
        <v>39588</v>
      </c>
      <c r="I1220" s="5" t="s">
        <v>858</v>
      </c>
    </row>
    <row r="1221" spans="1:9" s="1" customFormat="1" x14ac:dyDescent="0.25">
      <c r="A1221" s="5" t="s">
        <v>454</v>
      </c>
      <c r="B1221" s="5" t="s">
        <v>547</v>
      </c>
      <c r="C1221" s="5" t="s">
        <v>1047</v>
      </c>
      <c r="D1221" s="5" t="s">
        <v>1048</v>
      </c>
      <c r="E1221" s="5">
        <v>33</v>
      </c>
      <c r="F1221" s="50">
        <v>31271</v>
      </c>
      <c r="G1221" s="5">
        <v>353032</v>
      </c>
      <c r="H1221" s="50">
        <v>40068</v>
      </c>
      <c r="I1221" s="5" t="s">
        <v>858</v>
      </c>
    </row>
    <row r="1222" spans="1:9" s="1" customFormat="1" x14ac:dyDescent="0.25">
      <c r="A1222" s="5" t="s">
        <v>454</v>
      </c>
      <c r="B1222" s="5" t="s">
        <v>572</v>
      </c>
      <c r="C1222" s="5" t="s">
        <v>976</v>
      </c>
      <c r="D1222" s="5" t="s">
        <v>442</v>
      </c>
      <c r="E1222" s="5">
        <v>28</v>
      </c>
      <c r="F1222" s="50">
        <v>33044</v>
      </c>
      <c r="G1222" s="5">
        <v>563039</v>
      </c>
      <c r="H1222" s="50">
        <v>39906</v>
      </c>
      <c r="I1222" s="5" t="s">
        <v>858</v>
      </c>
    </row>
    <row r="1223" spans="1:9" s="1" customFormat="1" x14ac:dyDescent="0.25">
      <c r="A1223" s="5" t="s">
        <v>454</v>
      </c>
      <c r="B1223" s="5" t="s">
        <v>564</v>
      </c>
      <c r="C1223" s="5" t="s">
        <v>893</v>
      </c>
      <c r="D1223" s="5" t="s">
        <v>439</v>
      </c>
      <c r="E1223" s="5">
        <v>32</v>
      </c>
      <c r="F1223" s="50">
        <v>31596</v>
      </c>
      <c r="G1223" s="5">
        <v>563047</v>
      </c>
      <c r="H1223" s="50">
        <v>39860</v>
      </c>
      <c r="I1223" s="5" t="s">
        <v>858</v>
      </c>
    </row>
    <row r="1224" spans="1:9" s="1" customFormat="1" x14ac:dyDescent="0.25">
      <c r="A1224" s="5" t="s">
        <v>408</v>
      </c>
      <c r="B1224" s="5" t="s">
        <v>660</v>
      </c>
      <c r="C1224" s="5" t="s">
        <v>784</v>
      </c>
      <c r="D1224" s="5" t="s">
        <v>439</v>
      </c>
      <c r="E1224" s="5">
        <v>29</v>
      </c>
      <c r="F1224" s="50">
        <v>32657</v>
      </c>
      <c r="G1224" s="5">
        <v>563049</v>
      </c>
      <c r="H1224" s="50">
        <v>39901</v>
      </c>
      <c r="I1224" s="5" t="s">
        <v>858</v>
      </c>
    </row>
    <row r="1225" spans="1:9" s="1" customFormat="1" x14ac:dyDescent="0.25">
      <c r="A1225" s="5" t="s">
        <v>408</v>
      </c>
      <c r="B1225" s="5" t="s">
        <v>514</v>
      </c>
      <c r="C1225" s="5" t="s">
        <v>870</v>
      </c>
      <c r="D1225" s="5" t="s">
        <v>439</v>
      </c>
      <c r="E1225" s="5">
        <v>29</v>
      </c>
      <c r="F1225" s="50">
        <v>32588</v>
      </c>
      <c r="G1225" s="5">
        <v>353053</v>
      </c>
      <c r="H1225" s="50">
        <v>39908</v>
      </c>
      <c r="I1225" s="5" t="s">
        <v>858</v>
      </c>
    </row>
    <row r="1226" spans="1:9" s="1" customFormat="1" x14ac:dyDescent="0.25">
      <c r="A1226" s="5" t="s">
        <v>454</v>
      </c>
      <c r="B1226" s="5" t="s">
        <v>664</v>
      </c>
      <c r="C1226" s="5" t="s">
        <v>1049</v>
      </c>
      <c r="D1226" s="5" t="s">
        <v>439</v>
      </c>
      <c r="E1226" s="5">
        <v>27</v>
      </c>
      <c r="F1226" s="50">
        <v>33202</v>
      </c>
      <c r="G1226" s="5">
        <v>563073</v>
      </c>
      <c r="H1226" s="50">
        <v>39967</v>
      </c>
      <c r="I1226" s="5" t="s">
        <v>858</v>
      </c>
    </row>
    <row r="1227" spans="1:9" s="1" customFormat="1" x14ac:dyDescent="0.25">
      <c r="A1227" s="5" t="s">
        <v>408</v>
      </c>
      <c r="B1227" s="5" t="s">
        <v>652</v>
      </c>
      <c r="C1227" s="5" t="s">
        <v>645</v>
      </c>
      <c r="D1227" s="5" t="s">
        <v>439</v>
      </c>
      <c r="E1227" s="5">
        <v>28</v>
      </c>
      <c r="F1227" s="50">
        <v>32930</v>
      </c>
      <c r="G1227" s="5">
        <v>353051</v>
      </c>
      <c r="H1227" s="50">
        <v>39898</v>
      </c>
      <c r="I1227" s="5" t="s">
        <v>858</v>
      </c>
    </row>
    <row r="1228" spans="1:9" s="1" customFormat="1" x14ac:dyDescent="0.25">
      <c r="A1228" s="5" t="s">
        <v>454</v>
      </c>
      <c r="B1228" s="5" t="s">
        <v>429</v>
      </c>
      <c r="C1228" s="5" t="s">
        <v>139</v>
      </c>
      <c r="D1228" s="5" t="s">
        <v>439</v>
      </c>
      <c r="E1228" s="5">
        <v>28</v>
      </c>
      <c r="F1228" s="50">
        <v>32983</v>
      </c>
      <c r="G1228" s="5">
        <v>563044</v>
      </c>
      <c r="H1228" s="50">
        <v>40204</v>
      </c>
      <c r="I1228" s="5" t="s">
        <v>858</v>
      </c>
    </row>
    <row r="1229" spans="1:9" s="1" customFormat="1" x14ac:dyDescent="0.25">
      <c r="A1229" s="5" t="s">
        <v>454</v>
      </c>
      <c r="B1229" s="5" t="s">
        <v>564</v>
      </c>
      <c r="C1229" s="5" t="s">
        <v>677</v>
      </c>
      <c r="D1229" s="5" t="s">
        <v>439</v>
      </c>
      <c r="E1229" s="5">
        <v>27</v>
      </c>
      <c r="F1229" s="50">
        <v>33336</v>
      </c>
      <c r="G1229" s="5">
        <v>563045</v>
      </c>
      <c r="H1229" s="50">
        <v>40443</v>
      </c>
      <c r="I1229" s="5" t="s">
        <v>858</v>
      </c>
    </row>
    <row r="1230" spans="1:9" s="1" customFormat="1" x14ac:dyDescent="0.25">
      <c r="A1230" s="5" t="s">
        <v>454</v>
      </c>
      <c r="B1230" s="5" t="s">
        <v>615</v>
      </c>
      <c r="C1230" s="5" t="s">
        <v>1050</v>
      </c>
      <c r="D1230" s="5" t="s">
        <v>439</v>
      </c>
      <c r="E1230" s="5">
        <v>27</v>
      </c>
      <c r="F1230" s="50">
        <v>33363</v>
      </c>
      <c r="G1230" s="5">
        <v>353052</v>
      </c>
      <c r="H1230" s="50">
        <v>40520</v>
      </c>
      <c r="I1230" s="5" t="s">
        <v>858</v>
      </c>
    </row>
    <row r="1231" spans="1:9" s="1" customFormat="1" x14ac:dyDescent="0.25">
      <c r="A1231" s="5" t="s">
        <v>454</v>
      </c>
      <c r="B1231" s="5" t="s">
        <v>517</v>
      </c>
      <c r="C1231" s="5" t="s">
        <v>163</v>
      </c>
      <c r="D1231" s="5" t="s">
        <v>439</v>
      </c>
      <c r="E1231" s="5">
        <v>27</v>
      </c>
      <c r="F1231" s="50">
        <v>33393</v>
      </c>
      <c r="G1231" s="5">
        <v>353054</v>
      </c>
      <c r="H1231" s="50">
        <v>40492</v>
      </c>
      <c r="I1231" s="5" t="s">
        <v>858</v>
      </c>
    </row>
    <row r="1232" spans="1:9" s="1" customFormat="1" x14ac:dyDescent="0.25">
      <c r="A1232" s="5" t="s">
        <v>454</v>
      </c>
      <c r="B1232" s="5" t="s">
        <v>572</v>
      </c>
      <c r="C1232" s="5" t="s">
        <v>1051</v>
      </c>
      <c r="D1232" s="5" t="s">
        <v>439</v>
      </c>
      <c r="E1232" s="5">
        <v>27</v>
      </c>
      <c r="F1232" s="50">
        <v>33423</v>
      </c>
      <c r="G1232" s="5">
        <v>353067</v>
      </c>
      <c r="H1232" s="50">
        <v>40402</v>
      </c>
      <c r="I1232" s="5" t="s">
        <v>858</v>
      </c>
    </row>
    <row r="1233" spans="1:9" s="1" customFormat="1" x14ac:dyDescent="0.25">
      <c r="A1233" s="5" t="s">
        <v>408</v>
      </c>
      <c r="B1233" s="5" t="s">
        <v>602</v>
      </c>
      <c r="C1233" s="5" t="s">
        <v>870</v>
      </c>
      <c r="D1233" s="5" t="s">
        <v>416</v>
      </c>
      <c r="E1233" s="5">
        <v>27</v>
      </c>
      <c r="F1233" s="50">
        <v>33454</v>
      </c>
      <c r="G1233" s="5">
        <v>353070</v>
      </c>
      <c r="H1233" s="50">
        <v>40327</v>
      </c>
      <c r="I1233" s="5" t="s">
        <v>858</v>
      </c>
    </row>
    <row r="1234" spans="1:9" s="1" customFormat="1" x14ac:dyDescent="0.25">
      <c r="A1234" s="5" t="s">
        <v>454</v>
      </c>
      <c r="B1234" s="5" t="s">
        <v>626</v>
      </c>
      <c r="C1234" s="5" t="s">
        <v>1052</v>
      </c>
      <c r="D1234" s="5" t="s">
        <v>439</v>
      </c>
      <c r="E1234" s="5">
        <v>27</v>
      </c>
      <c r="F1234" s="50">
        <v>33277</v>
      </c>
      <c r="G1234" s="5">
        <v>563040</v>
      </c>
      <c r="H1234" s="50">
        <v>40507</v>
      </c>
      <c r="I1234" s="5" t="s">
        <v>858</v>
      </c>
    </row>
    <row r="1235" spans="1:9" s="1" customFormat="1" x14ac:dyDescent="0.25">
      <c r="A1235" s="5" t="s">
        <v>454</v>
      </c>
      <c r="B1235" s="5" t="s">
        <v>618</v>
      </c>
      <c r="C1235" s="5" t="s">
        <v>1053</v>
      </c>
      <c r="D1235" s="5" t="s">
        <v>439</v>
      </c>
      <c r="E1235" s="5">
        <v>27</v>
      </c>
      <c r="F1235" s="50">
        <v>33305</v>
      </c>
      <c r="G1235" s="5">
        <v>353058</v>
      </c>
      <c r="H1235" s="50">
        <v>40520</v>
      </c>
      <c r="I1235" s="5" t="s">
        <v>858</v>
      </c>
    </row>
    <row r="1236" spans="1:9" s="1" customFormat="1" x14ac:dyDescent="0.25">
      <c r="A1236" s="5" t="s">
        <v>408</v>
      </c>
      <c r="B1236" s="5" t="s">
        <v>713</v>
      </c>
      <c r="C1236" s="5" t="s">
        <v>964</v>
      </c>
      <c r="D1236" s="5" t="s">
        <v>439</v>
      </c>
      <c r="E1236" s="5">
        <v>27</v>
      </c>
      <c r="F1236" s="50">
        <v>33336</v>
      </c>
      <c r="G1236" s="5">
        <v>353059</v>
      </c>
      <c r="H1236" s="50">
        <v>40443</v>
      </c>
      <c r="I1236" s="5" t="s">
        <v>858</v>
      </c>
    </row>
    <row r="1237" spans="1:9" s="1" customFormat="1" x14ac:dyDescent="0.25">
      <c r="A1237" s="5" t="s">
        <v>454</v>
      </c>
      <c r="B1237" s="5" t="s">
        <v>791</v>
      </c>
      <c r="C1237" s="5" t="s">
        <v>983</v>
      </c>
      <c r="D1237" s="5" t="s">
        <v>439</v>
      </c>
      <c r="E1237" s="5">
        <v>27</v>
      </c>
      <c r="F1237" s="50">
        <v>33370</v>
      </c>
      <c r="G1237" s="5">
        <v>563063</v>
      </c>
      <c r="H1237" s="50">
        <v>40949</v>
      </c>
      <c r="I1237" s="5" t="s">
        <v>858</v>
      </c>
    </row>
    <row r="1238" spans="1:9" s="1" customFormat="1" x14ac:dyDescent="0.25">
      <c r="A1238" s="5" t="s">
        <v>408</v>
      </c>
      <c r="B1238" s="5" t="s">
        <v>426</v>
      </c>
      <c r="C1238" s="5" t="s">
        <v>490</v>
      </c>
      <c r="D1238" s="5" t="s">
        <v>439</v>
      </c>
      <c r="E1238" s="5">
        <v>27</v>
      </c>
      <c r="F1238" s="50">
        <v>33431</v>
      </c>
      <c r="G1238" s="5">
        <v>353064</v>
      </c>
      <c r="H1238" s="50">
        <v>41064</v>
      </c>
      <c r="I1238" s="5" t="s">
        <v>858</v>
      </c>
    </row>
    <row r="1239" spans="1:9" s="1" customFormat="1" x14ac:dyDescent="0.25">
      <c r="A1239" s="5" t="s">
        <v>454</v>
      </c>
      <c r="B1239" s="5" t="s">
        <v>664</v>
      </c>
      <c r="C1239" s="5" t="s">
        <v>984</v>
      </c>
      <c r="D1239" s="5" t="s">
        <v>439</v>
      </c>
      <c r="E1239" s="5">
        <v>27</v>
      </c>
      <c r="F1239" s="50">
        <v>33462</v>
      </c>
      <c r="G1239" s="5">
        <v>353061</v>
      </c>
      <c r="H1239" s="50">
        <v>41046</v>
      </c>
      <c r="I1239" s="5" t="s">
        <v>858</v>
      </c>
    </row>
    <row r="1240" spans="1:9" s="1" customFormat="1" x14ac:dyDescent="0.25">
      <c r="A1240" s="5" t="s">
        <v>408</v>
      </c>
      <c r="B1240" s="5" t="s">
        <v>709</v>
      </c>
      <c r="C1240" s="5" t="s">
        <v>1054</v>
      </c>
      <c r="D1240" s="5" t="s">
        <v>439</v>
      </c>
      <c r="E1240" s="5">
        <v>26</v>
      </c>
      <c r="F1240" s="50">
        <v>33859</v>
      </c>
      <c r="G1240" s="5">
        <v>563043</v>
      </c>
      <c r="H1240" s="50">
        <v>41063</v>
      </c>
      <c r="I1240" s="5" t="s">
        <v>466</v>
      </c>
    </row>
    <row r="1241" spans="1:9" s="1" customFormat="1" x14ac:dyDescent="0.25">
      <c r="A1241" s="5" t="s">
        <v>454</v>
      </c>
      <c r="B1241" s="5" t="s">
        <v>623</v>
      </c>
      <c r="C1241" s="5" t="s">
        <v>632</v>
      </c>
      <c r="D1241" s="5" t="s">
        <v>439</v>
      </c>
      <c r="E1241" s="5">
        <v>25</v>
      </c>
      <c r="F1241" s="50">
        <v>33889</v>
      </c>
      <c r="G1241" s="5">
        <v>353069</v>
      </c>
      <c r="H1241" s="50">
        <v>41034</v>
      </c>
      <c r="I1241" s="5" t="s">
        <v>466</v>
      </c>
    </row>
    <row r="1242" spans="1:9" s="1" customFormat="1" x14ac:dyDescent="0.25">
      <c r="A1242" s="5" t="s">
        <v>454</v>
      </c>
      <c r="B1242" s="5" t="s">
        <v>474</v>
      </c>
      <c r="C1242" s="5" t="s">
        <v>710</v>
      </c>
      <c r="D1242" s="5" t="s">
        <v>439</v>
      </c>
      <c r="E1242" s="5">
        <v>31</v>
      </c>
      <c r="F1242" s="50">
        <v>31772</v>
      </c>
      <c r="G1242" s="5">
        <v>353055</v>
      </c>
      <c r="H1242" s="50">
        <v>40631</v>
      </c>
      <c r="I1242" s="5" t="s">
        <v>466</v>
      </c>
    </row>
    <row r="1243" spans="1:9" s="1" customFormat="1" x14ac:dyDescent="0.25">
      <c r="A1243" s="5" t="s">
        <v>454</v>
      </c>
      <c r="B1243" s="5" t="s">
        <v>534</v>
      </c>
      <c r="C1243" s="5" t="s">
        <v>884</v>
      </c>
      <c r="D1243" s="5" t="s">
        <v>439</v>
      </c>
      <c r="E1243" s="5">
        <v>26</v>
      </c>
      <c r="F1243" s="50">
        <v>33644</v>
      </c>
      <c r="G1243" s="5">
        <v>353056</v>
      </c>
      <c r="H1243" s="50">
        <v>40916</v>
      </c>
      <c r="I1243" s="5" t="s">
        <v>466</v>
      </c>
    </row>
    <row r="1244" spans="1:9" s="1" customFormat="1" x14ac:dyDescent="0.25">
      <c r="A1244" s="5" t="s">
        <v>454</v>
      </c>
      <c r="B1244" s="5" t="s">
        <v>531</v>
      </c>
      <c r="C1244" s="5" t="s">
        <v>1055</v>
      </c>
      <c r="D1244" s="5" t="s">
        <v>439</v>
      </c>
      <c r="E1244" s="5">
        <v>26</v>
      </c>
      <c r="F1244" s="50">
        <v>33666</v>
      </c>
      <c r="G1244" s="5">
        <v>353057</v>
      </c>
      <c r="H1244" s="50">
        <v>41051</v>
      </c>
      <c r="I1244" s="5" t="s">
        <v>466</v>
      </c>
    </row>
    <row r="1245" spans="1:9" s="1" customFormat="1" x14ac:dyDescent="0.25">
      <c r="A1245" s="5" t="s">
        <v>454</v>
      </c>
      <c r="B1245" s="5" t="s">
        <v>574</v>
      </c>
      <c r="C1245" s="5" t="s">
        <v>922</v>
      </c>
      <c r="D1245" s="5" t="s">
        <v>439</v>
      </c>
      <c r="E1245" s="5">
        <v>26</v>
      </c>
      <c r="F1245" s="50">
        <v>33697</v>
      </c>
      <c r="G1245" s="5">
        <v>563056</v>
      </c>
      <c r="H1245" s="50">
        <v>41072</v>
      </c>
      <c r="I1245" s="5" t="s">
        <v>466</v>
      </c>
    </row>
    <row r="1246" spans="1:9" s="1" customFormat="1" x14ac:dyDescent="0.25">
      <c r="A1246" s="5" t="s">
        <v>454</v>
      </c>
      <c r="B1246" s="5" t="s">
        <v>550</v>
      </c>
      <c r="C1246" s="5" t="s">
        <v>1056</v>
      </c>
      <c r="D1246" s="5" t="s">
        <v>439</v>
      </c>
      <c r="E1246" s="5">
        <v>26</v>
      </c>
      <c r="F1246" s="50">
        <v>33727</v>
      </c>
      <c r="G1246" s="5">
        <v>563042</v>
      </c>
      <c r="H1246" s="50">
        <v>41032</v>
      </c>
      <c r="I1246" s="5" t="s">
        <v>466</v>
      </c>
    </row>
    <row r="1247" spans="1:9" s="1" customFormat="1" x14ac:dyDescent="0.25">
      <c r="A1247" s="5" t="s">
        <v>454</v>
      </c>
      <c r="B1247" s="5" t="s">
        <v>562</v>
      </c>
      <c r="C1247" s="5" t="s">
        <v>972</v>
      </c>
      <c r="D1247" s="5" t="s">
        <v>439</v>
      </c>
      <c r="E1247" s="5">
        <v>26</v>
      </c>
      <c r="F1247" s="50">
        <v>33789</v>
      </c>
      <c r="G1247" s="5">
        <v>353060</v>
      </c>
      <c r="H1247" s="50">
        <v>41268</v>
      </c>
      <c r="I1247" s="5" t="s">
        <v>466</v>
      </c>
    </row>
    <row r="1248" spans="1:9" s="1" customFormat="1" x14ac:dyDescent="0.25">
      <c r="A1248" s="5" t="s">
        <v>454</v>
      </c>
      <c r="B1248" s="5" t="s">
        <v>594</v>
      </c>
      <c r="C1248" s="5" t="s">
        <v>1057</v>
      </c>
      <c r="D1248" s="5" t="s">
        <v>439</v>
      </c>
      <c r="E1248" s="5">
        <v>26</v>
      </c>
      <c r="F1248" s="50">
        <v>33820</v>
      </c>
      <c r="G1248" s="5">
        <v>353062</v>
      </c>
      <c r="H1248" s="50">
        <v>41102</v>
      </c>
      <c r="I1248" s="5" t="s">
        <v>466</v>
      </c>
    </row>
    <row r="1249" spans="1:9" s="1" customFormat="1" x14ac:dyDescent="0.25">
      <c r="A1249" s="5" t="s">
        <v>454</v>
      </c>
      <c r="B1249" s="5" t="s">
        <v>467</v>
      </c>
      <c r="C1249" s="5" t="s">
        <v>563</v>
      </c>
      <c r="D1249" s="5" t="s">
        <v>439</v>
      </c>
      <c r="E1249" s="5">
        <v>25</v>
      </c>
      <c r="F1249" s="50">
        <v>34216</v>
      </c>
      <c r="G1249" s="5">
        <v>353068</v>
      </c>
      <c r="H1249" s="50">
        <v>40971</v>
      </c>
      <c r="I1249" s="5" t="s">
        <v>466</v>
      </c>
    </row>
    <row r="1250" spans="1:9" s="1" customFormat="1" x14ac:dyDescent="0.25">
      <c r="A1250" s="5" t="s">
        <v>454</v>
      </c>
      <c r="B1250" s="5" t="s">
        <v>185</v>
      </c>
      <c r="C1250" s="5" t="s">
        <v>1058</v>
      </c>
      <c r="D1250" s="5" t="s">
        <v>439</v>
      </c>
      <c r="E1250" s="5">
        <v>24</v>
      </c>
      <c r="F1250" s="50">
        <v>34253</v>
      </c>
      <c r="G1250" s="5">
        <v>563046</v>
      </c>
      <c r="H1250" s="50">
        <v>40797</v>
      </c>
      <c r="I1250" s="5" t="s">
        <v>466</v>
      </c>
    </row>
    <row r="1251" spans="1:9" s="1" customFormat="1" x14ac:dyDescent="0.25">
      <c r="A1251" s="5" t="s">
        <v>454</v>
      </c>
      <c r="B1251" s="5" t="s">
        <v>155</v>
      </c>
      <c r="C1251" s="5" t="s">
        <v>523</v>
      </c>
      <c r="D1251" s="5" t="s">
        <v>439</v>
      </c>
      <c r="E1251" s="5">
        <v>24</v>
      </c>
      <c r="F1251" s="50">
        <v>34284</v>
      </c>
      <c r="G1251" s="5">
        <v>353066</v>
      </c>
      <c r="H1251" s="50">
        <v>40741</v>
      </c>
      <c r="I1251" s="5" t="s">
        <v>466</v>
      </c>
    </row>
    <row r="1252" spans="1:9" s="1" customFormat="1" x14ac:dyDescent="0.25">
      <c r="A1252" s="5" t="s">
        <v>454</v>
      </c>
      <c r="B1252" s="5" t="s">
        <v>409</v>
      </c>
      <c r="C1252" s="5" t="s">
        <v>943</v>
      </c>
      <c r="D1252" s="5" t="s">
        <v>439</v>
      </c>
      <c r="E1252" s="5">
        <v>26</v>
      </c>
      <c r="F1252" s="50">
        <v>33758</v>
      </c>
      <c r="G1252" s="5">
        <v>353074</v>
      </c>
      <c r="H1252" s="50">
        <v>40808</v>
      </c>
      <c r="I1252" s="5" t="s">
        <v>466</v>
      </c>
    </row>
    <row r="1253" spans="1:9" s="1" customFormat="1" x14ac:dyDescent="0.25">
      <c r="A1253" s="5" t="s">
        <v>408</v>
      </c>
      <c r="B1253" s="5" t="s">
        <v>673</v>
      </c>
      <c r="C1253" s="5" t="s">
        <v>997</v>
      </c>
      <c r="D1253" s="5" t="s">
        <v>850</v>
      </c>
      <c r="E1253" s="5">
        <v>30</v>
      </c>
      <c r="F1253" s="50">
        <v>32408</v>
      </c>
      <c r="G1253" s="5">
        <v>563034</v>
      </c>
      <c r="H1253" s="50">
        <v>40636</v>
      </c>
      <c r="I1253" s="5" t="s">
        <v>858</v>
      </c>
    </row>
    <row r="1254" spans="1:9" s="1" customFormat="1" x14ac:dyDescent="0.25">
      <c r="A1254" s="5" t="s">
        <v>408</v>
      </c>
      <c r="B1254" s="5" t="s">
        <v>467</v>
      </c>
      <c r="C1254" s="5" t="s">
        <v>901</v>
      </c>
      <c r="D1254" s="5" t="s">
        <v>439</v>
      </c>
      <c r="E1254" s="5">
        <v>27</v>
      </c>
      <c r="F1254" s="50">
        <v>33165</v>
      </c>
      <c r="G1254" s="5">
        <v>353076</v>
      </c>
      <c r="H1254" s="50">
        <v>40903</v>
      </c>
      <c r="I1254" s="5" t="s">
        <v>466</v>
      </c>
    </row>
    <row r="1255" spans="1:9" s="1" customFormat="1" x14ac:dyDescent="0.25">
      <c r="A1255" s="5" t="s">
        <v>454</v>
      </c>
      <c r="B1255" s="5" t="s">
        <v>464</v>
      </c>
      <c r="C1255" s="5" t="s">
        <v>680</v>
      </c>
      <c r="D1255" s="5" t="s">
        <v>439</v>
      </c>
      <c r="E1255" s="5">
        <v>27</v>
      </c>
      <c r="F1255" s="50">
        <v>33232</v>
      </c>
      <c r="G1255" s="5">
        <v>353075</v>
      </c>
      <c r="H1255" s="50">
        <v>40858</v>
      </c>
      <c r="I1255" s="5" t="s">
        <v>466</v>
      </c>
    </row>
    <row r="1256" spans="1:9" s="1" customFormat="1" x14ac:dyDescent="0.25">
      <c r="A1256" s="5" t="s">
        <v>454</v>
      </c>
      <c r="B1256" s="5" t="s">
        <v>559</v>
      </c>
      <c r="C1256" s="5" t="s">
        <v>984</v>
      </c>
      <c r="D1256" s="5" t="s">
        <v>439</v>
      </c>
      <c r="E1256" s="5">
        <v>31</v>
      </c>
      <c r="F1256" s="50">
        <v>31993</v>
      </c>
      <c r="G1256" s="5">
        <v>353079</v>
      </c>
      <c r="H1256" s="50">
        <v>40873</v>
      </c>
      <c r="I1256" s="5" t="s">
        <v>858</v>
      </c>
    </row>
    <row r="1257" spans="1:9" s="1" customFormat="1" x14ac:dyDescent="0.25">
      <c r="A1257" s="5" t="s">
        <v>408</v>
      </c>
      <c r="B1257" s="5" t="s">
        <v>500</v>
      </c>
      <c r="C1257" s="5" t="s">
        <v>950</v>
      </c>
      <c r="D1257" s="5" t="s">
        <v>460</v>
      </c>
      <c r="E1257" s="5">
        <v>31</v>
      </c>
      <c r="F1257" s="50">
        <v>31772</v>
      </c>
      <c r="G1257" s="5">
        <v>563078</v>
      </c>
      <c r="H1257" s="50">
        <v>40631</v>
      </c>
      <c r="I1257" s="5" t="s">
        <v>858</v>
      </c>
    </row>
    <row r="1258" spans="1:9" s="1" customFormat="1" x14ac:dyDescent="0.25">
      <c r="A1258" s="5" t="s">
        <v>454</v>
      </c>
      <c r="B1258" s="5" t="s">
        <v>185</v>
      </c>
      <c r="C1258" s="5" t="s">
        <v>1014</v>
      </c>
      <c r="D1258" s="5" t="s">
        <v>439</v>
      </c>
      <c r="E1258" s="5">
        <v>32</v>
      </c>
      <c r="F1258" s="50">
        <v>31500</v>
      </c>
      <c r="G1258" s="5">
        <v>563084</v>
      </c>
      <c r="H1258" s="50">
        <v>40762</v>
      </c>
      <c r="I1258" s="5" t="s">
        <v>858</v>
      </c>
    </row>
    <row r="1259" spans="1:9" s="1" customFormat="1" x14ac:dyDescent="0.25">
      <c r="A1259" s="5" t="s">
        <v>408</v>
      </c>
      <c r="B1259" s="5" t="s">
        <v>452</v>
      </c>
      <c r="C1259" s="5" t="s">
        <v>1059</v>
      </c>
      <c r="D1259" s="5" t="s">
        <v>439</v>
      </c>
      <c r="E1259" s="5">
        <v>30</v>
      </c>
      <c r="F1259" s="50">
        <v>32280</v>
      </c>
      <c r="G1259" s="5">
        <v>563081</v>
      </c>
      <c r="H1259" s="50">
        <v>40798</v>
      </c>
      <c r="I1259" s="5" t="s">
        <v>858</v>
      </c>
    </row>
    <row r="1260" spans="1:9" s="1" customFormat="1" x14ac:dyDescent="0.25">
      <c r="A1260" s="5" t="s">
        <v>408</v>
      </c>
      <c r="B1260" s="5" t="s">
        <v>476</v>
      </c>
      <c r="C1260" s="5" t="s">
        <v>822</v>
      </c>
      <c r="D1260" s="5" t="s">
        <v>439</v>
      </c>
      <c r="E1260" s="5">
        <v>27</v>
      </c>
      <c r="F1260" s="50">
        <v>33217</v>
      </c>
      <c r="G1260" s="5">
        <v>353082</v>
      </c>
      <c r="H1260" s="50">
        <v>40727</v>
      </c>
      <c r="I1260" s="5" t="s">
        <v>858</v>
      </c>
    </row>
    <row r="1261" spans="1:9" s="1" customFormat="1" x14ac:dyDescent="0.25">
      <c r="A1261" s="5" t="s">
        <v>408</v>
      </c>
      <c r="B1261" s="5" t="s">
        <v>645</v>
      </c>
      <c r="C1261" s="5" t="s">
        <v>527</v>
      </c>
      <c r="D1261" s="5" t="s">
        <v>433</v>
      </c>
      <c r="E1261" s="5">
        <v>35</v>
      </c>
      <c r="F1261" s="50">
        <v>30578</v>
      </c>
      <c r="G1261" s="5">
        <v>563036</v>
      </c>
      <c r="H1261" s="50">
        <v>41354</v>
      </c>
      <c r="I1261" s="5" t="s">
        <v>858</v>
      </c>
    </row>
    <row r="1262" spans="1:9" s="1" customFormat="1" x14ac:dyDescent="0.25">
      <c r="A1262" s="5" t="s">
        <v>454</v>
      </c>
      <c r="B1262" s="5" t="s">
        <v>471</v>
      </c>
      <c r="C1262" s="5" t="s">
        <v>922</v>
      </c>
      <c r="D1262" s="5" t="s">
        <v>460</v>
      </c>
      <c r="E1262" s="5">
        <v>31</v>
      </c>
      <c r="F1262" s="50">
        <v>32030</v>
      </c>
      <c r="G1262" s="5">
        <v>563085</v>
      </c>
      <c r="H1262" s="50">
        <v>41569</v>
      </c>
      <c r="I1262" s="5" t="s">
        <v>858</v>
      </c>
    </row>
    <row r="1263" spans="1:9" s="1" customFormat="1" x14ac:dyDescent="0.25">
      <c r="A1263" s="5" t="s">
        <v>454</v>
      </c>
      <c r="B1263" s="5" t="s">
        <v>784</v>
      </c>
      <c r="C1263" s="5" t="s">
        <v>1060</v>
      </c>
      <c r="D1263" s="5" t="s">
        <v>416</v>
      </c>
      <c r="E1263" s="5">
        <v>30</v>
      </c>
      <c r="F1263" s="50">
        <v>32218</v>
      </c>
      <c r="G1263" s="5">
        <v>353087</v>
      </c>
      <c r="H1263" s="50">
        <v>41384</v>
      </c>
      <c r="I1263" s="5" t="s">
        <v>858</v>
      </c>
    </row>
    <row r="1264" spans="1:9" s="1" customFormat="1" x14ac:dyDescent="0.25">
      <c r="A1264" s="5" t="s">
        <v>454</v>
      </c>
      <c r="B1264" s="5" t="s">
        <v>817</v>
      </c>
      <c r="C1264" s="5" t="s">
        <v>640</v>
      </c>
      <c r="D1264" s="5" t="s">
        <v>439</v>
      </c>
      <c r="E1264" s="5">
        <v>33</v>
      </c>
      <c r="F1264" s="50">
        <v>31088</v>
      </c>
      <c r="G1264" s="5">
        <v>563091</v>
      </c>
      <c r="H1264" s="50">
        <v>41372</v>
      </c>
      <c r="I1264" s="5" t="s">
        <v>858</v>
      </c>
    </row>
    <row r="1265" spans="1:9" s="1" customFormat="1" x14ac:dyDescent="0.25">
      <c r="A1265" s="5" t="s">
        <v>413</v>
      </c>
      <c r="B1265" s="5" t="s">
        <v>509</v>
      </c>
      <c r="C1265" s="5" t="s">
        <v>848</v>
      </c>
      <c r="D1265" s="5" t="s">
        <v>411</v>
      </c>
      <c r="E1265" s="5">
        <v>34</v>
      </c>
      <c r="F1265" s="50">
        <v>30837</v>
      </c>
      <c r="G1265" s="5">
        <v>563096</v>
      </c>
      <c r="H1265" s="50">
        <v>41397</v>
      </c>
      <c r="I1265" s="5" t="s">
        <v>858</v>
      </c>
    </row>
    <row r="1266" spans="1:9" s="1" customFormat="1" x14ac:dyDescent="0.25">
      <c r="A1266" s="5" t="s">
        <v>408</v>
      </c>
      <c r="B1266" s="5" t="s">
        <v>410</v>
      </c>
      <c r="C1266" s="5" t="s">
        <v>86</v>
      </c>
      <c r="D1266" s="5" t="s">
        <v>439</v>
      </c>
      <c r="E1266" s="5">
        <v>31</v>
      </c>
      <c r="F1266" s="50">
        <v>31841</v>
      </c>
      <c r="G1266" s="5">
        <v>563095</v>
      </c>
      <c r="H1266" s="50">
        <v>41521</v>
      </c>
      <c r="I1266" s="5" t="s">
        <v>858</v>
      </c>
    </row>
    <row r="1267" spans="1:9" s="1" customFormat="1" x14ac:dyDescent="0.25">
      <c r="A1267" s="5" t="s">
        <v>454</v>
      </c>
      <c r="B1267" s="5" t="s">
        <v>635</v>
      </c>
      <c r="C1267" s="5" t="s">
        <v>975</v>
      </c>
      <c r="D1267" s="5" t="s">
        <v>416</v>
      </c>
      <c r="E1267" s="5">
        <v>30</v>
      </c>
      <c r="F1267" s="50">
        <v>32189</v>
      </c>
      <c r="G1267" s="5">
        <v>353098</v>
      </c>
      <c r="H1267" s="50">
        <v>41414</v>
      </c>
      <c r="I1267" s="5" t="s">
        <v>858</v>
      </c>
    </row>
    <row r="1268" spans="1:9" s="1" customFormat="1" x14ac:dyDescent="0.25">
      <c r="A1268" s="5" t="s">
        <v>454</v>
      </c>
      <c r="B1268" s="5" t="s">
        <v>528</v>
      </c>
      <c r="C1268" s="5" t="s">
        <v>90</v>
      </c>
      <c r="D1268" s="5" t="s">
        <v>442</v>
      </c>
      <c r="E1268" s="5">
        <v>27</v>
      </c>
      <c r="F1268" s="50">
        <v>33187</v>
      </c>
      <c r="G1268" s="5">
        <v>353100</v>
      </c>
      <c r="H1268" s="50">
        <v>41527</v>
      </c>
      <c r="I1268" s="5" t="s">
        <v>858</v>
      </c>
    </row>
    <row r="1269" spans="1:9" s="1" customFormat="1" x14ac:dyDescent="0.25">
      <c r="A1269" s="5" t="s">
        <v>413</v>
      </c>
      <c r="B1269" s="5" t="s">
        <v>476</v>
      </c>
      <c r="C1269" s="5" t="s">
        <v>928</v>
      </c>
      <c r="D1269" s="5" t="s">
        <v>439</v>
      </c>
      <c r="E1269" s="5">
        <v>36</v>
      </c>
      <c r="F1269" s="50">
        <v>30044</v>
      </c>
      <c r="G1269" s="5">
        <v>353089</v>
      </c>
      <c r="H1269" s="50">
        <v>41279</v>
      </c>
      <c r="I1269" s="5" t="s">
        <v>858</v>
      </c>
    </row>
    <row r="1270" spans="1:9" s="1" customFormat="1" x14ac:dyDescent="0.25">
      <c r="A1270" s="5" t="s">
        <v>408</v>
      </c>
      <c r="B1270" s="5" t="s">
        <v>748</v>
      </c>
      <c r="C1270" s="5" t="s">
        <v>552</v>
      </c>
      <c r="D1270" s="5" t="s">
        <v>439</v>
      </c>
      <c r="E1270" s="5">
        <v>29</v>
      </c>
      <c r="F1270" s="50">
        <v>32650</v>
      </c>
      <c r="G1270" s="5">
        <v>563093</v>
      </c>
      <c r="H1270" s="50">
        <v>41406</v>
      </c>
      <c r="I1270" s="5" t="s">
        <v>858</v>
      </c>
    </row>
    <row r="1271" spans="1:9" s="1" customFormat="1" x14ac:dyDescent="0.25">
      <c r="A1271" s="5" t="s">
        <v>408</v>
      </c>
      <c r="B1271" s="5" t="s">
        <v>639</v>
      </c>
      <c r="C1271" s="5" t="s">
        <v>1061</v>
      </c>
      <c r="D1271" s="5" t="s">
        <v>1062</v>
      </c>
      <c r="E1271" s="5">
        <v>36</v>
      </c>
      <c r="F1271" s="50">
        <v>30198</v>
      </c>
      <c r="G1271" s="5">
        <v>563077</v>
      </c>
      <c r="H1271" s="50">
        <v>41336</v>
      </c>
      <c r="I1271" s="5" t="s">
        <v>858</v>
      </c>
    </row>
    <row r="1272" spans="1:9" s="1" customFormat="1" x14ac:dyDescent="0.25">
      <c r="A1272" s="5" t="s">
        <v>408</v>
      </c>
      <c r="B1272" s="5" t="s">
        <v>626</v>
      </c>
      <c r="C1272" s="5" t="s">
        <v>828</v>
      </c>
      <c r="D1272" s="5" t="s">
        <v>460</v>
      </c>
      <c r="E1272" s="5">
        <v>30</v>
      </c>
      <c r="F1272" s="50">
        <v>32336</v>
      </c>
      <c r="G1272" s="5">
        <v>353099</v>
      </c>
      <c r="H1272" s="50">
        <v>41969</v>
      </c>
      <c r="I1272" s="5" t="s">
        <v>858</v>
      </c>
    </row>
    <row r="1273" spans="1:9" s="1" customFormat="1" x14ac:dyDescent="0.25">
      <c r="A1273" s="5" t="s">
        <v>413</v>
      </c>
      <c r="B1273" s="5" t="s">
        <v>667</v>
      </c>
      <c r="C1273" s="5" t="s">
        <v>984</v>
      </c>
      <c r="D1273" s="5" t="s">
        <v>439</v>
      </c>
      <c r="E1273" s="5">
        <v>29</v>
      </c>
      <c r="F1273" s="50">
        <v>32692</v>
      </c>
      <c r="G1273" s="5">
        <v>563088</v>
      </c>
      <c r="H1273" s="50">
        <v>41983</v>
      </c>
      <c r="I1273" s="5" t="s">
        <v>858</v>
      </c>
    </row>
    <row r="1274" spans="1:9" s="1" customFormat="1" x14ac:dyDescent="0.25">
      <c r="A1274" s="5" t="s">
        <v>454</v>
      </c>
      <c r="B1274" s="5" t="s">
        <v>704</v>
      </c>
      <c r="C1274" s="5" t="s">
        <v>1063</v>
      </c>
      <c r="D1274" s="5" t="s">
        <v>439</v>
      </c>
      <c r="E1274" s="5">
        <v>30</v>
      </c>
      <c r="F1274" s="50">
        <v>32249</v>
      </c>
      <c r="G1274" s="5">
        <v>563105</v>
      </c>
      <c r="H1274" s="50">
        <v>41927</v>
      </c>
      <c r="I1274" s="5" t="s">
        <v>858</v>
      </c>
    </row>
    <row r="1275" spans="1:9" s="1" customFormat="1" x14ac:dyDescent="0.25">
      <c r="A1275" s="5" t="s">
        <v>454</v>
      </c>
      <c r="B1275" s="5" t="s">
        <v>671</v>
      </c>
      <c r="C1275" s="5" t="s">
        <v>1058</v>
      </c>
      <c r="D1275" s="5" t="s">
        <v>416</v>
      </c>
      <c r="E1275" s="5">
        <v>30</v>
      </c>
      <c r="F1275" s="50">
        <v>32297</v>
      </c>
      <c r="G1275" s="5">
        <v>353094</v>
      </c>
      <c r="H1275" s="50">
        <v>41664</v>
      </c>
      <c r="I1275" s="5" t="s">
        <v>858</v>
      </c>
    </row>
    <row r="1276" spans="1:9" s="1" customFormat="1" x14ac:dyDescent="0.25">
      <c r="A1276" s="5" t="s">
        <v>454</v>
      </c>
      <c r="B1276" s="5" t="s">
        <v>635</v>
      </c>
      <c r="C1276" s="5" t="s">
        <v>995</v>
      </c>
      <c r="D1276" s="5" t="s">
        <v>442</v>
      </c>
      <c r="E1276" s="5">
        <v>29</v>
      </c>
      <c r="F1276" s="50">
        <v>32565</v>
      </c>
      <c r="G1276" s="5">
        <v>563106</v>
      </c>
      <c r="H1276" s="50">
        <v>41779</v>
      </c>
      <c r="I1276" s="5" t="s">
        <v>858</v>
      </c>
    </row>
    <row r="1277" spans="1:9" s="1" customFormat="1" x14ac:dyDescent="0.25">
      <c r="A1277" s="5" t="s">
        <v>454</v>
      </c>
      <c r="B1277" s="5" t="s">
        <v>495</v>
      </c>
      <c r="C1277" s="5" t="s">
        <v>922</v>
      </c>
      <c r="D1277" s="5" t="s">
        <v>439</v>
      </c>
      <c r="E1277" s="5">
        <v>27</v>
      </c>
      <c r="F1277" s="50">
        <v>33401</v>
      </c>
      <c r="G1277" s="5">
        <v>353108</v>
      </c>
      <c r="H1277" s="50">
        <v>41894</v>
      </c>
      <c r="I1277" s="5" t="s">
        <v>858</v>
      </c>
    </row>
    <row r="1278" spans="1:9" s="1" customFormat="1" x14ac:dyDescent="0.25">
      <c r="A1278" s="5" t="s">
        <v>454</v>
      </c>
      <c r="B1278" s="5" t="s">
        <v>660</v>
      </c>
      <c r="C1278" s="5" t="s">
        <v>1064</v>
      </c>
      <c r="D1278" s="5" t="s">
        <v>439</v>
      </c>
      <c r="E1278" s="5">
        <v>27</v>
      </c>
      <c r="F1278" s="50">
        <v>33156</v>
      </c>
      <c r="G1278" s="5">
        <v>563107</v>
      </c>
      <c r="H1278" s="50">
        <v>41732</v>
      </c>
      <c r="I1278" s="5" t="s">
        <v>858</v>
      </c>
    </row>
    <row r="1279" spans="1:9" s="1" customFormat="1" x14ac:dyDescent="0.25">
      <c r="A1279" s="5" t="s">
        <v>454</v>
      </c>
      <c r="B1279" s="5" t="s">
        <v>509</v>
      </c>
      <c r="C1279" s="5" t="s">
        <v>975</v>
      </c>
      <c r="D1279" s="5" t="s">
        <v>442</v>
      </c>
      <c r="E1279" s="5">
        <v>30</v>
      </c>
      <c r="F1279" s="50">
        <v>32062</v>
      </c>
      <c r="G1279" s="5">
        <v>563113</v>
      </c>
      <c r="H1279" s="50">
        <v>41686</v>
      </c>
      <c r="I1279" s="5" t="s">
        <v>858</v>
      </c>
    </row>
    <row r="1280" spans="1:9" s="1" customFormat="1" x14ac:dyDescent="0.25">
      <c r="A1280" s="5" t="s">
        <v>454</v>
      </c>
      <c r="B1280" s="5" t="s">
        <v>694</v>
      </c>
      <c r="C1280" s="5" t="s">
        <v>840</v>
      </c>
      <c r="D1280" s="5" t="s">
        <v>460</v>
      </c>
      <c r="E1280" s="5">
        <v>36</v>
      </c>
      <c r="F1280" s="50">
        <v>29998</v>
      </c>
      <c r="G1280" s="5">
        <v>563110</v>
      </c>
      <c r="H1280" s="50">
        <v>41727</v>
      </c>
      <c r="I1280" s="5" t="s">
        <v>858</v>
      </c>
    </row>
    <row r="1281" spans="1:9" s="1" customFormat="1" x14ac:dyDescent="0.25">
      <c r="A1281" s="5" t="s">
        <v>454</v>
      </c>
      <c r="B1281" s="5" t="s">
        <v>437</v>
      </c>
      <c r="C1281" s="5" t="s">
        <v>1065</v>
      </c>
      <c r="D1281" s="5" t="s">
        <v>439</v>
      </c>
      <c r="E1281" s="5">
        <v>33</v>
      </c>
      <c r="F1281" s="50">
        <v>31232</v>
      </c>
      <c r="G1281" s="5">
        <v>563124</v>
      </c>
      <c r="H1281" s="50">
        <v>41734</v>
      </c>
      <c r="I1281" s="5" t="s">
        <v>858</v>
      </c>
    </row>
    <row r="1282" spans="1:9" s="1" customFormat="1" x14ac:dyDescent="0.25">
      <c r="A1282" s="5" t="s">
        <v>413</v>
      </c>
      <c r="B1282" s="5" t="s">
        <v>646</v>
      </c>
      <c r="C1282" s="5" t="s">
        <v>896</v>
      </c>
      <c r="D1282" s="5" t="s">
        <v>442</v>
      </c>
      <c r="E1282" s="5">
        <v>38</v>
      </c>
      <c r="F1282" s="50">
        <v>29332</v>
      </c>
      <c r="G1282" s="5">
        <v>563112</v>
      </c>
      <c r="H1282" s="50">
        <v>41793</v>
      </c>
      <c r="I1282" s="5" t="s">
        <v>858</v>
      </c>
    </row>
    <row r="1283" spans="1:9" s="1" customFormat="1" x14ac:dyDescent="0.25">
      <c r="A1283" s="5" t="s">
        <v>454</v>
      </c>
      <c r="B1283" s="5" t="s">
        <v>448</v>
      </c>
      <c r="C1283" s="5" t="s">
        <v>1066</v>
      </c>
      <c r="D1283" s="5" t="s">
        <v>439</v>
      </c>
      <c r="E1283" s="5">
        <v>30</v>
      </c>
      <c r="F1283" s="50">
        <v>32390</v>
      </c>
      <c r="G1283" s="5">
        <v>563121</v>
      </c>
      <c r="H1283" s="50">
        <v>42089</v>
      </c>
      <c r="I1283" s="5" t="s">
        <v>858</v>
      </c>
    </row>
    <row r="1284" spans="1:9" s="1" customFormat="1" x14ac:dyDescent="0.25">
      <c r="A1284" s="5" t="s">
        <v>454</v>
      </c>
      <c r="B1284" s="5" t="s">
        <v>569</v>
      </c>
      <c r="C1284" s="5" t="s">
        <v>90</v>
      </c>
      <c r="D1284" s="5" t="s">
        <v>439</v>
      </c>
      <c r="E1284" s="5">
        <v>31</v>
      </c>
      <c r="F1284" s="50">
        <v>31692</v>
      </c>
      <c r="G1284" s="5">
        <v>563130</v>
      </c>
      <c r="H1284" s="50">
        <v>42030</v>
      </c>
      <c r="I1284" s="5" t="s">
        <v>858</v>
      </c>
    </row>
    <row r="1285" spans="1:9" s="1" customFormat="1" x14ac:dyDescent="0.25">
      <c r="A1285" s="5" t="s">
        <v>408</v>
      </c>
      <c r="B1285" s="5" t="s">
        <v>748</v>
      </c>
      <c r="C1285" s="5" t="s">
        <v>1067</v>
      </c>
      <c r="D1285" s="5" t="s">
        <v>439</v>
      </c>
      <c r="E1285" s="5">
        <v>29</v>
      </c>
      <c r="F1285" s="50">
        <v>32758</v>
      </c>
      <c r="G1285" s="5">
        <v>353109</v>
      </c>
      <c r="H1285" s="50">
        <v>42284</v>
      </c>
      <c r="I1285" s="5" t="s">
        <v>858</v>
      </c>
    </row>
    <row r="1286" spans="1:9" s="1" customFormat="1" x14ac:dyDescent="0.25">
      <c r="A1286" s="5" t="s">
        <v>454</v>
      </c>
      <c r="B1286" s="5" t="s">
        <v>730</v>
      </c>
      <c r="C1286" s="5" t="s">
        <v>942</v>
      </c>
      <c r="D1286" s="5" t="s">
        <v>442</v>
      </c>
      <c r="E1286" s="5">
        <v>29</v>
      </c>
      <c r="F1286" s="50">
        <v>32438</v>
      </c>
      <c r="G1286" s="5">
        <v>563134</v>
      </c>
      <c r="H1286" s="50">
        <v>42346</v>
      </c>
      <c r="I1286" s="5" t="s">
        <v>858</v>
      </c>
    </row>
  </sheetData>
  <mergeCells count="5">
    <mergeCell ref="A1:D1"/>
    <mergeCell ref="N1:R1"/>
    <mergeCell ref="O13:S13"/>
    <mergeCell ref="P15:AC15"/>
    <mergeCell ref="Q17:S18"/>
  </mergeCells>
  <conditionalFormatting sqref="A2:I2 A1 S1:XFD1 J19:BU21 J17:O17 J18:P18 T18:BU18 J2:BU12 J14:BU14 J13:N13 T13:BU13 J16:BU16 J15:O15 AD15:BU15 J24:BU29 J22:P23 T22:BU23 T17:X17 AD17:BU17 J31:BU1048576 J30:X30 AC30:BU30 E1:G1 M1:N1">
    <cfRule type="expression" dxfId="21" priority="14">
      <formula>A1&lt;&gt;""</formula>
    </cfRule>
  </conditionalFormatting>
  <conditionalFormatting sqref="A4:I1286 A3:E3 G3:I3">
    <cfRule type="expression" dxfId="20" priority="13">
      <formula>A3&lt;&gt;""</formula>
    </cfRule>
  </conditionalFormatting>
  <conditionalFormatting sqref="F3">
    <cfRule type="expression" dxfId="19" priority="12">
      <formula>F3&lt;&gt;""</formula>
    </cfRule>
  </conditionalFormatting>
  <conditionalFormatting sqref="O13">
    <cfRule type="expression" dxfId="18" priority="11">
      <formula>O13&lt;&gt;""</formula>
    </cfRule>
  </conditionalFormatting>
  <conditionalFormatting sqref="P15">
    <cfRule type="expression" dxfId="17" priority="10">
      <formula>P15&lt;&gt;""</formula>
    </cfRule>
  </conditionalFormatting>
  <conditionalFormatting sqref="Q17">
    <cfRule type="expression" dxfId="16" priority="9">
      <formula>Q17&lt;&gt;""</formula>
    </cfRule>
  </conditionalFormatting>
  <conditionalFormatting sqref="Q22:S22">
    <cfRule type="expression" dxfId="15" priority="8">
      <formula>Q22&lt;&gt;""</formula>
    </cfRule>
  </conditionalFormatting>
  <conditionalFormatting sqref="Q23:S23">
    <cfRule type="expression" dxfId="14" priority="7">
      <formula>Q23&lt;&gt;""</formula>
    </cfRule>
  </conditionalFormatting>
  <conditionalFormatting sqref="Y17 AA17:AC17">
    <cfRule type="expression" dxfId="13" priority="6">
      <formula>Y17&lt;&gt;""</formula>
    </cfRule>
  </conditionalFormatting>
  <conditionalFormatting sqref="Z17">
    <cfRule type="expression" dxfId="12" priority="5">
      <formula>Z17&lt;&gt;""</formula>
    </cfRule>
  </conditionalFormatting>
  <conditionalFormatting sqref="Y30:AB30">
    <cfRule type="expression" dxfId="11" priority="4">
      <formula>Y30&lt;&gt;""</formula>
    </cfRule>
  </conditionalFormatting>
  <conditionalFormatting sqref="J1">
    <cfRule type="expression" dxfId="10" priority="2">
      <formula>J1&lt;&gt;""</formula>
    </cfRule>
  </conditionalFormatting>
  <conditionalFormatting sqref="J1">
    <cfRule type="expression" dxfId="9" priority="3">
      <formula>J1&lt;&gt;""</formula>
    </cfRule>
  </conditionalFormatting>
  <hyperlinks>
    <hyperlink ref="J1" location="ACCUEIL!A1" display="ACCUEIL" xr:uid="{1B7E0960-BE2C-41F8-8C4D-5BB26BB7DF4B}"/>
    <hyperlink ref="L1" r:id="rId1" xr:uid="{1E10DBA6-6D54-41E8-B145-A08EE9F78782}"/>
    <hyperlink ref="M1" r:id="rId2" xr:uid="{56974754-9974-410C-86FF-C609953CB4F2}"/>
    <hyperlink ref="K1" location="FRACTIONNER!A1" display="SUJET" xr:uid="{877D2EF4-F812-45F7-B44E-FA24CD372D4E}"/>
  </hyperlinks>
  <pageMargins left="0.7" right="0.7" top="0.75" bottom="0.75" header="0.3" footer="0.3"/>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3936-BA6C-4E23-AF2A-0529B348BC5F}">
  <sheetPr>
    <tabColor theme="5"/>
  </sheetPr>
  <dimension ref="B1:M22"/>
  <sheetViews>
    <sheetView workbookViewId="0">
      <selection activeCell="I1" sqref="I1"/>
    </sheetView>
  </sheetViews>
  <sheetFormatPr baseColWidth="10" defaultColWidth="11" defaultRowHeight="15" x14ac:dyDescent="0.25"/>
  <cols>
    <col min="1" max="1" width="11" style="1"/>
    <col min="2" max="7" width="18" style="1" customWidth="1"/>
    <col min="8" max="8" width="2.85546875" style="1" customWidth="1"/>
    <col min="9" max="10" width="11" style="1"/>
    <col min="11" max="11" width="15" style="1" customWidth="1"/>
    <col min="12" max="16384" width="11" style="1"/>
  </cols>
  <sheetData>
    <row r="1" spans="2:13" ht="21" x14ac:dyDescent="0.25">
      <c r="B1" s="495" t="s">
        <v>1889</v>
      </c>
      <c r="C1" s="495"/>
      <c r="D1" s="495"/>
      <c r="E1" s="495"/>
      <c r="F1" s="495"/>
      <c r="G1" s="495"/>
      <c r="I1" s="136" t="s">
        <v>16</v>
      </c>
      <c r="J1" s="5"/>
      <c r="K1" s="5"/>
    </row>
    <row r="2" spans="2:13" s="5" customFormat="1" ht="25.5" customHeight="1" x14ac:dyDescent="0.25">
      <c r="B2" s="374" t="s">
        <v>71</v>
      </c>
      <c r="C2" s="375"/>
      <c r="D2" s="375"/>
      <c r="E2" s="375"/>
      <c r="F2" s="375"/>
      <c r="G2" s="375"/>
    </row>
    <row r="3" spans="2:13" s="5" customFormat="1" ht="19.350000000000001" customHeight="1" x14ac:dyDescent="0.25">
      <c r="I3" s="4"/>
      <c r="J3" s="4"/>
    </row>
    <row r="4" spans="2:13" s="5" customFormat="1" ht="32.1" customHeight="1" x14ac:dyDescent="0.25">
      <c r="B4" s="6" t="s">
        <v>77</v>
      </c>
      <c r="C4" s="6" t="s">
        <v>78</v>
      </c>
      <c r="D4" s="17" t="s">
        <v>79</v>
      </c>
      <c r="E4" s="18" t="s">
        <v>80</v>
      </c>
      <c r="F4" s="44" t="s">
        <v>81</v>
      </c>
      <c r="G4" s="44" t="s">
        <v>82</v>
      </c>
      <c r="I4" s="4"/>
      <c r="J4" s="4"/>
    </row>
    <row r="5" spans="2:13" s="5" customFormat="1" ht="19.350000000000001" customHeight="1" x14ac:dyDescent="0.25">
      <c r="B5" s="5" t="s">
        <v>85</v>
      </c>
      <c r="C5" s="5" t="s">
        <v>86</v>
      </c>
      <c r="D5" s="45">
        <v>25000</v>
      </c>
      <c r="E5" s="46">
        <f>IF(D5&gt;=10000,200,0)</f>
        <v>200</v>
      </c>
      <c r="F5" s="46">
        <f>IF(D5&gt;10000,0.03*D5,0)</f>
        <v>750</v>
      </c>
      <c r="G5" s="46">
        <f>IF(D5&gt;=10000,100+0.03*D5,0)</f>
        <v>850</v>
      </c>
      <c r="J5" s="5" t="s">
        <v>1890</v>
      </c>
    </row>
    <row r="6" spans="2:13" s="5" customFormat="1" ht="19.350000000000001" customHeight="1" x14ac:dyDescent="0.25">
      <c r="B6" s="5" t="s">
        <v>87</v>
      </c>
      <c r="C6" s="5" t="s">
        <v>88</v>
      </c>
      <c r="D6" s="45">
        <v>20000</v>
      </c>
      <c r="E6" s="46">
        <f t="shared" ref="E6:E13" si="0">IF(D6&gt;=10000,200,0)</f>
        <v>200</v>
      </c>
      <c r="F6" s="46">
        <f t="shared" ref="F6:F13" si="1">IF(D6&gt;10000,0.03*D6,0)</f>
        <v>600</v>
      </c>
      <c r="G6" s="46">
        <f t="shared" ref="G6:G13" si="2">IF(D6&gt;=10000,100+0.03*D6,0)</f>
        <v>700</v>
      </c>
      <c r="I6" s="69"/>
    </row>
    <row r="7" spans="2:13" s="5" customFormat="1" ht="19.350000000000001" customHeight="1" x14ac:dyDescent="0.25">
      <c r="B7" s="5" t="s">
        <v>85</v>
      </c>
      <c r="C7" s="5" t="s">
        <v>89</v>
      </c>
      <c r="D7" s="45">
        <v>19000</v>
      </c>
      <c r="E7" s="46">
        <f t="shared" si="0"/>
        <v>200</v>
      </c>
      <c r="F7" s="46">
        <f t="shared" si="1"/>
        <v>570</v>
      </c>
      <c r="G7" s="46">
        <f t="shared" si="2"/>
        <v>670</v>
      </c>
      <c r="I7" s="69"/>
    </row>
    <row r="8" spans="2:13" s="5" customFormat="1" ht="19.350000000000001" customHeight="1" x14ac:dyDescent="0.25">
      <c r="B8" s="5" t="s">
        <v>87</v>
      </c>
      <c r="C8" s="5" t="s">
        <v>90</v>
      </c>
      <c r="D8" s="45">
        <v>17000</v>
      </c>
      <c r="E8" s="46">
        <f t="shared" si="0"/>
        <v>200</v>
      </c>
      <c r="F8" s="46">
        <f t="shared" si="1"/>
        <v>510</v>
      </c>
      <c r="G8" s="46">
        <f t="shared" si="2"/>
        <v>610</v>
      </c>
      <c r="I8" s="69"/>
      <c r="J8" s="69"/>
      <c r="K8" s="69"/>
    </row>
    <row r="9" spans="2:13" s="5" customFormat="1" ht="19.350000000000001" customHeight="1" x14ac:dyDescent="0.25">
      <c r="B9" s="5" t="s">
        <v>87</v>
      </c>
      <c r="C9" s="5" t="s">
        <v>91</v>
      </c>
      <c r="D9" s="45">
        <v>3000</v>
      </c>
      <c r="E9" s="46">
        <f t="shared" si="0"/>
        <v>0</v>
      </c>
      <c r="F9" s="46">
        <f t="shared" si="1"/>
        <v>0</v>
      </c>
      <c r="G9" s="46">
        <f t="shared" si="2"/>
        <v>0</v>
      </c>
      <c r="I9" s="69"/>
      <c r="J9" s="69"/>
      <c r="K9" s="69"/>
    </row>
    <row r="10" spans="2:13" s="5" customFormat="1" ht="19.350000000000001" customHeight="1" x14ac:dyDescent="0.25">
      <c r="B10" s="5" t="s">
        <v>85</v>
      </c>
      <c r="C10" s="5" t="s">
        <v>92</v>
      </c>
      <c r="D10" s="45">
        <v>8000</v>
      </c>
      <c r="E10" s="46">
        <f t="shared" si="0"/>
        <v>0</v>
      </c>
      <c r="F10" s="46">
        <f t="shared" si="1"/>
        <v>0</v>
      </c>
      <c r="G10" s="46">
        <f t="shared" si="2"/>
        <v>0</v>
      </c>
      <c r="J10" s="69"/>
      <c r="K10" s="69"/>
    </row>
    <row r="11" spans="2:13" s="5" customFormat="1" ht="19.350000000000001" customHeight="1" x14ac:dyDescent="0.25">
      <c r="B11" s="5" t="s">
        <v>85</v>
      </c>
      <c r="C11" s="5" t="s">
        <v>93</v>
      </c>
      <c r="D11" s="45">
        <v>9500</v>
      </c>
      <c r="E11" s="46">
        <f t="shared" si="0"/>
        <v>0</v>
      </c>
      <c r="F11" s="46">
        <f t="shared" si="1"/>
        <v>0</v>
      </c>
      <c r="G11" s="46">
        <f t="shared" si="2"/>
        <v>0</v>
      </c>
      <c r="I11" s="382"/>
      <c r="J11" s="382"/>
      <c r="K11" s="382"/>
    </row>
    <row r="12" spans="2:13" s="5" customFormat="1" ht="19.350000000000001" customHeight="1" x14ac:dyDescent="0.25">
      <c r="B12" s="5" t="s">
        <v>87</v>
      </c>
      <c r="C12" s="5" t="s">
        <v>94</v>
      </c>
      <c r="D12" s="45">
        <v>15200</v>
      </c>
      <c r="E12" s="46">
        <f t="shared" si="0"/>
        <v>200</v>
      </c>
      <c r="F12" s="46">
        <f t="shared" si="1"/>
        <v>456</v>
      </c>
      <c r="G12" s="46">
        <f t="shared" si="2"/>
        <v>556</v>
      </c>
      <c r="I12" s="382"/>
      <c r="J12" s="382"/>
      <c r="K12" s="382"/>
    </row>
    <row r="13" spans="2:13" s="5" customFormat="1" ht="19.350000000000001" customHeight="1" x14ac:dyDescent="0.25">
      <c r="B13" s="5" t="s">
        <v>85</v>
      </c>
      <c r="C13" s="5" t="s">
        <v>95</v>
      </c>
      <c r="D13" s="45">
        <v>9060</v>
      </c>
      <c r="E13" s="46">
        <f t="shared" si="0"/>
        <v>0</v>
      </c>
      <c r="F13" s="46">
        <f t="shared" si="1"/>
        <v>0</v>
      </c>
      <c r="G13" s="46">
        <f t="shared" si="2"/>
        <v>0</v>
      </c>
    </row>
    <row r="14" spans="2:13" s="5" customFormat="1" ht="19.350000000000001" customHeight="1" x14ac:dyDescent="0.25"/>
    <row r="15" spans="2:13" s="5" customFormat="1" ht="21" customHeight="1" x14ac:dyDescent="0.25">
      <c r="D15" s="14" t="s">
        <v>96</v>
      </c>
      <c r="E15" s="47">
        <f>SUM(E5:E13)</f>
        <v>1000</v>
      </c>
      <c r="F15" s="47">
        <f t="shared" ref="F15:G15" si="3">SUM(F5:F13)</f>
        <v>2886</v>
      </c>
      <c r="G15" s="47">
        <f t="shared" si="3"/>
        <v>3386</v>
      </c>
    </row>
    <row r="16" spans="2:13" ht="21" customHeight="1" x14ac:dyDescent="0.25">
      <c r="D16" s="14" t="s">
        <v>98</v>
      </c>
      <c r="E16" s="48">
        <f>AVERAGE(E5:E13)</f>
        <v>111.11111111111111</v>
      </c>
      <c r="F16" s="48">
        <f t="shared" ref="F16:G16" si="4">AVERAGE(F5:F13)</f>
        <v>320.66666666666669</v>
      </c>
      <c r="G16" s="48">
        <f t="shared" si="4"/>
        <v>376.22222222222223</v>
      </c>
      <c r="I16" s="382"/>
      <c r="J16" s="382"/>
      <c r="K16" s="382"/>
      <c r="M16" s="5"/>
    </row>
    <row r="17" spans="4:13" ht="21" customHeight="1" x14ac:dyDescent="0.25">
      <c r="D17" s="14" t="s">
        <v>100</v>
      </c>
      <c r="E17" s="48">
        <f>MAX(E5:E13)</f>
        <v>200</v>
      </c>
      <c r="F17" s="48">
        <f t="shared" ref="F17:G17" si="5">MAX(F5:F13)</f>
        <v>750</v>
      </c>
      <c r="G17" s="48">
        <f t="shared" si="5"/>
        <v>850</v>
      </c>
      <c r="I17" s="382"/>
      <c r="J17" s="382"/>
      <c r="K17" s="382"/>
    </row>
    <row r="18" spans="4:13" ht="21" customHeight="1" x14ac:dyDescent="0.25">
      <c r="D18" s="14" t="s">
        <v>102</v>
      </c>
      <c r="E18" s="48">
        <f>MIN(E5:E13)</f>
        <v>0</v>
      </c>
      <c r="F18" s="48">
        <f t="shared" ref="F18:G18" si="6">MIN(F5:F13)</f>
        <v>0</v>
      </c>
      <c r="G18" s="48">
        <f t="shared" si="6"/>
        <v>0</v>
      </c>
      <c r="J18" s="5" t="s">
        <v>1891</v>
      </c>
    </row>
    <row r="20" spans="4:13" x14ac:dyDescent="0.25">
      <c r="K20" s="1" t="s">
        <v>1892</v>
      </c>
    </row>
    <row r="21" spans="4:13" x14ac:dyDescent="0.25">
      <c r="I21" s="382"/>
      <c r="J21" s="382"/>
      <c r="K21" s="382"/>
      <c r="M21" s="5"/>
    </row>
    <row r="22" spans="4:13" x14ac:dyDescent="0.25">
      <c r="I22" s="382"/>
      <c r="J22" s="382"/>
      <c r="K22" s="382"/>
    </row>
  </sheetData>
  <mergeCells count="5">
    <mergeCell ref="I16:K17"/>
    <mergeCell ref="I21:K22"/>
    <mergeCell ref="B1:G1"/>
    <mergeCell ref="B2:G2"/>
    <mergeCell ref="I11:K12"/>
  </mergeCells>
  <conditionalFormatting sqref="A1:B1 A2 A3:H4 L1:XFD4 A6:H14 Q6:XFD24 A19:H24 A15:A18 C15:H18 H1 I7:P7 I13:P13 I19:P20 I24:P24 A5:XFD5 A25:XFD1048576 H2:K2">
    <cfRule type="expression" dxfId="8" priority="16">
      <formula>A1&lt;&gt;""</formula>
    </cfRule>
  </conditionalFormatting>
  <conditionalFormatting sqref="I3:I4">
    <cfRule type="expression" dxfId="7" priority="15">
      <formula>I3&lt;&gt;""</formula>
    </cfRule>
  </conditionalFormatting>
  <conditionalFormatting sqref="J3:K4">
    <cfRule type="expression" dxfId="6" priority="14">
      <formula>J3&lt;&gt;""</formula>
    </cfRule>
  </conditionalFormatting>
  <conditionalFormatting sqref="J6:P6 L8:P12 L14:P18 L21:P23">
    <cfRule type="expression" dxfId="5" priority="13">
      <formula>J6&lt;&gt;""</formula>
    </cfRule>
  </conditionalFormatting>
  <conditionalFormatting sqref="B15:B18">
    <cfRule type="expression" dxfId="4" priority="7">
      <formula>B15&lt;&gt;""</formula>
    </cfRule>
  </conditionalFormatting>
  <conditionalFormatting sqref="I1">
    <cfRule type="expression" dxfId="3" priority="5">
      <formula>I1&lt;&gt;""</formula>
    </cfRule>
  </conditionalFormatting>
  <conditionalFormatting sqref="I1">
    <cfRule type="expression" dxfId="2" priority="6">
      <formula>I1&lt;&gt;""</formula>
    </cfRule>
  </conditionalFormatting>
  <conditionalFormatting sqref="J1:K1">
    <cfRule type="expression" dxfId="1" priority="2">
      <formula>J1&lt;&gt;""</formula>
    </cfRule>
  </conditionalFormatting>
  <conditionalFormatting sqref="J18">
    <cfRule type="expression" dxfId="0" priority="1">
      <formula>J18&lt;&gt;""</formula>
    </cfRule>
  </conditionalFormatting>
  <hyperlinks>
    <hyperlink ref="I1" location="ACCUEIL!A1" display="ACCUEIL" xr:uid="{15D444A8-572A-4B85-A989-FFD3BEF514F1}"/>
  </hyperlinks>
  <pageMargins left="0.7" right="0.7" top="0.75" bottom="0.75" header="0.3" footer="0.3"/>
  <pageSetup paperSize="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B1:O19"/>
  <sheetViews>
    <sheetView workbookViewId="0">
      <selection activeCell="H1" sqref="H1"/>
    </sheetView>
  </sheetViews>
  <sheetFormatPr baseColWidth="10" defaultColWidth="11" defaultRowHeight="15" x14ac:dyDescent="0.25"/>
  <cols>
    <col min="1" max="1" width="11" style="1"/>
    <col min="2" max="2" width="16.42578125" style="1" customWidth="1"/>
    <col min="3" max="5" width="14.85546875" style="1" customWidth="1"/>
    <col min="6" max="16384" width="11" style="1"/>
  </cols>
  <sheetData>
    <row r="1" spans="2:15" ht="26.25" customHeight="1" x14ac:dyDescent="0.25">
      <c r="H1" s="136" t="s">
        <v>16</v>
      </c>
      <c r="I1" s="141" t="s">
        <v>2</v>
      </c>
      <c r="J1" s="152" t="s">
        <v>1474</v>
      </c>
      <c r="K1" s="176" t="s">
        <v>1716</v>
      </c>
    </row>
    <row r="2" spans="2:15" s="2" customFormat="1" ht="27.95" customHeight="1" x14ac:dyDescent="0.25">
      <c r="B2" s="379" t="s">
        <v>56</v>
      </c>
      <c r="C2" s="379"/>
      <c r="D2" s="379"/>
      <c r="E2" s="379"/>
    </row>
    <row r="3" spans="2:15" s="2" customFormat="1" ht="21.6" customHeight="1" x14ac:dyDescent="0.25"/>
    <row r="4" spans="2:15" s="2" customFormat="1" ht="21.6" customHeight="1" x14ac:dyDescent="0.25">
      <c r="B4" s="6" t="s">
        <v>57</v>
      </c>
      <c r="C4" s="7" t="s">
        <v>19</v>
      </c>
      <c r="D4" s="7" t="s">
        <v>20</v>
      </c>
      <c r="E4" s="7" t="s">
        <v>21</v>
      </c>
      <c r="G4" s="380" t="s">
        <v>58</v>
      </c>
      <c r="H4" s="380"/>
      <c r="I4" s="380"/>
      <c r="J4" s="380"/>
    </row>
    <row r="5" spans="2:15" s="2" customFormat="1" ht="21.6" customHeight="1" x14ac:dyDescent="0.25">
      <c r="B5" s="8" t="s">
        <v>59</v>
      </c>
      <c r="C5" s="3">
        <v>800</v>
      </c>
      <c r="D5" s="3">
        <v>1400</v>
      </c>
      <c r="E5" s="3">
        <v>1850</v>
      </c>
      <c r="G5" s="2" t="s">
        <v>60</v>
      </c>
    </row>
    <row r="6" spans="2:15" s="2" customFormat="1" ht="21.6" customHeight="1" x14ac:dyDescent="0.25">
      <c r="B6" s="9" t="s">
        <v>61</v>
      </c>
      <c r="C6" s="3">
        <v>1500</v>
      </c>
      <c r="D6" s="3">
        <v>2250</v>
      </c>
      <c r="E6" s="3">
        <v>3000</v>
      </c>
      <c r="H6" s="69" t="s">
        <v>1383</v>
      </c>
      <c r="I6" s="69"/>
      <c r="J6" s="69"/>
      <c r="O6" s="127"/>
    </row>
    <row r="7" spans="2:15" s="2" customFormat="1" ht="21.6" customHeight="1" x14ac:dyDescent="0.25">
      <c r="B7" s="9" t="s">
        <v>63</v>
      </c>
      <c r="C7" s="3">
        <v>2000</v>
      </c>
      <c r="D7" s="3">
        <v>2000</v>
      </c>
      <c r="E7" s="3">
        <v>2000</v>
      </c>
      <c r="H7" s="381" t="s">
        <v>1384</v>
      </c>
      <c r="I7" s="381"/>
      <c r="J7" s="381"/>
      <c r="K7" s="381"/>
      <c r="L7" s="381"/>
      <c r="O7" s="127"/>
    </row>
    <row r="8" spans="2:15" s="2" customFormat="1" ht="21.6" customHeight="1" x14ac:dyDescent="0.25">
      <c r="B8" s="9" t="s">
        <v>65</v>
      </c>
      <c r="C8" s="3">
        <v>1100</v>
      </c>
      <c r="D8" s="3">
        <v>1250</v>
      </c>
      <c r="E8" s="3">
        <v>1300</v>
      </c>
    </row>
    <row r="9" spans="2:15" s="2" customFormat="1" ht="21.6" customHeight="1" x14ac:dyDescent="0.25">
      <c r="B9" s="13" t="s">
        <v>67</v>
      </c>
      <c r="C9" s="3">
        <v>1150</v>
      </c>
      <c r="D9" s="3">
        <v>1450</v>
      </c>
      <c r="E9" s="3">
        <v>1750</v>
      </c>
      <c r="G9" s="2" t="s">
        <v>62</v>
      </c>
    </row>
    <row r="10" spans="2:15" s="2" customFormat="1" ht="21.6" customHeight="1" x14ac:dyDescent="0.25">
      <c r="B10" s="14" t="s">
        <v>22</v>
      </c>
      <c r="C10" s="12"/>
      <c r="D10" s="12"/>
      <c r="E10" s="12"/>
      <c r="H10" s="2" t="s">
        <v>1385</v>
      </c>
    </row>
    <row r="11" spans="2:15" s="2" customFormat="1" ht="21.6" customHeight="1" x14ac:dyDescent="0.25">
      <c r="H11" s="2" t="s">
        <v>1386</v>
      </c>
    </row>
    <row r="12" spans="2:15" s="2" customFormat="1" ht="21.6" customHeight="1" x14ac:dyDescent="0.25">
      <c r="B12" s="8" t="s">
        <v>68</v>
      </c>
      <c r="C12" s="3"/>
      <c r="D12" s="3"/>
      <c r="E12" s="3"/>
    </row>
    <row r="13" spans="2:15" s="2" customFormat="1" ht="21.6" customHeight="1" x14ac:dyDescent="0.25">
      <c r="B13" s="10" t="s">
        <v>69</v>
      </c>
      <c r="C13" s="3"/>
      <c r="D13" s="3"/>
      <c r="E13" s="3"/>
      <c r="G13" s="2" t="s">
        <v>64</v>
      </c>
    </row>
    <row r="14" spans="2:15" s="2" customFormat="1" ht="21.6" customHeight="1" x14ac:dyDescent="0.25">
      <c r="B14" s="11" t="s">
        <v>70</v>
      </c>
      <c r="C14" s="3"/>
      <c r="D14" s="3"/>
      <c r="E14" s="3"/>
      <c r="H14" s="2" t="s">
        <v>1387</v>
      </c>
    </row>
    <row r="15" spans="2:15" x14ac:dyDescent="0.25">
      <c r="H15" s="1" t="s">
        <v>1388</v>
      </c>
    </row>
    <row r="17" spans="7:8" x14ac:dyDescent="0.25">
      <c r="G17" s="2" t="s">
        <v>66</v>
      </c>
    </row>
    <row r="18" spans="7:8" x14ac:dyDescent="0.25">
      <c r="H18" s="1" t="s">
        <v>1389</v>
      </c>
    </row>
    <row r="19" spans="7:8" x14ac:dyDescent="0.25">
      <c r="H19" s="1" t="s">
        <v>1390</v>
      </c>
    </row>
  </sheetData>
  <mergeCells count="3">
    <mergeCell ref="B2:E2"/>
    <mergeCell ref="G4:J4"/>
    <mergeCell ref="H7:L7"/>
  </mergeCells>
  <conditionalFormatting sqref="A1:G1 A3:XFD3 A2 F2:XFD2 A4:G4 K4:XFD4 A5:XFD5 A6:F8 H8:XFD8 K6:XFD6 H6:H7 M7:XFD7 A21:XFD1048576 A18:F20 A9:XFD17 H18:XFD20 L1:XFD1">
    <cfRule type="expression" dxfId="900" priority="4">
      <formula>A1&lt;&gt;""</formula>
    </cfRule>
  </conditionalFormatting>
  <conditionalFormatting sqref="H1">
    <cfRule type="expression" dxfId="899" priority="2">
      <formula>H1&lt;&gt;""</formula>
    </cfRule>
  </conditionalFormatting>
  <conditionalFormatting sqref="H1">
    <cfRule type="expression" dxfId="898" priority="3">
      <formula>H1&lt;&gt;""</formula>
    </cfRule>
  </conditionalFormatting>
  <conditionalFormatting sqref="K1">
    <cfRule type="expression" dxfId="897" priority="1">
      <formula>K1&lt;&gt;""</formula>
    </cfRule>
  </conditionalFormatting>
  <hyperlinks>
    <hyperlink ref="H1" location="ACCUEIL!A1" display="ACCUEIL" xr:uid="{4A1E7F70-CA34-439C-9397-1C24A41E248F}"/>
    <hyperlink ref="J1" r:id="rId1" xr:uid="{48A4C841-FD31-4E44-BB9E-99DF7E61559A}"/>
    <hyperlink ref="I1" location="'Calculs_simples Corr'!A1" display="Corrigé" xr:uid="{4237CB38-C796-4218-9376-B21358AFB82B}"/>
    <hyperlink ref="K1" r:id="rId2" xr:uid="{F9D67DD8-6859-4DF7-ADF4-1BB740800703}"/>
  </hyperlinks>
  <pageMargins left="0.7" right="0.7" top="0.75" bottom="0.75" header="0.3" footer="0.3"/>
  <pageSetup paperSize="9" orientation="portrait" verticalDpi="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B1:L19"/>
  <sheetViews>
    <sheetView workbookViewId="0">
      <selection activeCell="H1" sqref="H1"/>
    </sheetView>
  </sheetViews>
  <sheetFormatPr baseColWidth="10" defaultColWidth="11" defaultRowHeight="15" x14ac:dyDescent="0.25"/>
  <cols>
    <col min="1" max="1" width="11" style="1"/>
    <col min="2" max="2" width="16.42578125" style="1" customWidth="1"/>
    <col min="3" max="5" width="14.85546875" style="1" customWidth="1"/>
    <col min="6" max="16384" width="11" style="1"/>
  </cols>
  <sheetData>
    <row r="1" spans="2:12" ht="30" x14ac:dyDescent="0.25">
      <c r="G1" s="136" t="s">
        <v>16</v>
      </c>
      <c r="H1" s="141" t="s">
        <v>1687</v>
      </c>
      <c r="I1" s="152" t="s">
        <v>1474</v>
      </c>
      <c r="J1" s="176" t="s">
        <v>1716</v>
      </c>
    </row>
    <row r="2" spans="2:12" s="2" customFormat="1" ht="27.95" customHeight="1" x14ac:dyDescent="0.25">
      <c r="B2" s="379" t="s">
        <v>56</v>
      </c>
      <c r="C2" s="379"/>
      <c r="D2" s="379"/>
      <c r="E2" s="379"/>
    </row>
    <row r="3" spans="2:12" s="2" customFormat="1" ht="21.6" customHeight="1" x14ac:dyDescent="0.25"/>
    <row r="4" spans="2:12" s="2" customFormat="1" ht="21.6" customHeight="1" x14ac:dyDescent="0.25">
      <c r="B4" s="6" t="s">
        <v>57</v>
      </c>
      <c r="C4" s="7" t="s">
        <v>19</v>
      </c>
      <c r="D4" s="7" t="s">
        <v>20</v>
      </c>
      <c r="E4" s="7" t="s">
        <v>21</v>
      </c>
      <c r="G4" s="380" t="s">
        <v>58</v>
      </c>
      <c r="H4" s="380"/>
      <c r="I4" s="380"/>
      <c r="J4" s="380"/>
    </row>
    <row r="5" spans="2:12" s="2" customFormat="1" ht="21.6" customHeight="1" x14ac:dyDescent="0.25">
      <c r="B5" s="8" t="s">
        <v>59</v>
      </c>
      <c r="C5" s="3">
        <v>800</v>
      </c>
      <c r="D5" s="3">
        <v>1400</v>
      </c>
      <c r="E5" s="3">
        <v>1850</v>
      </c>
      <c r="G5" s="2" t="s">
        <v>60</v>
      </c>
    </row>
    <row r="6" spans="2:12" s="2" customFormat="1" ht="21.6" customHeight="1" x14ac:dyDescent="0.25">
      <c r="B6" s="9" t="s">
        <v>61</v>
      </c>
      <c r="C6" s="3">
        <v>1500</v>
      </c>
      <c r="D6" s="3">
        <v>2250</v>
      </c>
      <c r="E6" s="3">
        <v>3000</v>
      </c>
      <c r="H6" s="69" t="s">
        <v>1383</v>
      </c>
      <c r="I6" s="69"/>
      <c r="J6" s="69"/>
    </row>
    <row r="7" spans="2:12" s="2" customFormat="1" ht="21.6" customHeight="1" x14ac:dyDescent="0.25">
      <c r="B7" s="9" t="s">
        <v>63</v>
      </c>
      <c r="C7" s="3">
        <v>2000</v>
      </c>
      <c r="D7" s="3">
        <v>2000</v>
      </c>
      <c r="E7" s="3">
        <v>2000</v>
      </c>
      <c r="H7" s="381" t="s">
        <v>1384</v>
      </c>
      <c r="I7" s="381"/>
      <c r="J7" s="381"/>
      <c r="K7" s="381"/>
      <c r="L7" s="381"/>
    </row>
    <row r="8" spans="2:12" s="2" customFormat="1" ht="21.6" customHeight="1" x14ac:dyDescent="0.25">
      <c r="B8" s="9" t="s">
        <v>65</v>
      </c>
      <c r="C8" s="3">
        <v>1100</v>
      </c>
      <c r="D8" s="3">
        <v>1250</v>
      </c>
      <c r="E8" s="3">
        <v>1300</v>
      </c>
    </row>
    <row r="9" spans="2:12" s="2" customFormat="1" ht="21.6" customHeight="1" x14ac:dyDescent="0.25">
      <c r="B9" s="13" t="s">
        <v>67</v>
      </c>
      <c r="C9" s="3">
        <v>1150</v>
      </c>
      <c r="D9" s="3">
        <v>1450</v>
      </c>
      <c r="E9" s="3">
        <v>1750</v>
      </c>
      <c r="G9" s="2" t="s">
        <v>62</v>
      </c>
    </row>
    <row r="10" spans="2:12" s="2" customFormat="1" ht="21.6" customHeight="1" x14ac:dyDescent="0.25">
      <c r="B10" s="14" t="s">
        <v>22</v>
      </c>
      <c r="C10" s="12">
        <f>SUM(C5:C9)</f>
        <v>6550</v>
      </c>
      <c r="D10" s="12">
        <f>SUM(D5:D9)</f>
        <v>8350</v>
      </c>
      <c r="E10" s="12">
        <f>SUM(E5:E9)</f>
        <v>9900</v>
      </c>
      <c r="H10" s="2" t="s">
        <v>1385</v>
      </c>
    </row>
    <row r="11" spans="2:12" s="2" customFormat="1" ht="21.6" customHeight="1" x14ac:dyDescent="0.25">
      <c r="H11" s="2" t="s">
        <v>1386</v>
      </c>
    </row>
    <row r="12" spans="2:12" s="2" customFormat="1" ht="21.6" customHeight="1" x14ac:dyDescent="0.25">
      <c r="B12" s="8" t="s">
        <v>68</v>
      </c>
      <c r="C12" s="3">
        <f>AVERAGE(C5:C9)</f>
        <v>1310</v>
      </c>
      <c r="D12" s="3">
        <f t="shared" ref="D12:E12" si="0">AVERAGE(D5:D9)</f>
        <v>1670</v>
      </c>
      <c r="E12" s="3">
        <f t="shared" si="0"/>
        <v>1980</v>
      </c>
    </row>
    <row r="13" spans="2:12" s="2" customFormat="1" ht="21.6" customHeight="1" x14ac:dyDescent="0.25">
      <c r="B13" s="10" t="s">
        <v>69</v>
      </c>
      <c r="C13" s="3">
        <f>MAX(C5:C9)</f>
        <v>2000</v>
      </c>
      <c r="D13" s="3">
        <f t="shared" ref="D13:E13" si="1">MAX(D5:D9)</f>
        <v>2250</v>
      </c>
      <c r="E13" s="3">
        <f t="shared" si="1"/>
        <v>3000</v>
      </c>
      <c r="G13" s="2" t="s">
        <v>64</v>
      </c>
    </row>
    <row r="14" spans="2:12" s="2" customFormat="1" ht="21.6" customHeight="1" x14ac:dyDescent="0.25">
      <c r="B14" s="11" t="s">
        <v>70</v>
      </c>
      <c r="C14" s="3">
        <f>MIN(C5:C9)</f>
        <v>800</v>
      </c>
      <c r="D14" s="3">
        <f t="shared" ref="D14:E14" si="2">MIN(D5:D9)</f>
        <v>1250</v>
      </c>
      <c r="E14" s="3">
        <f t="shared" si="2"/>
        <v>1300</v>
      </c>
      <c r="H14" s="2" t="s">
        <v>1387</v>
      </c>
    </row>
    <row r="15" spans="2:12" x14ac:dyDescent="0.25">
      <c r="H15" s="1" t="s">
        <v>1388</v>
      </c>
    </row>
    <row r="17" spans="7:8" x14ac:dyDescent="0.25">
      <c r="G17" s="2" t="s">
        <v>66</v>
      </c>
    </row>
    <row r="18" spans="7:8" x14ac:dyDescent="0.25">
      <c r="H18" s="1" t="s">
        <v>1389</v>
      </c>
    </row>
    <row r="19" spans="7:8" x14ac:dyDescent="0.25">
      <c r="H19" s="1" t="s">
        <v>1390</v>
      </c>
    </row>
  </sheetData>
  <mergeCells count="3">
    <mergeCell ref="B2:E2"/>
    <mergeCell ref="G4:J4"/>
    <mergeCell ref="H7:L7"/>
  </mergeCells>
  <conditionalFormatting sqref="A1:F1 A2 F2:XFD2 A3:XFD3 L1:XFD1 A20:XFD1048576 A4:F19 M4:XFD19">
    <cfRule type="expression" dxfId="896" priority="8">
      <formula>A1&lt;&gt;""</formula>
    </cfRule>
  </conditionalFormatting>
  <conditionalFormatting sqref="G4 K4:L4 G5:L5 H8:L8 K6:L6 H6:H7 G9:L17 H18:L19">
    <cfRule type="expression" dxfId="895" priority="6">
      <formula>G4&lt;&gt;""</formula>
    </cfRule>
  </conditionalFormatting>
  <conditionalFormatting sqref="G1">
    <cfRule type="expression" dxfId="894" priority="4">
      <formula>G1&lt;&gt;""</formula>
    </cfRule>
  </conditionalFormatting>
  <conditionalFormatting sqref="G1">
    <cfRule type="expression" dxfId="893" priority="5">
      <formula>G1&lt;&gt;""</formula>
    </cfRule>
  </conditionalFormatting>
  <conditionalFormatting sqref="K1">
    <cfRule type="expression" dxfId="892" priority="2">
      <formula>K1&lt;&gt;""</formula>
    </cfRule>
  </conditionalFormatting>
  <conditionalFormatting sqref="J1">
    <cfRule type="expression" dxfId="891" priority="1">
      <formula>J1&lt;&gt;""</formula>
    </cfRule>
  </conditionalFormatting>
  <hyperlinks>
    <hyperlink ref="G1" location="ACCUEIL!A1" display="ACCUEIL" xr:uid="{C1D6BEA5-86E3-4A25-AEF8-C8599CD29E97}"/>
    <hyperlink ref="H1" location="Calculs_simples!A1" display="SUJET" xr:uid="{67462D19-9E57-4F14-A055-EDC2C8467486}"/>
    <hyperlink ref="I1" r:id="rId1" xr:uid="{51745B35-8A99-4EC8-8392-EF635945616B}"/>
    <hyperlink ref="J1" r:id="rId2" xr:uid="{041E7915-FB56-4F16-9BA6-10272E163FEF}"/>
  </hyperlinks>
  <pageMargins left="0.7" right="0.7" top="0.75" bottom="0.75" header="0.3" footer="0.3"/>
  <pageSetup paperSize="9" orientation="portrait"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B1:Q12"/>
  <sheetViews>
    <sheetView workbookViewId="0">
      <selection activeCell="N1" sqref="N1"/>
    </sheetView>
  </sheetViews>
  <sheetFormatPr baseColWidth="10" defaultColWidth="11" defaultRowHeight="15" x14ac:dyDescent="0.25"/>
  <cols>
    <col min="1" max="2" width="11" style="1"/>
    <col min="3" max="3" width="14.7109375" style="1" customWidth="1"/>
    <col min="4" max="5" width="11" style="1"/>
    <col min="6" max="6" width="13.28515625" style="1" customWidth="1"/>
    <col min="7" max="7" width="8.42578125" style="1" customWidth="1"/>
    <col min="8" max="9" width="15.42578125" style="1" customWidth="1"/>
    <col min="10" max="16384" width="11" style="1"/>
  </cols>
  <sheetData>
    <row r="1" spans="2:17" ht="26.25" customHeight="1" x14ac:dyDescent="0.25">
      <c r="N1" s="136" t="s">
        <v>16</v>
      </c>
      <c r="O1" s="141" t="s">
        <v>2</v>
      </c>
      <c r="P1" s="5"/>
      <c r="Q1" s="177" t="s">
        <v>1718</v>
      </c>
    </row>
    <row r="2" spans="2:17" s="5" customFormat="1" ht="22.35" customHeight="1" x14ac:dyDescent="0.25">
      <c r="B2" s="379" t="s">
        <v>357</v>
      </c>
      <c r="C2" s="379"/>
      <c r="D2" s="379"/>
      <c r="E2" s="379"/>
      <c r="F2" s="379"/>
      <c r="H2" s="14" t="s">
        <v>358</v>
      </c>
      <c r="I2" s="22">
        <v>0.2</v>
      </c>
    </row>
    <row r="3" spans="2:17" s="5" customFormat="1" ht="22.35" customHeight="1" x14ac:dyDescent="0.25">
      <c r="K3" s="5" t="s">
        <v>1392</v>
      </c>
    </row>
    <row r="4" spans="2:17" s="5" customFormat="1" ht="22.35" customHeight="1" x14ac:dyDescent="0.25">
      <c r="B4" s="18" t="s">
        <v>359</v>
      </c>
      <c r="C4" s="18" t="s">
        <v>360</v>
      </c>
      <c r="D4" s="18" t="s">
        <v>361</v>
      </c>
      <c r="E4" s="18" t="s">
        <v>362</v>
      </c>
      <c r="F4" s="18" t="s">
        <v>22</v>
      </c>
      <c r="H4" s="6" t="s">
        <v>1218</v>
      </c>
      <c r="I4" s="7" t="s">
        <v>364</v>
      </c>
      <c r="K4" s="5" t="s">
        <v>1393</v>
      </c>
    </row>
    <row r="5" spans="2:17" s="5" customFormat="1" ht="22.35" customHeight="1" x14ac:dyDescent="0.25">
      <c r="B5" s="5" t="s">
        <v>365</v>
      </c>
      <c r="C5" s="5" t="s">
        <v>366</v>
      </c>
      <c r="D5" s="3">
        <v>4.5</v>
      </c>
      <c r="E5" s="4">
        <v>18</v>
      </c>
      <c r="F5" s="3"/>
      <c r="H5" s="3"/>
      <c r="I5" s="3"/>
      <c r="K5" s="5" t="s">
        <v>1394</v>
      </c>
    </row>
    <row r="6" spans="2:17" s="5" customFormat="1" ht="22.35" customHeight="1" x14ac:dyDescent="0.25">
      <c r="B6" s="5" t="s">
        <v>367</v>
      </c>
      <c r="C6" s="5" t="s">
        <v>368</v>
      </c>
      <c r="D6" s="3">
        <v>6.12</v>
      </c>
      <c r="E6" s="4">
        <v>5</v>
      </c>
      <c r="F6" s="3"/>
      <c r="H6" s="3"/>
      <c r="I6" s="3"/>
      <c r="L6" s="5" t="s">
        <v>1395</v>
      </c>
    </row>
    <row r="7" spans="2:17" s="5" customFormat="1" ht="22.35" customHeight="1" x14ac:dyDescent="0.25">
      <c r="B7" s="5" t="s">
        <v>370</v>
      </c>
      <c r="C7" s="5" t="s">
        <v>371</v>
      </c>
      <c r="D7" s="3">
        <v>7.5</v>
      </c>
      <c r="E7" s="4">
        <v>32</v>
      </c>
      <c r="F7" s="3"/>
      <c r="H7" s="3"/>
      <c r="I7" s="3"/>
      <c r="L7" s="5" t="s">
        <v>1396</v>
      </c>
    </row>
    <row r="8" spans="2:17" s="5" customFormat="1" ht="22.35" customHeight="1" x14ac:dyDescent="0.25">
      <c r="B8" s="5" t="s">
        <v>372</v>
      </c>
      <c r="C8" s="5" t="s">
        <v>373</v>
      </c>
      <c r="D8" s="3">
        <v>3.12</v>
      </c>
      <c r="E8" s="4">
        <v>16</v>
      </c>
      <c r="F8" s="3"/>
      <c r="H8" s="3"/>
      <c r="I8" s="3"/>
      <c r="L8" s="5" t="s">
        <v>1397</v>
      </c>
    </row>
    <row r="9" spans="2:17" s="5" customFormat="1" ht="22.35" customHeight="1" x14ac:dyDescent="0.25">
      <c r="B9" s="5" t="s">
        <v>374</v>
      </c>
      <c r="C9" s="5" t="s">
        <v>375</v>
      </c>
      <c r="D9" s="3">
        <v>6.9</v>
      </c>
      <c r="E9" s="4">
        <v>15</v>
      </c>
      <c r="F9" s="3"/>
      <c r="H9" s="3"/>
      <c r="I9" s="3"/>
      <c r="L9" s="5" t="s">
        <v>1398</v>
      </c>
    </row>
    <row r="10" spans="2:17" ht="24.6" customHeight="1" x14ac:dyDescent="0.25">
      <c r="E10" s="23" t="s">
        <v>22</v>
      </c>
      <c r="F10" s="24"/>
      <c r="H10" s="3"/>
      <c r="I10" s="3"/>
      <c r="K10" s="5" t="s">
        <v>369</v>
      </c>
    </row>
    <row r="11" spans="2:17" x14ac:dyDescent="0.25">
      <c r="L11" s="1" t="s">
        <v>1399</v>
      </c>
    </row>
    <row r="12" spans="2:17" x14ac:dyDescent="0.25">
      <c r="L12" s="1" t="s">
        <v>1400</v>
      </c>
    </row>
  </sheetData>
  <mergeCells count="1">
    <mergeCell ref="B2:F2"/>
  </mergeCells>
  <conditionalFormatting sqref="A2 G2:XFD2 A1:M1 A3:XFD3 L4:XFD6 G6:J6 A6:F9 R1:XFD1 A4 G4:J4 A5:K5 G7:XFD7 G9:XFD9 G8:J8 L8:XFD8 A10:XFD1048576">
    <cfRule type="expression" dxfId="890" priority="10">
      <formula>A1&lt;&gt;""</formula>
    </cfRule>
  </conditionalFormatting>
  <conditionalFormatting sqref="K4">
    <cfRule type="expression" dxfId="889" priority="9">
      <formula>K4&lt;&gt;""</formula>
    </cfRule>
  </conditionalFormatting>
  <conditionalFormatting sqref="B4:F4">
    <cfRule type="expression" dxfId="888" priority="7">
      <formula>B4&lt;&gt;""</formula>
    </cfRule>
  </conditionalFormatting>
  <conditionalFormatting sqref="N1">
    <cfRule type="expression" dxfId="887" priority="3">
      <formula>N1&lt;&gt;""</formula>
    </cfRule>
  </conditionalFormatting>
  <conditionalFormatting sqref="N1">
    <cfRule type="expression" dxfId="886" priority="4">
      <formula>N1&lt;&gt;""</formula>
    </cfRule>
  </conditionalFormatting>
  <conditionalFormatting sqref="Q1">
    <cfRule type="expression" dxfId="885" priority="2">
      <formula>Q1&lt;&gt;""</formula>
    </cfRule>
  </conditionalFormatting>
  <conditionalFormatting sqref="P1">
    <cfRule type="expression" dxfId="884" priority="1">
      <formula>P1&lt;&gt;""</formula>
    </cfRule>
  </conditionalFormatting>
  <hyperlinks>
    <hyperlink ref="N1" location="ACCUEIL!A1" display="ACCUEIL" xr:uid="{09B2A715-038D-42D5-A862-CE3C7AA0CADE}"/>
    <hyperlink ref="O1" location="'Références_absolues Corr'!A1" display="Corrigé" xr:uid="{20681DB8-127F-4124-83E4-DF32FF1A7B1E}"/>
    <hyperlink ref="Q1" r:id="rId1" xr:uid="{F5921D83-E6D7-4738-83B8-23DE190FE9F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a5a1a21-9636-4b40-8d23-45e1e29581d2">
      <UserInfo>
        <DisplayName/>
        <AccountId xsi:nil="true"/>
        <AccountType/>
      </UserInfo>
    </SharedWithUsers>
    <lcf76f155ced4ddcb4097134ff3c332f xmlns="b3613cc3-d23e-4698-a204-3f0905690f72">
      <Terms xmlns="http://schemas.microsoft.com/office/infopath/2007/PartnerControls"/>
    </lcf76f155ced4ddcb4097134ff3c332f>
    <TaxCatchAll xmlns="ea5a1a21-9636-4b40-8d23-45e1e29581d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372C161C68EC4192220C08E2B9A316" ma:contentTypeVersion="13" ma:contentTypeDescription="Crée un document." ma:contentTypeScope="" ma:versionID="f315340f4a93652c9760b6fc4431ca3f">
  <xsd:schema xmlns:xsd="http://www.w3.org/2001/XMLSchema" xmlns:xs="http://www.w3.org/2001/XMLSchema" xmlns:p="http://schemas.microsoft.com/office/2006/metadata/properties" xmlns:ns2="b3613cc3-d23e-4698-a204-3f0905690f72" xmlns:ns3="ea5a1a21-9636-4b40-8d23-45e1e29581d2" targetNamespace="http://schemas.microsoft.com/office/2006/metadata/properties" ma:root="true" ma:fieldsID="20034f5716b13c57b7241ec021a11688" ns2:_="" ns3:_="">
    <xsd:import namespace="b3613cc3-d23e-4698-a204-3f0905690f72"/>
    <xsd:import namespace="ea5a1a21-9636-4b40-8d23-45e1e29581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13cc3-d23e-4698-a204-3f0905690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ba067379-daf9-48d4-8ad6-b9fa438e61c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5a1a21-9636-4b40-8d23-45e1e29581d2"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dbe5ce6d-3268-4767-9ecd-0c8600ac6526}" ma:internalName="TaxCatchAll" ma:showField="CatchAllData" ma:web="ea5a1a21-9636-4b40-8d23-45e1e29581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CBBF76-6EB5-4A8C-A990-5F833E2B22AA}">
  <ds:schemaRefs>
    <ds:schemaRef ds:uri="b3613cc3-d23e-4698-a204-3f0905690f72"/>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http://schemas.microsoft.com/office/2006/documentManagement/types"/>
    <ds:schemaRef ds:uri="ea5a1a21-9636-4b40-8d23-45e1e29581d2"/>
    <ds:schemaRef ds:uri="http://purl.org/dc/terms/"/>
    <ds:schemaRef ds:uri="http://purl.org/dc/elements/1.1/"/>
  </ds:schemaRefs>
</ds:datastoreItem>
</file>

<file path=customXml/itemProps2.xml><?xml version="1.0" encoding="utf-8"?>
<ds:datastoreItem xmlns:ds="http://schemas.openxmlformats.org/officeDocument/2006/customXml" ds:itemID="{6E9516D5-021B-441B-935A-DD2266ACB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13cc3-d23e-4698-a204-3f0905690f72"/>
    <ds:schemaRef ds:uri="ea5a1a21-9636-4b40-8d23-45e1e29581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4D65E-0876-47D9-9980-CE321A1BF8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69</vt:i4>
      </vt:variant>
      <vt:variant>
        <vt:lpstr>Plages nommées</vt:lpstr>
      </vt:variant>
      <vt:variant>
        <vt:i4>7</vt:i4>
      </vt:variant>
    </vt:vector>
  </HeadingPairs>
  <TitlesOfParts>
    <vt:vector size="76" baseType="lpstr">
      <vt:lpstr>ACCUEIL</vt:lpstr>
      <vt:lpstr>LISTES DYNAMIQUES</vt:lpstr>
      <vt:lpstr>Prise en main Corr</vt:lpstr>
      <vt:lpstr>Prise en main</vt:lpstr>
      <vt:lpstr>SI.COND ET SI.MULTIPLE</vt:lpstr>
      <vt:lpstr>SI.COND ET SI.MULTIPLE Corr</vt:lpstr>
      <vt:lpstr>Calculs_simples</vt:lpstr>
      <vt:lpstr>Calculs_simples Corr</vt:lpstr>
      <vt:lpstr>Références_absolues</vt:lpstr>
      <vt:lpstr>Références_absolues Corr</vt:lpstr>
      <vt:lpstr>Condition</vt:lpstr>
      <vt:lpstr>Condition Corr</vt:lpstr>
      <vt:lpstr>Conditions</vt:lpstr>
      <vt:lpstr>Conditions Corr</vt:lpstr>
      <vt:lpstr>Recouper_criteres</vt:lpstr>
      <vt:lpstr>Recouper_criteres Corr</vt:lpstr>
      <vt:lpstr>Concaténer</vt:lpstr>
      <vt:lpstr>Concaténer Corr</vt:lpstr>
      <vt:lpstr>Chercher-Extraire</vt:lpstr>
      <vt:lpstr>Chercher-Extraire Corr</vt:lpstr>
      <vt:lpstr>Calculs_conditionnels</vt:lpstr>
      <vt:lpstr>Calculs_conditionnels Corr</vt:lpstr>
      <vt:lpstr>Gérer_liste</vt:lpstr>
      <vt:lpstr>Gérer_liste Corr</vt:lpstr>
      <vt:lpstr>Fonctions de synthèse</vt:lpstr>
      <vt:lpstr>Fonctions de synthèse Corr</vt:lpstr>
      <vt:lpstr>Mise en forme</vt:lpstr>
      <vt:lpstr>Mise en forme Corr</vt:lpstr>
      <vt:lpstr>TCD</vt:lpstr>
      <vt:lpstr>TCD Corr</vt:lpstr>
      <vt:lpstr>GRAPHIQUE</vt:lpstr>
      <vt:lpstr>GRAPHIQUE Corr</vt:lpstr>
      <vt:lpstr>Données et mise en page</vt:lpstr>
      <vt:lpstr>Données et mise en page Corr</vt:lpstr>
      <vt:lpstr>VALEUR CIBLE</vt:lpstr>
      <vt:lpstr>SOLVEUR 1</vt:lpstr>
      <vt:lpstr>SOLVEUR 2</vt:lpstr>
      <vt:lpstr>RECHERCHEV</vt:lpstr>
      <vt:lpstr>RECHERCHEV Corr</vt:lpstr>
      <vt:lpstr>SEGMENTS</vt:lpstr>
      <vt:lpstr>SEGMENTS Corr</vt:lpstr>
      <vt:lpstr>MFC</vt:lpstr>
      <vt:lpstr>MFC Corr</vt:lpstr>
      <vt:lpstr>GRAPHIK PERSO 1</vt:lpstr>
      <vt:lpstr>GRAPHIK PERSO 1 Corr</vt:lpstr>
      <vt:lpstr>GRAPHIK PERSO 2</vt:lpstr>
      <vt:lpstr>GRAPHIK PERSO 2 Corr</vt:lpstr>
      <vt:lpstr>SAISIE CONTRÔLÉE</vt:lpstr>
      <vt:lpstr>SAISIE CONTRÔLÉE Corr</vt:lpstr>
      <vt:lpstr>DECALER</vt:lpstr>
      <vt:lpstr>GROUPER</vt:lpstr>
      <vt:lpstr>GROUPER Corr</vt:lpstr>
      <vt:lpstr>RECHERCHEX</vt:lpstr>
      <vt:lpstr>RECHERCHEX Corr</vt:lpstr>
      <vt:lpstr>PLAGE TAB DYNAMIQUE</vt:lpstr>
      <vt:lpstr>SOUS.TOTAL</vt:lpstr>
      <vt:lpstr>SOUS.TOTAL Corr</vt:lpstr>
      <vt:lpstr>COMPL QRCODES</vt:lpstr>
      <vt:lpstr>COMPL QRCODES Corr</vt:lpstr>
      <vt:lpstr>NOMS</vt:lpstr>
      <vt:lpstr>NOMS Corr</vt:lpstr>
      <vt:lpstr>ZOOM</vt:lpstr>
      <vt:lpstr>STYLE CELLULE</vt:lpstr>
      <vt:lpstr>STYLE CELLULE Corr</vt:lpstr>
      <vt:lpstr>PROTECTION FEUILLE</vt:lpstr>
      <vt:lpstr>PROTECTION FEUILLE Corr</vt:lpstr>
      <vt:lpstr>FRACTIONNER</vt:lpstr>
      <vt:lpstr>FRACTIONNER Corr</vt:lpstr>
      <vt:lpstr>AFFICHER LES FORMULES</vt:lpstr>
      <vt:lpstr>ART</vt:lpstr>
      <vt:lpstr>EMPLOI</vt:lpstr>
      <vt:lpstr>FORMG</vt:lpstr>
      <vt:lpstr>ACCUEIL!Impression_des_titres</vt:lpstr>
      <vt:lpstr>REFS</vt:lpstr>
      <vt:lpstr>ACCUEIL!Zone_d_impression</vt:lpstr>
      <vt:lpstr>'Données et mise en page Corr'!Zone_d_impression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 R</dc:creator>
  <cp:keywords/>
  <dc:description/>
  <cp:lastModifiedBy>chris</cp:lastModifiedBy>
  <cp:revision/>
  <cp:lastPrinted>2023-03-19T13:05:16Z</cp:lastPrinted>
  <dcterms:created xsi:type="dcterms:W3CDTF">2018-05-14T12:43:42Z</dcterms:created>
  <dcterms:modified xsi:type="dcterms:W3CDTF">2023-03-21T18:25:41Z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0x010100FC372C161C68EC4192220C08E2B9A316</vt:lpwstr>
  </property>
  <property fmtid="{D5CDD505-2E9C-101B-9397-08002B2CF9AE}" pid="3" name="Order">
    <vt:r8>7300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